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8.xml" ContentType="application/vnd.openxmlformats-officedocument.spreadsheetml.pivotTable+xml"/>
  <Override PartName="/xl/tables/table8.xml" ContentType="application/vnd.openxmlformats-officedocument.spreadsheetml.table+xml"/>
  <Override PartName="/xl/pivotTables/pivotTable9.xml" ContentType="application/vnd.openxmlformats-officedocument.spreadsheetml.pivotTable+xml"/>
  <Override PartName="/xl/tables/table9.xml" ContentType="application/vnd.openxmlformats-officedocument.spreadsheetml.table+xml"/>
  <Override PartName="/xl/pivotTables/pivotTable10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312"/>
  <workbookPr dateCompatibility="0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iashing/Downloads/libraryData/"/>
    </mc:Choice>
  </mc:AlternateContent>
  <xr:revisionPtr revIDLastSave="0" documentId="13_ncr:9_{BE1B0BFF-A7EC-C844-A80F-EDFCC5D439A5}" xr6:coauthVersionLast="47" xr6:coauthVersionMax="47" xr10:uidLastSave="{00000000-0000-0000-0000-000000000000}"/>
  <bookViews>
    <workbookView xWindow="0" yWindow="520" windowWidth="28800" windowHeight="16340" activeTab="2" xr2:uid="{00000000-000D-0000-FFFF-FFFF00000000}"/>
  </bookViews>
  <sheets>
    <sheet name="Raw Data - W2023" sheetId="1" r:id="rId1"/>
    <sheet name="Mapping" sheetId="2" state="hidden" r:id="rId2"/>
    <sheet name="Cleaned Data - W2023" sheetId="3" r:id="rId3"/>
    <sheet name="01. Patron Group" sheetId="5" r:id="rId4"/>
    <sheet name="02. Patron Patterns" sheetId="6" r:id="rId5"/>
    <sheet name="Time Analysis" sheetId="7" r:id="rId6"/>
    <sheet name="Cleaned Data - No EE" sheetId="8" r:id="rId7"/>
    <sheet name="Time Analysis - Without EE" sheetId="9" r:id="rId8"/>
    <sheet name="Pivot Table" sheetId="10" state="hidden" r:id="rId9"/>
    <sheet name="Bar Race" sheetId="11" r:id="rId10"/>
    <sheet name="Donut Chart" sheetId="12" r:id="rId11"/>
  </sheets>
  <calcPr calcId="191029"/>
  <pivotCaches>
    <pivotCache cacheId="47" r:id="rId12"/>
    <pivotCache cacheId="48" r:id="rId13"/>
    <pivotCache cacheId="49" r:id="rId14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D94" i="8" l="1"/>
  <c r="H94" i="8"/>
  <c r="I94" i="8"/>
  <c r="D95" i="8"/>
  <c r="H95" i="8"/>
  <c r="I95" i="8"/>
  <c r="D96" i="8"/>
  <c r="H96" i="8"/>
  <c r="I96" i="8"/>
  <c r="D97" i="8"/>
  <c r="H97" i="8"/>
  <c r="I97" i="8"/>
  <c r="D98" i="8"/>
  <c r="H98" i="8"/>
  <c r="I98" i="8"/>
  <c r="D99" i="8"/>
  <c r="H99" i="8"/>
  <c r="I99" i="8"/>
  <c r="D100" i="8"/>
  <c r="H100" i="8"/>
  <c r="I100" i="8"/>
  <c r="D101" i="8"/>
  <c r="H101" i="8"/>
  <c r="I101" i="8"/>
  <c r="D102" i="8"/>
  <c r="H102" i="8"/>
  <c r="I102" i="8"/>
  <c r="D103" i="8"/>
  <c r="H103" i="8"/>
  <c r="I103" i="8"/>
  <c r="D104" i="8"/>
  <c r="H104" i="8"/>
  <c r="I104" i="8"/>
  <c r="D105" i="8"/>
  <c r="H105" i="8"/>
  <c r="I105" i="8"/>
  <c r="D106" i="8"/>
  <c r="H106" i="8"/>
  <c r="I106" i="8"/>
  <c r="D107" i="8"/>
  <c r="H107" i="8"/>
  <c r="I107" i="8"/>
  <c r="D108" i="8"/>
  <c r="H108" i="8"/>
  <c r="I108" i="8"/>
  <c r="D109" i="8"/>
  <c r="H109" i="8"/>
  <c r="I109" i="8"/>
  <c r="D110" i="8"/>
  <c r="H110" i="8"/>
  <c r="I110" i="8"/>
  <c r="D111" i="8"/>
  <c r="H111" i="8"/>
  <c r="I111" i="8"/>
  <c r="D112" i="8"/>
  <c r="H112" i="8"/>
  <c r="I112" i="8"/>
  <c r="D113" i="8"/>
  <c r="H113" i="8"/>
  <c r="I113" i="8"/>
  <c r="D114" i="8"/>
  <c r="H114" i="8"/>
  <c r="I114" i="8"/>
  <c r="D115" i="8"/>
  <c r="H115" i="8"/>
  <c r="I115" i="8"/>
  <c r="D116" i="8"/>
  <c r="H116" i="8"/>
  <c r="I116" i="8"/>
  <c r="D117" i="8"/>
  <c r="H117" i="8"/>
  <c r="I117" i="8"/>
  <c r="D118" i="8"/>
  <c r="H118" i="8"/>
  <c r="I118" i="8"/>
  <c r="D119" i="8"/>
  <c r="H119" i="8"/>
  <c r="I119" i="8"/>
  <c r="D120" i="8"/>
  <c r="H120" i="8"/>
  <c r="I120" i="8"/>
  <c r="D121" i="8"/>
  <c r="H121" i="8"/>
  <c r="I121" i="8"/>
  <c r="D122" i="8"/>
  <c r="H122" i="8"/>
  <c r="I122" i="8"/>
  <c r="D123" i="8"/>
  <c r="H123" i="8"/>
  <c r="I123" i="8"/>
  <c r="D124" i="8"/>
  <c r="H124" i="8"/>
  <c r="I124" i="8"/>
  <c r="D125" i="8"/>
  <c r="H125" i="8"/>
  <c r="I125" i="8"/>
  <c r="D126" i="8"/>
  <c r="H126" i="8"/>
  <c r="I126" i="8"/>
  <c r="D127" i="8"/>
  <c r="H127" i="8"/>
  <c r="I127" i="8"/>
  <c r="D128" i="8"/>
  <c r="H128" i="8"/>
  <c r="I128" i="8"/>
  <c r="D129" i="8"/>
  <c r="H129" i="8"/>
  <c r="I129" i="8"/>
  <c r="D130" i="8"/>
  <c r="H130" i="8"/>
  <c r="I130" i="8"/>
  <c r="D131" i="8"/>
  <c r="H131" i="8"/>
  <c r="I131" i="8"/>
  <c r="D132" i="8"/>
  <c r="H132" i="8"/>
  <c r="I132" i="8"/>
  <c r="D133" i="8"/>
  <c r="H133" i="8"/>
  <c r="I133" i="8"/>
  <c r="D134" i="8"/>
  <c r="H134" i="8"/>
  <c r="I134" i="8"/>
  <c r="D135" i="8"/>
  <c r="H135" i="8"/>
  <c r="I135" i="8"/>
  <c r="D136" i="8"/>
  <c r="H136" i="8"/>
  <c r="I136" i="8"/>
  <c r="D137" i="8"/>
  <c r="H137" i="8"/>
  <c r="I137" i="8"/>
  <c r="D138" i="8"/>
  <c r="H138" i="8"/>
  <c r="I138" i="8"/>
  <c r="D139" i="8"/>
  <c r="H139" i="8"/>
  <c r="I139" i="8"/>
  <c r="D140" i="8"/>
  <c r="H140" i="8"/>
  <c r="I140" i="8"/>
  <c r="D141" i="8"/>
  <c r="H141" i="8"/>
  <c r="I141" i="8"/>
  <c r="D142" i="8"/>
  <c r="H142" i="8"/>
  <c r="I142" i="8"/>
  <c r="D143" i="8"/>
  <c r="H143" i="8"/>
  <c r="I143" i="8"/>
  <c r="D144" i="8"/>
  <c r="H144" i="8"/>
  <c r="I144" i="8"/>
  <c r="D145" i="8"/>
  <c r="H145" i="8"/>
  <c r="I145" i="8"/>
  <c r="D146" i="8"/>
  <c r="H146" i="8"/>
  <c r="I146" i="8"/>
  <c r="D147" i="8"/>
  <c r="H147" i="8"/>
  <c r="I147" i="8"/>
  <c r="D148" i="8"/>
  <c r="H148" i="8"/>
  <c r="I148" i="8"/>
  <c r="D149" i="8"/>
  <c r="H149" i="8"/>
  <c r="I149" i="8"/>
  <c r="D150" i="8"/>
  <c r="H150" i="8"/>
  <c r="I150" i="8"/>
  <c r="D151" i="8"/>
  <c r="H151" i="8"/>
  <c r="I151" i="8"/>
  <c r="D152" i="8"/>
  <c r="H152" i="8"/>
  <c r="I152" i="8"/>
  <c r="D153" i="8"/>
  <c r="H153" i="8"/>
  <c r="I153" i="8"/>
  <c r="D154" i="8"/>
  <c r="H154" i="8"/>
  <c r="I154" i="8"/>
  <c r="D155" i="8"/>
  <c r="H155" i="8"/>
  <c r="I155" i="8"/>
  <c r="D156" i="8"/>
  <c r="H156" i="8"/>
  <c r="I156" i="8"/>
  <c r="D157" i="8"/>
  <c r="H157" i="8"/>
  <c r="I157" i="8"/>
  <c r="D158" i="8"/>
  <c r="H158" i="8"/>
  <c r="I158" i="8"/>
  <c r="D159" i="8"/>
  <c r="H159" i="8"/>
  <c r="I159" i="8"/>
  <c r="D160" i="8"/>
  <c r="H160" i="8"/>
  <c r="I160" i="8"/>
  <c r="D161" i="8"/>
  <c r="H161" i="8"/>
  <c r="I161" i="8"/>
  <c r="D162" i="8"/>
  <c r="H162" i="8"/>
  <c r="I162" i="8"/>
  <c r="D163" i="8"/>
  <c r="H163" i="8"/>
  <c r="I163" i="8"/>
  <c r="D164" i="8"/>
  <c r="H164" i="8"/>
  <c r="I164" i="8"/>
  <c r="D165" i="8"/>
  <c r="H165" i="8"/>
  <c r="I165" i="8"/>
  <c r="D166" i="8"/>
  <c r="H166" i="8"/>
  <c r="I166" i="8"/>
  <c r="D167" i="8"/>
  <c r="H167" i="8"/>
  <c r="I167" i="8"/>
  <c r="D168" i="8"/>
  <c r="H168" i="8"/>
  <c r="I168" i="8"/>
  <c r="D169" i="8"/>
  <c r="H169" i="8"/>
  <c r="I169" i="8"/>
  <c r="D170" i="8"/>
  <c r="H170" i="8"/>
  <c r="I170" i="8"/>
  <c r="D171" i="8"/>
  <c r="H171" i="8"/>
  <c r="I171" i="8"/>
  <c r="D172" i="8"/>
  <c r="H172" i="8"/>
  <c r="I172" i="8"/>
  <c r="D173" i="8"/>
  <c r="H173" i="8"/>
  <c r="I173" i="8"/>
  <c r="D174" i="8"/>
  <c r="H174" i="8"/>
  <c r="I174" i="8"/>
  <c r="D175" i="8"/>
  <c r="H175" i="8"/>
  <c r="I175" i="8"/>
  <c r="D176" i="8"/>
  <c r="H176" i="8"/>
  <c r="I176" i="8"/>
  <c r="D177" i="8"/>
  <c r="H177" i="8"/>
  <c r="I177" i="8"/>
  <c r="D178" i="8"/>
  <c r="H178" i="8"/>
  <c r="I178" i="8"/>
  <c r="D179" i="8"/>
  <c r="H179" i="8"/>
  <c r="I179" i="8"/>
  <c r="D180" i="8"/>
  <c r="H180" i="8"/>
  <c r="I180" i="8"/>
  <c r="D181" i="8"/>
  <c r="H181" i="8"/>
  <c r="I181" i="8"/>
  <c r="D182" i="8"/>
  <c r="H182" i="8"/>
  <c r="I182" i="8"/>
  <c r="D183" i="8"/>
  <c r="H183" i="8"/>
  <c r="I183" i="8"/>
  <c r="D184" i="8"/>
  <c r="H184" i="8"/>
  <c r="I184" i="8"/>
  <c r="D185" i="8"/>
  <c r="H185" i="8"/>
  <c r="I185" i="8"/>
  <c r="D186" i="8"/>
  <c r="H186" i="8"/>
  <c r="I186" i="8"/>
  <c r="D187" i="8"/>
  <c r="H187" i="8"/>
  <c r="I187" i="8"/>
  <c r="D188" i="8"/>
  <c r="H188" i="8"/>
  <c r="I188" i="8"/>
  <c r="D189" i="8"/>
  <c r="H189" i="8"/>
  <c r="I189" i="8"/>
  <c r="D190" i="8"/>
  <c r="H190" i="8"/>
  <c r="I190" i="8"/>
  <c r="D191" i="8"/>
  <c r="H191" i="8"/>
  <c r="I191" i="8"/>
  <c r="D192" i="8"/>
  <c r="H192" i="8"/>
  <c r="I192" i="8"/>
  <c r="D193" i="8"/>
  <c r="H193" i="8"/>
  <c r="I193" i="8"/>
  <c r="D194" i="8"/>
  <c r="H194" i="8"/>
  <c r="I194" i="8"/>
  <c r="D195" i="8"/>
  <c r="H195" i="8"/>
  <c r="I195" i="8"/>
  <c r="D196" i="8"/>
  <c r="H196" i="8"/>
  <c r="I196" i="8"/>
  <c r="D197" i="8"/>
  <c r="H197" i="8"/>
  <c r="I197" i="8"/>
  <c r="D198" i="8"/>
  <c r="H198" i="8"/>
  <c r="I198" i="8"/>
  <c r="D199" i="8"/>
  <c r="H199" i="8"/>
  <c r="I199" i="8"/>
  <c r="D200" i="8"/>
  <c r="H200" i="8"/>
  <c r="I200" i="8"/>
  <c r="D201" i="8"/>
  <c r="H201" i="8"/>
  <c r="I201" i="8"/>
  <c r="D202" i="8"/>
  <c r="H202" i="8"/>
  <c r="I202" i="8"/>
  <c r="D203" i="8"/>
  <c r="H203" i="8"/>
  <c r="I203" i="8"/>
  <c r="D204" i="8"/>
  <c r="H204" i="8"/>
  <c r="I204" i="8"/>
  <c r="D205" i="8"/>
  <c r="H205" i="8"/>
  <c r="I205" i="8"/>
  <c r="D206" i="8"/>
  <c r="H206" i="8"/>
  <c r="I206" i="8"/>
  <c r="D207" i="8"/>
  <c r="H207" i="8"/>
  <c r="I207" i="8"/>
  <c r="D208" i="8"/>
  <c r="H208" i="8"/>
  <c r="I208" i="8"/>
  <c r="D209" i="8"/>
  <c r="H209" i="8"/>
  <c r="I209" i="8"/>
  <c r="D210" i="8"/>
  <c r="H210" i="8"/>
  <c r="I210" i="8"/>
  <c r="D211" i="8"/>
  <c r="H211" i="8"/>
  <c r="I211" i="8"/>
  <c r="D212" i="8"/>
  <c r="H212" i="8"/>
  <c r="I212" i="8"/>
  <c r="D213" i="8"/>
  <c r="H213" i="8"/>
  <c r="I213" i="8"/>
  <c r="D214" i="8"/>
  <c r="H214" i="8"/>
  <c r="I214" i="8"/>
  <c r="D215" i="8"/>
  <c r="H215" i="8"/>
  <c r="I215" i="8"/>
  <c r="D216" i="8"/>
  <c r="H216" i="8"/>
  <c r="I216" i="8"/>
  <c r="D217" i="8"/>
  <c r="H217" i="8"/>
  <c r="I217" i="8"/>
  <c r="D218" i="8"/>
  <c r="H218" i="8"/>
  <c r="I218" i="8"/>
  <c r="D219" i="8"/>
  <c r="H219" i="8"/>
  <c r="I219" i="8"/>
  <c r="D220" i="8"/>
  <c r="H220" i="8"/>
  <c r="I220" i="8"/>
  <c r="D221" i="8"/>
  <c r="H221" i="8"/>
  <c r="I221" i="8"/>
  <c r="D222" i="8"/>
  <c r="H222" i="8"/>
  <c r="I222" i="8"/>
  <c r="D223" i="8"/>
  <c r="H223" i="8"/>
  <c r="I223" i="8"/>
  <c r="D224" i="8"/>
  <c r="H224" i="8"/>
  <c r="I224" i="8"/>
  <c r="D225" i="8"/>
  <c r="H225" i="8"/>
  <c r="I225" i="8"/>
  <c r="D226" i="8"/>
  <c r="H226" i="8"/>
  <c r="I226" i="8"/>
  <c r="D227" i="8"/>
  <c r="H227" i="8"/>
  <c r="I227" i="8"/>
  <c r="D228" i="8"/>
  <c r="H228" i="8"/>
  <c r="I228" i="8"/>
  <c r="D229" i="8"/>
  <c r="H229" i="8"/>
  <c r="I229" i="8"/>
  <c r="D230" i="8"/>
  <c r="H230" i="8"/>
  <c r="I230" i="8"/>
  <c r="D231" i="8"/>
  <c r="H231" i="8"/>
  <c r="I231" i="8"/>
  <c r="D232" i="8"/>
  <c r="H232" i="8"/>
  <c r="I232" i="8"/>
  <c r="D233" i="8"/>
  <c r="H233" i="8"/>
  <c r="I233" i="8"/>
  <c r="D234" i="8"/>
  <c r="H234" i="8"/>
  <c r="I234" i="8"/>
  <c r="D235" i="8"/>
  <c r="H235" i="8"/>
  <c r="I235" i="8"/>
  <c r="D236" i="8"/>
  <c r="H236" i="8"/>
  <c r="I236" i="8"/>
  <c r="D237" i="8"/>
  <c r="H237" i="8"/>
  <c r="I237" i="8"/>
  <c r="D238" i="8"/>
  <c r="H238" i="8"/>
  <c r="I238" i="8"/>
  <c r="D239" i="8"/>
  <c r="H239" i="8"/>
  <c r="I239" i="8"/>
  <c r="D240" i="8"/>
  <c r="H240" i="8"/>
  <c r="I240" i="8"/>
  <c r="D241" i="8"/>
  <c r="H241" i="8"/>
  <c r="I241" i="8"/>
  <c r="D242" i="8"/>
  <c r="H242" i="8"/>
  <c r="I242" i="8"/>
  <c r="D243" i="8"/>
  <c r="H243" i="8"/>
  <c r="I243" i="8"/>
  <c r="D244" i="8"/>
  <c r="H244" i="8"/>
  <c r="I244" i="8"/>
  <c r="D245" i="8"/>
  <c r="H245" i="8"/>
  <c r="I245" i="8"/>
  <c r="D246" i="8"/>
  <c r="H246" i="8"/>
  <c r="I246" i="8"/>
  <c r="D247" i="8"/>
  <c r="H247" i="8"/>
  <c r="I247" i="8"/>
  <c r="D248" i="8"/>
  <c r="H248" i="8"/>
  <c r="I248" i="8"/>
  <c r="D249" i="8"/>
  <c r="H249" i="8"/>
  <c r="I249" i="8"/>
  <c r="D250" i="8"/>
  <c r="H250" i="8"/>
  <c r="I250" i="8"/>
  <c r="D251" i="8"/>
  <c r="H251" i="8"/>
  <c r="I251" i="8"/>
  <c r="D252" i="8"/>
  <c r="H252" i="8"/>
  <c r="I252" i="8"/>
  <c r="D253" i="8"/>
  <c r="H253" i="8"/>
  <c r="I253" i="8"/>
  <c r="D254" i="8"/>
  <c r="H254" i="8"/>
  <c r="I254" i="8"/>
  <c r="D255" i="8"/>
  <c r="H255" i="8"/>
  <c r="I255" i="8"/>
  <c r="D256" i="8"/>
  <c r="H256" i="8"/>
  <c r="I256" i="8"/>
  <c r="D257" i="8"/>
  <c r="H257" i="8"/>
  <c r="I257" i="8"/>
  <c r="D258" i="8"/>
  <c r="H258" i="8"/>
  <c r="I258" i="8"/>
  <c r="D259" i="8"/>
  <c r="H259" i="8"/>
  <c r="I259" i="8"/>
  <c r="D260" i="8"/>
  <c r="H260" i="8"/>
  <c r="I260" i="8"/>
  <c r="D261" i="8"/>
  <c r="H261" i="8"/>
  <c r="I261" i="8"/>
  <c r="D262" i="8"/>
  <c r="H262" i="8"/>
  <c r="I262" i="8"/>
  <c r="D263" i="8"/>
  <c r="H263" i="8"/>
  <c r="I263" i="8"/>
  <c r="D264" i="8"/>
  <c r="H264" i="8"/>
  <c r="I264" i="8"/>
  <c r="D265" i="8"/>
  <c r="H265" i="8"/>
  <c r="I265" i="8"/>
  <c r="D266" i="8"/>
  <c r="H266" i="8"/>
  <c r="I266" i="8"/>
  <c r="D267" i="8"/>
  <c r="H267" i="8"/>
  <c r="I267" i="8"/>
  <c r="D268" i="8"/>
  <c r="H268" i="8"/>
  <c r="I268" i="8"/>
  <c r="D269" i="8"/>
  <c r="H269" i="8"/>
  <c r="I269" i="8"/>
  <c r="D270" i="8"/>
  <c r="H270" i="8"/>
  <c r="I270" i="8"/>
  <c r="D271" i="8"/>
  <c r="H271" i="8"/>
  <c r="I271" i="8"/>
  <c r="D272" i="8"/>
  <c r="H272" i="8"/>
  <c r="I272" i="8"/>
  <c r="D273" i="8"/>
  <c r="H273" i="8"/>
  <c r="I273" i="8"/>
  <c r="D274" i="8"/>
  <c r="H274" i="8"/>
  <c r="I274" i="8"/>
  <c r="D275" i="8"/>
  <c r="H275" i="8"/>
  <c r="I275" i="8"/>
  <c r="D276" i="8"/>
  <c r="H276" i="8"/>
  <c r="I276" i="8"/>
  <c r="D277" i="8"/>
  <c r="H277" i="8"/>
  <c r="I277" i="8"/>
  <c r="D278" i="8"/>
  <c r="H278" i="8"/>
  <c r="I278" i="8"/>
  <c r="D279" i="8"/>
  <c r="H279" i="8"/>
  <c r="I279" i="8"/>
  <c r="D280" i="8"/>
  <c r="H280" i="8"/>
  <c r="I280" i="8"/>
  <c r="D281" i="8"/>
  <c r="H281" i="8"/>
  <c r="I281" i="8"/>
  <c r="D282" i="8"/>
  <c r="H282" i="8"/>
  <c r="I282" i="8"/>
  <c r="D283" i="8"/>
  <c r="H283" i="8"/>
  <c r="I283" i="8"/>
  <c r="D284" i="8"/>
  <c r="H284" i="8"/>
  <c r="I284" i="8"/>
  <c r="D285" i="8"/>
  <c r="H285" i="8"/>
  <c r="I285" i="8"/>
  <c r="D286" i="8"/>
  <c r="H286" i="8"/>
  <c r="I286" i="8"/>
  <c r="D287" i="8"/>
  <c r="H287" i="8"/>
  <c r="I287" i="8"/>
  <c r="D288" i="8"/>
  <c r="H288" i="8"/>
  <c r="I288" i="8"/>
  <c r="D289" i="8"/>
  <c r="H289" i="8"/>
  <c r="I289" i="8"/>
  <c r="D290" i="8"/>
  <c r="H290" i="8"/>
  <c r="I290" i="8"/>
  <c r="D291" i="8"/>
  <c r="H291" i="8"/>
  <c r="I291" i="8"/>
  <c r="D292" i="8"/>
  <c r="H292" i="8"/>
  <c r="I292" i="8"/>
  <c r="D293" i="8"/>
  <c r="H293" i="8"/>
  <c r="I293" i="8"/>
  <c r="D294" i="8"/>
  <c r="H294" i="8"/>
  <c r="I294" i="8"/>
  <c r="D295" i="8"/>
  <c r="H295" i="8"/>
  <c r="I295" i="8"/>
  <c r="D296" i="8"/>
  <c r="H296" i="8"/>
  <c r="I296" i="8"/>
  <c r="D297" i="8"/>
  <c r="H297" i="8"/>
  <c r="I297" i="8"/>
  <c r="D298" i="8"/>
  <c r="H298" i="8"/>
  <c r="I298" i="8"/>
  <c r="D299" i="8"/>
  <c r="H299" i="8"/>
  <c r="I299" i="8"/>
  <c r="D300" i="8"/>
  <c r="H300" i="8"/>
  <c r="I300" i="8"/>
  <c r="D301" i="8"/>
  <c r="H301" i="8"/>
  <c r="I301" i="8"/>
  <c r="D302" i="8"/>
  <c r="H302" i="8"/>
  <c r="I302" i="8"/>
  <c r="D303" i="8"/>
  <c r="H303" i="8"/>
  <c r="I303" i="8"/>
  <c r="D304" i="8"/>
  <c r="H304" i="8"/>
  <c r="I304" i="8"/>
  <c r="D305" i="8"/>
  <c r="H305" i="8"/>
  <c r="I305" i="8"/>
  <c r="D306" i="8"/>
  <c r="H306" i="8"/>
  <c r="I306" i="8"/>
  <c r="D307" i="8"/>
  <c r="H307" i="8"/>
  <c r="I307" i="8"/>
  <c r="D308" i="8"/>
  <c r="H308" i="8"/>
  <c r="I308" i="8"/>
  <c r="D309" i="8"/>
  <c r="H309" i="8"/>
  <c r="I309" i="8"/>
  <c r="D310" i="8"/>
  <c r="H310" i="8"/>
  <c r="I310" i="8"/>
  <c r="D311" i="8"/>
  <c r="H311" i="8"/>
  <c r="I311" i="8"/>
  <c r="D312" i="8"/>
  <c r="H312" i="8"/>
  <c r="I312" i="8"/>
  <c r="D313" i="8"/>
  <c r="H313" i="8"/>
  <c r="I313" i="8"/>
  <c r="D314" i="8"/>
  <c r="H314" i="8"/>
  <c r="I314" i="8"/>
  <c r="D315" i="8"/>
  <c r="H315" i="8"/>
  <c r="I315" i="8"/>
  <c r="D316" i="8"/>
  <c r="H316" i="8"/>
  <c r="I316" i="8"/>
  <c r="D317" i="8"/>
  <c r="H317" i="8"/>
  <c r="I317" i="8"/>
  <c r="D318" i="8"/>
  <c r="H318" i="8"/>
  <c r="I318" i="8"/>
  <c r="D319" i="8"/>
  <c r="H319" i="8"/>
  <c r="I319" i="8"/>
  <c r="D320" i="8"/>
  <c r="H320" i="8"/>
  <c r="I320" i="8"/>
  <c r="D321" i="8"/>
  <c r="H321" i="8"/>
  <c r="I321" i="8"/>
  <c r="D322" i="8"/>
  <c r="H322" i="8"/>
  <c r="I322" i="8"/>
  <c r="D323" i="8"/>
  <c r="H323" i="8"/>
  <c r="I323" i="8"/>
  <c r="D324" i="8"/>
  <c r="H324" i="8"/>
  <c r="I324" i="8"/>
  <c r="D325" i="8"/>
  <c r="H325" i="8"/>
  <c r="I325" i="8"/>
  <c r="D326" i="8"/>
  <c r="H326" i="8"/>
  <c r="I326" i="8"/>
  <c r="D327" i="8"/>
  <c r="H327" i="8"/>
  <c r="I327" i="8"/>
  <c r="D328" i="8"/>
  <c r="H328" i="8"/>
  <c r="I328" i="8"/>
  <c r="D329" i="8"/>
  <c r="H329" i="8"/>
  <c r="I329" i="8"/>
  <c r="D330" i="8"/>
  <c r="H330" i="8"/>
  <c r="I330" i="8"/>
  <c r="D331" i="8"/>
  <c r="H331" i="8"/>
  <c r="I331" i="8"/>
  <c r="D332" i="8"/>
  <c r="H332" i="8"/>
  <c r="I332" i="8"/>
  <c r="D333" i="8"/>
  <c r="H333" i="8"/>
  <c r="I333" i="8"/>
  <c r="D334" i="8"/>
  <c r="H334" i="8"/>
  <c r="I334" i="8"/>
  <c r="D335" i="8"/>
  <c r="H335" i="8"/>
  <c r="I335" i="8"/>
  <c r="D336" i="8"/>
  <c r="H336" i="8"/>
  <c r="I336" i="8"/>
  <c r="D337" i="8"/>
  <c r="H337" i="8"/>
  <c r="I337" i="8"/>
  <c r="D338" i="8"/>
  <c r="H338" i="8"/>
  <c r="I338" i="8"/>
  <c r="D339" i="8"/>
  <c r="H339" i="8"/>
  <c r="I339" i="8"/>
  <c r="D340" i="8"/>
  <c r="H340" i="8"/>
  <c r="I340" i="8"/>
  <c r="D341" i="8"/>
  <c r="H341" i="8"/>
  <c r="I341" i="8"/>
  <c r="D342" i="8"/>
  <c r="H342" i="8"/>
  <c r="I342" i="8"/>
  <c r="D343" i="8"/>
  <c r="H343" i="8"/>
  <c r="I343" i="8"/>
  <c r="D344" i="8"/>
  <c r="H344" i="8"/>
  <c r="I344" i="8"/>
  <c r="D345" i="8"/>
  <c r="H345" i="8"/>
  <c r="I345" i="8"/>
  <c r="D346" i="8"/>
  <c r="H346" i="8"/>
  <c r="I346" i="8"/>
  <c r="D347" i="8"/>
  <c r="H347" i="8"/>
  <c r="I347" i="8"/>
  <c r="D348" i="8"/>
  <c r="H348" i="8"/>
  <c r="I348" i="8"/>
  <c r="D349" i="8"/>
  <c r="H349" i="8"/>
  <c r="I349" i="8"/>
  <c r="D350" i="8"/>
  <c r="H350" i="8"/>
  <c r="I350" i="8"/>
  <c r="D351" i="8"/>
  <c r="H351" i="8"/>
  <c r="I351" i="8"/>
  <c r="D352" i="8"/>
  <c r="H352" i="8"/>
  <c r="I352" i="8"/>
  <c r="D353" i="8"/>
  <c r="H353" i="8"/>
  <c r="I353" i="8"/>
  <c r="D354" i="8"/>
  <c r="H354" i="8"/>
  <c r="I354" i="8"/>
  <c r="D355" i="8"/>
  <c r="H355" i="8"/>
  <c r="I355" i="8"/>
  <c r="D356" i="8"/>
  <c r="H356" i="8"/>
  <c r="I356" i="8"/>
  <c r="D357" i="8"/>
  <c r="H357" i="8"/>
  <c r="I357" i="8"/>
  <c r="D358" i="8"/>
  <c r="H358" i="8"/>
  <c r="I358" i="8"/>
  <c r="D359" i="8"/>
  <c r="H359" i="8"/>
  <c r="I359" i="8"/>
  <c r="D360" i="8"/>
  <c r="H360" i="8"/>
  <c r="I360" i="8"/>
  <c r="D361" i="8"/>
  <c r="H361" i="8"/>
  <c r="I361" i="8"/>
  <c r="D362" i="8"/>
  <c r="H362" i="8"/>
  <c r="I362" i="8"/>
  <c r="D363" i="8"/>
  <c r="H363" i="8"/>
  <c r="I363" i="8"/>
  <c r="D364" i="8"/>
  <c r="H364" i="8"/>
  <c r="I364" i="8"/>
  <c r="D365" i="8"/>
  <c r="H365" i="8"/>
  <c r="I365" i="8"/>
  <c r="D366" i="8"/>
  <c r="H366" i="8"/>
  <c r="I366" i="8"/>
  <c r="D367" i="8"/>
  <c r="H367" i="8"/>
  <c r="I367" i="8"/>
  <c r="D368" i="8"/>
  <c r="H368" i="8"/>
  <c r="I368" i="8"/>
  <c r="D369" i="8"/>
  <c r="H369" i="8"/>
  <c r="I369" i="8"/>
  <c r="D370" i="8"/>
  <c r="H370" i="8"/>
  <c r="I370" i="8"/>
  <c r="D371" i="8"/>
  <c r="H371" i="8"/>
  <c r="I371" i="8"/>
  <c r="D372" i="8"/>
  <c r="H372" i="8"/>
  <c r="I372" i="8"/>
  <c r="D373" i="8"/>
  <c r="H373" i="8"/>
  <c r="I373" i="8"/>
  <c r="D374" i="8"/>
  <c r="H374" i="8"/>
  <c r="I374" i="8"/>
  <c r="D375" i="8"/>
  <c r="H375" i="8"/>
  <c r="I375" i="8"/>
  <c r="D376" i="8"/>
  <c r="H376" i="8"/>
  <c r="I376" i="8"/>
  <c r="D377" i="8"/>
  <c r="H377" i="8"/>
  <c r="I377" i="8"/>
  <c r="D378" i="8"/>
  <c r="H378" i="8"/>
  <c r="I378" i="8"/>
  <c r="D379" i="8"/>
  <c r="H379" i="8"/>
  <c r="I379" i="8"/>
  <c r="D380" i="8"/>
  <c r="H380" i="8"/>
  <c r="I380" i="8"/>
  <c r="D381" i="8"/>
  <c r="H381" i="8"/>
  <c r="I381" i="8"/>
  <c r="D382" i="8"/>
  <c r="H382" i="8"/>
  <c r="I382" i="8"/>
  <c r="D383" i="8"/>
  <c r="H383" i="8"/>
  <c r="I383" i="8"/>
  <c r="D384" i="8"/>
  <c r="H384" i="8"/>
  <c r="I384" i="8"/>
  <c r="D385" i="8"/>
  <c r="H385" i="8"/>
  <c r="I385" i="8"/>
  <c r="D386" i="8"/>
  <c r="H386" i="8"/>
  <c r="I386" i="8"/>
  <c r="D387" i="8"/>
  <c r="H387" i="8"/>
  <c r="I387" i="8"/>
  <c r="D388" i="8"/>
  <c r="H388" i="8"/>
  <c r="I388" i="8"/>
  <c r="D389" i="8"/>
  <c r="H389" i="8"/>
  <c r="I389" i="8"/>
  <c r="D390" i="8"/>
  <c r="H390" i="8"/>
  <c r="I390" i="8"/>
  <c r="D391" i="8"/>
  <c r="H391" i="8"/>
  <c r="I391" i="8"/>
  <c r="D392" i="8"/>
  <c r="H392" i="8"/>
  <c r="I392" i="8"/>
  <c r="D393" i="8"/>
  <c r="H393" i="8"/>
  <c r="I393" i="8"/>
  <c r="D394" i="8"/>
  <c r="H394" i="8"/>
  <c r="I394" i="8"/>
  <c r="D395" i="8"/>
  <c r="H395" i="8"/>
  <c r="I395" i="8"/>
  <c r="D396" i="8"/>
  <c r="H396" i="8"/>
  <c r="I396" i="8"/>
  <c r="D397" i="8"/>
  <c r="H397" i="8"/>
  <c r="I397" i="8"/>
  <c r="D398" i="8"/>
  <c r="H398" i="8"/>
  <c r="I398" i="8"/>
  <c r="D399" i="8"/>
  <c r="H399" i="8"/>
  <c r="I399" i="8"/>
  <c r="D400" i="8"/>
  <c r="H400" i="8"/>
  <c r="I400" i="8"/>
  <c r="D401" i="8"/>
  <c r="H401" i="8"/>
  <c r="I401" i="8"/>
  <c r="D402" i="8"/>
  <c r="H402" i="8"/>
  <c r="I402" i="8"/>
  <c r="D403" i="8"/>
  <c r="H403" i="8"/>
  <c r="I403" i="8"/>
  <c r="D404" i="8"/>
  <c r="H404" i="8"/>
  <c r="I404" i="8"/>
  <c r="D405" i="8"/>
  <c r="H405" i="8"/>
  <c r="I405" i="8"/>
  <c r="D406" i="8"/>
  <c r="H406" i="8"/>
  <c r="I406" i="8"/>
  <c r="D407" i="8"/>
  <c r="H407" i="8"/>
  <c r="I407" i="8"/>
  <c r="D408" i="8"/>
  <c r="H408" i="8"/>
  <c r="I408" i="8"/>
  <c r="D409" i="8"/>
  <c r="H409" i="8"/>
  <c r="I409" i="8"/>
  <c r="D410" i="8"/>
  <c r="H410" i="8"/>
  <c r="I410" i="8"/>
  <c r="D411" i="8"/>
  <c r="H411" i="8"/>
  <c r="I411" i="8"/>
  <c r="D412" i="8"/>
  <c r="H412" i="8"/>
  <c r="I412" i="8"/>
  <c r="D413" i="8"/>
  <c r="H413" i="8"/>
  <c r="I413" i="8"/>
  <c r="D414" i="8"/>
  <c r="H414" i="8"/>
  <c r="I414" i="8"/>
  <c r="D415" i="8"/>
  <c r="H415" i="8"/>
  <c r="I415" i="8"/>
  <c r="D416" i="8"/>
  <c r="H416" i="8"/>
  <c r="I416" i="8"/>
  <c r="D417" i="8"/>
  <c r="H417" i="8"/>
  <c r="I417" i="8"/>
  <c r="D418" i="8"/>
  <c r="H418" i="8"/>
  <c r="I418" i="8"/>
  <c r="D419" i="8"/>
  <c r="H419" i="8"/>
  <c r="I419" i="8"/>
  <c r="D420" i="8"/>
  <c r="H420" i="8"/>
  <c r="I420" i="8"/>
  <c r="D421" i="8"/>
  <c r="H421" i="8"/>
  <c r="I421" i="8"/>
  <c r="D422" i="8"/>
  <c r="H422" i="8"/>
  <c r="I422" i="8"/>
  <c r="D423" i="8"/>
  <c r="H423" i="8"/>
  <c r="I423" i="8"/>
  <c r="D424" i="8"/>
  <c r="H424" i="8"/>
  <c r="I424" i="8"/>
  <c r="D425" i="8"/>
  <c r="H425" i="8"/>
  <c r="I425" i="8"/>
  <c r="D426" i="8"/>
  <c r="H426" i="8"/>
  <c r="I426" i="8"/>
  <c r="D427" i="8"/>
  <c r="H427" i="8"/>
  <c r="I427" i="8"/>
  <c r="D428" i="8"/>
  <c r="H428" i="8"/>
  <c r="I428" i="8"/>
  <c r="D429" i="8"/>
  <c r="H429" i="8"/>
  <c r="I429" i="8"/>
  <c r="D430" i="8"/>
  <c r="H430" i="8"/>
  <c r="I430" i="8"/>
  <c r="D431" i="8"/>
  <c r="H431" i="8"/>
  <c r="I431" i="8"/>
  <c r="D432" i="8"/>
  <c r="H432" i="8"/>
  <c r="I432" i="8"/>
  <c r="D433" i="8"/>
  <c r="H433" i="8"/>
  <c r="I433" i="8"/>
  <c r="D434" i="8"/>
  <c r="H434" i="8"/>
  <c r="I434" i="8"/>
  <c r="D435" i="8"/>
  <c r="H435" i="8"/>
  <c r="I435" i="8"/>
  <c r="D436" i="8"/>
  <c r="H436" i="8"/>
  <c r="I436" i="8"/>
  <c r="D437" i="8"/>
  <c r="H437" i="8"/>
  <c r="I437" i="8"/>
  <c r="D438" i="8"/>
  <c r="H438" i="8"/>
  <c r="I438" i="8"/>
  <c r="D439" i="8"/>
  <c r="H439" i="8"/>
  <c r="I439" i="8"/>
  <c r="D440" i="8"/>
  <c r="H440" i="8"/>
  <c r="I440" i="8"/>
  <c r="D441" i="8"/>
  <c r="H441" i="8"/>
  <c r="I441" i="8"/>
  <c r="D442" i="8"/>
  <c r="H442" i="8"/>
  <c r="I442" i="8"/>
  <c r="D443" i="8"/>
  <c r="H443" i="8"/>
  <c r="I443" i="8"/>
  <c r="D444" i="8"/>
  <c r="H444" i="8"/>
  <c r="I444" i="8"/>
  <c r="D445" i="8"/>
  <c r="H445" i="8"/>
  <c r="I445" i="8"/>
  <c r="D446" i="8"/>
  <c r="H446" i="8"/>
  <c r="I446" i="8"/>
  <c r="D447" i="8"/>
  <c r="H447" i="8"/>
  <c r="I447" i="8"/>
  <c r="D448" i="8"/>
  <c r="H448" i="8"/>
  <c r="I448" i="8"/>
  <c r="D449" i="8"/>
  <c r="H449" i="8"/>
  <c r="I449" i="8"/>
  <c r="D450" i="8"/>
  <c r="H450" i="8"/>
  <c r="I450" i="8"/>
  <c r="D451" i="8"/>
  <c r="H451" i="8"/>
  <c r="I451" i="8"/>
  <c r="D452" i="8"/>
  <c r="H452" i="8"/>
  <c r="I452" i="8"/>
  <c r="D453" i="8"/>
  <c r="H453" i="8"/>
  <c r="I453" i="8"/>
  <c r="D454" i="8"/>
  <c r="H454" i="8"/>
  <c r="I454" i="8"/>
  <c r="D455" i="8"/>
  <c r="H455" i="8"/>
  <c r="I455" i="8"/>
  <c r="D456" i="8"/>
  <c r="H456" i="8"/>
  <c r="I456" i="8"/>
  <c r="D457" i="8"/>
  <c r="H457" i="8"/>
  <c r="I457" i="8"/>
  <c r="D458" i="8"/>
  <c r="H458" i="8"/>
  <c r="I458" i="8"/>
  <c r="D459" i="8"/>
  <c r="H459" i="8"/>
  <c r="I459" i="8"/>
  <c r="D460" i="8"/>
  <c r="H460" i="8"/>
  <c r="I460" i="8"/>
  <c r="D461" i="8"/>
  <c r="H461" i="8"/>
  <c r="I461" i="8"/>
  <c r="D462" i="8"/>
  <c r="H462" i="8"/>
  <c r="I462" i="8"/>
  <c r="D463" i="8"/>
  <c r="H463" i="8"/>
  <c r="I463" i="8"/>
  <c r="D464" i="8"/>
  <c r="H464" i="8"/>
  <c r="I464" i="8"/>
  <c r="D465" i="8"/>
  <c r="H465" i="8"/>
  <c r="I465" i="8"/>
  <c r="D466" i="8"/>
  <c r="H466" i="8"/>
  <c r="I466" i="8"/>
  <c r="D467" i="8"/>
  <c r="H467" i="8"/>
  <c r="I467" i="8"/>
  <c r="D468" i="8"/>
  <c r="H468" i="8"/>
  <c r="I468" i="8"/>
  <c r="D469" i="8"/>
  <c r="H469" i="8"/>
  <c r="I469" i="8"/>
  <c r="D470" i="8"/>
  <c r="H470" i="8"/>
  <c r="I470" i="8"/>
  <c r="D471" i="8"/>
  <c r="H471" i="8"/>
  <c r="I471" i="8"/>
  <c r="D472" i="8"/>
  <c r="H472" i="8"/>
  <c r="I472" i="8"/>
  <c r="D473" i="8"/>
  <c r="H473" i="8"/>
  <c r="I473" i="8"/>
  <c r="D474" i="8"/>
  <c r="H474" i="8"/>
  <c r="I474" i="8"/>
  <c r="D475" i="8"/>
  <c r="H475" i="8"/>
  <c r="I475" i="8"/>
  <c r="D476" i="8"/>
  <c r="H476" i="8"/>
  <c r="I476" i="8"/>
  <c r="D477" i="8"/>
  <c r="H477" i="8"/>
  <c r="I477" i="8"/>
  <c r="D478" i="8"/>
  <c r="H478" i="8"/>
  <c r="I478" i="8"/>
  <c r="D479" i="8"/>
  <c r="H479" i="8"/>
  <c r="I479" i="8"/>
  <c r="D480" i="8"/>
  <c r="H480" i="8"/>
  <c r="I480" i="8"/>
  <c r="D481" i="8"/>
  <c r="H481" i="8"/>
  <c r="I481" i="8"/>
  <c r="D482" i="8"/>
  <c r="H482" i="8"/>
  <c r="I482" i="8"/>
  <c r="D483" i="8"/>
  <c r="H483" i="8"/>
  <c r="I483" i="8"/>
  <c r="D484" i="8"/>
  <c r="H484" i="8"/>
  <c r="I484" i="8"/>
  <c r="D485" i="8"/>
  <c r="H485" i="8"/>
  <c r="I485" i="8"/>
  <c r="D486" i="8"/>
  <c r="H486" i="8"/>
  <c r="I486" i="8"/>
  <c r="D487" i="8"/>
  <c r="H487" i="8"/>
  <c r="I487" i="8"/>
  <c r="D488" i="8"/>
  <c r="H488" i="8"/>
  <c r="I488" i="8"/>
  <c r="D489" i="8"/>
  <c r="H489" i="8"/>
  <c r="I489" i="8"/>
  <c r="D490" i="8"/>
  <c r="H490" i="8"/>
  <c r="I490" i="8"/>
  <c r="D491" i="8"/>
  <c r="H491" i="8"/>
  <c r="I491" i="8"/>
  <c r="D492" i="8"/>
  <c r="H492" i="8"/>
  <c r="I492" i="8"/>
  <c r="D493" i="8"/>
  <c r="H493" i="8"/>
  <c r="I493" i="8"/>
  <c r="D494" i="8"/>
  <c r="H494" i="8"/>
  <c r="I494" i="8"/>
  <c r="D495" i="8"/>
  <c r="H495" i="8"/>
  <c r="I495" i="8"/>
  <c r="D496" i="8"/>
  <c r="H496" i="8"/>
  <c r="I496" i="8"/>
  <c r="D497" i="8"/>
  <c r="H497" i="8"/>
  <c r="I497" i="8"/>
  <c r="D498" i="8"/>
  <c r="H498" i="8"/>
  <c r="I498" i="8"/>
  <c r="D499" i="8"/>
  <c r="H499" i="8"/>
  <c r="I499" i="8"/>
  <c r="D500" i="8"/>
  <c r="H500" i="8"/>
  <c r="I500" i="8"/>
  <c r="D501" i="8"/>
  <c r="H501" i="8"/>
  <c r="I501" i="8"/>
  <c r="D502" i="8"/>
  <c r="H502" i="8"/>
  <c r="I502" i="8"/>
  <c r="D503" i="8"/>
  <c r="H503" i="8"/>
  <c r="I503" i="8"/>
  <c r="D504" i="8"/>
  <c r="H504" i="8"/>
  <c r="I504" i="8"/>
  <c r="D505" i="8"/>
  <c r="H505" i="8"/>
  <c r="I505" i="8"/>
  <c r="D506" i="8"/>
  <c r="H506" i="8"/>
  <c r="I506" i="8"/>
  <c r="D507" i="8"/>
  <c r="H507" i="8"/>
  <c r="I507" i="8"/>
  <c r="D508" i="8"/>
  <c r="H508" i="8"/>
  <c r="I508" i="8"/>
  <c r="D509" i="8"/>
  <c r="H509" i="8"/>
  <c r="I509" i="8"/>
  <c r="D510" i="8"/>
  <c r="H510" i="8"/>
  <c r="I510" i="8"/>
  <c r="D511" i="8"/>
  <c r="H511" i="8"/>
  <c r="I511" i="8"/>
  <c r="D512" i="8"/>
  <c r="H512" i="8"/>
  <c r="I512" i="8"/>
  <c r="D513" i="8"/>
  <c r="H513" i="8"/>
  <c r="I513" i="8"/>
  <c r="D514" i="8"/>
  <c r="H514" i="8"/>
  <c r="I514" i="8"/>
  <c r="D515" i="8"/>
  <c r="H515" i="8"/>
  <c r="I515" i="8"/>
  <c r="D516" i="8"/>
  <c r="H516" i="8"/>
  <c r="I516" i="8"/>
  <c r="D517" i="8"/>
  <c r="H517" i="8"/>
  <c r="I517" i="8"/>
  <c r="D518" i="8"/>
  <c r="H518" i="8"/>
  <c r="I518" i="8"/>
  <c r="D519" i="8"/>
  <c r="H519" i="8"/>
  <c r="I519" i="8"/>
  <c r="D520" i="8"/>
  <c r="H520" i="8"/>
  <c r="I520" i="8"/>
  <c r="D521" i="8"/>
  <c r="H521" i="8"/>
  <c r="I521" i="8"/>
  <c r="D522" i="8"/>
  <c r="H522" i="8"/>
  <c r="I522" i="8"/>
  <c r="D523" i="8"/>
  <c r="H523" i="8"/>
  <c r="I523" i="8"/>
  <c r="D524" i="8"/>
  <c r="H524" i="8"/>
  <c r="I524" i="8"/>
  <c r="D525" i="8"/>
  <c r="H525" i="8"/>
  <c r="I525" i="8"/>
  <c r="D526" i="8"/>
  <c r="H526" i="8"/>
  <c r="I526" i="8"/>
  <c r="D527" i="8"/>
  <c r="H527" i="8"/>
  <c r="I527" i="8"/>
  <c r="D528" i="8"/>
  <c r="H528" i="8"/>
  <c r="I528" i="8"/>
  <c r="D529" i="8"/>
  <c r="H529" i="8"/>
  <c r="I529" i="8"/>
  <c r="D530" i="8"/>
  <c r="H530" i="8"/>
  <c r="I530" i="8"/>
  <c r="D531" i="8"/>
  <c r="H531" i="8"/>
  <c r="I531" i="8"/>
  <c r="D532" i="8"/>
  <c r="H532" i="8"/>
  <c r="I532" i="8"/>
  <c r="D533" i="8"/>
  <c r="H533" i="8"/>
  <c r="I533" i="8"/>
  <c r="D534" i="8"/>
  <c r="H534" i="8"/>
  <c r="I534" i="8"/>
  <c r="D535" i="8"/>
  <c r="H535" i="8"/>
  <c r="I535" i="8"/>
  <c r="D536" i="8"/>
  <c r="H536" i="8"/>
  <c r="I536" i="8"/>
  <c r="D537" i="8"/>
  <c r="H537" i="8"/>
  <c r="I537" i="8"/>
  <c r="D538" i="8"/>
  <c r="H538" i="8"/>
  <c r="I538" i="8"/>
  <c r="D539" i="8"/>
  <c r="H539" i="8"/>
  <c r="I539" i="8"/>
  <c r="D540" i="8"/>
  <c r="H540" i="8"/>
  <c r="I540" i="8"/>
  <c r="D541" i="8"/>
  <c r="H541" i="8"/>
  <c r="I541" i="8"/>
  <c r="D542" i="8"/>
  <c r="H542" i="8"/>
  <c r="I542" i="8"/>
  <c r="D543" i="8"/>
  <c r="H543" i="8"/>
  <c r="I543" i="8"/>
  <c r="D544" i="8"/>
  <c r="H544" i="8"/>
  <c r="I544" i="8"/>
  <c r="D545" i="8"/>
  <c r="H545" i="8"/>
  <c r="I545" i="8"/>
  <c r="D546" i="8"/>
  <c r="H546" i="8"/>
  <c r="I546" i="8"/>
  <c r="D547" i="8"/>
  <c r="H547" i="8"/>
  <c r="I547" i="8"/>
  <c r="D548" i="8"/>
  <c r="H548" i="8"/>
  <c r="I548" i="8"/>
  <c r="D549" i="8"/>
  <c r="H549" i="8"/>
  <c r="I549" i="8"/>
  <c r="D550" i="8"/>
  <c r="H550" i="8"/>
  <c r="I550" i="8"/>
  <c r="D551" i="8"/>
  <c r="H551" i="8"/>
  <c r="I551" i="8"/>
  <c r="D552" i="8"/>
  <c r="H552" i="8"/>
  <c r="I552" i="8"/>
  <c r="D553" i="8"/>
  <c r="H553" i="8"/>
  <c r="I553" i="8"/>
  <c r="D554" i="8"/>
  <c r="H554" i="8"/>
  <c r="I554" i="8"/>
  <c r="D555" i="8"/>
  <c r="H555" i="8"/>
  <c r="I555" i="8"/>
  <c r="D556" i="8"/>
  <c r="H556" i="8"/>
  <c r="I556" i="8"/>
  <c r="D557" i="8"/>
  <c r="H557" i="8"/>
  <c r="I557" i="8"/>
  <c r="D558" i="8"/>
  <c r="H558" i="8"/>
  <c r="I558" i="8"/>
  <c r="D559" i="8"/>
  <c r="H559" i="8"/>
  <c r="I559" i="8"/>
  <c r="D560" i="8"/>
  <c r="H560" i="8"/>
  <c r="I560" i="8"/>
  <c r="D561" i="8"/>
  <c r="H561" i="8"/>
  <c r="I561" i="8"/>
  <c r="D562" i="8"/>
  <c r="H562" i="8"/>
  <c r="I562" i="8"/>
  <c r="D563" i="8"/>
  <c r="H563" i="8"/>
  <c r="I563" i="8"/>
  <c r="D564" i="8"/>
  <c r="H564" i="8"/>
  <c r="I564" i="8"/>
  <c r="D565" i="8"/>
  <c r="H565" i="8"/>
  <c r="I565" i="8"/>
  <c r="D566" i="8"/>
  <c r="H566" i="8"/>
  <c r="I566" i="8"/>
  <c r="D567" i="8"/>
  <c r="H567" i="8"/>
  <c r="I567" i="8"/>
  <c r="D568" i="8"/>
  <c r="H568" i="8"/>
  <c r="I568" i="8"/>
  <c r="D569" i="8"/>
  <c r="H569" i="8"/>
  <c r="I569" i="8"/>
  <c r="D570" i="8"/>
  <c r="H570" i="8"/>
  <c r="I570" i="8"/>
  <c r="D571" i="8"/>
  <c r="H571" i="8"/>
  <c r="I571" i="8"/>
  <c r="D572" i="8"/>
  <c r="H572" i="8"/>
  <c r="I572" i="8"/>
  <c r="D573" i="8"/>
  <c r="H573" i="8"/>
  <c r="I573" i="8"/>
  <c r="D574" i="8"/>
  <c r="H574" i="8"/>
  <c r="I574" i="8"/>
  <c r="D575" i="8"/>
  <c r="H575" i="8"/>
  <c r="I575" i="8"/>
  <c r="D576" i="8"/>
  <c r="H576" i="8"/>
  <c r="I576" i="8"/>
  <c r="D577" i="8"/>
  <c r="H577" i="8"/>
  <c r="I577" i="8"/>
  <c r="D578" i="8"/>
  <c r="H578" i="8"/>
  <c r="I578" i="8"/>
  <c r="D579" i="8"/>
  <c r="H579" i="8"/>
  <c r="I579" i="8"/>
  <c r="D580" i="8"/>
  <c r="H580" i="8"/>
  <c r="I580" i="8"/>
  <c r="D581" i="8"/>
  <c r="H581" i="8"/>
  <c r="I581" i="8"/>
  <c r="D582" i="8"/>
  <c r="H582" i="8"/>
  <c r="I582" i="8"/>
  <c r="D583" i="8"/>
  <c r="H583" i="8"/>
  <c r="I583" i="8"/>
  <c r="D584" i="8"/>
  <c r="H584" i="8"/>
  <c r="I584" i="8"/>
  <c r="D585" i="8"/>
  <c r="H585" i="8"/>
  <c r="I585" i="8"/>
  <c r="D586" i="8"/>
  <c r="H586" i="8"/>
  <c r="I586" i="8"/>
  <c r="D587" i="8"/>
  <c r="H587" i="8"/>
  <c r="I587" i="8"/>
  <c r="D588" i="8"/>
  <c r="H588" i="8"/>
  <c r="I588" i="8"/>
  <c r="D589" i="8"/>
  <c r="H589" i="8"/>
  <c r="I589" i="8"/>
  <c r="D590" i="8"/>
  <c r="H590" i="8"/>
  <c r="I590" i="8"/>
  <c r="D591" i="8"/>
  <c r="H591" i="8"/>
  <c r="I591" i="8"/>
  <c r="D592" i="8"/>
  <c r="H592" i="8"/>
  <c r="I592" i="8"/>
  <c r="D593" i="8"/>
  <c r="H593" i="8"/>
  <c r="I593" i="8"/>
  <c r="D594" i="8"/>
  <c r="H594" i="8"/>
  <c r="I594" i="8"/>
  <c r="D595" i="8"/>
  <c r="H595" i="8"/>
  <c r="I595" i="8"/>
  <c r="D596" i="8"/>
  <c r="H596" i="8"/>
  <c r="I596" i="8"/>
  <c r="D597" i="8"/>
  <c r="H597" i="8"/>
  <c r="I597" i="8"/>
  <c r="D598" i="8"/>
  <c r="H598" i="8"/>
  <c r="I598" i="8"/>
  <c r="D599" i="8"/>
  <c r="H599" i="8"/>
  <c r="I599" i="8"/>
  <c r="D600" i="8"/>
  <c r="H600" i="8"/>
  <c r="I600" i="8"/>
  <c r="D601" i="8"/>
  <c r="H601" i="8"/>
  <c r="I601" i="8"/>
  <c r="D602" i="8"/>
  <c r="H602" i="8"/>
  <c r="I602" i="8"/>
  <c r="D603" i="8"/>
  <c r="H603" i="8"/>
  <c r="I603" i="8"/>
  <c r="D604" i="8"/>
  <c r="H604" i="8"/>
  <c r="I604" i="8"/>
  <c r="D605" i="8"/>
  <c r="H605" i="8"/>
  <c r="I605" i="8"/>
  <c r="D606" i="8"/>
  <c r="H606" i="8"/>
  <c r="I606" i="8"/>
  <c r="D607" i="8"/>
  <c r="H607" i="8"/>
  <c r="I607" i="8"/>
  <c r="D608" i="8"/>
  <c r="H608" i="8"/>
  <c r="I608" i="8"/>
  <c r="D609" i="8"/>
  <c r="H609" i="8"/>
  <c r="I609" i="8"/>
  <c r="D610" i="8"/>
  <c r="H610" i="8"/>
  <c r="I610" i="8"/>
  <c r="D611" i="8"/>
  <c r="H611" i="8"/>
  <c r="I611" i="8"/>
  <c r="D612" i="8"/>
  <c r="H612" i="8"/>
  <c r="I612" i="8"/>
  <c r="D613" i="8"/>
  <c r="H613" i="8"/>
  <c r="I613" i="8"/>
  <c r="D614" i="8"/>
  <c r="H614" i="8"/>
  <c r="I614" i="8"/>
  <c r="D615" i="8"/>
  <c r="H615" i="8"/>
  <c r="I615" i="8"/>
  <c r="D616" i="8"/>
  <c r="H616" i="8"/>
  <c r="I616" i="8"/>
  <c r="D617" i="8"/>
  <c r="H617" i="8"/>
  <c r="I617" i="8"/>
  <c r="D618" i="8"/>
  <c r="H618" i="8"/>
  <c r="I618" i="8"/>
  <c r="D619" i="8"/>
  <c r="H619" i="8"/>
  <c r="I619" i="8"/>
  <c r="D620" i="8"/>
  <c r="H620" i="8"/>
  <c r="I620" i="8"/>
  <c r="D621" i="8"/>
  <c r="H621" i="8"/>
  <c r="I621" i="8"/>
  <c r="D622" i="8"/>
  <c r="H622" i="8"/>
  <c r="I622" i="8"/>
  <c r="D623" i="8"/>
  <c r="H623" i="8"/>
  <c r="I623" i="8"/>
  <c r="D624" i="8"/>
  <c r="H624" i="8"/>
  <c r="I624" i="8"/>
  <c r="D625" i="8"/>
  <c r="H625" i="8"/>
  <c r="I625" i="8"/>
  <c r="D626" i="8"/>
  <c r="H626" i="8"/>
  <c r="I626" i="8"/>
  <c r="D627" i="8"/>
  <c r="H627" i="8"/>
  <c r="I627" i="8"/>
  <c r="D628" i="8"/>
  <c r="H628" i="8"/>
  <c r="I628" i="8"/>
  <c r="D629" i="8"/>
  <c r="H629" i="8"/>
  <c r="I629" i="8"/>
  <c r="D630" i="8"/>
  <c r="H630" i="8"/>
  <c r="I630" i="8"/>
  <c r="D631" i="8"/>
  <c r="H631" i="8"/>
  <c r="I631" i="8"/>
  <c r="D632" i="8"/>
  <c r="H632" i="8"/>
  <c r="I632" i="8"/>
  <c r="D633" i="8"/>
  <c r="H633" i="8"/>
  <c r="I633" i="8"/>
  <c r="D634" i="8"/>
  <c r="H634" i="8"/>
  <c r="I634" i="8"/>
  <c r="D635" i="8"/>
  <c r="H635" i="8"/>
  <c r="I635" i="8"/>
  <c r="D636" i="8"/>
  <c r="H636" i="8"/>
  <c r="I636" i="8"/>
  <c r="D637" i="8"/>
  <c r="H637" i="8"/>
  <c r="I637" i="8"/>
  <c r="D638" i="8"/>
  <c r="H638" i="8"/>
  <c r="I638" i="8"/>
  <c r="D639" i="8"/>
  <c r="H639" i="8"/>
  <c r="I639" i="8"/>
  <c r="D640" i="8"/>
  <c r="H640" i="8"/>
  <c r="I640" i="8"/>
  <c r="D641" i="8"/>
  <c r="H641" i="8"/>
  <c r="I641" i="8"/>
  <c r="D642" i="8"/>
  <c r="H642" i="8"/>
  <c r="I642" i="8"/>
  <c r="D643" i="8"/>
  <c r="H643" i="8"/>
  <c r="I643" i="8"/>
  <c r="D644" i="8"/>
  <c r="H644" i="8"/>
  <c r="I644" i="8"/>
  <c r="D645" i="8"/>
  <c r="H645" i="8"/>
  <c r="I645" i="8"/>
  <c r="D646" i="8"/>
  <c r="H646" i="8"/>
  <c r="I646" i="8"/>
  <c r="D647" i="8"/>
  <c r="H647" i="8"/>
  <c r="I647" i="8"/>
  <c r="D648" i="8"/>
  <c r="H648" i="8"/>
  <c r="I648" i="8"/>
  <c r="D649" i="8"/>
  <c r="H649" i="8"/>
  <c r="I649" i="8"/>
  <c r="D650" i="8"/>
  <c r="H650" i="8"/>
  <c r="I650" i="8"/>
  <c r="D651" i="8"/>
  <c r="H651" i="8"/>
  <c r="I651" i="8"/>
  <c r="D652" i="8"/>
  <c r="H652" i="8"/>
  <c r="I652" i="8"/>
  <c r="D653" i="8"/>
  <c r="H653" i="8"/>
  <c r="I653" i="8"/>
  <c r="D654" i="8"/>
  <c r="H654" i="8"/>
  <c r="I654" i="8"/>
  <c r="D655" i="8"/>
  <c r="H655" i="8"/>
  <c r="I655" i="8"/>
  <c r="D656" i="8"/>
  <c r="H656" i="8"/>
  <c r="I656" i="8"/>
  <c r="D657" i="8"/>
  <c r="H657" i="8"/>
  <c r="I657" i="8"/>
  <c r="D658" i="8"/>
  <c r="H658" i="8"/>
  <c r="I658" i="8"/>
  <c r="D659" i="8"/>
  <c r="H659" i="8"/>
  <c r="I659" i="8"/>
  <c r="D660" i="8"/>
  <c r="H660" i="8"/>
  <c r="I660" i="8"/>
  <c r="D661" i="8"/>
  <c r="H661" i="8"/>
  <c r="I661" i="8"/>
  <c r="D662" i="8"/>
  <c r="H662" i="8"/>
  <c r="I662" i="8"/>
  <c r="D663" i="8"/>
  <c r="H663" i="8"/>
  <c r="I663" i="8"/>
  <c r="D664" i="8"/>
  <c r="H664" i="8"/>
  <c r="I664" i="8"/>
  <c r="D665" i="8"/>
  <c r="H665" i="8"/>
  <c r="I665" i="8"/>
  <c r="D666" i="8"/>
  <c r="H666" i="8"/>
  <c r="I666" i="8"/>
  <c r="D667" i="8"/>
  <c r="H667" i="8"/>
  <c r="I667" i="8"/>
  <c r="D668" i="8"/>
  <c r="H668" i="8"/>
  <c r="I668" i="8"/>
  <c r="D669" i="8"/>
  <c r="H669" i="8"/>
  <c r="I669" i="8"/>
  <c r="D670" i="8"/>
  <c r="H670" i="8"/>
  <c r="I670" i="8"/>
  <c r="D671" i="8"/>
  <c r="H671" i="8"/>
  <c r="I671" i="8"/>
  <c r="D672" i="8"/>
  <c r="H672" i="8"/>
  <c r="I672" i="8"/>
  <c r="D673" i="8"/>
  <c r="H673" i="8"/>
  <c r="I673" i="8"/>
  <c r="D674" i="8"/>
  <c r="H674" i="8"/>
  <c r="I674" i="8"/>
  <c r="D675" i="8"/>
  <c r="H675" i="8"/>
  <c r="I675" i="8"/>
  <c r="D676" i="8"/>
  <c r="H676" i="8"/>
  <c r="I676" i="8"/>
  <c r="D677" i="8"/>
  <c r="H677" i="8"/>
  <c r="I677" i="8"/>
  <c r="D678" i="8"/>
  <c r="H678" i="8"/>
  <c r="I678" i="8"/>
  <c r="D679" i="8"/>
  <c r="H679" i="8"/>
  <c r="I679" i="8"/>
  <c r="D680" i="8"/>
  <c r="H680" i="8"/>
  <c r="I680" i="8"/>
  <c r="D681" i="8"/>
  <c r="H681" i="8"/>
  <c r="I681" i="8"/>
  <c r="D682" i="8"/>
  <c r="H682" i="8"/>
  <c r="I682" i="8"/>
  <c r="D683" i="8"/>
  <c r="H683" i="8"/>
  <c r="I683" i="8"/>
  <c r="D684" i="8"/>
  <c r="H684" i="8"/>
  <c r="I684" i="8"/>
  <c r="D685" i="8"/>
  <c r="H685" i="8"/>
  <c r="I685" i="8"/>
  <c r="D686" i="8"/>
  <c r="H686" i="8"/>
  <c r="I686" i="8"/>
  <c r="D687" i="8"/>
  <c r="H687" i="8"/>
  <c r="I687" i="8"/>
  <c r="D688" i="8"/>
  <c r="H688" i="8"/>
  <c r="I688" i="8"/>
  <c r="D689" i="8"/>
  <c r="H689" i="8"/>
  <c r="I689" i="8"/>
  <c r="D690" i="8"/>
  <c r="H690" i="8"/>
  <c r="I690" i="8"/>
  <c r="D691" i="8"/>
  <c r="H691" i="8"/>
  <c r="I691" i="8"/>
  <c r="D692" i="8"/>
  <c r="H692" i="8"/>
  <c r="I692" i="8"/>
  <c r="D693" i="8"/>
  <c r="H693" i="8"/>
  <c r="I693" i="8"/>
  <c r="D694" i="8"/>
  <c r="H694" i="8"/>
  <c r="I694" i="8"/>
  <c r="D695" i="8"/>
  <c r="H695" i="8"/>
  <c r="I695" i="8"/>
  <c r="D696" i="8"/>
  <c r="H696" i="8"/>
  <c r="I696" i="8"/>
  <c r="D697" i="8"/>
  <c r="H697" i="8"/>
  <c r="I697" i="8"/>
  <c r="D698" i="8"/>
  <c r="H698" i="8"/>
  <c r="I698" i="8"/>
  <c r="D699" i="8"/>
  <c r="H699" i="8"/>
  <c r="I699" i="8"/>
  <c r="D700" i="8"/>
  <c r="H700" i="8"/>
  <c r="I700" i="8"/>
  <c r="D701" i="8"/>
  <c r="H701" i="8"/>
  <c r="I701" i="8"/>
  <c r="D702" i="8"/>
  <c r="H702" i="8"/>
  <c r="I702" i="8"/>
  <c r="D703" i="8"/>
  <c r="H703" i="8"/>
  <c r="I703" i="8"/>
  <c r="D704" i="8"/>
  <c r="H704" i="8"/>
  <c r="I704" i="8"/>
  <c r="D705" i="8"/>
  <c r="H705" i="8"/>
  <c r="I705" i="8"/>
  <c r="D706" i="8"/>
  <c r="H706" i="8"/>
  <c r="I706" i="8"/>
  <c r="D707" i="8"/>
  <c r="H707" i="8"/>
  <c r="I707" i="8"/>
  <c r="D708" i="8"/>
  <c r="H708" i="8"/>
  <c r="I708" i="8"/>
  <c r="D709" i="8"/>
  <c r="H709" i="8"/>
  <c r="I709" i="8"/>
  <c r="D710" i="8"/>
  <c r="H710" i="8"/>
  <c r="I710" i="8"/>
  <c r="D711" i="8"/>
  <c r="H711" i="8"/>
  <c r="I711" i="8"/>
  <c r="D712" i="8"/>
  <c r="H712" i="8"/>
  <c r="I712" i="8"/>
  <c r="D713" i="8"/>
  <c r="H713" i="8"/>
  <c r="I713" i="8"/>
  <c r="D714" i="8"/>
  <c r="H714" i="8"/>
  <c r="I714" i="8"/>
  <c r="D715" i="8"/>
  <c r="H715" i="8"/>
  <c r="I715" i="8"/>
  <c r="D716" i="8"/>
  <c r="H716" i="8"/>
  <c r="I716" i="8"/>
  <c r="D717" i="8"/>
  <c r="H717" i="8"/>
  <c r="I717" i="8"/>
  <c r="D718" i="8"/>
  <c r="H718" i="8"/>
  <c r="I718" i="8"/>
  <c r="D719" i="8"/>
  <c r="H719" i="8"/>
  <c r="I719" i="8"/>
  <c r="D720" i="8"/>
  <c r="H720" i="8"/>
  <c r="I720" i="8"/>
  <c r="D721" i="8"/>
  <c r="H721" i="8"/>
  <c r="I721" i="8"/>
  <c r="D722" i="8"/>
  <c r="H722" i="8"/>
  <c r="I722" i="8"/>
  <c r="D723" i="8"/>
  <c r="H723" i="8"/>
  <c r="I723" i="8"/>
  <c r="D724" i="8"/>
  <c r="H724" i="8"/>
  <c r="I724" i="8"/>
  <c r="D725" i="8"/>
  <c r="H725" i="8"/>
  <c r="I725" i="8"/>
  <c r="D726" i="8"/>
  <c r="H726" i="8"/>
  <c r="I726" i="8"/>
  <c r="D727" i="8"/>
  <c r="H727" i="8"/>
  <c r="I727" i="8"/>
  <c r="D728" i="8"/>
  <c r="H728" i="8"/>
  <c r="I728" i="8"/>
  <c r="D729" i="8"/>
  <c r="H729" i="8"/>
  <c r="I729" i="8"/>
  <c r="D730" i="8"/>
  <c r="H730" i="8"/>
  <c r="I730" i="8"/>
  <c r="D731" i="8"/>
  <c r="H731" i="8"/>
  <c r="I731" i="8"/>
  <c r="D732" i="8"/>
  <c r="H732" i="8"/>
  <c r="I732" i="8"/>
  <c r="D733" i="8"/>
  <c r="H733" i="8"/>
  <c r="I733" i="8"/>
  <c r="D734" i="8"/>
  <c r="H734" i="8"/>
  <c r="I734" i="8"/>
  <c r="D735" i="8"/>
  <c r="H735" i="8"/>
  <c r="I735" i="8"/>
  <c r="D736" i="8"/>
  <c r="H736" i="8"/>
  <c r="I736" i="8"/>
  <c r="D737" i="8"/>
  <c r="H737" i="8"/>
  <c r="I737" i="8"/>
  <c r="D738" i="8"/>
  <c r="H738" i="8"/>
  <c r="I738" i="8"/>
  <c r="D739" i="8"/>
  <c r="H739" i="8"/>
  <c r="I739" i="8"/>
  <c r="D740" i="8"/>
  <c r="H740" i="8"/>
  <c r="I740" i="8"/>
  <c r="D741" i="8"/>
  <c r="H741" i="8"/>
  <c r="I741" i="8"/>
  <c r="D742" i="8"/>
  <c r="H742" i="8"/>
  <c r="I742" i="8"/>
  <c r="D743" i="8"/>
  <c r="H743" i="8"/>
  <c r="I743" i="8"/>
  <c r="D744" i="8"/>
  <c r="H744" i="8"/>
  <c r="I744" i="8"/>
  <c r="D745" i="8"/>
  <c r="H745" i="8"/>
  <c r="I745" i="8"/>
  <c r="D746" i="8"/>
  <c r="H746" i="8"/>
  <c r="I746" i="8"/>
  <c r="D747" i="8"/>
  <c r="H747" i="8"/>
  <c r="I747" i="8"/>
  <c r="D748" i="8"/>
  <c r="H748" i="8"/>
  <c r="I748" i="8"/>
  <c r="D749" i="8"/>
  <c r="H749" i="8"/>
  <c r="I749" i="8"/>
  <c r="D750" i="8"/>
  <c r="H750" i="8"/>
  <c r="I750" i="8"/>
  <c r="D751" i="8"/>
  <c r="H751" i="8"/>
  <c r="I751" i="8"/>
  <c r="D752" i="8"/>
  <c r="H752" i="8"/>
  <c r="I752" i="8"/>
  <c r="D753" i="8"/>
  <c r="H753" i="8"/>
  <c r="I753" i="8"/>
  <c r="D754" i="8"/>
  <c r="H754" i="8"/>
  <c r="I754" i="8"/>
  <c r="D755" i="8"/>
  <c r="H755" i="8"/>
  <c r="I755" i="8"/>
  <c r="D756" i="8"/>
  <c r="H756" i="8"/>
  <c r="I756" i="8"/>
  <c r="D757" i="8"/>
  <c r="H757" i="8"/>
  <c r="I757" i="8"/>
  <c r="D758" i="8"/>
  <c r="H758" i="8"/>
  <c r="I758" i="8"/>
  <c r="D759" i="8"/>
  <c r="H759" i="8"/>
  <c r="I759" i="8"/>
  <c r="D760" i="8"/>
  <c r="H760" i="8"/>
  <c r="I760" i="8"/>
  <c r="D761" i="8"/>
  <c r="H761" i="8"/>
  <c r="I761" i="8"/>
  <c r="D762" i="8"/>
  <c r="H762" i="8"/>
  <c r="I762" i="8"/>
  <c r="D763" i="8"/>
  <c r="H763" i="8"/>
  <c r="I763" i="8"/>
  <c r="D764" i="8"/>
  <c r="H764" i="8"/>
  <c r="I764" i="8"/>
  <c r="D765" i="8"/>
  <c r="H765" i="8"/>
  <c r="I765" i="8"/>
  <c r="D766" i="8"/>
  <c r="H766" i="8"/>
  <c r="I766" i="8"/>
  <c r="D767" i="8"/>
  <c r="H767" i="8"/>
  <c r="I767" i="8"/>
  <c r="D768" i="8"/>
  <c r="H768" i="8"/>
  <c r="I768" i="8"/>
  <c r="D769" i="8"/>
  <c r="H769" i="8"/>
  <c r="I769" i="8"/>
  <c r="D770" i="8"/>
  <c r="H770" i="8"/>
  <c r="I770" i="8"/>
  <c r="D771" i="8"/>
  <c r="H771" i="8"/>
  <c r="I771" i="8"/>
  <c r="D772" i="8"/>
  <c r="H772" i="8"/>
  <c r="I772" i="8"/>
  <c r="D773" i="8"/>
  <c r="H773" i="8"/>
  <c r="I773" i="8"/>
  <c r="D774" i="8"/>
  <c r="H774" i="8"/>
  <c r="I774" i="8"/>
  <c r="D775" i="8"/>
  <c r="H775" i="8"/>
  <c r="I775" i="8"/>
  <c r="D776" i="8"/>
  <c r="H776" i="8"/>
  <c r="I776" i="8"/>
  <c r="D777" i="8"/>
  <c r="H777" i="8"/>
  <c r="I777" i="8"/>
  <c r="D778" i="8"/>
  <c r="H778" i="8"/>
  <c r="I778" i="8"/>
  <c r="D779" i="8"/>
  <c r="H779" i="8"/>
  <c r="I779" i="8"/>
  <c r="D780" i="8"/>
  <c r="H780" i="8"/>
  <c r="I780" i="8"/>
  <c r="D781" i="8"/>
  <c r="H781" i="8"/>
  <c r="I781" i="8"/>
  <c r="D782" i="8"/>
  <c r="H782" i="8"/>
  <c r="I782" i="8"/>
  <c r="D783" i="8"/>
  <c r="H783" i="8"/>
  <c r="I783" i="8"/>
  <c r="D784" i="8"/>
  <c r="H784" i="8"/>
  <c r="I784" i="8"/>
  <c r="D785" i="8"/>
  <c r="H785" i="8"/>
  <c r="I785" i="8"/>
  <c r="D786" i="8"/>
  <c r="H786" i="8"/>
  <c r="I786" i="8"/>
  <c r="D787" i="8"/>
  <c r="H787" i="8"/>
  <c r="I787" i="8"/>
  <c r="D788" i="8"/>
  <c r="H788" i="8"/>
  <c r="I788" i="8"/>
  <c r="D789" i="8"/>
  <c r="H789" i="8"/>
  <c r="I789" i="8"/>
  <c r="D790" i="8"/>
  <c r="H790" i="8"/>
  <c r="I790" i="8"/>
  <c r="D791" i="8"/>
  <c r="H791" i="8"/>
  <c r="I791" i="8"/>
  <c r="D792" i="8"/>
  <c r="H792" i="8"/>
  <c r="I792" i="8"/>
  <c r="D793" i="8"/>
  <c r="H793" i="8"/>
  <c r="I793" i="8"/>
  <c r="D794" i="8"/>
  <c r="H794" i="8"/>
  <c r="I794" i="8"/>
  <c r="D795" i="8"/>
  <c r="H795" i="8"/>
  <c r="I795" i="8"/>
  <c r="D796" i="8"/>
  <c r="H796" i="8"/>
  <c r="I796" i="8"/>
  <c r="D797" i="8"/>
  <c r="H797" i="8"/>
  <c r="I797" i="8"/>
  <c r="D798" i="8"/>
  <c r="H798" i="8"/>
  <c r="I798" i="8"/>
  <c r="D799" i="8"/>
  <c r="H799" i="8"/>
  <c r="I799" i="8"/>
  <c r="D800" i="8"/>
  <c r="H800" i="8"/>
  <c r="I800" i="8"/>
  <c r="D801" i="8"/>
  <c r="H801" i="8"/>
  <c r="I801" i="8"/>
  <c r="D802" i="8"/>
  <c r="H802" i="8"/>
  <c r="I802" i="8"/>
  <c r="D803" i="8"/>
  <c r="H803" i="8"/>
  <c r="I803" i="8"/>
  <c r="D804" i="8"/>
  <c r="H804" i="8"/>
  <c r="I804" i="8"/>
  <c r="D805" i="8"/>
  <c r="H805" i="8"/>
  <c r="I805" i="8"/>
  <c r="D806" i="8"/>
  <c r="H806" i="8"/>
  <c r="I806" i="8"/>
  <c r="D807" i="8"/>
  <c r="H807" i="8"/>
  <c r="I807" i="8"/>
  <c r="D808" i="8"/>
  <c r="H808" i="8"/>
  <c r="I808" i="8"/>
  <c r="D809" i="8"/>
  <c r="H809" i="8"/>
  <c r="I809" i="8"/>
  <c r="D810" i="8"/>
  <c r="H810" i="8"/>
  <c r="I810" i="8"/>
  <c r="D811" i="8"/>
  <c r="H811" i="8"/>
  <c r="I811" i="8"/>
  <c r="D812" i="8"/>
  <c r="H812" i="8"/>
  <c r="I812" i="8"/>
  <c r="D813" i="8"/>
  <c r="H813" i="8"/>
  <c r="I813" i="8"/>
  <c r="D814" i="8"/>
  <c r="H814" i="8"/>
  <c r="I814" i="8"/>
  <c r="D815" i="8"/>
  <c r="H815" i="8"/>
  <c r="I815" i="8"/>
  <c r="D816" i="8"/>
  <c r="H816" i="8"/>
  <c r="I816" i="8"/>
  <c r="D817" i="8"/>
  <c r="H817" i="8"/>
  <c r="I817" i="8"/>
  <c r="D818" i="8"/>
  <c r="H818" i="8"/>
  <c r="I818" i="8"/>
  <c r="D819" i="8"/>
  <c r="H819" i="8"/>
  <c r="I819" i="8"/>
  <c r="D820" i="8"/>
  <c r="H820" i="8"/>
  <c r="I820" i="8"/>
  <c r="D821" i="8"/>
  <c r="H821" i="8"/>
  <c r="I821" i="8"/>
  <c r="D822" i="8"/>
  <c r="H822" i="8"/>
  <c r="I822" i="8"/>
  <c r="D823" i="8"/>
  <c r="H823" i="8"/>
  <c r="I823" i="8"/>
  <c r="D824" i="8"/>
  <c r="H824" i="8"/>
  <c r="I824" i="8"/>
  <c r="D825" i="8"/>
  <c r="H825" i="8"/>
  <c r="I825" i="8"/>
  <c r="D826" i="8"/>
  <c r="H826" i="8"/>
  <c r="I826" i="8"/>
  <c r="D827" i="8"/>
  <c r="H827" i="8"/>
  <c r="I827" i="8"/>
  <c r="D828" i="8"/>
  <c r="H828" i="8"/>
  <c r="I828" i="8"/>
  <c r="D829" i="8"/>
  <c r="H829" i="8"/>
  <c r="I829" i="8"/>
  <c r="D830" i="8"/>
  <c r="H830" i="8"/>
  <c r="I830" i="8"/>
  <c r="D831" i="8"/>
  <c r="H831" i="8"/>
  <c r="I831" i="8"/>
  <c r="D832" i="8"/>
  <c r="H832" i="8"/>
  <c r="I832" i="8"/>
  <c r="D833" i="8"/>
  <c r="H833" i="8"/>
  <c r="I833" i="8"/>
  <c r="D834" i="8"/>
  <c r="H834" i="8"/>
  <c r="I834" i="8"/>
  <c r="D835" i="8"/>
  <c r="H835" i="8"/>
  <c r="I835" i="8"/>
  <c r="D836" i="8"/>
  <c r="H836" i="8"/>
  <c r="I836" i="8"/>
  <c r="D837" i="8"/>
  <c r="H837" i="8"/>
  <c r="I837" i="8"/>
  <c r="D838" i="8"/>
  <c r="H838" i="8"/>
  <c r="I838" i="8"/>
  <c r="D839" i="8"/>
  <c r="H839" i="8"/>
  <c r="I839" i="8"/>
  <c r="D840" i="8"/>
  <c r="H840" i="8"/>
  <c r="I840" i="8"/>
  <c r="D841" i="8"/>
  <c r="H841" i="8"/>
  <c r="I841" i="8"/>
  <c r="D842" i="8"/>
  <c r="H842" i="8"/>
  <c r="I842" i="8"/>
  <c r="D843" i="8"/>
  <c r="H843" i="8"/>
  <c r="I843" i="8"/>
  <c r="D844" i="8"/>
  <c r="H844" i="8"/>
  <c r="I844" i="8"/>
  <c r="D845" i="8"/>
  <c r="H845" i="8"/>
  <c r="I845" i="8"/>
  <c r="D846" i="8"/>
  <c r="H846" i="8"/>
  <c r="I846" i="8"/>
  <c r="D847" i="8"/>
  <c r="H847" i="8"/>
  <c r="I847" i="8"/>
  <c r="D848" i="8"/>
  <c r="H848" i="8"/>
  <c r="I848" i="8"/>
  <c r="D849" i="8"/>
  <c r="H849" i="8"/>
  <c r="I849" i="8"/>
  <c r="D850" i="8"/>
  <c r="H850" i="8"/>
  <c r="I850" i="8"/>
  <c r="D851" i="8"/>
  <c r="H851" i="8"/>
  <c r="I851" i="8"/>
  <c r="D852" i="8"/>
  <c r="H852" i="8"/>
  <c r="I852" i="8"/>
  <c r="D853" i="8"/>
  <c r="H853" i="8"/>
  <c r="I853" i="8"/>
  <c r="D854" i="8"/>
  <c r="H854" i="8"/>
  <c r="I854" i="8"/>
  <c r="D855" i="8"/>
  <c r="H855" i="8"/>
  <c r="I855" i="8"/>
  <c r="D856" i="8"/>
  <c r="H856" i="8"/>
  <c r="I856" i="8"/>
  <c r="D857" i="8"/>
  <c r="H857" i="8"/>
  <c r="I857" i="8"/>
  <c r="D858" i="8"/>
  <c r="H858" i="8"/>
  <c r="I858" i="8"/>
  <c r="D859" i="8"/>
  <c r="H859" i="8"/>
  <c r="I859" i="8"/>
  <c r="D860" i="8"/>
  <c r="H860" i="8"/>
  <c r="I860" i="8"/>
  <c r="D861" i="8"/>
  <c r="H861" i="8"/>
  <c r="I861" i="8"/>
  <c r="D862" i="8"/>
  <c r="H862" i="8"/>
  <c r="I862" i="8"/>
  <c r="D863" i="8"/>
  <c r="H863" i="8"/>
  <c r="I863" i="8"/>
  <c r="D864" i="8"/>
  <c r="H864" i="8"/>
  <c r="I864" i="8"/>
  <c r="D865" i="8"/>
  <c r="H865" i="8"/>
  <c r="I865" i="8"/>
  <c r="D866" i="8"/>
  <c r="H866" i="8"/>
  <c r="I866" i="8"/>
  <c r="D867" i="8"/>
  <c r="H867" i="8"/>
  <c r="I867" i="8"/>
  <c r="D868" i="8"/>
  <c r="H868" i="8"/>
  <c r="I868" i="8"/>
  <c r="D869" i="8"/>
  <c r="H869" i="8"/>
  <c r="I869" i="8"/>
  <c r="D870" i="8"/>
  <c r="H870" i="8"/>
  <c r="I870" i="8"/>
  <c r="D871" i="8"/>
  <c r="H871" i="8"/>
  <c r="I871" i="8"/>
  <c r="D872" i="8"/>
  <c r="H872" i="8"/>
  <c r="I872" i="8"/>
  <c r="D873" i="8"/>
  <c r="H873" i="8"/>
  <c r="I873" i="8"/>
  <c r="D874" i="8"/>
  <c r="H874" i="8"/>
  <c r="I874" i="8"/>
  <c r="D875" i="8"/>
  <c r="H875" i="8"/>
  <c r="I875" i="8"/>
  <c r="D876" i="8"/>
  <c r="H876" i="8"/>
  <c r="I876" i="8"/>
  <c r="D877" i="8"/>
  <c r="H877" i="8"/>
  <c r="I877" i="8"/>
  <c r="D878" i="8"/>
  <c r="H878" i="8"/>
  <c r="I878" i="8"/>
  <c r="D879" i="8"/>
  <c r="H879" i="8"/>
  <c r="I879" i="8"/>
  <c r="D880" i="8"/>
  <c r="H880" i="8"/>
  <c r="I880" i="8"/>
  <c r="D881" i="8"/>
  <c r="H881" i="8"/>
  <c r="I881" i="8"/>
  <c r="D882" i="8"/>
  <c r="H882" i="8"/>
  <c r="I882" i="8"/>
  <c r="D883" i="8"/>
  <c r="H883" i="8"/>
  <c r="I883" i="8"/>
  <c r="D884" i="8"/>
  <c r="H884" i="8"/>
  <c r="I884" i="8"/>
  <c r="D885" i="8"/>
  <c r="H885" i="8"/>
  <c r="I885" i="8"/>
  <c r="D886" i="8"/>
  <c r="H886" i="8"/>
  <c r="I886" i="8"/>
  <c r="D887" i="8"/>
  <c r="H887" i="8"/>
  <c r="I887" i="8"/>
  <c r="D888" i="8"/>
  <c r="H888" i="8"/>
  <c r="I888" i="8"/>
  <c r="D889" i="8"/>
  <c r="H889" i="8"/>
  <c r="I889" i="8"/>
  <c r="D890" i="8"/>
  <c r="H890" i="8"/>
  <c r="I890" i="8"/>
  <c r="D891" i="8"/>
  <c r="H891" i="8"/>
  <c r="I891" i="8"/>
  <c r="D892" i="8"/>
  <c r="H892" i="8"/>
  <c r="I892" i="8"/>
  <c r="D893" i="8"/>
  <c r="H893" i="8"/>
  <c r="I893" i="8"/>
  <c r="D894" i="8"/>
  <c r="H894" i="8"/>
  <c r="I894" i="8"/>
  <c r="D895" i="8"/>
  <c r="H895" i="8"/>
  <c r="I895" i="8"/>
  <c r="D896" i="8"/>
  <c r="H896" i="8"/>
  <c r="I896" i="8"/>
  <c r="D897" i="8"/>
  <c r="H897" i="8"/>
  <c r="I897" i="8"/>
  <c r="D898" i="8"/>
  <c r="H898" i="8"/>
  <c r="I898" i="8"/>
  <c r="D899" i="8"/>
  <c r="H899" i="8"/>
  <c r="I899" i="8"/>
  <c r="D900" i="8"/>
  <c r="H900" i="8"/>
  <c r="I900" i="8"/>
  <c r="D901" i="8"/>
  <c r="H901" i="8"/>
  <c r="I901" i="8"/>
  <c r="D902" i="8"/>
  <c r="H902" i="8"/>
  <c r="I902" i="8"/>
  <c r="D903" i="8"/>
  <c r="H903" i="8"/>
  <c r="I903" i="8"/>
  <c r="D904" i="8"/>
  <c r="H904" i="8"/>
  <c r="I904" i="8"/>
  <c r="D905" i="8"/>
  <c r="H905" i="8"/>
  <c r="I905" i="8"/>
  <c r="D906" i="8"/>
  <c r="H906" i="8"/>
  <c r="I906" i="8"/>
  <c r="D907" i="8"/>
  <c r="H907" i="8"/>
  <c r="I907" i="8"/>
  <c r="D908" i="8"/>
  <c r="H908" i="8"/>
  <c r="I908" i="8"/>
  <c r="D909" i="8"/>
  <c r="H909" i="8"/>
  <c r="I909" i="8"/>
  <c r="D910" i="8"/>
  <c r="H910" i="8"/>
  <c r="I910" i="8"/>
  <c r="D911" i="8"/>
  <c r="H911" i="8"/>
  <c r="I911" i="8"/>
  <c r="D912" i="8"/>
  <c r="H912" i="8"/>
  <c r="I912" i="8"/>
  <c r="D913" i="8"/>
  <c r="H913" i="8"/>
  <c r="I913" i="8"/>
  <c r="D914" i="8"/>
  <c r="H914" i="8"/>
  <c r="I914" i="8"/>
  <c r="D915" i="8"/>
  <c r="H915" i="8"/>
  <c r="I915" i="8"/>
  <c r="D916" i="8"/>
  <c r="H916" i="8"/>
  <c r="I916" i="8"/>
  <c r="D917" i="8"/>
  <c r="H917" i="8"/>
  <c r="I917" i="8"/>
  <c r="D918" i="8"/>
  <c r="H918" i="8"/>
  <c r="I918" i="8"/>
  <c r="D919" i="8"/>
  <c r="H919" i="8"/>
  <c r="I919" i="8"/>
  <c r="D920" i="8"/>
  <c r="H920" i="8"/>
  <c r="I920" i="8"/>
  <c r="D921" i="8"/>
  <c r="H921" i="8"/>
  <c r="I921" i="8"/>
  <c r="D922" i="8"/>
  <c r="H922" i="8"/>
  <c r="I922" i="8"/>
  <c r="D923" i="8"/>
  <c r="H923" i="8"/>
  <c r="I923" i="8"/>
  <c r="D924" i="8"/>
  <c r="H924" i="8"/>
  <c r="I924" i="8"/>
  <c r="D925" i="8"/>
  <c r="H925" i="8"/>
  <c r="I925" i="8"/>
  <c r="D926" i="8"/>
  <c r="H926" i="8"/>
  <c r="I926" i="8"/>
  <c r="D927" i="8"/>
  <c r="H927" i="8"/>
  <c r="I927" i="8"/>
  <c r="D928" i="8"/>
  <c r="H928" i="8"/>
  <c r="I928" i="8"/>
  <c r="D929" i="8"/>
  <c r="H929" i="8"/>
  <c r="I929" i="8"/>
  <c r="D930" i="8"/>
  <c r="H930" i="8"/>
  <c r="I930" i="8"/>
  <c r="D931" i="8"/>
  <c r="H931" i="8"/>
  <c r="I931" i="8"/>
  <c r="D932" i="8"/>
  <c r="H932" i="8"/>
  <c r="I932" i="8"/>
  <c r="D933" i="8"/>
  <c r="H933" i="8"/>
  <c r="I933" i="8"/>
  <c r="D934" i="8"/>
  <c r="H934" i="8"/>
  <c r="I934" i="8"/>
  <c r="D935" i="8"/>
  <c r="H935" i="8"/>
  <c r="I935" i="8"/>
  <c r="D936" i="8"/>
  <c r="H936" i="8"/>
  <c r="I936" i="8"/>
  <c r="D937" i="8"/>
  <c r="H937" i="8"/>
  <c r="I937" i="8"/>
  <c r="D938" i="8"/>
  <c r="H938" i="8"/>
  <c r="I938" i="8"/>
  <c r="D939" i="8"/>
  <c r="H939" i="8"/>
  <c r="I939" i="8"/>
  <c r="D940" i="8"/>
  <c r="H940" i="8"/>
  <c r="I940" i="8"/>
  <c r="D941" i="8"/>
  <c r="H941" i="8"/>
  <c r="I941" i="8"/>
  <c r="D942" i="8"/>
  <c r="H942" i="8"/>
  <c r="I942" i="8"/>
  <c r="D943" i="8"/>
  <c r="H943" i="8"/>
  <c r="I943" i="8"/>
  <c r="D944" i="8"/>
  <c r="H944" i="8"/>
  <c r="I944" i="8"/>
  <c r="D945" i="8"/>
  <c r="H945" i="8"/>
  <c r="I945" i="8"/>
  <c r="D946" i="8"/>
  <c r="H946" i="8"/>
  <c r="I946" i="8"/>
  <c r="D947" i="8"/>
  <c r="H947" i="8"/>
  <c r="I947" i="8"/>
  <c r="D948" i="8"/>
  <c r="H948" i="8"/>
  <c r="I948" i="8"/>
  <c r="D949" i="8"/>
  <c r="H949" i="8"/>
  <c r="I949" i="8"/>
  <c r="D950" i="8"/>
  <c r="H950" i="8"/>
  <c r="I950" i="8"/>
  <c r="D951" i="8"/>
  <c r="H951" i="8"/>
  <c r="I951" i="8"/>
  <c r="D952" i="8"/>
  <c r="H952" i="8"/>
  <c r="I952" i="8"/>
  <c r="D953" i="8"/>
  <c r="H953" i="8"/>
  <c r="I953" i="8"/>
  <c r="D954" i="8"/>
  <c r="H954" i="8"/>
  <c r="I954" i="8"/>
  <c r="D955" i="8"/>
  <c r="H955" i="8"/>
  <c r="I955" i="8"/>
  <c r="D956" i="8"/>
  <c r="H956" i="8"/>
  <c r="I956" i="8"/>
  <c r="D957" i="8"/>
  <c r="H957" i="8"/>
  <c r="I957" i="8"/>
  <c r="D958" i="8"/>
  <c r="H958" i="8"/>
  <c r="I958" i="8"/>
  <c r="D959" i="8"/>
  <c r="H959" i="8"/>
  <c r="I959" i="8"/>
  <c r="D960" i="8"/>
  <c r="H960" i="8"/>
  <c r="I960" i="8"/>
  <c r="D961" i="8"/>
  <c r="H961" i="8"/>
  <c r="I961" i="8"/>
  <c r="D962" i="8"/>
  <c r="H962" i="8"/>
  <c r="I962" i="8"/>
  <c r="D963" i="8"/>
  <c r="H963" i="8"/>
  <c r="I963" i="8"/>
  <c r="D964" i="8"/>
  <c r="H964" i="8"/>
  <c r="I964" i="8"/>
  <c r="D965" i="8"/>
  <c r="H965" i="8"/>
  <c r="I965" i="8"/>
  <c r="D966" i="8"/>
  <c r="H966" i="8"/>
  <c r="I966" i="8"/>
  <c r="D967" i="8"/>
  <c r="H967" i="8"/>
  <c r="I967" i="8"/>
  <c r="D968" i="8"/>
  <c r="H968" i="8"/>
  <c r="I968" i="8"/>
  <c r="D969" i="8"/>
  <c r="H969" i="8"/>
  <c r="I969" i="8"/>
  <c r="D970" i="8"/>
  <c r="H970" i="8"/>
  <c r="I970" i="8"/>
  <c r="D971" i="8"/>
  <c r="H971" i="8"/>
  <c r="I971" i="8"/>
  <c r="D972" i="8"/>
  <c r="H972" i="8"/>
  <c r="I972" i="8"/>
  <c r="D973" i="8"/>
  <c r="H973" i="8"/>
  <c r="I973" i="8"/>
  <c r="D974" i="8"/>
  <c r="H974" i="8"/>
  <c r="I974" i="8"/>
  <c r="D975" i="8"/>
  <c r="H975" i="8"/>
  <c r="I975" i="8"/>
  <c r="D976" i="8"/>
  <c r="H976" i="8"/>
  <c r="I976" i="8"/>
  <c r="D977" i="8"/>
  <c r="H977" i="8"/>
  <c r="I977" i="8"/>
  <c r="D978" i="8"/>
  <c r="H978" i="8"/>
  <c r="I978" i="8"/>
  <c r="D979" i="8"/>
  <c r="H979" i="8"/>
  <c r="I979" i="8"/>
  <c r="D980" i="8"/>
  <c r="H980" i="8"/>
  <c r="I980" i="8"/>
  <c r="D981" i="8"/>
  <c r="H981" i="8"/>
  <c r="I981" i="8"/>
  <c r="D982" i="8"/>
  <c r="H982" i="8"/>
  <c r="I982" i="8"/>
  <c r="D983" i="8"/>
  <c r="H983" i="8"/>
  <c r="I983" i="8"/>
  <c r="D984" i="8"/>
  <c r="H984" i="8"/>
  <c r="I984" i="8"/>
  <c r="D985" i="8"/>
  <c r="H985" i="8"/>
  <c r="I985" i="8"/>
  <c r="D986" i="8"/>
  <c r="H986" i="8"/>
  <c r="I986" i="8"/>
  <c r="D987" i="8"/>
  <c r="H987" i="8"/>
  <c r="I987" i="8"/>
  <c r="D988" i="8"/>
  <c r="H988" i="8"/>
  <c r="I988" i="8"/>
  <c r="D989" i="8"/>
  <c r="H989" i="8"/>
  <c r="I989" i="8"/>
  <c r="D990" i="8"/>
  <c r="H990" i="8"/>
  <c r="I990" i="8"/>
  <c r="D991" i="8"/>
  <c r="H991" i="8"/>
  <c r="I991" i="8"/>
  <c r="D992" i="8"/>
  <c r="H992" i="8"/>
  <c r="I992" i="8"/>
  <c r="D993" i="8"/>
  <c r="H993" i="8"/>
  <c r="I993" i="8"/>
  <c r="D994" i="8"/>
  <c r="H994" i="8"/>
  <c r="I994" i="8"/>
  <c r="D995" i="8"/>
  <c r="H995" i="8"/>
  <c r="I995" i="8"/>
  <c r="D996" i="8"/>
  <c r="H996" i="8"/>
  <c r="I996" i="8"/>
  <c r="D997" i="8"/>
  <c r="H997" i="8"/>
  <c r="I997" i="8"/>
  <c r="D998" i="8"/>
  <c r="H998" i="8"/>
  <c r="I998" i="8"/>
  <c r="D999" i="8"/>
  <c r="H999" i="8"/>
  <c r="I999" i="8"/>
  <c r="D1000" i="8"/>
  <c r="H1000" i="8"/>
  <c r="I1000" i="8"/>
  <c r="D1001" i="8"/>
  <c r="H1001" i="8"/>
  <c r="I1001" i="8"/>
  <c r="D1002" i="8"/>
  <c r="H1002" i="8"/>
  <c r="I1002" i="8"/>
  <c r="D1003" i="8"/>
  <c r="H1003" i="8"/>
  <c r="I1003" i="8"/>
  <c r="D1004" i="8"/>
  <c r="H1004" i="8"/>
  <c r="I1004" i="8"/>
  <c r="D1005" i="8"/>
  <c r="H1005" i="8"/>
  <c r="I1005" i="8"/>
  <c r="D1006" i="8"/>
  <c r="H1006" i="8"/>
  <c r="I1006" i="8"/>
  <c r="D1007" i="8"/>
  <c r="H1007" i="8"/>
  <c r="I1007" i="8"/>
  <c r="D1008" i="8"/>
  <c r="H1008" i="8"/>
  <c r="I1008" i="8"/>
  <c r="D1009" i="8"/>
  <c r="H1009" i="8"/>
  <c r="I1009" i="8"/>
  <c r="D1010" i="8"/>
  <c r="H1010" i="8"/>
  <c r="I1010" i="8"/>
  <c r="D1011" i="8"/>
  <c r="H1011" i="8"/>
  <c r="I1011" i="8"/>
  <c r="D1012" i="8"/>
  <c r="H1012" i="8"/>
  <c r="I1012" i="8"/>
  <c r="D1013" i="8"/>
  <c r="H1013" i="8"/>
  <c r="I1013" i="8"/>
  <c r="D1014" i="8"/>
  <c r="H1014" i="8"/>
  <c r="I1014" i="8"/>
  <c r="D1015" i="8"/>
  <c r="H1015" i="8"/>
  <c r="I1015" i="8"/>
  <c r="D1016" i="8"/>
  <c r="H1016" i="8"/>
  <c r="I1016" i="8"/>
  <c r="D1017" i="8"/>
  <c r="H1017" i="8"/>
  <c r="I1017" i="8"/>
  <c r="D1018" i="8"/>
  <c r="H1018" i="8"/>
  <c r="I1018" i="8"/>
  <c r="D1019" i="8"/>
  <c r="H1019" i="8"/>
  <c r="I1019" i="8"/>
  <c r="D1020" i="8"/>
  <c r="H1020" i="8"/>
  <c r="I1020" i="8"/>
  <c r="D1021" i="8"/>
  <c r="H1021" i="8"/>
  <c r="I1021" i="8"/>
  <c r="D1022" i="8"/>
  <c r="H1022" i="8"/>
  <c r="I1022" i="8"/>
  <c r="D1023" i="8"/>
  <c r="H1023" i="8"/>
  <c r="I1023" i="8"/>
  <c r="D1024" i="8"/>
  <c r="H1024" i="8"/>
  <c r="I1024" i="8"/>
  <c r="D1025" i="8"/>
  <c r="H1025" i="8"/>
  <c r="I1025" i="8"/>
  <c r="D1026" i="8"/>
  <c r="H1026" i="8"/>
  <c r="I1026" i="8"/>
  <c r="D1027" i="8"/>
  <c r="H1027" i="8"/>
  <c r="I1027" i="8"/>
  <c r="D1028" i="8"/>
  <c r="H1028" i="8"/>
  <c r="I1028" i="8"/>
  <c r="D1029" i="8"/>
  <c r="H1029" i="8"/>
  <c r="I1029" i="8"/>
  <c r="D1030" i="8"/>
  <c r="H1030" i="8"/>
  <c r="I1030" i="8"/>
  <c r="D1031" i="8"/>
  <c r="H1031" i="8"/>
  <c r="I1031" i="8"/>
  <c r="D1032" i="8"/>
  <c r="H1032" i="8"/>
  <c r="I1032" i="8"/>
  <c r="D1033" i="8"/>
  <c r="H1033" i="8"/>
  <c r="I1033" i="8"/>
  <c r="D1034" i="8"/>
  <c r="H1034" i="8"/>
  <c r="I1034" i="8"/>
  <c r="D1035" i="8"/>
  <c r="H1035" i="8"/>
  <c r="I1035" i="8"/>
  <c r="D1036" i="8"/>
  <c r="H1036" i="8"/>
  <c r="I1036" i="8"/>
  <c r="D1037" i="8"/>
  <c r="H1037" i="8"/>
  <c r="I1037" i="8"/>
  <c r="D1038" i="8"/>
  <c r="H1038" i="8"/>
  <c r="I1038" i="8"/>
  <c r="D1039" i="8"/>
  <c r="H1039" i="8"/>
  <c r="I1039" i="8"/>
  <c r="D1040" i="8"/>
  <c r="H1040" i="8"/>
  <c r="I1040" i="8"/>
  <c r="D1041" i="8"/>
  <c r="H1041" i="8"/>
  <c r="I1041" i="8"/>
  <c r="D1042" i="8"/>
  <c r="H1042" i="8"/>
  <c r="I1042" i="8"/>
  <c r="D1043" i="8"/>
  <c r="H1043" i="8"/>
  <c r="I1043" i="8"/>
  <c r="D1044" i="8"/>
  <c r="H1044" i="8"/>
  <c r="I1044" i="8"/>
  <c r="D1045" i="8"/>
  <c r="H1045" i="8"/>
  <c r="I1045" i="8"/>
  <c r="D1046" i="8"/>
  <c r="H1046" i="8"/>
  <c r="I1046" i="8"/>
  <c r="D1047" i="8"/>
  <c r="H1047" i="8"/>
  <c r="I1047" i="8"/>
  <c r="D1048" i="8"/>
  <c r="H1048" i="8"/>
  <c r="I1048" i="8"/>
  <c r="D1049" i="8"/>
  <c r="H1049" i="8"/>
  <c r="I1049" i="8"/>
  <c r="D1050" i="8"/>
  <c r="H1050" i="8"/>
  <c r="I1050" i="8"/>
  <c r="D1051" i="8"/>
  <c r="H1051" i="8"/>
  <c r="I1051" i="8"/>
  <c r="D1052" i="8"/>
  <c r="H1052" i="8"/>
  <c r="I1052" i="8"/>
  <c r="D1053" i="8"/>
  <c r="H1053" i="8"/>
  <c r="I1053" i="8"/>
  <c r="D1054" i="8"/>
  <c r="H1054" i="8"/>
  <c r="I1054" i="8"/>
  <c r="D1055" i="8"/>
  <c r="H1055" i="8"/>
  <c r="I1055" i="8"/>
  <c r="D1056" i="8"/>
  <c r="H1056" i="8"/>
  <c r="I1056" i="8"/>
  <c r="D1057" i="8"/>
  <c r="H1057" i="8"/>
  <c r="I1057" i="8"/>
  <c r="D1058" i="8"/>
  <c r="H1058" i="8"/>
  <c r="I1058" i="8"/>
  <c r="D1059" i="8"/>
  <c r="H1059" i="8"/>
  <c r="I1059" i="8"/>
  <c r="D1060" i="8"/>
  <c r="H1060" i="8"/>
  <c r="I1060" i="8"/>
  <c r="D1061" i="8"/>
  <c r="H1061" i="8"/>
  <c r="I1061" i="8"/>
  <c r="D1062" i="8"/>
  <c r="H1062" i="8"/>
  <c r="I1062" i="8"/>
  <c r="D1063" i="8"/>
  <c r="H1063" i="8"/>
  <c r="I1063" i="8"/>
  <c r="D1064" i="8"/>
  <c r="H1064" i="8"/>
  <c r="I1064" i="8"/>
  <c r="D1065" i="8"/>
  <c r="H1065" i="8"/>
  <c r="I1065" i="8"/>
  <c r="D1066" i="8"/>
  <c r="H1066" i="8"/>
  <c r="I1066" i="8"/>
  <c r="D1067" i="8"/>
  <c r="H1067" i="8"/>
  <c r="I1067" i="8"/>
  <c r="D1068" i="8"/>
  <c r="H1068" i="8"/>
  <c r="I1068" i="8"/>
  <c r="D1069" i="8"/>
  <c r="H1069" i="8"/>
  <c r="I1069" i="8"/>
  <c r="D1070" i="8"/>
  <c r="H1070" i="8"/>
  <c r="I1070" i="8"/>
  <c r="D1071" i="8"/>
  <c r="H1071" i="8"/>
  <c r="I1071" i="8"/>
  <c r="D1072" i="8"/>
  <c r="H1072" i="8"/>
  <c r="I1072" i="8"/>
  <c r="D1073" i="8"/>
  <c r="H1073" i="8"/>
  <c r="I1073" i="8"/>
  <c r="D1074" i="8"/>
  <c r="H1074" i="8"/>
  <c r="I1074" i="8"/>
  <c r="D1075" i="8"/>
  <c r="H1075" i="8"/>
  <c r="I1075" i="8"/>
  <c r="D1076" i="8"/>
  <c r="H1076" i="8"/>
  <c r="I1076" i="8"/>
  <c r="D1077" i="8"/>
  <c r="H1077" i="8"/>
  <c r="I1077" i="8"/>
  <c r="D1078" i="8"/>
  <c r="H1078" i="8"/>
  <c r="I1078" i="8"/>
  <c r="D1079" i="8"/>
  <c r="H1079" i="8"/>
  <c r="I1079" i="8"/>
  <c r="D1080" i="8"/>
  <c r="H1080" i="8"/>
  <c r="I1080" i="8"/>
  <c r="D1081" i="8"/>
  <c r="H1081" i="8"/>
  <c r="I1081" i="8"/>
  <c r="D1082" i="8"/>
  <c r="H1082" i="8"/>
  <c r="I1082" i="8"/>
  <c r="D1083" i="8"/>
  <c r="H1083" i="8"/>
  <c r="I1083" i="8"/>
  <c r="D1084" i="8"/>
  <c r="H1084" i="8"/>
  <c r="I1084" i="8"/>
  <c r="D1085" i="8"/>
  <c r="H1085" i="8"/>
  <c r="I1085" i="8"/>
  <c r="D1086" i="8"/>
  <c r="H1086" i="8"/>
  <c r="I1086" i="8"/>
  <c r="D1087" i="8"/>
  <c r="H1087" i="8"/>
  <c r="I1087" i="8"/>
  <c r="D1088" i="8"/>
  <c r="H1088" i="8"/>
  <c r="I1088" i="8"/>
  <c r="D1089" i="8"/>
  <c r="H1089" i="8"/>
  <c r="I1089" i="8"/>
  <c r="D1090" i="8"/>
  <c r="H1090" i="8"/>
  <c r="I1090" i="8"/>
  <c r="D1091" i="8"/>
  <c r="H1091" i="8"/>
  <c r="I1091" i="8"/>
  <c r="D1092" i="8"/>
  <c r="H1092" i="8"/>
  <c r="I1092" i="8"/>
  <c r="D1093" i="8"/>
  <c r="H1093" i="8"/>
  <c r="I1093" i="8"/>
  <c r="D1094" i="8"/>
  <c r="H1094" i="8"/>
  <c r="I1094" i="8"/>
  <c r="D1095" i="8"/>
  <c r="H1095" i="8"/>
  <c r="I1095" i="8"/>
  <c r="D1096" i="8"/>
  <c r="H1096" i="8"/>
  <c r="I1096" i="8"/>
  <c r="D1097" i="8"/>
  <c r="H1097" i="8"/>
  <c r="I1097" i="8"/>
  <c r="D1098" i="8"/>
  <c r="H1098" i="8"/>
  <c r="I1098" i="8"/>
  <c r="D1099" i="8"/>
  <c r="H1099" i="8"/>
  <c r="I1099" i="8"/>
  <c r="D1100" i="8"/>
  <c r="H1100" i="8"/>
  <c r="I1100" i="8"/>
  <c r="D1101" i="8"/>
  <c r="H1101" i="8"/>
  <c r="I1101" i="8"/>
  <c r="D1102" i="8"/>
  <c r="H1102" i="8"/>
  <c r="I1102" i="8"/>
  <c r="D1103" i="8"/>
  <c r="H1103" i="8"/>
  <c r="I1103" i="8"/>
  <c r="D1104" i="8"/>
  <c r="H1104" i="8"/>
  <c r="I1104" i="8"/>
  <c r="D1105" i="8"/>
  <c r="H1105" i="8"/>
  <c r="I1105" i="8"/>
  <c r="D1106" i="8"/>
  <c r="H1106" i="8"/>
  <c r="I1106" i="8"/>
  <c r="D1107" i="8"/>
  <c r="H1107" i="8"/>
  <c r="I1107" i="8"/>
  <c r="D1108" i="8"/>
  <c r="H1108" i="8"/>
  <c r="I1108" i="8"/>
  <c r="D1109" i="8"/>
  <c r="H1109" i="8"/>
  <c r="I1109" i="8"/>
  <c r="D1110" i="8"/>
  <c r="H1110" i="8"/>
  <c r="I1110" i="8"/>
  <c r="D1111" i="8"/>
  <c r="H1111" i="8"/>
  <c r="I1111" i="8"/>
  <c r="D1112" i="8"/>
  <c r="H1112" i="8"/>
  <c r="I1112" i="8"/>
  <c r="D1113" i="8"/>
  <c r="H1113" i="8"/>
  <c r="I1113" i="8"/>
  <c r="D1114" i="8"/>
  <c r="H1114" i="8"/>
  <c r="I1114" i="8"/>
  <c r="D1115" i="8"/>
  <c r="H1115" i="8"/>
  <c r="I1115" i="8"/>
  <c r="D1116" i="8"/>
  <c r="H1116" i="8"/>
  <c r="I1116" i="8"/>
  <c r="D1117" i="8"/>
  <c r="H1117" i="8"/>
  <c r="I1117" i="8"/>
  <c r="D1118" i="8"/>
  <c r="H1118" i="8"/>
  <c r="I1118" i="8"/>
  <c r="D1119" i="8"/>
  <c r="H1119" i="8"/>
  <c r="I1119" i="8"/>
  <c r="D1120" i="8"/>
  <c r="H1120" i="8"/>
  <c r="I1120" i="8"/>
  <c r="D1121" i="8"/>
  <c r="H1121" i="8"/>
  <c r="I1121" i="8"/>
  <c r="D1122" i="8"/>
  <c r="H1122" i="8"/>
  <c r="I1122" i="8"/>
  <c r="D1123" i="8"/>
  <c r="H1123" i="8"/>
  <c r="I1123" i="8"/>
  <c r="D1124" i="8"/>
  <c r="H1124" i="8"/>
  <c r="I1124" i="8"/>
  <c r="D1125" i="8"/>
  <c r="H1125" i="8"/>
  <c r="I1125" i="8"/>
  <c r="D1126" i="8"/>
  <c r="H1126" i="8"/>
  <c r="I1126" i="8"/>
  <c r="D1127" i="8"/>
  <c r="H1127" i="8"/>
  <c r="I1127" i="8"/>
  <c r="D1128" i="8"/>
  <c r="H1128" i="8"/>
  <c r="I1128" i="8"/>
  <c r="D1129" i="8"/>
  <c r="H1129" i="8"/>
  <c r="I1129" i="8"/>
  <c r="D1130" i="8"/>
  <c r="H1130" i="8"/>
  <c r="I1130" i="8"/>
  <c r="D1131" i="8"/>
  <c r="H1131" i="8"/>
  <c r="I1131" i="8"/>
  <c r="D1132" i="8"/>
  <c r="H1132" i="8"/>
  <c r="I1132" i="8"/>
  <c r="D1133" i="8"/>
  <c r="H1133" i="8"/>
  <c r="I1133" i="8"/>
  <c r="D1134" i="8"/>
  <c r="H1134" i="8"/>
  <c r="I1134" i="8"/>
  <c r="D1135" i="8"/>
  <c r="H1135" i="8"/>
  <c r="I1135" i="8"/>
  <c r="D1136" i="8"/>
  <c r="H1136" i="8"/>
  <c r="I1136" i="8"/>
  <c r="D1137" i="8"/>
  <c r="H1137" i="8"/>
  <c r="I1137" i="8"/>
  <c r="D1138" i="8"/>
  <c r="H1138" i="8"/>
  <c r="I1138" i="8"/>
  <c r="D1139" i="8"/>
  <c r="H1139" i="8"/>
  <c r="I1139" i="8"/>
  <c r="D1140" i="8"/>
  <c r="H1140" i="8"/>
  <c r="I1140" i="8"/>
  <c r="D1141" i="8"/>
  <c r="H1141" i="8"/>
  <c r="I1141" i="8"/>
  <c r="D1142" i="8"/>
  <c r="H1142" i="8"/>
  <c r="I1142" i="8"/>
  <c r="D1143" i="8"/>
  <c r="H1143" i="8"/>
  <c r="I1143" i="8"/>
  <c r="D1144" i="8"/>
  <c r="H1144" i="8"/>
  <c r="I1144" i="8"/>
  <c r="D1145" i="8"/>
  <c r="H1145" i="8"/>
  <c r="I1145" i="8"/>
  <c r="D1146" i="8"/>
  <c r="H1146" i="8"/>
  <c r="I1146" i="8"/>
  <c r="D1147" i="8"/>
  <c r="H1147" i="8"/>
  <c r="I1147" i="8"/>
  <c r="D1148" i="8"/>
  <c r="H1148" i="8"/>
  <c r="I1148" i="8"/>
  <c r="D1149" i="8"/>
  <c r="H1149" i="8"/>
  <c r="I1149" i="8"/>
  <c r="D1150" i="8"/>
  <c r="H1150" i="8"/>
  <c r="I1150" i="8"/>
  <c r="D1151" i="8"/>
  <c r="H1151" i="8"/>
  <c r="I1151" i="8"/>
  <c r="D1152" i="8"/>
  <c r="H1152" i="8"/>
  <c r="I1152" i="8"/>
  <c r="D1153" i="8"/>
  <c r="H1153" i="8"/>
  <c r="I1153" i="8"/>
  <c r="D1154" i="8"/>
  <c r="H1154" i="8"/>
  <c r="I1154" i="8"/>
  <c r="D1155" i="8"/>
  <c r="H1155" i="8"/>
  <c r="I1155" i="8"/>
  <c r="D1156" i="8"/>
  <c r="H1156" i="8"/>
  <c r="I1156" i="8"/>
  <c r="D1157" i="8"/>
  <c r="H1157" i="8"/>
  <c r="I1157" i="8"/>
  <c r="D1158" i="8"/>
  <c r="H1158" i="8"/>
  <c r="I1158" i="8"/>
  <c r="D1159" i="8"/>
  <c r="H1159" i="8"/>
  <c r="I1159" i="8"/>
  <c r="D1160" i="8"/>
  <c r="H1160" i="8"/>
  <c r="I1160" i="8"/>
  <c r="D1161" i="8"/>
  <c r="H1161" i="8"/>
  <c r="I1161" i="8"/>
  <c r="D1162" i="8"/>
  <c r="H1162" i="8"/>
  <c r="I1162" i="8"/>
  <c r="D1163" i="8"/>
  <c r="H1163" i="8"/>
  <c r="I1163" i="8"/>
  <c r="D1164" i="8"/>
  <c r="H1164" i="8"/>
  <c r="I1164" i="8"/>
  <c r="D1165" i="8"/>
  <c r="H1165" i="8"/>
  <c r="I1165" i="8"/>
  <c r="D1166" i="8"/>
  <c r="H1166" i="8"/>
  <c r="I1166" i="8"/>
  <c r="D1167" i="8"/>
  <c r="H1167" i="8"/>
  <c r="I1167" i="8"/>
  <c r="D1168" i="8"/>
  <c r="H1168" i="8"/>
  <c r="I1168" i="8"/>
  <c r="D1169" i="8"/>
  <c r="H1169" i="8"/>
  <c r="I1169" i="8"/>
  <c r="D1170" i="8"/>
  <c r="H1170" i="8"/>
  <c r="I1170" i="8"/>
  <c r="D1171" i="8"/>
  <c r="H1171" i="8"/>
  <c r="I1171" i="8"/>
  <c r="D1172" i="8"/>
  <c r="H1172" i="8"/>
  <c r="I1172" i="8"/>
  <c r="D1173" i="8"/>
  <c r="H1173" i="8"/>
  <c r="I1173" i="8"/>
  <c r="D1174" i="8"/>
  <c r="H1174" i="8"/>
  <c r="I1174" i="8"/>
  <c r="D1175" i="8"/>
  <c r="H1175" i="8"/>
  <c r="I1175" i="8"/>
  <c r="D1176" i="8"/>
  <c r="H1176" i="8"/>
  <c r="I1176" i="8"/>
  <c r="D1177" i="8"/>
  <c r="H1177" i="8"/>
  <c r="I1177" i="8"/>
  <c r="D1178" i="8"/>
  <c r="H1178" i="8"/>
  <c r="I1178" i="8"/>
  <c r="D1179" i="8"/>
  <c r="H1179" i="8"/>
  <c r="I1179" i="8"/>
  <c r="D1180" i="8"/>
  <c r="H1180" i="8"/>
  <c r="I1180" i="8"/>
  <c r="D1181" i="8"/>
  <c r="H1181" i="8"/>
  <c r="I1181" i="8"/>
  <c r="D1182" i="8"/>
  <c r="H1182" i="8"/>
  <c r="I1182" i="8"/>
  <c r="D1183" i="8"/>
  <c r="H1183" i="8"/>
  <c r="I1183" i="8"/>
  <c r="D1184" i="8"/>
  <c r="H1184" i="8"/>
  <c r="I1184" i="8"/>
  <c r="D1185" i="8"/>
  <c r="H1185" i="8"/>
  <c r="I1185" i="8"/>
  <c r="D1186" i="8"/>
  <c r="H1186" i="8"/>
  <c r="I1186" i="8"/>
  <c r="D1187" i="8"/>
  <c r="H1187" i="8"/>
  <c r="I1187" i="8"/>
  <c r="D1188" i="8"/>
  <c r="H1188" i="8"/>
  <c r="I1188" i="8"/>
  <c r="D1189" i="8"/>
  <c r="H1189" i="8"/>
  <c r="I1189" i="8"/>
  <c r="D1190" i="8"/>
  <c r="H1190" i="8"/>
  <c r="I1190" i="8"/>
  <c r="D1191" i="8"/>
  <c r="H1191" i="8"/>
  <c r="I1191" i="8"/>
  <c r="D1192" i="8"/>
  <c r="H1192" i="8"/>
  <c r="I1192" i="8"/>
  <c r="D1193" i="8"/>
  <c r="H1193" i="8"/>
  <c r="I1193" i="8"/>
  <c r="D1194" i="8"/>
  <c r="H1194" i="8"/>
  <c r="I1194" i="8"/>
  <c r="D1195" i="8"/>
  <c r="H1195" i="8"/>
  <c r="I1195" i="8"/>
  <c r="D1196" i="8"/>
  <c r="H1196" i="8"/>
  <c r="I1196" i="8"/>
  <c r="D1197" i="8"/>
  <c r="H1197" i="8"/>
  <c r="I1197" i="8"/>
  <c r="D1198" i="8"/>
  <c r="H1198" i="8"/>
  <c r="I1198" i="8"/>
  <c r="D1199" i="8"/>
  <c r="H1199" i="8"/>
  <c r="I1199" i="8"/>
  <c r="D1200" i="8"/>
  <c r="H1200" i="8"/>
  <c r="I1200" i="8"/>
  <c r="D1201" i="8"/>
  <c r="H1201" i="8"/>
  <c r="I1201" i="8"/>
  <c r="D1202" i="8"/>
  <c r="H1202" i="8"/>
  <c r="I1202" i="8"/>
  <c r="D1203" i="8"/>
  <c r="H1203" i="8"/>
  <c r="I1203" i="8"/>
  <c r="D1204" i="8"/>
  <c r="H1204" i="8"/>
  <c r="I1204" i="8"/>
  <c r="D1205" i="8"/>
  <c r="H1205" i="8"/>
  <c r="I1205" i="8"/>
  <c r="D1206" i="8"/>
  <c r="H1206" i="8"/>
  <c r="I1206" i="8"/>
  <c r="D1207" i="8"/>
  <c r="H1207" i="8"/>
  <c r="I1207" i="8"/>
  <c r="D1208" i="8"/>
  <c r="H1208" i="8"/>
  <c r="I1208" i="8"/>
  <c r="D1209" i="8"/>
  <c r="H1209" i="8"/>
  <c r="I1209" i="8"/>
  <c r="D1210" i="8"/>
  <c r="H1210" i="8"/>
  <c r="I1210" i="8"/>
  <c r="D1211" i="8"/>
  <c r="H1211" i="8"/>
  <c r="I1211" i="8"/>
  <c r="D1212" i="8"/>
  <c r="H1212" i="8"/>
  <c r="I1212" i="8"/>
  <c r="D1213" i="8"/>
  <c r="H1213" i="8"/>
  <c r="I1213" i="8"/>
  <c r="D1214" i="8"/>
  <c r="H1214" i="8"/>
  <c r="I1214" i="8"/>
  <c r="D1215" i="8"/>
  <c r="H1215" i="8"/>
  <c r="I1215" i="8"/>
  <c r="D1216" i="8"/>
  <c r="H1216" i="8"/>
  <c r="I1216" i="8"/>
  <c r="D1217" i="8"/>
  <c r="H1217" i="8"/>
  <c r="I1217" i="8"/>
  <c r="D1218" i="8"/>
  <c r="H1218" i="8"/>
  <c r="I1218" i="8"/>
  <c r="D1219" i="8"/>
  <c r="H1219" i="8"/>
  <c r="I1219" i="8"/>
  <c r="D1220" i="8"/>
  <c r="H1220" i="8"/>
  <c r="I1220" i="8"/>
  <c r="D1221" i="8"/>
  <c r="H1221" i="8"/>
  <c r="I1221" i="8"/>
  <c r="D1222" i="8"/>
  <c r="H1222" i="8"/>
  <c r="I1222" i="8"/>
  <c r="D1223" i="8"/>
  <c r="H1223" i="8"/>
  <c r="I1223" i="8"/>
  <c r="D1224" i="8"/>
  <c r="H1224" i="8"/>
  <c r="I1224" i="8"/>
  <c r="D1225" i="8"/>
  <c r="H1225" i="8"/>
  <c r="I1225" i="8"/>
  <c r="D1226" i="8"/>
  <c r="H1226" i="8"/>
  <c r="I1226" i="8"/>
  <c r="D1227" i="8"/>
  <c r="H1227" i="8"/>
  <c r="I1227" i="8"/>
  <c r="D1228" i="8"/>
  <c r="H1228" i="8"/>
  <c r="I1228" i="8"/>
  <c r="D1229" i="8"/>
  <c r="H1229" i="8"/>
  <c r="I1229" i="8"/>
  <c r="D1230" i="8"/>
  <c r="H1230" i="8"/>
  <c r="I1230" i="8"/>
  <c r="D1231" i="8"/>
  <c r="H1231" i="8"/>
  <c r="I1231" i="8"/>
  <c r="D1232" i="8"/>
  <c r="H1232" i="8"/>
  <c r="I1232" i="8"/>
  <c r="D1233" i="8"/>
  <c r="H1233" i="8"/>
  <c r="I1233" i="8"/>
  <c r="D1234" i="8"/>
  <c r="H1234" i="8"/>
  <c r="I1234" i="8"/>
  <c r="D1235" i="8"/>
  <c r="H1235" i="8"/>
  <c r="I1235" i="8"/>
  <c r="D1236" i="8"/>
  <c r="H1236" i="8"/>
  <c r="I1236" i="8"/>
  <c r="D1237" i="8"/>
  <c r="H1237" i="8"/>
  <c r="I1237" i="8"/>
  <c r="D1238" i="8"/>
  <c r="H1238" i="8"/>
  <c r="I1238" i="8"/>
  <c r="D1239" i="8"/>
  <c r="H1239" i="8"/>
  <c r="I1239" i="8"/>
  <c r="D1240" i="8"/>
  <c r="H1240" i="8"/>
  <c r="I1240" i="8"/>
  <c r="D1241" i="8"/>
  <c r="H1241" i="8"/>
  <c r="I1241" i="8"/>
  <c r="D1242" i="8"/>
  <c r="H1242" i="8"/>
  <c r="I1242" i="8"/>
  <c r="D1243" i="8"/>
  <c r="H1243" i="8"/>
  <c r="I1243" i="8"/>
  <c r="D1244" i="8"/>
  <c r="H1244" i="8"/>
  <c r="I1244" i="8"/>
  <c r="D1245" i="8"/>
  <c r="H1245" i="8"/>
  <c r="I1245" i="8"/>
  <c r="D1246" i="8"/>
  <c r="H1246" i="8"/>
  <c r="I1246" i="8"/>
  <c r="D1247" i="8"/>
  <c r="H1247" i="8"/>
  <c r="I1247" i="8"/>
  <c r="D1248" i="8"/>
  <c r="H1248" i="8"/>
  <c r="I1248" i="8"/>
  <c r="D1249" i="8"/>
  <c r="H1249" i="8"/>
  <c r="I1249" i="8"/>
  <c r="D1250" i="8"/>
  <c r="H1250" i="8"/>
  <c r="I1250" i="8"/>
  <c r="D1251" i="8"/>
  <c r="H1251" i="8"/>
  <c r="I1251" i="8"/>
  <c r="D1252" i="8"/>
  <c r="H1252" i="8"/>
  <c r="I1252" i="8"/>
  <c r="D1253" i="8"/>
  <c r="H1253" i="8"/>
  <c r="I1253" i="8"/>
  <c r="D1254" i="8"/>
  <c r="H1254" i="8"/>
  <c r="I1254" i="8"/>
  <c r="D1255" i="8"/>
  <c r="H1255" i="8"/>
  <c r="I1255" i="8"/>
  <c r="D1256" i="8"/>
  <c r="H1256" i="8"/>
  <c r="I1256" i="8"/>
  <c r="D1257" i="8"/>
  <c r="H1257" i="8"/>
  <c r="I1257" i="8"/>
  <c r="D1258" i="8"/>
  <c r="H1258" i="8"/>
  <c r="I1258" i="8"/>
  <c r="D1259" i="8"/>
  <c r="H1259" i="8"/>
  <c r="I1259" i="8"/>
  <c r="D1260" i="8"/>
  <c r="H1260" i="8"/>
  <c r="I1260" i="8"/>
  <c r="D1261" i="8"/>
  <c r="H1261" i="8"/>
  <c r="I1261" i="8"/>
  <c r="D1262" i="8"/>
  <c r="H1262" i="8"/>
  <c r="I1262" i="8"/>
  <c r="D1263" i="8"/>
  <c r="H1263" i="8"/>
  <c r="I1263" i="8"/>
  <c r="D1264" i="8"/>
  <c r="H1264" i="8"/>
  <c r="I1264" i="8"/>
  <c r="D1265" i="8"/>
  <c r="H1265" i="8"/>
  <c r="I1265" i="8"/>
  <c r="D1266" i="8"/>
  <c r="H1266" i="8"/>
  <c r="I1266" i="8"/>
  <c r="D1267" i="8"/>
  <c r="H1267" i="8"/>
  <c r="I1267" i="8"/>
  <c r="D1268" i="8"/>
  <c r="H1268" i="8"/>
  <c r="I1268" i="8"/>
  <c r="D1269" i="8"/>
  <c r="H1269" i="8"/>
  <c r="I1269" i="8"/>
  <c r="D1270" i="8"/>
  <c r="H1270" i="8"/>
  <c r="I1270" i="8"/>
  <c r="D1271" i="8"/>
  <c r="H1271" i="8"/>
  <c r="I1271" i="8"/>
  <c r="D1272" i="8"/>
  <c r="H1272" i="8"/>
  <c r="I1272" i="8"/>
  <c r="D1273" i="8"/>
  <c r="H1273" i="8"/>
  <c r="I1273" i="8"/>
  <c r="D1274" i="8"/>
  <c r="H1274" i="8"/>
  <c r="I1274" i="8"/>
  <c r="D1275" i="8"/>
  <c r="H1275" i="8"/>
  <c r="I1275" i="8"/>
  <c r="D1276" i="8"/>
  <c r="H1276" i="8"/>
  <c r="I1276" i="8"/>
  <c r="D1277" i="8"/>
  <c r="H1277" i="8"/>
  <c r="I1277" i="8"/>
  <c r="D1278" i="8"/>
  <c r="H1278" i="8"/>
  <c r="I1278" i="8"/>
  <c r="D1279" i="8"/>
  <c r="H1279" i="8"/>
  <c r="I1279" i="8"/>
  <c r="D1280" i="8"/>
  <c r="H1280" i="8"/>
  <c r="I1280" i="8"/>
  <c r="D1281" i="8"/>
  <c r="H1281" i="8"/>
  <c r="I1281" i="8"/>
  <c r="D1282" i="8"/>
  <c r="H1282" i="8"/>
  <c r="I1282" i="8"/>
  <c r="D1283" i="8"/>
  <c r="H1283" i="8"/>
  <c r="I1283" i="8"/>
  <c r="D1284" i="8"/>
  <c r="H1284" i="8"/>
  <c r="I1284" i="8"/>
  <c r="D1285" i="8"/>
  <c r="H1285" i="8"/>
  <c r="I1285" i="8"/>
  <c r="D1286" i="8"/>
  <c r="H1286" i="8"/>
  <c r="I1286" i="8"/>
  <c r="D1287" i="8"/>
  <c r="H1287" i="8"/>
  <c r="I1287" i="8"/>
  <c r="D1288" i="8"/>
  <c r="H1288" i="8"/>
  <c r="I1288" i="8"/>
  <c r="D1289" i="8"/>
  <c r="H1289" i="8"/>
  <c r="I1289" i="8"/>
  <c r="D1290" i="8"/>
  <c r="H1290" i="8"/>
  <c r="I1290" i="8"/>
  <c r="D1291" i="8"/>
  <c r="H1291" i="8"/>
  <c r="I1291" i="8"/>
  <c r="D1292" i="8"/>
  <c r="H1292" i="8"/>
  <c r="I1292" i="8"/>
  <c r="D1293" i="8"/>
  <c r="H1293" i="8"/>
  <c r="I1293" i="8"/>
  <c r="D1294" i="8"/>
  <c r="H1294" i="8"/>
  <c r="I1294" i="8"/>
  <c r="D1295" i="8"/>
  <c r="H1295" i="8"/>
  <c r="I1295" i="8"/>
  <c r="D1296" i="8"/>
  <c r="H1296" i="8"/>
  <c r="I1296" i="8"/>
  <c r="D1297" i="8"/>
  <c r="H1297" i="8"/>
  <c r="I1297" i="8"/>
  <c r="D1298" i="8"/>
  <c r="H1298" i="8"/>
  <c r="I1298" i="8"/>
  <c r="D1299" i="8"/>
  <c r="H1299" i="8"/>
  <c r="I1299" i="8"/>
  <c r="D1300" i="8"/>
  <c r="H1300" i="8"/>
  <c r="I1300" i="8"/>
  <c r="D1301" i="8"/>
  <c r="H1301" i="8"/>
  <c r="I1301" i="8"/>
  <c r="D1302" i="8"/>
  <c r="H1302" i="8"/>
  <c r="I1302" i="8"/>
  <c r="D1303" i="8"/>
  <c r="H1303" i="8"/>
  <c r="I1303" i="8"/>
  <c r="D1304" i="8"/>
  <c r="H1304" i="8"/>
  <c r="I1304" i="8"/>
  <c r="D1305" i="8"/>
  <c r="H1305" i="8"/>
  <c r="I1305" i="8"/>
  <c r="D1306" i="8"/>
  <c r="H1306" i="8"/>
  <c r="I1306" i="8"/>
  <c r="D1307" i="8"/>
  <c r="H1307" i="8"/>
  <c r="I1307" i="8"/>
  <c r="D1308" i="8"/>
  <c r="H1308" i="8"/>
  <c r="I1308" i="8"/>
  <c r="D1309" i="8"/>
  <c r="H1309" i="8"/>
  <c r="I1309" i="8"/>
  <c r="D1310" i="8"/>
  <c r="H1310" i="8"/>
  <c r="I1310" i="8"/>
  <c r="D1311" i="8"/>
  <c r="H1311" i="8"/>
  <c r="I1311" i="8"/>
  <c r="D1312" i="8"/>
  <c r="H1312" i="8"/>
  <c r="I1312" i="8"/>
  <c r="D1313" i="8"/>
  <c r="H1313" i="8"/>
  <c r="I1313" i="8"/>
  <c r="D1314" i="8"/>
  <c r="H1314" i="8"/>
  <c r="I1314" i="8"/>
  <c r="D1315" i="8"/>
  <c r="H1315" i="8"/>
  <c r="I1315" i="8"/>
  <c r="D1316" i="8"/>
  <c r="H1316" i="8"/>
  <c r="I1316" i="8"/>
  <c r="D1317" i="8"/>
  <c r="H1317" i="8"/>
  <c r="I1317" i="8"/>
  <c r="D1318" i="8"/>
  <c r="H1318" i="8"/>
  <c r="I1318" i="8"/>
  <c r="D1319" i="8"/>
  <c r="H1319" i="8"/>
  <c r="I1319" i="8"/>
  <c r="D1320" i="8"/>
  <c r="H1320" i="8"/>
  <c r="I1320" i="8"/>
  <c r="D1321" i="8"/>
  <c r="H1321" i="8"/>
  <c r="I1321" i="8"/>
  <c r="D1322" i="8"/>
  <c r="H1322" i="8"/>
  <c r="I1322" i="8"/>
  <c r="D1323" i="8"/>
  <c r="H1323" i="8"/>
  <c r="I1323" i="8"/>
  <c r="D1324" i="8"/>
  <c r="H1324" i="8"/>
  <c r="I1324" i="8"/>
  <c r="D1325" i="8"/>
  <c r="H1325" i="8"/>
  <c r="I1325" i="8"/>
  <c r="D1326" i="8"/>
  <c r="H1326" i="8"/>
  <c r="I1326" i="8"/>
  <c r="D1327" i="8"/>
  <c r="H1327" i="8"/>
  <c r="I1327" i="8"/>
  <c r="D1328" i="8"/>
  <c r="H1328" i="8"/>
  <c r="I1328" i="8"/>
  <c r="D1329" i="8"/>
  <c r="H1329" i="8"/>
  <c r="I1329" i="8"/>
  <c r="D1330" i="8"/>
  <c r="H1330" i="8"/>
  <c r="I1330" i="8"/>
  <c r="D1331" i="8"/>
  <c r="H1331" i="8"/>
  <c r="I1331" i="8"/>
  <c r="D1332" i="8"/>
  <c r="H1332" i="8"/>
  <c r="I1332" i="8"/>
  <c r="D1333" i="8"/>
  <c r="H1333" i="8"/>
  <c r="I1333" i="8"/>
  <c r="D1334" i="8"/>
  <c r="H1334" i="8"/>
  <c r="I1334" i="8"/>
  <c r="D1335" i="8"/>
  <c r="H1335" i="8"/>
  <c r="I1335" i="8"/>
  <c r="D1336" i="8"/>
  <c r="H1336" i="8"/>
  <c r="I1336" i="8"/>
  <c r="D1337" i="8"/>
  <c r="H1337" i="8"/>
  <c r="I1337" i="8"/>
  <c r="D1338" i="8"/>
  <c r="H1338" i="8"/>
  <c r="I1338" i="8"/>
  <c r="D1339" i="8"/>
  <c r="H1339" i="8"/>
  <c r="I1339" i="8"/>
  <c r="D1340" i="8"/>
  <c r="H1340" i="8"/>
  <c r="I1340" i="8"/>
  <c r="D1341" i="8"/>
  <c r="H1341" i="8"/>
  <c r="I1341" i="8"/>
  <c r="D1342" i="8"/>
  <c r="H1342" i="8"/>
  <c r="I1342" i="8"/>
  <c r="D1343" i="8"/>
  <c r="H1343" i="8"/>
  <c r="I1343" i="8"/>
  <c r="D1344" i="8"/>
  <c r="H1344" i="8"/>
  <c r="I1344" i="8"/>
  <c r="D1345" i="8"/>
  <c r="H1345" i="8"/>
  <c r="I1345" i="8"/>
  <c r="D1346" i="8"/>
  <c r="H1346" i="8"/>
  <c r="I1346" i="8"/>
  <c r="D1347" i="8"/>
  <c r="H1347" i="8"/>
  <c r="I1347" i="8"/>
  <c r="D1348" i="8"/>
  <c r="H1348" i="8"/>
  <c r="I1348" i="8"/>
  <c r="D1349" i="8"/>
  <c r="H1349" i="8"/>
  <c r="I1349" i="8"/>
  <c r="D1350" i="8"/>
  <c r="H1350" i="8"/>
  <c r="I1350" i="8"/>
  <c r="D1351" i="8"/>
  <c r="H1351" i="8"/>
  <c r="I1351" i="8"/>
  <c r="D1352" i="8"/>
  <c r="H1352" i="8"/>
  <c r="I1352" i="8"/>
  <c r="D1353" i="8"/>
  <c r="H1353" i="8"/>
  <c r="I1353" i="8"/>
  <c r="D1354" i="8"/>
  <c r="H1354" i="8"/>
  <c r="I1354" i="8"/>
  <c r="D1355" i="8"/>
  <c r="H1355" i="8"/>
  <c r="I1355" i="8"/>
  <c r="D1356" i="8"/>
  <c r="H1356" i="8"/>
  <c r="I1356" i="8"/>
  <c r="D1357" i="8"/>
  <c r="H1357" i="8"/>
  <c r="I1357" i="8"/>
  <c r="D1358" i="8"/>
  <c r="H1358" i="8"/>
  <c r="I1358" i="8"/>
  <c r="D1359" i="8"/>
  <c r="H1359" i="8"/>
  <c r="I1359" i="8"/>
  <c r="D1360" i="8"/>
  <c r="H1360" i="8"/>
  <c r="I1360" i="8"/>
  <c r="D1361" i="8"/>
  <c r="H1361" i="8"/>
  <c r="I1361" i="8"/>
  <c r="D1362" i="8"/>
  <c r="H1362" i="8"/>
  <c r="I1362" i="8"/>
  <c r="D1363" i="8"/>
  <c r="H1363" i="8"/>
  <c r="I1363" i="8"/>
  <c r="D1364" i="8"/>
  <c r="H1364" i="8"/>
  <c r="I1364" i="8"/>
  <c r="D1365" i="8"/>
  <c r="H1365" i="8"/>
  <c r="I1365" i="8"/>
  <c r="D1366" i="8"/>
  <c r="H1366" i="8"/>
  <c r="I1366" i="8"/>
  <c r="D1367" i="8"/>
  <c r="H1367" i="8"/>
  <c r="I1367" i="8"/>
  <c r="D1368" i="8"/>
  <c r="H1368" i="8"/>
  <c r="I1368" i="8"/>
  <c r="D1369" i="8"/>
  <c r="H1369" i="8"/>
  <c r="I1369" i="8"/>
  <c r="D1370" i="8"/>
  <c r="H1370" i="8"/>
  <c r="I1370" i="8"/>
  <c r="D1371" i="8"/>
  <c r="H1371" i="8"/>
  <c r="I1371" i="8"/>
  <c r="D1372" i="8"/>
  <c r="H1372" i="8"/>
  <c r="I1372" i="8"/>
  <c r="D1373" i="8"/>
  <c r="H1373" i="8"/>
  <c r="I1373" i="8"/>
  <c r="D1374" i="8"/>
  <c r="H1374" i="8"/>
  <c r="I1374" i="8"/>
  <c r="D1375" i="8"/>
  <c r="H1375" i="8"/>
  <c r="I1375" i="8"/>
  <c r="D1376" i="8"/>
  <c r="H1376" i="8"/>
  <c r="I1376" i="8"/>
  <c r="D1377" i="8"/>
  <c r="H1377" i="8"/>
  <c r="I1377" i="8"/>
  <c r="D1378" i="8"/>
  <c r="H1378" i="8"/>
  <c r="I1378" i="8"/>
  <c r="D1379" i="8"/>
  <c r="H1379" i="8"/>
  <c r="I1379" i="8"/>
  <c r="D1380" i="8"/>
  <c r="H1380" i="8"/>
  <c r="I1380" i="8"/>
  <c r="D1381" i="8"/>
  <c r="H1381" i="8"/>
  <c r="I1381" i="8"/>
  <c r="D1382" i="8"/>
  <c r="H1382" i="8"/>
  <c r="I1382" i="8"/>
  <c r="D1383" i="8"/>
  <c r="H1383" i="8"/>
  <c r="I1383" i="8"/>
  <c r="D1384" i="8"/>
  <c r="H1384" i="8"/>
  <c r="I1384" i="8"/>
  <c r="D1385" i="8"/>
  <c r="H1385" i="8"/>
  <c r="I1385" i="8"/>
  <c r="D1386" i="8"/>
  <c r="H1386" i="8"/>
  <c r="I1386" i="8"/>
  <c r="D1387" i="8"/>
  <c r="H1387" i="8"/>
  <c r="I1387" i="8"/>
  <c r="D1388" i="8"/>
  <c r="H1388" i="8"/>
  <c r="I1388" i="8"/>
  <c r="D1389" i="8"/>
  <c r="H1389" i="8"/>
  <c r="I1389" i="8"/>
  <c r="D1390" i="8"/>
  <c r="H1390" i="8"/>
  <c r="I1390" i="8"/>
  <c r="D1391" i="8"/>
  <c r="H1391" i="8"/>
  <c r="I1391" i="8"/>
  <c r="D1392" i="8"/>
  <c r="H1392" i="8"/>
  <c r="I1392" i="8"/>
  <c r="D1393" i="8"/>
  <c r="H1393" i="8"/>
  <c r="I1393" i="8"/>
  <c r="D1394" i="8"/>
  <c r="H1394" i="8"/>
  <c r="I1394" i="8"/>
  <c r="D1395" i="8"/>
  <c r="H1395" i="8"/>
  <c r="I1395" i="8"/>
  <c r="D1396" i="8"/>
  <c r="H1396" i="8"/>
  <c r="I1396" i="8"/>
  <c r="D1397" i="8"/>
  <c r="H1397" i="8"/>
  <c r="I1397" i="8"/>
  <c r="D1398" i="8"/>
  <c r="H1398" i="8"/>
  <c r="I1398" i="8"/>
  <c r="D1399" i="8"/>
  <c r="H1399" i="8"/>
  <c r="I1399" i="8"/>
  <c r="D1400" i="8"/>
  <c r="H1400" i="8"/>
  <c r="I1400" i="8"/>
  <c r="D1401" i="8"/>
  <c r="H1401" i="8"/>
  <c r="I1401" i="8"/>
  <c r="D1402" i="8"/>
  <c r="H1402" i="8"/>
  <c r="I1402" i="8"/>
  <c r="D1403" i="8"/>
  <c r="H1403" i="8"/>
  <c r="I1403" i="8"/>
  <c r="D1404" i="8"/>
  <c r="H1404" i="8"/>
  <c r="I1404" i="8"/>
  <c r="D1405" i="8"/>
  <c r="H1405" i="8"/>
  <c r="I1405" i="8"/>
  <c r="D1406" i="8"/>
  <c r="H1406" i="8"/>
  <c r="I1406" i="8"/>
  <c r="D1407" i="8"/>
  <c r="H1407" i="8"/>
  <c r="I1407" i="8"/>
  <c r="D1408" i="8"/>
  <c r="H1408" i="8"/>
  <c r="I1408" i="8"/>
  <c r="D1409" i="8"/>
  <c r="H1409" i="8"/>
  <c r="I1409" i="8"/>
  <c r="D1410" i="8"/>
  <c r="H1410" i="8"/>
  <c r="I1410" i="8"/>
  <c r="D1411" i="8"/>
  <c r="H1411" i="8"/>
  <c r="I1411" i="8"/>
  <c r="D1412" i="8"/>
  <c r="H1412" i="8"/>
  <c r="I1412" i="8"/>
  <c r="D1413" i="8"/>
  <c r="H1413" i="8"/>
  <c r="I1413" i="8"/>
  <c r="D1414" i="8"/>
  <c r="H1414" i="8"/>
  <c r="I1414" i="8"/>
  <c r="D1415" i="8"/>
  <c r="H1415" i="8"/>
  <c r="I1415" i="8"/>
  <c r="D1416" i="8"/>
  <c r="H1416" i="8"/>
  <c r="I1416" i="8"/>
  <c r="D1417" i="8"/>
  <c r="H1417" i="8"/>
  <c r="I1417" i="8"/>
  <c r="D1418" i="8"/>
  <c r="H1418" i="8"/>
  <c r="I1418" i="8"/>
  <c r="D1419" i="8"/>
  <c r="H1419" i="8"/>
  <c r="I1419" i="8"/>
  <c r="D1420" i="8"/>
  <c r="H1420" i="8"/>
  <c r="I1420" i="8"/>
  <c r="D1421" i="8"/>
  <c r="H1421" i="8"/>
  <c r="I1421" i="8"/>
  <c r="D1422" i="8"/>
  <c r="H1422" i="8"/>
  <c r="I1422" i="8"/>
  <c r="D1423" i="8"/>
  <c r="H1423" i="8"/>
  <c r="I1423" i="8"/>
  <c r="D1424" i="8"/>
  <c r="H1424" i="8"/>
  <c r="I1424" i="8"/>
  <c r="D1425" i="8"/>
  <c r="H1425" i="8"/>
  <c r="I1425" i="8"/>
  <c r="D1426" i="8"/>
  <c r="H1426" i="8"/>
  <c r="I1426" i="8"/>
  <c r="D1427" i="8"/>
  <c r="H1427" i="8"/>
  <c r="I1427" i="8"/>
  <c r="D1428" i="8"/>
  <c r="H1428" i="8"/>
  <c r="I1428" i="8"/>
  <c r="D1429" i="8"/>
  <c r="H1429" i="8"/>
  <c r="I1429" i="8"/>
  <c r="D1430" i="8"/>
  <c r="H1430" i="8"/>
  <c r="I1430" i="8"/>
  <c r="D1431" i="8"/>
  <c r="H1431" i="8"/>
  <c r="I1431" i="8"/>
  <c r="D1432" i="8"/>
  <c r="H1432" i="8"/>
  <c r="I1432" i="8"/>
  <c r="D1433" i="8"/>
  <c r="H1433" i="8"/>
  <c r="I1433" i="8"/>
  <c r="D1434" i="8"/>
  <c r="H1434" i="8"/>
  <c r="I1434" i="8"/>
  <c r="D1435" i="8"/>
  <c r="H1435" i="8"/>
  <c r="I1435" i="8"/>
  <c r="D1436" i="8"/>
  <c r="H1436" i="8"/>
  <c r="I1436" i="8"/>
  <c r="D1437" i="8"/>
  <c r="H1437" i="8"/>
  <c r="I1437" i="8"/>
  <c r="D1438" i="8"/>
  <c r="H1438" i="8"/>
  <c r="I1438" i="8"/>
  <c r="D1439" i="8"/>
  <c r="H1439" i="8"/>
  <c r="I1439" i="8"/>
  <c r="D1440" i="8"/>
  <c r="H1440" i="8"/>
  <c r="I1440" i="8"/>
  <c r="D1441" i="8"/>
  <c r="H1441" i="8"/>
  <c r="I1441" i="8"/>
  <c r="D1442" i="8"/>
  <c r="H1442" i="8"/>
  <c r="I1442" i="8"/>
  <c r="D1443" i="8"/>
  <c r="H1443" i="8"/>
  <c r="I1443" i="8"/>
  <c r="D1444" i="8"/>
  <c r="H1444" i="8"/>
  <c r="I1444" i="8"/>
  <c r="D1445" i="8"/>
  <c r="H1445" i="8"/>
  <c r="I1445" i="8"/>
  <c r="D1446" i="8"/>
  <c r="H1446" i="8"/>
  <c r="I1446" i="8"/>
  <c r="D1447" i="8"/>
  <c r="H1447" i="8"/>
  <c r="I1447" i="8"/>
  <c r="D1448" i="8"/>
  <c r="H1448" i="8"/>
  <c r="I1448" i="8"/>
  <c r="D1449" i="8"/>
  <c r="H1449" i="8"/>
  <c r="I1449" i="8"/>
  <c r="D1450" i="8"/>
  <c r="H1450" i="8"/>
  <c r="I1450" i="8"/>
  <c r="D1451" i="8"/>
  <c r="H1451" i="8"/>
  <c r="I1451" i="8"/>
  <c r="D1452" i="8"/>
  <c r="H1452" i="8"/>
  <c r="I1452" i="8"/>
  <c r="D1453" i="8"/>
  <c r="H1453" i="8"/>
  <c r="I1453" i="8"/>
  <c r="D1454" i="8"/>
  <c r="H1454" i="8"/>
  <c r="I1454" i="8"/>
  <c r="D1455" i="8"/>
  <c r="H1455" i="8"/>
  <c r="I1455" i="8"/>
  <c r="D1456" i="8"/>
  <c r="H1456" i="8"/>
  <c r="I1456" i="8"/>
  <c r="D1457" i="8"/>
  <c r="H1457" i="8"/>
  <c r="I1457" i="8"/>
  <c r="D1458" i="8"/>
  <c r="H1458" i="8"/>
  <c r="I1458" i="8"/>
  <c r="D1459" i="8"/>
  <c r="H1459" i="8"/>
  <c r="I1459" i="8"/>
  <c r="D1460" i="8"/>
  <c r="H1460" i="8"/>
  <c r="I1460" i="8"/>
  <c r="D1461" i="8"/>
  <c r="H1461" i="8"/>
  <c r="I1461" i="8"/>
  <c r="D1462" i="8"/>
  <c r="H1462" i="8"/>
  <c r="I1462" i="8"/>
  <c r="D1463" i="8"/>
  <c r="H1463" i="8"/>
  <c r="I1463" i="8"/>
  <c r="D1464" i="8"/>
  <c r="H1464" i="8"/>
  <c r="I1464" i="8"/>
  <c r="D1465" i="8"/>
  <c r="H1465" i="8"/>
  <c r="I1465" i="8"/>
  <c r="D1466" i="8"/>
  <c r="H1466" i="8"/>
  <c r="I1466" i="8"/>
  <c r="D1467" i="8"/>
  <c r="H1467" i="8"/>
  <c r="I1467" i="8"/>
  <c r="D1468" i="8"/>
  <c r="H1468" i="8"/>
  <c r="I1468" i="8"/>
  <c r="D1469" i="8"/>
  <c r="H1469" i="8"/>
  <c r="I1469" i="8"/>
  <c r="D1470" i="8"/>
  <c r="H1470" i="8"/>
  <c r="I1470" i="8"/>
  <c r="D1471" i="8"/>
  <c r="H1471" i="8"/>
  <c r="I1471" i="8"/>
  <c r="D1472" i="8"/>
  <c r="H1472" i="8"/>
  <c r="I1472" i="8"/>
  <c r="D1473" i="8"/>
  <c r="H1473" i="8"/>
  <c r="I1473" i="8"/>
  <c r="D1474" i="8"/>
  <c r="H1474" i="8"/>
  <c r="I1474" i="8"/>
  <c r="D1475" i="8"/>
  <c r="H1475" i="8"/>
  <c r="I1475" i="8"/>
  <c r="D1476" i="8"/>
  <c r="H1476" i="8"/>
  <c r="I1476" i="8"/>
  <c r="D1477" i="8"/>
  <c r="H1477" i="8"/>
  <c r="I1477" i="8"/>
  <c r="D1478" i="8"/>
  <c r="H1478" i="8"/>
  <c r="I1478" i="8"/>
  <c r="D1479" i="8"/>
  <c r="H1479" i="8"/>
  <c r="I1479" i="8"/>
  <c r="D1480" i="8"/>
  <c r="H1480" i="8"/>
  <c r="I1480" i="8"/>
  <c r="D1481" i="8"/>
  <c r="H1481" i="8"/>
  <c r="I1481" i="8"/>
  <c r="D1482" i="8"/>
  <c r="H1482" i="8"/>
  <c r="I1482" i="8"/>
  <c r="D1483" i="8"/>
  <c r="H1483" i="8"/>
  <c r="I1483" i="8"/>
  <c r="D1484" i="8"/>
  <c r="H1484" i="8"/>
  <c r="I1484" i="8"/>
  <c r="D1485" i="8"/>
  <c r="H1485" i="8"/>
  <c r="I1485" i="8"/>
  <c r="D1486" i="8"/>
  <c r="H1486" i="8"/>
  <c r="I1486" i="8"/>
  <c r="D1487" i="8"/>
  <c r="H1487" i="8"/>
  <c r="I1487" i="8"/>
  <c r="D1488" i="8"/>
  <c r="H1488" i="8"/>
  <c r="I1488" i="8"/>
  <c r="D1489" i="8"/>
  <c r="H1489" i="8"/>
  <c r="I1489" i="8"/>
  <c r="D1490" i="8"/>
  <c r="H1490" i="8"/>
  <c r="I1490" i="8"/>
  <c r="D1491" i="8"/>
  <c r="H1491" i="8"/>
  <c r="I1491" i="8"/>
  <c r="D1492" i="8"/>
  <c r="H1492" i="8"/>
  <c r="I1492" i="8"/>
  <c r="D1493" i="8"/>
  <c r="H1493" i="8"/>
  <c r="I1493" i="8"/>
  <c r="D1494" i="8"/>
  <c r="H1494" i="8"/>
  <c r="I1494" i="8"/>
  <c r="D1495" i="8"/>
  <c r="H1495" i="8"/>
  <c r="I1495" i="8"/>
  <c r="D1496" i="8"/>
  <c r="H1496" i="8"/>
  <c r="I1496" i="8"/>
  <c r="D1497" i="8"/>
  <c r="H1497" i="8"/>
  <c r="I1497" i="8"/>
  <c r="D1498" i="8"/>
  <c r="H1498" i="8"/>
  <c r="I1498" i="8"/>
  <c r="D1499" i="8"/>
  <c r="H1499" i="8"/>
  <c r="I1499" i="8"/>
  <c r="D1500" i="8"/>
  <c r="H1500" i="8"/>
  <c r="I1500" i="8"/>
  <c r="D1501" i="8"/>
  <c r="H1501" i="8"/>
  <c r="I1501" i="8"/>
  <c r="D1502" i="8"/>
  <c r="H1502" i="8"/>
  <c r="I1502" i="8"/>
  <c r="D1503" i="8"/>
  <c r="H1503" i="8"/>
  <c r="I1503" i="8"/>
  <c r="D1504" i="8"/>
  <c r="H1504" i="8"/>
  <c r="I1504" i="8"/>
  <c r="D1505" i="8"/>
  <c r="H1505" i="8"/>
  <c r="I1505" i="8"/>
  <c r="D1506" i="8"/>
  <c r="H1506" i="8"/>
  <c r="I1506" i="8"/>
  <c r="D1507" i="8"/>
  <c r="H1507" i="8"/>
  <c r="I1507" i="8"/>
  <c r="D1508" i="8"/>
  <c r="H1508" i="8"/>
  <c r="I1508" i="8"/>
  <c r="D1509" i="8"/>
  <c r="H1509" i="8"/>
  <c r="I1509" i="8"/>
  <c r="D1510" i="8"/>
  <c r="H1510" i="8"/>
  <c r="I1510" i="8"/>
  <c r="D1511" i="8"/>
  <c r="H1511" i="8"/>
  <c r="I1511" i="8"/>
  <c r="D1512" i="8"/>
  <c r="H1512" i="8"/>
  <c r="I1512" i="8"/>
  <c r="D1513" i="8"/>
  <c r="H1513" i="8"/>
  <c r="I1513" i="8"/>
  <c r="D1514" i="8"/>
  <c r="H1514" i="8"/>
  <c r="I1514" i="8"/>
  <c r="D1515" i="8"/>
  <c r="H1515" i="8"/>
  <c r="I1515" i="8"/>
  <c r="D1516" i="8"/>
  <c r="H1516" i="8"/>
  <c r="I1516" i="8"/>
  <c r="D1517" i="8"/>
  <c r="H1517" i="8"/>
  <c r="I1517" i="8"/>
  <c r="D1518" i="8"/>
  <c r="H1518" i="8"/>
  <c r="I1518" i="8"/>
  <c r="D1519" i="8"/>
  <c r="H1519" i="8"/>
  <c r="I1519" i="8"/>
  <c r="D1520" i="8"/>
  <c r="H1520" i="8"/>
  <c r="I1520" i="8"/>
  <c r="D1521" i="8"/>
  <c r="H1521" i="8"/>
  <c r="I1521" i="8"/>
  <c r="D1522" i="8"/>
  <c r="H1522" i="8"/>
  <c r="I1522" i="8"/>
  <c r="D1523" i="8"/>
  <c r="H1523" i="8"/>
  <c r="I1523" i="8"/>
  <c r="D1524" i="8"/>
  <c r="H1524" i="8"/>
  <c r="I1524" i="8"/>
  <c r="D1525" i="8"/>
  <c r="H1525" i="8"/>
  <c r="I1525" i="8"/>
  <c r="D1526" i="8"/>
  <c r="H1526" i="8"/>
  <c r="I1526" i="8"/>
  <c r="D1527" i="8"/>
  <c r="H1527" i="8"/>
  <c r="I1527" i="8"/>
  <c r="D1528" i="8"/>
  <c r="H1528" i="8"/>
  <c r="I1528" i="8"/>
  <c r="D1529" i="8"/>
  <c r="H1529" i="8"/>
  <c r="I1529" i="8"/>
  <c r="D1530" i="8"/>
  <c r="H1530" i="8"/>
  <c r="I1530" i="8"/>
  <c r="D1531" i="8"/>
  <c r="H1531" i="8"/>
  <c r="I1531" i="8"/>
  <c r="D1532" i="8"/>
  <c r="H1532" i="8"/>
  <c r="I1532" i="8"/>
  <c r="D1533" i="8"/>
  <c r="H1533" i="8"/>
  <c r="I1533" i="8"/>
  <c r="D1534" i="8"/>
  <c r="H1534" i="8"/>
  <c r="I1534" i="8"/>
  <c r="D1535" i="8"/>
  <c r="H1535" i="8"/>
  <c r="I1535" i="8"/>
  <c r="D1536" i="8"/>
  <c r="H1536" i="8"/>
  <c r="I1536" i="8"/>
  <c r="D1537" i="8"/>
  <c r="H1537" i="8"/>
  <c r="I1537" i="8"/>
  <c r="D1538" i="8"/>
  <c r="H1538" i="8"/>
  <c r="I1538" i="8"/>
  <c r="D1539" i="8"/>
  <c r="H1539" i="8"/>
  <c r="I1539" i="8"/>
  <c r="D1540" i="8"/>
  <c r="H1540" i="8"/>
  <c r="I1540" i="8"/>
  <c r="D1541" i="8"/>
  <c r="H1541" i="8"/>
  <c r="I1541" i="8"/>
  <c r="D1542" i="8"/>
  <c r="H1542" i="8"/>
  <c r="I1542" i="8"/>
  <c r="D1543" i="8"/>
  <c r="H1543" i="8"/>
  <c r="I1543" i="8"/>
  <c r="D1544" i="8"/>
  <c r="H1544" i="8"/>
  <c r="I1544" i="8"/>
  <c r="D1545" i="8"/>
  <c r="H1545" i="8"/>
  <c r="I1545" i="8"/>
  <c r="D1546" i="8"/>
  <c r="H1546" i="8"/>
  <c r="I1546" i="8"/>
  <c r="D1547" i="8"/>
  <c r="H1547" i="8"/>
  <c r="I1547" i="8"/>
  <c r="D1548" i="8"/>
  <c r="H1548" i="8"/>
  <c r="I1548" i="8"/>
  <c r="D1549" i="8"/>
  <c r="H1549" i="8"/>
  <c r="I1549" i="8"/>
  <c r="D1550" i="8"/>
  <c r="H1550" i="8"/>
  <c r="I1550" i="8"/>
  <c r="D1551" i="8"/>
  <c r="H1551" i="8"/>
  <c r="I1551" i="8"/>
  <c r="D1552" i="8"/>
  <c r="H1552" i="8"/>
  <c r="I1552" i="8"/>
  <c r="D1553" i="8"/>
  <c r="H1553" i="8"/>
  <c r="I1553" i="8"/>
  <c r="D1554" i="8"/>
  <c r="H1554" i="8"/>
  <c r="I1554" i="8"/>
  <c r="D1555" i="8"/>
  <c r="H1555" i="8"/>
  <c r="I1555" i="8"/>
  <c r="D1556" i="8"/>
  <c r="H1556" i="8"/>
  <c r="I1556" i="8"/>
  <c r="D1557" i="8"/>
  <c r="H1557" i="8"/>
  <c r="I1557" i="8"/>
  <c r="D1558" i="8"/>
  <c r="H1558" i="8"/>
  <c r="I1558" i="8"/>
  <c r="D1559" i="8"/>
  <c r="H1559" i="8"/>
  <c r="I1559" i="8"/>
  <c r="D1560" i="8"/>
  <c r="H1560" i="8"/>
  <c r="I1560" i="8"/>
  <c r="D1561" i="8"/>
  <c r="H1561" i="8"/>
  <c r="I1561" i="8"/>
  <c r="D1562" i="8"/>
  <c r="H1562" i="8"/>
  <c r="I1562" i="8"/>
  <c r="D1563" i="8"/>
  <c r="H1563" i="8"/>
  <c r="I1563" i="8"/>
  <c r="D1564" i="8"/>
  <c r="H1564" i="8"/>
  <c r="I1564" i="8"/>
  <c r="D1565" i="8"/>
  <c r="H1565" i="8"/>
  <c r="I1565" i="8"/>
  <c r="D1566" i="8"/>
  <c r="H1566" i="8"/>
  <c r="I1566" i="8"/>
  <c r="D1567" i="8"/>
  <c r="H1567" i="8"/>
  <c r="I1567" i="8"/>
  <c r="D1568" i="8"/>
  <c r="H1568" i="8"/>
  <c r="I1568" i="8"/>
  <c r="D1569" i="8"/>
  <c r="H1569" i="8"/>
  <c r="I1569" i="8"/>
  <c r="D1570" i="8"/>
  <c r="H1570" i="8"/>
  <c r="I1570" i="8"/>
  <c r="D1571" i="8"/>
  <c r="H1571" i="8"/>
  <c r="I1571" i="8"/>
  <c r="D1572" i="8"/>
  <c r="H1572" i="8"/>
  <c r="I1572" i="8"/>
  <c r="D1573" i="8"/>
  <c r="H1573" i="8"/>
  <c r="I1573" i="8"/>
  <c r="D1574" i="8"/>
  <c r="H1574" i="8"/>
  <c r="I1574" i="8"/>
  <c r="D1575" i="8"/>
  <c r="H1575" i="8"/>
  <c r="I1575" i="8"/>
  <c r="D1576" i="8"/>
  <c r="H1576" i="8"/>
  <c r="I1576" i="8"/>
  <c r="D1577" i="8"/>
  <c r="H1577" i="8"/>
  <c r="I1577" i="8"/>
  <c r="D1578" i="8"/>
  <c r="H1578" i="8"/>
  <c r="I1578" i="8"/>
  <c r="D1579" i="8"/>
  <c r="H1579" i="8"/>
  <c r="I1579" i="8"/>
  <c r="D1580" i="8"/>
  <c r="H1580" i="8"/>
  <c r="I1580" i="8"/>
  <c r="D1581" i="8"/>
  <c r="H1581" i="8"/>
  <c r="I1581" i="8"/>
  <c r="D1582" i="8"/>
  <c r="H1582" i="8"/>
  <c r="I1582" i="8"/>
  <c r="D1583" i="8"/>
  <c r="H1583" i="8"/>
  <c r="I1583" i="8"/>
  <c r="D1584" i="8"/>
  <c r="H1584" i="8"/>
  <c r="I1584" i="8"/>
  <c r="D1585" i="8"/>
  <c r="H1585" i="8"/>
  <c r="I1585" i="8"/>
  <c r="D1586" i="8"/>
  <c r="H1586" i="8"/>
  <c r="I1586" i="8"/>
  <c r="D1587" i="8"/>
  <c r="H1587" i="8"/>
  <c r="I1587" i="8"/>
  <c r="D1588" i="8"/>
  <c r="H1588" i="8"/>
  <c r="I1588" i="8"/>
  <c r="D1589" i="8"/>
  <c r="H1589" i="8"/>
  <c r="I1589" i="8"/>
  <c r="D1590" i="8"/>
  <c r="H1590" i="8"/>
  <c r="I1590" i="8"/>
  <c r="D1591" i="8"/>
  <c r="H1591" i="8"/>
  <c r="I1591" i="8"/>
  <c r="D1592" i="8"/>
  <c r="H1592" i="8"/>
  <c r="I1592" i="8"/>
  <c r="D1593" i="8"/>
  <c r="H1593" i="8"/>
  <c r="I1593" i="8"/>
  <c r="D1594" i="8"/>
  <c r="H1594" i="8"/>
  <c r="I1594" i="8"/>
  <c r="D1595" i="8"/>
  <c r="H1595" i="8"/>
  <c r="I1595" i="8"/>
  <c r="D1596" i="8"/>
  <c r="H1596" i="8"/>
  <c r="I1596" i="8"/>
  <c r="D1597" i="8"/>
  <c r="H1597" i="8"/>
  <c r="I1597" i="8"/>
  <c r="D1598" i="8"/>
  <c r="H1598" i="8"/>
  <c r="I1598" i="8"/>
  <c r="D1599" i="8"/>
  <c r="H1599" i="8"/>
  <c r="I1599" i="8"/>
  <c r="D1600" i="8"/>
  <c r="H1600" i="8"/>
  <c r="I1600" i="8"/>
  <c r="D1601" i="8"/>
  <c r="H1601" i="8"/>
  <c r="I1601" i="8"/>
  <c r="D1602" i="8"/>
  <c r="H1602" i="8"/>
  <c r="I1602" i="8"/>
  <c r="D1603" i="8"/>
  <c r="H1603" i="8"/>
  <c r="I1603" i="8"/>
  <c r="D1604" i="8"/>
  <c r="H1604" i="8"/>
  <c r="I1604" i="8"/>
  <c r="D1605" i="8"/>
  <c r="H1605" i="8"/>
  <c r="I1605" i="8"/>
  <c r="D1606" i="8"/>
  <c r="H1606" i="8"/>
  <c r="I1606" i="8"/>
  <c r="D1607" i="8"/>
  <c r="H1607" i="8"/>
  <c r="I1607" i="8"/>
  <c r="D1608" i="8"/>
  <c r="H1608" i="8"/>
  <c r="I1608" i="8"/>
  <c r="D1609" i="8"/>
  <c r="H1609" i="8"/>
  <c r="I1609" i="8"/>
  <c r="D1610" i="8"/>
  <c r="H1610" i="8"/>
  <c r="I1610" i="8"/>
  <c r="D1611" i="8"/>
  <c r="H1611" i="8"/>
  <c r="I1611" i="8"/>
  <c r="D1612" i="8"/>
  <c r="H1612" i="8"/>
  <c r="I1612" i="8"/>
  <c r="D1613" i="8"/>
  <c r="H1613" i="8"/>
  <c r="I1613" i="8"/>
  <c r="D1614" i="8"/>
  <c r="H1614" i="8"/>
  <c r="I1614" i="8"/>
  <c r="D1615" i="8"/>
  <c r="H1615" i="8"/>
  <c r="I1615" i="8"/>
  <c r="D1616" i="8"/>
  <c r="H1616" i="8"/>
  <c r="I1616" i="8"/>
  <c r="D1617" i="8"/>
  <c r="H1617" i="8"/>
  <c r="I1617" i="8"/>
  <c r="D1618" i="8"/>
  <c r="H1618" i="8"/>
  <c r="I1618" i="8"/>
  <c r="D1619" i="8"/>
  <c r="H1619" i="8"/>
  <c r="I1619" i="8"/>
  <c r="D1620" i="8"/>
  <c r="H1620" i="8"/>
  <c r="I1620" i="8"/>
  <c r="D1621" i="8"/>
  <c r="H1621" i="8"/>
  <c r="I1621" i="8"/>
  <c r="D1622" i="8"/>
  <c r="H1622" i="8"/>
  <c r="I1622" i="8"/>
  <c r="D1623" i="8"/>
  <c r="H1623" i="8"/>
  <c r="I1623" i="8"/>
  <c r="D1624" i="8"/>
  <c r="H1624" i="8"/>
  <c r="I1624" i="8"/>
  <c r="D1625" i="8"/>
  <c r="H1625" i="8"/>
  <c r="I1625" i="8"/>
  <c r="D1626" i="8"/>
  <c r="H1626" i="8"/>
  <c r="I1626" i="8"/>
  <c r="D1627" i="8"/>
  <c r="H1627" i="8"/>
  <c r="I1627" i="8"/>
  <c r="D1628" i="8"/>
  <c r="H1628" i="8"/>
  <c r="I1628" i="8"/>
  <c r="D1629" i="8"/>
  <c r="H1629" i="8"/>
  <c r="I1629" i="8"/>
  <c r="D1630" i="8"/>
  <c r="H1630" i="8"/>
  <c r="I1630" i="8"/>
  <c r="D1631" i="8"/>
  <c r="H1631" i="8"/>
  <c r="I1631" i="8"/>
  <c r="D1632" i="8"/>
  <c r="H1632" i="8"/>
  <c r="I1632" i="8"/>
  <c r="D1633" i="8"/>
  <c r="H1633" i="8"/>
  <c r="I1633" i="8"/>
  <c r="D1634" i="8"/>
  <c r="H1634" i="8"/>
  <c r="I1634" i="8"/>
  <c r="D1635" i="8"/>
  <c r="H1635" i="8"/>
  <c r="I1635" i="8"/>
  <c r="D1636" i="8"/>
  <c r="H1636" i="8"/>
  <c r="I1636" i="8"/>
  <c r="D1637" i="8"/>
  <c r="H1637" i="8"/>
  <c r="I1637" i="8"/>
  <c r="D1638" i="8"/>
  <c r="H1638" i="8"/>
  <c r="I1638" i="8"/>
  <c r="D1639" i="8"/>
  <c r="H1639" i="8"/>
  <c r="I1639" i="8"/>
  <c r="D1640" i="8"/>
  <c r="H1640" i="8"/>
  <c r="I1640" i="8"/>
  <c r="D1641" i="8"/>
  <c r="H1641" i="8"/>
  <c r="I1641" i="8"/>
  <c r="D1642" i="8"/>
  <c r="H1642" i="8"/>
  <c r="I1642" i="8"/>
  <c r="D1643" i="8"/>
  <c r="H1643" i="8"/>
  <c r="I1643" i="8"/>
  <c r="D1644" i="8"/>
  <c r="H1644" i="8"/>
  <c r="I1644" i="8"/>
  <c r="D1645" i="8"/>
  <c r="H1645" i="8"/>
  <c r="I1645" i="8"/>
  <c r="D1646" i="8"/>
  <c r="H1646" i="8"/>
  <c r="I1646" i="8"/>
  <c r="D1647" i="8"/>
  <c r="H1647" i="8"/>
  <c r="I1647" i="8"/>
  <c r="D1648" i="8"/>
  <c r="H1648" i="8"/>
  <c r="I1648" i="8"/>
  <c r="D1649" i="8"/>
  <c r="H1649" i="8"/>
  <c r="I1649" i="8"/>
  <c r="D1650" i="8"/>
  <c r="H1650" i="8"/>
  <c r="I1650" i="8"/>
  <c r="D1651" i="8"/>
  <c r="H1651" i="8"/>
  <c r="I1651" i="8"/>
  <c r="D1652" i="8"/>
  <c r="H1652" i="8"/>
  <c r="I1652" i="8"/>
  <c r="D1653" i="8"/>
  <c r="H1653" i="8"/>
  <c r="I1653" i="8"/>
  <c r="D1654" i="8"/>
  <c r="H1654" i="8"/>
  <c r="I1654" i="8"/>
  <c r="D1655" i="8"/>
  <c r="H1655" i="8"/>
  <c r="I1655" i="8"/>
  <c r="D1656" i="8"/>
  <c r="H1656" i="8"/>
  <c r="I1656" i="8"/>
  <c r="D1657" i="8"/>
  <c r="H1657" i="8"/>
  <c r="I1657" i="8"/>
  <c r="D1658" i="8"/>
  <c r="H1658" i="8"/>
  <c r="I1658" i="8"/>
  <c r="D1659" i="8"/>
  <c r="H1659" i="8"/>
  <c r="I1659" i="8"/>
  <c r="D1660" i="8"/>
  <c r="H1660" i="8"/>
  <c r="I1660" i="8"/>
  <c r="D1661" i="8"/>
  <c r="H1661" i="8"/>
  <c r="I1661" i="8"/>
  <c r="D1662" i="8"/>
  <c r="H1662" i="8"/>
  <c r="I1662" i="8"/>
  <c r="D1663" i="8"/>
  <c r="H1663" i="8"/>
  <c r="I1663" i="8"/>
  <c r="D1664" i="8"/>
  <c r="H1664" i="8"/>
  <c r="I1664" i="8"/>
  <c r="D1665" i="8"/>
  <c r="H1665" i="8"/>
  <c r="I1665" i="8"/>
  <c r="D1666" i="8"/>
  <c r="H1666" i="8"/>
  <c r="I1666" i="8"/>
  <c r="D1667" i="8"/>
  <c r="H1667" i="8"/>
  <c r="I1667" i="8"/>
  <c r="D1668" i="8"/>
  <c r="H1668" i="8"/>
  <c r="I1668" i="8"/>
  <c r="D1669" i="8"/>
  <c r="H1669" i="8"/>
  <c r="I1669" i="8"/>
  <c r="D1670" i="8"/>
  <c r="H1670" i="8"/>
  <c r="I1670" i="8"/>
  <c r="D1671" i="8"/>
  <c r="H1671" i="8"/>
  <c r="I1671" i="8"/>
  <c r="D1672" i="8"/>
  <c r="H1672" i="8"/>
  <c r="I1672" i="8"/>
  <c r="D1673" i="8"/>
  <c r="H1673" i="8"/>
  <c r="I1673" i="8"/>
  <c r="D1674" i="8"/>
  <c r="H1674" i="8"/>
  <c r="I1674" i="8"/>
  <c r="D1675" i="8"/>
  <c r="H1675" i="8"/>
  <c r="I1675" i="8"/>
  <c r="D1676" i="8"/>
  <c r="H1676" i="8"/>
  <c r="I1676" i="8"/>
  <c r="D1677" i="8"/>
  <c r="H1677" i="8"/>
  <c r="I1677" i="8"/>
  <c r="D1678" i="8"/>
  <c r="H1678" i="8"/>
  <c r="I1678" i="8"/>
  <c r="D1679" i="8"/>
  <c r="H1679" i="8"/>
  <c r="I1679" i="8"/>
  <c r="D1680" i="8"/>
  <c r="H1680" i="8"/>
  <c r="I1680" i="8"/>
  <c r="D1681" i="8"/>
  <c r="H1681" i="8"/>
  <c r="I1681" i="8"/>
  <c r="D1682" i="8"/>
  <c r="H1682" i="8"/>
  <c r="I1682" i="8"/>
  <c r="D1683" i="8"/>
  <c r="H1683" i="8"/>
  <c r="I1683" i="8"/>
  <c r="D1684" i="8"/>
  <c r="H1684" i="8"/>
  <c r="I1684" i="8"/>
  <c r="D1685" i="8"/>
  <c r="H1685" i="8"/>
  <c r="I1685" i="8"/>
  <c r="D1686" i="8"/>
  <c r="H1686" i="8"/>
  <c r="I1686" i="8"/>
  <c r="D1687" i="8"/>
  <c r="H1687" i="8"/>
  <c r="I1687" i="8"/>
  <c r="D1688" i="8"/>
  <c r="H1688" i="8"/>
  <c r="I1688" i="8"/>
  <c r="D1689" i="8"/>
  <c r="H1689" i="8"/>
  <c r="I1689" i="8"/>
  <c r="D1690" i="8"/>
  <c r="H1690" i="8"/>
  <c r="I1690" i="8"/>
  <c r="D1691" i="8"/>
  <c r="H1691" i="8"/>
  <c r="I1691" i="8"/>
  <c r="D1692" i="8"/>
  <c r="H1692" i="8"/>
  <c r="I1692" i="8"/>
  <c r="D1693" i="8"/>
  <c r="H1693" i="8"/>
  <c r="I1693" i="8"/>
  <c r="D1694" i="8"/>
  <c r="H1694" i="8"/>
  <c r="I1694" i="8"/>
  <c r="D1695" i="8"/>
  <c r="H1695" i="8"/>
  <c r="I1695" i="8"/>
  <c r="D1696" i="8"/>
  <c r="H1696" i="8"/>
  <c r="I1696" i="8"/>
  <c r="D1697" i="8"/>
  <c r="H1697" i="8"/>
  <c r="I1697" i="8"/>
  <c r="D1698" i="8"/>
  <c r="H1698" i="8"/>
  <c r="I1698" i="8"/>
  <c r="D1699" i="8"/>
  <c r="H1699" i="8"/>
  <c r="I1699" i="8"/>
  <c r="D1700" i="8"/>
  <c r="H1700" i="8"/>
  <c r="I1700" i="8"/>
  <c r="D1701" i="8"/>
  <c r="H1701" i="8"/>
  <c r="I1701" i="8"/>
  <c r="D1702" i="8"/>
  <c r="H1702" i="8"/>
  <c r="I1702" i="8"/>
  <c r="D1703" i="8"/>
  <c r="H1703" i="8"/>
  <c r="I1703" i="8"/>
  <c r="D1704" i="8"/>
  <c r="H1704" i="8"/>
  <c r="I1704" i="8"/>
  <c r="D1705" i="8"/>
  <c r="H1705" i="8"/>
  <c r="I1705" i="8"/>
  <c r="D1706" i="8"/>
  <c r="H1706" i="8"/>
  <c r="I1706" i="8"/>
  <c r="D1707" i="8"/>
  <c r="H1707" i="8"/>
  <c r="I1707" i="8"/>
  <c r="D1708" i="8"/>
  <c r="H1708" i="8"/>
  <c r="I1708" i="8"/>
  <c r="D1709" i="8"/>
  <c r="H1709" i="8"/>
  <c r="I1709" i="8"/>
  <c r="D1710" i="8"/>
  <c r="H1710" i="8"/>
  <c r="I1710" i="8"/>
  <c r="D1711" i="8"/>
  <c r="H1711" i="8"/>
  <c r="I1711" i="8"/>
  <c r="D1712" i="8"/>
  <c r="H1712" i="8"/>
  <c r="I1712" i="8"/>
  <c r="D1713" i="8"/>
  <c r="H1713" i="8"/>
  <c r="I1713" i="8"/>
  <c r="D1714" i="8"/>
  <c r="H1714" i="8"/>
  <c r="I1714" i="8"/>
  <c r="D1715" i="8"/>
  <c r="H1715" i="8"/>
  <c r="I1715" i="8"/>
  <c r="D1716" i="8"/>
  <c r="H1716" i="8"/>
  <c r="I1716" i="8"/>
  <c r="D1717" i="8"/>
  <c r="H1717" i="8"/>
  <c r="I1717" i="8"/>
  <c r="D1718" i="8"/>
  <c r="H1718" i="8"/>
  <c r="I1718" i="8"/>
  <c r="D1719" i="8"/>
  <c r="H1719" i="8"/>
  <c r="I1719" i="8"/>
  <c r="D1720" i="8"/>
  <c r="H1720" i="8"/>
  <c r="I1720" i="8"/>
  <c r="D1721" i="8"/>
  <c r="H1721" i="8"/>
  <c r="I1721" i="8"/>
  <c r="D1722" i="8"/>
  <c r="H1722" i="8"/>
  <c r="I1722" i="8"/>
  <c r="D1723" i="8"/>
  <c r="H1723" i="8"/>
  <c r="I1723" i="8"/>
  <c r="D1724" i="8"/>
  <c r="H1724" i="8"/>
  <c r="I1724" i="8"/>
  <c r="D1725" i="8"/>
  <c r="H1725" i="8"/>
  <c r="I1725" i="8"/>
  <c r="D1726" i="8"/>
  <c r="H1726" i="8"/>
  <c r="I1726" i="8"/>
  <c r="D1727" i="8"/>
  <c r="H1727" i="8"/>
  <c r="I1727" i="8"/>
  <c r="D1728" i="8"/>
  <c r="H1728" i="8"/>
  <c r="I1728" i="8"/>
  <c r="D1729" i="8"/>
  <c r="H1729" i="8"/>
  <c r="I1729" i="8"/>
  <c r="D1730" i="8"/>
  <c r="H1730" i="8"/>
  <c r="I1730" i="8"/>
  <c r="D1731" i="8"/>
  <c r="H1731" i="8"/>
  <c r="I1731" i="8"/>
  <c r="D1732" i="8"/>
  <c r="H1732" i="8"/>
  <c r="I1732" i="8"/>
  <c r="D1733" i="8"/>
  <c r="H1733" i="8"/>
  <c r="I1733" i="8"/>
  <c r="D1734" i="8"/>
  <c r="H1734" i="8"/>
  <c r="I1734" i="8"/>
  <c r="D1735" i="8"/>
  <c r="H1735" i="8"/>
  <c r="I1735" i="8"/>
  <c r="D1736" i="8"/>
  <c r="H1736" i="8"/>
  <c r="I1736" i="8"/>
  <c r="D1737" i="8"/>
  <c r="H1737" i="8"/>
  <c r="I1737" i="8"/>
  <c r="D1738" i="8"/>
  <c r="H1738" i="8"/>
  <c r="I1738" i="8"/>
  <c r="D1739" i="8"/>
  <c r="H1739" i="8"/>
  <c r="I1739" i="8"/>
  <c r="D1740" i="8"/>
  <c r="H1740" i="8"/>
  <c r="I1740" i="8"/>
  <c r="D1741" i="8"/>
  <c r="H1741" i="8"/>
  <c r="I1741" i="8"/>
  <c r="D1742" i="8"/>
  <c r="H1742" i="8"/>
  <c r="I1742" i="8"/>
  <c r="D1743" i="8"/>
  <c r="H1743" i="8"/>
  <c r="I1743" i="8"/>
  <c r="D1744" i="8"/>
  <c r="H1744" i="8"/>
  <c r="I1744" i="8"/>
  <c r="D1745" i="8"/>
  <c r="H1745" i="8"/>
  <c r="I1745" i="8"/>
  <c r="D1746" i="8"/>
  <c r="H1746" i="8"/>
  <c r="I1746" i="8"/>
  <c r="D1747" i="8"/>
  <c r="H1747" i="8"/>
  <c r="I1747" i="8"/>
  <c r="D1748" i="8"/>
  <c r="H1748" i="8"/>
  <c r="I1748" i="8"/>
  <c r="D1749" i="8"/>
  <c r="H1749" i="8"/>
  <c r="I1749" i="8"/>
  <c r="D1750" i="8"/>
  <c r="H1750" i="8"/>
  <c r="I1750" i="8"/>
  <c r="D1751" i="8"/>
  <c r="H1751" i="8"/>
  <c r="I1751" i="8"/>
  <c r="D1752" i="8"/>
  <c r="H1752" i="8"/>
  <c r="I1752" i="8"/>
  <c r="D1753" i="8"/>
  <c r="H1753" i="8"/>
  <c r="I1753" i="8"/>
  <c r="D1754" i="8"/>
  <c r="H1754" i="8"/>
  <c r="I1754" i="8"/>
  <c r="D1755" i="8"/>
  <c r="H1755" i="8"/>
  <c r="I1755" i="8"/>
  <c r="D1756" i="8"/>
  <c r="H1756" i="8"/>
  <c r="I1756" i="8"/>
  <c r="D1757" i="8"/>
  <c r="H1757" i="8"/>
  <c r="I1757" i="8"/>
  <c r="D1758" i="8"/>
  <c r="H1758" i="8"/>
  <c r="I1758" i="8"/>
  <c r="D1759" i="8"/>
  <c r="H1759" i="8"/>
  <c r="I1759" i="8"/>
  <c r="D1760" i="8"/>
  <c r="H1760" i="8"/>
  <c r="I1760" i="8"/>
  <c r="D1761" i="8"/>
  <c r="H1761" i="8"/>
  <c r="I1761" i="8"/>
  <c r="D1762" i="8"/>
  <c r="H1762" i="8"/>
  <c r="I1762" i="8"/>
  <c r="D1763" i="8"/>
  <c r="H1763" i="8"/>
  <c r="I1763" i="8"/>
  <c r="D1764" i="8"/>
  <c r="H1764" i="8"/>
  <c r="I1764" i="8"/>
  <c r="D1765" i="8"/>
  <c r="H1765" i="8"/>
  <c r="I1765" i="8"/>
  <c r="D1766" i="8"/>
  <c r="H1766" i="8"/>
  <c r="I1766" i="8"/>
  <c r="D1767" i="8"/>
  <c r="H1767" i="8"/>
  <c r="I1767" i="8"/>
  <c r="D1768" i="8"/>
  <c r="H1768" i="8"/>
  <c r="I1768" i="8"/>
  <c r="D1769" i="8"/>
  <c r="H1769" i="8"/>
  <c r="I1769" i="8"/>
  <c r="D1770" i="8"/>
  <c r="H1770" i="8"/>
  <c r="I1770" i="8"/>
  <c r="D1771" i="8"/>
  <c r="H1771" i="8"/>
  <c r="I1771" i="8"/>
  <c r="D1772" i="8"/>
  <c r="H1772" i="8"/>
  <c r="I1772" i="8"/>
  <c r="D1773" i="8"/>
  <c r="H1773" i="8"/>
  <c r="I1773" i="8"/>
  <c r="D1774" i="8"/>
  <c r="H1774" i="8"/>
  <c r="I1774" i="8"/>
  <c r="D1775" i="8"/>
  <c r="H1775" i="8"/>
  <c r="I1775" i="8"/>
  <c r="D1776" i="8"/>
  <c r="H1776" i="8"/>
  <c r="I1776" i="8"/>
  <c r="D1777" i="8"/>
  <c r="H1777" i="8"/>
  <c r="I1777" i="8"/>
  <c r="D1778" i="8"/>
  <c r="H1778" i="8"/>
  <c r="I1778" i="8"/>
  <c r="D1779" i="8"/>
  <c r="H1779" i="8"/>
  <c r="I1779" i="8"/>
  <c r="D1780" i="8"/>
  <c r="H1780" i="8"/>
  <c r="I1780" i="8"/>
  <c r="D1781" i="8"/>
  <c r="H1781" i="8"/>
  <c r="I1781" i="8"/>
  <c r="D1782" i="8"/>
  <c r="H1782" i="8"/>
  <c r="I1782" i="8"/>
  <c r="D1783" i="8"/>
  <c r="H1783" i="8"/>
  <c r="I1783" i="8"/>
  <c r="D1784" i="8"/>
  <c r="H1784" i="8"/>
  <c r="I1784" i="8"/>
  <c r="D1785" i="8"/>
  <c r="H1785" i="8"/>
  <c r="I1785" i="8"/>
  <c r="D1786" i="8"/>
  <c r="H1786" i="8"/>
  <c r="I1786" i="8"/>
  <c r="D1787" i="8"/>
  <c r="H1787" i="8"/>
  <c r="I1787" i="8"/>
  <c r="D1788" i="8"/>
  <c r="H1788" i="8"/>
  <c r="I1788" i="8"/>
  <c r="D1789" i="8"/>
  <c r="H1789" i="8"/>
  <c r="I1789" i="8"/>
  <c r="D1790" i="8"/>
  <c r="H1790" i="8"/>
  <c r="I1790" i="8"/>
  <c r="D1791" i="8"/>
  <c r="H1791" i="8"/>
  <c r="I1791" i="8"/>
  <c r="D1792" i="8"/>
  <c r="H1792" i="8"/>
  <c r="I1792" i="8"/>
  <c r="D1793" i="8"/>
  <c r="H1793" i="8"/>
  <c r="I1793" i="8"/>
  <c r="D1794" i="8"/>
  <c r="H1794" i="8"/>
  <c r="I1794" i="8"/>
  <c r="D1795" i="8"/>
  <c r="H1795" i="8"/>
  <c r="I1795" i="8"/>
  <c r="D1796" i="8"/>
  <c r="H1796" i="8"/>
  <c r="I1796" i="8"/>
  <c r="D1797" i="8"/>
  <c r="H1797" i="8"/>
  <c r="I1797" i="8"/>
  <c r="D1798" i="8"/>
  <c r="H1798" i="8"/>
  <c r="I1798" i="8"/>
  <c r="D1799" i="8"/>
  <c r="H1799" i="8"/>
  <c r="I1799" i="8"/>
  <c r="D1800" i="8"/>
  <c r="H1800" i="8"/>
  <c r="I1800" i="8"/>
  <c r="D1801" i="8"/>
  <c r="H1801" i="8"/>
  <c r="I1801" i="8"/>
  <c r="D1802" i="8"/>
  <c r="H1802" i="8"/>
  <c r="I1802" i="8"/>
  <c r="D1803" i="8"/>
  <c r="H1803" i="8"/>
  <c r="I1803" i="8"/>
  <c r="D1804" i="8"/>
  <c r="H1804" i="8"/>
  <c r="I1804" i="8"/>
  <c r="D1805" i="8"/>
  <c r="H1805" i="8"/>
  <c r="I1805" i="8"/>
  <c r="D1806" i="8"/>
  <c r="H1806" i="8"/>
  <c r="I1806" i="8"/>
  <c r="D1807" i="8"/>
  <c r="H1807" i="8"/>
  <c r="I1807" i="8"/>
  <c r="D1808" i="8"/>
  <c r="H1808" i="8"/>
  <c r="I1808" i="8"/>
  <c r="D1809" i="8"/>
  <c r="H1809" i="8"/>
  <c r="I1809" i="8"/>
  <c r="D1810" i="8"/>
  <c r="H1810" i="8"/>
  <c r="I1810" i="8"/>
  <c r="D1811" i="8"/>
  <c r="H1811" i="8"/>
  <c r="I1811" i="8"/>
  <c r="D1812" i="8"/>
  <c r="H1812" i="8"/>
  <c r="I1812" i="8"/>
  <c r="D1813" i="8"/>
  <c r="H1813" i="8"/>
  <c r="I1813" i="8"/>
  <c r="D1814" i="8"/>
  <c r="H1814" i="8"/>
  <c r="I1814" i="8"/>
  <c r="D1815" i="8"/>
  <c r="H1815" i="8"/>
  <c r="I1815" i="8"/>
  <c r="D1816" i="8"/>
  <c r="H1816" i="8"/>
  <c r="I1816" i="8"/>
  <c r="D1817" i="8"/>
  <c r="H1817" i="8"/>
  <c r="I1817" i="8"/>
  <c r="D1818" i="8"/>
  <c r="H1818" i="8"/>
  <c r="I1818" i="8"/>
  <c r="D1819" i="8"/>
  <c r="H1819" i="8"/>
  <c r="I1819" i="8"/>
  <c r="D1820" i="8"/>
  <c r="H1820" i="8"/>
  <c r="I1820" i="8"/>
  <c r="D1821" i="8"/>
  <c r="H1821" i="8"/>
  <c r="I1821" i="8"/>
  <c r="D1822" i="8"/>
  <c r="H1822" i="8"/>
  <c r="I1822" i="8"/>
  <c r="D1823" i="8"/>
  <c r="H1823" i="8"/>
  <c r="I1823" i="8"/>
  <c r="D1824" i="8"/>
  <c r="H1824" i="8"/>
  <c r="I1824" i="8"/>
  <c r="D1825" i="8"/>
  <c r="H1825" i="8"/>
  <c r="I1825" i="8"/>
  <c r="D1826" i="8"/>
  <c r="H1826" i="8"/>
  <c r="I1826" i="8"/>
  <c r="D1827" i="8"/>
  <c r="H1827" i="8"/>
  <c r="I1827" i="8"/>
  <c r="D1828" i="8"/>
  <c r="H1828" i="8"/>
  <c r="I1828" i="8"/>
  <c r="D1829" i="8"/>
  <c r="H1829" i="8"/>
  <c r="I1829" i="8"/>
  <c r="D1830" i="8"/>
  <c r="H1830" i="8"/>
  <c r="I1830" i="8"/>
  <c r="D1831" i="8"/>
  <c r="H1831" i="8"/>
  <c r="I1831" i="8"/>
  <c r="D1832" i="8"/>
  <c r="H1832" i="8"/>
  <c r="I1832" i="8"/>
  <c r="D1833" i="8"/>
  <c r="H1833" i="8"/>
  <c r="I1833" i="8"/>
  <c r="D1834" i="8"/>
  <c r="H1834" i="8"/>
  <c r="I1834" i="8"/>
  <c r="D1835" i="8"/>
  <c r="H1835" i="8"/>
  <c r="I1835" i="8"/>
  <c r="D1836" i="8"/>
  <c r="H1836" i="8"/>
  <c r="I1836" i="8"/>
  <c r="D1837" i="8"/>
  <c r="H1837" i="8"/>
  <c r="I1837" i="8"/>
  <c r="D1838" i="8"/>
  <c r="H1838" i="8"/>
  <c r="I1838" i="8"/>
  <c r="D1839" i="8"/>
  <c r="H1839" i="8"/>
  <c r="I1839" i="8"/>
  <c r="D1840" i="8"/>
  <c r="H1840" i="8"/>
  <c r="I1840" i="8"/>
  <c r="D1841" i="8"/>
  <c r="H1841" i="8"/>
  <c r="I1841" i="8"/>
  <c r="D1842" i="8"/>
  <c r="H1842" i="8"/>
  <c r="I1842" i="8"/>
  <c r="D1843" i="8"/>
  <c r="H1843" i="8"/>
  <c r="I1843" i="8"/>
  <c r="D1844" i="8"/>
  <c r="H1844" i="8"/>
  <c r="I1844" i="8"/>
  <c r="D1845" i="8"/>
  <c r="H1845" i="8"/>
  <c r="I1845" i="8"/>
  <c r="D1846" i="8"/>
  <c r="H1846" i="8"/>
  <c r="I1846" i="8"/>
  <c r="D1847" i="8"/>
  <c r="H1847" i="8"/>
  <c r="I1847" i="8"/>
  <c r="D1848" i="8"/>
  <c r="H1848" i="8"/>
  <c r="I1848" i="8"/>
  <c r="D1849" i="8"/>
  <c r="H1849" i="8"/>
  <c r="I1849" i="8"/>
  <c r="D1850" i="8"/>
  <c r="H1850" i="8"/>
  <c r="I1850" i="8"/>
  <c r="D1851" i="8"/>
  <c r="H1851" i="8"/>
  <c r="I1851" i="8"/>
  <c r="D1852" i="8"/>
  <c r="H1852" i="8"/>
  <c r="I1852" i="8"/>
  <c r="D1853" i="8"/>
  <c r="H1853" i="8"/>
  <c r="I1853" i="8"/>
  <c r="D1854" i="8"/>
  <c r="H1854" i="8"/>
  <c r="I1854" i="8"/>
  <c r="D1855" i="8"/>
  <c r="H1855" i="8"/>
  <c r="I1855" i="8"/>
  <c r="D1856" i="8"/>
  <c r="H1856" i="8"/>
  <c r="I1856" i="8"/>
  <c r="D1857" i="8"/>
  <c r="H1857" i="8"/>
  <c r="I1857" i="8"/>
  <c r="D1858" i="8"/>
  <c r="H1858" i="8"/>
  <c r="I1858" i="8"/>
  <c r="D1859" i="8"/>
  <c r="H1859" i="8"/>
  <c r="I1859" i="8"/>
  <c r="D1860" i="8"/>
  <c r="H1860" i="8"/>
  <c r="I1860" i="8"/>
  <c r="D1861" i="8"/>
  <c r="H1861" i="8"/>
  <c r="I1861" i="8"/>
  <c r="D1862" i="8"/>
  <c r="H1862" i="8"/>
  <c r="I1862" i="8"/>
  <c r="D1863" i="8"/>
  <c r="H1863" i="8"/>
  <c r="I1863" i="8"/>
  <c r="D1864" i="8"/>
  <c r="H1864" i="8"/>
  <c r="I1864" i="8"/>
  <c r="D1865" i="8"/>
  <c r="H1865" i="8"/>
  <c r="I1865" i="8"/>
  <c r="D1866" i="8"/>
  <c r="H1866" i="8"/>
  <c r="I1866" i="8"/>
  <c r="D1867" i="8"/>
  <c r="H1867" i="8"/>
  <c r="I1867" i="8"/>
  <c r="D1868" i="8"/>
  <c r="H1868" i="8"/>
  <c r="I1868" i="8"/>
  <c r="D1869" i="8"/>
  <c r="H1869" i="8"/>
  <c r="I1869" i="8"/>
  <c r="D1870" i="8"/>
  <c r="H1870" i="8"/>
  <c r="I1870" i="8"/>
  <c r="D1871" i="8"/>
  <c r="H1871" i="8"/>
  <c r="I1871" i="8"/>
  <c r="D1872" i="8"/>
  <c r="H1872" i="8"/>
  <c r="I1872" i="8"/>
  <c r="D1873" i="8"/>
  <c r="H1873" i="8"/>
  <c r="I1873" i="8"/>
  <c r="D1874" i="8"/>
  <c r="H1874" i="8"/>
  <c r="I1874" i="8"/>
  <c r="D1875" i="8"/>
  <c r="H1875" i="8"/>
  <c r="I1875" i="8"/>
  <c r="D1876" i="8"/>
  <c r="H1876" i="8"/>
  <c r="I1876" i="8"/>
  <c r="D1877" i="8"/>
  <c r="H1877" i="8"/>
  <c r="I1877" i="8"/>
  <c r="D1878" i="8"/>
  <c r="H1878" i="8"/>
  <c r="I1878" i="8"/>
  <c r="D1879" i="8"/>
  <c r="H1879" i="8"/>
  <c r="I1879" i="8"/>
  <c r="D1880" i="8"/>
  <c r="H1880" i="8"/>
  <c r="I1880" i="8"/>
  <c r="D1881" i="8"/>
  <c r="H1881" i="8"/>
  <c r="I1881" i="8"/>
  <c r="D1882" i="8"/>
  <c r="H1882" i="8"/>
  <c r="I1882" i="8"/>
  <c r="D1883" i="8"/>
  <c r="H1883" i="8"/>
  <c r="I1883" i="8"/>
  <c r="D1884" i="8"/>
  <c r="H1884" i="8"/>
  <c r="I1884" i="8"/>
  <c r="D1885" i="8"/>
  <c r="H1885" i="8"/>
  <c r="I1885" i="8"/>
  <c r="D1886" i="8"/>
  <c r="H1886" i="8"/>
  <c r="I1886" i="8"/>
  <c r="D1887" i="8"/>
  <c r="H1887" i="8"/>
  <c r="I1887" i="8"/>
  <c r="D1888" i="8"/>
  <c r="H1888" i="8"/>
  <c r="I1888" i="8"/>
  <c r="D1889" i="8"/>
  <c r="H1889" i="8"/>
  <c r="I1889" i="8"/>
  <c r="D1890" i="8"/>
  <c r="H1890" i="8"/>
  <c r="I1890" i="8"/>
  <c r="D1891" i="8"/>
  <c r="H1891" i="8"/>
  <c r="I1891" i="8"/>
  <c r="D1892" i="8"/>
  <c r="H1892" i="8"/>
  <c r="I1892" i="8"/>
  <c r="D1893" i="8"/>
  <c r="H1893" i="8"/>
  <c r="I1893" i="8"/>
  <c r="D1894" i="8"/>
  <c r="H1894" i="8"/>
  <c r="I1894" i="8"/>
  <c r="D1895" i="8"/>
  <c r="H1895" i="8"/>
  <c r="I1895" i="8"/>
  <c r="D1896" i="8"/>
  <c r="H1896" i="8"/>
  <c r="I1896" i="8"/>
  <c r="D1897" i="8"/>
  <c r="H1897" i="8"/>
  <c r="I1897" i="8"/>
  <c r="D1898" i="8"/>
  <c r="H1898" i="8"/>
  <c r="I1898" i="8"/>
  <c r="D1899" i="8"/>
  <c r="H1899" i="8"/>
  <c r="I1899" i="8"/>
  <c r="D1900" i="8"/>
  <c r="H1900" i="8"/>
  <c r="I1900" i="8"/>
  <c r="D1901" i="8"/>
  <c r="H1901" i="8"/>
  <c r="I1901" i="8"/>
  <c r="D1902" i="8"/>
  <c r="H1902" i="8"/>
  <c r="I1902" i="8"/>
  <c r="D1903" i="8"/>
  <c r="H1903" i="8"/>
  <c r="I1903" i="8"/>
  <c r="D1904" i="8"/>
  <c r="H1904" i="8"/>
  <c r="I1904" i="8"/>
  <c r="D1905" i="8"/>
  <c r="H1905" i="8"/>
  <c r="I1905" i="8"/>
  <c r="D1906" i="8"/>
  <c r="H1906" i="8"/>
  <c r="I1906" i="8"/>
  <c r="D1907" i="8"/>
  <c r="H1907" i="8"/>
  <c r="I1907" i="8"/>
  <c r="D1908" i="8"/>
  <c r="H1908" i="8"/>
  <c r="I1908" i="8"/>
  <c r="D1909" i="8"/>
  <c r="H1909" i="8"/>
  <c r="I1909" i="8"/>
  <c r="D1910" i="8"/>
  <c r="H1910" i="8"/>
  <c r="I1910" i="8"/>
  <c r="D1911" i="8"/>
  <c r="H1911" i="8"/>
  <c r="I1911" i="8"/>
  <c r="D1912" i="8"/>
  <c r="H1912" i="8"/>
  <c r="I1912" i="8"/>
  <c r="D1913" i="8"/>
  <c r="H1913" i="8"/>
  <c r="I1913" i="8"/>
  <c r="D1914" i="8"/>
  <c r="H1914" i="8"/>
  <c r="I1914" i="8"/>
  <c r="D1915" i="8"/>
  <c r="H1915" i="8"/>
  <c r="I1915" i="8"/>
  <c r="D1916" i="8"/>
  <c r="H1916" i="8"/>
  <c r="I1916" i="8"/>
  <c r="D1917" i="8"/>
  <c r="H1917" i="8"/>
  <c r="I1917" i="8"/>
  <c r="D1918" i="8"/>
  <c r="H1918" i="8"/>
  <c r="I1918" i="8"/>
  <c r="D1919" i="8"/>
  <c r="H1919" i="8"/>
  <c r="I1919" i="8"/>
  <c r="D1920" i="8"/>
  <c r="H1920" i="8"/>
  <c r="I1920" i="8"/>
  <c r="D1921" i="8"/>
  <c r="H1921" i="8"/>
  <c r="I1921" i="8"/>
  <c r="D1922" i="8"/>
  <c r="H1922" i="8"/>
  <c r="I1922" i="8"/>
  <c r="D1923" i="8"/>
  <c r="H1923" i="8"/>
  <c r="I1923" i="8"/>
  <c r="D1924" i="8"/>
  <c r="H1924" i="8"/>
  <c r="I1924" i="8"/>
  <c r="D1925" i="8"/>
  <c r="H1925" i="8"/>
  <c r="I1925" i="8"/>
  <c r="D1926" i="8"/>
  <c r="H1926" i="8"/>
  <c r="I1926" i="8"/>
  <c r="D1927" i="8"/>
  <c r="H1927" i="8"/>
  <c r="I1927" i="8"/>
  <c r="D1928" i="8"/>
  <c r="H1928" i="8"/>
  <c r="I1928" i="8"/>
  <c r="D1929" i="8"/>
  <c r="H1929" i="8"/>
  <c r="I1929" i="8"/>
  <c r="D1930" i="8"/>
  <c r="H1930" i="8"/>
  <c r="I1930" i="8"/>
  <c r="D1931" i="8"/>
  <c r="H1931" i="8"/>
  <c r="I1931" i="8"/>
  <c r="D1932" i="8"/>
  <c r="H1932" i="8"/>
  <c r="I1932" i="8"/>
  <c r="D1933" i="8"/>
  <c r="H1933" i="8"/>
  <c r="I1933" i="8"/>
  <c r="D1934" i="8"/>
  <c r="H1934" i="8"/>
  <c r="I1934" i="8"/>
  <c r="D1935" i="8"/>
  <c r="H1935" i="8"/>
  <c r="I1935" i="8"/>
  <c r="D1936" i="8"/>
  <c r="H1936" i="8"/>
  <c r="I1936" i="8"/>
  <c r="D1937" i="8"/>
  <c r="H1937" i="8"/>
  <c r="I1937" i="8"/>
  <c r="D1938" i="8"/>
  <c r="H1938" i="8"/>
  <c r="I1938" i="8"/>
  <c r="D1939" i="8"/>
  <c r="H1939" i="8"/>
  <c r="I1939" i="8"/>
  <c r="D1940" i="8"/>
  <c r="H1940" i="8"/>
  <c r="I1940" i="8"/>
  <c r="D1941" i="8"/>
  <c r="H1941" i="8"/>
  <c r="I1941" i="8"/>
  <c r="D1942" i="8"/>
  <c r="H1942" i="8"/>
  <c r="I1942" i="8"/>
  <c r="D1943" i="8"/>
  <c r="H1943" i="8"/>
  <c r="I1943" i="8"/>
  <c r="D1944" i="8"/>
  <c r="H1944" i="8"/>
  <c r="I1944" i="8"/>
  <c r="D1945" i="8"/>
  <c r="H1945" i="8"/>
  <c r="I1945" i="8"/>
  <c r="D1946" i="8"/>
  <c r="H1946" i="8"/>
  <c r="I1946" i="8"/>
  <c r="D1947" i="8"/>
  <c r="H1947" i="8"/>
  <c r="I1947" i="8"/>
  <c r="D1948" i="8"/>
  <c r="H1948" i="8"/>
  <c r="I1948" i="8"/>
  <c r="D1949" i="8"/>
  <c r="H1949" i="8"/>
  <c r="I1949" i="8"/>
  <c r="D1950" i="8"/>
  <c r="H1950" i="8"/>
  <c r="I1950" i="8"/>
  <c r="D1951" i="8"/>
  <c r="H1951" i="8"/>
  <c r="I1951" i="8"/>
  <c r="D1952" i="8"/>
  <c r="H1952" i="8"/>
  <c r="I1952" i="8"/>
  <c r="D1953" i="8"/>
  <c r="H1953" i="8"/>
  <c r="I1953" i="8"/>
  <c r="D1954" i="8"/>
  <c r="H1954" i="8"/>
  <c r="I1954" i="8"/>
  <c r="D1955" i="8"/>
  <c r="H1955" i="8"/>
  <c r="I1955" i="8"/>
  <c r="D1956" i="8"/>
  <c r="H1956" i="8"/>
  <c r="I1956" i="8"/>
  <c r="D1957" i="8"/>
  <c r="H1957" i="8"/>
  <c r="I1957" i="8"/>
  <c r="D1958" i="8"/>
  <c r="H1958" i="8"/>
  <c r="I1958" i="8"/>
  <c r="D1959" i="8"/>
  <c r="H1959" i="8"/>
  <c r="I1959" i="8"/>
  <c r="D1960" i="8"/>
  <c r="H1960" i="8"/>
  <c r="I1960" i="8"/>
  <c r="D1961" i="8"/>
  <c r="H1961" i="8"/>
  <c r="I1961" i="8"/>
  <c r="D1962" i="8"/>
  <c r="H1962" i="8"/>
  <c r="I1962" i="8"/>
  <c r="D1963" i="8"/>
  <c r="H1963" i="8"/>
  <c r="I1963" i="8"/>
  <c r="D1964" i="8"/>
  <c r="H1964" i="8"/>
  <c r="I1964" i="8"/>
  <c r="D1965" i="8"/>
  <c r="H1965" i="8"/>
  <c r="I1965" i="8"/>
  <c r="D1966" i="8"/>
  <c r="H1966" i="8"/>
  <c r="I1966" i="8"/>
  <c r="D1967" i="8"/>
  <c r="H1967" i="8"/>
  <c r="I1967" i="8"/>
  <c r="D1968" i="8"/>
  <c r="H1968" i="8"/>
  <c r="I1968" i="8"/>
  <c r="D1969" i="8"/>
  <c r="H1969" i="8"/>
  <c r="I1969" i="8"/>
  <c r="D1970" i="8"/>
  <c r="H1970" i="8"/>
  <c r="I1970" i="8"/>
  <c r="D1971" i="8"/>
  <c r="H1971" i="8"/>
  <c r="I1971" i="8"/>
  <c r="D1972" i="8"/>
  <c r="H1972" i="8"/>
  <c r="I1972" i="8"/>
  <c r="D1973" i="8"/>
  <c r="H1973" i="8"/>
  <c r="I1973" i="8"/>
  <c r="D1974" i="8"/>
  <c r="H1974" i="8"/>
  <c r="I1974" i="8"/>
  <c r="D1975" i="8"/>
  <c r="H1975" i="8"/>
  <c r="I1975" i="8"/>
  <c r="D1976" i="8"/>
  <c r="H1976" i="8"/>
  <c r="I1976" i="8"/>
  <c r="D1977" i="8"/>
  <c r="H1977" i="8"/>
  <c r="I1977" i="8"/>
  <c r="D1978" i="8"/>
  <c r="H1978" i="8"/>
  <c r="I1978" i="8"/>
  <c r="D1979" i="8"/>
  <c r="H1979" i="8"/>
  <c r="I1979" i="8"/>
  <c r="D1980" i="8"/>
  <c r="H1980" i="8"/>
  <c r="I1980" i="8"/>
  <c r="D1981" i="8"/>
  <c r="H1981" i="8"/>
  <c r="I1981" i="8"/>
  <c r="D1982" i="8"/>
  <c r="H1982" i="8"/>
  <c r="I1982" i="8"/>
  <c r="D1983" i="8"/>
  <c r="H1983" i="8"/>
  <c r="I1983" i="8"/>
  <c r="D1984" i="8"/>
  <c r="H1984" i="8"/>
  <c r="I1984" i="8"/>
  <c r="D1985" i="8"/>
  <c r="H1985" i="8"/>
  <c r="I1985" i="8"/>
  <c r="D1986" i="8"/>
  <c r="H1986" i="8"/>
  <c r="I1986" i="8"/>
  <c r="D1987" i="8"/>
  <c r="H1987" i="8"/>
  <c r="I1987" i="8"/>
  <c r="D1988" i="8"/>
  <c r="H1988" i="8"/>
  <c r="I1988" i="8"/>
  <c r="D1989" i="8"/>
  <c r="H1989" i="8"/>
  <c r="I1989" i="8"/>
  <c r="D1990" i="8"/>
  <c r="H1990" i="8"/>
  <c r="I1990" i="8"/>
  <c r="D1991" i="8"/>
  <c r="H1991" i="8"/>
  <c r="I1991" i="8"/>
  <c r="D1992" i="8"/>
  <c r="H1992" i="8"/>
  <c r="I1992" i="8"/>
  <c r="D1993" i="8"/>
  <c r="H1993" i="8"/>
  <c r="I1993" i="8"/>
  <c r="D1994" i="8"/>
  <c r="H1994" i="8"/>
  <c r="I1994" i="8"/>
  <c r="D1995" i="8"/>
  <c r="H1995" i="8"/>
  <c r="I1995" i="8"/>
  <c r="D1996" i="8"/>
  <c r="H1996" i="8"/>
  <c r="I1996" i="8"/>
  <c r="D1997" i="8"/>
  <c r="H1997" i="8"/>
  <c r="I1997" i="8"/>
  <c r="D1998" i="8"/>
  <c r="H1998" i="8"/>
  <c r="I1998" i="8"/>
  <c r="D1999" i="8"/>
  <c r="H1999" i="8"/>
  <c r="I1999" i="8"/>
  <c r="D2000" i="8"/>
  <c r="H2000" i="8"/>
  <c r="I2000" i="8"/>
  <c r="D2001" i="8"/>
  <c r="H2001" i="8"/>
  <c r="I2001" i="8"/>
  <c r="D2002" i="8"/>
  <c r="H2002" i="8"/>
  <c r="I2002" i="8"/>
  <c r="D2003" i="8"/>
  <c r="H2003" i="8"/>
  <c r="I2003" i="8"/>
  <c r="D2004" i="8"/>
  <c r="H2004" i="8"/>
  <c r="I2004" i="8"/>
  <c r="D2005" i="8"/>
  <c r="H2005" i="8"/>
  <c r="I2005" i="8"/>
  <c r="D2006" i="8"/>
  <c r="H2006" i="8"/>
  <c r="I2006" i="8"/>
  <c r="D2007" i="8"/>
  <c r="H2007" i="8"/>
  <c r="I2007" i="8"/>
  <c r="D2008" i="8"/>
  <c r="H2008" i="8"/>
  <c r="I2008" i="8"/>
  <c r="D2009" i="8"/>
  <c r="H2009" i="8"/>
  <c r="I2009" i="8"/>
  <c r="D2010" i="8"/>
  <c r="H2010" i="8"/>
  <c r="I2010" i="8"/>
  <c r="D2011" i="8"/>
  <c r="H2011" i="8"/>
  <c r="I2011" i="8"/>
  <c r="D2012" i="8"/>
  <c r="H2012" i="8"/>
  <c r="I2012" i="8"/>
  <c r="D2013" i="8"/>
  <c r="H2013" i="8"/>
  <c r="I2013" i="8"/>
  <c r="D2014" i="8"/>
  <c r="H2014" i="8"/>
  <c r="I2014" i="8"/>
  <c r="D2015" i="8"/>
  <c r="H2015" i="8"/>
  <c r="I2015" i="8"/>
  <c r="D2016" i="8"/>
  <c r="H2016" i="8"/>
  <c r="I2016" i="8"/>
  <c r="D2017" i="8"/>
  <c r="H2017" i="8"/>
  <c r="I2017" i="8"/>
  <c r="D2018" i="8"/>
  <c r="H2018" i="8"/>
  <c r="I2018" i="8"/>
  <c r="D2019" i="8"/>
  <c r="H2019" i="8"/>
  <c r="I2019" i="8"/>
  <c r="D2020" i="8"/>
  <c r="H2020" i="8"/>
  <c r="I2020" i="8"/>
  <c r="D2021" i="8"/>
  <c r="H2021" i="8"/>
  <c r="I2021" i="8"/>
  <c r="D2022" i="8"/>
  <c r="H2022" i="8"/>
  <c r="I2022" i="8"/>
  <c r="D2023" i="8"/>
  <c r="H2023" i="8"/>
  <c r="I2023" i="8"/>
  <c r="D2024" i="8"/>
  <c r="H2024" i="8"/>
  <c r="I2024" i="8"/>
  <c r="D2025" i="8"/>
  <c r="H2025" i="8"/>
  <c r="I2025" i="8"/>
  <c r="D2026" i="8"/>
  <c r="H2026" i="8"/>
  <c r="I2026" i="8"/>
  <c r="D2027" i="8"/>
  <c r="H2027" i="8"/>
  <c r="I2027" i="8"/>
  <c r="D2028" i="8"/>
  <c r="H2028" i="8"/>
  <c r="I2028" i="8"/>
  <c r="D2029" i="8"/>
  <c r="H2029" i="8"/>
  <c r="I2029" i="8"/>
  <c r="D2030" i="8"/>
  <c r="H2030" i="8"/>
  <c r="I2030" i="8"/>
  <c r="D2031" i="8"/>
  <c r="H2031" i="8"/>
  <c r="I2031" i="8"/>
  <c r="D2032" i="8"/>
  <c r="H2032" i="8"/>
  <c r="I2032" i="8"/>
  <c r="D2033" i="8"/>
  <c r="H2033" i="8"/>
  <c r="I2033" i="8"/>
  <c r="D2034" i="8"/>
  <c r="H2034" i="8"/>
  <c r="I2034" i="8"/>
  <c r="D2035" i="8"/>
  <c r="H2035" i="8"/>
  <c r="I2035" i="8"/>
  <c r="D2036" i="8"/>
  <c r="H2036" i="8"/>
  <c r="I2036" i="8"/>
  <c r="D2037" i="8"/>
  <c r="H2037" i="8"/>
  <c r="I2037" i="8"/>
  <c r="D2038" i="8"/>
  <c r="H2038" i="8"/>
  <c r="I2038" i="8"/>
  <c r="D2039" i="8"/>
  <c r="H2039" i="8"/>
  <c r="I2039" i="8"/>
  <c r="D2040" i="8"/>
  <c r="H2040" i="8"/>
  <c r="I2040" i="8"/>
  <c r="D2041" i="8"/>
  <c r="H2041" i="8"/>
  <c r="I2041" i="8"/>
  <c r="D2042" i="8"/>
  <c r="H2042" i="8"/>
  <c r="I2042" i="8"/>
  <c r="D2043" i="8"/>
  <c r="H2043" i="8"/>
  <c r="I2043" i="8"/>
  <c r="D2044" i="8"/>
  <c r="H2044" i="8"/>
  <c r="I2044" i="8"/>
  <c r="D2045" i="8"/>
  <c r="H2045" i="8"/>
  <c r="I2045" i="8"/>
  <c r="D2046" i="8"/>
  <c r="H2046" i="8"/>
  <c r="I2046" i="8"/>
  <c r="D2047" i="8"/>
  <c r="H2047" i="8"/>
  <c r="I2047" i="8"/>
  <c r="D2048" i="8"/>
  <c r="H2048" i="8"/>
  <c r="I2048" i="8"/>
  <c r="D2049" i="8"/>
  <c r="H2049" i="8"/>
  <c r="I2049" i="8"/>
  <c r="D2050" i="8"/>
  <c r="H2050" i="8"/>
  <c r="I2050" i="8"/>
  <c r="D2051" i="8"/>
  <c r="H2051" i="8"/>
  <c r="I2051" i="8"/>
  <c r="D2052" i="8"/>
  <c r="H2052" i="8"/>
  <c r="I2052" i="8"/>
  <c r="D2053" i="8"/>
  <c r="H2053" i="8"/>
  <c r="I2053" i="8"/>
  <c r="D2054" i="8"/>
  <c r="H2054" i="8"/>
  <c r="I2054" i="8"/>
  <c r="D2055" i="8"/>
  <c r="H2055" i="8"/>
  <c r="I2055" i="8"/>
  <c r="D2056" i="8"/>
  <c r="H2056" i="8"/>
  <c r="I2056" i="8"/>
  <c r="D2057" i="8"/>
  <c r="H2057" i="8"/>
  <c r="I2057" i="8"/>
  <c r="D2058" i="8"/>
  <c r="H2058" i="8"/>
  <c r="I2058" i="8"/>
  <c r="D2059" i="8"/>
  <c r="H2059" i="8"/>
  <c r="I2059" i="8"/>
  <c r="D2060" i="8"/>
  <c r="H2060" i="8"/>
  <c r="I2060" i="8"/>
  <c r="D2061" i="8"/>
  <c r="H2061" i="8"/>
  <c r="I2061" i="8"/>
  <c r="D2062" i="8"/>
  <c r="H2062" i="8"/>
  <c r="I2062" i="8"/>
  <c r="D2063" i="8"/>
  <c r="H2063" i="8"/>
  <c r="I2063" i="8"/>
  <c r="D2064" i="8"/>
  <c r="H2064" i="8"/>
  <c r="I2064" i="8"/>
  <c r="D2065" i="8"/>
  <c r="H2065" i="8"/>
  <c r="I2065" i="8"/>
  <c r="D2066" i="8"/>
  <c r="H2066" i="8"/>
  <c r="I2066" i="8"/>
  <c r="D2067" i="8"/>
  <c r="H2067" i="8"/>
  <c r="I2067" i="8"/>
  <c r="D2068" i="8"/>
  <c r="H2068" i="8"/>
  <c r="I2068" i="8"/>
  <c r="D2069" i="8"/>
  <c r="H2069" i="8"/>
  <c r="I2069" i="8"/>
  <c r="D2070" i="8"/>
  <c r="H2070" i="8"/>
  <c r="I2070" i="8"/>
  <c r="D2071" i="8"/>
  <c r="H2071" i="8"/>
  <c r="I2071" i="8"/>
  <c r="D2072" i="8"/>
  <c r="H2072" i="8"/>
  <c r="I2072" i="8"/>
  <c r="D2073" i="8"/>
  <c r="H2073" i="8"/>
  <c r="I2073" i="8"/>
  <c r="D2074" i="8"/>
  <c r="H2074" i="8"/>
  <c r="I2074" i="8"/>
  <c r="D2075" i="8"/>
  <c r="H2075" i="8"/>
  <c r="I2075" i="8"/>
  <c r="D2076" i="8"/>
  <c r="H2076" i="8"/>
  <c r="I2076" i="8"/>
  <c r="D2077" i="8"/>
  <c r="H2077" i="8"/>
  <c r="I2077" i="8"/>
  <c r="D2078" i="8"/>
  <c r="H2078" i="8"/>
  <c r="I2078" i="8"/>
  <c r="D2079" i="8"/>
  <c r="H2079" i="8"/>
  <c r="I2079" i="8"/>
  <c r="D2080" i="8"/>
  <c r="H2080" i="8"/>
  <c r="I2080" i="8"/>
  <c r="D2081" i="8"/>
  <c r="H2081" i="8"/>
  <c r="I2081" i="8"/>
  <c r="D2082" i="8"/>
  <c r="H2082" i="8"/>
  <c r="I2082" i="8"/>
  <c r="D2083" i="8"/>
  <c r="H2083" i="8"/>
  <c r="I2083" i="8"/>
  <c r="D2084" i="8"/>
  <c r="H2084" i="8"/>
  <c r="I2084" i="8"/>
  <c r="D2085" i="8"/>
  <c r="H2085" i="8"/>
  <c r="I2085" i="8"/>
  <c r="D2086" i="8"/>
  <c r="H2086" i="8"/>
  <c r="I2086" i="8"/>
  <c r="D2087" i="8"/>
  <c r="H2087" i="8"/>
  <c r="I2087" i="8"/>
  <c r="D2088" i="8"/>
  <c r="H2088" i="8"/>
  <c r="I2088" i="8"/>
  <c r="D2089" i="8"/>
  <c r="H2089" i="8"/>
  <c r="I2089" i="8"/>
  <c r="D2090" i="8"/>
  <c r="H2090" i="8"/>
  <c r="I2090" i="8"/>
  <c r="D2091" i="8"/>
  <c r="H2091" i="8"/>
  <c r="I2091" i="8"/>
  <c r="D2092" i="8"/>
  <c r="H2092" i="8"/>
  <c r="I2092" i="8"/>
  <c r="D2093" i="8"/>
  <c r="H2093" i="8"/>
  <c r="I2093" i="8"/>
  <c r="D2094" i="8"/>
  <c r="H2094" i="8"/>
  <c r="I2094" i="8"/>
  <c r="D2095" i="8"/>
  <c r="H2095" i="8"/>
  <c r="I2095" i="8"/>
  <c r="D2096" i="8"/>
  <c r="H2096" i="8"/>
  <c r="I2096" i="8"/>
  <c r="D2097" i="8"/>
  <c r="H2097" i="8"/>
  <c r="I2097" i="8"/>
  <c r="D2098" i="8"/>
  <c r="H2098" i="8"/>
  <c r="I2098" i="8"/>
  <c r="D2099" i="8"/>
  <c r="H2099" i="8"/>
  <c r="I2099" i="8"/>
  <c r="D2100" i="8"/>
  <c r="H2100" i="8"/>
  <c r="I2100" i="8"/>
  <c r="D2101" i="8"/>
  <c r="H2101" i="8"/>
  <c r="I2101" i="8"/>
  <c r="D2102" i="8"/>
  <c r="H2102" i="8"/>
  <c r="I2102" i="8"/>
  <c r="D2103" i="8"/>
  <c r="H2103" i="8"/>
  <c r="I2103" i="8"/>
  <c r="D2104" i="8"/>
  <c r="H2104" i="8"/>
  <c r="I2104" i="8"/>
  <c r="D2105" i="8"/>
  <c r="H2105" i="8"/>
  <c r="I2105" i="8"/>
  <c r="D2106" i="8"/>
  <c r="H2106" i="8"/>
  <c r="I2106" i="8"/>
  <c r="D2107" i="8"/>
  <c r="H2107" i="8"/>
  <c r="I2107" i="8"/>
  <c r="D2108" i="8"/>
  <c r="H2108" i="8"/>
  <c r="I2108" i="8"/>
  <c r="D2109" i="8"/>
  <c r="H2109" i="8"/>
  <c r="I2109" i="8"/>
  <c r="D2110" i="8"/>
  <c r="H2110" i="8"/>
  <c r="I2110" i="8"/>
  <c r="D2111" i="8"/>
  <c r="H2111" i="8"/>
  <c r="I2111" i="8"/>
  <c r="D2112" i="8"/>
  <c r="H2112" i="8"/>
  <c r="I2112" i="8"/>
  <c r="D2113" i="8"/>
  <c r="H2113" i="8"/>
  <c r="I2113" i="8"/>
  <c r="D2114" i="8"/>
  <c r="H2114" i="8"/>
  <c r="I2114" i="8"/>
  <c r="D2115" i="8"/>
  <c r="H2115" i="8"/>
  <c r="I2115" i="8"/>
  <c r="D2116" i="8"/>
  <c r="H2116" i="8"/>
  <c r="I2116" i="8"/>
  <c r="D2117" i="8"/>
  <c r="H2117" i="8"/>
  <c r="I2117" i="8"/>
  <c r="D2118" i="8"/>
  <c r="H2118" i="8"/>
  <c r="I2118" i="8"/>
  <c r="D2119" i="8"/>
  <c r="H2119" i="8"/>
  <c r="I2119" i="8"/>
  <c r="D2120" i="8"/>
  <c r="H2120" i="8"/>
  <c r="I2120" i="8"/>
  <c r="D2121" i="8"/>
  <c r="H2121" i="8"/>
  <c r="I2121" i="8"/>
  <c r="D2122" i="8"/>
  <c r="H2122" i="8"/>
  <c r="I2122" i="8"/>
  <c r="D2123" i="8"/>
  <c r="H2123" i="8"/>
  <c r="I2123" i="8"/>
  <c r="D2124" i="8"/>
  <c r="H2124" i="8"/>
  <c r="I2124" i="8"/>
  <c r="D2125" i="8"/>
  <c r="H2125" i="8"/>
  <c r="I2125" i="8"/>
  <c r="D2126" i="8"/>
  <c r="H2126" i="8"/>
  <c r="I2126" i="8"/>
  <c r="D2127" i="8"/>
  <c r="H2127" i="8"/>
  <c r="I2127" i="8"/>
  <c r="D2128" i="8"/>
  <c r="H2128" i="8"/>
  <c r="I2128" i="8"/>
  <c r="D2129" i="8"/>
  <c r="H2129" i="8"/>
  <c r="I2129" i="8"/>
  <c r="D2130" i="8"/>
  <c r="H2130" i="8"/>
  <c r="I2130" i="8"/>
  <c r="D2131" i="8"/>
  <c r="H2131" i="8"/>
  <c r="I2131" i="8"/>
  <c r="D2132" i="8"/>
  <c r="H2132" i="8"/>
  <c r="I2132" i="8"/>
  <c r="D2133" i="8"/>
  <c r="H2133" i="8"/>
  <c r="I2133" i="8"/>
  <c r="D2134" i="8"/>
  <c r="H2134" i="8"/>
  <c r="I2134" i="8"/>
  <c r="D2135" i="8"/>
  <c r="H2135" i="8"/>
  <c r="I2135" i="8"/>
  <c r="D2136" i="8"/>
  <c r="H2136" i="8"/>
  <c r="I2136" i="8"/>
  <c r="D2137" i="8"/>
  <c r="H2137" i="8"/>
  <c r="I2137" i="8"/>
  <c r="D2138" i="8"/>
  <c r="H2138" i="8"/>
  <c r="I2138" i="8"/>
  <c r="D2139" i="8"/>
  <c r="H2139" i="8"/>
  <c r="I2139" i="8"/>
  <c r="D2140" i="8"/>
  <c r="H2140" i="8"/>
  <c r="I2140" i="8"/>
  <c r="D2141" i="8"/>
  <c r="H2141" i="8"/>
  <c r="I2141" i="8"/>
  <c r="D2142" i="8"/>
  <c r="H2142" i="8"/>
  <c r="I2142" i="8"/>
  <c r="D2143" i="8"/>
  <c r="H2143" i="8"/>
  <c r="I2143" i="8"/>
  <c r="D2144" i="8"/>
  <c r="H2144" i="8"/>
  <c r="I2144" i="8"/>
  <c r="D2145" i="8"/>
  <c r="H2145" i="8"/>
  <c r="I2145" i="8"/>
  <c r="D2146" i="8"/>
  <c r="H2146" i="8"/>
  <c r="I2146" i="8"/>
  <c r="D2147" i="8"/>
  <c r="H2147" i="8"/>
  <c r="I2147" i="8"/>
  <c r="D2148" i="8"/>
  <c r="H2148" i="8"/>
  <c r="I2148" i="8"/>
  <c r="D2149" i="8"/>
  <c r="H2149" i="8"/>
  <c r="I2149" i="8"/>
  <c r="D2150" i="8"/>
  <c r="H2150" i="8"/>
  <c r="I2150" i="8"/>
  <c r="D2151" i="8"/>
  <c r="H2151" i="8"/>
  <c r="I2151" i="8"/>
  <c r="D2152" i="8"/>
  <c r="H2152" i="8"/>
  <c r="I2152" i="8"/>
  <c r="D2153" i="8"/>
  <c r="H2153" i="8"/>
  <c r="I2153" i="8"/>
  <c r="D2154" i="8"/>
  <c r="H2154" i="8"/>
  <c r="I2154" i="8"/>
  <c r="D2155" i="8"/>
  <c r="H2155" i="8"/>
  <c r="I2155" i="8"/>
  <c r="D2156" i="8"/>
  <c r="H2156" i="8"/>
  <c r="I2156" i="8"/>
  <c r="D2157" i="8"/>
  <c r="H2157" i="8"/>
  <c r="I2157" i="8"/>
  <c r="D2158" i="8"/>
  <c r="H2158" i="8"/>
  <c r="I2158" i="8"/>
  <c r="D2159" i="8"/>
  <c r="H2159" i="8"/>
  <c r="I2159" i="8"/>
  <c r="D2160" i="8"/>
  <c r="H2160" i="8"/>
  <c r="I2160" i="8"/>
  <c r="D2161" i="8"/>
  <c r="H2161" i="8"/>
  <c r="I2161" i="8"/>
  <c r="D2162" i="8"/>
  <c r="H2162" i="8"/>
  <c r="I2162" i="8"/>
  <c r="D2163" i="8"/>
  <c r="H2163" i="8"/>
  <c r="I2163" i="8"/>
  <c r="D2164" i="8"/>
  <c r="H2164" i="8"/>
  <c r="I2164" i="8"/>
  <c r="D2165" i="8"/>
  <c r="H2165" i="8"/>
  <c r="I2165" i="8"/>
  <c r="D2166" i="8"/>
  <c r="H2166" i="8"/>
  <c r="I2166" i="8"/>
  <c r="D2167" i="8"/>
  <c r="H2167" i="8"/>
  <c r="I2167" i="8"/>
  <c r="D2168" i="8"/>
  <c r="H2168" i="8"/>
  <c r="I2168" i="8"/>
  <c r="D2169" i="8"/>
  <c r="H2169" i="8"/>
  <c r="I2169" i="8"/>
  <c r="D2170" i="8"/>
  <c r="H2170" i="8"/>
  <c r="I2170" i="8"/>
  <c r="D2171" i="8"/>
  <c r="H2171" i="8"/>
  <c r="I2171" i="8"/>
  <c r="D2172" i="8"/>
  <c r="H2172" i="8"/>
  <c r="I2172" i="8"/>
  <c r="D2173" i="8"/>
  <c r="H2173" i="8"/>
  <c r="I2173" i="8"/>
  <c r="D2174" i="8"/>
  <c r="H2174" i="8"/>
  <c r="I2174" i="8"/>
  <c r="D2175" i="8"/>
  <c r="H2175" i="8"/>
  <c r="I2175" i="8"/>
  <c r="D2176" i="8"/>
  <c r="H2176" i="8"/>
  <c r="I2176" i="8"/>
  <c r="D2177" i="8"/>
  <c r="H2177" i="8"/>
  <c r="I2177" i="8"/>
  <c r="D2178" i="8"/>
  <c r="H2178" i="8"/>
  <c r="I2178" i="8"/>
  <c r="D2179" i="8"/>
  <c r="H2179" i="8"/>
  <c r="I2179" i="8"/>
  <c r="D2180" i="8"/>
  <c r="H2180" i="8"/>
  <c r="I2180" i="8"/>
  <c r="D2181" i="8"/>
  <c r="H2181" i="8"/>
  <c r="I2181" i="8"/>
  <c r="D2182" i="8"/>
  <c r="H2182" i="8"/>
  <c r="I2182" i="8"/>
  <c r="D2183" i="8"/>
  <c r="H2183" i="8"/>
  <c r="I2183" i="8"/>
  <c r="D2184" i="8"/>
  <c r="H2184" i="8"/>
  <c r="I2184" i="8"/>
  <c r="D2185" i="8"/>
  <c r="H2185" i="8"/>
  <c r="I2185" i="8"/>
  <c r="D2186" i="8"/>
  <c r="H2186" i="8"/>
  <c r="I2186" i="8"/>
  <c r="D2187" i="8"/>
  <c r="H2187" i="8"/>
  <c r="I2187" i="8"/>
  <c r="D2188" i="8"/>
  <c r="H2188" i="8"/>
  <c r="I2188" i="8"/>
  <c r="D2189" i="8"/>
  <c r="H2189" i="8"/>
  <c r="I2189" i="8"/>
  <c r="D2190" i="8"/>
  <c r="H2190" i="8"/>
  <c r="I2190" i="8"/>
  <c r="D2191" i="8"/>
  <c r="H2191" i="8"/>
  <c r="I2191" i="8"/>
  <c r="D2192" i="8"/>
  <c r="H2192" i="8"/>
  <c r="I2192" i="8"/>
  <c r="D2193" i="8"/>
  <c r="H2193" i="8"/>
  <c r="I2193" i="8"/>
  <c r="D2194" i="8"/>
  <c r="H2194" i="8"/>
  <c r="I2194" i="8"/>
  <c r="D2195" i="8"/>
  <c r="H2195" i="8"/>
  <c r="I2195" i="8"/>
  <c r="D2196" i="8"/>
  <c r="H2196" i="8"/>
  <c r="I2196" i="8"/>
  <c r="D2197" i="8"/>
  <c r="H2197" i="8"/>
  <c r="I2197" i="8"/>
  <c r="D2198" i="8"/>
  <c r="H2198" i="8"/>
  <c r="I2198" i="8"/>
  <c r="D2199" i="8"/>
  <c r="H2199" i="8"/>
  <c r="I2199" i="8"/>
  <c r="D2200" i="8"/>
  <c r="H2200" i="8"/>
  <c r="I2200" i="8"/>
  <c r="D2201" i="8"/>
  <c r="H2201" i="8"/>
  <c r="I2201" i="8"/>
  <c r="D2202" i="8"/>
  <c r="H2202" i="8"/>
  <c r="I2202" i="8"/>
  <c r="D2203" i="8"/>
  <c r="H2203" i="8"/>
  <c r="I2203" i="8"/>
  <c r="D2204" i="8"/>
  <c r="H2204" i="8"/>
  <c r="I2204" i="8"/>
  <c r="D2205" i="8"/>
  <c r="H2205" i="8"/>
  <c r="I2205" i="8"/>
  <c r="D2206" i="8"/>
  <c r="H2206" i="8"/>
  <c r="I2206" i="8"/>
  <c r="D2207" i="8"/>
  <c r="H2207" i="8"/>
  <c r="I2207" i="8"/>
  <c r="D2208" i="8"/>
  <c r="H2208" i="8"/>
  <c r="I2208" i="8"/>
  <c r="D2209" i="8"/>
  <c r="H2209" i="8"/>
  <c r="I2209" i="8"/>
  <c r="D2210" i="8"/>
  <c r="H2210" i="8"/>
  <c r="I2210" i="8"/>
  <c r="D2211" i="8"/>
  <c r="H2211" i="8"/>
  <c r="I2211" i="8"/>
  <c r="D2212" i="8"/>
  <c r="H2212" i="8"/>
  <c r="I2212" i="8"/>
  <c r="D2213" i="8"/>
  <c r="H2213" i="8"/>
  <c r="I2213" i="8"/>
  <c r="D2214" i="8"/>
  <c r="H2214" i="8"/>
  <c r="I2214" i="8"/>
  <c r="D2215" i="8"/>
  <c r="H2215" i="8"/>
  <c r="I2215" i="8"/>
  <c r="D2216" i="8"/>
  <c r="H2216" i="8"/>
  <c r="I2216" i="8"/>
  <c r="D2217" i="8"/>
  <c r="H2217" i="8"/>
  <c r="I2217" i="8"/>
  <c r="D2218" i="8"/>
  <c r="H2218" i="8"/>
  <c r="I2218" i="8"/>
  <c r="D2219" i="8"/>
  <c r="H2219" i="8"/>
  <c r="I2219" i="8"/>
  <c r="D2220" i="8"/>
  <c r="H2220" i="8"/>
  <c r="I2220" i="8"/>
  <c r="D2221" i="8"/>
  <c r="H2221" i="8"/>
  <c r="I2221" i="8"/>
  <c r="D2222" i="8"/>
  <c r="H2222" i="8"/>
  <c r="I2222" i="8"/>
  <c r="D2223" i="8"/>
  <c r="H2223" i="8"/>
  <c r="I2223" i="8"/>
  <c r="D2224" i="8"/>
  <c r="H2224" i="8"/>
  <c r="I2224" i="8"/>
  <c r="D2225" i="8"/>
  <c r="H2225" i="8"/>
  <c r="I2225" i="8"/>
  <c r="D2226" i="8"/>
  <c r="H2226" i="8"/>
  <c r="I2226" i="8"/>
  <c r="D2227" i="8"/>
  <c r="H2227" i="8"/>
  <c r="I2227" i="8"/>
  <c r="D2228" i="8"/>
  <c r="H2228" i="8"/>
  <c r="I2228" i="8"/>
  <c r="D2229" i="8"/>
  <c r="H2229" i="8"/>
  <c r="I2229" i="8"/>
  <c r="D2230" i="8"/>
  <c r="H2230" i="8"/>
  <c r="I2230" i="8"/>
  <c r="D2231" i="8"/>
  <c r="H2231" i="8"/>
  <c r="I2231" i="8"/>
  <c r="D2232" i="8"/>
  <c r="H2232" i="8"/>
  <c r="I2232" i="8"/>
  <c r="D2233" i="8"/>
  <c r="H2233" i="8"/>
  <c r="I2233" i="8"/>
  <c r="D2234" i="8"/>
  <c r="H2234" i="8"/>
  <c r="I2234" i="8"/>
  <c r="D2235" i="8"/>
  <c r="H2235" i="8"/>
  <c r="I2235" i="8"/>
  <c r="D2236" i="8"/>
  <c r="H2236" i="8"/>
  <c r="I2236" i="8"/>
  <c r="D2237" i="8"/>
  <c r="H2237" i="8"/>
  <c r="I2237" i="8"/>
  <c r="D2238" i="8"/>
  <c r="H2238" i="8"/>
  <c r="I2238" i="8"/>
  <c r="D2239" i="8"/>
  <c r="H2239" i="8"/>
  <c r="I2239" i="8"/>
  <c r="D2240" i="8"/>
  <c r="H2240" i="8"/>
  <c r="I2240" i="8"/>
  <c r="D2241" i="8"/>
  <c r="H2241" i="8"/>
  <c r="I2241" i="8"/>
  <c r="D2242" i="8"/>
  <c r="H2242" i="8"/>
  <c r="I2242" i="8"/>
  <c r="D2243" i="8"/>
  <c r="H2243" i="8"/>
  <c r="I2243" i="8"/>
  <c r="D2244" i="8"/>
  <c r="H2244" i="8"/>
  <c r="I2244" i="8"/>
  <c r="D2245" i="8"/>
  <c r="H2245" i="8"/>
  <c r="I2245" i="8"/>
  <c r="D2246" i="8"/>
  <c r="H2246" i="8"/>
  <c r="I2246" i="8"/>
  <c r="D2247" i="8"/>
  <c r="H2247" i="8"/>
  <c r="I2247" i="8"/>
  <c r="D2248" i="8"/>
  <c r="H2248" i="8"/>
  <c r="I2248" i="8"/>
  <c r="D2249" i="8"/>
  <c r="H2249" i="8"/>
  <c r="I2249" i="8"/>
  <c r="D2250" i="8"/>
  <c r="H2250" i="8"/>
  <c r="I2250" i="8"/>
  <c r="D2251" i="8"/>
  <c r="H2251" i="8"/>
  <c r="I2251" i="8"/>
  <c r="D2252" i="8"/>
  <c r="H2252" i="8"/>
  <c r="I2252" i="8"/>
  <c r="D2253" i="8"/>
  <c r="H2253" i="8"/>
  <c r="I2253" i="8"/>
  <c r="D2254" i="8"/>
  <c r="H2254" i="8"/>
  <c r="I2254" i="8"/>
  <c r="D2255" i="8"/>
  <c r="H2255" i="8"/>
  <c r="I2255" i="8"/>
  <c r="D2256" i="8"/>
  <c r="H2256" i="8"/>
  <c r="I2256" i="8"/>
  <c r="D2257" i="8"/>
  <c r="H2257" i="8"/>
  <c r="I2257" i="8"/>
  <c r="D2258" i="8"/>
  <c r="H2258" i="8"/>
  <c r="I2258" i="8"/>
  <c r="D2259" i="8"/>
  <c r="H2259" i="8"/>
  <c r="I2259" i="8"/>
  <c r="D2260" i="8"/>
  <c r="H2260" i="8"/>
  <c r="I2260" i="8"/>
  <c r="D2261" i="8"/>
  <c r="H2261" i="8"/>
  <c r="I2261" i="8"/>
  <c r="D2262" i="8"/>
  <c r="H2262" i="8"/>
  <c r="I2262" i="8"/>
  <c r="D2263" i="8"/>
  <c r="H2263" i="8"/>
  <c r="I2263" i="8"/>
  <c r="D2264" i="8"/>
  <c r="H2264" i="8"/>
  <c r="I2264" i="8"/>
  <c r="D2265" i="8"/>
  <c r="H2265" i="8"/>
  <c r="I2265" i="8"/>
  <c r="D2266" i="8"/>
  <c r="H2266" i="8"/>
  <c r="I2266" i="8"/>
  <c r="D2267" i="8"/>
  <c r="H2267" i="8"/>
  <c r="I2267" i="8"/>
  <c r="D2268" i="8"/>
  <c r="H2268" i="8"/>
  <c r="I2268" i="8"/>
  <c r="D2269" i="8"/>
  <c r="H2269" i="8"/>
  <c r="I2269" i="8"/>
  <c r="D2270" i="8"/>
  <c r="H2270" i="8"/>
  <c r="I2270" i="8"/>
  <c r="D2271" i="8"/>
  <c r="H2271" i="8"/>
  <c r="I2271" i="8"/>
  <c r="D2272" i="8"/>
  <c r="H2272" i="8"/>
  <c r="I2272" i="8"/>
  <c r="D2273" i="8"/>
  <c r="H2273" i="8"/>
  <c r="I2273" i="8"/>
  <c r="D2274" i="8"/>
  <c r="H2274" i="8"/>
  <c r="I2274" i="8"/>
  <c r="D2275" i="8"/>
  <c r="H2275" i="8"/>
  <c r="I2275" i="8"/>
  <c r="D2276" i="8"/>
  <c r="H2276" i="8"/>
  <c r="I2276" i="8"/>
  <c r="D2277" i="8"/>
  <c r="H2277" i="8"/>
  <c r="I2277" i="8"/>
  <c r="D2278" i="8"/>
  <c r="H2278" i="8"/>
  <c r="I2278" i="8"/>
  <c r="D2279" i="8"/>
  <c r="H2279" i="8"/>
  <c r="I2279" i="8"/>
  <c r="D2280" i="8"/>
  <c r="H2280" i="8"/>
  <c r="I2280" i="8"/>
  <c r="D2281" i="8"/>
  <c r="H2281" i="8"/>
  <c r="I2281" i="8"/>
  <c r="D2282" i="8"/>
  <c r="H2282" i="8"/>
  <c r="I2282" i="8"/>
  <c r="D2283" i="8"/>
  <c r="H2283" i="8"/>
  <c r="I2283" i="8"/>
  <c r="D2284" i="8"/>
  <c r="H2284" i="8"/>
  <c r="I2284" i="8"/>
  <c r="D2285" i="8"/>
  <c r="H2285" i="8"/>
  <c r="I2285" i="8"/>
  <c r="D2286" i="8"/>
  <c r="H2286" i="8"/>
  <c r="I2286" i="8"/>
  <c r="D2287" i="8"/>
  <c r="H2287" i="8"/>
  <c r="I2287" i="8"/>
  <c r="D2288" i="8"/>
  <c r="H2288" i="8"/>
  <c r="I2288" i="8"/>
  <c r="D2289" i="8"/>
  <c r="H2289" i="8"/>
  <c r="I2289" i="8"/>
  <c r="D2290" i="8"/>
  <c r="H2290" i="8"/>
  <c r="I2290" i="8"/>
  <c r="D2291" i="8"/>
  <c r="H2291" i="8"/>
  <c r="I2291" i="8"/>
  <c r="D2292" i="8"/>
  <c r="H2292" i="8"/>
  <c r="I2292" i="8"/>
  <c r="D2293" i="8"/>
  <c r="H2293" i="8"/>
  <c r="I2293" i="8"/>
  <c r="D2294" i="8"/>
  <c r="H2294" i="8"/>
  <c r="I2294" i="8"/>
  <c r="D2295" i="8"/>
  <c r="H2295" i="8"/>
  <c r="I2295" i="8"/>
  <c r="D2296" i="8"/>
  <c r="H2296" i="8"/>
  <c r="I2296" i="8"/>
  <c r="D2297" i="8"/>
  <c r="H2297" i="8"/>
  <c r="I2297" i="8"/>
  <c r="D2298" i="8"/>
  <c r="H2298" i="8"/>
  <c r="I2298" i="8"/>
  <c r="D2299" i="8"/>
  <c r="H2299" i="8"/>
  <c r="I2299" i="8"/>
  <c r="D2300" i="8"/>
  <c r="H2300" i="8"/>
  <c r="I2300" i="8"/>
  <c r="D2301" i="8"/>
  <c r="H2301" i="8"/>
  <c r="I2301" i="8"/>
  <c r="D2302" i="8"/>
  <c r="H2302" i="8"/>
  <c r="I2302" i="8"/>
  <c r="D2303" i="8"/>
  <c r="H2303" i="8"/>
  <c r="I2303" i="8"/>
  <c r="D2304" i="8"/>
  <c r="H2304" i="8"/>
  <c r="I2304" i="8"/>
  <c r="D2305" i="8"/>
  <c r="H2305" i="8"/>
  <c r="I2305" i="8"/>
  <c r="D2306" i="8"/>
  <c r="H2306" i="8"/>
  <c r="I2306" i="8"/>
  <c r="D2307" i="8"/>
  <c r="H2307" i="8"/>
  <c r="I2307" i="8"/>
  <c r="D2308" i="8"/>
  <c r="H2308" i="8"/>
  <c r="I2308" i="8"/>
  <c r="D2309" i="8"/>
  <c r="H2309" i="8"/>
  <c r="I2309" i="8"/>
  <c r="D2310" i="8"/>
  <c r="H2310" i="8"/>
  <c r="I2310" i="8"/>
  <c r="D2311" i="8"/>
  <c r="H2311" i="8"/>
  <c r="I2311" i="8"/>
  <c r="D2312" i="8"/>
  <c r="H2312" i="8"/>
  <c r="I2312" i="8"/>
  <c r="D2313" i="8"/>
  <c r="H2313" i="8"/>
  <c r="I2313" i="8"/>
  <c r="D2314" i="8"/>
  <c r="H2314" i="8"/>
  <c r="I2314" i="8"/>
  <c r="D2315" i="8"/>
  <c r="H2315" i="8"/>
  <c r="I2315" i="8"/>
  <c r="D2316" i="8"/>
  <c r="H2316" i="8"/>
  <c r="I2316" i="8"/>
  <c r="D2317" i="8"/>
  <c r="H2317" i="8"/>
  <c r="I2317" i="8"/>
  <c r="D2318" i="8"/>
  <c r="H2318" i="8"/>
  <c r="I2318" i="8"/>
  <c r="D2319" i="8"/>
  <c r="H2319" i="8"/>
  <c r="I2319" i="8"/>
  <c r="D2320" i="8"/>
  <c r="H2320" i="8"/>
  <c r="I2320" i="8"/>
  <c r="D2321" i="8"/>
  <c r="H2321" i="8"/>
  <c r="I2321" i="8"/>
  <c r="D2322" i="8"/>
  <c r="H2322" i="8"/>
  <c r="I2322" i="8"/>
  <c r="D2323" i="8"/>
  <c r="H2323" i="8"/>
  <c r="I2323" i="8"/>
  <c r="D2324" i="8"/>
  <c r="H2324" i="8"/>
  <c r="I2324" i="8"/>
  <c r="D2325" i="8"/>
  <c r="H2325" i="8"/>
  <c r="I2325" i="8"/>
  <c r="D2326" i="8"/>
  <c r="H2326" i="8"/>
  <c r="I2326" i="8"/>
  <c r="D2327" i="8"/>
  <c r="H2327" i="8"/>
  <c r="I2327" i="8"/>
  <c r="D2328" i="8"/>
  <c r="H2328" i="8"/>
  <c r="I2328" i="8"/>
  <c r="D2329" i="8"/>
  <c r="H2329" i="8"/>
  <c r="I2329" i="8"/>
  <c r="D2330" i="8"/>
  <c r="H2330" i="8"/>
  <c r="I2330" i="8"/>
  <c r="D2331" i="8"/>
  <c r="H2331" i="8"/>
  <c r="I2331" i="8"/>
  <c r="D2332" i="8"/>
  <c r="H2332" i="8"/>
  <c r="I2332" i="8"/>
  <c r="D2333" i="8"/>
  <c r="H2333" i="8"/>
  <c r="I2333" i="8"/>
  <c r="D2334" i="8"/>
  <c r="H2334" i="8"/>
  <c r="I2334" i="8"/>
  <c r="D2335" i="8"/>
  <c r="H2335" i="8"/>
  <c r="I2335" i="8"/>
  <c r="D2336" i="8"/>
  <c r="H2336" i="8"/>
  <c r="I2336" i="8"/>
  <c r="D2337" i="8"/>
  <c r="H2337" i="8"/>
  <c r="I2337" i="8"/>
  <c r="D2338" i="8"/>
  <c r="H2338" i="8"/>
  <c r="I2338" i="8"/>
  <c r="D2339" i="8"/>
  <c r="H2339" i="8"/>
  <c r="I2339" i="8"/>
  <c r="D2340" i="8"/>
  <c r="H2340" i="8"/>
  <c r="I2340" i="8"/>
  <c r="D2341" i="8"/>
  <c r="H2341" i="8"/>
  <c r="I2341" i="8"/>
  <c r="D2342" i="8"/>
  <c r="H2342" i="8"/>
  <c r="I2342" i="8"/>
  <c r="D2343" i="8"/>
  <c r="H2343" i="8"/>
  <c r="I2343" i="8"/>
  <c r="D2344" i="8"/>
  <c r="H2344" i="8"/>
  <c r="I2344" i="8"/>
  <c r="D2345" i="8"/>
  <c r="H2345" i="8"/>
  <c r="I2345" i="8"/>
  <c r="D2346" i="8"/>
  <c r="H2346" i="8"/>
  <c r="I2346" i="8"/>
  <c r="D2347" i="8"/>
  <c r="H2347" i="8"/>
  <c r="I2347" i="8"/>
  <c r="D2348" i="8"/>
  <c r="H2348" i="8"/>
  <c r="I2348" i="8"/>
  <c r="D2349" i="8"/>
  <c r="H2349" i="8"/>
  <c r="I2349" i="8"/>
  <c r="D2350" i="8"/>
  <c r="H2350" i="8"/>
  <c r="I2350" i="8"/>
  <c r="D2351" i="8"/>
  <c r="H2351" i="8"/>
  <c r="I2351" i="8"/>
  <c r="D2352" i="8"/>
  <c r="H2352" i="8"/>
  <c r="I2352" i="8"/>
  <c r="D2353" i="8"/>
  <c r="H2353" i="8"/>
  <c r="I2353" i="8"/>
  <c r="D2354" i="8"/>
  <c r="H2354" i="8"/>
  <c r="I2354" i="8"/>
  <c r="D2355" i="8"/>
  <c r="H2355" i="8"/>
  <c r="I2355" i="8"/>
  <c r="D2356" i="8"/>
  <c r="H2356" i="8"/>
  <c r="I2356" i="8"/>
  <c r="D2357" i="8"/>
  <c r="H2357" i="8"/>
  <c r="I2357" i="8"/>
  <c r="D2358" i="8"/>
  <c r="H2358" i="8"/>
  <c r="I2358" i="8"/>
  <c r="D2359" i="8"/>
  <c r="H2359" i="8"/>
  <c r="I2359" i="8"/>
  <c r="D2360" i="8"/>
  <c r="H2360" i="8"/>
  <c r="I2360" i="8"/>
  <c r="D2361" i="8"/>
  <c r="H2361" i="8"/>
  <c r="I2361" i="8"/>
  <c r="D2362" i="8"/>
  <c r="H2362" i="8"/>
  <c r="I2362" i="8"/>
  <c r="D2363" i="8"/>
  <c r="H2363" i="8"/>
  <c r="I2363" i="8"/>
  <c r="D2364" i="8"/>
  <c r="H2364" i="8"/>
  <c r="I2364" i="8"/>
  <c r="D2365" i="8"/>
  <c r="H2365" i="8"/>
  <c r="I2365" i="8"/>
  <c r="D2366" i="8"/>
  <c r="H2366" i="8"/>
  <c r="I2366" i="8"/>
  <c r="D2367" i="8"/>
  <c r="H2367" i="8"/>
  <c r="I2367" i="8"/>
  <c r="D2368" i="8"/>
  <c r="H2368" i="8"/>
  <c r="I2368" i="8"/>
  <c r="D2369" i="8"/>
  <c r="H2369" i="8"/>
  <c r="I2369" i="8"/>
  <c r="D2370" i="8"/>
  <c r="H2370" i="8"/>
  <c r="I2370" i="8"/>
  <c r="D2371" i="8"/>
  <c r="H2371" i="8"/>
  <c r="I2371" i="8"/>
  <c r="D2372" i="8"/>
  <c r="H2372" i="8"/>
  <c r="I2372" i="8"/>
  <c r="D2373" i="8"/>
  <c r="H2373" i="8"/>
  <c r="I2373" i="8"/>
  <c r="D2374" i="8"/>
  <c r="H2374" i="8"/>
  <c r="I2374" i="8"/>
  <c r="D2375" i="8"/>
  <c r="H2375" i="8"/>
  <c r="I2375" i="8"/>
  <c r="D2376" i="8"/>
  <c r="H2376" i="8"/>
  <c r="I2376" i="8"/>
  <c r="D2377" i="8"/>
  <c r="H2377" i="8"/>
  <c r="I2377" i="8"/>
  <c r="D2378" i="8"/>
  <c r="H2378" i="8"/>
  <c r="I2378" i="8"/>
  <c r="D2379" i="8"/>
  <c r="H2379" i="8"/>
  <c r="I2379" i="8"/>
  <c r="D2380" i="8"/>
  <c r="H2380" i="8"/>
  <c r="I2380" i="8"/>
  <c r="D2381" i="8"/>
  <c r="H2381" i="8"/>
  <c r="I2381" i="8"/>
  <c r="D2382" i="8"/>
  <c r="H2382" i="8"/>
  <c r="I2382" i="8"/>
  <c r="D2383" i="8"/>
  <c r="H2383" i="8"/>
  <c r="I2383" i="8"/>
  <c r="D2384" i="8"/>
  <c r="H2384" i="8"/>
  <c r="I2384" i="8"/>
  <c r="D2385" i="8"/>
  <c r="H2385" i="8"/>
  <c r="I2385" i="8"/>
  <c r="D2386" i="8"/>
  <c r="H2386" i="8"/>
  <c r="I2386" i="8"/>
  <c r="D2387" i="8"/>
  <c r="H2387" i="8"/>
  <c r="I2387" i="8"/>
  <c r="D2388" i="8"/>
  <c r="H2388" i="8"/>
  <c r="I2388" i="8"/>
  <c r="D2389" i="8"/>
  <c r="H2389" i="8"/>
  <c r="I2389" i="8"/>
  <c r="D2390" i="8"/>
  <c r="H2390" i="8"/>
  <c r="I2390" i="8"/>
  <c r="D2391" i="8"/>
  <c r="H2391" i="8"/>
  <c r="I2391" i="8"/>
  <c r="D2392" i="8"/>
  <c r="H2392" i="8"/>
  <c r="I2392" i="8"/>
  <c r="D2393" i="8"/>
  <c r="H2393" i="8"/>
  <c r="I2393" i="8"/>
  <c r="D2394" i="8"/>
  <c r="H2394" i="8"/>
  <c r="I2394" i="8"/>
  <c r="D2395" i="8"/>
  <c r="H2395" i="8"/>
  <c r="I2395" i="8"/>
  <c r="D2396" i="8"/>
  <c r="H2396" i="8"/>
  <c r="I2396" i="8"/>
  <c r="D2397" i="8"/>
  <c r="H2397" i="8"/>
  <c r="I2397" i="8"/>
  <c r="D2398" i="8"/>
  <c r="H2398" i="8"/>
  <c r="I2398" i="8"/>
  <c r="D2399" i="8"/>
  <c r="H2399" i="8"/>
  <c r="I2399" i="8"/>
  <c r="D2400" i="8"/>
  <c r="H2400" i="8"/>
  <c r="I2400" i="8"/>
  <c r="D2401" i="8"/>
  <c r="H2401" i="8"/>
  <c r="I2401" i="8"/>
  <c r="D2402" i="8"/>
  <c r="H2402" i="8"/>
  <c r="I2402" i="8"/>
  <c r="D2403" i="8"/>
  <c r="H2403" i="8"/>
  <c r="I2403" i="8"/>
  <c r="D2404" i="8"/>
  <c r="H2404" i="8"/>
  <c r="I2404" i="8"/>
  <c r="D2405" i="8"/>
  <c r="H2405" i="8"/>
  <c r="I2405" i="8"/>
  <c r="D2406" i="8"/>
  <c r="H2406" i="8"/>
  <c r="I2406" i="8"/>
  <c r="D2407" i="8"/>
  <c r="H2407" i="8"/>
  <c r="I2407" i="8"/>
  <c r="D2408" i="8"/>
  <c r="H2408" i="8"/>
  <c r="I2408" i="8"/>
  <c r="D2409" i="8"/>
  <c r="H2409" i="8"/>
  <c r="I2409" i="8"/>
  <c r="D2410" i="8"/>
  <c r="H2410" i="8"/>
  <c r="I2410" i="8"/>
  <c r="D2411" i="8"/>
  <c r="H2411" i="8"/>
  <c r="I2411" i="8"/>
  <c r="D2412" i="8"/>
  <c r="H2412" i="8"/>
  <c r="I2412" i="8"/>
  <c r="D2413" i="8"/>
  <c r="H2413" i="8"/>
  <c r="I2413" i="8"/>
  <c r="D2414" i="8"/>
  <c r="H2414" i="8"/>
  <c r="I2414" i="8"/>
  <c r="D2415" i="8"/>
  <c r="H2415" i="8"/>
  <c r="I2415" i="8"/>
  <c r="D2416" i="8"/>
  <c r="H2416" i="8"/>
  <c r="I2416" i="8"/>
  <c r="D2417" i="8"/>
  <c r="H2417" i="8"/>
  <c r="I2417" i="8"/>
  <c r="D2418" i="8"/>
  <c r="H2418" i="8"/>
  <c r="I2418" i="8"/>
  <c r="D2419" i="8"/>
  <c r="H2419" i="8"/>
  <c r="I2419" i="8"/>
  <c r="D2420" i="8"/>
  <c r="H2420" i="8"/>
  <c r="I2420" i="8"/>
  <c r="D2421" i="8"/>
  <c r="H2421" i="8"/>
  <c r="I2421" i="8"/>
  <c r="D2422" i="8"/>
  <c r="H2422" i="8"/>
  <c r="I2422" i="8"/>
  <c r="D2423" i="8"/>
  <c r="H2423" i="8"/>
  <c r="I2423" i="8"/>
  <c r="D2424" i="8"/>
  <c r="H2424" i="8"/>
  <c r="I2424" i="8"/>
  <c r="D2425" i="8"/>
  <c r="H2425" i="8"/>
  <c r="I2425" i="8"/>
  <c r="D2426" i="8"/>
  <c r="H2426" i="8"/>
  <c r="I2426" i="8"/>
  <c r="D2427" i="8"/>
  <c r="H2427" i="8"/>
  <c r="I2427" i="8"/>
  <c r="D2428" i="8"/>
  <c r="H2428" i="8"/>
  <c r="I2428" i="8"/>
  <c r="D2429" i="8"/>
  <c r="H2429" i="8"/>
  <c r="I2429" i="8"/>
  <c r="D2430" i="8"/>
  <c r="H2430" i="8"/>
  <c r="I2430" i="8"/>
  <c r="D2431" i="8"/>
  <c r="H2431" i="8"/>
  <c r="I2431" i="8"/>
  <c r="D2432" i="8"/>
  <c r="H2432" i="8"/>
  <c r="I2432" i="8"/>
  <c r="D2433" i="8"/>
  <c r="H2433" i="8"/>
  <c r="I2433" i="8"/>
  <c r="D2434" i="8"/>
  <c r="H2434" i="8"/>
  <c r="I2434" i="8"/>
  <c r="D2435" i="8"/>
  <c r="H2435" i="8"/>
  <c r="I2435" i="8"/>
  <c r="D2436" i="8"/>
  <c r="H2436" i="8"/>
  <c r="I2436" i="8"/>
  <c r="D2437" i="8"/>
  <c r="H2437" i="8"/>
  <c r="I2437" i="8"/>
  <c r="D2438" i="8"/>
  <c r="H2438" i="8"/>
  <c r="I2438" i="8"/>
  <c r="D2439" i="8"/>
  <c r="H2439" i="8"/>
  <c r="I2439" i="8"/>
  <c r="D2440" i="8"/>
  <c r="H2440" i="8"/>
  <c r="I2440" i="8"/>
  <c r="D2441" i="8"/>
  <c r="H2441" i="8"/>
  <c r="I2441" i="8"/>
  <c r="D2442" i="8"/>
  <c r="H2442" i="8"/>
  <c r="I2442" i="8"/>
  <c r="D2443" i="8"/>
  <c r="H2443" i="8"/>
  <c r="I2443" i="8"/>
  <c r="D2444" i="8"/>
  <c r="H2444" i="8"/>
  <c r="I2444" i="8"/>
  <c r="D2445" i="8"/>
  <c r="H2445" i="8"/>
  <c r="I2445" i="8"/>
  <c r="D2446" i="8"/>
  <c r="H2446" i="8"/>
  <c r="I2446" i="8"/>
  <c r="D2447" i="8"/>
  <c r="H2447" i="8"/>
  <c r="I2447" i="8"/>
  <c r="D2448" i="8"/>
  <c r="H2448" i="8"/>
  <c r="I2448" i="8"/>
  <c r="D2449" i="8"/>
  <c r="H2449" i="8"/>
  <c r="I2449" i="8"/>
  <c r="D2450" i="8"/>
  <c r="H2450" i="8"/>
  <c r="I2450" i="8"/>
  <c r="D2451" i="8"/>
  <c r="H2451" i="8"/>
  <c r="I2451" i="8"/>
  <c r="D2452" i="8"/>
  <c r="H2452" i="8"/>
  <c r="I2452" i="8"/>
  <c r="D2453" i="8"/>
  <c r="H2453" i="8"/>
  <c r="I2453" i="8"/>
  <c r="D2454" i="8"/>
  <c r="H2454" i="8"/>
  <c r="I2454" i="8"/>
  <c r="D2455" i="8"/>
  <c r="H2455" i="8"/>
  <c r="I2455" i="8"/>
  <c r="D2456" i="8"/>
  <c r="H2456" i="8"/>
  <c r="I2456" i="8"/>
  <c r="D2457" i="8"/>
  <c r="H2457" i="8"/>
  <c r="I2457" i="8"/>
  <c r="D2458" i="8"/>
  <c r="H2458" i="8"/>
  <c r="I2458" i="8"/>
  <c r="D2459" i="8"/>
  <c r="H2459" i="8"/>
  <c r="I2459" i="8"/>
  <c r="D2460" i="8"/>
  <c r="H2460" i="8"/>
  <c r="I2460" i="8"/>
  <c r="D2461" i="8"/>
  <c r="H2461" i="8"/>
  <c r="I2461" i="8"/>
  <c r="D2462" i="8"/>
  <c r="H2462" i="8"/>
  <c r="I2462" i="8"/>
  <c r="D2463" i="8"/>
  <c r="H2463" i="8"/>
  <c r="I2463" i="8"/>
  <c r="D2464" i="8"/>
  <c r="H2464" i="8"/>
  <c r="I2464" i="8"/>
  <c r="D2465" i="8"/>
  <c r="H2465" i="8"/>
  <c r="I2465" i="8"/>
  <c r="D2466" i="8"/>
  <c r="H2466" i="8"/>
  <c r="I2466" i="8"/>
  <c r="D2467" i="8"/>
  <c r="H2467" i="8"/>
  <c r="I2467" i="8"/>
  <c r="D2468" i="8"/>
  <c r="H2468" i="8"/>
  <c r="I2468" i="8"/>
  <c r="D2469" i="8"/>
  <c r="H2469" i="8"/>
  <c r="I2469" i="8"/>
  <c r="D2470" i="8"/>
  <c r="H2470" i="8"/>
  <c r="I2470" i="8"/>
  <c r="D2471" i="8"/>
  <c r="H2471" i="8"/>
  <c r="I2471" i="8"/>
  <c r="D2472" i="8"/>
  <c r="H2472" i="8"/>
  <c r="I2472" i="8"/>
  <c r="D2473" i="8"/>
  <c r="H2473" i="8"/>
  <c r="I2473" i="8"/>
  <c r="D2474" i="8"/>
  <c r="H2474" i="8"/>
  <c r="I2474" i="8"/>
  <c r="D2475" i="8"/>
  <c r="H2475" i="8"/>
  <c r="I2475" i="8"/>
  <c r="D2476" i="8"/>
  <c r="H2476" i="8"/>
  <c r="I2476" i="8"/>
  <c r="D2477" i="8"/>
  <c r="H2477" i="8"/>
  <c r="I2477" i="8"/>
  <c r="D2478" i="8"/>
  <c r="H2478" i="8"/>
  <c r="I2478" i="8"/>
  <c r="D2479" i="8"/>
  <c r="H2479" i="8"/>
  <c r="I2479" i="8"/>
  <c r="D2480" i="8"/>
  <c r="H2480" i="8"/>
  <c r="I2480" i="8"/>
  <c r="D2481" i="8"/>
  <c r="H2481" i="8"/>
  <c r="I2481" i="8"/>
  <c r="D2482" i="8"/>
  <c r="H2482" i="8"/>
  <c r="I2482" i="8"/>
  <c r="D2483" i="8"/>
  <c r="H2483" i="8"/>
  <c r="I2483" i="8"/>
  <c r="D2484" i="8"/>
  <c r="H2484" i="8"/>
  <c r="I2484" i="8"/>
  <c r="D2485" i="8"/>
  <c r="H2485" i="8"/>
  <c r="I2485" i="8"/>
  <c r="D2486" i="8"/>
  <c r="H2486" i="8"/>
  <c r="I2486" i="8"/>
  <c r="D2487" i="8"/>
  <c r="H2487" i="8"/>
  <c r="I2487" i="8"/>
  <c r="D2488" i="8"/>
  <c r="H2488" i="8"/>
  <c r="I2488" i="8"/>
  <c r="D2489" i="8"/>
  <c r="H2489" i="8"/>
  <c r="I2489" i="8"/>
  <c r="D2490" i="8"/>
  <c r="H2490" i="8"/>
  <c r="I2490" i="8"/>
  <c r="D2491" i="8"/>
  <c r="H2491" i="8"/>
  <c r="I2491" i="8"/>
  <c r="D2492" i="8"/>
  <c r="H2492" i="8"/>
  <c r="I2492" i="8"/>
  <c r="D2493" i="8"/>
  <c r="H2493" i="8"/>
  <c r="I2493" i="8"/>
  <c r="D2494" i="8"/>
  <c r="H2494" i="8"/>
  <c r="I2494" i="8"/>
  <c r="D2495" i="8"/>
  <c r="H2495" i="8"/>
  <c r="I2495" i="8"/>
  <c r="D2496" i="8"/>
  <c r="H2496" i="8"/>
  <c r="I2496" i="8"/>
  <c r="D2497" i="8"/>
  <c r="H2497" i="8"/>
  <c r="I2497" i="8"/>
  <c r="D2498" i="8"/>
  <c r="H2498" i="8"/>
  <c r="I2498" i="8"/>
  <c r="D2499" i="8"/>
  <c r="H2499" i="8"/>
  <c r="I2499" i="8"/>
  <c r="D2500" i="8"/>
  <c r="H2500" i="8"/>
  <c r="I2500" i="8"/>
  <c r="D2501" i="8"/>
  <c r="H2501" i="8"/>
  <c r="I2501" i="8"/>
  <c r="D2502" i="8"/>
  <c r="H2502" i="8"/>
  <c r="I2502" i="8"/>
  <c r="D2503" i="8"/>
  <c r="H2503" i="8"/>
  <c r="I2503" i="8"/>
  <c r="D2504" i="8"/>
  <c r="H2504" i="8"/>
  <c r="I2504" i="8"/>
  <c r="D2505" i="8"/>
  <c r="H2505" i="8"/>
  <c r="I2505" i="8"/>
  <c r="D2506" i="8"/>
  <c r="H2506" i="8"/>
  <c r="I2506" i="8"/>
  <c r="D2507" i="8"/>
  <c r="H2507" i="8"/>
  <c r="I2507" i="8"/>
  <c r="D2508" i="8"/>
  <c r="H2508" i="8"/>
  <c r="I2508" i="8"/>
  <c r="D2509" i="8"/>
  <c r="H2509" i="8"/>
  <c r="I2509" i="8"/>
  <c r="D2510" i="8"/>
  <c r="H2510" i="8"/>
  <c r="I2510" i="8"/>
  <c r="D2511" i="8"/>
  <c r="H2511" i="8"/>
  <c r="I2511" i="8"/>
  <c r="D2512" i="8"/>
  <c r="H2512" i="8"/>
  <c r="I2512" i="8"/>
  <c r="D2513" i="8"/>
  <c r="H2513" i="8"/>
  <c r="I2513" i="8"/>
  <c r="D2514" i="8"/>
  <c r="H2514" i="8"/>
  <c r="I2514" i="8"/>
  <c r="D2515" i="8"/>
  <c r="H2515" i="8"/>
  <c r="I2515" i="8"/>
  <c r="D2516" i="8"/>
  <c r="H2516" i="8"/>
  <c r="I2516" i="8"/>
  <c r="D2517" i="8"/>
  <c r="H2517" i="8"/>
  <c r="I2517" i="8"/>
  <c r="D2518" i="8"/>
  <c r="H2518" i="8"/>
  <c r="I2518" i="8"/>
  <c r="D2519" i="8"/>
  <c r="H2519" i="8"/>
  <c r="I2519" i="8"/>
  <c r="D2520" i="8"/>
  <c r="H2520" i="8"/>
  <c r="I2520" i="8"/>
  <c r="D2521" i="8"/>
  <c r="H2521" i="8"/>
  <c r="I2521" i="8"/>
  <c r="D2522" i="8"/>
  <c r="H2522" i="8"/>
  <c r="I2522" i="8"/>
  <c r="D2523" i="8"/>
  <c r="H2523" i="8"/>
  <c r="I2523" i="8"/>
  <c r="D2524" i="8"/>
  <c r="H2524" i="8"/>
  <c r="I2524" i="8"/>
  <c r="D2525" i="8"/>
  <c r="H2525" i="8"/>
  <c r="I2525" i="8"/>
  <c r="D2526" i="8"/>
  <c r="H2526" i="8"/>
  <c r="I2526" i="8"/>
  <c r="D2527" i="8"/>
  <c r="H2527" i="8"/>
  <c r="I2527" i="8"/>
  <c r="D2528" i="8"/>
  <c r="H2528" i="8"/>
  <c r="I2528" i="8"/>
  <c r="D2529" i="8"/>
  <c r="H2529" i="8"/>
  <c r="I2529" i="8"/>
  <c r="D2530" i="8"/>
  <c r="H2530" i="8"/>
  <c r="I2530" i="8"/>
  <c r="D2531" i="8"/>
  <c r="H2531" i="8"/>
  <c r="I2531" i="8"/>
  <c r="D2532" i="8"/>
  <c r="H2532" i="8"/>
  <c r="I2532" i="8"/>
  <c r="D2533" i="8"/>
  <c r="H2533" i="8"/>
  <c r="I2533" i="8"/>
  <c r="D2534" i="8"/>
  <c r="H2534" i="8"/>
  <c r="I2534" i="8"/>
  <c r="D2535" i="8"/>
  <c r="H2535" i="8"/>
  <c r="I2535" i="8"/>
  <c r="D2536" i="8"/>
  <c r="H2536" i="8"/>
  <c r="I2536" i="8"/>
  <c r="D2537" i="8"/>
  <c r="H2537" i="8"/>
  <c r="I2537" i="8"/>
  <c r="D2538" i="8"/>
  <c r="H2538" i="8"/>
  <c r="I2538" i="8"/>
  <c r="D2539" i="8"/>
  <c r="H2539" i="8"/>
  <c r="I2539" i="8"/>
  <c r="D2540" i="8"/>
  <c r="H2540" i="8"/>
  <c r="I2540" i="8"/>
  <c r="D2541" i="8"/>
  <c r="H2541" i="8"/>
  <c r="I2541" i="8"/>
  <c r="D2542" i="8"/>
  <c r="H2542" i="8"/>
  <c r="I2542" i="8"/>
  <c r="D2543" i="8"/>
  <c r="H2543" i="8"/>
  <c r="I2543" i="8"/>
  <c r="D2544" i="8"/>
  <c r="H2544" i="8"/>
  <c r="I2544" i="8"/>
  <c r="D2545" i="8"/>
  <c r="H2545" i="8"/>
  <c r="I2545" i="8"/>
  <c r="D2546" i="8"/>
  <c r="H2546" i="8"/>
  <c r="I2546" i="8"/>
  <c r="D2547" i="8"/>
  <c r="H2547" i="8"/>
  <c r="I2547" i="8"/>
  <c r="D2548" i="8"/>
  <c r="H2548" i="8"/>
  <c r="I2548" i="8"/>
  <c r="D2549" i="8"/>
  <c r="H2549" i="8"/>
  <c r="I2549" i="8"/>
  <c r="D2550" i="8"/>
  <c r="H2550" i="8"/>
  <c r="I2550" i="8"/>
  <c r="D2551" i="8"/>
  <c r="H2551" i="8"/>
  <c r="I2551" i="8"/>
  <c r="D2552" i="8"/>
  <c r="H2552" i="8"/>
  <c r="I2552" i="8"/>
  <c r="D2553" i="8"/>
  <c r="H2553" i="8"/>
  <c r="I2553" i="8"/>
  <c r="D2554" i="8"/>
  <c r="H2554" i="8"/>
  <c r="I2554" i="8"/>
  <c r="D2555" i="8"/>
  <c r="H2555" i="8"/>
  <c r="I2555" i="8"/>
  <c r="D2556" i="8"/>
  <c r="H2556" i="8"/>
  <c r="I2556" i="8"/>
  <c r="D2557" i="8"/>
  <c r="H2557" i="8"/>
  <c r="I2557" i="8"/>
  <c r="D2558" i="8"/>
  <c r="H2558" i="8"/>
  <c r="I2558" i="8"/>
  <c r="D2559" i="8"/>
  <c r="H2559" i="8"/>
  <c r="I2559" i="8"/>
  <c r="D2560" i="8"/>
  <c r="H2560" i="8"/>
  <c r="I2560" i="8"/>
  <c r="D2561" i="8"/>
  <c r="H2561" i="8"/>
  <c r="I2561" i="8"/>
  <c r="D2562" i="8"/>
  <c r="H2562" i="8"/>
  <c r="I2562" i="8"/>
  <c r="D2563" i="8"/>
  <c r="H2563" i="8"/>
  <c r="I2563" i="8"/>
  <c r="D2564" i="8"/>
  <c r="H2564" i="8"/>
  <c r="I2564" i="8"/>
  <c r="D2565" i="8"/>
  <c r="H2565" i="8"/>
  <c r="I2565" i="8"/>
  <c r="D2566" i="8"/>
  <c r="H2566" i="8"/>
  <c r="I2566" i="8"/>
  <c r="D2567" i="8"/>
  <c r="H2567" i="8"/>
  <c r="I2567" i="8"/>
  <c r="D2568" i="8"/>
  <c r="H2568" i="8"/>
  <c r="I2568" i="8"/>
  <c r="D2569" i="8"/>
  <c r="H2569" i="8"/>
  <c r="I2569" i="8"/>
  <c r="D2570" i="8"/>
  <c r="H2570" i="8"/>
  <c r="I2570" i="8"/>
  <c r="D2571" i="8"/>
  <c r="H2571" i="8"/>
  <c r="I2571" i="8"/>
  <c r="D2572" i="8"/>
  <c r="H2572" i="8"/>
  <c r="I2572" i="8"/>
  <c r="D2573" i="8"/>
  <c r="H2573" i="8"/>
  <c r="I2573" i="8"/>
  <c r="D2574" i="8"/>
  <c r="H2574" i="8"/>
  <c r="I2574" i="8"/>
  <c r="D2575" i="8"/>
  <c r="H2575" i="8"/>
  <c r="I2575" i="8"/>
  <c r="D2576" i="8"/>
  <c r="H2576" i="8"/>
  <c r="I2576" i="8"/>
  <c r="D2577" i="8"/>
  <c r="H2577" i="8"/>
  <c r="I2577" i="8"/>
  <c r="D2578" i="8"/>
  <c r="H2578" i="8"/>
  <c r="I2578" i="8"/>
  <c r="D2579" i="8"/>
  <c r="H2579" i="8"/>
  <c r="I2579" i="8"/>
  <c r="D2580" i="8"/>
  <c r="H2580" i="8"/>
  <c r="I2580" i="8"/>
  <c r="D2581" i="8"/>
  <c r="H2581" i="8"/>
  <c r="I2581" i="8"/>
  <c r="D2582" i="8"/>
  <c r="H2582" i="8"/>
  <c r="I2582" i="8"/>
  <c r="D2583" i="8"/>
  <c r="H2583" i="8"/>
  <c r="I2583" i="8"/>
  <c r="D2584" i="8"/>
  <c r="H2584" i="8"/>
  <c r="I2584" i="8"/>
  <c r="D2585" i="8"/>
  <c r="H2585" i="8"/>
  <c r="I2585" i="8"/>
  <c r="D2586" i="8"/>
  <c r="H2586" i="8"/>
  <c r="I2586" i="8"/>
  <c r="D2587" i="8"/>
  <c r="H2587" i="8"/>
  <c r="I2587" i="8"/>
  <c r="D2588" i="8"/>
  <c r="H2588" i="8"/>
  <c r="I2588" i="8"/>
  <c r="D2589" i="8"/>
  <c r="H2589" i="8"/>
  <c r="I2589" i="8"/>
  <c r="D2590" i="8"/>
  <c r="H2590" i="8"/>
  <c r="I2590" i="8"/>
  <c r="D2591" i="8"/>
  <c r="H2591" i="8"/>
  <c r="I2591" i="8"/>
  <c r="D2592" i="8"/>
  <c r="H2592" i="8"/>
  <c r="I2592" i="8"/>
  <c r="D2593" i="8"/>
  <c r="H2593" i="8"/>
  <c r="I2593" i="8"/>
  <c r="D2594" i="8"/>
  <c r="H2594" i="8"/>
  <c r="I2594" i="8"/>
  <c r="D2595" i="8"/>
  <c r="H2595" i="8"/>
  <c r="I2595" i="8"/>
  <c r="D2596" i="8"/>
  <c r="H2596" i="8"/>
  <c r="I2596" i="8"/>
  <c r="D2597" i="8"/>
  <c r="H2597" i="8"/>
  <c r="I2597" i="8"/>
  <c r="D2598" i="8"/>
  <c r="H2598" i="8"/>
  <c r="I2598" i="8"/>
  <c r="D2599" i="8"/>
  <c r="H2599" i="8"/>
  <c r="I2599" i="8"/>
  <c r="D2600" i="8"/>
  <c r="H2600" i="8"/>
  <c r="I2600" i="8"/>
  <c r="D2601" i="8"/>
  <c r="H2601" i="8"/>
  <c r="I2601" i="8"/>
  <c r="D2602" i="8"/>
  <c r="H2602" i="8"/>
  <c r="I2602" i="8"/>
  <c r="D2603" i="8"/>
  <c r="H2603" i="8"/>
  <c r="I2603" i="8"/>
  <c r="D2604" i="8"/>
  <c r="H2604" i="8"/>
  <c r="I2604" i="8"/>
  <c r="D2605" i="8"/>
  <c r="H2605" i="8"/>
  <c r="I2605" i="8"/>
  <c r="D2606" i="8"/>
  <c r="H2606" i="8"/>
  <c r="I2606" i="8"/>
  <c r="D2607" i="8"/>
  <c r="H2607" i="8"/>
  <c r="I2607" i="8"/>
  <c r="D2608" i="8"/>
  <c r="H2608" i="8"/>
  <c r="I2608" i="8"/>
  <c r="D2609" i="8"/>
  <c r="H2609" i="8"/>
  <c r="I2609" i="8"/>
  <c r="D2610" i="8"/>
  <c r="H2610" i="8"/>
  <c r="I2610" i="8"/>
  <c r="D2611" i="8"/>
  <c r="H2611" i="8"/>
  <c r="I2611" i="8"/>
  <c r="D2612" i="8"/>
  <c r="H2612" i="8"/>
  <c r="I2612" i="8"/>
  <c r="D2613" i="8"/>
  <c r="H2613" i="8"/>
  <c r="I2613" i="8"/>
  <c r="D2614" i="8"/>
  <c r="H2614" i="8"/>
  <c r="I2614" i="8"/>
  <c r="D2615" i="8"/>
  <c r="H2615" i="8"/>
  <c r="I2615" i="8"/>
  <c r="D2616" i="8"/>
  <c r="H2616" i="8"/>
  <c r="I2616" i="8"/>
  <c r="D2617" i="8"/>
  <c r="H2617" i="8"/>
  <c r="I2617" i="8"/>
  <c r="D2618" i="8"/>
  <c r="H2618" i="8"/>
  <c r="I2618" i="8"/>
  <c r="D2619" i="8"/>
  <c r="H2619" i="8"/>
  <c r="I2619" i="8"/>
  <c r="D2620" i="8"/>
  <c r="H2620" i="8"/>
  <c r="I2620" i="8"/>
  <c r="D2621" i="8"/>
  <c r="H2621" i="8"/>
  <c r="I2621" i="8"/>
  <c r="D2622" i="8"/>
  <c r="H2622" i="8"/>
  <c r="I2622" i="8"/>
  <c r="D2623" i="8"/>
  <c r="H2623" i="8"/>
  <c r="I2623" i="8"/>
  <c r="D2624" i="8"/>
  <c r="H2624" i="8"/>
  <c r="I2624" i="8"/>
  <c r="D2625" i="8"/>
  <c r="H2625" i="8"/>
  <c r="I2625" i="8"/>
  <c r="D2626" i="8"/>
  <c r="H2626" i="8"/>
  <c r="I2626" i="8"/>
  <c r="D2627" i="8"/>
  <c r="H2627" i="8"/>
  <c r="I2627" i="8"/>
  <c r="D2628" i="8"/>
  <c r="H2628" i="8"/>
  <c r="I2628" i="8"/>
  <c r="D2629" i="8"/>
  <c r="H2629" i="8"/>
  <c r="I2629" i="8"/>
  <c r="D2630" i="8"/>
  <c r="H2630" i="8"/>
  <c r="I2630" i="8"/>
  <c r="D2631" i="8"/>
  <c r="H2631" i="8"/>
  <c r="I2631" i="8"/>
  <c r="D2632" i="8"/>
  <c r="H2632" i="8"/>
  <c r="I2632" i="8"/>
  <c r="D2633" i="8"/>
  <c r="H2633" i="8"/>
  <c r="I2633" i="8"/>
  <c r="D2634" i="8"/>
  <c r="H2634" i="8"/>
  <c r="I2634" i="8"/>
  <c r="D2635" i="8"/>
  <c r="H2635" i="8"/>
  <c r="I2635" i="8"/>
  <c r="D2636" i="8"/>
  <c r="H2636" i="8"/>
  <c r="I2636" i="8"/>
  <c r="D2637" i="8"/>
  <c r="H2637" i="8"/>
  <c r="I2637" i="8"/>
  <c r="D2638" i="8"/>
  <c r="H2638" i="8"/>
  <c r="I2638" i="8"/>
  <c r="D2639" i="8"/>
  <c r="H2639" i="8"/>
  <c r="I2639" i="8"/>
  <c r="D2640" i="8"/>
  <c r="H2640" i="8"/>
  <c r="I2640" i="8"/>
  <c r="D2641" i="8"/>
  <c r="H2641" i="8"/>
  <c r="I2641" i="8"/>
  <c r="D2642" i="8"/>
  <c r="H2642" i="8"/>
  <c r="I2642" i="8"/>
  <c r="D2643" i="8"/>
  <c r="H2643" i="8"/>
  <c r="I2643" i="8"/>
  <c r="D2644" i="8"/>
  <c r="H2644" i="8"/>
  <c r="I2644" i="8"/>
  <c r="D2645" i="8"/>
  <c r="H2645" i="8"/>
  <c r="I2645" i="8"/>
  <c r="D2646" i="8"/>
  <c r="H2646" i="8"/>
  <c r="I2646" i="8"/>
  <c r="D2647" i="8"/>
  <c r="H2647" i="8"/>
  <c r="I2647" i="8"/>
  <c r="D2648" i="8"/>
  <c r="H2648" i="8"/>
  <c r="I2648" i="8"/>
  <c r="D2649" i="8"/>
  <c r="H2649" i="8"/>
  <c r="I2649" i="8"/>
  <c r="D2650" i="8"/>
  <c r="H2650" i="8"/>
  <c r="I2650" i="8"/>
  <c r="D2651" i="8"/>
  <c r="H2651" i="8"/>
  <c r="I2651" i="8"/>
  <c r="D2652" i="8"/>
  <c r="H2652" i="8"/>
  <c r="I2652" i="8"/>
  <c r="D2653" i="8"/>
  <c r="H2653" i="8"/>
  <c r="I2653" i="8"/>
  <c r="D2654" i="8"/>
  <c r="H2654" i="8"/>
  <c r="I2654" i="8"/>
  <c r="D2655" i="8"/>
  <c r="H2655" i="8"/>
  <c r="I2655" i="8"/>
  <c r="D2656" i="8"/>
  <c r="H2656" i="8"/>
  <c r="I2656" i="8"/>
  <c r="D2657" i="8"/>
  <c r="H2657" i="8"/>
  <c r="I2657" i="8"/>
  <c r="D2658" i="8"/>
  <c r="H2658" i="8"/>
  <c r="I2658" i="8"/>
  <c r="D2659" i="8"/>
  <c r="H2659" i="8"/>
  <c r="I2659" i="8"/>
  <c r="D2660" i="8"/>
  <c r="H2660" i="8"/>
  <c r="I2660" i="8"/>
  <c r="D2661" i="8"/>
  <c r="H2661" i="8"/>
  <c r="I2661" i="8"/>
  <c r="D2662" i="8"/>
  <c r="H2662" i="8"/>
  <c r="I2662" i="8"/>
  <c r="D2663" i="8"/>
  <c r="H2663" i="8"/>
  <c r="I2663" i="8"/>
  <c r="D2664" i="8"/>
  <c r="H2664" i="8"/>
  <c r="I2664" i="8"/>
  <c r="D2665" i="8"/>
  <c r="H2665" i="8"/>
  <c r="I2665" i="8"/>
  <c r="D2666" i="8"/>
  <c r="H2666" i="8"/>
  <c r="I2666" i="8"/>
  <c r="D2667" i="8"/>
  <c r="H2667" i="8"/>
  <c r="I2667" i="8"/>
  <c r="D2668" i="8"/>
  <c r="H2668" i="8"/>
  <c r="I2668" i="8"/>
  <c r="D2669" i="8"/>
  <c r="H2669" i="8"/>
  <c r="I2669" i="8"/>
  <c r="D2670" i="8"/>
  <c r="H2670" i="8"/>
  <c r="I2670" i="8"/>
  <c r="D2671" i="8"/>
  <c r="H2671" i="8"/>
  <c r="I2671" i="8"/>
  <c r="D2672" i="8"/>
  <c r="H2672" i="8"/>
  <c r="I2672" i="8"/>
  <c r="D2673" i="8"/>
  <c r="H2673" i="8"/>
  <c r="I2673" i="8"/>
  <c r="D2674" i="8"/>
  <c r="H2674" i="8"/>
  <c r="I2674" i="8"/>
  <c r="D2675" i="8"/>
  <c r="H2675" i="8"/>
  <c r="I2675" i="8"/>
  <c r="D2676" i="8"/>
  <c r="H2676" i="8"/>
  <c r="I2676" i="8"/>
  <c r="D2677" i="8"/>
  <c r="H2677" i="8"/>
  <c r="I2677" i="8"/>
  <c r="D2678" i="8"/>
  <c r="H2678" i="8"/>
  <c r="I2678" i="8"/>
  <c r="D2679" i="8"/>
  <c r="H2679" i="8"/>
  <c r="I2679" i="8"/>
  <c r="D2680" i="8"/>
  <c r="H2680" i="8"/>
  <c r="I2680" i="8"/>
  <c r="D2681" i="8"/>
  <c r="H2681" i="8"/>
  <c r="I2681" i="8"/>
  <c r="D2682" i="8"/>
  <c r="H2682" i="8"/>
  <c r="I2682" i="8"/>
  <c r="D2683" i="8"/>
  <c r="H2683" i="8"/>
  <c r="I2683" i="8"/>
  <c r="D2684" i="8"/>
  <c r="H2684" i="8"/>
  <c r="I2684" i="8"/>
  <c r="D2685" i="8"/>
  <c r="H2685" i="8"/>
  <c r="I2685" i="8"/>
  <c r="D2686" i="8"/>
  <c r="H2686" i="8"/>
  <c r="I2686" i="8"/>
  <c r="D2687" i="8"/>
  <c r="H2687" i="8"/>
  <c r="I2687" i="8"/>
  <c r="D2688" i="8"/>
  <c r="H2688" i="8"/>
  <c r="I2688" i="8"/>
  <c r="D2689" i="8"/>
  <c r="H2689" i="8"/>
  <c r="I2689" i="8"/>
  <c r="D2690" i="8"/>
  <c r="H2690" i="8"/>
  <c r="I2690" i="8"/>
  <c r="D2691" i="8"/>
  <c r="H2691" i="8"/>
  <c r="I2691" i="8"/>
  <c r="D2692" i="8"/>
  <c r="H2692" i="8"/>
  <c r="I2692" i="8"/>
  <c r="D2693" i="8"/>
  <c r="H2693" i="8"/>
  <c r="I2693" i="8"/>
  <c r="D2694" i="8"/>
  <c r="H2694" i="8"/>
  <c r="I2694" i="8"/>
  <c r="D2695" i="8"/>
  <c r="H2695" i="8"/>
  <c r="I2695" i="8"/>
  <c r="D2696" i="8"/>
  <c r="H2696" i="8"/>
  <c r="I2696" i="8"/>
  <c r="D2697" i="8"/>
  <c r="H2697" i="8"/>
  <c r="I2697" i="8"/>
  <c r="D2698" i="8"/>
  <c r="H2698" i="8"/>
  <c r="I2698" i="8"/>
  <c r="D2699" i="8"/>
  <c r="H2699" i="8"/>
  <c r="I2699" i="8"/>
  <c r="D2700" i="8"/>
  <c r="H2700" i="8"/>
  <c r="I2700" i="8"/>
  <c r="D2701" i="8"/>
  <c r="H2701" i="8"/>
  <c r="I2701" i="8"/>
  <c r="D2702" i="8"/>
  <c r="H2702" i="8"/>
  <c r="I2702" i="8"/>
  <c r="D2703" i="8"/>
  <c r="H2703" i="8"/>
  <c r="I2703" i="8"/>
  <c r="D2704" i="8"/>
  <c r="H2704" i="8"/>
  <c r="I2704" i="8"/>
  <c r="D2705" i="8"/>
  <c r="H2705" i="8"/>
  <c r="I2705" i="8"/>
  <c r="D2706" i="8"/>
  <c r="H2706" i="8"/>
  <c r="I2706" i="8"/>
  <c r="D2707" i="8"/>
  <c r="H2707" i="8"/>
  <c r="I2707" i="8"/>
  <c r="D2708" i="8"/>
  <c r="H2708" i="8"/>
  <c r="I2708" i="8"/>
  <c r="D2709" i="8"/>
  <c r="H2709" i="8"/>
  <c r="I2709" i="8"/>
  <c r="D2710" i="8"/>
  <c r="H2710" i="8"/>
  <c r="I2710" i="8"/>
  <c r="D2711" i="8"/>
  <c r="H2711" i="8"/>
  <c r="I2711" i="8"/>
  <c r="D2712" i="8"/>
  <c r="H2712" i="8"/>
  <c r="I2712" i="8"/>
  <c r="D2713" i="8"/>
  <c r="H2713" i="8"/>
  <c r="I2713" i="8"/>
  <c r="D2714" i="8"/>
  <c r="H2714" i="8"/>
  <c r="I2714" i="8"/>
  <c r="D2715" i="8"/>
  <c r="H2715" i="8"/>
  <c r="I2715" i="8"/>
  <c r="D2716" i="8"/>
  <c r="H2716" i="8"/>
  <c r="I2716" i="8"/>
  <c r="D2717" i="8"/>
  <c r="H2717" i="8"/>
  <c r="I2717" i="8"/>
  <c r="D2718" i="8"/>
  <c r="H2718" i="8"/>
  <c r="I2718" i="8"/>
  <c r="D2719" i="8"/>
  <c r="H2719" i="8"/>
  <c r="I2719" i="8"/>
  <c r="D2720" i="8"/>
  <c r="H2720" i="8"/>
  <c r="I2720" i="8"/>
  <c r="D2721" i="8"/>
  <c r="H2721" i="8"/>
  <c r="I2721" i="8"/>
  <c r="D2722" i="8"/>
  <c r="H2722" i="8"/>
  <c r="I2722" i="8"/>
  <c r="D2723" i="8"/>
  <c r="H2723" i="8"/>
  <c r="I2723" i="8"/>
  <c r="D2724" i="8"/>
  <c r="H2724" i="8"/>
  <c r="I2724" i="8"/>
  <c r="D2725" i="8"/>
  <c r="H2725" i="8"/>
  <c r="I2725" i="8"/>
  <c r="D2726" i="8"/>
  <c r="H2726" i="8"/>
  <c r="I2726" i="8"/>
  <c r="D2727" i="8"/>
  <c r="H2727" i="8"/>
  <c r="I2727" i="8"/>
  <c r="D2728" i="8"/>
  <c r="H2728" i="8"/>
  <c r="I2728" i="8"/>
  <c r="D2729" i="8"/>
  <c r="H2729" i="8"/>
  <c r="I2729" i="8"/>
  <c r="D2730" i="8"/>
  <c r="H2730" i="8"/>
  <c r="I2730" i="8"/>
  <c r="D2731" i="8"/>
  <c r="H2731" i="8"/>
  <c r="I2731" i="8"/>
  <c r="D2732" i="8"/>
  <c r="H2732" i="8"/>
  <c r="I2732" i="8"/>
  <c r="D2733" i="8"/>
  <c r="H2733" i="8"/>
  <c r="I2733" i="8"/>
  <c r="D2734" i="8"/>
  <c r="H2734" i="8"/>
  <c r="I2734" i="8"/>
  <c r="D2735" i="8"/>
  <c r="H2735" i="8"/>
  <c r="I2735" i="8"/>
  <c r="D2736" i="8"/>
  <c r="H2736" i="8"/>
  <c r="I2736" i="8"/>
  <c r="D2737" i="8"/>
  <c r="H2737" i="8"/>
  <c r="I2737" i="8"/>
  <c r="D2738" i="8"/>
  <c r="H2738" i="8"/>
  <c r="I2738" i="8"/>
  <c r="D2739" i="8"/>
  <c r="H2739" i="8"/>
  <c r="I2739" i="8"/>
  <c r="D2740" i="8"/>
  <c r="H2740" i="8"/>
  <c r="I2740" i="8"/>
  <c r="D2741" i="8"/>
  <c r="H2741" i="8"/>
  <c r="I2741" i="8"/>
  <c r="D2742" i="8"/>
  <c r="H2742" i="8"/>
  <c r="I2742" i="8"/>
  <c r="D2743" i="8"/>
  <c r="H2743" i="8"/>
  <c r="I2743" i="8"/>
  <c r="D2744" i="8"/>
  <c r="H2744" i="8"/>
  <c r="I2744" i="8"/>
  <c r="D2745" i="8"/>
  <c r="H2745" i="8"/>
  <c r="I2745" i="8"/>
  <c r="D2746" i="8"/>
  <c r="H2746" i="8"/>
  <c r="I2746" i="8"/>
  <c r="D2747" i="8"/>
  <c r="H2747" i="8"/>
  <c r="I2747" i="8"/>
  <c r="D2748" i="8"/>
  <c r="H2748" i="8"/>
  <c r="I2748" i="8"/>
  <c r="D2749" i="8"/>
  <c r="H2749" i="8"/>
  <c r="I2749" i="8"/>
  <c r="D2750" i="8"/>
  <c r="H2750" i="8"/>
  <c r="I2750" i="8"/>
  <c r="D2751" i="8"/>
  <c r="H2751" i="8"/>
  <c r="I2751" i="8"/>
  <c r="D2752" i="8"/>
  <c r="H2752" i="8"/>
  <c r="I2752" i="8"/>
  <c r="D2753" i="8"/>
  <c r="H2753" i="8"/>
  <c r="I2753" i="8"/>
  <c r="D2754" i="8"/>
  <c r="H2754" i="8"/>
  <c r="I2754" i="8"/>
  <c r="D2755" i="8"/>
  <c r="H2755" i="8"/>
  <c r="I2755" i="8"/>
  <c r="D2756" i="8"/>
  <c r="H2756" i="8"/>
  <c r="I2756" i="8"/>
  <c r="D2757" i="8"/>
  <c r="H2757" i="8"/>
  <c r="I2757" i="8"/>
  <c r="D2758" i="8"/>
  <c r="H2758" i="8"/>
  <c r="I2758" i="8"/>
  <c r="D2759" i="8"/>
  <c r="H2759" i="8"/>
  <c r="I2759" i="8"/>
  <c r="D2760" i="8"/>
  <c r="H2760" i="8"/>
  <c r="I2760" i="8"/>
  <c r="D2761" i="8"/>
  <c r="H2761" i="8"/>
  <c r="I2761" i="8"/>
  <c r="D2762" i="8"/>
  <c r="H2762" i="8"/>
  <c r="I2762" i="8"/>
  <c r="D2763" i="8"/>
  <c r="H2763" i="8"/>
  <c r="I2763" i="8"/>
  <c r="D2764" i="8"/>
  <c r="H2764" i="8"/>
  <c r="I2764" i="8"/>
  <c r="D2765" i="8"/>
  <c r="H2765" i="8"/>
  <c r="I2765" i="8"/>
  <c r="D2766" i="8"/>
  <c r="H2766" i="8"/>
  <c r="I2766" i="8"/>
  <c r="D2767" i="8"/>
  <c r="H2767" i="8"/>
  <c r="I2767" i="8"/>
  <c r="D2768" i="8"/>
  <c r="H2768" i="8"/>
  <c r="I2768" i="8"/>
  <c r="D2769" i="8"/>
  <c r="H2769" i="8"/>
  <c r="I2769" i="8"/>
  <c r="D2770" i="8"/>
  <c r="H2770" i="8"/>
  <c r="I2770" i="8"/>
  <c r="D2771" i="8"/>
  <c r="H2771" i="8"/>
  <c r="I2771" i="8"/>
  <c r="D2772" i="8"/>
  <c r="H2772" i="8"/>
  <c r="I2772" i="8"/>
  <c r="D2773" i="8"/>
  <c r="H2773" i="8"/>
  <c r="I2773" i="8"/>
  <c r="D2774" i="8"/>
  <c r="H2774" i="8"/>
  <c r="I2774" i="8"/>
  <c r="D2775" i="8"/>
  <c r="H2775" i="8"/>
  <c r="I2775" i="8"/>
  <c r="D2776" i="8"/>
  <c r="H2776" i="8"/>
  <c r="I2776" i="8"/>
  <c r="D2777" i="8"/>
  <c r="H2777" i="8"/>
  <c r="I2777" i="8"/>
  <c r="D2778" i="8"/>
  <c r="H2778" i="8"/>
  <c r="I2778" i="8"/>
  <c r="D2779" i="8"/>
  <c r="H2779" i="8"/>
  <c r="I2779" i="8"/>
  <c r="D2780" i="8"/>
  <c r="H2780" i="8"/>
  <c r="I2780" i="8"/>
  <c r="D2781" i="8"/>
  <c r="H2781" i="8"/>
  <c r="I2781" i="8"/>
  <c r="D2782" i="8"/>
  <c r="H2782" i="8"/>
  <c r="I2782" i="8"/>
  <c r="D2783" i="8"/>
  <c r="H2783" i="8"/>
  <c r="I2783" i="8"/>
  <c r="D2784" i="8"/>
  <c r="H2784" i="8"/>
  <c r="I2784" i="8"/>
  <c r="D2785" i="8"/>
  <c r="H2785" i="8"/>
  <c r="I2785" i="8"/>
  <c r="D2786" i="8"/>
  <c r="H2786" i="8"/>
  <c r="I2786" i="8"/>
  <c r="D2787" i="8"/>
  <c r="H2787" i="8"/>
  <c r="I2787" i="8"/>
  <c r="D2788" i="8"/>
  <c r="H2788" i="8"/>
  <c r="I2788" i="8"/>
  <c r="D2789" i="8"/>
  <c r="H2789" i="8"/>
  <c r="I2789" i="8"/>
  <c r="D2790" i="8"/>
  <c r="H2790" i="8"/>
  <c r="I2790" i="8"/>
  <c r="D2791" i="8"/>
  <c r="H2791" i="8"/>
  <c r="I2791" i="8"/>
  <c r="D2792" i="8"/>
  <c r="H2792" i="8"/>
  <c r="I2792" i="8"/>
  <c r="D2793" i="8"/>
  <c r="H2793" i="8"/>
  <c r="I2793" i="8"/>
  <c r="D2794" i="8"/>
  <c r="H2794" i="8"/>
  <c r="I2794" i="8"/>
  <c r="D2795" i="8"/>
  <c r="H2795" i="8"/>
  <c r="I2795" i="8"/>
  <c r="D2796" i="8"/>
  <c r="H2796" i="8"/>
  <c r="I2796" i="8"/>
  <c r="D2797" i="8"/>
  <c r="H2797" i="8"/>
  <c r="I2797" i="8"/>
  <c r="D2798" i="8"/>
  <c r="H2798" i="8"/>
  <c r="I2798" i="8"/>
  <c r="D2799" i="8"/>
  <c r="H2799" i="8"/>
  <c r="I2799" i="8"/>
  <c r="D2800" i="8"/>
  <c r="H2800" i="8"/>
  <c r="I2800" i="8"/>
  <c r="D2801" i="8"/>
  <c r="H2801" i="8"/>
  <c r="I2801" i="8"/>
  <c r="D2802" i="8"/>
  <c r="H2802" i="8"/>
  <c r="I2802" i="8"/>
  <c r="D2803" i="8"/>
  <c r="H2803" i="8"/>
  <c r="I2803" i="8"/>
  <c r="D2804" i="8"/>
  <c r="H2804" i="8"/>
  <c r="I2804" i="8"/>
  <c r="D2805" i="8"/>
  <c r="H2805" i="8"/>
  <c r="I2805" i="8"/>
  <c r="D2806" i="8"/>
  <c r="H2806" i="8"/>
  <c r="I2806" i="8"/>
  <c r="D2807" i="8"/>
  <c r="H2807" i="8"/>
  <c r="I2807" i="8"/>
  <c r="D2808" i="8"/>
  <c r="H2808" i="8"/>
  <c r="I2808" i="8"/>
  <c r="D2809" i="8"/>
  <c r="H2809" i="8"/>
  <c r="I2809" i="8"/>
  <c r="D2810" i="8"/>
  <c r="H2810" i="8"/>
  <c r="I2810" i="8"/>
  <c r="D2811" i="8"/>
  <c r="H2811" i="8"/>
  <c r="I2811" i="8"/>
  <c r="D2812" i="8"/>
  <c r="H2812" i="8"/>
  <c r="I2812" i="8"/>
  <c r="D2813" i="8"/>
  <c r="H2813" i="8"/>
  <c r="I2813" i="8"/>
  <c r="D2814" i="8"/>
  <c r="H2814" i="8"/>
  <c r="I2814" i="8"/>
  <c r="D2815" i="8"/>
  <c r="H2815" i="8"/>
  <c r="I2815" i="8"/>
  <c r="D2816" i="8"/>
  <c r="H2816" i="8"/>
  <c r="I2816" i="8"/>
  <c r="D2817" i="8"/>
  <c r="H2817" i="8"/>
  <c r="I2817" i="8"/>
  <c r="D2818" i="8"/>
  <c r="H2818" i="8"/>
  <c r="I2818" i="8"/>
  <c r="D2819" i="8"/>
  <c r="H2819" i="8"/>
  <c r="I2819" i="8"/>
  <c r="D2820" i="8"/>
  <c r="H2820" i="8"/>
  <c r="I2820" i="8"/>
  <c r="D2821" i="8"/>
  <c r="H2821" i="8"/>
  <c r="I2821" i="8"/>
  <c r="D2822" i="8"/>
  <c r="H2822" i="8"/>
  <c r="I2822" i="8"/>
  <c r="D2823" i="8"/>
  <c r="H2823" i="8"/>
  <c r="I2823" i="8"/>
  <c r="D2824" i="8"/>
  <c r="H2824" i="8"/>
  <c r="I2824" i="8"/>
  <c r="D2825" i="8"/>
  <c r="H2825" i="8"/>
  <c r="I2825" i="8"/>
  <c r="D2826" i="8"/>
  <c r="H2826" i="8"/>
  <c r="I2826" i="8"/>
  <c r="D2827" i="8"/>
  <c r="H2827" i="8"/>
  <c r="I2827" i="8"/>
  <c r="D2828" i="8"/>
  <c r="H2828" i="8"/>
  <c r="I2828" i="8"/>
  <c r="D2829" i="8"/>
  <c r="H2829" i="8"/>
  <c r="I2829" i="8"/>
  <c r="D2830" i="8"/>
  <c r="H2830" i="8"/>
  <c r="I2830" i="8"/>
  <c r="D2831" i="8"/>
  <c r="H2831" i="8"/>
  <c r="I2831" i="8"/>
  <c r="D2832" i="8"/>
  <c r="H2832" i="8"/>
  <c r="I2832" i="8"/>
  <c r="D2833" i="8"/>
  <c r="H2833" i="8"/>
  <c r="I2833" i="8"/>
  <c r="D2834" i="8"/>
  <c r="H2834" i="8"/>
  <c r="I2834" i="8"/>
  <c r="D2835" i="8"/>
  <c r="H2835" i="8"/>
  <c r="I2835" i="8"/>
  <c r="D2836" i="8"/>
  <c r="H2836" i="8"/>
  <c r="I2836" i="8"/>
  <c r="D2837" i="8"/>
  <c r="H2837" i="8"/>
  <c r="I2837" i="8"/>
  <c r="D2838" i="8"/>
  <c r="H2838" i="8"/>
  <c r="I2838" i="8"/>
  <c r="D2839" i="8"/>
  <c r="H2839" i="8"/>
  <c r="I2839" i="8"/>
  <c r="D2840" i="8"/>
  <c r="H2840" i="8"/>
  <c r="I2840" i="8"/>
  <c r="D2841" i="8"/>
  <c r="H2841" i="8"/>
  <c r="I2841" i="8"/>
  <c r="D2842" i="8"/>
  <c r="H2842" i="8"/>
  <c r="I2842" i="8"/>
  <c r="D2843" i="8"/>
  <c r="H2843" i="8"/>
  <c r="I2843" i="8"/>
  <c r="D2844" i="8"/>
  <c r="H2844" i="8"/>
  <c r="I2844" i="8"/>
  <c r="D2845" i="8"/>
  <c r="H2845" i="8"/>
  <c r="I2845" i="8"/>
  <c r="D2846" i="8"/>
  <c r="H2846" i="8"/>
  <c r="I2846" i="8"/>
  <c r="D2847" i="8"/>
  <c r="H2847" i="8"/>
  <c r="I2847" i="8"/>
  <c r="D2848" i="8"/>
  <c r="H2848" i="8"/>
  <c r="I2848" i="8"/>
  <c r="D2849" i="8"/>
  <c r="H2849" i="8"/>
  <c r="I2849" i="8"/>
  <c r="D2850" i="8"/>
  <c r="H2850" i="8"/>
  <c r="I2850" i="8"/>
  <c r="D2851" i="8"/>
  <c r="H2851" i="8"/>
  <c r="I2851" i="8"/>
  <c r="D2852" i="8"/>
  <c r="H2852" i="8"/>
  <c r="I2852" i="8"/>
  <c r="D2853" i="8"/>
  <c r="H2853" i="8"/>
  <c r="I2853" i="8"/>
  <c r="D2854" i="8"/>
  <c r="H2854" i="8"/>
  <c r="I2854" i="8"/>
  <c r="D2855" i="8"/>
  <c r="H2855" i="8"/>
  <c r="I2855" i="8"/>
  <c r="D2856" i="8"/>
  <c r="H2856" i="8"/>
  <c r="I2856" i="8"/>
  <c r="D2857" i="8"/>
  <c r="H2857" i="8"/>
  <c r="I2857" i="8"/>
  <c r="D2858" i="8"/>
  <c r="H2858" i="8"/>
  <c r="I2858" i="8"/>
  <c r="D2859" i="8"/>
  <c r="H2859" i="8"/>
  <c r="I2859" i="8"/>
  <c r="D2860" i="8"/>
  <c r="H2860" i="8"/>
  <c r="I2860" i="8"/>
  <c r="D2861" i="8"/>
  <c r="H2861" i="8"/>
  <c r="I2861" i="8"/>
  <c r="D2862" i="8"/>
  <c r="H2862" i="8"/>
  <c r="I2862" i="8"/>
  <c r="D2863" i="8"/>
  <c r="H2863" i="8"/>
  <c r="I2863" i="8"/>
  <c r="D2864" i="8"/>
  <c r="H2864" i="8"/>
  <c r="I2864" i="8"/>
  <c r="D2865" i="8"/>
  <c r="H2865" i="8"/>
  <c r="I2865" i="8"/>
  <c r="D2866" i="8"/>
  <c r="H2866" i="8"/>
  <c r="I2866" i="8"/>
  <c r="D2867" i="8"/>
  <c r="H2867" i="8"/>
  <c r="I2867" i="8"/>
  <c r="D2868" i="8"/>
  <c r="H2868" i="8"/>
  <c r="I2868" i="8"/>
  <c r="D2869" i="8"/>
  <c r="H2869" i="8"/>
  <c r="I2869" i="8"/>
  <c r="D2870" i="8"/>
  <c r="H2870" i="8"/>
  <c r="I2870" i="8"/>
  <c r="D2871" i="8"/>
  <c r="H2871" i="8"/>
  <c r="I2871" i="8"/>
  <c r="D2872" i="8"/>
  <c r="H2872" i="8"/>
  <c r="I2872" i="8"/>
  <c r="D2873" i="8"/>
  <c r="H2873" i="8"/>
  <c r="I2873" i="8"/>
  <c r="D2874" i="8"/>
  <c r="H2874" i="8"/>
  <c r="I2874" i="8"/>
  <c r="D2875" i="8"/>
  <c r="H2875" i="8"/>
  <c r="I2875" i="8"/>
  <c r="D2876" i="8"/>
  <c r="H2876" i="8"/>
  <c r="I2876" i="8"/>
  <c r="D2877" i="8"/>
  <c r="H2877" i="8"/>
  <c r="I2877" i="8"/>
  <c r="D2878" i="8"/>
  <c r="H2878" i="8"/>
  <c r="I2878" i="8"/>
  <c r="D2879" i="8"/>
  <c r="H2879" i="8"/>
  <c r="I2879" i="8"/>
  <c r="D2880" i="8"/>
  <c r="H2880" i="8"/>
  <c r="I2880" i="8"/>
  <c r="D2881" i="8"/>
  <c r="H2881" i="8"/>
  <c r="I2881" i="8"/>
  <c r="D2882" i="8"/>
  <c r="H2882" i="8"/>
  <c r="I2882" i="8"/>
  <c r="D2883" i="8"/>
  <c r="H2883" i="8"/>
  <c r="I2883" i="8"/>
  <c r="D2884" i="8"/>
  <c r="H2884" i="8"/>
  <c r="I2884" i="8"/>
  <c r="D2885" i="8"/>
  <c r="H2885" i="8"/>
  <c r="I2885" i="8"/>
  <c r="D2886" i="8"/>
  <c r="H2886" i="8"/>
  <c r="I2886" i="8"/>
  <c r="D2887" i="8"/>
  <c r="H2887" i="8"/>
  <c r="I2887" i="8"/>
  <c r="D2888" i="8"/>
  <c r="H2888" i="8"/>
  <c r="I2888" i="8"/>
  <c r="D2889" i="8"/>
  <c r="H2889" i="8"/>
  <c r="I2889" i="8"/>
  <c r="D2890" i="8"/>
  <c r="H2890" i="8"/>
  <c r="I2890" i="8"/>
  <c r="D2891" i="8"/>
  <c r="H2891" i="8"/>
  <c r="I2891" i="8"/>
  <c r="D2892" i="8"/>
  <c r="H2892" i="8"/>
  <c r="I2892" i="8"/>
  <c r="D2893" i="8"/>
  <c r="H2893" i="8"/>
  <c r="I2893" i="8"/>
  <c r="D2894" i="8"/>
  <c r="H2894" i="8"/>
  <c r="I2894" i="8"/>
  <c r="D2895" i="8"/>
  <c r="H2895" i="8"/>
  <c r="I2895" i="8"/>
  <c r="D2896" i="8"/>
  <c r="H2896" i="8"/>
  <c r="I2896" i="8"/>
  <c r="D2897" i="8"/>
  <c r="H2897" i="8"/>
  <c r="I2897" i="8"/>
  <c r="D2898" i="8"/>
  <c r="H2898" i="8"/>
  <c r="I2898" i="8"/>
  <c r="D2899" i="8"/>
  <c r="H2899" i="8"/>
  <c r="I2899" i="8"/>
  <c r="D2900" i="8"/>
  <c r="H2900" i="8"/>
  <c r="I2900" i="8"/>
  <c r="D2901" i="8"/>
  <c r="H2901" i="8"/>
  <c r="I2901" i="8"/>
  <c r="D2902" i="8"/>
  <c r="H2902" i="8"/>
  <c r="I2902" i="8"/>
  <c r="D2903" i="8"/>
  <c r="H2903" i="8"/>
  <c r="I2903" i="8"/>
  <c r="D2904" i="8"/>
  <c r="H2904" i="8"/>
  <c r="I2904" i="8"/>
  <c r="D2905" i="8"/>
  <c r="H2905" i="8"/>
  <c r="I2905" i="8"/>
  <c r="D2906" i="8"/>
  <c r="H2906" i="8"/>
  <c r="I2906" i="8"/>
  <c r="D2907" i="8"/>
  <c r="H2907" i="8"/>
  <c r="I2907" i="8"/>
  <c r="D2908" i="8"/>
  <c r="H2908" i="8"/>
  <c r="I2908" i="8"/>
  <c r="D2909" i="8"/>
  <c r="H2909" i="8"/>
  <c r="I2909" i="8"/>
  <c r="D2910" i="8"/>
  <c r="H2910" i="8"/>
  <c r="I2910" i="8"/>
  <c r="D2911" i="8"/>
  <c r="H2911" i="8"/>
  <c r="I2911" i="8"/>
  <c r="D2912" i="8"/>
  <c r="H2912" i="8"/>
  <c r="I2912" i="8"/>
  <c r="D2913" i="8"/>
  <c r="H2913" i="8"/>
  <c r="I2913" i="8"/>
  <c r="D2914" i="8"/>
  <c r="H2914" i="8"/>
  <c r="I2914" i="8"/>
  <c r="D2915" i="8"/>
  <c r="H2915" i="8"/>
  <c r="I2915" i="8"/>
  <c r="D2916" i="8"/>
  <c r="H2916" i="8"/>
  <c r="I2916" i="8"/>
  <c r="D2917" i="8"/>
  <c r="H2917" i="8"/>
  <c r="I2917" i="8"/>
  <c r="D2918" i="8"/>
  <c r="H2918" i="8"/>
  <c r="I2918" i="8"/>
  <c r="D2919" i="8"/>
  <c r="H2919" i="8"/>
  <c r="I2919" i="8"/>
  <c r="D2920" i="8"/>
  <c r="H2920" i="8"/>
  <c r="I2920" i="8"/>
  <c r="D2921" i="8"/>
  <c r="H2921" i="8"/>
  <c r="I2921" i="8"/>
  <c r="D2922" i="8"/>
  <c r="H2922" i="8"/>
  <c r="I2922" i="8"/>
  <c r="D2923" i="8"/>
  <c r="H2923" i="8"/>
  <c r="I2923" i="8"/>
  <c r="D2924" i="8"/>
  <c r="H2924" i="8"/>
  <c r="I2924" i="8"/>
  <c r="D2925" i="8"/>
  <c r="H2925" i="8"/>
  <c r="I2925" i="8"/>
  <c r="D2926" i="8"/>
  <c r="H2926" i="8"/>
  <c r="I2926" i="8"/>
  <c r="D2927" i="8"/>
  <c r="H2927" i="8"/>
  <c r="I2927" i="8"/>
  <c r="D2928" i="8"/>
  <c r="H2928" i="8"/>
  <c r="I2928" i="8"/>
  <c r="D2929" i="8"/>
  <c r="H2929" i="8"/>
  <c r="I2929" i="8"/>
  <c r="D2930" i="8"/>
  <c r="H2930" i="8"/>
  <c r="I2930" i="8"/>
  <c r="D2931" i="8"/>
  <c r="H2931" i="8"/>
  <c r="I2931" i="8"/>
  <c r="D2932" i="8"/>
  <c r="H2932" i="8"/>
  <c r="I2932" i="8"/>
  <c r="D2933" i="8"/>
  <c r="H2933" i="8"/>
  <c r="I2933" i="8"/>
  <c r="D2934" i="8"/>
  <c r="H2934" i="8"/>
  <c r="I2934" i="8"/>
  <c r="D2935" i="8"/>
  <c r="H2935" i="8"/>
  <c r="I2935" i="8"/>
  <c r="D2936" i="8"/>
  <c r="H2936" i="8"/>
  <c r="I2936" i="8"/>
  <c r="D2937" i="8"/>
  <c r="H2937" i="8"/>
  <c r="I2937" i="8"/>
  <c r="D2938" i="8"/>
  <c r="H2938" i="8"/>
  <c r="I2938" i="8"/>
  <c r="D2939" i="8"/>
  <c r="H2939" i="8"/>
  <c r="I2939" i="8"/>
  <c r="D2940" i="8"/>
  <c r="H2940" i="8"/>
  <c r="I2940" i="8"/>
  <c r="D2941" i="8"/>
  <c r="H2941" i="8"/>
  <c r="I2941" i="8"/>
  <c r="D2942" i="8"/>
  <c r="H2942" i="8"/>
  <c r="I2942" i="8"/>
  <c r="D2943" i="8"/>
  <c r="H2943" i="8"/>
  <c r="I2943" i="8"/>
  <c r="D2944" i="8"/>
  <c r="H2944" i="8"/>
  <c r="I2944" i="8"/>
  <c r="D2945" i="8"/>
  <c r="H2945" i="8"/>
  <c r="I2945" i="8"/>
  <c r="D2946" i="8"/>
  <c r="H2946" i="8"/>
  <c r="I2946" i="8"/>
  <c r="D2947" i="8"/>
  <c r="H2947" i="8"/>
  <c r="I2947" i="8"/>
  <c r="D2948" i="8"/>
  <c r="H2948" i="8"/>
  <c r="I2948" i="8"/>
  <c r="D2949" i="8"/>
  <c r="H2949" i="8"/>
  <c r="I2949" i="8"/>
  <c r="D2950" i="8"/>
  <c r="H2950" i="8"/>
  <c r="I2950" i="8"/>
  <c r="D2951" i="8"/>
  <c r="H2951" i="8"/>
  <c r="I2951" i="8"/>
  <c r="D2952" i="8"/>
  <c r="H2952" i="8"/>
  <c r="I2952" i="8"/>
  <c r="D2953" i="8"/>
  <c r="H2953" i="8"/>
  <c r="I2953" i="8"/>
  <c r="D2954" i="8"/>
  <c r="H2954" i="8"/>
  <c r="I2954" i="8"/>
  <c r="D2955" i="8"/>
  <c r="H2955" i="8"/>
  <c r="I2955" i="8"/>
  <c r="D2956" i="8"/>
  <c r="H2956" i="8"/>
  <c r="I2956" i="8"/>
  <c r="D2957" i="8"/>
  <c r="H2957" i="8"/>
  <c r="I2957" i="8"/>
  <c r="D2958" i="8"/>
  <c r="H2958" i="8"/>
  <c r="I2958" i="8"/>
  <c r="D2959" i="8"/>
  <c r="H2959" i="8"/>
  <c r="I2959" i="8"/>
  <c r="D2960" i="8"/>
  <c r="H2960" i="8"/>
  <c r="I2960" i="8"/>
  <c r="D2961" i="8"/>
  <c r="H2961" i="8"/>
  <c r="I2961" i="8"/>
  <c r="D2962" i="8"/>
  <c r="H2962" i="8"/>
  <c r="I2962" i="8"/>
  <c r="D2963" i="8"/>
  <c r="H2963" i="8"/>
  <c r="I2963" i="8"/>
  <c r="D2964" i="8"/>
  <c r="H2964" i="8"/>
  <c r="I2964" i="8"/>
  <c r="D2965" i="8"/>
  <c r="H2965" i="8"/>
  <c r="I2965" i="8"/>
  <c r="D2966" i="8"/>
  <c r="H2966" i="8"/>
  <c r="I2966" i="8"/>
  <c r="D2967" i="8"/>
  <c r="H2967" i="8"/>
  <c r="I2967" i="8"/>
  <c r="D2968" i="8"/>
  <c r="H2968" i="8"/>
  <c r="I2968" i="8"/>
  <c r="D2969" i="8"/>
  <c r="H2969" i="8"/>
  <c r="I2969" i="8"/>
  <c r="D2970" i="8"/>
  <c r="H2970" i="8"/>
  <c r="I2970" i="8"/>
  <c r="D2971" i="8"/>
  <c r="H2971" i="8"/>
  <c r="I2971" i="8"/>
  <c r="D2972" i="8"/>
  <c r="H2972" i="8"/>
  <c r="I2972" i="8"/>
  <c r="D2973" i="8"/>
  <c r="H2973" i="8"/>
  <c r="I2973" i="8"/>
  <c r="D2974" i="8"/>
  <c r="H2974" i="8"/>
  <c r="I2974" i="8"/>
  <c r="D2975" i="8"/>
  <c r="H2975" i="8"/>
  <c r="I2975" i="8"/>
  <c r="D2976" i="8"/>
  <c r="H2976" i="8"/>
  <c r="I2976" i="8"/>
  <c r="D2977" i="8"/>
  <c r="H2977" i="8"/>
  <c r="I2977" i="8"/>
  <c r="D2978" i="8"/>
  <c r="H2978" i="8"/>
  <c r="I2978" i="8"/>
  <c r="D2979" i="8"/>
  <c r="H2979" i="8"/>
  <c r="I2979" i="8"/>
  <c r="D2980" i="8"/>
  <c r="H2980" i="8"/>
  <c r="I2980" i="8"/>
  <c r="D2981" i="8"/>
  <c r="H2981" i="8"/>
  <c r="I2981" i="8"/>
  <c r="D2982" i="8"/>
  <c r="H2982" i="8"/>
  <c r="I2982" i="8"/>
  <c r="D2983" i="8"/>
  <c r="H2983" i="8"/>
  <c r="I2983" i="8"/>
  <c r="D2984" i="8"/>
  <c r="H2984" i="8"/>
  <c r="I2984" i="8"/>
  <c r="D2985" i="8"/>
  <c r="H2985" i="8"/>
  <c r="I2985" i="8"/>
  <c r="D2986" i="8"/>
  <c r="H2986" i="8"/>
  <c r="I2986" i="8"/>
  <c r="D2987" i="8"/>
  <c r="H2987" i="8"/>
  <c r="I2987" i="8"/>
  <c r="D2988" i="8"/>
  <c r="H2988" i="8"/>
  <c r="I2988" i="8"/>
  <c r="D2989" i="8"/>
  <c r="H2989" i="8"/>
  <c r="I2989" i="8"/>
  <c r="D2990" i="8"/>
  <c r="H2990" i="8"/>
  <c r="I2990" i="8"/>
  <c r="D2991" i="8"/>
  <c r="H2991" i="8"/>
  <c r="I2991" i="8"/>
  <c r="D2992" i="8"/>
  <c r="H2992" i="8"/>
  <c r="I2992" i="8"/>
  <c r="D2993" i="8"/>
  <c r="H2993" i="8"/>
  <c r="I2993" i="8"/>
  <c r="D2994" i="8"/>
  <c r="H2994" i="8"/>
  <c r="I2994" i="8"/>
  <c r="D2995" i="8"/>
  <c r="H2995" i="8"/>
  <c r="I2995" i="8"/>
  <c r="D2996" i="8"/>
  <c r="H2996" i="8"/>
  <c r="I2996" i="8"/>
  <c r="D2997" i="8"/>
  <c r="H2997" i="8"/>
  <c r="I2997" i="8"/>
  <c r="D2998" i="8"/>
  <c r="H2998" i="8"/>
  <c r="I2998" i="8"/>
  <c r="D2999" i="8"/>
  <c r="H2999" i="8"/>
  <c r="I2999" i="8"/>
  <c r="D3000" i="8"/>
  <c r="H3000" i="8"/>
  <c r="I3000" i="8"/>
  <c r="D3001" i="8"/>
  <c r="H3001" i="8"/>
  <c r="I3001" i="8"/>
  <c r="D3002" i="8"/>
  <c r="H3002" i="8"/>
  <c r="I3002" i="8"/>
  <c r="D3003" i="8"/>
  <c r="H3003" i="8"/>
  <c r="I3003" i="8"/>
  <c r="D3004" i="8"/>
  <c r="H3004" i="8"/>
  <c r="I3004" i="8"/>
  <c r="D3005" i="8"/>
  <c r="H3005" i="8"/>
  <c r="I3005" i="8"/>
  <c r="D3006" i="8"/>
  <c r="H3006" i="8"/>
  <c r="I3006" i="8"/>
  <c r="D3007" i="8"/>
  <c r="H3007" i="8"/>
  <c r="I3007" i="8"/>
  <c r="D3008" i="8"/>
  <c r="H3008" i="8"/>
  <c r="I3008" i="8"/>
  <c r="D3009" i="8"/>
  <c r="H3009" i="8"/>
  <c r="I3009" i="8"/>
  <c r="D3010" i="8"/>
  <c r="H3010" i="8"/>
  <c r="I3010" i="8"/>
  <c r="D3011" i="8"/>
  <c r="H3011" i="8"/>
  <c r="I3011" i="8"/>
  <c r="D3012" i="8"/>
  <c r="H3012" i="8"/>
  <c r="I3012" i="8"/>
  <c r="D3013" i="8"/>
  <c r="H3013" i="8"/>
  <c r="I3013" i="8"/>
  <c r="D3014" i="8"/>
  <c r="H3014" i="8"/>
  <c r="I3014" i="8"/>
  <c r="D3015" i="8"/>
  <c r="H3015" i="8"/>
  <c r="I3015" i="8"/>
  <c r="D3016" i="8"/>
  <c r="H3016" i="8"/>
  <c r="I3016" i="8"/>
  <c r="D3017" i="8"/>
  <c r="H3017" i="8"/>
  <c r="I3017" i="8"/>
  <c r="D3018" i="8"/>
  <c r="H3018" i="8"/>
  <c r="I3018" i="8"/>
  <c r="D3019" i="8"/>
  <c r="H3019" i="8"/>
  <c r="I3019" i="8"/>
  <c r="D3020" i="8"/>
  <c r="H3020" i="8"/>
  <c r="I3020" i="8"/>
  <c r="D3021" i="8"/>
  <c r="H3021" i="8"/>
  <c r="I3021" i="8"/>
  <c r="D3022" i="8"/>
  <c r="H3022" i="8"/>
  <c r="I3022" i="8"/>
  <c r="D3023" i="8"/>
  <c r="H3023" i="8"/>
  <c r="I3023" i="8"/>
  <c r="D3024" i="8"/>
  <c r="H3024" i="8"/>
  <c r="I3024" i="8"/>
  <c r="D3025" i="8"/>
  <c r="H3025" i="8"/>
  <c r="I3025" i="8"/>
  <c r="D3026" i="8"/>
  <c r="H3026" i="8"/>
  <c r="I3026" i="8"/>
  <c r="D3027" i="8"/>
  <c r="H3027" i="8"/>
  <c r="I3027" i="8"/>
  <c r="D3028" i="8"/>
  <c r="H3028" i="8"/>
  <c r="I3028" i="8"/>
  <c r="D3029" i="8"/>
  <c r="H3029" i="8"/>
  <c r="I3029" i="8"/>
  <c r="D3030" i="8"/>
  <c r="H3030" i="8"/>
  <c r="I3030" i="8"/>
  <c r="D3031" i="8"/>
  <c r="H3031" i="8"/>
  <c r="I3031" i="8"/>
  <c r="D3032" i="8"/>
  <c r="H3032" i="8"/>
  <c r="I3032" i="8"/>
  <c r="D3033" i="8"/>
  <c r="H3033" i="8"/>
  <c r="I3033" i="8"/>
  <c r="D3034" i="8"/>
  <c r="H3034" i="8"/>
  <c r="I3034" i="8"/>
  <c r="D3035" i="8"/>
  <c r="H3035" i="8"/>
  <c r="I3035" i="8"/>
  <c r="D3036" i="8"/>
  <c r="H3036" i="8"/>
  <c r="I3036" i="8"/>
  <c r="D3037" i="8"/>
  <c r="H3037" i="8"/>
  <c r="I3037" i="8"/>
  <c r="D3038" i="8"/>
  <c r="H3038" i="8"/>
  <c r="I3038" i="8"/>
  <c r="D3039" i="8"/>
  <c r="H3039" i="8"/>
  <c r="I3039" i="8"/>
  <c r="D3040" i="8"/>
  <c r="H3040" i="8"/>
  <c r="I3040" i="8"/>
  <c r="D3041" i="8"/>
  <c r="H3041" i="8"/>
  <c r="I3041" i="8"/>
  <c r="D3042" i="8"/>
  <c r="H3042" i="8"/>
  <c r="I3042" i="8"/>
  <c r="D3043" i="8"/>
  <c r="H3043" i="8"/>
  <c r="I3043" i="8"/>
  <c r="D3044" i="8"/>
  <c r="H3044" i="8"/>
  <c r="I3044" i="8"/>
  <c r="D3045" i="8"/>
  <c r="H3045" i="8"/>
  <c r="I3045" i="8"/>
  <c r="D3046" i="8"/>
  <c r="H3046" i="8"/>
  <c r="I3046" i="8"/>
  <c r="D3047" i="8"/>
  <c r="H3047" i="8"/>
  <c r="I3047" i="8"/>
  <c r="D3048" i="8"/>
  <c r="H3048" i="8"/>
  <c r="I3048" i="8"/>
  <c r="D3049" i="8"/>
  <c r="H3049" i="8"/>
  <c r="I3049" i="8"/>
  <c r="D3050" i="8"/>
  <c r="H3050" i="8"/>
  <c r="I3050" i="8"/>
  <c r="D3051" i="8"/>
  <c r="H3051" i="8"/>
  <c r="I3051" i="8"/>
  <c r="D3052" i="8"/>
  <c r="H3052" i="8"/>
  <c r="I3052" i="8"/>
  <c r="D3053" i="8"/>
  <c r="H3053" i="8"/>
  <c r="I3053" i="8"/>
  <c r="D3054" i="8"/>
  <c r="H3054" i="8"/>
  <c r="I3054" i="8"/>
  <c r="D3055" i="8"/>
  <c r="H3055" i="8"/>
  <c r="I3055" i="8"/>
  <c r="D3056" i="8"/>
  <c r="H3056" i="8"/>
  <c r="I3056" i="8"/>
  <c r="D3057" i="8"/>
  <c r="H3057" i="8"/>
  <c r="I3057" i="8"/>
  <c r="D3058" i="8"/>
  <c r="H3058" i="8"/>
  <c r="I3058" i="8"/>
  <c r="D3059" i="8"/>
  <c r="H3059" i="8"/>
  <c r="I3059" i="8"/>
  <c r="D3060" i="8"/>
  <c r="H3060" i="8"/>
  <c r="I3060" i="8"/>
  <c r="D3061" i="8"/>
  <c r="H3061" i="8"/>
  <c r="I3061" i="8"/>
  <c r="D3062" i="8"/>
  <c r="H3062" i="8"/>
  <c r="I3062" i="8"/>
  <c r="D3063" i="8"/>
  <c r="H3063" i="8"/>
  <c r="I3063" i="8"/>
  <c r="D3064" i="8"/>
  <c r="H3064" i="8"/>
  <c r="I3064" i="8"/>
  <c r="D3065" i="8"/>
  <c r="H3065" i="8"/>
  <c r="I3065" i="8"/>
  <c r="D3066" i="8"/>
  <c r="H3066" i="8"/>
  <c r="I3066" i="8"/>
  <c r="D3067" i="8"/>
  <c r="H3067" i="8"/>
  <c r="I3067" i="8"/>
  <c r="D3068" i="8"/>
  <c r="H3068" i="8"/>
  <c r="I3068" i="8"/>
  <c r="D3069" i="8"/>
  <c r="H3069" i="8"/>
  <c r="I3069" i="8"/>
  <c r="D3070" i="8"/>
  <c r="H3070" i="8"/>
  <c r="I3070" i="8"/>
  <c r="D3071" i="8"/>
  <c r="H3071" i="8"/>
  <c r="I3071" i="8"/>
  <c r="D3072" i="8"/>
  <c r="H3072" i="8"/>
  <c r="I3072" i="8"/>
  <c r="D3073" i="8"/>
  <c r="H3073" i="8"/>
  <c r="I3073" i="8"/>
  <c r="D3074" i="8"/>
  <c r="H3074" i="8"/>
  <c r="I3074" i="8"/>
  <c r="D3075" i="8"/>
  <c r="H3075" i="8"/>
  <c r="I3075" i="8"/>
  <c r="D3076" i="8"/>
  <c r="H3076" i="8"/>
  <c r="I3076" i="8"/>
  <c r="D3077" i="8"/>
  <c r="H3077" i="8"/>
  <c r="I3077" i="8"/>
  <c r="D3078" i="8"/>
  <c r="H3078" i="8"/>
  <c r="I3078" i="8"/>
  <c r="D3079" i="8"/>
  <c r="H3079" i="8"/>
  <c r="I3079" i="8"/>
  <c r="D3080" i="8"/>
  <c r="H3080" i="8"/>
  <c r="I3080" i="8"/>
  <c r="D3081" i="8"/>
  <c r="H3081" i="8"/>
  <c r="I3081" i="8"/>
  <c r="D3082" i="8"/>
  <c r="H3082" i="8"/>
  <c r="I3082" i="8"/>
  <c r="D3083" i="8"/>
  <c r="H3083" i="8"/>
  <c r="I3083" i="8"/>
  <c r="D3084" i="8"/>
  <c r="H3084" i="8"/>
  <c r="I3084" i="8"/>
  <c r="D3085" i="8"/>
  <c r="H3085" i="8"/>
  <c r="I3085" i="8"/>
  <c r="D3086" i="8"/>
  <c r="H3086" i="8"/>
  <c r="I3086" i="8"/>
  <c r="D3087" i="8"/>
  <c r="H3087" i="8"/>
  <c r="I3087" i="8"/>
  <c r="D3088" i="8"/>
  <c r="H3088" i="8"/>
  <c r="I3088" i="8"/>
  <c r="D3089" i="8"/>
  <c r="H3089" i="8"/>
  <c r="I3089" i="8"/>
  <c r="D3090" i="8"/>
  <c r="H3090" i="8"/>
  <c r="I3090" i="8"/>
  <c r="D3091" i="8"/>
  <c r="H3091" i="8"/>
  <c r="I3091" i="8"/>
  <c r="D3092" i="8"/>
  <c r="H3092" i="8"/>
  <c r="I3092" i="8"/>
  <c r="D3093" i="8"/>
  <c r="H3093" i="8"/>
  <c r="I3093" i="8"/>
  <c r="D3094" i="8"/>
  <c r="H3094" i="8"/>
  <c r="I3094" i="8"/>
  <c r="D3095" i="8"/>
  <c r="H3095" i="8"/>
  <c r="I3095" i="8"/>
  <c r="D3096" i="8"/>
  <c r="H3096" i="8"/>
  <c r="I3096" i="8"/>
  <c r="D3097" i="8"/>
  <c r="H3097" i="8"/>
  <c r="I3097" i="8"/>
  <c r="D3098" i="8"/>
  <c r="H3098" i="8"/>
  <c r="I3098" i="8"/>
  <c r="D3099" i="8"/>
  <c r="H3099" i="8"/>
  <c r="I3099" i="8"/>
  <c r="D3100" i="8"/>
  <c r="H3100" i="8"/>
  <c r="I3100" i="8"/>
  <c r="D3101" i="8"/>
  <c r="H3101" i="8"/>
  <c r="I3101" i="8"/>
  <c r="D3102" i="8"/>
  <c r="H3102" i="8"/>
  <c r="I3102" i="8"/>
  <c r="D3103" i="8"/>
  <c r="H3103" i="8"/>
  <c r="I3103" i="8"/>
  <c r="D3104" i="8"/>
  <c r="H3104" i="8"/>
  <c r="I3104" i="8"/>
  <c r="D3105" i="8"/>
  <c r="H3105" i="8"/>
  <c r="I3105" i="8"/>
  <c r="D3106" i="8"/>
  <c r="H3106" i="8"/>
  <c r="I3106" i="8"/>
  <c r="D3107" i="8"/>
  <c r="H3107" i="8"/>
  <c r="I3107" i="8"/>
  <c r="D3108" i="8"/>
  <c r="H3108" i="8"/>
  <c r="I3108" i="8"/>
  <c r="D3109" i="8"/>
  <c r="H3109" i="8"/>
  <c r="I3109" i="8"/>
  <c r="D3110" i="8"/>
  <c r="H3110" i="8"/>
  <c r="I3110" i="8"/>
  <c r="D3111" i="8"/>
  <c r="H3111" i="8"/>
  <c r="I3111" i="8"/>
  <c r="D3112" i="8"/>
  <c r="H3112" i="8"/>
  <c r="I3112" i="8"/>
  <c r="D3113" i="8"/>
  <c r="H3113" i="8"/>
  <c r="I3113" i="8"/>
  <c r="D3114" i="8"/>
  <c r="H3114" i="8"/>
  <c r="I3114" i="8"/>
  <c r="D3115" i="8"/>
  <c r="H3115" i="8"/>
  <c r="I3115" i="8"/>
  <c r="D3116" i="8"/>
  <c r="H3116" i="8"/>
  <c r="I3116" i="8"/>
  <c r="D3117" i="8"/>
  <c r="H3117" i="8"/>
  <c r="I3117" i="8"/>
  <c r="D3118" i="8"/>
  <c r="H3118" i="8"/>
  <c r="I3118" i="8"/>
  <c r="D3119" i="8"/>
  <c r="H3119" i="8"/>
  <c r="I3119" i="8"/>
  <c r="D3120" i="8"/>
  <c r="H3120" i="8"/>
  <c r="I3120" i="8"/>
  <c r="D3121" i="8"/>
  <c r="H3121" i="8"/>
  <c r="I3121" i="8"/>
  <c r="D3122" i="8"/>
  <c r="H3122" i="8"/>
  <c r="I3122" i="8"/>
  <c r="D3123" i="8"/>
  <c r="H3123" i="8"/>
  <c r="I3123" i="8"/>
  <c r="D3124" i="8"/>
  <c r="H3124" i="8"/>
  <c r="I3124" i="8"/>
  <c r="D3125" i="8"/>
  <c r="H3125" i="8"/>
  <c r="I3125" i="8"/>
  <c r="D3126" i="8"/>
  <c r="H3126" i="8"/>
  <c r="I3126" i="8"/>
  <c r="D3127" i="8"/>
  <c r="H3127" i="8"/>
  <c r="I3127" i="8"/>
  <c r="D3128" i="8"/>
  <c r="H3128" i="8"/>
  <c r="I3128" i="8"/>
  <c r="D3129" i="8"/>
  <c r="H3129" i="8"/>
  <c r="I3129" i="8"/>
  <c r="D3130" i="8"/>
  <c r="H3130" i="8"/>
  <c r="I3130" i="8"/>
  <c r="D3131" i="8"/>
  <c r="H3131" i="8"/>
  <c r="I3131" i="8"/>
  <c r="D3132" i="8"/>
  <c r="H3132" i="8"/>
  <c r="I3132" i="8"/>
  <c r="D3133" i="8"/>
  <c r="H3133" i="8"/>
  <c r="I3133" i="8"/>
  <c r="D3134" i="8"/>
  <c r="H3134" i="8"/>
  <c r="I3134" i="8"/>
  <c r="D3135" i="8"/>
  <c r="H3135" i="8"/>
  <c r="I3135" i="8"/>
  <c r="D3136" i="8"/>
  <c r="H3136" i="8"/>
  <c r="I3136" i="8"/>
  <c r="D3137" i="8"/>
  <c r="H3137" i="8"/>
  <c r="I3137" i="8"/>
  <c r="D3138" i="8"/>
  <c r="H3138" i="8"/>
  <c r="I3138" i="8"/>
  <c r="D3139" i="8"/>
  <c r="H3139" i="8"/>
  <c r="I3139" i="8"/>
  <c r="D3140" i="8"/>
  <c r="H3140" i="8"/>
  <c r="I3140" i="8"/>
  <c r="D3141" i="8"/>
  <c r="H3141" i="8"/>
  <c r="I3141" i="8"/>
  <c r="D3142" i="8"/>
  <c r="H3142" i="8"/>
  <c r="I3142" i="8"/>
  <c r="D3143" i="8"/>
  <c r="H3143" i="8"/>
  <c r="I3143" i="8"/>
  <c r="D3144" i="8"/>
  <c r="H3144" i="8"/>
  <c r="I3144" i="8"/>
  <c r="D3145" i="8"/>
  <c r="H3145" i="8"/>
  <c r="I3145" i="8"/>
  <c r="D3146" i="8"/>
  <c r="H3146" i="8"/>
  <c r="I3146" i="8"/>
  <c r="D3147" i="8"/>
  <c r="H3147" i="8"/>
  <c r="I3147" i="8"/>
  <c r="D3148" i="8"/>
  <c r="H3148" i="8"/>
  <c r="I3148" i="8"/>
  <c r="D3149" i="8"/>
  <c r="H3149" i="8"/>
  <c r="I3149" i="8"/>
  <c r="D3150" i="8"/>
  <c r="H3150" i="8"/>
  <c r="I3150" i="8"/>
  <c r="D3151" i="8"/>
  <c r="H3151" i="8"/>
  <c r="I3151" i="8"/>
  <c r="D3152" i="8"/>
  <c r="H3152" i="8"/>
  <c r="I3152" i="8"/>
  <c r="D3153" i="8"/>
  <c r="H3153" i="8"/>
  <c r="I3153" i="8"/>
  <c r="D3154" i="8"/>
  <c r="H3154" i="8"/>
  <c r="I3154" i="8"/>
  <c r="D3155" i="8"/>
  <c r="H3155" i="8"/>
  <c r="I3155" i="8"/>
  <c r="D3156" i="8"/>
  <c r="H3156" i="8"/>
  <c r="I3156" i="8"/>
  <c r="D3157" i="8"/>
  <c r="H3157" i="8"/>
  <c r="I3157" i="8"/>
  <c r="D3158" i="8"/>
  <c r="H3158" i="8"/>
  <c r="I3158" i="8"/>
  <c r="D3159" i="8"/>
  <c r="H3159" i="8"/>
  <c r="I3159" i="8"/>
  <c r="D3160" i="8"/>
  <c r="H3160" i="8"/>
  <c r="I3160" i="8"/>
  <c r="D3161" i="8"/>
  <c r="H3161" i="8"/>
  <c r="I3161" i="8"/>
  <c r="D3162" i="8"/>
  <c r="H3162" i="8"/>
  <c r="I3162" i="8"/>
  <c r="D3163" i="8"/>
  <c r="H3163" i="8"/>
  <c r="I3163" i="8"/>
  <c r="D3164" i="8"/>
  <c r="H3164" i="8"/>
  <c r="I3164" i="8"/>
  <c r="D3165" i="8"/>
  <c r="H3165" i="8"/>
  <c r="I3165" i="8"/>
  <c r="D3166" i="8"/>
  <c r="H3166" i="8"/>
  <c r="I3166" i="8"/>
  <c r="D3167" i="8"/>
  <c r="H3167" i="8"/>
  <c r="I3167" i="8"/>
  <c r="D3168" i="8"/>
  <c r="H3168" i="8"/>
  <c r="I3168" i="8"/>
  <c r="D3169" i="8"/>
  <c r="H3169" i="8"/>
  <c r="I3169" i="8"/>
  <c r="D3170" i="8"/>
  <c r="H3170" i="8"/>
  <c r="I3170" i="8"/>
  <c r="D3171" i="8"/>
  <c r="H3171" i="8"/>
  <c r="I3171" i="8"/>
  <c r="D3172" i="8"/>
  <c r="H3172" i="8"/>
  <c r="I3172" i="8"/>
  <c r="D3173" i="8"/>
  <c r="H3173" i="8"/>
  <c r="I3173" i="8"/>
  <c r="D3174" i="8"/>
  <c r="H3174" i="8"/>
  <c r="I3174" i="8"/>
  <c r="D3175" i="8"/>
  <c r="H3175" i="8"/>
  <c r="I3175" i="8"/>
  <c r="D3176" i="8"/>
  <c r="H3176" i="8"/>
  <c r="I3176" i="8"/>
  <c r="D3177" i="8"/>
  <c r="H3177" i="8"/>
  <c r="I3177" i="8"/>
  <c r="D3178" i="8"/>
  <c r="H3178" i="8"/>
  <c r="I3178" i="8"/>
  <c r="D3179" i="8"/>
  <c r="H3179" i="8"/>
  <c r="I3179" i="8"/>
  <c r="D3180" i="8"/>
  <c r="H3180" i="8"/>
  <c r="I3180" i="8"/>
  <c r="D3181" i="8"/>
  <c r="H3181" i="8"/>
  <c r="I3181" i="8"/>
  <c r="D3182" i="8"/>
  <c r="H3182" i="8"/>
  <c r="I3182" i="8"/>
  <c r="D3183" i="8"/>
  <c r="H3183" i="8"/>
  <c r="I3183" i="8"/>
  <c r="D3184" i="8"/>
  <c r="H3184" i="8"/>
  <c r="I3184" i="8"/>
  <c r="D3185" i="8"/>
  <c r="H3185" i="8"/>
  <c r="I3185" i="8"/>
  <c r="D3186" i="8"/>
  <c r="H3186" i="8"/>
  <c r="I3186" i="8"/>
  <c r="D3187" i="8"/>
  <c r="H3187" i="8"/>
  <c r="I3187" i="8"/>
  <c r="D3188" i="8"/>
  <c r="H3188" i="8"/>
  <c r="I3188" i="8"/>
  <c r="D3189" i="8"/>
  <c r="H3189" i="8"/>
  <c r="I3189" i="8"/>
  <c r="D3190" i="8"/>
  <c r="H3190" i="8"/>
  <c r="I3190" i="8"/>
  <c r="D3191" i="8"/>
  <c r="H3191" i="8"/>
  <c r="I3191" i="8"/>
  <c r="D3192" i="8"/>
  <c r="H3192" i="8"/>
  <c r="I3192" i="8"/>
  <c r="D3193" i="8"/>
  <c r="H3193" i="8"/>
  <c r="I3193" i="8"/>
  <c r="D3194" i="8"/>
  <c r="H3194" i="8"/>
  <c r="I3194" i="8"/>
  <c r="D3195" i="8"/>
  <c r="H3195" i="8"/>
  <c r="I3195" i="8"/>
  <c r="D3196" i="8"/>
  <c r="H3196" i="8"/>
  <c r="I3196" i="8"/>
  <c r="D3197" i="8"/>
  <c r="H3197" i="8"/>
  <c r="I3197" i="8"/>
  <c r="D3198" i="8"/>
  <c r="H3198" i="8"/>
  <c r="I3198" i="8"/>
  <c r="D3199" i="8"/>
  <c r="H3199" i="8"/>
  <c r="I3199" i="8"/>
  <c r="D3200" i="8"/>
  <c r="H3200" i="8"/>
  <c r="I3200" i="8"/>
  <c r="D3201" i="8"/>
  <c r="H3201" i="8"/>
  <c r="I3201" i="8"/>
  <c r="D3202" i="8"/>
  <c r="H3202" i="8"/>
  <c r="I3202" i="8"/>
  <c r="D3203" i="8"/>
  <c r="H3203" i="8"/>
  <c r="I3203" i="8"/>
  <c r="D3204" i="8"/>
  <c r="H3204" i="8"/>
  <c r="I3204" i="8"/>
  <c r="D3205" i="8"/>
  <c r="H3205" i="8"/>
  <c r="I3205" i="8"/>
  <c r="D3206" i="8"/>
  <c r="H3206" i="8"/>
  <c r="I3206" i="8"/>
  <c r="D3207" i="8"/>
  <c r="H3207" i="8"/>
  <c r="I3207" i="8"/>
  <c r="D3208" i="8"/>
  <c r="H3208" i="8"/>
  <c r="I3208" i="8"/>
  <c r="D3209" i="8"/>
  <c r="H3209" i="8"/>
  <c r="I3209" i="8"/>
  <c r="D3210" i="8"/>
  <c r="H3210" i="8"/>
  <c r="I3210" i="8"/>
  <c r="D3211" i="8"/>
  <c r="H3211" i="8"/>
  <c r="I3211" i="8"/>
  <c r="D3212" i="8"/>
  <c r="H3212" i="8"/>
  <c r="I3212" i="8"/>
  <c r="D3213" i="8"/>
  <c r="H3213" i="8"/>
  <c r="I3213" i="8"/>
  <c r="D3214" i="8"/>
  <c r="H3214" i="8"/>
  <c r="I3214" i="8"/>
  <c r="D3215" i="8"/>
  <c r="H3215" i="8"/>
  <c r="I3215" i="8"/>
  <c r="D3216" i="8"/>
  <c r="H3216" i="8"/>
  <c r="I3216" i="8"/>
  <c r="D3217" i="8"/>
  <c r="H3217" i="8"/>
  <c r="I3217" i="8"/>
  <c r="D3218" i="8"/>
  <c r="H3218" i="8"/>
  <c r="I3218" i="8"/>
  <c r="D3219" i="8"/>
  <c r="H3219" i="8"/>
  <c r="I3219" i="8"/>
  <c r="D3220" i="8"/>
  <c r="H3220" i="8"/>
  <c r="I3220" i="8"/>
  <c r="D3221" i="8"/>
  <c r="H3221" i="8"/>
  <c r="I3221" i="8"/>
  <c r="D3222" i="8"/>
  <c r="H3222" i="8"/>
  <c r="I3222" i="8"/>
  <c r="D3223" i="8"/>
  <c r="H3223" i="8"/>
  <c r="I3223" i="8"/>
  <c r="D3224" i="8"/>
  <c r="H3224" i="8"/>
  <c r="I3224" i="8"/>
  <c r="D3225" i="8"/>
  <c r="H3225" i="8"/>
  <c r="I3225" i="8"/>
  <c r="D3226" i="8"/>
  <c r="H3226" i="8"/>
  <c r="I3226" i="8"/>
  <c r="D3227" i="8"/>
  <c r="H3227" i="8"/>
  <c r="I3227" i="8"/>
  <c r="D3228" i="8"/>
  <c r="H3228" i="8"/>
  <c r="I3228" i="8"/>
  <c r="D3229" i="8"/>
  <c r="H3229" i="8"/>
  <c r="I3229" i="8"/>
  <c r="D3230" i="8"/>
  <c r="H3230" i="8"/>
  <c r="I3230" i="8"/>
  <c r="D3231" i="8"/>
  <c r="H3231" i="8"/>
  <c r="I3231" i="8"/>
  <c r="D3232" i="8"/>
  <c r="H3232" i="8"/>
  <c r="I3232" i="8"/>
  <c r="D3233" i="8"/>
  <c r="H3233" i="8"/>
  <c r="I3233" i="8"/>
  <c r="D3234" i="8"/>
  <c r="H3234" i="8"/>
  <c r="I3234" i="8"/>
  <c r="D3235" i="8"/>
  <c r="H3235" i="8"/>
  <c r="I3235" i="8"/>
  <c r="D3236" i="8"/>
  <c r="H3236" i="8"/>
  <c r="I3236" i="8"/>
  <c r="D3237" i="8"/>
  <c r="H3237" i="8"/>
  <c r="I3237" i="8"/>
  <c r="D3238" i="8"/>
  <c r="H3238" i="8"/>
  <c r="I3238" i="8"/>
  <c r="D3239" i="8"/>
  <c r="H3239" i="8"/>
  <c r="I3239" i="8"/>
  <c r="D3240" i="8"/>
  <c r="H3240" i="8"/>
  <c r="I3240" i="8"/>
  <c r="D3241" i="8"/>
  <c r="H3241" i="8"/>
  <c r="I3241" i="8"/>
  <c r="D3242" i="8"/>
  <c r="H3242" i="8"/>
  <c r="I3242" i="8"/>
  <c r="D3243" i="8"/>
  <c r="H3243" i="8"/>
  <c r="I3243" i="8"/>
  <c r="D3244" i="8"/>
  <c r="H3244" i="8"/>
  <c r="I3244" i="8"/>
  <c r="D3245" i="8"/>
  <c r="H3245" i="8"/>
  <c r="I3245" i="8"/>
  <c r="D3246" i="8"/>
  <c r="H3246" i="8"/>
  <c r="I3246" i="8"/>
  <c r="D3247" i="8"/>
  <c r="H3247" i="8"/>
  <c r="I3247" i="8"/>
  <c r="D3248" i="8"/>
  <c r="H3248" i="8"/>
  <c r="I3248" i="8"/>
  <c r="D3249" i="8"/>
  <c r="H3249" i="8"/>
  <c r="I3249" i="8"/>
  <c r="D3250" i="8"/>
  <c r="H3250" i="8"/>
  <c r="I3250" i="8"/>
  <c r="D3251" i="8"/>
  <c r="H3251" i="8"/>
  <c r="I3251" i="8"/>
  <c r="D3252" i="8"/>
  <c r="H3252" i="8"/>
  <c r="I3252" i="8"/>
  <c r="D3253" i="8"/>
  <c r="H3253" i="8"/>
  <c r="I3253" i="8"/>
  <c r="D3254" i="8"/>
  <c r="H3254" i="8"/>
  <c r="I3254" i="8"/>
  <c r="D3255" i="8"/>
  <c r="H3255" i="8"/>
  <c r="I3255" i="8"/>
  <c r="D3256" i="8"/>
  <c r="H3256" i="8"/>
  <c r="I3256" i="8"/>
  <c r="D3257" i="8"/>
  <c r="H3257" i="8"/>
  <c r="I3257" i="8"/>
  <c r="D3258" i="8"/>
  <c r="H3258" i="8"/>
  <c r="I3258" i="8"/>
  <c r="D3259" i="8"/>
  <c r="H3259" i="8"/>
  <c r="I3259" i="8"/>
  <c r="D3260" i="8"/>
  <c r="H3260" i="8"/>
  <c r="I3260" i="8"/>
  <c r="D3261" i="8"/>
  <c r="H3261" i="8"/>
  <c r="I3261" i="8"/>
  <c r="D3262" i="8"/>
  <c r="H3262" i="8"/>
  <c r="I3262" i="8"/>
  <c r="D3263" i="8"/>
  <c r="H3263" i="8"/>
  <c r="I3263" i="8"/>
  <c r="D3264" i="8"/>
  <c r="H3264" i="8"/>
  <c r="I3264" i="8"/>
  <c r="D3265" i="8"/>
  <c r="H3265" i="8"/>
  <c r="I3265" i="8"/>
  <c r="D3266" i="8"/>
  <c r="H3266" i="8"/>
  <c r="I3266" i="8"/>
  <c r="D3267" i="8"/>
  <c r="H3267" i="8"/>
  <c r="I3267" i="8"/>
  <c r="D3268" i="8"/>
  <c r="H3268" i="8"/>
  <c r="I3268" i="8"/>
  <c r="D3269" i="8"/>
  <c r="H3269" i="8"/>
  <c r="I3269" i="8"/>
  <c r="D3270" i="8"/>
  <c r="H3270" i="8"/>
  <c r="I3270" i="8"/>
  <c r="D3271" i="8"/>
  <c r="H3271" i="8"/>
  <c r="I3271" i="8"/>
  <c r="D3272" i="8"/>
  <c r="H3272" i="8"/>
  <c r="I3272" i="8"/>
  <c r="D3273" i="8"/>
  <c r="H3273" i="8"/>
  <c r="I3273" i="8"/>
  <c r="D3274" i="8"/>
  <c r="H3274" i="8"/>
  <c r="I3274" i="8"/>
  <c r="D3275" i="8"/>
  <c r="H3275" i="8"/>
  <c r="I3275" i="8"/>
  <c r="D3276" i="8"/>
  <c r="H3276" i="8"/>
  <c r="I3276" i="8"/>
  <c r="D3277" i="8"/>
  <c r="H3277" i="8"/>
  <c r="I3277" i="8"/>
  <c r="D3278" i="8"/>
  <c r="H3278" i="8"/>
  <c r="I3278" i="8"/>
  <c r="D3279" i="8"/>
  <c r="H3279" i="8"/>
  <c r="I3279" i="8"/>
  <c r="D3280" i="8"/>
  <c r="H3280" i="8"/>
  <c r="I3280" i="8"/>
  <c r="D3281" i="8"/>
  <c r="H3281" i="8"/>
  <c r="I3281" i="8"/>
  <c r="D3282" i="8"/>
  <c r="H3282" i="8"/>
  <c r="I3282" i="8"/>
  <c r="D3283" i="8"/>
  <c r="H3283" i="8"/>
  <c r="I3283" i="8"/>
  <c r="D3284" i="8"/>
  <c r="H3284" i="8"/>
  <c r="I3284" i="8"/>
  <c r="D3285" i="8"/>
  <c r="H3285" i="8"/>
  <c r="I3285" i="8"/>
  <c r="D3286" i="8"/>
  <c r="H3286" i="8"/>
  <c r="I3286" i="8"/>
  <c r="D3287" i="8"/>
  <c r="H3287" i="8"/>
  <c r="I3287" i="8"/>
  <c r="D3288" i="8"/>
  <c r="H3288" i="8"/>
  <c r="I3288" i="8"/>
  <c r="D3289" i="8"/>
  <c r="H3289" i="8"/>
  <c r="I3289" i="8"/>
  <c r="D3290" i="8"/>
  <c r="H3290" i="8"/>
  <c r="I3290" i="8"/>
  <c r="D3291" i="8"/>
  <c r="H3291" i="8"/>
  <c r="I3291" i="8"/>
  <c r="D3292" i="8"/>
  <c r="H3292" i="8"/>
  <c r="I3292" i="8"/>
  <c r="D3293" i="8"/>
  <c r="H3293" i="8"/>
  <c r="I3293" i="8"/>
  <c r="D3294" i="8"/>
  <c r="H3294" i="8"/>
  <c r="I3294" i="8"/>
  <c r="D3295" i="8"/>
  <c r="H3295" i="8"/>
  <c r="I3295" i="8"/>
  <c r="D3296" i="8"/>
  <c r="H3296" i="8"/>
  <c r="I3296" i="8"/>
  <c r="D3297" i="8"/>
  <c r="H3297" i="8"/>
  <c r="I3297" i="8"/>
  <c r="D3298" i="8"/>
  <c r="H3298" i="8"/>
  <c r="I3298" i="8"/>
  <c r="D3299" i="8"/>
  <c r="H3299" i="8"/>
  <c r="I3299" i="8"/>
  <c r="D3300" i="8"/>
  <c r="H3300" i="8"/>
  <c r="I3300" i="8"/>
  <c r="D3301" i="8"/>
  <c r="H3301" i="8"/>
  <c r="I3301" i="8"/>
  <c r="D3302" i="8"/>
  <c r="H3302" i="8"/>
  <c r="I3302" i="8"/>
  <c r="D3303" i="8"/>
  <c r="H3303" i="8"/>
  <c r="I3303" i="8"/>
  <c r="D3304" i="8"/>
  <c r="H3304" i="8"/>
  <c r="I3304" i="8"/>
  <c r="D3305" i="8"/>
  <c r="H3305" i="8"/>
  <c r="I3305" i="8"/>
  <c r="D3306" i="8"/>
  <c r="H3306" i="8"/>
  <c r="I3306" i="8"/>
  <c r="D3307" i="8"/>
  <c r="H3307" i="8"/>
  <c r="I3307" i="8"/>
  <c r="D3308" i="8"/>
  <c r="H3308" i="8"/>
  <c r="I3308" i="8"/>
  <c r="D3309" i="8"/>
  <c r="H3309" i="8"/>
  <c r="I3309" i="8"/>
  <c r="D3310" i="8"/>
  <c r="H3310" i="8"/>
  <c r="I3310" i="8"/>
  <c r="D3311" i="8"/>
  <c r="H3311" i="8"/>
  <c r="I3311" i="8"/>
  <c r="D3312" i="8"/>
  <c r="H3312" i="8"/>
  <c r="I3312" i="8"/>
  <c r="D3313" i="8"/>
  <c r="H3313" i="8"/>
  <c r="I3313" i="8"/>
  <c r="D3314" i="8"/>
  <c r="H3314" i="8"/>
  <c r="I3314" i="8"/>
  <c r="D3315" i="8"/>
  <c r="H3315" i="8"/>
  <c r="I3315" i="8"/>
  <c r="D3316" i="8"/>
  <c r="H3316" i="8"/>
  <c r="I3316" i="8"/>
  <c r="D3317" i="8"/>
  <c r="H3317" i="8"/>
  <c r="I3317" i="8"/>
  <c r="D3318" i="8"/>
  <c r="H3318" i="8"/>
  <c r="I3318" i="8"/>
  <c r="D3319" i="8"/>
  <c r="H3319" i="8"/>
  <c r="I3319" i="8"/>
  <c r="D3320" i="8"/>
  <c r="H3320" i="8"/>
  <c r="I3320" i="8"/>
  <c r="D3321" i="8"/>
  <c r="H3321" i="8"/>
  <c r="I3321" i="8"/>
  <c r="D3322" i="8"/>
  <c r="H3322" i="8"/>
  <c r="I3322" i="8"/>
  <c r="D3323" i="8"/>
  <c r="H3323" i="8"/>
  <c r="I3323" i="8"/>
  <c r="D3324" i="8"/>
  <c r="H3324" i="8"/>
  <c r="I3324" i="8"/>
  <c r="D3325" i="8"/>
  <c r="H3325" i="8"/>
  <c r="I3325" i="8"/>
  <c r="D3326" i="8"/>
  <c r="H3326" i="8"/>
  <c r="I3326" i="8"/>
  <c r="D3327" i="8"/>
  <c r="H3327" i="8"/>
  <c r="I3327" i="8"/>
  <c r="D3328" i="8"/>
  <c r="H3328" i="8"/>
  <c r="I3328" i="8"/>
  <c r="D3329" i="8"/>
  <c r="H3329" i="8"/>
  <c r="I3329" i="8"/>
  <c r="D3330" i="8"/>
  <c r="H3330" i="8"/>
  <c r="I3330" i="8"/>
  <c r="D3331" i="8"/>
  <c r="H3331" i="8"/>
  <c r="I3331" i="8"/>
  <c r="D3332" i="8"/>
  <c r="H3332" i="8"/>
  <c r="I3332" i="8"/>
  <c r="D3333" i="8"/>
  <c r="H3333" i="8"/>
  <c r="I3333" i="8"/>
  <c r="D3334" i="8"/>
  <c r="H3334" i="8"/>
  <c r="I3334" i="8"/>
  <c r="D3335" i="8"/>
  <c r="H3335" i="8"/>
  <c r="I3335" i="8"/>
  <c r="D3336" i="8"/>
  <c r="H3336" i="8"/>
  <c r="I3336" i="8"/>
  <c r="D3337" i="8"/>
  <c r="H3337" i="8"/>
  <c r="I3337" i="8"/>
  <c r="D3338" i="8"/>
  <c r="H3338" i="8"/>
  <c r="I3338" i="8"/>
  <c r="D3339" i="8"/>
  <c r="H3339" i="8"/>
  <c r="I3339" i="8"/>
  <c r="D3340" i="8"/>
  <c r="H3340" i="8"/>
  <c r="I3340" i="8"/>
  <c r="D3341" i="8"/>
  <c r="H3341" i="8"/>
  <c r="I3341" i="8"/>
  <c r="D3342" i="8"/>
  <c r="H3342" i="8"/>
  <c r="I3342" i="8"/>
  <c r="D3343" i="8"/>
  <c r="H3343" i="8"/>
  <c r="I3343" i="8"/>
  <c r="D3344" i="8"/>
  <c r="H3344" i="8"/>
  <c r="I3344" i="8"/>
  <c r="D3345" i="8"/>
  <c r="H3345" i="8"/>
  <c r="I3345" i="8"/>
  <c r="D3346" i="8"/>
  <c r="H3346" i="8"/>
  <c r="I3346" i="8"/>
  <c r="D3347" i="8"/>
  <c r="H3347" i="8"/>
  <c r="I3347" i="8"/>
  <c r="D3348" i="8"/>
  <c r="H3348" i="8"/>
  <c r="I3348" i="8"/>
  <c r="D3349" i="8"/>
  <c r="H3349" i="8"/>
  <c r="I3349" i="8"/>
  <c r="D3350" i="8"/>
  <c r="H3350" i="8"/>
  <c r="I3350" i="8"/>
  <c r="D3351" i="8"/>
  <c r="H3351" i="8"/>
  <c r="I3351" i="8"/>
  <c r="D3352" i="8"/>
  <c r="H3352" i="8"/>
  <c r="I3352" i="8"/>
  <c r="D3353" i="8"/>
  <c r="H3353" i="8"/>
  <c r="I3353" i="8"/>
  <c r="D3354" i="8"/>
  <c r="H3354" i="8"/>
  <c r="I3354" i="8"/>
  <c r="D3355" i="8"/>
  <c r="H3355" i="8"/>
  <c r="I3355" i="8"/>
  <c r="D3356" i="8"/>
  <c r="H3356" i="8"/>
  <c r="I3356" i="8"/>
  <c r="D3357" i="8"/>
  <c r="H3357" i="8"/>
  <c r="I3357" i="8"/>
  <c r="D3358" i="8"/>
  <c r="H3358" i="8"/>
  <c r="I3358" i="8"/>
  <c r="D3359" i="8"/>
  <c r="H3359" i="8"/>
  <c r="I3359" i="8"/>
  <c r="D3360" i="8"/>
  <c r="H3360" i="8"/>
  <c r="I3360" i="8"/>
  <c r="D3361" i="8"/>
  <c r="H3361" i="8"/>
  <c r="I3361" i="8"/>
  <c r="D3362" i="8"/>
  <c r="H3362" i="8"/>
  <c r="I3362" i="8"/>
  <c r="D3363" i="8"/>
  <c r="H3363" i="8"/>
  <c r="I3363" i="8"/>
  <c r="D3364" i="8"/>
  <c r="H3364" i="8"/>
  <c r="I3364" i="8"/>
  <c r="D3365" i="8"/>
  <c r="H3365" i="8"/>
  <c r="I3365" i="8"/>
  <c r="D3366" i="8"/>
  <c r="H3366" i="8"/>
  <c r="I3366" i="8"/>
  <c r="D3367" i="8"/>
  <c r="H3367" i="8"/>
  <c r="I3367" i="8"/>
  <c r="D3368" i="8"/>
  <c r="H3368" i="8"/>
  <c r="I3368" i="8"/>
  <c r="D3369" i="8"/>
  <c r="H3369" i="8"/>
  <c r="I3369" i="8"/>
  <c r="D3370" i="8"/>
  <c r="H3370" i="8"/>
  <c r="I3370" i="8"/>
  <c r="D3371" i="8"/>
  <c r="H3371" i="8"/>
  <c r="I3371" i="8"/>
  <c r="D3372" i="8"/>
  <c r="H3372" i="8"/>
  <c r="I3372" i="8"/>
  <c r="D3373" i="8"/>
  <c r="H3373" i="8"/>
  <c r="I3373" i="8"/>
  <c r="D3374" i="8"/>
  <c r="H3374" i="8"/>
  <c r="I3374" i="8"/>
  <c r="D3375" i="8"/>
  <c r="H3375" i="8"/>
  <c r="I3375" i="8"/>
  <c r="D3376" i="8"/>
  <c r="H3376" i="8"/>
  <c r="I3376" i="8"/>
  <c r="D3377" i="8"/>
  <c r="H3377" i="8"/>
  <c r="I3377" i="8"/>
  <c r="D3378" i="8"/>
  <c r="H3378" i="8"/>
  <c r="I3378" i="8"/>
  <c r="D3379" i="8"/>
  <c r="H3379" i="8"/>
  <c r="I3379" i="8"/>
  <c r="D3380" i="8"/>
  <c r="H3380" i="8"/>
  <c r="I3380" i="8"/>
  <c r="D3381" i="8"/>
  <c r="H3381" i="8"/>
  <c r="I3381" i="8"/>
  <c r="D3382" i="8"/>
  <c r="H3382" i="8"/>
  <c r="I3382" i="8"/>
  <c r="D3383" i="8"/>
  <c r="H3383" i="8"/>
  <c r="I3383" i="8"/>
  <c r="D3384" i="8"/>
  <c r="H3384" i="8"/>
  <c r="I3384" i="8"/>
  <c r="D3385" i="8"/>
  <c r="H3385" i="8"/>
  <c r="I3385" i="8"/>
  <c r="D3386" i="8"/>
  <c r="H3386" i="8"/>
  <c r="I3386" i="8"/>
  <c r="D3387" i="8"/>
  <c r="H3387" i="8"/>
  <c r="I3387" i="8"/>
  <c r="D3388" i="8"/>
  <c r="H3388" i="8"/>
  <c r="I3388" i="8"/>
  <c r="D3389" i="8"/>
  <c r="H3389" i="8"/>
  <c r="I3389" i="8"/>
  <c r="D3390" i="8"/>
  <c r="H3390" i="8"/>
  <c r="I3390" i="8"/>
  <c r="D3391" i="8"/>
  <c r="H3391" i="8"/>
  <c r="I3391" i="8"/>
  <c r="D3392" i="8"/>
  <c r="H3392" i="8"/>
  <c r="I3392" i="8"/>
  <c r="D3393" i="8"/>
  <c r="H3393" i="8"/>
  <c r="I3393" i="8"/>
  <c r="D3394" i="8"/>
  <c r="H3394" i="8"/>
  <c r="I3394" i="8"/>
  <c r="D3395" i="8"/>
  <c r="H3395" i="8"/>
  <c r="I3395" i="8"/>
  <c r="D3396" i="8"/>
  <c r="H3396" i="8"/>
  <c r="I3396" i="8"/>
  <c r="D3397" i="8"/>
  <c r="H3397" i="8"/>
  <c r="I3397" i="8"/>
  <c r="D3398" i="8"/>
  <c r="H3398" i="8"/>
  <c r="I3398" i="8"/>
  <c r="D3399" i="8"/>
  <c r="H3399" i="8"/>
  <c r="I3399" i="8"/>
  <c r="D3400" i="8"/>
  <c r="H3400" i="8"/>
  <c r="I3400" i="8"/>
  <c r="D3401" i="8"/>
  <c r="H3401" i="8"/>
  <c r="I3401" i="8"/>
  <c r="D3402" i="8"/>
  <c r="H3402" i="8"/>
  <c r="I3402" i="8"/>
  <c r="D3403" i="8"/>
  <c r="H3403" i="8"/>
  <c r="I3403" i="8"/>
  <c r="D3404" i="8"/>
  <c r="H3404" i="8"/>
  <c r="I3404" i="8"/>
  <c r="D3405" i="8"/>
  <c r="H3405" i="8"/>
  <c r="I3405" i="8"/>
  <c r="D3406" i="8"/>
  <c r="H3406" i="8"/>
  <c r="I3406" i="8"/>
  <c r="D3407" i="8"/>
  <c r="H3407" i="8"/>
  <c r="I3407" i="8"/>
  <c r="D3408" i="8"/>
  <c r="H3408" i="8"/>
  <c r="I3408" i="8"/>
  <c r="D3409" i="8"/>
  <c r="H3409" i="8"/>
  <c r="I3409" i="8"/>
  <c r="D3410" i="8"/>
  <c r="H3410" i="8"/>
  <c r="I3410" i="8"/>
  <c r="D3411" i="8"/>
  <c r="H3411" i="8"/>
  <c r="I3411" i="8"/>
  <c r="D3412" i="8"/>
  <c r="H3412" i="8"/>
  <c r="I3412" i="8"/>
  <c r="D3413" i="8"/>
  <c r="H3413" i="8"/>
  <c r="I3413" i="8"/>
  <c r="D3414" i="8"/>
  <c r="H3414" i="8"/>
  <c r="I3414" i="8"/>
  <c r="D3415" i="8"/>
  <c r="H3415" i="8"/>
  <c r="I3415" i="8"/>
  <c r="D3416" i="8"/>
  <c r="H3416" i="8"/>
  <c r="I3416" i="8"/>
  <c r="D3417" i="8"/>
  <c r="H3417" i="8"/>
  <c r="I3417" i="8"/>
  <c r="D3418" i="8"/>
  <c r="H3418" i="8"/>
  <c r="I3418" i="8"/>
  <c r="D3419" i="8"/>
  <c r="H3419" i="8"/>
  <c r="I3419" i="8"/>
  <c r="D3420" i="8"/>
  <c r="H3420" i="8"/>
  <c r="I3420" i="8"/>
  <c r="D3421" i="8"/>
  <c r="H3421" i="8"/>
  <c r="I3421" i="8"/>
  <c r="D3422" i="8"/>
  <c r="H3422" i="8"/>
  <c r="I3422" i="8"/>
  <c r="D3423" i="8"/>
  <c r="H3423" i="8"/>
  <c r="I3423" i="8"/>
  <c r="D3424" i="8"/>
  <c r="H3424" i="8"/>
  <c r="I3424" i="8"/>
  <c r="D3425" i="8"/>
  <c r="H3425" i="8"/>
  <c r="I3425" i="8"/>
  <c r="D3426" i="8"/>
  <c r="H3426" i="8"/>
  <c r="I3426" i="8"/>
  <c r="D3427" i="8"/>
  <c r="H3427" i="8"/>
  <c r="I3427" i="8"/>
  <c r="D3428" i="8"/>
  <c r="H3428" i="8"/>
  <c r="I3428" i="8"/>
  <c r="D3429" i="8"/>
  <c r="H3429" i="8"/>
  <c r="I3429" i="8"/>
  <c r="D3430" i="8"/>
  <c r="H3430" i="8"/>
  <c r="I3430" i="8"/>
  <c r="D3431" i="8"/>
  <c r="H3431" i="8"/>
  <c r="I3431" i="8"/>
  <c r="D3432" i="8"/>
  <c r="H3432" i="8"/>
  <c r="I3432" i="8"/>
  <c r="D3433" i="8"/>
  <c r="H3433" i="8"/>
  <c r="I3433" i="8"/>
  <c r="D3434" i="8"/>
  <c r="H3434" i="8"/>
  <c r="I3434" i="8"/>
  <c r="D3435" i="8"/>
  <c r="H3435" i="8"/>
  <c r="I3435" i="8"/>
  <c r="D3436" i="8"/>
  <c r="H3436" i="8"/>
  <c r="I3436" i="8"/>
  <c r="D3437" i="8"/>
  <c r="H3437" i="8"/>
  <c r="I3437" i="8"/>
  <c r="D3438" i="8"/>
  <c r="H3438" i="8"/>
  <c r="I3438" i="8"/>
  <c r="D3439" i="8"/>
  <c r="H3439" i="8"/>
  <c r="I3439" i="8"/>
  <c r="D3440" i="8"/>
  <c r="H3440" i="8"/>
  <c r="I3440" i="8"/>
  <c r="D3441" i="8"/>
  <c r="H3441" i="8"/>
  <c r="I3441" i="8"/>
  <c r="D3442" i="8"/>
  <c r="H3442" i="8"/>
  <c r="I3442" i="8"/>
  <c r="D3443" i="8"/>
  <c r="H3443" i="8"/>
  <c r="I3443" i="8"/>
  <c r="D3444" i="8"/>
  <c r="H3444" i="8"/>
  <c r="I3444" i="8"/>
  <c r="D3445" i="8"/>
  <c r="H3445" i="8"/>
  <c r="I3445" i="8"/>
  <c r="D3446" i="8"/>
  <c r="H3446" i="8"/>
  <c r="I3446" i="8"/>
  <c r="D3447" i="8"/>
  <c r="H3447" i="8"/>
  <c r="I3447" i="8"/>
  <c r="D3448" i="8"/>
  <c r="H3448" i="8"/>
  <c r="I3448" i="8"/>
  <c r="D3449" i="8"/>
  <c r="H3449" i="8"/>
  <c r="I3449" i="8"/>
  <c r="D3450" i="8"/>
  <c r="H3450" i="8"/>
  <c r="I3450" i="8"/>
  <c r="D3451" i="8"/>
  <c r="H3451" i="8"/>
  <c r="I3451" i="8"/>
  <c r="D3452" i="8"/>
  <c r="H3452" i="8"/>
  <c r="I3452" i="8"/>
  <c r="D3453" i="8"/>
  <c r="H3453" i="8"/>
  <c r="I3453" i="8"/>
  <c r="D3454" i="8"/>
  <c r="H3454" i="8"/>
  <c r="I3454" i="8"/>
  <c r="D3455" i="8"/>
  <c r="H3455" i="8"/>
  <c r="I3455" i="8"/>
  <c r="D3456" i="8"/>
  <c r="H3456" i="8"/>
  <c r="I3456" i="8"/>
  <c r="D3457" i="8"/>
  <c r="H3457" i="8"/>
  <c r="I3457" i="8"/>
  <c r="D3458" i="8"/>
  <c r="H3458" i="8"/>
  <c r="I3458" i="8"/>
  <c r="D3459" i="8"/>
  <c r="H3459" i="8"/>
  <c r="I3459" i="8"/>
  <c r="D3460" i="8"/>
  <c r="H3460" i="8"/>
  <c r="I3460" i="8"/>
  <c r="D3461" i="8"/>
  <c r="H3461" i="8"/>
  <c r="I3461" i="8"/>
  <c r="D3462" i="8"/>
  <c r="H3462" i="8"/>
  <c r="I3462" i="8"/>
  <c r="D3463" i="8"/>
  <c r="H3463" i="8"/>
  <c r="I3463" i="8"/>
  <c r="D3464" i="8"/>
  <c r="H3464" i="8"/>
  <c r="I3464" i="8"/>
  <c r="D3465" i="8"/>
  <c r="H3465" i="8"/>
  <c r="I3465" i="8"/>
  <c r="D3466" i="8"/>
  <c r="H3466" i="8"/>
  <c r="I3466" i="8"/>
  <c r="D3467" i="8"/>
  <c r="H3467" i="8"/>
  <c r="I3467" i="8"/>
  <c r="D3468" i="8"/>
  <c r="H3468" i="8"/>
  <c r="I3468" i="8"/>
  <c r="D3469" i="8"/>
  <c r="H3469" i="8"/>
  <c r="I3469" i="8"/>
  <c r="D3470" i="8"/>
  <c r="H3470" i="8"/>
  <c r="I3470" i="8"/>
  <c r="D3471" i="8"/>
  <c r="H3471" i="8"/>
  <c r="I3471" i="8"/>
  <c r="D3472" i="8"/>
  <c r="H3472" i="8"/>
  <c r="I3472" i="8"/>
  <c r="D3473" i="8"/>
  <c r="H3473" i="8"/>
  <c r="I3473" i="8"/>
  <c r="D3474" i="8"/>
  <c r="H3474" i="8"/>
  <c r="I3474" i="8"/>
  <c r="D3475" i="8"/>
  <c r="H3475" i="8"/>
  <c r="I3475" i="8"/>
  <c r="D3476" i="8"/>
  <c r="H3476" i="8"/>
  <c r="I3476" i="8"/>
  <c r="D3477" i="8"/>
  <c r="H3477" i="8"/>
  <c r="I3477" i="8"/>
  <c r="D3478" i="8"/>
  <c r="H3478" i="8"/>
  <c r="I3478" i="8"/>
  <c r="D3479" i="8"/>
  <c r="H3479" i="8"/>
  <c r="I3479" i="8"/>
  <c r="D3480" i="8"/>
  <c r="H3480" i="8"/>
  <c r="I3480" i="8"/>
  <c r="D3481" i="8"/>
  <c r="H3481" i="8"/>
  <c r="I3481" i="8"/>
  <c r="D3482" i="8"/>
  <c r="H3482" i="8"/>
  <c r="I3482" i="8"/>
  <c r="D3483" i="8"/>
  <c r="H3483" i="8"/>
  <c r="I3483" i="8"/>
  <c r="D3484" i="8"/>
  <c r="H3484" i="8"/>
  <c r="I3484" i="8"/>
  <c r="D3485" i="8"/>
  <c r="H3485" i="8"/>
  <c r="I3485" i="8"/>
  <c r="D3486" i="8"/>
  <c r="H3486" i="8"/>
  <c r="I3486" i="8"/>
  <c r="D3487" i="8"/>
  <c r="H3487" i="8"/>
  <c r="I3487" i="8"/>
  <c r="D3488" i="8"/>
  <c r="H3488" i="8"/>
  <c r="I3488" i="8"/>
  <c r="D3489" i="8"/>
  <c r="H3489" i="8"/>
  <c r="I3489" i="8"/>
  <c r="D3490" i="8"/>
  <c r="H3490" i="8"/>
  <c r="I3490" i="8"/>
  <c r="D3491" i="8"/>
  <c r="H3491" i="8"/>
  <c r="I3491" i="8"/>
  <c r="D3492" i="8"/>
  <c r="H3492" i="8"/>
  <c r="I3492" i="8"/>
  <c r="D3493" i="8"/>
  <c r="H3493" i="8"/>
  <c r="I3493" i="8"/>
  <c r="D3494" i="8"/>
  <c r="H3494" i="8"/>
  <c r="I3494" i="8"/>
  <c r="D3495" i="8"/>
  <c r="H3495" i="8"/>
  <c r="I3495" i="8"/>
  <c r="D3496" i="8"/>
  <c r="H3496" i="8"/>
  <c r="I3496" i="8"/>
  <c r="D3497" i="8"/>
  <c r="H3497" i="8"/>
  <c r="I3497" i="8"/>
  <c r="D3498" i="8"/>
  <c r="H3498" i="8"/>
  <c r="I3498" i="8"/>
  <c r="D3499" i="8"/>
  <c r="H3499" i="8"/>
  <c r="I3499" i="8"/>
  <c r="D3500" i="8"/>
  <c r="H3500" i="8"/>
  <c r="I3500" i="8"/>
  <c r="D3501" i="8"/>
  <c r="H3501" i="8"/>
  <c r="I3501" i="8"/>
  <c r="D3502" i="8"/>
  <c r="H3502" i="8"/>
  <c r="I3502" i="8"/>
  <c r="D3503" i="8"/>
  <c r="H3503" i="8"/>
  <c r="I3503" i="8"/>
  <c r="D3504" i="8"/>
  <c r="H3504" i="8"/>
  <c r="I3504" i="8"/>
  <c r="D3505" i="8"/>
  <c r="H3505" i="8"/>
  <c r="I3505" i="8"/>
  <c r="D3506" i="8"/>
  <c r="H3506" i="8"/>
  <c r="I3506" i="8"/>
  <c r="D3507" i="8"/>
  <c r="H3507" i="8"/>
  <c r="I3507" i="8"/>
  <c r="D3508" i="8"/>
  <c r="H3508" i="8"/>
  <c r="I3508" i="8"/>
  <c r="D3509" i="8"/>
  <c r="H3509" i="8"/>
  <c r="I3509" i="8"/>
  <c r="D3510" i="8"/>
  <c r="H3510" i="8"/>
  <c r="I3510" i="8"/>
  <c r="D3511" i="8"/>
  <c r="H3511" i="8"/>
  <c r="I3511" i="8"/>
  <c r="D3512" i="8"/>
  <c r="H3512" i="8"/>
  <c r="I3512" i="8"/>
  <c r="D3513" i="8"/>
  <c r="H3513" i="8"/>
  <c r="I3513" i="8"/>
  <c r="D3514" i="8"/>
  <c r="H3514" i="8"/>
  <c r="I3514" i="8"/>
  <c r="D3515" i="8"/>
  <c r="H3515" i="8"/>
  <c r="I3515" i="8"/>
  <c r="D3516" i="8"/>
  <c r="H3516" i="8"/>
  <c r="I3516" i="8"/>
  <c r="D3517" i="8"/>
  <c r="H3517" i="8"/>
  <c r="I3517" i="8"/>
  <c r="D3518" i="8"/>
  <c r="H3518" i="8"/>
  <c r="I3518" i="8"/>
  <c r="D3519" i="8"/>
  <c r="H3519" i="8"/>
  <c r="I3519" i="8"/>
  <c r="D3520" i="8"/>
  <c r="H3520" i="8"/>
  <c r="I3520" i="8"/>
  <c r="D3521" i="8"/>
  <c r="H3521" i="8"/>
  <c r="I3521" i="8"/>
  <c r="D3522" i="8"/>
  <c r="H3522" i="8"/>
  <c r="I3522" i="8"/>
  <c r="D3523" i="8"/>
  <c r="H3523" i="8"/>
  <c r="I3523" i="8"/>
  <c r="D3524" i="8"/>
  <c r="H3524" i="8"/>
  <c r="I3524" i="8"/>
  <c r="D3525" i="8"/>
  <c r="H3525" i="8"/>
  <c r="I3525" i="8"/>
  <c r="D3526" i="8"/>
  <c r="H3526" i="8"/>
  <c r="I3526" i="8"/>
  <c r="D3527" i="8"/>
  <c r="H3527" i="8"/>
  <c r="I3527" i="8"/>
  <c r="D3528" i="8"/>
  <c r="H3528" i="8"/>
  <c r="I3528" i="8"/>
  <c r="D3529" i="8"/>
  <c r="H3529" i="8"/>
  <c r="I3529" i="8"/>
  <c r="D3530" i="8"/>
  <c r="H3530" i="8"/>
  <c r="I3530" i="8"/>
  <c r="D3531" i="8"/>
  <c r="H3531" i="8"/>
  <c r="I3531" i="8"/>
  <c r="D3532" i="8"/>
  <c r="H3532" i="8"/>
  <c r="I3532" i="8"/>
  <c r="D3533" i="8"/>
  <c r="H3533" i="8"/>
  <c r="I3533" i="8"/>
  <c r="D3534" i="8"/>
  <c r="H3534" i="8"/>
  <c r="I3534" i="8"/>
  <c r="D3535" i="8"/>
  <c r="H3535" i="8"/>
  <c r="I3535" i="8"/>
  <c r="D3536" i="8"/>
  <c r="H3536" i="8"/>
  <c r="I3536" i="8"/>
  <c r="D3537" i="8"/>
  <c r="H3537" i="8"/>
  <c r="I3537" i="8"/>
  <c r="D3538" i="8"/>
  <c r="H3538" i="8"/>
  <c r="I3538" i="8"/>
  <c r="D3539" i="8"/>
  <c r="H3539" i="8"/>
  <c r="I3539" i="8"/>
  <c r="D3540" i="8"/>
  <c r="H3540" i="8"/>
  <c r="I3540" i="8"/>
  <c r="D3541" i="8"/>
  <c r="H3541" i="8"/>
  <c r="I3541" i="8"/>
  <c r="D3542" i="8"/>
  <c r="H3542" i="8"/>
  <c r="I3542" i="8"/>
  <c r="D3543" i="8"/>
  <c r="H3543" i="8"/>
  <c r="I3543" i="8"/>
  <c r="D3544" i="8"/>
  <c r="H3544" i="8"/>
  <c r="I3544" i="8"/>
  <c r="D3545" i="8"/>
  <c r="H3545" i="8"/>
  <c r="I3545" i="8"/>
  <c r="D3546" i="8"/>
  <c r="H3546" i="8"/>
  <c r="I3546" i="8"/>
  <c r="D3547" i="8"/>
  <c r="H3547" i="8"/>
  <c r="I3547" i="8"/>
  <c r="D3548" i="8"/>
  <c r="H3548" i="8"/>
  <c r="I3548" i="8"/>
  <c r="D3549" i="8"/>
  <c r="H3549" i="8"/>
  <c r="I3549" i="8"/>
  <c r="D3550" i="8"/>
  <c r="H3550" i="8"/>
  <c r="I3550" i="8"/>
  <c r="D3551" i="8"/>
  <c r="H3551" i="8"/>
  <c r="I3551" i="8"/>
  <c r="D3552" i="8"/>
  <c r="H3552" i="8"/>
  <c r="I3552" i="8"/>
  <c r="D3553" i="8"/>
  <c r="H3553" i="8"/>
  <c r="I3553" i="8"/>
  <c r="D3554" i="8"/>
  <c r="H3554" i="8"/>
  <c r="I3554" i="8"/>
  <c r="D3555" i="8"/>
  <c r="H3555" i="8"/>
  <c r="I3555" i="8"/>
  <c r="D3556" i="8"/>
  <c r="H3556" i="8"/>
  <c r="I3556" i="8"/>
  <c r="D3557" i="8"/>
  <c r="H3557" i="8"/>
  <c r="I3557" i="8"/>
  <c r="D3558" i="8"/>
  <c r="H3558" i="8"/>
  <c r="I3558" i="8"/>
  <c r="D3559" i="8"/>
  <c r="H3559" i="8"/>
  <c r="I3559" i="8"/>
  <c r="D3560" i="8"/>
  <c r="H3560" i="8"/>
  <c r="I3560" i="8"/>
  <c r="D3561" i="8"/>
  <c r="H3561" i="8"/>
  <c r="I3561" i="8"/>
  <c r="D3562" i="8"/>
  <c r="H3562" i="8"/>
  <c r="I3562" i="8"/>
  <c r="D3563" i="8"/>
  <c r="H3563" i="8"/>
  <c r="I3563" i="8"/>
  <c r="D3564" i="8"/>
  <c r="H3564" i="8"/>
  <c r="I3564" i="8"/>
  <c r="D3565" i="8"/>
  <c r="H3565" i="8"/>
  <c r="I3565" i="8"/>
  <c r="D3566" i="8"/>
  <c r="H3566" i="8"/>
  <c r="I3566" i="8"/>
  <c r="D3567" i="8"/>
  <c r="H3567" i="8"/>
  <c r="I3567" i="8"/>
  <c r="D3568" i="8"/>
  <c r="H3568" i="8"/>
  <c r="I3568" i="8"/>
  <c r="D3569" i="8"/>
  <c r="H3569" i="8"/>
  <c r="I3569" i="8"/>
  <c r="D3570" i="8"/>
  <c r="H3570" i="8"/>
  <c r="I3570" i="8"/>
  <c r="D3571" i="8"/>
  <c r="H3571" i="8"/>
  <c r="I3571" i="8"/>
  <c r="D3572" i="8"/>
  <c r="H3572" i="8"/>
  <c r="I3572" i="8"/>
  <c r="D3573" i="8"/>
  <c r="H3573" i="8"/>
  <c r="I3573" i="8"/>
  <c r="D3574" i="8"/>
  <c r="H3574" i="8"/>
  <c r="I3574" i="8"/>
  <c r="D3575" i="8"/>
  <c r="H3575" i="8"/>
  <c r="I3575" i="8"/>
  <c r="D3576" i="8"/>
  <c r="H3576" i="8"/>
  <c r="I3576" i="8"/>
  <c r="D3577" i="8"/>
  <c r="H3577" i="8"/>
  <c r="I3577" i="8"/>
  <c r="D3578" i="8"/>
  <c r="H3578" i="8"/>
  <c r="I3578" i="8"/>
  <c r="D3579" i="8"/>
  <c r="H3579" i="8"/>
  <c r="I3579" i="8"/>
  <c r="D3580" i="8"/>
  <c r="H3580" i="8"/>
  <c r="I3580" i="8"/>
  <c r="D3581" i="8"/>
  <c r="H3581" i="8"/>
  <c r="I3581" i="8"/>
  <c r="D3582" i="8"/>
  <c r="H3582" i="8"/>
  <c r="I3582" i="8"/>
  <c r="D3583" i="8"/>
  <c r="H3583" i="8"/>
  <c r="I3583" i="8"/>
  <c r="D3584" i="8"/>
  <c r="H3584" i="8"/>
  <c r="I3584" i="8"/>
  <c r="D3585" i="8"/>
  <c r="H3585" i="8"/>
  <c r="I3585" i="8"/>
  <c r="D3586" i="8"/>
  <c r="H3586" i="8"/>
  <c r="I3586" i="8"/>
  <c r="D3587" i="8"/>
  <c r="H3587" i="8"/>
  <c r="I3587" i="8"/>
  <c r="D3588" i="8"/>
  <c r="H3588" i="8"/>
  <c r="I3588" i="8"/>
  <c r="D3589" i="8"/>
  <c r="H3589" i="8"/>
  <c r="I3589" i="8"/>
  <c r="D3590" i="8"/>
  <c r="H3590" i="8"/>
  <c r="I3590" i="8"/>
  <c r="D3591" i="8"/>
  <c r="H3591" i="8"/>
  <c r="I3591" i="8"/>
  <c r="D3592" i="8"/>
  <c r="H3592" i="8"/>
  <c r="I3592" i="8"/>
  <c r="D3593" i="8"/>
  <c r="H3593" i="8"/>
  <c r="I3593" i="8"/>
  <c r="D3594" i="8"/>
  <c r="H3594" i="8"/>
  <c r="I3594" i="8"/>
  <c r="D3595" i="8"/>
  <c r="H3595" i="8"/>
  <c r="I3595" i="8"/>
  <c r="D3596" i="8"/>
  <c r="H3596" i="8"/>
  <c r="I3596" i="8"/>
  <c r="D3597" i="8"/>
  <c r="H3597" i="8"/>
  <c r="I3597" i="8"/>
  <c r="D3598" i="8"/>
  <c r="H3598" i="8"/>
  <c r="I3598" i="8"/>
  <c r="D3599" i="8"/>
  <c r="H3599" i="8"/>
  <c r="I3599" i="8"/>
  <c r="D3600" i="8"/>
  <c r="H3600" i="8"/>
  <c r="I3600" i="8"/>
  <c r="D3601" i="8"/>
  <c r="H3601" i="8"/>
  <c r="I3601" i="8"/>
  <c r="D3602" i="8"/>
  <c r="H3602" i="8"/>
  <c r="I3602" i="8"/>
  <c r="D3603" i="8"/>
  <c r="H3603" i="8"/>
  <c r="I3603" i="8"/>
  <c r="D3604" i="8"/>
  <c r="H3604" i="8"/>
  <c r="I3604" i="8"/>
  <c r="D3605" i="8"/>
  <c r="H3605" i="8"/>
  <c r="I3605" i="8"/>
  <c r="D3606" i="8"/>
  <c r="H3606" i="8"/>
  <c r="I3606" i="8"/>
  <c r="D3607" i="8"/>
  <c r="H3607" i="8"/>
  <c r="I3607" i="8"/>
  <c r="D3608" i="8"/>
  <c r="H3608" i="8"/>
  <c r="I3608" i="8"/>
  <c r="D3609" i="8"/>
  <c r="H3609" i="8"/>
  <c r="I3609" i="8"/>
  <c r="D3610" i="8"/>
  <c r="H3610" i="8"/>
  <c r="I3610" i="8"/>
  <c r="D3611" i="8"/>
  <c r="H3611" i="8"/>
  <c r="I3611" i="8"/>
  <c r="D3612" i="8"/>
  <c r="H3612" i="8"/>
  <c r="I3612" i="8"/>
  <c r="D3613" i="8"/>
  <c r="H3613" i="8"/>
  <c r="I3613" i="8"/>
  <c r="D3614" i="8"/>
  <c r="H3614" i="8"/>
  <c r="I3614" i="8"/>
  <c r="D3615" i="8"/>
  <c r="H3615" i="8"/>
  <c r="I3615" i="8"/>
  <c r="D3616" i="8"/>
  <c r="H3616" i="8"/>
  <c r="I3616" i="8"/>
  <c r="D3617" i="8"/>
  <c r="H3617" i="8"/>
  <c r="I3617" i="8"/>
  <c r="D3618" i="8"/>
  <c r="H3618" i="8"/>
  <c r="I3618" i="8"/>
  <c r="D3619" i="8"/>
  <c r="H3619" i="8"/>
  <c r="I3619" i="8"/>
  <c r="D3620" i="8"/>
  <c r="H3620" i="8"/>
  <c r="I3620" i="8"/>
  <c r="D3621" i="8"/>
  <c r="H3621" i="8"/>
  <c r="I3621" i="8"/>
  <c r="D3622" i="8"/>
  <c r="H3622" i="8"/>
  <c r="I3622" i="8"/>
  <c r="D3623" i="8"/>
  <c r="H3623" i="8"/>
  <c r="I3623" i="8"/>
  <c r="D3624" i="8"/>
  <c r="H3624" i="8"/>
  <c r="I3624" i="8"/>
  <c r="D3625" i="8"/>
  <c r="H3625" i="8"/>
  <c r="I3625" i="8"/>
  <c r="D3626" i="8"/>
  <c r="H3626" i="8"/>
  <c r="I3626" i="8"/>
  <c r="D3627" i="8"/>
  <c r="H3627" i="8"/>
  <c r="I3627" i="8"/>
  <c r="D3628" i="8"/>
  <c r="H3628" i="8"/>
  <c r="I3628" i="8"/>
  <c r="D3629" i="8"/>
  <c r="H3629" i="8"/>
  <c r="I3629" i="8"/>
  <c r="D3630" i="8"/>
  <c r="H3630" i="8"/>
  <c r="I3630" i="8"/>
  <c r="D3631" i="8"/>
  <c r="H3631" i="8"/>
  <c r="I3631" i="8"/>
  <c r="D3632" i="8"/>
  <c r="H3632" i="8"/>
  <c r="I3632" i="8"/>
  <c r="D3633" i="8"/>
  <c r="H3633" i="8"/>
  <c r="I3633" i="8"/>
  <c r="D3634" i="8"/>
  <c r="H3634" i="8"/>
  <c r="I3634" i="8"/>
  <c r="D3635" i="8"/>
  <c r="H3635" i="8"/>
  <c r="I3635" i="8"/>
  <c r="D3636" i="8"/>
  <c r="H3636" i="8"/>
  <c r="I3636" i="8"/>
  <c r="D3637" i="8"/>
  <c r="H3637" i="8"/>
  <c r="I3637" i="8"/>
  <c r="D3638" i="8"/>
  <c r="H3638" i="8"/>
  <c r="I3638" i="8"/>
  <c r="D3639" i="8"/>
  <c r="H3639" i="8"/>
  <c r="I3639" i="8"/>
  <c r="D3640" i="8"/>
  <c r="H3640" i="8"/>
  <c r="I3640" i="8"/>
  <c r="D3641" i="8"/>
  <c r="H3641" i="8"/>
  <c r="I3641" i="8"/>
  <c r="D3642" i="8"/>
  <c r="H3642" i="8"/>
  <c r="I3642" i="8"/>
  <c r="D3643" i="8"/>
  <c r="H3643" i="8"/>
  <c r="I3643" i="8"/>
  <c r="D3644" i="8"/>
  <c r="H3644" i="8"/>
  <c r="I3644" i="8"/>
  <c r="D3645" i="8"/>
  <c r="H3645" i="8"/>
  <c r="I3645" i="8"/>
  <c r="D3646" i="8"/>
  <c r="H3646" i="8"/>
  <c r="I3646" i="8"/>
  <c r="D3647" i="8"/>
  <c r="H3647" i="8"/>
  <c r="I3647" i="8"/>
  <c r="D3648" i="8"/>
  <c r="H3648" i="8"/>
  <c r="I3648" i="8"/>
  <c r="D3649" i="8"/>
  <c r="H3649" i="8"/>
  <c r="I3649" i="8"/>
  <c r="D3650" i="8"/>
  <c r="H3650" i="8"/>
  <c r="I3650" i="8"/>
  <c r="D3651" i="8"/>
  <c r="H3651" i="8"/>
  <c r="I3651" i="8"/>
  <c r="D3652" i="8"/>
  <c r="H3652" i="8"/>
  <c r="I3652" i="8"/>
  <c r="D3653" i="8"/>
  <c r="H3653" i="8"/>
  <c r="I3653" i="8"/>
  <c r="D3654" i="8"/>
  <c r="H3654" i="8"/>
  <c r="I3654" i="8"/>
  <c r="D3655" i="8"/>
  <c r="H3655" i="8"/>
  <c r="I3655" i="8"/>
  <c r="D3656" i="8"/>
  <c r="H3656" i="8"/>
  <c r="I3656" i="8"/>
  <c r="D3657" i="8"/>
  <c r="H3657" i="8"/>
  <c r="I3657" i="8"/>
  <c r="D3658" i="8"/>
  <c r="H3658" i="8"/>
  <c r="I3658" i="8"/>
  <c r="D3659" i="8"/>
  <c r="H3659" i="8"/>
  <c r="I3659" i="8"/>
  <c r="D3660" i="8"/>
  <c r="H3660" i="8"/>
  <c r="I3660" i="8"/>
  <c r="D3661" i="8"/>
  <c r="H3661" i="8"/>
  <c r="I3661" i="8"/>
  <c r="D3662" i="8"/>
  <c r="H3662" i="8"/>
  <c r="I3662" i="8"/>
  <c r="D3663" i="8"/>
  <c r="H3663" i="8"/>
  <c r="I3663" i="8"/>
  <c r="D3664" i="8"/>
  <c r="H3664" i="8"/>
  <c r="I3664" i="8"/>
  <c r="D3665" i="8"/>
  <c r="H3665" i="8"/>
  <c r="I3665" i="8"/>
  <c r="D3666" i="8"/>
  <c r="H3666" i="8"/>
  <c r="I3666" i="8"/>
  <c r="D3667" i="8"/>
  <c r="H3667" i="8"/>
  <c r="I3667" i="8"/>
  <c r="D3668" i="8"/>
  <c r="H3668" i="8"/>
  <c r="I3668" i="8"/>
  <c r="D3669" i="8"/>
  <c r="H3669" i="8"/>
  <c r="I3669" i="8"/>
  <c r="D3670" i="8"/>
  <c r="H3670" i="8"/>
  <c r="I3670" i="8"/>
  <c r="D3671" i="8"/>
  <c r="H3671" i="8"/>
  <c r="I3671" i="8"/>
  <c r="D3672" i="8"/>
  <c r="H3672" i="8"/>
  <c r="I3672" i="8"/>
  <c r="D3673" i="8"/>
  <c r="H3673" i="8"/>
  <c r="I3673" i="8"/>
  <c r="D3674" i="8"/>
  <c r="H3674" i="8"/>
  <c r="I3674" i="8"/>
  <c r="D3675" i="8"/>
  <c r="H3675" i="8"/>
  <c r="I3675" i="8"/>
  <c r="D3676" i="8"/>
  <c r="H3676" i="8"/>
  <c r="I3676" i="8"/>
  <c r="D3677" i="8"/>
  <c r="H3677" i="8"/>
  <c r="I3677" i="8"/>
  <c r="D3678" i="8"/>
  <c r="H3678" i="8"/>
  <c r="I3678" i="8"/>
  <c r="D3679" i="8"/>
  <c r="H3679" i="8"/>
  <c r="I3679" i="8"/>
  <c r="D3680" i="8"/>
  <c r="H3680" i="8"/>
  <c r="I3680" i="8"/>
  <c r="D3681" i="8"/>
  <c r="H3681" i="8"/>
  <c r="I3681" i="8"/>
  <c r="D3682" i="8"/>
  <c r="H3682" i="8"/>
  <c r="I3682" i="8"/>
  <c r="D3683" i="8"/>
  <c r="H3683" i="8"/>
  <c r="I3683" i="8"/>
  <c r="D3684" i="8"/>
  <c r="H3684" i="8"/>
  <c r="I3684" i="8"/>
  <c r="D3685" i="8"/>
  <c r="H3685" i="8"/>
  <c r="I3685" i="8"/>
  <c r="D3686" i="8"/>
  <c r="H3686" i="8"/>
  <c r="I3686" i="8"/>
  <c r="D3687" i="8"/>
  <c r="H3687" i="8"/>
  <c r="I3687" i="8"/>
  <c r="D3688" i="8"/>
  <c r="H3688" i="8"/>
  <c r="I3688" i="8"/>
  <c r="D3689" i="8"/>
  <c r="H3689" i="8"/>
  <c r="I3689" i="8"/>
  <c r="D3690" i="8"/>
  <c r="H3690" i="8"/>
  <c r="I3690" i="8"/>
  <c r="D3691" i="8"/>
  <c r="H3691" i="8"/>
  <c r="I3691" i="8"/>
  <c r="D3692" i="8"/>
  <c r="H3692" i="8"/>
  <c r="I3692" i="8"/>
  <c r="D3693" i="8"/>
  <c r="H3693" i="8"/>
  <c r="I3693" i="8"/>
  <c r="D3694" i="8"/>
  <c r="H3694" i="8"/>
  <c r="I3694" i="8"/>
  <c r="D3695" i="8"/>
  <c r="H3695" i="8"/>
  <c r="I3695" i="8"/>
  <c r="D3696" i="8"/>
  <c r="H3696" i="8"/>
  <c r="I3696" i="8"/>
  <c r="D3697" i="8"/>
  <c r="H3697" i="8"/>
  <c r="I3697" i="8"/>
  <c r="D3698" i="8"/>
  <c r="H3698" i="8"/>
  <c r="I3698" i="8"/>
  <c r="D3699" i="8"/>
  <c r="H3699" i="8"/>
  <c r="I3699" i="8"/>
  <c r="D3700" i="8"/>
  <c r="H3700" i="8"/>
  <c r="I3700" i="8"/>
  <c r="D3701" i="8"/>
  <c r="H3701" i="8"/>
  <c r="I3701" i="8"/>
  <c r="D3702" i="8"/>
  <c r="H3702" i="8"/>
  <c r="I3702" i="8"/>
  <c r="D3703" i="8"/>
  <c r="H3703" i="8"/>
  <c r="I3703" i="8"/>
  <c r="D3704" i="8"/>
  <c r="H3704" i="8"/>
  <c r="I3704" i="8"/>
  <c r="D3705" i="8"/>
  <c r="H3705" i="8"/>
  <c r="I3705" i="8"/>
  <c r="D3706" i="8"/>
  <c r="H3706" i="8"/>
  <c r="I3706" i="8"/>
  <c r="D3707" i="8"/>
  <c r="H3707" i="8"/>
  <c r="I3707" i="8"/>
  <c r="D3708" i="8"/>
  <c r="H3708" i="8"/>
  <c r="I3708" i="8"/>
  <c r="D3709" i="8"/>
  <c r="H3709" i="8"/>
  <c r="I3709" i="8"/>
  <c r="D3710" i="8"/>
  <c r="H3710" i="8"/>
  <c r="I3710" i="8"/>
  <c r="D3711" i="8"/>
  <c r="H3711" i="8"/>
  <c r="I3711" i="8"/>
  <c r="D3712" i="8"/>
  <c r="H3712" i="8"/>
  <c r="I3712" i="8"/>
  <c r="D3713" i="8"/>
  <c r="H3713" i="8"/>
  <c r="I3713" i="8"/>
  <c r="D3714" i="8"/>
  <c r="H3714" i="8"/>
  <c r="I3714" i="8"/>
  <c r="D3715" i="8"/>
  <c r="H3715" i="8"/>
  <c r="I3715" i="8"/>
  <c r="D3716" i="8"/>
  <c r="H3716" i="8"/>
  <c r="I3716" i="8"/>
  <c r="D3717" i="8"/>
  <c r="H3717" i="8"/>
  <c r="I3717" i="8"/>
  <c r="D3718" i="8"/>
  <c r="H3718" i="8"/>
  <c r="I3718" i="8"/>
  <c r="D3719" i="8"/>
  <c r="H3719" i="8"/>
  <c r="I3719" i="8"/>
  <c r="D3720" i="8"/>
  <c r="H3720" i="8"/>
  <c r="I3720" i="8"/>
  <c r="D3721" i="8"/>
  <c r="H3721" i="8"/>
  <c r="I3721" i="8"/>
  <c r="D3722" i="8"/>
  <c r="H3722" i="8"/>
  <c r="I3722" i="8"/>
  <c r="D3723" i="8"/>
  <c r="H3723" i="8"/>
  <c r="I3723" i="8"/>
  <c r="D3724" i="8"/>
  <c r="H3724" i="8"/>
  <c r="I3724" i="8"/>
  <c r="D3725" i="8"/>
  <c r="H3725" i="8"/>
  <c r="I3725" i="8"/>
  <c r="D3726" i="8"/>
  <c r="H3726" i="8"/>
  <c r="I3726" i="8"/>
  <c r="D3727" i="8"/>
  <c r="H3727" i="8"/>
  <c r="I3727" i="8"/>
  <c r="D3728" i="8"/>
  <c r="H3728" i="8"/>
  <c r="I3728" i="8"/>
  <c r="D3729" i="8"/>
  <c r="H3729" i="8"/>
  <c r="I3729" i="8"/>
  <c r="D3730" i="8"/>
  <c r="H3730" i="8"/>
  <c r="I3730" i="8"/>
  <c r="D3731" i="8"/>
  <c r="H3731" i="8"/>
  <c r="I3731" i="8"/>
  <c r="D3732" i="8"/>
  <c r="H3732" i="8"/>
  <c r="I3732" i="8"/>
  <c r="D3733" i="8"/>
  <c r="H3733" i="8"/>
  <c r="I3733" i="8"/>
  <c r="D3734" i="8"/>
  <c r="H3734" i="8"/>
  <c r="I3734" i="8"/>
  <c r="D3735" i="8"/>
  <c r="H3735" i="8"/>
  <c r="I3735" i="8"/>
  <c r="D3736" i="8"/>
  <c r="H3736" i="8"/>
  <c r="I3736" i="8"/>
  <c r="D3737" i="8"/>
  <c r="H3737" i="8"/>
  <c r="I3737" i="8"/>
  <c r="D3738" i="8"/>
  <c r="H3738" i="8"/>
  <c r="I3738" i="8"/>
  <c r="D3739" i="8"/>
  <c r="H3739" i="8"/>
  <c r="I3739" i="8"/>
  <c r="D3740" i="8"/>
  <c r="H3740" i="8"/>
  <c r="I3740" i="8"/>
  <c r="D3741" i="8"/>
  <c r="H3741" i="8"/>
  <c r="I3741" i="8"/>
  <c r="D3742" i="8"/>
  <c r="H3742" i="8"/>
  <c r="I3742" i="8"/>
  <c r="D3743" i="8"/>
  <c r="H3743" i="8"/>
  <c r="I3743" i="8"/>
  <c r="D3744" i="8"/>
  <c r="H3744" i="8"/>
  <c r="I3744" i="8"/>
  <c r="D3745" i="8"/>
  <c r="H3745" i="8"/>
  <c r="I3745" i="8"/>
  <c r="D3746" i="8"/>
  <c r="H3746" i="8"/>
  <c r="I3746" i="8"/>
  <c r="D3747" i="8"/>
  <c r="H3747" i="8"/>
  <c r="I3747" i="8"/>
  <c r="D3748" i="8"/>
  <c r="H3748" i="8"/>
  <c r="I3748" i="8"/>
  <c r="D3749" i="8"/>
  <c r="H3749" i="8"/>
  <c r="I3749" i="8"/>
  <c r="D3750" i="8"/>
  <c r="H3750" i="8"/>
  <c r="I3750" i="8"/>
  <c r="D3751" i="8"/>
  <c r="H3751" i="8"/>
  <c r="I3751" i="8"/>
  <c r="D3752" i="8"/>
  <c r="H3752" i="8"/>
  <c r="I3752" i="8"/>
  <c r="D3753" i="8"/>
  <c r="H3753" i="8"/>
  <c r="I3753" i="8"/>
  <c r="D3754" i="8"/>
  <c r="H3754" i="8"/>
  <c r="I3754" i="8"/>
  <c r="D3755" i="8"/>
  <c r="H3755" i="8"/>
  <c r="I3755" i="8"/>
  <c r="D3756" i="8"/>
  <c r="H3756" i="8"/>
  <c r="I3756" i="8"/>
  <c r="D3757" i="8"/>
  <c r="H3757" i="8"/>
  <c r="I3757" i="8"/>
  <c r="D3758" i="8"/>
  <c r="H3758" i="8"/>
  <c r="I3758" i="8"/>
  <c r="D3759" i="8"/>
  <c r="H3759" i="8"/>
  <c r="I3759" i="8"/>
  <c r="D3760" i="8"/>
  <c r="H3760" i="8"/>
  <c r="I3760" i="8"/>
  <c r="D3761" i="8"/>
  <c r="H3761" i="8"/>
  <c r="I3761" i="8"/>
  <c r="D3762" i="8"/>
  <c r="H3762" i="8"/>
  <c r="I3762" i="8"/>
  <c r="D3763" i="8"/>
  <c r="H3763" i="8"/>
  <c r="I3763" i="8"/>
  <c r="D3764" i="8"/>
  <c r="H3764" i="8"/>
  <c r="I3764" i="8"/>
  <c r="D3765" i="8"/>
  <c r="H3765" i="8"/>
  <c r="I3765" i="8"/>
  <c r="D3766" i="8"/>
  <c r="H3766" i="8"/>
  <c r="I3766" i="8"/>
  <c r="D3767" i="8"/>
  <c r="H3767" i="8"/>
  <c r="I3767" i="8"/>
  <c r="D3768" i="8"/>
  <c r="H3768" i="8"/>
  <c r="I3768" i="8"/>
  <c r="D3769" i="8"/>
  <c r="H3769" i="8"/>
  <c r="I3769" i="8"/>
  <c r="D3770" i="8"/>
  <c r="H3770" i="8"/>
  <c r="I3770" i="8"/>
  <c r="D3771" i="8"/>
  <c r="H3771" i="8"/>
  <c r="I3771" i="8"/>
  <c r="D3772" i="8"/>
  <c r="H3772" i="8"/>
  <c r="I3772" i="8"/>
  <c r="D3773" i="8"/>
  <c r="H3773" i="8"/>
  <c r="I3773" i="8"/>
  <c r="D3774" i="8"/>
  <c r="H3774" i="8"/>
  <c r="I3774" i="8"/>
  <c r="D3775" i="8"/>
  <c r="H3775" i="8"/>
  <c r="I3775" i="8"/>
  <c r="D3776" i="8"/>
  <c r="H3776" i="8"/>
  <c r="I3776" i="8"/>
  <c r="D3777" i="8"/>
  <c r="H3777" i="8"/>
  <c r="I3777" i="8"/>
  <c r="D3778" i="8"/>
  <c r="H3778" i="8"/>
  <c r="I3778" i="8"/>
  <c r="D3779" i="8"/>
  <c r="H3779" i="8"/>
  <c r="I3779" i="8"/>
  <c r="D3780" i="8"/>
  <c r="H3780" i="8"/>
  <c r="I3780" i="8"/>
  <c r="D3781" i="8"/>
  <c r="H3781" i="8"/>
  <c r="I3781" i="8"/>
  <c r="D3782" i="8"/>
  <c r="H3782" i="8"/>
  <c r="I3782" i="8"/>
  <c r="D3783" i="8"/>
  <c r="H3783" i="8"/>
  <c r="I3783" i="8"/>
  <c r="D3784" i="8"/>
  <c r="H3784" i="8"/>
  <c r="I3784" i="8"/>
  <c r="D3785" i="8"/>
  <c r="H3785" i="8"/>
  <c r="I3785" i="8"/>
  <c r="D3786" i="8"/>
  <c r="H3786" i="8"/>
  <c r="I3786" i="8"/>
  <c r="D3787" i="8"/>
  <c r="H3787" i="8"/>
  <c r="I3787" i="8"/>
  <c r="D3788" i="8"/>
  <c r="H3788" i="8"/>
  <c r="I3788" i="8"/>
  <c r="D3789" i="8"/>
  <c r="H3789" i="8"/>
  <c r="I3789" i="8"/>
  <c r="D3790" i="8"/>
  <c r="H3790" i="8"/>
  <c r="I3790" i="8"/>
  <c r="D3791" i="8"/>
  <c r="H3791" i="8"/>
  <c r="I3791" i="8"/>
  <c r="D3792" i="8"/>
  <c r="H3792" i="8"/>
  <c r="I3792" i="8"/>
  <c r="D3793" i="8"/>
  <c r="H3793" i="8"/>
  <c r="I3793" i="8"/>
  <c r="D3794" i="8"/>
  <c r="H3794" i="8"/>
  <c r="I3794" i="8"/>
  <c r="D3795" i="8"/>
  <c r="H3795" i="8"/>
  <c r="I3795" i="8"/>
  <c r="D3796" i="8"/>
  <c r="H3796" i="8"/>
  <c r="I3796" i="8"/>
  <c r="D3797" i="8"/>
  <c r="H3797" i="8"/>
  <c r="I3797" i="8"/>
  <c r="D3798" i="8"/>
  <c r="H3798" i="8"/>
  <c r="I3798" i="8"/>
  <c r="D3799" i="8"/>
  <c r="H3799" i="8"/>
  <c r="I3799" i="8"/>
  <c r="D3800" i="8"/>
  <c r="H3800" i="8"/>
  <c r="I3800" i="8"/>
  <c r="D3801" i="8"/>
  <c r="H3801" i="8"/>
  <c r="I3801" i="8"/>
  <c r="D3802" i="8"/>
  <c r="H3802" i="8"/>
  <c r="I3802" i="8"/>
  <c r="D3803" i="8"/>
  <c r="H3803" i="8"/>
  <c r="I3803" i="8"/>
  <c r="D3804" i="8"/>
  <c r="H3804" i="8"/>
  <c r="I3804" i="8"/>
  <c r="D3805" i="8"/>
  <c r="H3805" i="8"/>
  <c r="I3805" i="8"/>
  <c r="D3806" i="8"/>
  <c r="H3806" i="8"/>
  <c r="I3806" i="8"/>
  <c r="D3807" i="8"/>
  <c r="H3807" i="8"/>
  <c r="I3807" i="8"/>
  <c r="D3808" i="8"/>
  <c r="H3808" i="8"/>
  <c r="I3808" i="8"/>
  <c r="D3809" i="8"/>
  <c r="H3809" i="8"/>
  <c r="I3809" i="8"/>
  <c r="D3810" i="8"/>
  <c r="H3810" i="8"/>
  <c r="I3810" i="8"/>
  <c r="D3811" i="8"/>
  <c r="H3811" i="8"/>
  <c r="I3811" i="8"/>
  <c r="D3812" i="8"/>
  <c r="H3812" i="8"/>
  <c r="I3812" i="8"/>
  <c r="D3813" i="8"/>
  <c r="H3813" i="8"/>
  <c r="I3813" i="8"/>
  <c r="D3814" i="8"/>
  <c r="H3814" i="8"/>
  <c r="I3814" i="8"/>
  <c r="D3815" i="8"/>
  <c r="H3815" i="8"/>
  <c r="I3815" i="8"/>
  <c r="D3816" i="8"/>
  <c r="H3816" i="8"/>
  <c r="I3816" i="8"/>
  <c r="D3817" i="8"/>
  <c r="H3817" i="8"/>
  <c r="I3817" i="8"/>
  <c r="D3818" i="8"/>
  <c r="H3818" i="8"/>
  <c r="I3818" i="8"/>
  <c r="D3819" i="8"/>
  <c r="H3819" i="8"/>
  <c r="I3819" i="8"/>
  <c r="D3820" i="8"/>
  <c r="H3820" i="8"/>
  <c r="I3820" i="8"/>
  <c r="D3821" i="8"/>
  <c r="H3821" i="8"/>
  <c r="I3821" i="8"/>
  <c r="D3822" i="8"/>
  <c r="H3822" i="8"/>
  <c r="I3822" i="8"/>
  <c r="D3823" i="8"/>
  <c r="H3823" i="8"/>
  <c r="I3823" i="8"/>
  <c r="D3824" i="8"/>
  <c r="H3824" i="8"/>
  <c r="I3824" i="8"/>
  <c r="D3825" i="8"/>
  <c r="H3825" i="8"/>
  <c r="I3825" i="8"/>
  <c r="D3826" i="8"/>
  <c r="H3826" i="8"/>
  <c r="I3826" i="8"/>
  <c r="D3827" i="8"/>
  <c r="H3827" i="8"/>
  <c r="I3827" i="8"/>
  <c r="D3828" i="8"/>
  <c r="H3828" i="8"/>
  <c r="I3828" i="8"/>
  <c r="D3829" i="8"/>
  <c r="H3829" i="8"/>
  <c r="I3829" i="8"/>
  <c r="D3830" i="8"/>
  <c r="H3830" i="8"/>
  <c r="I3830" i="8"/>
  <c r="D3831" i="8"/>
  <c r="H3831" i="8"/>
  <c r="I3831" i="8"/>
  <c r="D3832" i="8"/>
  <c r="H3832" i="8"/>
  <c r="I3832" i="8"/>
  <c r="D3833" i="8"/>
  <c r="H3833" i="8"/>
  <c r="I3833" i="8"/>
  <c r="D3834" i="8"/>
  <c r="H3834" i="8"/>
  <c r="I3834" i="8"/>
  <c r="D3835" i="8"/>
  <c r="H3835" i="8"/>
  <c r="I3835" i="8"/>
  <c r="D3836" i="8"/>
  <c r="H3836" i="8"/>
  <c r="I3836" i="8"/>
  <c r="D3837" i="8"/>
  <c r="H3837" i="8"/>
  <c r="I3837" i="8"/>
  <c r="D3838" i="8"/>
  <c r="H3838" i="8"/>
  <c r="I3838" i="8"/>
  <c r="D3839" i="8"/>
  <c r="H3839" i="8"/>
  <c r="I3839" i="8"/>
  <c r="D3840" i="8"/>
  <c r="H3840" i="8"/>
  <c r="I3840" i="8"/>
  <c r="D3841" i="8"/>
  <c r="H3841" i="8"/>
  <c r="I3841" i="8"/>
  <c r="D3842" i="8"/>
  <c r="H3842" i="8"/>
  <c r="I3842" i="8"/>
  <c r="D3843" i="8"/>
  <c r="H3843" i="8"/>
  <c r="I3843" i="8"/>
  <c r="D3844" i="8"/>
  <c r="H3844" i="8"/>
  <c r="I3844" i="8"/>
  <c r="D3845" i="8"/>
  <c r="H3845" i="8"/>
  <c r="I3845" i="8"/>
  <c r="D3846" i="8"/>
  <c r="H3846" i="8"/>
  <c r="I3846" i="8"/>
  <c r="D3847" i="8"/>
  <c r="H3847" i="8"/>
  <c r="I3847" i="8"/>
  <c r="D3848" i="8"/>
  <c r="H3848" i="8"/>
  <c r="I3848" i="8"/>
  <c r="D3849" i="8"/>
  <c r="H3849" i="8"/>
  <c r="I3849" i="8"/>
  <c r="D3850" i="8"/>
  <c r="H3850" i="8"/>
  <c r="I3850" i="8"/>
  <c r="D3851" i="8"/>
  <c r="H3851" i="8"/>
  <c r="I3851" i="8"/>
  <c r="D3852" i="8"/>
  <c r="H3852" i="8"/>
  <c r="I3852" i="8"/>
  <c r="D3853" i="8"/>
  <c r="H3853" i="8"/>
  <c r="I3853" i="8"/>
  <c r="D3854" i="8"/>
  <c r="H3854" i="8"/>
  <c r="I3854" i="8"/>
  <c r="D3855" i="8"/>
  <c r="H3855" i="8"/>
  <c r="I3855" i="8"/>
  <c r="D3856" i="8"/>
  <c r="H3856" i="8"/>
  <c r="I3856" i="8"/>
  <c r="D3857" i="8"/>
  <c r="H3857" i="8"/>
  <c r="I3857" i="8"/>
  <c r="D3858" i="8"/>
  <c r="H3858" i="8"/>
  <c r="I3858" i="8"/>
  <c r="D3859" i="8"/>
  <c r="H3859" i="8"/>
  <c r="I3859" i="8"/>
  <c r="D3860" i="8"/>
  <c r="H3860" i="8"/>
  <c r="I3860" i="8"/>
  <c r="D3861" i="8"/>
  <c r="H3861" i="8"/>
  <c r="I3861" i="8"/>
  <c r="D3862" i="8"/>
  <c r="H3862" i="8"/>
  <c r="I3862" i="8"/>
  <c r="D3863" i="8"/>
  <c r="H3863" i="8"/>
  <c r="I3863" i="8"/>
  <c r="D3864" i="8"/>
  <c r="H3864" i="8"/>
  <c r="I3864" i="8"/>
  <c r="D3865" i="8"/>
  <c r="H3865" i="8"/>
  <c r="I3865" i="8"/>
  <c r="D3866" i="8"/>
  <c r="H3866" i="8"/>
  <c r="I3866" i="8"/>
  <c r="D3867" i="8"/>
  <c r="H3867" i="8"/>
  <c r="I3867" i="8"/>
  <c r="D3868" i="8"/>
  <c r="H3868" i="8"/>
  <c r="I3868" i="8"/>
  <c r="D3869" i="8"/>
  <c r="H3869" i="8"/>
  <c r="I3869" i="8"/>
  <c r="D3870" i="8"/>
  <c r="H3870" i="8"/>
  <c r="I3870" i="8"/>
  <c r="D3871" i="8"/>
  <c r="H3871" i="8"/>
  <c r="I3871" i="8"/>
  <c r="D3872" i="8"/>
  <c r="H3872" i="8"/>
  <c r="I3872" i="8"/>
  <c r="D3873" i="8"/>
  <c r="H3873" i="8"/>
  <c r="I3873" i="8"/>
  <c r="D3874" i="8"/>
  <c r="H3874" i="8"/>
  <c r="I3874" i="8"/>
  <c r="D3875" i="8"/>
  <c r="H3875" i="8"/>
  <c r="I3875" i="8"/>
  <c r="D3876" i="8"/>
  <c r="H3876" i="8"/>
  <c r="I3876" i="8"/>
  <c r="D3877" i="8"/>
  <c r="H3877" i="8"/>
  <c r="I3877" i="8"/>
  <c r="D3878" i="8"/>
  <c r="H3878" i="8"/>
  <c r="I3878" i="8"/>
  <c r="D3879" i="8"/>
  <c r="H3879" i="8"/>
  <c r="I3879" i="8"/>
  <c r="D3880" i="8"/>
  <c r="H3880" i="8"/>
  <c r="I3880" i="8"/>
  <c r="D3881" i="8"/>
  <c r="H3881" i="8"/>
  <c r="I3881" i="8"/>
  <c r="D3882" i="8"/>
  <c r="H3882" i="8"/>
  <c r="I3882" i="8"/>
  <c r="D3883" i="8"/>
  <c r="H3883" i="8"/>
  <c r="I3883" i="8"/>
  <c r="D3884" i="8"/>
  <c r="H3884" i="8"/>
  <c r="I3884" i="8"/>
  <c r="D3885" i="8"/>
  <c r="H3885" i="8"/>
  <c r="I3885" i="8"/>
  <c r="D3886" i="8"/>
  <c r="H3886" i="8"/>
  <c r="I3886" i="8"/>
  <c r="D3887" i="8"/>
  <c r="H3887" i="8"/>
  <c r="I3887" i="8"/>
  <c r="D3888" i="8"/>
  <c r="H3888" i="8"/>
  <c r="I3888" i="8"/>
  <c r="D3889" i="8"/>
  <c r="H3889" i="8"/>
  <c r="I3889" i="8"/>
  <c r="D3890" i="8"/>
  <c r="H3890" i="8"/>
  <c r="I3890" i="8"/>
  <c r="D3891" i="8"/>
  <c r="H3891" i="8"/>
  <c r="I3891" i="8"/>
  <c r="D3892" i="8"/>
  <c r="H3892" i="8"/>
  <c r="I3892" i="8"/>
  <c r="D3893" i="8"/>
  <c r="H3893" i="8"/>
  <c r="I3893" i="8"/>
  <c r="D3894" i="8"/>
  <c r="H3894" i="8"/>
  <c r="I3894" i="8"/>
  <c r="D3895" i="8"/>
  <c r="H3895" i="8"/>
  <c r="I3895" i="8"/>
  <c r="D3896" i="8"/>
  <c r="H3896" i="8"/>
  <c r="I3896" i="8"/>
  <c r="D3897" i="8"/>
  <c r="H3897" i="8"/>
  <c r="I3897" i="8"/>
  <c r="D3898" i="8"/>
  <c r="H3898" i="8"/>
  <c r="I3898" i="8"/>
  <c r="D3899" i="8"/>
  <c r="H3899" i="8"/>
  <c r="I3899" i="8"/>
  <c r="D3900" i="8"/>
  <c r="H3900" i="8"/>
  <c r="I3900" i="8"/>
  <c r="D3901" i="8"/>
  <c r="H3901" i="8"/>
  <c r="I3901" i="8"/>
  <c r="D3902" i="8"/>
  <c r="H3902" i="8"/>
  <c r="I3902" i="8"/>
  <c r="D3903" i="8"/>
  <c r="H3903" i="8"/>
  <c r="I3903" i="8"/>
  <c r="D3904" i="8"/>
  <c r="H3904" i="8"/>
  <c r="I3904" i="8"/>
  <c r="D3905" i="8"/>
  <c r="H3905" i="8"/>
  <c r="I3905" i="8"/>
  <c r="D3906" i="8"/>
  <c r="H3906" i="8"/>
  <c r="I3906" i="8"/>
  <c r="D3907" i="8"/>
  <c r="H3907" i="8"/>
  <c r="I3907" i="8"/>
  <c r="D3908" i="8"/>
  <c r="H3908" i="8"/>
  <c r="I3908" i="8"/>
  <c r="D3909" i="8"/>
  <c r="H3909" i="8"/>
  <c r="I3909" i="8"/>
  <c r="D3910" i="8"/>
  <c r="H3910" i="8"/>
  <c r="I3910" i="8"/>
  <c r="D3911" i="8"/>
  <c r="H3911" i="8"/>
  <c r="I3911" i="8"/>
  <c r="D3912" i="8"/>
  <c r="H3912" i="8"/>
  <c r="I3912" i="8"/>
  <c r="D3913" i="8"/>
  <c r="H3913" i="8"/>
  <c r="I3913" i="8"/>
  <c r="D3914" i="8"/>
  <c r="H3914" i="8"/>
  <c r="I3914" i="8"/>
  <c r="D3915" i="8"/>
  <c r="H3915" i="8"/>
  <c r="I3915" i="8"/>
  <c r="D3916" i="8"/>
  <c r="H3916" i="8"/>
  <c r="I3916" i="8"/>
  <c r="D3917" i="8"/>
  <c r="H3917" i="8"/>
  <c r="I3917" i="8"/>
  <c r="D3918" i="8"/>
  <c r="H3918" i="8"/>
  <c r="I3918" i="8"/>
  <c r="D3919" i="8"/>
  <c r="H3919" i="8"/>
  <c r="I3919" i="8"/>
  <c r="D3920" i="8"/>
  <c r="H3920" i="8"/>
  <c r="I3920" i="8"/>
  <c r="D3921" i="8"/>
  <c r="H3921" i="8"/>
  <c r="I3921" i="8"/>
  <c r="D3922" i="8"/>
  <c r="H3922" i="8"/>
  <c r="I3922" i="8"/>
  <c r="D3923" i="8"/>
  <c r="H3923" i="8"/>
  <c r="I3923" i="8"/>
  <c r="D3924" i="8"/>
  <c r="H3924" i="8"/>
  <c r="I3924" i="8"/>
  <c r="D3925" i="8"/>
  <c r="H3925" i="8"/>
  <c r="I3925" i="8"/>
  <c r="D3926" i="8"/>
  <c r="H3926" i="8"/>
  <c r="I3926" i="8"/>
  <c r="D3927" i="8"/>
  <c r="H3927" i="8"/>
  <c r="I3927" i="8"/>
  <c r="D3928" i="8"/>
  <c r="H3928" i="8"/>
  <c r="I3928" i="8"/>
  <c r="D3929" i="8"/>
  <c r="H3929" i="8"/>
  <c r="I3929" i="8"/>
  <c r="D3930" i="8"/>
  <c r="H3930" i="8"/>
  <c r="I3930" i="8"/>
  <c r="D3931" i="8"/>
  <c r="H3931" i="8"/>
  <c r="I3931" i="8"/>
  <c r="D3932" i="8"/>
  <c r="H3932" i="8"/>
  <c r="I3932" i="8"/>
  <c r="D3933" i="8"/>
  <c r="H3933" i="8"/>
  <c r="I3933" i="8"/>
  <c r="D3934" i="8"/>
  <c r="H3934" i="8"/>
  <c r="I3934" i="8"/>
  <c r="D3935" i="8"/>
  <c r="H3935" i="8"/>
  <c r="I3935" i="8"/>
  <c r="D3936" i="8"/>
  <c r="H3936" i="8"/>
  <c r="I3936" i="8"/>
  <c r="D3937" i="8"/>
  <c r="H3937" i="8"/>
  <c r="I3937" i="8"/>
  <c r="D3938" i="8"/>
  <c r="H3938" i="8"/>
  <c r="I3938" i="8"/>
  <c r="D3939" i="8"/>
  <c r="H3939" i="8"/>
  <c r="I3939" i="8"/>
  <c r="D3940" i="8"/>
  <c r="H3940" i="8"/>
  <c r="I3940" i="8"/>
  <c r="D3941" i="8"/>
  <c r="H3941" i="8"/>
  <c r="I3941" i="8"/>
  <c r="D3942" i="8"/>
  <c r="H3942" i="8"/>
  <c r="I3942" i="8"/>
  <c r="D3943" i="8"/>
  <c r="H3943" i="8"/>
  <c r="I3943" i="8"/>
  <c r="D3944" i="8"/>
  <c r="H3944" i="8"/>
  <c r="I3944" i="8"/>
  <c r="D3945" i="8"/>
  <c r="H3945" i="8"/>
  <c r="I3945" i="8"/>
  <c r="D3946" i="8"/>
  <c r="H3946" i="8"/>
  <c r="I3946" i="8"/>
  <c r="D3947" i="8"/>
  <c r="H3947" i="8"/>
  <c r="I3947" i="8"/>
  <c r="D3948" i="8"/>
  <c r="H3948" i="8"/>
  <c r="I3948" i="8"/>
  <c r="D3949" i="8"/>
  <c r="H3949" i="8"/>
  <c r="I3949" i="8"/>
  <c r="D3950" i="8"/>
  <c r="H3950" i="8"/>
  <c r="I3950" i="8"/>
  <c r="D3951" i="8"/>
  <c r="H3951" i="8"/>
  <c r="I3951" i="8"/>
  <c r="D3952" i="8"/>
  <c r="H3952" i="8"/>
  <c r="I3952" i="8"/>
  <c r="D3953" i="8"/>
  <c r="H3953" i="8"/>
  <c r="I3953" i="8"/>
  <c r="D3954" i="8"/>
  <c r="H3954" i="8"/>
  <c r="I3954" i="8"/>
  <c r="D3955" i="8"/>
  <c r="H3955" i="8"/>
  <c r="I3955" i="8"/>
  <c r="D3956" i="8"/>
  <c r="H3956" i="8"/>
  <c r="I3956" i="8"/>
  <c r="D3957" i="8"/>
  <c r="H3957" i="8"/>
  <c r="I3957" i="8"/>
  <c r="D3958" i="8"/>
  <c r="H3958" i="8"/>
  <c r="I3958" i="8"/>
  <c r="D3959" i="8"/>
  <c r="H3959" i="8"/>
  <c r="I3959" i="8"/>
  <c r="D3960" i="8"/>
  <c r="H3960" i="8"/>
  <c r="I3960" i="8"/>
  <c r="D3961" i="8"/>
  <c r="H3961" i="8"/>
  <c r="I3961" i="8"/>
  <c r="D3962" i="8"/>
  <c r="H3962" i="8"/>
  <c r="I3962" i="8"/>
  <c r="D3963" i="8"/>
  <c r="H3963" i="8"/>
  <c r="I3963" i="8"/>
  <c r="D3964" i="8"/>
  <c r="H3964" i="8"/>
  <c r="I3964" i="8"/>
  <c r="D3965" i="8"/>
  <c r="H3965" i="8"/>
  <c r="I3965" i="8"/>
  <c r="D3966" i="8"/>
  <c r="H3966" i="8"/>
  <c r="I3966" i="8"/>
  <c r="D3967" i="8"/>
  <c r="H3967" i="8"/>
  <c r="I3967" i="8"/>
  <c r="D3968" i="8"/>
  <c r="H3968" i="8"/>
  <c r="I3968" i="8"/>
  <c r="D3969" i="8"/>
  <c r="H3969" i="8"/>
  <c r="I3969" i="8"/>
  <c r="D3970" i="8"/>
  <c r="H3970" i="8"/>
  <c r="I3970" i="8"/>
  <c r="D3971" i="8"/>
  <c r="H3971" i="8"/>
  <c r="I3971" i="8"/>
  <c r="D3972" i="8"/>
  <c r="H3972" i="8"/>
  <c r="I3972" i="8"/>
  <c r="D3973" i="8"/>
  <c r="H3973" i="8"/>
  <c r="I3973" i="8"/>
  <c r="D3974" i="8"/>
  <c r="H3974" i="8"/>
  <c r="I3974" i="8"/>
  <c r="D3975" i="8"/>
  <c r="H3975" i="8"/>
  <c r="I3975" i="8"/>
  <c r="D3976" i="8"/>
  <c r="H3976" i="8"/>
  <c r="I3976" i="8"/>
  <c r="D3977" i="8"/>
  <c r="H3977" i="8"/>
  <c r="I3977" i="8"/>
  <c r="D3978" i="8"/>
  <c r="H3978" i="8"/>
  <c r="I3978" i="8"/>
  <c r="D3979" i="8"/>
  <c r="H3979" i="8"/>
  <c r="I3979" i="8"/>
  <c r="D3980" i="8"/>
  <c r="H3980" i="8"/>
  <c r="I3980" i="8"/>
  <c r="D3981" i="8"/>
  <c r="H3981" i="8"/>
  <c r="I3981" i="8"/>
  <c r="D3982" i="8"/>
  <c r="H3982" i="8"/>
  <c r="I3982" i="8"/>
  <c r="D3983" i="8"/>
  <c r="H3983" i="8"/>
  <c r="I3983" i="8"/>
  <c r="D3984" i="8"/>
  <c r="H3984" i="8"/>
  <c r="I3984" i="8"/>
  <c r="D3985" i="8"/>
  <c r="H3985" i="8"/>
  <c r="I3985" i="8"/>
  <c r="D3986" i="8"/>
  <c r="H3986" i="8"/>
  <c r="I3986" i="8"/>
  <c r="D3987" i="8"/>
  <c r="H3987" i="8"/>
  <c r="I3987" i="8"/>
  <c r="D3988" i="8"/>
  <c r="H3988" i="8"/>
  <c r="I3988" i="8"/>
  <c r="D3989" i="8"/>
  <c r="H3989" i="8"/>
  <c r="I3989" i="8"/>
  <c r="D3990" i="8"/>
  <c r="H3990" i="8"/>
  <c r="I3990" i="8"/>
  <c r="D3991" i="8"/>
  <c r="H3991" i="8"/>
  <c r="I3991" i="8"/>
  <c r="D3992" i="8"/>
  <c r="H3992" i="8"/>
  <c r="I3992" i="8"/>
  <c r="D3993" i="8"/>
  <c r="H3993" i="8"/>
  <c r="I3993" i="8"/>
  <c r="D3994" i="8"/>
  <c r="H3994" i="8"/>
  <c r="I3994" i="8"/>
  <c r="D3995" i="8"/>
  <c r="H3995" i="8"/>
  <c r="I3995" i="8"/>
  <c r="D3996" i="8"/>
  <c r="H3996" i="8"/>
  <c r="I3996" i="8"/>
  <c r="D3997" i="8"/>
  <c r="H3997" i="8"/>
  <c r="I3997" i="8"/>
  <c r="D3998" i="8"/>
  <c r="H3998" i="8"/>
  <c r="I3998" i="8"/>
  <c r="D3999" i="8"/>
  <c r="H3999" i="8"/>
  <c r="I3999" i="8"/>
  <c r="D4000" i="8"/>
  <c r="H4000" i="8"/>
  <c r="I4000" i="8"/>
  <c r="D4001" i="8"/>
  <c r="H4001" i="8"/>
  <c r="I4001" i="8"/>
  <c r="D4002" i="8"/>
  <c r="H4002" i="8"/>
  <c r="I4002" i="8"/>
  <c r="D4003" i="8"/>
  <c r="H4003" i="8"/>
  <c r="I4003" i="8"/>
  <c r="D4004" i="8"/>
  <c r="H4004" i="8"/>
  <c r="I4004" i="8"/>
  <c r="D4005" i="8"/>
  <c r="H4005" i="8"/>
  <c r="I4005" i="8"/>
  <c r="D4006" i="8"/>
  <c r="H4006" i="8"/>
  <c r="I4006" i="8"/>
  <c r="D4007" i="8"/>
  <c r="H4007" i="8"/>
  <c r="I4007" i="8"/>
  <c r="D4008" i="8"/>
  <c r="H4008" i="8"/>
  <c r="I4008" i="8"/>
  <c r="D4009" i="8"/>
  <c r="H4009" i="8"/>
  <c r="I4009" i="8"/>
  <c r="D4010" i="8"/>
  <c r="H4010" i="8"/>
  <c r="I4010" i="8"/>
  <c r="D4011" i="8"/>
  <c r="H4011" i="8"/>
  <c r="I4011" i="8"/>
  <c r="D4012" i="8"/>
  <c r="H4012" i="8"/>
  <c r="I4012" i="8"/>
  <c r="D4013" i="8"/>
  <c r="H4013" i="8"/>
  <c r="I4013" i="8"/>
  <c r="D4014" i="8"/>
  <c r="H4014" i="8"/>
  <c r="I4014" i="8"/>
  <c r="D4015" i="8"/>
  <c r="H4015" i="8"/>
  <c r="I4015" i="8"/>
  <c r="D4016" i="8"/>
  <c r="H4016" i="8"/>
  <c r="I4016" i="8"/>
  <c r="D4017" i="8"/>
  <c r="H4017" i="8"/>
  <c r="I4017" i="8"/>
  <c r="D4018" i="8"/>
  <c r="H4018" i="8"/>
  <c r="I4018" i="8"/>
  <c r="D4019" i="8"/>
  <c r="H4019" i="8"/>
  <c r="I4019" i="8"/>
  <c r="D4020" i="8"/>
  <c r="H4020" i="8"/>
  <c r="I4020" i="8"/>
  <c r="D4021" i="8"/>
  <c r="H4021" i="8"/>
  <c r="I4021" i="8"/>
  <c r="D4022" i="8"/>
  <c r="H4022" i="8"/>
  <c r="I4022" i="8"/>
  <c r="D4023" i="8"/>
  <c r="H4023" i="8"/>
  <c r="I4023" i="8"/>
  <c r="D4024" i="8"/>
  <c r="H4024" i="8"/>
  <c r="I4024" i="8"/>
  <c r="D4025" i="8"/>
  <c r="H4025" i="8"/>
  <c r="I4025" i="8"/>
  <c r="D4026" i="8"/>
  <c r="H4026" i="8"/>
  <c r="I4026" i="8"/>
  <c r="D4027" i="8"/>
  <c r="H4027" i="8"/>
  <c r="I4027" i="8"/>
  <c r="D4028" i="8"/>
  <c r="H4028" i="8"/>
  <c r="I4028" i="8"/>
  <c r="D4029" i="8"/>
  <c r="H4029" i="8"/>
  <c r="I4029" i="8"/>
  <c r="D4030" i="8"/>
  <c r="H4030" i="8"/>
  <c r="I4030" i="8"/>
  <c r="D4031" i="8"/>
  <c r="H4031" i="8"/>
  <c r="I4031" i="8"/>
  <c r="D4032" i="8"/>
  <c r="H4032" i="8"/>
  <c r="I4032" i="8"/>
  <c r="D4033" i="8"/>
  <c r="H4033" i="8"/>
  <c r="I4033" i="8"/>
  <c r="D4034" i="8"/>
  <c r="H4034" i="8"/>
  <c r="I4034" i="8"/>
  <c r="D4035" i="8"/>
  <c r="H4035" i="8"/>
  <c r="I4035" i="8"/>
  <c r="D4036" i="8"/>
  <c r="H4036" i="8"/>
  <c r="I4036" i="8"/>
  <c r="D4037" i="8"/>
  <c r="H4037" i="8"/>
  <c r="I4037" i="8"/>
  <c r="D4038" i="8"/>
  <c r="H4038" i="8"/>
  <c r="I4038" i="8"/>
  <c r="D4039" i="8"/>
  <c r="H4039" i="8"/>
  <c r="I4039" i="8"/>
  <c r="D4040" i="8"/>
  <c r="H4040" i="8"/>
  <c r="I4040" i="8"/>
  <c r="D4041" i="8"/>
  <c r="H4041" i="8"/>
  <c r="I4041" i="8"/>
  <c r="D4042" i="8"/>
  <c r="H4042" i="8"/>
  <c r="I4042" i="8"/>
  <c r="D4043" i="8"/>
  <c r="H4043" i="8"/>
  <c r="I4043" i="8"/>
  <c r="D4044" i="8"/>
  <c r="H4044" i="8"/>
  <c r="I4044" i="8"/>
  <c r="D4045" i="8"/>
  <c r="H4045" i="8"/>
  <c r="I4045" i="8"/>
  <c r="D4046" i="8"/>
  <c r="H4046" i="8"/>
  <c r="I4046" i="8"/>
  <c r="D4047" i="8"/>
  <c r="H4047" i="8"/>
  <c r="I4047" i="8"/>
  <c r="D4048" i="8"/>
  <c r="H4048" i="8"/>
  <c r="I4048" i="8"/>
  <c r="D4049" i="8"/>
  <c r="H4049" i="8"/>
  <c r="I4049" i="8"/>
  <c r="D4050" i="8"/>
  <c r="H4050" i="8"/>
  <c r="I4050" i="8"/>
  <c r="D4051" i="8"/>
  <c r="H4051" i="8"/>
  <c r="I4051" i="8"/>
  <c r="D4052" i="8"/>
  <c r="H4052" i="8"/>
  <c r="I4052" i="8"/>
  <c r="D4053" i="8"/>
  <c r="H4053" i="8"/>
  <c r="I4053" i="8"/>
  <c r="D4054" i="8"/>
  <c r="H4054" i="8"/>
  <c r="I4054" i="8"/>
  <c r="D4055" i="8"/>
  <c r="H4055" i="8"/>
  <c r="I4055" i="8"/>
  <c r="D4056" i="8"/>
  <c r="H4056" i="8"/>
  <c r="I4056" i="8"/>
  <c r="D4057" i="8"/>
  <c r="H4057" i="8"/>
  <c r="I4057" i="8"/>
  <c r="D4058" i="8"/>
  <c r="H4058" i="8"/>
  <c r="I4058" i="8"/>
  <c r="D4059" i="8"/>
  <c r="H4059" i="8"/>
  <c r="I4059" i="8"/>
  <c r="D4060" i="8"/>
  <c r="H4060" i="8"/>
  <c r="I4060" i="8"/>
  <c r="D4061" i="8"/>
  <c r="H4061" i="8"/>
  <c r="I4061" i="8"/>
  <c r="D4062" i="8"/>
  <c r="H4062" i="8"/>
  <c r="I4062" i="8"/>
  <c r="D4063" i="8"/>
  <c r="H4063" i="8"/>
  <c r="I4063" i="8"/>
  <c r="D4064" i="8"/>
  <c r="H4064" i="8"/>
  <c r="I4064" i="8"/>
  <c r="D4065" i="8"/>
  <c r="H4065" i="8"/>
  <c r="I4065" i="8"/>
  <c r="D4066" i="8"/>
  <c r="H4066" i="8"/>
  <c r="I4066" i="8"/>
  <c r="D4067" i="8"/>
  <c r="H4067" i="8"/>
  <c r="I4067" i="8"/>
  <c r="D4068" i="8"/>
  <c r="H4068" i="8"/>
  <c r="I4068" i="8"/>
  <c r="D4069" i="8"/>
  <c r="H4069" i="8"/>
  <c r="I4069" i="8"/>
  <c r="D4070" i="8"/>
  <c r="H4070" i="8"/>
  <c r="I4070" i="8"/>
  <c r="D4071" i="8"/>
  <c r="H4071" i="8"/>
  <c r="I4071" i="8"/>
  <c r="D4072" i="8"/>
  <c r="H4072" i="8"/>
  <c r="I4072" i="8"/>
  <c r="D4073" i="8"/>
  <c r="H4073" i="8"/>
  <c r="I4073" i="8"/>
  <c r="D4074" i="8"/>
  <c r="H4074" i="8"/>
  <c r="I4074" i="8"/>
  <c r="D4075" i="8"/>
  <c r="H4075" i="8"/>
  <c r="I4075" i="8"/>
  <c r="D4076" i="8"/>
  <c r="H4076" i="8"/>
  <c r="I4076" i="8"/>
  <c r="D4077" i="8"/>
  <c r="H4077" i="8"/>
  <c r="I4077" i="8"/>
  <c r="D4078" i="8"/>
  <c r="H4078" i="8"/>
  <c r="I4078" i="8"/>
  <c r="D4079" i="8"/>
  <c r="H4079" i="8"/>
  <c r="I4079" i="8"/>
  <c r="D4080" i="8"/>
  <c r="H4080" i="8"/>
  <c r="I4080" i="8"/>
  <c r="D4081" i="8"/>
  <c r="H4081" i="8"/>
  <c r="I4081" i="8"/>
  <c r="D4082" i="8"/>
  <c r="H4082" i="8"/>
  <c r="I4082" i="8"/>
  <c r="D4083" i="8"/>
  <c r="H4083" i="8"/>
  <c r="I4083" i="8"/>
  <c r="D4084" i="8"/>
  <c r="H4084" i="8"/>
  <c r="I4084" i="8"/>
  <c r="D4085" i="8"/>
  <c r="H4085" i="8"/>
  <c r="I4085" i="8"/>
  <c r="D4086" i="8"/>
  <c r="H4086" i="8"/>
  <c r="I4086" i="8"/>
  <c r="D4087" i="8"/>
  <c r="H4087" i="8"/>
  <c r="I4087" i="8"/>
  <c r="D4088" i="8"/>
  <c r="H4088" i="8"/>
  <c r="I4088" i="8"/>
  <c r="D4089" i="8"/>
  <c r="H4089" i="8"/>
  <c r="I4089" i="8"/>
  <c r="D4090" i="8"/>
  <c r="H4090" i="8"/>
  <c r="I4090" i="8"/>
  <c r="D4091" i="8"/>
  <c r="H4091" i="8"/>
  <c r="I4091" i="8"/>
  <c r="D4092" i="8"/>
  <c r="H4092" i="8"/>
  <c r="I4092" i="8"/>
  <c r="D4093" i="8"/>
  <c r="H4093" i="8"/>
  <c r="I4093" i="8"/>
  <c r="D4094" i="8"/>
  <c r="H4094" i="8"/>
  <c r="I4094" i="8"/>
  <c r="D4095" i="8"/>
  <c r="H4095" i="8"/>
  <c r="I4095" i="8"/>
  <c r="D4096" i="8"/>
  <c r="H4096" i="8"/>
  <c r="I4096" i="8"/>
  <c r="D4097" i="8"/>
  <c r="H4097" i="8"/>
  <c r="I4097" i="8"/>
  <c r="D4098" i="8"/>
  <c r="H4098" i="8"/>
  <c r="I4098" i="8"/>
  <c r="D4099" i="8"/>
  <c r="H4099" i="8"/>
  <c r="I4099" i="8"/>
  <c r="D4100" i="8"/>
  <c r="H4100" i="8"/>
  <c r="I4100" i="8"/>
  <c r="D4101" i="8"/>
  <c r="H4101" i="8"/>
  <c r="I4101" i="8"/>
  <c r="D4102" i="8"/>
  <c r="H4102" i="8"/>
  <c r="I4102" i="8"/>
  <c r="D4103" i="8"/>
  <c r="H4103" i="8"/>
  <c r="I4103" i="8"/>
  <c r="D4104" i="8"/>
  <c r="H4104" i="8"/>
  <c r="I4104" i="8"/>
  <c r="D4105" i="8"/>
  <c r="H4105" i="8"/>
  <c r="I4105" i="8"/>
  <c r="D4106" i="8"/>
  <c r="H4106" i="8"/>
  <c r="I4106" i="8"/>
  <c r="D4107" i="8"/>
  <c r="H4107" i="8"/>
  <c r="I4107" i="8"/>
  <c r="D4108" i="8"/>
  <c r="H4108" i="8"/>
  <c r="I4108" i="8"/>
  <c r="D4109" i="8"/>
  <c r="H4109" i="8"/>
  <c r="I4109" i="8"/>
  <c r="D4110" i="8"/>
  <c r="H4110" i="8"/>
  <c r="I4110" i="8"/>
  <c r="D4111" i="8"/>
  <c r="H4111" i="8"/>
  <c r="I4111" i="8"/>
  <c r="D4112" i="8"/>
  <c r="H4112" i="8"/>
  <c r="I4112" i="8"/>
  <c r="D4113" i="8"/>
  <c r="H4113" i="8"/>
  <c r="I4113" i="8"/>
  <c r="D4114" i="8"/>
  <c r="H4114" i="8"/>
  <c r="I4114" i="8"/>
  <c r="D4115" i="8"/>
  <c r="H4115" i="8"/>
  <c r="I4115" i="8"/>
  <c r="D4116" i="8"/>
  <c r="H4116" i="8"/>
  <c r="I4116" i="8"/>
  <c r="D4117" i="8"/>
  <c r="H4117" i="8"/>
  <c r="I4117" i="8"/>
  <c r="D4118" i="8"/>
  <c r="H4118" i="8"/>
  <c r="I4118" i="8"/>
  <c r="D4119" i="8"/>
  <c r="H4119" i="8"/>
  <c r="I4119" i="8"/>
  <c r="D4120" i="8"/>
  <c r="H4120" i="8"/>
  <c r="I4120" i="8"/>
  <c r="D4121" i="8"/>
  <c r="H4121" i="8"/>
  <c r="I4121" i="8"/>
  <c r="D4122" i="8"/>
  <c r="H4122" i="8"/>
  <c r="I4122" i="8"/>
  <c r="D4123" i="8"/>
  <c r="H4123" i="8"/>
  <c r="I4123" i="8"/>
  <c r="D4124" i="8"/>
  <c r="H4124" i="8"/>
  <c r="I4124" i="8"/>
  <c r="D4125" i="8"/>
  <c r="H4125" i="8"/>
  <c r="I4125" i="8"/>
  <c r="D4126" i="8"/>
  <c r="H4126" i="8"/>
  <c r="I4126" i="8"/>
  <c r="D4127" i="8"/>
  <c r="H4127" i="8"/>
  <c r="I4127" i="8"/>
  <c r="D4128" i="8"/>
  <c r="H4128" i="8"/>
  <c r="I4128" i="8"/>
  <c r="D4129" i="8"/>
  <c r="H4129" i="8"/>
  <c r="I4129" i="8"/>
  <c r="D4130" i="8"/>
  <c r="H4130" i="8"/>
  <c r="I4130" i="8"/>
  <c r="D4131" i="8"/>
  <c r="H4131" i="8"/>
  <c r="I4131" i="8"/>
  <c r="D4132" i="8"/>
  <c r="H4132" i="8"/>
  <c r="I4132" i="8"/>
  <c r="D4133" i="8"/>
  <c r="H4133" i="8"/>
  <c r="I4133" i="8"/>
  <c r="D4134" i="8"/>
  <c r="H4134" i="8"/>
  <c r="I4134" i="8"/>
  <c r="D4135" i="8"/>
  <c r="H4135" i="8"/>
  <c r="I4135" i="8"/>
  <c r="D4136" i="8"/>
  <c r="H4136" i="8"/>
  <c r="I4136" i="8"/>
  <c r="D4137" i="8"/>
  <c r="H4137" i="8"/>
  <c r="I4137" i="8"/>
  <c r="D4138" i="8"/>
  <c r="H4138" i="8"/>
  <c r="I4138" i="8"/>
  <c r="D4139" i="8"/>
  <c r="H4139" i="8"/>
  <c r="I4139" i="8"/>
  <c r="D4140" i="8"/>
  <c r="H4140" i="8"/>
  <c r="I4140" i="8"/>
  <c r="D4141" i="8"/>
  <c r="H4141" i="8"/>
  <c r="I4141" i="8"/>
  <c r="D4142" i="8"/>
  <c r="H4142" i="8"/>
  <c r="I4142" i="8"/>
  <c r="D4143" i="8"/>
  <c r="H4143" i="8"/>
  <c r="I4143" i="8"/>
  <c r="D4144" i="8"/>
  <c r="H4144" i="8"/>
  <c r="I4144" i="8"/>
  <c r="D4145" i="8"/>
  <c r="H4145" i="8"/>
  <c r="I4145" i="8"/>
  <c r="D4146" i="8"/>
  <c r="H4146" i="8"/>
  <c r="I4146" i="8"/>
  <c r="D4147" i="8"/>
  <c r="H4147" i="8"/>
  <c r="I4147" i="8"/>
  <c r="D4148" i="8"/>
  <c r="H4148" i="8"/>
  <c r="I4148" i="8"/>
  <c r="D4149" i="8"/>
  <c r="H4149" i="8"/>
  <c r="I4149" i="8"/>
  <c r="D4150" i="8"/>
  <c r="H4150" i="8"/>
  <c r="I4150" i="8"/>
  <c r="D4151" i="8"/>
  <c r="H4151" i="8"/>
  <c r="I4151" i="8"/>
  <c r="D4152" i="8"/>
  <c r="H4152" i="8"/>
  <c r="I4152" i="8"/>
  <c r="D4153" i="8"/>
  <c r="H4153" i="8"/>
  <c r="I4153" i="8"/>
  <c r="D4154" i="8"/>
  <c r="H4154" i="8"/>
  <c r="I4154" i="8"/>
  <c r="D4155" i="8"/>
  <c r="H4155" i="8"/>
  <c r="I4155" i="8"/>
  <c r="D4156" i="8"/>
  <c r="H4156" i="8"/>
  <c r="I4156" i="8"/>
  <c r="D4157" i="8"/>
  <c r="H4157" i="8"/>
  <c r="I4157" i="8"/>
  <c r="D4158" i="8"/>
  <c r="H4158" i="8"/>
  <c r="I4158" i="8"/>
  <c r="D4159" i="8"/>
  <c r="H4159" i="8"/>
  <c r="I4159" i="8"/>
  <c r="D4160" i="8"/>
  <c r="H4160" i="8"/>
  <c r="I4160" i="8"/>
  <c r="D4161" i="8"/>
  <c r="H4161" i="8"/>
  <c r="I4161" i="8"/>
  <c r="D4162" i="8"/>
  <c r="H4162" i="8"/>
  <c r="I4162" i="8"/>
  <c r="D4163" i="8"/>
  <c r="H4163" i="8"/>
  <c r="I4163" i="8"/>
  <c r="D4164" i="8"/>
  <c r="H4164" i="8"/>
  <c r="I4164" i="8"/>
  <c r="D4165" i="8"/>
  <c r="H4165" i="8"/>
  <c r="I4165" i="8"/>
  <c r="D4166" i="8"/>
  <c r="H4166" i="8"/>
  <c r="I4166" i="8"/>
  <c r="D4167" i="8"/>
  <c r="H4167" i="8"/>
  <c r="I4167" i="8"/>
  <c r="D4168" i="8"/>
  <c r="H4168" i="8"/>
  <c r="I4168" i="8"/>
  <c r="D4169" i="8"/>
  <c r="H4169" i="8"/>
  <c r="I4169" i="8"/>
  <c r="D4170" i="8"/>
  <c r="H4170" i="8"/>
  <c r="I4170" i="8"/>
  <c r="D4171" i="8"/>
  <c r="H4171" i="8"/>
  <c r="I4171" i="8"/>
  <c r="D4172" i="8"/>
  <c r="H4172" i="8"/>
  <c r="I4172" i="8"/>
  <c r="D4173" i="8"/>
  <c r="H4173" i="8"/>
  <c r="I4173" i="8"/>
  <c r="D4174" i="8"/>
  <c r="H4174" i="8"/>
  <c r="I4174" i="8"/>
  <c r="D4175" i="8"/>
  <c r="H4175" i="8"/>
  <c r="I4175" i="8"/>
  <c r="D4176" i="8"/>
  <c r="H4176" i="8"/>
  <c r="I4176" i="8"/>
  <c r="D4177" i="8"/>
  <c r="H4177" i="8"/>
  <c r="I4177" i="8"/>
  <c r="D4178" i="8"/>
  <c r="H4178" i="8"/>
  <c r="I4178" i="8"/>
  <c r="D4179" i="8"/>
  <c r="H4179" i="8"/>
  <c r="I4179" i="8"/>
  <c r="D4180" i="8"/>
  <c r="H4180" i="8"/>
  <c r="I4180" i="8"/>
  <c r="D4181" i="8"/>
  <c r="H4181" i="8"/>
  <c r="I4181" i="8"/>
  <c r="D4182" i="8"/>
  <c r="H4182" i="8"/>
  <c r="I4182" i="8"/>
  <c r="D4183" i="8"/>
  <c r="H4183" i="8"/>
  <c r="I4183" i="8"/>
  <c r="D4184" i="8"/>
  <c r="H4184" i="8"/>
  <c r="I4184" i="8"/>
  <c r="D4185" i="8"/>
  <c r="H4185" i="8"/>
  <c r="I4185" i="8"/>
  <c r="D4186" i="8"/>
  <c r="H4186" i="8"/>
  <c r="I4186" i="8"/>
  <c r="D4187" i="8"/>
  <c r="H4187" i="8"/>
  <c r="I4187" i="8"/>
  <c r="D4188" i="8"/>
  <c r="H4188" i="8"/>
  <c r="I4188" i="8"/>
  <c r="D4189" i="8"/>
  <c r="H4189" i="8"/>
  <c r="I4189" i="8"/>
  <c r="D4190" i="8"/>
  <c r="H4190" i="8"/>
  <c r="I4190" i="8"/>
  <c r="D4191" i="8"/>
  <c r="H4191" i="8"/>
  <c r="I4191" i="8"/>
  <c r="D4192" i="8"/>
  <c r="H4192" i="8"/>
  <c r="I4192" i="8"/>
  <c r="D4193" i="8"/>
  <c r="H4193" i="8"/>
  <c r="I4193" i="8"/>
  <c r="D4194" i="8"/>
  <c r="H4194" i="8"/>
  <c r="I4194" i="8"/>
  <c r="D4195" i="8"/>
  <c r="H4195" i="8"/>
  <c r="I4195" i="8"/>
  <c r="D4196" i="8"/>
  <c r="H4196" i="8"/>
  <c r="I4196" i="8"/>
  <c r="D4197" i="8"/>
  <c r="H4197" i="8"/>
  <c r="I4197" i="8"/>
  <c r="D4198" i="8"/>
  <c r="H4198" i="8"/>
  <c r="I4198" i="8"/>
  <c r="D4199" i="8"/>
  <c r="H4199" i="8"/>
  <c r="I4199" i="8"/>
  <c r="D4200" i="8"/>
  <c r="H4200" i="8"/>
  <c r="I4200" i="8"/>
  <c r="D4201" i="8"/>
  <c r="H4201" i="8"/>
  <c r="I4201" i="8"/>
  <c r="D4202" i="8"/>
  <c r="H4202" i="8"/>
  <c r="I4202" i="8"/>
  <c r="D4203" i="8"/>
  <c r="H4203" i="8"/>
  <c r="I4203" i="8"/>
  <c r="D4204" i="8"/>
  <c r="H4204" i="8"/>
  <c r="I4204" i="8"/>
  <c r="D4205" i="8"/>
  <c r="H4205" i="8"/>
  <c r="I4205" i="8"/>
  <c r="D4206" i="8"/>
  <c r="H4206" i="8"/>
  <c r="I4206" i="8"/>
  <c r="D4207" i="8"/>
  <c r="H4207" i="8"/>
  <c r="I4207" i="8"/>
  <c r="D4208" i="8"/>
  <c r="H4208" i="8"/>
  <c r="I4208" i="8"/>
  <c r="D4209" i="8"/>
  <c r="H4209" i="8"/>
  <c r="I4209" i="8"/>
  <c r="D4210" i="8"/>
  <c r="H4210" i="8"/>
  <c r="I4210" i="8"/>
  <c r="D4211" i="8"/>
  <c r="H4211" i="8"/>
  <c r="I4211" i="8"/>
  <c r="D4212" i="8"/>
  <c r="H4212" i="8"/>
  <c r="I4212" i="8"/>
  <c r="D4213" i="8"/>
  <c r="H4213" i="8"/>
  <c r="I4213" i="8"/>
  <c r="D4214" i="8"/>
  <c r="H4214" i="8"/>
  <c r="I4214" i="8"/>
  <c r="D4215" i="8"/>
  <c r="H4215" i="8"/>
  <c r="I4215" i="8"/>
  <c r="D4216" i="8"/>
  <c r="H4216" i="8"/>
  <c r="I4216" i="8"/>
  <c r="D4217" i="8"/>
  <c r="H4217" i="8"/>
  <c r="I4217" i="8"/>
  <c r="D4218" i="8"/>
  <c r="H4218" i="8"/>
  <c r="I4218" i="8"/>
  <c r="D4219" i="8"/>
  <c r="H4219" i="8"/>
  <c r="I4219" i="8"/>
  <c r="D4220" i="8"/>
  <c r="H4220" i="8"/>
  <c r="I4220" i="8"/>
  <c r="D4221" i="8"/>
  <c r="H4221" i="8"/>
  <c r="I4221" i="8"/>
  <c r="D4222" i="8"/>
  <c r="H4222" i="8"/>
  <c r="I4222" i="8"/>
  <c r="D4223" i="8"/>
  <c r="H4223" i="8"/>
  <c r="I4223" i="8"/>
  <c r="D4224" i="8"/>
  <c r="H4224" i="8"/>
  <c r="I4224" i="8"/>
  <c r="D4225" i="8"/>
  <c r="H4225" i="8"/>
  <c r="I4225" i="8"/>
  <c r="D4226" i="8"/>
  <c r="H4226" i="8"/>
  <c r="I4226" i="8"/>
  <c r="D4227" i="8"/>
  <c r="H4227" i="8"/>
  <c r="I4227" i="8"/>
  <c r="D4228" i="8"/>
  <c r="H4228" i="8"/>
  <c r="I4228" i="8"/>
  <c r="D4229" i="8"/>
  <c r="H4229" i="8"/>
  <c r="I4229" i="8"/>
  <c r="D4230" i="8"/>
  <c r="H4230" i="8"/>
  <c r="I4230" i="8"/>
  <c r="D4231" i="8"/>
  <c r="H4231" i="8"/>
  <c r="I4231" i="8"/>
  <c r="D4232" i="8"/>
  <c r="H4232" i="8"/>
  <c r="I4232" i="8"/>
  <c r="D4233" i="8"/>
  <c r="H4233" i="8"/>
  <c r="I4233" i="8"/>
  <c r="D4234" i="8"/>
  <c r="H4234" i="8"/>
  <c r="I4234" i="8"/>
  <c r="D4235" i="8"/>
  <c r="H4235" i="8"/>
  <c r="I4235" i="8"/>
  <c r="D4236" i="8"/>
  <c r="H4236" i="8"/>
  <c r="I4236" i="8"/>
  <c r="D4237" i="8"/>
  <c r="H4237" i="8"/>
  <c r="I4237" i="8"/>
  <c r="D4238" i="8"/>
  <c r="H4238" i="8"/>
  <c r="I4238" i="8"/>
  <c r="D4239" i="8"/>
  <c r="H4239" i="8"/>
  <c r="I4239" i="8"/>
  <c r="D4240" i="8"/>
  <c r="H4240" i="8"/>
  <c r="I4240" i="8"/>
  <c r="D4241" i="8"/>
  <c r="H4241" i="8"/>
  <c r="I4241" i="8"/>
  <c r="D4242" i="8"/>
  <c r="H4242" i="8"/>
  <c r="I4242" i="8"/>
  <c r="D4243" i="8"/>
  <c r="H4243" i="8"/>
  <c r="I4243" i="8"/>
  <c r="D4244" i="8"/>
  <c r="H4244" i="8"/>
  <c r="I4244" i="8"/>
  <c r="D4245" i="8"/>
  <c r="H4245" i="8"/>
  <c r="I4245" i="8"/>
  <c r="D4246" i="8"/>
  <c r="H4246" i="8"/>
  <c r="I4246" i="8"/>
  <c r="D4247" i="8"/>
  <c r="H4247" i="8"/>
  <c r="I4247" i="8"/>
  <c r="D4248" i="8"/>
  <c r="H4248" i="8"/>
  <c r="I4248" i="8"/>
  <c r="D4249" i="8"/>
  <c r="H4249" i="8"/>
  <c r="I4249" i="8"/>
  <c r="D4250" i="8"/>
  <c r="H4250" i="8"/>
  <c r="I4250" i="8"/>
  <c r="D4251" i="8"/>
  <c r="H4251" i="8"/>
  <c r="I4251" i="8"/>
  <c r="D4252" i="8"/>
  <c r="H4252" i="8"/>
  <c r="I4252" i="8"/>
  <c r="D4253" i="8"/>
  <c r="H4253" i="8"/>
  <c r="I4253" i="8"/>
  <c r="D4254" i="8"/>
  <c r="H4254" i="8"/>
  <c r="I4254" i="8"/>
  <c r="D4255" i="8"/>
  <c r="H4255" i="8"/>
  <c r="I4255" i="8"/>
  <c r="D4256" i="8"/>
  <c r="H4256" i="8"/>
  <c r="I4256" i="8"/>
  <c r="D4257" i="8"/>
  <c r="H4257" i="8"/>
  <c r="I4257" i="8"/>
  <c r="D4258" i="8"/>
  <c r="H4258" i="8"/>
  <c r="I4258" i="8"/>
  <c r="D4259" i="8"/>
  <c r="H4259" i="8"/>
  <c r="I4259" i="8"/>
  <c r="D4260" i="8"/>
  <c r="H4260" i="8"/>
  <c r="I4260" i="8"/>
  <c r="D4261" i="8"/>
  <c r="H4261" i="8"/>
  <c r="I4261" i="8"/>
  <c r="D4262" i="8"/>
  <c r="H4262" i="8"/>
  <c r="I4262" i="8"/>
  <c r="D4263" i="8"/>
  <c r="H4263" i="8"/>
  <c r="I4263" i="8"/>
  <c r="D4264" i="8"/>
  <c r="H4264" i="8"/>
  <c r="I4264" i="8"/>
  <c r="D4265" i="8"/>
  <c r="H4265" i="8"/>
  <c r="I4265" i="8"/>
  <c r="D4266" i="8"/>
  <c r="H4266" i="8"/>
  <c r="I4266" i="8"/>
  <c r="D4267" i="8"/>
  <c r="H4267" i="8"/>
  <c r="I4267" i="8"/>
  <c r="D4268" i="8"/>
  <c r="H4268" i="8"/>
  <c r="I4268" i="8"/>
  <c r="D4269" i="8"/>
  <c r="H4269" i="8"/>
  <c r="I4269" i="8"/>
  <c r="D4270" i="8"/>
  <c r="H4270" i="8"/>
  <c r="I4270" i="8"/>
  <c r="D4271" i="8"/>
  <c r="H4271" i="8"/>
  <c r="I4271" i="8"/>
  <c r="D4272" i="8"/>
  <c r="H4272" i="8"/>
  <c r="I4272" i="8"/>
  <c r="D4273" i="8"/>
  <c r="H4273" i="8"/>
  <c r="I4273" i="8"/>
  <c r="D4274" i="8"/>
  <c r="H4274" i="8"/>
  <c r="I4274" i="8"/>
  <c r="D4275" i="8"/>
  <c r="H4275" i="8"/>
  <c r="I4275" i="8"/>
  <c r="D4276" i="8"/>
  <c r="H4276" i="8"/>
  <c r="I4276" i="8"/>
  <c r="D4277" i="8"/>
  <c r="H4277" i="8"/>
  <c r="I4277" i="8"/>
  <c r="D4278" i="8"/>
  <c r="H4278" i="8"/>
  <c r="I4278" i="8"/>
  <c r="D4279" i="8"/>
  <c r="H4279" i="8"/>
  <c r="I4279" i="8"/>
  <c r="D4280" i="8"/>
  <c r="H4280" i="8"/>
  <c r="I4280" i="8"/>
  <c r="D4281" i="8"/>
  <c r="H4281" i="8"/>
  <c r="I4281" i="8"/>
  <c r="D4282" i="8"/>
  <c r="H4282" i="8"/>
  <c r="I4282" i="8"/>
  <c r="D4283" i="8"/>
  <c r="H4283" i="8"/>
  <c r="I4283" i="8"/>
  <c r="D4284" i="8"/>
  <c r="H4284" i="8"/>
  <c r="I4284" i="8"/>
  <c r="D4285" i="8"/>
  <c r="H4285" i="8"/>
  <c r="I4285" i="8"/>
  <c r="D4286" i="8"/>
  <c r="H4286" i="8"/>
  <c r="I4286" i="8"/>
  <c r="D4287" i="8"/>
  <c r="H4287" i="8"/>
  <c r="I4287" i="8"/>
  <c r="D4288" i="8"/>
  <c r="H4288" i="8"/>
  <c r="I4288" i="8"/>
  <c r="D4289" i="8"/>
  <c r="H4289" i="8"/>
  <c r="I4289" i="8"/>
  <c r="D4290" i="8"/>
  <c r="H4290" i="8"/>
  <c r="I4290" i="8"/>
  <c r="D4291" i="8"/>
  <c r="H4291" i="8"/>
  <c r="I4291" i="8"/>
  <c r="D4292" i="8"/>
  <c r="H4292" i="8"/>
  <c r="I4292" i="8"/>
  <c r="D4293" i="8"/>
  <c r="H4293" i="8"/>
  <c r="I4293" i="8"/>
  <c r="D4294" i="8"/>
  <c r="H4294" i="8"/>
  <c r="I4294" i="8"/>
  <c r="D4295" i="8"/>
  <c r="H4295" i="8"/>
  <c r="I4295" i="8"/>
  <c r="D4296" i="8"/>
  <c r="H4296" i="8"/>
  <c r="I4296" i="8"/>
  <c r="D4297" i="8"/>
  <c r="H4297" i="8"/>
  <c r="I4297" i="8"/>
  <c r="D4298" i="8"/>
  <c r="H4298" i="8"/>
  <c r="I4298" i="8"/>
  <c r="D4299" i="8"/>
  <c r="H4299" i="8"/>
  <c r="I4299" i="8"/>
  <c r="D4300" i="8"/>
  <c r="H4300" i="8"/>
  <c r="I4300" i="8"/>
  <c r="D4301" i="8"/>
  <c r="H4301" i="8"/>
  <c r="I4301" i="8"/>
  <c r="D4302" i="8"/>
  <c r="H4302" i="8"/>
  <c r="I4302" i="8"/>
  <c r="D4303" i="8"/>
  <c r="H4303" i="8"/>
  <c r="I4303" i="8"/>
  <c r="D4304" i="8"/>
  <c r="H4304" i="8"/>
  <c r="I4304" i="8"/>
  <c r="D4305" i="8"/>
  <c r="H4305" i="8"/>
  <c r="I4305" i="8"/>
  <c r="D4306" i="8"/>
  <c r="H4306" i="8"/>
  <c r="I4306" i="8"/>
  <c r="D4307" i="8"/>
  <c r="H4307" i="8"/>
  <c r="I4307" i="8"/>
  <c r="D4308" i="8"/>
  <c r="H4308" i="8"/>
  <c r="I4308" i="8"/>
  <c r="D4309" i="8"/>
  <c r="H4309" i="8"/>
  <c r="I4309" i="8"/>
  <c r="D4310" i="8"/>
  <c r="H4310" i="8"/>
  <c r="I4310" i="8"/>
  <c r="D4311" i="8"/>
  <c r="H4311" i="8"/>
  <c r="I4311" i="8"/>
  <c r="D4312" i="8"/>
  <c r="H4312" i="8"/>
  <c r="I4312" i="8"/>
  <c r="D4313" i="8"/>
  <c r="H4313" i="8"/>
  <c r="I4313" i="8"/>
  <c r="D4314" i="8"/>
  <c r="H4314" i="8"/>
  <c r="I4314" i="8"/>
  <c r="D4315" i="8"/>
  <c r="H4315" i="8"/>
  <c r="I4315" i="8"/>
  <c r="D4316" i="8"/>
  <c r="H4316" i="8"/>
  <c r="I4316" i="8"/>
  <c r="D4317" i="8"/>
  <c r="H4317" i="8"/>
  <c r="I4317" i="8"/>
  <c r="D4318" i="8"/>
  <c r="H4318" i="8"/>
  <c r="I4318" i="8"/>
  <c r="D4319" i="8"/>
  <c r="H4319" i="8"/>
  <c r="I4319" i="8"/>
  <c r="D4320" i="8"/>
  <c r="H4320" i="8"/>
  <c r="I4320" i="8"/>
  <c r="D4321" i="8"/>
  <c r="H4321" i="8"/>
  <c r="I4321" i="8"/>
  <c r="D4322" i="8"/>
  <c r="H4322" i="8"/>
  <c r="I4322" i="8"/>
  <c r="D4323" i="8"/>
  <c r="H4323" i="8"/>
  <c r="I4323" i="8"/>
  <c r="D4324" i="8"/>
  <c r="H4324" i="8"/>
  <c r="I4324" i="8"/>
  <c r="D4325" i="8"/>
  <c r="H4325" i="8"/>
  <c r="I4325" i="8"/>
  <c r="D4326" i="8"/>
  <c r="H4326" i="8"/>
  <c r="I4326" i="8"/>
  <c r="D4327" i="8"/>
  <c r="H4327" i="8"/>
  <c r="I4327" i="8"/>
  <c r="D4328" i="8"/>
  <c r="H4328" i="8"/>
  <c r="I4328" i="8"/>
  <c r="D4329" i="8"/>
  <c r="H4329" i="8"/>
  <c r="I4329" i="8"/>
  <c r="D4330" i="8"/>
  <c r="H4330" i="8"/>
  <c r="I4330" i="8"/>
  <c r="D4331" i="8"/>
  <c r="H4331" i="8"/>
  <c r="I4331" i="8"/>
  <c r="D4332" i="8"/>
  <c r="H4332" i="8"/>
  <c r="I4332" i="8"/>
  <c r="D4333" i="8"/>
  <c r="H4333" i="8"/>
  <c r="I4333" i="8"/>
  <c r="D4334" i="8"/>
  <c r="H4334" i="8"/>
  <c r="I4334" i="8"/>
  <c r="D4335" i="8"/>
  <c r="H4335" i="8"/>
  <c r="I4335" i="8"/>
  <c r="D4336" i="8"/>
  <c r="H4336" i="8"/>
  <c r="I4336" i="8"/>
  <c r="D4337" i="8"/>
  <c r="H4337" i="8"/>
  <c r="I4337" i="8"/>
  <c r="D4338" i="8"/>
  <c r="H4338" i="8"/>
  <c r="I4338" i="8"/>
  <c r="D4339" i="8"/>
  <c r="H4339" i="8"/>
  <c r="I4339" i="8"/>
  <c r="D4340" i="8"/>
  <c r="H4340" i="8"/>
  <c r="I4340" i="8"/>
  <c r="D4341" i="8"/>
  <c r="H4341" i="8"/>
  <c r="I4341" i="8"/>
  <c r="D4342" i="8"/>
  <c r="H4342" i="8"/>
  <c r="I4342" i="8"/>
  <c r="D4343" i="8"/>
  <c r="H4343" i="8"/>
  <c r="I4343" i="8"/>
  <c r="D4344" i="8"/>
  <c r="H4344" i="8"/>
  <c r="I4344" i="8"/>
  <c r="D4345" i="8"/>
  <c r="H4345" i="8"/>
  <c r="I4345" i="8"/>
  <c r="D4346" i="8"/>
  <c r="H4346" i="8"/>
  <c r="I4346" i="8"/>
  <c r="D4347" i="8"/>
  <c r="H4347" i="8"/>
  <c r="I4347" i="8"/>
  <c r="D4348" i="8"/>
  <c r="H4348" i="8"/>
  <c r="I4348" i="8"/>
  <c r="D4349" i="8"/>
  <c r="H4349" i="8"/>
  <c r="I4349" i="8"/>
  <c r="D4350" i="8"/>
  <c r="H4350" i="8"/>
  <c r="I4350" i="8"/>
  <c r="D4351" i="8"/>
  <c r="H4351" i="8"/>
  <c r="I4351" i="8"/>
  <c r="D4352" i="8"/>
  <c r="H4352" i="8"/>
  <c r="I4352" i="8"/>
  <c r="D4353" i="8"/>
  <c r="H4353" i="8"/>
  <c r="I4353" i="8"/>
  <c r="D4354" i="8"/>
  <c r="H4354" i="8"/>
  <c r="I4354" i="8"/>
  <c r="D4355" i="8"/>
  <c r="H4355" i="8"/>
  <c r="I4355" i="8"/>
  <c r="D4356" i="8"/>
  <c r="H4356" i="8"/>
  <c r="I4356" i="8"/>
  <c r="D4357" i="8"/>
  <c r="H4357" i="8"/>
  <c r="I4357" i="8"/>
  <c r="D4358" i="8"/>
  <c r="H4358" i="8"/>
  <c r="I4358" i="8"/>
  <c r="D4359" i="8"/>
  <c r="H4359" i="8"/>
  <c r="I4359" i="8"/>
  <c r="D4360" i="8"/>
  <c r="H4360" i="8"/>
  <c r="I4360" i="8"/>
  <c r="D4361" i="8"/>
  <c r="H4361" i="8"/>
  <c r="I4361" i="8"/>
  <c r="D4362" i="8"/>
  <c r="H4362" i="8"/>
  <c r="I4362" i="8"/>
  <c r="D4363" i="8"/>
  <c r="H4363" i="8"/>
  <c r="I4363" i="8"/>
  <c r="D4364" i="8"/>
  <c r="H4364" i="8"/>
  <c r="I4364" i="8"/>
  <c r="D4365" i="8"/>
  <c r="H4365" i="8"/>
  <c r="I4365" i="8"/>
  <c r="D4366" i="8"/>
  <c r="H4366" i="8"/>
  <c r="I4366" i="8"/>
  <c r="D4367" i="8"/>
  <c r="H4367" i="8"/>
  <c r="I4367" i="8"/>
  <c r="D4368" i="8"/>
  <c r="H4368" i="8"/>
  <c r="I4368" i="8"/>
  <c r="D4369" i="8"/>
  <c r="H4369" i="8"/>
  <c r="I4369" i="8"/>
  <c r="D4370" i="8"/>
  <c r="H4370" i="8"/>
  <c r="I4370" i="8"/>
  <c r="D4371" i="8"/>
  <c r="H4371" i="8"/>
  <c r="I4371" i="8"/>
  <c r="D4372" i="8"/>
  <c r="H4372" i="8"/>
  <c r="I4372" i="8"/>
  <c r="D4373" i="8"/>
  <c r="H4373" i="8"/>
  <c r="I4373" i="8"/>
  <c r="D4374" i="8"/>
  <c r="H4374" i="8"/>
  <c r="I4374" i="8"/>
  <c r="D4375" i="8"/>
  <c r="H4375" i="8"/>
  <c r="I4375" i="8"/>
  <c r="D4376" i="8"/>
  <c r="H4376" i="8"/>
  <c r="I4376" i="8"/>
  <c r="D4377" i="8"/>
  <c r="H4377" i="8"/>
  <c r="I4377" i="8"/>
  <c r="D4378" i="8"/>
  <c r="H4378" i="8"/>
  <c r="I4378" i="8"/>
  <c r="D4379" i="8"/>
  <c r="H4379" i="8"/>
  <c r="I4379" i="8"/>
  <c r="D4380" i="8"/>
  <c r="H4380" i="8"/>
  <c r="I4380" i="8"/>
  <c r="D4381" i="8"/>
  <c r="H4381" i="8"/>
  <c r="I4381" i="8"/>
  <c r="D4382" i="8"/>
  <c r="H4382" i="8"/>
  <c r="I4382" i="8"/>
  <c r="D4383" i="8"/>
  <c r="H4383" i="8"/>
  <c r="I4383" i="8"/>
  <c r="D4384" i="8"/>
  <c r="H4384" i="8"/>
  <c r="I4384" i="8"/>
  <c r="D4385" i="8"/>
  <c r="H4385" i="8"/>
  <c r="I4385" i="8"/>
  <c r="D4386" i="8"/>
  <c r="H4386" i="8"/>
  <c r="I4386" i="8"/>
  <c r="D4387" i="8"/>
  <c r="H4387" i="8"/>
  <c r="I4387" i="8"/>
  <c r="D4388" i="8"/>
  <c r="H4388" i="8"/>
  <c r="I4388" i="8"/>
  <c r="D4389" i="8"/>
  <c r="H4389" i="8"/>
  <c r="I4389" i="8"/>
  <c r="D4390" i="8"/>
  <c r="H4390" i="8"/>
  <c r="I4390" i="8"/>
  <c r="D4391" i="8"/>
  <c r="H4391" i="8"/>
  <c r="I4391" i="8"/>
  <c r="D4392" i="8"/>
  <c r="H4392" i="8"/>
  <c r="I4392" i="8"/>
  <c r="D4393" i="8"/>
  <c r="H4393" i="8"/>
  <c r="I4393" i="8"/>
  <c r="D4394" i="8"/>
  <c r="H4394" i="8"/>
  <c r="I4394" i="8"/>
  <c r="D4395" i="8"/>
  <c r="H4395" i="8"/>
  <c r="I4395" i="8"/>
  <c r="D4396" i="8"/>
  <c r="H4396" i="8"/>
  <c r="I4396" i="8"/>
  <c r="D4397" i="8"/>
  <c r="H4397" i="8"/>
  <c r="I4397" i="8"/>
  <c r="D4398" i="8"/>
  <c r="H4398" i="8"/>
  <c r="I4398" i="8"/>
  <c r="D4399" i="8"/>
  <c r="H4399" i="8"/>
  <c r="I4399" i="8"/>
  <c r="D4400" i="8"/>
  <c r="H4400" i="8"/>
  <c r="I4400" i="8"/>
  <c r="D4401" i="8"/>
  <c r="H4401" i="8"/>
  <c r="I4401" i="8"/>
  <c r="D4402" i="8"/>
  <c r="H4402" i="8"/>
  <c r="I4402" i="8"/>
  <c r="D4403" i="8"/>
  <c r="H4403" i="8"/>
  <c r="I4403" i="8"/>
  <c r="D4404" i="8"/>
  <c r="H4404" i="8"/>
  <c r="I4404" i="8"/>
  <c r="D4405" i="8"/>
  <c r="H4405" i="8"/>
  <c r="I4405" i="8"/>
  <c r="D4406" i="8"/>
  <c r="H4406" i="8"/>
  <c r="I4406" i="8"/>
  <c r="D4407" i="8"/>
  <c r="H4407" i="8"/>
  <c r="I4407" i="8"/>
  <c r="D4408" i="8"/>
  <c r="H4408" i="8"/>
  <c r="I4408" i="8"/>
  <c r="D4409" i="8"/>
  <c r="H4409" i="8"/>
  <c r="I4409" i="8"/>
  <c r="D4410" i="8"/>
  <c r="H4410" i="8"/>
  <c r="I4410" i="8"/>
  <c r="D4411" i="8"/>
  <c r="H4411" i="8"/>
  <c r="I4411" i="8"/>
  <c r="D4412" i="8"/>
  <c r="H4412" i="8"/>
  <c r="I4412" i="8"/>
  <c r="D4413" i="8"/>
  <c r="H4413" i="8"/>
  <c r="I4413" i="8"/>
  <c r="D4414" i="8"/>
  <c r="H4414" i="8"/>
  <c r="I4414" i="8"/>
  <c r="D4415" i="8"/>
  <c r="H4415" i="8"/>
  <c r="I4415" i="8"/>
  <c r="D4416" i="8"/>
  <c r="H4416" i="8"/>
  <c r="I4416" i="8"/>
  <c r="D4417" i="8"/>
  <c r="H4417" i="8"/>
  <c r="I4417" i="8"/>
  <c r="D4418" i="8"/>
  <c r="H4418" i="8"/>
  <c r="I4418" i="8"/>
  <c r="D4419" i="8"/>
  <c r="H4419" i="8"/>
  <c r="I4419" i="8"/>
  <c r="D4420" i="8"/>
  <c r="H4420" i="8"/>
  <c r="I4420" i="8"/>
  <c r="D4421" i="8"/>
  <c r="H4421" i="8"/>
  <c r="I4421" i="8"/>
  <c r="D4422" i="8"/>
  <c r="H4422" i="8"/>
  <c r="I4422" i="8"/>
  <c r="D4423" i="8"/>
  <c r="H4423" i="8"/>
  <c r="I4423" i="8"/>
  <c r="D4424" i="8"/>
  <c r="H4424" i="8"/>
  <c r="I4424" i="8"/>
  <c r="D4425" i="8"/>
  <c r="H4425" i="8"/>
  <c r="I4425" i="8"/>
  <c r="D4426" i="8"/>
  <c r="H4426" i="8"/>
  <c r="I4426" i="8"/>
  <c r="D4427" i="8"/>
  <c r="H4427" i="8"/>
  <c r="I4427" i="8"/>
  <c r="D4428" i="8"/>
  <c r="H4428" i="8"/>
  <c r="I4428" i="8"/>
  <c r="D4429" i="8"/>
  <c r="H4429" i="8"/>
  <c r="I4429" i="8"/>
  <c r="D4430" i="8"/>
  <c r="H4430" i="8"/>
  <c r="I4430" i="8"/>
  <c r="D4431" i="8"/>
  <c r="H4431" i="8"/>
  <c r="I4431" i="8"/>
  <c r="D4432" i="8"/>
  <c r="H4432" i="8"/>
  <c r="I4432" i="8"/>
  <c r="D4433" i="8"/>
  <c r="H4433" i="8"/>
  <c r="I4433" i="8"/>
  <c r="D4434" i="8"/>
  <c r="H4434" i="8"/>
  <c r="I4434" i="8"/>
  <c r="D4435" i="8"/>
  <c r="H4435" i="8"/>
  <c r="I4435" i="8"/>
  <c r="D4436" i="8"/>
  <c r="H4436" i="8"/>
  <c r="I4436" i="8"/>
  <c r="D4437" i="8"/>
  <c r="H4437" i="8"/>
  <c r="I4437" i="8"/>
  <c r="D4438" i="8"/>
  <c r="H4438" i="8"/>
  <c r="I4438" i="8"/>
  <c r="D4439" i="8"/>
  <c r="H4439" i="8"/>
  <c r="I4439" i="8"/>
  <c r="D4440" i="8"/>
  <c r="H4440" i="8"/>
  <c r="I4440" i="8"/>
  <c r="D4441" i="8"/>
  <c r="H4441" i="8"/>
  <c r="I4441" i="8"/>
  <c r="D4442" i="8"/>
  <c r="H4442" i="8"/>
  <c r="I4442" i="8"/>
  <c r="D4443" i="8"/>
  <c r="H4443" i="8"/>
  <c r="I4443" i="8"/>
  <c r="D4444" i="8"/>
  <c r="H4444" i="8"/>
  <c r="I4444" i="8"/>
  <c r="D4445" i="8"/>
  <c r="H4445" i="8"/>
  <c r="I4445" i="8"/>
  <c r="D4446" i="8"/>
  <c r="H4446" i="8"/>
  <c r="I4446" i="8"/>
  <c r="D4447" i="8"/>
  <c r="H4447" i="8"/>
  <c r="I4447" i="8"/>
  <c r="D4448" i="8"/>
  <c r="H4448" i="8"/>
  <c r="I4448" i="8"/>
  <c r="D4449" i="8"/>
  <c r="H4449" i="8"/>
  <c r="I4449" i="8"/>
  <c r="D4450" i="8"/>
  <c r="H4450" i="8"/>
  <c r="I4450" i="8"/>
  <c r="D4451" i="8"/>
  <c r="H4451" i="8"/>
  <c r="I4451" i="8"/>
  <c r="D4452" i="8"/>
  <c r="H4452" i="8"/>
  <c r="I4452" i="8"/>
  <c r="D4453" i="8"/>
  <c r="H4453" i="8"/>
  <c r="I4453" i="8"/>
  <c r="D4454" i="8"/>
  <c r="H4454" i="8"/>
  <c r="I4454" i="8"/>
  <c r="D4455" i="8"/>
  <c r="H4455" i="8"/>
  <c r="I4455" i="8"/>
  <c r="D4456" i="8"/>
  <c r="H4456" i="8"/>
  <c r="I4456" i="8"/>
  <c r="D4457" i="8"/>
  <c r="H4457" i="8"/>
  <c r="I4457" i="8"/>
  <c r="D4458" i="8"/>
  <c r="H4458" i="8"/>
  <c r="I4458" i="8"/>
  <c r="D4459" i="8"/>
  <c r="H4459" i="8"/>
  <c r="I4459" i="8"/>
  <c r="D4460" i="8"/>
  <c r="H4460" i="8"/>
  <c r="I4460" i="8"/>
  <c r="D4461" i="8"/>
  <c r="H4461" i="8"/>
  <c r="I4461" i="8"/>
  <c r="D4462" i="8"/>
  <c r="H4462" i="8"/>
  <c r="I4462" i="8"/>
  <c r="D4463" i="8"/>
  <c r="H4463" i="8"/>
  <c r="I4463" i="8"/>
  <c r="D4464" i="8"/>
  <c r="H4464" i="8"/>
  <c r="I4464" i="8"/>
  <c r="D4465" i="8"/>
  <c r="H4465" i="8"/>
  <c r="I4465" i="8"/>
  <c r="D4466" i="8"/>
  <c r="H4466" i="8"/>
  <c r="I4466" i="8"/>
  <c r="D4467" i="8"/>
  <c r="H4467" i="8"/>
  <c r="I4467" i="8"/>
  <c r="D4468" i="8"/>
  <c r="H4468" i="8"/>
  <c r="I4468" i="8"/>
  <c r="D4469" i="8"/>
  <c r="H4469" i="8"/>
  <c r="I4469" i="8"/>
  <c r="D4470" i="8"/>
  <c r="H4470" i="8"/>
  <c r="I4470" i="8"/>
  <c r="D4471" i="8"/>
  <c r="H4471" i="8"/>
  <c r="I4471" i="8"/>
  <c r="D4472" i="8"/>
  <c r="H4472" i="8"/>
  <c r="I4472" i="8"/>
  <c r="D4473" i="8"/>
  <c r="H4473" i="8"/>
  <c r="I4473" i="8"/>
  <c r="D4474" i="8"/>
  <c r="H4474" i="8"/>
  <c r="I4474" i="8"/>
  <c r="D4475" i="8"/>
  <c r="H4475" i="8"/>
  <c r="I4475" i="8"/>
  <c r="D4476" i="8"/>
  <c r="H4476" i="8"/>
  <c r="I4476" i="8"/>
  <c r="D4477" i="8"/>
  <c r="H4477" i="8"/>
  <c r="I4477" i="8"/>
  <c r="D4478" i="8"/>
  <c r="H4478" i="8"/>
  <c r="I4478" i="8"/>
  <c r="D4479" i="8"/>
  <c r="H4479" i="8"/>
  <c r="I4479" i="8"/>
  <c r="D4480" i="8"/>
  <c r="H4480" i="8"/>
  <c r="I4480" i="8"/>
  <c r="D4481" i="8"/>
  <c r="H4481" i="8"/>
  <c r="I4481" i="8"/>
  <c r="D4482" i="8"/>
  <c r="H4482" i="8"/>
  <c r="I4482" i="8"/>
  <c r="D4483" i="8"/>
  <c r="H4483" i="8"/>
  <c r="I4483" i="8"/>
  <c r="D4484" i="8"/>
  <c r="H4484" i="8"/>
  <c r="I4484" i="8"/>
  <c r="D4485" i="8"/>
  <c r="H4485" i="8"/>
  <c r="I4485" i="8"/>
  <c r="D4486" i="8"/>
  <c r="H4486" i="8"/>
  <c r="I4486" i="8"/>
  <c r="D4487" i="8"/>
  <c r="H4487" i="8"/>
  <c r="I4487" i="8"/>
  <c r="D4488" i="8"/>
  <c r="H4488" i="8"/>
  <c r="I4488" i="8"/>
  <c r="D4489" i="8"/>
  <c r="H4489" i="8"/>
  <c r="I4489" i="8"/>
  <c r="D4490" i="8"/>
  <c r="H4490" i="8"/>
  <c r="I4490" i="8"/>
  <c r="D4491" i="8"/>
  <c r="H4491" i="8"/>
  <c r="I4491" i="8"/>
  <c r="D4492" i="8"/>
  <c r="H4492" i="8"/>
  <c r="I4492" i="8"/>
  <c r="D4493" i="8"/>
  <c r="H4493" i="8"/>
  <c r="I4493" i="8"/>
  <c r="D4494" i="8"/>
  <c r="H4494" i="8"/>
  <c r="I4494" i="8"/>
  <c r="D4495" i="8"/>
  <c r="H4495" i="8"/>
  <c r="I4495" i="8"/>
  <c r="D4496" i="8"/>
  <c r="H4496" i="8"/>
  <c r="I4496" i="8"/>
  <c r="D4497" i="8"/>
  <c r="H4497" i="8"/>
  <c r="I4497" i="8"/>
  <c r="D4498" i="8"/>
  <c r="H4498" i="8"/>
  <c r="I4498" i="8"/>
  <c r="D4499" i="8"/>
  <c r="H4499" i="8"/>
  <c r="I4499" i="8"/>
  <c r="D4500" i="8"/>
  <c r="H4500" i="8"/>
  <c r="I4500" i="8"/>
  <c r="D4501" i="8"/>
  <c r="H4501" i="8"/>
  <c r="I4501" i="8"/>
  <c r="D4502" i="8"/>
  <c r="H4502" i="8"/>
  <c r="I4502" i="8"/>
  <c r="D4503" i="8"/>
  <c r="H4503" i="8"/>
  <c r="I4503" i="8"/>
  <c r="D4504" i="8"/>
  <c r="H4504" i="8"/>
  <c r="I4504" i="8"/>
  <c r="D4505" i="8"/>
  <c r="H4505" i="8"/>
  <c r="I4505" i="8"/>
  <c r="D4506" i="8"/>
  <c r="H4506" i="8"/>
  <c r="I4506" i="8"/>
  <c r="D4507" i="8"/>
  <c r="H4507" i="8"/>
  <c r="I4507" i="8"/>
  <c r="D4508" i="8"/>
  <c r="H4508" i="8"/>
  <c r="I4508" i="8"/>
  <c r="D4509" i="8"/>
  <c r="H4509" i="8"/>
  <c r="I4509" i="8"/>
  <c r="D4510" i="8"/>
  <c r="H4510" i="8"/>
  <c r="I4510" i="8"/>
  <c r="D4511" i="8"/>
  <c r="H4511" i="8"/>
  <c r="I4511" i="8"/>
  <c r="D4512" i="8"/>
  <c r="H4512" i="8"/>
  <c r="I4512" i="8"/>
  <c r="D4513" i="8"/>
  <c r="H4513" i="8"/>
  <c r="I4513" i="8"/>
  <c r="D4514" i="8"/>
  <c r="H4514" i="8"/>
  <c r="I4514" i="8"/>
  <c r="D4515" i="8"/>
  <c r="H4515" i="8"/>
  <c r="I4515" i="8"/>
  <c r="D4516" i="8"/>
  <c r="H4516" i="8"/>
  <c r="I4516" i="8"/>
  <c r="D4517" i="8"/>
  <c r="H4517" i="8"/>
  <c r="I4517" i="8"/>
  <c r="D4518" i="8"/>
  <c r="H4518" i="8"/>
  <c r="I4518" i="8"/>
  <c r="D4519" i="8"/>
  <c r="H4519" i="8"/>
  <c r="I4519" i="8"/>
  <c r="D4520" i="8"/>
  <c r="H4520" i="8"/>
  <c r="I4520" i="8"/>
  <c r="D4521" i="8"/>
  <c r="H4521" i="8"/>
  <c r="I4521" i="8"/>
  <c r="D4522" i="8"/>
  <c r="H4522" i="8"/>
  <c r="I4522" i="8"/>
  <c r="D4523" i="8"/>
  <c r="H4523" i="8"/>
  <c r="I4523" i="8"/>
  <c r="D4524" i="8"/>
  <c r="H4524" i="8"/>
  <c r="I4524" i="8"/>
  <c r="D4525" i="8"/>
  <c r="H4525" i="8"/>
  <c r="I4525" i="8"/>
  <c r="D4526" i="8"/>
  <c r="H4526" i="8"/>
  <c r="I4526" i="8"/>
  <c r="D4527" i="8"/>
  <c r="H4527" i="8"/>
  <c r="I4527" i="8"/>
  <c r="D4528" i="8"/>
  <c r="H4528" i="8"/>
  <c r="I4528" i="8"/>
  <c r="D4529" i="8"/>
  <c r="H4529" i="8"/>
  <c r="I4529" i="8"/>
  <c r="D4530" i="8"/>
  <c r="H4530" i="8"/>
  <c r="I4530" i="8"/>
  <c r="D4531" i="8"/>
  <c r="H4531" i="8"/>
  <c r="I4531" i="8"/>
  <c r="D4532" i="8"/>
  <c r="H4532" i="8"/>
  <c r="I4532" i="8"/>
  <c r="D4533" i="8"/>
  <c r="H4533" i="8"/>
  <c r="I4533" i="8"/>
  <c r="D4534" i="8"/>
  <c r="H4534" i="8"/>
  <c r="I4534" i="8"/>
  <c r="D4535" i="8"/>
  <c r="H4535" i="8"/>
  <c r="I4535" i="8"/>
  <c r="D4536" i="8"/>
  <c r="H4536" i="8"/>
  <c r="I4536" i="8"/>
  <c r="D4537" i="8"/>
  <c r="H4537" i="8"/>
  <c r="I4537" i="8"/>
  <c r="D4538" i="8"/>
  <c r="H4538" i="8"/>
  <c r="I4538" i="8"/>
  <c r="D4539" i="8"/>
  <c r="H4539" i="8"/>
  <c r="I4539" i="8"/>
  <c r="D4540" i="8"/>
  <c r="H4540" i="8"/>
  <c r="I4540" i="8"/>
  <c r="D4541" i="8"/>
  <c r="H4541" i="8"/>
  <c r="I4541" i="8"/>
  <c r="D4542" i="8"/>
  <c r="H4542" i="8"/>
  <c r="I4542" i="8"/>
  <c r="D4543" i="8"/>
  <c r="H4543" i="8"/>
  <c r="I4543" i="8"/>
  <c r="D4544" i="8"/>
  <c r="H4544" i="8"/>
  <c r="I4544" i="8"/>
  <c r="D4545" i="8"/>
  <c r="H4545" i="8"/>
  <c r="I4545" i="8"/>
  <c r="D4546" i="8"/>
  <c r="H4546" i="8"/>
  <c r="I4546" i="8"/>
  <c r="D4547" i="8"/>
  <c r="H4547" i="8"/>
  <c r="I4547" i="8"/>
  <c r="D4548" i="8"/>
  <c r="H4548" i="8"/>
  <c r="I4548" i="8"/>
  <c r="D4549" i="8"/>
  <c r="H4549" i="8"/>
  <c r="I4549" i="8"/>
  <c r="D4550" i="8"/>
  <c r="H4550" i="8"/>
  <c r="I4550" i="8"/>
  <c r="D4551" i="8"/>
  <c r="H4551" i="8"/>
  <c r="I4551" i="8"/>
  <c r="D4552" i="8"/>
  <c r="H4552" i="8"/>
  <c r="I4552" i="8"/>
  <c r="D4553" i="8"/>
  <c r="H4553" i="8"/>
  <c r="I4553" i="8"/>
  <c r="D4554" i="8"/>
  <c r="H4554" i="8"/>
  <c r="I4554" i="8"/>
  <c r="D4555" i="8"/>
  <c r="H4555" i="8"/>
  <c r="I4555" i="8"/>
  <c r="D4556" i="8"/>
  <c r="H4556" i="8"/>
  <c r="I4556" i="8"/>
  <c r="D4557" i="8"/>
  <c r="H4557" i="8"/>
  <c r="I4557" i="8"/>
  <c r="D4558" i="8"/>
  <c r="H4558" i="8"/>
  <c r="I4558" i="8"/>
  <c r="D4559" i="8"/>
  <c r="H4559" i="8"/>
  <c r="I4559" i="8"/>
  <c r="D4560" i="8"/>
  <c r="H4560" i="8"/>
  <c r="I4560" i="8"/>
  <c r="D4561" i="8"/>
  <c r="H4561" i="8"/>
  <c r="I4561" i="8"/>
  <c r="D4562" i="8"/>
  <c r="H4562" i="8"/>
  <c r="I4562" i="8"/>
  <c r="D4563" i="8"/>
  <c r="H4563" i="8"/>
  <c r="I4563" i="8"/>
  <c r="D4564" i="8"/>
  <c r="H4564" i="8"/>
  <c r="I4564" i="8"/>
  <c r="D4565" i="8"/>
  <c r="H4565" i="8"/>
  <c r="I4565" i="8"/>
  <c r="D4566" i="8"/>
  <c r="H4566" i="8"/>
  <c r="I4566" i="8"/>
  <c r="D4567" i="8"/>
  <c r="H4567" i="8"/>
  <c r="I4567" i="8"/>
  <c r="D4568" i="8"/>
  <c r="H4568" i="8"/>
  <c r="I4568" i="8"/>
  <c r="D4569" i="8"/>
  <c r="H4569" i="8"/>
  <c r="I4569" i="8"/>
  <c r="D4570" i="8"/>
  <c r="H4570" i="8"/>
  <c r="I4570" i="8"/>
  <c r="D4571" i="8"/>
  <c r="H4571" i="8"/>
  <c r="I4571" i="8"/>
  <c r="D4572" i="8"/>
  <c r="H4572" i="8"/>
  <c r="I4572" i="8"/>
  <c r="D4573" i="8"/>
  <c r="H4573" i="8"/>
  <c r="I4573" i="8"/>
  <c r="D4574" i="8"/>
  <c r="H4574" i="8"/>
  <c r="I4574" i="8"/>
  <c r="D4575" i="8"/>
  <c r="H4575" i="8"/>
  <c r="I4575" i="8"/>
  <c r="D4576" i="8"/>
  <c r="H4576" i="8"/>
  <c r="I4576" i="8"/>
  <c r="D4577" i="8"/>
  <c r="H4577" i="8"/>
  <c r="I4577" i="8"/>
  <c r="D4578" i="8"/>
  <c r="H4578" i="8"/>
  <c r="I4578" i="8"/>
  <c r="D4579" i="8"/>
  <c r="H4579" i="8"/>
  <c r="I4579" i="8"/>
  <c r="D4580" i="8"/>
  <c r="H4580" i="8"/>
  <c r="I4580" i="8"/>
  <c r="D4581" i="8"/>
  <c r="H4581" i="8"/>
  <c r="I4581" i="8"/>
  <c r="D4582" i="8"/>
  <c r="H4582" i="8"/>
  <c r="I4582" i="8"/>
  <c r="D4583" i="8"/>
  <c r="H4583" i="8"/>
  <c r="I4583" i="8"/>
  <c r="D4584" i="8"/>
  <c r="H4584" i="8"/>
  <c r="I4584" i="8"/>
  <c r="D4585" i="8"/>
  <c r="H4585" i="8"/>
  <c r="I4585" i="8"/>
  <c r="D4586" i="8"/>
  <c r="H4586" i="8"/>
  <c r="I4586" i="8"/>
  <c r="D4587" i="8"/>
  <c r="H4587" i="8"/>
  <c r="I4587" i="8"/>
  <c r="D4588" i="8"/>
  <c r="H4588" i="8"/>
  <c r="I4588" i="8"/>
  <c r="D4589" i="8"/>
  <c r="H4589" i="8"/>
  <c r="I4589" i="8"/>
  <c r="D4590" i="8"/>
  <c r="H4590" i="8"/>
  <c r="I4590" i="8"/>
  <c r="D4591" i="8"/>
  <c r="H4591" i="8"/>
  <c r="I4591" i="8"/>
  <c r="D4592" i="8"/>
  <c r="H4592" i="8"/>
  <c r="I4592" i="8"/>
  <c r="D4593" i="8"/>
  <c r="H4593" i="8"/>
  <c r="I4593" i="8"/>
  <c r="D4594" i="8"/>
  <c r="H4594" i="8"/>
  <c r="I4594" i="8"/>
  <c r="D4595" i="8"/>
  <c r="H4595" i="8"/>
  <c r="I4595" i="8"/>
  <c r="D4596" i="8"/>
  <c r="H4596" i="8"/>
  <c r="I4596" i="8"/>
  <c r="D4597" i="8"/>
  <c r="H4597" i="8"/>
  <c r="I4597" i="8"/>
  <c r="D4598" i="8"/>
  <c r="H4598" i="8"/>
  <c r="I4598" i="8"/>
  <c r="D4599" i="8"/>
  <c r="H4599" i="8"/>
  <c r="I4599" i="8"/>
  <c r="D4600" i="8"/>
  <c r="H4600" i="8"/>
  <c r="I4600" i="8"/>
  <c r="D4601" i="8"/>
  <c r="H4601" i="8"/>
  <c r="I4601" i="8"/>
  <c r="D4602" i="8"/>
  <c r="H4602" i="8"/>
  <c r="I4602" i="8"/>
  <c r="D4603" i="8"/>
  <c r="H4603" i="8"/>
  <c r="I4603" i="8"/>
  <c r="D4604" i="8"/>
  <c r="H4604" i="8"/>
  <c r="I4604" i="8"/>
  <c r="D4605" i="8"/>
  <c r="H4605" i="8"/>
  <c r="I4605" i="8"/>
  <c r="D4606" i="8"/>
  <c r="H4606" i="8"/>
  <c r="I4606" i="8"/>
  <c r="D4607" i="8"/>
  <c r="H4607" i="8"/>
  <c r="I4607" i="8"/>
  <c r="D4608" i="8"/>
  <c r="H4608" i="8"/>
  <c r="I4608" i="8"/>
  <c r="D4609" i="8"/>
  <c r="H4609" i="8"/>
  <c r="I4609" i="8"/>
  <c r="D4610" i="8"/>
  <c r="H4610" i="8"/>
  <c r="I4610" i="8"/>
  <c r="D4611" i="8"/>
  <c r="H4611" i="8"/>
  <c r="I4611" i="8"/>
  <c r="D4612" i="8"/>
  <c r="H4612" i="8"/>
  <c r="I4612" i="8"/>
  <c r="D4613" i="8"/>
  <c r="H4613" i="8"/>
  <c r="I4613" i="8"/>
  <c r="D4614" i="8"/>
  <c r="H4614" i="8"/>
  <c r="I4614" i="8"/>
  <c r="D4615" i="8"/>
  <c r="H4615" i="8"/>
  <c r="I4615" i="8"/>
  <c r="D4616" i="8"/>
  <c r="H4616" i="8"/>
  <c r="I4616" i="8"/>
  <c r="D4617" i="8"/>
  <c r="H4617" i="8"/>
  <c r="I4617" i="8"/>
  <c r="D4618" i="8"/>
  <c r="H4618" i="8"/>
  <c r="I4618" i="8"/>
  <c r="D4619" i="8"/>
  <c r="H4619" i="8"/>
  <c r="I4619" i="8"/>
  <c r="D4620" i="8"/>
  <c r="H4620" i="8"/>
  <c r="I4620" i="8"/>
  <c r="D4621" i="8"/>
  <c r="H4621" i="8"/>
  <c r="I4621" i="8"/>
  <c r="D4622" i="8"/>
  <c r="H4622" i="8"/>
  <c r="I4622" i="8"/>
  <c r="D4623" i="8"/>
  <c r="H4623" i="8"/>
  <c r="I4623" i="8"/>
  <c r="D4624" i="8"/>
  <c r="H4624" i="8"/>
  <c r="I4624" i="8"/>
  <c r="D4625" i="8"/>
  <c r="H4625" i="8"/>
  <c r="I4625" i="8"/>
  <c r="D4626" i="8"/>
  <c r="H4626" i="8"/>
  <c r="I4626" i="8"/>
  <c r="D4627" i="8"/>
  <c r="H4627" i="8"/>
  <c r="I4627" i="8"/>
  <c r="D4628" i="8"/>
  <c r="H4628" i="8"/>
  <c r="I4628" i="8"/>
  <c r="D4629" i="8"/>
  <c r="H4629" i="8"/>
  <c r="I4629" i="8"/>
  <c r="D4630" i="8"/>
  <c r="H4630" i="8"/>
  <c r="I4630" i="8"/>
  <c r="D4631" i="8"/>
  <c r="H4631" i="8"/>
  <c r="I4631" i="8"/>
  <c r="D4632" i="8"/>
  <c r="H4632" i="8"/>
  <c r="I4632" i="8"/>
  <c r="D4633" i="8"/>
  <c r="H4633" i="8"/>
  <c r="I4633" i="8"/>
  <c r="D4634" i="8"/>
  <c r="H4634" i="8"/>
  <c r="I4634" i="8"/>
  <c r="D4635" i="8"/>
  <c r="H4635" i="8"/>
  <c r="I4635" i="8"/>
  <c r="D4636" i="8"/>
  <c r="H4636" i="8"/>
  <c r="I4636" i="8"/>
  <c r="D4637" i="8"/>
  <c r="H4637" i="8"/>
  <c r="I4637" i="8"/>
  <c r="D4638" i="8"/>
  <c r="H4638" i="8"/>
  <c r="I4638" i="8"/>
  <c r="D4639" i="8"/>
  <c r="H4639" i="8"/>
  <c r="I4639" i="8"/>
  <c r="D4640" i="8"/>
  <c r="H4640" i="8"/>
  <c r="I4640" i="8"/>
  <c r="D4641" i="8"/>
  <c r="H4641" i="8"/>
  <c r="I4641" i="8"/>
  <c r="D4642" i="8"/>
  <c r="H4642" i="8"/>
  <c r="I4642" i="8"/>
  <c r="D4643" i="8"/>
  <c r="H4643" i="8"/>
  <c r="I4643" i="8"/>
  <c r="D4644" i="8"/>
  <c r="H4644" i="8"/>
  <c r="I4644" i="8"/>
  <c r="D4645" i="8"/>
  <c r="H4645" i="8"/>
  <c r="I4645" i="8"/>
  <c r="D4646" i="8"/>
  <c r="H4646" i="8"/>
  <c r="I4646" i="8"/>
  <c r="D4647" i="8"/>
  <c r="H4647" i="8"/>
  <c r="I4647" i="8"/>
  <c r="D4648" i="8"/>
  <c r="H4648" i="8"/>
  <c r="I4648" i="8"/>
  <c r="D4649" i="8"/>
  <c r="H4649" i="8"/>
  <c r="I4649" i="8"/>
  <c r="D4650" i="8"/>
  <c r="H4650" i="8"/>
  <c r="I4650" i="8"/>
  <c r="D4651" i="8"/>
  <c r="H4651" i="8"/>
  <c r="I4651" i="8"/>
  <c r="D4652" i="8"/>
  <c r="H4652" i="8"/>
  <c r="I4652" i="8"/>
  <c r="D4653" i="8"/>
  <c r="H4653" i="8"/>
  <c r="I4653" i="8"/>
  <c r="D4654" i="8"/>
  <c r="H4654" i="8"/>
  <c r="I4654" i="8"/>
  <c r="D4655" i="8"/>
  <c r="H4655" i="8"/>
  <c r="I4655" i="8"/>
  <c r="D4656" i="8"/>
  <c r="H4656" i="8"/>
  <c r="I4656" i="8"/>
  <c r="D4657" i="8"/>
  <c r="H4657" i="8"/>
  <c r="I4657" i="8"/>
  <c r="D4658" i="8"/>
  <c r="H4658" i="8"/>
  <c r="I4658" i="8"/>
  <c r="D4659" i="8"/>
  <c r="H4659" i="8"/>
  <c r="I4659" i="8"/>
  <c r="D4660" i="8"/>
  <c r="H4660" i="8"/>
  <c r="I4660" i="8"/>
  <c r="D4661" i="8"/>
  <c r="H4661" i="8"/>
  <c r="I4661" i="8"/>
  <c r="D4662" i="8"/>
  <c r="H4662" i="8"/>
  <c r="I4662" i="8"/>
  <c r="D4663" i="8"/>
  <c r="H4663" i="8"/>
  <c r="I4663" i="8"/>
  <c r="D4664" i="8"/>
  <c r="H4664" i="8"/>
  <c r="I4664" i="8"/>
  <c r="D4665" i="8"/>
  <c r="H4665" i="8"/>
  <c r="I4665" i="8"/>
  <c r="D4666" i="8"/>
  <c r="H4666" i="8"/>
  <c r="I4666" i="8"/>
  <c r="D4667" i="8"/>
  <c r="H4667" i="8"/>
  <c r="I4667" i="8"/>
  <c r="D4668" i="8"/>
  <c r="H4668" i="8"/>
  <c r="I4668" i="8"/>
  <c r="D4669" i="8"/>
  <c r="H4669" i="8"/>
  <c r="I4669" i="8"/>
  <c r="D4670" i="8"/>
  <c r="H4670" i="8"/>
  <c r="I4670" i="8"/>
  <c r="D4671" i="8"/>
  <c r="H4671" i="8"/>
  <c r="I4671" i="8"/>
  <c r="D4672" i="8"/>
  <c r="H4672" i="8"/>
  <c r="I4672" i="8"/>
  <c r="D4673" i="8"/>
  <c r="H4673" i="8"/>
  <c r="I4673" i="8"/>
  <c r="D4674" i="8"/>
  <c r="H4674" i="8"/>
  <c r="I4674" i="8"/>
  <c r="D4675" i="8"/>
  <c r="H4675" i="8"/>
  <c r="I4675" i="8"/>
  <c r="D4676" i="8"/>
  <c r="H4676" i="8"/>
  <c r="I4676" i="8"/>
  <c r="D4677" i="8"/>
  <c r="H4677" i="8"/>
  <c r="I4677" i="8"/>
  <c r="D4678" i="8"/>
  <c r="H4678" i="8"/>
  <c r="I4678" i="8"/>
  <c r="D4679" i="8"/>
  <c r="H4679" i="8"/>
  <c r="I4679" i="8"/>
  <c r="D4680" i="8"/>
  <c r="H4680" i="8"/>
  <c r="I4680" i="8"/>
  <c r="D4681" i="8"/>
  <c r="H4681" i="8"/>
  <c r="I4681" i="8"/>
  <c r="D4682" i="8"/>
  <c r="H4682" i="8"/>
  <c r="I4682" i="8"/>
  <c r="D4683" i="8"/>
  <c r="H4683" i="8"/>
  <c r="I4683" i="8"/>
  <c r="D4684" i="8"/>
  <c r="H4684" i="8"/>
  <c r="I4684" i="8"/>
  <c r="D4685" i="8"/>
  <c r="H4685" i="8"/>
  <c r="I4685" i="8"/>
  <c r="D4686" i="8"/>
  <c r="H4686" i="8"/>
  <c r="I4686" i="8"/>
  <c r="D4687" i="8"/>
  <c r="H4687" i="8"/>
  <c r="I4687" i="8"/>
  <c r="D4688" i="8"/>
  <c r="H4688" i="8"/>
  <c r="I4688" i="8"/>
  <c r="D4689" i="8"/>
  <c r="H4689" i="8"/>
  <c r="I4689" i="8"/>
  <c r="D4690" i="8"/>
  <c r="H4690" i="8"/>
  <c r="I4690" i="8"/>
  <c r="D4691" i="8"/>
  <c r="H4691" i="8"/>
  <c r="I4691" i="8"/>
  <c r="D4692" i="8"/>
  <c r="H4692" i="8"/>
  <c r="I4692" i="8"/>
  <c r="D4693" i="8"/>
  <c r="H4693" i="8"/>
  <c r="I4693" i="8"/>
  <c r="D4694" i="8"/>
  <c r="H4694" i="8"/>
  <c r="I4694" i="8"/>
  <c r="D4695" i="8"/>
  <c r="H4695" i="8"/>
  <c r="I4695" i="8"/>
  <c r="D4696" i="8"/>
  <c r="H4696" i="8"/>
  <c r="I4696" i="8"/>
  <c r="D4697" i="8"/>
  <c r="H4697" i="8"/>
  <c r="I4697" i="8"/>
  <c r="D4698" i="8"/>
  <c r="H4698" i="8"/>
  <c r="I4698" i="8"/>
  <c r="D4699" i="8"/>
  <c r="H4699" i="8"/>
  <c r="I4699" i="8"/>
  <c r="D4700" i="8"/>
  <c r="H4700" i="8"/>
  <c r="I4700" i="8"/>
  <c r="D4701" i="8"/>
  <c r="H4701" i="8"/>
  <c r="I4701" i="8"/>
  <c r="D4702" i="8"/>
  <c r="H4702" i="8"/>
  <c r="I4702" i="8"/>
  <c r="D4703" i="8"/>
  <c r="H4703" i="8"/>
  <c r="I4703" i="8"/>
  <c r="D4704" i="8"/>
  <c r="H4704" i="8"/>
  <c r="I4704" i="8"/>
  <c r="D4705" i="8"/>
  <c r="H4705" i="8"/>
  <c r="I4705" i="8"/>
  <c r="D4706" i="8"/>
  <c r="H4706" i="8"/>
  <c r="I4706" i="8"/>
  <c r="D4707" i="8"/>
  <c r="H4707" i="8"/>
  <c r="I4707" i="8"/>
  <c r="D4708" i="8"/>
  <c r="H4708" i="8"/>
  <c r="I4708" i="8"/>
  <c r="D4709" i="8"/>
  <c r="H4709" i="8"/>
  <c r="I4709" i="8"/>
  <c r="D4710" i="8"/>
  <c r="H4710" i="8"/>
  <c r="I4710" i="8"/>
  <c r="D4711" i="8"/>
  <c r="H4711" i="8"/>
  <c r="I4711" i="8"/>
  <c r="D4712" i="8"/>
  <c r="H4712" i="8"/>
  <c r="I4712" i="8"/>
  <c r="D4713" i="8"/>
  <c r="H4713" i="8"/>
  <c r="I4713" i="8"/>
  <c r="D4714" i="8"/>
  <c r="H4714" i="8"/>
  <c r="I4714" i="8"/>
  <c r="D4715" i="8"/>
  <c r="H4715" i="8"/>
  <c r="I4715" i="8"/>
  <c r="D4716" i="8"/>
  <c r="H4716" i="8"/>
  <c r="I4716" i="8"/>
  <c r="D4717" i="8"/>
  <c r="H4717" i="8"/>
  <c r="I4717" i="8"/>
  <c r="D4718" i="8"/>
  <c r="H4718" i="8"/>
  <c r="I4718" i="8"/>
  <c r="D4719" i="8"/>
  <c r="H4719" i="8"/>
  <c r="I4719" i="8"/>
  <c r="D4720" i="8"/>
  <c r="H4720" i="8"/>
  <c r="I4720" i="8"/>
  <c r="D4721" i="8"/>
  <c r="H4721" i="8"/>
  <c r="I4721" i="8"/>
  <c r="D4722" i="8"/>
  <c r="H4722" i="8"/>
  <c r="I4722" i="8"/>
  <c r="D4723" i="8"/>
  <c r="H4723" i="8"/>
  <c r="I4723" i="8"/>
  <c r="D4724" i="8"/>
  <c r="H4724" i="8"/>
  <c r="I4724" i="8"/>
  <c r="D4725" i="8"/>
  <c r="H4725" i="8"/>
  <c r="I4725" i="8"/>
  <c r="D4726" i="8"/>
  <c r="H4726" i="8"/>
  <c r="I4726" i="8"/>
  <c r="D4727" i="8"/>
  <c r="H4727" i="8"/>
  <c r="I4727" i="8"/>
  <c r="D4728" i="8"/>
  <c r="H4728" i="8"/>
  <c r="I4728" i="8"/>
  <c r="D4729" i="8"/>
  <c r="H4729" i="8"/>
  <c r="I4729" i="8"/>
  <c r="D4730" i="8"/>
  <c r="H4730" i="8"/>
  <c r="I4730" i="8"/>
  <c r="D4731" i="8"/>
  <c r="H4731" i="8"/>
  <c r="I4731" i="8"/>
  <c r="D4732" i="8"/>
  <c r="H4732" i="8"/>
  <c r="I4732" i="8"/>
  <c r="D4733" i="8"/>
  <c r="H4733" i="8"/>
  <c r="I4733" i="8"/>
  <c r="D4734" i="8"/>
  <c r="H4734" i="8"/>
  <c r="I4734" i="8"/>
  <c r="D4735" i="8"/>
  <c r="H4735" i="8"/>
  <c r="I4735" i="8"/>
  <c r="D4736" i="8"/>
  <c r="H4736" i="8"/>
  <c r="I4736" i="8"/>
  <c r="D4737" i="8"/>
  <c r="H4737" i="8"/>
  <c r="I4737" i="8"/>
  <c r="D4738" i="8"/>
  <c r="H4738" i="8"/>
  <c r="I4738" i="8"/>
  <c r="D4739" i="8"/>
  <c r="H4739" i="8"/>
  <c r="I4739" i="8"/>
  <c r="D4740" i="8"/>
  <c r="H4740" i="8"/>
  <c r="I4740" i="8"/>
  <c r="D4741" i="8"/>
  <c r="H4741" i="8"/>
  <c r="I4741" i="8"/>
  <c r="D4742" i="8"/>
  <c r="H4742" i="8"/>
  <c r="I4742" i="8"/>
  <c r="D4743" i="8"/>
  <c r="H4743" i="8"/>
  <c r="I4743" i="8"/>
  <c r="D4744" i="8"/>
  <c r="H4744" i="8"/>
  <c r="I4744" i="8"/>
  <c r="D4745" i="8"/>
  <c r="H4745" i="8"/>
  <c r="I4745" i="8"/>
  <c r="D4746" i="8"/>
  <c r="H4746" i="8"/>
  <c r="I4746" i="8"/>
  <c r="D4747" i="8"/>
  <c r="H4747" i="8"/>
  <c r="I4747" i="8"/>
  <c r="D4748" i="8"/>
  <c r="H4748" i="8"/>
  <c r="I4748" i="8"/>
  <c r="D4749" i="8"/>
  <c r="H4749" i="8"/>
  <c r="I4749" i="8"/>
  <c r="D4750" i="8"/>
  <c r="H4750" i="8"/>
  <c r="I4750" i="8"/>
  <c r="D4751" i="8"/>
  <c r="H4751" i="8"/>
  <c r="I4751" i="8"/>
  <c r="D4752" i="8"/>
  <c r="H4752" i="8"/>
  <c r="I4752" i="8"/>
  <c r="D4753" i="8"/>
  <c r="H4753" i="8"/>
  <c r="I4753" i="8"/>
  <c r="D4754" i="8"/>
  <c r="H4754" i="8"/>
  <c r="I4754" i="8"/>
  <c r="D4755" i="8"/>
  <c r="H4755" i="8"/>
  <c r="I4755" i="8"/>
  <c r="D4756" i="8"/>
  <c r="H4756" i="8"/>
  <c r="I4756" i="8"/>
  <c r="D4757" i="8"/>
  <c r="H4757" i="8"/>
  <c r="I4757" i="8"/>
  <c r="D4758" i="8"/>
  <c r="H4758" i="8"/>
  <c r="I4758" i="8"/>
  <c r="D4759" i="8"/>
  <c r="H4759" i="8"/>
  <c r="I4759" i="8"/>
  <c r="D4760" i="8"/>
  <c r="H4760" i="8"/>
  <c r="I4760" i="8"/>
  <c r="D4761" i="8"/>
  <c r="H4761" i="8"/>
  <c r="I4761" i="8"/>
  <c r="D4762" i="8"/>
  <c r="H4762" i="8"/>
  <c r="I4762" i="8"/>
  <c r="D4763" i="8"/>
  <c r="H4763" i="8"/>
  <c r="I4763" i="8"/>
  <c r="D4764" i="8"/>
  <c r="H4764" i="8"/>
  <c r="I4764" i="8"/>
  <c r="D4765" i="8"/>
  <c r="H4765" i="8"/>
  <c r="I4765" i="8"/>
  <c r="D4766" i="8"/>
  <c r="H4766" i="8"/>
  <c r="I4766" i="8"/>
  <c r="D4767" i="8"/>
  <c r="H4767" i="8"/>
  <c r="I4767" i="8"/>
  <c r="D4768" i="8"/>
  <c r="H4768" i="8"/>
  <c r="I4768" i="8"/>
  <c r="D4769" i="8"/>
  <c r="H4769" i="8"/>
  <c r="I4769" i="8"/>
  <c r="D4770" i="8"/>
  <c r="H4770" i="8"/>
  <c r="I4770" i="8"/>
  <c r="D4771" i="8"/>
  <c r="H4771" i="8"/>
  <c r="I4771" i="8"/>
  <c r="D4772" i="8"/>
  <c r="H4772" i="8"/>
  <c r="I4772" i="8"/>
  <c r="D4773" i="8"/>
  <c r="H4773" i="8"/>
  <c r="I4773" i="8"/>
  <c r="D4774" i="8"/>
  <c r="H4774" i="8"/>
  <c r="I4774" i="8"/>
  <c r="D4775" i="8"/>
  <c r="H4775" i="8"/>
  <c r="I4775" i="8"/>
  <c r="D4776" i="8"/>
  <c r="H4776" i="8"/>
  <c r="I4776" i="8"/>
  <c r="D4777" i="8"/>
  <c r="H4777" i="8"/>
  <c r="I4777" i="8"/>
  <c r="D4778" i="8"/>
  <c r="H4778" i="8"/>
  <c r="I4778" i="8"/>
  <c r="D4779" i="8"/>
  <c r="H4779" i="8"/>
  <c r="I4779" i="8"/>
  <c r="D4780" i="8"/>
  <c r="H4780" i="8"/>
  <c r="I4780" i="8"/>
  <c r="D4781" i="8"/>
  <c r="H4781" i="8"/>
  <c r="I4781" i="8"/>
  <c r="D4782" i="8"/>
  <c r="H4782" i="8"/>
  <c r="I4782" i="8"/>
  <c r="D4783" i="8"/>
  <c r="H4783" i="8"/>
  <c r="I4783" i="8"/>
  <c r="D4784" i="8"/>
  <c r="H4784" i="8"/>
  <c r="I4784" i="8"/>
  <c r="D4785" i="8"/>
  <c r="H4785" i="8"/>
  <c r="I4785" i="8"/>
  <c r="D4786" i="8"/>
  <c r="H4786" i="8"/>
  <c r="I4786" i="8"/>
  <c r="D4787" i="8"/>
  <c r="H4787" i="8"/>
  <c r="I4787" i="8"/>
  <c r="D4788" i="8"/>
  <c r="H4788" i="8"/>
  <c r="I4788" i="8"/>
  <c r="D4789" i="8"/>
  <c r="H4789" i="8"/>
  <c r="I4789" i="8"/>
  <c r="D4790" i="8"/>
  <c r="H4790" i="8"/>
  <c r="I4790" i="8"/>
  <c r="D4791" i="8"/>
  <c r="H4791" i="8"/>
  <c r="I4791" i="8"/>
  <c r="D4792" i="8"/>
  <c r="H4792" i="8"/>
  <c r="I4792" i="8"/>
  <c r="D4793" i="8"/>
  <c r="H4793" i="8"/>
  <c r="I4793" i="8"/>
  <c r="D4794" i="8"/>
  <c r="H4794" i="8"/>
  <c r="I4794" i="8"/>
  <c r="D4795" i="8"/>
  <c r="H4795" i="8"/>
  <c r="I4795" i="8"/>
  <c r="D4796" i="8"/>
  <c r="H4796" i="8"/>
  <c r="I4796" i="8"/>
  <c r="D4797" i="8"/>
  <c r="H4797" i="8"/>
  <c r="I4797" i="8"/>
  <c r="D4798" i="8"/>
  <c r="H4798" i="8"/>
  <c r="I4798" i="8"/>
  <c r="D4799" i="8"/>
  <c r="H4799" i="8"/>
  <c r="I4799" i="8"/>
  <c r="D4800" i="8"/>
  <c r="H4800" i="8"/>
  <c r="I4800" i="8"/>
  <c r="D4801" i="8"/>
  <c r="H4801" i="8"/>
  <c r="I4801" i="8"/>
  <c r="D4802" i="8"/>
  <c r="H4802" i="8"/>
  <c r="I4802" i="8"/>
  <c r="D4803" i="8"/>
  <c r="H4803" i="8"/>
  <c r="I4803" i="8"/>
  <c r="D4804" i="8"/>
  <c r="H4804" i="8"/>
  <c r="I4804" i="8"/>
  <c r="D4805" i="8"/>
  <c r="H4805" i="8"/>
  <c r="I4805" i="8"/>
  <c r="D4806" i="8"/>
  <c r="H4806" i="8"/>
  <c r="I4806" i="8"/>
  <c r="D4807" i="8"/>
  <c r="H4807" i="8"/>
  <c r="I4807" i="8"/>
  <c r="D4808" i="8"/>
  <c r="H4808" i="8"/>
  <c r="I4808" i="8"/>
  <c r="D4809" i="8"/>
  <c r="H4809" i="8"/>
  <c r="I4809" i="8"/>
  <c r="D4810" i="8"/>
  <c r="H4810" i="8"/>
  <c r="I4810" i="8"/>
  <c r="D4811" i="8"/>
  <c r="H4811" i="8"/>
  <c r="I4811" i="8"/>
  <c r="D4812" i="8"/>
  <c r="H4812" i="8"/>
  <c r="I4812" i="8"/>
  <c r="D4813" i="8"/>
  <c r="H4813" i="8"/>
  <c r="I4813" i="8"/>
  <c r="D4814" i="8"/>
  <c r="H4814" i="8"/>
  <c r="I4814" i="8"/>
  <c r="D4815" i="8"/>
  <c r="H4815" i="8"/>
  <c r="I4815" i="8"/>
  <c r="D4816" i="8"/>
  <c r="H4816" i="8"/>
  <c r="I4816" i="8"/>
  <c r="D4817" i="8"/>
  <c r="H4817" i="8"/>
  <c r="I4817" i="8"/>
  <c r="D4818" i="8"/>
  <c r="H4818" i="8"/>
  <c r="I4818" i="8"/>
  <c r="D4819" i="8"/>
  <c r="H4819" i="8"/>
  <c r="I4819" i="8"/>
  <c r="D4820" i="8"/>
  <c r="H4820" i="8"/>
  <c r="I4820" i="8"/>
  <c r="D4821" i="8"/>
  <c r="H4821" i="8"/>
  <c r="I4821" i="8"/>
  <c r="D4822" i="8"/>
  <c r="H4822" i="8"/>
  <c r="I4822" i="8"/>
  <c r="D4823" i="8"/>
  <c r="H4823" i="8"/>
  <c r="I4823" i="8"/>
  <c r="D4824" i="8"/>
  <c r="H4824" i="8"/>
  <c r="I4824" i="8"/>
  <c r="D4825" i="8"/>
  <c r="H4825" i="8"/>
  <c r="I4825" i="8"/>
  <c r="D4826" i="8"/>
  <c r="H4826" i="8"/>
  <c r="I4826" i="8"/>
  <c r="D4827" i="8"/>
  <c r="H4827" i="8"/>
  <c r="I4827" i="8"/>
  <c r="D4828" i="8"/>
  <c r="H4828" i="8"/>
  <c r="I4828" i="8"/>
  <c r="D4829" i="8"/>
  <c r="H4829" i="8"/>
  <c r="I4829" i="8"/>
  <c r="D4830" i="8"/>
  <c r="H4830" i="8"/>
  <c r="I4830" i="8"/>
  <c r="D4831" i="8"/>
  <c r="H4831" i="8"/>
  <c r="I4831" i="8"/>
  <c r="D4832" i="8"/>
  <c r="H4832" i="8"/>
  <c r="I4832" i="8"/>
  <c r="D4833" i="8"/>
  <c r="H4833" i="8"/>
  <c r="I4833" i="8"/>
  <c r="D4834" i="8"/>
  <c r="H4834" i="8"/>
  <c r="I4834" i="8"/>
  <c r="D4835" i="8"/>
  <c r="H4835" i="8"/>
  <c r="I4835" i="8"/>
  <c r="D4836" i="8"/>
  <c r="H4836" i="8"/>
  <c r="I4836" i="8"/>
  <c r="D4837" i="8"/>
  <c r="H4837" i="8"/>
  <c r="I4837" i="8"/>
  <c r="D4838" i="8"/>
  <c r="H4838" i="8"/>
  <c r="I4838" i="8"/>
  <c r="D4839" i="8"/>
  <c r="H4839" i="8"/>
  <c r="I4839" i="8"/>
  <c r="D4840" i="8"/>
  <c r="H4840" i="8"/>
  <c r="I4840" i="8"/>
  <c r="D4841" i="8"/>
  <c r="H4841" i="8"/>
  <c r="I4841" i="8"/>
  <c r="D4842" i="8"/>
  <c r="H4842" i="8"/>
  <c r="I4842" i="8"/>
  <c r="D4843" i="8"/>
  <c r="H4843" i="8"/>
  <c r="I4843" i="8"/>
  <c r="D4844" i="8"/>
  <c r="H4844" i="8"/>
  <c r="I4844" i="8"/>
  <c r="D4845" i="8"/>
  <c r="H4845" i="8"/>
  <c r="I4845" i="8"/>
  <c r="D4846" i="8"/>
  <c r="H4846" i="8"/>
  <c r="I4846" i="8"/>
  <c r="D4847" i="8"/>
  <c r="H4847" i="8"/>
  <c r="I4847" i="8"/>
  <c r="D4848" i="8"/>
  <c r="H4848" i="8"/>
  <c r="I4848" i="8"/>
  <c r="D4849" i="8"/>
  <c r="H4849" i="8"/>
  <c r="I4849" i="8"/>
  <c r="D4850" i="8"/>
  <c r="H4850" i="8"/>
  <c r="I4850" i="8"/>
  <c r="D4851" i="8"/>
  <c r="H4851" i="8"/>
  <c r="I4851" i="8"/>
  <c r="D4852" i="8"/>
  <c r="H4852" i="8"/>
  <c r="I4852" i="8"/>
  <c r="D4853" i="8"/>
  <c r="H4853" i="8"/>
  <c r="I4853" i="8"/>
  <c r="D4854" i="8"/>
  <c r="H4854" i="8"/>
  <c r="I4854" i="8"/>
  <c r="D4855" i="8"/>
  <c r="H4855" i="8"/>
  <c r="I4855" i="8"/>
  <c r="D4856" i="8"/>
  <c r="H4856" i="8"/>
  <c r="I4856" i="8"/>
  <c r="D4857" i="8"/>
  <c r="H4857" i="8"/>
  <c r="I4857" i="8"/>
  <c r="D4858" i="8"/>
  <c r="H4858" i="8"/>
  <c r="I4858" i="8"/>
  <c r="D4859" i="8"/>
  <c r="H4859" i="8"/>
  <c r="I4859" i="8"/>
  <c r="D4860" i="8"/>
  <c r="H4860" i="8"/>
  <c r="I4860" i="8"/>
  <c r="D4861" i="8"/>
  <c r="H4861" i="8"/>
  <c r="I4861" i="8"/>
  <c r="D4862" i="8"/>
  <c r="H4862" i="8"/>
  <c r="I4862" i="8"/>
  <c r="D4863" i="8"/>
  <c r="H4863" i="8"/>
  <c r="I4863" i="8"/>
  <c r="D4864" i="8"/>
  <c r="H4864" i="8"/>
  <c r="I4864" i="8"/>
  <c r="D4865" i="8"/>
  <c r="H4865" i="8"/>
  <c r="I4865" i="8"/>
  <c r="D4866" i="8"/>
  <c r="H4866" i="8"/>
  <c r="I4866" i="8"/>
  <c r="D4867" i="8"/>
  <c r="H4867" i="8"/>
  <c r="I4867" i="8"/>
  <c r="D4868" i="8"/>
  <c r="H4868" i="8"/>
  <c r="I4868" i="8"/>
  <c r="D4869" i="8"/>
  <c r="H4869" i="8"/>
  <c r="I4869" i="8"/>
  <c r="D4870" i="8"/>
  <c r="H4870" i="8"/>
  <c r="I4870" i="8"/>
  <c r="D4871" i="8"/>
  <c r="H4871" i="8"/>
  <c r="I4871" i="8"/>
  <c r="D4872" i="8"/>
  <c r="H4872" i="8"/>
  <c r="I4872" i="8"/>
  <c r="D4873" i="8"/>
  <c r="H4873" i="8"/>
  <c r="I4873" i="8"/>
  <c r="D4874" i="8"/>
  <c r="H4874" i="8"/>
  <c r="I4874" i="8"/>
  <c r="D4875" i="8"/>
  <c r="H4875" i="8"/>
  <c r="I4875" i="8"/>
  <c r="D4876" i="8"/>
  <c r="H4876" i="8"/>
  <c r="I4876" i="8"/>
  <c r="D4877" i="8"/>
  <c r="H4877" i="8"/>
  <c r="I4877" i="8"/>
  <c r="D4878" i="8"/>
  <c r="H4878" i="8"/>
  <c r="I4878" i="8"/>
  <c r="D4879" i="8"/>
  <c r="H4879" i="8"/>
  <c r="I4879" i="8"/>
  <c r="D4880" i="8"/>
  <c r="H4880" i="8"/>
  <c r="I4880" i="8"/>
  <c r="D4881" i="8"/>
  <c r="H4881" i="8"/>
  <c r="I4881" i="8"/>
  <c r="D4882" i="8"/>
  <c r="H4882" i="8"/>
  <c r="I4882" i="8"/>
  <c r="D4883" i="8"/>
  <c r="H4883" i="8"/>
  <c r="I4883" i="8"/>
  <c r="D4884" i="8"/>
  <c r="H4884" i="8"/>
  <c r="I4884" i="8"/>
  <c r="D4885" i="8"/>
  <c r="H4885" i="8"/>
  <c r="I4885" i="8"/>
  <c r="D4886" i="8"/>
  <c r="H4886" i="8"/>
  <c r="I4886" i="8"/>
  <c r="D4887" i="8"/>
  <c r="H4887" i="8"/>
  <c r="I4887" i="8"/>
  <c r="D4888" i="8"/>
  <c r="H4888" i="8"/>
  <c r="I4888" i="8"/>
  <c r="D4889" i="8"/>
  <c r="H4889" i="8"/>
  <c r="I4889" i="8"/>
  <c r="D4890" i="8"/>
  <c r="H4890" i="8"/>
  <c r="I4890" i="8"/>
  <c r="D4891" i="8"/>
  <c r="H4891" i="8"/>
  <c r="I4891" i="8"/>
  <c r="D4892" i="8"/>
  <c r="H4892" i="8"/>
  <c r="I4892" i="8"/>
  <c r="D4893" i="8"/>
  <c r="H4893" i="8"/>
  <c r="I4893" i="8"/>
  <c r="D4894" i="8"/>
  <c r="H4894" i="8"/>
  <c r="I4894" i="8"/>
  <c r="D4895" i="8"/>
  <c r="H4895" i="8"/>
  <c r="I4895" i="8"/>
  <c r="D4896" i="8"/>
  <c r="H4896" i="8"/>
  <c r="I4896" i="8"/>
  <c r="D4897" i="8"/>
  <c r="H4897" i="8"/>
  <c r="I4897" i="8"/>
  <c r="D4898" i="8"/>
  <c r="H4898" i="8"/>
  <c r="I4898" i="8"/>
  <c r="D4899" i="8"/>
  <c r="H4899" i="8"/>
  <c r="I4899" i="8"/>
  <c r="D4900" i="8"/>
  <c r="H4900" i="8"/>
  <c r="I4900" i="8"/>
  <c r="D4901" i="8"/>
  <c r="H4901" i="8"/>
  <c r="I4901" i="8"/>
  <c r="D4902" i="8"/>
  <c r="H4902" i="8"/>
  <c r="I4902" i="8"/>
  <c r="D4903" i="8"/>
  <c r="H4903" i="8"/>
  <c r="I4903" i="8"/>
  <c r="D4904" i="8"/>
  <c r="H4904" i="8"/>
  <c r="I4904" i="8"/>
  <c r="D4905" i="8"/>
  <c r="H4905" i="8"/>
  <c r="I4905" i="8"/>
  <c r="D4906" i="8"/>
  <c r="H4906" i="8"/>
  <c r="I4906" i="8"/>
  <c r="D4907" i="8"/>
  <c r="H4907" i="8"/>
  <c r="I4907" i="8"/>
  <c r="D4908" i="8"/>
  <c r="H4908" i="8"/>
  <c r="I4908" i="8"/>
  <c r="D4909" i="8"/>
  <c r="H4909" i="8"/>
  <c r="I4909" i="8"/>
  <c r="D4910" i="8"/>
  <c r="H4910" i="8"/>
  <c r="I4910" i="8"/>
  <c r="D4911" i="8"/>
  <c r="H4911" i="8"/>
  <c r="I4911" i="8"/>
  <c r="D4912" i="8"/>
  <c r="H4912" i="8"/>
  <c r="I4912" i="8"/>
  <c r="D4913" i="8"/>
  <c r="H4913" i="8"/>
  <c r="I4913" i="8"/>
  <c r="D4914" i="8"/>
  <c r="H4914" i="8"/>
  <c r="I4914" i="8"/>
  <c r="D4915" i="8"/>
  <c r="H4915" i="8"/>
  <c r="I4915" i="8"/>
  <c r="D4916" i="8"/>
  <c r="H4916" i="8"/>
  <c r="I4916" i="8"/>
  <c r="D4917" i="8"/>
  <c r="H4917" i="8"/>
  <c r="I4917" i="8"/>
  <c r="D4918" i="8"/>
  <c r="H4918" i="8"/>
  <c r="I4918" i="8"/>
  <c r="D4919" i="8"/>
  <c r="H4919" i="8"/>
  <c r="I4919" i="8"/>
  <c r="D4920" i="8"/>
  <c r="H4920" i="8"/>
  <c r="I4920" i="8"/>
  <c r="D4921" i="8"/>
  <c r="H4921" i="8"/>
  <c r="I4921" i="8"/>
  <c r="D4922" i="8"/>
  <c r="H4922" i="8"/>
  <c r="I4922" i="8"/>
  <c r="D4923" i="8"/>
  <c r="H4923" i="8"/>
  <c r="I4923" i="8"/>
  <c r="D4924" i="8"/>
  <c r="H4924" i="8"/>
  <c r="I4924" i="8"/>
  <c r="D4925" i="8"/>
  <c r="H4925" i="8"/>
  <c r="I4925" i="8"/>
  <c r="D4926" i="8"/>
  <c r="H4926" i="8"/>
  <c r="I4926" i="8"/>
  <c r="D4927" i="8"/>
  <c r="H4927" i="8"/>
  <c r="I4927" i="8"/>
  <c r="D4928" i="8"/>
  <c r="H4928" i="8"/>
  <c r="I4928" i="8"/>
  <c r="D4929" i="8"/>
  <c r="H4929" i="8"/>
  <c r="I4929" i="8"/>
  <c r="D4930" i="8"/>
  <c r="H4930" i="8"/>
  <c r="I4930" i="8"/>
  <c r="D4931" i="8"/>
  <c r="H4931" i="8"/>
  <c r="I4931" i="8"/>
  <c r="D4932" i="8"/>
  <c r="H4932" i="8"/>
  <c r="I4932" i="8"/>
  <c r="D4933" i="8"/>
  <c r="H4933" i="8"/>
  <c r="I4933" i="8"/>
  <c r="D4934" i="8"/>
  <c r="H4934" i="8"/>
  <c r="I4934" i="8"/>
  <c r="D4935" i="8"/>
  <c r="H4935" i="8"/>
  <c r="I4935" i="8"/>
  <c r="D4936" i="8"/>
  <c r="H4936" i="8"/>
  <c r="I4936" i="8"/>
  <c r="D4937" i="8"/>
  <c r="H4937" i="8"/>
  <c r="I4937" i="8"/>
  <c r="D4938" i="8"/>
  <c r="H4938" i="8"/>
  <c r="I4938" i="8"/>
  <c r="D4939" i="8"/>
  <c r="H4939" i="8"/>
  <c r="I4939" i="8"/>
  <c r="D4940" i="8"/>
  <c r="H4940" i="8"/>
  <c r="I4940" i="8"/>
  <c r="D4941" i="8"/>
  <c r="H4941" i="8"/>
  <c r="I4941" i="8"/>
  <c r="D4942" i="8"/>
  <c r="H4942" i="8"/>
  <c r="I4942" i="8"/>
  <c r="D4943" i="8"/>
  <c r="H4943" i="8"/>
  <c r="I4943" i="8"/>
  <c r="D4944" i="8"/>
  <c r="H4944" i="8"/>
  <c r="I4944" i="8"/>
  <c r="D4945" i="8"/>
  <c r="H4945" i="8"/>
  <c r="I4945" i="8"/>
  <c r="D4946" i="8"/>
  <c r="H4946" i="8"/>
  <c r="I4946" i="8"/>
  <c r="D4947" i="8"/>
  <c r="H4947" i="8"/>
  <c r="I4947" i="8"/>
  <c r="D4948" i="8"/>
  <c r="H4948" i="8"/>
  <c r="I4948" i="8"/>
  <c r="D4949" i="8"/>
  <c r="H4949" i="8"/>
  <c r="I4949" i="8"/>
  <c r="D4950" i="8"/>
  <c r="H4950" i="8"/>
  <c r="I4950" i="8"/>
  <c r="D4951" i="8"/>
  <c r="H4951" i="8"/>
  <c r="I4951" i="8"/>
  <c r="D4952" i="8"/>
  <c r="H4952" i="8"/>
  <c r="I4952" i="8"/>
  <c r="D4953" i="8"/>
  <c r="H4953" i="8"/>
  <c r="I4953" i="8"/>
  <c r="D4954" i="8"/>
  <c r="H4954" i="8"/>
  <c r="I4954" i="8"/>
  <c r="D4955" i="8"/>
  <c r="H4955" i="8"/>
  <c r="I4955" i="8"/>
  <c r="D4956" i="8"/>
  <c r="H4956" i="8"/>
  <c r="I4956" i="8"/>
  <c r="D4957" i="8"/>
  <c r="H4957" i="8"/>
  <c r="I4957" i="8"/>
  <c r="D4958" i="8"/>
  <c r="H4958" i="8"/>
  <c r="I4958" i="8"/>
  <c r="D4959" i="8"/>
  <c r="H4959" i="8"/>
  <c r="I4959" i="8"/>
  <c r="D4960" i="8"/>
  <c r="H4960" i="8"/>
  <c r="I4960" i="8"/>
  <c r="D4961" i="8"/>
  <c r="H4961" i="8"/>
  <c r="I4961" i="8"/>
  <c r="D4962" i="8"/>
  <c r="H4962" i="8"/>
  <c r="I4962" i="8"/>
  <c r="D4963" i="8"/>
  <c r="H4963" i="8"/>
  <c r="I4963" i="8"/>
  <c r="D4964" i="8"/>
  <c r="H4964" i="8"/>
  <c r="I4964" i="8"/>
  <c r="D4965" i="8"/>
  <c r="H4965" i="8"/>
  <c r="I4965" i="8"/>
  <c r="D4966" i="8"/>
  <c r="H4966" i="8"/>
  <c r="I4966" i="8"/>
  <c r="D4967" i="8"/>
  <c r="H4967" i="8"/>
  <c r="I4967" i="8"/>
  <c r="D4968" i="8"/>
  <c r="H4968" i="8"/>
  <c r="I4968" i="8"/>
  <c r="D4969" i="8"/>
  <c r="H4969" i="8"/>
  <c r="I4969" i="8"/>
  <c r="D4970" i="8"/>
  <c r="H4970" i="8"/>
  <c r="I4970" i="8"/>
  <c r="D4971" i="8"/>
  <c r="H4971" i="8"/>
  <c r="I4971" i="8"/>
  <c r="D4972" i="8"/>
  <c r="H4972" i="8"/>
  <c r="I4972" i="8"/>
  <c r="D4973" i="8"/>
  <c r="H4973" i="8"/>
  <c r="I4973" i="8"/>
  <c r="D4974" i="8"/>
  <c r="H4974" i="8"/>
  <c r="I4974" i="8"/>
  <c r="D4975" i="8"/>
  <c r="H4975" i="8"/>
  <c r="I4975" i="8"/>
  <c r="D4976" i="8"/>
  <c r="H4976" i="8"/>
  <c r="I4976" i="8"/>
  <c r="D4977" i="8"/>
  <c r="H4977" i="8"/>
  <c r="I4977" i="8"/>
  <c r="D4978" i="8"/>
  <c r="H4978" i="8"/>
  <c r="I4978" i="8"/>
  <c r="D4979" i="8"/>
  <c r="H4979" i="8"/>
  <c r="I4979" i="8"/>
  <c r="D4980" i="8"/>
  <c r="H4980" i="8"/>
  <c r="I4980" i="8"/>
  <c r="D4981" i="8"/>
  <c r="H4981" i="8"/>
  <c r="I4981" i="8"/>
  <c r="D4982" i="8"/>
  <c r="H4982" i="8"/>
  <c r="I4982" i="8"/>
  <c r="D4983" i="8"/>
  <c r="H4983" i="8"/>
  <c r="I4983" i="8"/>
  <c r="D4984" i="8"/>
  <c r="H4984" i="8"/>
  <c r="I4984" i="8"/>
  <c r="D4985" i="8"/>
  <c r="H4985" i="8"/>
  <c r="I4985" i="8"/>
  <c r="D4986" i="8"/>
  <c r="H4986" i="8"/>
  <c r="I4986" i="8"/>
  <c r="D4987" i="8"/>
  <c r="H4987" i="8"/>
  <c r="I4987" i="8"/>
  <c r="D4988" i="8"/>
  <c r="H4988" i="8"/>
  <c r="I4988" i="8"/>
  <c r="D4989" i="8"/>
  <c r="H4989" i="8"/>
  <c r="I4989" i="8"/>
  <c r="D4990" i="8"/>
  <c r="H4990" i="8"/>
  <c r="I4990" i="8"/>
  <c r="D4991" i="8"/>
  <c r="H4991" i="8"/>
  <c r="I4991" i="8"/>
  <c r="D4992" i="8"/>
  <c r="H4992" i="8"/>
  <c r="I4992" i="8"/>
  <c r="D4993" i="8"/>
  <c r="H4993" i="8"/>
  <c r="I4993" i="8"/>
  <c r="D4994" i="8"/>
  <c r="H4994" i="8"/>
  <c r="I4994" i="8"/>
  <c r="D4995" i="8"/>
  <c r="H4995" i="8"/>
  <c r="I4995" i="8"/>
  <c r="D4996" i="8"/>
  <c r="H4996" i="8"/>
  <c r="I4996" i="8"/>
  <c r="D4997" i="8"/>
  <c r="H4997" i="8"/>
  <c r="I4997" i="8"/>
  <c r="D4998" i="8"/>
  <c r="H4998" i="8"/>
  <c r="I4998" i="8"/>
  <c r="D4999" i="8"/>
  <c r="H4999" i="8"/>
  <c r="I4999" i="8"/>
  <c r="D5000" i="8"/>
  <c r="H5000" i="8"/>
  <c r="I5000" i="8"/>
  <c r="D5001" i="8"/>
  <c r="H5001" i="8"/>
  <c r="I5001" i="8"/>
  <c r="D5002" i="8"/>
  <c r="H5002" i="8"/>
  <c r="I5002" i="8"/>
  <c r="D5003" i="8"/>
  <c r="H5003" i="8"/>
  <c r="I5003" i="8"/>
  <c r="D5004" i="8"/>
  <c r="H5004" i="8"/>
  <c r="I5004" i="8"/>
  <c r="D5005" i="8"/>
  <c r="H5005" i="8"/>
  <c r="I5005" i="8"/>
  <c r="D5006" i="8"/>
  <c r="H5006" i="8"/>
  <c r="I5006" i="8"/>
  <c r="D5007" i="8"/>
  <c r="H5007" i="8"/>
  <c r="I5007" i="8"/>
  <c r="D5008" i="8"/>
  <c r="H5008" i="8"/>
  <c r="I5008" i="8"/>
  <c r="D5009" i="8"/>
  <c r="H5009" i="8"/>
  <c r="I5009" i="8"/>
  <c r="D5010" i="8"/>
  <c r="H5010" i="8"/>
  <c r="I5010" i="8"/>
  <c r="D5011" i="8"/>
  <c r="H5011" i="8"/>
  <c r="I5011" i="8"/>
  <c r="D5012" i="8"/>
  <c r="H5012" i="8"/>
  <c r="I5012" i="8"/>
  <c r="D5013" i="8"/>
  <c r="H5013" i="8"/>
  <c r="I5013" i="8"/>
  <c r="D5014" i="8"/>
  <c r="H5014" i="8"/>
  <c r="I5014" i="8"/>
  <c r="D5015" i="8"/>
  <c r="H5015" i="8"/>
  <c r="I5015" i="8"/>
  <c r="D5016" i="8"/>
  <c r="H5016" i="8"/>
  <c r="I5016" i="8"/>
  <c r="D5017" i="8"/>
  <c r="H5017" i="8"/>
  <c r="I5017" i="8"/>
  <c r="D5018" i="8"/>
  <c r="H5018" i="8"/>
  <c r="I5018" i="8"/>
  <c r="D5019" i="8"/>
  <c r="H5019" i="8"/>
  <c r="I5019" i="8"/>
  <c r="D5020" i="8"/>
  <c r="H5020" i="8"/>
  <c r="I5020" i="8"/>
  <c r="D5021" i="8"/>
  <c r="H5021" i="8"/>
  <c r="I5021" i="8"/>
  <c r="D5022" i="8"/>
  <c r="H5022" i="8"/>
  <c r="I5022" i="8"/>
  <c r="D5023" i="8"/>
  <c r="H5023" i="8"/>
  <c r="I5023" i="8"/>
  <c r="D5024" i="8"/>
  <c r="H5024" i="8"/>
  <c r="I5024" i="8"/>
  <c r="D5025" i="8"/>
  <c r="H5025" i="8"/>
  <c r="I5025" i="8"/>
  <c r="D5026" i="8"/>
  <c r="H5026" i="8"/>
  <c r="I5026" i="8"/>
  <c r="D5027" i="8"/>
  <c r="H5027" i="8"/>
  <c r="I5027" i="8"/>
  <c r="D5028" i="8"/>
  <c r="H5028" i="8"/>
  <c r="I5028" i="8"/>
  <c r="D5029" i="8"/>
  <c r="H5029" i="8"/>
  <c r="I5029" i="8"/>
  <c r="D5030" i="8"/>
  <c r="H5030" i="8"/>
  <c r="I5030" i="8"/>
  <c r="D5031" i="8"/>
  <c r="H5031" i="8"/>
  <c r="I5031" i="8"/>
  <c r="D5032" i="8"/>
  <c r="H5032" i="8"/>
  <c r="I5032" i="8"/>
  <c r="D5033" i="8"/>
  <c r="H5033" i="8"/>
  <c r="I5033" i="8"/>
  <c r="D5034" i="8"/>
  <c r="H5034" i="8"/>
  <c r="I5034" i="8"/>
  <c r="D5035" i="8"/>
  <c r="H5035" i="8"/>
  <c r="I5035" i="8"/>
  <c r="D5036" i="8"/>
  <c r="H5036" i="8"/>
  <c r="I5036" i="8"/>
  <c r="D5037" i="8"/>
  <c r="H5037" i="8"/>
  <c r="I5037" i="8"/>
  <c r="D5038" i="8"/>
  <c r="H5038" i="8"/>
  <c r="I5038" i="8"/>
  <c r="D5039" i="8"/>
  <c r="H5039" i="8"/>
  <c r="I5039" i="8"/>
  <c r="D5040" i="8"/>
  <c r="H5040" i="8"/>
  <c r="I5040" i="8"/>
  <c r="D5041" i="8"/>
  <c r="H5041" i="8"/>
  <c r="I5041" i="8"/>
  <c r="D5042" i="8"/>
  <c r="H5042" i="8"/>
  <c r="I5042" i="8"/>
  <c r="D5043" i="8"/>
  <c r="H5043" i="8"/>
  <c r="I5043" i="8"/>
  <c r="D5044" i="8"/>
  <c r="H5044" i="8"/>
  <c r="I5044" i="8"/>
  <c r="D5045" i="8"/>
  <c r="H5045" i="8"/>
  <c r="I5045" i="8"/>
  <c r="D5046" i="8"/>
  <c r="H5046" i="8"/>
  <c r="I5046" i="8"/>
  <c r="D5047" i="8"/>
  <c r="H5047" i="8"/>
  <c r="I5047" i="8"/>
  <c r="D5048" i="8"/>
  <c r="H5048" i="8"/>
  <c r="I5048" i="8"/>
  <c r="D5049" i="8"/>
  <c r="H5049" i="8"/>
  <c r="I5049" i="8"/>
  <c r="D5050" i="8"/>
  <c r="H5050" i="8"/>
  <c r="I5050" i="8"/>
  <c r="D5051" i="8"/>
  <c r="H5051" i="8"/>
  <c r="I5051" i="8"/>
  <c r="D5052" i="8"/>
  <c r="H5052" i="8"/>
  <c r="I5052" i="8"/>
  <c r="D5053" i="8"/>
  <c r="H5053" i="8"/>
  <c r="I5053" i="8"/>
  <c r="D5054" i="8"/>
  <c r="H5054" i="8"/>
  <c r="I5054" i="8"/>
  <c r="D5055" i="8"/>
  <c r="H5055" i="8"/>
  <c r="I5055" i="8"/>
  <c r="D5056" i="8"/>
  <c r="H5056" i="8"/>
  <c r="I5056" i="8"/>
  <c r="D5057" i="8"/>
  <c r="H5057" i="8"/>
  <c r="I5057" i="8"/>
  <c r="D5058" i="8"/>
  <c r="H5058" i="8"/>
  <c r="I5058" i="8"/>
  <c r="D5059" i="8"/>
  <c r="H5059" i="8"/>
  <c r="I5059" i="8"/>
  <c r="D5060" i="8"/>
  <c r="H5060" i="8"/>
  <c r="I5060" i="8"/>
  <c r="D5061" i="8"/>
  <c r="H5061" i="8"/>
  <c r="I5061" i="8"/>
  <c r="D5062" i="8"/>
  <c r="H5062" i="8"/>
  <c r="I5062" i="8"/>
  <c r="D5063" i="8"/>
  <c r="H5063" i="8"/>
  <c r="I5063" i="8"/>
  <c r="D5064" i="8"/>
  <c r="H5064" i="8"/>
  <c r="I5064" i="8"/>
  <c r="D5065" i="8"/>
  <c r="H5065" i="8"/>
  <c r="I5065" i="8"/>
  <c r="D5066" i="8"/>
  <c r="H5066" i="8"/>
  <c r="I5066" i="8"/>
  <c r="D5067" i="8"/>
  <c r="H5067" i="8"/>
  <c r="I5067" i="8"/>
  <c r="D5068" i="8"/>
  <c r="H5068" i="8"/>
  <c r="I5068" i="8"/>
  <c r="D5069" i="8"/>
  <c r="H5069" i="8"/>
  <c r="I5069" i="8"/>
  <c r="D5070" i="8"/>
  <c r="H5070" i="8"/>
  <c r="I5070" i="8"/>
  <c r="D5071" i="8"/>
  <c r="H5071" i="8"/>
  <c r="I5071" i="8"/>
  <c r="D5072" i="8"/>
  <c r="H5072" i="8"/>
  <c r="I5072" i="8"/>
  <c r="D5073" i="8"/>
  <c r="H5073" i="8"/>
  <c r="I5073" i="8"/>
  <c r="D5074" i="8"/>
  <c r="H5074" i="8"/>
  <c r="I5074" i="8"/>
  <c r="D5075" i="8"/>
  <c r="H5075" i="8"/>
  <c r="I5075" i="8"/>
  <c r="D5076" i="8"/>
  <c r="H5076" i="8"/>
  <c r="I5076" i="8"/>
  <c r="D5077" i="8"/>
  <c r="H5077" i="8"/>
  <c r="I5077" i="8"/>
  <c r="D5078" i="8"/>
  <c r="H5078" i="8"/>
  <c r="I5078" i="8"/>
  <c r="D5079" i="8"/>
  <c r="H5079" i="8"/>
  <c r="I5079" i="8"/>
  <c r="D5080" i="8"/>
  <c r="H5080" i="8"/>
  <c r="I5080" i="8"/>
  <c r="D5081" i="8"/>
  <c r="H5081" i="8"/>
  <c r="I5081" i="8"/>
  <c r="D5082" i="8"/>
  <c r="H5082" i="8"/>
  <c r="I5082" i="8"/>
  <c r="D5083" i="8"/>
  <c r="H5083" i="8"/>
  <c r="I5083" i="8"/>
  <c r="D5084" i="8"/>
  <c r="H5084" i="8"/>
  <c r="I5084" i="8"/>
  <c r="D5085" i="8"/>
  <c r="H5085" i="8"/>
  <c r="I5085" i="8"/>
  <c r="D5086" i="8"/>
  <c r="H5086" i="8"/>
  <c r="I5086" i="8"/>
  <c r="D5087" i="8"/>
  <c r="H5087" i="8"/>
  <c r="I5087" i="8"/>
  <c r="D5088" i="8"/>
  <c r="H5088" i="8"/>
  <c r="I5088" i="8"/>
  <c r="D5089" i="8"/>
  <c r="H5089" i="8"/>
  <c r="I5089" i="8"/>
  <c r="D5090" i="8"/>
  <c r="H5090" i="8"/>
  <c r="I5090" i="8"/>
  <c r="D5091" i="8"/>
  <c r="H5091" i="8"/>
  <c r="I5091" i="8"/>
  <c r="D5092" i="8"/>
  <c r="H5092" i="8"/>
  <c r="I5092" i="8"/>
  <c r="D5093" i="8"/>
  <c r="H5093" i="8"/>
  <c r="I5093" i="8"/>
  <c r="D5094" i="8"/>
  <c r="H5094" i="8"/>
  <c r="I5094" i="8"/>
  <c r="D5095" i="8"/>
  <c r="H5095" i="8"/>
  <c r="I5095" i="8"/>
  <c r="D5096" i="8"/>
  <c r="H5096" i="8"/>
  <c r="I5096" i="8"/>
  <c r="D5097" i="8"/>
  <c r="H5097" i="8"/>
  <c r="I5097" i="8"/>
  <c r="D5098" i="8"/>
  <c r="H5098" i="8"/>
  <c r="I5098" i="8"/>
  <c r="D5099" i="8"/>
  <c r="H5099" i="8"/>
  <c r="I5099" i="8"/>
  <c r="D5100" i="8"/>
  <c r="H5100" i="8"/>
  <c r="I5100" i="8"/>
  <c r="D5101" i="8"/>
  <c r="H5101" i="8"/>
  <c r="I5101" i="8"/>
  <c r="D5102" i="8"/>
  <c r="H5102" i="8"/>
  <c r="I5102" i="8"/>
  <c r="D5103" i="8"/>
  <c r="H5103" i="8"/>
  <c r="I5103" i="8"/>
  <c r="D5104" i="8"/>
  <c r="H5104" i="8"/>
  <c r="I5104" i="8"/>
  <c r="D5105" i="8"/>
  <c r="H5105" i="8"/>
  <c r="I5105" i="8"/>
  <c r="D5106" i="8"/>
  <c r="H5106" i="8"/>
  <c r="I5106" i="8"/>
  <c r="D5107" i="8"/>
  <c r="H5107" i="8"/>
  <c r="I5107" i="8"/>
  <c r="D5108" i="8"/>
  <c r="H5108" i="8"/>
  <c r="I5108" i="8"/>
  <c r="D5109" i="8"/>
  <c r="H5109" i="8"/>
  <c r="I5109" i="8"/>
  <c r="D5110" i="8"/>
  <c r="H5110" i="8"/>
  <c r="I5110" i="8"/>
  <c r="D5111" i="8"/>
  <c r="H5111" i="8"/>
  <c r="I5111" i="8"/>
  <c r="D5112" i="8"/>
  <c r="H5112" i="8"/>
  <c r="I5112" i="8"/>
  <c r="D5113" i="8"/>
  <c r="H5113" i="8"/>
  <c r="I5113" i="8"/>
  <c r="D5114" i="8"/>
  <c r="H5114" i="8"/>
  <c r="I5114" i="8"/>
  <c r="D5115" i="8"/>
  <c r="H5115" i="8"/>
  <c r="I5115" i="8"/>
  <c r="D5116" i="8"/>
  <c r="H5116" i="8"/>
  <c r="I5116" i="8"/>
  <c r="D5117" i="8"/>
  <c r="H5117" i="8"/>
  <c r="I5117" i="8"/>
  <c r="D5118" i="8"/>
  <c r="H5118" i="8"/>
  <c r="I5118" i="8"/>
  <c r="D5119" i="8"/>
  <c r="H5119" i="8"/>
  <c r="I5119" i="8"/>
  <c r="D5120" i="8"/>
  <c r="H5120" i="8"/>
  <c r="I5120" i="8"/>
  <c r="D5121" i="8"/>
  <c r="H5121" i="8"/>
  <c r="I5121" i="8"/>
  <c r="D5122" i="8"/>
  <c r="H5122" i="8"/>
  <c r="I5122" i="8"/>
  <c r="D5123" i="8"/>
  <c r="H5123" i="8"/>
  <c r="I5123" i="8"/>
  <c r="D5124" i="8"/>
  <c r="H5124" i="8"/>
  <c r="I5124" i="8"/>
  <c r="D5125" i="8"/>
  <c r="H5125" i="8"/>
  <c r="I5125" i="8"/>
  <c r="D5126" i="8"/>
  <c r="H5126" i="8"/>
  <c r="I5126" i="8"/>
  <c r="D5127" i="8"/>
  <c r="H5127" i="8"/>
  <c r="I5127" i="8"/>
  <c r="D5128" i="8"/>
  <c r="H5128" i="8"/>
  <c r="I5128" i="8"/>
  <c r="D5129" i="8"/>
  <c r="H5129" i="8"/>
  <c r="I5129" i="8"/>
  <c r="D5130" i="8"/>
  <c r="H5130" i="8"/>
  <c r="I5130" i="8"/>
  <c r="D5131" i="8"/>
  <c r="H5131" i="8"/>
  <c r="I5131" i="8"/>
  <c r="D5132" i="8"/>
  <c r="H5132" i="8"/>
  <c r="I5132" i="8"/>
  <c r="D5133" i="8"/>
  <c r="H5133" i="8"/>
  <c r="I5133" i="8"/>
  <c r="D5134" i="8"/>
  <c r="H5134" i="8"/>
  <c r="I5134" i="8"/>
  <c r="D5135" i="8"/>
  <c r="H5135" i="8"/>
  <c r="I5135" i="8"/>
  <c r="D5136" i="8"/>
  <c r="H5136" i="8"/>
  <c r="I5136" i="8"/>
  <c r="D5137" i="8"/>
  <c r="H5137" i="8"/>
  <c r="I5137" i="8"/>
  <c r="D5138" i="8"/>
  <c r="H5138" i="8"/>
  <c r="I5138" i="8"/>
  <c r="D5139" i="8"/>
  <c r="H5139" i="8"/>
  <c r="I5139" i="8"/>
  <c r="D5140" i="8"/>
  <c r="H5140" i="8"/>
  <c r="I5140" i="8"/>
  <c r="D5141" i="8"/>
  <c r="H5141" i="8"/>
  <c r="I5141" i="8"/>
  <c r="D5142" i="8"/>
  <c r="H5142" i="8"/>
  <c r="I5142" i="8"/>
  <c r="D5143" i="8"/>
  <c r="H5143" i="8"/>
  <c r="I5143" i="8"/>
  <c r="D5144" i="8"/>
  <c r="H5144" i="8"/>
  <c r="I5144" i="8"/>
  <c r="D5145" i="8"/>
  <c r="H5145" i="8"/>
  <c r="I5145" i="8"/>
  <c r="D5146" i="8"/>
  <c r="H5146" i="8"/>
  <c r="I5146" i="8"/>
  <c r="D5147" i="8"/>
  <c r="H5147" i="8"/>
  <c r="I5147" i="8"/>
  <c r="D5148" i="8"/>
  <c r="H5148" i="8"/>
  <c r="I5148" i="8"/>
  <c r="D5149" i="8"/>
  <c r="H5149" i="8"/>
  <c r="I5149" i="8"/>
  <c r="D5150" i="8"/>
  <c r="H5150" i="8"/>
  <c r="I5150" i="8"/>
  <c r="D5151" i="8"/>
  <c r="H5151" i="8"/>
  <c r="I5151" i="8"/>
  <c r="D5152" i="8"/>
  <c r="H5152" i="8"/>
  <c r="I5152" i="8"/>
  <c r="D5153" i="8"/>
  <c r="H5153" i="8"/>
  <c r="I5153" i="8"/>
  <c r="D5154" i="8"/>
  <c r="H5154" i="8"/>
  <c r="I5154" i="8"/>
  <c r="D5155" i="8"/>
  <c r="H5155" i="8"/>
  <c r="I5155" i="8"/>
  <c r="D5156" i="8"/>
  <c r="H5156" i="8"/>
  <c r="I5156" i="8"/>
  <c r="D5157" i="8"/>
  <c r="H5157" i="8"/>
  <c r="I5157" i="8"/>
  <c r="D5158" i="8"/>
  <c r="H5158" i="8"/>
  <c r="I5158" i="8"/>
  <c r="D5159" i="8"/>
  <c r="H5159" i="8"/>
  <c r="I5159" i="8"/>
  <c r="D5160" i="8"/>
  <c r="H5160" i="8"/>
  <c r="I5160" i="8"/>
  <c r="D5161" i="8"/>
  <c r="H5161" i="8"/>
  <c r="I5161" i="8"/>
  <c r="D5162" i="8"/>
  <c r="H5162" i="8"/>
  <c r="I5162" i="8"/>
  <c r="D5163" i="8"/>
  <c r="H5163" i="8"/>
  <c r="I5163" i="8"/>
  <c r="D5164" i="8"/>
  <c r="H5164" i="8"/>
  <c r="I5164" i="8"/>
  <c r="D5165" i="8"/>
  <c r="H5165" i="8"/>
  <c r="I5165" i="8"/>
  <c r="D5166" i="8"/>
  <c r="H5166" i="8"/>
  <c r="I5166" i="8"/>
  <c r="D5167" i="8"/>
  <c r="H5167" i="8"/>
  <c r="I5167" i="8"/>
  <c r="D5168" i="8"/>
  <c r="H5168" i="8"/>
  <c r="I5168" i="8"/>
  <c r="D5169" i="8"/>
  <c r="H5169" i="8"/>
  <c r="I5169" i="8"/>
  <c r="D5170" i="8"/>
  <c r="H5170" i="8"/>
  <c r="I5170" i="8"/>
  <c r="D5171" i="8"/>
  <c r="H5171" i="8"/>
  <c r="I5171" i="8"/>
  <c r="D5172" i="8"/>
  <c r="H5172" i="8"/>
  <c r="I5172" i="8"/>
  <c r="D5173" i="8"/>
  <c r="H5173" i="8"/>
  <c r="I5173" i="8"/>
  <c r="D5174" i="8"/>
  <c r="H5174" i="8"/>
  <c r="I5174" i="8"/>
  <c r="D5175" i="8"/>
  <c r="H5175" i="8"/>
  <c r="I5175" i="8"/>
  <c r="D5176" i="8"/>
  <c r="H5176" i="8"/>
  <c r="I5176" i="8"/>
  <c r="D5177" i="8"/>
  <c r="H5177" i="8"/>
  <c r="I5177" i="8"/>
  <c r="D5178" i="8"/>
  <c r="H5178" i="8"/>
  <c r="I5178" i="8"/>
  <c r="D5179" i="8"/>
  <c r="H5179" i="8"/>
  <c r="I5179" i="8"/>
  <c r="D5180" i="8"/>
  <c r="H5180" i="8"/>
  <c r="I5180" i="8"/>
  <c r="D5181" i="8"/>
  <c r="H5181" i="8"/>
  <c r="I5181" i="8"/>
  <c r="D5182" i="8"/>
  <c r="H5182" i="8"/>
  <c r="I5182" i="8"/>
  <c r="D5183" i="8"/>
  <c r="H5183" i="8"/>
  <c r="I5183" i="8"/>
  <c r="D5184" i="8"/>
  <c r="H5184" i="8"/>
  <c r="I5184" i="8"/>
  <c r="D5185" i="8"/>
  <c r="H5185" i="8"/>
  <c r="I5185" i="8"/>
  <c r="D5186" i="8"/>
  <c r="H5186" i="8"/>
  <c r="I5186" i="8"/>
  <c r="D5187" i="8"/>
  <c r="H5187" i="8"/>
  <c r="I5187" i="8"/>
  <c r="D5188" i="8"/>
  <c r="H5188" i="8"/>
  <c r="I5188" i="8"/>
  <c r="D5189" i="8"/>
  <c r="H5189" i="8"/>
  <c r="I5189" i="8"/>
  <c r="D5190" i="8"/>
  <c r="H5190" i="8"/>
  <c r="I5190" i="8"/>
  <c r="D5191" i="8"/>
  <c r="H5191" i="8"/>
  <c r="I5191" i="8"/>
  <c r="D5192" i="8"/>
  <c r="H5192" i="8"/>
  <c r="I5192" i="8"/>
  <c r="D5193" i="8"/>
  <c r="H5193" i="8"/>
  <c r="I5193" i="8"/>
  <c r="D5194" i="8"/>
  <c r="H5194" i="8"/>
  <c r="I5194" i="8"/>
  <c r="D5195" i="8"/>
  <c r="H5195" i="8"/>
  <c r="I5195" i="8"/>
  <c r="D5196" i="8"/>
  <c r="H5196" i="8"/>
  <c r="I5196" i="8"/>
  <c r="D5197" i="8"/>
  <c r="H5197" i="8"/>
  <c r="I5197" i="8"/>
  <c r="D5198" i="8"/>
  <c r="H5198" i="8"/>
  <c r="I5198" i="8"/>
  <c r="D5199" i="8"/>
  <c r="H5199" i="8"/>
  <c r="I5199" i="8"/>
  <c r="D5200" i="8"/>
  <c r="H5200" i="8"/>
  <c r="I5200" i="8"/>
  <c r="D5201" i="8"/>
  <c r="H5201" i="8"/>
  <c r="I5201" i="8"/>
  <c r="D5202" i="8"/>
  <c r="H5202" i="8"/>
  <c r="I5202" i="8"/>
  <c r="D5203" i="8"/>
  <c r="H5203" i="8"/>
  <c r="I5203" i="8"/>
  <c r="D5204" i="8"/>
  <c r="H5204" i="8"/>
  <c r="I5204" i="8"/>
  <c r="D5205" i="8"/>
  <c r="H5205" i="8"/>
  <c r="I5205" i="8"/>
  <c r="D5206" i="8"/>
  <c r="H5206" i="8"/>
  <c r="I5206" i="8"/>
  <c r="D5207" i="8"/>
  <c r="H5207" i="8"/>
  <c r="I5207" i="8"/>
  <c r="D5208" i="8"/>
  <c r="H5208" i="8"/>
  <c r="I5208" i="8"/>
  <c r="D5209" i="8"/>
  <c r="H5209" i="8"/>
  <c r="I5209" i="8"/>
  <c r="D5210" i="8"/>
  <c r="H5210" i="8"/>
  <c r="I5210" i="8"/>
  <c r="D5211" i="8"/>
  <c r="H5211" i="8"/>
  <c r="I5211" i="8"/>
  <c r="D5212" i="8"/>
  <c r="H5212" i="8"/>
  <c r="I5212" i="8"/>
  <c r="D5213" i="8"/>
  <c r="H5213" i="8"/>
  <c r="I5213" i="8"/>
  <c r="D5214" i="8"/>
  <c r="H5214" i="8"/>
  <c r="I5214" i="8"/>
  <c r="D5215" i="8"/>
  <c r="H5215" i="8"/>
  <c r="I5215" i="8"/>
  <c r="D5216" i="8"/>
  <c r="H5216" i="8"/>
  <c r="I5216" i="8"/>
  <c r="D5217" i="8"/>
  <c r="H5217" i="8"/>
  <c r="I5217" i="8"/>
  <c r="D5218" i="8"/>
  <c r="H5218" i="8"/>
  <c r="I5218" i="8"/>
  <c r="D5219" i="8"/>
  <c r="H5219" i="8"/>
  <c r="I5219" i="8"/>
  <c r="D5220" i="8"/>
  <c r="H5220" i="8"/>
  <c r="I5220" i="8"/>
  <c r="D5221" i="8"/>
  <c r="H5221" i="8"/>
  <c r="I5221" i="8"/>
  <c r="D5222" i="8"/>
  <c r="H5222" i="8"/>
  <c r="I5222" i="8"/>
  <c r="D5223" i="8"/>
  <c r="H5223" i="8"/>
  <c r="I5223" i="8"/>
  <c r="D5224" i="8"/>
  <c r="H5224" i="8"/>
  <c r="I5224" i="8"/>
  <c r="D5225" i="8"/>
  <c r="H5225" i="8"/>
  <c r="I5225" i="8"/>
  <c r="D5226" i="8"/>
  <c r="H5226" i="8"/>
  <c r="I5226" i="8"/>
  <c r="D5227" i="8"/>
  <c r="H5227" i="8"/>
  <c r="I5227" i="8"/>
  <c r="D5228" i="8"/>
  <c r="H5228" i="8"/>
  <c r="I5228" i="8"/>
  <c r="D5229" i="8"/>
  <c r="H5229" i="8"/>
  <c r="I5229" i="8"/>
  <c r="D5230" i="8"/>
  <c r="H5230" i="8"/>
  <c r="I5230" i="8"/>
  <c r="D5231" i="8"/>
  <c r="H5231" i="8"/>
  <c r="I5231" i="8"/>
  <c r="D5232" i="8"/>
  <c r="H5232" i="8"/>
  <c r="I5232" i="8"/>
  <c r="D5233" i="8"/>
  <c r="H5233" i="8"/>
  <c r="I5233" i="8"/>
  <c r="D5234" i="8"/>
  <c r="H5234" i="8"/>
  <c r="I5234" i="8"/>
  <c r="D5235" i="8"/>
  <c r="H5235" i="8"/>
  <c r="I5235" i="8"/>
  <c r="D5236" i="8"/>
  <c r="H5236" i="8"/>
  <c r="I5236" i="8"/>
  <c r="D5237" i="8"/>
  <c r="H5237" i="8"/>
  <c r="I5237" i="8"/>
  <c r="D5238" i="8"/>
  <c r="H5238" i="8"/>
  <c r="I5238" i="8"/>
  <c r="D5239" i="8"/>
  <c r="H5239" i="8"/>
  <c r="I5239" i="8"/>
  <c r="D5240" i="8"/>
  <c r="H5240" i="8"/>
  <c r="I5240" i="8"/>
  <c r="D5241" i="8"/>
  <c r="H5241" i="8"/>
  <c r="I5241" i="8"/>
  <c r="D5242" i="8"/>
  <c r="H5242" i="8"/>
  <c r="I5242" i="8"/>
  <c r="D5243" i="8"/>
  <c r="H5243" i="8"/>
  <c r="I5243" i="8"/>
  <c r="D5244" i="8"/>
  <c r="H5244" i="8"/>
  <c r="I5244" i="8"/>
  <c r="D5245" i="8"/>
  <c r="H5245" i="8"/>
  <c r="I5245" i="8"/>
  <c r="D5246" i="8"/>
  <c r="H5246" i="8"/>
  <c r="I5246" i="8"/>
  <c r="D5247" i="8"/>
  <c r="H5247" i="8"/>
  <c r="I5247" i="8"/>
  <c r="D5248" i="8"/>
  <c r="H5248" i="8"/>
  <c r="I5248" i="8"/>
  <c r="D5249" i="8"/>
  <c r="H5249" i="8"/>
  <c r="I5249" i="8"/>
  <c r="D5250" i="8"/>
  <c r="H5250" i="8"/>
  <c r="I5250" i="8"/>
  <c r="D5251" i="8"/>
  <c r="H5251" i="8"/>
  <c r="I5251" i="8"/>
  <c r="D5252" i="8"/>
  <c r="H5252" i="8"/>
  <c r="I5252" i="8"/>
  <c r="D5253" i="8"/>
  <c r="H5253" i="8"/>
  <c r="I5253" i="8"/>
  <c r="D5254" i="8"/>
  <c r="H5254" i="8"/>
  <c r="I5254" i="8"/>
  <c r="D5255" i="8"/>
  <c r="H5255" i="8"/>
  <c r="I5255" i="8"/>
  <c r="D5256" i="8"/>
  <c r="H5256" i="8"/>
  <c r="I5256" i="8"/>
  <c r="D5257" i="8"/>
  <c r="H5257" i="8"/>
  <c r="I5257" i="8"/>
  <c r="D5258" i="8"/>
  <c r="H5258" i="8"/>
  <c r="I5258" i="8"/>
  <c r="D5259" i="8"/>
  <c r="H5259" i="8"/>
  <c r="I5259" i="8"/>
  <c r="D5260" i="8"/>
  <c r="H5260" i="8"/>
  <c r="I5260" i="8"/>
  <c r="D5261" i="8"/>
  <c r="H5261" i="8"/>
  <c r="I5261" i="8"/>
  <c r="D5262" i="8"/>
  <c r="H5262" i="8"/>
  <c r="I5262" i="8"/>
  <c r="D5263" i="8"/>
  <c r="H5263" i="8"/>
  <c r="I5263" i="8"/>
  <c r="D5264" i="8"/>
  <c r="H5264" i="8"/>
  <c r="I5264" i="8"/>
  <c r="D5265" i="8"/>
  <c r="H5265" i="8"/>
  <c r="I5265" i="8"/>
  <c r="D5266" i="8"/>
  <c r="H5266" i="8"/>
  <c r="I5266" i="8"/>
  <c r="D5267" i="8"/>
  <c r="H5267" i="8"/>
  <c r="I5267" i="8"/>
  <c r="D5268" i="8"/>
  <c r="H5268" i="8"/>
  <c r="I5268" i="8"/>
  <c r="D5269" i="8"/>
  <c r="H5269" i="8"/>
  <c r="I5269" i="8"/>
  <c r="D5270" i="8"/>
  <c r="H5270" i="8"/>
  <c r="I5270" i="8"/>
  <c r="D5271" i="8"/>
  <c r="H5271" i="8"/>
  <c r="I5271" i="8"/>
  <c r="D5272" i="8"/>
  <c r="H5272" i="8"/>
  <c r="I5272" i="8"/>
  <c r="D5273" i="8"/>
  <c r="H5273" i="8"/>
  <c r="I5273" i="8"/>
  <c r="D5274" i="8"/>
  <c r="H5274" i="8"/>
  <c r="I5274" i="8"/>
  <c r="D5275" i="8"/>
  <c r="H5275" i="8"/>
  <c r="I5275" i="8"/>
  <c r="D5276" i="8"/>
  <c r="H5276" i="8"/>
  <c r="I5276" i="8"/>
  <c r="D5277" i="8"/>
  <c r="H5277" i="8"/>
  <c r="I5277" i="8"/>
  <c r="D5278" i="8"/>
  <c r="H5278" i="8"/>
  <c r="I5278" i="8"/>
  <c r="D5279" i="8"/>
  <c r="H5279" i="8"/>
  <c r="I5279" i="8"/>
  <c r="D5280" i="8"/>
  <c r="H5280" i="8"/>
  <c r="I5280" i="8"/>
  <c r="D5281" i="8"/>
  <c r="H5281" i="8"/>
  <c r="I5281" i="8"/>
  <c r="D5282" i="8"/>
  <c r="H5282" i="8"/>
  <c r="I5282" i="8"/>
  <c r="D5283" i="8"/>
  <c r="H5283" i="8"/>
  <c r="I5283" i="8"/>
  <c r="D5284" i="8"/>
  <c r="H5284" i="8"/>
  <c r="I5284" i="8"/>
  <c r="D5285" i="8"/>
  <c r="H5285" i="8"/>
  <c r="I5285" i="8"/>
  <c r="D5286" i="8"/>
  <c r="H5286" i="8"/>
  <c r="I5286" i="8"/>
  <c r="D5287" i="8"/>
  <c r="H5287" i="8"/>
  <c r="I5287" i="8"/>
  <c r="D5288" i="8"/>
  <c r="H5288" i="8"/>
  <c r="I5288" i="8"/>
  <c r="D5289" i="8"/>
  <c r="H5289" i="8"/>
  <c r="I5289" i="8"/>
  <c r="D5290" i="8"/>
  <c r="H5290" i="8"/>
  <c r="I5290" i="8"/>
  <c r="D5291" i="8"/>
  <c r="H5291" i="8"/>
  <c r="I5291" i="8"/>
  <c r="D5292" i="8"/>
  <c r="H5292" i="8"/>
  <c r="I5292" i="8"/>
  <c r="D5293" i="8"/>
  <c r="H5293" i="8"/>
  <c r="I5293" i="8"/>
  <c r="D5294" i="8"/>
  <c r="H5294" i="8"/>
  <c r="I5294" i="8"/>
  <c r="D5295" i="8"/>
  <c r="H5295" i="8"/>
  <c r="I5295" i="8"/>
  <c r="D5296" i="8"/>
  <c r="H5296" i="8"/>
  <c r="I5296" i="8"/>
  <c r="D5297" i="8"/>
  <c r="H5297" i="8"/>
  <c r="I5297" i="8"/>
  <c r="D5298" i="8"/>
  <c r="H5298" i="8"/>
  <c r="I5298" i="8"/>
  <c r="D5299" i="8"/>
  <c r="H5299" i="8"/>
  <c r="I5299" i="8"/>
  <c r="D5300" i="8"/>
  <c r="H5300" i="8"/>
  <c r="I5300" i="8"/>
  <c r="D5301" i="8"/>
  <c r="H5301" i="8"/>
  <c r="I5301" i="8"/>
  <c r="D5302" i="8"/>
  <c r="H5302" i="8"/>
  <c r="I5302" i="8"/>
  <c r="D5303" i="8"/>
  <c r="H5303" i="8"/>
  <c r="I5303" i="8"/>
  <c r="D5304" i="8"/>
  <c r="H5304" i="8"/>
  <c r="I5304" i="8"/>
  <c r="D5305" i="8"/>
  <c r="H5305" i="8"/>
  <c r="I5305" i="8"/>
  <c r="D5306" i="8"/>
  <c r="H5306" i="8"/>
  <c r="I5306" i="8"/>
  <c r="D5307" i="8"/>
  <c r="H5307" i="8"/>
  <c r="I5307" i="8"/>
  <c r="D5308" i="8"/>
  <c r="H5308" i="8"/>
  <c r="I5308" i="8"/>
  <c r="D5309" i="8"/>
  <c r="H5309" i="8"/>
  <c r="I5309" i="8"/>
  <c r="D5310" i="8"/>
  <c r="H5310" i="8"/>
  <c r="I5310" i="8"/>
  <c r="D5311" i="8"/>
  <c r="H5311" i="8"/>
  <c r="I5311" i="8"/>
  <c r="D5312" i="8"/>
  <c r="H5312" i="8"/>
  <c r="I5312" i="8"/>
  <c r="D5313" i="8"/>
  <c r="H5313" i="8"/>
  <c r="I5313" i="8"/>
  <c r="D5314" i="8"/>
  <c r="H5314" i="8"/>
  <c r="I5314" i="8"/>
  <c r="D5315" i="8"/>
  <c r="H5315" i="8"/>
  <c r="I5315" i="8"/>
  <c r="D5316" i="8"/>
  <c r="H5316" i="8"/>
  <c r="I5316" i="8"/>
  <c r="D5317" i="8"/>
  <c r="H5317" i="8"/>
  <c r="I5317" i="8"/>
  <c r="D5318" i="8"/>
  <c r="H5318" i="8"/>
  <c r="I5318" i="8"/>
  <c r="D5319" i="8"/>
  <c r="H5319" i="8"/>
  <c r="I5319" i="8"/>
  <c r="D5320" i="8"/>
  <c r="H5320" i="8"/>
  <c r="I5320" i="8"/>
  <c r="D5321" i="8"/>
  <c r="H5321" i="8"/>
  <c r="I5321" i="8"/>
  <c r="D5322" i="8"/>
  <c r="H5322" i="8"/>
  <c r="I5322" i="8"/>
  <c r="D5323" i="8"/>
  <c r="H5323" i="8"/>
  <c r="I5323" i="8"/>
  <c r="D5324" i="8"/>
  <c r="H5324" i="8"/>
  <c r="I5324" i="8"/>
  <c r="D5325" i="8"/>
  <c r="H5325" i="8"/>
  <c r="I5325" i="8"/>
  <c r="D5326" i="8"/>
  <c r="H5326" i="8"/>
  <c r="I5326" i="8"/>
  <c r="D5327" i="8"/>
  <c r="H5327" i="8"/>
  <c r="I5327" i="8"/>
  <c r="D5328" i="8"/>
  <c r="H5328" i="8"/>
  <c r="I5328" i="8"/>
  <c r="D5329" i="8"/>
  <c r="H5329" i="8"/>
  <c r="I5329" i="8"/>
  <c r="D5330" i="8"/>
  <c r="H5330" i="8"/>
  <c r="I5330" i="8"/>
  <c r="D5331" i="8"/>
  <c r="H5331" i="8"/>
  <c r="I5331" i="8"/>
  <c r="D5332" i="8"/>
  <c r="H5332" i="8"/>
  <c r="I5332" i="8"/>
  <c r="D5333" i="8"/>
  <c r="H5333" i="8"/>
  <c r="I5333" i="8"/>
  <c r="D5334" i="8"/>
  <c r="H5334" i="8"/>
  <c r="I5334" i="8"/>
  <c r="D5335" i="8"/>
  <c r="H5335" i="8"/>
  <c r="I5335" i="8"/>
  <c r="D5336" i="8"/>
  <c r="H5336" i="8"/>
  <c r="I5336" i="8"/>
  <c r="D5337" i="8"/>
  <c r="H5337" i="8"/>
  <c r="I5337" i="8"/>
  <c r="D5338" i="8"/>
  <c r="H5338" i="8"/>
  <c r="I5338" i="8"/>
  <c r="D5339" i="8"/>
  <c r="H5339" i="8"/>
  <c r="I5339" i="8"/>
  <c r="D5340" i="8"/>
  <c r="H5340" i="8"/>
  <c r="I5340" i="8"/>
  <c r="D5341" i="8"/>
  <c r="H5341" i="8"/>
  <c r="I5341" i="8"/>
  <c r="D5342" i="8"/>
  <c r="H5342" i="8"/>
  <c r="I5342" i="8"/>
  <c r="D5343" i="8"/>
  <c r="H5343" i="8"/>
  <c r="I5343" i="8"/>
  <c r="D5344" i="8"/>
  <c r="H5344" i="8"/>
  <c r="I5344" i="8"/>
  <c r="D5345" i="8"/>
  <c r="H5345" i="8"/>
  <c r="I5345" i="8"/>
  <c r="D5346" i="8"/>
  <c r="H5346" i="8"/>
  <c r="I5346" i="8"/>
  <c r="D5347" i="8"/>
  <c r="H5347" i="8"/>
  <c r="I5347" i="8"/>
  <c r="D5348" i="8"/>
  <c r="H5348" i="8"/>
  <c r="I5348" i="8"/>
  <c r="D5349" i="8"/>
  <c r="H5349" i="8"/>
  <c r="I5349" i="8"/>
  <c r="D5350" i="8"/>
  <c r="H5350" i="8"/>
  <c r="I5350" i="8"/>
  <c r="D5351" i="8"/>
  <c r="H5351" i="8"/>
  <c r="I5351" i="8"/>
  <c r="D5352" i="8"/>
  <c r="H5352" i="8"/>
  <c r="I5352" i="8"/>
  <c r="D5353" i="8"/>
  <c r="H5353" i="8"/>
  <c r="I5353" i="8"/>
  <c r="D5354" i="8"/>
  <c r="H5354" i="8"/>
  <c r="I5354" i="8"/>
  <c r="D5355" i="8"/>
  <c r="H5355" i="8"/>
  <c r="I5355" i="8"/>
  <c r="D5356" i="8"/>
  <c r="H5356" i="8"/>
  <c r="I5356" i="8"/>
  <c r="D5357" i="8"/>
  <c r="H5357" i="8"/>
  <c r="I5357" i="8"/>
  <c r="D5358" i="8"/>
  <c r="H5358" i="8"/>
  <c r="I5358" i="8"/>
  <c r="D5359" i="8"/>
  <c r="H5359" i="8"/>
  <c r="I5359" i="8"/>
  <c r="D5360" i="8"/>
  <c r="H5360" i="8"/>
  <c r="I5360" i="8"/>
  <c r="D5361" i="8"/>
  <c r="H5361" i="8"/>
  <c r="I5361" i="8"/>
  <c r="D5362" i="8"/>
  <c r="H5362" i="8"/>
  <c r="I5362" i="8"/>
  <c r="D5363" i="8"/>
  <c r="H5363" i="8"/>
  <c r="I5363" i="8"/>
  <c r="D5364" i="8"/>
  <c r="H5364" i="8"/>
  <c r="I5364" i="8"/>
  <c r="D5365" i="8"/>
  <c r="H5365" i="8"/>
  <c r="I5365" i="8"/>
  <c r="D5366" i="8"/>
  <c r="H5366" i="8"/>
  <c r="I5366" i="8"/>
  <c r="D5367" i="8"/>
  <c r="H5367" i="8"/>
  <c r="I5367" i="8"/>
  <c r="D5368" i="8"/>
  <c r="H5368" i="8"/>
  <c r="I5368" i="8"/>
  <c r="D5369" i="8"/>
  <c r="H5369" i="8"/>
  <c r="I5369" i="8"/>
  <c r="D5370" i="8"/>
  <c r="H5370" i="8"/>
  <c r="I5370" i="8"/>
  <c r="D5371" i="8"/>
  <c r="H5371" i="8"/>
  <c r="I5371" i="8"/>
  <c r="D5372" i="8"/>
  <c r="H5372" i="8"/>
  <c r="I5372" i="8"/>
  <c r="D5373" i="8"/>
  <c r="H5373" i="8"/>
  <c r="I5373" i="8"/>
  <c r="D5374" i="8"/>
  <c r="H5374" i="8"/>
  <c r="I5374" i="8"/>
  <c r="D5375" i="8"/>
  <c r="H5375" i="8"/>
  <c r="I5375" i="8"/>
  <c r="D5376" i="8"/>
  <c r="H5376" i="8"/>
  <c r="I5376" i="8"/>
  <c r="D5377" i="8"/>
  <c r="H5377" i="8"/>
  <c r="I5377" i="8"/>
  <c r="D5378" i="8"/>
  <c r="H5378" i="8"/>
  <c r="I5378" i="8"/>
  <c r="D5379" i="8"/>
  <c r="H5379" i="8"/>
  <c r="I5379" i="8"/>
  <c r="D5380" i="8"/>
  <c r="H5380" i="8"/>
  <c r="I5380" i="8"/>
  <c r="D5381" i="8"/>
  <c r="H5381" i="8"/>
  <c r="I5381" i="8"/>
  <c r="D5382" i="8"/>
  <c r="H5382" i="8"/>
  <c r="I5382" i="8"/>
  <c r="D5383" i="8"/>
  <c r="H5383" i="8"/>
  <c r="I5383" i="8"/>
  <c r="D5384" i="8"/>
  <c r="H5384" i="8"/>
  <c r="I5384" i="8"/>
  <c r="D5385" i="8"/>
  <c r="H5385" i="8"/>
  <c r="I5385" i="8"/>
  <c r="D5386" i="8"/>
  <c r="H5386" i="8"/>
  <c r="I5386" i="8"/>
  <c r="D5387" i="8"/>
  <c r="H5387" i="8"/>
  <c r="I5387" i="8"/>
  <c r="D5388" i="8"/>
  <c r="H5388" i="8"/>
  <c r="I5388" i="8"/>
  <c r="D5389" i="8"/>
  <c r="H5389" i="8"/>
  <c r="I5389" i="8"/>
  <c r="D5390" i="8"/>
  <c r="H5390" i="8"/>
  <c r="I5390" i="8"/>
  <c r="D5391" i="8"/>
  <c r="H5391" i="8"/>
  <c r="I5391" i="8"/>
  <c r="D5392" i="8"/>
  <c r="H5392" i="8"/>
  <c r="I5392" i="8"/>
  <c r="D5393" i="8"/>
  <c r="H5393" i="8"/>
  <c r="I5393" i="8"/>
  <c r="D5394" i="8"/>
  <c r="H5394" i="8"/>
  <c r="I5394" i="8"/>
  <c r="D5395" i="8"/>
  <c r="H5395" i="8"/>
  <c r="I5395" i="8"/>
  <c r="D5396" i="8"/>
  <c r="H5396" i="8"/>
  <c r="I5396" i="8"/>
  <c r="D5397" i="8"/>
  <c r="H5397" i="8"/>
  <c r="I5397" i="8"/>
  <c r="D5398" i="8"/>
  <c r="H5398" i="8"/>
  <c r="I5398" i="8"/>
  <c r="D5399" i="8"/>
  <c r="H5399" i="8"/>
  <c r="I5399" i="8"/>
  <c r="D5400" i="8"/>
  <c r="H5400" i="8"/>
  <c r="I5400" i="8"/>
  <c r="D5401" i="8"/>
  <c r="H5401" i="8"/>
  <c r="I5401" i="8"/>
  <c r="D5402" i="8"/>
  <c r="H5402" i="8"/>
  <c r="I5402" i="8"/>
  <c r="D5403" i="8"/>
  <c r="H5403" i="8"/>
  <c r="I5403" i="8"/>
  <c r="D5404" i="8"/>
  <c r="H5404" i="8"/>
  <c r="I5404" i="8"/>
  <c r="D5405" i="8"/>
  <c r="H5405" i="8"/>
  <c r="I5405" i="8"/>
  <c r="D5406" i="8"/>
  <c r="H5406" i="8"/>
  <c r="I5406" i="8"/>
  <c r="D5407" i="8"/>
  <c r="H5407" i="8"/>
  <c r="I5407" i="8"/>
  <c r="D5408" i="8"/>
  <c r="H5408" i="8"/>
  <c r="I5408" i="8"/>
  <c r="D5409" i="8"/>
  <c r="H5409" i="8"/>
  <c r="I5409" i="8"/>
  <c r="D5410" i="8"/>
  <c r="H5410" i="8"/>
  <c r="I5410" i="8"/>
  <c r="D5411" i="8"/>
  <c r="H5411" i="8"/>
  <c r="I5411" i="8"/>
  <c r="D5412" i="8"/>
  <c r="H5412" i="8"/>
  <c r="I5412" i="8"/>
  <c r="D5413" i="8"/>
  <c r="H5413" i="8"/>
  <c r="I5413" i="8"/>
  <c r="D5414" i="8"/>
  <c r="H5414" i="8"/>
  <c r="I5414" i="8"/>
  <c r="D5415" i="8"/>
  <c r="H5415" i="8"/>
  <c r="I5415" i="8"/>
  <c r="D5416" i="8"/>
  <c r="H5416" i="8"/>
  <c r="I5416" i="8"/>
  <c r="D5417" i="8"/>
  <c r="H5417" i="8"/>
  <c r="I5417" i="8"/>
  <c r="D5418" i="8"/>
  <c r="H5418" i="8"/>
  <c r="I5418" i="8"/>
  <c r="K36" i="9"/>
  <c r="K35" i="9"/>
  <c r="K34" i="9"/>
  <c r="L33" i="9"/>
  <c r="K33" i="9"/>
  <c r="L32" i="9"/>
  <c r="K32" i="9"/>
  <c r="L31" i="9"/>
  <c r="K31" i="9"/>
  <c r="L30" i="9"/>
  <c r="K30" i="9"/>
  <c r="M29" i="9"/>
  <c r="L29" i="9"/>
  <c r="K29" i="9"/>
  <c r="M28" i="9"/>
  <c r="L28" i="9"/>
  <c r="K28" i="9"/>
  <c r="M27" i="9"/>
  <c r="L27" i="9"/>
  <c r="K27" i="9"/>
  <c r="M26" i="9"/>
  <c r="L26" i="9"/>
  <c r="M25" i="9"/>
  <c r="L25" i="9"/>
  <c r="K25" i="9"/>
  <c r="M24" i="9"/>
  <c r="L24" i="9"/>
  <c r="K24" i="9"/>
  <c r="M23" i="9"/>
  <c r="L23" i="9"/>
  <c r="K23" i="9"/>
  <c r="M22" i="9"/>
  <c r="L22" i="9"/>
  <c r="K22" i="9"/>
  <c r="M21" i="9"/>
  <c r="L21" i="9"/>
  <c r="K21" i="9"/>
  <c r="M20" i="9"/>
  <c r="L20" i="9"/>
  <c r="K20" i="9"/>
  <c r="M19" i="9"/>
  <c r="L19" i="9"/>
  <c r="M18" i="9"/>
  <c r="L18" i="9"/>
  <c r="K18" i="9"/>
  <c r="M17" i="9"/>
  <c r="L17" i="9"/>
  <c r="K17" i="9"/>
  <c r="M16" i="9"/>
  <c r="L16" i="9"/>
  <c r="K16" i="9"/>
  <c r="M15" i="9"/>
  <c r="L15" i="9"/>
  <c r="K15" i="9"/>
  <c r="M14" i="9"/>
  <c r="L14" i="9"/>
  <c r="K14" i="9"/>
  <c r="M13" i="9"/>
  <c r="L13" i="9"/>
  <c r="M12" i="9"/>
  <c r="L12" i="9"/>
  <c r="M11" i="9"/>
  <c r="L11" i="9"/>
  <c r="M10" i="9"/>
  <c r="L10" i="9"/>
  <c r="M9" i="9"/>
  <c r="L9" i="9"/>
  <c r="M8" i="9"/>
  <c r="L8" i="9"/>
  <c r="M7" i="9"/>
  <c r="L7" i="9"/>
  <c r="M6" i="9"/>
  <c r="L6" i="9"/>
  <c r="I5459" i="8"/>
  <c r="H5459" i="8"/>
  <c r="D5459" i="8"/>
  <c r="I5458" i="8"/>
  <c r="H5458" i="8"/>
  <c r="D5458" i="8"/>
  <c r="I5457" i="8"/>
  <c r="H5457" i="8"/>
  <c r="D5457" i="8"/>
  <c r="I5456" i="8"/>
  <c r="H5456" i="8"/>
  <c r="D5456" i="8"/>
  <c r="I5455" i="8"/>
  <c r="H5455" i="8"/>
  <c r="D5455" i="8"/>
  <c r="I5454" i="8"/>
  <c r="H5454" i="8"/>
  <c r="D5454" i="8"/>
  <c r="I5453" i="8"/>
  <c r="H5453" i="8"/>
  <c r="D5453" i="8"/>
  <c r="I5452" i="8"/>
  <c r="H5452" i="8"/>
  <c r="D5452" i="8"/>
  <c r="I5451" i="8"/>
  <c r="H5451" i="8"/>
  <c r="D5451" i="8"/>
  <c r="I5450" i="8"/>
  <c r="H5450" i="8"/>
  <c r="D5450" i="8"/>
  <c r="I5449" i="8"/>
  <c r="H5449" i="8"/>
  <c r="D5449" i="8"/>
  <c r="I5448" i="8"/>
  <c r="H5448" i="8"/>
  <c r="D5448" i="8"/>
  <c r="I5447" i="8"/>
  <c r="H5447" i="8"/>
  <c r="D5447" i="8"/>
  <c r="I5446" i="8"/>
  <c r="H5446" i="8"/>
  <c r="D5446" i="8"/>
  <c r="I5445" i="8"/>
  <c r="H5445" i="8"/>
  <c r="D5445" i="8"/>
  <c r="I5444" i="8"/>
  <c r="H5444" i="8"/>
  <c r="D5444" i="8"/>
  <c r="I5443" i="8"/>
  <c r="H5443" i="8"/>
  <c r="D5443" i="8"/>
  <c r="I5442" i="8"/>
  <c r="H5442" i="8"/>
  <c r="D5442" i="8"/>
  <c r="I5441" i="8"/>
  <c r="H5441" i="8"/>
  <c r="D5441" i="8"/>
  <c r="I5440" i="8"/>
  <c r="H5440" i="8"/>
  <c r="D5440" i="8"/>
  <c r="I5439" i="8"/>
  <c r="H5439" i="8"/>
  <c r="D5439" i="8"/>
  <c r="I5438" i="8"/>
  <c r="H5438" i="8"/>
  <c r="D5438" i="8"/>
  <c r="I5437" i="8"/>
  <c r="H5437" i="8"/>
  <c r="D5437" i="8"/>
  <c r="I5436" i="8"/>
  <c r="H5436" i="8"/>
  <c r="D5436" i="8"/>
  <c r="I5435" i="8"/>
  <c r="H5435" i="8"/>
  <c r="D5435" i="8"/>
  <c r="I5434" i="8"/>
  <c r="H5434" i="8"/>
  <c r="D5434" i="8"/>
  <c r="I5433" i="8"/>
  <c r="H5433" i="8"/>
  <c r="D5433" i="8"/>
  <c r="I5432" i="8"/>
  <c r="H5432" i="8"/>
  <c r="D5432" i="8"/>
  <c r="I5431" i="8"/>
  <c r="H5431" i="8"/>
  <c r="D5431" i="8"/>
  <c r="I5430" i="8"/>
  <c r="H5430" i="8"/>
  <c r="D5430" i="8"/>
  <c r="I5429" i="8"/>
  <c r="H5429" i="8"/>
  <c r="D5429" i="8"/>
  <c r="I5428" i="8"/>
  <c r="H5428" i="8"/>
  <c r="D5428" i="8"/>
  <c r="I5427" i="8"/>
  <c r="H5427" i="8"/>
  <c r="D5427" i="8"/>
  <c r="I5426" i="8"/>
  <c r="H5426" i="8"/>
  <c r="D5426" i="8"/>
  <c r="I5425" i="8"/>
  <c r="H5425" i="8"/>
  <c r="D5425" i="8"/>
  <c r="I5424" i="8"/>
  <c r="H5424" i="8"/>
  <c r="D5424" i="8"/>
  <c r="I5423" i="8"/>
  <c r="H5423" i="8"/>
  <c r="D5423" i="8"/>
  <c r="I5422" i="8"/>
  <c r="H5422" i="8"/>
  <c r="D5422" i="8"/>
  <c r="I5421" i="8"/>
  <c r="H5421" i="8"/>
  <c r="D5421" i="8"/>
  <c r="I5420" i="8"/>
  <c r="H5420" i="8"/>
  <c r="D5420" i="8"/>
  <c r="I5419" i="8"/>
  <c r="H5419" i="8"/>
  <c r="D5419" i="8"/>
  <c r="I93" i="8"/>
  <c r="H93" i="8"/>
  <c r="D93" i="8"/>
  <c r="I92" i="8"/>
  <c r="H92" i="8"/>
  <c r="D92" i="8"/>
  <c r="I91" i="8"/>
  <c r="H91" i="8"/>
  <c r="D91" i="8"/>
  <c r="I90" i="8"/>
  <c r="H90" i="8"/>
  <c r="D90" i="8"/>
  <c r="I89" i="8"/>
  <c r="H89" i="8"/>
  <c r="D89" i="8"/>
  <c r="I88" i="8"/>
  <c r="H88" i="8"/>
  <c r="D88" i="8"/>
  <c r="I87" i="8"/>
  <c r="H87" i="8"/>
  <c r="D87" i="8"/>
  <c r="I86" i="8"/>
  <c r="H86" i="8"/>
  <c r="D86" i="8"/>
  <c r="I85" i="8"/>
  <c r="H85" i="8"/>
  <c r="D85" i="8"/>
  <c r="I84" i="8"/>
  <c r="H84" i="8"/>
  <c r="D84" i="8"/>
  <c r="I83" i="8"/>
  <c r="H83" i="8"/>
  <c r="D83" i="8"/>
  <c r="I82" i="8"/>
  <c r="H82" i="8"/>
  <c r="D82" i="8"/>
  <c r="I81" i="8"/>
  <c r="H81" i="8"/>
  <c r="D81" i="8"/>
  <c r="I80" i="8"/>
  <c r="H80" i="8"/>
  <c r="D80" i="8"/>
  <c r="I79" i="8"/>
  <c r="H79" i="8"/>
  <c r="D79" i="8"/>
  <c r="I78" i="8"/>
  <c r="H78" i="8"/>
  <c r="D78" i="8"/>
  <c r="I77" i="8"/>
  <c r="H77" i="8"/>
  <c r="D77" i="8"/>
  <c r="I76" i="8"/>
  <c r="H76" i="8"/>
  <c r="D76" i="8"/>
  <c r="I75" i="8"/>
  <c r="H75" i="8"/>
  <c r="D75" i="8"/>
  <c r="I74" i="8"/>
  <c r="H74" i="8"/>
  <c r="D74" i="8"/>
  <c r="I73" i="8"/>
  <c r="H73" i="8"/>
  <c r="D73" i="8"/>
  <c r="I72" i="8"/>
  <c r="H72" i="8"/>
  <c r="D72" i="8"/>
  <c r="I71" i="8"/>
  <c r="H71" i="8"/>
  <c r="D71" i="8"/>
  <c r="I70" i="8"/>
  <c r="H70" i="8"/>
  <c r="D70" i="8"/>
  <c r="I69" i="8"/>
  <c r="H69" i="8"/>
  <c r="D69" i="8"/>
  <c r="I68" i="8"/>
  <c r="H68" i="8"/>
  <c r="D68" i="8"/>
  <c r="I67" i="8"/>
  <c r="H67" i="8"/>
  <c r="D67" i="8"/>
  <c r="I66" i="8"/>
  <c r="H66" i="8"/>
  <c r="D66" i="8"/>
  <c r="I65" i="8"/>
  <c r="H65" i="8"/>
  <c r="D65" i="8"/>
  <c r="I64" i="8"/>
  <c r="H64" i="8"/>
  <c r="D64" i="8"/>
  <c r="I63" i="8"/>
  <c r="H63" i="8"/>
  <c r="D63" i="8"/>
  <c r="I62" i="8"/>
  <c r="H62" i="8"/>
  <c r="D62" i="8"/>
  <c r="I61" i="8"/>
  <c r="H61" i="8"/>
  <c r="D61" i="8"/>
  <c r="I60" i="8"/>
  <c r="H60" i="8"/>
  <c r="D60" i="8"/>
  <c r="I59" i="8"/>
  <c r="H59" i="8"/>
  <c r="D59" i="8"/>
  <c r="I58" i="8"/>
  <c r="H58" i="8"/>
  <c r="D58" i="8"/>
  <c r="I57" i="8"/>
  <c r="H57" i="8"/>
  <c r="D57" i="8"/>
  <c r="I56" i="8"/>
  <c r="H56" i="8"/>
  <c r="D56" i="8"/>
  <c r="I55" i="8"/>
  <c r="H55" i="8"/>
  <c r="D55" i="8"/>
  <c r="I54" i="8"/>
  <c r="H54" i="8"/>
  <c r="D54" i="8"/>
  <c r="I53" i="8"/>
  <c r="H53" i="8"/>
  <c r="D53" i="8"/>
  <c r="I52" i="8"/>
  <c r="H52" i="8"/>
  <c r="D52" i="8"/>
  <c r="I51" i="8"/>
  <c r="H51" i="8"/>
  <c r="D51" i="8"/>
  <c r="I50" i="8"/>
  <c r="H50" i="8"/>
  <c r="D50" i="8"/>
  <c r="I49" i="8"/>
  <c r="H49" i="8"/>
  <c r="D49" i="8"/>
  <c r="I48" i="8"/>
  <c r="H48" i="8"/>
  <c r="D48" i="8"/>
  <c r="I47" i="8"/>
  <c r="H47" i="8"/>
  <c r="D47" i="8"/>
  <c r="I46" i="8"/>
  <c r="H46" i="8"/>
  <c r="D46" i="8"/>
  <c r="I45" i="8"/>
  <c r="H45" i="8"/>
  <c r="D45" i="8"/>
  <c r="I44" i="8"/>
  <c r="H44" i="8"/>
  <c r="D44" i="8"/>
  <c r="I43" i="8"/>
  <c r="H43" i="8"/>
  <c r="D43" i="8"/>
  <c r="I42" i="8"/>
  <c r="H42" i="8"/>
  <c r="D42" i="8"/>
  <c r="I41" i="8"/>
  <c r="H41" i="8"/>
  <c r="D41" i="8"/>
  <c r="I40" i="8"/>
  <c r="H40" i="8"/>
  <c r="D40" i="8"/>
  <c r="I39" i="8"/>
  <c r="H39" i="8"/>
  <c r="D39" i="8"/>
  <c r="I38" i="8"/>
  <c r="H38" i="8"/>
  <c r="D38" i="8"/>
  <c r="I37" i="8"/>
  <c r="H37" i="8"/>
  <c r="D37" i="8"/>
  <c r="I36" i="8"/>
  <c r="H36" i="8"/>
  <c r="D36" i="8"/>
  <c r="I35" i="8"/>
  <c r="H35" i="8"/>
  <c r="D35" i="8"/>
  <c r="I34" i="8"/>
  <c r="H34" i="8"/>
  <c r="D34" i="8"/>
  <c r="I33" i="8"/>
  <c r="H33" i="8"/>
  <c r="D33" i="8"/>
  <c r="I32" i="8"/>
  <c r="H32" i="8"/>
  <c r="D32" i="8"/>
  <c r="I31" i="8"/>
  <c r="H31" i="8"/>
  <c r="D31" i="8"/>
  <c r="I30" i="8"/>
  <c r="H30" i="8"/>
  <c r="D30" i="8"/>
  <c r="I29" i="8"/>
  <c r="H29" i="8"/>
  <c r="D29" i="8"/>
  <c r="I28" i="8"/>
  <c r="H28" i="8"/>
  <c r="D28" i="8"/>
  <c r="I27" i="8"/>
  <c r="H27" i="8"/>
  <c r="D27" i="8"/>
  <c r="I26" i="8"/>
  <c r="H26" i="8"/>
  <c r="D26" i="8"/>
  <c r="I25" i="8"/>
  <c r="H25" i="8"/>
  <c r="D25" i="8"/>
  <c r="I24" i="8"/>
  <c r="H24" i="8"/>
  <c r="D24" i="8"/>
  <c r="I23" i="8"/>
  <c r="H23" i="8"/>
  <c r="D23" i="8"/>
  <c r="I22" i="8"/>
  <c r="H22" i="8"/>
  <c r="D22" i="8"/>
  <c r="I21" i="8"/>
  <c r="H21" i="8"/>
  <c r="D21" i="8"/>
  <c r="I20" i="8"/>
  <c r="H20" i="8"/>
  <c r="D20" i="8"/>
  <c r="I19" i="8"/>
  <c r="H19" i="8"/>
  <c r="D19" i="8"/>
  <c r="I18" i="8"/>
  <c r="H18" i="8"/>
  <c r="D18" i="8"/>
  <c r="I17" i="8"/>
  <c r="H17" i="8"/>
  <c r="D17" i="8"/>
  <c r="I16" i="8"/>
  <c r="H16" i="8"/>
  <c r="D16" i="8"/>
  <c r="I15" i="8"/>
  <c r="H15" i="8"/>
  <c r="D15" i="8"/>
  <c r="I14" i="8"/>
  <c r="H14" i="8"/>
  <c r="D14" i="8"/>
  <c r="I13" i="8"/>
  <c r="H13" i="8"/>
  <c r="D13" i="8"/>
  <c r="I12" i="8"/>
  <c r="H12" i="8"/>
  <c r="D12" i="8"/>
  <c r="I11" i="8"/>
  <c r="H11" i="8"/>
  <c r="D11" i="8"/>
  <c r="I10" i="8"/>
  <c r="H10" i="8"/>
  <c r="D10" i="8"/>
  <c r="I9" i="8"/>
  <c r="H9" i="8"/>
  <c r="D9" i="8"/>
  <c r="I8" i="8"/>
  <c r="H8" i="8"/>
  <c r="D8" i="8"/>
  <c r="I7" i="8"/>
  <c r="H7" i="8"/>
  <c r="D7" i="8"/>
  <c r="I6" i="8"/>
  <c r="H6" i="8"/>
  <c r="D6" i="8"/>
  <c r="I5" i="8"/>
  <c r="H5" i="8"/>
  <c r="D5" i="8"/>
  <c r="I4" i="8"/>
  <c r="H4" i="8"/>
  <c r="D4" i="8"/>
  <c r="O3" i="8"/>
  <c r="N3" i="8"/>
  <c r="I3" i="8"/>
  <c r="H3" i="8"/>
  <c r="D3" i="8"/>
  <c r="I2" i="8"/>
  <c r="H2" i="8"/>
  <c r="D2" i="8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6" i="7"/>
  <c r="L33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6" i="7"/>
  <c r="K28" i="7"/>
  <c r="K29" i="7"/>
  <c r="K30" i="7"/>
  <c r="K31" i="7"/>
  <c r="K32" i="7"/>
  <c r="K33" i="7"/>
  <c r="K34" i="7"/>
  <c r="K35" i="7"/>
  <c r="K36" i="7"/>
  <c r="K27" i="7"/>
  <c r="K21" i="7"/>
  <c r="K22" i="7"/>
  <c r="K23" i="7"/>
  <c r="K24" i="7"/>
  <c r="K25" i="7"/>
  <c r="K20" i="7"/>
  <c r="K15" i="7"/>
  <c r="K16" i="7"/>
  <c r="K17" i="7"/>
  <c r="K18" i="7"/>
  <c r="K14" i="7"/>
  <c r="F4" i="6"/>
  <c r="E150" i="5"/>
  <c r="E148" i="5"/>
  <c r="I169" i="5"/>
  <c r="G169" i="5"/>
  <c r="C153" i="5" s="1"/>
  <c r="E169" i="5"/>
  <c r="C169" i="5"/>
  <c r="E153" i="5" s="1"/>
  <c r="I168" i="5"/>
  <c r="G168" i="5"/>
  <c r="E168" i="5"/>
  <c r="C168" i="5"/>
  <c r="E152" i="5" s="1"/>
  <c r="I167" i="5"/>
  <c r="G167" i="5"/>
  <c r="E167" i="5"/>
  <c r="C167" i="5"/>
  <c r="I166" i="5"/>
  <c r="G166" i="5"/>
  <c r="E166" i="5"/>
  <c r="C166" i="5"/>
  <c r="I165" i="5"/>
  <c r="G165" i="5"/>
  <c r="C149" i="5" s="1"/>
  <c r="E165" i="5"/>
  <c r="C165" i="5"/>
  <c r="I164" i="5"/>
  <c r="G164" i="5"/>
  <c r="E164" i="5"/>
  <c r="C164" i="5"/>
  <c r="H115" i="5"/>
  <c r="I115" i="5"/>
  <c r="J115" i="5"/>
  <c r="K115" i="5"/>
  <c r="L115" i="5"/>
  <c r="M115" i="5"/>
  <c r="N115" i="5"/>
  <c r="O115" i="5"/>
  <c r="P115" i="5"/>
  <c r="H116" i="5"/>
  <c r="I116" i="5"/>
  <c r="J116" i="5"/>
  <c r="K116" i="5"/>
  <c r="L116" i="5"/>
  <c r="M116" i="5"/>
  <c r="N116" i="5"/>
  <c r="O116" i="5"/>
  <c r="P116" i="5"/>
  <c r="H117" i="5"/>
  <c r="I117" i="5"/>
  <c r="J117" i="5"/>
  <c r="K117" i="5"/>
  <c r="L117" i="5"/>
  <c r="M117" i="5"/>
  <c r="N117" i="5"/>
  <c r="O117" i="5"/>
  <c r="P117" i="5"/>
  <c r="H118" i="5"/>
  <c r="I118" i="5"/>
  <c r="J118" i="5"/>
  <c r="K118" i="5"/>
  <c r="L118" i="5"/>
  <c r="M118" i="5"/>
  <c r="N118" i="5"/>
  <c r="O118" i="5"/>
  <c r="P118" i="5"/>
  <c r="H119" i="5"/>
  <c r="I119" i="5"/>
  <c r="J119" i="5"/>
  <c r="K119" i="5"/>
  <c r="L119" i="5"/>
  <c r="M119" i="5"/>
  <c r="N119" i="5"/>
  <c r="O119" i="5"/>
  <c r="P119" i="5"/>
  <c r="H120" i="5"/>
  <c r="I120" i="5"/>
  <c r="J120" i="5"/>
  <c r="K120" i="5"/>
  <c r="L120" i="5"/>
  <c r="M120" i="5"/>
  <c r="N120" i="5"/>
  <c r="O120" i="5"/>
  <c r="P120" i="5"/>
  <c r="H114" i="5"/>
  <c r="I114" i="5"/>
  <c r="J114" i="5"/>
  <c r="K114" i="5"/>
  <c r="L114" i="5"/>
  <c r="M114" i="5"/>
  <c r="N114" i="5"/>
  <c r="O114" i="5"/>
  <c r="P114" i="5"/>
  <c r="G120" i="5"/>
  <c r="G115" i="5"/>
  <c r="G116" i="5"/>
  <c r="G117" i="5"/>
  <c r="G118" i="5"/>
  <c r="G119" i="5"/>
  <c r="G114" i="5"/>
  <c r="F115" i="5"/>
  <c r="F116" i="5"/>
  <c r="F117" i="5"/>
  <c r="F118" i="5"/>
  <c r="F119" i="5"/>
  <c r="F120" i="5"/>
  <c r="F114" i="5"/>
  <c r="C113" i="5" a="1"/>
  <c r="C113" i="5" s="1"/>
  <c r="B113" i="5" a="1"/>
  <c r="B113" i="5" s="1"/>
  <c r="I81" i="5"/>
  <c r="I82" i="5"/>
  <c r="I83" i="5"/>
  <c r="I84" i="5"/>
  <c r="I85" i="5"/>
  <c r="I80" i="5"/>
  <c r="G81" i="5"/>
  <c r="G82" i="5"/>
  <c r="G83" i="5"/>
  <c r="G84" i="5"/>
  <c r="G85" i="5"/>
  <c r="G80" i="5"/>
  <c r="E81" i="5"/>
  <c r="E82" i="5"/>
  <c r="E83" i="5"/>
  <c r="E84" i="5"/>
  <c r="E85" i="5"/>
  <c r="E80" i="5"/>
  <c r="C81" i="5"/>
  <c r="C82" i="5"/>
  <c r="C83" i="5"/>
  <c r="C84" i="5"/>
  <c r="C85" i="5"/>
  <c r="C80" i="5"/>
  <c r="F59" i="5"/>
  <c r="F58" i="5"/>
  <c r="F57" i="5"/>
  <c r="F56" i="5"/>
  <c r="F55" i="5"/>
  <c r="F54" i="5"/>
  <c r="C55" i="5"/>
  <c r="C56" i="5"/>
  <c r="C57" i="5"/>
  <c r="C58" i="5"/>
  <c r="C59" i="5"/>
  <c r="C54" i="5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2" i="3"/>
  <c r="O3" i="3"/>
  <c r="N3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2" i="2"/>
  <c r="F6" i="6"/>
  <c r="F5" i="6"/>
  <c r="G170" i="5" l="1"/>
  <c r="Q3" i="8"/>
  <c r="P3" i="8"/>
  <c r="H84" i="5"/>
  <c r="J82" i="5"/>
  <c r="J81" i="5"/>
  <c r="C86" i="5"/>
  <c r="D165" i="5" s="1"/>
  <c r="C60" i="5"/>
  <c r="D57" i="5" s="1"/>
  <c r="E86" i="5"/>
  <c r="F166" i="5" s="1"/>
  <c r="C148" i="5"/>
  <c r="G148" i="5" s="1"/>
  <c r="E151" i="5"/>
  <c r="F151" i="5" s="1"/>
  <c r="D168" i="5"/>
  <c r="C152" i="5"/>
  <c r="E170" i="5"/>
  <c r="D169" i="5"/>
  <c r="C151" i="5"/>
  <c r="G151" i="5" s="1"/>
  <c r="D151" i="5" s="1"/>
  <c r="E149" i="5"/>
  <c r="E154" i="5" s="1"/>
  <c r="C150" i="5"/>
  <c r="G150" i="5" s="1"/>
  <c r="D150" i="5" s="1"/>
  <c r="F7" i="6"/>
  <c r="C170" i="5"/>
  <c r="I170" i="5"/>
  <c r="G153" i="5"/>
  <c r="D153" i="5" s="1"/>
  <c r="G86" i="5"/>
  <c r="H81" i="5" s="1"/>
  <c r="I86" i="5"/>
  <c r="J80" i="5" s="1"/>
  <c r="Q3" i="3"/>
  <c r="P3" i="3"/>
  <c r="D58" i="5" l="1"/>
  <c r="J168" i="5"/>
  <c r="J169" i="5"/>
  <c r="D84" i="5"/>
  <c r="D166" i="5"/>
  <c r="H165" i="5"/>
  <c r="H166" i="5"/>
  <c r="D167" i="5"/>
  <c r="D83" i="5"/>
  <c r="J166" i="5"/>
  <c r="C154" i="5"/>
  <c r="H169" i="5"/>
  <c r="D164" i="5"/>
  <c r="D148" i="5"/>
  <c r="F148" i="5"/>
  <c r="J83" i="5"/>
  <c r="J86" i="5" s="1"/>
  <c r="J84" i="5"/>
  <c r="J85" i="5"/>
  <c r="J165" i="5"/>
  <c r="H80" i="5"/>
  <c r="H82" i="5"/>
  <c r="H83" i="5"/>
  <c r="H164" i="5"/>
  <c r="H167" i="5"/>
  <c r="F169" i="5"/>
  <c r="F81" i="5"/>
  <c r="F82" i="5"/>
  <c r="F168" i="5"/>
  <c r="F83" i="5"/>
  <c r="F85" i="5"/>
  <c r="F80" i="5"/>
  <c r="G149" i="5"/>
  <c r="G154" i="5" s="1"/>
  <c r="D154" i="5" s="1"/>
  <c r="F167" i="5"/>
  <c r="J164" i="5"/>
  <c r="H168" i="5"/>
  <c r="D55" i="5"/>
  <c r="D56" i="5"/>
  <c r="D59" i="5"/>
  <c r="D54" i="5"/>
  <c r="D60" i="5" s="1"/>
  <c r="G152" i="5"/>
  <c r="F152" i="5" s="1"/>
  <c r="F165" i="5"/>
  <c r="F164" i="5"/>
  <c r="J167" i="5"/>
  <c r="D85" i="5"/>
  <c r="D80" i="5"/>
  <c r="D81" i="5"/>
  <c r="D82" i="5"/>
  <c r="F84" i="5"/>
  <c r="H85" i="5"/>
  <c r="F153" i="5"/>
  <c r="F150" i="5"/>
  <c r="D170" i="5" l="1"/>
  <c r="F170" i="5"/>
  <c r="J170" i="5"/>
  <c r="F149" i="5"/>
  <c r="D149" i="5"/>
  <c r="F86" i="5"/>
  <c r="H170" i="5"/>
  <c r="D86" i="5"/>
  <c r="H86" i="5"/>
  <c r="D152" i="5"/>
  <c r="F154" i="5"/>
</calcChain>
</file>

<file path=xl/comments1.xml><?xml version="1.0" encoding="utf-8"?>
<comments xmlns="http://purl.oclc.org/ooxml/spreadsheetml/main" xmlns:xdr="http://purl.oclc.org/ooxml/drawingml/spreadsheetDrawing" xmlns:v="urn:schemas-microsoft-com:vml" xmlns:mc="http://schemas.openxmlformats.org/markup-compatibility/2006" xmlns:xr="http://schemas.microsoft.com/office/spreadsheetml/2014/revision" mc:Ignorable="xr">
  <authors>
    <author>tc={DD869E19-A018-EC45-8B10-D9DB7161777C}</author>
  </authors>
  <commentList>
    <comment ref="M6" authorId="0" shapeId="1025" xr:uid="{DD869E19-A018-EC45-8B10-D9DB7161777C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 those with empty “Patron Group”</t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13</xdr:col>
                <xdr:colOff>330200</xdr:colOff>
                <xdr:row>4</xdr:row>
                <xdr:rowOff>76200</xdr:rowOff>
              </from>
              <to>
                <xdr:col>14</xdr:col>
                <xdr:colOff>165100</xdr:colOff>
                <xdr:row>8</xdr:row>
                <xdr:rowOff>101600</xdr:rowOff>
              </to>
            </anchor>
          </commentPr>
        </mc:Fallback>
      </mc:AlternateContent>
    </comment>
  </commentList>
</comments>
</file>

<file path=xl/metadata.xml><?xml version="1.0" encoding="utf-8"?>
<metadata xmlns="http://purl.oclc.org/ooxml/spreadsheetml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<sst xmlns="http://purl.oclc.org/ooxml/spreadsheetml/main" count="89286" uniqueCount="2579">
  <si>
    <t>Loan Date</t>
  </si>
  <si>
    <t>Patron Id</t>
  </si>
  <si>
    <t>Patron Group</t>
  </si>
  <si>
    <t>Due Date</t>
  </si>
  <si>
    <t>Barcode</t>
  </si>
  <si>
    <t>Circ Desk Name</t>
  </si>
  <si>
    <t>Description</t>
  </si>
  <si>
    <t>HP001</t>
  </si>
  <si>
    <t>CLICC Circ Desk</t>
  </si>
  <si>
    <t>WL-BIO-01</t>
  </si>
  <si>
    <t>IPADK296</t>
  </si>
  <si>
    <t>CLICC iPad Pro Keyboard 296</t>
  </si>
  <si>
    <t>IPHONE60</t>
  </si>
  <si>
    <t>Biomed Circ Desk</t>
  </si>
  <si>
    <t>IPH-BIO-04</t>
  </si>
  <si>
    <t>UCLA Academic</t>
  </si>
  <si>
    <t>HDST19</t>
  </si>
  <si>
    <t>HDS-BIO-02</t>
  </si>
  <si>
    <t>HDST27</t>
  </si>
  <si>
    <t>HDS-BIO-10</t>
  </si>
  <si>
    <t>UCLA Graduate</t>
  </si>
  <si>
    <t>HDST15</t>
  </si>
  <si>
    <t>HDS-POW-04</t>
  </si>
  <si>
    <t>HDST17</t>
  </si>
  <si>
    <t>HDS-POW-06</t>
  </si>
  <si>
    <t>HDST20</t>
  </si>
  <si>
    <t>HDS-BIO-03</t>
  </si>
  <si>
    <t>IPHONE25</t>
  </si>
  <si>
    <t>IPH-YRL-01</t>
  </si>
  <si>
    <t>IPHONE54</t>
  </si>
  <si>
    <t>IPH-POW-10</t>
  </si>
  <si>
    <t>LABMSE12</t>
  </si>
  <si>
    <t>LAB-MSE-12</t>
  </si>
  <si>
    <t>MACCHRG42</t>
  </si>
  <si>
    <t>MAGT-YRL-04</t>
  </si>
  <si>
    <t>MACCHRG63</t>
  </si>
  <si>
    <t>MAGT-BIO-02</t>
  </si>
  <si>
    <t>MACUSBC24C24</t>
  </si>
  <si>
    <t>USBC-POW-07</t>
  </si>
  <si>
    <t>MACUSBC25C25</t>
  </si>
  <si>
    <t>USBC-POW-08</t>
  </si>
  <si>
    <t>OMNI39</t>
  </si>
  <si>
    <t>OMN-YRL-09</t>
  </si>
  <si>
    <t>WALLADPT12</t>
  </si>
  <si>
    <t>ADP-POW-01</t>
  </si>
  <si>
    <t>WALLADPT17</t>
  </si>
  <si>
    <t>ADP-BIO-01</t>
  </si>
  <si>
    <t>WALLADPT41</t>
  </si>
  <si>
    <t>CBK229</t>
  </si>
  <si>
    <t>SEL Boelter Circ Desk</t>
  </si>
  <si>
    <t>CBK-BOE-20</t>
  </si>
  <si>
    <t>CBK204</t>
  </si>
  <si>
    <t>CBK-BIO-15</t>
  </si>
  <si>
    <t>CBK207</t>
  </si>
  <si>
    <t>CBK-BIO-18</t>
  </si>
  <si>
    <t>CLICC-ML-2033</t>
  </si>
  <si>
    <t>CLICC-MM-072</t>
  </si>
  <si>
    <t>CLICC-MM-099</t>
  </si>
  <si>
    <t>HP100</t>
  </si>
  <si>
    <t>WL-POW-09</t>
  </si>
  <si>
    <t>HP118</t>
  </si>
  <si>
    <t>WL-PC2-07</t>
  </si>
  <si>
    <t>CBK407</t>
  </si>
  <si>
    <t>CBK-CLICC-158</t>
  </si>
  <si>
    <t>CLICC-MM-001</t>
  </si>
  <si>
    <t>CLICC-MM-088</t>
  </si>
  <si>
    <t>UCLA Music Grad</t>
  </si>
  <si>
    <t>CBK-243</t>
  </si>
  <si>
    <t>Music Circ Desk</t>
  </si>
  <si>
    <t>CBK-MUS-04</t>
  </si>
  <si>
    <t>UCLA Music Undergrad</t>
  </si>
  <si>
    <t>IPHONE46</t>
  </si>
  <si>
    <t>IPH-POW-02</t>
  </si>
  <si>
    <t>WALLADPT46</t>
  </si>
  <si>
    <t>UCLA Staff</t>
  </si>
  <si>
    <t>CBK194</t>
  </si>
  <si>
    <t>CBK-BIO-05</t>
  </si>
  <si>
    <t>UCLA Undergrad</t>
  </si>
  <si>
    <t>CALC07</t>
  </si>
  <si>
    <t>CAL-POW-06</t>
  </si>
  <si>
    <t>CLICC-MM-0003</t>
  </si>
  <si>
    <t>ITS iPad 224</t>
  </si>
  <si>
    <t>CLICC-MM-0016</t>
  </si>
  <si>
    <t>ITS iPad 114</t>
  </si>
  <si>
    <t>IPHONE34</t>
  </si>
  <si>
    <t>IPH-YRL-10</t>
  </si>
  <si>
    <t>IPHONE48</t>
  </si>
  <si>
    <t>IPH-POW-04</t>
  </si>
  <si>
    <t>IPHONE80</t>
  </si>
  <si>
    <t>MACCHRG49</t>
  </si>
  <si>
    <t>MAGT-POW-03</t>
  </si>
  <si>
    <t>MACUSBC19C19</t>
  </si>
  <si>
    <t>USBC-POW-02</t>
  </si>
  <si>
    <t>MACUSBC27C27</t>
  </si>
  <si>
    <t>USBC-POW-10</t>
  </si>
  <si>
    <t>WALLADPT45</t>
  </si>
  <si>
    <t>WALLADPT47</t>
  </si>
  <si>
    <t>WALLADPT48</t>
  </si>
  <si>
    <t>CBK381</t>
  </si>
  <si>
    <t>CBK-CLICC-132</t>
  </si>
  <si>
    <t>CBK404</t>
  </si>
  <si>
    <t>CBK-CLICC-155</t>
  </si>
  <si>
    <t>CLICC-ML-0004</t>
  </si>
  <si>
    <t>ITS MacBook 126</t>
  </si>
  <si>
    <t>CLICC-ML-0015</t>
  </si>
  <si>
    <t>ITS MacBook 155</t>
  </si>
  <si>
    <t>CLICC-ML-0017</t>
  </si>
  <si>
    <t>ITS MacBook 169</t>
  </si>
  <si>
    <t>CLICC-ML-0022</t>
  </si>
  <si>
    <t>ITS MacBook 39</t>
  </si>
  <si>
    <t>CLICC-ML-0108</t>
  </si>
  <si>
    <t>ITS MacBook 176</t>
  </si>
  <si>
    <t>CLICC-ML-0126</t>
  </si>
  <si>
    <t>ITS MacBook 9</t>
  </si>
  <si>
    <t>CLICC-ML-2096</t>
  </si>
  <si>
    <t>CLICC-MM-0019</t>
  </si>
  <si>
    <t>ITS iPad 324</t>
  </si>
  <si>
    <t>CLICC-MM-0033</t>
  </si>
  <si>
    <t>ITS iPad 143</t>
  </si>
  <si>
    <t>CLICC-MM-065</t>
  </si>
  <si>
    <t>CLICC-MM-095</t>
  </si>
  <si>
    <t>HP040</t>
  </si>
  <si>
    <t>WL-SEL-05</t>
  </si>
  <si>
    <t>HP107</t>
  </si>
  <si>
    <t>W-POW-16</t>
  </si>
  <si>
    <t>HP131</t>
  </si>
  <si>
    <t>WL-PC2-20</t>
  </si>
  <si>
    <t>CBK254</t>
  </si>
  <si>
    <t>Default Circulation Desk</t>
  </si>
  <si>
    <t>CBK-CLICC-05</t>
  </si>
  <si>
    <t>CLICC-ML-0106</t>
  </si>
  <si>
    <t>ITS MacBook 102</t>
  </si>
  <si>
    <t>CLICC-ML-0072</t>
  </si>
  <si>
    <t>ITS MacBook 30</t>
  </si>
  <si>
    <t>CLICC-ML-0137</t>
  </si>
  <si>
    <t>ITS MacBook 60</t>
  </si>
  <si>
    <t>CLICC-MM-0006</t>
  </si>
  <si>
    <t>ITS iPad 323</t>
  </si>
  <si>
    <t>CLICC-MM-061</t>
  </si>
  <si>
    <t>HP070</t>
  </si>
  <si>
    <t>WL-YRL-20</t>
  </si>
  <si>
    <t>HP096</t>
  </si>
  <si>
    <t>WL-POW-05</t>
  </si>
  <si>
    <t>HP130</t>
  </si>
  <si>
    <t>WL-PC2-19</t>
  </si>
  <si>
    <t>CBK038</t>
  </si>
  <si>
    <t>CPOW-04</t>
  </si>
  <si>
    <t>CBK096</t>
  </si>
  <si>
    <t>CYRL-22</t>
  </si>
  <si>
    <t>CBK168</t>
  </si>
  <si>
    <t>CL-BOE-14</t>
  </si>
  <si>
    <t>CBK262</t>
  </si>
  <si>
    <t>CBK-CLICC-13</t>
  </si>
  <si>
    <t>CBK411</t>
  </si>
  <si>
    <t>CBK-CLICC-162</t>
  </si>
  <si>
    <t>CLICC-ML-0008</t>
  </si>
  <si>
    <t>ITS MacBook 68</t>
  </si>
  <si>
    <t>CLICC-ML-0093</t>
  </si>
  <si>
    <t>ITS MacBook 139</t>
  </si>
  <si>
    <t>CLICC-MM-0005</t>
  </si>
  <si>
    <t>ITS iPad 137</t>
  </si>
  <si>
    <t>CLICC-MM-0018</t>
  </si>
  <si>
    <t>ITS iPad 160</t>
  </si>
  <si>
    <t>CLICC-MM-0028</t>
  </si>
  <si>
    <t>ITS iPad 29</t>
  </si>
  <si>
    <t>CLICC-MM-016</t>
  </si>
  <si>
    <t>CLICC-MM-081</t>
  </si>
  <si>
    <t>HP005</t>
  </si>
  <si>
    <t>WL-BIO-05</t>
  </si>
  <si>
    <t>HP006</t>
  </si>
  <si>
    <t>WL-BIO-06</t>
  </si>
  <si>
    <t>HP021</t>
  </si>
  <si>
    <t>WL-BCR-11</t>
  </si>
  <si>
    <t>HP022</t>
  </si>
  <si>
    <t>WL-BCR-12</t>
  </si>
  <si>
    <t>HP102</t>
  </si>
  <si>
    <t>W-POW-11</t>
  </si>
  <si>
    <t>HP144</t>
  </si>
  <si>
    <t>WL-UNA-03</t>
  </si>
  <si>
    <t>HP160</t>
  </si>
  <si>
    <t>WL-LAB-09</t>
  </si>
  <si>
    <t>AD2001</t>
  </si>
  <si>
    <t>CLICC EE AD2 Unit 1</t>
  </si>
  <si>
    <t>AD2082</t>
  </si>
  <si>
    <t>CLICC EE AD2 Unit 82</t>
  </si>
  <si>
    <t>AD2110</t>
  </si>
  <si>
    <t>CLICC EE AD2 Unit 110</t>
  </si>
  <si>
    <t>AD2116</t>
  </si>
  <si>
    <t>CLICC EE AD2 Unit 116</t>
  </si>
  <si>
    <t>AD2129</t>
  </si>
  <si>
    <t>CLICC EE AD2 Unit 129</t>
  </si>
  <si>
    <t>AD2132</t>
  </si>
  <si>
    <t>CLICC EE AD2 Unit 132</t>
  </si>
  <si>
    <t>AD2146</t>
  </si>
  <si>
    <t>CLICC EE AD2 Unit 146</t>
  </si>
  <si>
    <t>AD2197</t>
  </si>
  <si>
    <t>CLICC EE AD2 Unit 197</t>
  </si>
  <si>
    <t>AD2247</t>
  </si>
  <si>
    <t>CLICC EE AD2 Unit 247</t>
  </si>
  <si>
    <t>AD2260</t>
  </si>
  <si>
    <t>CLICC EE AD2 Unit 260</t>
  </si>
  <si>
    <t>AD2279</t>
  </si>
  <si>
    <t>CLICC EE AD2 Unit 279</t>
  </si>
  <si>
    <t>AD2339</t>
  </si>
  <si>
    <t>AD2377</t>
  </si>
  <si>
    <t>AD2095</t>
  </si>
  <si>
    <t>CLICC EE AD2 Unit 95</t>
  </si>
  <si>
    <t>HP002</t>
  </si>
  <si>
    <t>WL-BIO-02</t>
  </si>
  <si>
    <t>AD2033</t>
  </si>
  <si>
    <t>CLICC EE AD2 Unit 33</t>
  </si>
  <si>
    <t>IPADK128</t>
  </si>
  <si>
    <t>CLICC iPad Keyboard 128</t>
  </si>
  <si>
    <t>MACUSBC20C20</t>
  </si>
  <si>
    <t>USBC-POW-03</t>
  </si>
  <si>
    <t>HDMIC24</t>
  </si>
  <si>
    <t>HDMC-YRL-16</t>
  </si>
  <si>
    <t>HPUSBC13</t>
  </si>
  <si>
    <t>IPHONE21</t>
  </si>
  <si>
    <t>IPH-BOE-05</t>
  </si>
  <si>
    <t>IPHONE57</t>
  </si>
  <si>
    <t>IPH-BIO-01</t>
  </si>
  <si>
    <t>IPHONE58</t>
  </si>
  <si>
    <t>IPH-BIO-02</t>
  </si>
  <si>
    <t>MACUSBC06C06</t>
  </si>
  <si>
    <t>USBC-YRL-02</t>
  </si>
  <si>
    <t>MACUSBC29C29</t>
  </si>
  <si>
    <t>OMNI07</t>
  </si>
  <si>
    <t>OMN-BIO-07</t>
  </si>
  <si>
    <t>WALLADPT03</t>
  </si>
  <si>
    <t>ADP-BOE-01</t>
  </si>
  <si>
    <t>CBK196</t>
  </si>
  <si>
    <t>CBK-BIO-07</t>
  </si>
  <si>
    <t>CBK331</t>
  </si>
  <si>
    <t>CBK-CLICC-82</t>
  </si>
  <si>
    <t>CBK385</t>
  </si>
  <si>
    <t>CBK-CLICC-136</t>
  </si>
  <si>
    <t>CBK401</t>
  </si>
  <si>
    <t>CBK-CLICC-152</t>
  </si>
  <si>
    <t>CLICC-MM-058</t>
  </si>
  <si>
    <t>HP057</t>
  </si>
  <si>
    <t>WL-YRL-07</t>
  </si>
  <si>
    <t>CBK380</t>
  </si>
  <si>
    <t>CBK-CLICC-131</t>
  </si>
  <si>
    <t>CLICC-MM-0029</t>
  </si>
  <si>
    <t>ITS iPad 53</t>
  </si>
  <si>
    <t>CLICC-ML-0068</t>
  </si>
  <si>
    <t>ITS MacBook 78</t>
  </si>
  <si>
    <t>CLICC-MM-0020</t>
  </si>
  <si>
    <t>ITS iPad 225</t>
  </si>
  <si>
    <t>CLICC-MM-0025</t>
  </si>
  <si>
    <t>ITS iPad 283</t>
  </si>
  <si>
    <t>CLICC-MM-036</t>
  </si>
  <si>
    <t>AD2015</t>
  </si>
  <si>
    <t>CLICC EE AD2 Unit 15</t>
  </si>
  <si>
    <t>AD2085</t>
  </si>
  <si>
    <t>CLICC EE AD2 Unit 85</t>
  </si>
  <si>
    <t>CLICC-MM-087</t>
  </si>
  <si>
    <t>HPUSBC04</t>
  </si>
  <si>
    <t>HPUS-BOE-04</t>
  </si>
  <si>
    <t>HPUSBC07</t>
  </si>
  <si>
    <t>IPHONE28</t>
  </si>
  <si>
    <t>IPH-YRL-04</t>
  </si>
  <si>
    <t>IPHONE31</t>
  </si>
  <si>
    <t>IPH-YRL-07</t>
  </si>
  <si>
    <t>IPHONE39</t>
  </si>
  <si>
    <t>IPHONE78</t>
  </si>
  <si>
    <t>MACCHRG58</t>
  </si>
  <si>
    <t>MAGT-POW-12</t>
  </si>
  <si>
    <t>MACCHRG61</t>
  </si>
  <si>
    <t>MAGT-POW-15</t>
  </si>
  <si>
    <t>UHDMI22</t>
  </si>
  <si>
    <t>WALLADPT05</t>
  </si>
  <si>
    <t>ADP-BOE-03</t>
  </si>
  <si>
    <t>WALLADPT32</t>
  </si>
  <si>
    <t>WALLADPT49</t>
  </si>
  <si>
    <t>MACUSBC09C09</t>
  </si>
  <si>
    <t>USBC-YRL-05</t>
  </si>
  <si>
    <t>CBK061</t>
  </si>
  <si>
    <t>CBCR-32</t>
  </si>
  <si>
    <t>CBK299</t>
  </si>
  <si>
    <t>CBK-CLICC-50</t>
  </si>
  <si>
    <t>CBK320</t>
  </si>
  <si>
    <t>CBK-CLICC-71</t>
  </si>
  <si>
    <t>CBK357</t>
  </si>
  <si>
    <t>CBK-CLICC-108</t>
  </si>
  <si>
    <t>CBK370</t>
  </si>
  <si>
    <t>CBK-CLICC-121</t>
  </si>
  <si>
    <t>CLICC-ML-0071</t>
  </si>
  <si>
    <t>ITS MacBook 23</t>
  </si>
  <si>
    <t>CLICC-ML-0121</t>
  </si>
  <si>
    <t>ITS MacBook 46</t>
  </si>
  <si>
    <t>CLICC-ML-0132</t>
  </si>
  <si>
    <t>ITS MacBook 29</t>
  </si>
  <si>
    <t>CLICC-ML-2038</t>
  </si>
  <si>
    <t>CLICC-ML-2053</t>
  </si>
  <si>
    <t>CLICC-ML-2060</t>
  </si>
  <si>
    <t>CLICC-MM-0021</t>
  </si>
  <si>
    <t>ITS iPad 101</t>
  </si>
  <si>
    <t>HP009</t>
  </si>
  <si>
    <t>WL-BIO-09</t>
  </si>
  <si>
    <t>HP015</t>
  </si>
  <si>
    <t>WL-BCR-05</t>
  </si>
  <si>
    <t>CBK253</t>
  </si>
  <si>
    <t>CBK-CLICC-04</t>
  </si>
  <si>
    <t>CBK116</t>
  </si>
  <si>
    <t>CBIO-02</t>
  </si>
  <si>
    <t>CBK400</t>
  </si>
  <si>
    <t>CBK-CLICC-151</t>
  </si>
  <si>
    <t>CLICC-ML-0006</t>
  </si>
  <si>
    <t>ITS MacBook 64</t>
  </si>
  <si>
    <t>CLICC-ML-0079</t>
  </si>
  <si>
    <t>ITS MacBook 108</t>
  </si>
  <si>
    <t>CLICC-ML-0083</t>
  </si>
  <si>
    <t>ITS MacBook 124</t>
  </si>
  <si>
    <t>CLICC-ML-0104</t>
  </si>
  <si>
    <t>ITS MacBook 35</t>
  </si>
  <si>
    <t>CLICC-ML-0129</t>
  </si>
  <si>
    <t>ITS MacBook 22</t>
  </si>
  <si>
    <t>CLICC-ML-2068</t>
  </si>
  <si>
    <t>CLICC-ML-2080</t>
  </si>
  <si>
    <t>CLICC-MM-0027</t>
  </si>
  <si>
    <t>ITS iPad 162</t>
  </si>
  <si>
    <t>HP032</t>
  </si>
  <si>
    <t>WL-GEO-02</t>
  </si>
  <si>
    <t>HP062</t>
  </si>
  <si>
    <t>WL-YRL-12</t>
  </si>
  <si>
    <t>HP075</t>
  </si>
  <si>
    <t>WL-RC2-05</t>
  </si>
  <si>
    <t>HP084</t>
  </si>
  <si>
    <t>WL-RC2-14</t>
  </si>
  <si>
    <t>HP124</t>
  </si>
  <si>
    <t>WL-PC2-13</t>
  </si>
  <si>
    <t>AD2004</t>
  </si>
  <si>
    <t>CLICC EE AD2 Unit 4</t>
  </si>
  <si>
    <t>AD2005</t>
  </si>
  <si>
    <t>CLICC EE AD2 Unit 5</t>
  </si>
  <si>
    <t>AD2013</t>
  </si>
  <si>
    <t>CLICC EE AD2 Unit 13</t>
  </si>
  <si>
    <t>AD2016</t>
  </si>
  <si>
    <t>CLICC EE AD2 Unit 16</t>
  </si>
  <si>
    <t>AD2047</t>
  </si>
  <si>
    <t>CLICC EE AD2 Unit 47</t>
  </si>
  <si>
    <t>AD2051</t>
  </si>
  <si>
    <t>CLICC EE AD2 Unit 51</t>
  </si>
  <si>
    <t>AD2055</t>
  </si>
  <si>
    <t>CLICC EE AD2 Unit 55</t>
  </si>
  <si>
    <t>AD2062</t>
  </si>
  <si>
    <t>CLICC EE AD2 Unit 62</t>
  </si>
  <si>
    <t>AD2065</t>
  </si>
  <si>
    <t>CLICC EE AD2 Unit 65</t>
  </si>
  <si>
    <t>AD2092</t>
  </si>
  <si>
    <t>CLICC EE AD2 Unit 92</t>
  </si>
  <si>
    <t>AD2104</t>
  </si>
  <si>
    <t>CLICC EE AD2 Unit 104</t>
  </si>
  <si>
    <t>AD2120</t>
  </si>
  <si>
    <t>CLICC EE AD2 Unit 120</t>
  </si>
  <si>
    <t>AD2133</t>
  </si>
  <si>
    <t>CLICC EE AD2 Unit 133</t>
  </si>
  <si>
    <t>AD2135</t>
  </si>
  <si>
    <t>CLICC EE AD2 Unit 135</t>
  </si>
  <si>
    <t>AD2148</t>
  </si>
  <si>
    <t>CLICC EE AD2 Unit 148</t>
  </si>
  <si>
    <t>AD2154</t>
  </si>
  <si>
    <t>CLICC EE AD2 Unit 154</t>
  </si>
  <si>
    <t>AD2158</t>
  </si>
  <si>
    <t>CLICC EE AD2 Unit 158</t>
  </si>
  <si>
    <t>AD2160</t>
  </si>
  <si>
    <t>CLICC EE AD2 Unit 160</t>
  </si>
  <si>
    <t>AD2161</t>
  </si>
  <si>
    <t>CLICC EE AD2 Unit 161</t>
  </si>
  <si>
    <t>AD2162</t>
  </si>
  <si>
    <t>CLICC EE AD2 Unit 162</t>
  </si>
  <si>
    <t>AD2166</t>
  </si>
  <si>
    <t>CLICC EE AD2 Unit 166</t>
  </si>
  <si>
    <t>AD2173</t>
  </si>
  <si>
    <t>CLICC EE AD2 Unit 173</t>
  </si>
  <si>
    <t>AD2187</t>
  </si>
  <si>
    <t>CLICC EE AD2 Unit 187</t>
  </si>
  <si>
    <t>AD2198</t>
  </si>
  <si>
    <t>CLICC EE AD2 Unit 198</t>
  </si>
  <si>
    <t>AD2201</t>
  </si>
  <si>
    <t>CLICC EE AD2 Unit 201</t>
  </si>
  <si>
    <t>AD2202</t>
  </si>
  <si>
    <t>CLICC EE AD2 Unit 202</t>
  </si>
  <si>
    <t>AD2204</t>
  </si>
  <si>
    <t>CLICC EE AD2 Unit 204</t>
  </si>
  <si>
    <t>AD2213</t>
  </si>
  <si>
    <t>CLICC EE AD2 Unit 213</t>
  </si>
  <si>
    <t>AD2229</t>
  </si>
  <si>
    <t>CLICC EE AD2 Unit 229</t>
  </si>
  <si>
    <t>AD2235</t>
  </si>
  <si>
    <t>CLICC EE AD2 Unit 235</t>
  </si>
  <si>
    <t>AD2245</t>
  </si>
  <si>
    <t>CLICC EE AD2 Unit 245</t>
  </si>
  <si>
    <t>AD2263</t>
  </si>
  <si>
    <t>CLICC EE AD2 Unit 263</t>
  </si>
  <si>
    <t>AD2267</t>
  </si>
  <si>
    <t>CLICC EE AD2 Unit 267</t>
  </si>
  <si>
    <t>AD2277</t>
  </si>
  <si>
    <t>CLICC EE AD2 Unit 277</t>
  </si>
  <si>
    <t>AD2281</t>
  </si>
  <si>
    <t>CLICC EE AD2 Unit 281</t>
  </si>
  <si>
    <t>AD2292</t>
  </si>
  <si>
    <t>CLICC EE AD2 Unit 292</t>
  </si>
  <si>
    <t>AD2295</t>
  </si>
  <si>
    <t>CLICC EE AD2 Unit 295</t>
  </si>
  <si>
    <t>AD2297</t>
  </si>
  <si>
    <t>CLICC EE AD2 Unit 297</t>
  </si>
  <si>
    <t>AD2326</t>
  </si>
  <si>
    <t>AD2345</t>
  </si>
  <si>
    <t>AD2346</t>
  </si>
  <si>
    <t>AD2356</t>
  </si>
  <si>
    <t>AD2376</t>
  </si>
  <si>
    <t>AD2183</t>
  </si>
  <si>
    <t>CLICC EE AD2 Unit 183</t>
  </si>
  <si>
    <t>AD2228</t>
  </si>
  <si>
    <t>CLICC EE AD2 Unit 228</t>
  </si>
  <si>
    <t>HP162</t>
  </si>
  <si>
    <t>WL-LAB-11</t>
  </si>
  <si>
    <t>AD2313</t>
  </si>
  <si>
    <t>AD2096</t>
  </si>
  <si>
    <t>CLICC EE AD2 Unit 96</t>
  </si>
  <si>
    <t>CLICC-ML-0030</t>
  </si>
  <si>
    <t>ITS MacBook 157</t>
  </si>
  <si>
    <t>AD2006</t>
  </si>
  <si>
    <t>CLICC EE AD2 Unit 6</t>
  </si>
  <si>
    <t>CLICC-MM-0017</t>
  </si>
  <si>
    <t>ITS iPad 127</t>
  </si>
  <si>
    <t>HDMIC34</t>
  </si>
  <si>
    <t>HDMC-BIO-04</t>
  </si>
  <si>
    <t>IPADK200</t>
  </si>
  <si>
    <t>CLICC iPad Keyboard 200</t>
  </si>
  <si>
    <t>IPHONE52</t>
  </si>
  <si>
    <t>IPH-POW-08</t>
  </si>
  <si>
    <t>HDST30</t>
  </si>
  <si>
    <t>HPUSBC05</t>
  </si>
  <si>
    <t>HPUS-BOE-05</t>
  </si>
  <si>
    <t>MACUSBC12C12</t>
  </si>
  <si>
    <t>USBC-LOC-01</t>
  </si>
  <si>
    <t>CBK199</t>
  </si>
  <si>
    <t>CBK-BIO-10</t>
  </si>
  <si>
    <t>CLICC-MM-077</t>
  </si>
  <si>
    <t>HP027</t>
  </si>
  <si>
    <t>WL-BCR-17</t>
  </si>
  <si>
    <t>HP113</t>
  </si>
  <si>
    <t>WL-PC2-02</t>
  </si>
  <si>
    <t>CLICC-ML-0116</t>
  </si>
  <si>
    <t>ITS MacBook 160</t>
  </si>
  <si>
    <t>CLICC-ML-2083</t>
  </si>
  <si>
    <t>CLICC-MM-0034</t>
  </si>
  <si>
    <t>ITS iPad 170</t>
  </si>
  <si>
    <t>UCLA Mgmt PhD</t>
  </si>
  <si>
    <t>CLICC-MM-035</t>
  </si>
  <si>
    <t>ANDROID21</t>
  </si>
  <si>
    <t>AND-LOC-06</t>
  </si>
  <si>
    <t>ANDROID22</t>
  </si>
  <si>
    <t>AND-POW-01</t>
  </si>
  <si>
    <t>HPUSBC06</t>
  </si>
  <si>
    <t>IPHONE06</t>
  </si>
  <si>
    <t>IPH-MUS-06</t>
  </si>
  <si>
    <t>IPHONE32</t>
  </si>
  <si>
    <t>IPH-YRL-08</t>
  </si>
  <si>
    <t>MACCHRG48</t>
  </si>
  <si>
    <t>MAGT-POW-02</t>
  </si>
  <si>
    <t>MACCHRG53</t>
  </si>
  <si>
    <t>MAGT-POW-07</t>
  </si>
  <si>
    <t>MACCHRG59</t>
  </si>
  <si>
    <t>MAGT-POW-13</t>
  </si>
  <si>
    <t>MACUSBC07C07</t>
  </si>
  <si>
    <t>USBC-YRL-03</t>
  </si>
  <si>
    <t>MACUSBC08C08</t>
  </si>
  <si>
    <t>USBC-YRL-04</t>
  </si>
  <si>
    <t>MACUSBC16C16</t>
  </si>
  <si>
    <t>USBC-LOC-05</t>
  </si>
  <si>
    <t>MACUSBC17C17</t>
  </si>
  <si>
    <t>USBC-LOC-06</t>
  </si>
  <si>
    <t>OLDMACCHRG18</t>
  </si>
  <si>
    <t>MAGL-POW-02</t>
  </si>
  <si>
    <t>OMNI25</t>
  </si>
  <si>
    <t>OMN-MUS-05</t>
  </si>
  <si>
    <t>UHDMI19</t>
  </si>
  <si>
    <t>WALLADPT38</t>
  </si>
  <si>
    <t>WALLADPT39</t>
  </si>
  <si>
    <t>WALLADPT40</t>
  </si>
  <si>
    <t>CBK211</t>
  </si>
  <si>
    <t>CBK-BOE-02</t>
  </si>
  <si>
    <t>CBK373</t>
  </si>
  <si>
    <t>CBK-CLICC-124</t>
  </si>
  <si>
    <t>CBK386</t>
  </si>
  <si>
    <t>CBK-CLICC-137</t>
  </si>
  <si>
    <t>CBK388</t>
  </si>
  <si>
    <t>CBK-CLICC-139</t>
  </si>
  <si>
    <t>CBK399</t>
  </si>
  <si>
    <t>CBK-CLICC-150</t>
  </si>
  <si>
    <t>CBK412</t>
  </si>
  <si>
    <t>CBK-CLICC-163</t>
  </si>
  <si>
    <t>CLICC-ML-0032</t>
  </si>
  <si>
    <t>ITS MacBook 123</t>
  </si>
  <si>
    <t>CLICC-ML-0069</t>
  </si>
  <si>
    <t>ITS MacBook 47</t>
  </si>
  <si>
    <t>CLICC-MM-0011</t>
  </si>
  <si>
    <t>ITS iPad 184</t>
  </si>
  <si>
    <t>CLICC-MM-0035</t>
  </si>
  <si>
    <t>ITS iPad 77</t>
  </si>
  <si>
    <t>CLICC-MM-074</t>
  </si>
  <si>
    <t>HP010</t>
  </si>
  <si>
    <t>WL-BIO-10</t>
  </si>
  <si>
    <t>HP120</t>
  </si>
  <si>
    <t>WL-PC2-09</t>
  </si>
  <si>
    <t>HP004</t>
  </si>
  <si>
    <t>WL-BIO-04</t>
  </si>
  <si>
    <t>CLICC-ML-0012</t>
  </si>
  <si>
    <t>ITS MacBook 61</t>
  </si>
  <si>
    <t>HP134</t>
  </si>
  <si>
    <t>WL-PC2-23</t>
  </si>
  <si>
    <t>CLICC-ML-0061</t>
  </si>
  <si>
    <t>ITS MacBook 168</t>
  </si>
  <si>
    <t>CLICC-ML-0125</t>
  </si>
  <si>
    <t>ITS MacBook 174</t>
  </si>
  <si>
    <t>CLICC-ML-2035</t>
  </si>
  <si>
    <t>CLICC-MM-009</t>
  </si>
  <si>
    <t>HP101</t>
  </si>
  <si>
    <t>WL-POW-10</t>
  </si>
  <si>
    <t>AD2017</t>
  </si>
  <si>
    <t>CLICC EE AD2 Unit 17</t>
  </si>
  <si>
    <t>AD2124</t>
  </si>
  <si>
    <t>CLICC EE AD2 Unit 124</t>
  </si>
  <si>
    <t>AD2144</t>
  </si>
  <si>
    <t>CLICC EE AD2 Unit 144</t>
  </si>
  <si>
    <t>AD2147</t>
  </si>
  <si>
    <t>CLICC EE AD2 Unit 147</t>
  </si>
  <si>
    <t>AD2150</t>
  </si>
  <si>
    <t>CLICC EE AD2 Unit 150</t>
  </si>
  <si>
    <t>AD2165</t>
  </si>
  <si>
    <t>CLICC EE AD2 Unit 165</t>
  </si>
  <si>
    <t>AD2191</t>
  </si>
  <si>
    <t>CLICC EE AD2 Unit 191</t>
  </si>
  <si>
    <t>AD2200</t>
  </si>
  <si>
    <t>CLICC EE AD2 Unit 200</t>
  </si>
  <si>
    <t>AD2205</t>
  </si>
  <si>
    <t>CLICC EE AD2 Unit 205</t>
  </si>
  <si>
    <t>AD2315</t>
  </si>
  <si>
    <t>CLICC-ML-0133</t>
  </si>
  <si>
    <t>ITS MacBook 142</t>
  </si>
  <si>
    <t>AD2274</t>
  </si>
  <si>
    <t>CLICC EE AD2 Unit 274</t>
  </si>
  <si>
    <t>AD2324</t>
  </si>
  <si>
    <t>CLICC-ML-0105</t>
  </si>
  <si>
    <t>ITS MacBook 105</t>
  </si>
  <si>
    <t>HP149</t>
  </si>
  <si>
    <t>WL-LTL-03</t>
  </si>
  <si>
    <t>CLICC-MM-0131</t>
  </si>
  <si>
    <t>ITS iPad 232</t>
  </si>
  <si>
    <t>CBK410</t>
  </si>
  <si>
    <t>CBK-CLICC-161</t>
  </si>
  <si>
    <t>UHDMI12</t>
  </si>
  <si>
    <t>UVGA11</t>
  </si>
  <si>
    <t>UVGA-BIO-01</t>
  </si>
  <si>
    <t>UVGA20</t>
  </si>
  <si>
    <t>WALLADPT44</t>
  </si>
  <si>
    <t>CBK130</t>
  </si>
  <si>
    <t>CMUS-01</t>
  </si>
  <si>
    <t>CBK408</t>
  </si>
  <si>
    <t>CBK-CLICC-159</t>
  </si>
  <si>
    <t>CLICC-MM-0036</t>
  </si>
  <si>
    <t>ITS iPad 291</t>
  </si>
  <si>
    <t>CLICC-MM-0038</t>
  </si>
  <si>
    <t>ITS iPad 285</t>
  </si>
  <si>
    <t>HP097</t>
  </si>
  <si>
    <t>WL-POW-06</t>
  </si>
  <si>
    <t>HP136</t>
  </si>
  <si>
    <t>WL-PC2-25</t>
  </si>
  <si>
    <t>CLICC-MM-019</t>
  </si>
  <si>
    <t>CLICC-MM-044</t>
  </si>
  <si>
    <t>HP078</t>
  </si>
  <si>
    <t>WL-RC2-08</t>
  </si>
  <si>
    <t>MACUSBC05C05</t>
  </si>
  <si>
    <t>USBC-YRL-01</t>
  </si>
  <si>
    <t>IPHONE20</t>
  </si>
  <si>
    <t>IPH-BOE-04</t>
  </si>
  <si>
    <t>IPHONE22</t>
  </si>
  <si>
    <t>IPH-BOE-06</t>
  </si>
  <si>
    <t>MACCHRG36</t>
  </si>
  <si>
    <t>MAGT-BOE-05</t>
  </si>
  <si>
    <t>MACUSBC01</t>
  </si>
  <si>
    <t>UHDMI23</t>
  </si>
  <si>
    <t>WALLADPT09</t>
  </si>
  <si>
    <t>ADP-BOE-07</t>
  </si>
  <si>
    <t>CBK083</t>
  </si>
  <si>
    <t>CYRL-09</t>
  </si>
  <si>
    <t>CBK215</t>
  </si>
  <si>
    <t>CBK-BOE-06</t>
  </si>
  <si>
    <t>CBK224</t>
  </si>
  <si>
    <t>CBK-BOE-15</t>
  </si>
  <si>
    <t>CBK392</t>
  </si>
  <si>
    <t>CBK-CLICC-143</t>
  </si>
  <si>
    <t>CLICC-ML-0092</t>
  </si>
  <si>
    <t>ITS MacBook 110</t>
  </si>
  <si>
    <t>CLICC-ML-0113</t>
  </si>
  <si>
    <t>ITS MacBook 103</t>
  </si>
  <si>
    <t>CLICC-ML-0131</t>
  </si>
  <si>
    <t>ITS MacBook 113</t>
  </si>
  <si>
    <t>CLICC-ML-0136</t>
  </si>
  <si>
    <t>ITS MacBook 86</t>
  </si>
  <si>
    <t>CLICC-ML-0139</t>
  </si>
  <si>
    <t>ITS MacBook 122</t>
  </si>
  <si>
    <t>CLICC-ML-0140</t>
  </si>
  <si>
    <t>ITS MacBook 80</t>
  </si>
  <si>
    <t>CLICC-MM-0031</t>
  </si>
  <si>
    <t>ITS iPad 131</t>
  </si>
  <si>
    <t>HP058</t>
  </si>
  <si>
    <t>WL-YRL-08</t>
  </si>
  <si>
    <t>HP067</t>
  </si>
  <si>
    <t>WL-YRL-17</t>
  </si>
  <si>
    <t>HP128</t>
  </si>
  <si>
    <t>WL-PC2-17</t>
  </si>
  <si>
    <t>HP129</t>
  </si>
  <si>
    <t>WL-PC2-18</t>
  </si>
  <si>
    <t>CLICC-ML-0016</t>
  </si>
  <si>
    <t>ITS MacBook 6</t>
  </si>
  <si>
    <t>CLICC-ML-0128</t>
  </si>
  <si>
    <t>ITS MacBook 137</t>
  </si>
  <si>
    <t>HP074</t>
  </si>
  <si>
    <t>WL-RC2-04</t>
  </si>
  <si>
    <t>CLICC-ML-0107</t>
  </si>
  <si>
    <t>ITS MacBook 32</t>
  </si>
  <si>
    <t>CLICC-ML-0122</t>
  </si>
  <si>
    <t>ITS MacBook 82</t>
  </si>
  <si>
    <t>CLICC-ML-0135</t>
  </si>
  <si>
    <t>ITS MacBook 166</t>
  </si>
  <si>
    <t>CLICC-ML-0138</t>
  </si>
  <si>
    <t>ITS MacBook 158</t>
  </si>
  <si>
    <t>CLICC-MM-015</t>
  </si>
  <si>
    <t>CLICC-MM-062</t>
  </si>
  <si>
    <t>FAC599</t>
  </si>
  <si>
    <t>ITS iPad 199</t>
  </si>
  <si>
    <t>AD2007</t>
  </si>
  <si>
    <t>CLICC EE AD2 Unit 7</t>
  </si>
  <si>
    <t>AD2074</t>
  </si>
  <si>
    <t>CLICC EE AD2 Unit 74</t>
  </si>
  <si>
    <t>AD2119</t>
  </si>
  <si>
    <t>CLICC EE AD2 Unit 119</t>
  </si>
  <si>
    <t>AD2139</t>
  </si>
  <si>
    <t>CLICC EE AD2 Unit 139</t>
  </si>
  <si>
    <t>AD2153</t>
  </si>
  <si>
    <t>CLICC EE AD2 Unit 153</t>
  </si>
  <si>
    <t>AD2176</t>
  </si>
  <si>
    <t>CLICC EE AD2 Unit 176</t>
  </si>
  <si>
    <t>AD2179</t>
  </si>
  <si>
    <t>CLICC EE AD2 Unit 179</t>
  </si>
  <si>
    <t>AD2218</t>
  </si>
  <si>
    <t>CLICC EE AD2 Unit 218</t>
  </si>
  <si>
    <t>AD2237</t>
  </si>
  <si>
    <t>CLICC EE AD2 Unit 237</t>
  </si>
  <si>
    <t>AD2238</t>
  </si>
  <si>
    <t>CLICC EE AD2 Unit 238</t>
  </si>
  <si>
    <t>AD2256</t>
  </si>
  <si>
    <t>CLICC EE AD2 Unit 256</t>
  </si>
  <si>
    <t>AD2293</t>
  </si>
  <si>
    <t>CLICC EE AD2 Unit 293</t>
  </si>
  <si>
    <t>AD2303</t>
  </si>
  <si>
    <t>CLICC EE AD2 Unit 303</t>
  </si>
  <si>
    <t>AD2375</t>
  </si>
  <si>
    <t>AD2311</t>
  </si>
  <si>
    <t>AD2087</t>
  </si>
  <si>
    <t>CLICC EE AD2 Unit 87</t>
  </si>
  <si>
    <t>AD2194</t>
  </si>
  <si>
    <t>CLICC EE AD2 Unit 194</t>
  </si>
  <si>
    <t>AD2361</t>
  </si>
  <si>
    <t>AD2142</t>
  </si>
  <si>
    <t>CLICC EE AD2 Unit 142</t>
  </si>
  <si>
    <t>AD2071</t>
  </si>
  <si>
    <t>CLICC EE AD2 Unit 71</t>
  </si>
  <si>
    <t>AD2099</t>
  </si>
  <si>
    <t>CLICC EE AD2 Unit 99</t>
  </si>
  <si>
    <t>AD2379</t>
  </si>
  <si>
    <t>AD2018</t>
  </si>
  <si>
    <t>CLICC EE AD2 Unit 18</t>
  </si>
  <si>
    <t>AD2199</t>
  </si>
  <si>
    <t>CLICC EE AD2 Unit 199</t>
  </si>
  <si>
    <t>CLICC-MM-031</t>
  </si>
  <si>
    <t>IPADK059</t>
  </si>
  <si>
    <t>CLICC iPad Keyboard 59</t>
  </si>
  <si>
    <t>External 10 - UCLA Alumni</t>
  </si>
  <si>
    <t>CBK214</t>
  </si>
  <si>
    <t>CBK-BOE-05</t>
  </si>
  <si>
    <t>HPUSBC12</t>
  </si>
  <si>
    <t>UHDMI16</t>
  </si>
  <si>
    <t>CBK192</t>
  </si>
  <si>
    <t>CBK-BIO-03</t>
  </si>
  <si>
    <t>CBK203</t>
  </si>
  <si>
    <t>CBK-BIO-14</t>
  </si>
  <si>
    <t>CLICC-ML-0111</t>
  </si>
  <si>
    <t>ITS MacBook 131</t>
  </si>
  <si>
    <t>CLICC-MM-052</t>
  </si>
  <si>
    <t>HP148</t>
  </si>
  <si>
    <t>WL-LTL-02</t>
  </si>
  <si>
    <t>CLICC-MM-0023</t>
  </si>
  <si>
    <t>ITS iPad 98</t>
  </si>
  <si>
    <t>CLICC-MM-092</t>
  </si>
  <si>
    <t>CLICC-MM-0032</t>
  </si>
  <si>
    <t>ITS iPad 237</t>
  </si>
  <si>
    <t>CLICC-MM-069</t>
  </si>
  <si>
    <t>ANDROID02</t>
  </si>
  <si>
    <t>AND-MUS-02</t>
  </si>
  <si>
    <t>ANKER04</t>
  </si>
  <si>
    <t>HDMIC23</t>
  </si>
  <si>
    <t>HDMC-YRL-15</t>
  </si>
  <si>
    <t>IPHONE42</t>
  </si>
  <si>
    <t>IPH-LOC-04</t>
  </si>
  <si>
    <t>OMNI26</t>
  </si>
  <si>
    <t>OMN-MUS-06</t>
  </si>
  <si>
    <t>OMNI43</t>
  </si>
  <si>
    <t>UHDMI13</t>
  </si>
  <si>
    <t>CBK-247</t>
  </si>
  <si>
    <t>CBK-MUS-08</t>
  </si>
  <si>
    <t>CBK082</t>
  </si>
  <si>
    <t>CYRL-08</t>
  </si>
  <si>
    <t>CBK217</t>
  </si>
  <si>
    <t>CBK-BOE-08</t>
  </si>
  <si>
    <t>CBK222</t>
  </si>
  <si>
    <t>CBK-BOE-13</t>
  </si>
  <si>
    <t>CBK337</t>
  </si>
  <si>
    <t>CBK-CLICC-88</t>
  </si>
  <si>
    <t>CBK367</t>
  </si>
  <si>
    <t>CBK-CLICC-118</t>
  </si>
  <si>
    <t>CLICC-ML-0026</t>
  </si>
  <si>
    <t>ITS MacBook 12</t>
  </si>
  <si>
    <t>CLICC-ML-0029</t>
  </si>
  <si>
    <t>ITS MacBook 138</t>
  </si>
  <si>
    <t>CLICC-ML-0067</t>
  </si>
  <si>
    <t>ITS MacBook 121</t>
  </si>
  <si>
    <t>CLICC-ML-0086</t>
  </si>
  <si>
    <t>ITS MacBook 141</t>
  </si>
  <si>
    <t>CLICC-ML-2034</t>
  </si>
  <si>
    <t>HP024</t>
  </si>
  <si>
    <t>WL-BCR-14</t>
  </si>
  <si>
    <t>HP061</t>
  </si>
  <si>
    <t>WL-YRL-11</t>
  </si>
  <si>
    <t>HP095</t>
  </si>
  <si>
    <t>WL-POW-04</t>
  </si>
  <si>
    <t>CLICC-ML-0127</t>
  </si>
  <si>
    <t>ITS MacBook 136</t>
  </si>
  <si>
    <t>HP088</t>
  </si>
  <si>
    <t>WL-RC2-18</t>
  </si>
  <si>
    <t>HP163</t>
  </si>
  <si>
    <t>WL-LAB-12</t>
  </si>
  <si>
    <t>CLICC-MM-029</t>
  </si>
  <si>
    <t>HP019</t>
  </si>
  <si>
    <t>WL-BCR-09</t>
  </si>
  <si>
    <t>HP028</t>
  </si>
  <si>
    <t>WL-BCR-18</t>
  </si>
  <si>
    <t>HP033</t>
  </si>
  <si>
    <t>WL-GEO-003</t>
  </si>
  <si>
    <t>AD2038</t>
  </si>
  <si>
    <t>CLICC EE AD2 Unit 38</t>
  </si>
  <si>
    <t>AD2097</t>
  </si>
  <si>
    <t>CLICC EE AD2 Unit 97</t>
  </si>
  <si>
    <t>AD2114</t>
  </si>
  <si>
    <t>CLICC EE AD2 Unit 114</t>
  </si>
  <si>
    <t>AD2137</t>
  </si>
  <si>
    <t>CLICC EE AD2 Unit 137</t>
  </si>
  <si>
    <t>AD2149</t>
  </si>
  <si>
    <t>CLICC EE AD2 Unit 149</t>
  </si>
  <si>
    <t>AD2163</t>
  </si>
  <si>
    <t>CLICC EE AD2 Unit 163</t>
  </si>
  <si>
    <t>AD2233</t>
  </si>
  <si>
    <t>CLICC EE AD2 Unit 233</t>
  </si>
  <si>
    <t>AD2270</t>
  </si>
  <si>
    <t>CLICC EE AD2 Unit 270</t>
  </si>
  <si>
    <t>AD2289</t>
  </si>
  <si>
    <t>CLICC EE AD2 Unit 289</t>
  </si>
  <si>
    <t>AD2299</t>
  </si>
  <si>
    <t>CLICC EE AD2 Unit 299</t>
  </si>
  <si>
    <t>AD2316</t>
  </si>
  <si>
    <t>AD2329</t>
  </si>
  <si>
    <t>AD2348</t>
  </si>
  <si>
    <t>AD2357</t>
  </si>
  <si>
    <t>AD2258</t>
  </si>
  <si>
    <t>CLICC EE AD2 Unit 258</t>
  </si>
  <si>
    <t>AD2056</t>
  </si>
  <si>
    <t>CLICC EE AD2 Unit 56</t>
  </si>
  <si>
    <t>AD2053</t>
  </si>
  <si>
    <t>CLICC EE AD2 Unit 53</t>
  </si>
  <si>
    <t>AD2358</t>
  </si>
  <si>
    <t>CBK250</t>
  </si>
  <si>
    <t>CBK-CLICC-01</t>
  </si>
  <si>
    <t>HP138</t>
  </si>
  <si>
    <t>WL-PC2-27</t>
  </si>
  <si>
    <t>HP030</t>
  </si>
  <si>
    <t>WL-BCR-20</t>
  </si>
  <si>
    <t>HP141</t>
  </si>
  <si>
    <t>WL-PC2-30</t>
  </si>
  <si>
    <t>HP108</t>
  </si>
  <si>
    <t>W-POW-17</t>
  </si>
  <si>
    <t>HP037</t>
  </si>
  <si>
    <t>WL-SEL-02</t>
  </si>
  <si>
    <t>HP106</t>
  </si>
  <si>
    <t>W-POW-15</t>
  </si>
  <si>
    <t>NETWORK</t>
  </si>
  <si>
    <t>AD2207</t>
  </si>
  <si>
    <t>CLICC EE AD2 Unit 207</t>
  </si>
  <si>
    <t>AD2251</t>
  </si>
  <si>
    <t>CLICC EE AD2 Unit 251</t>
  </si>
  <si>
    <t>HP143</t>
  </si>
  <si>
    <t>WL-UNA-02</t>
  </si>
  <si>
    <t>HDST10</t>
  </si>
  <si>
    <t>HDS-YRL-04</t>
  </si>
  <si>
    <t>HDST11</t>
  </si>
  <si>
    <t>HDS-YRL-05</t>
  </si>
  <si>
    <t>HPUSBC02</t>
  </si>
  <si>
    <t>HPUS-BOE-02</t>
  </si>
  <si>
    <t>MACCHRG67</t>
  </si>
  <si>
    <t>MAGT-BIO-06</t>
  </si>
  <si>
    <t>UVGA17</t>
  </si>
  <si>
    <t>UVGA18</t>
  </si>
  <si>
    <t>WALLADPT19</t>
  </si>
  <si>
    <t>ADP-BIO-03</t>
  </si>
  <si>
    <t>CBK405</t>
  </si>
  <si>
    <t>CBK-CLICC-156</t>
  </si>
  <si>
    <t>HP023</t>
  </si>
  <si>
    <t>WL-BCR-13</t>
  </si>
  <si>
    <t>AD2107</t>
  </si>
  <si>
    <t>CLICC EE AD2 Unit 107</t>
  </si>
  <si>
    <t>CBK-214</t>
  </si>
  <si>
    <t>UCLA Law Academic</t>
  </si>
  <si>
    <t>CLICC-ML-0007</t>
  </si>
  <si>
    <t>ITS MacBook 143</t>
  </si>
  <si>
    <t>OMNI24</t>
  </si>
  <si>
    <t>OMN-MUS-04</t>
  </si>
  <si>
    <t>OMNI29</t>
  </si>
  <si>
    <t>OMN-MUS-09</t>
  </si>
  <si>
    <t>HDST03</t>
  </si>
  <si>
    <t>HDS-BOE-03</t>
  </si>
  <si>
    <t>IPHONE04</t>
  </si>
  <si>
    <t>IPH-MUS-04</t>
  </si>
  <si>
    <t>IPHONE30</t>
  </si>
  <si>
    <t>IPH-YRL-06</t>
  </si>
  <si>
    <t>IPHONE37</t>
  </si>
  <si>
    <t>IPH-YRL-13</t>
  </si>
  <si>
    <t>MACCHRG50</t>
  </si>
  <si>
    <t>MAGT-POW-04</t>
  </si>
  <si>
    <t>MACUSBC23C23</t>
  </si>
  <si>
    <t>USBC-POW-06</t>
  </si>
  <si>
    <t>OMNI11</t>
  </si>
  <si>
    <t>OMN-BOE-01</t>
  </si>
  <si>
    <t>OMNI28</t>
  </si>
  <si>
    <t>OMN-MUS-08</t>
  </si>
  <si>
    <t>SUP-012</t>
  </si>
  <si>
    <t>MUS-SUP-01</t>
  </si>
  <si>
    <t>SUP-013</t>
  </si>
  <si>
    <t>VGA53</t>
  </si>
  <si>
    <t>VGAA-POW-09</t>
  </si>
  <si>
    <t>WALLADPT28</t>
  </si>
  <si>
    <t>WALLADPT31</t>
  </si>
  <si>
    <t>WALLADPT37</t>
  </si>
  <si>
    <t>CBK109</t>
  </si>
  <si>
    <t>CBCR-30</t>
  </si>
  <si>
    <t>CBK114</t>
  </si>
  <si>
    <t>CLTL-10</t>
  </si>
  <si>
    <t>CBK159</t>
  </si>
  <si>
    <t>CL-BOE-05</t>
  </si>
  <si>
    <t>CBK213</t>
  </si>
  <si>
    <t>CBK-BOE-04</t>
  </si>
  <si>
    <t>CBK295</t>
  </si>
  <si>
    <t>CBK-CLICC-46</t>
  </si>
  <si>
    <t>CBK406</t>
  </si>
  <si>
    <t>CBK-CLICC-157</t>
  </si>
  <si>
    <t>HP016</t>
  </si>
  <si>
    <t>WL-BCR-06</t>
  </si>
  <si>
    <t>HP047</t>
  </si>
  <si>
    <t>WL-SEL-12</t>
  </si>
  <si>
    <t>HP132</t>
  </si>
  <si>
    <t>WL-PC2-21</t>
  </si>
  <si>
    <t>HP158</t>
  </si>
  <si>
    <t>WL-LAB-07</t>
  </si>
  <si>
    <t>CLICC-ML-0123</t>
  </si>
  <si>
    <t>ITS MacBook 50</t>
  </si>
  <si>
    <t>HP159</t>
  </si>
  <si>
    <t>WL-LAB-08</t>
  </si>
  <si>
    <t>CBK301</t>
  </si>
  <si>
    <t>CBK-CLICC-52</t>
  </si>
  <si>
    <t>CLICC-ML-0110</t>
  </si>
  <si>
    <t>ITS MacBook 101</t>
  </si>
  <si>
    <t>HP026</t>
  </si>
  <si>
    <t>WL-BCR-16</t>
  </si>
  <si>
    <t>CLICC-ML-0033</t>
  </si>
  <si>
    <t>ITS MacBook 112</t>
  </si>
  <si>
    <t>CLICC-ML-0134</t>
  </si>
  <si>
    <t>ITS MacBook 20</t>
  </si>
  <si>
    <t>CLICC-MM-027</t>
  </si>
  <si>
    <t>HP086</t>
  </si>
  <si>
    <t>WL-RC2-16</t>
  </si>
  <si>
    <t>HP151</t>
  </si>
  <si>
    <t>WL-LTL-05</t>
  </si>
  <si>
    <t>CLICC-MM-039</t>
  </si>
  <si>
    <t>HP112</t>
  </si>
  <si>
    <t>WL-PC2-01</t>
  </si>
  <si>
    <t>AD2035</t>
  </si>
  <si>
    <t>CLICC EE AD2 Unit 35</t>
  </si>
  <si>
    <t>AD2064</t>
  </si>
  <si>
    <t>CLICC EE AD2 Unit 64</t>
  </si>
  <si>
    <t>AD2250</t>
  </si>
  <si>
    <t>CLICC EE AD2 Unit 250</t>
  </si>
  <si>
    <t>AD2136</t>
  </si>
  <si>
    <t>CLICC EE AD2 Unit 136</t>
  </si>
  <si>
    <t>AD2029</t>
  </si>
  <si>
    <t>CLICC EE AD2 Unit 29</t>
  </si>
  <si>
    <t>AD2169</t>
  </si>
  <si>
    <t>CLICC EE AD2 Unit 169</t>
  </si>
  <si>
    <t>CLICC-MM-0158</t>
  </si>
  <si>
    <t>ITS iPad 209</t>
  </si>
  <si>
    <t>CLICC-MM-068</t>
  </si>
  <si>
    <t>IPADK255</t>
  </si>
  <si>
    <t>CLICC iPad Pro Keyboard 255</t>
  </si>
  <si>
    <t>OMNI13</t>
  </si>
  <si>
    <t>OMN-BOE-03</t>
  </si>
  <si>
    <t>UHDMI18</t>
  </si>
  <si>
    <t>WALLADPT22</t>
  </si>
  <si>
    <t>ADP-BIO-06</t>
  </si>
  <si>
    <t>HDST13</t>
  </si>
  <si>
    <t>HDS-POW-02</t>
  </si>
  <si>
    <t>IPADK229</t>
  </si>
  <si>
    <t>CLICC iPad Pro Keyboard 229</t>
  </si>
  <si>
    <t>UVGA22</t>
  </si>
  <si>
    <t>CBK103</t>
  </si>
  <si>
    <t>CBCR-24</t>
  </si>
  <si>
    <t>HP029</t>
  </si>
  <si>
    <t>WL-BCR-19</t>
  </si>
  <si>
    <t>HP122</t>
  </si>
  <si>
    <t>WL-PC2-11</t>
  </si>
  <si>
    <t>HP140</t>
  </si>
  <si>
    <t>WL-PC2-29</t>
  </si>
  <si>
    <t>HP152</t>
  </si>
  <si>
    <t>WL-LAB-01</t>
  </si>
  <si>
    <t>CLICC-MM-0012</t>
  </si>
  <si>
    <t>ITS iPad 227</t>
  </si>
  <si>
    <t>HP007</t>
  </si>
  <si>
    <t>WL-BIO-07</t>
  </si>
  <si>
    <t>BOEIPHONE04</t>
  </si>
  <si>
    <t>BOE-IPHONE-04</t>
  </si>
  <si>
    <t>IPHONE02</t>
  </si>
  <si>
    <t>IPH-MUS-02</t>
  </si>
  <si>
    <t>OMNI50</t>
  </si>
  <si>
    <t>VGA49</t>
  </si>
  <si>
    <t>VGAA-POW-05</t>
  </si>
  <si>
    <t>VGAC24</t>
  </si>
  <si>
    <t>VGAC-YRL-08</t>
  </si>
  <si>
    <t>CBK052</t>
  </si>
  <si>
    <t>CPOW-18</t>
  </si>
  <si>
    <t>CBK366</t>
  </si>
  <si>
    <t>CBK-CLICC-117</t>
  </si>
  <si>
    <t>FAC396</t>
  </si>
  <si>
    <t>ITS MacBook 96</t>
  </si>
  <si>
    <t>HP051</t>
  </si>
  <si>
    <t>WL-YRL-01</t>
  </si>
  <si>
    <t>CBK059</t>
  </si>
  <si>
    <t>CPOW-25</t>
  </si>
  <si>
    <t>CBK413</t>
  </si>
  <si>
    <t>CBK-CLICC-164</t>
  </si>
  <si>
    <t>HP043</t>
  </si>
  <si>
    <t>WL-SEL-08</t>
  </si>
  <si>
    <t>HP045</t>
  </si>
  <si>
    <t>WL-SEL-10</t>
  </si>
  <si>
    <t>HP052</t>
  </si>
  <si>
    <t>WL-YRL-02</t>
  </si>
  <si>
    <t>HP066</t>
  </si>
  <si>
    <t>WL-YRL-16</t>
  </si>
  <si>
    <t>HP114</t>
  </si>
  <si>
    <t>WL-PC2-03</t>
  </si>
  <si>
    <t>HP155</t>
  </si>
  <si>
    <t>WL-LAB-04</t>
  </si>
  <si>
    <t>IPADK233</t>
  </si>
  <si>
    <t>CLICC iPad Pro Keyboard 233</t>
  </si>
  <si>
    <t>AD2347</t>
  </si>
  <si>
    <t>AD2371</t>
  </si>
  <si>
    <t>AD2214</t>
  </si>
  <si>
    <t>CLICC EE AD2 Unit 214</t>
  </si>
  <si>
    <t>IPADK225</t>
  </si>
  <si>
    <t>CLICC iPad Pro Keyboard 225</t>
  </si>
  <si>
    <t>AD2232</t>
  </si>
  <si>
    <t>CLICC EE AD2 Unit 232</t>
  </si>
  <si>
    <t>ANDROID13</t>
  </si>
  <si>
    <t>AND-YRL-01</t>
  </si>
  <si>
    <t>CLICC-ML-0034</t>
  </si>
  <si>
    <t>ITS MacBook 63</t>
  </si>
  <si>
    <t>IPADK289</t>
  </si>
  <si>
    <t>CLICC iPad Pro Keyboard 289</t>
  </si>
  <si>
    <t>WALLADPT36</t>
  </si>
  <si>
    <t>CBK238</t>
  </si>
  <si>
    <t>SEL Geology Circ Desk</t>
  </si>
  <si>
    <t>CBK-GEO-09</t>
  </si>
  <si>
    <t>CLICC-MM-0041</t>
  </si>
  <si>
    <t>ITS iPad 88</t>
  </si>
  <si>
    <t>CLICC-ML-2091</t>
  </si>
  <si>
    <t>CLICC-MM-0040</t>
  </si>
  <si>
    <t>ITS iPad 63</t>
  </si>
  <si>
    <t>HP072</t>
  </si>
  <si>
    <t>WL-RC2-02</t>
  </si>
  <si>
    <t>CLICC-MM-0002</t>
  </si>
  <si>
    <t>ITS iPad 262</t>
  </si>
  <si>
    <t>ANKER06</t>
  </si>
  <si>
    <t>IPHONE05</t>
  </si>
  <si>
    <t>IPHONE24</t>
  </si>
  <si>
    <t>IPH-GEO-02</t>
  </si>
  <si>
    <t>MACCHRG06</t>
  </si>
  <si>
    <t>MAGT-MUS-06</t>
  </si>
  <si>
    <t>OMNI35</t>
  </si>
  <si>
    <t>OMN-YRL-05</t>
  </si>
  <si>
    <t>CBK035</t>
  </si>
  <si>
    <t>CPOW-01</t>
  </si>
  <si>
    <t>CBK045</t>
  </si>
  <si>
    <t>CPOW-11</t>
  </si>
  <si>
    <t>CLICC-ML-0045</t>
  </si>
  <si>
    <t>ITS MacBook 115</t>
  </si>
  <si>
    <t>CLICC-ML-2041</t>
  </si>
  <si>
    <t>HP038</t>
  </si>
  <si>
    <t>WL-SEL-03</t>
  </si>
  <si>
    <t>HP064</t>
  </si>
  <si>
    <t>WL-YRL-14</t>
  </si>
  <si>
    <t>HP139</t>
  </si>
  <si>
    <t>WL-PC2-28</t>
  </si>
  <si>
    <t>CLICC-ML-0049</t>
  </si>
  <si>
    <t>ITS MacBook 31</t>
  </si>
  <si>
    <t>CLICC-MM-012</t>
  </si>
  <si>
    <t>CLICC-MM-033</t>
  </si>
  <si>
    <t>AD2090</t>
  </si>
  <si>
    <t>CLICC EE AD2 Unit 90</t>
  </si>
  <si>
    <t>AD2141</t>
  </si>
  <si>
    <t>CLICC EE AD2 Unit 141</t>
  </si>
  <si>
    <t>AD2271</t>
  </si>
  <si>
    <t>CLICC EE AD2 Unit 271</t>
  </si>
  <si>
    <t>AD2360</t>
  </si>
  <si>
    <t>CLICC-MM-032</t>
  </si>
  <si>
    <t>OMNI18</t>
  </si>
  <si>
    <t>OMN-BOE-08</t>
  </si>
  <si>
    <t>HDMIC18</t>
  </si>
  <si>
    <t>HDMC-YRL-10</t>
  </si>
  <si>
    <t>HPUSBC01</t>
  </si>
  <si>
    <t>HPUS-BOE-01</t>
  </si>
  <si>
    <t>IPHONE62</t>
  </si>
  <si>
    <t>VGA24</t>
  </si>
  <si>
    <t>VGAA-YRL-09</t>
  </si>
  <si>
    <t>WALLADPT26</t>
  </si>
  <si>
    <t>ADP-YRL-03</t>
  </si>
  <si>
    <t>CLICC-ML-0120</t>
  </si>
  <si>
    <t>ITS MacBook 10</t>
  </si>
  <si>
    <t>CLICC-MM-040</t>
  </si>
  <si>
    <t>CLICC-MM-010</t>
  </si>
  <si>
    <t>FAC905</t>
  </si>
  <si>
    <t>ITS iPad 293</t>
  </si>
  <si>
    <t>CLICC-ML-2015</t>
  </si>
  <si>
    <t>CALC05</t>
  </si>
  <si>
    <t>CAL-POW-04</t>
  </si>
  <si>
    <t>CALC13</t>
  </si>
  <si>
    <t>CALC27</t>
  </si>
  <si>
    <t>CBK030</t>
  </si>
  <si>
    <t>Management Circ Desk</t>
  </si>
  <si>
    <t>CBK-030</t>
  </si>
  <si>
    <t>CBK093</t>
  </si>
  <si>
    <t>CYRL-19</t>
  </si>
  <si>
    <t>CBK162</t>
  </si>
  <si>
    <t>CL-BOE-08</t>
  </si>
  <si>
    <t>CBK382</t>
  </si>
  <si>
    <t>CBK-CLICC-133</t>
  </si>
  <si>
    <t>CBK402</t>
  </si>
  <si>
    <t>CBK-CLICC-153</t>
  </si>
  <si>
    <t>CLICC-ML-2088</t>
  </si>
  <si>
    <t>CLICC-MM-0039</t>
  </si>
  <si>
    <t>ITS iPad 97</t>
  </si>
  <si>
    <t>HP161</t>
  </si>
  <si>
    <t>WL-LAB-10</t>
  </si>
  <si>
    <t>HP104</t>
  </si>
  <si>
    <t>W-POW-13</t>
  </si>
  <si>
    <t>HP008</t>
  </si>
  <si>
    <t>WL-BIO-08</t>
  </si>
  <si>
    <t>HP127</t>
  </si>
  <si>
    <t>WL-PC2-16</t>
  </si>
  <si>
    <t>CBK018</t>
  </si>
  <si>
    <t>CBK-018</t>
  </si>
  <si>
    <t>CLICC-MM-0013</t>
  </si>
  <si>
    <t>ITS iPad 185</t>
  </si>
  <si>
    <t>CLICC-MM-037</t>
  </si>
  <si>
    <t>HP081</t>
  </si>
  <si>
    <t>WL-RC2-11</t>
  </si>
  <si>
    <t>AD2034</t>
  </si>
  <si>
    <t>CLICC EE AD2 Unit 34</t>
  </si>
  <si>
    <t>ANDROID20</t>
  </si>
  <si>
    <t>AND-LOC-05</t>
  </si>
  <si>
    <t>CBK042</t>
  </si>
  <si>
    <t>CPOW-08</t>
  </si>
  <si>
    <t>CBK317</t>
  </si>
  <si>
    <t>CBK-CLICC-68</t>
  </si>
  <si>
    <t>CBK156</t>
  </si>
  <si>
    <t>CL-BOE-02</t>
  </si>
  <si>
    <t>CBK303</t>
  </si>
  <si>
    <t>CBK-CLICC-54</t>
  </si>
  <si>
    <t>CALC04</t>
  </si>
  <si>
    <t>CAL-POW-03</t>
  </si>
  <si>
    <t>IPHONE27</t>
  </si>
  <si>
    <t>IPH-YRL-03</t>
  </si>
  <si>
    <t>CBK198</t>
  </si>
  <si>
    <t>CBK-BIO-09</t>
  </si>
  <si>
    <t>CLICC-MM-020</t>
  </si>
  <si>
    <t>HP103</t>
  </si>
  <si>
    <t>W-POW-12</t>
  </si>
  <si>
    <t>FAC518</t>
  </si>
  <si>
    <t>ITS iPad 118</t>
  </si>
  <si>
    <t>CLICC-ML-0124</t>
  </si>
  <si>
    <t>ITS MacBook 28</t>
  </si>
  <si>
    <t>CLICC-MM-0030</t>
  </si>
  <si>
    <t>ITS iPad 230</t>
  </si>
  <si>
    <t>UCLA Law Grad</t>
  </si>
  <si>
    <t>IPHONE16</t>
  </si>
  <si>
    <t>Arts Circ Desk</t>
  </si>
  <si>
    <t>IPH-ART-09</t>
  </si>
  <si>
    <t>UHDMI02</t>
  </si>
  <si>
    <t>UHDM-ART-01</t>
  </si>
  <si>
    <t>WALLADPT02</t>
  </si>
  <si>
    <t>ADP-ART-02</t>
  </si>
  <si>
    <t>CBK011</t>
  </si>
  <si>
    <t>CBK-011</t>
  </si>
  <si>
    <t>CALC08</t>
  </si>
  <si>
    <t>CAL-POW-07</t>
  </si>
  <si>
    <t>CBK028</t>
  </si>
  <si>
    <t>YRL  Circ Desk</t>
  </si>
  <si>
    <t>CBK-028</t>
  </si>
  <si>
    <t>CBK358</t>
  </si>
  <si>
    <t>CBK-CLICC-109</t>
  </si>
  <si>
    <t>CLICC-ML-0102</t>
  </si>
  <si>
    <t>ITS MacBook 147</t>
  </si>
  <si>
    <t>CLICC-ML-2047</t>
  </si>
  <si>
    <t>HP111</t>
  </si>
  <si>
    <t>W-POW-20</t>
  </si>
  <si>
    <t>CLICC-MM-063</t>
  </si>
  <si>
    <t>CLICC-MM-084</t>
  </si>
  <si>
    <t>HP036</t>
  </si>
  <si>
    <t>WL-SEL-01</t>
  </si>
  <si>
    <t>HP150</t>
  </si>
  <si>
    <t>WL-LTL-04</t>
  </si>
  <si>
    <t>CBK124</t>
  </si>
  <si>
    <t>CBIO-10</t>
  </si>
  <si>
    <t>CLICC-ML-2067</t>
  </si>
  <si>
    <t>CLICC-MM-0037</t>
  </si>
  <si>
    <t>ITS iPad 311</t>
  </si>
  <si>
    <t>HP063</t>
  </si>
  <si>
    <t>WL-YRL-13</t>
  </si>
  <si>
    <t>HP092</t>
  </si>
  <si>
    <t>WL-POW-01</t>
  </si>
  <si>
    <t>HP079</t>
  </si>
  <si>
    <t>WL-RC2-09</t>
  </si>
  <si>
    <t>AD2068</t>
  </si>
  <si>
    <t>CLICC EE AD2 Unit 68</t>
  </si>
  <si>
    <t>UVGA15</t>
  </si>
  <si>
    <t>HDST29</t>
  </si>
  <si>
    <t>HDS-BIO-12</t>
  </si>
  <si>
    <t>MACCHRG47</t>
  </si>
  <si>
    <t>MAGT-POW-01</t>
  </si>
  <si>
    <t>UVGA13</t>
  </si>
  <si>
    <t>CBK227</t>
  </si>
  <si>
    <t>CBK-BOE-18</t>
  </si>
  <si>
    <t>CLICC-ML-0099</t>
  </si>
  <si>
    <t>ITS MacBook 4</t>
  </si>
  <si>
    <t>CLICC-ML-2032</t>
  </si>
  <si>
    <t>CBK173</t>
  </si>
  <si>
    <t>CL-GEO-04</t>
  </si>
  <si>
    <t>CLICC-ML-0080</t>
  </si>
  <si>
    <t>ITS MacBook 133</t>
  </si>
  <si>
    <t>CLICC-ML-2063</t>
  </si>
  <si>
    <t>HP083</t>
  </si>
  <si>
    <t>WL-RC2-13</t>
  </si>
  <si>
    <t>CBK258</t>
  </si>
  <si>
    <t>CBK-CLICC-09</t>
  </si>
  <si>
    <t>HDMIC09</t>
  </si>
  <si>
    <t>HDMC-YRL-01</t>
  </si>
  <si>
    <t>HPUSBC15</t>
  </si>
  <si>
    <t>IPHONE03</t>
  </si>
  <si>
    <t>IPH-MUS-03</t>
  </si>
  <si>
    <t>IPHONE17</t>
  </si>
  <si>
    <t>IPH-BOE-01</t>
  </si>
  <si>
    <t>IPHONE38</t>
  </si>
  <si>
    <t>IPH-YRL-14</t>
  </si>
  <si>
    <t>UVGA16</t>
  </si>
  <si>
    <t>WALLADPT07</t>
  </si>
  <si>
    <t>ADP-BOE-05</t>
  </si>
  <si>
    <t>IPHONE41</t>
  </si>
  <si>
    <t>IPH-LOC-03</t>
  </si>
  <si>
    <t>IPHONE63</t>
  </si>
  <si>
    <t>CLICC-ML-2037</t>
  </si>
  <si>
    <t>HP050</t>
  </si>
  <si>
    <t>WL-SEL-15</t>
  </si>
  <si>
    <t>CLICC-ML-0088</t>
  </si>
  <si>
    <t>ITS MacBook 134</t>
  </si>
  <si>
    <t>CLICC-ML-2052</t>
  </si>
  <si>
    <t>CBK387</t>
  </si>
  <si>
    <t>CBK-CLICC-138</t>
  </si>
  <si>
    <t>HP137</t>
  </si>
  <si>
    <t>WL-PC2-26</t>
  </si>
  <si>
    <t>AD2155</t>
  </si>
  <si>
    <t>CLICC EE AD2 Unit 155</t>
  </si>
  <si>
    <t>CLICC-ML-2058</t>
  </si>
  <si>
    <t>HP068</t>
  </si>
  <si>
    <t>WL-YRL-18</t>
  </si>
  <si>
    <t>OMNI17</t>
  </si>
  <si>
    <t>OMN-BOE-07</t>
  </si>
  <si>
    <t>CALC03</t>
  </si>
  <si>
    <t>CAL-POW-02</t>
  </si>
  <si>
    <t>HDMIC30</t>
  </si>
  <si>
    <t>HDMC-POW-04</t>
  </si>
  <si>
    <t>UHDMI10</t>
  </si>
  <si>
    <t>CBK-065</t>
  </si>
  <si>
    <t>CBK231</t>
  </si>
  <si>
    <t>CBK-GEO-02</t>
  </si>
  <si>
    <t>CLICC-ML-2004</t>
  </si>
  <si>
    <t>CLICC-ML-2097</t>
  </si>
  <si>
    <t>CLICC-MM-0026</t>
  </si>
  <si>
    <t>ITS iPad 277</t>
  </si>
  <si>
    <t>CLICC-MM-0043</t>
  </si>
  <si>
    <t>ITS iPad 260</t>
  </si>
  <si>
    <t>CLICC-MM-0046</t>
  </si>
  <si>
    <t>ITS iPad 46</t>
  </si>
  <si>
    <t>CLICC-MM-0215</t>
  </si>
  <si>
    <t>ITS iPad 10</t>
  </si>
  <si>
    <t>CLICC-MM-0229</t>
  </si>
  <si>
    <t>ITS iPad 27</t>
  </si>
  <si>
    <t>CLICC-MM-046</t>
  </si>
  <si>
    <t>HP003</t>
  </si>
  <si>
    <t>WL-BIO-03</t>
  </si>
  <si>
    <t>HP125</t>
  </si>
  <si>
    <t>WL-PC2-14</t>
  </si>
  <si>
    <t>CLICC-ML-2074</t>
  </si>
  <si>
    <t>CLICC-MM-0232</t>
  </si>
  <si>
    <t>ITS iPad 279</t>
  </si>
  <si>
    <t>AD2180</t>
  </si>
  <si>
    <t>CLICC EE AD2 Unit 180</t>
  </si>
  <si>
    <t>HDMIC21</t>
  </si>
  <si>
    <t>HDMC-YRL-13</t>
  </si>
  <si>
    <t>IPADK132</t>
  </si>
  <si>
    <t>CLICC iPad Keyboard 132</t>
  </si>
  <si>
    <t>IPADK178</t>
  </si>
  <si>
    <t>CLICC iPad Keyboard 178</t>
  </si>
  <si>
    <t>IPADK180</t>
  </si>
  <si>
    <t>CLICC iPad Keyboard 180</t>
  </si>
  <si>
    <t>IPADK108</t>
  </si>
  <si>
    <t>CLICC iPad Keyboard 108</t>
  </si>
  <si>
    <t>CBK022</t>
  </si>
  <si>
    <t>CBK-022</t>
  </si>
  <si>
    <t>CLICC-ML-0038</t>
  </si>
  <si>
    <t>ITS MacBook 106</t>
  </si>
  <si>
    <t>CLICC-MM-0054</t>
  </si>
  <si>
    <t>ITS iPad 245</t>
  </si>
  <si>
    <t>CLICC-MM-003</t>
  </si>
  <si>
    <t>CLICC-MM-017</t>
  </si>
  <si>
    <t>IPHONE18</t>
  </si>
  <si>
    <t>IPH-BOE-02</t>
  </si>
  <si>
    <t>IPHONE23</t>
  </si>
  <si>
    <t>IPH-GEO-01</t>
  </si>
  <si>
    <t>MSE04</t>
  </si>
  <si>
    <t>MSE-BOE-04</t>
  </si>
  <si>
    <t>UVGA12</t>
  </si>
  <si>
    <t>UVGA-BIO-02</t>
  </si>
  <si>
    <t>UVGA19</t>
  </si>
  <si>
    <t>WALLADPT08</t>
  </si>
  <si>
    <t>ADP-BOE-06</t>
  </si>
  <si>
    <t>WALLADPT10</t>
  </si>
  <si>
    <t>ADP-GEO-01</t>
  </si>
  <si>
    <t>WALLADPT33</t>
  </si>
  <si>
    <t>CLICC-ML-2095</t>
  </si>
  <si>
    <t>CLICC-MM-070</t>
  </si>
  <si>
    <t>CLICC-MM-013</t>
  </si>
  <si>
    <t>CLICC-ML-2021</t>
  </si>
  <si>
    <t>FAC496</t>
  </si>
  <si>
    <t>ITS iPad 96</t>
  </si>
  <si>
    <t>HP056</t>
  </si>
  <si>
    <t>WL-YRL-06</t>
  </si>
  <si>
    <t>CLICC-MM-023</t>
  </si>
  <si>
    <t>CBK051</t>
  </si>
  <si>
    <t>CPOW-17</t>
  </si>
  <si>
    <t>CLICC-ML-2039</t>
  </si>
  <si>
    <t>CBK007</t>
  </si>
  <si>
    <t>CBK-007</t>
  </si>
  <si>
    <t>CBK046</t>
  </si>
  <si>
    <t>CPOW-12</t>
  </si>
  <si>
    <t>CBK384</t>
  </si>
  <si>
    <t>CBK-CLICC-135</t>
  </si>
  <si>
    <t>MACUSBC13C13</t>
  </si>
  <si>
    <t>USBC-LOC-02</t>
  </si>
  <si>
    <t>OMNI16</t>
  </si>
  <si>
    <t>OMN-BOE-06</t>
  </si>
  <si>
    <t>CBK029</t>
  </si>
  <si>
    <t>CBK-029</t>
  </si>
  <si>
    <t>CBK060</t>
  </si>
  <si>
    <t>CBCR-31</t>
  </si>
  <si>
    <t>CLICC-ML-2089</t>
  </si>
  <si>
    <t>CLICC-ML-2100</t>
  </si>
  <si>
    <t>CLICC-ML-0100</t>
  </si>
  <si>
    <t>ITS MacBook 98</t>
  </si>
  <si>
    <t>FAC606</t>
  </si>
  <si>
    <t>ITS iPad 206</t>
  </si>
  <si>
    <t>CLICC-ML-2017</t>
  </si>
  <si>
    <t>IPHONE40</t>
  </si>
  <si>
    <t>IPH-LOC-02</t>
  </si>
  <si>
    <t>CBK206</t>
  </si>
  <si>
    <t>CBK-BIO-17</t>
  </si>
  <si>
    <t>HP123</t>
  </si>
  <si>
    <t>WL-PC2-12</t>
  </si>
  <si>
    <t>CBK190</t>
  </si>
  <si>
    <t>CBK-BIO-01</t>
  </si>
  <si>
    <t>HP034</t>
  </si>
  <si>
    <t>WL-GEO-004</t>
  </si>
  <si>
    <t>CALC22</t>
  </si>
  <si>
    <t>HDMIC14</t>
  </si>
  <si>
    <t>HDMC-YRL-06</t>
  </si>
  <si>
    <t>IPHONE33</t>
  </si>
  <si>
    <t>IPH-YRL-09</t>
  </si>
  <si>
    <t>MACCHRG60</t>
  </si>
  <si>
    <t>MAGT-POW-14</t>
  </si>
  <si>
    <t>OMNI12</t>
  </si>
  <si>
    <t>OMN-BOE-02</t>
  </si>
  <si>
    <t>OMNI19</t>
  </si>
  <si>
    <t>OMN-BOE-09</t>
  </si>
  <si>
    <t>UVGA09</t>
  </si>
  <si>
    <t>UVGA-YRL-01</t>
  </si>
  <si>
    <t>WALLADPT20</t>
  </si>
  <si>
    <t>ADP-BIO-04</t>
  </si>
  <si>
    <t>WALLADPT25</t>
  </si>
  <si>
    <t>ADP-YRL-02</t>
  </si>
  <si>
    <t>UHDMI08</t>
  </si>
  <si>
    <t>UHDM-YRL-01</t>
  </si>
  <si>
    <t>CBK071</t>
  </si>
  <si>
    <t>CLTL-02</t>
  </si>
  <si>
    <t>CLICC-ML-0103</t>
  </si>
  <si>
    <t>ITS MacBook 77</t>
  </si>
  <si>
    <t>HP119</t>
  </si>
  <si>
    <t>WL-PC2-08</t>
  </si>
  <si>
    <t>FAC486</t>
  </si>
  <si>
    <t>ITS iPad 86</t>
  </si>
  <si>
    <t>CLICC-ML-2066</t>
  </si>
  <si>
    <t>CLICC-MM-0128</t>
  </si>
  <si>
    <t>ITS iPad 202</t>
  </si>
  <si>
    <t>CLICC-MM-047</t>
  </si>
  <si>
    <t>CLICC-MM-055</t>
  </si>
  <si>
    <t>CLICC-ML-0114</t>
  </si>
  <si>
    <t>ITS MacBook 128</t>
  </si>
  <si>
    <t>ANKER07</t>
  </si>
  <si>
    <t>ANKER10</t>
  </si>
  <si>
    <t>CBK-242</t>
  </si>
  <si>
    <t>CBK-MUS-03</t>
  </si>
  <si>
    <t>CBK-248</t>
  </si>
  <si>
    <t>CBK-MUS-09</t>
  </si>
  <si>
    <t>CBK230</t>
  </si>
  <si>
    <t>CBK-GEO-01</t>
  </si>
  <si>
    <t>Extension</t>
  </si>
  <si>
    <t>ANKER08</t>
  </si>
  <si>
    <t>UVGA14</t>
  </si>
  <si>
    <t>CBK191</t>
  </si>
  <si>
    <t>CBK-BIO-02</t>
  </si>
  <si>
    <t>CLICC-ML-0035</t>
  </si>
  <si>
    <t>ITS MacBook 72</t>
  </si>
  <si>
    <t>ANDROID15</t>
  </si>
  <si>
    <t>ANKER02</t>
  </si>
  <si>
    <t>CALC23</t>
  </si>
  <si>
    <t>HDMIC12</t>
  </si>
  <si>
    <t>HDMC-YRL-04</t>
  </si>
  <si>
    <t>HDST08</t>
  </si>
  <si>
    <t>HDS-YRL-02</t>
  </si>
  <si>
    <t>HPUSBC10</t>
  </si>
  <si>
    <t>HPUSBC11</t>
  </si>
  <si>
    <t>IPHONE35</t>
  </si>
  <si>
    <t>IPH-YRL-11</t>
  </si>
  <si>
    <t>OLDMACCHRG17</t>
  </si>
  <si>
    <t>MAGL-POW-01</t>
  </si>
  <si>
    <t>CLICC-MM-0231</t>
  </si>
  <si>
    <t>ITS iPad 265</t>
  </si>
  <si>
    <t>CLICC-ML-2020</t>
  </si>
  <si>
    <t>CLICC-ML-2071</t>
  </si>
  <si>
    <t>CLICC-ML-2077</t>
  </si>
  <si>
    <t>CLICC-ML-0019</t>
  </si>
  <si>
    <t>ITS MacBook 152</t>
  </si>
  <si>
    <t>CLICC-ML-2027</t>
  </si>
  <si>
    <t>CLICC-ML-2075</t>
  </si>
  <si>
    <t>HP093</t>
  </si>
  <si>
    <t>WL-POW-02</t>
  </si>
  <si>
    <t>HP154</t>
  </si>
  <si>
    <t>WL-LAB-03</t>
  </si>
  <si>
    <t>UVGA08</t>
  </si>
  <si>
    <t>UVGA-GEO-02</t>
  </si>
  <si>
    <t>VGAC20</t>
  </si>
  <si>
    <t>VGAC-YRL-04</t>
  </si>
  <si>
    <t>WALLADPT24</t>
  </si>
  <si>
    <t>ADP-YRL-01</t>
  </si>
  <si>
    <t>WALLADPT43</t>
  </si>
  <si>
    <t>CBK202</t>
  </si>
  <si>
    <t>CBK-BIO-13</t>
  </si>
  <si>
    <t>CBK209</t>
  </si>
  <si>
    <t>CBK-BIO-20</t>
  </si>
  <si>
    <t>ANDROID05</t>
  </si>
  <si>
    <t>AND-BOE-01</t>
  </si>
  <si>
    <t>ANDROID18</t>
  </si>
  <si>
    <t>AND-LOC-03</t>
  </si>
  <si>
    <t>CALC09</t>
  </si>
  <si>
    <t>CALC10</t>
  </si>
  <si>
    <t>CALC19</t>
  </si>
  <si>
    <t>HDMIC13</t>
  </si>
  <si>
    <t>HDMC-YRL-05</t>
  </si>
  <si>
    <t>HDMIC20</t>
  </si>
  <si>
    <t>HDMC-YRL-12</t>
  </si>
  <si>
    <t>HDST02</t>
  </si>
  <si>
    <t>HDS-BOE-02</t>
  </si>
  <si>
    <t>IPHONE01</t>
  </si>
  <si>
    <t>IPH-MUS-01</t>
  </si>
  <si>
    <t>MACCHRG34</t>
  </si>
  <si>
    <t>MAGT-BOE-03</t>
  </si>
  <si>
    <t>MACCHRG51</t>
  </si>
  <si>
    <t>MACCHRG54</t>
  </si>
  <si>
    <t>MAGT-POW-08</t>
  </si>
  <si>
    <t>OMNI20</t>
  </si>
  <si>
    <t>OMN-BOE-10</t>
  </si>
  <si>
    <t>UHDMI15</t>
  </si>
  <si>
    <t>WALLADPT11</t>
  </si>
  <si>
    <t>ADP-GEO-02</t>
  </si>
  <si>
    <t>WALLADPT42</t>
  </si>
  <si>
    <t>CBK039</t>
  </si>
  <si>
    <t>CPOW-05</t>
  </si>
  <si>
    <t>CBK064</t>
  </si>
  <si>
    <t>CBCR-35</t>
  </si>
  <si>
    <t>CBK100</t>
  </si>
  <si>
    <t>CBCR-21</t>
  </si>
  <si>
    <t>HP012</t>
  </si>
  <si>
    <t>WL-BCR-02</t>
  </si>
  <si>
    <t>CLICC-ML-0003</t>
  </si>
  <si>
    <t>ITS MacBook 3</t>
  </si>
  <si>
    <t>CLICC-ML-0048</t>
  </si>
  <si>
    <t>ITS MacBook 13</t>
  </si>
  <si>
    <t>CLICC-ML-0028</t>
  </si>
  <si>
    <t>ITS MacBook 38</t>
  </si>
  <si>
    <t>CLICC-ML-2028</t>
  </si>
  <si>
    <t>FAC598</t>
  </si>
  <si>
    <t>ITS iPad 198</t>
  </si>
  <si>
    <t>WALLADPT06</t>
  </si>
  <si>
    <t>ADP-BOE-04</t>
  </si>
  <si>
    <t>WALLADPT23</t>
  </si>
  <si>
    <t>ADP-BIO-07</t>
  </si>
  <si>
    <t>CLICC-ML-0077</t>
  </si>
  <si>
    <t>ITS MacBook 132</t>
  </si>
  <si>
    <t>CLICC-MM-0014</t>
  </si>
  <si>
    <t>ITS iPad 243</t>
  </si>
  <si>
    <t>CALC28</t>
  </si>
  <si>
    <t>CLICC-ML-2008</t>
  </si>
  <si>
    <t>CLICC-ML-2065</t>
  </si>
  <si>
    <t>CLICC-ML-2098</t>
  </si>
  <si>
    <t>CLICC-ML-2079</t>
  </si>
  <si>
    <t>CLICC-MM-0079</t>
  </si>
  <si>
    <t>ITS iPad 84</t>
  </si>
  <si>
    <t>WALLADPT04</t>
  </si>
  <si>
    <t>ADP-BOE-02</t>
  </si>
  <si>
    <t>CBK256</t>
  </si>
  <si>
    <t>CBK-CLICC-07</t>
  </si>
  <si>
    <t>CBK338</t>
  </si>
  <si>
    <t>CBK-CLICC-89</t>
  </si>
  <si>
    <t>CBK078</t>
  </si>
  <si>
    <t>CYRL-04</t>
  </si>
  <si>
    <t>CLICC-ML-0075</t>
  </si>
  <si>
    <t>ITS MacBook 162</t>
  </si>
  <si>
    <t>HPUSBC08</t>
  </si>
  <si>
    <t>CBK158</t>
  </si>
  <si>
    <t>CL-BOE-04</t>
  </si>
  <si>
    <t>CBK237</t>
  </si>
  <si>
    <t>CBK-GEO-08</t>
  </si>
  <si>
    <t>CBK297</t>
  </si>
  <si>
    <t>CBK-CLICC-48</t>
  </si>
  <si>
    <t>CLICC-ML-0090</t>
  </si>
  <si>
    <t>ITS MacBook 53</t>
  </si>
  <si>
    <t>CLICC-ML-0118</t>
  </si>
  <si>
    <t>ITS MacBook 150</t>
  </si>
  <si>
    <t>HP121</t>
  </si>
  <si>
    <t>WL-PC2-10</t>
  </si>
  <si>
    <t>HDMIC17</t>
  </si>
  <si>
    <t>HDMC-YRL-09</t>
  </si>
  <si>
    <t>CBK128</t>
  </si>
  <si>
    <t>CART-04</t>
  </si>
  <si>
    <t>CLICC-ML-2012</t>
  </si>
  <si>
    <t>HP117</t>
  </si>
  <si>
    <t>WL-PC2-06</t>
  </si>
  <si>
    <t>CLICC-ML-0001</t>
  </si>
  <si>
    <t>ITS MacBook 171</t>
  </si>
  <si>
    <t>CLICC-ML-2003</t>
  </si>
  <si>
    <t>CALC29</t>
  </si>
  <si>
    <t>FAC259C</t>
  </si>
  <si>
    <t>CLICC Faculty Laptop Charger 259</t>
  </si>
  <si>
    <t>FAC654</t>
  </si>
  <si>
    <t>ITS Windows Laptop 304</t>
  </si>
  <si>
    <t>HDST25</t>
  </si>
  <si>
    <t>HDS-BIO-08</t>
  </si>
  <si>
    <t>IPHONE07</t>
  </si>
  <si>
    <t>IPH-MUS-07</t>
  </si>
  <si>
    <t>IPHONE44</t>
  </si>
  <si>
    <t>CBK251</t>
  </si>
  <si>
    <t>CBK-CLICC-02</t>
  </si>
  <si>
    <t>CLICC-ML-0130</t>
  </si>
  <si>
    <t>ITS MacBook 11</t>
  </si>
  <si>
    <t>CLICC-ML-2049</t>
  </si>
  <si>
    <t>OMNI23</t>
  </si>
  <si>
    <t>OMN-MUS-03</t>
  </si>
  <si>
    <t>CALC18</t>
  </si>
  <si>
    <t>CALC06</t>
  </si>
  <si>
    <t>CAL-POW-05</t>
  </si>
  <si>
    <t>MACCHRG55</t>
  </si>
  <si>
    <t>MAGT-POW-09</t>
  </si>
  <si>
    <t>MSE08</t>
  </si>
  <si>
    <t>VGA50</t>
  </si>
  <si>
    <t>VGAA-POW-06</t>
  </si>
  <si>
    <t>CBK369</t>
  </si>
  <si>
    <t>CBK-CLICC-120</t>
  </si>
  <si>
    <t>CLICC-ML-2013</t>
  </si>
  <si>
    <t>CLICC-ML-2069</t>
  </si>
  <si>
    <t>CLICC-ML-2070</t>
  </si>
  <si>
    <t>IPADK201</t>
  </si>
  <si>
    <t>CLICC iPad Pro Keyboard 201</t>
  </si>
  <si>
    <t>IPADK280</t>
  </si>
  <si>
    <t>CLICC iPad Pro Keyboard 280</t>
  </si>
  <si>
    <t>ANDROID24</t>
  </si>
  <si>
    <t>AND-POW-03</t>
  </si>
  <si>
    <t>CBK340</t>
  </si>
  <si>
    <t>CBK-CLICC-91</t>
  </si>
  <si>
    <t>CLICC-ML-0013</t>
  </si>
  <si>
    <t>ITS MacBook 89</t>
  </si>
  <si>
    <t>UVGA02</t>
  </si>
  <si>
    <t>UVGA-MUS-02</t>
  </si>
  <si>
    <t>CBK263</t>
  </si>
  <si>
    <t>CBK-CLICC-14</t>
  </si>
  <si>
    <t>CALC21</t>
  </si>
  <si>
    <t>IPHONE65</t>
  </si>
  <si>
    <t>IPHONE66</t>
  </si>
  <si>
    <t>UVGA21</t>
  </si>
  <si>
    <t>CBK110</t>
  </si>
  <si>
    <t>CLTL-06</t>
  </si>
  <si>
    <t>CBK298</t>
  </si>
  <si>
    <t>CBK-CLICC-49</t>
  </si>
  <si>
    <t>CBK332</t>
  </si>
  <si>
    <t>CBK-CLICC-83</t>
  </si>
  <si>
    <t>CBK339</t>
  </si>
  <si>
    <t>CBK-CLICC-90</t>
  </si>
  <si>
    <t>CLICC-ML-2084</t>
  </si>
  <si>
    <t>CLICC-MM-0024</t>
  </si>
  <si>
    <t>ITS iPad 17</t>
  </si>
  <si>
    <t>CLICC-MM-0069</t>
  </si>
  <si>
    <t>ITS iPad 176</t>
  </si>
  <si>
    <t>AD2349</t>
  </si>
  <si>
    <t>CLICC-MM-0118</t>
  </si>
  <si>
    <t>ITS iPad 305</t>
  </si>
  <si>
    <t>OMNI14</t>
  </si>
  <si>
    <t>OMN-BOE-04</t>
  </si>
  <si>
    <t>HDST28</t>
  </si>
  <si>
    <t>HDS-BIO-11</t>
  </si>
  <si>
    <t>CLICC-ML-2092</t>
  </si>
  <si>
    <t>CLICC-ML-2022</t>
  </si>
  <si>
    <t>CLICC-MM-0044</t>
  </si>
  <si>
    <t>ITS iPad 219</t>
  </si>
  <si>
    <t>UHDMI17</t>
  </si>
  <si>
    <t>CBK090</t>
  </si>
  <si>
    <t>CYRL-16</t>
  </si>
  <si>
    <t>CBK311</t>
  </si>
  <si>
    <t>CBK-CLICC-62</t>
  </si>
  <si>
    <t>CLICC-ML-0044</t>
  </si>
  <si>
    <t>ITS MacBook 25</t>
  </si>
  <si>
    <t>CLICC-ML-2026</t>
  </si>
  <si>
    <t>CLICC-ML-2018</t>
  </si>
  <si>
    <t>CLICC-ML-2029</t>
  </si>
  <si>
    <t>BIOUSBCVGA02</t>
  </si>
  <si>
    <t>BIO-USBC-VGA-02</t>
  </si>
  <si>
    <t>VGAC43</t>
  </si>
  <si>
    <t>VGAC-BIO-14</t>
  </si>
  <si>
    <t>CBK417</t>
  </si>
  <si>
    <t>CBK-CLICC-168</t>
  </si>
  <si>
    <t>CLICC-ML-2062</t>
  </si>
  <si>
    <t>CLICC-MM-0072</t>
  </si>
  <si>
    <t>ITS iPad 252</t>
  </si>
  <si>
    <t>CLICC-MM-0168</t>
  </si>
  <si>
    <t>ITS iPad 193</t>
  </si>
  <si>
    <t>CLICC-MM-028</t>
  </si>
  <si>
    <t>OMNI41</t>
  </si>
  <si>
    <t>ANDROID27</t>
  </si>
  <si>
    <t>AND-BIO-03</t>
  </si>
  <si>
    <t>CALC24</t>
  </si>
  <si>
    <t>IPHONE67</t>
  </si>
  <si>
    <t>WALLADPT35</t>
  </si>
  <si>
    <t>CBK322</t>
  </si>
  <si>
    <t>CBK-CLICC-73</t>
  </si>
  <si>
    <t>CBK415</t>
  </si>
  <si>
    <t>CBK-CLICC-166</t>
  </si>
  <si>
    <t>CBK416</t>
  </si>
  <si>
    <t>CBK-CLICC-167</t>
  </si>
  <si>
    <t>CBK418</t>
  </si>
  <si>
    <t>CBK-CLICC-169</t>
  </si>
  <si>
    <t>CLICC-MM-0124</t>
  </si>
  <si>
    <t>ITS iPad 257</t>
  </si>
  <si>
    <t>CLICC-MM-0167</t>
  </si>
  <si>
    <t>ITS iPad 259</t>
  </si>
  <si>
    <t>FAC561</t>
  </si>
  <si>
    <t>ITS iPad 161</t>
  </si>
  <si>
    <t>CLICC-ML-2024</t>
  </si>
  <si>
    <t>CLICC-MM-0141</t>
  </si>
  <si>
    <t>ITS iPad 254</t>
  </si>
  <si>
    <t>HP126</t>
  </si>
  <si>
    <t>WL-PC2-15</t>
  </si>
  <si>
    <t>IPHONE68</t>
  </si>
  <si>
    <t>CBK208</t>
  </si>
  <si>
    <t>CBK-BIO-19</t>
  </si>
  <si>
    <t>HDST07</t>
  </si>
  <si>
    <t>HDS-YRL-01</t>
  </si>
  <si>
    <t>CALC25</t>
  </si>
  <si>
    <t>CLICC-MM-096</t>
  </si>
  <si>
    <t>MACUSBC27</t>
  </si>
  <si>
    <t>VGA31</t>
  </si>
  <si>
    <t>VGAA-YRL-16</t>
  </si>
  <si>
    <t>VGAC17</t>
  </si>
  <si>
    <t>VGAC-YRL-01</t>
  </si>
  <si>
    <t>HDMIC15</t>
  </si>
  <si>
    <t>HDMC-YRL-07</t>
  </si>
  <si>
    <t>MACUSBC08</t>
  </si>
  <si>
    <t>CLICC-MM-0172</t>
  </si>
  <si>
    <t>ITS iPad 26</t>
  </si>
  <si>
    <t>HP069</t>
  </si>
  <si>
    <t>WL-YRL-19</t>
  </si>
  <si>
    <t>CALC02</t>
  </si>
  <si>
    <t>CAL-POW-01</t>
  </si>
  <si>
    <t>HDMIC25</t>
  </si>
  <si>
    <t>HDMC-YRL-17</t>
  </si>
  <si>
    <t>MACUSBC07</t>
  </si>
  <si>
    <t>MACUSBC09</t>
  </si>
  <si>
    <t>MACUSBC20</t>
  </si>
  <si>
    <t>MACUSBC23</t>
  </si>
  <si>
    <t>MACUSBC24</t>
  </si>
  <si>
    <t>WALLADPT50</t>
  </si>
  <si>
    <t>CLICC-ML-2055</t>
  </si>
  <si>
    <t>CLICC-MM-030</t>
  </si>
  <si>
    <t>CLICC-ML-0020</t>
  </si>
  <si>
    <t>ITS MacBook 18</t>
  </si>
  <si>
    <t>CLICC-ML-2044</t>
  </si>
  <si>
    <t>CLICC-ML-2061</t>
  </si>
  <si>
    <t>CLICC-ML-2093</t>
  </si>
  <si>
    <t>CLICC-MM-0087</t>
  </si>
  <si>
    <t>ITS iPad 247</t>
  </si>
  <si>
    <t>CLICC-MM-0155</t>
  </si>
  <si>
    <t>ITS iPad 12</t>
  </si>
  <si>
    <t>FAC882</t>
  </si>
  <si>
    <t>ITS iPad 270</t>
  </si>
  <si>
    <t>HP035</t>
  </si>
  <si>
    <t>WL-GEO-05</t>
  </si>
  <si>
    <t>MACUSBC19</t>
  </si>
  <si>
    <t>MACUSBC25</t>
  </si>
  <si>
    <t>VGA29</t>
  </si>
  <si>
    <t>VGAA-YRL-14</t>
  </si>
  <si>
    <t>IPHONE74</t>
  </si>
  <si>
    <t>CBK041</t>
  </si>
  <si>
    <t>CPOW-07</t>
  </si>
  <si>
    <t>CBK393</t>
  </si>
  <si>
    <t>CBK-CLICC-144</t>
  </si>
  <si>
    <t>ANDROID26</t>
  </si>
  <si>
    <t>AND-BIO-02</t>
  </si>
  <si>
    <t>IPHONE73</t>
  </si>
  <si>
    <t>MSE03</t>
  </si>
  <si>
    <t>MSE-BOE-03</t>
  </si>
  <si>
    <t>CLICC-ML-0064</t>
  </si>
  <si>
    <t>ITS MacBook 130</t>
  </si>
  <si>
    <t>CLICC-ML-2059</t>
  </si>
  <si>
    <t>CLICC-MM-0237</t>
  </si>
  <si>
    <t>ITS iPad 282</t>
  </si>
  <si>
    <t>CBK166</t>
  </si>
  <si>
    <t>CL-BOE-12</t>
  </si>
  <si>
    <t>CBK296</t>
  </si>
  <si>
    <t>CBK-CLICC-47</t>
  </si>
  <si>
    <t>CLICC-ML-0115</t>
  </si>
  <si>
    <t>ITS MacBook 14</t>
  </si>
  <si>
    <t>CLICC-ML-2030</t>
  </si>
  <si>
    <t>CLICC-ML-2045</t>
  </si>
  <si>
    <t>OLDMACCHRG22</t>
  </si>
  <si>
    <t>MAGL-BIO-03</t>
  </si>
  <si>
    <t>OMNI34</t>
  </si>
  <si>
    <t>OMN-YRL-04</t>
  </si>
  <si>
    <t>UCLA Grad NoLimit</t>
  </si>
  <si>
    <t>CALC17</t>
  </si>
  <si>
    <t>HDST16</t>
  </si>
  <si>
    <t>HDS-POW-05</t>
  </si>
  <si>
    <t>MACCHRG37</t>
  </si>
  <si>
    <t>MAGT-GEO-01</t>
  </si>
  <si>
    <t>MACUSBC06</t>
  </si>
  <si>
    <t>OLDMACCHRG19</t>
  </si>
  <si>
    <t>MAGL-POW-03</t>
  </si>
  <si>
    <t>CLICC-ML-2016</t>
  </si>
  <si>
    <t>CLICC-ML-2025</t>
  </si>
  <si>
    <t>CLICC-ML-2082</t>
  </si>
  <si>
    <t>CLICC-MM-0065</t>
  </si>
  <si>
    <t>ITS iPad 24</t>
  </si>
  <si>
    <t>FAC953</t>
  </si>
  <si>
    <t>ITS iPad 313</t>
  </si>
  <si>
    <t>CLICC-MM-0001</t>
  </si>
  <si>
    <t>ITS iPad 304</t>
  </si>
  <si>
    <t>CALC11</t>
  </si>
  <si>
    <t>CBK094</t>
  </si>
  <si>
    <t>CYRL-20</t>
  </si>
  <si>
    <t>CBK123</t>
  </si>
  <si>
    <t>CBIO-09</t>
  </si>
  <si>
    <t>CLICC-MM-0235</t>
  </si>
  <si>
    <t>ITS iPad 309</t>
  </si>
  <si>
    <t>MACCHRG22</t>
  </si>
  <si>
    <t>UVGA01</t>
  </si>
  <si>
    <t>UVGA-MUS-01</t>
  </si>
  <si>
    <t>CBK-245</t>
  </si>
  <si>
    <t>CBK-MUS-06</t>
  </si>
  <si>
    <t>IPHONE13</t>
  </si>
  <si>
    <t>IPH-ART-06</t>
  </si>
  <si>
    <t>MACUSBC05</t>
  </si>
  <si>
    <t>WALLADPT29</t>
  </si>
  <si>
    <t>CLICC-ML-0010</t>
  </si>
  <si>
    <t>ITS MacBook 120</t>
  </si>
  <si>
    <t>CLICC-ML-0091</t>
  </si>
  <si>
    <t>ITS MacBook 135</t>
  </si>
  <si>
    <t>CLICC-ML-2005</t>
  </si>
  <si>
    <t>CLICC-ML-2078</t>
  </si>
  <si>
    <t>CLICC-MM-0222</t>
  </si>
  <si>
    <t>ITS iPad 138</t>
  </si>
  <si>
    <t>CBK397</t>
  </si>
  <si>
    <t>CBK-CLICC-148</t>
  </si>
  <si>
    <t>CLICC-MM-0181</t>
  </si>
  <si>
    <t>ITS iPad 93</t>
  </si>
  <si>
    <t>CBK319</t>
  </si>
  <si>
    <t>CBK-CLICC-70</t>
  </si>
  <si>
    <t>CBK363</t>
  </si>
  <si>
    <t>CBK-CLICC-114</t>
  </si>
  <si>
    <t>CLICC-ML-0062</t>
  </si>
  <si>
    <t>ITS MacBook 99</t>
  </si>
  <si>
    <t>HP-062</t>
  </si>
  <si>
    <t>CLICC-ML-2036</t>
  </si>
  <si>
    <t>CLICC-MM-0221</t>
  </si>
  <si>
    <t>ITS iPad 107</t>
  </si>
  <si>
    <t>HP-081</t>
  </si>
  <si>
    <t>IPHONE43</t>
  </si>
  <si>
    <t>IPH-LOC-05</t>
  </si>
  <si>
    <t>OMNI38</t>
  </si>
  <si>
    <t>OMN-YRL-08</t>
  </si>
  <si>
    <t>CBK236</t>
  </si>
  <si>
    <t>CBK-GEO-07</t>
  </si>
  <si>
    <t>CLICC-ML-0023</t>
  </si>
  <si>
    <t>ITS MacBook 140</t>
  </si>
  <si>
    <t>CLICC-ML-2087</t>
  </si>
  <si>
    <t>WALLADPT21</t>
  </si>
  <si>
    <t>ADP-BIO-05</t>
  </si>
  <si>
    <t>MACUSBC12</t>
  </si>
  <si>
    <t>CBK157</t>
  </si>
  <si>
    <t>CL-BOE-03</t>
  </si>
  <si>
    <t>CLICC-ML-0005</t>
  </si>
  <si>
    <t>ITS MacBook 109</t>
  </si>
  <si>
    <t>CLICC-ML-0098</t>
  </si>
  <si>
    <t>ITS MacBook 161</t>
  </si>
  <si>
    <t>HDST12</t>
  </si>
  <si>
    <t>HDS-POW-01</t>
  </si>
  <si>
    <t>CLICC-MM-0225</t>
  </si>
  <si>
    <t>ITS iPad 288</t>
  </si>
  <si>
    <t>HP-124</t>
  </si>
  <si>
    <t>CBK221</t>
  </si>
  <si>
    <t>CBK-BOE-12</t>
  </si>
  <si>
    <t>ANDROID14</t>
  </si>
  <si>
    <t>AND-YRL-02</t>
  </si>
  <si>
    <t>CLICC-MM-0115</t>
  </si>
  <si>
    <t>ITS iPad 157</t>
  </si>
  <si>
    <t>CLICC-MM-0142</t>
  </si>
  <si>
    <t>ITS iPad 166</t>
  </si>
  <si>
    <t>CLICC-MM-0184</t>
  </si>
  <si>
    <t>ITS iPad 299</t>
  </si>
  <si>
    <t>FAC961</t>
  </si>
  <si>
    <t>ITS iPad 321</t>
  </si>
  <si>
    <t>CALC16</t>
  </si>
  <si>
    <t>HDST04</t>
  </si>
  <si>
    <t>HDS-BOE-04</t>
  </si>
  <si>
    <t>MACUSBC13</t>
  </si>
  <si>
    <t>MSE01</t>
  </si>
  <si>
    <t>MSE-BOE-01</t>
  </si>
  <si>
    <t>OMNI15</t>
  </si>
  <si>
    <t>OMN-BOE-05</t>
  </si>
  <si>
    <t>CLICC-ML-0082</t>
  </si>
  <si>
    <t>ITS MacBook 33</t>
  </si>
  <si>
    <t>CLICC-ML-2072</t>
  </si>
  <si>
    <t>HP-083</t>
  </si>
  <si>
    <t>CLICC-ML-0002</t>
  </si>
  <si>
    <t>ITS MacBook 145</t>
  </si>
  <si>
    <t>CLICC-ML-2002</t>
  </si>
  <si>
    <t>CLICC-ML-2011</t>
  </si>
  <si>
    <t>CLICC-MM-0123</t>
  </si>
  <si>
    <t>ITS iPad 267</t>
  </si>
  <si>
    <t>CLICC-ML-0089</t>
  </si>
  <si>
    <t>ITS MacBook 172</t>
  </si>
  <si>
    <t>CLICC-MM-0114</t>
  </si>
  <si>
    <t>ITS iPad 271</t>
  </si>
  <si>
    <t>CBK255</t>
  </si>
  <si>
    <t>CBK-CLICC-06</t>
  </si>
  <si>
    <t>HP-132</t>
  </si>
  <si>
    <t>OMNI01</t>
  </si>
  <si>
    <t>OMN-BIO-01</t>
  </si>
  <si>
    <t>OMNI02</t>
  </si>
  <si>
    <t>OMN-BIO-02</t>
  </si>
  <si>
    <t>HP-128</t>
  </si>
  <si>
    <t>CLICC-MM-0217</t>
  </si>
  <si>
    <t>ITS iPad 272</t>
  </si>
  <si>
    <t>HDST09</t>
  </si>
  <si>
    <t>HDS-YRL-03</t>
  </si>
  <si>
    <t>OLDMACCHRG06</t>
  </si>
  <si>
    <t>MAGL-BOE-01</t>
  </si>
  <si>
    <t>OMNI42</t>
  </si>
  <si>
    <t>CBK403</t>
  </si>
  <si>
    <t>CBK-CLICC-154</t>
  </si>
  <si>
    <t>CLICC-ML-2007</t>
  </si>
  <si>
    <t>CLICC-ML-2010</t>
  </si>
  <si>
    <t>CLICC-ML-2048</t>
  </si>
  <si>
    <t>CLICC-MM-0220</t>
  </si>
  <si>
    <t>ITS iPad 14</t>
  </si>
  <si>
    <t>HP-141</t>
  </si>
  <si>
    <t>HP-155</t>
  </si>
  <si>
    <t>CLICC-ML-0094</t>
  </si>
  <si>
    <t>ITS MacBook 93</t>
  </si>
  <si>
    <t>CLICC-ML-2057</t>
  </si>
  <si>
    <t>Access Only</t>
  </si>
  <si>
    <t>CBK013</t>
  </si>
  <si>
    <t>Powell Circ Desk</t>
  </si>
  <si>
    <t>CBK-013</t>
  </si>
  <si>
    <t>CLICC-ML-2031</t>
  </si>
  <si>
    <t>CLICC-ML-2086</t>
  </si>
  <si>
    <t>HP-102</t>
  </si>
  <si>
    <t>CLICC-MM-0122</t>
  </si>
  <si>
    <t>ITS iPad 207</t>
  </si>
  <si>
    <t>HP-086</t>
  </si>
  <si>
    <t>CLICC-MM-0224</t>
  </si>
  <si>
    <t>ITS iPad 286</t>
  </si>
  <si>
    <t>MACUSBC30</t>
  </si>
  <si>
    <t>OMNI40</t>
  </si>
  <si>
    <t>OMN-YRL-10</t>
  </si>
  <si>
    <t>SUP010</t>
  </si>
  <si>
    <t>BOE-SUP-01</t>
  </si>
  <si>
    <t>UHDMI04</t>
  </si>
  <si>
    <t>UHDM-BOE-01</t>
  </si>
  <si>
    <t>UHDMI11</t>
  </si>
  <si>
    <t>CLICC-MM-0174</t>
  </si>
  <si>
    <t>ITS iPad 144</t>
  </si>
  <si>
    <t>CLICC-ML-0076</t>
  </si>
  <si>
    <t>ITS MacBook 175</t>
  </si>
  <si>
    <t>FAC955</t>
  </si>
  <si>
    <t>ITS iPad 315</t>
  </si>
  <si>
    <t>CLICC-MM-0194</t>
  </si>
  <si>
    <t>ITS iPad 318</t>
  </si>
  <si>
    <t>FAC859</t>
  </si>
  <si>
    <t>ITS Windows Laptop 459</t>
  </si>
  <si>
    <t>SUP021</t>
  </si>
  <si>
    <t>GEO-SUP-02</t>
  </si>
  <si>
    <t>CBK419</t>
  </si>
  <si>
    <t>CBK-CLICC-170</t>
  </si>
  <si>
    <t>CLICC-MM-0185</t>
  </si>
  <si>
    <t>ITS iPad 48</t>
  </si>
  <si>
    <t>HP-139</t>
  </si>
  <si>
    <t>HPUSBC09</t>
  </si>
  <si>
    <t>IPHONE36</t>
  </si>
  <si>
    <t>IPH-YRL-12</t>
  </si>
  <si>
    <t>CLICC-MM-0233</t>
  </si>
  <si>
    <t>ITS iPad 284</t>
  </si>
  <si>
    <t>HP-028</t>
  </si>
  <si>
    <t>HP-118</t>
  </si>
  <si>
    <t>HP-050</t>
  </si>
  <si>
    <t>CLICC-MM-0166</t>
  </si>
  <si>
    <t>ITS iPad 155</t>
  </si>
  <si>
    <t>CLICC-MM-079</t>
  </si>
  <si>
    <t>MACUSBC17</t>
  </si>
  <si>
    <t>External 10</t>
  </si>
  <si>
    <t>CLICC-MM-0147</t>
  </si>
  <si>
    <t>ITS iPad 61</t>
  </si>
  <si>
    <t>IPHONE56</t>
  </si>
  <si>
    <t>IPH-POW-12</t>
  </si>
  <si>
    <t>CBK235</t>
  </si>
  <si>
    <t>CBK-GEO-06</t>
  </si>
  <si>
    <t>CLICC-MM-0216</t>
  </si>
  <si>
    <t>ITS iPad 220</t>
  </si>
  <si>
    <t>CBK-093</t>
  </si>
  <si>
    <t>CLICC-ML-0112</t>
  </si>
  <si>
    <t>ITS MacBook 153</t>
  </si>
  <si>
    <t>CLICC-MM-0223</t>
  </si>
  <si>
    <t>ITS iPad 78</t>
  </si>
  <si>
    <t>CLICC-ML-2042</t>
  </si>
  <si>
    <t>CLICC-MM-0213</t>
  </si>
  <si>
    <t>ITS iPad 33</t>
  </si>
  <si>
    <t>CLICC-MM-0227</t>
  </si>
  <si>
    <t>ITS iPad 134</t>
  </si>
  <si>
    <t>HP-008</t>
  </si>
  <si>
    <t>OMNI47</t>
  </si>
  <si>
    <t>OMNI48</t>
  </si>
  <si>
    <t>OMNI49</t>
  </si>
  <si>
    <t>IPADK010</t>
  </si>
  <si>
    <t>CLICC iPad Keyboard 10</t>
  </si>
  <si>
    <t>VGA54</t>
  </si>
  <si>
    <t>VGAA-POW-10</t>
  </si>
  <si>
    <t>CBK-096</t>
  </si>
  <si>
    <t>CBK-361</t>
  </si>
  <si>
    <t>CBK-CLICC-112</t>
  </si>
  <si>
    <t>CBK025</t>
  </si>
  <si>
    <t>CBK-025</t>
  </si>
  <si>
    <t>CLICC-MM-0107</t>
  </si>
  <si>
    <t>ITS iPad 145</t>
  </si>
  <si>
    <t>CLICC-MM-0173</t>
  </si>
  <si>
    <t>ITS iPad 203</t>
  </si>
  <si>
    <t>FAC481</t>
  </si>
  <si>
    <t>ITS iPad 81</t>
  </si>
  <si>
    <t>HP-136</t>
  </si>
  <si>
    <t>CLICC-MM-0183</t>
  </si>
  <si>
    <t>ITS iPad 36</t>
  </si>
  <si>
    <t>LABMSE06</t>
  </si>
  <si>
    <t>LAB-MSE-06</t>
  </si>
  <si>
    <t>HDST23</t>
  </si>
  <si>
    <t>HDS-BIO-06</t>
  </si>
  <si>
    <t>CLICC-MM-0136</t>
  </si>
  <si>
    <t>ITS iPad 39</t>
  </si>
  <si>
    <t>OMNI31</t>
  </si>
  <si>
    <t>OMN-YRL-01</t>
  </si>
  <si>
    <t>OMNI36</t>
  </si>
  <si>
    <t>OMN-YRL-06</t>
  </si>
  <si>
    <t>UHDMI05</t>
  </si>
  <si>
    <t>UHDM-BOE-02</t>
  </si>
  <si>
    <t>WALLADPT27</t>
  </si>
  <si>
    <t>ADP-YRL-04</t>
  </si>
  <si>
    <t>CBK216</t>
  </si>
  <si>
    <t>CBK-BOE-07</t>
  </si>
  <si>
    <t>CBK420</t>
  </si>
  <si>
    <t>CBK-CLICC-171</t>
  </si>
  <si>
    <t>CLICC-MM-0116</t>
  </si>
  <si>
    <t>ITS iPad 274</t>
  </si>
  <si>
    <t>HP-036</t>
  </si>
  <si>
    <t>HP-092</t>
  </si>
  <si>
    <t>HP-154</t>
  </si>
  <si>
    <t>AD2089</t>
  </si>
  <si>
    <t>CLICC EE AD2 Unit 89</t>
  </si>
  <si>
    <t>FAC563</t>
  </si>
  <si>
    <t>ITS iPad 163</t>
  </si>
  <si>
    <t>CBK226</t>
  </si>
  <si>
    <t>CBK-BOE-17</t>
  </si>
  <si>
    <t>CLICC-MM-0062</t>
  </si>
  <si>
    <t>ITS iPad 62</t>
  </si>
  <si>
    <t>MSE09</t>
  </si>
  <si>
    <t>CBK099</t>
  </si>
  <si>
    <t>CYRL-25</t>
  </si>
  <si>
    <t>CBK421</t>
  </si>
  <si>
    <t>CBK-CLICC-172</t>
  </si>
  <si>
    <t>HP082</t>
  </si>
  <si>
    <t>WL-RC2-12</t>
  </si>
  <si>
    <t>HP-040</t>
  </si>
  <si>
    <t>CLICC-MM-0103</t>
  </si>
  <si>
    <t>ITS iPad 242</t>
  </si>
  <si>
    <t>CLICC-MM-0080</t>
  </si>
  <si>
    <t>ITS iPad 140</t>
  </si>
  <si>
    <t>HP-069</t>
  </si>
  <si>
    <t>CALC30</t>
  </si>
  <si>
    <t>CBK368</t>
  </si>
  <si>
    <t>CBK-CLICC-119</t>
  </si>
  <si>
    <t>HP-130</t>
  </si>
  <si>
    <t>CLICC-MM-0084</t>
  </si>
  <si>
    <t>ITS iPad 268</t>
  </si>
  <si>
    <t>CLICC-MM-0091</t>
  </si>
  <si>
    <t>ITS iPad 99</t>
  </si>
  <si>
    <t>CLICC-MM-0094</t>
  </si>
  <si>
    <t>ITS iPad 20</t>
  </si>
  <si>
    <t>MACCHRG01</t>
  </si>
  <si>
    <t>MAGT-MUS-01</t>
  </si>
  <si>
    <t>CBK-123</t>
  </si>
  <si>
    <t>CBK396</t>
  </si>
  <si>
    <t>CBK-CLICC-147</t>
  </si>
  <si>
    <t>CLICC-ML-0101</t>
  </si>
  <si>
    <t>ITS MacBook 54</t>
  </si>
  <si>
    <t>CLICC-ML-2081</t>
  </si>
  <si>
    <t>CLICC-MM-0053</t>
  </si>
  <si>
    <t>ITS iPad 123</t>
  </si>
  <si>
    <t>HP-038</t>
  </si>
  <si>
    <t>HP-121</t>
  </si>
  <si>
    <t>HP-143</t>
  </si>
  <si>
    <t>CLICC-MM-0070</t>
  </si>
  <si>
    <t>ITS iPad 314</t>
  </si>
  <si>
    <t>CLICC-MM-0090</t>
  </si>
  <si>
    <t>ITS iPad 52</t>
  </si>
  <si>
    <t>CLICC-MM-0096</t>
  </si>
  <si>
    <t>ITS iPad 292</t>
  </si>
  <si>
    <t>HP-016</t>
  </si>
  <si>
    <t>IPADK139</t>
  </si>
  <si>
    <t>CLICC iPad Keyboard 139</t>
  </si>
  <si>
    <t>ANDROID25</t>
  </si>
  <si>
    <t>AND-BIO-01</t>
  </si>
  <si>
    <t>UHDMI21</t>
  </si>
  <si>
    <t>CBK341</t>
  </si>
  <si>
    <t>CBK-CLICC-92</t>
  </si>
  <si>
    <t>CLICC-ML-0039</t>
  </si>
  <si>
    <t>ITS MacBook 83</t>
  </si>
  <si>
    <t>HP-033</t>
  </si>
  <si>
    <t>HP-120</t>
  </si>
  <si>
    <t>CLICC-MM-0059</t>
  </si>
  <si>
    <t>ITS iPad 38</t>
  </si>
  <si>
    <t>CLICC-ML-0041</t>
  </si>
  <si>
    <t>ITS MacBook 70</t>
  </si>
  <si>
    <t>CLICC-MM-0092</t>
  </si>
  <si>
    <t>ITS iPad 7</t>
  </si>
  <si>
    <t>CLICC-MM-0004</t>
  </si>
  <si>
    <t>ITS iPad 40</t>
  </si>
  <si>
    <t>CLICC-MM-0007</t>
  </si>
  <si>
    <t>ITS iPad 18</t>
  </si>
  <si>
    <t>CLICC-MM-0008</t>
  </si>
  <si>
    <t>ITS iPad 148</t>
  </si>
  <si>
    <t>CLICC-MM-0045</t>
  </si>
  <si>
    <t>ITS iPad 229</t>
  </si>
  <si>
    <t>CLICC-MM-0050</t>
  </si>
  <si>
    <t>ITS iPad 276</t>
  </si>
  <si>
    <t>CLICC-MM-0055</t>
  </si>
  <si>
    <t>ITS iPad 226</t>
  </si>
  <si>
    <t>CLICC-MM-0058</t>
  </si>
  <si>
    <t>ITS iPad 25</t>
  </si>
  <si>
    <t>CLICC-MM-0060</t>
  </si>
  <si>
    <t>ITS iPad 325</t>
  </si>
  <si>
    <t>CLICC-MM-0061</t>
  </si>
  <si>
    <t>ITS iPad 264</t>
  </si>
  <si>
    <t>CLICC-MM-0063</t>
  </si>
  <si>
    <t>ITS iPad 22</t>
  </si>
  <si>
    <t>CLICC-MM-0064</t>
  </si>
  <si>
    <t>ITS iPad 6</t>
  </si>
  <si>
    <t>CLICC-MM-0066</t>
  </si>
  <si>
    <t>ITS iPad 307</t>
  </si>
  <si>
    <t>CLICC-MM-0068</t>
  </si>
  <si>
    <t>ITS iPad 92</t>
  </si>
  <si>
    <t>CLICC-MM-0071</t>
  </si>
  <si>
    <t>ITS iPad 228</t>
  </si>
  <si>
    <t>CLICC-MM-0074</t>
  </si>
  <si>
    <t>ITS iPad 11</t>
  </si>
  <si>
    <t>CLICC-MM-0077</t>
  </si>
  <si>
    <t>ITS iPad 308</t>
  </si>
  <si>
    <t>CLICC-MM-0085</t>
  </si>
  <si>
    <t>ITS iPad 147</t>
  </si>
  <si>
    <t>CLICC-MM-0086</t>
  </si>
  <si>
    <t>ITS iPad 42</t>
  </si>
  <si>
    <t>CLICC-MM-0089</t>
  </si>
  <si>
    <t>ITS iPad 13</t>
  </si>
  <si>
    <t>CLICC-MM-0095</t>
  </si>
  <si>
    <t>ITS iPad 41</t>
  </si>
  <si>
    <t>CLICC-MM-0097</t>
  </si>
  <si>
    <t>ITS iPad 290</t>
  </si>
  <si>
    <t>CLICC-MM-0101</t>
  </si>
  <si>
    <t>ITS iPad 240</t>
  </si>
  <si>
    <t>CLICC-MM-0102</t>
  </si>
  <si>
    <t>ITS iPad 244</t>
  </si>
  <si>
    <t>CLICC-MM-0104</t>
  </si>
  <si>
    <t>ITS iPad 255</t>
  </si>
  <si>
    <t>CLICC-MM-0105</t>
  </si>
  <si>
    <t>ITS iPad 266</t>
  </si>
  <si>
    <t>CLICC-MM-0117</t>
  </si>
  <si>
    <t>ITS iPad 249</t>
  </si>
  <si>
    <t>CLICC-MM-0127</t>
  </si>
  <si>
    <t>ITS iPad 269</t>
  </si>
  <si>
    <t>CLICC-MM-0132</t>
  </si>
  <si>
    <t>ITS iPad 236</t>
  </si>
  <si>
    <t>CLICC-MM-0133</t>
  </si>
  <si>
    <t>ITS iPad 16</t>
  </si>
  <si>
    <t>CBK003</t>
  </si>
  <si>
    <t>CBK-003</t>
  </si>
  <si>
    <t>HP-103</t>
  </si>
  <si>
    <t>HP157</t>
  </si>
  <si>
    <t>WL-LAB-06</t>
  </si>
  <si>
    <t>ANDROID16</t>
  </si>
  <si>
    <t>AND-LOC-01</t>
  </si>
  <si>
    <t>CLICC-MM-0052</t>
  </si>
  <si>
    <t>ITS iPad 212</t>
  </si>
  <si>
    <t>HP-117</t>
  </si>
  <si>
    <t>HP-004</t>
  </si>
  <si>
    <t>ANDROID28</t>
  </si>
  <si>
    <t>VGAC23</t>
  </si>
  <si>
    <t>VGAC-YRL-07</t>
  </si>
  <si>
    <t>ANDROID29</t>
  </si>
  <si>
    <t>CBK-159</t>
  </si>
  <si>
    <t>CLICC-MM-0111</t>
  </si>
  <si>
    <t>ITS iPad 251</t>
  </si>
  <si>
    <t>CLICC-MM-0112</t>
  </si>
  <si>
    <t>ITS iPad 8</t>
  </si>
  <si>
    <t>CLICC-MM-0125</t>
  </si>
  <si>
    <t>ITS iPad 109</t>
  </si>
  <si>
    <t>CLICC-MM-0179</t>
  </si>
  <si>
    <t>ITS iPad 303</t>
  </si>
  <si>
    <t>CLICC-MM-0201</t>
  </si>
  <si>
    <t>ITS iPad 211</t>
  </si>
  <si>
    <t>CLICC-MM-0205</t>
  </si>
  <si>
    <t>ITS iPad 186</t>
  </si>
  <si>
    <t>CLICC-MM-0206</t>
  </si>
  <si>
    <t>ITS iPad 73</t>
  </si>
  <si>
    <t>CLICC-MM-0218</t>
  </si>
  <si>
    <t>ITS iPad 2</t>
  </si>
  <si>
    <t>CLICC-MM-0219</t>
  </si>
  <si>
    <t>ITS iPad 298</t>
  </si>
  <si>
    <t>CLICC-MM-0226</t>
  </si>
  <si>
    <t>ITS iPad 210</t>
  </si>
  <si>
    <t>CLICC-MM-0228</t>
  </si>
  <si>
    <t>ITS iPad 241</t>
  </si>
  <si>
    <t>CLICC-MM-0230</t>
  </si>
  <si>
    <t>ITS iPad 297</t>
  </si>
  <si>
    <t>CLICC-MM-0236</t>
  </si>
  <si>
    <t>ITS iPad 1</t>
  </si>
  <si>
    <t>FAC459</t>
  </si>
  <si>
    <t>ITS iPad 59</t>
  </si>
  <si>
    <t>HP-108</t>
  </si>
  <si>
    <t>MACUSBC16</t>
  </si>
  <si>
    <t>CBK-322</t>
  </si>
  <si>
    <t>MACCHRG35</t>
  </si>
  <si>
    <t>MAGT-BOE-04</t>
  </si>
  <si>
    <t>UVGA05</t>
  </si>
  <si>
    <t>UVGA-BOE-01</t>
  </si>
  <si>
    <t>CBK342</t>
  </si>
  <si>
    <t>CBK-CLICC-93</t>
  </si>
  <si>
    <t>CLICC-ML-0040</t>
  </si>
  <si>
    <t>ITS MacBook 159</t>
  </si>
  <si>
    <t>ANKER03</t>
  </si>
  <si>
    <t>HP-084</t>
  </si>
  <si>
    <t>CBK343</t>
  </si>
  <si>
    <t>CBK-CLICC-94</t>
  </si>
  <si>
    <t>HDMIC28</t>
  </si>
  <si>
    <t>HDMC-POW-02</t>
  </si>
  <si>
    <t>CLICC-MM-0076</t>
  </si>
  <si>
    <t>ITS iPad 128</t>
  </si>
  <si>
    <t>CLICC-MM-0110</t>
  </si>
  <si>
    <t>ITS iPad 253</t>
  </si>
  <si>
    <t>CBK-303</t>
  </si>
  <si>
    <t>CLICC-ML-2043</t>
  </si>
  <si>
    <t>CBK195</t>
  </si>
  <si>
    <t>CBK-BIO-06</t>
  </si>
  <si>
    <t>CBK193</t>
  </si>
  <si>
    <t>CBK-BIO-04</t>
  </si>
  <si>
    <t>CBK200</t>
  </si>
  <si>
    <t>CBK-BIO-11</t>
  </si>
  <si>
    <t>CLICC-MM-0067</t>
  </si>
  <si>
    <t>ITS iPad 278</t>
  </si>
  <si>
    <t>CLICC-MM-0056</t>
  </si>
  <si>
    <t>ITS iPad 177</t>
  </si>
  <si>
    <t>CBK423</t>
  </si>
  <si>
    <t>CBK-CLICC-174</t>
  </si>
  <si>
    <t>HP-024</t>
  </si>
  <si>
    <t>CLICC-MM-0081</t>
  </si>
  <si>
    <t>ITS iPad 117</t>
  </si>
  <si>
    <t>HP-022</t>
  </si>
  <si>
    <t>HP-163</t>
  </si>
  <si>
    <t>WALLADPT30</t>
  </si>
  <si>
    <t>CBK424</t>
  </si>
  <si>
    <t>CBK-CLICC-175</t>
  </si>
  <si>
    <t>HP-021</t>
  </si>
  <si>
    <t>AD2043</t>
  </si>
  <si>
    <t>CLICC EE AD2 Unit 43</t>
  </si>
  <si>
    <t>CLICC-MM-0075</t>
  </si>
  <si>
    <t>ITS iPad 306</t>
  </si>
  <si>
    <t>CALC15</t>
  </si>
  <si>
    <t>CBK-130</t>
  </si>
  <si>
    <t>CBK-156</t>
  </si>
  <si>
    <t>HP-140</t>
  </si>
  <si>
    <t>OMNI03</t>
  </si>
  <si>
    <t>OMN-BIO-03</t>
  </si>
  <si>
    <t>OMNI44</t>
  </si>
  <si>
    <t>VGAC19</t>
  </si>
  <si>
    <t>VGAC-YRL-03</t>
  </si>
  <si>
    <t>HP-005</t>
  </si>
  <si>
    <t>HP-093</t>
  </si>
  <si>
    <t>HP080</t>
  </si>
  <si>
    <t>WL-RC2-10</t>
  </si>
  <si>
    <t>HP-122</t>
  </si>
  <si>
    <t>CBK-312</t>
  </si>
  <si>
    <t>CBK-CLICC-63</t>
  </si>
  <si>
    <t>IPADK031</t>
  </si>
  <si>
    <t>CLICC iPad Keyboard 31</t>
  </si>
  <si>
    <t>HP-029</t>
  </si>
  <si>
    <t>OMNI33</t>
  </si>
  <si>
    <t>OMN-YRL-03</t>
  </si>
  <si>
    <t>CBK-103</t>
  </si>
  <si>
    <t>CBK-106</t>
  </si>
  <si>
    <t>CBCR-27</t>
  </si>
  <si>
    <t>CBK-128</t>
  </si>
  <si>
    <t>CBK098</t>
  </si>
  <si>
    <t>CYRL-24</t>
  </si>
  <si>
    <t>HP-100</t>
  </si>
  <si>
    <t>CLICC-MM-0121</t>
  </si>
  <si>
    <t>ITS iPad 188</t>
  </si>
  <si>
    <t>CLICC-MM-0234</t>
  </si>
  <si>
    <t>ITS iPad 69</t>
  </si>
  <si>
    <t>CBK-114</t>
  </si>
  <si>
    <t>CBK-253</t>
  </si>
  <si>
    <t>FAC482</t>
  </si>
  <si>
    <t>ITS iPad 82</t>
  </si>
  <si>
    <t>FAC517C</t>
  </si>
  <si>
    <t>CLICC Faculty iPad Charger 117</t>
  </si>
  <si>
    <t>IPADK068</t>
  </si>
  <si>
    <t>CLICC iPad Keyboard 68</t>
  </si>
  <si>
    <t>CBK361</t>
  </si>
  <si>
    <t>CBK-301</t>
  </si>
  <si>
    <t>CBK362</t>
  </si>
  <si>
    <t>CBK-CLICC-113</t>
  </si>
  <si>
    <t>CLICC-MM-0073</t>
  </si>
  <si>
    <t>ITS iPad 124</t>
  </si>
  <si>
    <t>FAC906</t>
  </si>
  <si>
    <t>ITS iPad 294</t>
  </si>
  <si>
    <t>CBK-094</t>
  </si>
  <si>
    <t>CLICC-MM-0047</t>
  </si>
  <si>
    <t>ITS iPad 28</t>
  </si>
  <si>
    <t>HP076C</t>
  </si>
  <si>
    <t>CLICC RC Classrooms HP Charger 76</t>
  </si>
  <si>
    <t>CBK344</t>
  </si>
  <si>
    <t>CBK-CLICC-95</t>
  </si>
  <si>
    <t>CBK-306</t>
  </si>
  <si>
    <t>CBK-CLICC-57</t>
  </si>
  <si>
    <t>CBK345</t>
  </si>
  <si>
    <t>CBK-CLICC-96</t>
  </si>
  <si>
    <t>CBK-071</t>
  </si>
  <si>
    <t>OLDMACCHRG24</t>
  </si>
  <si>
    <t>MAGL-BIO-05</t>
  </si>
  <si>
    <t>OLDMACCHRG21</t>
  </si>
  <si>
    <t>MAGL-BIO-02</t>
  </si>
  <si>
    <t>CBK-320</t>
  </si>
  <si>
    <t>CBK390</t>
  </si>
  <si>
    <t>CBK-CLICC-141</t>
  </si>
  <si>
    <t>FAC635</t>
  </si>
  <si>
    <t>ITS iPad 235</t>
  </si>
  <si>
    <t>OMNI04</t>
  </si>
  <si>
    <t>OMN-BIO-04</t>
  </si>
  <si>
    <t>VGAC28</t>
  </si>
  <si>
    <t>VGAC-POW-04</t>
  </si>
  <si>
    <t>CBK383</t>
  </si>
  <si>
    <t>CBK-CLICC-134</t>
  </si>
  <si>
    <t>CBK425</t>
  </si>
  <si>
    <t>CBK-CLICC-176</t>
  </si>
  <si>
    <t>HP-078</t>
  </si>
  <si>
    <t>HPUSBC14</t>
  </si>
  <si>
    <t>ANDROID08</t>
  </si>
  <si>
    <t>AND-BOE-04</t>
  </si>
  <si>
    <t>CBK-250</t>
  </si>
  <si>
    <t>MACCHRG11</t>
  </si>
  <si>
    <t>MAGT-MUS-11</t>
  </si>
  <si>
    <t>IPHONE29</t>
  </si>
  <si>
    <t>IPH-YRL-05</t>
  </si>
  <si>
    <t>CBK201</t>
  </si>
  <si>
    <t>CBK-BIO-12</t>
  </si>
  <si>
    <t>AD2312</t>
  </si>
  <si>
    <t>HP-123</t>
  </si>
  <si>
    <t>CBK001</t>
  </si>
  <si>
    <t>CBK-001</t>
  </si>
  <si>
    <t>ANKER01</t>
  </si>
  <si>
    <t>CLICC-MM-0083</t>
  </si>
  <si>
    <t>ITS iPad 154</t>
  </si>
  <si>
    <t>CLICC-MM-0241</t>
  </si>
  <si>
    <t>ITS iPad 217</t>
  </si>
  <si>
    <t>CBK-083</t>
  </si>
  <si>
    <t>HP-104</t>
  </si>
  <si>
    <t>CLICC-MM-0108</t>
  </si>
  <si>
    <t>ITS iPad 130</t>
  </si>
  <si>
    <t>CLICC-MM-0249</t>
  </si>
  <si>
    <t>ITS iPad 231</t>
  </si>
  <si>
    <t>Grand Total</t>
  </si>
  <si>
    <t>Patron ID</t>
  </si>
  <si>
    <t>Count</t>
  </si>
  <si>
    <t>Analysis</t>
  </si>
  <si>
    <t>01. Patron ID uninformative</t>
  </si>
  <si>
    <t>Unique BarCode</t>
  </si>
  <si>
    <t>HP</t>
  </si>
  <si>
    <t>IPADK</t>
  </si>
  <si>
    <t>IPHONE</t>
  </si>
  <si>
    <t>HDST</t>
  </si>
  <si>
    <t>LABMSE</t>
  </si>
  <si>
    <t>MACCHRG</t>
  </si>
  <si>
    <t>MACUSBC24C</t>
  </si>
  <si>
    <t>MACUSBC25C</t>
  </si>
  <si>
    <t>OMNI</t>
  </si>
  <si>
    <t>WALLADPT</t>
  </si>
  <si>
    <t>CBK</t>
  </si>
  <si>
    <t>CLICC-ML</t>
  </si>
  <si>
    <t>CLICC-MM</t>
  </si>
  <si>
    <t>CALC</t>
  </si>
  <si>
    <t>MACUSBC19C</t>
  </si>
  <si>
    <t>MACUSBC27C</t>
  </si>
  <si>
    <t>AD</t>
  </si>
  <si>
    <t>MACUSBC20C</t>
  </si>
  <si>
    <t>HDMIC</t>
  </si>
  <si>
    <t>HPUSBC</t>
  </si>
  <si>
    <t>MACUSBC06C</t>
  </si>
  <si>
    <t>MACUSBC29C</t>
  </si>
  <si>
    <t>UHDMI</t>
  </si>
  <si>
    <t>MACUSBC09C</t>
  </si>
  <si>
    <t>MACUSBC12C</t>
  </si>
  <si>
    <t>ANDROID</t>
  </si>
  <si>
    <t>MACUSBC07C</t>
  </si>
  <si>
    <t>MACUSBC08C</t>
  </si>
  <si>
    <t>MACUSBC16C</t>
  </si>
  <si>
    <t>MACUSBC17C</t>
  </si>
  <si>
    <t>OLDMACCHRG</t>
  </si>
  <si>
    <t>UVGA</t>
  </si>
  <si>
    <t>MACUSBC05C</t>
  </si>
  <si>
    <t>MACUSBC</t>
  </si>
  <si>
    <t>FAC</t>
  </si>
  <si>
    <t>ANKER</t>
  </si>
  <si>
    <t>MACUSBC23C</t>
  </si>
  <si>
    <t>SUP</t>
  </si>
  <si>
    <t>VGA</t>
  </si>
  <si>
    <t>BOEIPHONE</t>
  </si>
  <si>
    <t>VGAC</t>
  </si>
  <si>
    <t>MSE</t>
  </si>
  <si>
    <t>MACUSBC13C</t>
  </si>
  <si>
    <t>BIOUSBCVGA</t>
  </si>
  <si>
    <t>Uniq/19B13Code</t>
  </si>
  <si>
    <t>Uniq/24B10Code</t>
  </si>
  <si>
    <t>Uniq/24B11Code</t>
  </si>
  <si>
    <t>Uniq/31B08Code</t>
  </si>
  <si>
    <t>Uniq/25B10Code</t>
  </si>
  <si>
    <t>Uniq/25B05Code</t>
  </si>
  <si>
    <t>Uniq/1/B05Code</t>
  </si>
  <si>
    <t>Uniq/26B03Code</t>
  </si>
  <si>
    <t>Uniq/26B04Code</t>
  </si>
  <si>
    <t>Uniq/27B10Code</t>
  </si>
  <si>
    <t>Uniq/27B03Code</t>
  </si>
  <si>
    <t>Uniq/27B09Code</t>
  </si>
  <si>
    <t>Uniq/3/B01Code</t>
  </si>
  <si>
    <t>Uniq/27B04Code</t>
  </si>
  <si>
    <t>Uniq/30B01Code</t>
  </si>
  <si>
    <t>Uniq/30B02Code</t>
  </si>
  <si>
    <t>Uniq/30B03Code</t>
  </si>
  <si>
    <t>Uniq/6/B09Code</t>
  </si>
  <si>
    <t>Uniq/6/B12Code</t>
  </si>
  <si>
    <t>Uniq/24B03Code</t>
  </si>
  <si>
    <t>Uniq/31B03Code</t>
  </si>
  <si>
    <t>Uniq/31B02Code</t>
  </si>
  <si>
    <t>Uniq/2/B02Code</t>
  </si>
  <si>
    <t>Uniq/3/B05Code</t>
  </si>
  <si>
    <t>Uniq/3/B00Code</t>
  </si>
  <si>
    <t>Uniq/3/B04Code</t>
  </si>
  <si>
    <t>Uniq/3/B02Code</t>
  </si>
  <si>
    <t>Uniq/3/B03Code</t>
  </si>
  <si>
    <t>Uniq/3/B06Code</t>
  </si>
  <si>
    <t>Uniq/3/B08Code</t>
  </si>
  <si>
    <t>Uniq/3/B13Code</t>
  </si>
  <si>
    <t>Uniq/6/B07Code</t>
  </si>
  <si>
    <t>Uniq/6/B11Code</t>
  </si>
  <si>
    <t>Uniq/7/B03Code</t>
  </si>
  <si>
    <t>Uniq/8/B08Code</t>
  </si>
  <si>
    <t>Uniq/8/B10Code</t>
  </si>
  <si>
    <t>Uniq/8/B02Code</t>
  </si>
  <si>
    <t>Uniq/8/B03Code</t>
  </si>
  <si>
    <t>Uniq/8/B06Code</t>
  </si>
  <si>
    <t>Uniq/9/B08Code</t>
  </si>
  <si>
    <t>Uniq/9/B09Code</t>
  </si>
  <si>
    <t>Uniq/15B08Code</t>
  </si>
  <si>
    <t>Uniq/16B05Code</t>
  </si>
  <si>
    <t>Uniq/10B07Code</t>
  </si>
  <si>
    <t>Uniq/10B09Code</t>
  </si>
  <si>
    <t>Uniq/13B12Code</t>
  </si>
  <si>
    <t>Uniq/13B03Code</t>
  </si>
  <si>
    <t>Uniq/24B12Code</t>
  </si>
  <si>
    <t>Uniq/15B11Code</t>
  </si>
  <si>
    <t>Uniq/16B03Code</t>
  </si>
  <si>
    <t>Uniq/16B09Code</t>
  </si>
  <si>
    <t>Uniq/16B11Code</t>
  </si>
  <si>
    <t>Uniq/16B12Code</t>
  </si>
  <si>
    <t>Uniq/21B04Code</t>
  </si>
  <si>
    <t>Uniq/22B09Code</t>
  </si>
  <si>
    <t>Uniq/23B08Code</t>
  </si>
  <si>
    <t>Uniq/23B09Code</t>
  </si>
  <si>
    <t>Uniq/23B12Code</t>
  </si>
  <si>
    <t>Uniq/23B13Code</t>
  </si>
  <si>
    <t>Uniq/24B07Code</t>
  </si>
  <si>
    <t>Uniq/26B11Code</t>
  </si>
  <si>
    <t>Uniq/21B08Code</t>
  </si>
  <si>
    <t>Uniq/28B01Code</t>
  </si>
  <si>
    <t>Uniq/1/B03Code</t>
  </si>
  <si>
    <t>Uniq/1/B09Code</t>
  </si>
  <si>
    <t>Uniq/15B10Code</t>
  </si>
  <si>
    <t>Uniq/23B11Code</t>
  </si>
  <si>
    <t>Uniq/23B01Code</t>
  </si>
  <si>
    <t>Uniq/2/B09Code</t>
  </si>
  <si>
    <t>Uniq/3/B09Code</t>
  </si>
  <si>
    <t>Uniq/6/B03Code</t>
  </si>
  <si>
    <t>Uniq/10B-0Code</t>
  </si>
  <si>
    <t>Uniq/7/B04Code</t>
  </si>
  <si>
    <t>Uniq/7/B-0Code</t>
  </si>
  <si>
    <t>Uniq/7/B02Code</t>
  </si>
  <si>
    <t>Uniq/9/B13Code</t>
  </si>
  <si>
    <t>Uniq/10B-1Code</t>
  </si>
  <si>
    <t>Uniq/17B08Code</t>
  </si>
  <si>
    <t>Uniq/11B08Code</t>
  </si>
  <si>
    <t>Uniq/7/B00Code</t>
  </si>
  <si>
    <t>Uniq/9/B-0Code</t>
  </si>
  <si>
    <t>Uniq/9/B01Code</t>
  </si>
  <si>
    <t>Uniq/16B-1Code</t>
  </si>
  <si>
    <t>Uniq/19B05Code</t>
  </si>
  <si>
    <t>Uniq/20B02Code</t>
  </si>
  <si>
    <t>Uniq/14B02Code</t>
  </si>
  <si>
    <t>Uniq/14B10Code</t>
  </si>
  <si>
    <t>Uniq/21B02Code</t>
  </si>
  <si>
    <t>Uniq/21B01Code</t>
  </si>
  <si>
    <t>Uniq/28B-0Code</t>
  </si>
  <si>
    <t>Uniq/23B10Code</t>
  </si>
  <si>
    <t>Uniq/23B-1Code</t>
  </si>
  <si>
    <t>Uniq/24B02Code</t>
  </si>
  <si>
    <t>Uniq/24B-1Code</t>
  </si>
  <si>
    <t>Uniq/24B01Code</t>
  </si>
  <si>
    <t>Uniq/24B-0Code</t>
  </si>
  <si>
    <t>Uniq/31B01Code</t>
  </si>
  <si>
    <t>Uniq/23B00Code</t>
  </si>
  <si>
    <t>Uniq/31B-0Code</t>
  </si>
  <si>
    <t>Dup</t>
  </si>
  <si>
    <t>02. Unique BarCodes</t>
  </si>
  <si>
    <t>Mapping of BarCodes</t>
  </si>
  <si>
    <t>Cleaned Datapoints</t>
  </si>
  <si>
    <t>Dropped Datapoints</t>
  </si>
  <si>
    <t>Retained Percentage (%)</t>
  </si>
  <si>
    <t>Alma Datapoints</t>
  </si>
  <si>
    <t>General Patron Group</t>
  </si>
  <si>
    <t>Academic</t>
  </si>
  <si>
    <t>Graduate</t>
  </si>
  <si>
    <t>Undergraduate</t>
  </si>
  <si>
    <t>Staff</t>
  </si>
  <si>
    <t>Alumni</t>
  </si>
  <si>
    <t>External 10 + Access</t>
  </si>
  <si>
    <t>Patron Group XLOOKUP Table</t>
  </si>
  <si>
    <t>Barcode XLOOKUP Table</t>
  </si>
  <si>
    <t>Unique Barcode</t>
  </si>
  <si>
    <t>Type</t>
  </si>
  <si>
    <t>General Type</t>
  </si>
  <si>
    <t>HP Laptop</t>
  </si>
  <si>
    <t>iPad</t>
  </si>
  <si>
    <t>Headphones</t>
  </si>
  <si>
    <t>Mouse</t>
  </si>
  <si>
    <t>ChromeBook</t>
  </si>
  <si>
    <t>MacBook</t>
  </si>
  <si>
    <t>EE Devices</t>
  </si>
  <si>
    <t>Android Charger</t>
  </si>
  <si>
    <t>Super Drive</t>
  </si>
  <si>
    <t>VGA Cable</t>
  </si>
  <si>
    <t>Device</t>
  </si>
  <si>
    <t>Charger</t>
  </si>
  <si>
    <t>Accessory</t>
  </si>
  <si>
    <t>Cable</t>
  </si>
  <si>
    <t>* Data Cleaning Methodology: Remove empty Patron Groups</t>
  </si>
  <si>
    <t>Total Loans by Patron Group - General Analysis</t>
  </si>
  <si>
    <t>Row Labels</t>
  </si>
  <si>
    <t>Column Labels</t>
  </si>
  <si>
    <t>Count of Barcode</t>
  </si>
  <si>
    <t>Patron Group Simplified Table - Type</t>
  </si>
  <si>
    <t>Patron Group Simplified Table - General Type</t>
  </si>
  <si>
    <t>1. Overall what are the % of undergrads, grads, etc using CLICC loan services</t>
  </si>
  <si>
    <t>Total</t>
  </si>
  <si>
    <t>Percentage</t>
  </si>
  <si>
    <t>Top Item Loaned</t>
  </si>
  <si>
    <t>Number of Loans</t>
  </si>
  <si>
    <t>N/A</t>
  </si>
  <si>
    <t>2. By equipment type, what is the % breakdown, ie of ipad loans, what % are undergrads, grads, etc.</t>
  </si>
  <si>
    <t>Patron Groups</t>
  </si>
  <si>
    <t>3. By location what is the % breakdown, ie of loans at Biomed what % are undergrads, grads, etc</t>
  </si>
  <si>
    <t>4. If time allows, what is the % breakdown, ie of Windows vs Mac, for undergrads, grads, etc</t>
  </si>
  <si>
    <t>Windows</t>
  </si>
  <si>
    <t>Mac</t>
  </si>
  <si>
    <t>What % of patrons (use unique ID) were "repeat" customers - ie 23% used CLICC equipment loans &gt;5 times in fall quarter, 37% used CLICC equipment loans 2-4 times, the rest had less than 2 loans/transactions in fall</t>
  </si>
  <si>
    <t>Unique Patron ID</t>
  </si>
  <si>
    <t>Number of "-1"</t>
  </si>
  <si>
    <t>Total number of Patrons</t>
  </si>
  <si>
    <t>Percentage of "-1"</t>
  </si>
  <si>
    <t>* Unable to do analysis due to ALMA issue. Will rectify and correct if possible</t>
  </si>
  <si>
    <t>Time Analaysis: Transactions by Loan Date</t>
  </si>
  <si>
    <t>Jan</t>
  </si>
  <si>
    <t>9-Jan</t>
  </si>
  <si>
    <t>10-Jan</t>
  </si>
  <si>
    <t>11-Jan</t>
  </si>
  <si>
    <t>12-Jan</t>
  </si>
  <si>
    <t>13-Jan</t>
  </si>
  <si>
    <t>15-Jan</t>
  </si>
  <si>
    <t>16-Jan</t>
  </si>
  <si>
    <t>17-Jan</t>
  </si>
  <si>
    <t>18-Jan</t>
  </si>
  <si>
    <t>19-Jan</t>
  </si>
  <si>
    <t>20-Jan</t>
  </si>
  <si>
    <t>22-Jan</t>
  </si>
  <si>
    <t>23-Jan</t>
  </si>
  <si>
    <t>24-Jan</t>
  </si>
  <si>
    <t>25-Jan</t>
  </si>
  <si>
    <t>26-Jan</t>
  </si>
  <si>
    <t>27-Jan</t>
  </si>
  <si>
    <t>28-Jan</t>
  </si>
  <si>
    <t>29-Jan</t>
  </si>
  <si>
    <t>30-Jan</t>
  </si>
  <si>
    <t>31-Jan</t>
  </si>
  <si>
    <t>Feb</t>
  </si>
  <si>
    <t>1-Feb</t>
  </si>
  <si>
    <t>2-Feb</t>
  </si>
  <si>
    <t>3-Feb</t>
  </si>
  <si>
    <t>4-Feb</t>
  </si>
  <si>
    <t>5-Feb</t>
  </si>
  <si>
    <t>6-Feb</t>
  </si>
  <si>
    <t>7-Feb</t>
  </si>
  <si>
    <t>8-Feb</t>
  </si>
  <si>
    <t>9-Feb</t>
  </si>
  <si>
    <t>10-Feb</t>
  </si>
  <si>
    <t>11-Feb</t>
  </si>
  <si>
    <t>12-Feb</t>
  </si>
  <si>
    <t>13-Feb</t>
  </si>
  <si>
    <t>14-Feb</t>
  </si>
  <si>
    <t>15-Feb</t>
  </si>
  <si>
    <t>16-Feb</t>
  </si>
  <si>
    <t>17-Feb</t>
  </si>
  <si>
    <t>18-Feb</t>
  </si>
  <si>
    <t>19-Feb</t>
  </si>
  <si>
    <t>20-Feb</t>
  </si>
  <si>
    <t>21-Feb</t>
  </si>
  <si>
    <t>22-Feb</t>
  </si>
  <si>
    <t>23-Feb</t>
  </si>
  <si>
    <t>24-Feb</t>
  </si>
  <si>
    <t>25-Feb</t>
  </si>
  <si>
    <t>26-Feb</t>
  </si>
  <si>
    <t>27-Feb</t>
  </si>
  <si>
    <t>28-Feb</t>
  </si>
  <si>
    <t>Mar</t>
  </si>
  <si>
    <t>1-Mar</t>
  </si>
  <si>
    <t>2-Mar</t>
  </si>
  <si>
    <t>3-Mar</t>
  </si>
  <si>
    <t>4-Mar</t>
  </si>
  <si>
    <t>5-Mar</t>
  </si>
  <si>
    <t>6-Mar</t>
  </si>
  <si>
    <t>7-Mar</t>
  </si>
  <si>
    <t>8-Mar</t>
  </si>
  <si>
    <t>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</si>
  <si>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</si>
  <si>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</si>
  <si>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</si>
  <si>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</si>
  <si>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</si>
  <si>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</si>
  <si>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</si>
  <si>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</si>
  <si>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</si>
  <si>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</si>
  <si>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</si>
  <si>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</si>
  <si>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</si>
  <si>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</si>
  <si>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</si>
  <si>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Transactions</t>
  </si>
  <si>
    <t>Day</t>
  </si>
  <si>
    <t>Monday</t>
  </si>
  <si>
    <t>Tuesday</t>
  </si>
  <si>
    <t>Wednesday</t>
  </si>
  <si>
    <t>Thursday</t>
  </si>
  <si>
    <t>Friday</t>
  </si>
  <si>
    <t>Saturday</t>
  </si>
  <si>
    <t>Sunday</t>
  </si>
  <si>
    <t>Count of Count</t>
  </si>
  <si>
    <t>Bar Race</t>
  </si>
  <si>
    <t>Items</t>
  </si>
  <si>
    <t>URL</t>
  </si>
  <si>
    <t>Donut Chart</t>
  </si>
  <si>
    <t>Transaction Count</t>
  </si>
  <si>
    <t>https://cdn-icons-png.flaticon.com/512/1069/1069893.png</t>
  </si>
  <si>
    <t>https://cdn-icons-png.flaticon.com/512/7717/7717322.png</t>
  </si>
  <si>
    <t>https://cdn-icons-png.flaticon.com/512/1547/1547844.png</t>
  </si>
  <si>
    <t>https://cdn-icons-png.flaticon.com/512/2344/2344132.png</t>
  </si>
  <si>
    <t>https://cdn-icons-png.flaticon.com/512/888/888896.png</t>
  </si>
  <si>
    <t>https://cdn-icons-png.flaticon.com/512/3205/3205957.png</t>
  </si>
  <si>
    <t>https://cdn-icons-png.flaticon.com/512/2124/2124108.png</t>
  </si>
  <si>
    <t>https://cdn-icons-png.flaticon.com/512/3791/3791429.png</t>
  </si>
  <si>
    <t>https://cdn-icons-png.flaticon.com/512/882/882647.png</t>
  </si>
  <si>
    <t>https://cdn-icons-png.flaticon.com/512/7661/7661138.png</t>
  </si>
  <si>
    <t>https://cdn-icons-png.flaticon.com/512/564/564477.png</t>
  </si>
  <si>
    <t>https://cdn-icons-png.flaticon.com/512/4106/4106027.png</t>
  </si>
  <si>
    <t>https://cdn-icons-png.flaticon.com/512/0/747.png</t>
  </si>
  <si>
    <t>https://cdn-icons-png.flaticon.com/512/977/977893.png</t>
  </si>
  <si>
    <t>https://cdn-icons-png.flaticon.com/512/2422/2422602.png</t>
  </si>
  <si>
    <t>https://cdn-icons-png.flaticon.com/512/1787/1787045.png</t>
  </si>
  <si>
    <t>https://cdn-icons-png.flaticon.com/512/977/977892.png</t>
  </si>
  <si>
    <t>https://cdn-icons-png.flaticon.com/512/252/252590.png</t>
  </si>
  <si>
    <t>https://cdn-icons-png.flaticon.com/512/2729/2729129.png</t>
  </si>
  <si>
    <t>https://cdn-icons-png.flaticon.com/512/4864/4864256.png</t>
  </si>
  <si>
    <t>https://cdn-icons-png.flaticon.com/512/1689/1689048.png</t>
  </si>
  <si>
    <t>https://cdn-icons-png.flaticon.com/512/3432/3432678.png</t>
  </si>
  <si>
    <t>https://cdn-icons-png.flaticon.com/512/4812/4812575.png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</si>
</sst>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36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  <scheme val="minor"/>
    </font>
    <font>
      <b/>
      <sz val="14"/>
      <color theme="0"/>
      <name val="Calibri"/>
      <family val="2"/>
    </font>
    <font>
      <b/>
      <sz val="12"/>
      <color theme="0"/>
      <name val="Calibri"/>
      <family val="2"/>
    </font>
    <font>
      <sz val="8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5D9F1"/>
        <bgColor rgb="FF000000"/>
      </patternFill>
    </fill>
    <fill>
      <patternFill patternType="solid">
        <fgColor theme="0" tint="-0.249977111117893"/>
        <bgColor indexed="64"/>
      </patternFill>
    </fill>
  </fills>
  <borders count="48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/>
      <end/>
      <top style="thin">
        <color theme="4" tint="0.39997558519241921"/>
      </top>
      <bottom style="thin">
        <color theme="4" tint="0.39997558519241921"/>
      </bottom>
      <diagonal/>
    </border>
    <border>
      <start style="medium">
        <color indexed="64"/>
      </start>
      <end style="thin">
        <color indexed="64"/>
      </end>
      <top style="medium">
        <color indexed="64"/>
      </top>
      <bottom style="thin">
        <color indexed="64"/>
      </bottom>
      <diagonal/>
    </border>
    <border>
      <start style="thin">
        <color indexed="64"/>
      </start>
      <end style="thin">
        <color indexed="64"/>
      </end>
      <top style="medium">
        <color indexed="64"/>
      </top>
      <bottom style="thin">
        <color indexed="64"/>
      </bottom>
      <diagonal/>
    </border>
    <border>
      <start style="thin">
        <color indexed="64"/>
      </start>
      <end style="medium">
        <color indexed="64"/>
      </end>
      <top style="medium">
        <color indexed="64"/>
      </top>
      <bottom style="thin">
        <color indexed="64"/>
      </bottom>
      <diagonal/>
    </border>
    <border>
      <start style="medium">
        <color indexed="64"/>
      </start>
      <end style="thin">
        <color indexed="64"/>
      </end>
      <top style="thin">
        <color indexed="64"/>
      </top>
      <bottom style="medium">
        <color indexed="6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medium">
        <color indexed="64"/>
      </bottom>
      <diagonal/>
    </border>
    <border>
      <start style="thin">
        <color indexed="64"/>
      </start>
      <end style="medium">
        <color indexed="64"/>
      </end>
      <top style="thin">
        <color indexed="64"/>
      </top>
      <bottom style="medium">
        <color indexed="6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 style="medium">
        <color indexed="64"/>
      </start>
      <end style="medium">
        <color indexed="64"/>
      </end>
      <top style="medium">
        <color indexed="64"/>
      </top>
      <bottom style="medium">
        <color indexed="64"/>
      </bottom>
      <diagonal/>
    </border>
    <border>
      <start style="medium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 style="thin">
        <color indexed="64"/>
      </start>
      <end style="medium">
        <color indexed="64"/>
      </end>
      <top style="thin">
        <color indexed="64"/>
      </top>
      <bottom style="thin">
        <color indexed="64"/>
      </bottom>
      <diagonal/>
    </border>
    <border>
      <start style="medium">
        <color indexed="64"/>
      </start>
      <end/>
      <top/>
      <bottom/>
      <diagonal/>
    </border>
    <border>
      <start/>
      <end style="medium">
        <color indexed="64"/>
      </end>
      <top/>
      <bottom/>
      <diagonal/>
    </border>
    <border>
      <start style="medium">
        <color indexed="64"/>
      </start>
      <end/>
      <top/>
      <bottom style="medium">
        <color indexed="64"/>
      </bottom>
      <diagonal/>
    </border>
    <border>
      <start/>
      <end style="medium">
        <color indexed="64"/>
      </end>
      <top/>
      <bottom style="medium">
        <color indexed="64"/>
      </bottom>
      <diagonal/>
    </border>
    <border>
      <start style="medium">
        <color indexed="64"/>
      </start>
      <end style="thin">
        <color indexed="64"/>
      </end>
      <top/>
      <bottom style="thin">
        <color indexed="64"/>
      </bottom>
      <diagonal/>
    </border>
    <border>
      <start style="medium">
        <color indexed="64"/>
      </start>
      <end/>
      <top style="medium">
        <color indexed="64"/>
      </top>
      <bottom/>
      <diagonal/>
    </border>
    <border>
      <start/>
      <end/>
      <top style="medium">
        <color indexed="64"/>
      </top>
      <bottom/>
      <diagonal/>
    </border>
    <border>
      <start/>
      <end style="medium">
        <color indexed="64"/>
      </end>
      <top style="medium">
        <color indexed="64"/>
      </top>
      <bottom/>
      <diagonal/>
    </border>
    <border>
      <start/>
      <end/>
      <top/>
      <bottom style="medium">
        <color indexed="64"/>
      </bottom>
      <diagonal/>
    </border>
    <border>
      <start style="medium">
        <color indexed="64"/>
      </start>
      <end style="medium">
        <color indexed="64"/>
      </end>
      <top style="medium">
        <color indexed="64"/>
      </top>
      <bottom/>
      <diagonal/>
    </border>
    <border>
      <start style="medium">
        <color indexed="64"/>
      </start>
      <end style="medium">
        <color indexed="64"/>
      </end>
      <top/>
      <bottom/>
      <diagonal/>
    </border>
    <border>
      <start style="medium">
        <color indexed="64"/>
      </start>
      <end style="medium">
        <color indexed="64"/>
      </end>
      <top/>
      <bottom style="medium">
        <color indexed="64"/>
      </bottom>
      <diagonal/>
    </border>
    <border>
      <start/>
      <end/>
      <top style="medium">
        <color indexed="64"/>
      </top>
      <bottom style="medium">
        <color indexed="64"/>
      </bottom>
      <diagonal/>
    </border>
    <border>
      <start/>
      <end style="medium">
        <color indexed="64"/>
      </end>
      <top style="medium">
        <color indexed="64"/>
      </top>
      <bottom style="medium">
        <color indexed="64"/>
      </bottom>
      <diagonal/>
    </border>
    <border>
      <start style="medium">
        <color indexed="64"/>
      </start>
      <end/>
      <top style="medium">
        <color indexed="64"/>
      </top>
      <bottom style="medium">
        <color indexed="64"/>
      </bottom>
      <diagonal/>
    </border>
    <border>
      <start style="medium">
        <color indexed="64"/>
      </start>
      <end style="medium">
        <color indexed="64"/>
      </end>
      <top/>
      <bottom style="thin">
        <color indexed="64"/>
      </bottom>
      <diagonal/>
    </border>
    <border>
      <start style="medium">
        <color indexed="64"/>
      </start>
      <end style="medium">
        <color indexed="64"/>
      </end>
      <top style="thin">
        <color indexed="64"/>
      </top>
      <bottom style="thin">
        <color indexed="64"/>
      </bottom>
      <diagonal/>
    </border>
    <border>
      <start style="thin">
        <color indexed="64"/>
      </start>
      <end style="medium">
        <color indexed="64"/>
      </end>
      <top/>
      <bottom style="thin">
        <color indexed="64"/>
      </bottom>
      <diagonal/>
    </border>
    <border>
      <start style="medium">
        <color indexed="64"/>
      </start>
      <end style="medium">
        <color indexed="64"/>
      </end>
      <top style="thin">
        <color indexed="64"/>
      </top>
      <bottom style="medium">
        <color indexed="64"/>
      </bottom>
      <diagonal/>
    </border>
    <border>
      <start style="medium">
        <color indexed="64"/>
      </start>
      <end style="thin">
        <color indexed="64"/>
      </end>
      <top style="medium">
        <color indexed="64"/>
      </top>
      <bottom style="medium">
        <color indexed="64"/>
      </bottom>
      <diagonal/>
    </border>
    <border>
      <start style="thin">
        <color indexed="64"/>
      </start>
      <end style="medium">
        <color indexed="64"/>
      </end>
      <top style="medium">
        <color indexed="64"/>
      </top>
      <bottom style="medium">
        <color indexed="64"/>
      </bottom>
      <diagonal/>
    </border>
    <border>
      <start style="thin">
        <color indexed="64"/>
      </start>
      <end/>
      <top style="medium">
        <color indexed="64"/>
      </top>
      <bottom style="thin">
        <color indexed="64"/>
      </bottom>
      <diagonal/>
    </border>
    <border>
      <start style="medium">
        <color indexed="64"/>
      </start>
      <end style="medium">
        <color indexed="64"/>
      </end>
      <top style="medium">
        <color indexed="64"/>
      </top>
      <bottom style="thin">
        <color indexed="64"/>
      </bottom>
      <diagonal/>
    </border>
    <border>
      <start style="thin">
        <color indexed="64"/>
      </start>
      <end/>
      <top style="thin">
        <color indexed="64"/>
      </top>
      <bottom style="medium">
        <color indexed="64"/>
      </bottom>
      <diagonal/>
    </border>
    <border>
      <start style="thin">
        <color indexed="64"/>
      </start>
      <end/>
      <top/>
      <bottom style="thin">
        <color indexed="64"/>
      </bottom>
      <diagonal/>
    </border>
    <border>
      <start style="medium">
        <color indexed="64"/>
      </start>
      <end style="medium">
        <color indexed="64"/>
      </end>
      <top style="thin">
        <color indexed="64"/>
      </top>
      <bottom/>
      <diagonal/>
    </border>
    <border>
      <start style="thin">
        <color indexed="64"/>
      </start>
      <end/>
      <top style="medium">
        <color indexed="64"/>
      </top>
      <bottom style="medium">
        <color indexed="6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20" fillId="0" borderId="0" applyNumberFormat="0" applyFill="0" applyBorder="0" applyAlignment="0" applyProtection="0"/>
    <xf numFmtId="9" fontId="22" fillId="0" borderId="0" applyFont="0" applyFill="0" applyBorder="0" applyAlignment="0" applyProtection="0"/>
  </cellStyleXfs>
  <cellXfs count="93">
    <xf numFmtId="0" fontId="0" fillId="0" borderId="0" xfId="0"/>
    <xf numFmtId="14" fontId="0" fillId="0" borderId="0" xfId="0" applyNumberFormat="1"/>
    <xf numFmtId="0" fontId="13" fillId="33" borderId="10" xfId="0" applyFont="1" applyFill="1" applyBorder="1"/>
    <xf numFmtId="0" fontId="0" fillId="34" borderId="10" xfId="0" applyFill="1" applyBorder="1"/>
    <xf numFmtId="0" fontId="0" fillId="0" borderId="10" xfId="0" applyBorder="1"/>
    <xf numFmtId="0" fontId="0" fillId="0" borderId="0" xfId="0" pivotButton="1"/>
    <xf numFmtId="0" fontId="0" fillId="0" borderId="0" xfId="0" applyAlignment="1">
      <alignment horizontal="left"/>
    </xf>
    <xf numFmtId="0" fontId="19" fillId="0" borderId="0" xfId="0" applyFont="1"/>
    <xf numFmtId="0" fontId="20" fillId="0" borderId="0" xfId="43"/>
    <xf numFmtId="0" fontId="0" fillId="0" borderId="14" xfId="0" applyBorder="1"/>
    <xf numFmtId="0" fontId="0" fillId="0" borderId="15" xfId="0" applyBorder="1"/>
    <xf numFmtId="10" fontId="0" fillId="0" borderId="0" xfId="42" applyNumberFormat="1" applyFont="1"/>
    <xf numFmtId="0" fontId="0" fillId="0" borderId="17" xfId="0" applyBorder="1"/>
    <xf numFmtId="0" fontId="0" fillId="0" borderId="13" xfId="0" applyBorder="1"/>
    <xf numFmtId="10" fontId="0" fillId="0" borderId="16" xfId="42" applyNumberFormat="1" applyFont="1" applyBorder="1"/>
    <xf numFmtId="0" fontId="16" fillId="36" borderId="11" xfId="0" applyFont="1" applyFill="1" applyBorder="1"/>
    <xf numFmtId="0" fontId="16" fillId="36" borderId="12" xfId="0" applyFont="1" applyFill="1" applyBorder="1"/>
    <xf numFmtId="0" fontId="16" fillId="36" borderId="13" xfId="0" applyFont="1" applyFill="1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19" xfId="0" applyBorder="1"/>
    <xf numFmtId="0" fontId="0" fillId="0" borderId="20" xfId="0" applyBorder="1"/>
    <xf numFmtId="0" fontId="0" fillId="0" borderId="16" xfId="0" applyBorder="1"/>
    <xf numFmtId="0" fontId="21" fillId="36" borderId="19" xfId="0" applyFont="1" applyFill="1" applyBorder="1" applyAlignment="1">
      <alignment horizontal="center"/>
    </xf>
    <xf numFmtId="0" fontId="21" fillId="36" borderId="20" xfId="0" applyFont="1" applyFill="1" applyBorder="1" applyAlignment="1">
      <alignment horizontal="center"/>
    </xf>
    <xf numFmtId="0" fontId="23" fillId="38" borderId="17" xfId="0" applyFont="1" applyFill="1" applyBorder="1" applyAlignment="1">
      <alignment horizontal="center"/>
    </xf>
    <xf numFmtId="0" fontId="23" fillId="38" borderId="19" xfId="0" applyFont="1" applyFill="1" applyBorder="1" applyAlignment="1">
      <alignment horizontal="center"/>
    </xf>
    <xf numFmtId="0" fontId="23" fillId="38" borderId="20" xfId="0" applyFont="1" applyFill="1" applyBorder="1" applyAlignment="1">
      <alignment horizontal="center"/>
    </xf>
    <xf numFmtId="0" fontId="21" fillId="0" borderId="0" xfId="0" applyFont="1"/>
    <xf numFmtId="0" fontId="24" fillId="35" borderId="0" xfId="0" applyFont="1" applyFill="1" applyAlignment="1">
      <alignment vertical="center"/>
    </xf>
    <xf numFmtId="0" fontId="0" fillId="35" borderId="0" xfId="0" applyFill="1"/>
    <xf numFmtId="0" fontId="0" fillId="0" borderId="28" xfId="0" applyBorder="1"/>
    <xf numFmtId="0" fontId="0" fillId="0" borderId="29" xfId="0" applyBorder="1"/>
    <xf numFmtId="0" fontId="0" fillId="0" borderId="31" xfId="0" applyBorder="1" applyAlignment="1">
      <alignment horizontal="left"/>
    </xf>
    <xf numFmtId="0" fontId="0" fillId="0" borderId="32" xfId="0" applyBorder="1" applyAlignment="1">
      <alignment horizontal="left"/>
    </xf>
    <xf numFmtId="0" fontId="0" fillId="0" borderId="18" xfId="0" pivotButton="1" applyBorder="1"/>
    <xf numFmtId="0" fontId="0" fillId="0" borderId="33" xfId="0" applyBorder="1"/>
    <xf numFmtId="0" fontId="0" fillId="0" borderId="34" xfId="0" applyBorder="1"/>
    <xf numFmtId="0" fontId="0" fillId="0" borderId="18" xfId="0" applyBorder="1"/>
    <xf numFmtId="0" fontId="0" fillId="0" borderId="31" xfId="0" applyBorder="1"/>
    <xf numFmtId="0" fontId="0" fillId="0" borderId="32" xfId="0" applyBorder="1"/>
    <xf numFmtId="0" fontId="21" fillId="0" borderId="0" xfId="0" applyFont="1" applyAlignment="1">
      <alignment horizontal="left"/>
    </xf>
    <xf numFmtId="0" fontId="25" fillId="35" borderId="0" xfId="0" applyFont="1" applyFill="1" applyAlignment="1">
      <alignment vertical="center"/>
    </xf>
    <xf numFmtId="1" fontId="0" fillId="0" borderId="0" xfId="0" applyNumberFormat="1"/>
    <xf numFmtId="0" fontId="0" fillId="0" borderId="35" xfId="0" applyBorder="1"/>
    <xf numFmtId="0" fontId="0" fillId="0" borderId="26" xfId="0" applyBorder="1"/>
    <xf numFmtId="0" fontId="0" fillId="0" borderId="27" xfId="0" applyBorder="1"/>
    <xf numFmtId="0" fontId="0" fillId="0" borderId="30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30" xfId="0" applyBorder="1"/>
    <xf numFmtId="0" fontId="0" fillId="0" borderId="25" xfId="0" applyBorder="1"/>
    <xf numFmtId="10" fontId="0" fillId="0" borderId="38" xfId="44" applyNumberFormat="1" applyFont="1" applyBorder="1"/>
    <xf numFmtId="0" fontId="21" fillId="37" borderId="37" xfId="0" applyFont="1" applyFill="1" applyBorder="1"/>
    <xf numFmtId="0" fontId="21" fillId="37" borderId="39" xfId="0" applyFont="1" applyFill="1" applyBorder="1"/>
    <xf numFmtId="0" fontId="21" fillId="37" borderId="14" xfId="0" applyFont="1" applyFill="1" applyBorder="1" applyAlignment="1">
      <alignment horizontal="center"/>
    </xf>
    <xf numFmtId="0" fontId="21" fillId="37" borderId="16" xfId="0" applyFont="1" applyFill="1" applyBorder="1" applyAlignment="1">
      <alignment horizontal="center"/>
    </xf>
    <xf numFmtId="1" fontId="21" fillId="37" borderId="41" xfId="0" applyNumberFormat="1" applyFont="1" applyFill="1" applyBorder="1"/>
    <xf numFmtId="10" fontId="21" fillId="37" borderId="41" xfId="0" applyNumberFormat="1" applyFont="1" applyFill="1" applyBorder="1"/>
    <xf numFmtId="0" fontId="21" fillId="37" borderId="40" xfId="0" applyFont="1" applyFill="1" applyBorder="1"/>
    <xf numFmtId="10" fontId="0" fillId="0" borderId="45" xfId="44" applyNumberFormat="1" applyFont="1" applyBorder="1"/>
    <xf numFmtId="0" fontId="0" fillId="0" borderId="36" xfId="0" applyBorder="1"/>
    <xf numFmtId="0" fontId="0" fillId="0" borderId="37" xfId="0" applyBorder="1"/>
    <xf numFmtId="0" fontId="0" fillId="0" borderId="46" xfId="0" applyBorder="1"/>
    <xf numFmtId="0" fontId="21" fillId="37" borderId="14" xfId="0" applyFont="1" applyFill="1" applyBorder="1" applyAlignment="1">
      <alignment horizontal="center" vertical="center"/>
    </xf>
    <xf numFmtId="0" fontId="21" fillId="37" borderId="16" xfId="0" applyFont="1" applyFill="1" applyBorder="1" applyAlignment="1">
      <alignment horizontal="center" vertical="center"/>
    </xf>
    <xf numFmtId="0" fontId="21" fillId="37" borderId="44" xfId="0" applyFont="1" applyFill="1" applyBorder="1" applyAlignment="1">
      <alignment horizontal="center" vertical="center"/>
    </xf>
    <xf numFmtId="10" fontId="21" fillId="37" borderId="47" xfId="0" applyNumberFormat="1" applyFont="1" applyFill="1" applyBorder="1"/>
    <xf numFmtId="0" fontId="21" fillId="37" borderId="18" xfId="0" applyFont="1" applyFill="1" applyBorder="1"/>
    <xf numFmtId="1" fontId="0" fillId="0" borderId="0" xfId="0" applyNumberFormat="1" applyAlignment="1">
      <alignment horizontal="left"/>
    </xf>
    <xf numFmtId="0" fontId="0" fillId="37" borderId="11" xfId="0" applyFill="1" applyBorder="1"/>
    <xf numFmtId="0" fontId="0" fillId="37" borderId="19" xfId="0" applyFill="1" applyBorder="1"/>
    <xf numFmtId="0" fontId="0" fillId="37" borderId="14" xfId="0" applyFill="1" applyBorder="1"/>
    <xf numFmtId="14" fontId="0" fillId="0" borderId="0" xfId="0" applyNumberFormat="1" applyAlignment="1">
      <alignment horizontal="left" indent="1"/>
    </xf>
    <xf numFmtId="0" fontId="0" fillId="39" borderId="0" xfId="0" applyFill="1"/>
    <xf numFmtId="0" fontId="24" fillId="35" borderId="0" xfId="0" applyFont="1" applyFill="1"/>
    <xf numFmtId="0" fontId="0" fillId="0" borderId="0" xfId="0" applyAlignment="1">
      <alignment horizontal="left" indent="1"/>
    </xf>
    <xf numFmtId="0" fontId="18" fillId="35" borderId="0" xfId="0" applyFont="1" applyFill="1" applyAlignment="1">
      <alignment horizontal="center" vertical="center"/>
    </xf>
    <xf numFmtId="0" fontId="21" fillId="36" borderId="11" xfId="0" applyFont="1" applyFill="1" applyBorder="1" applyAlignment="1">
      <alignment horizontal="center"/>
    </xf>
    <xf numFmtId="0" fontId="21" fillId="36" borderId="13" xfId="0" applyFont="1" applyFill="1" applyBorder="1" applyAlignment="1">
      <alignment horizontal="center"/>
    </xf>
    <xf numFmtId="0" fontId="23" fillId="38" borderId="11" xfId="0" applyFont="1" applyFill="1" applyBorder="1" applyAlignment="1">
      <alignment horizontal="center"/>
    </xf>
    <xf numFmtId="0" fontId="23" fillId="38" borderId="12" xfId="0" applyFont="1" applyFill="1" applyBorder="1" applyAlignment="1">
      <alignment horizontal="center"/>
    </xf>
    <xf numFmtId="0" fontId="23" fillId="38" borderId="13" xfId="0" applyFont="1" applyFill="1" applyBorder="1" applyAlignment="1">
      <alignment horizontal="center"/>
    </xf>
    <xf numFmtId="0" fontId="21" fillId="37" borderId="30" xfId="0" applyFont="1" applyFill="1" applyBorder="1" applyAlignment="1">
      <alignment horizontal="center" vertical="center"/>
    </xf>
    <xf numFmtId="0" fontId="21" fillId="37" borderId="36" xfId="0" applyFont="1" applyFill="1" applyBorder="1" applyAlignment="1">
      <alignment horizontal="center" vertical="center"/>
    </xf>
    <xf numFmtId="0" fontId="21" fillId="37" borderId="11" xfId="0" applyFont="1" applyFill="1" applyBorder="1" applyAlignment="1">
      <alignment horizontal="center"/>
    </xf>
    <xf numFmtId="0" fontId="21" fillId="37" borderId="13" xfId="0" applyFont="1" applyFill="1" applyBorder="1" applyAlignment="1">
      <alignment horizontal="center"/>
    </xf>
    <xf numFmtId="0" fontId="21" fillId="37" borderId="11" xfId="0" applyFont="1" applyFill="1" applyBorder="1" applyAlignment="1">
      <alignment horizontal="center" vertical="center"/>
    </xf>
    <xf numFmtId="0" fontId="21" fillId="37" borderId="13" xfId="0" applyFont="1" applyFill="1" applyBorder="1" applyAlignment="1">
      <alignment horizontal="center" vertical="center"/>
    </xf>
    <xf numFmtId="0" fontId="21" fillId="37" borderId="42" xfId="0" applyFont="1" applyFill="1" applyBorder="1" applyAlignment="1">
      <alignment horizontal="center" vertical="center"/>
    </xf>
    <xf numFmtId="0" fontId="21" fillId="37" borderId="43" xfId="0" applyFont="1" applyFill="1" applyBorder="1" applyAlignment="1">
      <alignment horizontal="center" vertical="center"/>
    </xf>
    <xf numFmtId="0" fontId="21" fillId="37" borderId="39" xfId="0" applyFont="1" applyFill="1" applyBorder="1" applyAlignment="1">
      <alignment horizontal="center" vertical="center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Percent 2" xfId="44" xr:uid="{17A93CC3-0D7E-FA4B-8B1E-13E3D5BD1E5E}"/>
    <cellStyle name="Title" xfId="1" builtinId="15" customBuiltin="1"/>
    <cellStyle name="Total" xfId="17" builtinId="25" customBuiltin="1"/>
    <cellStyle name="Warning Text" xfId="14" builtinId="11" customBuiltin="1"/>
  </cellStyles>
  <dxfs count="66">
    <dxf>
      <numFmt numFmtId="19" formatCode="m/d/yy"/>
    </dxf>
    <dxf>
      <numFmt numFmtId="1" formatCode="0"/>
    </dxf>
    <dxf>
      <numFmt numFmtId="19" formatCode="m/d/yy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border>
        <start style="medium">
          <color indexed="64"/>
        </start>
      </border>
    </dxf>
    <dxf>
      <border>
        <end style="medium">
          <color indexed="64"/>
        </end>
      </border>
    </dxf>
    <dxf>
      <border>
        <end style="medium">
          <color indexed="64"/>
        </end>
      </border>
    </dxf>
    <dxf>
      <border>
        <end style="medium">
          <color indexed="64"/>
        </end>
      </border>
    </dxf>
    <dxf>
      <border>
        <start style="medium">
          <color indexed="64"/>
        </start>
        <end style="medium">
          <color indexed="64"/>
        </end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</border>
    </dxf>
    <dxf>
      <border>
        <start style="medium">
          <color indexed="64"/>
        </start>
      </border>
    </dxf>
    <dxf>
      <border>
        <end style="medium">
          <color indexed="64"/>
        </end>
      </border>
    </dxf>
    <dxf>
      <border>
        <end style="medium">
          <color indexed="64"/>
        </end>
      </border>
    </dxf>
    <dxf>
      <border>
        <end style="medium">
          <color indexed="64"/>
        </end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end style="medium">
          <color indexed="64"/>
        </end>
      </border>
    </dxf>
    <dxf>
      <border>
        <end style="medium">
          <color indexed="64"/>
        </end>
      </border>
    </dxf>
    <dxf>
      <border>
        <end style="medium">
          <color indexed="64"/>
        </end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border>
        <start style="medium">
          <color indexed="64"/>
        </start>
        <end style="medium">
          <color indexed="64"/>
        </end>
        <top style="medium">
          <color indexed="64"/>
        </top>
        <bottom style="medium">
          <color indexed="64"/>
        </bottom>
      </border>
    </dxf>
    <dxf>
      <numFmt numFmtId="19" formatCode="m/d/yy"/>
    </dxf>
    <dxf>
      <numFmt numFmtId="1" formatCode="0"/>
    </dxf>
    <dxf>
      <numFmt numFmtId="19" formatCode="m/d/yy"/>
    </dxf>
    <dxf>
      <numFmt numFmtId="19" formatCode="m/d/yy"/>
    </dxf>
    <dxf>
      <numFmt numFmtId="19" formatCode="m/d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pivotCacheDefinition" Target="pivotCache/pivotCacheDefinition2.xml"/><Relationship Id="rId18" Type="http://purl.oclc.org/ooxml/officeDocument/relationships/sheetMetadata" Target="metadata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pivotCacheDefinition" Target="pivotCache/pivotCacheDefinition1.xml"/><Relationship Id="rId17" Type="http://purl.oclc.org/ooxml/officeDocument/relationships/sharedStrings" Target="sharedStrings.xml"/><Relationship Id="rId2" Type="http://purl.oclc.org/ooxml/officeDocument/relationships/worksheet" Target="worksheets/sheet2.xml"/><Relationship Id="rId16" Type="http://purl.oclc.org/ooxml/officeDocument/relationships/styles" Target="styles.xml"/><Relationship Id="rId20" Type="http://purl.oclc.org/ooxml/officeDocument/relationships/calcChain" Target="calcChain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theme" Target="theme/theme1.xml"/><Relationship Id="rId10" Type="http://purl.oclc.org/ooxml/officeDocument/relationships/worksheet" Target="worksheets/sheet10.xml"/><Relationship Id="rId19" Type="http://schemas.microsoft.com/office/2017/10/relationships/person" Target="persons/person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CLICC Patrons by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9A1B-F34D-AA03-C92689B4055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9A1B-F34D-AA03-C92689B4055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A1B-F34D-AA03-C92689B4055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A1B-F34D-AA03-C92689B4055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A1B-F34D-AA03-C92689B4055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9A1B-F34D-AA03-C92689B40555}"/>
              </c:ext>
            </c:extLst>
          </c:dPt>
          <c:dLbls>
            <c:dLbl>
              <c:idx val="0"/>
              <c:layout>
                <c:manualLayout>
                  <c:x val="-0.37438690491592158"/>
                  <c:y val="6.346407668825791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A1B-F34D-AA03-C92689B40555}"/>
                </c:ext>
              </c:extLst>
            </c:dLbl>
            <c:dLbl>
              <c:idx val="1"/>
              <c:layout>
                <c:manualLayout>
                  <c:x val="0.24526056146836184"/>
                  <c:y val="-2.0871519183828773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A1B-F34D-AA03-C92689B40555}"/>
                </c:ext>
              </c:extLst>
            </c:dLbl>
            <c:dLbl>
              <c:idx val="2"/>
              <c:layout>
                <c:manualLayout>
                  <c:x val="0.34012270848451109"/>
                  <c:y val="0.11825223097675754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A1B-F34D-AA03-C92689B40555}"/>
                </c:ext>
              </c:extLst>
            </c:dLbl>
            <c:dLbl>
              <c:idx val="3"/>
              <c:layout>
                <c:manualLayout>
                  <c:x val="0.20441537203597709"/>
                  <c:y val="0.1596858638743456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A1B-F34D-AA03-C92689B40555}"/>
                </c:ext>
              </c:extLst>
            </c:dLbl>
            <c:dLbl>
              <c:idx val="4"/>
              <c:layout>
                <c:manualLayout>
                  <c:x val="-4.578904333605887E-2"/>
                  <c:y val="3.926701570680628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A1B-F34D-AA03-C92689B40555}"/>
                </c:ext>
              </c:extLst>
            </c:dLbl>
            <c:dLbl>
              <c:idx val="5"/>
              <c:layout>
                <c:manualLayout>
                  <c:x val="-0.35155873966149287"/>
                  <c:y val="0.2195594701915603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A1B-F34D-AA03-C92689B4055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%"/>
                    <a:lumOff val="75%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dk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'01. Patron Group'!$B$54:$B$59</c:f>
              <c:strCache>
                <c:ptCount val="6"/>
                <c:pt idx="0">
                  <c:v>Staff</c:v>
                </c:pt>
                <c:pt idx="1">
                  <c:v>Academic</c:v>
                </c:pt>
                <c:pt idx="2">
                  <c:v>Alumni</c:v>
                </c:pt>
                <c:pt idx="3">
                  <c:v>Graduate</c:v>
                </c:pt>
                <c:pt idx="4">
                  <c:v>Undergraduate</c:v>
                </c:pt>
                <c:pt idx="5">
                  <c:v>External 10 + Access</c:v>
                </c:pt>
              </c:strCache>
            </c:strRef>
          </c:cat>
          <c:val>
            <c:numRef>
              <c:f>'01. Patron Group'!$D$54:$D$59</c:f>
              <c:numCache>
                <c:formatCode>0.00%</c:formatCode>
                <c:ptCount val="6"/>
                <c:pt idx="0">
                  <c:v>2.0128250801567511E-2</c:v>
                </c:pt>
                <c:pt idx="1">
                  <c:v>1.3715710723192019E-2</c:v>
                </c:pt>
                <c:pt idx="2">
                  <c:v>8.9063056644104023E-4</c:v>
                </c:pt>
                <c:pt idx="3">
                  <c:v>0.26790167438546492</c:v>
                </c:pt>
                <c:pt idx="4">
                  <c:v>0.69629497684360531</c:v>
                </c:pt>
                <c:pt idx="5">
                  <c:v>1.0687566797292483E-3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1B-F34D-AA03-C92689B40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Devices Loan</a:t>
            </a:r>
            <a:r>
              <a:rPr lang="en-US" baseline="0%"/>
              <a:t> by Patron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5"/>
          <c:order val="0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('01. Patron Group'!$D$85,'01. Patron Group'!$F$85,'01. Patron Group'!$H$85,'01. Patron Group'!$J$85)</c:f>
              <c:numCache>
                <c:formatCode>0.00%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7.0052539404553416E-3</c:v>
                </c:pt>
                <c:pt idx="3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D3F6-D140-97F0-1CB381CDAC95}"/>
            </c:ext>
          </c:extLst>
        </c:ser>
        <c:ser>
          <c:idx val="2"/>
          <c:order val="1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('01. Patron Group'!$D$82,'01. Patron Group'!$F$82,'01. Patron Group'!$H$82,'01. Patron Group'!$J$82)</c:f>
              <c:numCache>
                <c:formatCode>0.00%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1.7513134851138354E-3</c:v>
                </c:pt>
                <c:pt idx="3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D3F6-D140-97F0-1CB381CDAC95}"/>
            </c:ext>
          </c:extLst>
        </c:ser>
        <c:ser>
          <c:idx val="0"/>
          <c:order val="2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('01. Patron Group'!$D$80,'01. Patron Group'!$F$80,'01. Patron Group'!$H$80,'01. Patron Group'!$J$80)</c:f>
              <c:numCache>
                <c:formatCode>0.00%</c:formatCode>
                <c:ptCount val="4"/>
                <c:pt idx="0">
                  <c:v>3.3112582781456954E-3</c:v>
                </c:pt>
                <c:pt idx="1">
                  <c:v>1.0471204188481676E-2</c:v>
                </c:pt>
                <c:pt idx="2">
                  <c:v>7.1803852889667244E-2</c:v>
                </c:pt>
                <c:pt idx="3">
                  <c:v>2.5000000000000001E-2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D3F6-D140-97F0-1CB381CDAC95}"/>
            </c:ext>
          </c:extLst>
        </c:ser>
        <c:ser>
          <c:idx val="1"/>
          <c:order val="3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('01. Patron Group'!$D$81,'01. Patron Group'!$F$81,'01. Patron Group'!$H$81,'01. Patron Group'!$J$81)</c:f>
              <c:numCache>
                <c:formatCode>0.00%</c:formatCode>
                <c:ptCount val="4"/>
                <c:pt idx="0">
                  <c:v>9.9337748344370865E-3</c:v>
                </c:pt>
                <c:pt idx="1">
                  <c:v>0</c:v>
                </c:pt>
                <c:pt idx="2">
                  <c:v>3.8528896672504379E-2</c:v>
                </c:pt>
                <c:pt idx="3">
                  <c:v>6.8181818181818179E-3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D3F6-D140-97F0-1CB381CDAC95}"/>
            </c:ext>
          </c:extLst>
        </c:ser>
        <c:ser>
          <c:idx val="3"/>
          <c:order val="4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('01. Patron Group'!$D$83,'01. Patron Group'!$F$83,'01. Patron Group'!$H$83,'01. Patron Group'!$J$83)</c:f>
              <c:numCache>
                <c:formatCode>0.00%</c:formatCode>
                <c:ptCount val="4"/>
                <c:pt idx="0">
                  <c:v>0.2119205298013245</c:v>
                </c:pt>
                <c:pt idx="1">
                  <c:v>0.3900523560209424</c:v>
                </c:pt>
                <c:pt idx="2">
                  <c:v>0.32399299474605953</c:v>
                </c:pt>
                <c:pt idx="3">
                  <c:v>0.23863636363636365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D3F6-D140-97F0-1CB381CDAC95}"/>
            </c:ext>
          </c:extLst>
        </c:ser>
        <c:ser>
          <c:idx val="4"/>
          <c:order val="5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('01. Patron Group'!$D$84,'01. Patron Group'!$F$84,'01. Patron Group'!$H$84,'01. Patron Group'!$J$84)</c:f>
              <c:numCache>
                <c:formatCode>0.00%</c:formatCode>
                <c:ptCount val="4"/>
                <c:pt idx="0">
                  <c:v>0.77483443708609268</c:v>
                </c:pt>
                <c:pt idx="1">
                  <c:v>0.59947643979057597</c:v>
                </c:pt>
                <c:pt idx="2">
                  <c:v>0.5569176882661997</c:v>
                </c:pt>
                <c:pt idx="3">
                  <c:v>0.7295454545454545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D3F6-D140-97F0-1CB381CDA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100"/>
        <c:axId val="1374623136"/>
        <c:axId val="1374625136"/>
      </c:barChart>
      <c:catAx>
        <c:axId val="137462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625136"/>
        <c:crosses val="autoZero"/>
        <c:auto val="1"/>
        <c:lblAlgn val="ctr"/>
        <c:lblOffset val="100"/>
        <c:noMultiLvlLbl val="0"/>
      </c:catAx>
      <c:valAx>
        <c:axId val="137462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62313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Location</a:t>
            </a:r>
            <a:r>
              <a:rPr lang="en-US" baseline="0%"/>
              <a:t> of CLICC Items Loaned Out by Patron Groups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'01. Patron Group'!$E$114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'01. Patron Group'!$F$113:$O$113</c:f>
              <c:strCache>
                <c:ptCount val="10"/>
                <c:pt idx="0">
                  <c:v>Arts Circ Desk</c:v>
                </c:pt>
                <c:pt idx="1">
                  <c:v>Biomed Circ Desk</c:v>
                </c:pt>
                <c:pt idx="2">
                  <c:v>CLICC Circ Desk</c:v>
                </c:pt>
                <c:pt idx="3">
                  <c:v>Default Circulation Desk</c:v>
                </c:pt>
                <c:pt idx="4">
                  <c:v>Management Circ Desk</c:v>
                </c:pt>
                <c:pt idx="5">
                  <c:v>Music Circ Desk</c:v>
                </c:pt>
                <c:pt idx="6">
                  <c:v>Powell Circ Desk</c:v>
                </c:pt>
                <c:pt idx="7">
                  <c:v>SEL Boelter Circ Desk</c:v>
                </c:pt>
                <c:pt idx="8">
                  <c:v>SEL Geology Circ Desk</c:v>
                </c:pt>
                <c:pt idx="9">
                  <c:v>YRL  Circ Desk</c:v>
                </c:pt>
              </c:strCache>
            </c:strRef>
          </c:cat>
          <c:val>
            <c:numRef>
              <c:f>'01. Patron Group'!$F$114:$O$114</c:f>
              <c:numCache>
                <c:formatCode>0.00%</c:formatCode>
                <c:ptCount val="10"/>
                <c:pt idx="0">
                  <c:v>0</c:v>
                </c:pt>
                <c:pt idx="1">
                  <c:v>9.5238095238095233E-2</c:v>
                </c:pt>
                <c:pt idx="2">
                  <c:v>6.987577639751553E-3</c:v>
                </c:pt>
                <c:pt idx="3">
                  <c:v>4.0160642570281121E-3</c:v>
                </c:pt>
                <c:pt idx="4">
                  <c:v>0</c:v>
                </c:pt>
                <c:pt idx="5">
                  <c:v>5.7471264367816091E-3</c:v>
                </c:pt>
                <c:pt idx="6">
                  <c:v>0.25</c:v>
                </c:pt>
                <c:pt idx="7">
                  <c:v>2.4242424242424242E-3</c:v>
                </c:pt>
                <c:pt idx="8">
                  <c:v>8.3333333333333329E-2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5-6F42-AB78-9FA9AFB30EB7}"/>
            </c:ext>
          </c:extLst>
        </c:ser>
        <c:ser>
          <c:idx val="1"/>
          <c:order val="1"/>
          <c:tx>
            <c:strRef>
              <c:f>'01. Patron Group'!$E$115</c:f>
              <c:strCache>
                <c:ptCount val="1"/>
                <c:pt idx="0">
                  <c:v>Alumni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'01. Patron Group'!$F$113:$O$113</c:f>
              <c:strCache>
                <c:ptCount val="10"/>
                <c:pt idx="0">
                  <c:v>Arts Circ Desk</c:v>
                </c:pt>
                <c:pt idx="1">
                  <c:v>Biomed Circ Desk</c:v>
                </c:pt>
                <c:pt idx="2">
                  <c:v>CLICC Circ Desk</c:v>
                </c:pt>
                <c:pt idx="3">
                  <c:v>Default Circulation Desk</c:v>
                </c:pt>
                <c:pt idx="4">
                  <c:v>Management Circ Desk</c:v>
                </c:pt>
                <c:pt idx="5">
                  <c:v>Music Circ Desk</c:v>
                </c:pt>
                <c:pt idx="6">
                  <c:v>Powell Circ Desk</c:v>
                </c:pt>
                <c:pt idx="7">
                  <c:v>SEL Boelter Circ Desk</c:v>
                </c:pt>
                <c:pt idx="8">
                  <c:v>SEL Geology Circ Desk</c:v>
                </c:pt>
                <c:pt idx="9">
                  <c:v>YRL  Circ Desk</c:v>
                </c:pt>
              </c:strCache>
            </c:strRef>
          </c:cat>
          <c:val>
            <c:numRef>
              <c:f>'01. Patron Group'!$F$115:$O$115</c:f>
              <c:numCache>
                <c:formatCode>0.00%</c:formatCode>
                <c:ptCount val="10"/>
                <c:pt idx="0">
                  <c:v>0</c:v>
                </c:pt>
                <c:pt idx="1">
                  <c:v>4.5351473922902496E-3</c:v>
                </c:pt>
                <c:pt idx="2">
                  <c:v>5.1759834368530024E-4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1.2121212121212121E-3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35-6F42-AB78-9FA9AFB30EB7}"/>
            </c:ext>
          </c:extLst>
        </c:ser>
        <c:ser>
          <c:idx val="2"/>
          <c:order val="2"/>
          <c:tx>
            <c:strRef>
              <c:f>'01. Patron Group'!$E$116</c:f>
              <c:strCache>
                <c:ptCount val="1"/>
                <c:pt idx="0">
                  <c:v>External 10 + Access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'01. Patron Group'!$F$113:$O$113</c:f>
              <c:strCache>
                <c:ptCount val="10"/>
                <c:pt idx="0">
                  <c:v>Arts Circ Desk</c:v>
                </c:pt>
                <c:pt idx="1">
                  <c:v>Biomed Circ Desk</c:v>
                </c:pt>
                <c:pt idx="2">
                  <c:v>CLICC Circ Desk</c:v>
                </c:pt>
                <c:pt idx="3">
                  <c:v>Default Circulation Desk</c:v>
                </c:pt>
                <c:pt idx="4">
                  <c:v>Management Circ Desk</c:v>
                </c:pt>
                <c:pt idx="5">
                  <c:v>Music Circ Desk</c:v>
                </c:pt>
                <c:pt idx="6">
                  <c:v>Powell Circ Desk</c:v>
                </c:pt>
                <c:pt idx="7">
                  <c:v>SEL Boelter Circ Desk</c:v>
                </c:pt>
                <c:pt idx="8">
                  <c:v>SEL Geology Circ Desk</c:v>
                </c:pt>
                <c:pt idx="9">
                  <c:v>YRL  Circ Desk</c:v>
                </c:pt>
              </c:strCache>
            </c:strRef>
          </c:cat>
          <c:val>
            <c:numRef>
              <c:f>'01. Patron Group'!$F$116:$O$116</c:f>
              <c:numCache>
                <c:formatCode>0.00%</c:formatCode>
                <c:ptCount val="10"/>
                <c:pt idx="0">
                  <c:v>0</c:v>
                </c:pt>
                <c:pt idx="1">
                  <c:v>6.8027210884353739E-3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0.125</c:v>
                </c:pt>
                <c:pt idx="7">
                  <c:v>2.4242424242424242E-3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35-6F42-AB78-9FA9AFB30EB7}"/>
            </c:ext>
          </c:extLst>
        </c:ser>
        <c:ser>
          <c:idx val="3"/>
          <c:order val="3"/>
          <c:tx>
            <c:strRef>
              <c:f>'01. Patron Group'!$E$117</c:f>
              <c:strCache>
                <c:ptCount val="1"/>
                <c:pt idx="0">
                  <c:v>Graduate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'01. Patron Group'!$F$113:$O$113</c:f>
              <c:strCache>
                <c:ptCount val="10"/>
                <c:pt idx="0">
                  <c:v>Arts Circ Desk</c:v>
                </c:pt>
                <c:pt idx="1">
                  <c:v>Biomed Circ Desk</c:v>
                </c:pt>
                <c:pt idx="2">
                  <c:v>CLICC Circ Desk</c:v>
                </c:pt>
                <c:pt idx="3">
                  <c:v>Default Circulation Desk</c:v>
                </c:pt>
                <c:pt idx="4">
                  <c:v>Management Circ Desk</c:v>
                </c:pt>
                <c:pt idx="5">
                  <c:v>Music Circ Desk</c:v>
                </c:pt>
                <c:pt idx="6">
                  <c:v>Powell Circ Desk</c:v>
                </c:pt>
                <c:pt idx="7">
                  <c:v>SEL Boelter Circ Desk</c:v>
                </c:pt>
                <c:pt idx="8">
                  <c:v>SEL Geology Circ Desk</c:v>
                </c:pt>
                <c:pt idx="9">
                  <c:v>YRL  Circ Desk</c:v>
                </c:pt>
              </c:strCache>
            </c:strRef>
          </c:cat>
          <c:val>
            <c:numRef>
              <c:f>'01. Patron Group'!$F$117:$O$117</c:f>
              <c:numCache>
                <c:formatCode>0.00%</c:formatCode>
                <c:ptCount val="10"/>
                <c:pt idx="0">
                  <c:v>7.1428571428571425E-2</c:v>
                </c:pt>
                <c:pt idx="1">
                  <c:v>0.53968253968253965</c:v>
                </c:pt>
                <c:pt idx="2">
                  <c:v>0.25672877846790892</c:v>
                </c:pt>
                <c:pt idx="3">
                  <c:v>0.14056224899598393</c:v>
                </c:pt>
                <c:pt idx="4">
                  <c:v>0.46153846153846156</c:v>
                </c:pt>
                <c:pt idx="5">
                  <c:v>0.29310344827586204</c:v>
                </c:pt>
                <c:pt idx="6">
                  <c:v>0.5</c:v>
                </c:pt>
                <c:pt idx="7">
                  <c:v>0.21090909090909091</c:v>
                </c:pt>
                <c:pt idx="8">
                  <c:v>0.125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35-6F42-AB78-9FA9AFB30EB7}"/>
            </c:ext>
          </c:extLst>
        </c:ser>
        <c:ser>
          <c:idx val="4"/>
          <c:order val="4"/>
          <c:tx>
            <c:strRef>
              <c:f>'01. Patron Group'!$E$118</c:f>
              <c:strCache>
                <c:ptCount val="1"/>
                <c:pt idx="0">
                  <c:v>Staff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'01. Patron Group'!$F$113:$O$113</c:f>
              <c:strCache>
                <c:ptCount val="10"/>
                <c:pt idx="0">
                  <c:v>Arts Circ Desk</c:v>
                </c:pt>
                <c:pt idx="1">
                  <c:v>Biomed Circ Desk</c:v>
                </c:pt>
                <c:pt idx="2">
                  <c:v>CLICC Circ Desk</c:v>
                </c:pt>
                <c:pt idx="3">
                  <c:v>Default Circulation Desk</c:v>
                </c:pt>
                <c:pt idx="4">
                  <c:v>Management Circ Desk</c:v>
                </c:pt>
                <c:pt idx="5">
                  <c:v>Music Circ Desk</c:v>
                </c:pt>
                <c:pt idx="6">
                  <c:v>Powell Circ Desk</c:v>
                </c:pt>
                <c:pt idx="7">
                  <c:v>SEL Boelter Circ Desk</c:v>
                </c:pt>
                <c:pt idx="8">
                  <c:v>SEL Geology Circ Desk</c:v>
                </c:pt>
                <c:pt idx="9">
                  <c:v>YRL  Circ Desk</c:v>
                </c:pt>
              </c:strCache>
            </c:strRef>
          </c:cat>
          <c:val>
            <c:numRef>
              <c:f>'01. Patron Group'!$F$118:$O$118</c:f>
              <c:numCache>
                <c:formatCode>0.00%</c:formatCode>
                <c:ptCount val="10"/>
                <c:pt idx="0">
                  <c:v>0.6428571428571429</c:v>
                </c:pt>
                <c:pt idx="1">
                  <c:v>4.5351473922902494E-2</c:v>
                </c:pt>
                <c:pt idx="2">
                  <c:v>1.8115942028985508E-2</c:v>
                </c:pt>
                <c:pt idx="3">
                  <c:v>4.0160642570281121E-3</c:v>
                </c:pt>
                <c:pt idx="4">
                  <c:v>0</c:v>
                </c:pt>
                <c:pt idx="5">
                  <c:v>1.7241379310344827E-2</c:v>
                </c:pt>
                <c:pt idx="6">
                  <c:v>0</c:v>
                </c:pt>
                <c:pt idx="7">
                  <c:v>1.090909090909091E-2</c:v>
                </c:pt>
                <c:pt idx="8">
                  <c:v>0</c:v>
                </c:pt>
                <c:pt idx="9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35-6F42-AB78-9FA9AFB30EB7}"/>
            </c:ext>
          </c:extLst>
        </c:ser>
        <c:ser>
          <c:idx val="5"/>
          <c:order val="5"/>
          <c:tx>
            <c:strRef>
              <c:f>'01. Patron Group'!$E$119</c:f>
              <c:strCache>
                <c:ptCount val="1"/>
                <c:pt idx="0">
                  <c:v>Undergraduate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'01. Patron Group'!$F$113:$O$113</c:f>
              <c:strCache>
                <c:ptCount val="10"/>
                <c:pt idx="0">
                  <c:v>Arts Circ Desk</c:v>
                </c:pt>
                <c:pt idx="1">
                  <c:v>Biomed Circ Desk</c:v>
                </c:pt>
                <c:pt idx="2">
                  <c:v>CLICC Circ Desk</c:v>
                </c:pt>
                <c:pt idx="3">
                  <c:v>Default Circulation Desk</c:v>
                </c:pt>
                <c:pt idx="4">
                  <c:v>Management Circ Desk</c:v>
                </c:pt>
                <c:pt idx="5">
                  <c:v>Music Circ Desk</c:v>
                </c:pt>
                <c:pt idx="6">
                  <c:v>Powell Circ Desk</c:v>
                </c:pt>
                <c:pt idx="7">
                  <c:v>SEL Boelter Circ Desk</c:v>
                </c:pt>
                <c:pt idx="8">
                  <c:v>SEL Geology Circ Desk</c:v>
                </c:pt>
                <c:pt idx="9">
                  <c:v>YRL  Circ Desk</c:v>
                </c:pt>
              </c:strCache>
            </c:strRef>
          </c:cat>
          <c:val>
            <c:numRef>
              <c:f>'01. Patron Group'!$F$119:$O$119</c:f>
              <c:numCache>
                <c:formatCode>0.00%</c:formatCode>
                <c:ptCount val="10"/>
                <c:pt idx="0">
                  <c:v>0.2857142857142857</c:v>
                </c:pt>
                <c:pt idx="1">
                  <c:v>0.30839002267573695</c:v>
                </c:pt>
                <c:pt idx="2">
                  <c:v>0.71765010351966874</c:v>
                </c:pt>
                <c:pt idx="3">
                  <c:v>0.85140562248995988</c:v>
                </c:pt>
                <c:pt idx="4">
                  <c:v>0.53846153846153844</c:v>
                </c:pt>
                <c:pt idx="5">
                  <c:v>0.68390804597701149</c:v>
                </c:pt>
                <c:pt idx="6">
                  <c:v>0.125</c:v>
                </c:pt>
                <c:pt idx="7">
                  <c:v>0.7721212121212121</c:v>
                </c:pt>
                <c:pt idx="8">
                  <c:v>0.79166666666666663</c:v>
                </c:pt>
                <c:pt idx="9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35-6F42-AB78-9FA9AFB30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100"/>
        <c:axId val="1486496400"/>
        <c:axId val="1486498672"/>
      </c:barChart>
      <c:catAx>
        <c:axId val="148649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498672"/>
        <c:crosses val="autoZero"/>
        <c:auto val="1"/>
        <c:lblAlgn val="ctr"/>
        <c:lblOffset val="100"/>
        <c:noMultiLvlLbl val="0"/>
      </c:catAx>
      <c:valAx>
        <c:axId val="148649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4964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Windows</a:t>
            </a:r>
            <a:r>
              <a:rPr lang="en-US" baseline="0%"/>
              <a:t> vs Mac by Patron Group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'01. Patron Group'!$C$146:$D$146</c:f>
              <c:strCache>
                <c:ptCount val="1"/>
                <c:pt idx="0">
                  <c:v>Windows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'01. Patron Group'!$B$148:$B$153</c:f>
              <c:strCache>
                <c:ptCount val="6"/>
                <c:pt idx="0">
                  <c:v>Staff</c:v>
                </c:pt>
                <c:pt idx="1">
                  <c:v>Academic</c:v>
                </c:pt>
                <c:pt idx="2">
                  <c:v>Alumni</c:v>
                </c:pt>
                <c:pt idx="3">
                  <c:v>Graduate</c:v>
                </c:pt>
                <c:pt idx="4">
                  <c:v>Undergraduate</c:v>
                </c:pt>
                <c:pt idx="5">
                  <c:v>External 10 + Access</c:v>
                </c:pt>
              </c:strCache>
            </c:strRef>
          </c:cat>
          <c:val>
            <c:numRef>
              <c:f>'01. Patron Group'!$D$148:$D$153</c:f>
              <c:numCache>
                <c:formatCode>0.00%</c:formatCode>
                <c:ptCount val="6"/>
                <c:pt idx="0">
                  <c:v>0.96296296296296291</c:v>
                </c:pt>
                <c:pt idx="1">
                  <c:v>0.80645161290322576</c:v>
                </c:pt>
                <c:pt idx="2">
                  <c:v>1</c:v>
                </c:pt>
                <c:pt idx="3">
                  <c:v>0.69377990430622005</c:v>
                </c:pt>
                <c:pt idx="4">
                  <c:v>0.57723577235772361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86-2940-B7B8-FDC48F13BE0D}"/>
            </c:ext>
          </c:extLst>
        </c:ser>
        <c:ser>
          <c:idx val="1"/>
          <c:order val="1"/>
          <c:tx>
            <c:strRef>
              <c:f>'01. Patron Group'!$E$146:$F$146</c:f>
              <c:strCache>
                <c:ptCount val="1"/>
                <c:pt idx="0">
                  <c:v>Mac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'01. Patron Group'!$B$148:$B$153</c:f>
              <c:strCache>
                <c:ptCount val="6"/>
                <c:pt idx="0">
                  <c:v>Staff</c:v>
                </c:pt>
                <c:pt idx="1">
                  <c:v>Academic</c:v>
                </c:pt>
                <c:pt idx="2">
                  <c:v>Alumni</c:v>
                </c:pt>
                <c:pt idx="3">
                  <c:v>Graduate</c:v>
                </c:pt>
                <c:pt idx="4">
                  <c:v>Undergraduate</c:v>
                </c:pt>
                <c:pt idx="5">
                  <c:v>External 10 + Access</c:v>
                </c:pt>
              </c:strCache>
            </c:strRef>
          </c:cat>
          <c:val>
            <c:numRef>
              <c:f>'01. Patron Group'!$F$148:$F$153</c:f>
              <c:numCache>
                <c:formatCode>0.00%</c:formatCode>
                <c:ptCount val="6"/>
                <c:pt idx="0">
                  <c:v>3.7037037037037035E-2</c:v>
                </c:pt>
                <c:pt idx="1">
                  <c:v>0.19354838709677419</c:v>
                </c:pt>
                <c:pt idx="2">
                  <c:v>0</c:v>
                </c:pt>
                <c:pt idx="3">
                  <c:v>0.30622009569377989</c:v>
                </c:pt>
                <c:pt idx="4">
                  <c:v>0.42276422764227645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86-2940-B7B8-FDC48F13B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1736560"/>
        <c:axId val="1641740160"/>
      </c:barChart>
      <c:catAx>
        <c:axId val="1641736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740160"/>
        <c:crosses val="autoZero"/>
        <c:auto val="1"/>
        <c:lblAlgn val="ctr"/>
        <c:lblOffset val="100"/>
        <c:noMultiLvlLbl val="0"/>
      </c:catAx>
      <c:valAx>
        <c:axId val="1641740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73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Laptop Devices by Patron</a:t>
            </a:r>
            <a:r>
              <a:rPr lang="en-US" baseline="0%"/>
              <a:t>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'01. Patron Group'!$C$162:$D$162</c:f>
              <c:strCache>
                <c:ptCount val="1"/>
                <c:pt idx="0">
                  <c:v>MacBook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'01. Patron Group'!$B$164:$B$169</c:f>
              <c:strCache>
                <c:ptCount val="6"/>
                <c:pt idx="0">
                  <c:v>Staff</c:v>
                </c:pt>
                <c:pt idx="1">
                  <c:v>Academic</c:v>
                </c:pt>
                <c:pt idx="2">
                  <c:v>Alumni</c:v>
                </c:pt>
                <c:pt idx="3">
                  <c:v>Graduate</c:v>
                </c:pt>
                <c:pt idx="4">
                  <c:v>Undergraduate</c:v>
                </c:pt>
                <c:pt idx="5">
                  <c:v>External 10 + Access</c:v>
                </c:pt>
              </c:strCache>
            </c:strRef>
          </c:cat>
          <c:val>
            <c:numRef>
              <c:f>'01. Patron Group'!$D$164:$D$169</c:f>
              <c:numCache>
                <c:formatCode>0.00%</c:formatCode>
                <c:ptCount val="6"/>
                <c:pt idx="0">
                  <c:v>3.3112582781456954E-3</c:v>
                </c:pt>
                <c:pt idx="1">
                  <c:v>9.9337748344370865E-3</c:v>
                </c:pt>
                <c:pt idx="2">
                  <c:v>0</c:v>
                </c:pt>
                <c:pt idx="3">
                  <c:v>0.2119205298013245</c:v>
                </c:pt>
                <c:pt idx="4">
                  <c:v>0.77483443708609268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D0-324D-91F3-12EAB0DE9152}"/>
            </c:ext>
          </c:extLst>
        </c:ser>
        <c:ser>
          <c:idx val="1"/>
          <c:order val="1"/>
          <c:tx>
            <c:strRef>
              <c:f>'01. Patron Group'!$E$162:$F$162</c:f>
              <c:strCache>
                <c:ptCount val="1"/>
                <c:pt idx="0">
                  <c:v>iPad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'01. Patron Group'!$B$164:$B$169</c:f>
              <c:strCache>
                <c:ptCount val="6"/>
                <c:pt idx="0">
                  <c:v>Staff</c:v>
                </c:pt>
                <c:pt idx="1">
                  <c:v>Academic</c:v>
                </c:pt>
                <c:pt idx="2">
                  <c:v>Alumni</c:v>
                </c:pt>
                <c:pt idx="3">
                  <c:v>Graduate</c:v>
                </c:pt>
                <c:pt idx="4">
                  <c:v>Undergraduate</c:v>
                </c:pt>
                <c:pt idx="5">
                  <c:v>External 10 + Access</c:v>
                </c:pt>
              </c:strCache>
            </c:strRef>
          </c:cat>
          <c:val>
            <c:numRef>
              <c:f>'01. Patron Group'!$F$164:$F$169</c:f>
              <c:numCache>
                <c:formatCode>0.00%</c:formatCode>
                <c:ptCount val="6"/>
                <c:pt idx="0">
                  <c:v>1.0471204188481676E-2</c:v>
                </c:pt>
                <c:pt idx="1">
                  <c:v>0</c:v>
                </c:pt>
                <c:pt idx="2">
                  <c:v>0</c:v>
                </c:pt>
                <c:pt idx="3">
                  <c:v>0.3900523560209424</c:v>
                </c:pt>
                <c:pt idx="4">
                  <c:v>0.59947643979057597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D0-324D-91F3-12EAB0DE9152}"/>
            </c:ext>
          </c:extLst>
        </c:ser>
        <c:ser>
          <c:idx val="2"/>
          <c:order val="2"/>
          <c:tx>
            <c:strRef>
              <c:f>'01. Patron Group'!$G$162:$H$162</c:f>
              <c:strCache>
                <c:ptCount val="1"/>
                <c:pt idx="0">
                  <c:v>ChromeBook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'01. Patron Group'!$B$164:$B$169</c:f>
              <c:strCache>
                <c:ptCount val="6"/>
                <c:pt idx="0">
                  <c:v>Staff</c:v>
                </c:pt>
                <c:pt idx="1">
                  <c:v>Academic</c:v>
                </c:pt>
                <c:pt idx="2">
                  <c:v>Alumni</c:v>
                </c:pt>
                <c:pt idx="3">
                  <c:v>Graduate</c:v>
                </c:pt>
                <c:pt idx="4">
                  <c:v>Undergraduate</c:v>
                </c:pt>
                <c:pt idx="5">
                  <c:v>External 10 + Access</c:v>
                </c:pt>
              </c:strCache>
            </c:strRef>
          </c:cat>
          <c:val>
            <c:numRef>
              <c:f>'01. Patron Group'!$H$164:$H$169</c:f>
              <c:numCache>
                <c:formatCode>0.00%</c:formatCode>
                <c:ptCount val="6"/>
                <c:pt idx="0">
                  <c:v>7.1803852889667244E-2</c:v>
                </c:pt>
                <c:pt idx="1">
                  <c:v>3.8528896672504379E-2</c:v>
                </c:pt>
                <c:pt idx="2">
                  <c:v>1.7513134851138354E-3</c:v>
                </c:pt>
                <c:pt idx="3">
                  <c:v>0.32399299474605953</c:v>
                </c:pt>
                <c:pt idx="4">
                  <c:v>0.5569176882661997</c:v>
                </c:pt>
                <c:pt idx="5">
                  <c:v>7.0052539404553416E-3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D0-324D-91F3-12EAB0DE9152}"/>
            </c:ext>
          </c:extLst>
        </c:ser>
        <c:ser>
          <c:idx val="3"/>
          <c:order val="3"/>
          <c:tx>
            <c:strRef>
              <c:f>'01. Patron Group'!$I$162:$J$162</c:f>
              <c:strCache>
                <c:ptCount val="1"/>
                <c:pt idx="0">
                  <c:v>HP Laptop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'01. Patron Group'!$B$164:$B$169</c:f>
              <c:strCache>
                <c:ptCount val="6"/>
                <c:pt idx="0">
                  <c:v>Staff</c:v>
                </c:pt>
                <c:pt idx="1">
                  <c:v>Academic</c:v>
                </c:pt>
                <c:pt idx="2">
                  <c:v>Alumni</c:v>
                </c:pt>
                <c:pt idx="3">
                  <c:v>Graduate</c:v>
                </c:pt>
                <c:pt idx="4">
                  <c:v>Undergraduate</c:v>
                </c:pt>
                <c:pt idx="5">
                  <c:v>External 10 + Access</c:v>
                </c:pt>
              </c:strCache>
            </c:strRef>
          </c:cat>
          <c:val>
            <c:numRef>
              <c:f>'01. Patron Group'!$J$164:$J$169</c:f>
              <c:numCache>
                <c:formatCode>0.00%</c:formatCode>
                <c:ptCount val="6"/>
                <c:pt idx="0">
                  <c:v>2.5000000000000001E-2</c:v>
                </c:pt>
                <c:pt idx="1">
                  <c:v>6.8181818181818179E-3</c:v>
                </c:pt>
                <c:pt idx="2">
                  <c:v>0</c:v>
                </c:pt>
                <c:pt idx="3">
                  <c:v>0.23863636363636365</c:v>
                </c:pt>
                <c:pt idx="4">
                  <c:v>0.7295454545454545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D0-324D-91F3-12EAB0DE9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9119952"/>
        <c:axId val="1759122224"/>
      </c:barChart>
      <c:catAx>
        <c:axId val="1759119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122224"/>
        <c:crosses val="autoZero"/>
        <c:auto val="1"/>
        <c:lblAlgn val="ctr"/>
        <c:lblOffset val="100"/>
        <c:noMultiLvlLbl val="0"/>
      </c:catAx>
      <c:valAx>
        <c:axId val="1759122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11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5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9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9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29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purl.oclc.org/ooxml/drawingml/main" id="29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purl.oclc.org/ooxml/officeDocument/relationships/chart" Target="../charts/chart3.xml"/><Relationship Id="rId2" Type="http://purl.oclc.org/ooxml/officeDocument/relationships/chart" Target="../charts/chart2.xml"/><Relationship Id="rId1" Type="http://purl.oclc.org/ooxml/officeDocument/relationships/chart" Target="../charts/chart1.xml"/><Relationship Id="rId5" Type="http://purl.oclc.org/ooxml/officeDocument/relationships/chart" Target="../charts/chart5.xml"/><Relationship Id="rId4" Type="http://purl.oclc.org/ooxml/officeDocument/relationships/chart" Target="../charts/chart4.xml"/></Relationships>
</file>

<file path=xl/drawings/drawing1.xml><?xml version="1.0" encoding="utf-8"?>
<xdr:wsDr xmlns:xdr="http://purl.oclc.org/ooxml/drawingml/spreadsheetDrawing" xmlns:a="http://purl.oclc.org/ooxml/drawingml/main">
  <mc:AlternateContent xmlns:mc="http://schemas.openxmlformats.org/markup-compatibility/2006">
    <mc:Choice xmlns:v="urn:schemas-microsoft-com:vml" Requires="v"/>
    <mc:Fallback>
      <xdr:twoCellAnchor editAs="absolute">
        <xdr:from>
          <xdr:col>13</xdr:col>
          <xdr:colOff>330200</xdr:colOff>
          <xdr:row>4</xdr:row>
          <xdr:rowOff>76200</xdr:rowOff>
        </xdr:from>
        <xdr:to>
          <xdr:col>14</xdr:col>
          <xdr:colOff>165100</xdr:colOff>
          <xdr:row>8</xdr:row>
          <xdr:rowOff>101600</xdr:rowOff>
        </xdr:to>
        <xdr:sp macro="" textlink="">
          <xdr:nvSpPr>
            <xdr:cNvPr id="1025" name="Comment 2" hidden="1">
              <a:extLst>
                <a:ext uri="{FF2B5EF4-FFF2-40B4-BE49-F238E27FC236}">
                  <a16:creationId xmlns:a16="http://schemas.microsoft.com/office/drawing/2014/main" id="{1087A154-F1E9-AB29-CC37-953B08521F0F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5671800" y="889000"/>
              <a:ext cx="762000" cy="876300"/>
            </a:xfrm>
            <a:prstGeom prst="rect">
              <a:avLst/>
            </a:prstGeom>
            <a:solidFill>
              <a:srgbClr xmlns:a14="http://schemas.microsoft.com/office/drawing/2010/main" val="FFFFE1" mc:Ignorable="a14" a14:legacySpreadsheetColorIndex="80"/>
            </a:solidFill>
            <a:ln w="9525">
              <a:solidFill>
                <a:srgbClr val="51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51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</xdr:sp>
        <xdr:clientData/>
      </xdr:twoCellAnchor>
    </mc:Fallback>
  </mc:AlternateContent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7</xdr:col>
      <xdr:colOff>639235</xdr:colOff>
      <xdr:row>52</xdr:row>
      <xdr:rowOff>127000</xdr:rowOff>
    </xdr:from>
    <xdr:to>
      <xdr:col>18</xdr:col>
      <xdr:colOff>582084</xdr:colOff>
      <xdr:row>73</xdr:row>
      <xdr:rowOff>10583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52995B-E21F-EA3A-2B8B-99D6B5649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10</xdr:col>
      <xdr:colOff>666749</xdr:colOff>
      <xdr:row>76</xdr:row>
      <xdr:rowOff>184149</xdr:rowOff>
    </xdr:from>
    <xdr:to>
      <xdr:col>22</xdr:col>
      <xdr:colOff>105832</xdr:colOff>
      <xdr:row>97</xdr:row>
      <xdr:rowOff>169333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081B98-9872-28CD-A315-647E22525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>
    <xdr:from>
      <xdr:col>18</xdr:col>
      <xdr:colOff>52916</xdr:colOff>
      <xdr:row>111</xdr:row>
      <xdr:rowOff>184150</xdr:rowOff>
    </xdr:from>
    <xdr:to>
      <xdr:col>24</xdr:col>
      <xdr:colOff>751416</xdr:colOff>
      <xdr:row>140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4FB9784-F9AA-5D72-A72A-2B25DE731F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twoCellAnchor>
  <xdr:twoCellAnchor>
    <xdr:from>
      <xdr:col>10</xdr:col>
      <xdr:colOff>1137707</xdr:colOff>
      <xdr:row>144</xdr:row>
      <xdr:rowOff>131233</xdr:rowOff>
    </xdr:from>
    <xdr:to>
      <xdr:col>16</xdr:col>
      <xdr:colOff>539750</xdr:colOff>
      <xdr:row>159</xdr:row>
      <xdr:rowOff>74084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942812E-A0F7-1E2A-DE9C-3266BD529A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4"/>
        </a:graphicData>
      </a:graphic>
    </xdr:graphicFrame>
    <xdr:clientData/>
  </xdr:twoCellAnchor>
  <xdr:twoCellAnchor>
    <xdr:from>
      <xdr:col>10</xdr:col>
      <xdr:colOff>1169456</xdr:colOff>
      <xdr:row>161</xdr:row>
      <xdr:rowOff>184151</xdr:rowOff>
    </xdr:from>
    <xdr:to>
      <xdr:col>18</xdr:col>
      <xdr:colOff>529166</xdr:colOff>
      <xdr:row>182</xdr:row>
      <xdr:rowOff>84667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9C2A914-73FA-1DED-AD01-FB0333704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5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purl.oclc.org/ooxml/spreadsheetml/main">
  <person displayName="Jia Shing Wee" id="{1F2B6DBC-502B-C34A-AA16-0A687B87B5E9}" userId="S::jiashing@personalmicrosoftsoftware.ucla.edu::fdfd9eae-784a-439f-97e3-94d896e06572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3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Jia Shing Wee" refreshedDateIso="2023-03-31T10:31:47.78000028803944650" createdVersion="8" refreshedVersion="8" minRefreshableVersion="3" recordCount="6107" xr:uid="{18002965-0DFC-5643-9409-CFB7E127646D}">
  <cacheSource type="worksheet">
    <worksheetSource name="Table1"/>
  </cacheSource>
  <cacheFields count="7">
    <cacheField name="Loan Date" numFmtId="14">
      <sharedItems containsSemiMixedTypes="0" containsNonDate="0" containsDate="1" containsString="0" minDate="2023-01-09T00:00:00" maxDate="2023-03-25T00:00:00"/>
    </cacheField>
    <cacheField name="Patron Id" numFmtId="0">
      <sharedItems containsSemiMixedTypes="0" containsString="0" containsNumber="1" containsInteger="1" minValue="-1" maxValue="1.26320083700065E+16" count="260">
        <n v="-1"/>
        <n v="5558261410006530"/>
        <n v="5560450750006530"/>
        <n v="5560462480006530"/>
        <n v="6200523990006530"/>
        <n v="5560241160006530"/>
        <n v="5560494230006530"/>
        <n v="5567467010006530"/>
        <n v="5569312570006530"/>
        <n v="5569891760006530"/>
        <n v="6199943160006530"/>
        <n v="9406391310006530"/>
        <n v="5564738850006530"/>
        <n v="5566337800006530"/>
        <n v="5567018710006530"/>
        <n v="9399417670006530"/>
        <n v="9401453510006530"/>
        <n v="5560959980006530"/>
        <n v="5567357330006530"/>
        <n v="5568016150006530"/>
        <n v="6200474170006530"/>
        <n v="6201366040006530"/>
        <n v="6201516050006530"/>
        <n v="6201688140006530"/>
        <n v="6201742140006530"/>
        <n v="6201825030006530"/>
        <n v="9405127420006530"/>
        <n v="5566534220006530"/>
        <n v="5567614550006530"/>
        <n v="5568326890006530"/>
        <n v="5569325340006530"/>
        <n v="6201536380006530"/>
        <n v="9401475300006530"/>
        <n v="5557534260006530"/>
        <n v="5560086380006530"/>
        <n v="5561843740006530"/>
        <n v="5565916140006530"/>
        <n v="5569730910006530"/>
        <n v="6200940810006530"/>
        <n v="5556688340006530"/>
        <n v="6201371180006530"/>
        <n v="6201467920006530"/>
        <n v="1.25050023500065E+16"/>
        <n v="5560265200006530"/>
        <n v="5560600650006530"/>
        <n v="9405351780006530"/>
        <n v="9405741700006530"/>
        <n v="5556409070006530"/>
        <n v="5560890180006530"/>
        <n v="5561657850006530"/>
        <n v="5567886940006530"/>
        <n v="9403482150006530"/>
        <n v="5546506040006530"/>
        <n v="5556260070006530"/>
        <n v="5562228460006530"/>
        <n v="6200866010006530"/>
        <n v="6200616520006530"/>
        <n v="5560075590006530"/>
        <n v="9808738490006530"/>
        <n v="5560199380006530"/>
        <n v="5559200110006530"/>
        <n v="9398438730006530"/>
        <n v="8916373690006530"/>
        <n v="9278553980006530"/>
        <n v="5560036480006530"/>
        <n v="5561565180006530"/>
        <n v="9398388780006530"/>
        <n v="6200476780006530"/>
        <n v="9669442440006530"/>
        <n v="9292950800006530"/>
        <n v="9406670710006530"/>
        <n v="5561697820006530"/>
        <n v="5560137890006530"/>
        <n v="5563560380006530"/>
        <n v="5563823480006530"/>
        <n v="6201026490006530"/>
        <n v="5569745740006530"/>
        <n v="9401385950006530"/>
        <n v="5570469130006530"/>
        <n v="9401593880006530"/>
        <n v="5559437580006530"/>
        <n v="9403172370006530"/>
        <n v="5568775680006530"/>
        <n v="9407685070006530"/>
        <n v="9399451980006530"/>
        <n v="6200891840006530"/>
        <n v="6201334700006530"/>
        <n v="5555584800006530"/>
        <n v="5566665750006530"/>
        <n v="6200476150006530"/>
        <n v="5557156940006530"/>
        <n v="5565952320006530"/>
        <n v="6201832770006530"/>
        <n v="5561744620006530"/>
        <n v="6201107880006530"/>
        <n v="6201798580006530"/>
        <n v="9403463070006530"/>
        <n v="9403541890006530"/>
        <n v="5562254990006530"/>
        <n v="6201829710006530"/>
        <n v="9401733390006530"/>
        <n v="6200575830006530"/>
        <n v="5557586250006530"/>
        <n v="5560790240006530"/>
        <n v="5565270670006530"/>
        <n v="5565992060006530"/>
        <n v="5567137810006530"/>
        <n v="5567648660006530"/>
        <n v="6201861140006530"/>
        <n v="9278901280006530"/>
        <n v="9406660720006530"/>
        <n v="9408545910006530"/>
        <n v="5541752540006530"/>
        <n v="5559948350006530"/>
        <n v="5561725650006530"/>
        <n v="6201202200006530"/>
        <n v="9403465270006530"/>
        <n v="9403839290006530"/>
        <n v="9405486510006530"/>
        <n v="5547388380006530"/>
        <n v="5561443120006530"/>
        <n v="5561938780006530"/>
        <n v="5570230540006530"/>
        <n v="9406919980006530"/>
        <n v="9408464600006530"/>
        <n v="5534654920006530"/>
        <n v="5556067970006530"/>
        <n v="5559826840006530"/>
        <n v="5561014790006530"/>
        <n v="5564227020006530"/>
        <n v="5566451680006530"/>
        <n v="6200270840006530"/>
        <n v="6201174440006530"/>
        <n v="9297681370006530"/>
        <n v="9399450580006530"/>
        <n v="9401533150006530"/>
        <n v="9401563280006530"/>
        <n v="9407196700006530"/>
        <n v="9938801620006530"/>
        <n v="1853753750006530"/>
        <n v="5543148710006530"/>
        <n v="5552381470006530"/>
        <n v="5555328200006530"/>
        <n v="5555625590006530"/>
        <n v="5559171430006530"/>
        <n v="5560016120006530"/>
        <n v="5561767560006530"/>
        <n v="5564681230006530"/>
        <n v="5569117780006530"/>
        <n v="5569989650006530"/>
        <n v="6199957510006530"/>
        <n v="6200336170006530"/>
        <n v="6201523880006530"/>
        <n v="9283569650006530"/>
        <n v="9401567650006530"/>
        <n v="9401854740006530"/>
        <n v="9403442510006530"/>
        <n v="9403799620006530"/>
        <n v="9407394660006530"/>
        <n v="9408459560006530"/>
        <n v="9408521370006530"/>
        <n v="1.26320083700065E+16"/>
        <n v="5558712510006530"/>
        <n v="5560832030006530"/>
        <n v="6200319070006530"/>
        <n v="9398370280006530"/>
        <n v="5561092670006530"/>
        <n v="5566592940006530"/>
        <n v="6200076860006530"/>
        <n v="8921208310006530"/>
        <n v="9401740460006530"/>
        <n v="9403417480006530"/>
        <n v="9406379530006530"/>
        <n v="9408190790006530"/>
        <n v="5556813620006530"/>
        <n v="5557043600006530"/>
        <n v="5562063070006530"/>
        <n v="5566403750006530"/>
        <n v="6200906010006530"/>
        <n v="6201007570006530"/>
        <n v="6201278230006530"/>
        <n v="6201319000006530"/>
        <n v="6201809350006530"/>
        <n v="9277688500006530"/>
        <n v="9399395400006530"/>
        <n v="9405052020006530"/>
        <n v="9405565620006530"/>
        <n v="9406803720006530"/>
        <n v="9407193150006530"/>
        <n v="5560527260006530"/>
        <n v="5566033020006530"/>
        <n v="5567585090006530"/>
        <n v="5567666390006530"/>
        <n v="5568196900006530"/>
        <n v="6201800200006530"/>
        <n v="9399475130006530"/>
        <n v="9400902550006530"/>
        <n v="9401350780006530"/>
        <n v="9401426180006530"/>
        <n v="9401437110006530"/>
        <n v="9403387400006530"/>
        <n v="9405498800006530"/>
        <n v="9408206340006530"/>
        <n v="9408352120006530"/>
        <n v="9408521650006530"/>
        <n v="9408533770006530"/>
        <n v="5557771390006530"/>
        <n v="5560237890006530"/>
        <n v="5560873090006530"/>
        <n v="5561287670006530"/>
        <n v="5565293760006530"/>
        <n v="5566292590006530"/>
        <n v="5567839940006530"/>
        <n v="5569982430006530"/>
        <n v="6200597690006530"/>
        <n v="6201199410006530"/>
        <n v="6201555090006530"/>
        <n v="6201866490006530"/>
        <n v="9295037580006530"/>
        <n v="9401450840006530"/>
        <n v="9401453620006530"/>
        <n v="9401569710006530"/>
        <n v="9401734270006530"/>
        <n v="9405548150006530"/>
        <n v="9407401010006530"/>
        <n v="9407413240006530"/>
        <n v="9407452020006530"/>
        <n v="5560686870006530"/>
        <n v="5565772490006530"/>
        <n v="5566135220006530"/>
        <n v="5567079250006530"/>
        <n v="5567201160006530"/>
        <n v="5567889880006530"/>
        <n v="5569867060006530"/>
        <n v="5570317970006530"/>
        <n v="6200007270006530"/>
        <n v="6201081470006530"/>
        <n v="6201386450006530"/>
        <n v="6201436310006530"/>
        <n v="8916665080006530"/>
        <n v="9398381750006530"/>
        <n v="9399485700006530"/>
        <n v="9401410730006530"/>
        <n v="9403042610006530"/>
        <n v="9403775410006530"/>
        <n v="9406504440006530"/>
        <n v="9408465830006530"/>
        <n v="5566222930006530"/>
        <n v="5570057850006530"/>
        <n v="6201892820006530"/>
        <n v="8920985280006530"/>
        <n v="9249372200006530"/>
        <n v="9398456750006530"/>
        <n v="9399520770006530"/>
        <n v="9399811240006530"/>
        <n v="9401443340006530"/>
        <n v="9401473970006530"/>
        <n v="9405378890006530"/>
        <n v="9405481720006530"/>
        <n v="9405513450006530"/>
      </sharedItems>
    </cacheField>
    <cacheField name="Patron Group" numFmtId="0">
      <sharedItems containsBlank="1"/>
    </cacheField>
    <cacheField name="Due Date" numFmtId="14">
      <sharedItems containsSemiMixedTypes="0" containsNonDate="0" containsDate="1" containsString="0" minDate="2023-01-09T00:00:00" maxDate="2023-06-22T00:00:00"/>
    </cacheField>
    <cacheField name="Barcode" numFmtId="0">
      <sharedItems/>
    </cacheField>
    <cacheField name="Circ Desk Name" numFmtId="0">
      <sharedItems/>
    </cacheField>
    <cacheField name="Description" numFmtId="0">
      <sharedItems containsBlank="1" containsMixedTypes="1" containsNumber="1" containsInteger="1" minValue="2019" maxValue="20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Jia Shing Wee" refreshedDateIso="2023-03-31T17:23:15.67900020629167800" createdVersion="8" refreshedVersion="8" minRefreshableVersion="3" recordCount="5458" xr:uid="{880A5D57-4456-BE47-9584-DD7A2D45CD81}">
  <cacheSource type="worksheet">
    <worksheetSource name="Table29"/>
  </cacheSource>
  <cacheFields count="12">
    <cacheField name="Loan Date" numFmtId="14">
      <sharedItems containsSemiMixedTypes="0" containsNonDate="0" containsDate="1" containsString="0" minDate="2023-01-09T00:00:00" maxDate="2023-03-25T00:00:00" count="73">
        <d v="2023-01-09T00:00:00"/>
        <d v="2023-01-10T00:00:00"/>
        <d v="2023-01-11T00:00:00"/>
        <d v="2023-01-12T00:00:00"/>
        <d v="2023-01-13T00:00:00"/>
        <d v="2023-01-15T00:00:00"/>
        <d v="2023-01-16T00:00:00"/>
        <d v="2023-01-17T00:00:00"/>
        <d v="2023-01-18T00:00:00"/>
        <d v="2023-01-19T00:00:00"/>
        <d v="2023-01-20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</sharedItems>
      <fieldGroup par="11" base="0">
        <rangePr groupBy="days" startDate="2023-01-09T00:00:00" endDate="2023-03-25T00:00:00"/>
        <groupItems count="368">
          <s v="&lt;1/9/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/25/23"/>
        </groupItems>
      </fieldGroup>
    </cacheField>
    <cacheField name="Patron Id" numFmtId="1">
      <sharedItems containsSemiMixedTypes="0" containsString="0" containsNumber="1" containsInteger="1" minValue="-1" maxValue="1.26320083700065E+16"/>
    </cacheField>
    <cacheField name="Patron Group" numFmtId="0">
      <sharedItems/>
    </cacheField>
    <cacheField name="General Patron Group" numFmtId="0">
      <sharedItems/>
    </cacheField>
    <cacheField name="Due Date" numFmtId="14">
      <sharedItems containsSemiMixedTypes="0" containsNonDate="0" containsDate="1" containsString="0" minDate="2023-01-09T00:00:00" maxDate="2023-04-18T00:00:00"/>
    </cacheField>
    <cacheField name="Barcode" numFmtId="0">
      <sharedItems/>
    </cacheField>
    <cacheField name="Unique BarCode" numFmtId="0">
      <sharedItems/>
    </cacheField>
    <cacheField name="Type" numFmtId="0">
      <sharedItems/>
    </cacheField>
    <cacheField name="General Type" numFmtId="0">
      <sharedItems/>
    </cacheField>
    <cacheField name="Circ Desk Name" numFmtId="0">
      <sharedItems/>
    </cacheField>
    <cacheField name="Description" numFmtId="0">
      <sharedItems containsBlank="1" containsMixedTypes="1" containsNumber="1" containsInteger="1" minValue="2022" maxValue="2022"/>
    </cacheField>
    <cacheField name="Months" numFmtId="0" databaseField="0">
      <fieldGroup base="0">
        <rangePr groupBy="months" startDate="2023-01-09T00:00:00" endDate="2023-03-25T00:00:00"/>
        <groupItems count="14">
          <s v="&lt;1/9/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25/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Jia Shing Wee" refreshedDateIso="2023-03-31T17:54:46.48000031244009450" createdVersion="8" refreshedVersion="8" minRefreshableVersion="3" recordCount="5614" xr:uid="{CD35AF9B-3B51-E941-B7FE-450268695B74}">
  <cacheSource type="worksheet">
    <worksheetSource name="Table2"/>
  </cacheSource>
  <cacheFields count="13">
    <cacheField name="Loan Date" numFmtId="14">
      <sharedItems containsSemiMixedTypes="0" containsNonDate="0" containsDate="1" containsString="0" minDate="2023-01-09T00:00:00" maxDate="2023-03-25T00:00:00" count="73">
        <d v="2023-01-09T00:00:00"/>
        <d v="2023-01-10T00:00:00"/>
        <d v="2023-01-11T00:00:00"/>
        <d v="2023-01-12T00:00:00"/>
        <d v="2023-01-13T00:00:00"/>
        <d v="2023-01-15T00:00:00"/>
        <d v="2023-01-16T00:00:00"/>
        <d v="2023-01-17T00:00:00"/>
        <d v="2023-01-18T00:00:00"/>
        <d v="2023-01-19T00:00:00"/>
        <d v="2023-01-20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</sharedItems>
      <fieldGroup par="12" base="0">
        <rangePr groupBy="days" startDate="2023-01-09T00:00:00" endDate="2023-03-25T00:00:00"/>
        <groupItems count="368">
          <s v="&lt;1/9/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/25/23"/>
        </groupItems>
      </fieldGroup>
    </cacheField>
    <cacheField name="Patron Id" numFmtId="1">
      <sharedItems containsSemiMixedTypes="0" containsString="0" containsNumber="1" containsInteger="1" minValue="-1" maxValue="1.26320083700065E+16"/>
    </cacheField>
    <cacheField name="Patron Group" numFmtId="0">
      <sharedItems count="15">
        <s v="UCLA Academic"/>
        <s v="UCLA Graduate"/>
        <s v="UCLA Music Grad"/>
        <s v="UCLA Music Undergrad"/>
        <s v="UCLA Staff"/>
        <s v="UCLA Undergrad"/>
        <s v="UCLA Mgmt PhD"/>
        <s v="External 10 - UCLA Alumni"/>
        <s v="NETWORK"/>
        <s v="UCLA Law Academic"/>
        <s v="UCLA Law Grad"/>
        <s v="Extension"/>
        <s v="UCLA Grad NoLimit"/>
        <s v="Access Only"/>
        <s v="External 10"/>
      </sharedItems>
    </cacheField>
    <cacheField name="General Patron Group" numFmtId="0">
      <sharedItems count="7">
        <s v="Academic"/>
        <s v="Graduate"/>
        <s v="Undergraduate"/>
        <s v="Staff"/>
        <s v="Alumni"/>
        <s v="External 10 + Access"/>
        <s v="Extension" u="1"/>
      </sharedItems>
    </cacheField>
    <cacheField name="Due Date" numFmtId="14">
      <sharedItems containsSemiMixedTypes="0" containsNonDate="0" containsDate="1" containsString="0" minDate="2023-01-09T00:00:00" maxDate="2023-06-22T00:00:00"/>
    </cacheField>
    <cacheField name="Barcode" numFmtId="0">
      <sharedItems count="1233">
        <s v="HDST19"/>
        <s v="HDST27"/>
        <s v="HDST15"/>
        <s v="HDST17"/>
        <s v="HDST20"/>
        <s v="IPHONE25"/>
        <s v="IPHONE54"/>
        <s v="IPHONE60"/>
        <s v="LABMSE12"/>
        <s v="MACCHRG42"/>
        <s v="MACCHRG63"/>
        <s v="MACUSBC24C24"/>
        <s v="MACUSBC25C25"/>
        <s v="OMNI39"/>
        <s v="WALLADPT12"/>
        <s v="WALLADPT17"/>
        <s v="WALLADPT41"/>
        <s v="CBK229"/>
        <s v="CBK204"/>
        <s v="CBK207"/>
        <s v="CLICC-ML-2033"/>
        <s v="CLICC-MM-072"/>
        <s v="CLICC-MM-099"/>
        <s v="HP100"/>
        <s v="HP118"/>
        <s v="CBK407"/>
        <s v="CLICC-MM-001"/>
        <s v="CLICC-MM-088"/>
        <s v="CBK-243"/>
        <s v="IPHONE46"/>
        <s v="WALLADPT46"/>
        <s v="CBK194"/>
        <s v="CALC07"/>
        <s v="CLICC-MM-0003"/>
        <s v="CLICC-MM-0016"/>
        <s v="IPHONE34"/>
        <s v="IPHONE48"/>
        <s v="IPHONE80"/>
        <s v="MACCHRG49"/>
        <s v="MACUSBC19C19"/>
        <s v="MACUSBC27C27"/>
        <s v="WALLADPT45"/>
        <s v="WALLADPT47"/>
        <s v="WALLADPT48"/>
        <s v="CBK381"/>
        <s v="CBK404"/>
        <s v="CLICC-ML-0004"/>
        <s v="CLICC-ML-0015"/>
        <s v="CLICC-ML-0017"/>
        <s v="CLICC-ML-0022"/>
        <s v="CLICC-ML-0108"/>
        <s v="CLICC-ML-0126"/>
        <s v="CLICC-ML-2096"/>
        <s v="CLICC-MM-0019"/>
        <s v="CLICC-MM-0033"/>
        <s v="CLICC-MM-065"/>
        <s v="CLICC-MM-095"/>
        <s v="HP040"/>
        <s v="HP107"/>
        <s v="HP131"/>
        <s v="CBK254"/>
        <s v="CLICC-ML-0106"/>
        <s v="CLICC-ML-0072"/>
        <s v="CLICC-ML-0137"/>
        <s v="CLICC-MM-0006"/>
        <s v="CLICC-MM-061"/>
        <s v="HP070"/>
        <s v="HP096"/>
        <s v="HP130"/>
        <s v="CBK038"/>
        <s v="CBK096"/>
        <s v="CBK168"/>
        <s v="CBK262"/>
        <s v="CBK411"/>
        <s v="CLICC-ML-0008"/>
        <s v="CLICC-ML-0093"/>
        <s v="CLICC-MM-0005"/>
        <s v="CLICC-MM-0018"/>
        <s v="CLICC-MM-0028"/>
        <s v="CLICC-MM-016"/>
        <s v="CLICC-MM-081"/>
        <s v="HP005"/>
        <s v="HP006"/>
        <s v="HP021"/>
        <s v="HP022"/>
        <s v="HP102"/>
        <s v="HP144"/>
        <s v="HP160"/>
        <s v="AD2001"/>
        <s v="AD2082"/>
        <s v="AD2110"/>
        <s v="AD2116"/>
        <s v="AD2129"/>
        <s v="AD2132"/>
        <s v="AD2146"/>
        <s v="AD2197"/>
        <s v="AD2247"/>
        <s v="AD2260"/>
        <s v="AD2279"/>
        <s v="AD2339"/>
        <s v="AD2377"/>
        <s v="AD2095"/>
        <s v="HP002"/>
        <s v="AD2033"/>
        <s v="HDMIC24"/>
        <s v="HPUSBC13"/>
        <s v="IPHONE21"/>
        <s v="IPHONE57"/>
        <s v="IPHONE58"/>
        <s v="MACUSBC06C06"/>
        <s v="MACUSBC20C20"/>
        <s v="MACUSBC29C29"/>
        <s v="OMNI07"/>
        <s v="WALLADPT03"/>
        <s v="CBK196"/>
        <s v="CBK331"/>
        <s v="CBK385"/>
        <s v="CBK401"/>
        <s v="CLICC-MM-058"/>
        <s v="HP057"/>
        <s v="CBK380"/>
        <s v="CLICC-MM-0029"/>
        <s v="CLICC-ML-0068"/>
        <s v="CLICC-MM-0020"/>
        <s v="CLICC-MM-0025"/>
        <s v="CLICC-MM-036"/>
        <s v="AD2015"/>
        <s v="AD2085"/>
        <s v="CLICC-MM-087"/>
        <s v="HPUSBC04"/>
        <s v="HPUSBC07"/>
        <s v="IPHONE28"/>
        <s v="IPHONE31"/>
        <s v="IPHONE39"/>
        <s v="IPHONE78"/>
        <s v="MACCHRG58"/>
        <s v="MACCHRG61"/>
        <s v="UHDMI22"/>
        <s v="WALLADPT05"/>
        <s v="WALLADPT32"/>
        <s v="WALLADPT49"/>
        <s v="MACUSBC09C09"/>
        <s v="CBK061"/>
        <s v="CBK299"/>
        <s v="CBK320"/>
        <s v="CBK357"/>
        <s v="CBK370"/>
        <s v="CLICC-ML-0071"/>
        <s v="CLICC-ML-0121"/>
        <s v="CLICC-ML-0132"/>
        <s v="CLICC-ML-2038"/>
        <s v="CLICC-ML-2053"/>
        <s v="CLICC-ML-2060"/>
        <s v="CLICC-MM-0021"/>
        <s v="HP009"/>
        <s v="HP015"/>
        <s v="CBK253"/>
        <s v="CBK116"/>
        <s v="CBK400"/>
        <s v="CLICC-ML-0006"/>
        <s v="CLICC-ML-0079"/>
        <s v="CLICC-ML-0083"/>
        <s v="CLICC-ML-0104"/>
        <s v="CLICC-ML-0129"/>
        <s v="CLICC-ML-2068"/>
        <s v="CLICC-ML-2080"/>
        <s v="CLICC-MM-0027"/>
        <s v="HP032"/>
        <s v="HP062"/>
        <s v="HP075"/>
        <s v="HP084"/>
        <s v="HP124"/>
        <s v="AD2004"/>
        <s v="AD2005"/>
        <s v="AD2013"/>
        <s v="AD2016"/>
        <s v="AD2047"/>
        <s v="AD2051"/>
        <s v="AD2055"/>
        <s v="AD2062"/>
        <s v="AD2065"/>
        <s v="AD2092"/>
        <s v="AD2104"/>
        <s v="AD2120"/>
        <s v="AD2133"/>
        <s v="AD2135"/>
        <s v="AD2148"/>
        <s v="AD2154"/>
        <s v="AD2158"/>
        <s v="AD2160"/>
        <s v="AD2161"/>
        <s v="AD2162"/>
        <s v="AD2166"/>
        <s v="AD2173"/>
        <s v="AD2187"/>
        <s v="AD2198"/>
        <s v="AD2201"/>
        <s v="AD2202"/>
        <s v="AD2204"/>
        <s v="AD2213"/>
        <s v="AD2229"/>
        <s v="AD2235"/>
        <s v="AD2245"/>
        <s v="AD2263"/>
        <s v="AD2267"/>
        <s v="AD2277"/>
        <s v="AD2281"/>
        <s v="AD2292"/>
        <s v="AD2295"/>
        <s v="AD2297"/>
        <s v="AD2326"/>
        <s v="AD2345"/>
        <s v="AD2346"/>
        <s v="AD2356"/>
        <s v="AD2376"/>
        <s v="AD2183"/>
        <s v="AD2228"/>
        <s v="HP162"/>
        <s v="AD2313"/>
        <s v="AD2096"/>
        <s v="CLICC-ML-0030"/>
        <s v="AD2006"/>
        <s v="HDMIC34"/>
        <s v="HDST30"/>
        <s v="HPUSBC05"/>
        <s v="MACUSBC12C12"/>
        <s v="CBK199"/>
        <s v="CLICC-MM-077"/>
        <s v="HP027"/>
        <s v="HP113"/>
        <s v="CLICC-ML-0116"/>
        <s v="CLICC-ML-2083"/>
        <s v="CLICC-MM-0034"/>
        <s v="CLICC-MM-035"/>
        <s v="ANDROID21"/>
        <s v="ANDROID22"/>
        <s v="HPUSBC06"/>
        <s v="IPHONE06"/>
        <s v="IPHONE32"/>
        <s v="IPHONE52"/>
        <s v="MACCHRG48"/>
        <s v="MACCHRG53"/>
        <s v="MACCHRG59"/>
        <s v="MACUSBC07C07"/>
        <s v="MACUSBC08C08"/>
        <s v="MACUSBC16C16"/>
        <s v="MACUSBC17C17"/>
        <s v="OLDMACCHRG18"/>
        <s v="OMNI25"/>
        <s v="UHDMI19"/>
        <s v="WALLADPT38"/>
        <s v="WALLADPT39"/>
        <s v="WALLADPT40"/>
        <s v="CBK211"/>
        <s v="CBK373"/>
        <s v="CBK386"/>
        <s v="CBK388"/>
        <s v="CBK399"/>
        <s v="CBK412"/>
        <s v="CLICC-ML-0032"/>
        <s v="CLICC-ML-0069"/>
        <s v="CLICC-MM-0011"/>
        <s v="CLICC-MM-0035"/>
        <s v="CLICC-MM-074"/>
        <s v="HP010"/>
        <s v="HP120"/>
        <s v="HP004"/>
        <s v="CLICC-ML-0012"/>
        <s v="HP134"/>
        <s v="CLICC-ML-0061"/>
        <s v="CLICC-ML-0125"/>
        <s v="CLICC-ML-2035"/>
        <s v="CLICC-MM-009"/>
        <s v="HP101"/>
        <s v="AD2017"/>
        <s v="AD2124"/>
        <s v="AD2144"/>
        <s v="AD2147"/>
        <s v="AD2150"/>
        <s v="AD2165"/>
        <s v="AD2191"/>
        <s v="AD2200"/>
        <s v="AD2205"/>
        <s v="AD2315"/>
        <s v="CLICC-ML-0133"/>
        <s v="AD2274"/>
        <s v="AD2324"/>
        <s v="CLICC-ML-0105"/>
        <s v="HP149"/>
        <s v="CBK410"/>
        <s v="UHDMI12"/>
        <s v="UVGA11"/>
        <s v="UVGA20"/>
        <s v="WALLADPT44"/>
        <s v="CBK130"/>
        <s v="CBK408"/>
        <s v="CLICC-MM-0036"/>
        <s v="CLICC-MM-0038"/>
        <s v="HP097"/>
        <s v="HP136"/>
        <s v="CLICC-MM-019"/>
        <s v="CLICC-MM-044"/>
        <s v="HP078"/>
        <s v="MACUSBC05C05"/>
        <s v="IPHONE20"/>
        <s v="IPHONE22"/>
        <s v="MACCHRG36"/>
        <s v="MACUSBC01"/>
        <s v="UHDMI23"/>
        <s v="WALLADPT09"/>
        <s v="CBK083"/>
        <s v="CBK215"/>
        <s v="CBK224"/>
        <s v="CBK392"/>
        <s v="CLICC-ML-0092"/>
        <s v="CLICC-ML-0113"/>
        <s v="CLICC-ML-0131"/>
        <s v="CLICC-ML-0136"/>
        <s v="CLICC-ML-0139"/>
        <s v="CLICC-ML-0140"/>
        <s v="CLICC-MM-0031"/>
        <s v="HP058"/>
        <s v="HP067"/>
        <s v="HP128"/>
        <s v="HP129"/>
        <s v="CLICC-ML-0016"/>
        <s v="CLICC-ML-0128"/>
        <s v="HP074"/>
        <s v="CLICC-ML-0107"/>
        <s v="CLICC-ML-0122"/>
        <s v="CLICC-ML-0135"/>
        <s v="CLICC-ML-0138"/>
        <s v="CLICC-MM-015"/>
        <s v="CLICC-MM-062"/>
        <s v="FAC599"/>
        <s v="AD2007"/>
        <s v="AD2074"/>
        <s v="AD2119"/>
        <s v="AD2139"/>
        <s v="AD2153"/>
        <s v="AD2176"/>
        <s v="AD2179"/>
        <s v="AD2218"/>
        <s v="AD2237"/>
        <s v="AD2238"/>
        <s v="AD2256"/>
        <s v="AD2293"/>
        <s v="AD2303"/>
        <s v="AD2375"/>
        <s v="AD2311"/>
        <s v="AD2087"/>
        <s v="AD2194"/>
        <s v="AD2361"/>
        <s v="AD2142"/>
        <s v="AD2071"/>
        <s v="AD2099"/>
        <s v="AD2379"/>
        <s v="AD2018"/>
        <s v="AD2199"/>
        <s v="CBK214"/>
        <s v="HPUSBC12"/>
        <s v="UHDMI16"/>
        <s v="CBK192"/>
        <s v="CBK203"/>
        <s v="CLICC-ML-0111"/>
        <s v="CLICC-MM-052"/>
        <s v="HP148"/>
        <s v="CLICC-MM-0023"/>
        <s v="CLICC-MM-092"/>
        <s v="CLICC-MM-0032"/>
        <s v="CLICC-MM-069"/>
        <s v="ANDROID02"/>
        <s v="ANKER04"/>
        <s v="HDMIC23"/>
        <s v="IPHONE42"/>
        <s v="OMNI26"/>
        <s v="OMNI43"/>
        <s v="UHDMI13"/>
        <s v="CBK-247"/>
        <s v="CBK082"/>
        <s v="CBK217"/>
        <s v="CBK222"/>
        <s v="CBK337"/>
        <s v="CBK367"/>
        <s v="CLICC-ML-0026"/>
        <s v="CLICC-ML-0029"/>
        <s v="CLICC-ML-0067"/>
        <s v="CLICC-ML-0086"/>
        <s v="CLICC-ML-2034"/>
        <s v="HP024"/>
        <s v="HP061"/>
        <s v="HP095"/>
        <s v="CLICC-ML-0127"/>
        <s v="HP088"/>
        <s v="HP163"/>
        <s v="CLICC-MM-029"/>
        <s v="HP019"/>
        <s v="HP028"/>
        <s v="HP033"/>
        <s v="AD2038"/>
        <s v="AD2097"/>
        <s v="AD2114"/>
        <s v="AD2137"/>
        <s v="AD2149"/>
        <s v="AD2163"/>
        <s v="AD2233"/>
        <s v="AD2270"/>
        <s v="AD2289"/>
        <s v="AD2299"/>
        <s v="AD2316"/>
        <s v="AD2329"/>
        <s v="AD2348"/>
        <s v="AD2357"/>
        <s v="AD2258"/>
        <s v="AD2056"/>
        <s v="AD2053"/>
        <s v="AD2358"/>
        <s v="CBK250"/>
        <s v="HP030"/>
        <s v="HP141"/>
        <s v="HP108"/>
        <s v="HP037"/>
        <s v="AD2207"/>
        <s v="AD2251"/>
        <s v="HP143"/>
        <s v="HDST10"/>
        <s v="HDST11"/>
        <s v="HPUSBC02"/>
        <s v="MACCHRG67"/>
        <s v="UVGA17"/>
        <s v="UVGA18"/>
        <s v="WALLADPT19"/>
        <s v="CBK405"/>
        <s v="HP023"/>
        <s v="AD2107"/>
        <s v="CBK-214"/>
        <s v="CLICC-ML-0007"/>
        <s v="OMNI24"/>
        <s v="OMNI29"/>
        <s v="HDST03"/>
        <s v="IPHONE04"/>
        <s v="IPHONE30"/>
        <s v="IPHONE37"/>
        <s v="MACCHRG50"/>
        <s v="MACUSBC23C23"/>
        <s v="OMNI11"/>
        <s v="OMNI28"/>
        <s v="SUP-012"/>
        <s v="SUP-013"/>
        <s v="VGA53"/>
        <s v="WALLADPT28"/>
        <s v="WALLADPT31"/>
        <s v="WALLADPT37"/>
        <s v="CBK109"/>
        <s v="CBK114"/>
        <s v="CBK159"/>
        <s v="CBK213"/>
        <s v="CBK295"/>
        <s v="CBK406"/>
        <s v="HP016"/>
        <s v="HP047"/>
        <s v="HP132"/>
        <s v="HP158"/>
        <s v="CLICC-ML-0123"/>
        <s v="HP159"/>
        <s v="CBK301"/>
        <s v="CLICC-ML-0110"/>
        <s v="HP026"/>
        <s v="CLICC-ML-0033"/>
        <s v="CLICC-ML-0134"/>
        <s v="CLICC-MM-027"/>
        <s v="HP086"/>
        <s v="HP151"/>
        <s v="CLICC-MM-039"/>
        <s v="HP106"/>
        <s v="HP112"/>
        <s v="AD2035"/>
        <s v="AD2064"/>
        <s v="AD2250"/>
        <s v="AD2136"/>
        <s v="AD2029"/>
        <s v="AD2169"/>
        <s v="UHDMI18"/>
        <s v="WALLADPT22"/>
        <s v="HDST13"/>
        <s v="IPADK229"/>
        <s v="UVGA22"/>
        <s v="CBK103"/>
        <s v="HP029"/>
        <s v="HP122"/>
        <s v="HP140"/>
        <s v="HP152"/>
        <s v="CLICC-MM-0012"/>
        <s v="HP007"/>
        <s v="BOEIPHONE04"/>
        <s v="IPHONE02"/>
        <s v="OMNI13"/>
        <s v="OMNI50"/>
        <s v="VGA49"/>
        <s v="VGAC24"/>
        <s v="CBK052"/>
        <s v="CBK366"/>
        <s v="FAC396"/>
        <s v="HP001"/>
        <s v="HP051"/>
        <s v="CBK059"/>
        <s v="CBK413"/>
        <s v="HP043"/>
        <s v="HP045"/>
        <s v="HP052"/>
        <s v="HP066"/>
        <s v="HP114"/>
        <s v="HP155"/>
        <s v="IPADK233"/>
        <s v="AD2347"/>
        <s v="AD2371"/>
        <s v="AD2214"/>
        <s v="IPADK225"/>
        <s v="AD2232"/>
        <s v="CBK238"/>
        <s v="CLICC-MM-0041"/>
        <s v="CLICC-ML-2091"/>
        <s v="CLICC-MM-0040"/>
        <s v="HP072"/>
        <s v="CLICC-MM-0002"/>
        <s v="ANKER06"/>
        <s v="IPHONE05"/>
        <s v="IPHONE24"/>
        <s v="MACCHRG06"/>
        <s v="OMNI35"/>
        <s v="WALLADPT36"/>
        <s v="CBK035"/>
        <s v="CBK045"/>
        <s v="CLICC-ML-0045"/>
        <s v="CLICC-ML-2041"/>
        <s v="HP038"/>
        <s v="HP064"/>
        <s v="HP139"/>
        <s v="CLICC-ML-0049"/>
        <s v="CLICC-MM-012"/>
        <s v="CLICC-MM-033"/>
        <s v="AD2090"/>
        <s v="AD2141"/>
        <s v="AD2271"/>
        <s v="AD2360"/>
        <s v="CLICC-MM-032"/>
        <s v="HDMIC18"/>
        <s v="HPUSBC01"/>
        <s v="IPHONE62"/>
        <s v="VGA24"/>
        <s v="WALLADPT26"/>
        <s v="CLICC-ML-0120"/>
        <s v="CLICC-MM-040"/>
        <s v="CLICC-MM-010"/>
        <s v="FAC905"/>
        <s v="CLICC-ML-2015"/>
        <s v="CALC05"/>
        <s v="CALC13"/>
        <s v="CALC27"/>
        <s v="CBK030"/>
        <s v="CBK093"/>
        <s v="CBK162"/>
        <s v="CBK382"/>
        <s v="CBK402"/>
        <s v="CLICC-ML-2088"/>
        <s v="CLICC-MM-0039"/>
        <s v="HP161"/>
        <s v="HP104"/>
        <s v="HP008"/>
        <s v="HP127"/>
        <s v="CBK018"/>
        <s v="CLICC-MM-0013"/>
        <s v="CLICC-MM-0017"/>
        <s v="CLICC-MM-037"/>
        <s v="HP081"/>
        <s v="AD2034"/>
        <s v="ANDROID20"/>
        <s v="CBK042"/>
        <s v="CBK317"/>
        <s v="CBK156"/>
        <s v="CBK303"/>
        <s v="CBK198"/>
        <s v="CLICC-MM-020"/>
        <s v="HP103"/>
        <s v="FAC518"/>
        <s v="CLICC-ML-0124"/>
        <s v="CLICC-MM-0030"/>
        <s v="IPHONE16"/>
        <s v="UHDMI02"/>
        <s v="WALLADPT02"/>
        <s v="CBK011"/>
        <s v="CALC04"/>
        <s v="CALC08"/>
        <s v="CBK028"/>
        <s v="CBK358"/>
        <s v="CLICC-ML-0102"/>
        <s v="CLICC-ML-2047"/>
        <s v="HP111"/>
        <s v="CLICC-MM-063"/>
        <s v="CLICC-MM-084"/>
        <s v="HP036"/>
        <s v="HP150"/>
        <s v="CBK124"/>
        <s v="CLICC-ML-2067"/>
        <s v="CLICC-MM-0037"/>
        <s v="HP063"/>
        <s v="HP092"/>
        <s v="HP079"/>
        <s v="AD2068"/>
        <s v="HDST29"/>
        <s v="MACCHRG47"/>
        <s v="UVGA13"/>
        <s v="CBK227"/>
        <s v="CLICC-ML-0099"/>
        <s v="CLICC-ML-2032"/>
        <s v="CBK173"/>
        <s v="CLICC-ML-0080"/>
        <s v="CLICC-ML-2063"/>
        <s v="HP083"/>
        <s v="CBK258"/>
        <s v="HDMIC09"/>
        <s v="HPUSBC15"/>
        <s v="IPHONE03"/>
        <s v="IPHONE17"/>
        <s v="IPHONE38"/>
        <s v="UVGA16"/>
        <s v="WALLADPT07"/>
        <s v="IPHONE41"/>
        <s v="IPHONE63"/>
        <s v="CLICC-ML-2037"/>
        <s v="HP050"/>
        <s v="CLICC-ML-0088"/>
        <s v="CLICC-ML-2052"/>
        <s v="CBK387"/>
        <s v="HP137"/>
        <s v="AD2155"/>
        <s v="CLICC-ML-2058"/>
        <s v="CALC03"/>
        <s v="HDMIC30"/>
        <s v="OMNI17"/>
        <s v="UHDMI10"/>
        <s v="UVGA15"/>
        <s v="CBK-065"/>
        <s v="CBK231"/>
        <s v="CLICC-ML-2004"/>
        <s v="CLICC-ML-2097"/>
        <s v="CLICC-MM-0026"/>
        <s v="CLICC-MM-0043"/>
        <s v="CLICC-MM-0046"/>
        <s v="CLICC-MM-0215"/>
        <s v="CLICC-MM-0229"/>
        <s v="CLICC-MM-046"/>
        <s v="HP003"/>
        <s v="HP125"/>
        <s v="CLICC-ML-2074"/>
        <s v="CLICC-MM-0232"/>
        <s v="AD2180"/>
        <s v="HDMIC21"/>
        <s v="IPADK108"/>
        <s v="CBK022"/>
        <s v="CLICC-ML-0038"/>
        <s v="CLICC-MM-0054"/>
        <s v="CLICC-MM-003"/>
        <s v="CLICC-MM-017"/>
        <s v="IPHONE18"/>
        <s v="IPHONE23"/>
        <s v="MSE04"/>
        <s v="OMNI18"/>
        <s v="UVGA12"/>
        <s v="UVGA19"/>
        <s v="WALLADPT08"/>
        <s v="WALLADPT10"/>
        <s v="WALLADPT33"/>
        <s v="CLICC-ML-2095"/>
        <s v="CLICC-MM-070"/>
        <s v="CLICC-MM-013"/>
        <s v="CLICC-ML-2021"/>
        <s v="FAC496"/>
        <s v="HP056"/>
        <s v="CBK051"/>
        <s v="CLICC-ML-2039"/>
        <s v="CBK007"/>
        <s v="CBK046"/>
        <s v="CBK384"/>
        <s v="MACUSBC13C13"/>
        <s v="OMNI16"/>
        <s v="CBK029"/>
        <s v="CBK060"/>
        <s v="CLICC-ML-2089"/>
        <s v="CLICC-ML-2100"/>
        <s v="CLICC-ML-0100"/>
        <s v="FAC606"/>
        <s v="CLICC-ML-2017"/>
        <s v="IPHONE40"/>
        <s v="CBK206"/>
        <s v="HP123"/>
        <s v="CBK190"/>
        <s v="HP034"/>
        <s v="CALC22"/>
        <s v="HDMIC14"/>
        <s v="IPHONE33"/>
        <s v="MACCHRG60"/>
        <s v="OMNI12"/>
        <s v="OMNI19"/>
        <s v="UVGA09"/>
        <s v="WALLADPT20"/>
        <s v="WALLADPT25"/>
        <s v="UHDMI08"/>
        <s v="CBK071"/>
        <s v="CLICC-ML-0103"/>
        <s v="HP119"/>
        <s v="FAC486"/>
        <s v="CLICC-ML-2066"/>
        <s v="CLICC-MM-0128"/>
        <s v="CLICC-MM-047"/>
        <s v="CLICC-MM-055"/>
        <s v="CLICC-MM-068"/>
        <s v="HP068"/>
        <s v="CLICC-ML-0114"/>
        <s v="ANKER08"/>
        <s v="UVGA14"/>
        <s v="CBK191"/>
        <s v="CLICC-ML-0035"/>
        <s v="ANDROID13"/>
        <s v="ANDROID15"/>
        <s v="ANKER02"/>
        <s v="ANKER07"/>
        <s v="CALC23"/>
        <s v="HDMIC12"/>
        <s v="HDST08"/>
        <s v="HPUSBC10"/>
        <s v="HPUSBC11"/>
        <s v="IPHONE35"/>
        <s v="OLDMACCHRG17"/>
        <s v="CLICC-MM-0231"/>
        <s v="CLICC-ML-2020"/>
        <s v="CLICC-ML-2071"/>
        <s v="CLICC-ML-2077"/>
        <s v="CLICC-ML-0019"/>
        <s v="CLICC-ML-2027"/>
        <s v="CLICC-ML-2075"/>
        <s v="HP093"/>
        <s v="HP154"/>
        <s v="UVGA08"/>
        <s v="VGAC20"/>
        <s v="WALLADPT24"/>
        <s v="WALLADPT43"/>
        <s v="CBK202"/>
        <s v="CBK209"/>
        <s v="ANDROID05"/>
        <s v="ANDROID18"/>
        <s v="CALC09"/>
        <s v="CALC10"/>
        <s v="CALC19"/>
        <s v="HDMIC13"/>
        <s v="HDMIC20"/>
        <s v="HDST02"/>
        <s v="IPHONE01"/>
        <s v="MACCHRG34"/>
        <s v="MACCHRG51"/>
        <s v="MACCHRG54"/>
        <s v="OMNI20"/>
        <s v="UHDMI15"/>
        <s v="WALLADPT11"/>
        <s v="WALLADPT42"/>
        <s v="CBK039"/>
        <s v="CBK064"/>
        <s v="CBK100"/>
        <s v="HP012"/>
        <s v="CLICC-ML-0003"/>
        <s v="CLICC-ML-0048"/>
        <s v="CLICC-ML-0028"/>
        <s v="CLICC-ML-2028"/>
        <s v="WALLADPT23"/>
        <s v="CLICC-ML-0077"/>
        <s v="CLICC-MM-0014"/>
        <s v="CALC28"/>
        <s v="WALLADPT06"/>
        <s v="CLICC-ML-2008"/>
        <s v="CLICC-ML-2065"/>
        <s v="CLICC-ML-2098"/>
        <s v="CLICC-ML-2079"/>
        <s v="CLICC-MM-0079"/>
        <s v="WALLADPT04"/>
        <s v="CBK256"/>
        <s v="CBK338"/>
        <s v="FAC598"/>
        <s v="CBK078"/>
        <s v="CLICC-ML-0075"/>
        <s v="HPUSBC08"/>
        <s v="CBK158"/>
        <s v="CBK237"/>
        <s v="CBK297"/>
        <s v="CLICC-ML-0090"/>
        <s v="CLICC-ML-0118"/>
        <s v="HP121"/>
        <s v="ANKER10"/>
        <s v="CLICC-ML-2012"/>
        <s v="IPHONE27"/>
        <s v="CBK230"/>
        <s v="HP117"/>
        <s v="CBK128"/>
        <s v="CLICC-ML-0001"/>
        <s v="CLICC-ML-2003"/>
        <s v="HDST25"/>
        <s v="IPHONE07"/>
        <s v="IPHONE44"/>
        <s v="CBK251"/>
        <s v="CLICC-ML-0130"/>
        <s v="CLICC-ML-2049"/>
        <s v="OMNI23"/>
        <s v="CALC18"/>
        <s v="CALC06"/>
        <s v="MACCHRG55"/>
        <s v="MSE08"/>
        <s v="VGA50"/>
        <s v="CBK369"/>
        <s v="CLICC-ML-0034"/>
        <s v="CLICC-ML-2013"/>
        <s v="CLICC-ML-2069"/>
        <s v="CLICC-ML-2070"/>
        <s v="ANDROID24"/>
        <s v="CBK340"/>
        <s v="CLICC-ML-0013"/>
        <s v="UVGA02"/>
        <s v="CBK263"/>
        <s v="CALC21"/>
        <s v="CALC29"/>
        <s v="IPHONE65"/>
        <s v="IPHONE66"/>
        <s v="UVGA21"/>
        <s v="CBK110"/>
        <s v="CBK298"/>
        <s v="CBK332"/>
        <s v="CBK339"/>
        <s v="CLICC-ML-2084"/>
        <s v="CLICC-MM-0024"/>
        <s v="CLICC-MM-0069"/>
        <s v="AD2349"/>
        <s v="HDST28"/>
        <s v="CLICC-ML-2092"/>
        <s v="CLICC-ML-2022"/>
        <s v="CLICC-MM-0044"/>
        <s v="UHDMI17"/>
        <s v="CBK090"/>
        <s v="CBK311"/>
        <s v="CLICC-ML-0044"/>
        <s v="CLICC-ML-2026"/>
        <s v="CLICC-ML-2018"/>
        <s v="CLICC-ML-2029"/>
        <s v="BIOUSBCVGA02"/>
        <s v="VGAC43"/>
        <s v="CBK417"/>
        <s v="CLICC-ML-2062"/>
        <s v="CLICC-MM-0072"/>
        <s v="CLICC-MM-0168"/>
        <s v="CLICC-MM-028"/>
        <s v="OMNI41"/>
        <s v="ANDROID27"/>
        <s v="CALC24"/>
        <s v="IPHONE67"/>
        <s v="WALLADPT35"/>
        <s v="CBK322"/>
        <s v="CBK415"/>
        <s v="CBK416"/>
        <s v="CBK418"/>
        <s v="CLICC-MM-0124"/>
        <s v="CLICC-MM-0167"/>
        <s v="FAC561"/>
        <s v="CLICC-ML-2024"/>
        <s v="CLICC-MM-0141"/>
        <s v="HP126"/>
        <s v="IPHONE68"/>
        <s v="CBK208"/>
        <s v="HDST07"/>
        <s v="HDMIC15"/>
        <s v="MACUSBC08"/>
        <s v="OMNI14"/>
        <s v="CLICC-MM-0172"/>
        <s v="HP069"/>
        <s v="CALC02"/>
        <s v="CALC25"/>
        <s v="HDMIC25"/>
        <s v="MACUSBC07"/>
        <s v="MACUSBC09"/>
        <s v="MACUSBC20"/>
        <s v="MACUSBC23"/>
        <s v="MACUSBC24"/>
        <s v="MACUSBC27"/>
        <s v="WALLADPT50"/>
        <s v="CLICC-ML-2055"/>
        <s v="CLICC-MM-030"/>
        <s v="CLICC-ML-0020"/>
        <s v="CLICC-ML-2044"/>
        <s v="CLICC-ML-2061"/>
        <s v="CLICC-ML-2093"/>
        <s v="CLICC-MM-0087"/>
        <s v="CLICC-MM-0155"/>
        <s v="FAC882"/>
        <s v="HP035"/>
        <s v="IPHONE74"/>
        <s v="CBK041"/>
        <s v="CBK393"/>
        <s v="ANDROID26"/>
        <s v="HDMIC17"/>
        <s v="IPHONE73"/>
        <s v="MACUSBC25"/>
        <s v="MSE03"/>
        <s v="CLICC-ML-0064"/>
        <s v="CLICC-ML-2059"/>
        <s v="CLICC-MM-0237"/>
        <s v="CBK166"/>
        <s v="CBK296"/>
        <s v="CLICC-ML-0115"/>
        <s v="CLICC-ML-2030"/>
        <s v="CLICC-ML-2045"/>
        <s v="CLICC-MM-096"/>
        <s v="CALC17"/>
        <s v="HDST16"/>
        <s v="MACUSBC19"/>
        <s v="MACCHRG37"/>
        <s v="MACUSBC06"/>
        <s v="OLDMACCHRG19"/>
        <s v="CLICC-ML-2016"/>
        <s v="CLICC-ML-2025"/>
        <s v="CLICC-ML-2082"/>
        <s v="CLICC-MM-0065"/>
        <s v="FAC953"/>
        <s v="CALC11"/>
        <s v="CBK094"/>
        <s v="CBK123"/>
        <s v="CLICC-MM-0235"/>
        <s v="MACCHRG22"/>
        <s v="UVGA01"/>
        <s v="CBK-245"/>
        <s v="IPHONE13"/>
        <s v="MACUSBC05"/>
        <s v="WALLADPT29"/>
        <s v="CLICC-ML-0010"/>
        <s v="CLICC-ML-0091"/>
        <s v="CLICC-ML-2005"/>
        <s v="CLICC-ML-2078"/>
        <s v="CLICC-MM-0222"/>
        <s v="CBK397"/>
        <s v="CLICC-MM-0001"/>
        <s v="CLICC-MM-0181"/>
        <s v="CBK319"/>
        <s v="CBK363"/>
        <s v="CLICC-ML-0062"/>
        <s v="HP-062"/>
        <s v="CLICC-ML-2036"/>
        <s v="CLICC-MM-0221"/>
        <s v="HP-081"/>
        <s v="IPHONE43"/>
        <s v="OMNI34"/>
        <s v="OMNI38"/>
        <s v="CBK236"/>
        <s v="CLICC-ML-0023"/>
        <s v="CLICC-ML-2087"/>
        <s v="WALLADPT21"/>
        <s v="MACUSBC12"/>
        <s v="CBK157"/>
        <s v="CLICC-ML-0005"/>
        <s v="CLICC-ML-0098"/>
        <s v="CLICC-MM-0225"/>
        <s v="HP-124"/>
        <s v="CBK221"/>
        <s v="ANDROID14"/>
        <s v="CLICC-MM-0115"/>
        <s v="CLICC-MM-0142"/>
        <s v="CLICC-MM-0184"/>
        <s v="FAC961"/>
        <s v="CALC16"/>
        <s v="HDST04"/>
        <s v="MACUSBC13"/>
        <s v="MSE01"/>
        <s v="OMNI15"/>
        <s v="CLICC-ML-0082"/>
        <s v="CLICC-ML-2072"/>
        <s v="HP-083"/>
        <s v="CLICC-ML-0002"/>
        <s v="CLICC-ML-2002"/>
        <s v="CLICC-ML-2011"/>
        <s v="CLICC-MM-0123"/>
        <s v="CLICC-ML-0089"/>
        <s v="CLICC-MM-0114"/>
        <s v="CBK255"/>
        <s v="HP-132"/>
        <s v="HDST12"/>
        <s v="OMNI01"/>
        <s v="OMNI02"/>
        <s v="HP-128"/>
        <s v="CLICC-MM-0217"/>
        <s v="HDST09"/>
        <s v="OLDMACCHRG06"/>
        <s v="OMNI42"/>
        <s v="CBK403"/>
        <s v="CLICC-ML-2007"/>
        <s v="CLICC-ML-2010"/>
        <s v="CLICC-ML-2048"/>
        <s v="CLICC-MM-0220"/>
        <s v="HP-141"/>
        <s v="HP-155"/>
        <s v="CLICC-ML-0094"/>
        <s v="CLICC-ML-2057"/>
        <s v="CBK013"/>
        <s v="CLICC-ML-2031"/>
        <s v="CLICC-ML-2086"/>
        <s v="HP-102"/>
        <s v="CLICC-MM-0122"/>
        <s v="HP-086"/>
        <s v="CLICC-MM-0224"/>
        <s v="MACUSBC30"/>
        <s v="OMNI40"/>
        <s v="SUP010"/>
        <s v="UHDMI04"/>
        <s v="UHDMI11"/>
        <s v="CLICC-MM-0174"/>
        <s v="CLICC-ML-0076"/>
        <s v="FAC955"/>
        <s v="CLICC-MM-0194"/>
        <s v="CBK419"/>
        <s v="CLICC-MM-0185"/>
        <s v="HP-139"/>
        <s v="HPUSBC09"/>
        <s v="IPHONE36"/>
        <s v="CLICC-MM-0233"/>
        <s v="HP-028"/>
        <s v="HP-118"/>
        <s v="HP-050"/>
        <s v="CLICC-MM-0166"/>
        <s v="CLICC-MM-0147"/>
        <s v="MACUSBC17"/>
        <s v="IPHONE56"/>
        <s v="CBK235"/>
        <s v="CLICC-MM-0216"/>
        <s v="CBK-093"/>
        <s v="CLICC-ML-0112"/>
        <s v="CLICC-MM-0223"/>
        <s v="CLICC-ML-2042"/>
        <s v="CLICC-MM-0213"/>
        <s v="CLICC-MM-0227"/>
        <s v="HP-008"/>
        <s v="OMNI47"/>
        <s v="OMNI48"/>
        <s v="OMNI49"/>
        <s v="IPADK010"/>
        <s v="VGA54"/>
        <s v="CBK-096"/>
        <s v="CBK-361"/>
        <s v="CBK025"/>
        <s v="CLICC-MM-0107"/>
        <s v="CLICC-MM-0173"/>
        <s v="FAC481"/>
        <s v="HP-136"/>
        <s v="CLICC-MM-0183"/>
        <s v="HDST23"/>
        <s v="CLICC-MM-0136"/>
        <s v="OMNI31"/>
        <s v="OMNI36"/>
        <s v="UHDMI05"/>
        <s v="WALLADPT27"/>
        <s v="CBK216"/>
        <s v="CBK420"/>
        <s v="CLICC-MM-0116"/>
        <s v="HP-036"/>
        <s v="HP-092"/>
        <s v="HP-154"/>
        <s v="AD2089"/>
        <s v="FAC563"/>
        <s v="CBK226"/>
        <s v="CLICC-MM-0062"/>
        <s v="MSE09"/>
        <s v="CBK099"/>
        <s v="CBK421"/>
        <s v="HP082"/>
        <s v="HP-040"/>
        <s v="CLICC-MM-0103"/>
        <s v="CLICC-MM-0080"/>
        <s v="HP-069"/>
        <s v="CALC30"/>
        <s v="CBK368"/>
        <s v="HP-130"/>
        <s v="CLICC-MM-0084"/>
        <s v="CLICC-MM-0091"/>
        <s v="CLICC-MM-0094"/>
        <s v="MACCHRG01"/>
        <s v="CBK-123"/>
        <s v="CBK396"/>
        <s v="CLICC-ML-0101"/>
        <s v="CLICC-ML-2081"/>
        <s v="CLICC-MM-0053"/>
        <s v="CLICC-MM-079"/>
        <s v="HP-038"/>
        <s v="HP-121"/>
        <s v="HP-143"/>
        <s v="CLICC-MM-0070"/>
        <s v="CLICC-MM-0090"/>
        <s v="CLICC-MM-0096"/>
        <s v="HP-016"/>
        <s v="ANDROID25"/>
        <s v="UHDMI21"/>
        <s v="LABMSE06"/>
        <s v="CBK341"/>
        <s v="CLICC-ML-0039"/>
        <s v="HP-033"/>
        <s v="HP-120"/>
        <s v="CLICC-MM-0059"/>
        <s v="CLICC-ML-0041"/>
        <s v="CLICC-MM-0131"/>
        <s v="CLICC-MM-0092"/>
        <s v="CBK003"/>
        <s v="CLICC-MM-0095"/>
        <s v="HP-103"/>
        <s v="HP157"/>
        <s v="ANDROID16"/>
        <s v="CLICC-MM-0052"/>
        <s v="CLICC-MM-0127"/>
        <s v="CLICC-MM-0133"/>
        <s v="CLICC-MM-0063"/>
        <s v="CLICC-MM-0102"/>
        <s v="HP-117"/>
        <s v="HP-004"/>
        <s v="VGAC23"/>
        <s v="CLICC-MM-0118"/>
        <s v="HP-108"/>
        <s v="CLICC-MM-0104"/>
        <s v="CBK-322"/>
        <s v="MACCHRG35"/>
        <s v="UVGA05"/>
        <s v="ANDROID29"/>
        <s v="MACUSBC16"/>
        <s v="CBK342"/>
        <s v="CLICC-ML-0040"/>
        <s v="CLICC-MM-0089"/>
        <s v="ANKER03"/>
        <s v="CLICC-MM-0074"/>
        <s v="CLICC-MM-0179"/>
        <s v="CLICC-MM-0230"/>
        <s v="HP-084"/>
        <s v="CBK343"/>
        <s v="HDMIC28"/>
        <s v="CLICC-MM-0076"/>
        <s v="CLICC-MM-0110"/>
        <s v="CBK195"/>
        <s v="CBK193"/>
        <s v="CBK200"/>
        <s v="CLICC-MM-0004"/>
        <s v="CLICC-MM-0067"/>
        <s v="CLICC-MM-0101"/>
        <s v="CLICC-MM-0056"/>
        <s v="CLICC-MM-0228"/>
        <s v="CBK423"/>
        <s v="HP-024"/>
        <s v="CLICC-MM-0081"/>
        <s v="CLICC-MM-0112"/>
        <s v="CLICC-MM-0132"/>
        <s v="WALLADPT30"/>
        <s v="CLICC-MM-0218"/>
        <s v="CBK424"/>
        <s v="CLICC-MM-0236"/>
        <s v="HP-021"/>
        <s v="AD2043"/>
        <s v="CLICC-MM-0075"/>
        <s v="OMNI03"/>
        <s v="OMNI44"/>
        <s v="VGAC19"/>
        <s v="HP-005"/>
        <s v="HP-093"/>
        <s v="HP080"/>
        <s v="HP-122"/>
        <s v="HP-029"/>
        <s v="OMNI33"/>
        <s v="CBK-103"/>
        <s v="CBK-106"/>
        <s v="CBK-128"/>
        <s v="CBK098"/>
        <s v="CLICC-MM-0050"/>
        <s v="HP-100"/>
        <s v="HP-163"/>
        <s v="CLICC-MM-0121"/>
        <s v="CLICC-MM-0234"/>
        <s v="CBK361"/>
        <s v="CBK-301"/>
        <s v="CBK362"/>
        <s v="CLICC-MM-0007"/>
        <s v="HP-022"/>
        <s v="CLICC-MM-0073"/>
        <s v="FAC906"/>
        <s v="CBK-094"/>
        <s v="CLICC-MM-0206"/>
        <s v="CLICC-MM-0047"/>
        <s v="HP076C"/>
        <s v="CLICC-MM-0068"/>
        <s v="CBK344"/>
        <s v="CBK-306"/>
        <s v="CBK345"/>
        <s v="CLICC-MM-0071"/>
        <s v="CBK-071"/>
        <s v="OLDMACCHRG24"/>
        <s v="OLDMACCHRG21"/>
        <s v="CBK-320"/>
        <s v="CBK390"/>
        <s v="CLICC-MM-0117"/>
        <s v="FAC635"/>
        <s v="CBK-242"/>
        <s v="CBK-248"/>
        <s v="OMNI04"/>
        <s v="VGAC28"/>
        <s v="CBK383"/>
        <s v="CBK425"/>
        <s v="HP-078"/>
        <s v="CLICC-MM-0058"/>
        <s v="HPUSBC14"/>
        <s v="ANDROID08"/>
        <s v="HP-140"/>
        <s v="CLICC-MM-0085"/>
        <s v="MACCHRG11"/>
        <s v="IPHONE29"/>
        <s v="CBK201"/>
        <s v="AD2312"/>
        <s v="HP-123"/>
        <s v="CLICC-MM-0061"/>
        <s v="CBK001"/>
        <s v="ANKER01"/>
        <s v="CLICC-MM-0201"/>
        <s v="CLICC-MM-0097"/>
        <s v="CLICC-MM-0083"/>
        <s v="CLICC-MM-0241"/>
        <s v="CBK-083"/>
        <s v="HP-104"/>
        <s v="CLICC-MM-0108"/>
        <s v="CLICC-MM-0249"/>
      </sharedItems>
    </cacheField>
    <cacheField name="Unique BarCode" numFmtId="0">
      <sharedItems/>
    </cacheField>
    <cacheField name="Type" numFmtId="0">
      <sharedItems count="23">
        <s v="Headphones"/>
        <s v="IPHONE"/>
        <s v="Mouse"/>
        <s v="MACCHRG"/>
        <s v="MACUSBC"/>
        <s v="OMNI"/>
        <s v="WALLADPT"/>
        <s v="ChromeBook"/>
        <s v="MacBook"/>
        <s v="iPad"/>
        <s v="HP Laptop"/>
        <s v="CALC"/>
        <s v="EE Devices"/>
        <s v="HDMIC"/>
        <s v="HPUSBC"/>
        <s v="UHDMI"/>
        <s v="Android Charger"/>
        <s v="OLDMACCHRG"/>
        <s v="UVGA"/>
        <s v="ANKER"/>
        <s v="Super Drive"/>
        <s v="VGA Cable"/>
        <s v="BIOUSBCVGA"/>
      </sharedItems>
    </cacheField>
    <cacheField name="General Type" numFmtId="0">
      <sharedItems count="5">
        <s v="Accessory"/>
        <s v="Charger"/>
        <s v="Device"/>
        <s v="EE Devices"/>
        <s v="Cable"/>
      </sharedItems>
    </cacheField>
    <cacheField name="Circ Desk Name" numFmtId="0">
      <sharedItems count="10">
        <s v="Biomed Circ Desk"/>
        <s v="CLICC Circ Desk"/>
        <s v="SEL Boelter Circ Desk"/>
        <s v="Music Circ Desk"/>
        <s v="Default Circulation Desk"/>
        <s v="SEL Geology Circ Desk"/>
        <s v="Management Circ Desk"/>
        <s v="Arts Circ Desk"/>
        <s v="YRL  Circ Desk"/>
        <s v="Powell Circ Desk"/>
      </sharedItems>
    </cacheField>
    <cacheField name="Description" numFmtId="0">
      <sharedItems containsBlank="1" containsMixedTypes="1" containsNumber="1" containsInteger="1" minValue="2022" maxValue="2022"/>
    </cacheField>
    <cacheField name="Count" numFmtId="0">
      <sharedItems containsSemiMixedTypes="0" containsString="0" containsNumber="1" containsInteger="1" minValue="1" maxValue="1" count="1">
        <n v="1"/>
      </sharedItems>
    </cacheField>
    <cacheField name="Months" numFmtId="0" databaseField="0">
      <fieldGroup base="0">
        <rangePr groupBy="months" startDate="2023-01-09T00:00:00" endDate="2023-03-25T00:00:00"/>
        <groupItems count="14">
          <s v="&lt;1/9/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25/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6107">
  <r>
    <d v="2023-01-09T00:00:00"/>
    <x v="0"/>
    <m/>
    <d v="2023-01-09T00:00:00"/>
    <s v="HP001"/>
    <s v="CLICC Circ Desk"/>
    <s v="WL-BIO-01"/>
  </r>
  <r>
    <d v="2023-01-09T00:00:00"/>
    <x v="0"/>
    <m/>
    <d v="2023-01-09T00:00:00"/>
    <s v="IPADK296"/>
    <s v="CLICC Circ Desk"/>
    <s v="CLICC iPad Pro Keyboard 296"/>
  </r>
  <r>
    <d v="2023-01-09T00:00:00"/>
    <x v="0"/>
    <m/>
    <d v="2023-01-09T00:00:00"/>
    <s v="IPHONE60"/>
    <s v="Biomed Circ Desk"/>
    <s v="IPH-BIO-04"/>
  </r>
  <r>
    <d v="2023-01-09T00:00:00"/>
    <x v="0"/>
    <s v="UCLA Academic"/>
    <d v="2023-01-09T00:00:00"/>
    <s v="HDST19"/>
    <s v="Biomed Circ Desk"/>
    <s v="HDS-BIO-02"/>
  </r>
  <r>
    <d v="2023-01-09T00:00:00"/>
    <x v="0"/>
    <s v="UCLA Academic"/>
    <d v="2023-01-09T00:00:00"/>
    <s v="HDST27"/>
    <s v="Biomed Circ Desk"/>
    <s v="HDS-BIO-10"/>
  </r>
  <r>
    <d v="2023-01-09T00:00:00"/>
    <x v="0"/>
    <s v="UCLA Graduate"/>
    <d v="2023-01-09T00:00:00"/>
    <s v="HDST15"/>
    <s v="CLICC Circ Desk"/>
    <s v="HDS-POW-04"/>
  </r>
  <r>
    <d v="2023-01-09T00:00:00"/>
    <x v="0"/>
    <s v="UCLA Graduate"/>
    <d v="2023-01-09T00:00:00"/>
    <s v="HDST17"/>
    <s v="CLICC Circ Desk"/>
    <s v="HDS-POW-06"/>
  </r>
  <r>
    <d v="2023-01-09T00:00:00"/>
    <x v="0"/>
    <s v="UCLA Graduate"/>
    <d v="2023-01-09T00:00:00"/>
    <s v="HDST20"/>
    <s v="Biomed Circ Desk"/>
    <s v="HDS-BIO-03"/>
  </r>
  <r>
    <d v="2023-01-09T00:00:00"/>
    <x v="0"/>
    <s v="UCLA Graduate"/>
    <d v="2023-01-09T00:00:00"/>
    <s v="IPHONE25"/>
    <s v="CLICC Circ Desk"/>
    <s v="IPH-YRL-01"/>
  </r>
  <r>
    <d v="2023-01-09T00:00:00"/>
    <x v="0"/>
    <s v="UCLA Graduate"/>
    <d v="2023-01-09T00:00:00"/>
    <s v="IPHONE54"/>
    <s v="CLICC Circ Desk"/>
    <s v="IPH-POW-10"/>
  </r>
  <r>
    <d v="2023-01-09T00:00:00"/>
    <x v="0"/>
    <s v="UCLA Graduate"/>
    <d v="2023-01-09T00:00:00"/>
    <s v="IPHONE60"/>
    <s v="Biomed Circ Desk"/>
    <s v="IPH-BIO-04"/>
  </r>
  <r>
    <d v="2023-01-09T00:00:00"/>
    <x v="0"/>
    <s v="UCLA Graduate"/>
    <d v="2023-01-09T00:00:00"/>
    <s v="LABMSE12"/>
    <s v="CLICC Circ Desk"/>
    <s v="LAB-MSE-12"/>
  </r>
  <r>
    <d v="2023-01-09T00:00:00"/>
    <x v="0"/>
    <s v="UCLA Graduate"/>
    <d v="2023-01-09T00:00:00"/>
    <s v="MACCHRG42"/>
    <s v="CLICC Circ Desk"/>
    <s v="MAGT-YRL-04"/>
  </r>
  <r>
    <d v="2023-01-09T00:00:00"/>
    <x v="0"/>
    <s v="UCLA Graduate"/>
    <d v="2023-01-09T00:00:00"/>
    <s v="MACCHRG63"/>
    <s v="Biomed Circ Desk"/>
    <s v="MAGT-BIO-02"/>
  </r>
  <r>
    <d v="2023-01-09T00:00:00"/>
    <x v="0"/>
    <s v="UCLA Graduate"/>
    <d v="2023-01-09T00:00:00"/>
    <s v="MACUSBC24C24"/>
    <s v="CLICC Circ Desk"/>
    <s v="USBC-POW-07"/>
  </r>
  <r>
    <d v="2023-01-09T00:00:00"/>
    <x v="0"/>
    <s v="UCLA Graduate"/>
    <d v="2023-01-09T00:00:00"/>
    <s v="MACUSBC25C25"/>
    <s v="CLICC Circ Desk"/>
    <s v="USBC-POW-08"/>
  </r>
  <r>
    <d v="2023-01-09T00:00:00"/>
    <x v="0"/>
    <s v="UCLA Graduate"/>
    <d v="2023-01-09T00:00:00"/>
    <s v="OMNI39"/>
    <s v="CLICC Circ Desk"/>
    <s v="OMN-YRL-09"/>
  </r>
  <r>
    <d v="2023-01-09T00:00:00"/>
    <x v="0"/>
    <s v="UCLA Graduate"/>
    <d v="2023-01-09T00:00:00"/>
    <s v="WALLADPT12"/>
    <s v="CLICC Circ Desk"/>
    <s v="ADP-POW-01"/>
  </r>
  <r>
    <d v="2023-01-09T00:00:00"/>
    <x v="0"/>
    <s v="UCLA Graduate"/>
    <d v="2023-01-09T00:00:00"/>
    <s v="WALLADPT17"/>
    <s v="Biomed Circ Desk"/>
    <s v="ADP-BIO-01"/>
  </r>
  <r>
    <d v="2023-01-09T00:00:00"/>
    <x v="0"/>
    <s v="UCLA Graduate"/>
    <d v="2023-01-09T00:00:00"/>
    <s v="WALLADPT41"/>
    <s v="CLICC Circ Desk"/>
    <m/>
  </r>
  <r>
    <d v="2023-01-09T00:00:00"/>
    <x v="0"/>
    <s v="UCLA Graduate"/>
    <d v="2023-01-15T00:00:00"/>
    <s v="CBK229"/>
    <s v="SEL Boelter Circ Desk"/>
    <s v="CBK-BOE-20"/>
  </r>
  <r>
    <d v="2023-01-09T00:00:00"/>
    <x v="0"/>
    <s v="UCLA Graduate"/>
    <d v="2023-01-16T00:00:00"/>
    <s v="CBK204"/>
    <s v="Biomed Circ Desk"/>
    <s v="CBK-BIO-15"/>
  </r>
  <r>
    <d v="2023-01-09T00:00:00"/>
    <x v="0"/>
    <s v="UCLA Graduate"/>
    <d v="2023-01-16T00:00:00"/>
    <s v="CBK207"/>
    <s v="Biomed Circ Desk"/>
    <s v="CBK-BIO-18"/>
  </r>
  <r>
    <d v="2023-01-09T00:00:00"/>
    <x v="0"/>
    <s v="UCLA Graduate"/>
    <d v="2023-01-16T00:00:00"/>
    <s v="CLICC-ML-2033"/>
    <s v="CLICC Circ Desk"/>
    <s v="CLICC-ML-2033"/>
  </r>
  <r>
    <d v="2023-01-09T00:00:00"/>
    <x v="0"/>
    <s v="UCLA Graduate"/>
    <d v="2023-01-16T00:00:00"/>
    <s v="CLICC-MM-072"/>
    <s v="CLICC Circ Desk"/>
    <m/>
  </r>
  <r>
    <d v="2023-01-09T00:00:00"/>
    <x v="0"/>
    <s v="UCLA Graduate"/>
    <d v="2023-01-16T00:00:00"/>
    <s v="CLICC-MM-099"/>
    <s v="CLICC Circ Desk"/>
    <m/>
  </r>
  <r>
    <d v="2023-01-09T00:00:00"/>
    <x v="0"/>
    <s v="UCLA Graduate"/>
    <d v="2023-01-16T00:00:00"/>
    <s v="HP100"/>
    <s v="CLICC Circ Desk"/>
    <s v="WL-POW-09"/>
  </r>
  <r>
    <d v="2023-01-09T00:00:00"/>
    <x v="0"/>
    <s v="UCLA Graduate"/>
    <d v="2023-01-16T00:00:00"/>
    <s v="HP118"/>
    <s v="CLICC Circ Desk"/>
    <s v="WL-PC2-07"/>
  </r>
  <r>
    <d v="2023-01-09T00:00:00"/>
    <x v="0"/>
    <s v="UCLA Graduate"/>
    <d v="2023-01-23T00:00:00"/>
    <s v="CBK407"/>
    <s v="CLICC Circ Desk"/>
    <s v="CBK-CLICC-158"/>
  </r>
  <r>
    <d v="2023-01-09T00:00:00"/>
    <x v="0"/>
    <s v="UCLA Graduate"/>
    <d v="2023-01-23T00:00:00"/>
    <s v="CLICC-MM-001"/>
    <s v="CLICC Circ Desk"/>
    <m/>
  </r>
  <r>
    <d v="2023-01-09T00:00:00"/>
    <x v="0"/>
    <s v="UCLA Graduate"/>
    <d v="2023-01-23T00:00:00"/>
    <s v="CLICC-MM-088"/>
    <s v="CLICC Circ Desk"/>
    <m/>
  </r>
  <r>
    <d v="2023-01-09T00:00:00"/>
    <x v="0"/>
    <s v="UCLA Music Grad"/>
    <d v="2023-01-15T00:00:00"/>
    <s v="CBK-243"/>
    <s v="Music Circ Desk"/>
    <s v="CBK-MUS-04"/>
  </r>
  <r>
    <d v="2023-01-09T00:00:00"/>
    <x v="0"/>
    <s v="UCLA Music Undergrad"/>
    <d v="2023-01-09T00:00:00"/>
    <s v="IPHONE46"/>
    <s v="CLICC Circ Desk"/>
    <s v="IPH-POW-02"/>
  </r>
  <r>
    <d v="2023-01-09T00:00:00"/>
    <x v="0"/>
    <s v="UCLA Music Undergrad"/>
    <d v="2023-01-09T00:00:00"/>
    <s v="WALLADPT46"/>
    <s v="CLICC Circ Desk"/>
    <m/>
  </r>
  <r>
    <d v="2023-01-09T00:00:00"/>
    <x v="0"/>
    <s v="UCLA Staff"/>
    <d v="2023-01-16T00:00:00"/>
    <s v="CBK194"/>
    <s v="Biomed Circ Desk"/>
    <s v="CBK-BIO-05"/>
  </r>
  <r>
    <d v="2023-01-09T00:00:00"/>
    <x v="0"/>
    <s v="UCLA Undergrad"/>
    <d v="2023-01-09T00:00:00"/>
    <s v="CALC07"/>
    <s v="CLICC Circ Desk"/>
    <s v="CAL-POW-06"/>
  </r>
  <r>
    <d v="2023-01-09T00:00:00"/>
    <x v="0"/>
    <s v="UCLA Undergrad"/>
    <d v="2023-01-09T00:00:00"/>
    <s v="CLICC-MM-0003"/>
    <s v="CLICC Circ Desk"/>
    <s v="ITS iPad 224"/>
  </r>
  <r>
    <d v="2023-01-09T00:00:00"/>
    <x v="0"/>
    <s v="UCLA Undergrad"/>
    <d v="2023-01-09T00:00:00"/>
    <s v="CLICC-MM-0016"/>
    <s v="CLICC Circ Desk"/>
    <s v="ITS iPad 114"/>
  </r>
  <r>
    <d v="2023-01-09T00:00:00"/>
    <x v="0"/>
    <s v="UCLA Undergrad"/>
    <d v="2023-01-09T00:00:00"/>
    <s v="IPHONE34"/>
    <s v="CLICC Circ Desk"/>
    <s v="IPH-YRL-10"/>
  </r>
  <r>
    <d v="2023-01-09T00:00:00"/>
    <x v="0"/>
    <s v="UCLA Undergrad"/>
    <d v="2023-01-09T00:00:00"/>
    <s v="IPHONE46"/>
    <s v="CLICC Circ Desk"/>
    <s v="IPH-POW-02"/>
  </r>
  <r>
    <d v="2023-01-09T00:00:00"/>
    <x v="0"/>
    <s v="UCLA Undergrad"/>
    <d v="2023-01-09T00:00:00"/>
    <s v="IPHONE48"/>
    <s v="CLICC Circ Desk"/>
    <s v="IPH-POW-04"/>
  </r>
  <r>
    <d v="2023-01-09T00:00:00"/>
    <x v="0"/>
    <s v="UCLA Undergrad"/>
    <d v="2023-01-09T00:00:00"/>
    <s v="IPHONE80"/>
    <s v="CLICC Circ Desk"/>
    <m/>
  </r>
  <r>
    <d v="2023-01-09T00:00:00"/>
    <x v="0"/>
    <s v="UCLA Undergrad"/>
    <d v="2023-01-09T00:00:00"/>
    <s v="MACCHRG49"/>
    <s v="CLICC Circ Desk"/>
    <s v="MAGT-POW-03"/>
  </r>
  <r>
    <d v="2023-01-09T00:00:00"/>
    <x v="0"/>
    <s v="UCLA Undergrad"/>
    <d v="2023-01-09T00:00:00"/>
    <s v="MACUSBC19C19"/>
    <s v="CLICC Circ Desk"/>
    <s v="USBC-POW-02"/>
  </r>
  <r>
    <d v="2023-01-09T00:00:00"/>
    <x v="0"/>
    <s v="UCLA Undergrad"/>
    <d v="2023-01-09T00:00:00"/>
    <s v="MACUSBC25C25"/>
    <s v="CLICC Circ Desk"/>
    <s v="USBC-POW-08"/>
  </r>
  <r>
    <d v="2023-01-09T00:00:00"/>
    <x v="0"/>
    <s v="UCLA Undergrad"/>
    <d v="2023-01-09T00:00:00"/>
    <s v="MACUSBC27C27"/>
    <s v="CLICC Circ Desk"/>
    <s v="USBC-POW-10"/>
  </r>
  <r>
    <d v="2023-01-09T00:00:00"/>
    <x v="0"/>
    <s v="UCLA Undergrad"/>
    <d v="2023-01-09T00:00:00"/>
    <s v="WALLADPT45"/>
    <s v="CLICC Circ Desk"/>
    <m/>
  </r>
  <r>
    <d v="2023-01-09T00:00:00"/>
    <x v="0"/>
    <s v="UCLA Undergrad"/>
    <d v="2023-01-09T00:00:00"/>
    <s v="WALLADPT46"/>
    <s v="CLICC Circ Desk"/>
    <m/>
  </r>
  <r>
    <d v="2023-01-09T00:00:00"/>
    <x v="0"/>
    <s v="UCLA Undergrad"/>
    <d v="2023-01-09T00:00:00"/>
    <s v="WALLADPT47"/>
    <s v="CLICC Circ Desk"/>
    <m/>
  </r>
  <r>
    <d v="2023-01-09T00:00:00"/>
    <x v="0"/>
    <s v="UCLA Undergrad"/>
    <d v="2023-01-09T00:00:00"/>
    <s v="WALLADPT48"/>
    <s v="CLICC Circ Desk"/>
    <m/>
  </r>
  <r>
    <d v="2023-01-09T00:00:00"/>
    <x v="0"/>
    <s v="UCLA Undergrad"/>
    <d v="2023-01-16T00:00:00"/>
    <s v="CBK194"/>
    <s v="Biomed Circ Desk"/>
    <s v="CBK-BIO-05"/>
  </r>
  <r>
    <d v="2023-01-09T00:00:00"/>
    <x v="0"/>
    <s v="UCLA Undergrad"/>
    <d v="2023-01-16T00:00:00"/>
    <s v="CBK381"/>
    <s v="CLICC Circ Desk"/>
    <s v="CBK-CLICC-132"/>
  </r>
  <r>
    <d v="2023-01-09T00:00:00"/>
    <x v="0"/>
    <s v="UCLA Undergrad"/>
    <d v="2023-01-16T00:00:00"/>
    <s v="CBK404"/>
    <s v="CLICC Circ Desk"/>
    <s v="CBK-CLICC-155"/>
  </r>
  <r>
    <d v="2023-01-09T00:00:00"/>
    <x v="0"/>
    <s v="UCLA Undergrad"/>
    <d v="2023-01-16T00:00:00"/>
    <s v="CLICC-ML-0004"/>
    <s v="CLICC Circ Desk"/>
    <s v="ITS MacBook 126"/>
  </r>
  <r>
    <d v="2023-01-09T00:00:00"/>
    <x v="0"/>
    <s v="UCLA Undergrad"/>
    <d v="2023-01-16T00:00:00"/>
    <s v="CLICC-ML-0015"/>
    <s v="CLICC Circ Desk"/>
    <s v="ITS MacBook 155"/>
  </r>
  <r>
    <d v="2023-01-09T00:00:00"/>
    <x v="0"/>
    <s v="UCLA Undergrad"/>
    <d v="2023-01-16T00:00:00"/>
    <s v="CLICC-ML-0017"/>
    <s v="CLICC Circ Desk"/>
    <s v="ITS MacBook 169"/>
  </r>
  <r>
    <d v="2023-01-09T00:00:00"/>
    <x v="0"/>
    <s v="UCLA Undergrad"/>
    <d v="2023-01-16T00:00:00"/>
    <s v="CLICC-ML-0022"/>
    <s v="CLICC Circ Desk"/>
    <s v="ITS MacBook 39"/>
  </r>
  <r>
    <d v="2023-01-09T00:00:00"/>
    <x v="0"/>
    <s v="UCLA Undergrad"/>
    <d v="2023-01-16T00:00:00"/>
    <s v="CLICC-ML-0108"/>
    <s v="CLICC Circ Desk"/>
    <s v="ITS MacBook 176"/>
  </r>
  <r>
    <d v="2023-01-09T00:00:00"/>
    <x v="0"/>
    <s v="UCLA Undergrad"/>
    <d v="2023-01-16T00:00:00"/>
    <s v="CLICC-ML-0126"/>
    <s v="CLICC Circ Desk"/>
    <s v="ITS MacBook 9"/>
  </r>
  <r>
    <d v="2023-01-09T00:00:00"/>
    <x v="0"/>
    <s v="UCLA Undergrad"/>
    <d v="2023-01-16T00:00:00"/>
    <s v="CLICC-ML-2096"/>
    <s v="CLICC Circ Desk"/>
    <s v="CLICC-ML-2096"/>
  </r>
  <r>
    <d v="2023-01-09T00:00:00"/>
    <x v="0"/>
    <s v="UCLA Undergrad"/>
    <d v="2023-01-16T00:00:00"/>
    <s v="CLICC-MM-0019"/>
    <s v="CLICC Circ Desk"/>
    <s v="ITS iPad 324"/>
  </r>
  <r>
    <d v="2023-01-09T00:00:00"/>
    <x v="0"/>
    <s v="UCLA Undergrad"/>
    <d v="2023-01-16T00:00:00"/>
    <s v="CLICC-MM-0033"/>
    <s v="CLICC Circ Desk"/>
    <s v="ITS iPad 143"/>
  </r>
  <r>
    <d v="2023-01-09T00:00:00"/>
    <x v="0"/>
    <s v="UCLA Undergrad"/>
    <d v="2023-01-16T00:00:00"/>
    <s v="CLICC-MM-065"/>
    <s v="CLICC Circ Desk"/>
    <m/>
  </r>
  <r>
    <d v="2023-01-09T00:00:00"/>
    <x v="0"/>
    <s v="UCLA Undergrad"/>
    <d v="2023-01-16T00:00:00"/>
    <s v="CLICC-MM-095"/>
    <s v="CLICC Circ Desk"/>
    <m/>
  </r>
  <r>
    <d v="2023-01-09T00:00:00"/>
    <x v="0"/>
    <s v="UCLA Undergrad"/>
    <d v="2023-01-16T00:00:00"/>
    <s v="HP040"/>
    <s v="CLICC Circ Desk"/>
    <s v="WL-SEL-05"/>
  </r>
  <r>
    <d v="2023-01-09T00:00:00"/>
    <x v="0"/>
    <s v="UCLA Undergrad"/>
    <d v="2023-01-16T00:00:00"/>
    <s v="HP107"/>
    <s v="CLICC Circ Desk"/>
    <s v="W-POW-16"/>
  </r>
  <r>
    <d v="2023-01-09T00:00:00"/>
    <x v="0"/>
    <s v="UCLA Undergrad"/>
    <d v="2023-01-16T00:00:00"/>
    <s v="HP131"/>
    <s v="CLICC Circ Desk"/>
    <s v="WL-PC2-20"/>
  </r>
  <r>
    <d v="2023-01-09T00:00:00"/>
    <x v="0"/>
    <s v="UCLA Undergrad"/>
    <d v="2023-01-17T00:00:00"/>
    <s v="CBK254"/>
    <s v="Default Circulation Desk"/>
    <s v="CBK-CLICC-05"/>
  </r>
  <r>
    <d v="2023-01-09T00:00:00"/>
    <x v="0"/>
    <s v="UCLA Undergrad"/>
    <d v="2023-01-18T00:00:00"/>
    <s v="CLICC-ML-0106"/>
    <s v="CLICC Circ Desk"/>
    <s v="ITS MacBook 102"/>
  </r>
  <r>
    <d v="2023-01-09T00:00:00"/>
    <x v="0"/>
    <s v="UCLA Undergrad"/>
    <d v="2023-01-20T00:00:00"/>
    <s v="CLICC-ML-0072"/>
    <s v="CLICC Circ Desk"/>
    <s v="ITS MacBook 30"/>
  </r>
  <r>
    <d v="2023-01-09T00:00:00"/>
    <x v="0"/>
    <s v="UCLA Undergrad"/>
    <d v="2023-01-20T00:00:00"/>
    <s v="CLICC-ML-0137"/>
    <s v="CLICC Circ Desk"/>
    <s v="ITS MacBook 60"/>
  </r>
  <r>
    <d v="2023-01-09T00:00:00"/>
    <x v="0"/>
    <s v="UCLA Undergrad"/>
    <d v="2023-01-20T00:00:00"/>
    <s v="CLICC-MM-0006"/>
    <s v="CLICC Circ Desk"/>
    <s v="ITS iPad 323"/>
  </r>
  <r>
    <d v="2023-01-09T00:00:00"/>
    <x v="0"/>
    <s v="UCLA Undergrad"/>
    <d v="2023-01-20T00:00:00"/>
    <s v="CLICC-MM-061"/>
    <s v="CLICC Circ Desk"/>
    <m/>
  </r>
  <r>
    <d v="2023-01-09T00:00:00"/>
    <x v="0"/>
    <s v="UCLA Undergrad"/>
    <d v="2023-01-20T00:00:00"/>
    <s v="HP070"/>
    <s v="CLICC Circ Desk"/>
    <s v="WL-YRL-20"/>
  </r>
  <r>
    <d v="2023-01-09T00:00:00"/>
    <x v="0"/>
    <s v="UCLA Undergrad"/>
    <d v="2023-01-20T00:00:00"/>
    <s v="HP096"/>
    <s v="CLICC Circ Desk"/>
    <s v="WL-POW-05"/>
  </r>
  <r>
    <d v="2023-01-09T00:00:00"/>
    <x v="0"/>
    <s v="UCLA Undergrad"/>
    <d v="2023-01-20T00:00:00"/>
    <s v="HP130"/>
    <s v="CLICC Circ Desk"/>
    <s v="WL-PC2-19"/>
  </r>
  <r>
    <d v="2023-01-09T00:00:00"/>
    <x v="0"/>
    <s v="UCLA Undergrad"/>
    <d v="2023-01-23T00:00:00"/>
    <s v="CBK038"/>
    <s v="CLICC Circ Desk"/>
    <s v="CPOW-04"/>
  </r>
  <r>
    <d v="2023-01-09T00:00:00"/>
    <x v="0"/>
    <s v="UCLA Undergrad"/>
    <d v="2023-01-23T00:00:00"/>
    <s v="CBK096"/>
    <s v="CLICC Circ Desk"/>
    <s v="CYRL-22"/>
  </r>
  <r>
    <d v="2023-01-09T00:00:00"/>
    <x v="0"/>
    <s v="UCLA Undergrad"/>
    <d v="2023-01-23T00:00:00"/>
    <s v="CBK168"/>
    <s v="CLICC Circ Desk"/>
    <s v="CL-BOE-14"/>
  </r>
  <r>
    <d v="2023-01-09T00:00:00"/>
    <x v="0"/>
    <s v="UCLA Undergrad"/>
    <d v="2023-01-23T00:00:00"/>
    <s v="CBK262"/>
    <s v="Default Circulation Desk"/>
    <s v="CBK-CLICC-13"/>
  </r>
  <r>
    <d v="2023-01-09T00:00:00"/>
    <x v="0"/>
    <s v="UCLA Undergrad"/>
    <d v="2023-01-23T00:00:00"/>
    <s v="CBK411"/>
    <s v="CLICC Circ Desk"/>
    <s v="CBK-CLICC-162"/>
  </r>
  <r>
    <d v="2023-01-09T00:00:00"/>
    <x v="0"/>
    <s v="UCLA Undergrad"/>
    <d v="2023-01-23T00:00:00"/>
    <s v="CLICC-ML-0008"/>
    <s v="CLICC Circ Desk"/>
    <s v="ITS MacBook 68"/>
  </r>
  <r>
    <d v="2023-01-09T00:00:00"/>
    <x v="0"/>
    <s v="UCLA Undergrad"/>
    <d v="2023-01-23T00:00:00"/>
    <s v="CLICC-ML-0093"/>
    <s v="CLICC Circ Desk"/>
    <s v="ITS MacBook 139"/>
  </r>
  <r>
    <d v="2023-01-09T00:00:00"/>
    <x v="0"/>
    <s v="UCLA Undergrad"/>
    <d v="2023-01-23T00:00:00"/>
    <s v="CLICC-MM-0005"/>
    <s v="CLICC Circ Desk"/>
    <s v="ITS iPad 137"/>
  </r>
  <r>
    <d v="2023-01-09T00:00:00"/>
    <x v="0"/>
    <s v="UCLA Undergrad"/>
    <d v="2023-01-23T00:00:00"/>
    <s v="CLICC-MM-0018"/>
    <s v="CLICC Circ Desk"/>
    <s v="ITS iPad 160"/>
  </r>
  <r>
    <d v="2023-01-09T00:00:00"/>
    <x v="0"/>
    <s v="UCLA Undergrad"/>
    <d v="2023-01-23T00:00:00"/>
    <s v="CLICC-MM-0028"/>
    <s v="CLICC Circ Desk"/>
    <s v="ITS iPad 29"/>
  </r>
  <r>
    <d v="2023-01-09T00:00:00"/>
    <x v="0"/>
    <s v="UCLA Undergrad"/>
    <d v="2023-01-23T00:00:00"/>
    <s v="CLICC-MM-016"/>
    <s v="CLICC Circ Desk"/>
    <m/>
  </r>
  <r>
    <d v="2023-01-09T00:00:00"/>
    <x v="0"/>
    <s v="UCLA Undergrad"/>
    <d v="2023-01-23T00:00:00"/>
    <s v="CLICC-MM-081"/>
    <s v="CLICC Circ Desk"/>
    <m/>
  </r>
  <r>
    <d v="2023-01-09T00:00:00"/>
    <x v="0"/>
    <s v="UCLA Undergrad"/>
    <d v="2023-01-23T00:00:00"/>
    <s v="HP005"/>
    <s v="CLICC Circ Desk"/>
    <s v="WL-BIO-05"/>
  </r>
  <r>
    <d v="2023-01-09T00:00:00"/>
    <x v="0"/>
    <s v="UCLA Undergrad"/>
    <d v="2023-01-23T00:00:00"/>
    <s v="HP006"/>
    <s v="CLICC Circ Desk"/>
    <s v="WL-BIO-06"/>
  </r>
  <r>
    <d v="2023-01-09T00:00:00"/>
    <x v="0"/>
    <s v="UCLA Undergrad"/>
    <d v="2023-01-23T00:00:00"/>
    <s v="HP021"/>
    <s v="CLICC Circ Desk"/>
    <s v="WL-BCR-11"/>
  </r>
  <r>
    <d v="2023-01-09T00:00:00"/>
    <x v="0"/>
    <s v="UCLA Undergrad"/>
    <d v="2023-01-23T00:00:00"/>
    <s v="HP022"/>
    <s v="CLICC Circ Desk"/>
    <s v="WL-BCR-12"/>
  </r>
  <r>
    <d v="2023-01-09T00:00:00"/>
    <x v="0"/>
    <s v="UCLA Undergrad"/>
    <d v="2023-01-23T00:00:00"/>
    <s v="HP102"/>
    <s v="CLICC Circ Desk"/>
    <s v="W-POW-11"/>
  </r>
  <r>
    <d v="2023-01-09T00:00:00"/>
    <x v="0"/>
    <s v="UCLA Undergrad"/>
    <d v="2023-01-23T00:00:00"/>
    <s v="HP144"/>
    <s v="CLICC Circ Desk"/>
    <s v="WL-UNA-03"/>
  </r>
  <r>
    <d v="2023-01-09T00:00:00"/>
    <x v="0"/>
    <s v="UCLA Undergrad"/>
    <d v="2023-01-23T00:00:00"/>
    <s v="HP160"/>
    <s v="CLICC Circ Desk"/>
    <s v="WL-LAB-09"/>
  </r>
  <r>
    <d v="2023-01-09T00:00:00"/>
    <x v="0"/>
    <s v="UCLA Undergrad"/>
    <d v="2023-04-09T00:00:00"/>
    <s v="AD2001"/>
    <s v="SEL Boelter Circ Desk"/>
    <s v="CLICC EE AD2 Unit 1"/>
  </r>
  <r>
    <d v="2023-01-09T00:00:00"/>
    <x v="0"/>
    <s v="UCLA Undergrad"/>
    <d v="2023-04-09T00:00:00"/>
    <s v="AD2082"/>
    <s v="SEL Boelter Circ Desk"/>
    <s v="CLICC EE AD2 Unit 82"/>
  </r>
  <r>
    <d v="2023-01-09T00:00:00"/>
    <x v="0"/>
    <s v="UCLA Undergrad"/>
    <d v="2023-04-09T00:00:00"/>
    <s v="AD2110"/>
    <s v="SEL Boelter Circ Desk"/>
    <s v="CLICC EE AD2 Unit 110"/>
  </r>
  <r>
    <d v="2023-01-09T00:00:00"/>
    <x v="0"/>
    <s v="UCLA Undergrad"/>
    <d v="2023-04-09T00:00:00"/>
    <s v="AD2116"/>
    <s v="SEL Boelter Circ Desk"/>
    <s v="CLICC EE AD2 Unit 116"/>
  </r>
  <r>
    <d v="2023-01-09T00:00:00"/>
    <x v="0"/>
    <s v="UCLA Undergrad"/>
    <d v="2023-04-09T00:00:00"/>
    <s v="AD2129"/>
    <s v="SEL Boelter Circ Desk"/>
    <s v="CLICC EE AD2 Unit 129"/>
  </r>
  <r>
    <d v="2023-01-09T00:00:00"/>
    <x v="0"/>
    <s v="UCLA Undergrad"/>
    <d v="2023-04-09T00:00:00"/>
    <s v="AD2132"/>
    <s v="SEL Boelter Circ Desk"/>
    <s v="CLICC EE AD2 Unit 132"/>
  </r>
  <r>
    <d v="2023-01-09T00:00:00"/>
    <x v="0"/>
    <s v="UCLA Undergrad"/>
    <d v="2023-04-09T00:00:00"/>
    <s v="AD2146"/>
    <s v="SEL Boelter Circ Desk"/>
    <s v="CLICC EE AD2 Unit 146"/>
  </r>
  <r>
    <d v="2023-01-09T00:00:00"/>
    <x v="0"/>
    <s v="UCLA Undergrad"/>
    <d v="2023-04-09T00:00:00"/>
    <s v="AD2197"/>
    <s v="SEL Boelter Circ Desk"/>
    <s v="CLICC EE AD2 Unit 197"/>
  </r>
  <r>
    <d v="2023-01-09T00:00:00"/>
    <x v="0"/>
    <s v="UCLA Undergrad"/>
    <d v="2023-04-09T00:00:00"/>
    <s v="AD2247"/>
    <s v="SEL Boelter Circ Desk"/>
    <s v="CLICC EE AD2 Unit 247"/>
  </r>
  <r>
    <d v="2023-01-09T00:00:00"/>
    <x v="0"/>
    <s v="UCLA Undergrad"/>
    <d v="2023-04-09T00:00:00"/>
    <s v="AD2260"/>
    <s v="SEL Boelter Circ Desk"/>
    <s v="CLICC EE AD2 Unit 260"/>
  </r>
  <r>
    <d v="2023-01-09T00:00:00"/>
    <x v="0"/>
    <s v="UCLA Undergrad"/>
    <d v="2023-04-09T00:00:00"/>
    <s v="AD2279"/>
    <s v="SEL Boelter Circ Desk"/>
    <s v="CLICC EE AD2 Unit 279"/>
  </r>
  <r>
    <d v="2023-01-09T00:00:00"/>
    <x v="0"/>
    <s v="UCLA Undergrad"/>
    <d v="2023-04-09T00:00:00"/>
    <s v="AD2339"/>
    <s v="SEL Boelter Circ Desk"/>
    <m/>
  </r>
  <r>
    <d v="2023-01-09T00:00:00"/>
    <x v="0"/>
    <s v="UCLA Undergrad"/>
    <d v="2023-04-09T00:00:00"/>
    <s v="AD2377"/>
    <s v="SEL Boelter Circ Desk"/>
    <m/>
  </r>
  <r>
    <d v="2023-01-09T00:00:00"/>
    <x v="1"/>
    <s v="UCLA Undergrad"/>
    <d v="2023-06-01T00:00:00"/>
    <s v="AD2095"/>
    <s v="SEL Boelter Circ Desk"/>
    <s v="CLICC EE AD2 Unit 95"/>
  </r>
  <r>
    <d v="2023-01-09T00:00:00"/>
    <x v="2"/>
    <s v="UCLA Undergrad"/>
    <d v="2023-06-01T00:00:00"/>
    <s v="AD2116"/>
    <s v="SEL Boelter Circ Desk"/>
    <s v="CLICC EE AD2 Unit 116"/>
  </r>
  <r>
    <d v="2023-01-09T00:00:00"/>
    <x v="3"/>
    <s v="UCLA Graduate"/>
    <d v="2023-01-26T00:00:00"/>
    <s v="HP002"/>
    <s v="CLICC Circ Desk"/>
    <s v="WL-BIO-02"/>
  </r>
  <r>
    <d v="2023-01-09T00:00:00"/>
    <x v="4"/>
    <s v="UCLA Undergrad"/>
    <d v="2023-06-01T00:00:00"/>
    <s v="AD2033"/>
    <s v="SEL Boelter Circ Desk"/>
    <s v="CLICC EE AD2 Unit 33"/>
  </r>
  <r>
    <d v="2023-01-10T00:00:00"/>
    <x v="0"/>
    <m/>
    <d v="2023-01-10T00:00:00"/>
    <s v="IPADK128"/>
    <s v="CLICC Circ Desk"/>
    <s v="CLICC iPad Keyboard 128"/>
  </r>
  <r>
    <d v="2023-01-10T00:00:00"/>
    <x v="0"/>
    <m/>
    <d v="2023-01-10T00:00:00"/>
    <s v="MACUSBC20C20"/>
    <s v="CLICC Circ Desk"/>
    <s v="USBC-POW-03"/>
  </r>
  <r>
    <d v="2023-01-10T00:00:00"/>
    <x v="0"/>
    <m/>
    <d v="2023-01-10T00:00:00"/>
    <s v="MACUSBC27C27"/>
    <s v="CLICC Circ Desk"/>
    <s v="USBC-POW-10"/>
  </r>
  <r>
    <d v="2023-01-10T00:00:00"/>
    <x v="0"/>
    <s v="UCLA Academic"/>
    <d v="2023-01-10T00:00:00"/>
    <s v="HDST19"/>
    <s v="Biomed Circ Desk"/>
    <s v="HDS-BIO-02"/>
  </r>
  <r>
    <d v="2023-01-10T00:00:00"/>
    <x v="0"/>
    <s v="UCLA Graduate"/>
    <d v="2023-01-10T00:00:00"/>
    <s v="HDMIC24"/>
    <s v="CLICC Circ Desk"/>
    <s v="HDMC-YRL-16"/>
  </r>
  <r>
    <d v="2023-01-10T00:00:00"/>
    <x v="0"/>
    <s v="UCLA Graduate"/>
    <d v="2023-01-10T00:00:00"/>
    <s v="HDST15"/>
    <s v="CLICC Circ Desk"/>
    <s v="HDS-POW-04"/>
  </r>
  <r>
    <d v="2023-01-10T00:00:00"/>
    <x v="0"/>
    <s v="UCLA Graduate"/>
    <d v="2023-01-10T00:00:00"/>
    <s v="HPUSBC13"/>
    <s v="SEL Boelter Circ Desk"/>
    <m/>
  </r>
  <r>
    <d v="2023-01-10T00:00:00"/>
    <x v="0"/>
    <s v="UCLA Graduate"/>
    <d v="2023-01-10T00:00:00"/>
    <s v="IPHONE21"/>
    <s v="SEL Boelter Circ Desk"/>
    <s v="IPH-BOE-05"/>
  </r>
  <r>
    <d v="2023-01-10T00:00:00"/>
    <x v="0"/>
    <s v="UCLA Graduate"/>
    <d v="2023-01-10T00:00:00"/>
    <s v="IPHONE34"/>
    <s v="CLICC Circ Desk"/>
    <s v="IPH-YRL-10"/>
  </r>
  <r>
    <d v="2023-01-10T00:00:00"/>
    <x v="0"/>
    <s v="UCLA Graduate"/>
    <d v="2023-01-10T00:00:00"/>
    <s v="IPHONE46"/>
    <s v="CLICC Circ Desk"/>
    <s v="IPH-POW-02"/>
  </r>
  <r>
    <d v="2023-01-10T00:00:00"/>
    <x v="0"/>
    <s v="UCLA Graduate"/>
    <d v="2023-01-10T00:00:00"/>
    <s v="IPHONE57"/>
    <s v="Biomed Circ Desk"/>
    <s v="IPH-BIO-01"/>
  </r>
  <r>
    <d v="2023-01-10T00:00:00"/>
    <x v="0"/>
    <s v="UCLA Graduate"/>
    <d v="2023-01-10T00:00:00"/>
    <s v="IPHONE58"/>
    <s v="Biomed Circ Desk"/>
    <s v="IPH-BIO-02"/>
  </r>
  <r>
    <d v="2023-01-10T00:00:00"/>
    <x v="0"/>
    <s v="UCLA Graduate"/>
    <d v="2023-01-10T00:00:00"/>
    <s v="IPHONE60"/>
    <s v="Biomed Circ Desk"/>
    <s v="IPH-BIO-04"/>
  </r>
  <r>
    <d v="2023-01-10T00:00:00"/>
    <x v="0"/>
    <s v="UCLA Graduate"/>
    <d v="2023-01-10T00:00:00"/>
    <s v="IPHONE80"/>
    <s v="CLICC Circ Desk"/>
    <m/>
  </r>
  <r>
    <d v="2023-01-10T00:00:00"/>
    <x v="0"/>
    <s v="UCLA Graduate"/>
    <d v="2023-01-10T00:00:00"/>
    <s v="MACCHRG42"/>
    <s v="CLICC Circ Desk"/>
    <s v="MAGT-YRL-04"/>
  </r>
  <r>
    <d v="2023-01-10T00:00:00"/>
    <x v="0"/>
    <s v="UCLA Graduate"/>
    <d v="2023-01-10T00:00:00"/>
    <s v="MACUSBC06C06"/>
    <s v="CLICC Circ Desk"/>
    <s v="USBC-YRL-02"/>
  </r>
  <r>
    <d v="2023-01-10T00:00:00"/>
    <x v="0"/>
    <s v="UCLA Graduate"/>
    <d v="2023-01-10T00:00:00"/>
    <s v="MACUSBC20C20"/>
    <s v="CLICC Circ Desk"/>
    <s v="USBC-POW-03"/>
  </r>
  <r>
    <d v="2023-01-10T00:00:00"/>
    <x v="0"/>
    <s v="UCLA Graduate"/>
    <d v="2023-01-10T00:00:00"/>
    <s v="MACUSBC24C24"/>
    <s v="CLICC Circ Desk"/>
    <s v="USBC-POW-07"/>
  </r>
  <r>
    <d v="2023-01-10T00:00:00"/>
    <x v="0"/>
    <s v="UCLA Graduate"/>
    <d v="2023-01-10T00:00:00"/>
    <s v="MACUSBC29C29"/>
    <s v="CLICC Circ Desk"/>
    <m/>
  </r>
  <r>
    <d v="2023-01-10T00:00:00"/>
    <x v="0"/>
    <s v="UCLA Graduate"/>
    <d v="2023-01-10T00:00:00"/>
    <s v="OMNI07"/>
    <s v="Biomed Circ Desk"/>
    <s v="OMN-BIO-07"/>
  </r>
  <r>
    <d v="2023-01-10T00:00:00"/>
    <x v="0"/>
    <s v="UCLA Graduate"/>
    <d v="2023-01-10T00:00:00"/>
    <s v="WALLADPT03"/>
    <s v="SEL Boelter Circ Desk"/>
    <s v="ADP-BOE-01"/>
  </r>
  <r>
    <d v="2023-01-10T00:00:00"/>
    <x v="0"/>
    <s v="UCLA Graduate"/>
    <d v="2023-01-10T00:00:00"/>
    <s v="WALLADPT12"/>
    <s v="CLICC Circ Desk"/>
    <s v="ADP-POW-01"/>
  </r>
  <r>
    <d v="2023-01-10T00:00:00"/>
    <x v="0"/>
    <s v="UCLA Graduate"/>
    <d v="2023-01-10T00:00:00"/>
    <s v="WALLADPT17"/>
    <s v="Biomed Circ Desk"/>
    <s v="ADP-BIO-01"/>
  </r>
  <r>
    <d v="2023-01-10T00:00:00"/>
    <x v="0"/>
    <s v="UCLA Graduate"/>
    <d v="2023-01-10T00:00:00"/>
    <s v="WALLADPT45"/>
    <s v="CLICC Circ Desk"/>
    <m/>
  </r>
  <r>
    <d v="2023-01-10T00:00:00"/>
    <x v="0"/>
    <s v="UCLA Graduate"/>
    <d v="2023-01-17T00:00:00"/>
    <s v="CBK194"/>
    <s v="Biomed Circ Desk"/>
    <s v="CBK-BIO-05"/>
  </r>
  <r>
    <d v="2023-01-10T00:00:00"/>
    <x v="0"/>
    <s v="UCLA Graduate"/>
    <d v="2023-01-17T00:00:00"/>
    <s v="CBK196"/>
    <s v="Biomed Circ Desk"/>
    <s v="CBK-BIO-07"/>
  </r>
  <r>
    <d v="2023-01-10T00:00:00"/>
    <x v="0"/>
    <s v="UCLA Graduate"/>
    <d v="2023-01-17T00:00:00"/>
    <s v="CBK207"/>
    <s v="Biomed Circ Desk"/>
    <s v="CBK-BIO-18"/>
  </r>
  <r>
    <d v="2023-01-10T00:00:00"/>
    <x v="0"/>
    <s v="UCLA Graduate"/>
    <d v="2023-01-17T00:00:00"/>
    <s v="CBK331"/>
    <s v="Default Circulation Desk"/>
    <s v="CBK-CLICC-82"/>
  </r>
  <r>
    <d v="2023-01-10T00:00:00"/>
    <x v="0"/>
    <s v="UCLA Graduate"/>
    <d v="2023-01-17T00:00:00"/>
    <s v="CBK385"/>
    <s v="CLICC Circ Desk"/>
    <s v="CBK-CLICC-136"/>
  </r>
  <r>
    <d v="2023-01-10T00:00:00"/>
    <x v="0"/>
    <s v="UCLA Graduate"/>
    <d v="2023-01-17T00:00:00"/>
    <s v="CBK401"/>
    <s v="Default Circulation Desk"/>
    <s v="CBK-CLICC-152"/>
  </r>
  <r>
    <d v="2023-01-10T00:00:00"/>
    <x v="0"/>
    <s v="UCLA Graduate"/>
    <d v="2023-01-17T00:00:00"/>
    <s v="CLICC-MM-058"/>
    <s v="CLICC Circ Desk"/>
    <m/>
  </r>
  <r>
    <d v="2023-01-10T00:00:00"/>
    <x v="0"/>
    <s v="UCLA Graduate"/>
    <d v="2023-01-17T00:00:00"/>
    <s v="HP057"/>
    <s v="CLICC Circ Desk"/>
    <s v="WL-YRL-07"/>
  </r>
  <r>
    <d v="2023-01-10T00:00:00"/>
    <x v="0"/>
    <s v="UCLA Graduate"/>
    <d v="2023-01-23T00:00:00"/>
    <s v="CBK380"/>
    <s v="CLICC Circ Desk"/>
    <s v="CBK-CLICC-131"/>
  </r>
  <r>
    <d v="2023-01-10T00:00:00"/>
    <x v="0"/>
    <s v="UCLA Graduate"/>
    <d v="2023-01-23T00:00:00"/>
    <s v="CLICC-MM-0029"/>
    <s v="CLICC Circ Desk"/>
    <s v="ITS iPad 53"/>
  </r>
  <r>
    <d v="2023-01-10T00:00:00"/>
    <x v="0"/>
    <s v="UCLA Graduate"/>
    <d v="2023-01-24T00:00:00"/>
    <s v="CLICC-ML-0068"/>
    <s v="CLICC Circ Desk"/>
    <s v="ITS MacBook 78"/>
  </r>
  <r>
    <d v="2023-01-10T00:00:00"/>
    <x v="0"/>
    <s v="UCLA Graduate"/>
    <d v="2023-01-24T00:00:00"/>
    <s v="CLICC-MM-0020"/>
    <s v="CLICC Circ Desk"/>
    <s v="ITS iPad 225"/>
  </r>
  <r>
    <d v="2023-01-10T00:00:00"/>
    <x v="0"/>
    <s v="UCLA Graduate"/>
    <d v="2023-03-24T00:00:00"/>
    <s v="CLICC-MM-0025"/>
    <s v="CLICC Circ Desk"/>
    <s v="ITS iPad 283"/>
  </r>
  <r>
    <d v="2023-01-10T00:00:00"/>
    <x v="0"/>
    <s v="UCLA Graduate"/>
    <d v="2023-03-24T00:00:00"/>
    <s v="CLICC-MM-036"/>
    <s v="CLICC Circ Desk"/>
    <n v="2022"/>
  </r>
  <r>
    <d v="2023-01-10T00:00:00"/>
    <x v="0"/>
    <s v="UCLA Graduate"/>
    <d v="2023-04-10T00:00:00"/>
    <s v="AD2015"/>
    <s v="SEL Boelter Circ Desk"/>
    <s v="CLICC EE AD2 Unit 15"/>
  </r>
  <r>
    <d v="2023-01-10T00:00:00"/>
    <x v="0"/>
    <s v="UCLA Graduate"/>
    <d v="2023-04-10T00:00:00"/>
    <s v="AD2085"/>
    <s v="SEL Boelter Circ Desk"/>
    <s v="CLICC EE AD2 Unit 85"/>
  </r>
  <r>
    <d v="2023-01-10T00:00:00"/>
    <x v="0"/>
    <s v="UCLA Music Grad"/>
    <d v="2023-01-17T00:00:00"/>
    <s v="CBK-243"/>
    <s v="Music Circ Desk"/>
    <s v="CBK-MUS-04"/>
  </r>
  <r>
    <d v="2023-01-10T00:00:00"/>
    <x v="0"/>
    <s v="UCLA Music Undergrad"/>
    <d v="2023-01-17T00:00:00"/>
    <s v="CBK-243"/>
    <s v="Music Circ Desk"/>
    <s v="CBK-MUS-04"/>
  </r>
  <r>
    <d v="2023-01-10T00:00:00"/>
    <x v="0"/>
    <s v="UCLA Music Undergrad"/>
    <d v="2023-01-24T00:00:00"/>
    <s v="CLICC-MM-087"/>
    <s v="CLICC Circ Desk"/>
    <n v="2022"/>
  </r>
  <r>
    <d v="2023-01-10T00:00:00"/>
    <x v="0"/>
    <s v="UCLA Undergrad"/>
    <d v="2023-01-10T00:00:00"/>
    <s v="HDST15"/>
    <s v="CLICC Circ Desk"/>
    <s v="HDS-POW-04"/>
  </r>
  <r>
    <d v="2023-01-10T00:00:00"/>
    <x v="0"/>
    <s v="UCLA Undergrad"/>
    <d v="2023-01-10T00:00:00"/>
    <s v="HPUSBC04"/>
    <s v="SEL Boelter Circ Desk"/>
    <s v="HPUS-BOE-04"/>
  </r>
  <r>
    <d v="2023-01-10T00:00:00"/>
    <x v="0"/>
    <s v="UCLA Undergrad"/>
    <d v="2023-01-10T00:00:00"/>
    <s v="HPUSBC07"/>
    <s v="SEL Boelter Circ Desk"/>
    <m/>
  </r>
  <r>
    <d v="2023-01-10T00:00:00"/>
    <x v="0"/>
    <s v="UCLA Undergrad"/>
    <d v="2023-01-10T00:00:00"/>
    <s v="HPUSBC13"/>
    <s v="SEL Boelter Circ Desk"/>
    <m/>
  </r>
  <r>
    <d v="2023-01-10T00:00:00"/>
    <x v="0"/>
    <s v="UCLA Undergrad"/>
    <d v="2023-01-10T00:00:00"/>
    <s v="IPHONE25"/>
    <s v="CLICC Circ Desk"/>
    <s v="IPH-YRL-01"/>
  </r>
  <r>
    <d v="2023-01-10T00:00:00"/>
    <x v="0"/>
    <s v="UCLA Undergrad"/>
    <d v="2023-01-10T00:00:00"/>
    <s v="IPHONE28"/>
    <s v="CLICC Circ Desk"/>
    <s v="IPH-YRL-04"/>
  </r>
  <r>
    <d v="2023-01-10T00:00:00"/>
    <x v="0"/>
    <s v="UCLA Undergrad"/>
    <d v="2023-01-10T00:00:00"/>
    <s v="IPHONE31"/>
    <s v="CLICC Circ Desk"/>
    <s v="IPH-YRL-07"/>
  </r>
  <r>
    <d v="2023-01-10T00:00:00"/>
    <x v="0"/>
    <s v="UCLA Undergrad"/>
    <d v="2023-01-10T00:00:00"/>
    <s v="IPHONE34"/>
    <s v="CLICC Circ Desk"/>
    <s v="IPH-YRL-10"/>
  </r>
  <r>
    <d v="2023-01-10T00:00:00"/>
    <x v="0"/>
    <s v="UCLA Undergrad"/>
    <d v="2023-01-10T00:00:00"/>
    <s v="IPHONE39"/>
    <s v="Default Circulation Desk"/>
    <m/>
  </r>
  <r>
    <d v="2023-01-10T00:00:00"/>
    <x v="0"/>
    <s v="UCLA Undergrad"/>
    <d v="2023-01-10T00:00:00"/>
    <s v="IPHONE46"/>
    <s v="CLICC Circ Desk"/>
    <s v="IPH-POW-02"/>
  </r>
  <r>
    <d v="2023-01-10T00:00:00"/>
    <x v="0"/>
    <s v="UCLA Undergrad"/>
    <d v="2023-01-10T00:00:00"/>
    <s v="IPHONE54"/>
    <s v="CLICC Circ Desk"/>
    <s v="IPH-POW-10"/>
  </r>
  <r>
    <d v="2023-01-10T00:00:00"/>
    <x v="0"/>
    <s v="UCLA Undergrad"/>
    <d v="2023-01-10T00:00:00"/>
    <s v="IPHONE78"/>
    <s v="CLICC Circ Desk"/>
    <m/>
  </r>
  <r>
    <d v="2023-01-10T00:00:00"/>
    <x v="0"/>
    <s v="UCLA Undergrad"/>
    <d v="2023-01-10T00:00:00"/>
    <s v="MACCHRG49"/>
    <s v="CLICC Circ Desk"/>
    <s v="MAGT-POW-03"/>
  </r>
  <r>
    <d v="2023-01-10T00:00:00"/>
    <x v="0"/>
    <s v="UCLA Undergrad"/>
    <d v="2023-01-10T00:00:00"/>
    <s v="MACCHRG58"/>
    <s v="CLICC Circ Desk"/>
    <s v="MAGT-POW-12"/>
  </r>
  <r>
    <d v="2023-01-10T00:00:00"/>
    <x v="0"/>
    <s v="UCLA Undergrad"/>
    <d v="2023-01-10T00:00:00"/>
    <s v="MACCHRG61"/>
    <s v="CLICC Circ Desk"/>
    <s v="MAGT-POW-15"/>
  </r>
  <r>
    <d v="2023-01-10T00:00:00"/>
    <x v="0"/>
    <s v="UCLA Undergrad"/>
    <d v="2023-01-10T00:00:00"/>
    <s v="MACUSBC06C06"/>
    <s v="CLICC Circ Desk"/>
    <s v="USBC-YRL-02"/>
  </r>
  <r>
    <d v="2023-01-10T00:00:00"/>
    <x v="0"/>
    <s v="UCLA Undergrad"/>
    <d v="2023-01-10T00:00:00"/>
    <s v="MACUSBC20C20"/>
    <s v="CLICC Circ Desk"/>
    <s v="USBC-POW-03"/>
  </r>
  <r>
    <d v="2023-01-10T00:00:00"/>
    <x v="0"/>
    <s v="UCLA Undergrad"/>
    <d v="2023-01-10T00:00:00"/>
    <s v="MACUSBC24C24"/>
    <s v="CLICC Circ Desk"/>
    <s v="USBC-POW-07"/>
  </r>
  <r>
    <d v="2023-01-10T00:00:00"/>
    <x v="0"/>
    <s v="UCLA Undergrad"/>
    <d v="2023-01-10T00:00:00"/>
    <s v="MACUSBC25C25"/>
    <s v="CLICC Circ Desk"/>
    <s v="USBC-POW-08"/>
  </r>
  <r>
    <d v="2023-01-10T00:00:00"/>
    <x v="0"/>
    <s v="UCLA Undergrad"/>
    <d v="2023-01-10T00:00:00"/>
    <s v="OMNI39"/>
    <s v="CLICC Circ Desk"/>
    <s v="OMN-YRL-09"/>
  </r>
  <r>
    <d v="2023-01-10T00:00:00"/>
    <x v="0"/>
    <s v="UCLA Undergrad"/>
    <d v="2023-01-10T00:00:00"/>
    <s v="UHDMI22"/>
    <s v="CLICC Circ Desk"/>
    <m/>
  </r>
  <r>
    <d v="2023-01-10T00:00:00"/>
    <x v="0"/>
    <s v="UCLA Undergrad"/>
    <d v="2023-01-10T00:00:00"/>
    <s v="WALLADPT05"/>
    <s v="SEL Boelter Circ Desk"/>
    <s v="ADP-BOE-03"/>
  </r>
  <r>
    <d v="2023-01-10T00:00:00"/>
    <x v="0"/>
    <s v="UCLA Undergrad"/>
    <d v="2023-01-10T00:00:00"/>
    <s v="WALLADPT12"/>
    <s v="CLICC Circ Desk"/>
    <s v="ADP-POW-01"/>
  </r>
  <r>
    <d v="2023-01-10T00:00:00"/>
    <x v="0"/>
    <s v="UCLA Undergrad"/>
    <d v="2023-01-10T00:00:00"/>
    <s v="WALLADPT32"/>
    <s v="CLICC Circ Desk"/>
    <m/>
  </r>
  <r>
    <d v="2023-01-10T00:00:00"/>
    <x v="0"/>
    <s v="UCLA Undergrad"/>
    <d v="2023-01-10T00:00:00"/>
    <s v="WALLADPT41"/>
    <s v="CLICC Circ Desk"/>
    <m/>
  </r>
  <r>
    <d v="2023-01-10T00:00:00"/>
    <x v="0"/>
    <s v="UCLA Undergrad"/>
    <d v="2023-01-10T00:00:00"/>
    <s v="WALLADPT45"/>
    <s v="CLICC Circ Desk"/>
    <m/>
  </r>
  <r>
    <d v="2023-01-10T00:00:00"/>
    <x v="0"/>
    <s v="UCLA Undergrad"/>
    <d v="2023-01-10T00:00:00"/>
    <s v="WALLADPT46"/>
    <s v="CLICC Circ Desk"/>
    <m/>
  </r>
  <r>
    <d v="2023-01-10T00:00:00"/>
    <x v="0"/>
    <s v="UCLA Undergrad"/>
    <d v="2023-01-10T00:00:00"/>
    <s v="WALLADPT49"/>
    <s v="CLICC Circ Desk"/>
    <m/>
  </r>
  <r>
    <d v="2023-01-10T00:00:00"/>
    <x v="0"/>
    <s v="UCLA Undergrad"/>
    <d v="2023-01-11T00:00:00"/>
    <s v="MACUSBC09C09"/>
    <s v="CLICC Circ Desk"/>
    <s v="USBC-YRL-05"/>
  </r>
  <r>
    <d v="2023-01-10T00:00:00"/>
    <x v="0"/>
    <s v="UCLA Undergrad"/>
    <d v="2023-01-17T00:00:00"/>
    <s v="CBK061"/>
    <s v="CLICC Circ Desk"/>
    <s v="CBCR-32"/>
  </r>
  <r>
    <d v="2023-01-10T00:00:00"/>
    <x v="0"/>
    <s v="UCLA Undergrad"/>
    <d v="2023-01-17T00:00:00"/>
    <s v="CBK299"/>
    <s v="CLICC Circ Desk"/>
    <s v="CBK-CLICC-50"/>
  </r>
  <r>
    <d v="2023-01-10T00:00:00"/>
    <x v="0"/>
    <s v="UCLA Undergrad"/>
    <d v="2023-01-17T00:00:00"/>
    <s v="CBK320"/>
    <s v="Default Circulation Desk"/>
    <s v="CBK-CLICC-71"/>
  </r>
  <r>
    <d v="2023-01-10T00:00:00"/>
    <x v="0"/>
    <s v="UCLA Undergrad"/>
    <d v="2023-01-17T00:00:00"/>
    <s v="CBK357"/>
    <s v="CLICC Circ Desk"/>
    <s v="CBK-CLICC-108"/>
  </r>
  <r>
    <d v="2023-01-10T00:00:00"/>
    <x v="0"/>
    <s v="UCLA Undergrad"/>
    <d v="2023-01-17T00:00:00"/>
    <s v="CBK370"/>
    <s v="Default Circulation Desk"/>
    <s v="CBK-CLICC-121"/>
  </r>
  <r>
    <d v="2023-01-10T00:00:00"/>
    <x v="0"/>
    <s v="UCLA Undergrad"/>
    <d v="2023-01-17T00:00:00"/>
    <s v="CLICC-ML-0071"/>
    <s v="CLICC Circ Desk"/>
    <s v="ITS MacBook 23"/>
  </r>
  <r>
    <d v="2023-01-10T00:00:00"/>
    <x v="0"/>
    <s v="UCLA Undergrad"/>
    <d v="2023-01-17T00:00:00"/>
    <s v="CLICC-ML-0121"/>
    <s v="CLICC Circ Desk"/>
    <s v="ITS MacBook 46"/>
  </r>
  <r>
    <d v="2023-01-10T00:00:00"/>
    <x v="0"/>
    <s v="UCLA Undergrad"/>
    <d v="2023-01-17T00:00:00"/>
    <s v="CLICC-ML-0132"/>
    <s v="CLICC Circ Desk"/>
    <s v="ITS MacBook 29"/>
  </r>
  <r>
    <d v="2023-01-10T00:00:00"/>
    <x v="0"/>
    <s v="UCLA Undergrad"/>
    <d v="2023-01-17T00:00:00"/>
    <s v="CLICC-ML-2038"/>
    <s v="CLICC Circ Desk"/>
    <s v="CLICC-ML-2038"/>
  </r>
  <r>
    <d v="2023-01-10T00:00:00"/>
    <x v="0"/>
    <s v="UCLA Undergrad"/>
    <d v="2023-01-17T00:00:00"/>
    <s v="CLICC-ML-2053"/>
    <s v="CLICC Circ Desk"/>
    <s v="CLICC-ML-2053"/>
  </r>
  <r>
    <d v="2023-01-10T00:00:00"/>
    <x v="0"/>
    <s v="UCLA Undergrad"/>
    <d v="2023-01-17T00:00:00"/>
    <s v="CLICC-ML-2060"/>
    <s v="CLICC Circ Desk"/>
    <s v="CLICC-ML-2060"/>
  </r>
  <r>
    <d v="2023-01-10T00:00:00"/>
    <x v="0"/>
    <s v="UCLA Undergrad"/>
    <d v="2023-01-17T00:00:00"/>
    <s v="CLICC-MM-0021"/>
    <s v="CLICC Circ Desk"/>
    <s v="ITS iPad 101"/>
  </r>
  <r>
    <d v="2023-01-10T00:00:00"/>
    <x v="0"/>
    <s v="UCLA Undergrad"/>
    <d v="2023-01-17T00:00:00"/>
    <s v="HP009"/>
    <s v="CLICC Circ Desk"/>
    <s v="WL-BIO-09"/>
  </r>
  <r>
    <d v="2023-01-10T00:00:00"/>
    <x v="0"/>
    <s v="UCLA Undergrad"/>
    <d v="2023-01-17T00:00:00"/>
    <s v="HP015"/>
    <s v="CLICC Circ Desk"/>
    <s v="WL-BCR-05"/>
  </r>
  <r>
    <d v="2023-01-10T00:00:00"/>
    <x v="0"/>
    <s v="UCLA Undergrad"/>
    <d v="2023-01-18T00:00:00"/>
    <s v="CBK253"/>
    <s v="Default Circulation Desk"/>
    <s v="CBK-CLICC-04"/>
  </r>
  <r>
    <d v="2023-01-10T00:00:00"/>
    <x v="0"/>
    <s v="UCLA Undergrad"/>
    <d v="2023-01-24T00:00:00"/>
    <s v="CBK116"/>
    <s v="CLICC Circ Desk"/>
    <s v="CBIO-02"/>
  </r>
  <r>
    <d v="2023-01-10T00:00:00"/>
    <x v="0"/>
    <s v="UCLA Undergrad"/>
    <d v="2023-01-24T00:00:00"/>
    <s v="CBK400"/>
    <s v="Default Circulation Desk"/>
    <s v="CBK-CLICC-151"/>
  </r>
  <r>
    <d v="2023-01-10T00:00:00"/>
    <x v="0"/>
    <s v="UCLA Undergrad"/>
    <d v="2023-01-24T00:00:00"/>
    <s v="CLICC-ML-0006"/>
    <s v="CLICC Circ Desk"/>
    <s v="ITS MacBook 64"/>
  </r>
  <r>
    <d v="2023-01-10T00:00:00"/>
    <x v="0"/>
    <s v="UCLA Undergrad"/>
    <d v="2023-01-24T00:00:00"/>
    <s v="CLICC-ML-0079"/>
    <s v="CLICC Circ Desk"/>
    <s v="ITS MacBook 108"/>
  </r>
  <r>
    <d v="2023-01-10T00:00:00"/>
    <x v="0"/>
    <s v="UCLA Undergrad"/>
    <d v="2023-01-24T00:00:00"/>
    <s v="CLICC-ML-0083"/>
    <s v="CLICC Circ Desk"/>
    <s v="ITS MacBook 124"/>
  </r>
  <r>
    <d v="2023-01-10T00:00:00"/>
    <x v="0"/>
    <s v="UCLA Undergrad"/>
    <d v="2023-01-24T00:00:00"/>
    <s v="CLICC-ML-0104"/>
    <s v="CLICC Circ Desk"/>
    <s v="ITS MacBook 35"/>
  </r>
  <r>
    <d v="2023-01-10T00:00:00"/>
    <x v="0"/>
    <s v="UCLA Undergrad"/>
    <d v="2023-01-24T00:00:00"/>
    <s v="CLICC-ML-0129"/>
    <s v="CLICC Circ Desk"/>
    <s v="ITS MacBook 22"/>
  </r>
  <r>
    <d v="2023-01-10T00:00:00"/>
    <x v="0"/>
    <s v="UCLA Undergrad"/>
    <d v="2023-01-24T00:00:00"/>
    <s v="CLICC-ML-2068"/>
    <s v="CLICC Circ Desk"/>
    <s v="CLICC-ML-2068"/>
  </r>
  <r>
    <d v="2023-01-10T00:00:00"/>
    <x v="0"/>
    <s v="UCLA Undergrad"/>
    <d v="2023-01-24T00:00:00"/>
    <s v="CLICC-ML-2080"/>
    <s v="CLICC Circ Desk"/>
    <s v="CLICC-ML-2080"/>
  </r>
  <r>
    <d v="2023-01-10T00:00:00"/>
    <x v="0"/>
    <s v="UCLA Undergrad"/>
    <d v="2023-01-24T00:00:00"/>
    <s v="CLICC-MM-0027"/>
    <s v="CLICC Circ Desk"/>
    <s v="ITS iPad 162"/>
  </r>
  <r>
    <d v="2023-01-10T00:00:00"/>
    <x v="0"/>
    <s v="UCLA Undergrad"/>
    <d v="2023-01-24T00:00:00"/>
    <s v="CLICC-MM-058"/>
    <s v="CLICC Circ Desk"/>
    <m/>
  </r>
  <r>
    <d v="2023-01-10T00:00:00"/>
    <x v="0"/>
    <s v="UCLA Undergrad"/>
    <d v="2023-01-24T00:00:00"/>
    <s v="HP032"/>
    <s v="CLICC Circ Desk"/>
    <s v="WL-GEO-02"/>
  </r>
  <r>
    <d v="2023-01-10T00:00:00"/>
    <x v="0"/>
    <s v="UCLA Undergrad"/>
    <d v="2023-01-24T00:00:00"/>
    <s v="HP062"/>
    <s v="CLICC Circ Desk"/>
    <s v="WL-YRL-12"/>
  </r>
  <r>
    <d v="2023-01-10T00:00:00"/>
    <x v="0"/>
    <s v="UCLA Undergrad"/>
    <d v="2023-01-24T00:00:00"/>
    <s v="HP075"/>
    <s v="CLICC Circ Desk"/>
    <s v="WL-RC2-05"/>
  </r>
  <r>
    <d v="2023-01-10T00:00:00"/>
    <x v="0"/>
    <s v="UCLA Undergrad"/>
    <d v="2023-01-24T00:00:00"/>
    <s v="HP084"/>
    <s v="CLICC Circ Desk"/>
    <s v="WL-RC2-14"/>
  </r>
  <r>
    <d v="2023-01-10T00:00:00"/>
    <x v="0"/>
    <s v="UCLA Undergrad"/>
    <d v="2023-01-24T00:00:00"/>
    <s v="HP124"/>
    <s v="CLICC Circ Desk"/>
    <s v="WL-PC2-13"/>
  </r>
  <r>
    <d v="2023-01-10T00:00:00"/>
    <x v="0"/>
    <s v="UCLA Undergrad"/>
    <d v="2023-04-10T00:00:00"/>
    <s v="AD2004"/>
    <s v="SEL Boelter Circ Desk"/>
    <s v="CLICC EE AD2 Unit 4"/>
  </r>
  <r>
    <d v="2023-01-10T00:00:00"/>
    <x v="0"/>
    <s v="UCLA Undergrad"/>
    <d v="2023-04-10T00:00:00"/>
    <s v="AD2005"/>
    <s v="SEL Boelter Circ Desk"/>
    <s v="CLICC EE AD2 Unit 5"/>
  </r>
  <r>
    <d v="2023-01-10T00:00:00"/>
    <x v="0"/>
    <s v="UCLA Undergrad"/>
    <d v="2023-04-10T00:00:00"/>
    <s v="AD2013"/>
    <s v="SEL Boelter Circ Desk"/>
    <s v="CLICC EE AD2 Unit 13"/>
  </r>
  <r>
    <d v="2023-01-10T00:00:00"/>
    <x v="0"/>
    <s v="UCLA Undergrad"/>
    <d v="2023-04-10T00:00:00"/>
    <s v="AD2016"/>
    <s v="SEL Boelter Circ Desk"/>
    <s v="CLICC EE AD2 Unit 16"/>
  </r>
  <r>
    <d v="2023-01-10T00:00:00"/>
    <x v="0"/>
    <s v="UCLA Undergrad"/>
    <d v="2023-04-10T00:00:00"/>
    <s v="AD2047"/>
    <s v="SEL Boelter Circ Desk"/>
    <s v="CLICC EE AD2 Unit 47"/>
  </r>
  <r>
    <d v="2023-01-10T00:00:00"/>
    <x v="0"/>
    <s v="UCLA Undergrad"/>
    <d v="2023-04-10T00:00:00"/>
    <s v="AD2051"/>
    <s v="SEL Boelter Circ Desk"/>
    <s v="CLICC EE AD2 Unit 51"/>
  </r>
  <r>
    <d v="2023-01-10T00:00:00"/>
    <x v="0"/>
    <s v="UCLA Undergrad"/>
    <d v="2023-04-10T00:00:00"/>
    <s v="AD2055"/>
    <s v="SEL Boelter Circ Desk"/>
    <s v="CLICC EE AD2 Unit 55"/>
  </r>
  <r>
    <d v="2023-01-10T00:00:00"/>
    <x v="0"/>
    <s v="UCLA Undergrad"/>
    <d v="2023-04-10T00:00:00"/>
    <s v="AD2062"/>
    <s v="SEL Boelter Circ Desk"/>
    <s v="CLICC EE AD2 Unit 62"/>
  </r>
  <r>
    <d v="2023-01-10T00:00:00"/>
    <x v="0"/>
    <s v="UCLA Undergrad"/>
    <d v="2023-04-10T00:00:00"/>
    <s v="AD2065"/>
    <s v="SEL Boelter Circ Desk"/>
    <s v="CLICC EE AD2 Unit 65"/>
  </r>
  <r>
    <d v="2023-01-10T00:00:00"/>
    <x v="0"/>
    <s v="UCLA Undergrad"/>
    <d v="2023-04-10T00:00:00"/>
    <s v="AD2092"/>
    <s v="SEL Boelter Circ Desk"/>
    <s v="CLICC EE AD2 Unit 92"/>
  </r>
  <r>
    <d v="2023-01-10T00:00:00"/>
    <x v="0"/>
    <s v="UCLA Undergrad"/>
    <d v="2023-04-10T00:00:00"/>
    <s v="AD2104"/>
    <s v="SEL Boelter Circ Desk"/>
    <s v="CLICC EE AD2 Unit 104"/>
  </r>
  <r>
    <d v="2023-01-10T00:00:00"/>
    <x v="0"/>
    <s v="UCLA Undergrad"/>
    <d v="2023-04-10T00:00:00"/>
    <s v="AD2120"/>
    <s v="SEL Boelter Circ Desk"/>
    <s v="CLICC EE AD2 Unit 120"/>
  </r>
  <r>
    <d v="2023-01-10T00:00:00"/>
    <x v="0"/>
    <s v="UCLA Undergrad"/>
    <d v="2023-04-10T00:00:00"/>
    <s v="AD2133"/>
    <s v="SEL Boelter Circ Desk"/>
    <s v="CLICC EE AD2 Unit 133"/>
  </r>
  <r>
    <d v="2023-01-10T00:00:00"/>
    <x v="0"/>
    <s v="UCLA Undergrad"/>
    <d v="2023-04-10T00:00:00"/>
    <s v="AD2135"/>
    <s v="SEL Boelter Circ Desk"/>
    <s v="CLICC EE AD2 Unit 135"/>
  </r>
  <r>
    <d v="2023-01-10T00:00:00"/>
    <x v="0"/>
    <s v="UCLA Undergrad"/>
    <d v="2023-04-10T00:00:00"/>
    <s v="AD2148"/>
    <s v="SEL Boelter Circ Desk"/>
    <s v="CLICC EE AD2 Unit 148"/>
  </r>
  <r>
    <d v="2023-01-10T00:00:00"/>
    <x v="0"/>
    <s v="UCLA Undergrad"/>
    <d v="2023-04-10T00:00:00"/>
    <s v="AD2154"/>
    <s v="SEL Boelter Circ Desk"/>
    <s v="CLICC EE AD2 Unit 154"/>
  </r>
  <r>
    <d v="2023-01-10T00:00:00"/>
    <x v="0"/>
    <s v="UCLA Undergrad"/>
    <d v="2023-04-10T00:00:00"/>
    <s v="AD2158"/>
    <s v="SEL Boelter Circ Desk"/>
    <s v="CLICC EE AD2 Unit 158"/>
  </r>
  <r>
    <d v="2023-01-10T00:00:00"/>
    <x v="0"/>
    <s v="UCLA Undergrad"/>
    <d v="2023-04-10T00:00:00"/>
    <s v="AD2160"/>
    <s v="SEL Boelter Circ Desk"/>
    <s v="CLICC EE AD2 Unit 160"/>
  </r>
  <r>
    <d v="2023-01-10T00:00:00"/>
    <x v="0"/>
    <s v="UCLA Undergrad"/>
    <d v="2023-04-10T00:00:00"/>
    <s v="AD2161"/>
    <s v="SEL Boelter Circ Desk"/>
    <s v="CLICC EE AD2 Unit 161"/>
  </r>
  <r>
    <d v="2023-01-10T00:00:00"/>
    <x v="0"/>
    <s v="UCLA Undergrad"/>
    <d v="2023-04-10T00:00:00"/>
    <s v="AD2162"/>
    <s v="SEL Boelter Circ Desk"/>
    <s v="CLICC EE AD2 Unit 162"/>
  </r>
  <r>
    <d v="2023-01-10T00:00:00"/>
    <x v="0"/>
    <s v="UCLA Undergrad"/>
    <d v="2023-04-10T00:00:00"/>
    <s v="AD2166"/>
    <s v="SEL Boelter Circ Desk"/>
    <s v="CLICC EE AD2 Unit 166"/>
  </r>
  <r>
    <d v="2023-01-10T00:00:00"/>
    <x v="0"/>
    <s v="UCLA Undergrad"/>
    <d v="2023-04-10T00:00:00"/>
    <s v="AD2173"/>
    <s v="SEL Boelter Circ Desk"/>
    <s v="CLICC EE AD2 Unit 173"/>
  </r>
  <r>
    <d v="2023-01-10T00:00:00"/>
    <x v="0"/>
    <s v="UCLA Undergrad"/>
    <d v="2023-04-10T00:00:00"/>
    <s v="AD2187"/>
    <s v="SEL Boelter Circ Desk"/>
    <s v="CLICC EE AD2 Unit 187"/>
  </r>
  <r>
    <d v="2023-01-10T00:00:00"/>
    <x v="0"/>
    <s v="UCLA Undergrad"/>
    <d v="2023-04-10T00:00:00"/>
    <s v="AD2198"/>
    <s v="SEL Boelter Circ Desk"/>
    <s v="CLICC EE AD2 Unit 198"/>
  </r>
  <r>
    <d v="2023-01-10T00:00:00"/>
    <x v="0"/>
    <s v="UCLA Undergrad"/>
    <d v="2023-04-10T00:00:00"/>
    <s v="AD2201"/>
    <s v="SEL Boelter Circ Desk"/>
    <s v="CLICC EE AD2 Unit 201"/>
  </r>
  <r>
    <d v="2023-01-10T00:00:00"/>
    <x v="0"/>
    <s v="UCLA Undergrad"/>
    <d v="2023-04-10T00:00:00"/>
    <s v="AD2202"/>
    <s v="SEL Boelter Circ Desk"/>
    <s v="CLICC EE AD2 Unit 202"/>
  </r>
  <r>
    <d v="2023-01-10T00:00:00"/>
    <x v="0"/>
    <s v="UCLA Undergrad"/>
    <d v="2023-04-10T00:00:00"/>
    <s v="AD2204"/>
    <s v="SEL Boelter Circ Desk"/>
    <s v="CLICC EE AD2 Unit 204"/>
  </r>
  <r>
    <d v="2023-01-10T00:00:00"/>
    <x v="0"/>
    <s v="UCLA Undergrad"/>
    <d v="2023-04-10T00:00:00"/>
    <s v="AD2213"/>
    <s v="SEL Boelter Circ Desk"/>
    <s v="CLICC EE AD2 Unit 213"/>
  </r>
  <r>
    <d v="2023-01-10T00:00:00"/>
    <x v="0"/>
    <s v="UCLA Undergrad"/>
    <d v="2023-04-10T00:00:00"/>
    <s v="AD2229"/>
    <s v="SEL Boelter Circ Desk"/>
    <s v="CLICC EE AD2 Unit 229"/>
  </r>
  <r>
    <d v="2023-01-10T00:00:00"/>
    <x v="0"/>
    <s v="UCLA Undergrad"/>
    <d v="2023-04-10T00:00:00"/>
    <s v="AD2235"/>
    <s v="SEL Boelter Circ Desk"/>
    <s v="CLICC EE AD2 Unit 235"/>
  </r>
  <r>
    <d v="2023-01-10T00:00:00"/>
    <x v="0"/>
    <s v="UCLA Undergrad"/>
    <d v="2023-04-10T00:00:00"/>
    <s v="AD2245"/>
    <s v="SEL Boelter Circ Desk"/>
    <s v="CLICC EE AD2 Unit 245"/>
  </r>
  <r>
    <d v="2023-01-10T00:00:00"/>
    <x v="0"/>
    <s v="UCLA Undergrad"/>
    <d v="2023-04-10T00:00:00"/>
    <s v="AD2263"/>
    <s v="SEL Boelter Circ Desk"/>
    <s v="CLICC EE AD2 Unit 263"/>
  </r>
  <r>
    <d v="2023-01-10T00:00:00"/>
    <x v="0"/>
    <s v="UCLA Undergrad"/>
    <d v="2023-04-10T00:00:00"/>
    <s v="AD2267"/>
    <s v="SEL Boelter Circ Desk"/>
    <s v="CLICC EE AD2 Unit 267"/>
  </r>
  <r>
    <d v="2023-01-10T00:00:00"/>
    <x v="0"/>
    <s v="UCLA Undergrad"/>
    <d v="2023-04-10T00:00:00"/>
    <s v="AD2277"/>
    <s v="SEL Boelter Circ Desk"/>
    <s v="CLICC EE AD2 Unit 277"/>
  </r>
  <r>
    <d v="2023-01-10T00:00:00"/>
    <x v="0"/>
    <s v="UCLA Undergrad"/>
    <d v="2023-04-10T00:00:00"/>
    <s v="AD2281"/>
    <s v="SEL Boelter Circ Desk"/>
    <s v="CLICC EE AD2 Unit 281"/>
  </r>
  <r>
    <d v="2023-01-10T00:00:00"/>
    <x v="0"/>
    <s v="UCLA Undergrad"/>
    <d v="2023-04-10T00:00:00"/>
    <s v="AD2292"/>
    <s v="SEL Boelter Circ Desk"/>
    <s v="CLICC EE AD2 Unit 292"/>
  </r>
  <r>
    <d v="2023-01-10T00:00:00"/>
    <x v="0"/>
    <s v="UCLA Undergrad"/>
    <d v="2023-04-10T00:00:00"/>
    <s v="AD2295"/>
    <s v="SEL Boelter Circ Desk"/>
    <s v="CLICC EE AD2 Unit 295"/>
  </r>
  <r>
    <d v="2023-01-10T00:00:00"/>
    <x v="0"/>
    <s v="UCLA Undergrad"/>
    <d v="2023-04-10T00:00:00"/>
    <s v="AD2297"/>
    <s v="SEL Boelter Circ Desk"/>
    <s v="CLICC EE AD2 Unit 297"/>
  </r>
  <r>
    <d v="2023-01-10T00:00:00"/>
    <x v="0"/>
    <s v="UCLA Undergrad"/>
    <d v="2023-04-10T00:00:00"/>
    <s v="AD2326"/>
    <s v="SEL Boelter Circ Desk"/>
    <m/>
  </r>
  <r>
    <d v="2023-01-10T00:00:00"/>
    <x v="0"/>
    <s v="UCLA Undergrad"/>
    <d v="2023-04-10T00:00:00"/>
    <s v="AD2345"/>
    <s v="SEL Boelter Circ Desk"/>
    <m/>
  </r>
  <r>
    <d v="2023-01-10T00:00:00"/>
    <x v="0"/>
    <s v="UCLA Undergrad"/>
    <d v="2023-04-10T00:00:00"/>
    <s v="AD2346"/>
    <s v="SEL Boelter Circ Desk"/>
    <m/>
  </r>
  <r>
    <d v="2023-01-10T00:00:00"/>
    <x v="0"/>
    <s v="UCLA Undergrad"/>
    <d v="2023-04-10T00:00:00"/>
    <s v="AD2356"/>
    <s v="SEL Boelter Circ Desk"/>
    <m/>
  </r>
  <r>
    <d v="2023-01-10T00:00:00"/>
    <x v="0"/>
    <s v="UCLA Undergrad"/>
    <d v="2023-04-10T00:00:00"/>
    <s v="AD2376"/>
    <s v="SEL Boelter Circ Desk"/>
    <m/>
  </r>
  <r>
    <d v="2023-01-10T00:00:00"/>
    <x v="5"/>
    <s v="UCLA Undergrad"/>
    <d v="2023-04-10T00:00:00"/>
    <s v="AD2183"/>
    <s v="SEL Boelter Circ Desk"/>
    <s v="CLICC EE AD2 Unit 183"/>
  </r>
  <r>
    <d v="2023-01-10T00:00:00"/>
    <x v="6"/>
    <s v="UCLA Undergrad"/>
    <d v="2023-04-10T00:00:00"/>
    <s v="AD2228"/>
    <s v="SEL Boelter Circ Desk"/>
    <s v="CLICC EE AD2 Unit 228"/>
  </r>
  <r>
    <d v="2023-01-10T00:00:00"/>
    <x v="7"/>
    <s v="UCLA Undergrad"/>
    <d v="2023-01-17T00:00:00"/>
    <s v="HP162"/>
    <s v="CLICC Circ Desk"/>
    <s v="WL-LAB-11"/>
  </r>
  <r>
    <d v="2023-01-10T00:00:00"/>
    <x v="8"/>
    <s v="UCLA Undergrad"/>
    <d v="2023-04-10T00:00:00"/>
    <s v="AD2313"/>
    <s v="SEL Boelter Circ Desk"/>
    <m/>
  </r>
  <r>
    <d v="2023-01-10T00:00:00"/>
    <x v="9"/>
    <s v="UCLA Undergrad"/>
    <d v="2023-04-10T00:00:00"/>
    <s v="AD2096"/>
    <s v="SEL Boelter Circ Desk"/>
    <s v="CLICC EE AD2 Unit 96"/>
  </r>
  <r>
    <d v="2023-01-10T00:00:00"/>
    <x v="10"/>
    <s v="UCLA Graduate"/>
    <d v="2023-03-24T00:00:00"/>
    <s v="CLICC-ML-0030"/>
    <s v="CLICC Circ Desk"/>
    <s v="ITS MacBook 157"/>
  </r>
  <r>
    <d v="2023-01-10T00:00:00"/>
    <x v="11"/>
    <s v="UCLA Undergrad"/>
    <d v="2023-04-10T00:00:00"/>
    <s v="AD2006"/>
    <s v="SEL Boelter Circ Desk"/>
    <s v="CLICC EE AD2 Unit 6"/>
  </r>
  <r>
    <d v="2023-01-11T00:00:00"/>
    <x v="0"/>
    <m/>
    <d v="2023-01-11T00:00:00"/>
    <s v="CLICC-MM-0017"/>
    <s v="CLICC Circ Desk"/>
    <s v="ITS iPad 127"/>
  </r>
  <r>
    <d v="2023-01-11T00:00:00"/>
    <x v="0"/>
    <m/>
    <d v="2023-01-11T00:00:00"/>
    <s v="HDMIC34"/>
    <s v="Biomed Circ Desk"/>
    <s v="HDMC-BIO-04"/>
  </r>
  <r>
    <d v="2023-01-11T00:00:00"/>
    <x v="0"/>
    <m/>
    <d v="2023-01-11T00:00:00"/>
    <s v="IPADK200"/>
    <s v="CLICC Circ Desk"/>
    <s v="CLICC iPad Keyboard 200"/>
  </r>
  <r>
    <d v="2023-01-11T00:00:00"/>
    <x v="0"/>
    <m/>
    <d v="2023-01-11T00:00:00"/>
    <s v="IPHONE52"/>
    <s v="CLICC Circ Desk"/>
    <s v="IPH-POW-08"/>
  </r>
  <r>
    <d v="2023-01-11T00:00:00"/>
    <x v="0"/>
    <s v="UCLA Graduate"/>
    <d v="2023-01-11T00:00:00"/>
    <s v="HDMIC34"/>
    <s v="Biomed Circ Desk"/>
    <s v="HDMC-BIO-04"/>
  </r>
  <r>
    <d v="2023-01-11T00:00:00"/>
    <x v="0"/>
    <s v="UCLA Graduate"/>
    <d v="2023-01-11T00:00:00"/>
    <s v="HDST27"/>
    <s v="Biomed Circ Desk"/>
    <s v="HDS-BIO-10"/>
  </r>
  <r>
    <d v="2023-01-11T00:00:00"/>
    <x v="0"/>
    <s v="UCLA Graduate"/>
    <d v="2023-01-11T00:00:00"/>
    <s v="HDST30"/>
    <s v="CLICC Circ Desk"/>
    <m/>
  </r>
  <r>
    <d v="2023-01-11T00:00:00"/>
    <x v="0"/>
    <s v="UCLA Graduate"/>
    <d v="2023-01-11T00:00:00"/>
    <s v="HPUSBC05"/>
    <s v="SEL Boelter Circ Desk"/>
    <s v="HPUS-BOE-05"/>
  </r>
  <r>
    <d v="2023-01-11T00:00:00"/>
    <x v="0"/>
    <s v="UCLA Graduate"/>
    <d v="2023-01-11T00:00:00"/>
    <s v="IPHONE21"/>
    <s v="SEL Boelter Circ Desk"/>
    <s v="IPH-BOE-05"/>
  </r>
  <r>
    <d v="2023-01-11T00:00:00"/>
    <x v="0"/>
    <s v="UCLA Graduate"/>
    <d v="2023-01-11T00:00:00"/>
    <s v="IPHONE58"/>
    <s v="Biomed Circ Desk"/>
    <s v="IPH-BIO-02"/>
  </r>
  <r>
    <d v="2023-01-11T00:00:00"/>
    <x v="0"/>
    <s v="UCLA Graduate"/>
    <d v="2023-01-11T00:00:00"/>
    <s v="MACUSBC19C19"/>
    <s v="CLICC Circ Desk"/>
    <s v="USBC-POW-02"/>
  </r>
  <r>
    <d v="2023-01-11T00:00:00"/>
    <x v="0"/>
    <s v="UCLA Graduate"/>
    <d v="2023-01-11T00:00:00"/>
    <s v="MACUSBC24C24"/>
    <s v="CLICC Circ Desk"/>
    <s v="USBC-POW-07"/>
  </r>
  <r>
    <d v="2023-01-11T00:00:00"/>
    <x v="0"/>
    <s v="UCLA Graduate"/>
    <d v="2023-01-11T00:00:00"/>
    <s v="WALLADPT03"/>
    <s v="SEL Boelter Circ Desk"/>
    <s v="ADP-BOE-01"/>
  </r>
  <r>
    <d v="2023-01-11T00:00:00"/>
    <x v="0"/>
    <s v="UCLA Graduate"/>
    <d v="2023-01-12T00:00:00"/>
    <s v="MACUSBC12C12"/>
    <s v="Default Circulation Desk"/>
    <s v="USBC-LOC-01"/>
  </r>
  <r>
    <d v="2023-01-11T00:00:00"/>
    <x v="0"/>
    <s v="UCLA Graduate"/>
    <d v="2023-01-12T00:00:00"/>
    <s v="MACUSBC19C19"/>
    <s v="CLICC Circ Desk"/>
    <s v="USBC-POW-02"/>
  </r>
  <r>
    <d v="2023-01-11T00:00:00"/>
    <x v="0"/>
    <s v="UCLA Graduate"/>
    <d v="2023-01-18T00:00:00"/>
    <s v="CBK199"/>
    <s v="Biomed Circ Desk"/>
    <s v="CBK-BIO-10"/>
  </r>
  <r>
    <d v="2023-01-11T00:00:00"/>
    <x v="0"/>
    <s v="UCLA Graduate"/>
    <d v="2023-01-18T00:00:00"/>
    <s v="CBK207"/>
    <s v="Biomed Circ Desk"/>
    <s v="CBK-BIO-18"/>
  </r>
  <r>
    <d v="2023-01-11T00:00:00"/>
    <x v="0"/>
    <s v="UCLA Graduate"/>
    <d v="2023-01-18T00:00:00"/>
    <s v="CLICC-MM-077"/>
    <s v="CLICC Circ Desk"/>
    <m/>
  </r>
  <r>
    <d v="2023-01-11T00:00:00"/>
    <x v="0"/>
    <s v="UCLA Graduate"/>
    <d v="2023-01-18T00:00:00"/>
    <s v="HP027"/>
    <s v="CLICC Circ Desk"/>
    <s v="WL-BCR-17"/>
  </r>
  <r>
    <d v="2023-01-11T00:00:00"/>
    <x v="0"/>
    <s v="UCLA Graduate"/>
    <d v="2023-01-19T00:00:00"/>
    <s v="HP113"/>
    <s v="CLICC Circ Desk"/>
    <s v="WL-PC2-02"/>
  </r>
  <r>
    <d v="2023-01-11T00:00:00"/>
    <x v="0"/>
    <s v="UCLA Graduate"/>
    <d v="2023-01-23T00:00:00"/>
    <s v="CLICC-ML-0116"/>
    <s v="CLICC Circ Desk"/>
    <s v="ITS MacBook 160"/>
  </r>
  <r>
    <d v="2023-01-11T00:00:00"/>
    <x v="0"/>
    <s v="UCLA Graduate"/>
    <d v="2023-01-25T00:00:00"/>
    <s v="CLICC-ML-2083"/>
    <s v="CLICC Circ Desk"/>
    <s v="CLICC-ML-2083"/>
  </r>
  <r>
    <d v="2023-01-11T00:00:00"/>
    <x v="0"/>
    <s v="UCLA Graduate"/>
    <d v="2023-01-25T00:00:00"/>
    <s v="CLICC-MM-0034"/>
    <s v="CLICC Circ Desk"/>
    <s v="ITS iPad 170"/>
  </r>
  <r>
    <d v="2023-01-11T00:00:00"/>
    <x v="0"/>
    <s v="UCLA Mgmt PhD"/>
    <d v="2023-01-25T00:00:00"/>
    <s v="CLICC-MM-035"/>
    <s v="CLICC Circ Desk"/>
    <m/>
  </r>
  <r>
    <d v="2023-01-11T00:00:00"/>
    <x v="0"/>
    <s v="UCLA Undergrad"/>
    <d v="2023-01-11T00:00:00"/>
    <s v="ANDROID21"/>
    <s v="Default Circulation Desk"/>
    <s v="AND-LOC-06"/>
  </r>
  <r>
    <d v="2023-01-11T00:00:00"/>
    <x v="0"/>
    <s v="UCLA Undergrad"/>
    <d v="2023-01-11T00:00:00"/>
    <s v="ANDROID22"/>
    <s v="CLICC Circ Desk"/>
    <s v="AND-POW-01"/>
  </r>
  <r>
    <d v="2023-01-11T00:00:00"/>
    <x v="0"/>
    <s v="UCLA Undergrad"/>
    <d v="2023-01-11T00:00:00"/>
    <s v="HDMIC24"/>
    <s v="CLICC Circ Desk"/>
    <s v="HDMC-YRL-16"/>
  </r>
  <r>
    <d v="2023-01-11T00:00:00"/>
    <x v="0"/>
    <s v="UCLA Undergrad"/>
    <d v="2023-01-11T00:00:00"/>
    <s v="HDST17"/>
    <s v="CLICC Circ Desk"/>
    <s v="HDS-POW-06"/>
  </r>
  <r>
    <d v="2023-01-11T00:00:00"/>
    <x v="0"/>
    <s v="UCLA Undergrad"/>
    <d v="2023-01-11T00:00:00"/>
    <s v="HPUSBC05"/>
    <s v="SEL Boelter Circ Desk"/>
    <s v="HPUS-BOE-05"/>
  </r>
  <r>
    <d v="2023-01-11T00:00:00"/>
    <x v="0"/>
    <s v="UCLA Undergrad"/>
    <d v="2023-01-11T00:00:00"/>
    <s v="HPUSBC06"/>
    <s v="SEL Boelter Circ Desk"/>
    <m/>
  </r>
  <r>
    <d v="2023-01-11T00:00:00"/>
    <x v="0"/>
    <s v="UCLA Undergrad"/>
    <d v="2023-01-11T00:00:00"/>
    <s v="HPUSBC13"/>
    <s v="SEL Boelter Circ Desk"/>
    <m/>
  </r>
  <r>
    <d v="2023-01-11T00:00:00"/>
    <x v="0"/>
    <s v="UCLA Undergrad"/>
    <d v="2023-01-11T00:00:00"/>
    <s v="IPHONE06"/>
    <s v="Music Circ Desk"/>
    <s v="IPH-MUS-06"/>
  </r>
  <r>
    <d v="2023-01-11T00:00:00"/>
    <x v="0"/>
    <s v="UCLA Undergrad"/>
    <d v="2023-01-11T00:00:00"/>
    <s v="IPHONE25"/>
    <s v="CLICC Circ Desk"/>
    <s v="IPH-YRL-01"/>
  </r>
  <r>
    <d v="2023-01-11T00:00:00"/>
    <x v="0"/>
    <s v="UCLA Undergrad"/>
    <d v="2023-01-11T00:00:00"/>
    <s v="IPHONE28"/>
    <s v="CLICC Circ Desk"/>
    <s v="IPH-YRL-04"/>
  </r>
  <r>
    <d v="2023-01-11T00:00:00"/>
    <x v="0"/>
    <s v="UCLA Undergrad"/>
    <d v="2023-01-11T00:00:00"/>
    <s v="IPHONE31"/>
    <s v="CLICC Circ Desk"/>
    <s v="IPH-YRL-07"/>
  </r>
  <r>
    <d v="2023-01-11T00:00:00"/>
    <x v="0"/>
    <s v="UCLA Undergrad"/>
    <d v="2023-01-11T00:00:00"/>
    <s v="IPHONE32"/>
    <s v="CLICC Circ Desk"/>
    <s v="IPH-YRL-08"/>
  </r>
  <r>
    <d v="2023-01-11T00:00:00"/>
    <x v="0"/>
    <s v="UCLA Undergrad"/>
    <d v="2023-01-11T00:00:00"/>
    <s v="IPHONE46"/>
    <s v="CLICC Circ Desk"/>
    <s v="IPH-POW-02"/>
  </r>
  <r>
    <d v="2023-01-11T00:00:00"/>
    <x v="0"/>
    <s v="UCLA Undergrad"/>
    <d v="2023-01-11T00:00:00"/>
    <s v="IPHONE52"/>
    <s v="CLICC Circ Desk"/>
    <s v="IPH-POW-08"/>
  </r>
  <r>
    <d v="2023-01-11T00:00:00"/>
    <x v="0"/>
    <s v="UCLA Undergrad"/>
    <d v="2023-01-11T00:00:00"/>
    <s v="MACCHRG42"/>
    <s v="CLICC Circ Desk"/>
    <s v="MAGT-YRL-04"/>
  </r>
  <r>
    <d v="2023-01-11T00:00:00"/>
    <x v="0"/>
    <s v="UCLA Undergrad"/>
    <d v="2023-01-11T00:00:00"/>
    <s v="MACCHRG48"/>
    <s v="CLICC Circ Desk"/>
    <s v="MAGT-POW-02"/>
  </r>
  <r>
    <d v="2023-01-11T00:00:00"/>
    <x v="0"/>
    <s v="UCLA Undergrad"/>
    <d v="2023-01-11T00:00:00"/>
    <s v="MACCHRG53"/>
    <s v="CLICC Circ Desk"/>
    <s v="MAGT-POW-07"/>
  </r>
  <r>
    <d v="2023-01-11T00:00:00"/>
    <x v="0"/>
    <s v="UCLA Undergrad"/>
    <d v="2023-01-11T00:00:00"/>
    <s v="MACCHRG58"/>
    <s v="CLICC Circ Desk"/>
    <s v="MAGT-POW-12"/>
  </r>
  <r>
    <d v="2023-01-11T00:00:00"/>
    <x v="0"/>
    <s v="UCLA Undergrad"/>
    <d v="2023-01-11T00:00:00"/>
    <s v="MACCHRG59"/>
    <s v="CLICC Circ Desk"/>
    <s v="MAGT-POW-13"/>
  </r>
  <r>
    <d v="2023-01-11T00:00:00"/>
    <x v="0"/>
    <s v="UCLA Undergrad"/>
    <d v="2023-01-11T00:00:00"/>
    <s v="MACCHRG61"/>
    <s v="CLICC Circ Desk"/>
    <s v="MAGT-POW-15"/>
  </r>
  <r>
    <d v="2023-01-11T00:00:00"/>
    <x v="0"/>
    <s v="UCLA Undergrad"/>
    <d v="2023-01-11T00:00:00"/>
    <s v="MACCHRG63"/>
    <s v="Biomed Circ Desk"/>
    <s v="MAGT-BIO-02"/>
  </r>
  <r>
    <d v="2023-01-11T00:00:00"/>
    <x v="0"/>
    <s v="UCLA Undergrad"/>
    <d v="2023-01-11T00:00:00"/>
    <s v="MACUSBC07C07"/>
    <s v="CLICC Circ Desk"/>
    <s v="USBC-YRL-03"/>
  </r>
  <r>
    <d v="2023-01-11T00:00:00"/>
    <x v="0"/>
    <s v="UCLA Undergrad"/>
    <d v="2023-01-11T00:00:00"/>
    <s v="MACUSBC08C08"/>
    <s v="CLICC Circ Desk"/>
    <s v="USBC-YRL-04"/>
  </r>
  <r>
    <d v="2023-01-11T00:00:00"/>
    <x v="0"/>
    <s v="UCLA Undergrad"/>
    <d v="2023-01-11T00:00:00"/>
    <s v="MACUSBC12C12"/>
    <s v="Default Circulation Desk"/>
    <s v="USBC-LOC-01"/>
  </r>
  <r>
    <d v="2023-01-11T00:00:00"/>
    <x v="0"/>
    <s v="UCLA Undergrad"/>
    <d v="2023-01-11T00:00:00"/>
    <s v="MACUSBC16C16"/>
    <s v="Default Circulation Desk"/>
    <s v="USBC-LOC-05"/>
  </r>
  <r>
    <d v="2023-01-11T00:00:00"/>
    <x v="0"/>
    <s v="UCLA Undergrad"/>
    <d v="2023-01-11T00:00:00"/>
    <s v="MACUSBC17C17"/>
    <s v="CLICC Circ Desk"/>
    <s v="USBC-LOC-06"/>
  </r>
  <r>
    <d v="2023-01-11T00:00:00"/>
    <x v="0"/>
    <s v="UCLA Undergrad"/>
    <d v="2023-01-11T00:00:00"/>
    <s v="MACUSBC20C20"/>
    <s v="CLICC Circ Desk"/>
    <s v="USBC-POW-03"/>
  </r>
  <r>
    <d v="2023-01-11T00:00:00"/>
    <x v="0"/>
    <s v="UCLA Undergrad"/>
    <d v="2023-01-11T00:00:00"/>
    <s v="MACUSBC25C25"/>
    <s v="CLICC Circ Desk"/>
    <s v="USBC-POW-08"/>
  </r>
  <r>
    <d v="2023-01-11T00:00:00"/>
    <x v="0"/>
    <s v="UCLA Undergrad"/>
    <d v="2023-01-11T00:00:00"/>
    <s v="MACUSBC27C27"/>
    <s v="CLICC Circ Desk"/>
    <s v="USBC-POW-10"/>
  </r>
  <r>
    <d v="2023-01-11T00:00:00"/>
    <x v="0"/>
    <s v="UCLA Undergrad"/>
    <d v="2023-01-11T00:00:00"/>
    <s v="MACUSBC29C29"/>
    <s v="CLICC Circ Desk"/>
    <m/>
  </r>
  <r>
    <d v="2023-01-11T00:00:00"/>
    <x v="0"/>
    <s v="UCLA Undergrad"/>
    <d v="2023-01-11T00:00:00"/>
    <s v="OLDMACCHRG18"/>
    <s v="CLICC Circ Desk"/>
    <s v="MAGL-POW-02"/>
  </r>
  <r>
    <d v="2023-01-11T00:00:00"/>
    <x v="0"/>
    <s v="UCLA Undergrad"/>
    <d v="2023-01-11T00:00:00"/>
    <s v="OMNI25"/>
    <s v="Music Circ Desk"/>
    <s v="OMN-MUS-05"/>
  </r>
  <r>
    <d v="2023-01-11T00:00:00"/>
    <x v="0"/>
    <s v="UCLA Undergrad"/>
    <d v="2023-01-11T00:00:00"/>
    <s v="UHDMI19"/>
    <s v="CLICC Circ Desk"/>
    <m/>
  </r>
  <r>
    <d v="2023-01-11T00:00:00"/>
    <x v="0"/>
    <s v="UCLA Undergrad"/>
    <d v="2023-01-11T00:00:00"/>
    <s v="WALLADPT12"/>
    <s v="CLICC Circ Desk"/>
    <s v="ADP-POW-01"/>
  </r>
  <r>
    <d v="2023-01-11T00:00:00"/>
    <x v="0"/>
    <s v="UCLA Undergrad"/>
    <d v="2023-01-11T00:00:00"/>
    <s v="WALLADPT32"/>
    <s v="CLICC Circ Desk"/>
    <m/>
  </r>
  <r>
    <d v="2023-01-11T00:00:00"/>
    <x v="0"/>
    <s v="UCLA Undergrad"/>
    <d v="2023-01-11T00:00:00"/>
    <s v="WALLADPT38"/>
    <s v="CLICC Circ Desk"/>
    <m/>
  </r>
  <r>
    <d v="2023-01-11T00:00:00"/>
    <x v="0"/>
    <s v="UCLA Undergrad"/>
    <d v="2023-01-11T00:00:00"/>
    <s v="WALLADPT39"/>
    <s v="CLICC Circ Desk"/>
    <m/>
  </r>
  <r>
    <d v="2023-01-11T00:00:00"/>
    <x v="0"/>
    <s v="UCLA Undergrad"/>
    <d v="2023-01-11T00:00:00"/>
    <s v="WALLADPT40"/>
    <s v="CLICC Circ Desk"/>
    <m/>
  </r>
  <r>
    <d v="2023-01-11T00:00:00"/>
    <x v="0"/>
    <s v="UCLA Undergrad"/>
    <d v="2023-01-11T00:00:00"/>
    <s v="WALLADPT47"/>
    <s v="CLICC Circ Desk"/>
    <m/>
  </r>
  <r>
    <d v="2023-01-11T00:00:00"/>
    <x v="0"/>
    <s v="UCLA Undergrad"/>
    <d v="2023-01-11T00:00:00"/>
    <s v="WALLADPT48"/>
    <s v="CLICC Circ Desk"/>
    <m/>
  </r>
  <r>
    <d v="2023-01-11T00:00:00"/>
    <x v="0"/>
    <s v="UCLA Undergrad"/>
    <d v="2023-01-18T00:00:00"/>
    <s v="CBK211"/>
    <s v="SEL Boelter Circ Desk"/>
    <s v="CBK-BOE-02"/>
  </r>
  <r>
    <d v="2023-01-11T00:00:00"/>
    <x v="0"/>
    <s v="UCLA Undergrad"/>
    <d v="2023-01-18T00:00:00"/>
    <s v="CBK373"/>
    <s v="Default Circulation Desk"/>
    <s v="CBK-CLICC-124"/>
  </r>
  <r>
    <d v="2023-01-11T00:00:00"/>
    <x v="0"/>
    <s v="UCLA Undergrad"/>
    <d v="2023-01-18T00:00:00"/>
    <s v="CBK386"/>
    <s v="CLICC Circ Desk"/>
    <s v="CBK-CLICC-137"/>
  </r>
  <r>
    <d v="2023-01-11T00:00:00"/>
    <x v="0"/>
    <s v="UCLA Undergrad"/>
    <d v="2023-01-18T00:00:00"/>
    <s v="CBK388"/>
    <s v="CLICC Circ Desk"/>
    <s v="CBK-CLICC-139"/>
  </r>
  <r>
    <d v="2023-01-11T00:00:00"/>
    <x v="0"/>
    <s v="UCLA Undergrad"/>
    <d v="2023-01-18T00:00:00"/>
    <s v="CBK399"/>
    <s v="CLICC Circ Desk"/>
    <s v="CBK-CLICC-150"/>
  </r>
  <r>
    <d v="2023-01-11T00:00:00"/>
    <x v="0"/>
    <s v="UCLA Undergrad"/>
    <d v="2023-01-18T00:00:00"/>
    <s v="CBK412"/>
    <s v="CLICC Circ Desk"/>
    <s v="CBK-CLICC-163"/>
  </r>
  <r>
    <d v="2023-01-11T00:00:00"/>
    <x v="0"/>
    <s v="UCLA Undergrad"/>
    <d v="2023-01-18T00:00:00"/>
    <s v="CLICC-ML-0032"/>
    <s v="CLICC Circ Desk"/>
    <s v="ITS MacBook 123"/>
  </r>
  <r>
    <d v="2023-01-11T00:00:00"/>
    <x v="0"/>
    <s v="UCLA Undergrad"/>
    <d v="2023-01-18T00:00:00"/>
    <s v="CLICC-ML-0069"/>
    <s v="CLICC Circ Desk"/>
    <s v="ITS MacBook 47"/>
  </r>
  <r>
    <d v="2023-01-11T00:00:00"/>
    <x v="0"/>
    <s v="UCLA Undergrad"/>
    <d v="2023-01-18T00:00:00"/>
    <s v="CLICC-MM-0011"/>
    <s v="CLICC Circ Desk"/>
    <s v="ITS iPad 184"/>
  </r>
  <r>
    <d v="2023-01-11T00:00:00"/>
    <x v="0"/>
    <s v="UCLA Undergrad"/>
    <d v="2023-01-18T00:00:00"/>
    <s v="CLICC-MM-0035"/>
    <s v="CLICC Circ Desk"/>
    <s v="ITS iPad 77"/>
  </r>
  <r>
    <d v="2023-01-11T00:00:00"/>
    <x v="0"/>
    <s v="UCLA Undergrad"/>
    <d v="2023-01-18T00:00:00"/>
    <s v="CLICC-MM-074"/>
    <s v="CLICC Circ Desk"/>
    <m/>
  </r>
  <r>
    <d v="2023-01-11T00:00:00"/>
    <x v="0"/>
    <s v="UCLA Undergrad"/>
    <d v="2023-01-18T00:00:00"/>
    <s v="HP010"/>
    <s v="CLICC Circ Desk"/>
    <s v="WL-BIO-10"/>
  </r>
  <r>
    <d v="2023-01-11T00:00:00"/>
    <x v="0"/>
    <s v="UCLA Undergrad"/>
    <d v="2023-01-18T00:00:00"/>
    <s v="HP120"/>
    <s v="CLICC Circ Desk"/>
    <s v="WL-PC2-09"/>
  </r>
  <r>
    <d v="2023-01-11T00:00:00"/>
    <x v="0"/>
    <s v="UCLA Undergrad"/>
    <d v="2023-01-20T00:00:00"/>
    <s v="HP004"/>
    <s v="CLICC Circ Desk"/>
    <s v="WL-BIO-04"/>
  </r>
  <r>
    <d v="2023-01-11T00:00:00"/>
    <x v="0"/>
    <s v="UCLA Undergrad"/>
    <d v="2023-01-24T00:00:00"/>
    <s v="CLICC-ML-0012"/>
    <s v="CLICC Circ Desk"/>
    <s v="ITS MacBook 61"/>
  </r>
  <r>
    <d v="2023-01-11T00:00:00"/>
    <x v="0"/>
    <s v="UCLA Undergrad"/>
    <d v="2023-01-24T00:00:00"/>
    <s v="HP134"/>
    <s v="CLICC Circ Desk"/>
    <s v="WL-PC2-23"/>
  </r>
  <r>
    <d v="2023-01-11T00:00:00"/>
    <x v="0"/>
    <s v="UCLA Undergrad"/>
    <d v="2023-01-25T00:00:00"/>
    <s v="CLICC-ML-0061"/>
    <s v="CLICC Circ Desk"/>
    <s v="ITS MacBook 168"/>
  </r>
  <r>
    <d v="2023-01-11T00:00:00"/>
    <x v="0"/>
    <s v="UCLA Undergrad"/>
    <d v="2023-01-25T00:00:00"/>
    <s v="CLICC-ML-0069"/>
    <s v="CLICC Circ Desk"/>
    <s v="ITS MacBook 47"/>
  </r>
  <r>
    <d v="2023-01-11T00:00:00"/>
    <x v="0"/>
    <s v="UCLA Undergrad"/>
    <d v="2023-01-25T00:00:00"/>
    <s v="CLICC-ML-0125"/>
    <s v="CLICC Circ Desk"/>
    <s v="ITS MacBook 174"/>
  </r>
  <r>
    <d v="2023-01-11T00:00:00"/>
    <x v="0"/>
    <s v="UCLA Undergrad"/>
    <d v="2023-01-25T00:00:00"/>
    <s v="CLICC-ML-2035"/>
    <s v="CLICC Circ Desk"/>
    <s v="CLICC-ML-2035"/>
  </r>
  <r>
    <d v="2023-01-11T00:00:00"/>
    <x v="0"/>
    <s v="UCLA Undergrad"/>
    <d v="2023-01-25T00:00:00"/>
    <s v="CLICC-MM-009"/>
    <s v="CLICC Circ Desk"/>
    <m/>
  </r>
  <r>
    <d v="2023-01-11T00:00:00"/>
    <x v="0"/>
    <s v="UCLA Undergrad"/>
    <d v="2023-01-25T00:00:00"/>
    <s v="HP101"/>
    <s v="CLICC Circ Desk"/>
    <s v="WL-POW-10"/>
  </r>
  <r>
    <d v="2023-01-11T00:00:00"/>
    <x v="0"/>
    <s v="UCLA Undergrad"/>
    <d v="2023-01-25T00:00:00"/>
    <s v="HP131"/>
    <s v="CLICC Circ Desk"/>
    <s v="WL-PC2-20"/>
  </r>
  <r>
    <d v="2023-01-11T00:00:00"/>
    <x v="0"/>
    <s v="UCLA Undergrad"/>
    <d v="2023-04-11T00:00:00"/>
    <s v="AD2017"/>
    <s v="SEL Boelter Circ Desk"/>
    <s v="CLICC EE AD2 Unit 17"/>
  </r>
  <r>
    <d v="2023-01-11T00:00:00"/>
    <x v="0"/>
    <s v="UCLA Undergrad"/>
    <d v="2023-04-11T00:00:00"/>
    <s v="AD2124"/>
    <s v="SEL Boelter Circ Desk"/>
    <s v="CLICC EE AD2 Unit 124"/>
  </r>
  <r>
    <d v="2023-01-11T00:00:00"/>
    <x v="0"/>
    <s v="UCLA Undergrad"/>
    <d v="2023-04-11T00:00:00"/>
    <s v="AD2144"/>
    <s v="SEL Boelter Circ Desk"/>
    <s v="CLICC EE AD2 Unit 144"/>
  </r>
  <r>
    <d v="2023-01-11T00:00:00"/>
    <x v="0"/>
    <s v="UCLA Undergrad"/>
    <d v="2023-04-11T00:00:00"/>
    <s v="AD2147"/>
    <s v="SEL Boelter Circ Desk"/>
    <s v="CLICC EE AD2 Unit 147"/>
  </r>
  <r>
    <d v="2023-01-11T00:00:00"/>
    <x v="0"/>
    <s v="UCLA Undergrad"/>
    <d v="2023-04-11T00:00:00"/>
    <s v="AD2150"/>
    <s v="SEL Boelter Circ Desk"/>
    <s v="CLICC EE AD2 Unit 150"/>
  </r>
  <r>
    <d v="2023-01-11T00:00:00"/>
    <x v="0"/>
    <s v="UCLA Undergrad"/>
    <d v="2023-04-11T00:00:00"/>
    <s v="AD2165"/>
    <s v="SEL Boelter Circ Desk"/>
    <s v="CLICC EE AD2 Unit 165"/>
  </r>
  <r>
    <d v="2023-01-11T00:00:00"/>
    <x v="0"/>
    <s v="UCLA Undergrad"/>
    <d v="2023-04-11T00:00:00"/>
    <s v="AD2191"/>
    <s v="SEL Boelter Circ Desk"/>
    <s v="CLICC EE AD2 Unit 191"/>
  </r>
  <r>
    <d v="2023-01-11T00:00:00"/>
    <x v="0"/>
    <s v="UCLA Undergrad"/>
    <d v="2023-04-11T00:00:00"/>
    <s v="AD2200"/>
    <s v="SEL Boelter Circ Desk"/>
    <s v="CLICC EE AD2 Unit 200"/>
  </r>
  <r>
    <d v="2023-01-11T00:00:00"/>
    <x v="0"/>
    <s v="UCLA Undergrad"/>
    <d v="2023-04-11T00:00:00"/>
    <s v="AD2205"/>
    <s v="SEL Boelter Circ Desk"/>
    <s v="CLICC EE AD2 Unit 205"/>
  </r>
  <r>
    <d v="2023-01-11T00:00:00"/>
    <x v="0"/>
    <s v="UCLA Undergrad"/>
    <d v="2023-04-11T00:00:00"/>
    <s v="AD2315"/>
    <s v="SEL Boelter Circ Desk"/>
    <m/>
  </r>
  <r>
    <d v="2023-01-11T00:00:00"/>
    <x v="12"/>
    <s v="UCLA Undergrad"/>
    <d v="2023-01-18T00:00:00"/>
    <s v="CLICC-ML-0133"/>
    <s v="CLICC Circ Desk"/>
    <s v="ITS MacBook 142"/>
  </r>
  <r>
    <d v="2023-01-11T00:00:00"/>
    <x v="13"/>
    <s v="UCLA Undergrad"/>
    <d v="2023-04-11T00:00:00"/>
    <s v="AD2274"/>
    <s v="SEL Boelter Circ Desk"/>
    <s v="CLICC EE AD2 Unit 274"/>
  </r>
  <r>
    <d v="2023-01-11T00:00:00"/>
    <x v="14"/>
    <s v="UCLA Undergrad"/>
    <d v="2023-04-11T00:00:00"/>
    <s v="AD2324"/>
    <s v="SEL Boelter Circ Desk"/>
    <m/>
  </r>
  <r>
    <d v="2023-01-11T00:00:00"/>
    <x v="15"/>
    <s v="UCLA Undergrad"/>
    <d v="2023-01-18T00:00:00"/>
    <s v="CLICC-ML-0105"/>
    <s v="CLICC Circ Desk"/>
    <s v="ITS MacBook 105"/>
  </r>
  <r>
    <d v="2023-01-11T00:00:00"/>
    <x v="16"/>
    <s v="UCLA Undergrad"/>
    <d v="2023-01-25T00:00:00"/>
    <s v="HP149"/>
    <s v="CLICC Circ Desk"/>
    <s v="WL-LTL-03"/>
  </r>
  <r>
    <d v="2023-01-12T00:00:00"/>
    <x v="0"/>
    <m/>
    <d v="2023-01-12T00:00:00"/>
    <s v="CLICC-MM-0131"/>
    <s v="CLICC Circ Desk"/>
    <s v="ITS iPad 232"/>
  </r>
  <r>
    <d v="2023-01-12T00:00:00"/>
    <x v="0"/>
    <m/>
    <d v="2023-01-12T00:00:00"/>
    <s v="HPUSBC04"/>
    <s v="SEL Boelter Circ Desk"/>
    <s v="HPUS-BOE-04"/>
  </r>
  <r>
    <d v="2023-01-12T00:00:00"/>
    <x v="0"/>
    <m/>
    <d v="2023-01-12T00:00:00"/>
    <s v="IPHONE21"/>
    <s v="SEL Boelter Circ Desk"/>
    <s v="IPH-BOE-05"/>
  </r>
  <r>
    <d v="2023-01-12T00:00:00"/>
    <x v="0"/>
    <m/>
    <d v="2023-01-12T00:00:00"/>
    <s v="WALLADPT03"/>
    <s v="SEL Boelter Circ Desk"/>
    <s v="ADP-BOE-01"/>
  </r>
  <r>
    <d v="2023-01-12T00:00:00"/>
    <x v="0"/>
    <s v="UCLA Academic"/>
    <d v="2023-01-19T00:00:00"/>
    <s v="CBK410"/>
    <s v="CLICC Circ Desk"/>
    <s v="CBK-CLICC-161"/>
  </r>
  <r>
    <d v="2023-01-12T00:00:00"/>
    <x v="0"/>
    <s v="UCLA Graduate"/>
    <d v="2023-01-12T00:00:00"/>
    <s v="HDMIC24"/>
    <s v="CLICC Circ Desk"/>
    <s v="HDMC-YRL-16"/>
  </r>
  <r>
    <d v="2023-01-12T00:00:00"/>
    <x v="0"/>
    <s v="UCLA Graduate"/>
    <d v="2023-01-12T00:00:00"/>
    <s v="HDST17"/>
    <s v="CLICC Circ Desk"/>
    <s v="HDS-POW-06"/>
  </r>
  <r>
    <d v="2023-01-12T00:00:00"/>
    <x v="0"/>
    <s v="UCLA Graduate"/>
    <d v="2023-01-12T00:00:00"/>
    <s v="HPUSBC04"/>
    <s v="SEL Boelter Circ Desk"/>
    <s v="HPUS-BOE-04"/>
  </r>
  <r>
    <d v="2023-01-12T00:00:00"/>
    <x v="0"/>
    <s v="UCLA Graduate"/>
    <d v="2023-01-12T00:00:00"/>
    <s v="HPUSBC05"/>
    <s v="SEL Boelter Circ Desk"/>
    <s v="HPUS-BOE-05"/>
  </r>
  <r>
    <d v="2023-01-12T00:00:00"/>
    <x v="0"/>
    <s v="UCLA Graduate"/>
    <d v="2023-01-12T00:00:00"/>
    <s v="HPUSBC06"/>
    <s v="SEL Boelter Circ Desk"/>
    <m/>
  </r>
  <r>
    <d v="2023-01-12T00:00:00"/>
    <x v="0"/>
    <s v="UCLA Graduate"/>
    <d v="2023-01-12T00:00:00"/>
    <s v="IPHONE21"/>
    <s v="SEL Boelter Circ Desk"/>
    <s v="IPH-BOE-05"/>
  </r>
  <r>
    <d v="2023-01-12T00:00:00"/>
    <x v="0"/>
    <s v="UCLA Graduate"/>
    <d v="2023-01-12T00:00:00"/>
    <s v="IPHONE28"/>
    <s v="CLICC Circ Desk"/>
    <s v="IPH-YRL-04"/>
  </r>
  <r>
    <d v="2023-01-12T00:00:00"/>
    <x v="0"/>
    <s v="UCLA Graduate"/>
    <d v="2023-01-12T00:00:00"/>
    <s v="IPHONE34"/>
    <s v="CLICC Circ Desk"/>
    <s v="IPH-YRL-10"/>
  </r>
  <r>
    <d v="2023-01-12T00:00:00"/>
    <x v="0"/>
    <s v="UCLA Graduate"/>
    <d v="2023-01-12T00:00:00"/>
    <s v="IPHONE46"/>
    <s v="CLICC Circ Desk"/>
    <s v="IPH-POW-02"/>
  </r>
  <r>
    <d v="2023-01-12T00:00:00"/>
    <x v="0"/>
    <s v="UCLA Graduate"/>
    <d v="2023-01-12T00:00:00"/>
    <s v="IPHONE48"/>
    <s v="CLICC Circ Desk"/>
    <s v="IPH-POW-04"/>
  </r>
  <r>
    <d v="2023-01-12T00:00:00"/>
    <x v="0"/>
    <s v="UCLA Graduate"/>
    <d v="2023-01-12T00:00:00"/>
    <s v="IPHONE54"/>
    <s v="CLICC Circ Desk"/>
    <s v="IPH-POW-10"/>
  </r>
  <r>
    <d v="2023-01-12T00:00:00"/>
    <x v="0"/>
    <s v="UCLA Graduate"/>
    <d v="2023-01-12T00:00:00"/>
    <s v="MACCHRG48"/>
    <s v="CLICC Circ Desk"/>
    <s v="MAGT-POW-02"/>
  </r>
  <r>
    <d v="2023-01-12T00:00:00"/>
    <x v="0"/>
    <s v="UCLA Graduate"/>
    <d v="2023-01-12T00:00:00"/>
    <s v="MACCHRG61"/>
    <s v="CLICC Circ Desk"/>
    <s v="MAGT-POW-15"/>
  </r>
  <r>
    <d v="2023-01-12T00:00:00"/>
    <x v="0"/>
    <s v="UCLA Graduate"/>
    <d v="2023-01-12T00:00:00"/>
    <s v="MACUSBC06C06"/>
    <s v="CLICC Circ Desk"/>
    <s v="USBC-YRL-02"/>
  </r>
  <r>
    <d v="2023-01-12T00:00:00"/>
    <x v="0"/>
    <s v="UCLA Graduate"/>
    <d v="2023-01-12T00:00:00"/>
    <s v="MACUSBC07C07"/>
    <s v="CLICC Circ Desk"/>
    <s v="USBC-YRL-03"/>
  </r>
  <r>
    <d v="2023-01-12T00:00:00"/>
    <x v="0"/>
    <s v="UCLA Graduate"/>
    <d v="2023-01-12T00:00:00"/>
    <s v="MACUSBC08C08"/>
    <s v="CLICC Circ Desk"/>
    <s v="USBC-YRL-04"/>
  </r>
  <r>
    <d v="2023-01-12T00:00:00"/>
    <x v="0"/>
    <s v="UCLA Graduate"/>
    <d v="2023-01-12T00:00:00"/>
    <s v="MACUSBC20C20"/>
    <s v="CLICC Circ Desk"/>
    <s v="USBC-POW-03"/>
  </r>
  <r>
    <d v="2023-01-12T00:00:00"/>
    <x v="0"/>
    <s v="UCLA Graduate"/>
    <d v="2023-01-12T00:00:00"/>
    <s v="MACUSBC24C24"/>
    <s v="CLICC Circ Desk"/>
    <s v="USBC-POW-07"/>
  </r>
  <r>
    <d v="2023-01-12T00:00:00"/>
    <x v="0"/>
    <s v="UCLA Graduate"/>
    <d v="2023-01-12T00:00:00"/>
    <s v="MACUSBC25C25"/>
    <s v="CLICC Circ Desk"/>
    <s v="USBC-POW-08"/>
  </r>
  <r>
    <d v="2023-01-12T00:00:00"/>
    <x v="0"/>
    <s v="UCLA Graduate"/>
    <d v="2023-01-12T00:00:00"/>
    <s v="UHDMI12"/>
    <s v="CLICC Circ Desk"/>
    <m/>
  </r>
  <r>
    <d v="2023-01-12T00:00:00"/>
    <x v="0"/>
    <s v="UCLA Graduate"/>
    <d v="2023-01-12T00:00:00"/>
    <s v="UVGA11"/>
    <s v="Biomed Circ Desk"/>
    <s v="UVGA-BIO-01"/>
  </r>
  <r>
    <d v="2023-01-12T00:00:00"/>
    <x v="0"/>
    <s v="UCLA Graduate"/>
    <d v="2023-01-12T00:00:00"/>
    <s v="UVGA20"/>
    <s v="CLICC Circ Desk"/>
    <m/>
  </r>
  <r>
    <d v="2023-01-12T00:00:00"/>
    <x v="0"/>
    <s v="UCLA Graduate"/>
    <d v="2023-01-12T00:00:00"/>
    <s v="WALLADPT03"/>
    <s v="SEL Boelter Circ Desk"/>
    <s v="ADP-BOE-01"/>
  </r>
  <r>
    <d v="2023-01-12T00:00:00"/>
    <x v="0"/>
    <s v="UCLA Graduate"/>
    <d v="2023-01-12T00:00:00"/>
    <s v="WALLADPT32"/>
    <s v="CLICC Circ Desk"/>
    <m/>
  </r>
  <r>
    <d v="2023-01-12T00:00:00"/>
    <x v="0"/>
    <s v="UCLA Graduate"/>
    <d v="2023-01-12T00:00:00"/>
    <s v="WALLADPT41"/>
    <s v="CLICC Circ Desk"/>
    <m/>
  </r>
  <r>
    <d v="2023-01-12T00:00:00"/>
    <x v="0"/>
    <s v="UCLA Graduate"/>
    <d v="2023-01-12T00:00:00"/>
    <s v="WALLADPT44"/>
    <s v="CLICC Circ Desk"/>
    <m/>
  </r>
  <r>
    <d v="2023-01-12T00:00:00"/>
    <x v="0"/>
    <s v="UCLA Graduate"/>
    <d v="2023-01-12T00:00:00"/>
    <s v="WALLADPT45"/>
    <s v="CLICC Circ Desk"/>
    <m/>
  </r>
  <r>
    <d v="2023-01-12T00:00:00"/>
    <x v="0"/>
    <s v="UCLA Graduate"/>
    <d v="2023-01-19T00:00:00"/>
    <s v="CBK130"/>
    <s v="Default Circulation Desk"/>
    <s v="CMUS-01"/>
  </r>
  <r>
    <d v="2023-01-12T00:00:00"/>
    <x v="0"/>
    <s v="UCLA Graduate"/>
    <d v="2023-01-19T00:00:00"/>
    <s v="CBK199"/>
    <s v="Biomed Circ Desk"/>
    <s v="CBK-BIO-10"/>
  </r>
  <r>
    <d v="2023-01-12T00:00:00"/>
    <x v="0"/>
    <s v="UCLA Graduate"/>
    <d v="2023-01-19T00:00:00"/>
    <s v="CBK207"/>
    <s v="Biomed Circ Desk"/>
    <s v="CBK-BIO-18"/>
  </r>
  <r>
    <d v="2023-01-12T00:00:00"/>
    <x v="0"/>
    <s v="UCLA Graduate"/>
    <d v="2023-01-19T00:00:00"/>
    <s v="CBK408"/>
    <s v="CLICC Circ Desk"/>
    <s v="CBK-CLICC-159"/>
  </r>
  <r>
    <d v="2023-01-12T00:00:00"/>
    <x v="0"/>
    <s v="UCLA Graduate"/>
    <d v="2023-01-19T00:00:00"/>
    <s v="CLICC-MM-0036"/>
    <s v="CLICC Circ Desk"/>
    <s v="ITS iPad 291"/>
  </r>
  <r>
    <d v="2023-01-12T00:00:00"/>
    <x v="0"/>
    <s v="UCLA Graduate"/>
    <d v="2023-01-19T00:00:00"/>
    <s v="CLICC-MM-0038"/>
    <s v="CLICC Circ Desk"/>
    <s v="ITS iPad 285"/>
  </r>
  <r>
    <d v="2023-01-12T00:00:00"/>
    <x v="0"/>
    <s v="UCLA Graduate"/>
    <d v="2023-01-19T00:00:00"/>
    <s v="HP097"/>
    <s v="CLICC Circ Desk"/>
    <s v="WL-POW-06"/>
  </r>
  <r>
    <d v="2023-01-12T00:00:00"/>
    <x v="0"/>
    <s v="UCLA Graduate"/>
    <d v="2023-01-19T00:00:00"/>
    <s v="HP136"/>
    <s v="CLICC Circ Desk"/>
    <s v="WL-PC2-25"/>
  </r>
  <r>
    <d v="2023-01-12T00:00:00"/>
    <x v="0"/>
    <s v="UCLA Graduate"/>
    <d v="2023-01-26T00:00:00"/>
    <s v="CLICC-MM-0033"/>
    <s v="CLICC Circ Desk"/>
    <s v="ITS iPad 143"/>
  </r>
  <r>
    <d v="2023-01-12T00:00:00"/>
    <x v="0"/>
    <s v="UCLA Graduate"/>
    <d v="2023-01-26T00:00:00"/>
    <s v="CLICC-MM-019"/>
    <s v="CLICC Circ Desk"/>
    <n v="2022"/>
  </r>
  <r>
    <d v="2023-01-12T00:00:00"/>
    <x v="0"/>
    <s v="UCLA Graduate"/>
    <d v="2023-01-26T00:00:00"/>
    <s v="CLICC-MM-044"/>
    <s v="CLICC Circ Desk"/>
    <m/>
  </r>
  <r>
    <d v="2023-01-12T00:00:00"/>
    <x v="0"/>
    <s v="UCLA Graduate"/>
    <d v="2023-01-26T00:00:00"/>
    <s v="HP078"/>
    <s v="CLICC Circ Desk"/>
    <s v="WL-RC2-08"/>
  </r>
  <r>
    <d v="2023-01-12T00:00:00"/>
    <x v="0"/>
    <s v="UCLA Music Undergrad"/>
    <d v="2023-01-12T00:00:00"/>
    <s v="MACUSBC05C05"/>
    <s v="CLICC Circ Desk"/>
    <s v="USBC-YRL-01"/>
  </r>
  <r>
    <d v="2023-01-12T00:00:00"/>
    <x v="0"/>
    <s v="UCLA Music Undergrad"/>
    <d v="2023-01-12T00:00:00"/>
    <s v="MACUSBC08C08"/>
    <s v="CLICC Circ Desk"/>
    <s v="USBC-YRL-04"/>
  </r>
  <r>
    <d v="2023-01-12T00:00:00"/>
    <x v="0"/>
    <s v="UCLA Undergrad"/>
    <d v="2023-01-12T00:00:00"/>
    <s v="HDMIC24"/>
    <s v="CLICC Circ Desk"/>
    <s v="HDMC-YRL-16"/>
  </r>
  <r>
    <d v="2023-01-12T00:00:00"/>
    <x v="0"/>
    <s v="UCLA Undergrad"/>
    <d v="2023-01-12T00:00:00"/>
    <s v="HPUSBC04"/>
    <s v="SEL Boelter Circ Desk"/>
    <s v="HPUS-BOE-04"/>
  </r>
  <r>
    <d v="2023-01-12T00:00:00"/>
    <x v="0"/>
    <s v="UCLA Undergrad"/>
    <d v="2023-01-12T00:00:00"/>
    <s v="IPHONE20"/>
    <s v="SEL Boelter Circ Desk"/>
    <s v="IPH-BOE-04"/>
  </r>
  <r>
    <d v="2023-01-12T00:00:00"/>
    <x v="0"/>
    <s v="UCLA Undergrad"/>
    <d v="2023-01-12T00:00:00"/>
    <s v="IPHONE21"/>
    <s v="SEL Boelter Circ Desk"/>
    <s v="IPH-BOE-05"/>
  </r>
  <r>
    <d v="2023-01-12T00:00:00"/>
    <x v="0"/>
    <s v="UCLA Undergrad"/>
    <d v="2023-01-12T00:00:00"/>
    <s v="IPHONE22"/>
    <s v="SEL Boelter Circ Desk"/>
    <s v="IPH-BOE-06"/>
  </r>
  <r>
    <d v="2023-01-12T00:00:00"/>
    <x v="0"/>
    <s v="UCLA Undergrad"/>
    <d v="2023-01-12T00:00:00"/>
    <s v="IPHONE25"/>
    <s v="CLICC Circ Desk"/>
    <s v="IPH-YRL-01"/>
  </r>
  <r>
    <d v="2023-01-12T00:00:00"/>
    <x v="0"/>
    <s v="UCLA Undergrad"/>
    <d v="2023-01-12T00:00:00"/>
    <s v="IPHONE34"/>
    <s v="CLICC Circ Desk"/>
    <s v="IPH-YRL-10"/>
  </r>
  <r>
    <d v="2023-01-12T00:00:00"/>
    <x v="0"/>
    <s v="UCLA Undergrad"/>
    <d v="2023-01-12T00:00:00"/>
    <s v="IPHONE48"/>
    <s v="CLICC Circ Desk"/>
    <s v="IPH-POW-04"/>
  </r>
  <r>
    <d v="2023-01-12T00:00:00"/>
    <x v="0"/>
    <s v="UCLA Undergrad"/>
    <d v="2023-01-12T00:00:00"/>
    <s v="IPHONE52"/>
    <s v="CLICC Circ Desk"/>
    <s v="IPH-POW-08"/>
  </r>
  <r>
    <d v="2023-01-12T00:00:00"/>
    <x v="0"/>
    <s v="UCLA Undergrad"/>
    <d v="2023-01-12T00:00:00"/>
    <s v="MACCHRG36"/>
    <s v="SEL Boelter Circ Desk"/>
    <s v="MAGT-BOE-05"/>
  </r>
  <r>
    <d v="2023-01-12T00:00:00"/>
    <x v="0"/>
    <s v="UCLA Undergrad"/>
    <d v="2023-01-12T00:00:00"/>
    <s v="MACCHRG48"/>
    <s v="CLICC Circ Desk"/>
    <s v="MAGT-POW-02"/>
  </r>
  <r>
    <d v="2023-01-12T00:00:00"/>
    <x v="0"/>
    <s v="UCLA Undergrad"/>
    <d v="2023-01-12T00:00:00"/>
    <s v="MACCHRG59"/>
    <s v="CLICC Circ Desk"/>
    <s v="MAGT-POW-13"/>
  </r>
  <r>
    <d v="2023-01-12T00:00:00"/>
    <x v="0"/>
    <s v="UCLA Undergrad"/>
    <d v="2023-01-12T00:00:00"/>
    <s v="MACUSBC01"/>
    <s v="Music Circ Desk"/>
    <m/>
  </r>
  <r>
    <d v="2023-01-12T00:00:00"/>
    <x v="0"/>
    <s v="UCLA Undergrad"/>
    <d v="2023-01-12T00:00:00"/>
    <s v="MACUSBC06C06"/>
    <s v="CLICC Circ Desk"/>
    <s v="USBC-YRL-02"/>
  </r>
  <r>
    <d v="2023-01-12T00:00:00"/>
    <x v="0"/>
    <s v="UCLA Undergrad"/>
    <d v="2023-01-12T00:00:00"/>
    <s v="MACUSBC09C09"/>
    <s v="CLICC Circ Desk"/>
    <s v="USBC-YRL-05"/>
  </r>
  <r>
    <d v="2023-01-12T00:00:00"/>
    <x v="0"/>
    <s v="UCLA Undergrad"/>
    <d v="2023-01-12T00:00:00"/>
    <s v="MACUSBC20C20"/>
    <s v="CLICC Circ Desk"/>
    <s v="USBC-POW-03"/>
  </r>
  <r>
    <d v="2023-01-12T00:00:00"/>
    <x v="0"/>
    <s v="UCLA Undergrad"/>
    <d v="2023-01-12T00:00:00"/>
    <s v="MACUSBC24C24"/>
    <s v="CLICC Circ Desk"/>
    <s v="USBC-POW-07"/>
  </r>
  <r>
    <d v="2023-01-12T00:00:00"/>
    <x v="0"/>
    <s v="UCLA Undergrad"/>
    <d v="2023-01-12T00:00:00"/>
    <s v="MACUSBC27C27"/>
    <s v="CLICC Circ Desk"/>
    <s v="USBC-POW-10"/>
  </r>
  <r>
    <d v="2023-01-12T00:00:00"/>
    <x v="0"/>
    <s v="UCLA Undergrad"/>
    <d v="2023-01-12T00:00:00"/>
    <s v="MACUSBC29C29"/>
    <s v="CLICC Circ Desk"/>
    <m/>
  </r>
  <r>
    <d v="2023-01-12T00:00:00"/>
    <x v="0"/>
    <s v="UCLA Undergrad"/>
    <d v="2023-01-12T00:00:00"/>
    <s v="UHDMI23"/>
    <s v="CLICC Circ Desk"/>
    <m/>
  </r>
  <r>
    <d v="2023-01-12T00:00:00"/>
    <x v="0"/>
    <s v="UCLA Undergrad"/>
    <d v="2023-01-12T00:00:00"/>
    <s v="UVGA20"/>
    <s v="CLICC Circ Desk"/>
    <m/>
  </r>
  <r>
    <d v="2023-01-12T00:00:00"/>
    <x v="0"/>
    <s v="UCLA Undergrad"/>
    <d v="2023-01-12T00:00:00"/>
    <s v="WALLADPT03"/>
    <s v="SEL Boelter Circ Desk"/>
    <s v="ADP-BOE-01"/>
  </r>
  <r>
    <d v="2023-01-12T00:00:00"/>
    <x v="0"/>
    <s v="UCLA Undergrad"/>
    <d v="2023-01-12T00:00:00"/>
    <s v="WALLADPT05"/>
    <s v="SEL Boelter Circ Desk"/>
    <s v="ADP-BOE-03"/>
  </r>
  <r>
    <d v="2023-01-12T00:00:00"/>
    <x v="0"/>
    <s v="UCLA Undergrad"/>
    <d v="2023-01-12T00:00:00"/>
    <s v="WALLADPT09"/>
    <s v="SEL Boelter Circ Desk"/>
    <s v="ADP-BOE-07"/>
  </r>
  <r>
    <d v="2023-01-12T00:00:00"/>
    <x v="0"/>
    <s v="UCLA Undergrad"/>
    <d v="2023-01-12T00:00:00"/>
    <s v="WALLADPT40"/>
    <s v="CLICC Circ Desk"/>
    <m/>
  </r>
  <r>
    <d v="2023-01-12T00:00:00"/>
    <x v="0"/>
    <s v="UCLA Undergrad"/>
    <d v="2023-01-12T00:00:00"/>
    <s v="WALLADPT44"/>
    <s v="CLICC Circ Desk"/>
    <m/>
  </r>
  <r>
    <d v="2023-01-12T00:00:00"/>
    <x v="0"/>
    <s v="UCLA Undergrad"/>
    <d v="2023-01-12T00:00:00"/>
    <s v="WALLADPT45"/>
    <s v="CLICC Circ Desk"/>
    <m/>
  </r>
  <r>
    <d v="2023-01-12T00:00:00"/>
    <x v="0"/>
    <s v="UCLA Undergrad"/>
    <d v="2023-01-19T00:00:00"/>
    <s v="CBK083"/>
    <s v="CLICC Circ Desk"/>
    <s v="CYRL-09"/>
  </r>
  <r>
    <d v="2023-01-12T00:00:00"/>
    <x v="0"/>
    <s v="UCLA Undergrad"/>
    <d v="2023-01-19T00:00:00"/>
    <s v="CBK211"/>
    <s v="SEL Boelter Circ Desk"/>
    <s v="CBK-BOE-02"/>
  </r>
  <r>
    <d v="2023-01-12T00:00:00"/>
    <x v="0"/>
    <s v="UCLA Undergrad"/>
    <d v="2023-01-19T00:00:00"/>
    <s v="CBK215"/>
    <s v="SEL Boelter Circ Desk"/>
    <s v="CBK-BOE-06"/>
  </r>
  <r>
    <d v="2023-01-12T00:00:00"/>
    <x v="0"/>
    <s v="UCLA Undergrad"/>
    <d v="2023-01-19T00:00:00"/>
    <s v="CBK224"/>
    <s v="SEL Boelter Circ Desk"/>
    <s v="CBK-BOE-15"/>
  </r>
  <r>
    <d v="2023-01-12T00:00:00"/>
    <x v="0"/>
    <s v="UCLA Undergrad"/>
    <d v="2023-01-19T00:00:00"/>
    <s v="CBK392"/>
    <s v="CLICC Circ Desk"/>
    <s v="CBK-CLICC-143"/>
  </r>
  <r>
    <d v="2023-01-12T00:00:00"/>
    <x v="0"/>
    <s v="UCLA Undergrad"/>
    <d v="2023-01-19T00:00:00"/>
    <s v="CLICC-ML-0092"/>
    <s v="CLICC Circ Desk"/>
    <s v="ITS MacBook 110"/>
  </r>
  <r>
    <d v="2023-01-12T00:00:00"/>
    <x v="0"/>
    <s v="UCLA Undergrad"/>
    <d v="2023-01-19T00:00:00"/>
    <s v="CLICC-ML-0113"/>
    <s v="CLICC Circ Desk"/>
    <s v="ITS MacBook 103"/>
  </r>
  <r>
    <d v="2023-01-12T00:00:00"/>
    <x v="0"/>
    <s v="UCLA Undergrad"/>
    <d v="2023-01-19T00:00:00"/>
    <s v="CLICC-ML-0131"/>
    <s v="CLICC Circ Desk"/>
    <s v="ITS MacBook 113"/>
  </r>
  <r>
    <d v="2023-01-12T00:00:00"/>
    <x v="0"/>
    <s v="UCLA Undergrad"/>
    <d v="2023-01-19T00:00:00"/>
    <s v="CLICC-ML-0136"/>
    <s v="CLICC Circ Desk"/>
    <s v="ITS MacBook 86"/>
  </r>
  <r>
    <d v="2023-01-12T00:00:00"/>
    <x v="0"/>
    <s v="UCLA Undergrad"/>
    <d v="2023-01-19T00:00:00"/>
    <s v="CLICC-ML-0139"/>
    <s v="CLICC Circ Desk"/>
    <s v="ITS MacBook 122"/>
  </r>
  <r>
    <d v="2023-01-12T00:00:00"/>
    <x v="0"/>
    <s v="UCLA Undergrad"/>
    <d v="2023-01-19T00:00:00"/>
    <s v="CLICC-ML-0140"/>
    <s v="CLICC Circ Desk"/>
    <s v="ITS MacBook 80"/>
  </r>
  <r>
    <d v="2023-01-12T00:00:00"/>
    <x v="0"/>
    <s v="UCLA Undergrad"/>
    <d v="2023-01-19T00:00:00"/>
    <s v="CLICC-MM-0031"/>
    <s v="CLICC Circ Desk"/>
    <s v="ITS iPad 131"/>
  </r>
  <r>
    <d v="2023-01-12T00:00:00"/>
    <x v="0"/>
    <s v="UCLA Undergrad"/>
    <d v="2023-01-19T00:00:00"/>
    <s v="HP058"/>
    <s v="CLICC Circ Desk"/>
    <s v="WL-YRL-08"/>
  </r>
  <r>
    <d v="2023-01-12T00:00:00"/>
    <x v="0"/>
    <s v="UCLA Undergrad"/>
    <d v="2023-01-19T00:00:00"/>
    <s v="HP067"/>
    <s v="CLICC Circ Desk"/>
    <s v="WL-YRL-17"/>
  </r>
  <r>
    <d v="2023-01-12T00:00:00"/>
    <x v="0"/>
    <s v="UCLA Undergrad"/>
    <d v="2023-01-19T00:00:00"/>
    <s v="HP128"/>
    <s v="CLICC Circ Desk"/>
    <s v="WL-PC2-17"/>
  </r>
  <r>
    <d v="2023-01-12T00:00:00"/>
    <x v="0"/>
    <s v="UCLA Undergrad"/>
    <d v="2023-01-19T00:00:00"/>
    <s v="HP129"/>
    <s v="CLICC Circ Desk"/>
    <s v="WL-PC2-18"/>
  </r>
  <r>
    <d v="2023-01-12T00:00:00"/>
    <x v="0"/>
    <s v="UCLA Undergrad"/>
    <d v="2023-01-24T00:00:00"/>
    <s v="CLICC-ML-0016"/>
    <s v="CLICC Circ Desk"/>
    <s v="ITS MacBook 6"/>
  </r>
  <r>
    <d v="2023-01-12T00:00:00"/>
    <x v="0"/>
    <s v="UCLA Undergrad"/>
    <d v="2023-01-25T00:00:00"/>
    <s v="CLICC-ML-0128"/>
    <s v="CLICC Circ Desk"/>
    <s v="ITS MacBook 137"/>
  </r>
  <r>
    <d v="2023-01-12T00:00:00"/>
    <x v="0"/>
    <s v="UCLA Undergrad"/>
    <d v="2023-01-25T00:00:00"/>
    <s v="HP074"/>
    <s v="CLICC Circ Desk"/>
    <s v="WL-RC2-04"/>
  </r>
  <r>
    <d v="2023-01-12T00:00:00"/>
    <x v="0"/>
    <s v="UCLA Undergrad"/>
    <d v="2023-01-26T00:00:00"/>
    <s v="CLICC-ML-0107"/>
    <s v="CLICC Circ Desk"/>
    <s v="ITS MacBook 32"/>
  </r>
  <r>
    <d v="2023-01-12T00:00:00"/>
    <x v="0"/>
    <s v="UCLA Undergrad"/>
    <d v="2023-01-26T00:00:00"/>
    <s v="CLICC-ML-0122"/>
    <s v="CLICC Circ Desk"/>
    <s v="ITS MacBook 82"/>
  </r>
  <r>
    <d v="2023-01-12T00:00:00"/>
    <x v="0"/>
    <s v="UCLA Undergrad"/>
    <d v="2023-01-26T00:00:00"/>
    <s v="CLICC-ML-0135"/>
    <s v="CLICC Circ Desk"/>
    <s v="ITS MacBook 166"/>
  </r>
  <r>
    <d v="2023-01-12T00:00:00"/>
    <x v="0"/>
    <s v="UCLA Undergrad"/>
    <d v="2023-01-26T00:00:00"/>
    <s v="CLICC-ML-0138"/>
    <s v="CLICC Circ Desk"/>
    <s v="ITS MacBook 158"/>
  </r>
  <r>
    <d v="2023-01-12T00:00:00"/>
    <x v="0"/>
    <s v="UCLA Undergrad"/>
    <d v="2023-01-26T00:00:00"/>
    <s v="CLICC-MM-015"/>
    <s v="CLICC Circ Desk"/>
    <m/>
  </r>
  <r>
    <d v="2023-01-12T00:00:00"/>
    <x v="0"/>
    <s v="UCLA Undergrad"/>
    <d v="2023-01-26T00:00:00"/>
    <s v="CLICC-MM-062"/>
    <s v="CLICC Circ Desk"/>
    <m/>
  </r>
  <r>
    <d v="2023-01-12T00:00:00"/>
    <x v="0"/>
    <s v="UCLA Undergrad"/>
    <d v="2023-01-26T00:00:00"/>
    <s v="FAC599"/>
    <s v="CLICC Circ Desk"/>
    <s v="ITS iPad 199"/>
  </r>
  <r>
    <d v="2023-01-12T00:00:00"/>
    <x v="0"/>
    <s v="UCLA Undergrad"/>
    <d v="2023-04-12T00:00:00"/>
    <s v="AD2007"/>
    <s v="SEL Boelter Circ Desk"/>
    <s v="CLICC EE AD2 Unit 7"/>
  </r>
  <r>
    <d v="2023-01-12T00:00:00"/>
    <x v="0"/>
    <s v="UCLA Undergrad"/>
    <d v="2023-04-12T00:00:00"/>
    <s v="AD2074"/>
    <s v="SEL Boelter Circ Desk"/>
    <s v="CLICC EE AD2 Unit 74"/>
  </r>
  <r>
    <d v="2023-01-12T00:00:00"/>
    <x v="0"/>
    <s v="UCLA Undergrad"/>
    <d v="2023-04-12T00:00:00"/>
    <s v="AD2119"/>
    <s v="SEL Boelter Circ Desk"/>
    <s v="CLICC EE AD2 Unit 119"/>
  </r>
  <r>
    <d v="2023-01-12T00:00:00"/>
    <x v="0"/>
    <s v="UCLA Undergrad"/>
    <d v="2023-04-12T00:00:00"/>
    <s v="AD2139"/>
    <s v="SEL Boelter Circ Desk"/>
    <s v="CLICC EE AD2 Unit 139"/>
  </r>
  <r>
    <d v="2023-01-12T00:00:00"/>
    <x v="0"/>
    <s v="UCLA Undergrad"/>
    <d v="2023-04-12T00:00:00"/>
    <s v="AD2153"/>
    <s v="SEL Boelter Circ Desk"/>
    <s v="CLICC EE AD2 Unit 153"/>
  </r>
  <r>
    <d v="2023-01-12T00:00:00"/>
    <x v="0"/>
    <s v="UCLA Undergrad"/>
    <d v="2023-04-12T00:00:00"/>
    <s v="AD2176"/>
    <s v="SEL Boelter Circ Desk"/>
    <s v="CLICC EE AD2 Unit 176"/>
  </r>
  <r>
    <d v="2023-01-12T00:00:00"/>
    <x v="0"/>
    <s v="UCLA Undergrad"/>
    <d v="2023-04-12T00:00:00"/>
    <s v="AD2179"/>
    <s v="SEL Boelter Circ Desk"/>
    <s v="CLICC EE AD2 Unit 179"/>
  </r>
  <r>
    <d v="2023-01-12T00:00:00"/>
    <x v="0"/>
    <s v="UCLA Undergrad"/>
    <d v="2023-04-12T00:00:00"/>
    <s v="AD2218"/>
    <s v="SEL Boelter Circ Desk"/>
    <s v="CLICC EE AD2 Unit 218"/>
  </r>
  <r>
    <d v="2023-01-12T00:00:00"/>
    <x v="0"/>
    <s v="UCLA Undergrad"/>
    <d v="2023-04-12T00:00:00"/>
    <s v="AD2237"/>
    <s v="SEL Boelter Circ Desk"/>
    <s v="CLICC EE AD2 Unit 237"/>
  </r>
  <r>
    <d v="2023-01-12T00:00:00"/>
    <x v="0"/>
    <s v="UCLA Undergrad"/>
    <d v="2023-04-12T00:00:00"/>
    <s v="AD2238"/>
    <s v="SEL Boelter Circ Desk"/>
    <s v="CLICC EE AD2 Unit 238"/>
  </r>
  <r>
    <d v="2023-01-12T00:00:00"/>
    <x v="0"/>
    <s v="UCLA Undergrad"/>
    <d v="2023-04-12T00:00:00"/>
    <s v="AD2256"/>
    <s v="SEL Boelter Circ Desk"/>
    <s v="CLICC EE AD2 Unit 256"/>
  </r>
  <r>
    <d v="2023-01-12T00:00:00"/>
    <x v="0"/>
    <s v="UCLA Undergrad"/>
    <d v="2023-04-12T00:00:00"/>
    <s v="AD2293"/>
    <s v="SEL Boelter Circ Desk"/>
    <s v="CLICC EE AD2 Unit 293"/>
  </r>
  <r>
    <d v="2023-01-12T00:00:00"/>
    <x v="0"/>
    <s v="UCLA Undergrad"/>
    <d v="2023-04-12T00:00:00"/>
    <s v="AD2303"/>
    <s v="SEL Boelter Circ Desk"/>
    <s v="CLICC EE AD2 Unit 303"/>
  </r>
  <r>
    <d v="2023-01-12T00:00:00"/>
    <x v="0"/>
    <s v="UCLA Undergrad"/>
    <d v="2023-04-12T00:00:00"/>
    <s v="AD2375"/>
    <s v="SEL Boelter Circ Desk"/>
    <m/>
  </r>
  <r>
    <d v="2023-01-12T00:00:00"/>
    <x v="17"/>
    <s v="UCLA Undergrad"/>
    <d v="2023-04-12T00:00:00"/>
    <s v="AD2311"/>
    <s v="SEL Boelter Circ Desk"/>
    <m/>
  </r>
  <r>
    <d v="2023-01-12T00:00:00"/>
    <x v="18"/>
    <s v="UCLA Undergrad"/>
    <d v="2023-04-12T00:00:00"/>
    <s v="AD2087"/>
    <s v="SEL Boelter Circ Desk"/>
    <s v="CLICC EE AD2 Unit 87"/>
  </r>
  <r>
    <d v="2023-01-12T00:00:00"/>
    <x v="19"/>
    <s v="UCLA Undergrad"/>
    <d v="2023-04-12T00:00:00"/>
    <s v="AD2194"/>
    <s v="SEL Boelter Circ Desk"/>
    <s v="CLICC EE AD2 Unit 194"/>
  </r>
  <r>
    <d v="2023-01-12T00:00:00"/>
    <x v="20"/>
    <s v="UCLA Undergrad"/>
    <d v="2023-04-12T00:00:00"/>
    <s v="AD2361"/>
    <s v="SEL Boelter Circ Desk"/>
    <m/>
  </r>
  <r>
    <d v="2023-01-12T00:00:00"/>
    <x v="21"/>
    <s v="UCLA Undergrad"/>
    <d v="2023-04-12T00:00:00"/>
    <s v="AD2142"/>
    <s v="SEL Boelter Circ Desk"/>
    <s v="CLICC EE AD2 Unit 142"/>
  </r>
  <r>
    <d v="2023-01-12T00:00:00"/>
    <x v="22"/>
    <s v="UCLA Undergrad"/>
    <d v="2023-04-12T00:00:00"/>
    <s v="AD2071"/>
    <s v="SEL Boelter Circ Desk"/>
    <s v="CLICC EE AD2 Unit 71"/>
  </r>
  <r>
    <d v="2023-01-12T00:00:00"/>
    <x v="23"/>
    <s v="UCLA Undergrad"/>
    <d v="2023-04-12T00:00:00"/>
    <s v="AD2099"/>
    <s v="SEL Boelter Circ Desk"/>
    <s v="CLICC EE AD2 Unit 99"/>
  </r>
  <r>
    <d v="2023-01-12T00:00:00"/>
    <x v="24"/>
    <s v="UCLA Undergrad"/>
    <d v="2023-04-12T00:00:00"/>
    <s v="AD2379"/>
    <s v="SEL Boelter Circ Desk"/>
    <m/>
  </r>
  <r>
    <d v="2023-01-12T00:00:00"/>
    <x v="25"/>
    <s v="UCLA Undergrad"/>
    <d v="2023-04-12T00:00:00"/>
    <s v="AD2018"/>
    <s v="SEL Boelter Circ Desk"/>
    <s v="CLICC EE AD2 Unit 18"/>
  </r>
  <r>
    <d v="2023-01-12T00:00:00"/>
    <x v="26"/>
    <s v="UCLA Undergrad"/>
    <d v="2023-04-12T00:00:00"/>
    <s v="AD2199"/>
    <s v="SEL Boelter Circ Desk"/>
    <s v="CLICC EE AD2 Unit 199"/>
  </r>
  <r>
    <d v="2023-01-13T00:00:00"/>
    <x v="0"/>
    <m/>
    <d v="2023-01-13T00:00:00"/>
    <s v="CBK412"/>
    <s v="CLICC Circ Desk"/>
    <s v="CBK-CLICC-163"/>
  </r>
  <r>
    <d v="2023-01-13T00:00:00"/>
    <x v="0"/>
    <m/>
    <d v="2023-01-13T00:00:00"/>
    <s v="CLICC-MM-031"/>
    <s v="CLICC Circ Desk"/>
    <m/>
  </r>
  <r>
    <d v="2023-01-13T00:00:00"/>
    <x v="0"/>
    <m/>
    <d v="2023-01-13T00:00:00"/>
    <s v="IPADK059"/>
    <s v="CLICC Circ Desk"/>
    <s v="CLICC iPad Keyboard 59"/>
  </r>
  <r>
    <d v="2023-01-13T00:00:00"/>
    <x v="0"/>
    <s v="External 10 - UCLA Alumni"/>
    <d v="2023-01-13T00:00:00"/>
    <s v="CBK214"/>
    <s v="SEL Boelter Circ Desk"/>
    <s v="CBK-BOE-05"/>
  </r>
  <r>
    <d v="2023-01-13T00:00:00"/>
    <x v="0"/>
    <s v="UCLA Graduate"/>
    <d v="2023-01-13T00:00:00"/>
    <s v="HDST17"/>
    <s v="CLICC Circ Desk"/>
    <s v="HDS-POW-06"/>
  </r>
  <r>
    <d v="2023-01-13T00:00:00"/>
    <x v="0"/>
    <s v="UCLA Graduate"/>
    <d v="2023-01-13T00:00:00"/>
    <s v="HPUSBC05"/>
    <s v="SEL Boelter Circ Desk"/>
    <s v="HPUS-BOE-05"/>
  </r>
  <r>
    <d v="2023-01-13T00:00:00"/>
    <x v="0"/>
    <s v="UCLA Graduate"/>
    <d v="2023-01-13T00:00:00"/>
    <s v="HPUSBC12"/>
    <s v="SEL Boelter Circ Desk"/>
    <m/>
  </r>
  <r>
    <d v="2023-01-13T00:00:00"/>
    <x v="0"/>
    <s v="UCLA Graduate"/>
    <d v="2023-01-13T00:00:00"/>
    <s v="IPHONE21"/>
    <s v="SEL Boelter Circ Desk"/>
    <s v="IPH-BOE-05"/>
  </r>
  <r>
    <d v="2023-01-13T00:00:00"/>
    <x v="0"/>
    <s v="UCLA Graduate"/>
    <d v="2023-01-13T00:00:00"/>
    <s v="IPHONE25"/>
    <s v="CLICC Circ Desk"/>
    <s v="IPH-YRL-01"/>
  </r>
  <r>
    <d v="2023-01-13T00:00:00"/>
    <x v="0"/>
    <s v="UCLA Graduate"/>
    <d v="2023-01-13T00:00:00"/>
    <s v="IPHONE34"/>
    <s v="CLICC Circ Desk"/>
    <s v="IPH-YRL-10"/>
  </r>
  <r>
    <d v="2023-01-13T00:00:00"/>
    <x v="0"/>
    <s v="UCLA Graduate"/>
    <d v="2023-01-13T00:00:00"/>
    <s v="IPHONE60"/>
    <s v="Biomed Circ Desk"/>
    <s v="IPH-BIO-04"/>
  </r>
  <r>
    <d v="2023-01-13T00:00:00"/>
    <x v="0"/>
    <s v="UCLA Graduate"/>
    <d v="2023-01-13T00:00:00"/>
    <s v="MACCHRG59"/>
    <s v="CLICC Circ Desk"/>
    <s v="MAGT-POW-13"/>
  </r>
  <r>
    <d v="2023-01-13T00:00:00"/>
    <x v="0"/>
    <s v="UCLA Graduate"/>
    <d v="2023-01-13T00:00:00"/>
    <s v="MACUSBC20C20"/>
    <s v="CLICC Circ Desk"/>
    <s v="USBC-POW-03"/>
  </r>
  <r>
    <d v="2023-01-13T00:00:00"/>
    <x v="0"/>
    <s v="UCLA Graduate"/>
    <d v="2023-01-13T00:00:00"/>
    <s v="UHDMI16"/>
    <s v="CLICC Circ Desk"/>
    <m/>
  </r>
  <r>
    <d v="2023-01-13T00:00:00"/>
    <x v="0"/>
    <s v="UCLA Graduate"/>
    <d v="2023-01-13T00:00:00"/>
    <s v="WALLADPT03"/>
    <s v="SEL Boelter Circ Desk"/>
    <s v="ADP-BOE-01"/>
  </r>
  <r>
    <d v="2023-01-13T00:00:00"/>
    <x v="0"/>
    <s v="UCLA Graduate"/>
    <d v="2023-01-13T00:00:00"/>
    <s v="WALLADPT12"/>
    <s v="CLICC Circ Desk"/>
    <s v="ADP-POW-01"/>
  </r>
  <r>
    <d v="2023-01-13T00:00:00"/>
    <x v="0"/>
    <s v="UCLA Graduate"/>
    <d v="2023-01-13T00:00:00"/>
    <s v="WALLADPT46"/>
    <s v="CLICC Circ Desk"/>
    <m/>
  </r>
  <r>
    <d v="2023-01-13T00:00:00"/>
    <x v="0"/>
    <s v="UCLA Graduate"/>
    <d v="2023-01-20T00:00:00"/>
    <s v="CBK192"/>
    <s v="Biomed Circ Desk"/>
    <s v="CBK-BIO-03"/>
  </r>
  <r>
    <d v="2023-01-13T00:00:00"/>
    <x v="0"/>
    <s v="UCLA Graduate"/>
    <d v="2023-01-20T00:00:00"/>
    <s v="CBK203"/>
    <s v="Biomed Circ Desk"/>
    <s v="CBK-BIO-14"/>
  </r>
  <r>
    <d v="2023-01-13T00:00:00"/>
    <x v="0"/>
    <s v="UCLA Graduate"/>
    <d v="2023-01-20T00:00:00"/>
    <s v="CBK388"/>
    <s v="CLICC Circ Desk"/>
    <s v="CBK-CLICC-139"/>
  </r>
  <r>
    <d v="2023-01-13T00:00:00"/>
    <x v="0"/>
    <s v="UCLA Graduate"/>
    <d v="2023-01-20T00:00:00"/>
    <s v="CLICC-ML-0111"/>
    <s v="CLICC Circ Desk"/>
    <s v="ITS MacBook 131"/>
  </r>
  <r>
    <d v="2023-01-13T00:00:00"/>
    <x v="0"/>
    <s v="UCLA Graduate"/>
    <d v="2023-01-20T00:00:00"/>
    <s v="CLICC-MM-052"/>
    <s v="CLICC Circ Desk"/>
    <m/>
  </r>
  <r>
    <d v="2023-01-13T00:00:00"/>
    <x v="0"/>
    <s v="UCLA Graduate"/>
    <d v="2023-01-20T00:00:00"/>
    <s v="HP148"/>
    <s v="CLICC Circ Desk"/>
    <s v="WL-LTL-02"/>
  </r>
  <r>
    <d v="2023-01-13T00:00:00"/>
    <x v="0"/>
    <s v="UCLA Graduate"/>
    <d v="2023-01-27T00:00:00"/>
    <s v="CLICC-MM-0023"/>
    <s v="CLICC Circ Desk"/>
    <s v="ITS iPad 98"/>
  </r>
  <r>
    <d v="2023-01-13T00:00:00"/>
    <x v="0"/>
    <s v="UCLA Graduate"/>
    <d v="2023-01-27T00:00:00"/>
    <s v="CLICC-MM-092"/>
    <s v="CLICC Circ Desk"/>
    <m/>
  </r>
  <r>
    <d v="2023-01-13T00:00:00"/>
    <x v="0"/>
    <s v="UCLA Graduate"/>
    <d v="2023-03-24T00:00:00"/>
    <s v="CLICC-MM-0032"/>
    <s v="CLICC Circ Desk"/>
    <s v="ITS iPad 237"/>
  </r>
  <r>
    <d v="2023-01-13T00:00:00"/>
    <x v="0"/>
    <s v="UCLA Graduate"/>
    <d v="2023-03-24T00:00:00"/>
    <s v="CLICC-MM-069"/>
    <s v="CLICC Circ Desk"/>
    <m/>
  </r>
  <r>
    <d v="2023-01-13T00:00:00"/>
    <x v="0"/>
    <s v="UCLA Music Grad"/>
    <d v="2023-01-13T00:00:00"/>
    <s v="OMNI25"/>
    <s v="Music Circ Desk"/>
    <s v="OMN-MUS-05"/>
  </r>
  <r>
    <d v="2023-01-13T00:00:00"/>
    <x v="0"/>
    <s v="UCLA Undergrad"/>
    <d v="2023-01-13T00:00:00"/>
    <s v="ANDROID02"/>
    <s v="Music Circ Desk"/>
    <s v="AND-MUS-02"/>
  </r>
  <r>
    <d v="2023-01-13T00:00:00"/>
    <x v="0"/>
    <s v="UCLA Undergrad"/>
    <d v="2023-01-13T00:00:00"/>
    <s v="ANKER04"/>
    <s v="CLICC Circ Desk"/>
    <m/>
  </r>
  <r>
    <d v="2023-01-13T00:00:00"/>
    <x v="0"/>
    <s v="UCLA Undergrad"/>
    <d v="2023-01-13T00:00:00"/>
    <s v="HDMIC23"/>
    <s v="CLICC Circ Desk"/>
    <s v="HDMC-YRL-15"/>
  </r>
  <r>
    <d v="2023-01-13T00:00:00"/>
    <x v="0"/>
    <s v="UCLA Undergrad"/>
    <d v="2023-01-13T00:00:00"/>
    <s v="HPUSBC05"/>
    <s v="SEL Boelter Circ Desk"/>
    <s v="HPUS-BOE-05"/>
  </r>
  <r>
    <d v="2023-01-13T00:00:00"/>
    <x v="0"/>
    <s v="UCLA Undergrad"/>
    <d v="2023-01-13T00:00:00"/>
    <s v="HPUSBC12"/>
    <s v="SEL Boelter Circ Desk"/>
    <m/>
  </r>
  <r>
    <d v="2023-01-13T00:00:00"/>
    <x v="0"/>
    <s v="UCLA Undergrad"/>
    <d v="2023-01-13T00:00:00"/>
    <s v="IPHONE20"/>
    <s v="SEL Boelter Circ Desk"/>
    <s v="IPH-BOE-04"/>
  </r>
  <r>
    <d v="2023-01-13T00:00:00"/>
    <x v="0"/>
    <s v="UCLA Undergrad"/>
    <d v="2023-01-13T00:00:00"/>
    <s v="IPHONE42"/>
    <s v="Default Circulation Desk"/>
    <s v="IPH-LOC-04"/>
  </r>
  <r>
    <d v="2023-01-13T00:00:00"/>
    <x v="0"/>
    <s v="UCLA Undergrad"/>
    <d v="2023-01-13T00:00:00"/>
    <s v="IPHONE46"/>
    <s v="CLICC Circ Desk"/>
    <s v="IPH-POW-02"/>
  </r>
  <r>
    <d v="2023-01-13T00:00:00"/>
    <x v="0"/>
    <s v="UCLA Undergrad"/>
    <d v="2023-01-13T00:00:00"/>
    <s v="IPHONE48"/>
    <s v="CLICC Circ Desk"/>
    <s v="IPH-POW-04"/>
  </r>
  <r>
    <d v="2023-01-13T00:00:00"/>
    <x v="0"/>
    <s v="UCLA Undergrad"/>
    <d v="2023-01-13T00:00:00"/>
    <s v="IPHONE52"/>
    <s v="CLICC Circ Desk"/>
    <s v="IPH-POW-08"/>
  </r>
  <r>
    <d v="2023-01-13T00:00:00"/>
    <x v="0"/>
    <s v="UCLA Undergrad"/>
    <d v="2023-01-13T00:00:00"/>
    <s v="IPHONE54"/>
    <s v="CLICC Circ Desk"/>
    <s v="IPH-POW-10"/>
  </r>
  <r>
    <d v="2023-01-13T00:00:00"/>
    <x v="0"/>
    <s v="UCLA Undergrad"/>
    <d v="2023-01-13T00:00:00"/>
    <s v="MACUSBC09C09"/>
    <s v="CLICC Circ Desk"/>
    <s v="USBC-YRL-05"/>
  </r>
  <r>
    <d v="2023-01-13T00:00:00"/>
    <x v="0"/>
    <s v="UCLA Undergrad"/>
    <d v="2023-01-13T00:00:00"/>
    <s v="MACUSBC20C20"/>
    <s v="CLICC Circ Desk"/>
    <s v="USBC-POW-03"/>
  </r>
  <r>
    <d v="2023-01-13T00:00:00"/>
    <x v="0"/>
    <s v="UCLA Undergrad"/>
    <d v="2023-01-13T00:00:00"/>
    <s v="MACUSBC25C25"/>
    <s v="CLICC Circ Desk"/>
    <s v="USBC-POW-08"/>
  </r>
  <r>
    <d v="2023-01-13T00:00:00"/>
    <x v="0"/>
    <s v="UCLA Undergrad"/>
    <d v="2023-01-13T00:00:00"/>
    <s v="MACUSBC27C27"/>
    <s v="CLICC Circ Desk"/>
    <s v="USBC-POW-10"/>
  </r>
  <r>
    <d v="2023-01-13T00:00:00"/>
    <x v="0"/>
    <s v="UCLA Undergrad"/>
    <d v="2023-01-13T00:00:00"/>
    <s v="MACUSBC29C29"/>
    <s v="CLICC Circ Desk"/>
    <m/>
  </r>
  <r>
    <d v="2023-01-13T00:00:00"/>
    <x v="0"/>
    <s v="UCLA Undergrad"/>
    <d v="2023-01-13T00:00:00"/>
    <s v="OMNI26"/>
    <s v="Music Circ Desk"/>
    <s v="OMN-MUS-06"/>
  </r>
  <r>
    <d v="2023-01-13T00:00:00"/>
    <x v="0"/>
    <s v="UCLA Undergrad"/>
    <d v="2023-01-13T00:00:00"/>
    <s v="OMNI43"/>
    <s v="CLICC Circ Desk"/>
    <m/>
  </r>
  <r>
    <d v="2023-01-13T00:00:00"/>
    <x v="0"/>
    <s v="UCLA Undergrad"/>
    <d v="2023-01-13T00:00:00"/>
    <s v="UHDMI13"/>
    <s v="CLICC Circ Desk"/>
    <m/>
  </r>
  <r>
    <d v="2023-01-13T00:00:00"/>
    <x v="0"/>
    <s v="UCLA Undergrad"/>
    <d v="2023-01-13T00:00:00"/>
    <s v="WALLADPT09"/>
    <s v="SEL Boelter Circ Desk"/>
    <s v="ADP-BOE-07"/>
  </r>
  <r>
    <d v="2023-01-13T00:00:00"/>
    <x v="0"/>
    <s v="UCLA Undergrad"/>
    <d v="2023-01-13T00:00:00"/>
    <s v="WALLADPT40"/>
    <s v="CLICC Circ Desk"/>
    <m/>
  </r>
  <r>
    <d v="2023-01-13T00:00:00"/>
    <x v="0"/>
    <s v="UCLA Undergrad"/>
    <d v="2023-01-13T00:00:00"/>
    <s v="WALLADPT41"/>
    <s v="CLICC Circ Desk"/>
    <m/>
  </r>
  <r>
    <d v="2023-01-13T00:00:00"/>
    <x v="0"/>
    <s v="UCLA Undergrad"/>
    <d v="2023-01-13T00:00:00"/>
    <s v="WALLADPT44"/>
    <s v="CLICC Circ Desk"/>
    <m/>
  </r>
  <r>
    <d v="2023-01-13T00:00:00"/>
    <x v="0"/>
    <s v="UCLA Undergrad"/>
    <d v="2023-01-13T00:00:00"/>
    <s v="WALLADPT49"/>
    <s v="CLICC Circ Desk"/>
    <m/>
  </r>
  <r>
    <d v="2023-01-13T00:00:00"/>
    <x v="0"/>
    <s v="UCLA Undergrad"/>
    <d v="2023-01-20T00:00:00"/>
    <s v="CBK-247"/>
    <s v="Music Circ Desk"/>
    <s v="CBK-MUS-08"/>
  </r>
  <r>
    <d v="2023-01-13T00:00:00"/>
    <x v="0"/>
    <s v="UCLA Undergrad"/>
    <d v="2023-01-20T00:00:00"/>
    <s v="CBK082"/>
    <s v="Default Circulation Desk"/>
    <s v="CYRL-08"/>
  </r>
  <r>
    <d v="2023-01-13T00:00:00"/>
    <x v="0"/>
    <s v="UCLA Undergrad"/>
    <d v="2023-01-20T00:00:00"/>
    <s v="CBK217"/>
    <s v="SEL Boelter Circ Desk"/>
    <s v="CBK-BOE-08"/>
  </r>
  <r>
    <d v="2023-01-13T00:00:00"/>
    <x v="0"/>
    <s v="UCLA Undergrad"/>
    <d v="2023-01-20T00:00:00"/>
    <s v="CBK222"/>
    <s v="SEL Boelter Circ Desk"/>
    <s v="CBK-BOE-13"/>
  </r>
  <r>
    <d v="2023-01-13T00:00:00"/>
    <x v="0"/>
    <s v="UCLA Undergrad"/>
    <d v="2023-01-20T00:00:00"/>
    <s v="CBK337"/>
    <s v="Default Circulation Desk"/>
    <s v="CBK-CLICC-88"/>
  </r>
  <r>
    <d v="2023-01-13T00:00:00"/>
    <x v="0"/>
    <s v="UCLA Undergrad"/>
    <d v="2023-01-20T00:00:00"/>
    <s v="CBK367"/>
    <s v="CLICC Circ Desk"/>
    <s v="CBK-CLICC-118"/>
  </r>
  <r>
    <d v="2023-01-13T00:00:00"/>
    <x v="0"/>
    <s v="UCLA Undergrad"/>
    <d v="2023-01-20T00:00:00"/>
    <s v="CLICC-ML-0026"/>
    <s v="CLICC Circ Desk"/>
    <s v="ITS MacBook 12"/>
  </r>
  <r>
    <d v="2023-01-13T00:00:00"/>
    <x v="0"/>
    <s v="UCLA Undergrad"/>
    <d v="2023-01-20T00:00:00"/>
    <s v="CLICC-ML-0029"/>
    <s v="CLICC Circ Desk"/>
    <s v="ITS MacBook 138"/>
  </r>
  <r>
    <d v="2023-01-13T00:00:00"/>
    <x v="0"/>
    <s v="UCLA Undergrad"/>
    <d v="2023-01-20T00:00:00"/>
    <s v="CLICC-ML-0067"/>
    <s v="CLICC Circ Desk"/>
    <s v="ITS MacBook 121"/>
  </r>
  <r>
    <d v="2023-01-13T00:00:00"/>
    <x v="0"/>
    <s v="UCLA Undergrad"/>
    <d v="2023-01-20T00:00:00"/>
    <s v="CLICC-ML-0086"/>
    <s v="CLICC Circ Desk"/>
    <s v="ITS MacBook 141"/>
  </r>
  <r>
    <d v="2023-01-13T00:00:00"/>
    <x v="0"/>
    <s v="UCLA Undergrad"/>
    <d v="2023-01-20T00:00:00"/>
    <s v="CLICC-ML-0131"/>
    <s v="CLICC Circ Desk"/>
    <s v="ITS MacBook 113"/>
  </r>
  <r>
    <d v="2023-01-13T00:00:00"/>
    <x v="0"/>
    <s v="UCLA Undergrad"/>
    <d v="2023-01-20T00:00:00"/>
    <s v="CLICC-ML-2034"/>
    <s v="CLICC Circ Desk"/>
    <s v="CLICC-ML-2034"/>
  </r>
  <r>
    <d v="2023-01-13T00:00:00"/>
    <x v="0"/>
    <s v="UCLA Undergrad"/>
    <d v="2023-01-20T00:00:00"/>
    <s v="HP024"/>
    <s v="CLICC Circ Desk"/>
    <s v="WL-BCR-14"/>
  </r>
  <r>
    <d v="2023-01-13T00:00:00"/>
    <x v="0"/>
    <s v="UCLA Undergrad"/>
    <d v="2023-01-20T00:00:00"/>
    <s v="HP040"/>
    <s v="CLICC Circ Desk"/>
    <s v="WL-SEL-05"/>
  </r>
  <r>
    <d v="2023-01-13T00:00:00"/>
    <x v="0"/>
    <s v="UCLA Undergrad"/>
    <d v="2023-01-20T00:00:00"/>
    <s v="HP061"/>
    <s v="CLICC Circ Desk"/>
    <s v="WL-YRL-11"/>
  </r>
  <r>
    <d v="2023-01-13T00:00:00"/>
    <x v="0"/>
    <s v="UCLA Undergrad"/>
    <d v="2023-01-20T00:00:00"/>
    <s v="HP095"/>
    <s v="CLICC Circ Desk"/>
    <s v="WL-POW-04"/>
  </r>
  <r>
    <d v="2023-01-13T00:00:00"/>
    <x v="0"/>
    <s v="UCLA Undergrad"/>
    <d v="2023-01-26T00:00:00"/>
    <s v="CLICC-ML-0127"/>
    <s v="CLICC Circ Desk"/>
    <s v="ITS MacBook 136"/>
  </r>
  <r>
    <d v="2023-01-13T00:00:00"/>
    <x v="0"/>
    <s v="UCLA Undergrad"/>
    <d v="2023-01-26T00:00:00"/>
    <s v="HP088"/>
    <s v="CLICC Circ Desk"/>
    <s v="WL-RC2-18"/>
  </r>
  <r>
    <d v="2023-01-13T00:00:00"/>
    <x v="0"/>
    <s v="UCLA Undergrad"/>
    <d v="2023-01-26T00:00:00"/>
    <s v="HP163"/>
    <s v="CLICC Circ Desk"/>
    <s v="WL-LAB-12"/>
  </r>
  <r>
    <d v="2023-01-13T00:00:00"/>
    <x v="0"/>
    <s v="UCLA Undergrad"/>
    <d v="2023-01-27T00:00:00"/>
    <s v="CLICC-MM-029"/>
    <s v="CLICC Circ Desk"/>
    <m/>
  </r>
  <r>
    <d v="2023-01-13T00:00:00"/>
    <x v="0"/>
    <s v="UCLA Undergrad"/>
    <d v="2023-01-27T00:00:00"/>
    <s v="HP019"/>
    <s v="CLICC Circ Desk"/>
    <s v="WL-BCR-09"/>
  </r>
  <r>
    <d v="2023-01-13T00:00:00"/>
    <x v="0"/>
    <s v="UCLA Undergrad"/>
    <d v="2023-01-27T00:00:00"/>
    <s v="HP028"/>
    <s v="CLICC Circ Desk"/>
    <s v="WL-BCR-18"/>
  </r>
  <r>
    <d v="2023-01-13T00:00:00"/>
    <x v="0"/>
    <s v="UCLA Undergrad"/>
    <d v="2023-01-27T00:00:00"/>
    <s v="HP033"/>
    <s v="CLICC Circ Desk"/>
    <s v="WL-GEO-003"/>
  </r>
  <r>
    <d v="2023-01-13T00:00:00"/>
    <x v="0"/>
    <s v="UCLA Undergrad"/>
    <d v="2023-04-13T00:00:00"/>
    <s v="AD2038"/>
    <s v="SEL Boelter Circ Desk"/>
    <s v="CLICC EE AD2 Unit 38"/>
  </r>
  <r>
    <d v="2023-01-13T00:00:00"/>
    <x v="0"/>
    <s v="UCLA Undergrad"/>
    <d v="2023-04-13T00:00:00"/>
    <s v="AD2097"/>
    <s v="SEL Boelter Circ Desk"/>
    <s v="CLICC EE AD2 Unit 97"/>
  </r>
  <r>
    <d v="2023-01-13T00:00:00"/>
    <x v="0"/>
    <s v="UCLA Undergrad"/>
    <d v="2023-04-13T00:00:00"/>
    <s v="AD2114"/>
    <s v="SEL Boelter Circ Desk"/>
    <s v="CLICC EE AD2 Unit 114"/>
  </r>
  <r>
    <d v="2023-01-13T00:00:00"/>
    <x v="0"/>
    <s v="UCLA Undergrad"/>
    <d v="2023-04-13T00:00:00"/>
    <s v="AD2137"/>
    <s v="SEL Boelter Circ Desk"/>
    <s v="CLICC EE AD2 Unit 137"/>
  </r>
  <r>
    <d v="2023-01-13T00:00:00"/>
    <x v="0"/>
    <s v="UCLA Undergrad"/>
    <d v="2023-04-13T00:00:00"/>
    <s v="AD2149"/>
    <s v="SEL Boelter Circ Desk"/>
    <s v="CLICC EE AD2 Unit 149"/>
  </r>
  <r>
    <d v="2023-01-13T00:00:00"/>
    <x v="0"/>
    <s v="UCLA Undergrad"/>
    <d v="2023-04-13T00:00:00"/>
    <s v="AD2163"/>
    <s v="SEL Boelter Circ Desk"/>
    <s v="CLICC EE AD2 Unit 163"/>
  </r>
  <r>
    <d v="2023-01-13T00:00:00"/>
    <x v="0"/>
    <s v="UCLA Undergrad"/>
    <d v="2023-04-13T00:00:00"/>
    <s v="AD2233"/>
    <s v="SEL Boelter Circ Desk"/>
    <s v="CLICC EE AD2 Unit 233"/>
  </r>
  <r>
    <d v="2023-01-13T00:00:00"/>
    <x v="0"/>
    <s v="UCLA Undergrad"/>
    <d v="2023-04-13T00:00:00"/>
    <s v="AD2270"/>
    <s v="SEL Boelter Circ Desk"/>
    <s v="CLICC EE AD2 Unit 270"/>
  </r>
  <r>
    <d v="2023-01-13T00:00:00"/>
    <x v="0"/>
    <s v="UCLA Undergrad"/>
    <d v="2023-04-13T00:00:00"/>
    <s v="AD2289"/>
    <s v="SEL Boelter Circ Desk"/>
    <s v="CLICC EE AD2 Unit 289"/>
  </r>
  <r>
    <d v="2023-01-13T00:00:00"/>
    <x v="0"/>
    <s v="UCLA Undergrad"/>
    <d v="2023-04-13T00:00:00"/>
    <s v="AD2299"/>
    <s v="SEL Boelter Circ Desk"/>
    <s v="CLICC EE AD2 Unit 299"/>
  </r>
  <r>
    <d v="2023-01-13T00:00:00"/>
    <x v="0"/>
    <s v="UCLA Undergrad"/>
    <d v="2023-04-13T00:00:00"/>
    <s v="AD2316"/>
    <s v="SEL Boelter Circ Desk"/>
    <m/>
  </r>
  <r>
    <d v="2023-01-13T00:00:00"/>
    <x v="0"/>
    <s v="UCLA Undergrad"/>
    <d v="2023-04-13T00:00:00"/>
    <s v="AD2329"/>
    <s v="SEL Boelter Circ Desk"/>
    <m/>
  </r>
  <r>
    <d v="2023-01-13T00:00:00"/>
    <x v="0"/>
    <s v="UCLA Undergrad"/>
    <d v="2023-04-13T00:00:00"/>
    <s v="AD2348"/>
    <s v="SEL Boelter Circ Desk"/>
    <m/>
  </r>
  <r>
    <d v="2023-01-13T00:00:00"/>
    <x v="27"/>
    <s v="UCLA Undergrad"/>
    <d v="2023-04-13T00:00:00"/>
    <s v="AD2357"/>
    <s v="SEL Boelter Circ Desk"/>
    <m/>
  </r>
  <r>
    <d v="2023-01-13T00:00:00"/>
    <x v="28"/>
    <s v="UCLA Undergrad"/>
    <d v="2023-04-13T00:00:00"/>
    <s v="AD2258"/>
    <s v="SEL Boelter Circ Desk"/>
    <s v="CLICC EE AD2 Unit 258"/>
  </r>
  <r>
    <d v="2023-01-13T00:00:00"/>
    <x v="29"/>
    <s v="UCLA Undergrad"/>
    <d v="2023-04-13T00:00:00"/>
    <s v="AD2056"/>
    <s v="SEL Boelter Circ Desk"/>
    <s v="CLICC EE AD2 Unit 56"/>
  </r>
  <r>
    <d v="2023-01-13T00:00:00"/>
    <x v="30"/>
    <s v="UCLA Undergrad"/>
    <d v="2023-06-01T00:00:00"/>
    <s v="AD2053"/>
    <s v="SEL Boelter Circ Desk"/>
    <s v="CLICC EE AD2 Unit 53"/>
  </r>
  <r>
    <d v="2023-01-13T00:00:00"/>
    <x v="31"/>
    <s v="UCLA Undergrad"/>
    <d v="2023-04-13T00:00:00"/>
    <s v="AD2205"/>
    <s v="SEL Boelter Circ Desk"/>
    <s v="CLICC EE AD2 Unit 205"/>
  </r>
  <r>
    <d v="2023-01-13T00:00:00"/>
    <x v="32"/>
    <s v="UCLA Undergrad"/>
    <d v="2023-04-13T00:00:00"/>
    <s v="AD2358"/>
    <s v="SEL Boelter Circ Desk"/>
    <m/>
  </r>
  <r>
    <d v="2023-01-14T00:00:00"/>
    <x v="0"/>
    <m/>
    <d v="2023-01-14T00:00:00"/>
    <s v="CBK254"/>
    <s v="Default Circulation Desk"/>
    <s v="CBK-CLICC-05"/>
  </r>
  <r>
    <d v="2023-01-15T00:00:00"/>
    <x v="0"/>
    <s v="UCLA Undergrad"/>
    <d v="2023-01-22T00:00:00"/>
    <s v="CBK250"/>
    <s v="Default Circulation Desk"/>
    <s v="CBK-CLICC-01"/>
  </r>
  <r>
    <d v="2023-01-16T00:00:00"/>
    <x v="0"/>
    <m/>
    <d v="2023-01-16T00:00:00"/>
    <s v="HP138"/>
    <s v="CLICC Circ Desk"/>
    <s v="WL-PC2-27"/>
  </r>
  <r>
    <d v="2023-01-16T00:00:00"/>
    <x v="0"/>
    <s v="UCLA Graduate"/>
    <d v="2023-01-23T00:00:00"/>
    <s v="HP030"/>
    <s v="CLICC Circ Desk"/>
    <s v="WL-BCR-20"/>
  </r>
  <r>
    <d v="2023-01-16T00:00:00"/>
    <x v="0"/>
    <s v="UCLA Graduate"/>
    <d v="2023-01-27T00:00:00"/>
    <s v="HP141"/>
    <s v="CLICC Circ Desk"/>
    <s v="WL-PC2-30"/>
  </r>
  <r>
    <d v="2023-01-16T00:00:00"/>
    <x v="0"/>
    <s v="UCLA Undergrad"/>
    <d v="2023-01-16T00:00:00"/>
    <s v="IPHONE28"/>
    <s v="CLICC Circ Desk"/>
    <s v="IPH-YRL-04"/>
  </r>
  <r>
    <d v="2023-01-16T00:00:00"/>
    <x v="0"/>
    <s v="UCLA Undergrad"/>
    <d v="2023-01-16T00:00:00"/>
    <s v="IPHONE52"/>
    <s v="CLICC Circ Desk"/>
    <s v="IPH-POW-08"/>
  </r>
  <r>
    <d v="2023-01-16T00:00:00"/>
    <x v="0"/>
    <s v="UCLA Undergrad"/>
    <d v="2023-01-16T00:00:00"/>
    <s v="MACUSBC24C24"/>
    <s v="CLICC Circ Desk"/>
    <s v="USBC-POW-07"/>
  </r>
  <r>
    <d v="2023-01-16T00:00:00"/>
    <x v="0"/>
    <s v="UCLA Undergrad"/>
    <d v="2023-01-16T00:00:00"/>
    <s v="WALLADPT39"/>
    <s v="CLICC Circ Desk"/>
    <m/>
  </r>
  <r>
    <d v="2023-01-16T00:00:00"/>
    <x v="0"/>
    <s v="UCLA Undergrad"/>
    <d v="2023-01-16T00:00:00"/>
    <s v="WALLADPT49"/>
    <s v="CLICC Circ Desk"/>
    <m/>
  </r>
  <r>
    <d v="2023-01-16T00:00:00"/>
    <x v="0"/>
    <s v="UCLA Undergrad"/>
    <d v="2023-01-23T00:00:00"/>
    <s v="CBK199"/>
    <s v="Biomed Circ Desk"/>
    <s v="CBK-BIO-10"/>
  </r>
  <r>
    <d v="2023-01-16T00:00:00"/>
    <x v="0"/>
    <s v="UCLA Undergrad"/>
    <d v="2023-01-23T00:00:00"/>
    <s v="CBK254"/>
    <s v="Default Circulation Desk"/>
    <s v="CBK-CLICC-05"/>
  </r>
  <r>
    <d v="2023-01-16T00:00:00"/>
    <x v="0"/>
    <s v="UCLA Undergrad"/>
    <d v="2023-01-23T00:00:00"/>
    <s v="HP108"/>
    <s v="CLICC Circ Desk"/>
    <s v="W-POW-17"/>
  </r>
  <r>
    <d v="2023-01-16T00:00:00"/>
    <x v="0"/>
    <s v="UCLA Undergrad"/>
    <d v="2023-01-30T00:00:00"/>
    <s v="HP037"/>
    <s v="CLICC Circ Desk"/>
    <s v="WL-SEL-02"/>
  </r>
  <r>
    <d v="2023-01-17T00:00:00"/>
    <x v="0"/>
    <m/>
    <d v="2023-01-17T00:00:00"/>
    <s v="ANDROID02"/>
    <s v="Music Circ Desk"/>
    <s v="AND-MUS-02"/>
  </r>
  <r>
    <d v="2023-01-17T00:00:00"/>
    <x v="0"/>
    <m/>
    <d v="2023-01-17T00:00:00"/>
    <s v="HP106"/>
    <s v="CLICC Circ Desk"/>
    <s v="W-POW-15"/>
  </r>
  <r>
    <d v="2023-01-17T00:00:00"/>
    <x v="0"/>
    <m/>
    <d v="2023-01-17T00:00:00"/>
    <s v="UHDMI16"/>
    <s v="CLICC Circ Desk"/>
    <m/>
  </r>
  <r>
    <d v="2023-01-17T00:00:00"/>
    <x v="0"/>
    <m/>
    <d v="2023-01-17T00:00:00"/>
    <s v="WALLADPT47"/>
    <s v="CLICC Circ Desk"/>
    <m/>
  </r>
  <r>
    <d v="2023-01-17T00:00:00"/>
    <x v="0"/>
    <s v="NETWORK"/>
    <d v="2023-01-17T00:00:00"/>
    <s v="AD2207"/>
    <s v="SEL Boelter Circ Desk"/>
    <s v="CLICC EE AD2 Unit 207"/>
  </r>
  <r>
    <d v="2023-01-17T00:00:00"/>
    <x v="0"/>
    <s v="NETWORK"/>
    <d v="2023-01-17T00:00:00"/>
    <s v="AD2251"/>
    <s v="SEL Boelter Circ Desk"/>
    <s v="CLICC EE AD2 Unit 251"/>
  </r>
  <r>
    <d v="2023-01-17T00:00:00"/>
    <x v="0"/>
    <s v="UCLA Academic"/>
    <d v="2023-01-17T00:00:00"/>
    <s v="HDST19"/>
    <s v="Biomed Circ Desk"/>
    <s v="HDS-BIO-02"/>
  </r>
  <r>
    <d v="2023-01-17T00:00:00"/>
    <x v="0"/>
    <s v="UCLA Academic"/>
    <d v="2023-01-24T00:00:00"/>
    <s v="HP143"/>
    <s v="CLICC Circ Desk"/>
    <s v="WL-UNA-02"/>
  </r>
  <r>
    <d v="2023-01-17T00:00:00"/>
    <x v="0"/>
    <s v="UCLA Graduate"/>
    <d v="2023-01-17T00:00:00"/>
    <s v="HDST10"/>
    <s v="CLICC Circ Desk"/>
    <s v="HDS-YRL-04"/>
  </r>
  <r>
    <d v="2023-01-17T00:00:00"/>
    <x v="0"/>
    <s v="UCLA Graduate"/>
    <d v="2023-01-17T00:00:00"/>
    <s v="HDST11"/>
    <s v="CLICC Circ Desk"/>
    <s v="HDS-YRL-05"/>
  </r>
  <r>
    <d v="2023-01-17T00:00:00"/>
    <x v="0"/>
    <s v="UCLA Graduate"/>
    <d v="2023-01-17T00:00:00"/>
    <s v="HDST17"/>
    <s v="CLICC Circ Desk"/>
    <s v="HDS-POW-06"/>
  </r>
  <r>
    <d v="2023-01-17T00:00:00"/>
    <x v="0"/>
    <s v="UCLA Graduate"/>
    <d v="2023-01-17T00:00:00"/>
    <s v="HPUSBC02"/>
    <s v="SEL Boelter Circ Desk"/>
    <s v="HPUS-BOE-02"/>
  </r>
  <r>
    <d v="2023-01-17T00:00:00"/>
    <x v="0"/>
    <s v="UCLA Graduate"/>
    <d v="2023-01-17T00:00:00"/>
    <s v="IPHONE22"/>
    <s v="SEL Boelter Circ Desk"/>
    <s v="IPH-BOE-06"/>
  </r>
  <r>
    <d v="2023-01-17T00:00:00"/>
    <x v="0"/>
    <s v="UCLA Graduate"/>
    <d v="2023-01-17T00:00:00"/>
    <s v="IPHONE28"/>
    <s v="CLICC Circ Desk"/>
    <s v="IPH-YRL-04"/>
  </r>
  <r>
    <d v="2023-01-17T00:00:00"/>
    <x v="0"/>
    <s v="UCLA Graduate"/>
    <d v="2023-01-17T00:00:00"/>
    <s v="IPHONE39"/>
    <s v="Default Circulation Desk"/>
    <m/>
  </r>
  <r>
    <d v="2023-01-17T00:00:00"/>
    <x v="0"/>
    <s v="UCLA Graduate"/>
    <d v="2023-01-17T00:00:00"/>
    <s v="IPHONE52"/>
    <s v="CLICC Circ Desk"/>
    <s v="IPH-POW-08"/>
  </r>
  <r>
    <d v="2023-01-17T00:00:00"/>
    <x v="0"/>
    <s v="UCLA Graduate"/>
    <d v="2023-01-17T00:00:00"/>
    <s v="IPHONE54"/>
    <s v="CLICC Circ Desk"/>
    <s v="IPH-POW-10"/>
  </r>
  <r>
    <d v="2023-01-17T00:00:00"/>
    <x v="0"/>
    <s v="UCLA Graduate"/>
    <d v="2023-01-17T00:00:00"/>
    <s v="IPHONE58"/>
    <s v="Biomed Circ Desk"/>
    <s v="IPH-BIO-02"/>
  </r>
  <r>
    <d v="2023-01-17T00:00:00"/>
    <x v="0"/>
    <s v="UCLA Graduate"/>
    <d v="2023-01-17T00:00:00"/>
    <s v="LABMSE12"/>
    <s v="CLICC Circ Desk"/>
    <s v="LAB-MSE-12"/>
  </r>
  <r>
    <d v="2023-01-17T00:00:00"/>
    <x v="0"/>
    <s v="UCLA Graduate"/>
    <d v="2023-01-17T00:00:00"/>
    <s v="MACCHRG49"/>
    <s v="CLICC Circ Desk"/>
    <s v="MAGT-POW-03"/>
  </r>
  <r>
    <d v="2023-01-17T00:00:00"/>
    <x v="0"/>
    <s v="UCLA Graduate"/>
    <d v="2023-01-17T00:00:00"/>
    <s v="MACCHRG67"/>
    <s v="Biomed Circ Desk"/>
    <s v="MAGT-BIO-06"/>
  </r>
  <r>
    <d v="2023-01-17T00:00:00"/>
    <x v="0"/>
    <s v="UCLA Graduate"/>
    <d v="2023-01-17T00:00:00"/>
    <s v="MACUSBC05C05"/>
    <s v="CLICC Circ Desk"/>
    <s v="USBC-YRL-01"/>
  </r>
  <r>
    <d v="2023-01-17T00:00:00"/>
    <x v="0"/>
    <s v="UCLA Graduate"/>
    <d v="2023-01-17T00:00:00"/>
    <s v="MACUSBC09C09"/>
    <s v="CLICC Circ Desk"/>
    <s v="USBC-YRL-05"/>
  </r>
  <r>
    <d v="2023-01-17T00:00:00"/>
    <x v="0"/>
    <s v="UCLA Graduate"/>
    <d v="2023-01-17T00:00:00"/>
    <s v="MACUSBC19C19"/>
    <s v="CLICC Circ Desk"/>
    <s v="USBC-POW-02"/>
  </r>
  <r>
    <d v="2023-01-17T00:00:00"/>
    <x v="0"/>
    <s v="UCLA Graduate"/>
    <d v="2023-01-17T00:00:00"/>
    <s v="MACUSBC24C24"/>
    <s v="CLICC Circ Desk"/>
    <s v="USBC-POW-07"/>
  </r>
  <r>
    <d v="2023-01-17T00:00:00"/>
    <x v="0"/>
    <s v="UCLA Graduate"/>
    <d v="2023-01-17T00:00:00"/>
    <s v="MACUSBC25C25"/>
    <s v="CLICC Circ Desk"/>
    <s v="USBC-POW-08"/>
  </r>
  <r>
    <d v="2023-01-17T00:00:00"/>
    <x v="0"/>
    <s v="UCLA Graduate"/>
    <d v="2023-01-17T00:00:00"/>
    <s v="UVGA17"/>
    <s v="CLICC Circ Desk"/>
    <m/>
  </r>
  <r>
    <d v="2023-01-17T00:00:00"/>
    <x v="0"/>
    <s v="UCLA Graduate"/>
    <d v="2023-01-17T00:00:00"/>
    <s v="UVGA18"/>
    <s v="CLICC Circ Desk"/>
    <m/>
  </r>
  <r>
    <d v="2023-01-17T00:00:00"/>
    <x v="0"/>
    <s v="UCLA Graduate"/>
    <d v="2023-01-17T00:00:00"/>
    <s v="WALLADPT05"/>
    <s v="SEL Boelter Circ Desk"/>
    <s v="ADP-BOE-03"/>
  </r>
  <r>
    <d v="2023-01-17T00:00:00"/>
    <x v="0"/>
    <s v="UCLA Graduate"/>
    <d v="2023-01-17T00:00:00"/>
    <s v="WALLADPT19"/>
    <s v="Biomed Circ Desk"/>
    <s v="ADP-BIO-03"/>
  </r>
  <r>
    <d v="2023-01-17T00:00:00"/>
    <x v="0"/>
    <s v="UCLA Graduate"/>
    <d v="2023-01-17T00:00:00"/>
    <s v="WALLADPT39"/>
    <s v="CLICC Circ Desk"/>
    <m/>
  </r>
  <r>
    <d v="2023-01-17T00:00:00"/>
    <x v="0"/>
    <s v="UCLA Graduate"/>
    <d v="2023-01-17T00:00:00"/>
    <s v="WALLADPT41"/>
    <s v="CLICC Circ Desk"/>
    <m/>
  </r>
  <r>
    <d v="2023-01-17T00:00:00"/>
    <x v="0"/>
    <s v="UCLA Graduate"/>
    <d v="2023-01-17T00:00:00"/>
    <s v="WALLADPT49"/>
    <s v="CLICC Circ Desk"/>
    <m/>
  </r>
  <r>
    <d v="2023-01-17T00:00:00"/>
    <x v="0"/>
    <s v="UCLA Graduate"/>
    <d v="2023-01-24T00:00:00"/>
    <s v="CBK204"/>
    <s v="Biomed Circ Desk"/>
    <s v="CBK-BIO-15"/>
  </r>
  <r>
    <d v="2023-01-17T00:00:00"/>
    <x v="0"/>
    <s v="UCLA Graduate"/>
    <d v="2023-01-24T00:00:00"/>
    <s v="CBK357"/>
    <s v="CLICC Circ Desk"/>
    <s v="CBK-CLICC-108"/>
  </r>
  <r>
    <d v="2023-01-17T00:00:00"/>
    <x v="0"/>
    <s v="UCLA Graduate"/>
    <d v="2023-01-24T00:00:00"/>
    <s v="CBK405"/>
    <s v="CLICC Circ Desk"/>
    <s v="CBK-CLICC-156"/>
  </r>
  <r>
    <d v="2023-01-17T00:00:00"/>
    <x v="0"/>
    <s v="UCLA Graduate"/>
    <d v="2023-01-24T00:00:00"/>
    <s v="HP023"/>
    <s v="CLICC Circ Desk"/>
    <s v="WL-BCR-13"/>
  </r>
  <r>
    <d v="2023-01-17T00:00:00"/>
    <x v="0"/>
    <s v="UCLA Graduate"/>
    <d v="2023-01-31T00:00:00"/>
    <s v="HP057"/>
    <s v="CLICC Circ Desk"/>
    <s v="WL-YRL-07"/>
  </r>
  <r>
    <d v="2023-01-17T00:00:00"/>
    <x v="0"/>
    <s v="UCLA Graduate"/>
    <d v="2023-04-17T00:00:00"/>
    <s v="AD2107"/>
    <s v="SEL Boelter Circ Desk"/>
    <s v="CLICC EE AD2 Unit 107"/>
  </r>
  <r>
    <d v="2023-01-17T00:00:00"/>
    <x v="0"/>
    <s v="UCLA Graduate"/>
    <d v="2023-04-17T00:00:00"/>
    <s v="CBK-214"/>
    <s v="SEL Boelter Circ Desk"/>
    <m/>
  </r>
  <r>
    <d v="2023-01-17T00:00:00"/>
    <x v="0"/>
    <s v="UCLA Law Academic"/>
    <d v="2023-01-30T00:00:00"/>
    <s v="CLICC-ML-0007"/>
    <s v="CLICC Circ Desk"/>
    <s v="ITS MacBook 143"/>
  </r>
  <r>
    <d v="2023-01-17T00:00:00"/>
    <x v="0"/>
    <s v="UCLA Music Grad"/>
    <d v="2023-01-17T00:00:00"/>
    <s v="OMNI24"/>
    <s v="Music Circ Desk"/>
    <s v="OMN-MUS-04"/>
  </r>
  <r>
    <d v="2023-01-17T00:00:00"/>
    <x v="0"/>
    <s v="UCLA Music Undergrad"/>
    <d v="2023-01-17T00:00:00"/>
    <s v="OMNI29"/>
    <s v="Music Circ Desk"/>
    <s v="OMN-MUS-09"/>
  </r>
  <r>
    <d v="2023-01-17T00:00:00"/>
    <x v="0"/>
    <s v="UCLA Music Undergrad"/>
    <d v="2023-01-24T00:00:00"/>
    <s v="CBK-247"/>
    <s v="Music Circ Desk"/>
    <s v="CBK-MUS-08"/>
  </r>
  <r>
    <d v="2023-01-17T00:00:00"/>
    <x v="0"/>
    <s v="UCLA Undergrad"/>
    <d v="2023-01-17T00:00:00"/>
    <s v="ANDROID02"/>
    <s v="Music Circ Desk"/>
    <s v="AND-MUS-02"/>
  </r>
  <r>
    <d v="2023-01-17T00:00:00"/>
    <x v="0"/>
    <s v="UCLA Undergrad"/>
    <d v="2023-01-17T00:00:00"/>
    <s v="CALC07"/>
    <s v="CLICC Circ Desk"/>
    <s v="CAL-POW-06"/>
  </r>
  <r>
    <d v="2023-01-17T00:00:00"/>
    <x v="0"/>
    <s v="UCLA Undergrad"/>
    <d v="2023-01-17T00:00:00"/>
    <s v="HDMIC23"/>
    <s v="CLICC Circ Desk"/>
    <s v="HDMC-YRL-15"/>
  </r>
  <r>
    <d v="2023-01-17T00:00:00"/>
    <x v="0"/>
    <s v="UCLA Undergrad"/>
    <d v="2023-01-17T00:00:00"/>
    <s v="HDST03"/>
    <s v="SEL Boelter Circ Desk"/>
    <s v="HDS-BOE-03"/>
  </r>
  <r>
    <d v="2023-01-17T00:00:00"/>
    <x v="0"/>
    <s v="UCLA Undergrad"/>
    <d v="2023-01-17T00:00:00"/>
    <s v="HPUSBC02"/>
    <s v="SEL Boelter Circ Desk"/>
    <s v="HPUS-BOE-02"/>
  </r>
  <r>
    <d v="2023-01-17T00:00:00"/>
    <x v="0"/>
    <s v="UCLA Undergrad"/>
    <d v="2023-01-17T00:00:00"/>
    <s v="IPHONE04"/>
    <s v="Music Circ Desk"/>
    <s v="IPH-MUS-04"/>
  </r>
  <r>
    <d v="2023-01-17T00:00:00"/>
    <x v="0"/>
    <s v="UCLA Undergrad"/>
    <d v="2023-01-17T00:00:00"/>
    <s v="IPHONE20"/>
    <s v="SEL Boelter Circ Desk"/>
    <s v="IPH-BOE-04"/>
  </r>
  <r>
    <d v="2023-01-17T00:00:00"/>
    <x v="0"/>
    <s v="UCLA Undergrad"/>
    <d v="2023-01-17T00:00:00"/>
    <s v="IPHONE25"/>
    <s v="CLICC Circ Desk"/>
    <s v="IPH-YRL-01"/>
  </r>
  <r>
    <d v="2023-01-17T00:00:00"/>
    <x v="0"/>
    <s v="UCLA Undergrad"/>
    <d v="2023-01-17T00:00:00"/>
    <s v="IPHONE30"/>
    <s v="CLICC Circ Desk"/>
    <s v="IPH-YRL-06"/>
  </r>
  <r>
    <d v="2023-01-17T00:00:00"/>
    <x v="0"/>
    <s v="UCLA Undergrad"/>
    <d v="2023-01-17T00:00:00"/>
    <s v="IPHONE31"/>
    <s v="CLICC Circ Desk"/>
    <s v="IPH-YRL-07"/>
  </r>
  <r>
    <d v="2023-01-17T00:00:00"/>
    <x v="0"/>
    <s v="UCLA Undergrad"/>
    <d v="2023-01-17T00:00:00"/>
    <s v="IPHONE32"/>
    <s v="CLICC Circ Desk"/>
    <s v="IPH-YRL-08"/>
  </r>
  <r>
    <d v="2023-01-17T00:00:00"/>
    <x v="0"/>
    <s v="UCLA Undergrad"/>
    <d v="2023-01-17T00:00:00"/>
    <s v="IPHONE34"/>
    <s v="CLICC Circ Desk"/>
    <s v="IPH-YRL-10"/>
  </r>
  <r>
    <d v="2023-01-17T00:00:00"/>
    <x v="0"/>
    <s v="UCLA Undergrad"/>
    <d v="2023-01-17T00:00:00"/>
    <s v="IPHONE37"/>
    <s v="CLICC Circ Desk"/>
    <s v="IPH-YRL-13"/>
  </r>
  <r>
    <d v="2023-01-17T00:00:00"/>
    <x v="0"/>
    <s v="UCLA Undergrad"/>
    <d v="2023-01-17T00:00:00"/>
    <s v="IPHONE46"/>
    <s v="CLICC Circ Desk"/>
    <s v="IPH-POW-02"/>
  </r>
  <r>
    <d v="2023-01-17T00:00:00"/>
    <x v="0"/>
    <s v="UCLA Undergrad"/>
    <d v="2023-01-17T00:00:00"/>
    <s v="IPHONE52"/>
    <s v="CLICC Circ Desk"/>
    <s v="IPH-POW-08"/>
  </r>
  <r>
    <d v="2023-01-17T00:00:00"/>
    <x v="0"/>
    <s v="UCLA Undergrad"/>
    <d v="2023-01-17T00:00:00"/>
    <s v="IPHONE54"/>
    <s v="CLICC Circ Desk"/>
    <s v="IPH-POW-10"/>
  </r>
  <r>
    <d v="2023-01-17T00:00:00"/>
    <x v="0"/>
    <s v="UCLA Undergrad"/>
    <d v="2023-01-17T00:00:00"/>
    <s v="IPHONE78"/>
    <s v="CLICC Circ Desk"/>
    <m/>
  </r>
  <r>
    <d v="2023-01-17T00:00:00"/>
    <x v="0"/>
    <s v="UCLA Undergrad"/>
    <d v="2023-01-17T00:00:00"/>
    <s v="MACCHRG50"/>
    <s v="CLICC Circ Desk"/>
    <s v="MAGT-POW-04"/>
  </r>
  <r>
    <d v="2023-01-17T00:00:00"/>
    <x v="0"/>
    <s v="UCLA Undergrad"/>
    <d v="2023-01-17T00:00:00"/>
    <s v="MACUSBC01"/>
    <s v="Music Circ Desk"/>
    <m/>
  </r>
  <r>
    <d v="2023-01-17T00:00:00"/>
    <x v="0"/>
    <s v="UCLA Undergrad"/>
    <d v="2023-01-17T00:00:00"/>
    <s v="MACUSBC05C05"/>
    <s v="CLICC Circ Desk"/>
    <s v="USBC-YRL-01"/>
  </r>
  <r>
    <d v="2023-01-17T00:00:00"/>
    <x v="0"/>
    <s v="UCLA Undergrad"/>
    <d v="2023-01-17T00:00:00"/>
    <s v="MACUSBC07C07"/>
    <s v="CLICC Circ Desk"/>
    <s v="USBC-YRL-03"/>
  </r>
  <r>
    <d v="2023-01-17T00:00:00"/>
    <x v="0"/>
    <s v="UCLA Undergrad"/>
    <d v="2023-01-17T00:00:00"/>
    <s v="MACUSBC12C12"/>
    <s v="Default Circulation Desk"/>
    <s v="USBC-LOC-01"/>
  </r>
  <r>
    <d v="2023-01-17T00:00:00"/>
    <x v="0"/>
    <s v="UCLA Undergrad"/>
    <d v="2023-01-17T00:00:00"/>
    <s v="MACUSBC19C19"/>
    <s v="CLICC Circ Desk"/>
    <s v="USBC-POW-02"/>
  </r>
  <r>
    <d v="2023-01-17T00:00:00"/>
    <x v="0"/>
    <s v="UCLA Undergrad"/>
    <d v="2023-01-17T00:00:00"/>
    <s v="MACUSBC20C20"/>
    <s v="CLICC Circ Desk"/>
    <s v="USBC-POW-03"/>
  </r>
  <r>
    <d v="2023-01-17T00:00:00"/>
    <x v="0"/>
    <s v="UCLA Undergrad"/>
    <d v="2023-01-17T00:00:00"/>
    <s v="MACUSBC23C23"/>
    <s v="CLICC Circ Desk"/>
    <s v="USBC-POW-06"/>
  </r>
  <r>
    <d v="2023-01-17T00:00:00"/>
    <x v="0"/>
    <s v="UCLA Undergrad"/>
    <d v="2023-01-17T00:00:00"/>
    <s v="MACUSBC24C24"/>
    <s v="CLICC Circ Desk"/>
    <s v="USBC-POW-07"/>
  </r>
  <r>
    <d v="2023-01-17T00:00:00"/>
    <x v="0"/>
    <s v="UCLA Undergrad"/>
    <d v="2023-01-17T00:00:00"/>
    <s v="MACUSBC25C25"/>
    <s v="CLICC Circ Desk"/>
    <s v="USBC-POW-08"/>
  </r>
  <r>
    <d v="2023-01-17T00:00:00"/>
    <x v="0"/>
    <s v="UCLA Undergrad"/>
    <d v="2023-01-17T00:00:00"/>
    <s v="OMNI11"/>
    <s v="SEL Boelter Circ Desk"/>
    <s v="OMN-BOE-01"/>
  </r>
  <r>
    <d v="2023-01-17T00:00:00"/>
    <x v="0"/>
    <s v="UCLA Undergrad"/>
    <d v="2023-01-17T00:00:00"/>
    <s v="OMNI25"/>
    <s v="Music Circ Desk"/>
    <s v="OMN-MUS-05"/>
  </r>
  <r>
    <d v="2023-01-17T00:00:00"/>
    <x v="0"/>
    <s v="UCLA Undergrad"/>
    <d v="2023-01-17T00:00:00"/>
    <s v="OMNI28"/>
    <s v="Music Circ Desk"/>
    <s v="OMN-MUS-08"/>
  </r>
  <r>
    <d v="2023-01-17T00:00:00"/>
    <x v="0"/>
    <s v="UCLA Undergrad"/>
    <d v="2023-01-17T00:00:00"/>
    <s v="SUP-012"/>
    <s v="Music Circ Desk"/>
    <s v="MUS-SUP-01"/>
  </r>
  <r>
    <d v="2023-01-17T00:00:00"/>
    <x v="0"/>
    <s v="UCLA Undergrad"/>
    <d v="2023-01-17T00:00:00"/>
    <s v="SUP-013"/>
    <s v="Music Circ Desk"/>
    <m/>
  </r>
  <r>
    <d v="2023-01-17T00:00:00"/>
    <x v="0"/>
    <s v="UCLA Undergrad"/>
    <d v="2023-01-17T00:00:00"/>
    <s v="UVGA18"/>
    <s v="CLICC Circ Desk"/>
    <m/>
  </r>
  <r>
    <d v="2023-01-17T00:00:00"/>
    <x v="0"/>
    <s v="UCLA Undergrad"/>
    <d v="2023-01-17T00:00:00"/>
    <s v="VGA53"/>
    <s v="CLICC Circ Desk"/>
    <s v="VGAA-POW-09"/>
  </r>
  <r>
    <d v="2023-01-17T00:00:00"/>
    <x v="0"/>
    <s v="UCLA Undergrad"/>
    <d v="2023-01-17T00:00:00"/>
    <s v="WALLADPT09"/>
    <s v="SEL Boelter Circ Desk"/>
    <s v="ADP-BOE-07"/>
  </r>
  <r>
    <d v="2023-01-17T00:00:00"/>
    <x v="0"/>
    <s v="UCLA Undergrad"/>
    <d v="2023-01-17T00:00:00"/>
    <s v="WALLADPT12"/>
    <s v="CLICC Circ Desk"/>
    <s v="ADP-POW-01"/>
  </r>
  <r>
    <d v="2023-01-17T00:00:00"/>
    <x v="0"/>
    <s v="UCLA Undergrad"/>
    <d v="2023-01-17T00:00:00"/>
    <s v="WALLADPT28"/>
    <s v="CLICC Circ Desk"/>
    <m/>
  </r>
  <r>
    <d v="2023-01-17T00:00:00"/>
    <x v="0"/>
    <s v="UCLA Undergrad"/>
    <d v="2023-01-17T00:00:00"/>
    <s v="WALLADPT31"/>
    <s v="CLICC Circ Desk"/>
    <m/>
  </r>
  <r>
    <d v="2023-01-17T00:00:00"/>
    <x v="0"/>
    <s v="UCLA Undergrad"/>
    <d v="2023-01-17T00:00:00"/>
    <s v="WALLADPT37"/>
    <s v="CLICC Circ Desk"/>
    <m/>
  </r>
  <r>
    <d v="2023-01-17T00:00:00"/>
    <x v="0"/>
    <s v="UCLA Undergrad"/>
    <d v="2023-01-17T00:00:00"/>
    <s v="WALLADPT38"/>
    <s v="CLICC Circ Desk"/>
    <m/>
  </r>
  <r>
    <d v="2023-01-17T00:00:00"/>
    <x v="0"/>
    <s v="UCLA Undergrad"/>
    <d v="2023-01-17T00:00:00"/>
    <s v="WALLADPT45"/>
    <s v="CLICC Circ Desk"/>
    <m/>
  </r>
  <r>
    <d v="2023-01-17T00:00:00"/>
    <x v="0"/>
    <s v="UCLA Undergrad"/>
    <d v="2023-01-17T00:00:00"/>
    <s v="WALLADPT48"/>
    <s v="CLICC Circ Desk"/>
    <m/>
  </r>
  <r>
    <d v="2023-01-17T00:00:00"/>
    <x v="0"/>
    <s v="UCLA Undergrad"/>
    <d v="2023-01-17T00:00:00"/>
    <s v="WALLADPT49"/>
    <s v="CLICC Circ Desk"/>
    <m/>
  </r>
  <r>
    <d v="2023-01-17T00:00:00"/>
    <x v="0"/>
    <s v="UCLA Undergrad"/>
    <d v="2023-01-24T00:00:00"/>
    <s v="CBK-243"/>
    <s v="Music Circ Desk"/>
    <s v="CBK-MUS-04"/>
  </r>
  <r>
    <d v="2023-01-17T00:00:00"/>
    <x v="0"/>
    <s v="UCLA Undergrad"/>
    <d v="2023-01-24T00:00:00"/>
    <s v="CBK109"/>
    <s v="CLICC Circ Desk"/>
    <s v="CBCR-30"/>
  </r>
  <r>
    <d v="2023-01-17T00:00:00"/>
    <x v="0"/>
    <s v="UCLA Undergrad"/>
    <d v="2023-01-24T00:00:00"/>
    <s v="CBK114"/>
    <s v="Default Circulation Desk"/>
    <s v="CLTL-10"/>
  </r>
  <r>
    <d v="2023-01-17T00:00:00"/>
    <x v="0"/>
    <s v="UCLA Undergrad"/>
    <d v="2023-01-24T00:00:00"/>
    <s v="CBK159"/>
    <s v="Default Circulation Desk"/>
    <s v="CL-BOE-05"/>
  </r>
  <r>
    <d v="2023-01-17T00:00:00"/>
    <x v="0"/>
    <s v="UCLA Undergrad"/>
    <d v="2023-01-24T00:00:00"/>
    <s v="CBK199"/>
    <s v="Biomed Circ Desk"/>
    <s v="CBK-BIO-10"/>
  </r>
  <r>
    <d v="2023-01-17T00:00:00"/>
    <x v="0"/>
    <s v="UCLA Undergrad"/>
    <d v="2023-01-24T00:00:00"/>
    <s v="CBK213"/>
    <s v="SEL Boelter Circ Desk"/>
    <s v="CBK-BOE-04"/>
  </r>
  <r>
    <d v="2023-01-17T00:00:00"/>
    <x v="0"/>
    <s v="UCLA Undergrad"/>
    <d v="2023-01-24T00:00:00"/>
    <s v="CBK217"/>
    <s v="SEL Boelter Circ Desk"/>
    <s v="CBK-BOE-08"/>
  </r>
  <r>
    <d v="2023-01-17T00:00:00"/>
    <x v="0"/>
    <s v="UCLA Undergrad"/>
    <d v="2023-01-24T00:00:00"/>
    <s v="CBK295"/>
    <s v="CLICC Circ Desk"/>
    <s v="CBK-CLICC-46"/>
  </r>
  <r>
    <d v="2023-01-17T00:00:00"/>
    <x v="0"/>
    <s v="UCLA Undergrad"/>
    <d v="2023-01-24T00:00:00"/>
    <s v="CBK406"/>
    <s v="CLICC Circ Desk"/>
    <s v="CBK-CLICC-157"/>
  </r>
  <r>
    <d v="2023-01-17T00:00:00"/>
    <x v="0"/>
    <s v="UCLA Undergrad"/>
    <d v="2023-01-24T00:00:00"/>
    <s v="HP016"/>
    <s v="CLICC Circ Desk"/>
    <s v="WL-BCR-06"/>
  </r>
  <r>
    <d v="2023-01-17T00:00:00"/>
    <x v="0"/>
    <s v="UCLA Undergrad"/>
    <d v="2023-01-24T00:00:00"/>
    <s v="HP047"/>
    <s v="CLICC Circ Desk"/>
    <s v="WL-SEL-12"/>
  </r>
  <r>
    <d v="2023-01-17T00:00:00"/>
    <x v="0"/>
    <s v="UCLA Undergrad"/>
    <d v="2023-01-24T00:00:00"/>
    <s v="HP100"/>
    <s v="CLICC Circ Desk"/>
    <s v="WL-POW-09"/>
  </r>
  <r>
    <d v="2023-01-17T00:00:00"/>
    <x v="0"/>
    <s v="UCLA Undergrad"/>
    <d v="2023-01-24T00:00:00"/>
    <s v="HP132"/>
    <s v="CLICC Circ Desk"/>
    <s v="WL-PC2-21"/>
  </r>
  <r>
    <d v="2023-01-17T00:00:00"/>
    <x v="0"/>
    <s v="UCLA Undergrad"/>
    <d v="2023-01-24T00:00:00"/>
    <s v="HP158"/>
    <s v="CLICC Circ Desk"/>
    <s v="WL-LAB-07"/>
  </r>
  <r>
    <d v="2023-01-17T00:00:00"/>
    <x v="0"/>
    <s v="UCLA Undergrad"/>
    <d v="2023-01-27T00:00:00"/>
    <s v="CLICC-ML-0123"/>
    <s v="CLICC Circ Desk"/>
    <s v="ITS MacBook 50"/>
  </r>
  <r>
    <d v="2023-01-17T00:00:00"/>
    <x v="0"/>
    <s v="UCLA Undergrad"/>
    <d v="2023-01-27T00:00:00"/>
    <s v="HP159"/>
    <s v="CLICC Circ Desk"/>
    <s v="WL-LAB-08"/>
  </r>
  <r>
    <d v="2023-01-17T00:00:00"/>
    <x v="0"/>
    <s v="UCLA Undergrad"/>
    <d v="2023-01-30T00:00:00"/>
    <s v="CBK301"/>
    <s v="CLICC Circ Desk"/>
    <s v="CBK-CLICC-52"/>
  </r>
  <r>
    <d v="2023-01-17T00:00:00"/>
    <x v="0"/>
    <s v="UCLA Undergrad"/>
    <d v="2023-01-30T00:00:00"/>
    <s v="CLICC-ML-0110"/>
    <s v="CLICC Circ Desk"/>
    <s v="ITS MacBook 101"/>
  </r>
  <r>
    <d v="2023-01-17T00:00:00"/>
    <x v="0"/>
    <s v="UCLA Undergrad"/>
    <d v="2023-01-30T00:00:00"/>
    <s v="HP026"/>
    <s v="CLICC Circ Desk"/>
    <s v="WL-BCR-16"/>
  </r>
  <r>
    <d v="2023-01-17T00:00:00"/>
    <x v="0"/>
    <s v="UCLA Undergrad"/>
    <d v="2023-01-31T00:00:00"/>
    <s v="CBK083"/>
    <s v="CLICC Circ Desk"/>
    <s v="CYRL-09"/>
  </r>
  <r>
    <d v="2023-01-17T00:00:00"/>
    <x v="0"/>
    <s v="UCLA Undergrad"/>
    <d v="2023-01-31T00:00:00"/>
    <s v="CBK392"/>
    <s v="CLICC Circ Desk"/>
    <s v="CBK-CLICC-143"/>
  </r>
  <r>
    <d v="2023-01-17T00:00:00"/>
    <x v="0"/>
    <s v="UCLA Undergrad"/>
    <d v="2023-01-31T00:00:00"/>
    <s v="CLICC-ML-0033"/>
    <s v="CLICC Circ Desk"/>
    <s v="ITS MacBook 112"/>
  </r>
  <r>
    <d v="2023-01-17T00:00:00"/>
    <x v="0"/>
    <s v="UCLA Undergrad"/>
    <d v="2023-01-31T00:00:00"/>
    <s v="CLICC-ML-0134"/>
    <s v="CLICC Circ Desk"/>
    <s v="ITS MacBook 20"/>
  </r>
  <r>
    <d v="2023-01-17T00:00:00"/>
    <x v="0"/>
    <s v="UCLA Undergrad"/>
    <d v="2023-01-31T00:00:00"/>
    <s v="CLICC-MM-027"/>
    <s v="CLICC Circ Desk"/>
    <m/>
  </r>
  <r>
    <d v="2023-01-17T00:00:00"/>
    <x v="0"/>
    <s v="UCLA Undergrad"/>
    <d v="2023-01-31T00:00:00"/>
    <s v="HP086"/>
    <s v="CLICC Circ Desk"/>
    <s v="WL-RC2-16"/>
  </r>
  <r>
    <d v="2023-01-17T00:00:00"/>
    <x v="0"/>
    <s v="UCLA Undergrad"/>
    <d v="2023-01-31T00:00:00"/>
    <s v="HP151"/>
    <s v="CLICC Circ Desk"/>
    <s v="WL-LTL-05"/>
  </r>
  <r>
    <d v="2023-01-17T00:00:00"/>
    <x v="0"/>
    <s v="UCLA Undergrad"/>
    <d v="2023-02-01T00:00:00"/>
    <s v="CLICC-MM-039"/>
    <s v="CLICC Circ Desk"/>
    <m/>
  </r>
  <r>
    <d v="2023-01-17T00:00:00"/>
    <x v="0"/>
    <s v="UCLA Undergrad"/>
    <d v="2023-03-24T00:00:00"/>
    <s v="HP106"/>
    <s v="CLICC Circ Desk"/>
    <s v="W-POW-15"/>
  </r>
  <r>
    <d v="2023-01-17T00:00:00"/>
    <x v="0"/>
    <s v="UCLA Undergrad"/>
    <d v="2023-03-24T00:00:00"/>
    <s v="HP112"/>
    <s v="CLICC Circ Desk"/>
    <s v="WL-PC2-01"/>
  </r>
  <r>
    <d v="2023-01-17T00:00:00"/>
    <x v="0"/>
    <s v="UCLA Undergrad"/>
    <d v="2023-04-17T00:00:00"/>
    <s v="AD2007"/>
    <s v="SEL Boelter Circ Desk"/>
    <s v="CLICC EE AD2 Unit 7"/>
  </r>
  <r>
    <d v="2023-01-17T00:00:00"/>
    <x v="0"/>
    <s v="UCLA Undergrad"/>
    <d v="2023-04-17T00:00:00"/>
    <s v="AD2035"/>
    <s v="SEL Boelter Circ Desk"/>
    <s v="CLICC EE AD2 Unit 35"/>
  </r>
  <r>
    <d v="2023-01-17T00:00:00"/>
    <x v="0"/>
    <s v="UCLA Undergrad"/>
    <d v="2023-04-17T00:00:00"/>
    <s v="AD2064"/>
    <s v="SEL Boelter Circ Desk"/>
    <s v="CLICC EE AD2 Unit 64"/>
  </r>
  <r>
    <d v="2023-01-17T00:00:00"/>
    <x v="33"/>
    <s v="UCLA Undergrad"/>
    <d v="2023-04-17T00:00:00"/>
    <s v="AD2251"/>
    <s v="SEL Boelter Circ Desk"/>
    <s v="CLICC EE AD2 Unit 251"/>
  </r>
  <r>
    <d v="2023-01-17T00:00:00"/>
    <x v="34"/>
    <s v="UCLA Undergrad"/>
    <d v="2023-01-17T00:00:00"/>
    <s v="MACUSBC29C29"/>
    <s v="CLICC Circ Desk"/>
    <m/>
  </r>
  <r>
    <d v="2023-01-17T00:00:00"/>
    <x v="35"/>
    <s v="UCLA Undergrad"/>
    <d v="2023-04-17T00:00:00"/>
    <s v="AD2250"/>
    <s v="SEL Boelter Circ Desk"/>
    <s v="CLICC EE AD2 Unit 250"/>
  </r>
  <r>
    <d v="2023-01-17T00:00:00"/>
    <x v="36"/>
    <s v="UCLA Undergrad"/>
    <d v="2023-04-17T00:00:00"/>
    <s v="AD2136"/>
    <s v="SEL Boelter Circ Desk"/>
    <s v="CLICC EE AD2 Unit 136"/>
  </r>
  <r>
    <d v="2023-01-17T00:00:00"/>
    <x v="37"/>
    <s v="UCLA Undergrad"/>
    <d v="2023-04-17T00:00:00"/>
    <s v="AD2029"/>
    <s v="SEL Boelter Circ Desk"/>
    <s v="CLICC EE AD2 Unit 29"/>
  </r>
  <r>
    <d v="2023-01-17T00:00:00"/>
    <x v="38"/>
    <s v="UCLA Undergrad"/>
    <d v="2023-04-17T00:00:00"/>
    <s v="AD2169"/>
    <s v="SEL Boelter Circ Desk"/>
    <s v="CLICC EE AD2 Unit 169"/>
  </r>
  <r>
    <d v="2023-01-18T00:00:00"/>
    <x v="0"/>
    <m/>
    <d v="2023-01-18T00:00:00"/>
    <s v="CBK196"/>
    <s v="Biomed Circ Desk"/>
    <s v="CBK-BIO-07"/>
  </r>
  <r>
    <d v="2023-01-18T00:00:00"/>
    <x v="0"/>
    <m/>
    <d v="2023-01-18T00:00:00"/>
    <s v="CBK320"/>
    <s v="Default Circulation Desk"/>
    <s v="CBK-CLICC-71"/>
  </r>
  <r>
    <d v="2023-01-18T00:00:00"/>
    <x v="0"/>
    <m/>
    <d v="2023-01-18T00:00:00"/>
    <s v="CLICC-MM-0158"/>
    <s v="CLICC Circ Desk"/>
    <s v="ITS iPad 209"/>
  </r>
  <r>
    <d v="2023-01-18T00:00:00"/>
    <x v="0"/>
    <m/>
    <d v="2023-01-18T00:00:00"/>
    <s v="CLICC-MM-068"/>
    <s v="CLICC Circ Desk"/>
    <m/>
  </r>
  <r>
    <d v="2023-01-18T00:00:00"/>
    <x v="0"/>
    <m/>
    <d v="2023-01-18T00:00:00"/>
    <s v="IPADK255"/>
    <s v="CLICC Circ Desk"/>
    <s v="CLICC iPad Pro Keyboard 255"/>
  </r>
  <r>
    <d v="2023-01-18T00:00:00"/>
    <x v="0"/>
    <m/>
    <d v="2023-01-18T00:00:00"/>
    <s v="IPHONE20"/>
    <s v="SEL Boelter Circ Desk"/>
    <s v="IPH-BOE-04"/>
  </r>
  <r>
    <d v="2023-01-18T00:00:00"/>
    <x v="0"/>
    <m/>
    <d v="2023-01-18T00:00:00"/>
    <s v="IPHONE80"/>
    <s v="CLICC Circ Desk"/>
    <m/>
  </r>
  <r>
    <d v="2023-01-18T00:00:00"/>
    <x v="0"/>
    <m/>
    <d v="2023-01-18T00:00:00"/>
    <s v="OMNI13"/>
    <s v="SEL Boelter Circ Desk"/>
    <s v="OMN-BOE-03"/>
  </r>
  <r>
    <d v="2023-01-18T00:00:00"/>
    <x v="0"/>
    <m/>
    <d v="2023-01-18T00:00:00"/>
    <s v="WALLADPT05"/>
    <s v="SEL Boelter Circ Desk"/>
    <s v="ADP-BOE-03"/>
  </r>
  <r>
    <d v="2023-01-18T00:00:00"/>
    <x v="0"/>
    <m/>
    <d v="2023-01-18T00:00:00"/>
    <s v="WALLADPT09"/>
    <s v="SEL Boelter Circ Desk"/>
    <s v="ADP-BOE-07"/>
  </r>
  <r>
    <d v="2023-01-18T00:00:00"/>
    <x v="0"/>
    <s v="UCLA Academic"/>
    <d v="2023-01-18T00:00:00"/>
    <s v="HDMIC23"/>
    <s v="CLICC Circ Desk"/>
    <s v="HDMC-YRL-15"/>
  </r>
  <r>
    <d v="2023-01-18T00:00:00"/>
    <x v="0"/>
    <s v="UCLA Academic"/>
    <d v="2023-01-18T00:00:00"/>
    <s v="IPHONE58"/>
    <s v="Biomed Circ Desk"/>
    <s v="IPH-BIO-02"/>
  </r>
  <r>
    <d v="2023-01-18T00:00:00"/>
    <x v="0"/>
    <s v="UCLA Academic"/>
    <d v="2023-01-18T00:00:00"/>
    <s v="UHDMI18"/>
    <s v="CLICC Circ Desk"/>
    <m/>
  </r>
  <r>
    <d v="2023-01-18T00:00:00"/>
    <x v="0"/>
    <s v="UCLA Academic"/>
    <d v="2023-01-18T00:00:00"/>
    <s v="WALLADPT22"/>
    <s v="Biomed Circ Desk"/>
    <s v="ADP-BIO-06"/>
  </r>
  <r>
    <d v="2023-01-18T00:00:00"/>
    <x v="0"/>
    <s v="UCLA Graduate"/>
    <d v="2023-01-18T00:00:00"/>
    <s v="HDST13"/>
    <s v="CLICC Circ Desk"/>
    <s v="HDS-POW-02"/>
  </r>
  <r>
    <d v="2023-01-18T00:00:00"/>
    <x v="0"/>
    <s v="UCLA Graduate"/>
    <d v="2023-01-18T00:00:00"/>
    <s v="HDST17"/>
    <s v="CLICC Circ Desk"/>
    <s v="HDS-POW-06"/>
  </r>
  <r>
    <d v="2023-01-18T00:00:00"/>
    <x v="0"/>
    <s v="UCLA Graduate"/>
    <d v="2023-01-18T00:00:00"/>
    <s v="HPUSBC02"/>
    <s v="SEL Boelter Circ Desk"/>
    <s v="HPUS-BOE-02"/>
  </r>
  <r>
    <d v="2023-01-18T00:00:00"/>
    <x v="0"/>
    <s v="UCLA Graduate"/>
    <d v="2023-01-18T00:00:00"/>
    <s v="IPADK229"/>
    <s v="CLICC Circ Desk"/>
    <s v="CLICC iPad Pro Keyboard 229"/>
  </r>
  <r>
    <d v="2023-01-18T00:00:00"/>
    <x v="0"/>
    <s v="UCLA Graduate"/>
    <d v="2023-01-18T00:00:00"/>
    <s v="IPHONE21"/>
    <s v="SEL Boelter Circ Desk"/>
    <s v="IPH-BOE-05"/>
  </r>
  <r>
    <d v="2023-01-18T00:00:00"/>
    <x v="0"/>
    <s v="UCLA Graduate"/>
    <d v="2023-01-18T00:00:00"/>
    <s v="IPHONE57"/>
    <s v="Biomed Circ Desk"/>
    <s v="IPH-BIO-01"/>
  </r>
  <r>
    <d v="2023-01-18T00:00:00"/>
    <x v="0"/>
    <s v="UCLA Graduate"/>
    <d v="2023-01-18T00:00:00"/>
    <s v="MACCHRG67"/>
    <s v="Biomed Circ Desk"/>
    <s v="MAGT-BIO-06"/>
  </r>
  <r>
    <d v="2023-01-18T00:00:00"/>
    <x v="0"/>
    <s v="UCLA Graduate"/>
    <d v="2023-01-18T00:00:00"/>
    <s v="MACUSBC19C19"/>
    <s v="CLICC Circ Desk"/>
    <s v="USBC-POW-02"/>
  </r>
  <r>
    <d v="2023-01-18T00:00:00"/>
    <x v="0"/>
    <s v="UCLA Graduate"/>
    <d v="2023-01-18T00:00:00"/>
    <s v="MACUSBC20C20"/>
    <s v="CLICC Circ Desk"/>
    <s v="USBC-POW-03"/>
  </r>
  <r>
    <d v="2023-01-18T00:00:00"/>
    <x v="0"/>
    <s v="UCLA Graduate"/>
    <d v="2023-01-18T00:00:00"/>
    <s v="UVGA18"/>
    <s v="CLICC Circ Desk"/>
    <m/>
  </r>
  <r>
    <d v="2023-01-18T00:00:00"/>
    <x v="0"/>
    <s v="UCLA Graduate"/>
    <d v="2023-01-18T00:00:00"/>
    <s v="UVGA22"/>
    <s v="CLICC Circ Desk"/>
    <m/>
  </r>
  <r>
    <d v="2023-01-18T00:00:00"/>
    <x v="0"/>
    <s v="UCLA Graduate"/>
    <d v="2023-01-18T00:00:00"/>
    <s v="WALLADPT03"/>
    <s v="SEL Boelter Circ Desk"/>
    <s v="ADP-BOE-01"/>
  </r>
  <r>
    <d v="2023-01-18T00:00:00"/>
    <x v="0"/>
    <s v="UCLA Graduate"/>
    <d v="2023-01-25T00:00:00"/>
    <s v="CBK103"/>
    <s v="CLICC Circ Desk"/>
    <s v="CBCR-24"/>
  </r>
  <r>
    <d v="2023-01-18T00:00:00"/>
    <x v="0"/>
    <s v="UCLA Graduate"/>
    <d v="2023-01-25T00:00:00"/>
    <s v="HP029"/>
    <s v="CLICC Circ Desk"/>
    <s v="WL-BCR-19"/>
  </r>
  <r>
    <d v="2023-01-18T00:00:00"/>
    <x v="0"/>
    <s v="UCLA Graduate"/>
    <d v="2023-01-25T00:00:00"/>
    <s v="HP108"/>
    <s v="CLICC Circ Desk"/>
    <s v="W-POW-17"/>
  </r>
  <r>
    <d v="2023-01-18T00:00:00"/>
    <x v="0"/>
    <s v="UCLA Graduate"/>
    <d v="2023-01-25T00:00:00"/>
    <s v="HP122"/>
    <s v="CLICC Circ Desk"/>
    <s v="WL-PC2-11"/>
  </r>
  <r>
    <d v="2023-01-18T00:00:00"/>
    <x v="0"/>
    <s v="UCLA Graduate"/>
    <d v="2023-01-25T00:00:00"/>
    <s v="HP140"/>
    <s v="CLICC Circ Desk"/>
    <s v="WL-PC2-29"/>
  </r>
  <r>
    <d v="2023-01-18T00:00:00"/>
    <x v="0"/>
    <s v="UCLA Graduate"/>
    <d v="2023-02-01T00:00:00"/>
    <s v="HP152"/>
    <s v="CLICC Circ Desk"/>
    <s v="WL-LAB-01"/>
  </r>
  <r>
    <d v="2023-01-18T00:00:00"/>
    <x v="0"/>
    <s v="UCLA Graduate"/>
    <d v="2023-03-24T00:00:00"/>
    <s v="CLICC-MM-0012"/>
    <s v="CLICC Circ Desk"/>
    <s v="ITS iPad 227"/>
  </r>
  <r>
    <d v="2023-01-18T00:00:00"/>
    <x v="0"/>
    <s v="UCLA Staff"/>
    <d v="2023-01-31T00:00:00"/>
    <s v="HP007"/>
    <s v="CLICC Circ Desk"/>
    <s v="WL-BIO-07"/>
  </r>
  <r>
    <d v="2023-01-18T00:00:00"/>
    <x v="0"/>
    <s v="UCLA Undergrad"/>
    <d v="2023-01-18T00:00:00"/>
    <s v="ANKER04"/>
    <s v="CLICC Circ Desk"/>
    <m/>
  </r>
  <r>
    <d v="2023-01-18T00:00:00"/>
    <x v="0"/>
    <s v="UCLA Undergrad"/>
    <d v="2023-01-18T00:00:00"/>
    <s v="BOEIPHONE04"/>
    <s v="SEL Boelter Circ Desk"/>
    <s v="BOE-IPHONE-04"/>
  </r>
  <r>
    <d v="2023-01-18T00:00:00"/>
    <x v="0"/>
    <s v="UCLA Undergrad"/>
    <d v="2023-01-18T00:00:00"/>
    <s v="HDST03"/>
    <s v="SEL Boelter Circ Desk"/>
    <s v="HDS-BOE-03"/>
  </r>
  <r>
    <d v="2023-01-18T00:00:00"/>
    <x v="0"/>
    <s v="UCLA Undergrad"/>
    <d v="2023-01-18T00:00:00"/>
    <s v="HDST15"/>
    <s v="CLICC Circ Desk"/>
    <s v="HDS-POW-04"/>
  </r>
  <r>
    <d v="2023-01-18T00:00:00"/>
    <x v="0"/>
    <s v="UCLA Undergrad"/>
    <d v="2023-01-18T00:00:00"/>
    <s v="HDST30"/>
    <s v="CLICC Circ Desk"/>
    <m/>
  </r>
  <r>
    <d v="2023-01-18T00:00:00"/>
    <x v="0"/>
    <s v="UCLA Undergrad"/>
    <d v="2023-01-18T00:00:00"/>
    <s v="HPUSBC04"/>
    <s v="SEL Boelter Circ Desk"/>
    <s v="HPUS-BOE-04"/>
  </r>
  <r>
    <d v="2023-01-18T00:00:00"/>
    <x v="0"/>
    <s v="UCLA Undergrad"/>
    <d v="2023-01-18T00:00:00"/>
    <s v="HPUSBC05"/>
    <s v="SEL Boelter Circ Desk"/>
    <s v="HPUS-BOE-05"/>
  </r>
  <r>
    <d v="2023-01-18T00:00:00"/>
    <x v="0"/>
    <s v="UCLA Undergrad"/>
    <d v="2023-01-18T00:00:00"/>
    <s v="HPUSBC06"/>
    <s v="SEL Boelter Circ Desk"/>
    <m/>
  </r>
  <r>
    <d v="2023-01-18T00:00:00"/>
    <x v="0"/>
    <s v="UCLA Undergrad"/>
    <d v="2023-01-18T00:00:00"/>
    <s v="HPUSBC12"/>
    <s v="SEL Boelter Circ Desk"/>
    <m/>
  </r>
  <r>
    <d v="2023-01-18T00:00:00"/>
    <x v="0"/>
    <s v="UCLA Undergrad"/>
    <d v="2023-01-18T00:00:00"/>
    <s v="IPHONE02"/>
    <s v="Music Circ Desk"/>
    <s v="IPH-MUS-02"/>
  </r>
  <r>
    <d v="2023-01-18T00:00:00"/>
    <x v="0"/>
    <s v="UCLA Undergrad"/>
    <d v="2023-01-18T00:00:00"/>
    <s v="IPHONE20"/>
    <s v="SEL Boelter Circ Desk"/>
    <s v="IPH-BOE-04"/>
  </r>
  <r>
    <d v="2023-01-18T00:00:00"/>
    <x v="0"/>
    <s v="UCLA Undergrad"/>
    <d v="2023-01-18T00:00:00"/>
    <s v="IPHONE21"/>
    <s v="SEL Boelter Circ Desk"/>
    <s v="IPH-BOE-05"/>
  </r>
  <r>
    <d v="2023-01-18T00:00:00"/>
    <x v="0"/>
    <s v="UCLA Undergrad"/>
    <d v="2023-01-18T00:00:00"/>
    <s v="IPHONE31"/>
    <s v="CLICC Circ Desk"/>
    <s v="IPH-YRL-07"/>
  </r>
  <r>
    <d v="2023-01-18T00:00:00"/>
    <x v="0"/>
    <s v="UCLA Undergrad"/>
    <d v="2023-01-18T00:00:00"/>
    <s v="IPHONE32"/>
    <s v="CLICC Circ Desk"/>
    <s v="IPH-YRL-08"/>
  </r>
  <r>
    <d v="2023-01-18T00:00:00"/>
    <x v="0"/>
    <s v="UCLA Undergrad"/>
    <d v="2023-01-18T00:00:00"/>
    <s v="IPHONE34"/>
    <s v="CLICC Circ Desk"/>
    <s v="IPH-YRL-10"/>
  </r>
  <r>
    <d v="2023-01-18T00:00:00"/>
    <x v="0"/>
    <s v="UCLA Undergrad"/>
    <d v="2023-01-18T00:00:00"/>
    <s v="IPHONE37"/>
    <s v="CLICC Circ Desk"/>
    <s v="IPH-YRL-13"/>
  </r>
  <r>
    <d v="2023-01-18T00:00:00"/>
    <x v="0"/>
    <s v="UCLA Undergrad"/>
    <d v="2023-01-18T00:00:00"/>
    <s v="IPHONE42"/>
    <s v="Default Circulation Desk"/>
    <s v="IPH-LOC-04"/>
  </r>
  <r>
    <d v="2023-01-18T00:00:00"/>
    <x v="0"/>
    <s v="UCLA Undergrad"/>
    <d v="2023-01-18T00:00:00"/>
    <s v="IPHONE46"/>
    <s v="CLICC Circ Desk"/>
    <s v="IPH-POW-02"/>
  </r>
  <r>
    <d v="2023-01-18T00:00:00"/>
    <x v="0"/>
    <s v="UCLA Undergrad"/>
    <d v="2023-01-18T00:00:00"/>
    <s v="IPHONE52"/>
    <s v="CLICC Circ Desk"/>
    <s v="IPH-POW-08"/>
  </r>
  <r>
    <d v="2023-01-18T00:00:00"/>
    <x v="0"/>
    <s v="UCLA Undergrad"/>
    <d v="2023-01-18T00:00:00"/>
    <s v="IPHONE80"/>
    <s v="CLICC Circ Desk"/>
    <m/>
  </r>
  <r>
    <d v="2023-01-18T00:00:00"/>
    <x v="0"/>
    <s v="UCLA Undergrad"/>
    <d v="2023-01-18T00:00:00"/>
    <s v="MACUSBC05C05"/>
    <s v="CLICC Circ Desk"/>
    <s v="USBC-YRL-01"/>
  </r>
  <r>
    <d v="2023-01-18T00:00:00"/>
    <x v="0"/>
    <s v="UCLA Undergrad"/>
    <d v="2023-01-18T00:00:00"/>
    <s v="MACUSBC07C07"/>
    <s v="CLICC Circ Desk"/>
    <s v="USBC-YRL-03"/>
  </r>
  <r>
    <d v="2023-01-18T00:00:00"/>
    <x v="0"/>
    <s v="UCLA Undergrad"/>
    <d v="2023-01-18T00:00:00"/>
    <s v="MACUSBC09C09"/>
    <s v="CLICC Circ Desk"/>
    <s v="USBC-YRL-05"/>
  </r>
  <r>
    <d v="2023-01-18T00:00:00"/>
    <x v="0"/>
    <s v="UCLA Undergrad"/>
    <d v="2023-01-18T00:00:00"/>
    <s v="MACUSBC19C19"/>
    <s v="CLICC Circ Desk"/>
    <s v="USBC-POW-02"/>
  </r>
  <r>
    <d v="2023-01-18T00:00:00"/>
    <x v="0"/>
    <s v="UCLA Undergrad"/>
    <d v="2023-01-18T00:00:00"/>
    <s v="MACUSBC23C23"/>
    <s v="CLICC Circ Desk"/>
    <s v="USBC-POW-06"/>
  </r>
  <r>
    <d v="2023-01-18T00:00:00"/>
    <x v="0"/>
    <s v="UCLA Undergrad"/>
    <d v="2023-01-18T00:00:00"/>
    <s v="MACUSBC24C24"/>
    <s v="CLICC Circ Desk"/>
    <s v="USBC-POW-07"/>
  </r>
  <r>
    <d v="2023-01-18T00:00:00"/>
    <x v="0"/>
    <s v="UCLA Undergrad"/>
    <d v="2023-01-18T00:00:00"/>
    <s v="MACUSBC25C25"/>
    <s v="CLICC Circ Desk"/>
    <s v="USBC-POW-08"/>
  </r>
  <r>
    <d v="2023-01-18T00:00:00"/>
    <x v="0"/>
    <s v="UCLA Undergrad"/>
    <d v="2023-01-18T00:00:00"/>
    <s v="MACUSBC27C27"/>
    <s v="CLICC Circ Desk"/>
    <s v="USBC-POW-10"/>
  </r>
  <r>
    <d v="2023-01-18T00:00:00"/>
    <x v="0"/>
    <s v="UCLA Undergrad"/>
    <d v="2023-01-18T00:00:00"/>
    <s v="OMNI11"/>
    <s v="SEL Boelter Circ Desk"/>
    <s v="OMN-BOE-01"/>
  </r>
  <r>
    <d v="2023-01-18T00:00:00"/>
    <x v="0"/>
    <s v="UCLA Undergrad"/>
    <d v="2023-01-18T00:00:00"/>
    <s v="OMNI13"/>
    <s v="SEL Boelter Circ Desk"/>
    <s v="OMN-BOE-03"/>
  </r>
  <r>
    <d v="2023-01-18T00:00:00"/>
    <x v="0"/>
    <s v="UCLA Undergrad"/>
    <d v="2023-01-18T00:00:00"/>
    <s v="OMNI25"/>
    <s v="Music Circ Desk"/>
    <s v="OMN-MUS-05"/>
  </r>
  <r>
    <d v="2023-01-18T00:00:00"/>
    <x v="0"/>
    <s v="UCLA Undergrad"/>
    <d v="2023-01-18T00:00:00"/>
    <s v="OMNI29"/>
    <s v="Music Circ Desk"/>
    <s v="OMN-MUS-09"/>
  </r>
  <r>
    <d v="2023-01-18T00:00:00"/>
    <x v="0"/>
    <s v="UCLA Undergrad"/>
    <d v="2023-01-18T00:00:00"/>
    <s v="OMNI50"/>
    <s v="CLICC Circ Desk"/>
    <m/>
  </r>
  <r>
    <d v="2023-01-18T00:00:00"/>
    <x v="0"/>
    <s v="UCLA Undergrad"/>
    <d v="2023-01-18T00:00:00"/>
    <s v="UVGA17"/>
    <s v="CLICC Circ Desk"/>
    <m/>
  </r>
  <r>
    <d v="2023-01-18T00:00:00"/>
    <x v="0"/>
    <s v="UCLA Undergrad"/>
    <d v="2023-01-18T00:00:00"/>
    <s v="VGA49"/>
    <s v="CLICC Circ Desk"/>
    <s v="VGAA-POW-05"/>
  </r>
  <r>
    <d v="2023-01-18T00:00:00"/>
    <x v="0"/>
    <s v="UCLA Undergrad"/>
    <d v="2023-01-18T00:00:00"/>
    <s v="VGAC24"/>
    <s v="CLICC Circ Desk"/>
    <s v="VGAC-YRL-08"/>
  </r>
  <r>
    <d v="2023-01-18T00:00:00"/>
    <x v="0"/>
    <s v="UCLA Undergrad"/>
    <d v="2023-01-18T00:00:00"/>
    <s v="WALLADPT03"/>
    <s v="SEL Boelter Circ Desk"/>
    <s v="ADP-BOE-01"/>
  </r>
  <r>
    <d v="2023-01-18T00:00:00"/>
    <x v="0"/>
    <s v="UCLA Undergrad"/>
    <d v="2023-01-18T00:00:00"/>
    <s v="WALLADPT05"/>
    <s v="SEL Boelter Circ Desk"/>
    <s v="ADP-BOE-03"/>
  </r>
  <r>
    <d v="2023-01-18T00:00:00"/>
    <x v="0"/>
    <s v="UCLA Undergrad"/>
    <d v="2023-01-18T00:00:00"/>
    <s v="WALLADPT09"/>
    <s v="SEL Boelter Circ Desk"/>
    <s v="ADP-BOE-07"/>
  </r>
  <r>
    <d v="2023-01-18T00:00:00"/>
    <x v="0"/>
    <s v="UCLA Undergrad"/>
    <d v="2023-01-18T00:00:00"/>
    <s v="WALLADPT12"/>
    <s v="CLICC Circ Desk"/>
    <s v="ADP-POW-01"/>
  </r>
  <r>
    <d v="2023-01-18T00:00:00"/>
    <x v="0"/>
    <s v="UCLA Undergrad"/>
    <d v="2023-01-18T00:00:00"/>
    <s v="WALLADPT28"/>
    <s v="CLICC Circ Desk"/>
    <m/>
  </r>
  <r>
    <d v="2023-01-18T00:00:00"/>
    <x v="0"/>
    <s v="UCLA Undergrad"/>
    <d v="2023-01-18T00:00:00"/>
    <s v="WALLADPT31"/>
    <s v="CLICC Circ Desk"/>
    <m/>
  </r>
  <r>
    <d v="2023-01-18T00:00:00"/>
    <x v="0"/>
    <s v="UCLA Undergrad"/>
    <d v="2023-01-18T00:00:00"/>
    <s v="WALLADPT38"/>
    <s v="CLICC Circ Desk"/>
    <m/>
  </r>
  <r>
    <d v="2023-01-18T00:00:00"/>
    <x v="0"/>
    <s v="UCLA Undergrad"/>
    <d v="2023-01-18T00:00:00"/>
    <s v="WALLADPT45"/>
    <s v="CLICC Circ Desk"/>
    <m/>
  </r>
  <r>
    <d v="2023-01-18T00:00:00"/>
    <x v="0"/>
    <s v="UCLA Undergrad"/>
    <d v="2023-01-18T00:00:00"/>
    <s v="WALLADPT46"/>
    <s v="CLICC Circ Desk"/>
    <m/>
  </r>
  <r>
    <d v="2023-01-18T00:00:00"/>
    <x v="0"/>
    <s v="UCLA Undergrad"/>
    <d v="2023-01-18T00:00:00"/>
    <s v="WALLADPT47"/>
    <s v="CLICC Circ Desk"/>
    <m/>
  </r>
  <r>
    <d v="2023-01-18T00:00:00"/>
    <x v="0"/>
    <s v="UCLA Undergrad"/>
    <d v="2023-01-18T00:00:00"/>
    <s v="WALLADPT48"/>
    <s v="CLICC Circ Desk"/>
    <m/>
  </r>
  <r>
    <d v="2023-01-18T00:00:00"/>
    <x v="0"/>
    <s v="UCLA Undergrad"/>
    <d v="2023-01-25T00:00:00"/>
    <s v="CBK052"/>
    <s v="Default Circulation Desk"/>
    <s v="CPOW-18"/>
  </r>
  <r>
    <d v="2023-01-18T00:00:00"/>
    <x v="0"/>
    <s v="UCLA Undergrad"/>
    <d v="2023-01-25T00:00:00"/>
    <s v="CBK199"/>
    <s v="Biomed Circ Desk"/>
    <s v="CBK-BIO-10"/>
  </r>
  <r>
    <d v="2023-01-18T00:00:00"/>
    <x v="0"/>
    <s v="UCLA Undergrad"/>
    <d v="2023-01-25T00:00:00"/>
    <s v="CBK320"/>
    <s v="CLICC Circ Desk"/>
    <s v="CBK-CLICC-71"/>
  </r>
  <r>
    <d v="2023-01-18T00:00:00"/>
    <x v="0"/>
    <s v="UCLA Undergrad"/>
    <d v="2023-01-25T00:00:00"/>
    <s v="CBK366"/>
    <s v="CLICC Circ Desk"/>
    <s v="CBK-CLICC-117"/>
  </r>
  <r>
    <d v="2023-01-18T00:00:00"/>
    <x v="0"/>
    <s v="UCLA Undergrad"/>
    <d v="2023-01-25T00:00:00"/>
    <s v="FAC396"/>
    <s v="CLICC Circ Desk"/>
    <s v="ITS MacBook 96"/>
  </r>
  <r>
    <d v="2023-01-18T00:00:00"/>
    <x v="0"/>
    <s v="UCLA Undergrad"/>
    <d v="2023-01-25T00:00:00"/>
    <s v="HP001"/>
    <s v="CLICC Circ Desk"/>
    <s v="WL-BIO-01"/>
  </r>
  <r>
    <d v="2023-01-18T00:00:00"/>
    <x v="0"/>
    <s v="UCLA Undergrad"/>
    <d v="2023-01-25T00:00:00"/>
    <s v="HP051"/>
    <s v="CLICC Circ Desk"/>
    <s v="WL-YRL-01"/>
  </r>
  <r>
    <d v="2023-01-18T00:00:00"/>
    <x v="0"/>
    <s v="UCLA Undergrad"/>
    <d v="2023-02-01T00:00:00"/>
    <s v="CBK059"/>
    <s v="CLICC Circ Desk"/>
    <s v="CPOW-25"/>
  </r>
  <r>
    <d v="2023-01-18T00:00:00"/>
    <x v="0"/>
    <s v="UCLA Undergrad"/>
    <d v="2023-02-01T00:00:00"/>
    <s v="CBK413"/>
    <s v="CLICC Circ Desk"/>
    <s v="CBK-CLICC-164"/>
  </r>
  <r>
    <d v="2023-01-18T00:00:00"/>
    <x v="0"/>
    <s v="UCLA Undergrad"/>
    <d v="2023-02-01T00:00:00"/>
    <s v="HP009"/>
    <s v="CLICC Circ Desk"/>
    <s v="WL-BIO-09"/>
  </r>
  <r>
    <d v="2023-01-18T00:00:00"/>
    <x v="0"/>
    <s v="UCLA Undergrad"/>
    <d v="2023-02-01T00:00:00"/>
    <s v="HP043"/>
    <s v="CLICC Circ Desk"/>
    <s v="WL-SEL-08"/>
  </r>
  <r>
    <d v="2023-01-18T00:00:00"/>
    <x v="0"/>
    <s v="UCLA Undergrad"/>
    <d v="2023-02-01T00:00:00"/>
    <s v="HP045"/>
    <s v="CLICC Circ Desk"/>
    <s v="WL-SEL-10"/>
  </r>
  <r>
    <d v="2023-01-18T00:00:00"/>
    <x v="0"/>
    <s v="UCLA Undergrad"/>
    <d v="2023-02-01T00:00:00"/>
    <s v="HP052"/>
    <s v="CLICC Circ Desk"/>
    <s v="WL-YRL-02"/>
  </r>
  <r>
    <d v="2023-01-18T00:00:00"/>
    <x v="0"/>
    <s v="UCLA Undergrad"/>
    <d v="2023-02-01T00:00:00"/>
    <s v="HP066"/>
    <s v="CLICC Circ Desk"/>
    <s v="WL-YRL-16"/>
  </r>
  <r>
    <d v="2023-01-18T00:00:00"/>
    <x v="0"/>
    <s v="UCLA Undergrad"/>
    <d v="2023-02-01T00:00:00"/>
    <s v="HP114"/>
    <s v="CLICC Circ Desk"/>
    <s v="WL-PC2-03"/>
  </r>
  <r>
    <d v="2023-01-18T00:00:00"/>
    <x v="0"/>
    <s v="UCLA Undergrad"/>
    <d v="2023-02-01T00:00:00"/>
    <s v="HP155"/>
    <s v="CLICC Circ Desk"/>
    <s v="WL-LAB-04"/>
  </r>
  <r>
    <d v="2023-01-18T00:00:00"/>
    <x v="0"/>
    <s v="UCLA Undergrad"/>
    <d v="2023-02-01T00:00:00"/>
    <s v="IPADK233"/>
    <s v="CLICC Circ Desk"/>
    <s v="CLICC iPad Pro Keyboard 233"/>
  </r>
  <r>
    <d v="2023-01-18T00:00:00"/>
    <x v="0"/>
    <s v="UCLA Undergrad"/>
    <d v="2023-04-18T00:00:00"/>
    <s v="AD2347"/>
    <s v="SEL Boelter Circ Desk"/>
    <m/>
  </r>
  <r>
    <d v="2023-01-18T00:00:00"/>
    <x v="0"/>
    <s v="UCLA Undergrad"/>
    <d v="2023-04-18T00:00:00"/>
    <s v="AD2371"/>
    <s v="SEL Boelter Circ Desk"/>
    <m/>
  </r>
  <r>
    <d v="2023-01-18T00:00:00"/>
    <x v="39"/>
    <s v="UCLA Undergrad"/>
    <d v="2023-04-18T00:00:00"/>
    <s v="AD2214"/>
    <s v="SEL Boelter Circ Desk"/>
    <s v="CLICC EE AD2 Unit 214"/>
  </r>
  <r>
    <d v="2023-01-18T00:00:00"/>
    <x v="40"/>
    <s v="UCLA Undergrad"/>
    <d v="2023-04-18T00:00:00"/>
    <s v="AD2207"/>
    <s v="SEL Boelter Circ Desk"/>
    <s v="CLICC EE AD2 Unit 207"/>
  </r>
  <r>
    <d v="2023-01-18T00:00:00"/>
    <x v="41"/>
    <s v="UCLA Undergrad"/>
    <d v="2023-02-01T00:00:00"/>
    <s v="IPADK225"/>
    <s v="CLICC Circ Desk"/>
    <s v="CLICC iPad Pro Keyboard 225"/>
  </r>
  <r>
    <d v="2023-01-18T00:00:00"/>
    <x v="42"/>
    <s v="UCLA Undergrad"/>
    <d v="2023-04-18T00:00:00"/>
    <s v="AD2232"/>
    <s v="SEL Boelter Circ Desk"/>
    <s v="CLICC EE AD2 Unit 232"/>
  </r>
  <r>
    <d v="2023-01-19T00:00:00"/>
    <x v="0"/>
    <m/>
    <d v="2023-01-19T00:00:00"/>
    <s v="ANDROID13"/>
    <s v="CLICC Circ Desk"/>
    <s v="AND-YRL-01"/>
  </r>
  <r>
    <d v="2023-01-19T00:00:00"/>
    <x v="0"/>
    <m/>
    <d v="2023-01-19T00:00:00"/>
    <s v="CLICC-ML-0034"/>
    <s v="CLICC Circ Desk"/>
    <s v="ITS MacBook 63"/>
  </r>
  <r>
    <d v="2023-01-19T00:00:00"/>
    <x v="0"/>
    <m/>
    <d v="2023-01-19T00:00:00"/>
    <s v="HPUSBC04"/>
    <s v="SEL Boelter Circ Desk"/>
    <s v="HPUS-BOE-04"/>
  </r>
  <r>
    <d v="2023-01-19T00:00:00"/>
    <x v="0"/>
    <m/>
    <d v="2023-01-19T00:00:00"/>
    <s v="IPADK289"/>
    <s v="CLICC Circ Desk"/>
    <s v="CLICC iPad Pro Keyboard 289"/>
  </r>
  <r>
    <d v="2023-01-19T00:00:00"/>
    <x v="0"/>
    <m/>
    <d v="2023-01-19T00:00:00"/>
    <s v="IPHONE20"/>
    <s v="SEL Boelter Circ Desk"/>
    <s v="IPH-BOE-04"/>
  </r>
  <r>
    <d v="2023-01-19T00:00:00"/>
    <x v="0"/>
    <m/>
    <d v="2023-01-19T00:00:00"/>
    <s v="IPHONE30"/>
    <s v="CLICC Circ Desk"/>
    <s v="IPH-YRL-06"/>
  </r>
  <r>
    <d v="2023-01-19T00:00:00"/>
    <x v="0"/>
    <m/>
    <d v="2023-01-19T00:00:00"/>
    <s v="WALLADPT09"/>
    <s v="SEL Boelter Circ Desk"/>
    <s v="ADP-BOE-07"/>
  </r>
  <r>
    <d v="2023-01-19T00:00:00"/>
    <x v="0"/>
    <m/>
    <d v="2023-01-19T00:00:00"/>
    <s v="WALLADPT31"/>
    <s v="CLICC Circ Desk"/>
    <m/>
  </r>
  <r>
    <d v="2023-01-19T00:00:00"/>
    <x v="0"/>
    <m/>
    <d v="2023-01-19T00:00:00"/>
    <s v="WALLADPT36"/>
    <s v="CLICC Circ Desk"/>
    <m/>
  </r>
  <r>
    <d v="2023-01-19T00:00:00"/>
    <x v="0"/>
    <s v="UCLA Graduate"/>
    <d v="2023-01-19T00:00:00"/>
    <s v="HDST13"/>
    <s v="CLICC Circ Desk"/>
    <s v="HDS-POW-02"/>
  </r>
  <r>
    <d v="2023-01-19T00:00:00"/>
    <x v="0"/>
    <s v="UCLA Graduate"/>
    <d v="2023-01-19T00:00:00"/>
    <s v="HDST30"/>
    <s v="CLICC Circ Desk"/>
    <m/>
  </r>
  <r>
    <d v="2023-01-19T00:00:00"/>
    <x v="0"/>
    <s v="UCLA Graduate"/>
    <d v="2023-01-19T00:00:00"/>
    <s v="HPUSBC02"/>
    <s v="SEL Boelter Circ Desk"/>
    <s v="HPUS-BOE-02"/>
  </r>
  <r>
    <d v="2023-01-19T00:00:00"/>
    <x v="0"/>
    <s v="UCLA Graduate"/>
    <d v="2023-01-19T00:00:00"/>
    <s v="HPUSBC04"/>
    <s v="SEL Boelter Circ Desk"/>
    <s v="HPUS-BOE-04"/>
  </r>
  <r>
    <d v="2023-01-19T00:00:00"/>
    <x v="0"/>
    <s v="UCLA Graduate"/>
    <d v="2023-01-19T00:00:00"/>
    <s v="IPHONE20"/>
    <s v="Biomed Circ Desk"/>
    <s v="IPH-BOE-04"/>
  </r>
  <r>
    <d v="2023-01-19T00:00:00"/>
    <x v="0"/>
    <s v="UCLA Graduate"/>
    <d v="2023-01-19T00:00:00"/>
    <s v="IPHONE20"/>
    <s v="SEL Boelter Circ Desk"/>
    <s v="IPH-BOE-04"/>
  </r>
  <r>
    <d v="2023-01-19T00:00:00"/>
    <x v="0"/>
    <s v="UCLA Graduate"/>
    <d v="2023-01-19T00:00:00"/>
    <s v="IPHONE21"/>
    <s v="SEL Boelter Circ Desk"/>
    <s v="IPH-BOE-05"/>
  </r>
  <r>
    <d v="2023-01-19T00:00:00"/>
    <x v="0"/>
    <s v="UCLA Graduate"/>
    <d v="2023-01-19T00:00:00"/>
    <s v="IPHONE46"/>
    <s v="CLICC Circ Desk"/>
    <s v="IPH-POW-02"/>
  </r>
  <r>
    <d v="2023-01-19T00:00:00"/>
    <x v="0"/>
    <s v="UCLA Graduate"/>
    <d v="2023-01-19T00:00:00"/>
    <s v="IPHONE57"/>
    <s v="Biomed Circ Desk"/>
    <s v="IPH-BIO-01"/>
  </r>
  <r>
    <d v="2023-01-19T00:00:00"/>
    <x v="0"/>
    <s v="UCLA Graduate"/>
    <d v="2023-01-19T00:00:00"/>
    <s v="MACCHRG67"/>
    <s v="Biomed Circ Desk"/>
    <s v="MAGT-BIO-06"/>
  </r>
  <r>
    <d v="2023-01-19T00:00:00"/>
    <x v="0"/>
    <s v="UCLA Graduate"/>
    <d v="2023-01-19T00:00:00"/>
    <s v="MACUSBC25C25"/>
    <s v="CLICC Circ Desk"/>
    <s v="USBC-POW-08"/>
  </r>
  <r>
    <d v="2023-01-19T00:00:00"/>
    <x v="0"/>
    <s v="UCLA Graduate"/>
    <d v="2023-01-19T00:00:00"/>
    <s v="UVGA20"/>
    <s v="CLICC Circ Desk"/>
    <m/>
  </r>
  <r>
    <d v="2023-01-19T00:00:00"/>
    <x v="0"/>
    <s v="UCLA Graduate"/>
    <d v="2023-01-19T00:00:00"/>
    <s v="WALLADPT03"/>
    <s v="SEL Boelter Circ Desk"/>
    <s v="ADP-BOE-01"/>
  </r>
  <r>
    <d v="2023-01-19T00:00:00"/>
    <x v="0"/>
    <s v="UCLA Graduate"/>
    <d v="2023-01-19T00:00:00"/>
    <s v="WALLADPT09"/>
    <s v="Biomed Circ Desk"/>
    <s v="ADP-BOE-07"/>
  </r>
  <r>
    <d v="2023-01-19T00:00:00"/>
    <x v="0"/>
    <s v="UCLA Graduate"/>
    <d v="2023-01-19T00:00:00"/>
    <s v="WALLADPT09"/>
    <s v="SEL Boelter Circ Desk"/>
    <s v="ADP-BOE-07"/>
  </r>
  <r>
    <d v="2023-01-19T00:00:00"/>
    <x v="0"/>
    <s v="UCLA Graduate"/>
    <d v="2023-01-19T00:00:00"/>
    <s v="WALLADPT19"/>
    <s v="Biomed Circ Desk"/>
    <s v="ADP-BIO-03"/>
  </r>
  <r>
    <d v="2023-01-19T00:00:00"/>
    <x v="0"/>
    <s v="UCLA Graduate"/>
    <d v="2023-01-19T00:00:00"/>
    <s v="WALLADPT40"/>
    <s v="CLICC Circ Desk"/>
    <m/>
  </r>
  <r>
    <d v="2023-01-19T00:00:00"/>
    <x v="0"/>
    <s v="UCLA Graduate"/>
    <d v="2023-01-26T00:00:00"/>
    <s v="CBK196"/>
    <s v="Biomed Circ Desk"/>
    <s v="CBK-BIO-07"/>
  </r>
  <r>
    <d v="2023-01-19T00:00:00"/>
    <x v="0"/>
    <s v="UCLA Graduate"/>
    <d v="2023-01-26T00:00:00"/>
    <s v="CBK203"/>
    <s v="Biomed Circ Desk"/>
    <s v="CBK-BIO-14"/>
  </r>
  <r>
    <d v="2023-01-19T00:00:00"/>
    <x v="0"/>
    <s v="UCLA Graduate"/>
    <d v="2023-01-26T00:00:00"/>
    <s v="CBK238"/>
    <s v="SEL Geology Circ Desk"/>
    <s v="CBK-GEO-09"/>
  </r>
  <r>
    <d v="2023-01-19T00:00:00"/>
    <x v="0"/>
    <s v="UCLA Graduate"/>
    <d v="2023-01-26T00:00:00"/>
    <s v="CBK262"/>
    <s v="Default Circulation Desk"/>
    <s v="CBK-CLICC-13"/>
  </r>
  <r>
    <d v="2023-01-19T00:00:00"/>
    <x v="0"/>
    <s v="UCLA Graduate"/>
    <d v="2023-01-26T00:00:00"/>
    <s v="CLICC-MM-0036"/>
    <s v="CLICC Circ Desk"/>
    <s v="ITS iPad 291"/>
  </r>
  <r>
    <d v="2023-01-19T00:00:00"/>
    <x v="0"/>
    <s v="UCLA Graduate"/>
    <d v="2023-01-30T00:00:00"/>
    <s v="CLICC-MM-0041"/>
    <s v="CLICC Circ Desk"/>
    <s v="ITS iPad 88"/>
  </r>
  <r>
    <d v="2023-01-19T00:00:00"/>
    <x v="0"/>
    <s v="UCLA Graduate"/>
    <d v="2023-02-02T00:00:00"/>
    <s v="CLICC-ML-2091"/>
    <s v="CLICC Circ Desk"/>
    <s v="CLICC-ML-2091"/>
  </r>
  <r>
    <d v="2023-01-19T00:00:00"/>
    <x v="0"/>
    <s v="UCLA Graduate"/>
    <d v="2023-02-02T00:00:00"/>
    <s v="CLICC-MM-0040"/>
    <s v="CLICC Circ Desk"/>
    <s v="ITS iPad 63"/>
  </r>
  <r>
    <d v="2023-01-19T00:00:00"/>
    <x v="0"/>
    <s v="UCLA Graduate"/>
    <d v="2023-02-02T00:00:00"/>
    <s v="HP072"/>
    <s v="CLICC Circ Desk"/>
    <s v="WL-RC2-02"/>
  </r>
  <r>
    <d v="2023-01-19T00:00:00"/>
    <x v="0"/>
    <s v="UCLA Graduate"/>
    <d v="2023-03-24T00:00:00"/>
    <s v="CLICC-MM-0002"/>
    <s v="CLICC Circ Desk"/>
    <s v="ITS iPad 262"/>
  </r>
  <r>
    <d v="2023-01-19T00:00:00"/>
    <x v="0"/>
    <s v="UCLA Staff"/>
    <d v="2023-02-02T00:00:00"/>
    <s v="HP027"/>
    <s v="CLICC Circ Desk"/>
    <s v="WL-BCR-17"/>
  </r>
  <r>
    <d v="2023-01-19T00:00:00"/>
    <x v="0"/>
    <s v="UCLA Undergrad"/>
    <d v="2023-01-19T00:00:00"/>
    <s v="ANKER06"/>
    <s v="CLICC Circ Desk"/>
    <m/>
  </r>
  <r>
    <d v="2023-01-19T00:00:00"/>
    <x v="0"/>
    <s v="UCLA Undergrad"/>
    <d v="2023-01-19T00:00:00"/>
    <s v="IPHONE05"/>
    <s v="Music Circ Desk"/>
    <m/>
  </r>
  <r>
    <d v="2023-01-19T00:00:00"/>
    <x v="0"/>
    <s v="UCLA Undergrad"/>
    <d v="2023-01-19T00:00:00"/>
    <s v="IPHONE20"/>
    <s v="SEL Boelter Circ Desk"/>
    <s v="IPH-BOE-04"/>
  </r>
  <r>
    <d v="2023-01-19T00:00:00"/>
    <x v="0"/>
    <s v="UCLA Undergrad"/>
    <d v="2023-01-19T00:00:00"/>
    <s v="IPHONE24"/>
    <s v="SEL Geology Circ Desk"/>
    <s v="IPH-GEO-02"/>
  </r>
  <r>
    <d v="2023-01-19T00:00:00"/>
    <x v="0"/>
    <s v="UCLA Undergrad"/>
    <d v="2023-01-19T00:00:00"/>
    <s v="IPHONE28"/>
    <s v="CLICC Circ Desk"/>
    <s v="IPH-YRL-04"/>
  </r>
  <r>
    <d v="2023-01-19T00:00:00"/>
    <x v="0"/>
    <s v="UCLA Undergrad"/>
    <d v="2023-01-19T00:00:00"/>
    <s v="IPHONE30"/>
    <s v="CLICC Circ Desk"/>
    <s v="IPH-YRL-06"/>
  </r>
  <r>
    <d v="2023-01-19T00:00:00"/>
    <x v="0"/>
    <s v="UCLA Undergrad"/>
    <d v="2023-01-19T00:00:00"/>
    <s v="IPHONE32"/>
    <s v="CLICC Circ Desk"/>
    <s v="IPH-YRL-08"/>
  </r>
  <r>
    <d v="2023-01-19T00:00:00"/>
    <x v="0"/>
    <s v="UCLA Undergrad"/>
    <d v="2023-01-19T00:00:00"/>
    <s v="IPHONE37"/>
    <s v="CLICC Circ Desk"/>
    <s v="IPH-YRL-13"/>
  </r>
  <r>
    <d v="2023-01-19T00:00:00"/>
    <x v="0"/>
    <s v="UCLA Undergrad"/>
    <d v="2023-01-19T00:00:00"/>
    <s v="IPHONE39"/>
    <s v="Default Circulation Desk"/>
    <m/>
  </r>
  <r>
    <d v="2023-01-19T00:00:00"/>
    <x v="0"/>
    <s v="UCLA Undergrad"/>
    <d v="2023-01-19T00:00:00"/>
    <s v="IPHONE42"/>
    <s v="Default Circulation Desk"/>
    <s v="IPH-LOC-04"/>
  </r>
  <r>
    <d v="2023-01-19T00:00:00"/>
    <x v="0"/>
    <s v="UCLA Undergrad"/>
    <d v="2023-01-19T00:00:00"/>
    <s v="IPHONE48"/>
    <s v="CLICC Circ Desk"/>
    <s v="IPH-POW-04"/>
  </r>
  <r>
    <d v="2023-01-19T00:00:00"/>
    <x v="0"/>
    <s v="UCLA Undergrad"/>
    <d v="2023-01-19T00:00:00"/>
    <s v="IPHONE52"/>
    <s v="CLICC Circ Desk"/>
    <s v="IPH-POW-08"/>
  </r>
  <r>
    <d v="2023-01-19T00:00:00"/>
    <x v="0"/>
    <s v="UCLA Undergrad"/>
    <d v="2023-01-19T00:00:00"/>
    <s v="IPHONE54"/>
    <s v="CLICC Circ Desk"/>
    <s v="IPH-POW-10"/>
  </r>
  <r>
    <d v="2023-01-19T00:00:00"/>
    <x v="0"/>
    <s v="UCLA Undergrad"/>
    <d v="2023-01-19T00:00:00"/>
    <s v="IPHONE80"/>
    <s v="CLICC Circ Desk"/>
    <m/>
  </r>
  <r>
    <d v="2023-01-19T00:00:00"/>
    <x v="0"/>
    <s v="UCLA Undergrad"/>
    <d v="2023-01-19T00:00:00"/>
    <s v="MACCHRG06"/>
    <s v="Music Circ Desk"/>
    <s v="MAGT-MUS-06"/>
  </r>
  <r>
    <d v="2023-01-19T00:00:00"/>
    <x v="0"/>
    <s v="UCLA Undergrad"/>
    <d v="2023-01-19T00:00:00"/>
    <s v="MACUSBC06C06"/>
    <s v="CLICC Circ Desk"/>
    <s v="USBC-YRL-02"/>
  </r>
  <r>
    <d v="2023-01-19T00:00:00"/>
    <x v="0"/>
    <s v="UCLA Undergrad"/>
    <d v="2023-01-19T00:00:00"/>
    <s v="MACUSBC19C19"/>
    <s v="CLICC Circ Desk"/>
    <s v="USBC-POW-02"/>
  </r>
  <r>
    <d v="2023-01-19T00:00:00"/>
    <x v="0"/>
    <s v="UCLA Undergrad"/>
    <d v="2023-01-19T00:00:00"/>
    <s v="MACUSBC20C20"/>
    <s v="CLICC Circ Desk"/>
    <s v="USBC-POW-03"/>
  </r>
  <r>
    <d v="2023-01-19T00:00:00"/>
    <x v="0"/>
    <s v="UCLA Undergrad"/>
    <d v="2023-01-19T00:00:00"/>
    <s v="MACUSBC23C23"/>
    <s v="CLICC Circ Desk"/>
    <s v="USBC-POW-06"/>
  </r>
  <r>
    <d v="2023-01-19T00:00:00"/>
    <x v="0"/>
    <s v="UCLA Undergrad"/>
    <d v="2023-01-19T00:00:00"/>
    <s v="MACUSBC24C24"/>
    <s v="CLICC Circ Desk"/>
    <s v="USBC-POW-07"/>
  </r>
  <r>
    <d v="2023-01-19T00:00:00"/>
    <x v="0"/>
    <s v="UCLA Undergrad"/>
    <d v="2023-01-19T00:00:00"/>
    <s v="MACUSBC25C25"/>
    <s v="CLICC Circ Desk"/>
    <s v="USBC-POW-08"/>
  </r>
  <r>
    <d v="2023-01-19T00:00:00"/>
    <x v="0"/>
    <s v="UCLA Undergrad"/>
    <d v="2023-01-19T00:00:00"/>
    <s v="MACUSBC27C27"/>
    <s v="CLICC Circ Desk"/>
    <s v="USBC-POW-10"/>
  </r>
  <r>
    <d v="2023-01-19T00:00:00"/>
    <x v="0"/>
    <s v="UCLA Undergrad"/>
    <d v="2023-01-19T00:00:00"/>
    <s v="OMNI25"/>
    <s v="Music Circ Desk"/>
    <s v="OMN-MUS-05"/>
  </r>
  <r>
    <d v="2023-01-19T00:00:00"/>
    <x v="0"/>
    <s v="UCLA Undergrad"/>
    <d v="2023-01-19T00:00:00"/>
    <s v="OMNI35"/>
    <s v="CLICC Circ Desk"/>
    <s v="OMN-YRL-05"/>
  </r>
  <r>
    <d v="2023-01-19T00:00:00"/>
    <x v="0"/>
    <s v="UCLA Undergrad"/>
    <d v="2023-01-19T00:00:00"/>
    <s v="OMNI39"/>
    <s v="CLICC Circ Desk"/>
    <s v="OMN-YRL-09"/>
  </r>
  <r>
    <d v="2023-01-19T00:00:00"/>
    <x v="0"/>
    <s v="UCLA Undergrad"/>
    <d v="2023-01-19T00:00:00"/>
    <s v="UVGA11"/>
    <s v="Biomed Circ Desk"/>
    <s v="UVGA-BIO-01"/>
  </r>
  <r>
    <d v="2023-01-19T00:00:00"/>
    <x v="0"/>
    <s v="UCLA Undergrad"/>
    <d v="2023-01-19T00:00:00"/>
    <s v="UVGA20"/>
    <s v="CLICC Circ Desk"/>
    <m/>
  </r>
  <r>
    <d v="2023-01-19T00:00:00"/>
    <x v="0"/>
    <s v="UCLA Undergrad"/>
    <d v="2023-01-19T00:00:00"/>
    <s v="WALLADPT09"/>
    <s v="SEL Boelter Circ Desk"/>
    <s v="ADP-BOE-07"/>
  </r>
  <r>
    <d v="2023-01-19T00:00:00"/>
    <x v="0"/>
    <s v="UCLA Undergrad"/>
    <d v="2023-01-19T00:00:00"/>
    <s v="WALLADPT28"/>
    <s v="CLICC Circ Desk"/>
    <m/>
  </r>
  <r>
    <d v="2023-01-19T00:00:00"/>
    <x v="0"/>
    <s v="UCLA Undergrad"/>
    <d v="2023-01-19T00:00:00"/>
    <s v="WALLADPT31"/>
    <s v="CLICC Circ Desk"/>
    <m/>
  </r>
  <r>
    <d v="2023-01-19T00:00:00"/>
    <x v="0"/>
    <s v="UCLA Undergrad"/>
    <d v="2023-01-19T00:00:00"/>
    <s v="WALLADPT36"/>
    <s v="CLICC Circ Desk"/>
    <m/>
  </r>
  <r>
    <d v="2023-01-19T00:00:00"/>
    <x v="0"/>
    <s v="UCLA Undergrad"/>
    <d v="2023-01-19T00:00:00"/>
    <s v="WALLADPT39"/>
    <s v="CLICC Circ Desk"/>
    <m/>
  </r>
  <r>
    <d v="2023-01-19T00:00:00"/>
    <x v="0"/>
    <s v="UCLA Undergrad"/>
    <d v="2023-01-19T00:00:00"/>
    <s v="WALLADPT46"/>
    <s v="CLICC Circ Desk"/>
    <m/>
  </r>
  <r>
    <d v="2023-01-19T00:00:00"/>
    <x v="0"/>
    <s v="UCLA Undergrad"/>
    <d v="2023-01-19T00:00:00"/>
    <s v="WALLADPT47"/>
    <s v="CLICC Circ Desk"/>
    <m/>
  </r>
  <r>
    <d v="2023-01-19T00:00:00"/>
    <x v="0"/>
    <s v="UCLA Undergrad"/>
    <d v="2023-01-19T00:00:00"/>
    <s v="WALLADPT48"/>
    <s v="CLICC Circ Desk"/>
    <m/>
  </r>
  <r>
    <d v="2023-01-19T00:00:00"/>
    <x v="0"/>
    <s v="UCLA Undergrad"/>
    <d v="2023-01-20T00:00:00"/>
    <s v="IPHONE39"/>
    <s v="Default Circulation Desk"/>
    <m/>
  </r>
  <r>
    <d v="2023-01-19T00:00:00"/>
    <x v="0"/>
    <s v="UCLA Undergrad"/>
    <d v="2023-01-26T00:00:00"/>
    <s v="CBK035"/>
    <s v="Default Circulation Desk"/>
    <s v="CPOW-01"/>
  </r>
  <r>
    <d v="2023-01-19T00:00:00"/>
    <x v="0"/>
    <s v="UCLA Undergrad"/>
    <d v="2023-01-26T00:00:00"/>
    <s v="CBK045"/>
    <s v="Default Circulation Desk"/>
    <s v="CPOW-11"/>
  </r>
  <r>
    <d v="2023-01-19T00:00:00"/>
    <x v="0"/>
    <s v="UCLA Undergrad"/>
    <d v="2023-01-26T00:00:00"/>
    <s v="CBK253"/>
    <s v="Default Circulation Desk"/>
    <s v="CBK-CLICC-04"/>
  </r>
  <r>
    <d v="2023-01-19T00:00:00"/>
    <x v="0"/>
    <s v="UCLA Undergrad"/>
    <d v="2023-01-26T00:00:00"/>
    <s v="CBK381"/>
    <s v="Default Circulation Desk"/>
    <s v="CBK-CLICC-132"/>
  </r>
  <r>
    <d v="2023-01-19T00:00:00"/>
    <x v="0"/>
    <s v="UCLA Undergrad"/>
    <d v="2023-01-26T00:00:00"/>
    <s v="CLICC-ML-0045"/>
    <s v="CLICC Circ Desk"/>
    <s v="ITS MacBook 115"/>
  </r>
  <r>
    <d v="2023-01-19T00:00:00"/>
    <x v="0"/>
    <s v="UCLA Undergrad"/>
    <d v="2023-01-26T00:00:00"/>
    <s v="CLICC-ML-0131"/>
    <s v="CLICC Circ Desk"/>
    <s v="ITS MacBook 113"/>
  </r>
  <r>
    <d v="2023-01-19T00:00:00"/>
    <x v="0"/>
    <s v="UCLA Undergrad"/>
    <d v="2023-01-26T00:00:00"/>
    <s v="CLICC-ML-2041"/>
    <s v="CLICC Circ Desk"/>
    <s v="CLICC-ML-2041"/>
  </r>
  <r>
    <d v="2023-01-19T00:00:00"/>
    <x v="0"/>
    <s v="UCLA Undergrad"/>
    <d v="2023-01-26T00:00:00"/>
    <s v="HP038"/>
    <s v="CLICC Circ Desk"/>
    <s v="WL-SEL-03"/>
  </r>
  <r>
    <d v="2023-01-19T00:00:00"/>
    <x v="0"/>
    <s v="UCLA Undergrad"/>
    <d v="2023-01-26T00:00:00"/>
    <s v="HP064"/>
    <s v="CLICC Circ Desk"/>
    <s v="WL-YRL-14"/>
  </r>
  <r>
    <d v="2023-01-19T00:00:00"/>
    <x v="0"/>
    <s v="UCLA Undergrad"/>
    <d v="2023-01-31T00:00:00"/>
    <s v="HP139"/>
    <s v="CLICC Circ Desk"/>
    <s v="WL-PC2-28"/>
  </r>
  <r>
    <d v="2023-01-19T00:00:00"/>
    <x v="0"/>
    <s v="UCLA Undergrad"/>
    <d v="2023-02-01T00:00:00"/>
    <s v="CBK388"/>
    <s v="CLICC Circ Desk"/>
    <s v="CBK-CLICC-139"/>
  </r>
  <r>
    <d v="2023-01-19T00:00:00"/>
    <x v="0"/>
    <s v="UCLA Undergrad"/>
    <d v="2023-02-02T00:00:00"/>
    <s v="CLICC-ML-0049"/>
    <s v="CLICC Circ Desk"/>
    <s v="ITS MacBook 31"/>
  </r>
  <r>
    <d v="2023-01-19T00:00:00"/>
    <x v="0"/>
    <s v="UCLA Undergrad"/>
    <d v="2023-02-02T00:00:00"/>
    <s v="CLICC-MM-012"/>
    <s v="CLICC Circ Desk"/>
    <m/>
  </r>
  <r>
    <d v="2023-01-19T00:00:00"/>
    <x v="0"/>
    <s v="UCLA Undergrad"/>
    <d v="2023-02-02T00:00:00"/>
    <s v="CLICC-MM-033"/>
    <s v="CLICC Circ Desk"/>
    <m/>
  </r>
  <r>
    <d v="2023-01-19T00:00:00"/>
    <x v="0"/>
    <s v="UCLA Undergrad"/>
    <d v="2023-02-02T00:00:00"/>
    <s v="HP010"/>
    <s v="CLICC Circ Desk"/>
    <s v="WL-BIO-10"/>
  </r>
  <r>
    <d v="2023-01-19T00:00:00"/>
    <x v="0"/>
    <s v="UCLA Undergrad"/>
    <d v="2023-02-02T00:00:00"/>
    <s v="HP136"/>
    <s v="CLICC Circ Desk"/>
    <s v="WL-PC2-25"/>
  </r>
  <r>
    <d v="2023-01-19T00:00:00"/>
    <x v="0"/>
    <s v="UCLA Undergrad"/>
    <d v="2023-04-19T00:00:00"/>
    <s v="AD2090"/>
    <s v="SEL Boelter Circ Desk"/>
    <s v="CLICC EE AD2 Unit 90"/>
  </r>
  <r>
    <d v="2023-01-19T00:00:00"/>
    <x v="0"/>
    <s v="UCLA Undergrad"/>
    <d v="2023-04-19T00:00:00"/>
    <s v="AD2141"/>
    <s v="SEL Boelter Circ Desk"/>
    <s v="CLICC EE AD2 Unit 141"/>
  </r>
  <r>
    <d v="2023-01-19T00:00:00"/>
    <x v="43"/>
    <s v="UCLA Undergrad"/>
    <d v="2023-06-01T00:00:00"/>
    <s v="AD2271"/>
    <s v="SEL Boelter Circ Desk"/>
    <s v="CLICC EE AD2 Unit 271"/>
  </r>
  <r>
    <d v="2023-01-19T00:00:00"/>
    <x v="44"/>
    <s v="UCLA Undergrad"/>
    <d v="2023-04-19T00:00:00"/>
    <s v="AD2360"/>
    <s v="SEL Boelter Circ Desk"/>
    <m/>
  </r>
  <r>
    <d v="2023-01-19T00:00:00"/>
    <x v="45"/>
    <s v="UCLA Graduate"/>
    <d v="2023-02-02T00:00:00"/>
    <s v="CLICC-MM-032"/>
    <s v="CLICC Circ Desk"/>
    <m/>
  </r>
  <r>
    <d v="2023-01-19T00:00:00"/>
    <x v="46"/>
    <s v="UCLA Undergrad"/>
    <d v="2023-01-19T00:00:00"/>
    <s v="HDST13"/>
    <s v="CLICC Circ Desk"/>
    <s v="HDS-POW-02"/>
  </r>
  <r>
    <d v="2023-01-20T00:00:00"/>
    <x v="0"/>
    <m/>
    <d v="2023-01-20T00:00:00"/>
    <s v="CBK214"/>
    <s v="SEL Boelter Circ Desk"/>
    <s v="CBK-BOE-05"/>
  </r>
  <r>
    <d v="2023-01-20T00:00:00"/>
    <x v="0"/>
    <m/>
    <d v="2023-01-20T00:00:00"/>
    <s v="HPUSBC04"/>
    <s v="SEL Boelter Circ Desk"/>
    <s v="HPUS-BOE-04"/>
  </r>
  <r>
    <d v="2023-01-20T00:00:00"/>
    <x v="0"/>
    <m/>
    <d v="2023-01-20T00:00:00"/>
    <s v="MACUSBC19C19"/>
    <s v="CLICC Circ Desk"/>
    <s v="USBC-POW-02"/>
  </r>
  <r>
    <d v="2023-01-20T00:00:00"/>
    <x v="0"/>
    <m/>
    <d v="2023-01-20T00:00:00"/>
    <s v="MACUSBC20C20"/>
    <s v="CLICC Circ Desk"/>
    <s v="USBC-POW-03"/>
  </r>
  <r>
    <d v="2023-01-20T00:00:00"/>
    <x v="0"/>
    <m/>
    <d v="2023-01-20T00:00:00"/>
    <s v="OMNI18"/>
    <s v="SEL Boelter Circ Desk"/>
    <s v="OMN-BOE-08"/>
  </r>
  <r>
    <d v="2023-01-20T00:00:00"/>
    <x v="0"/>
    <s v="UCLA Graduate"/>
    <d v="2023-01-20T00:00:00"/>
    <s v="HDMIC18"/>
    <s v="CLICC Circ Desk"/>
    <s v="HDMC-YRL-10"/>
  </r>
  <r>
    <d v="2023-01-20T00:00:00"/>
    <x v="0"/>
    <s v="UCLA Graduate"/>
    <d v="2023-01-20T00:00:00"/>
    <s v="HDMIC23"/>
    <s v="CLICC Circ Desk"/>
    <s v="HDMC-YRL-15"/>
  </r>
  <r>
    <d v="2023-01-20T00:00:00"/>
    <x v="0"/>
    <s v="UCLA Graduate"/>
    <d v="2023-01-20T00:00:00"/>
    <s v="HDMIC24"/>
    <s v="CLICC Circ Desk"/>
    <s v="HDMC-YRL-16"/>
  </r>
  <r>
    <d v="2023-01-20T00:00:00"/>
    <x v="0"/>
    <s v="UCLA Graduate"/>
    <d v="2023-01-20T00:00:00"/>
    <s v="HPUSBC01"/>
    <s v="SEL Boelter Circ Desk"/>
    <s v="HPUS-BOE-01"/>
  </r>
  <r>
    <d v="2023-01-20T00:00:00"/>
    <x v="0"/>
    <s v="UCLA Graduate"/>
    <d v="2023-01-20T00:00:00"/>
    <s v="IPHONE37"/>
    <s v="CLICC Circ Desk"/>
    <s v="IPH-YRL-13"/>
  </r>
  <r>
    <d v="2023-01-20T00:00:00"/>
    <x v="0"/>
    <s v="UCLA Graduate"/>
    <d v="2023-01-20T00:00:00"/>
    <s v="IPHONE54"/>
    <s v="CLICC Circ Desk"/>
    <s v="IPH-POW-10"/>
  </r>
  <r>
    <d v="2023-01-20T00:00:00"/>
    <x v="0"/>
    <s v="UCLA Graduate"/>
    <d v="2023-01-20T00:00:00"/>
    <s v="IPHONE62"/>
    <s v="Default Circulation Desk"/>
    <m/>
  </r>
  <r>
    <d v="2023-01-20T00:00:00"/>
    <x v="0"/>
    <s v="UCLA Graduate"/>
    <d v="2023-01-20T00:00:00"/>
    <s v="MACCHRG67"/>
    <s v="Biomed Circ Desk"/>
    <s v="MAGT-BIO-06"/>
  </r>
  <r>
    <d v="2023-01-20T00:00:00"/>
    <x v="0"/>
    <s v="UCLA Graduate"/>
    <d v="2023-01-20T00:00:00"/>
    <s v="MACUSBC24C24"/>
    <s v="CLICC Circ Desk"/>
    <s v="USBC-POW-07"/>
  </r>
  <r>
    <d v="2023-01-20T00:00:00"/>
    <x v="0"/>
    <s v="UCLA Graduate"/>
    <d v="2023-01-20T00:00:00"/>
    <s v="MACUSBC25C25"/>
    <s v="CLICC Circ Desk"/>
    <s v="USBC-POW-08"/>
  </r>
  <r>
    <d v="2023-01-20T00:00:00"/>
    <x v="0"/>
    <s v="UCLA Graduate"/>
    <d v="2023-01-20T00:00:00"/>
    <s v="UHDMI19"/>
    <s v="CLICC Circ Desk"/>
    <m/>
  </r>
  <r>
    <d v="2023-01-20T00:00:00"/>
    <x v="0"/>
    <s v="UCLA Graduate"/>
    <d v="2023-01-20T00:00:00"/>
    <s v="UVGA11"/>
    <s v="Biomed Circ Desk"/>
    <s v="UVGA-BIO-01"/>
  </r>
  <r>
    <d v="2023-01-20T00:00:00"/>
    <x v="0"/>
    <s v="UCLA Graduate"/>
    <d v="2023-01-20T00:00:00"/>
    <s v="UVGA17"/>
    <s v="CLICC Circ Desk"/>
    <m/>
  </r>
  <r>
    <d v="2023-01-20T00:00:00"/>
    <x v="0"/>
    <s v="UCLA Graduate"/>
    <d v="2023-01-20T00:00:00"/>
    <s v="UVGA22"/>
    <s v="CLICC Circ Desk"/>
    <m/>
  </r>
  <r>
    <d v="2023-01-20T00:00:00"/>
    <x v="0"/>
    <s v="UCLA Graduate"/>
    <d v="2023-01-20T00:00:00"/>
    <s v="VGA24"/>
    <s v="CLICC Circ Desk"/>
    <s v="VGAA-YRL-09"/>
  </r>
  <r>
    <d v="2023-01-20T00:00:00"/>
    <x v="0"/>
    <s v="UCLA Graduate"/>
    <d v="2023-01-20T00:00:00"/>
    <s v="VGAC24"/>
    <s v="CLICC Circ Desk"/>
    <s v="VGAC-YRL-08"/>
  </r>
  <r>
    <d v="2023-01-20T00:00:00"/>
    <x v="0"/>
    <s v="UCLA Graduate"/>
    <d v="2023-01-20T00:00:00"/>
    <s v="WALLADPT26"/>
    <s v="CLICC Circ Desk"/>
    <s v="ADP-YRL-03"/>
  </r>
  <r>
    <d v="2023-01-20T00:00:00"/>
    <x v="0"/>
    <s v="UCLA Graduate"/>
    <d v="2023-01-20T00:00:00"/>
    <s v="WALLADPT47"/>
    <s v="CLICC Circ Desk"/>
    <m/>
  </r>
  <r>
    <d v="2023-01-20T00:00:00"/>
    <x v="0"/>
    <s v="UCLA Graduate"/>
    <d v="2023-01-27T00:00:00"/>
    <s v="CBK103"/>
    <s v="CLICC Circ Desk"/>
    <s v="CBCR-24"/>
  </r>
  <r>
    <d v="2023-01-20T00:00:00"/>
    <x v="0"/>
    <s v="UCLA Graduate"/>
    <d v="2023-01-27T00:00:00"/>
    <s v="CBK192"/>
    <s v="Biomed Circ Desk"/>
    <s v="CBK-BIO-03"/>
  </r>
  <r>
    <d v="2023-01-20T00:00:00"/>
    <x v="0"/>
    <s v="UCLA Graduate"/>
    <d v="2023-01-27T00:00:00"/>
    <s v="CBK203"/>
    <s v="Biomed Circ Desk"/>
    <s v="CBK-BIO-14"/>
  </r>
  <r>
    <d v="2023-01-20T00:00:00"/>
    <x v="0"/>
    <s v="UCLA Graduate"/>
    <d v="2023-01-27T00:00:00"/>
    <s v="CBK412"/>
    <s v="CLICC Circ Desk"/>
    <s v="CBK-CLICC-163"/>
  </r>
  <r>
    <d v="2023-01-20T00:00:00"/>
    <x v="0"/>
    <s v="UCLA Graduate"/>
    <d v="2023-02-03T00:00:00"/>
    <s v="CLICC-ML-0022"/>
    <s v="CLICC Circ Desk"/>
    <s v="ITS MacBook 39"/>
  </r>
  <r>
    <d v="2023-01-20T00:00:00"/>
    <x v="0"/>
    <s v="UCLA Graduate"/>
    <d v="2023-02-03T00:00:00"/>
    <s v="CLICC-ML-0120"/>
    <s v="CLICC Circ Desk"/>
    <s v="ITS MacBook 10"/>
  </r>
  <r>
    <d v="2023-01-20T00:00:00"/>
    <x v="0"/>
    <s v="UCLA Graduate"/>
    <d v="2023-02-03T00:00:00"/>
    <s v="CLICC-MM-040"/>
    <s v="CLICC Circ Desk"/>
    <m/>
  </r>
  <r>
    <d v="2023-01-20T00:00:00"/>
    <x v="0"/>
    <s v="UCLA Graduate"/>
    <d v="2023-02-03T00:00:00"/>
    <s v="CLICC-MM-088"/>
    <s v="CLICC Circ Desk"/>
    <m/>
  </r>
  <r>
    <d v="2023-01-20T00:00:00"/>
    <x v="0"/>
    <s v="UCLA Graduate"/>
    <d v="2023-02-03T00:00:00"/>
    <s v="HP030"/>
    <s v="CLICC Circ Desk"/>
    <s v="WL-BCR-20"/>
  </r>
  <r>
    <d v="2023-01-20T00:00:00"/>
    <x v="0"/>
    <s v="UCLA Graduate"/>
    <d v="2023-03-24T00:00:00"/>
    <s v="CLICC-MM-010"/>
    <s v="CLICC Circ Desk"/>
    <m/>
  </r>
  <r>
    <d v="2023-01-20T00:00:00"/>
    <x v="0"/>
    <s v="UCLA Graduate"/>
    <d v="2023-03-24T00:00:00"/>
    <s v="FAC905"/>
    <s v="CLICC Circ Desk"/>
    <s v="ITS iPad 293"/>
  </r>
  <r>
    <d v="2023-01-20T00:00:00"/>
    <x v="0"/>
    <s v="UCLA Staff"/>
    <d v="2023-02-02T00:00:00"/>
    <s v="CLICC-ML-2015"/>
    <s v="CLICC Circ Desk"/>
    <s v="CLICC-ML-2015"/>
  </r>
  <r>
    <d v="2023-01-20T00:00:00"/>
    <x v="0"/>
    <s v="UCLA Undergrad"/>
    <d v="2023-01-20T00:00:00"/>
    <s v="CALC05"/>
    <s v="CLICC Circ Desk"/>
    <s v="CAL-POW-04"/>
  </r>
  <r>
    <d v="2023-01-20T00:00:00"/>
    <x v="0"/>
    <s v="UCLA Undergrad"/>
    <d v="2023-01-20T00:00:00"/>
    <s v="CALC13"/>
    <s v="CLICC Circ Desk"/>
    <m/>
  </r>
  <r>
    <d v="2023-01-20T00:00:00"/>
    <x v="0"/>
    <s v="UCLA Undergrad"/>
    <d v="2023-01-20T00:00:00"/>
    <s v="CALC27"/>
    <s v="SEL Boelter Circ Desk"/>
    <m/>
  </r>
  <r>
    <d v="2023-01-20T00:00:00"/>
    <x v="0"/>
    <s v="UCLA Undergrad"/>
    <d v="2023-01-20T00:00:00"/>
    <s v="HDST03"/>
    <s v="SEL Boelter Circ Desk"/>
    <s v="HDS-BOE-03"/>
  </r>
  <r>
    <d v="2023-01-20T00:00:00"/>
    <x v="0"/>
    <s v="UCLA Undergrad"/>
    <d v="2023-01-20T00:00:00"/>
    <s v="HPUSBC02"/>
    <s v="SEL Boelter Circ Desk"/>
    <s v="HPUS-BOE-02"/>
  </r>
  <r>
    <d v="2023-01-20T00:00:00"/>
    <x v="0"/>
    <s v="UCLA Undergrad"/>
    <d v="2023-01-20T00:00:00"/>
    <s v="HPUSBC12"/>
    <s v="SEL Boelter Circ Desk"/>
    <m/>
  </r>
  <r>
    <d v="2023-01-20T00:00:00"/>
    <x v="0"/>
    <s v="UCLA Undergrad"/>
    <d v="2023-01-20T00:00:00"/>
    <s v="IPHONE31"/>
    <s v="CLICC Circ Desk"/>
    <s v="IPH-YRL-07"/>
  </r>
  <r>
    <d v="2023-01-20T00:00:00"/>
    <x v="0"/>
    <s v="UCLA Undergrad"/>
    <d v="2023-01-20T00:00:00"/>
    <s v="IPHONE32"/>
    <s v="CLICC Circ Desk"/>
    <s v="IPH-YRL-08"/>
  </r>
  <r>
    <d v="2023-01-20T00:00:00"/>
    <x v="0"/>
    <s v="UCLA Undergrad"/>
    <d v="2023-01-20T00:00:00"/>
    <s v="IPHONE37"/>
    <s v="CLICC Circ Desk"/>
    <s v="IPH-YRL-13"/>
  </r>
  <r>
    <d v="2023-01-20T00:00:00"/>
    <x v="0"/>
    <s v="UCLA Undergrad"/>
    <d v="2023-01-20T00:00:00"/>
    <s v="IPHONE54"/>
    <s v="CLICC Circ Desk"/>
    <s v="IPH-POW-10"/>
  </r>
  <r>
    <d v="2023-01-20T00:00:00"/>
    <x v="0"/>
    <s v="UCLA Undergrad"/>
    <d v="2023-01-20T00:00:00"/>
    <s v="IPHONE80"/>
    <s v="CLICC Circ Desk"/>
    <m/>
  </r>
  <r>
    <d v="2023-01-20T00:00:00"/>
    <x v="0"/>
    <s v="UCLA Undergrad"/>
    <d v="2023-01-20T00:00:00"/>
    <s v="MACUSBC06C06"/>
    <s v="CLICC Circ Desk"/>
    <s v="USBC-YRL-02"/>
  </r>
  <r>
    <d v="2023-01-20T00:00:00"/>
    <x v="0"/>
    <s v="UCLA Undergrad"/>
    <d v="2023-01-20T00:00:00"/>
    <s v="MACUSBC07C07"/>
    <s v="CLICC Circ Desk"/>
    <s v="USBC-YRL-03"/>
  </r>
  <r>
    <d v="2023-01-20T00:00:00"/>
    <x v="0"/>
    <s v="UCLA Undergrad"/>
    <d v="2023-01-20T00:00:00"/>
    <s v="MACUSBC09C09"/>
    <s v="CLICC Circ Desk"/>
    <s v="USBC-YRL-05"/>
  </r>
  <r>
    <d v="2023-01-20T00:00:00"/>
    <x v="0"/>
    <s v="UCLA Undergrad"/>
    <d v="2023-01-20T00:00:00"/>
    <s v="MACUSBC19C19"/>
    <s v="CLICC Circ Desk"/>
    <s v="USBC-POW-02"/>
  </r>
  <r>
    <d v="2023-01-20T00:00:00"/>
    <x v="0"/>
    <s v="UCLA Undergrad"/>
    <d v="2023-01-20T00:00:00"/>
    <s v="MACUSBC20C20"/>
    <s v="CLICC Circ Desk"/>
    <s v="USBC-POW-03"/>
  </r>
  <r>
    <d v="2023-01-20T00:00:00"/>
    <x v="0"/>
    <s v="UCLA Undergrad"/>
    <d v="2023-01-20T00:00:00"/>
    <s v="MACUSBC24C24"/>
    <s v="CLICC Circ Desk"/>
    <s v="USBC-POW-07"/>
  </r>
  <r>
    <d v="2023-01-20T00:00:00"/>
    <x v="0"/>
    <s v="UCLA Undergrad"/>
    <d v="2023-01-20T00:00:00"/>
    <s v="OMNI11"/>
    <s v="SEL Boelter Circ Desk"/>
    <s v="OMN-BOE-01"/>
  </r>
  <r>
    <d v="2023-01-20T00:00:00"/>
    <x v="0"/>
    <s v="UCLA Undergrad"/>
    <d v="2023-01-20T00:00:00"/>
    <s v="WALLADPT31"/>
    <s v="CLICC Circ Desk"/>
    <m/>
  </r>
  <r>
    <d v="2023-01-20T00:00:00"/>
    <x v="0"/>
    <s v="UCLA Undergrad"/>
    <d v="2023-01-20T00:00:00"/>
    <s v="WALLADPT32"/>
    <s v="CLICC Circ Desk"/>
    <m/>
  </r>
  <r>
    <d v="2023-01-20T00:00:00"/>
    <x v="0"/>
    <s v="UCLA Undergrad"/>
    <d v="2023-01-20T00:00:00"/>
    <s v="WALLADPT36"/>
    <s v="CLICC Circ Desk"/>
    <m/>
  </r>
  <r>
    <d v="2023-01-20T00:00:00"/>
    <x v="0"/>
    <s v="UCLA Undergrad"/>
    <d v="2023-01-20T00:00:00"/>
    <s v="WALLADPT47"/>
    <s v="CLICC Circ Desk"/>
    <m/>
  </r>
  <r>
    <d v="2023-01-20T00:00:00"/>
    <x v="0"/>
    <s v="UCLA Undergrad"/>
    <d v="2023-01-27T00:00:00"/>
    <s v="CBK030"/>
    <s v="Management Circ Desk"/>
    <s v="CBK-030"/>
  </r>
  <r>
    <d v="2023-01-20T00:00:00"/>
    <x v="0"/>
    <s v="UCLA Undergrad"/>
    <d v="2023-01-27T00:00:00"/>
    <s v="CBK093"/>
    <s v="CLICC Circ Desk"/>
    <s v="CYRL-19"/>
  </r>
  <r>
    <d v="2023-01-20T00:00:00"/>
    <x v="0"/>
    <s v="UCLA Undergrad"/>
    <d v="2023-01-27T00:00:00"/>
    <s v="CBK162"/>
    <s v="CLICC Circ Desk"/>
    <s v="CL-BOE-08"/>
  </r>
  <r>
    <d v="2023-01-20T00:00:00"/>
    <x v="0"/>
    <s v="UCLA Undergrad"/>
    <d v="2023-01-27T00:00:00"/>
    <s v="CBK217"/>
    <s v="SEL Boelter Circ Desk"/>
    <s v="CBK-BOE-08"/>
  </r>
  <r>
    <d v="2023-01-20T00:00:00"/>
    <x v="0"/>
    <s v="UCLA Undergrad"/>
    <d v="2023-01-27T00:00:00"/>
    <s v="CBK367"/>
    <s v="CLICC Circ Desk"/>
    <s v="CBK-CLICC-118"/>
  </r>
  <r>
    <d v="2023-01-20T00:00:00"/>
    <x v="0"/>
    <s v="UCLA Undergrad"/>
    <d v="2023-01-27T00:00:00"/>
    <s v="CBK382"/>
    <s v="CLICC Circ Desk"/>
    <s v="CBK-CLICC-133"/>
  </r>
  <r>
    <d v="2023-01-20T00:00:00"/>
    <x v="0"/>
    <s v="UCLA Undergrad"/>
    <d v="2023-01-27T00:00:00"/>
    <s v="CBK402"/>
    <s v="CLICC Circ Desk"/>
    <s v="CBK-CLICC-153"/>
  </r>
  <r>
    <d v="2023-01-20T00:00:00"/>
    <x v="0"/>
    <s v="UCLA Undergrad"/>
    <d v="2023-01-27T00:00:00"/>
    <s v="CBK406"/>
    <s v="CLICC Circ Desk"/>
    <s v="CBK-CLICC-157"/>
  </r>
  <r>
    <d v="2023-01-20T00:00:00"/>
    <x v="0"/>
    <s v="UCLA Undergrad"/>
    <d v="2023-01-27T00:00:00"/>
    <s v="CLICC-ML-0106"/>
    <s v="CLICC Circ Desk"/>
    <s v="ITS MacBook 102"/>
  </r>
  <r>
    <d v="2023-01-20T00:00:00"/>
    <x v="0"/>
    <s v="UCLA Undergrad"/>
    <d v="2023-01-27T00:00:00"/>
    <s v="CLICC-ML-2088"/>
    <s v="CLICC Circ Desk"/>
    <s v="CLICC-ML-2088"/>
  </r>
  <r>
    <d v="2023-01-20T00:00:00"/>
    <x v="0"/>
    <s v="UCLA Undergrad"/>
    <d v="2023-01-27T00:00:00"/>
    <s v="CLICC-MM-0039"/>
    <s v="CLICC Circ Desk"/>
    <s v="ITS iPad 97"/>
  </r>
  <r>
    <d v="2023-01-20T00:00:00"/>
    <x v="0"/>
    <s v="UCLA Undergrad"/>
    <d v="2023-01-27T00:00:00"/>
    <s v="HP022"/>
    <s v="CLICC Circ Desk"/>
    <s v="WL-BCR-12"/>
  </r>
  <r>
    <d v="2023-01-20T00:00:00"/>
    <x v="0"/>
    <s v="UCLA Undergrad"/>
    <d v="2023-01-27T00:00:00"/>
    <s v="HP047"/>
    <s v="CLICC Circ Desk"/>
    <s v="WL-SEL-12"/>
  </r>
  <r>
    <d v="2023-01-20T00:00:00"/>
    <x v="0"/>
    <s v="UCLA Undergrad"/>
    <d v="2023-01-27T00:00:00"/>
    <s v="HP161"/>
    <s v="CLICC Circ Desk"/>
    <s v="WL-LAB-10"/>
  </r>
  <r>
    <d v="2023-01-20T00:00:00"/>
    <x v="0"/>
    <s v="UCLA Undergrad"/>
    <d v="2023-01-31T00:00:00"/>
    <s v="HP104"/>
    <s v="CLICC Circ Desk"/>
    <s v="W-POW-13"/>
  </r>
  <r>
    <d v="2023-01-20T00:00:00"/>
    <x v="0"/>
    <s v="UCLA Undergrad"/>
    <d v="2023-02-01T00:00:00"/>
    <s v="CLICC-ML-0136"/>
    <s v="CLICC Circ Desk"/>
    <s v="ITS MacBook 86"/>
  </r>
  <r>
    <d v="2023-01-20T00:00:00"/>
    <x v="0"/>
    <s v="UCLA Undergrad"/>
    <d v="2023-02-01T00:00:00"/>
    <s v="HP008"/>
    <s v="CLICC Circ Desk"/>
    <s v="WL-BIO-08"/>
  </r>
  <r>
    <d v="2023-01-20T00:00:00"/>
    <x v="0"/>
    <s v="UCLA Undergrad"/>
    <d v="2023-02-02T00:00:00"/>
    <s v="HP127"/>
    <s v="CLICC Circ Desk"/>
    <s v="WL-PC2-16"/>
  </r>
  <r>
    <d v="2023-01-20T00:00:00"/>
    <x v="0"/>
    <s v="UCLA Undergrad"/>
    <d v="2023-02-03T00:00:00"/>
    <s v="CBK018"/>
    <s v="CLICC Circ Desk"/>
    <s v="CBK-018"/>
  </r>
  <r>
    <d v="2023-01-20T00:00:00"/>
    <x v="0"/>
    <s v="UCLA Undergrad"/>
    <d v="2023-02-03T00:00:00"/>
    <s v="CLICC-MM-0013"/>
    <s v="CLICC Circ Desk"/>
    <s v="ITS iPad 185"/>
  </r>
  <r>
    <d v="2023-01-20T00:00:00"/>
    <x v="0"/>
    <s v="UCLA Undergrad"/>
    <d v="2023-02-03T00:00:00"/>
    <s v="CLICC-MM-0017"/>
    <s v="CLICC Circ Desk"/>
    <s v="ITS iPad 127"/>
  </r>
  <r>
    <d v="2023-01-20T00:00:00"/>
    <x v="0"/>
    <s v="UCLA Undergrad"/>
    <d v="2023-02-03T00:00:00"/>
    <s v="CLICC-MM-037"/>
    <s v="CLICC Circ Desk"/>
    <m/>
  </r>
  <r>
    <d v="2023-01-20T00:00:00"/>
    <x v="0"/>
    <s v="UCLA Undergrad"/>
    <d v="2023-02-03T00:00:00"/>
    <s v="FAC396"/>
    <s v="CLICC Circ Desk"/>
    <s v="ITS MacBook 96"/>
  </r>
  <r>
    <d v="2023-01-20T00:00:00"/>
    <x v="0"/>
    <s v="UCLA Undergrad"/>
    <d v="2023-02-03T00:00:00"/>
    <s v="HP081"/>
    <s v="CLICC Circ Desk"/>
    <s v="WL-RC2-11"/>
  </r>
  <r>
    <d v="2023-01-20T00:00:00"/>
    <x v="0"/>
    <s v="UCLA Undergrad"/>
    <d v="2023-04-20T00:00:00"/>
    <s v="AD2034"/>
    <s v="SEL Boelter Circ Desk"/>
    <s v="CLICC EE AD2 Unit 34"/>
  </r>
  <r>
    <d v="2023-01-22T00:00:00"/>
    <x v="0"/>
    <s v="UCLA Graduate"/>
    <d v="2023-02-05T00:00:00"/>
    <s v="CBK192"/>
    <s v="Biomed Circ Desk"/>
    <s v="CBK-BIO-03"/>
  </r>
  <r>
    <d v="2023-01-22T00:00:00"/>
    <x v="0"/>
    <s v="UCLA Music Grad"/>
    <d v="2023-01-22T00:00:00"/>
    <s v="OMNI24"/>
    <s v="Music Circ Desk"/>
    <s v="OMN-MUS-04"/>
  </r>
  <r>
    <d v="2023-01-22T00:00:00"/>
    <x v="0"/>
    <s v="UCLA Undergrad"/>
    <d v="2023-01-22T00:00:00"/>
    <s v="ANDROID20"/>
    <s v="Default Circulation Desk"/>
    <s v="AND-LOC-05"/>
  </r>
  <r>
    <d v="2023-01-22T00:00:00"/>
    <x v="0"/>
    <s v="UCLA Undergrad"/>
    <d v="2023-01-27T00:00:00"/>
    <s v="CBK042"/>
    <s v="Default Circulation Desk"/>
    <s v="CPOW-08"/>
  </r>
  <r>
    <d v="2023-01-22T00:00:00"/>
    <x v="0"/>
    <s v="UCLA Undergrad"/>
    <d v="2023-01-27T00:00:00"/>
    <s v="CBK317"/>
    <s v="Default Circulation Desk"/>
    <s v="CBK-CLICC-68"/>
  </r>
  <r>
    <d v="2023-01-22T00:00:00"/>
    <x v="0"/>
    <s v="UCLA Undergrad"/>
    <d v="2023-01-29T00:00:00"/>
    <s v="CBK156"/>
    <s v="Default Circulation Desk"/>
    <s v="CL-BOE-02"/>
  </r>
  <r>
    <d v="2023-01-22T00:00:00"/>
    <x v="0"/>
    <s v="UCLA Undergrad"/>
    <d v="2023-01-29T00:00:00"/>
    <s v="CBK303"/>
    <s v="Default Circulation Desk"/>
    <s v="CBK-CLICC-54"/>
  </r>
  <r>
    <d v="2023-01-23T00:00:00"/>
    <x v="0"/>
    <m/>
    <d v="2023-01-23T00:00:00"/>
    <s v="CALC04"/>
    <s v="CLICC Circ Desk"/>
    <s v="CAL-POW-03"/>
  </r>
  <r>
    <d v="2023-01-23T00:00:00"/>
    <x v="0"/>
    <m/>
    <d v="2023-01-23T00:00:00"/>
    <s v="IPHONE20"/>
    <s v="SEL Boelter Circ Desk"/>
    <s v="IPH-BOE-04"/>
  </r>
  <r>
    <d v="2023-01-23T00:00:00"/>
    <x v="0"/>
    <m/>
    <d v="2023-01-23T00:00:00"/>
    <s v="IPHONE27"/>
    <s v="CLICC Circ Desk"/>
    <s v="IPH-YRL-03"/>
  </r>
  <r>
    <d v="2023-01-23T00:00:00"/>
    <x v="0"/>
    <m/>
    <d v="2023-01-23T00:00:00"/>
    <s v="MACUSBC19C19"/>
    <s v="CLICC Circ Desk"/>
    <s v="USBC-POW-02"/>
  </r>
  <r>
    <d v="2023-01-23T00:00:00"/>
    <x v="0"/>
    <m/>
    <d v="2023-01-23T00:00:00"/>
    <s v="WALLADPT09"/>
    <s v="SEL Boelter Circ Desk"/>
    <s v="ADP-BOE-07"/>
  </r>
  <r>
    <d v="2023-01-23T00:00:00"/>
    <x v="0"/>
    <m/>
    <d v="2023-01-23T00:00:00"/>
    <s v="WALLADPT31"/>
    <s v="CLICC Circ Desk"/>
    <m/>
  </r>
  <r>
    <d v="2023-01-23T00:00:00"/>
    <x v="0"/>
    <s v="UCLA Academic"/>
    <d v="2023-01-23T00:00:00"/>
    <s v="HDST19"/>
    <s v="Biomed Circ Desk"/>
    <s v="HDS-BIO-02"/>
  </r>
  <r>
    <d v="2023-01-23T00:00:00"/>
    <x v="0"/>
    <s v="UCLA Academic"/>
    <d v="2023-01-23T00:00:00"/>
    <s v="IPHONE58"/>
    <s v="Biomed Circ Desk"/>
    <s v="IPH-BIO-02"/>
  </r>
  <r>
    <d v="2023-01-23T00:00:00"/>
    <x v="0"/>
    <s v="UCLA Academic"/>
    <d v="2023-01-30T00:00:00"/>
    <s v="CBK207"/>
    <s v="Biomed Circ Desk"/>
    <s v="CBK-BIO-18"/>
  </r>
  <r>
    <d v="2023-01-23T00:00:00"/>
    <x v="0"/>
    <s v="UCLA Academic"/>
    <d v="2023-01-30T00:00:00"/>
    <s v="CBK357"/>
    <s v="CLICC Circ Desk"/>
    <s v="CBK-CLICC-108"/>
  </r>
  <r>
    <d v="2023-01-23T00:00:00"/>
    <x v="0"/>
    <s v="UCLA Graduate"/>
    <d v="2023-01-23T00:00:00"/>
    <s v="HDMIC18"/>
    <s v="CLICC Circ Desk"/>
    <s v="HDMC-YRL-10"/>
  </r>
  <r>
    <d v="2023-01-23T00:00:00"/>
    <x v="0"/>
    <s v="UCLA Graduate"/>
    <d v="2023-01-23T00:00:00"/>
    <s v="HDST17"/>
    <s v="CLICC Circ Desk"/>
    <s v="HDS-POW-06"/>
  </r>
  <r>
    <d v="2023-01-23T00:00:00"/>
    <x v="0"/>
    <s v="UCLA Graduate"/>
    <d v="2023-01-23T00:00:00"/>
    <s v="HDST20"/>
    <s v="Biomed Circ Desk"/>
    <s v="HDS-BIO-03"/>
  </r>
  <r>
    <d v="2023-01-23T00:00:00"/>
    <x v="0"/>
    <s v="UCLA Graduate"/>
    <d v="2023-01-23T00:00:00"/>
    <s v="HPUSBC05"/>
    <s v="SEL Boelter Circ Desk"/>
    <s v="HPUS-BOE-05"/>
  </r>
  <r>
    <d v="2023-01-23T00:00:00"/>
    <x v="0"/>
    <s v="UCLA Graduate"/>
    <d v="2023-01-23T00:00:00"/>
    <s v="IPHONE31"/>
    <s v="CLICC Circ Desk"/>
    <s v="IPH-YRL-07"/>
  </r>
  <r>
    <d v="2023-01-23T00:00:00"/>
    <x v="0"/>
    <s v="UCLA Graduate"/>
    <d v="2023-01-23T00:00:00"/>
    <s v="IPHONE48"/>
    <s v="CLICC Circ Desk"/>
    <s v="IPH-POW-04"/>
  </r>
  <r>
    <d v="2023-01-23T00:00:00"/>
    <x v="0"/>
    <s v="UCLA Graduate"/>
    <d v="2023-01-23T00:00:00"/>
    <s v="IPHONE58"/>
    <s v="Biomed Circ Desk"/>
    <s v="IPH-BIO-02"/>
  </r>
  <r>
    <d v="2023-01-23T00:00:00"/>
    <x v="0"/>
    <s v="UCLA Graduate"/>
    <d v="2023-01-23T00:00:00"/>
    <s v="MACCHRG42"/>
    <s v="CLICC Circ Desk"/>
    <s v="MAGT-YRL-04"/>
  </r>
  <r>
    <d v="2023-01-23T00:00:00"/>
    <x v="0"/>
    <s v="UCLA Graduate"/>
    <d v="2023-01-23T00:00:00"/>
    <s v="MACUSBC27C27"/>
    <s v="CLICC Circ Desk"/>
    <s v="USBC-POW-10"/>
  </r>
  <r>
    <d v="2023-01-23T00:00:00"/>
    <x v="0"/>
    <s v="UCLA Graduate"/>
    <d v="2023-01-23T00:00:00"/>
    <s v="OMNI11"/>
    <s v="SEL Boelter Circ Desk"/>
    <s v="OMN-BOE-01"/>
  </r>
  <r>
    <d v="2023-01-23T00:00:00"/>
    <x v="0"/>
    <s v="UCLA Graduate"/>
    <d v="2023-01-23T00:00:00"/>
    <s v="UVGA22"/>
    <s v="CLICC Circ Desk"/>
    <m/>
  </r>
  <r>
    <d v="2023-01-23T00:00:00"/>
    <x v="0"/>
    <s v="UCLA Graduate"/>
    <d v="2023-01-23T00:00:00"/>
    <s v="WALLADPT26"/>
    <s v="CLICC Circ Desk"/>
    <s v="ADP-YRL-03"/>
  </r>
  <r>
    <d v="2023-01-23T00:00:00"/>
    <x v="0"/>
    <s v="UCLA Graduate"/>
    <d v="2023-01-23T00:00:00"/>
    <s v="WALLADPT46"/>
    <s v="CLICC Circ Desk"/>
    <m/>
  </r>
  <r>
    <d v="2023-01-23T00:00:00"/>
    <x v="0"/>
    <s v="UCLA Graduate"/>
    <d v="2023-01-30T00:00:00"/>
    <s v="CBK198"/>
    <s v="Biomed Circ Desk"/>
    <s v="CBK-BIO-09"/>
  </r>
  <r>
    <d v="2023-01-23T00:00:00"/>
    <x v="0"/>
    <s v="UCLA Graduate"/>
    <d v="2023-01-30T00:00:00"/>
    <s v="CBK357"/>
    <s v="CLICC Circ Desk"/>
    <s v="CBK-CLICC-108"/>
  </r>
  <r>
    <d v="2023-01-23T00:00:00"/>
    <x v="0"/>
    <s v="UCLA Graduate"/>
    <d v="2023-01-30T00:00:00"/>
    <s v="CLICC-MM-020"/>
    <s v="CLICC Circ Desk"/>
    <n v="2022"/>
  </r>
  <r>
    <d v="2023-01-23T00:00:00"/>
    <x v="0"/>
    <s v="UCLA Graduate"/>
    <d v="2023-02-03T00:00:00"/>
    <s v="HP103"/>
    <s v="CLICC Circ Desk"/>
    <s v="W-POW-12"/>
  </r>
  <r>
    <d v="2023-01-23T00:00:00"/>
    <x v="0"/>
    <s v="UCLA Graduate"/>
    <d v="2023-02-06T00:00:00"/>
    <s v="CLICC-ML-0092"/>
    <s v="CLICC Circ Desk"/>
    <s v="ITS MacBook 110"/>
  </r>
  <r>
    <d v="2023-01-23T00:00:00"/>
    <x v="0"/>
    <s v="UCLA Graduate"/>
    <d v="2023-02-06T00:00:00"/>
    <s v="CLICC-ML-2096"/>
    <s v="CLICC Circ Desk"/>
    <s v="CLICC-ML-2096"/>
  </r>
  <r>
    <d v="2023-01-23T00:00:00"/>
    <x v="0"/>
    <s v="UCLA Graduate"/>
    <d v="2023-02-06T00:00:00"/>
    <s v="FAC518"/>
    <s v="CLICC Circ Desk"/>
    <s v="ITS iPad 118"/>
  </r>
  <r>
    <d v="2023-01-23T00:00:00"/>
    <x v="0"/>
    <s v="UCLA Graduate"/>
    <d v="2023-03-24T00:00:00"/>
    <s v="CLICC-ML-0124"/>
    <s v="CLICC Circ Desk"/>
    <s v="ITS MacBook 28"/>
  </r>
  <r>
    <d v="2023-01-23T00:00:00"/>
    <x v="0"/>
    <s v="UCLA Graduate"/>
    <d v="2023-03-24T00:00:00"/>
    <s v="CLICC-MM-0030"/>
    <s v="CLICC Circ Desk"/>
    <s v="ITS iPad 230"/>
  </r>
  <r>
    <d v="2023-01-23T00:00:00"/>
    <x v="0"/>
    <s v="UCLA Law Grad"/>
    <d v="2023-01-23T00:00:00"/>
    <s v="IPHONE28"/>
    <s v="CLICC Circ Desk"/>
    <s v="IPH-YRL-04"/>
  </r>
  <r>
    <d v="2023-01-23T00:00:00"/>
    <x v="0"/>
    <s v="UCLA Law Grad"/>
    <d v="2023-01-23T00:00:00"/>
    <s v="WALLADPT28"/>
    <s v="CLICC Circ Desk"/>
    <m/>
  </r>
  <r>
    <d v="2023-01-23T00:00:00"/>
    <x v="0"/>
    <s v="UCLA Music Undergrad"/>
    <d v="2023-01-23T00:00:00"/>
    <s v="IPHONE48"/>
    <s v="CLICC Circ Desk"/>
    <s v="IPH-POW-04"/>
  </r>
  <r>
    <d v="2023-01-23T00:00:00"/>
    <x v="0"/>
    <s v="UCLA Music Undergrad"/>
    <d v="2023-01-23T00:00:00"/>
    <s v="MACUSBC24C24"/>
    <s v="CLICC Circ Desk"/>
    <s v="USBC-POW-07"/>
  </r>
  <r>
    <d v="2023-01-23T00:00:00"/>
    <x v="0"/>
    <s v="UCLA Music Undergrad"/>
    <d v="2023-01-23T00:00:00"/>
    <s v="WALLADPT48"/>
    <s v="CLICC Circ Desk"/>
    <m/>
  </r>
  <r>
    <d v="2023-01-23T00:00:00"/>
    <x v="0"/>
    <s v="UCLA Staff"/>
    <d v="2023-01-23T00:00:00"/>
    <s v="IPHONE16"/>
    <s v="Arts Circ Desk"/>
    <s v="IPH-ART-09"/>
  </r>
  <r>
    <d v="2023-01-23T00:00:00"/>
    <x v="0"/>
    <s v="UCLA Staff"/>
    <d v="2023-01-23T00:00:00"/>
    <s v="UHDMI02"/>
    <s v="Arts Circ Desk"/>
    <s v="UHDM-ART-01"/>
  </r>
  <r>
    <d v="2023-01-23T00:00:00"/>
    <x v="0"/>
    <s v="UCLA Staff"/>
    <d v="2023-01-23T00:00:00"/>
    <s v="WALLADPT02"/>
    <s v="Arts Circ Desk"/>
    <s v="ADP-ART-02"/>
  </r>
  <r>
    <d v="2023-01-23T00:00:00"/>
    <x v="0"/>
    <s v="UCLA Staff"/>
    <d v="2023-01-30T00:00:00"/>
    <s v="CBK011"/>
    <s v="Arts Circ Desk"/>
    <s v="CBK-011"/>
  </r>
  <r>
    <d v="2023-01-23T00:00:00"/>
    <x v="0"/>
    <s v="UCLA Undergrad"/>
    <d v="2023-01-23T00:00:00"/>
    <s v="CALC04"/>
    <s v="CLICC Circ Desk"/>
    <s v="CAL-POW-03"/>
  </r>
  <r>
    <d v="2023-01-23T00:00:00"/>
    <x v="0"/>
    <s v="UCLA Undergrad"/>
    <d v="2023-01-23T00:00:00"/>
    <s v="CALC08"/>
    <s v="CLICC Circ Desk"/>
    <s v="CAL-POW-07"/>
  </r>
  <r>
    <d v="2023-01-23T00:00:00"/>
    <x v="0"/>
    <s v="UCLA Undergrad"/>
    <d v="2023-01-23T00:00:00"/>
    <s v="HPUSBC05"/>
    <s v="SEL Boelter Circ Desk"/>
    <s v="HPUS-BOE-05"/>
  </r>
  <r>
    <d v="2023-01-23T00:00:00"/>
    <x v="0"/>
    <s v="UCLA Undergrad"/>
    <d v="2023-01-23T00:00:00"/>
    <s v="HPUSBC07"/>
    <s v="SEL Boelter Circ Desk"/>
    <m/>
  </r>
  <r>
    <d v="2023-01-23T00:00:00"/>
    <x v="0"/>
    <s v="UCLA Undergrad"/>
    <d v="2023-01-23T00:00:00"/>
    <s v="HPUSBC12"/>
    <s v="SEL Boelter Circ Desk"/>
    <m/>
  </r>
  <r>
    <d v="2023-01-23T00:00:00"/>
    <x v="0"/>
    <s v="UCLA Undergrad"/>
    <d v="2023-01-23T00:00:00"/>
    <s v="IPHONE20"/>
    <s v="SEL Boelter Circ Desk"/>
    <s v="IPH-BOE-04"/>
  </r>
  <r>
    <d v="2023-01-23T00:00:00"/>
    <x v="0"/>
    <s v="UCLA Undergrad"/>
    <d v="2023-01-23T00:00:00"/>
    <s v="IPHONE21"/>
    <s v="SEL Boelter Circ Desk"/>
    <s v="IPH-BOE-05"/>
  </r>
  <r>
    <d v="2023-01-23T00:00:00"/>
    <x v="0"/>
    <s v="UCLA Undergrad"/>
    <d v="2023-01-23T00:00:00"/>
    <s v="IPHONE25"/>
    <s v="CLICC Circ Desk"/>
    <s v="IPH-YRL-01"/>
  </r>
  <r>
    <d v="2023-01-23T00:00:00"/>
    <x v="0"/>
    <s v="UCLA Undergrad"/>
    <d v="2023-01-23T00:00:00"/>
    <s v="IPHONE31"/>
    <s v="CLICC Circ Desk"/>
    <s v="IPH-YRL-07"/>
  </r>
  <r>
    <d v="2023-01-23T00:00:00"/>
    <x v="0"/>
    <s v="UCLA Undergrad"/>
    <d v="2023-01-23T00:00:00"/>
    <s v="IPHONE46"/>
    <s v="CLICC Circ Desk"/>
    <s v="IPH-POW-02"/>
  </r>
  <r>
    <d v="2023-01-23T00:00:00"/>
    <x v="0"/>
    <s v="UCLA Undergrad"/>
    <d v="2023-01-23T00:00:00"/>
    <s v="IPHONE52"/>
    <s v="CLICC Circ Desk"/>
    <s v="IPH-POW-08"/>
  </r>
  <r>
    <d v="2023-01-23T00:00:00"/>
    <x v="0"/>
    <s v="UCLA Undergrad"/>
    <d v="2023-01-23T00:00:00"/>
    <s v="IPHONE54"/>
    <s v="CLICC Circ Desk"/>
    <s v="IPH-POW-10"/>
  </r>
  <r>
    <d v="2023-01-23T00:00:00"/>
    <x v="0"/>
    <s v="UCLA Undergrad"/>
    <d v="2023-01-23T00:00:00"/>
    <s v="IPHONE80"/>
    <s v="CLICC Circ Desk"/>
    <m/>
  </r>
  <r>
    <d v="2023-01-23T00:00:00"/>
    <x v="0"/>
    <s v="UCLA Undergrad"/>
    <d v="2023-01-23T00:00:00"/>
    <s v="MACCHRG61"/>
    <s v="CLICC Circ Desk"/>
    <s v="MAGT-POW-15"/>
  </r>
  <r>
    <d v="2023-01-23T00:00:00"/>
    <x v="0"/>
    <s v="UCLA Undergrad"/>
    <d v="2023-01-23T00:00:00"/>
    <s v="MACUSBC06C06"/>
    <s v="CLICC Circ Desk"/>
    <s v="USBC-YRL-02"/>
  </r>
  <r>
    <d v="2023-01-23T00:00:00"/>
    <x v="0"/>
    <s v="UCLA Undergrad"/>
    <d v="2023-01-23T00:00:00"/>
    <s v="MACUSBC20C20"/>
    <s v="CLICC Circ Desk"/>
    <s v="USBC-POW-03"/>
  </r>
  <r>
    <d v="2023-01-23T00:00:00"/>
    <x v="0"/>
    <s v="UCLA Undergrad"/>
    <d v="2023-01-23T00:00:00"/>
    <s v="MACUSBC25C25"/>
    <s v="CLICC Circ Desk"/>
    <s v="USBC-POW-08"/>
  </r>
  <r>
    <d v="2023-01-23T00:00:00"/>
    <x v="0"/>
    <s v="UCLA Undergrad"/>
    <d v="2023-01-23T00:00:00"/>
    <s v="MACUSBC27C27"/>
    <s v="CLICC Circ Desk"/>
    <s v="USBC-POW-10"/>
  </r>
  <r>
    <d v="2023-01-23T00:00:00"/>
    <x v="0"/>
    <s v="UCLA Undergrad"/>
    <d v="2023-01-23T00:00:00"/>
    <s v="UVGA17"/>
    <s v="CLICC Circ Desk"/>
    <m/>
  </r>
  <r>
    <d v="2023-01-23T00:00:00"/>
    <x v="0"/>
    <s v="UCLA Undergrad"/>
    <d v="2023-01-23T00:00:00"/>
    <s v="WALLADPT05"/>
    <s v="SEL Boelter Circ Desk"/>
    <s v="ADP-BOE-03"/>
  </r>
  <r>
    <d v="2023-01-23T00:00:00"/>
    <x v="0"/>
    <s v="UCLA Undergrad"/>
    <d v="2023-01-23T00:00:00"/>
    <s v="WALLADPT09"/>
    <s v="SEL Boelter Circ Desk"/>
    <s v="ADP-BOE-07"/>
  </r>
  <r>
    <d v="2023-01-23T00:00:00"/>
    <x v="0"/>
    <s v="UCLA Undergrad"/>
    <d v="2023-01-23T00:00:00"/>
    <s v="WALLADPT36"/>
    <s v="CLICC Circ Desk"/>
    <m/>
  </r>
  <r>
    <d v="2023-01-23T00:00:00"/>
    <x v="0"/>
    <s v="UCLA Undergrad"/>
    <d v="2023-01-23T00:00:00"/>
    <s v="WALLADPT40"/>
    <s v="CLICC Circ Desk"/>
    <m/>
  </r>
  <r>
    <d v="2023-01-23T00:00:00"/>
    <x v="0"/>
    <s v="UCLA Undergrad"/>
    <d v="2023-01-23T00:00:00"/>
    <s v="WALLADPT45"/>
    <s v="CLICC Circ Desk"/>
    <m/>
  </r>
  <r>
    <d v="2023-01-23T00:00:00"/>
    <x v="0"/>
    <s v="UCLA Undergrad"/>
    <d v="2023-01-23T00:00:00"/>
    <s v="WALLADPT46"/>
    <s v="CLICC Circ Desk"/>
    <m/>
  </r>
  <r>
    <d v="2023-01-23T00:00:00"/>
    <x v="0"/>
    <s v="UCLA Undergrad"/>
    <d v="2023-01-23T00:00:00"/>
    <s v="WALLADPT47"/>
    <s v="CLICC Circ Desk"/>
    <m/>
  </r>
  <r>
    <d v="2023-01-23T00:00:00"/>
    <x v="0"/>
    <s v="UCLA Undergrad"/>
    <d v="2023-01-30T00:00:00"/>
    <s v="CBK028"/>
    <s v="YRL  Circ Desk"/>
    <s v="CBK-028"/>
  </r>
  <r>
    <d v="2023-01-23T00:00:00"/>
    <x v="0"/>
    <s v="UCLA Undergrad"/>
    <d v="2023-01-30T00:00:00"/>
    <s v="CBK038"/>
    <s v="CLICC Circ Desk"/>
    <s v="CPOW-04"/>
  </r>
  <r>
    <d v="2023-01-23T00:00:00"/>
    <x v="0"/>
    <s v="UCLA Undergrad"/>
    <d v="2023-01-30T00:00:00"/>
    <s v="CBK358"/>
    <s v="Default Circulation Desk"/>
    <s v="CBK-CLICC-109"/>
  </r>
  <r>
    <d v="2023-01-23T00:00:00"/>
    <x v="0"/>
    <s v="UCLA Undergrad"/>
    <d v="2023-01-30T00:00:00"/>
    <s v="CBK412"/>
    <s v="CLICC Circ Desk"/>
    <s v="CBK-CLICC-163"/>
  </r>
  <r>
    <d v="2023-01-23T00:00:00"/>
    <x v="0"/>
    <s v="UCLA Undergrad"/>
    <d v="2023-01-30T00:00:00"/>
    <s v="CLICC-ML-0072"/>
    <s v="CLICC Circ Desk"/>
    <s v="ITS MacBook 30"/>
  </r>
  <r>
    <d v="2023-01-23T00:00:00"/>
    <x v="0"/>
    <s v="UCLA Undergrad"/>
    <d v="2023-01-30T00:00:00"/>
    <s v="CLICC-ML-0102"/>
    <s v="CLICC Circ Desk"/>
    <s v="ITS MacBook 147"/>
  </r>
  <r>
    <d v="2023-01-23T00:00:00"/>
    <x v="0"/>
    <s v="UCLA Undergrad"/>
    <d v="2023-01-30T00:00:00"/>
    <s v="CLICC-ML-0140"/>
    <s v="CLICC Circ Desk"/>
    <s v="ITS MacBook 80"/>
  </r>
  <r>
    <d v="2023-01-23T00:00:00"/>
    <x v="0"/>
    <s v="UCLA Undergrad"/>
    <d v="2023-01-30T00:00:00"/>
    <s v="CLICC-ML-2047"/>
    <s v="CLICC Circ Desk"/>
    <s v="CLICC-ML-2047"/>
  </r>
  <r>
    <d v="2023-01-23T00:00:00"/>
    <x v="0"/>
    <s v="UCLA Undergrad"/>
    <d v="2023-01-30T00:00:00"/>
    <s v="HP021"/>
    <s v="CLICC Circ Desk"/>
    <s v="WL-BCR-11"/>
  </r>
  <r>
    <d v="2023-01-23T00:00:00"/>
    <x v="0"/>
    <s v="UCLA Undergrad"/>
    <d v="2023-01-30T00:00:00"/>
    <s v="HP111"/>
    <s v="CLICC Circ Desk"/>
    <s v="W-POW-20"/>
  </r>
  <r>
    <d v="2023-01-23T00:00:00"/>
    <x v="0"/>
    <s v="UCLA Undergrad"/>
    <d v="2023-01-30T00:00:00"/>
    <s v="HP148"/>
    <s v="CLICC Circ Desk"/>
    <s v="WL-LTL-02"/>
  </r>
  <r>
    <d v="2023-01-23T00:00:00"/>
    <x v="0"/>
    <s v="UCLA Undergrad"/>
    <d v="2023-02-03T00:00:00"/>
    <s v="CLICC-ML-0139"/>
    <s v="CLICC Circ Desk"/>
    <s v="ITS MacBook 122"/>
  </r>
  <r>
    <d v="2023-01-23T00:00:00"/>
    <x v="0"/>
    <s v="UCLA Undergrad"/>
    <d v="2023-02-03T00:00:00"/>
    <s v="CLICC-MM-063"/>
    <s v="CLICC Circ Desk"/>
    <m/>
  </r>
  <r>
    <d v="2023-01-23T00:00:00"/>
    <x v="0"/>
    <s v="UCLA Undergrad"/>
    <d v="2023-02-03T00:00:00"/>
    <s v="CLICC-MM-084"/>
    <s v="CLICC Circ Desk"/>
    <m/>
  </r>
  <r>
    <d v="2023-01-23T00:00:00"/>
    <x v="0"/>
    <s v="UCLA Undergrad"/>
    <d v="2023-02-03T00:00:00"/>
    <s v="HP036"/>
    <s v="CLICC Circ Desk"/>
    <s v="WL-SEL-01"/>
  </r>
  <r>
    <d v="2023-01-23T00:00:00"/>
    <x v="0"/>
    <s v="UCLA Undergrad"/>
    <d v="2023-02-03T00:00:00"/>
    <s v="HP150"/>
    <s v="CLICC Circ Desk"/>
    <s v="WL-LTL-04"/>
  </r>
  <r>
    <d v="2023-01-23T00:00:00"/>
    <x v="0"/>
    <s v="UCLA Undergrad"/>
    <d v="2023-02-06T00:00:00"/>
    <s v="CBK096"/>
    <s v="CLICC Circ Desk"/>
    <s v="CYRL-22"/>
  </r>
  <r>
    <d v="2023-01-23T00:00:00"/>
    <x v="0"/>
    <s v="UCLA Undergrad"/>
    <d v="2023-02-06T00:00:00"/>
    <s v="CBK124"/>
    <s v="CLICC Circ Desk"/>
    <s v="CBIO-10"/>
  </r>
  <r>
    <d v="2023-01-23T00:00:00"/>
    <x v="0"/>
    <s v="UCLA Undergrad"/>
    <d v="2023-02-06T00:00:00"/>
    <s v="CLICC-ML-0067"/>
    <s v="CLICC Circ Desk"/>
    <s v="ITS MacBook 121"/>
  </r>
  <r>
    <d v="2023-01-23T00:00:00"/>
    <x v="0"/>
    <s v="UCLA Undergrad"/>
    <d v="2023-02-06T00:00:00"/>
    <s v="CLICC-ML-0132"/>
    <s v="CLICC Circ Desk"/>
    <s v="ITS MacBook 29"/>
  </r>
  <r>
    <d v="2023-01-23T00:00:00"/>
    <x v="0"/>
    <s v="UCLA Undergrad"/>
    <d v="2023-02-06T00:00:00"/>
    <s v="CLICC-ML-2067"/>
    <s v="CLICC Circ Desk"/>
    <s v="CLICC-ML-2067"/>
  </r>
  <r>
    <d v="2023-01-23T00:00:00"/>
    <x v="0"/>
    <s v="UCLA Undergrad"/>
    <d v="2023-02-06T00:00:00"/>
    <s v="CLICC-MM-0006"/>
    <s v="CLICC Circ Desk"/>
    <s v="ITS iPad 323"/>
  </r>
  <r>
    <d v="2023-01-23T00:00:00"/>
    <x v="0"/>
    <s v="UCLA Undergrad"/>
    <d v="2023-02-06T00:00:00"/>
    <s v="CLICC-MM-0037"/>
    <s v="CLICC Circ Desk"/>
    <s v="ITS iPad 311"/>
  </r>
  <r>
    <d v="2023-01-23T00:00:00"/>
    <x v="0"/>
    <s v="UCLA Undergrad"/>
    <d v="2023-02-06T00:00:00"/>
    <s v="HP063"/>
    <s v="CLICC Circ Desk"/>
    <s v="WL-YRL-13"/>
  </r>
  <r>
    <d v="2023-01-23T00:00:00"/>
    <x v="0"/>
    <s v="UCLA Undergrad"/>
    <d v="2023-02-06T00:00:00"/>
    <s v="HP092"/>
    <s v="CLICC Circ Desk"/>
    <s v="WL-POW-01"/>
  </r>
  <r>
    <d v="2023-01-23T00:00:00"/>
    <x v="0"/>
    <s v="UCLA Undergrad"/>
    <d v="2023-02-06T00:00:00"/>
    <s v="HP095"/>
    <s v="CLICC Circ Desk"/>
    <s v="WL-POW-04"/>
  </r>
  <r>
    <d v="2023-01-23T00:00:00"/>
    <x v="0"/>
    <s v="UCLA Undergrad"/>
    <d v="2023-02-06T00:00:00"/>
    <s v="HP128"/>
    <s v="CLICC Circ Desk"/>
    <s v="WL-PC2-17"/>
  </r>
  <r>
    <d v="2023-01-23T00:00:00"/>
    <x v="0"/>
    <s v="UCLA Undergrad"/>
    <d v="2023-02-06T00:00:00"/>
    <s v="HP129"/>
    <s v="CLICC Circ Desk"/>
    <s v="WL-PC2-18"/>
  </r>
  <r>
    <d v="2023-01-23T00:00:00"/>
    <x v="0"/>
    <s v="UCLA Undergrad"/>
    <d v="2023-03-24T00:00:00"/>
    <s v="HP079"/>
    <s v="CLICC Circ Desk"/>
    <s v="WL-RC2-09"/>
  </r>
  <r>
    <d v="2023-01-23T00:00:00"/>
    <x v="0"/>
    <s v="UCLA Undergrad"/>
    <d v="2023-04-23T00:00:00"/>
    <s v="AD2068"/>
    <s v="SEL Boelter Circ Desk"/>
    <s v="CLICC EE AD2 Unit 68"/>
  </r>
  <r>
    <d v="2023-01-23T00:00:00"/>
    <x v="47"/>
    <s v="UCLA Undergrad"/>
    <d v="2023-01-23T00:00:00"/>
    <s v="LABMSE12"/>
    <s v="CLICC Circ Desk"/>
    <s v="LAB-MSE-12"/>
  </r>
  <r>
    <d v="2023-01-24T00:00:00"/>
    <x v="0"/>
    <m/>
    <d v="2023-01-24T00:00:00"/>
    <s v="HPUSBC12"/>
    <s v="SEL Boelter Circ Desk"/>
    <m/>
  </r>
  <r>
    <d v="2023-01-24T00:00:00"/>
    <x v="0"/>
    <m/>
    <d v="2023-01-24T00:00:00"/>
    <s v="IPHONE46"/>
    <s v="CLICC Circ Desk"/>
    <s v="IPH-POW-02"/>
  </r>
  <r>
    <d v="2023-01-24T00:00:00"/>
    <x v="0"/>
    <m/>
    <d v="2023-01-24T00:00:00"/>
    <s v="UVGA15"/>
    <s v="CLICC Circ Desk"/>
    <m/>
  </r>
  <r>
    <d v="2023-01-24T00:00:00"/>
    <x v="0"/>
    <s v="UCLA Academic"/>
    <d v="2023-01-24T00:00:00"/>
    <s v="HDST29"/>
    <s v="Biomed Circ Desk"/>
    <s v="HDS-BIO-12"/>
  </r>
  <r>
    <d v="2023-01-24T00:00:00"/>
    <x v="0"/>
    <s v="UCLA Graduate"/>
    <d v="2023-01-24T00:00:00"/>
    <s v="CBK030"/>
    <s v="Management Circ Desk"/>
    <s v="CBK-030"/>
  </r>
  <r>
    <d v="2023-01-24T00:00:00"/>
    <x v="0"/>
    <s v="UCLA Graduate"/>
    <d v="2023-01-24T00:00:00"/>
    <s v="HPUSBC12"/>
    <s v="SEL Boelter Circ Desk"/>
    <m/>
  </r>
  <r>
    <d v="2023-01-24T00:00:00"/>
    <x v="0"/>
    <s v="UCLA Graduate"/>
    <d v="2023-01-24T00:00:00"/>
    <s v="IPHONE21"/>
    <s v="SEL Boelter Circ Desk"/>
    <s v="IPH-BOE-05"/>
  </r>
  <r>
    <d v="2023-01-24T00:00:00"/>
    <x v="0"/>
    <s v="UCLA Graduate"/>
    <d v="2023-01-24T00:00:00"/>
    <s v="IPHONE31"/>
    <s v="CLICC Circ Desk"/>
    <s v="IPH-YRL-07"/>
  </r>
  <r>
    <d v="2023-01-24T00:00:00"/>
    <x v="0"/>
    <s v="UCLA Graduate"/>
    <d v="2023-01-24T00:00:00"/>
    <s v="MACCHRG47"/>
    <s v="CLICC Circ Desk"/>
    <s v="MAGT-POW-01"/>
  </r>
  <r>
    <d v="2023-01-24T00:00:00"/>
    <x v="0"/>
    <s v="UCLA Graduate"/>
    <d v="2023-01-24T00:00:00"/>
    <s v="MACUSBC24C24"/>
    <s v="CLICC Circ Desk"/>
    <s v="USBC-POW-07"/>
  </r>
  <r>
    <d v="2023-01-24T00:00:00"/>
    <x v="0"/>
    <s v="UCLA Graduate"/>
    <d v="2023-01-24T00:00:00"/>
    <s v="MACUSBC25C25"/>
    <s v="CLICC Circ Desk"/>
    <s v="USBC-POW-08"/>
  </r>
  <r>
    <d v="2023-01-24T00:00:00"/>
    <x v="0"/>
    <s v="UCLA Graduate"/>
    <d v="2023-01-24T00:00:00"/>
    <s v="UVGA13"/>
    <s v="CLICC Circ Desk"/>
    <m/>
  </r>
  <r>
    <d v="2023-01-24T00:00:00"/>
    <x v="0"/>
    <s v="UCLA Graduate"/>
    <d v="2023-01-24T00:00:00"/>
    <s v="WALLADPT05"/>
    <s v="SEL Boelter Circ Desk"/>
    <s v="ADP-BOE-03"/>
  </r>
  <r>
    <d v="2023-01-24T00:00:00"/>
    <x v="0"/>
    <s v="UCLA Graduate"/>
    <d v="2023-01-24T00:00:00"/>
    <s v="WALLADPT37"/>
    <s v="CLICC Circ Desk"/>
    <m/>
  </r>
  <r>
    <d v="2023-01-24T00:00:00"/>
    <x v="0"/>
    <s v="UCLA Graduate"/>
    <d v="2023-01-31T00:00:00"/>
    <s v="CBK030"/>
    <s v="Management Circ Desk"/>
    <s v="CBK-030"/>
  </r>
  <r>
    <d v="2023-01-24T00:00:00"/>
    <x v="0"/>
    <s v="UCLA Graduate"/>
    <d v="2023-01-31T00:00:00"/>
    <s v="CBK224"/>
    <s v="SEL Boelter Circ Desk"/>
    <s v="CBK-BOE-15"/>
  </r>
  <r>
    <d v="2023-01-24T00:00:00"/>
    <x v="0"/>
    <s v="UCLA Graduate"/>
    <d v="2023-01-31T00:00:00"/>
    <s v="CBK227"/>
    <s v="SEL Boelter Circ Desk"/>
    <s v="CBK-BOE-18"/>
  </r>
  <r>
    <d v="2023-01-24T00:00:00"/>
    <x v="0"/>
    <s v="UCLA Graduate"/>
    <d v="2023-01-31T00:00:00"/>
    <s v="CLICC-ML-0099"/>
    <s v="CLICC Circ Desk"/>
    <s v="ITS MacBook 4"/>
  </r>
  <r>
    <d v="2023-01-24T00:00:00"/>
    <x v="0"/>
    <s v="UCLA Graduate"/>
    <d v="2023-01-31T00:00:00"/>
    <s v="CLICC-ML-0131"/>
    <s v="CLICC Circ Desk"/>
    <s v="ITS MacBook 113"/>
  </r>
  <r>
    <d v="2023-01-24T00:00:00"/>
    <x v="0"/>
    <s v="UCLA Graduate"/>
    <d v="2023-01-31T00:00:00"/>
    <s v="CLICC-ML-2032"/>
    <s v="CLICC Circ Desk"/>
    <s v="CLICC-ML-2032"/>
  </r>
  <r>
    <d v="2023-01-24T00:00:00"/>
    <x v="0"/>
    <s v="UCLA Graduate"/>
    <d v="2023-01-31T00:00:00"/>
    <s v="HP160"/>
    <s v="CLICC Circ Desk"/>
    <s v="WL-LAB-09"/>
  </r>
  <r>
    <d v="2023-01-24T00:00:00"/>
    <x v="0"/>
    <s v="UCLA Graduate"/>
    <d v="2023-02-06T00:00:00"/>
    <s v="CBK173"/>
    <s v="CLICC Circ Desk"/>
    <s v="CL-GEO-04"/>
  </r>
  <r>
    <d v="2023-01-24T00:00:00"/>
    <x v="0"/>
    <s v="UCLA Graduate"/>
    <d v="2023-02-07T00:00:00"/>
    <s v="CLICC-ML-0080"/>
    <s v="CLICC Circ Desk"/>
    <s v="ITS MacBook 133"/>
  </r>
  <r>
    <d v="2023-01-24T00:00:00"/>
    <x v="0"/>
    <s v="UCLA Graduate"/>
    <d v="2023-02-07T00:00:00"/>
    <s v="CLICC-ML-0108"/>
    <s v="CLICC Circ Desk"/>
    <s v="ITS MacBook 176"/>
  </r>
  <r>
    <d v="2023-01-24T00:00:00"/>
    <x v="0"/>
    <s v="UCLA Graduate"/>
    <d v="2023-02-07T00:00:00"/>
    <s v="CLICC-ML-2063"/>
    <s v="CLICC Circ Desk"/>
    <s v="CLICC-ML-2063"/>
  </r>
  <r>
    <d v="2023-01-24T00:00:00"/>
    <x v="0"/>
    <s v="UCLA Graduate"/>
    <d v="2023-02-07T00:00:00"/>
    <s v="HP083"/>
    <s v="CLICC Circ Desk"/>
    <s v="WL-RC2-13"/>
  </r>
  <r>
    <d v="2023-01-24T00:00:00"/>
    <x v="0"/>
    <s v="UCLA Graduate"/>
    <d v="2023-03-24T00:00:00"/>
    <s v="CLICC-ML-2033"/>
    <s v="CLICC Circ Desk"/>
    <s v="CLICC-ML-2033"/>
  </r>
  <r>
    <d v="2023-01-24T00:00:00"/>
    <x v="0"/>
    <s v="UCLA Music Undergrad"/>
    <d v="2023-02-07T00:00:00"/>
    <s v="CLICC-MM-087"/>
    <s v="CLICC Circ Desk"/>
    <n v="2022"/>
  </r>
  <r>
    <d v="2023-01-24T00:00:00"/>
    <x v="0"/>
    <s v="UCLA Staff"/>
    <d v="2023-01-31T00:00:00"/>
    <s v="CBK258"/>
    <s v="Arts Circ Desk"/>
    <s v="CBK-CLICC-09"/>
  </r>
  <r>
    <d v="2023-01-24T00:00:00"/>
    <x v="0"/>
    <s v="UCLA Undergrad"/>
    <d v="2023-01-24T00:00:00"/>
    <s v="HDMIC09"/>
    <s v="CLICC Circ Desk"/>
    <s v="HDMC-YRL-01"/>
  </r>
  <r>
    <d v="2023-01-24T00:00:00"/>
    <x v="0"/>
    <s v="UCLA Undergrad"/>
    <d v="2023-01-24T00:00:00"/>
    <s v="HDST15"/>
    <s v="CLICC Circ Desk"/>
    <s v="HDS-POW-04"/>
  </r>
  <r>
    <d v="2023-01-24T00:00:00"/>
    <x v="0"/>
    <s v="UCLA Undergrad"/>
    <d v="2023-01-24T00:00:00"/>
    <s v="HPUSBC02"/>
    <s v="SEL Boelter Circ Desk"/>
    <s v="HPUS-BOE-02"/>
  </r>
  <r>
    <d v="2023-01-24T00:00:00"/>
    <x v="0"/>
    <s v="UCLA Undergrad"/>
    <d v="2023-01-24T00:00:00"/>
    <s v="HPUSBC12"/>
    <s v="SEL Boelter Circ Desk"/>
    <m/>
  </r>
  <r>
    <d v="2023-01-24T00:00:00"/>
    <x v="0"/>
    <s v="UCLA Undergrad"/>
    <d v="2023-01-24T00:00:00"/>
    <s v="HPUSBC15"/>
    <s v="SEL Boelter Circ Desk"/>
    <m/>
  </r>
  <r>
    <d v="2023-01-24T00:00:00"/>
    <x v="0"/>
    <s v="UCLA Undergrad"/>
    <d v="2023-01-24T00:00:00"/>
    <s v="IPHONE03"/>
    <s v="Music Circ Desk"/>
    <s v="IPH-MUS-03"/>
  </r>
  <r>
    <d v="2023-01-24T00:00:00"/>
    <x v="0"/>
    <s v="UCLA Undergrad"/>
    <d v="2023-01-24T00:00:00"/>
    <s v="IPHONE17"/>
    <s v="SEL Boelter Circ Desk"/>
    <s v="IPH-BOE-01"/>
  </r>
  <r>
    <d v="2023-01-24T00:00:00"/>
    <x v="0"/>
    <s v="UCLA Undergrad"/>
    <d v="2023-01-24T00:00:00"/>
    <s v="IPHONE20"/>
    <s v="SEL Boelter Circ Desk"/>
    <s v="IPH-BOE-04"/>
  </r>
  <r>
    <d v="2023-01-24T00:00:00"/>
    <x v="0"/>
    <s v="UCLA Undergrad"/>
    <d v="2023-01-24T00:00:00"/>
    <s v="IPHONE28"/>
    <s v="CLICC Circ Desk"/>
    <s v="IPH-YRL-04"/>
  </r>
  <r>
    <d v="2023-01-24T00:00:00"/>
    <x v="0"/>
    <s v="UCLA Undergrad"/>
    <d v="2023-01-24T00:00:00"/>
    <s v="IPHONE32"/>
    <s v="CLICC Circ Desk"/>
    <s v="IPH-YRL-08"/>
  </r>
  <r>
    <d v="2023-01-24T00:00:00"/>
    <x v="0"/>
    <s v="UCLA Undergrad"/>
    <d v="2023-01-24T00:00:00"/>
    <s v="IPHONE34"/>
    <s v="CLICC Circ Desk"/>
    <s v="IPH-YRL-10"/>
  </r>
  <r>
    <d v="2023-01-24T00:00:00"/>
    <x v="0"/>
    <s v="UCLA Undergrad"/>
    <d v="2023-01-24T00:00:00"/>
    <s v="IPHONE37"/>
    <s v="CLICC Circ Desk"/>
    <s v="IPH-YRL-13"/>
  </r>
  <r>
    <d v="2023-01-24T00:00:00"/>
    <x v="0"/>
    <s v="UCLA Undergrad"/>
    <d v="2023-01-24T00:00:00"/>
    <s v="IPHONE38"/>
    <s v="CLICC Circ Desk"/>
    <s v="IPH-YRL-14"/>
  </r>
  <r>
    <d v="2023-01-24T00:00:00"/>
    <x v="0"/>
    <s v="UCLA Undergrad"/>
    <d v="2023-01-24T00:00:00"/>
    <s v="IPHONE48"/>
    <s v="CLICC Circ Desk"/>
    <s v="IPH-POW-04"/>
  </r>
  <r>
    <d v="2023-01-24T00:00:00"/>
    <x v="0"/>
    <s v="UCLA Undergrad"/>
    <d v="2023-01-24T00:00:00"/>
    <s v="IPHONE52"/>
    <s v="CLICC Circ Desk"/>
    <s v="IPH-POW-08"/>
  </r>
  <r>
    <d v="2023-01-24T00:00:00"/>
    <x v="0"/>
    <s v="UCLA Undergrad"/>
    <d v="2023-01-24T00:00:00"/>
    <s v="IPHONE54"/>
    <s v="CLICC Circ Desk"/>
    <s v="IPH-POW-10"/>
  </r>
  <r>
    <d v="2023-01-24T00:00:00"/>
    <x v="0"/>
    <s v="UCLA Undergrad"/>
    <d v="2023-01-24T00:00:00"/>
    <s v="IPHONE80"/>
    <s v="CLICC Circ Desk"/>
    <m/>
  </r>
  <r>
    <d v="2023-01-24T00:00:00"/>
    <x v="0"/>
    <s v="UCLA Undergrad"/>
    <d v="2023-01-24T00:00:00"/>
    <s v="MACCHRG36"/>
    <s v="SEL Boelter Circ Desk"/>
    <s v="MAGT-BOE-05"/>
  </r>
  <r>
    <d v="2023-01-24T00:00:00"/>
    <x v="0"/>
    <s v="UCLA Undergrad"/>
    <d v="2023-01-24T00:00:00"/>
    <s v="MACUSBC06C06"/>
    <s v="CLICC Circ Desk"/>
    <s v="USBC-YRL-02"/>
  </r>
  <r>
    <d v="2023-01-24T00:00:00"/>
    <x v="0"/>
    <s v="UCLA Undergrad"/>
    <d v="2023-01-24T00:00:00"/>
    <s v="MACUSBC07C07"/>
    <s v="CLICC Circ Desk"/>
    <s v="USBC-YRL-03"/>
  </r>
  <r>
    <d v="2023-01-24T00:00:00"/>
    <x v="0"/>
    <s v="UCLA Undergrad"/>
    <d v="2023-01-24T00:00:00"/>
    <s v="MACUSBC09C09"/>
    <s v="CLICC Circ Desk"/>
    <s v="USBC-YRL-05"/>
  </r>
  <r>
    <d v="2023-01-24T00:00:00"/>
    <x v="0"/>
    <s v="UCLA Undergrad"/>
    <d v="2023-01-24T00:00:00"/>
    <s v="MACUSBC19C19"/>
    <s v="CLICC Circ Desk"/>
    <s v="USBC-POW-02"/>
  </r>
  <r>
    <d v="2023-01-24T00:00:00"/>
    <x v="0"/>
    <s v="UCLA Undergrad"/>
    <d v="2023-01-24T00:00:00"/>
    <s v="MACUSBC20C20"/>
    <s v="CLICC Circ Desk"/>
    <s v="USBC-POW-03"/>
  </r>
  <r>
    <d v="2023-01-24T00:00:00"/>
    <x v="0"/>
    <s v="UCLA Undergrad"/>
    <d v="2023-01-24T00:00:00"/>
    <s v="MACUSBC23C23"/>
    <s v="CLICC Circ Desk"/>
    <s v="USBC-POW-06"/>
  </r>
  <r>
    <d v="2023-01-24T00:00:00"/>
    <x v="0"/>
    <s v="UCLA Undergrad"/>
    <d v="2023-01-24T00:00:00"/>
    <s v="MACUSBC24C24"/>
    <s v="CLICC Circ Desk"/>
    <s v="USBC-POW-07"/>
  </r>
  <r>
    <d v="2023-01-24T00:00:00"/>
    <x v="0"/>
    <s v="UCLA Undergrad"/>
    <d v="2023-01-24T00:00:00"/>
    <s v="MACUSBC27C27"/>
    <s v="CLICC Circ Desk"/>
    <s v="USBC-POW-10"/>
  </r>
  <r>
    <d v="2023-01-24T00:00:00"/>
    <x v="0"/>
    <s v="UCLA Undergrad"/>
    <d v="2023-01-24T00:00:00"/>
    <s v="OMNI24"/>
    <s v="Music Circ Desk"/>
    <s v="OMN-MUS-04"/>
  </r>
  <r>
    <d v="2023-01-24T00:00:00"/>
    <x v="0"/>
    <s v="UCLA Undergrad"/>
    <d v="2023-01-24T00:00:00"/>
    <s v="UHDMI19"/>
    <s v="CLICC Circ Desk"/>
    <m/>
  </r>
  <r>
    <d v="2023-01-24T00:00:00"/>
    <x v="0"/>
    <s v="UCLA Undergrad"/>
    <d v="2023-01-24T00:00:00"/>
    <s v="UHDMI23"/>
    <s v="CLICC Circ Desk"/>
    <m/>
  </r>
  <r>
    <d v="2023-01-24T00:00:00"/>
    <x v="0"/>
    <s v="UCLA Undergrad"/>
    <d v="2023-01-24T00:00:00"/>
    <s v="UVGA16"/>
    <s v="CLICC Circ Desk"/>
    <m/>
  </r>
  <r>
    <d v="2023-01-24T00:00:00"/>
    <x v="0"/>
    <s v="UCLA Undergrad"/>
    <d v="2023-01-24T00:00:00"/>
    <s v="UVGA17"/>
    <s v="CLICC Circ Desk"/>
    <m/>
  </r>
  <r>
    <d v="2023-01-24T00:00:00"/>
    <x v="0"/>
    <s v="UCLA Undergrad"/>
    <d v="2023-01-24T00:00:00"/>
    <s v="WALLADPT07"/>
    <s v="SEL Boelter Circ Desk"/>
    <s v="ADP-BOE-05"/>
  </r>
  <r>
    <d v="2023-01-24T00:00:00"/>
    <x v="0"/>
    <s v="UCLA Undergrad"/>
    <d v="2023-01-24T00:00:00"/>
    <s v="WALLADPT09"/>
    <s v="SEL Boelter Circ Desk"/>
    <s v="ADP-BOE-07"/>
  </r>
  <r>
    <d v="2023-01-24T00:00:00"/>
    <x v="0"/>
    <s v="UCLA Undergrad"/>
    <d v="2023-01-24T00:00:00"/>
    <s v="WALLADPT31"/>
    <s v="CLICC Circ Desk"/>
    <m/>
  </r>
  <r>
    <d v="2023-01-24T00:00:00"/>
    <x v="0"/>
    <s v="UCLA Undergrad"/>
    <d v="2023-01-24T00:00:00"/>
    <s v="WALLADPT36"/>
    <s v="CLICC Circ Desk"/>
    <m/>
  </r>
  <r>
    <d v="2023-01-24T00:00:00"/>
    <x v="0"/>
    <s v="UCLA Undergrad"/>
    <d v="2023-01-24T00:00:00"/>
    <s v="WALLADPT39"/>
    <s v="CLICC Circ Desk"/>
    <m/>
  </r>
  <r>
    <d v="2023-01-24T00:00:00"/>
    <x v="0"/>
    <s v="UCLA Undergrad"/>
    <d v="2023-01-24T00:00:00"/>
    <s v="WALLADPT45"/>
    <s v="CLICC Circ Desk"/>
    <m/>
  </r>
  <r>
    <d v="2023-01-24T00:00:00"/>
    <x v="0"/>
    <s v="UCLA Undergrad"/>
    <d v="2023-01-24T00:00:00"/>
    <s v="WALLADPT46"/>
    <s v="CLICC Circ Desk"/>
    <m/>
  </r>
  <r>
    <d v="2023-01-24T00:00:00"/>
    <x v="0"/>
    <s v="UCLA Undergrad"/>
    <d v="2023-01-24T00:00:00"/>
    <s v="WALLADPT47"/>
    <s v="CLICC Circ Desk"/>
    <m/>
  </r>
  <r>
    <d v="2023-01-24T00:00:00"/>
    <x v="0"/>
    <s v="UCLA Undergrad"/>
    <d v="2023-01-24T00:00:00"/>
    <s v="WALLADPT48"/>
    <s v="CLICC Circ Desk"/>
    <m/>
  </r>
  <r>
    <d v="2023-01-24T00:00:00"/>
    <x v="0"/>
    <s v="UCLA Undergrad"/>
    <d v="2023-01-24T00:00:00"/>
    <s v="WALLADPT49"/>
    <s v="CLICC Circ Desk"/>
    <m/>
  </r>
  <r>
    <d v="2023-01-24T00:00:00"/>
    <x v="0"/>
    <s v="UCLA Undergrad"/>
    <d v="2023-01-25T00:00:00"/>
    <s v="IPHONE41"/>
    <s v="Default Circulation Desk"/>
    <s v="IPH-LOC-03"/>
  </r>
  <r>
    <d v="2023-01-24T00:00:00"/>
    <x v="0"/>
    <s v="UCLA Undergrad"/>
    <d v="2023-01-25T00:00:00"/>
    <s v="IPHONE63"/>
    <s v="Default Circulation Desk"/>
    <m/>
  </r>
  <r>
    <d v="2023-01-24T00:00:00"/>
    <x v="0"/>
    <s v="UCLA Undergrad"/>
    <d v="2023-01-31T00:00:00"/>
    <s v="CBK028"/>
    <s v="Management Circ Desk"/>
    <s v="CBK-028"/>
  </r>
  <r>
    <d v="2023-01-24T00:00:00"/>
    <x v="0"/>
    <s v="UCLA Undergrad"/>
    <d v="2023-01-31T00:00:00"/>
    <s v="CBK407"/>
    <s v="CLICC Circ Desk"/>
    <s v="CBK-CLICC-158"/>
  </r>
  <r>
    <d v="2023-01-24T00:00:00"/>
    <x v="0"/>
    <s v="UCLA Undergrad"/>
    <d v="2023-01-31T00:00:00"/>
    <s v="CLICC-ML-0111"/>
    <s v="CLICC Circ Desk"/>
    <s v="ITS MacBook 131"/>
  </r>
  <r>
    <d v="2023-01-24T00:00:00"/>
    <x v="0"/>
    <s v="UCLA Undergrad"/>
    <d v="2023-01-31T00:00:00"/>
    <s v="CLICC-ML-0113"/>
    <s v="CLICC Circ Desk"/>
    <s v="ITS MacBook 103"/>
  </r>
  <r>
    <d v="2023-01-24T00:00:00"/>
    <x v="0"/>
    <s v="UCLA Undergrad"/>
    <d v="2023-01-31T00:00:00"/>
    <s v="CLICC-ML-2037"/>
    <s v="CLICC Circ Desk"/>
    <s v="CLICC-ML-2037"/>
  </r>
  <r>
    <d v="2023-01-24T00:00:00"/>
    <x v="0"/>
    <s v="UCLA Undergrad"/>
    <d v="2023-01-31T00:00:00"/>
    <s v="CLICC-ML-2038"/>
    <s v="CLICC Circ Desk"/>
    <s v="CLICC-ML-2038"/>
  </r>
  <r>
    <d v="2023-01-24T00:00:00"/>
    <x v="0"/>
    <s v="UCLA Undergrad"/>
    <d v="2023-01-31T00:00:00"/>
    <s v="HP050"/>
    <s v="CLICC Circ Desk"/>
    <s v="WL-SEL-15"/>
  </r>
  <r>
    <d v="2023-01-24T00:00:00"/>
    <x v="0"/>
    <s v="UCLA Undergrad"/>
    <d v="2023-02-02T00:00:00"/>
    <s v="HP113"/>
    <s v="CLICC Circ Desk"/>
    <s v="WL-PC2-02"/>
  </r>
  <r>
    <d v="2023-01-24T00:00:00"/>
    <x v="0"/>
    <s v="UCLA Undergrad"/>
    <d v="2023-02-07T00:00:00"/>
    <s v="CLICC-ML-0008"/>
    <s v="CLICC Circ Desk"/>
    <s v="ITS MacBook 68"/>
  </r>
  <r>
    <d v="2023-01-24T00:00:00"/>
    <x v="0"/>
    <s v="UCLA Undergrad"/>
    <d v="2023-02-07T00:00:00"/>
    <s v="CLICC-ML-0088"/>
    <s v="CLICC Circ Desk"/>
    <s v="ITS MacBook 134"/>
  </r>
  <r>
    <d v="2023-01-24T00:00:00"/>
    <x v="0"/>
    <s v="UCLA Undergrad"/>
    <d v="2023-02-07T00:00:00"/>
    <s v="CLICC-ML-0104"/>
    <s v="CLICC Circ Desk"/>
    <s v="ITS MacBook 35"/>
  </r>
  <r>
    <d v="2023-01-24T00:00:00"/>
    <x v="0"/>
    <s v="UCLA Undergrad"/>
    <d v="2023-02-07T00:00:00"/>
    <s v="CLICC-ML-0116"/>
    <s v="CLICC Circ Desk"/>
    <s v="ITS MacBook 160"/>
  </r>
  <r>
    <d v="2023-01-24T00:00:00"/>
    <x v="0"/>
    <s v="UCLA Undergrad"/>
    <d v="2023-02-07T00:00:00"/>
    <s v="CLICC-ML-2052"/>
    <s v="CLICC Circ Desk"/>
    <s v="CLICC-ML-2052"/>
  </r>
  <r>
    <d v="2023-01-24T00:00:00"/>
    <x v="0"/>
    <s v="UCLA Undergrad"/>
    <d v="2023-02-07T00:00:00"/>
    <s v="HP132"/>
    <s v="CLICC Circ Desk"/>
    <s v="WL-PC2-21"/>
  </r>
  <r>
    <d v="2023-01-24T00:00:00"/>
    <x v="0"/>
    <s v="UCLA Undergrad"/>
    <d v="2023-02-14T00:00:00"/>
    <s v="CBK387"/>
    <s v="CLICC Circ Desk"/>
    <s v="CBK-CLICC-138"/>
  </r>
  <r>
    <d v="2023-01-24T00:00:00"/>
    <x v="0"/>
    <s v="UCLA Undergrad"/>
    <d v="2023-03-24T00:00:00"/>
    <s v="HP107"/>
    <s v="CLICC Circ Desk"/>
    <s v="W-POW-16"/>
  </r>
  <r>
    <d v="2023-01-24T00:00:00"/>
    <x v="0"/>
    <s v="UCLA Undergrad"/>
    <d v="2023-03-24T00:00:00"/>
    <s v="HP137"/>
    <s v="CLICC Circ Desk"/>
    <s v="WL-PC2-26"/>
  </r>
  <r>
    <d v="2023-01-24T00:00:00"/>
    <x v="0"/>
    <s v="UCLA Undergrad"/>
    <d v="2023-04-24T00:00:00"/>
    <s v="AD2155"/>
    <s v="SEL Boelter Circ Desk"/>
    <s v="CLICC EE AD2 Unit 155"/>
  </r>
  <r>
    <d v="2023-01-24T00:00:00"/>
    <x v="48"/>
    <s v="UCLA Undergrad"/>
    <d v="2023-02-07T00:00:00"/>
    <s v="CLICC-ML-2058"/>
    <s v="CLICC Circ Desk"/>
    <s v="CLICC-ML-2058"/>
  </r>
  <r>
    <d v="2023-01-25T00:00:00"/>
    <x v="0"/>
    <m/>
    <d v="2023-01-25T00:00:00"/>
    <s v="HP068"/>
    <s v="CLICC Circ Desk"/>
    <s v="WL-YRL-18"/>
  </r>
  <r>
    <d v="2023-01-25T00:00:00"/>
    <x v="0"/>
    <m/>
    <d v="2023-01-25T00:00:00"/>
    <s v="HPUSBC02"/>
    <s v="SEL Boelter Circ Desk"/>
    <s v="HPUS-BOE-02"/>
  </r>
  <r>
    <d v="2023-01-25T00:00:00"/>
    <x v="0"/>
    <m/>
    <d v="2023-01-25T00:00:00"/>
    <s v="IPHONE21"/>
    <s v="SEL Boelter Circ Desk"/>
    <s v="IPH-BOE-05"/>
  </r>
  <r>
    <d v="2023-01-25T00:00:00"/>
    <x v="0"/>
    <m/>
    <d v="2023-01-25T00:00:00"/>
    <s v="MACUSBC19C19"/>
    <s v="CLICC Circ Desk"/>
    <s v="USBC-POW-02"/>
  </r>
  <r>
    <d v="2023-01-25T00:00:00"/>
    <x v="0"/>
    <m/>
    <d v="2023-01-25T00:00:00"/>
    <s v="OMNI17"/>
    <s v="SEL Boelter Circ Desk"/>
    <s v="OMN-BOE-07"/>
  </r>
  <r>
    <d v="2023-01-25T00:00:00"/>
    <x v="0"/>
    <m/>
    <d v="2023-01-25T00:00:00"/>
    <s v="WALLADPT05"/>
    <s v="SEL Boelter Circ Desk"/>
    <s v="ADP-BOE-03"/>
  </r>
  <r>
    <d v="2023-01-25T00:00:00"/>
    <x v="0"/>
    <m/>
    <d v="2023-01-25T00:00:00"/>
    <s v="WALLADPT44"/>
    <s v="CLICC Circ Desk"/>
    <m/>
  </r>
  <r>
    <d v="2023-01-25T00:00:00"/>
    <x v="0"/>
    <s v="UCLA Academic"/>
    <d v="2023-01-25T00:00:00"/>
    <s v="IPHONE57"/>
    <s v="Biomed Circ Desk"/>
    <s v="IPH-BIO-01"/>
  </r>
  <r>
    <d v="2023-01-25T00:00:00"/>
    <x v="0"/>
    <s v="UCLA Academic"/>
    <d v="2023-01-25T00:00:00"/>
    <s v="WALLADPT17"/>
    <s v="Biomed Circ Desk"/>
    <s v="ADP-BIO-01"/>
  </r>
  <r>
    <d v="2023-01-25T00:00:00"/>
    <x v="0"/>
    <s v="UCLA Graduate"/>
    <d v="2023-01-25T00:00:00"/>
    <s v="HDST17"/>
    <s v="CLICC Circ Desk"/>
    <s v="HDS-POW-06"/>
  </r>
  <r>
    <d v="2023-01-25T00:00:00"/>
    <x v="0"/>
    <s v="UCLA Graduate"/>
    <d v="2023-01-25T00:00:00"/>
    <s v="HDST30"/>
    <s v="CLICC Circ Desk"/>
    <m/>
  </r>
  <r>
    <d v="2023-01-25T00:00:00"/>
    <x v="0"/>
    <s v="UCLA Graduate"/>
    <d v="2023-01-25T00:00:00"/>
    <s v="HPUSBC02"/>
    <s v="SEL Boelter Circ Desk"/>
    <s v="HPUS-BOE-02"/>
  </r>
  <r>
    <d v="2023-01-25T00:00:00"/>
    <x v="0"/>
    <s v="UCLA Graduate"/>
    <d v="2023-01-25T00:00:00"/>
    <s v="HPUSBC12"/>
    <s v="SEL Boelter Circ Desk"/>
    <m/>
  </r>
  <r>
    <d v="2023-01-25T00:00:00"/>
    <x v="0"/>
    <s v="UCLA Graduate"/>
    <d v="2023-01-25T00:00:00"/>
    <s v="HPUSBC15"/>
    <s v="SEL Boelter Circ Desk"/>
    <m/>
  </r>
  <r>
    <d v="2023-01-25T00:00:00"/>
    <x v="0"/>
    <s v="UCLA Graduate"/>
    <d v="2023-01-25T00:00:00"/>
    <s v="IPHONE48"/>
    <s v="CLICC Circ Desk"/>
    <s v="IPH-POW-04"/>
  </r>
  <r>
    <d v="2023-01-25T00:00:00"/>
    <x v="0"/>
    <s v="UCLA Graduate"/>
    <d v="2023-01-25T00:00:00"/>
    <s v="IPHONE60"/>
    <s v="Biomed Circ Desk"/>
    <s v="IPH-BIO-04"/>
  </r>
  <r>
    <d v="2023-01-25T00:00:00"/>
    <x v="0"/>
    <s v="UCLA Graduate"/>
    <d v="2023-01-25T00:00:00"/>
    <s v="MACUSBC19C19"/>
    <s v="CLICC Circ Desk"/>
    <s v="USBC-POW-02"/>
  </r>
  <r>
    <d v="2023-01-25T00:00:00"/>
    <x v="0"/>
    <s v="UCLA Graduate"/>
    <d v="2023-01-25T00:00:00"/>
    <s v="MACUSBC23C23"/>
    <s v="CLICC Circ Desk"/>
    <s v="USBC-POW-06"/>
  </r>
  <r>
    <d v="2023-01-25T00:00:00"/>
    <x v="0"/>
    <s v="UCLA Graduate"/>
    <d v="2023-01-25T00:00:00"/>
    <s v="MACUSBC24C24"/>
    <s v="CLICC Circ Desk"/>
    <s v="USBC-POW-07"/>
  </r>
  <r>
    <d v="2023-01-25T00:00:00"/>
    <x v="0"/>
    <s v="UCLA Graduate"/>
    <d v="2023-01-25T00:00:00"/>
    <s v="MACUSBC27C27"/>
    <s v="CLICC Circ Desk"/>
    <s v="USBC-POW-10"/>
  </r>
  <r>
    <d v="2023-01-25T00:00:00"/>
    <x v="0"/>
    <s v="UCLA Graduate"/>
    <d v="2023-01-25T00:00:00"/>
    <s v="OMNI07"/>
    <s v="Biomed Circ Desk"/>
    <s v="OMN-BIO-07"/>
  </r>
  <r>
    <d v="2023-01-25T00:00:00"/>
    <x v="0"/>
    <s v="UCLA Graduate"/>
    <d v="2023-01-25T00:00:00"/>
    <s v="UHDMI18"/>
    <s v="CLICC Circ Desk"/>
    <m/>
  </r>
  <r>
    <d v="2023-01-25T00:00:00"/>
    <x v="0"/>
    <s v="UCLA Graduate"/>
    <d v="2023-01-25T00:00:00"/>
    <s v="UVGA13"/>
    <s v="CLICC Circ Desk"/>
    <m/>
  </r>
  <r>
    <d v="2023-01-25T00:00:00"/>
    <x v="0"/>
    <s v="UCLA Graduate"/>
    <d v="2023-01-25T00:00:00"/>
    <s v="WALLADPT19"/>
    <s v="Biomed Circ Desk"/>
    <s v="ADP-BIO-03"/>
  </r>
  <r>
    <d v="2023-01-25T00:00:00"/>
    <x v="0"/>
    <s v="UCLA Graduate"/>
    <d v="2023-01-25T00:00:00"/>
    <s v="WALLADPT48"/>
    <s v="CLICC Circ Desk"/>
    <m/>
  </r>
  <r>
    <d v="2023-01-25T00:00:00"/>
    <x v="0"/>
    <s v="UCLA Graduate"/>
    <d v="2023-02-01T00:00:00"/>
    <s v="CBK196"/>
    <s v="Biomed Circ Desk"/>
    <s v="CBK-BIO-07"/>
  </r>
  <r>
    <d v="2023-01-25T00:00:00"/>
    <x v="0"/>
    <s v="UCLA Graduate"/>
    <d v="2023-02-01T00:00:00"/>
    <s v="CLICC-ML-0113"/>
    <s v="CLICC Circ Desk"/>
    <s v="ITS MacBook 103"/>
  </r>
  <r>
    <d v="2023-01-25T00:00:00"/>
    <x v="0"/>
    <s v="UCLA Graduate"/>
    <d v="2023-02-06T00:00:00"/>
    <s v="HP101"/>
    <s v="CLICC Circ Desk"/>
    <s v="WL-POW-10"/>
  </r>
  <r>
    <d v="2023-01-25T00:00:00"/>
    <x v="0"/>
    <s v="UCLA Graduate"/>
    <d v="2023-03-24T00:00:00"/>
    <s v="CLICC-MM-065"/>
    <s v="CLICC Circ Desk"/>
    <m/>
  </r>
  <r>
    <d v="2023-01-25T00:00:00"/>
    <x v="0"/>
    <s v="UCLA Music Grad"/>
    <d v="2023-01-25T00:00:00"/>
    <s v="OMNI28"/>
    <s v="Music Circ Desk"/>
    <s v="OMN-MUS-08"/>
  </r>
  <r>
    <d v="2023-01-25T00:00:00"/>
    <x v="0"/>
    <s v="UCLA Undergrad"/>
    <d v="2023-01-25T00:00:00"/>
    <s v="CALC03"/>
    <s v="CLICC Circ Desk"/>
    <s v="CAL-POW-02"/>
  </r>
  <r>
    <d v="2023-01-25T00:00:00"/>
    <x v="0"/>
    <s v="UCLA Undergrad"/>
    <d v="2023-01-25T00:00:00"/>
    <s v="HDMIC09"/>
    <s v="CLICC Circ Desk"/>
    <s v="HDMC-YRL-01"/>
  </r>
  <r>
    <d v="2023-01-25T00:00:00"/>
    <x v="0"/>
    <s v="UCLA Undergrad"/>
    <d v="2023-01-25T00:00:00"/>
    <s v="HDMIC18"/>
    <s v="CLICC Circ Desk"/>
    <s v="HDMC-YRL-10"/>
  </r>
  <r>
    <d v="2023-01-25T00:00:00"/>
    <x v="0"/>
    <s v="UCLA Undergrad"/>
    <d v="2023-01-25T00:00:00"/>
    <s v="HDMIC30"/>
    <s v="CLICC Circ Desk"/>
    <s v="HDMC-POW-04"/>
  </r>
  <r>
    <d v="2023-01-25T00:00:00"/>
    <x v="0"/>
    <s v="UCLA Undergrad"/>
    <d v="2023-01-25T00:00:00"/>
    <s v="HDST29"/>
    <s v="Biomed Circ Desk"/>
    <s v="HDS-BIO-12"/>
  </r>
  <r>
    <d v="2023-01-25T00:00:00"/>
    <x v="0"/>
    <s v="UCLA Undergrad"/>
    <d v="2023-01-25T00:00:00"/>
    <s v="HPUSBC12"/>
    <s v="SEL Boelter Circ Desk"/>
    <m/>
  </r>
  <r>
    <d v="2023-01-25T00:00:00"/>
    <x v="0"/>
    <s v="UCLA Undergrad"/>
    <d v="2023-01-25T00:00:00"/>
    <s v="IPHONE05"/>
    <s v="Music Circ Desk"/>
    <m/>
  </r>
  <r>
    <d v="2023-01-25T00:00:00"/>
    <x v="0"/>
    <s v="UCLA Undergrad"/>
    <d v="2023-01-25T00:00:00"/>
    <s v="IPHONE21"/>
    <s v="SEL Boelter Circ Desk"/>
    <s v="IPH-BOE-05"/>
  </r>
  <r>
    <d v="2023-01-25T00:00:00"/>
    <x v="0"/>
    <s v="UCLA Undergrad"/>
    <d v="2023-01-25T00:00:00"/>
    <s v="IPHONE25"/>
    <s v="CLICC Circ Desk"/>
    <s v="IPH-YRL-01"/>
  </r>
  <r>
    <d v="2023-01-25T00:00:00"/>
    <x v="0"/>
    <s v="UCLA Undergrad"/>
    <d v="2023-01-25T00:00:00"/>
    <s v="IPHONE34"/>
    <s v="CLICC Circ Desk"/>
    <s v="IPH-YRL-10"/>
  </r>
  <r>
    <d v="2023-01-25T00:00:00"/>
    <x v="0"/>
    <s v="UCLA Undergrad"/>
    <d v="2023-01-25T00:00:00"/>
    <s v="IPHONE48"/>
    <s v="CLICC Circ Desk"/>
    <s v="IPH-POW-04"/>
  </r>
  <r>
    <d v="2023-01-25T00:00:00"/>
    <x v="0"/>
    <s v="UCLA Undergrad"/>
    <d v="2023-01-25T00:00:00"/>
    <s v="IPHONE52"/>
    <s v="CLICC Circ Desk"/>
    <s v="IPH-POW-08"/>
  </r>
  <r>
    <d v="2023-01-25T00:00:00"/>
    <x v="0"/>
    <s v="UCLA Undergrad"/>
    <d v="2023-01-25T00:00:00"/>
    <s v="IPHONE58"/>
    <s v="Biomed Circ Desk"/>
    <s v="IPH-BIO-02"/>
  </r>
  <r>
    <d v="2023-01-25T00:00:00"/>
    <x v="0"/>
    <s v="UCLA Undergrad"/>
    <d v="2023-01-25T00:00:00"/>
    <s v="IPHONE62"/>
    <s v="Default Circulation Desk"/>
    <m/>
  </r>
  <r>
    <d v="2023-01-25T00:00:00"/>
    <x v="0"/>
    <s v="UCLA Undergrad"/>
    <d v="2023-01-25T00:00:00"/>
    <s v="MACUSBC05C05"/>
    <s v="CLICC Circ Desk"/>
    <s v="USBC-YRL-01"/>
  </r>
  <r>
    <d v="2023-01-25T00:00:00"/>
    <x v="0"/>
    <s v="UCLA Undergrad"/>
    <d v="2023-01-25T00:00:00"/>
    <s v="MACUSBC06C06"/>
    <s v="CLICC Circ Desk"/>
    <s v="USBC-YRL-02"/>
  </r>
  <r>
    <d v="2023-01-25T00:00:00"/>
    <x v="0"/>
    <s v="UCLA Undergrad"/>
    <d v="2023-01-25T00:00:00"/>
    <s v="MACUSBC07C07"/>
    <s v="CLICC Circ Desk"/>
    <s v="USBC-YRL-03"/>
  </r>
  <r>
    <d v="2023-01-25T00:00:00"/>
    <x v="0"/>
    <s v="UCLA Undergrad"/>
    <d v="2023-01-25T00:00:00"/>
    <s v="MACUSBC20C20"/>
    <s v="CLICC Circ Desk"/>
    <s v="USBC-POW-03"/>
  </r>
  <r>
    <d v="2023-01-25T00:00:00"/>
    <x v="0"/>
    <s v="UCLA Undergrad"/>
    <d v="2023-01-25T00:00:00"/>
    <s v="MACUSBC23C23"/>
    <s v="CLICC Circ Desk"/>
    <s v="USBC-POW-06"/>
  </r>
  <r>
    <d v="2023-01-25T00:00:00"/>
    <x v="0"/>
    <s v="UCLA Undergrad"/>
    <d v="2023-01-25T00:00:00"/>
    <s v="MACUSBC25C25"/>
    <s v="CLICC Circ Desk"/>
    <s v="USBC-POW-08"/>
  </r>
  <r>
    <d v="2023-01-25T00:00:00"/>
    <x v="0"/>
    <s v="UCLA Undergrad"/>
    <d v="2023-01-25T00:00:00"/>
    <s v="OMNI11"/>
    <s v="SEL Boelter Circ Desk"/>
    <s v="OMN-BOE-01"/>
  </r>
  <r>
    <d v="2023-01-25T00:00:00"/>
    <x v="0"/>
    <s v="UCLA Undergrad"/>
    <d v="2023-01-25T00:00:00"/>
    <s v="OMNI17"/>
    <s v="SEL Boelter Circ Desk"/>
    <s v="OMN-BOE-07"/>
  </r>
  <r>
    <d v="2023-01-25T00:00:00"/>
    <x v="0"/>
    <s v="UCLA Undergrad"/>
    <d v="2023-01-25T00:00:00"/>
    <s v="OMNI24"/>
    <s v="Music Circ Desk"/>
    <s v="OMN-MUS-04"/>
  </r>
  <r>
    <d v="2023-01-25T00:00:00"/>
    <x v="0"/>
    <s v="UCLA Undergrad"/>
    <d v="2023-01-25T00:00:00"/>
    <s v="OMNI26"/>
    <s v="Music Circ Desk"/>
    <s v="OMN-MUS-06"/>
  </r>
  <r>
    <d v="2023-01-25T00:00:00"/>
    <x v="0"/>
    <s v="UCLA Undergrad"/>
    <d v="2023-01-25T00:00:00"/>
    <s v="OMNI39"/>
    <s v="CLICC Circ Desk"/>
    <s v="OMN-YRL-09"/>
  </r>
  <r>
    <d v="2023-01-25T00:00:00"/>
    <x v="0"/>
    <s v="UCLA Undergrad"/>
    <d v="2023-01-25T00:00:00"/>
    <s v="OMNI50"/>
    <s v="CLICC Circ Desk"/>
    <m/>
  </r>
  <r>
    <d v="2023-01-25T00:00:00"/>
    <x v="0"/>
    <s v="UCLA Undergrad"/>
    <d v="2023-01-25T00:00:00"/>
    <s v="UHDMI10"/>
    <s v="CLICC Circ Desk"/>
    <m/>
  </r>
  <r>
    <d v="2023-01-25T00:00:00"/>
    <x v="0"/>
    <s v="UCLA Undergrad"/>
    <d v="2023-01-25T00:00:00"/>
    <s v="UHDMI13"/>
    <s v="CLICC Circ Desk"/>
    <m/>
  </r>
  <r>
    <d v="2023-01-25T00:00:00"/>
    <x v="0"/>
    <s v="UCLA Undergrad"/>
    <d v="2023-01-25T00:00:00"/>
    <s v="UVGA15"/>
    <s v="CLICC Circ Desk"/>
    <m/>
  </r>
  <r>
    <d v="2023-01-25T00:00:00"/>
    <x v="0"/>
    <s v="UCLA Undergrad"/>
    <d v="2023-01-25T00:00:00"/>
    <s v="UVGA20"/>
    <s v="CLICC Circ Desk"/>
    <m/>
  </r>
  <r>
    <d v="2023-01-25T00:00:00"/>
    <x v="0"/>
    <s v="UCLA Undergrad"/>
    <d v="2023-01-25T00:00:00"/>
    <s v="WALLADPT05"/>
    <s v="SEL Boelter Circ Desk"/>
    <s v="ADP-BOE-03"/>
  </r>
  <r>
    <d v="2023-01-25T00:00:00"/>
    <x v="0"/>
    <s v="UCLA Undergrad"/>
    <d v="2023-01-25T00:00:00"/>
    <s v="WALLADPT12"/>
    <s v="CLICC Circ Desk"/>
    <s v="ADP-POW-01"/>
  </r>
  <r>
    <d v="2023-01-25T00:00:00"/>
    <x v="0"/>
    <s v="UCLA Undergrad"/>
    <d v="2023-01-25T00:00:00"/>
    <s v="WALLADPT46"/>
    <s v="CLICC Circ Desk"/>
    <m/>
  </r>
  <r>
    <d v="2023-01-25T00:00:00"/>
    <x v="0"/>
    <s v="UCLA Undergrad"/>
    <d v="2023-01-25T00:00:00"/>
    <s v="WALLADPT47"/>
    <s v="CLICC Circ Desk"/>
    <m/>
  </r>
  <r>
    <d v="2023-01-25T00:00:00"/>
    <x v="0"/>
    <s v="UCLA Undergrad"/>
    <d v="2023-01-25T00:00:00"/>
    <s v="WALLADPT49"/>
    <s v="CLICC Circ Desk"/>
    <m/>
  </r>
  <r>
    <d v="2023-01-25T00:00:00"/>
    <x v="0"/>
    <s v="UCLA Undergrad"/>
    <d v="2023-02-01T00:00:00"/>
    <s v="CBK-065"/>
    <s v="Music Circ Desk"/>
    <m/>
  </r>
  <r>
    <d v="2023-01-25T00:00:00"/>
    <x v="0"/>
    <s v="UCLA Undergrad"/>
    <d v="2023-02-01T00:00:00"/>
    <s v="CBK207"/>
    <s v="Biomed Circ Desk"/>
    <s v="CBK-BIO-18"/>
  </r>
  <r>
    <d v="2023-01-25T00:00:00"/>
    <x v="0"/>
    <s v="UCLA Undergrad"/>
    <d v="2023-02-01T00:00:00"/>
    <s v="CBK231"/>
    <s v="Biomed Circ Desk"/>
    <s v="CBK-GEO-02"/>
  </r>
  <r>
    <d v="2023-01-25T00:00:00"/>
    <x v="0"/>
    <s v="UCLA Undergrad"/>
    <d v="2023-02-01T00:00:00"/>
    <s v="CLICC-ML-0072"/>
    <s v="CLICC Circ Desk"/>
    <s v="ITS MacBook 30"/>
  </r>
  <r>
    <d v="2023-01-25T00:00:00"/>
    <x v="0"/>
    <s v="UCLA Undergrad"/>
    <d v="2023-02-01T00:00:00"/>
    <s v="CLICC-ML-0079"/>
    <s v="CLICC Circ Desk"/>
    <s v="ITS MacBook 108"/>
  </r>
  <r>
    <d v="2023-01-25T00:00:00"/>
    <x v="0"/>
    <s v="UCLA Undergrad"/>
    <d v="2023-02-01T00:00:00"/>
    <s v="CLICC-ML-2004"/>
    <s v="CLICC Circ Desk"/>
    <s v="CLICC-ML-2004"/>
  </r>
  <r>
    <d v="2023-01-25T00:00:00"/>
    <x v="0"/>
    <s v="UCLA Undergrad"/>
    <d v="2023-02-01T00:00:00"/>
    <s v="CLICC-ML-2032"/>
    <s v="CLICC Circ Desk"/>
    <s v="CLICC-ML-2032"/>
  </r>
  <r>
    <d v="2023-01-25T00:00:00"/>
    <x v="0"/>
    <s v="UCLA Undergrad"/>
    <d v="2023-02-01T00:00:00"/>
    <s v="CLICC-ML-2097"/>
    <s v="CLICC Circ Desk"/>
    <s v="CLICC-ML-2097"/>
  </r>
  <r>
    <d v="2023-01-25T00:00:00"/>
    <x v="0"/>
    <s v="UCLA Undergrad"/>
    <d v="2023-02-01T00:00:00"/>
    <s v="CLICC-MM-0026"/>
    <s v="CLICC Circ Desk"/>
    <s v="ITS iPad 277"/>
  </r>
  <r>
    <d v="2023-01-25T00:00:00"/>
    <x v="0"/>
    <s v="UCLA Undergrad"/>
    <d v="2023-02-01T00:00:00"/>
    <s v="CLICC-MM-0043"/>
    <s v="CLICC Circ Desk"/>
    <s v="ITS iPad 260"/>
  </r>
  <r>
    <d v="2023-01-25T00:00:00"/>
    <x v="0"/>
    <s v="UCLA Undergrad"/>
    <d v="2023-02-01T00:00:00"/>
    <s v="CLICC-MM-0046"/>
    <s v="CLICC Circ Desk"/>
    <s v="ITS iPad 46"/>
  </r>
  <r>
    <d v="2023-01-25T00:00:00"/>
    <x v="0"/>
    <s v="UCLA Undergrad"/>
    <d v="2023-02-01T00:00:00"/>
    <s v="CLICC-MM-0215"/>
    <s v="CLICC Circ Desk"/>
    <s v="ITS iPad 10"/>
  </r>
  <r>
    <d v="2023-01-25T00:00:00"/>
    <x v="0"/>
    <s v="UCLA Undergrad"/>
    <d v="2023-02-01T00:00:00"/>
    <s v="CLICC-MM-0229"/>
    <s v="CLICC Circ Desk"/>
    <s v="ITS iPad 27"/>
  </r>
  <r>
    <d v="2023-01-25T00:00:00"/>
    <x v="0"/>
    <s v="UCLA Undergrad"/>
    <d v="2023-02-01T00:00:00"/>
    <s v="CLICC-MM-046"/>
    <s v="CLICC Circ Desk"/>
    <m/>
  </r>
  <r>
    <d v="2023-01-25T00:00:00"/>
    <x v="0"/>
    <s v="UCLA Undergrad"/>
    <d v="2023-02-01T00:00:00"/>
    <s v="HP003"/>
    <s v="CLICC Circ Desk"/>
    <s v="WL-BIO-03"/>
  </r>
  <r>
    <d v="2023-01-25T00:00:00"/>
    <x v="0"/>
    <s v="UCLA Undergrad"/>
    <d v="2023-02-07T00:00:00"/>
    <s v="CLICC-ML-0026"/>
    <s v="CLICC Circ Desk"/>
    <s v="ITS MacBook 12"/>
  </r>
  <r>
    <d v="2023-01-25T00:00:00"/>
    <x v="0"/>
    <s v="UCLA Undergrad"/>
    <d v="2023-02-07T00:00:00"/>
    <s v="CLICC-ML-0121"/>
    <s v="CLICC Circ Desk"/>
    <s v="ITS MacBook 46"/>
  </r>
  <r>
    <d v="2023-01-25T00:00:00"/>
    <x v="0"/>
    <s v="UCLA Undergrad"/>
    <d v="2023-02-07T00:00:00"/>
    <s v="HP125"/>
    <s v="CLICC Circ Desk"/>
    <s v="WL-PC2-14"/>
  </r>
  <r>
    <d v="2023-01-25T00:00:00"/>
    <x v="0"/>
    <s v="UCLA Undergrad"/>
    <d v="2023-02-08T00:00:00"/>
    <s v="CLICC-ML-0086"/>
    <s v="CLICC Circ Desk"/>
    <s v="ITS MacBook 141"/>
  </r>
  <r>
    <d v="2023-01-25T00:00:00"/>
    <x v="0"/>
    <s v="UCLA Undergrad"/>
    <d v="2023-02-08T00:00:00"/>
    <s v="CLICC-ML-2074"/>
    <s v="CLICC Circ Desk"/>
    <s v="CLICC-ML-2074"/>
  </r>
  <r>
    <d v="2023-01-25T00:00:00"/>
    <x v="0"/>
    <s v="UCLA Undergrad"/>
    <d v="2023-02-08T00:00:00"/>
    <s v="CLICC-MM-0036"/>
    <s v="CLICC Circ Desk"/>
    <s v="ITS iPad 291"/>
  </r>
  <r>
    <d v="2023-01-25T00:00:00"/>
    <x v="0"/>
    <s v="UCLA Undergrad"/>
    <d v="2023-02-08T00:00:00"/>
    <s v="CLICC-MM-0232"/>
    <s v="CLICC Circ Desk"/>
    <s v="ITS iPad 279"/>
  </r>
  <r>
    <d v="2023-01-25T00:00:00"/>
    <x v="0"/>
    <s v="UCLA Undergrad"/>
    <d v="2023-02-08T00:00:00"/>
    <s v="CLICC-MM-061"/>
    <s v="CLICC Circ Desk"/>
    <m/>
  </r>
  <r>
    <d v="2023-01-25T00:00:00"/>
    <x v="0"/>
    <s v="UCLA Undergrad"/>
    <d v="2023-02-08T00:00:00"/>
    <s v="CLICC-MM-095"/>
    <s v="CLICC Circ Desk"/>
    <m/>
  </r>
  <r>
    <d v="2023-01-25T00:00:00"/>
    <x v="0"/>
    <s v="UCLA Undergrad"/>
    <d v="2023-02-08T00:00:00"/>
    <s v="HP124"/>
    <s v="CLICC Circ Desk"/>
    <s v="WL-PC2-13"/>
  </r>
  <r>
    <d v="2023-01-25T00:00:00"/>
    <x v="0"/>
    <s v="UCLA Undergrad"/>
    <d v="2023-04-25T00:00:00"/>
    <s v="AD2180"/>
    <s v="SEL Boelter Circ Desk"/>
    <s v="CLICC EE AD2 Unit 180"/>
  </r>
  <r>
    <d v="2023-01-25T00:00:00"/>
    <x v="49"/>
    <s v="UCLA Undergrad"/>
    <d v="2023-02-01T00:00:00"/>
    <s v="CBK400"/>
    <s v="Default Circulation Desk"/>
    <s v="CBK-CLICC-151"/>
  </r>
  <r>
    <d v="2023-01-25T00:00:00"/>
    <x v="50"/>
    <s v="UCLA Undergrad"/>
    <d v="2023-02-07T00:00:00"/>
    <s v="CLICC-MM-0026"/>
    <s v="CLICC Circ Desk"/>
    <s v="ITS iPad 277"/>
  </r>
  <r>
    <d v="2023-01-25T00:00:00"/>
    <x v="51"/>
    <s v="UCLA Undergrad"/>
    <d v="2023-01-25T00:00:00"/>
    <s v="HDMIC21"/>
    <s v="CLICC Circ Desk"/>
    <s v="HDMC-YRL-13"/>
  </r>
  <r>
    <d v="2023-01-26T00:00:00"/>
    <x v="0"/>
    <m/>
    <d v="2023-01-26T00:00:00"/>
    <s v="CLICC-MM-058"/>
    <s v="CLICC Circ Desk"/>
    <m/>
  </r>
  <r>
    <d v="2023-01-26T00:00:00"/>
    <x v="0"/>
    <m/>
    <d v="2023-01-26T00:00:00"/>
    <s v="IPADK132"/>
    <s v="CLICC Circ Desk"/>
    <s v="CLICC iPad Keyboard 132"/>
  </r>
  <r>
    <d v="2023-01-26T00:00:00"/>
    <x v="0"/>
    <m/>
    <d v="2023-01-26T00:00:00"/>
    <s v="IPADK178"/>
    <s v="CLICC Circ Desk"/>
    <s v="CLICC iPad Keyboard 178"/>
  </r>
  <r>
    <d v="2023-01-26T00:00:00"/>
    <x v="0"/>
    <m/>
    <d v="2023-01-26T00:00:00"/>
    <s v="IPADK180"/>
    <s v="CLICC Circ Desk"/>
    <s v="CLICC iPad Keyboard 180"/>
  </r>
  <r>
    <d v="2023-01-26T00:00:00"/>
    <x v="0"/>
    <m/>
    <d v="2023-01-26T00:00:00"/>
    <s v="WALLADPT31"/>
    <s v="CLICC Circ Desk"/>
    <m/>
  </r>
  <r>
    <d v="2023-01-26T00:00:00"/>
    <x v="0"/>
    <s v="External 10 - UCLA Alumni"/>
    <d v="2023-01-26T00:00:00"/>
    <s v="ANKER04"/>
    <s v="CLICC Circ Desk"/>
    <m/>
  </r>
  <r>
    <d v="2023-01-26T00:00:00"/>
    <x v="0"/>
    <s v="External 10 - UCLA Alumni"/>
    <d v="2023-01-26T00:00:00"/>
    <s v="MACUSBC05C05"/>
    <s v="CLICC Circ Desk"/>
    <s v="USBC-YRL-01"/>
  </r>
  <r>
    <d v="2023-01-26T00:00:00"/>
    <x v="0"/>
    <s v="UCLA Graduate"/>
    <d v="2023-01-26T00:00:00"/>
    <s v="HDMIC18"/>
    <s v="CLICC Circ Desk"/>
    <s v="HDMC-YRL-10"/>
  </r>
  <r>
    <d v="2023-01-26T00:00:00"/>
    <x v="0"/>
    <s v="UCLA Graduate"/>
    <d v="2023-01-26T00:00:00"/>
    <s v="HPUSBC12"/>
    <s v="SEL Boelter Circ Desk"/>
    <m/>
  </r>
  <r>
    <d v="2023-01-26T00:00:00"/>
    <x v="0"/>
    <s v="UCLA Graduate"/>
    <d v="2023-01-26T00:00:00"/>
    <s v="IPADK108"/>
    <s v="CLICC Circ Desk"/>
    <s v="CLICC iPad Keyboard 108"/>
  </r>
  <r>
    <d v="2023-01-26T00:00:00"/>
    <x v="0"/>
    <s v="UCLA Graduate"/>
    <d v="2023-01-26T00:00:00"/>
    <s v="IPHONE30"/>
    <s v="CLICC Circ Desk"/>
    <s v="IPH-YRL-06"/>
  </r>
  <r>
    <d v="2023-01-26T00:00:00"/>
    <x v="0"/>
    <s v="UCLA Graduate"/>
    <d v="2023-01-26T00:00:00"/>
    <s v="IPHONE34"/>
    <s v="CLICC Circ Desk"/>
    <s v="IPH-YRL-10"/>
  </r>
  <r>
    <d v="2023-01-26T00:00:00"/>
    <x v="0"/>
    <s v="UCLA Graduate"/>
    <d v="2023-01-26T00:00:00"/>
    <s v="IPHONE48"/>
    <s v="CLICC Circ Desk"/>
    <s v="IPH-POW-04"/>
  </r>
  <r>
    <d v="2023-01-26T00:00:00"/>
    <x v="0"/>
    <s v="UCLA Graduate"/>
    <d v="2023-01-26T00:00:00"/>
    <s v="IPHONE60"/>
    <s v="Biomed Circ Desk"/>
    <s v="IPH-BIO-04"/>
  </r>
  <r>
    <d v="2023-01-26T00:00:00"/>
    <x v="0"/>
    <s v="UCLA Graduate"/>
    <d v="2023-01-26T00:00:00"/>
    <s v="MACUSBC20C20"/>
    <s v="CLICC Circ Desk"/>
    <s v="USBC-POW-03"/>
  </r>
  <r>
    <d v="2023-01-26T00:00:00"/>
    <x v="0"/>
    <s v="UCLA Graduate"/>
    <d v="2023-01-26T00:00:00"/>
    <s v="MACUSBC23C23"/>
    <s v="CLICC Circ Desk"/>
    <s v="USBC-POW-06"/>
  </r>
  <r>
    <d v="2023-01-26T00:00:00"/>
    <x v="0"/>
    <s v="UCLA Graduate"/>
    <d v="2023-01-26T00:00:00"/>
    <s v="MACUSBC24C24"/>
    <s v="CLICC Circ Desk"/>
    <s v="USBC-POW-07"/>
  </r>
  <r>
    <d v="2023-01-26T00:00:00"/>
    <x v="0"/>
    <s v="UCLA Graduate"/>
    <d v="2023-01-26T00:00:00"/>
    <s v="MACUSBC27C27"/>
    <s v="CLICC Circ Desk"/>
    <s v="USBC-POW-10"/>
  </r>
  <r>
    <d v="2023-01-26T00:00:00"/>
    <x v="0"/>
    <s v="UCLA Graduate"/>
    <d v="2023-01-26T00:00:00"/>
    <s v="UVGA16"/>
    <s v="CLICC Circ Desk"/>
    <m/>
  </r>
  <r>
    <d v="2023-01-26T00:00:00"/>
    <x v="0"/>
    <s v="UCLA Graduate"/>
    <d v="2023-01-26T00:00:00"/>
    <s v="WALLADPT17"/>
    <s v="Biomed Circ Desk"/>
    <s v="ADP-BIO-01"/>
  </r>
  <r>
    <d v="2023-01-26T00:00:00"/>
    <x v="0"/>
    <s v="UCLA Graduate"/>
    <d v="2023-01-26T00:00:00"/>
    <s v="WALLADPT44"/>
    <s v="CLICC Circ Desk"/>
    <m/>
  </r>
  <r>
    <d v="2023-01-26T00:00:00"/>
    <x v="0"/>
    <s v="UCLA Graduate"/>
    <d v="2023-01-26T00:00:00"/>
    <s v="WALLADPT48"/>
    <s v="CLICC Circ Desk"/>
    <m/>
  </r>
  <r>
    <d v="2023-01-26T00:00:00"/>
    <x v="0"/>
    <s v="UCLA Graduate"/>
    <d v="2023-02-02T00:00:00"/>
    <s v="CBK022"/>
    <s v="CLICC Circ Desk"/>
    <s v="CBK-022"/>
  </r>
  <r>
    <d v="2023-01-26T00:00:00"/>
    <x v="0"/>
    <s v="UCLA Graduate"/>
    <d v="2023-02-02T00:00:00"/>
    <s v="CBK196"/>
    <s v="Biomed Circ Desk"/>
    <s v="CBK-BIO-07"/>
  </r>
  <r>
    <d v="2023-01-26T00:00:00"/>
    <x v="0"/>
    <s v="UCLA Graduate"/>
    <d v="2023-02-02T00:00:00"/>
    <s v="CLICC-ML-0038"/>
    <s v="CLICC Circ Desk"/>
    <s v="ITS MacBook 106"/>
  </r>
  <r>
    <d v="2023-01-26T00:00:00"/>
    <x v="0"/>
    <s v="UCLA Graduate"/>
    <d v="2023-02-02T00:00:00"/>
    <s v="CLICC-ML-2068"/>
    <s v="CLICC Circ Desk"/>
    <s v="CLICC-ML-2068"/>
  </r>
  <r>
    <d v="2023-01-26T00:00:00"/>
    <x v="0"/>
    <s v="UCLA Graduate"/>
    <d v="2023-02-02T00:00:00"/>
    <s v="CLICC-MM-0054"/>
    <s v="CLICC Circ Desk"/>
    <s v="ITS iPad 245"/>
  </r>
  <r>
    <d v="2023-01-26T00:00:00"/>
    <x v="0"/>
    <s v="UCLA Graduate"/>
    <d v="2023-02-02T00:00:00"/>
    <s v="HP016"/>
    <s v="CLICC Circ Desk"/>
    <s v="WL-BCR-06"/>
  </r>
  <r>
    <d v="2023-01-26T00:00:00"/>
    <x v="0"/>
    <s v="UCLA Graduate"/>
    <d v="2023-02-02T00:00:00"/>
    <s v="HP160"/>
    <s v="CLICC Circ Desk"/>
    <s v="WL-LAB-09"/>
  </r>
  <r>
    <d v="2023-01-26T00:00:00"/>
    <x v="0"/>
    <s v="UCLA Graduate"/>
    <d v="2023-02-09T00:00:00"/>
    <s v="CLICC-MM-001"/>
    <s v="CLICC Circ Desk"/>
    <m/>
  </r>
  <r>
    <d v="2023-01-26T00:00:00"/>
    <x v="0"/>
    <s v="UCLA Graduate"/>
    <d v="2023-02-09T00:00:00"/>
    <s v="CLICC-MM-003"/>
    <s v="CLICC Circ Desk"/>
    <m/>
  </r>
  <r>
    <d v="2023-01-26T00:00:00"/>
    <x v="0"/>
    <s v="UCLA Graduate"/>
    <d v="2023-02-09T00:00:00"/>
    <s v="CLICC-MM-058"/>
    <s v="CLICC Circ Desk"/>
    <m/>
  </r>
  <r>
    <d v="2023-01-26T00:00:00"/>
    <x v="0"/>
    <s v="UCLA Mgmt PhD"/>
    <d v="2023-02-09T00:00:00"/>
    <s v="CLICC-MM-017"/>
    <s v="CLICC Circ Desk"/>
    <m/>
  </r>
  <r>
    <d v="2023-01-26T00:00:00"/>
    <x v="0"/>
    <s v="UCLA Music Grad"/>
    <d v="2023-01-26T00:00:00"/>
    <s v="OMNI25"/>
    <s v="Music Circ Desk"/>
    <s v="OMN-MUS-05"/>
  </r>
  <r>
    <d v="2023-01-26T00:00:00"/>
    <x v="0"/>
    <s v="UCLA Undergrad"/>
    <d v="2023-01-26T00:00:00"/>
    <s v="ANKER06"/>
    <s v="CLICC Circ Desk"/>
    <m/>
  </r>
  <r>
    <d v="2023-01-26T00:00:00"/>
    <x v="0"/>
    <s v="UCLA Undergrad"/>
    <d v="2023-01-26T00:00:00"/>
    <s v="CALC03"/>
    <s v="CLICC Circ Desk"/>
    <s v="CAL-POW-02"/>
  </r>
  <r>
    <d v="2023-01-26T00:00:00"/>
    <x v="0"/>
    <s v="UCLA Undergrad"/>
    <d v="2023-01-26T00:00:00"/>
    <s v="HPUSBC02"/>
    <s v="SEL Boelter Circ Desk"/>
    <s v="HPUS-BOE-02"/>
  </r>
  <r>
    <d v="2023-01-26T00:00:00"/>
    <x v="0"/>
    <s v="UCLA Undergrad"/>
    <d v="2023-01-26T00:00:00"/>
    <s v="HPUSBC12"/>
    <s v="SEL Boelter Circ Desk"/>
    <m/>
  </r>
  <r>
    <d v="2023-01-26T00:00:00"/>
    <x v="0"/>
    <s v="UCLA Undergrad"/>
    <d v="2023-01-26T00:00:00"/>
    <s v="IPHONE03"/>
    <s v="Music Circ Desk"/>
    <s v="IPH-MUS-03"/>
  </r>
  <r>
    <d v="2023-01-26T00:00:00"/>
    <x v="0"/>
    <s v="UCLA Undergrad"/>
    <d v="2023-01-26T00:00:00"/>
    <s v="IPHONE17"/>
    <s v="SEL Boelter Circ Desk"/>
    <s v="IPH-BOE-01"/>
  </r>
  <r>
    <d v="2023-01-26T00:00:00"/>
    <x v="0"/>
    <s v="UCLA Undergrad"/>
    <d v="2023-01-26T00:00:00"/>
    <s v="IPHONE18"/>
    <s v="SEL Boelter Circ Desk"/>
    <s v="IPH-BOE-02"/>
  </r>
  <r>
    <d v="2023-01-26T00:00:00"/>
    <x v="0"/>
    <s v="UCLA Undergrad"/>
    <d v="2023-01-26T00:00:00"/>
    <s v="IPHONE23"/>
    <s v="SEL Geology Circ Desk"/>
    <s v="IPH-GEO-01"/>
  </r>
  <r>
    <d v="2023-01-26T00:00:00"/>
    <x v="0"/>
    <s v="UCLA Undergrad"/>
    <d v="2023-01-26T00:00:00"/>
    <s v="IPHONE28"/>
    <s v="CLICC Circ Desk"/>
    <s v="IPH-YRL-04"/>
  </r>
  <r>
    <d v="2023-01-26T00:00:00"/>
    <x v="0"/>
    <s v="UCLA Undergrad"/>
    <d v="2023-01-26T00:00:00"/>
    <s v="IPHONE30"/>
    <s v="CLICC Circ Desk"/>
    <s v="IPH-YRL-06"/>
  </r>
  <r>
    <d v="2023-01-26T00:00:00"/>
    <x v="0"/>
    <s v="UCLA Undergrad"/>
    <d v="2023-01-26T00:00:00"/>
    <s v="IPHONE32"/>
    <s v="CLICC Circ Desk"/>
    <s v="IPH-YRL-08"/>
  </r>
  <r>
    <d v="2023-01-26T00:00:00"/>
    <x v="0"/>
    <s v="UCLA Undergrad"/>
    <d v="2023-01-26T00:00:00"/>
    <s v="IPHONE34"/>
    <s v="CLICC Circ Desk"/>
    <s v="IPH-YRL-10"/>
  </r>
  <r>
    <d v="2023-01-26T00:00:00"/>
    <x v="0"/>
    <s v="UCLA Undergrad"/>
    <d v="2023-01-26T00:00:00"/>
    <s v="IPHONE38"/>
    <s v="CLICC Circ Desk"/>
    <s v="IPH-YRL-14"/>
  </r>
  <r>
    <d v="2023-01-26T00:00:00"/>
    <x v="0"/>
    <s v="UCLA Undergrad"/>
    <d v="2023-01-26T00:00:00"/>
    <s v="IPHONE41"/>
    <s v="Default Circulation Desk"/>
    <s v="IPH-LOC-03"/>
  </r>
  <r>
    <d v="2023-01-26T00:00:00"/>
    <x v="0"/>
    <s v="UCLA Undergrad"/>
    <d v="2023-01-26T00:00:00"/>
    <s v="IPHONE46"/>
    <s v="CLICC Circ Desk"/>
    <s v="IPH-POW-02"/>
  </r>
  <r>
    <d v="2023-01-26T00:00:00"/>
    <x v="0"/>
    <s v="UCLA Undergrad"/>
    <d v="2023-01-26T00:00:00"/>
    <s v="IPHONE48"/>
    <s v="CLICC Circ Desk"/>
    <s v="IPH-POW-04"/>
  </r>
  <r>
    <d v="2023-01-26T00:00:00"/>
    <x v="0"/>
    <s v="UCLA Undergrad"/>
    <d v="2023-01-26T00:00:00"/>
    <s v="IPHONE52"/>
    <s v="CLICC Circ Desk"/>
    <s v="IPH-POW-08"/>
  </r>
  <r>
    <d v="2023-01-26T00:00:00"/>
    <x v="0"/>
    <s v="UCLA Undergrad"/>
    <d v="2023-01-26T00:00:00"/>
    <s v="IPHONE63"/>
    <s v="Default Circulation Desk"/>
    <m/>
  </r>
  <r>
    <d v="2023-01-26T00:00:00"/>
    <x v="0"/>
    <s v="UCLA Undergrad"/>
    <d v="2023-01-26T00:00:00"/>
    <s v="IPHONE80"/>
    <s v="CLICC Circ Desk"/>
    <m/>
  </r>
  <r>
    <d v="2023-01-26T00:00:00"/>
    <x v="0"/>
    <s v="UCLA Undergrad"/>
    <d v="2023-01-26T00:00:00"/>
    <s v="MACUSBC06C06"/>
    <s v="CLICC Circ Desk"/>
    <s v="USBC-YRL-02"/>
  </r>
  <r>
    <d v="2023-01-26T00:00:00"/>
    <x v="0"/>
    <s v="UCLA Undergrad"/>
    <d v="2023-01-26T00:00:00"/>
    <s v="MACUSBC07C07"/>
    <s v="CLICC Circ Desk"/>
    <s v="USBC-YRL-03"/>
  </r>
  <r>
    <d v="2023-01-26T00:00:00"/>
    <x v="0"/>
    <s v="UCLA Undergrad"/>
    <d v="2023-01-26T00:00:00"/>
    <s v="MACUSBC09C09"/>
    <s v="CLICC Circ Desk"/>
    <s v="USBC-YRL-05"/>
  </r>
  <r>
    <d v="2023-01-26T00:00:00"/>
    <x v="0"/>
    <s v="UCLA Undergrad"/>
    <d v="2023-01-26T00:00:00"/>
    <s v="MACUSBC19C19"/>
    <s v="CLICC Circ Desk"/>
    <s v="USBC-POW-02"/>
  </r>
  <r>
    <d v="2023-01-26T00:00:00"/>
    <x v="0"/>
    <s v="UCLA Undergrad"/>
    <d v="2023-01-26T00:00:00"/>
    <s v="MACUSBC20C20"/>
    <s v="CLICC Circ Desk"/>
    <s v="USBC-POW-03"/>
  </r>
  <r>
    <d v="2023-01-26T00:00:00"/>
    <x v="0"/>
    <s v="UCLA Undergrad"/>
    <d v="2023-01-26T00:00:00"/>
    <s v="MACUSBC23C23"/>
    <s v="CLICC Circ Desk"/>
    <s v="USBC-POW-06"/>
  </r>
  <r>
    <d v="2023-01-26T00:00:00"/>
    <x v="0"/>
    <s v="UCLA Undergrad"/>
    <d v="2023-01-26T00:00:00"/>
    <s v="MACUSBC24C24"/>
    <s v="CLICC Circ Desk"/>
    <s v="USBC-POW-07"/>
  </r>
  <r>
    <d v="2023-01-26T00:00:00"/>
    <x v="0"/>
    <s v="UCLA Undergrad"/>
    <d v="2023-01-26T00:00:00"/>
    <s v="MACUSBC25C25"/>
    <s v="CLICC Circ Desk"/>
    <s v="USBC-POW-08"/>
  </r>
  <r>
    <d v="2023-01-26T00:00:00"/>
    <x v="0"/>
    <s v="UCLA Undergrad"/>
    <d v="2023-01-26T00:00:00"/>
    <s v="MACUSBC27C27"/>
    <s v="CLICC Circ Desk"/>
    <s v="USBC-POW-10"/>
  </r>
  <r>
    <d v="2023-01-26T00:00:00"/>
    <x v="0"/>
    <s v="UCLA Undergrad"/>
    <d v="2023-01-26T00:00:00"/>
    <s v="MSE04"/>
    <s v="SEL Boelter Circ Desk"/>
    <s v="MSE-BOE-04"/>
  </r>
  <r>
    <d v="2023-01-26T00:00:00"/>
    <x v="0"/>
    <s v="UCLA Undergrad"/>
    <d v="2023-01-26T00:00:00"/>
    <s v="OMNI18"/>
    <s v="SEL Boelter Circ Desk"/>
    <s v="OMN-BOE-08"/>
  </r>
  <r>
    <d v="2023-01-26T00:00:00"/>
    <x v="0"/>
    <s v="UCLA Undergrad"/>
    <d v="2023-01-26T00:00:00"/>
    <s v="OMNI28"/>
    <s v="Music Circ Desk"/>
    <s v="OMN-MUS-08"/>
  </r>
  <r>
    <d v="2023-01-26T00:00:00"/>
    <x v="0"/>
    <s v="UCLA Undergrad"/>
    <d v="2023-01-26T00:00:00"/>
    <s v="UVGA12"/>
    <s v="Biomed Circ Desk"/>
    <s v="UVGA-BIO-02"/>
  </r>
  <r>
    <d v="2023-01-26T00:00:00"/>
    <x v="0"/>
    <s v="UCLA Undergrad"/>
    <d v="2023-01-26T00:00:00"/>
    <s v="UVGA13"/>
    <s v="CLICC Circ Desk"/>
    <m/>
  </r>
  <r>
    <d v="2023-01-26T00:00:00"/>
    <x v="0"/>
    <s v="UCLA Undergrad"/>
    <d v="2023-01-26T00:00:00"/>
    <s v="UVGA19"/>
    <s v="CLICC Circ Desk"/>
    <m/>
  </r>
  <r>
    <d v="2023-01-26T00:00:00"/>
    <x v="0"/>
    <s v="UCLA Undergrad"/>
    <d v="2023-01-26T00:00:00"/>
    <s v="WALLADPT07"/>
    <s v="SEL Boelter Circ Desk"/>
    <s v="ADP-BOE-05"/>
  </r>
  <r>
    <d v="2023-01-26T00:00:00"/>
    <x v="0"/>
    <s v="UCLA Undergrad"/>
    <d v="2023-01-26T00:00:00"/>
    <s v="WALLADPT08"/>
    <s v="SEL Boelter Circ Desk"/>
    <s v="ADP-BOE-06"/>
  </r>
  <r>
    <d v="2023-01-26T00:00:00"/>
    <x v="0"/>
    <s v="UCLA Undergrad"/>
    <d v="2023-01-26T00:00:00"/>
    <s v="WALLADPT10"/>
    <s v="SEL Geology Circ Desk"/>
    <s v="ADP-GEO-01"/>
  </r>
  <r>
    <d v="2023-01-26T00:00:00"/>
    <x v="0"/>
    <s v="UCLA Undergrad"/>
    <d v="2023-01-26T00:00:00"/>
    <s v="WALLADPT31"/>
    <s v="CLICC Circ Desk"/>
    <m/>
  </r>
  <r>
    <d v="2023-01-26T00:00:00"/>
    <x v="0"/>
    <s v="UCLA Undergrad"/>
    <d v="2023-01-26T00:00:00"/>
    <s v="WALLADPT33"/>
    <s v="CLICC Circ Desk"/>
    <m/>
  </r>
  <r>
    <d v="2023-01-26T00:00:00"/>
    <x v="0"/>
    <s v="UCLA Undergrad"/>
    <d v="2023-01-26T00:00:00"/>
    <s v="WALLADPT36"/>
    <s v="CLICC Circ Desk"/>
    <m/>
  </r>
  <r>
    <d v="2023-01-26T00:00:00"/>
    <x v="0"/>
    <s v="UCLA Undergrad"/>
    <d v="2023-01-26T00:00:00"/>
    <s v="WALLADPT39"/>
    <s v="CLICC Circ Desk"/>
    <m/>
  </r>
  <r>
    <d v="2023-01-26T00:00:00"/>
    <x v="0"/>
    <s v="UCLA Undergrad"/>
    <d v="2023-01-26T00:00:00"/>
    <s v="WALLADPT44"/>
    <s v="CLICC Circ Desk"/>
    <m/>
  </r>
  <r>
    <d v="2023-01-26T00:00:00"/>
    <x v="0"/>
    <s v="UCLA Undergrad"/>
    <d v="2023-01-26T00:00:00"/>
    <s v="WALLADPT46"/>
    <s v="CLICC Circ Desk"/>
    <m/>
  </r>
  <r>
    <d v="2023-01-26T00:00:00"/>
    <x v="0"/>
    <s v="UCLA Undergrad"/>
    <d v="2023-01-26T00:00:00"/>
    <s v="WALLADPT48"/>
    <s v="CLICC Circ Desk"/>
    <m/>
  </r>
  <r>
    <d v="2023-01-26T00:00:00"/>
    <x v="0"/>
    <s v="UCLA Undergrad"/>
    <d v="2023-01-26T00:00:00"/>
    <s v="WALLADPT49"/>
    <s v="CLICC Circ Desk"/>
    <m/>
  </r>
  <r>
    <d v="2023-01-26T00:00:00"/>
    <x v="0"/>
    <s v="UCLA Undergrad"/>
    <d v="2023-02-02T00:00:00"/>
    <s v="CBK-243"/>
    <s v="Music Circ Desk"/>
    <s v="CBK-MUS-04"/>
  </r>
  <r>
    <d v="2023-01-26T00:00:00"/>
    <x v="0"/>
    <s v="UCLA Undergrad"/>
    <d v="2023-02-02T00:00:00"/>
    <s v="CLICC-ML-0045"/>
    <s v="CLICC Circ Desk"/>
    <s v="ITS MacBook 115"/>
  </r>
  <r>
    <d v="2023-01-26T00:00:00"/>
    <x v="0"/>
    <s v="UCLA Undergrad"/>
    <d v="2023-02-02T00:00:00"/>
    <s v="CLICC-ML-2095"/>
    <s v="CLICC Circ Desk"/>
    <s v="CLICC-ML-2095"/>
  </r>
  <r>
    <d v="2023-01-26T00:00:00"/>
    <x v="0"/>
    <s v="UCLA Undergrad"/>
    <d v="2023-02-02T00:00:00"/>
    <s v="CLICC-MM-070"/>
    <s v="CLICC Circ Desk"/>
    <m/>
  </r>
  <r>
    <d v="2023-01-26T00:00:00"/>
    <x v="0"/>
    <s v="UCLA Undergrad"/>
    <d v="2023-02-08T00:00:00"/>
    <s v="CLICC-MM-013"/>
    <s v="CLICC Circ Desk"/>
    <m/>
  </r>
  <r>
    <d v="2023-01-26T00:00:00"/>
    <x v="0"/>
    <s v="UCLA Undergrad"/>
    <d v="2023-02-09T00:00:00"/>
    <s v="CLICC-ML-2021"/>
    <s v="CLICC Circ Desk"/>
    <s v="CLICC-ML-2021"/>
  </r>
  <r>
    <d v="2023-01-26T00:00:00"/>
    <x v="0"/>
    <s v="UCLA Undergrad"/>
    <d v="2023-02-09T00:00:00"/>
    <s v="CLICC-ML-2041"/>
    <s v="CLICC Circ Desk"/>
    <s v="CLICC-ML-2041"/>
  </r>
  <r>
    <d v="2023-01-26T00:00:00"/>
    <x v="0"/>
    <s v="UCLA Undergrad"/>
    <d v="2023-02-09T00:00:00"/>
    <s v="CLICC-MM-0018"/>
    <s v="CLICC Circ Desk"/>
    <s v="ITS iPad 160"/>
  </r>
  <r>
    <d v="2023-01-26T00:00:00"/>
    <x v="0"/>
    <s v="UCLA Undergrad"/>
    <d v="2023-02-09T00:00:00"/>
    <s v="FAC496"/>
    <s v="CLICC Circ Desk"/>
    <s v="ITS iPad 96"/>
  </r>
  <r>
    <d v="2023-01-26T00:00:00"/>
    <x v="0"/>
    <s v="UCLA Undergrad"/>
    <d v="2023-02-09T00:00:00"/>
    <s v="HP056"/>
    <s v="CLICC Circ Desk"/>
    <s v="WL-YRL-06"/>
  </r>
  <r>
    <d v="2023-01-26T00:00:00"/>
    <x v="0"/>
    <s v="UCLA Undergrad"/>
    <d v="2023-02-09T00:00:00"/>
    <s v="HP097"/>
    <s v="CLICC Circ Desk"/>
    <s v="WL-POW-06"/>
  </r>
  <r>
    <d v="2023-01-26T00:00:00"/>
    <x v="52"/>
    <s v="UCLA Undergrad"/>
    <d v="2023-02-09T00:00:00"/>
    <s v="CLICC-ML-0029"/>
    <s v="CLICC Circ Desk"/>
    <s v="ITS MacBook 138"/>
  </r>
  <r>
    <d v="2023-01-26T00:00:00"/>
    <x v="53"/>
    <s v="UCLA Undergrad"/>
    <d v="2023-02-02T00:00:00"/>
    <s v="HP070"/>
    <s v="CLICC Circ Desk"/>
    <s v="WL-YRL-20"/>
  </r>
  <r>
    <d v="2023-01-27T00:00:00"/>
    <x v="0"/>
    <m/>
    <d v="2023-01-27T00:00:00"/>
    <s v="CBK207"/>
    <s v="Biomed Circ Desk"/>
    <s v="CBK-BIO-18"/>
  </r>
  <r>
    <d v="2023-01-27T00:00:00"/>
    <x v="0"/>
    <m/>
    <d v="2023-01-27T00:00:00"/>
    <s v="CLICC-MM-023"/>
    <s v="CLICC Circ Desk"/>
    <m/>
  </r>
  <r>
    <d v="2023-01-27T00:00:00"/>
    <x v="0"/>
    <m/>
    <d v="2023-01-27T00:00:00"/>
    <s v="CLICC-MM-092"/>
    <s v="CLICC Circ Desk"/>
    <m/>
  </r>
  <r>
    <d v="2023-01-27T00:00:00"/>
    <x v="0"/>
    <m/>
    <d v="2023-01-27T00:00:00"/>
    <s v="MACUSBC08C08"/>
    <s v="CLICC Circ Desk"/>
    <s v="USBC-YRL-04"/>
  </r>
  <r>
    <d v="2023-01-27T00:00:00"/>
    <x v="0"/>
    <m/>
    <d v="2023-01-27T00:00:00"/>
    <s v="MACUSBC27C27"/>
    <s v="CLICC Circ Desk"/>
    <s v="USBC-POW-10"/>
  </r>
  <r>
    <d v="2023-01-27T00:00:00"/>
    <x v="0"/>
    <m/>
    <d v="2023-01-27T00:00:00"/>
    <s v="WALLADPT28"/>
    <s v="CLICC Circ Desk"/>
    <m/>
  </r>
  <r>
    <d v="2023-01-27T00:00:00"/>
    <x v="0"/>
    <s v="UCLA Graduate"/>
    <d v="2023-01-27T00:00:00"/>
    <s v="HDST15"/>
    <s v="CLICC Circ Desk"/>
    <s v="HDS-POW-04"/>
  </r>
  <r>
    <d v="2023-01-27T00:00:00"/>
    <x v="0"/>
    <s v="UCLA Graduate"/>
    <d v="2023-01-27T00:00:00"/>
    <s v="HPUSBC12"/>
    <s v="SEL Boelter Circ Desk"/>
    <m/>
  </r>
  <r>
    <d v="2023-01-27T00:00:00"/>
    <x v="0"/>
    <s v="UCLA Graduate"/>
    <d v="2023-01-27T00:00:00"/>
    <s v="IPHONE17"/>
    <s v="SEL Boelter Circ Desk"/>
    <s v="IPH-BOE-01"/>
  </r>
  <r>
    <d v="2023-01-27T00:00:00"/>
    <x v="0"/>
    <s v="UCLA Graduate"/>
    <d v="2023-01-27T00:00:00"/>
    <s v="IPHONE32"/>
    <s v="CLICC Circ Desk"/>
    <s v="IPH-YRL-08"/>
  </r>
  <r>
    <d v="2023-01-27T00:00:00"/>
    <x v="0"/>
    <s v="UCLA Graduate"/>
    <d v="2023-01-27T00:00:00"/>
    <s v="IPHONE38"/>
    <s v="CLICC Circ Desk"/>
    <s v="IPH-YRL-14"/>
  </r>
  <r>
    <d v="2023-01-27T00:00:00"/>
    <x v="0"/>
    <s v="UCLA Graduate"/>
    <d v="2023-01-27T00:00:00"/>
    <s v="MACUSBC09C09"/>
    <s v="CLICC Circ Desk"/>
    <s v="USBC-YRL-05"/>
  </r>
  <r>
    <d v="2023-01-27T00:00:00"/>
    <x v="0"/>
    <s v="UCLA Graduate"/>
    <d v="2023-01-27T00:00:00"/>
    <s v="MACUSBC19C19"/>
    <s v="CLICC Circ Desk"/>
    <s v="USBC-POW-02"/>
  </r>
  <r>
    <d v="2023-01-27T00:00:00"/>
    <x v="0"/>
    <s v="UCLA Graduate"/>
    <d v="2023-01-27T00:00:00"/>
    <s v="MACUSBC20C20"/>
    <s v="CLICC Circ Desk"/>
    <s v="USBC-POW-03"/>
  </r>
  <r>
    <d v="2023-01-27T00:00:00"/>
    <x v="0"/>
    <s v="UCLA Graduate"/>
    <d v="2023-01-27T00:00:00"/>
    <s v="WALLADPT07"/>
    <s v="SEL Boelter Circ Desk"/>
    <s v="ADP-BOE-05"/>
  </r>
  <r>
    <d v="2023-01-27T00:00:00"/>
    <x v="0"/>
    <s v="UCLA Graduate"/>
    <d v="2023-01-27T00:00:00"/>
    <s v="WALLADPT36"/>
    <s v="CLICC Circ Desk"/>
    <m/>
  </r>
  <r>
    <d v="2023-01-27T00:00:00"/>
    <x v="0"/>
    <s v="UCLA Graduate"/>
    <d v="2023-01-27T00:00:00"/>
    <s v="WALLADPT38"/>
    <s v="CLICC Circ Desk"/>
    <m/>
  </r>
  <r>
    <d v="2023-01-27T00:00:00"/>
    <x v="0"/>
    <s v="UCLA Graduate"/>
    <d v="2023-02-03T00:00:00"/>
    <s v="CBK051"/>
    <s v="Default Circulation Desk"/>
    <s v="CPOW-17"/>
  </r>
  <r>
    <d v="2023-01-27T00:00:00"/>
    <x v="0"/>
    <s v="UCLA Graduate"/>
    <d v="2023-02-03T00:00:00"/>
    <s v="CBK196"/>
    <s v="Biomed Circ Desk"/>
    <s v="CBK-BIO-07"/>
  </r>
  <r>
    <d v="2023-01-27T00:00:00"/>
    <x v="0"/>
    <s v="UCLA Graduate"/>
    <d v="2023-02-03T00:00:00"/>
    <s v="CBK203"/>
    <s v="Biomed Circ Desk"/>
    <s v="CBK-BIO-14"/>
  </r>
  <r>
    <d v="2023-01-27T00:00:00"/>
    <x v="0"/>
    <s v="UCLA Graduate"/>
    <d v="2023-02-03T00:00:00"/>
    <s v="HP032"/>
    <s v="CLICC Circ Desk"/>
    <s v="WL-GEO-02"/>
  </r>
  <r>
    <d v="2023-01-27T00:00:00"/>
    <x v="0"/>
    <s v="UCLA Graduate"/>
    <d v="2023-02-03T00:00:00"/>
    <s v="HP134"/>
    <s v="CLICC Circ Desk"/>
    <s v="WL-PC2-23"/>
  </r>
  <r>
    <d v="2023-01-27T00:00:00"/>
    <x v="0"/>
    <s v="UCLA Graduate"/>
    <d v="2023-02-09T00:00:00"/>
    <s v="CBK198"/>
    <s v="Biomed Circ Desk"/>
    <s v="CBK-BIO-09"/>
  </r>
  <r>
    <d v="2023-01-27T00:00:00"/>
    <x v="0"/>
    <s v="UCLA Graduate"/>
    <d v="2023-02-10T00:00:00"/>
    <s v="CLICC-ML-2039"/>
    <s v="CLICC Circ Desk"/>
    <s v="CLICC-ML-2039"/>
  </r>
  <r>
    <d v="2023-01-27T00:00:00"/>
    <x v="0"/>
    <s v="UCLA Graduate"/>
    <d v="2023-02-10T00:00:00"/>
    <s v="CLICC-MM-0046"/>
    <s v="CLICC Circ Desk"/>
    <s v="ITS iPad 46"/>
  </r>
  <r>
    <d v="2023-01-27T00:00:00"/>
    <x v="0"/>
    <s v="UCLA Graduate"/>
    <d v="2023-02-10T00:00:00"/>
    <s v="CLICC-MM-009"/>
    <s v="CLICC Circ Desk"/>
    <m/>
  </r>
  <r>
    <d v="2023-01-27T00:00:00"/>
    <x v="0"/>
    <s v="UCLA Graduate"/>
    <d v="2023-02-10T00:00:00"/>
    <s v="HP022"/>
    <s v="CLICC Circ Desk"/>
    <s v="WL-BCR-12"/>
  </r>
  <r>
    <d v="2023-01-27T00:00:00"/>
    <x v="0"/>
    <s v="UCLA Graduate"/>
    <d v="2023-02-17T00:00:00"/>
    <s v="CLICC-MM-0215"/>
    <s v="CLICC Circ Desk"/>
    <s v="ITS iPad 10"/>
  </r>
  <r>
    <d v="2023-01-27T00:00:00"/>
    <x v="0"/>
    <s v="UCLA Graduate"/>
    <d v="2023-03-24T00:00:00"/>
    <s v="CLICC-MM-092"/>
    <s v="CLICC Circ Desk"/>
    <m/>
  </r>
  <r>
    <d v="2023-01-27T00:00:00"/>
    <x v="0"/>
    <s v="UCLA Music Undergrad"/>
    <d v="2023-01-27T00:00:00"/>
    <s v="MACUSBC19C19"/>
    <s v="CLICC Circ Desk"/>
    <s v="USBC-POW-02"/>
  </r>
  <r>
    <d v="2023-01-27T00:00:00"/>
    <x v="0"/>
    <s v="UCLA Staff"/>
    <d v="2023-02-03T00:00:00"/>
    <s v="CBK007"/>
    <s v="Arts Circ Desk"/>
    <s v="CBK-007"/>
  </r>
  <r>
    <d v="2023-01-27T00:00:00"/>
    <x v="0"/>
    <s v="UCLA Staff"/>
    <d v="2023-02-03T00:00:00"/>
    <s v="CBK046"/>
    <s v="Arts Circ Desk"/>
    <s v="CPOW-12"/>
  </r>
  <r>
    <d v="2023-01-27T00:00:00"/>
    <x v="0"/>
    <s v="UCLA Staff"/>
    <d v="2023-02-03T00:00:00"/>
    <s v="CBK258"/>
    <s v="Arts Circ Desk"/>
    <s v="CBK-CLICC-09"/>
  </r>
  <r>
    <d v="2023-01-27T00:00:00"/>
    <x v="0"/>
    <s v="UCLA Staff"/>
    <d v="2023-02-03T00:00:00"/>
    <s v="CBK384"/>
    <s v="Arts Circ Desk"/>
    <s v="CBK-CLICC-135"/>
  </r>
  <r>
    <d v="2023-01-27T00:00:00"/>
    <x v="0"/>
    <s v="UCLA Undergrad"/>
    <d v="2023-01-27T00:00:00"/>
    <s v="CALC13"/>
    <s v="CLICC Circ Desk"/>
    <m/>
  </r>
  <r>
    <d v="2023-01-27T00:00:00"/>
    <x v="0"/>
    <s v="UCLA Undergrad"/>
    <d v="2023-01-27T00:00:00"/>
    <s v="HDST15"/>
    <s v="CLICC Circ Desk"/>
    <s v="HDS-POW-04"/>
  </r>
  <r>
    <d v="2023-01-27T00:00:00"/>
    <x v="0"/>
    <s v="UCLA Undergrad"/>
    <d v="2023-01-27T00:00:00"/>
    <s v="HDST17"/>
    <s v="CLICC Circ Desk"/>
    <s v="HDS-POW-06"/>
  </r>
  <r>
    <d v="2023-01-27T00:00:00"/>
    <x v="0"/>
    <s v="UCLA Undergrad"/>
    <d v="2023-01-27T00:00:00"/>
    <s v="HDST30"/>
    <s v="CLICC Circ Desk"/>
    <m/>
  </r>
  <r>
    <d v="2023-01-27T00:00:00"/>
    <x v="0"/>
    <s v="UCLA Undergrad"/>
    <d v="2023-01-27T00:00:00"/>
    <s v="IPHONE02"/>
    <s v="Music Circ Desk"/>
    <s v="IPH-MUS-02"/>
  </r>
  <r>
    <d v="2023-01-27T00:00:00"/>
    <x v="0"/>
    <s v="UCLA Undergrad"/>
    <d v="2023-01-27T00:00:00"/>
    <s v="IPHONE17"/>
    <s v="SEL Boelter Circ Desk"/>
    <s v="IPH-BOE-01"/>
  </r>
  <r>
    <d v="2023-01-27T00:00:00"/>
    <x v="0"/>
    <s v="UCLA Undergrad"/>
    <d v="2023-01-27T00:00:00"/>
    <s v="IPHONE21"/>
    <s v="SEL Boelter Circ Desk"/>
    <s v="IPH-BOE-05"/>
  </r>
  <r>
    <d v="2023-01-27T00:00:00"/>
    <x v="0"/>
    <s v="UCLA Undergrad"/>
    <d v="2023-01-27T00:00:00"/>
    <s v="IPHONE34"/>
    <s v="CLICC Circ Desk"/>
    <s v="IPH-YRL-10"/>
  </r>
  <r>
    <d v="2023-01-27T00:00:00"/>
    <x v="0"/>
    <s v="UCLA Undergrad"/>
    <d v="2023-01-27T00:00:00"/>
    <s v="IPHONE37"/>
    <s v="CLICC Circ Desk"/>
    <s v="IPH-YRL-13"/>
  </r>
  <r>
    <d v="2023-01-27T00:00:00"/>
    <x v="0"/>
    <s v="UCLA Undergrad"/>
    <d v="2023-01-27T00:00:00"/>
    <s v="IPHONE38"/>
    <s v="CLICC Circ Desk"/>
    <s v="IPH-YRL-14"/>
  </r>
  <r>
    <d v="2023-01-27T00:00:00"/>
    <x v="0"/>
    <s v="UCLA Undergrad"/>
    <d v="2023-01-27T00:00:00"/>
    <s v="IPHONE48"/>
    <s v="CLICC Circ Desk"/>
    <s v="IPH-POW-04"/>
  </r>
  <r>
    <d v="2023-01-27T00:00:00"/>
    <x v="0"/>
    <s v="UCLA Undergrad"/>
    <d v="2023-01-27T00:00:00"/>
    <s v="IPHONE52"/>
    <s v="CLICC Circ Desk"/>
    <s v="IPH-POW-08"/>
  </r>
  <r>
    <d v="2023-01-27T00:00:00"/>
    <x v="0"/>
    <s v="UCLA Undergrad"/>
    <d v="2023-01-27T00:00:00"/>
    <s v="IPHONE60"/>
    <s v="Biomed Circ Desk"/>
    <s v="IPH-BIO-04"/>
  </r>
  <r>
    <d v="2023-01-27T00:00:00"/>
    <x v="0"/>
    <s v="UCLA Undergrad"/>
    <d v="2023-01-27T00:00:00"/>
    <s v="IPHONE78"/>
    <s v="CLICC Circ Desk"/>
    <m/>
  </r>
  <r>
    <d v="2023-01-27T00:00:00"/>
    <x v="0"/>
    <s v="UCLA Undergrad"/>
    <d v="2023-01-27T00:00:00"/>
    <s v="MACCHRG59"/>
    <s v="CLICC Circ Desk"/>
    <s v="MAGT-POW-13"/>
  </r>
  <r>
    <d v="2023-01-27T00:00:00"/>
    <x v="0"/>
    <s v="UCLA Undergrad"/>
    <d v="2023-01-27T00:00:00"/>
    <s v="MACUSBC09C09"/>
    <s v="CLICC Circ Desk"/>
    <s v="USBC-YRL-05"/>
  </r>
  <r>
    <d v="2023-01-27T00:00:00"/>
    <x v="0"/>
    <s v="UCLA Undergrad"/>
    <d v="2023-01-27T00:00:00"/>
    <s v="MACUSBC13C13"/>
    <s v="Default Circulation Desk"/>
    <s v="USBC-LOC-02"/>
  </r>
  <r>
    <d v="2023-01-27T00:00:00"/>
    <x v="0"/>
    <s v="UCLA Undergrad"/>
    <d v="2023-01-27T00:00:00"/>
    <s v="MACUSBC19C19"/>
    <s v="CLICC Circ Desk"/>
    <s v="USBC-POW-02"/>
  </r>
  <r>
    <d v="2023-01-27T00:00:00"/>
    <x v="0"/>
    <s v="UCLA Undergrad"/>
    <d v="2023-01-27T00:00:00"/>
    <s v="MACUSBC23C23"/>
    <s v="CLICC Circ Desk"/>
    <s v="USBC-POW-06"/>
  </r>
  <r>
    <d v="2023-01-27T00:00:00"/>
    <x v="0"/>
    <s v="UCLA Undergrad"/>
    <d v="2023-01-27T00:00:00"/>
    <s v="MACUSBC24C24"/>
    <s v="CLICC Circ Desk"/>
    <s v="USBC-POW-07"/>
  </r>
  <r>
    <d v="2023-01-27T00:00:00"/>
    <x v="0"/>
    <s v="UCLA Undergrad"/>
    <d v="2023-01-27T00:00:00"/>
    <s v="MACUSBC27C27"/>
    <s v="CLICC Circ Desk"/>
    <s v="USBC-POW-10"/>
  </r>
  <r>
    <d v="2023-01-27T00:00:00"/>
    <x v="0"/>
    <s v="UCLA Undergrad"/>
    <d v="2023-01-27T00:00:00"/>
    <s v="OMNI16"/>
    <s v="SEL Boelter Circ Desk"/>
    <s v="OMN-BOE-06"/>
  </r>
  <r>
    <d v="2023-01-27T00:00:00"/>
    <x v="0"/>
    <s v="UCLA Undergrad"/>
    <d v="2023-01-27T00:00:00"/>
    <s v="OMNI17"/>
    <s v="SEL Boelter Circ Desk"/>
    <s v="OMN-BOE-07"/>
  </r>
  <r>
    <d v="2023-01-27T00:00:00"/>
    <x v="0"/>
    <s v="UCLA Undergrad"/>
    <d v="2023-01-27T00:00:00"/>
    <s v="OMNI24"/>
    <s v="Music Circ Desk"/>
    <s v="OMN-MUS-04"/>
  </r>
  <r>
    <d v="2023-01-27T00:00:00"/>
    <x v="0"/>
    <s v="UCLA Undergrad"/>
    <d v="2023-01-27T00:00:00"/>
    <s v="OMNI50"/>
    <s v="CLICC Circ Desk"/>
    <m/>
  </r>
  <r>
    <d v="2023-01-27T00:00:00"/>
    <x v="0"/>
    <s v="UCLA Undergrad"/>
    <d v="2023-01-27T00:00:00"/>
    <s v="WALLADPT05"/>
    <s v="SEL Boelter Circ Desk"/>
    <s v="ADP-BOE-03"/>
  </r>
  <r>
    <d v="2023-01-27T00:00:00"/>
    <x v="0"/>
    <s v="UCLA Undergrad"/>
    <d v="2023-01-27T00:00:00"/>
    <s v="WALLADPT07"/>
    <s v="SEL Boelter Circ Desk"/>
    <s v="ADP-BOE-05"/>
  </r>
  <r>
    <d v="2023-01-27T00:00:00"/>
    <x v="0"/>
    <s v="UCLA Undergrad"/>
    <d v="2023-01-27T00:00:00"/>
    <s v="WALLADPT28"/>
    <s v="CLICC Circ Desk"/>
    <m/>
  </r>
  <r>
    <d v="2023-01-27T00:00:00"/>
    <x v="0"/>
    <s v="UCLA Undergrad"/>
    <d v="2023-01-27T00:00:00"/>
    <s v="WALLADPT39"/>
    <s v="CLICC Circ Desk"/>
    <m/>
  </r>
  <r>
    <d v="2023-01-27T00:00:00"/>
    <x v="0"/>
    <s v="UCLA Undergrad"/>
    <d v="2023-01-27T00:00:00"/>
    <s v="WALLADPT44"/>
    <s v="CLICC Circ Desk"/>
    <m/>
  </r>
  <r>
    <d v="2023-01-27T00:00:00"/>
    <x v="0"/>
    <s v="UCLA Undergrad"/>
    <d v="2023-01-27T00:00:00"/>
    <s v="WALLADPT46"/>
    <s v="CLICC Circ Desk"/>
    <m/>
  </r>
  <r>
    <d v="2023-01-27T00:00:00"/>
    <x v="0"/>
    <s v="UCLA Undergrad"/>
    <d v="2023-01-27T00:00:00"/>
    <s v="WALLADPT48"/>
    <s v="CLICC Circ Desk"/>
    <m/>
  </r>
  <r>
    <d v="2023-01-27T00:00:00"/>
    <x v="0"/>
    <s v="UCLA Undergrad"/>
    <d v="2023-02-03T00:00:00"/>
    <s v="CBK029"/>
    <s v="Management Circ Desk"/>
    <s v="CBK-029"/>
  </r>
  <r>
    <d v="2023-01-27T00:00:00"/>
    <x v="0"/>
    <s v="UCLA Undergrad"/>
    <d v="2023-02-03T00:00:00"/>
    <s v="CBK030"/>
    <s v="Management Circ Desk"/>
    <s v="CBK-030"/>
  </r>
  <r>
    <d v="2023-01-27T00:00:00"/>
    <x v="0"/>
    <s v="UCLA Undergrad"/>
    <d v="2023-02-03T00:00:00"/>
    <s v="CBK060"/>
    <s v="Default Circulation Desk"/>
    <s v="CBCR-31"/>
  </r>
  <r>
    <d v="2023-01-27T00:00:00"/>
    <x v="0"/>
    <s v="UCLA Undergrad"/>
    <d v="2023-02-03T00:00:00"/>
    <s v="CBK082"/>
    <s v="Default Circulation Desk"/>
    <s v="CYRL-08"/>
  </r>
  <r>
    <d v="2023-01-27T00:00:00"/>
    <x v="0"/>
    <s v="UCLA Undergrad"/>
    <d v="2023-02-03T00:00:00"/>
    <s v="CBK130"/>
    <s v="Default Circulation Desk"/>
    <s v="CMUS-01"/>
  </r>
  <r>
    <d v="2023-01-27T00:00:00"/>
    <x v="0"/>
    <s v="UCLA Undergrad"/>
    <d v="2023-02-03T00:00:00"/>
    <s v="CLICC-ML-0131"/>
    <s v="CLICC Circ Desk"/>
    <s v="ITS MacBook 113"/>
  </r>
  <r>
    <d v="2023-01-27T00:00:00"/>
    <x v="0"/>
    <s v="UCLA Undergrad"/>
    <d v="2023-02-03T00:00:00"/>
    <s v="CLICC-ML-2089"/>
    <s v="CLICC Circ Desk"/>
    <s v="CLICC-ML-2089"/>
  </r>
  <r>
    <d v="2023-01-27T00:00:00"/>
    <x v="0"/>
    <s v="UCLA Undergrad"/>
    <d v="2023-02-03T00:00:00"/>
    <s v="CLICC-ML-2100"/>
    <s v="CLICC Circ Desk"/>
    <s v="CLICC-ML-2100"/>
  </r>
  <r>
    <d v="2023-01-27T00:00:00"/>
    <x v="0"/>
    <s v="UCLA Undergrad"/>
    <d v="2023-02-03T00:00:00"/>
    <s v="HP038"/>
    <s v="CLICC Circ Desk"/>
    <s v="WL-SEL-03"/>
  </r>
  <r>
    <d v="2023-01-27T00:00:00"/>
    <x v="0"/>
    <s v="UCLA Undergrad"/>
    <d v="2023-02-03T00:00:00"/>
    <s v="HP074"/>
    <s v="CLICC Circ Desk"/>
    <s v="WL-RC2-04"/>
  </r>
  <r>
    <d v="2023-01-27T00:00:00"/>
    <x v="0"/>
    <s v="UCLA Undergrad"/>
    <d v="2023-02-03T00:00:00"/>
    <s v="HP148"/>
    <s v="CLICC Circ Desk"/>
    <s v="WL-LTL-02"/>
  </r>
  <r>
    <d v="2023-01-27T00:00:00"/>
    <x v="0"/>
    <s v="UCLA Undergrad"/>
    <d v="2023-02-09T00:00:00"/>
    <s v="CLICC-ML-0100"/>
    <s v="CLICC Circ Desk"/>
    <s v="ITS MacBook 98"/>
  </r>
  <r>
    <d v="2023-01-27T00:00:00"/>
    <x v="0"/>
    <s v="UCLA Undergrad"/>
    <d v="2023-02-09T00:00:00"/>
    <s v="CLICC-ML-0137"/>
    <s v="CLICC Circ Desk"/>
    <s v="ITS MacBook 60"/>
  </r>
  <r>
    <d v="2023-01-27T00:00:00"/>
    <x v="0"/>
    <s v="UCLA Undergrad"/>
    <d v="2023-02-09T00:00:00"/>
    <s v="HP144"/>
    <s v="CLICC Circ Desk"/>
    <s v="WL-UNA-03"/>
  </r>
  <r>
    <d v="2023-01-27T00:00:00"/>
    <x v="0"/>
    <s v="UCLA Undergrad"/>
    <d v="2023-02-10T00:00:00"/>
    <s v="CLICC-ML-0129"/>
    <s v="CLICC Circ Desk"/>
    <s v="ITS MacBook 22"/>
  </r>
  <r>
    <d v="2023-01-27T00:00:00"/>
    <x v="0"/>
    <s v="UCLA Undergrad"/>
    <d v="2023-02-10T00:00:00"/>
    <s v="CLICC-ML-2060"/>
    <s v="CLICC Circ Desk"/>
    <s v="CLICC-ML-2060"/>
  </r>
  <r>
    <d v="2023-01-27T00:00:00"/>
    <x v="0"/>
    <s v="UCLA Undergrad"/>
    <d v="2023-02-10T00:00:00"/>
    <s v="FAC606"/>
    <s v="CLICC Circ Desk"/>
    <s v="ITS iPad 206"/>
  </r>
  <r>
    <d v="2023-01-27T00:00:00"/>
    <x v="54"/>
    <s v="UCLA Undergrad"/>
    <d v="2023-02-03T00:00:00"/>
    <s v="CLICC-ML-2017"/>
    <s v="CLICC Circ Desk"/>
    <s v="CLICC-ML-2017"/>
  </r>
  <r>
    <d v="2023-01-28T00:00:00"/>
    <x v="0"/>
    <s v="UCLA Music Grad"/>
    <d v="2023-01-28T00:00:00"/>
    <s v="OMNI25"/>
    <s v="Music Circ Desk"/>
    <s v="OMN-MUS-05"/>
  </r>
  <r>
    <d v="2023-01-29T00:00:00"/>
    <x v="0"/>
    <s v="UCLA Undergrad"/>
    <d v="2023-01-29T00:00:00"/>
    <s v="IPHONE40"/>
    <s v="Default Circulation Desk"/>
    <s v="IPH-LOC-02"/>
  </r>
  <r>
    <d v="2023-01-29T00:00:00"/>
    <x v="0"/>
    <s v="UCLA Undergrad"/>
    <d v="2023-01-29T00:00:00"/>
    <s v="MACUSBC16C16"/>
    <s v="Default Circulation Desk"/>
    <s v="USBC-LOC-05"/>
  </r>
  <r>
    <d v="2023-01-29T00:00:00"/>
    <x v="0"/>
    <s v="UCLA Undergrad"/>
    <d v="2023-02-05T00:00:00"/>
    <s v="CBK159"/>
    <s v="Default Circulation Desk"/>
    <s v="CL-BOE-05"/>
  </r>
  <r>
    <d v="2023-01-29T00:00:00"/>
    <x v="0"/>
    <s v="UCLA Undergrad"/>
    <d v="2023-02-05T00:00:00"/>
    <s v="CBK215"/>
    <s v="SEL Boelter Circ Desk"/>
    <s v="CBK-BOE-06"/>
  </r>
  <r>
    <d v="2023-01-29T00:00:00"/>
    <x v="0"/>
    <s v="UCLA Undergrad"/>
    <d v="2023-02-05T00:00:00"/>
    <s v="CBK254"/>
    <s v="Default Circulation Desk"/>
    <s v="CBK-CLICC-05"/>
  </r>
  <r>
    <d v="2023-01-29T00:00:00"/>
    <x v="0"/>
    <s v="UCLA Undergrad"/>
    <d v="2023-02-12T00:00:00"/>
    <s v="CBK196"/>
    <s v="Biomed Circ Desk"/>
    <s v="CBK-BIO-07"/>
  </r>
  <r>
    <d v="2023-01-30T00:00:00"/>
    <x v="0"/>
    <m/>
    <d v="2023-01-30T00:00:00"/>
    <s v="IPHONE03"/>
    <s v="Music Circ Desk"/>
    <s v="IPH-MUS-03"/>
  </r>
  <r>
    <d v="2023-01-30T00:00:00"/>
    <x v="0"/>
    <m/>
    <d v="2023-01-30T00:00:00"/>
    <s v="MACCHRG06"/>
    <s v="Music Circ Desk"/>
    <s v="MAGT-MUS-06"/>
  </r>
  <r>
    <d v="2023-01-30T00:00:00"/>
    <x v="0"/>
    <m/>
    <d v="2023-01-30T00:00:00"/>
    <s v="WALLADPT49"/>
    <s v="CLICC Circ Desk"/>
    <m/>
  </r>
  <r>
    <d v="2023-01-30T00:00:00"/>
    <x v="0"/>
    <s v="UCLA Academic"/>
    <d v="2023-02-06T00:00:00"/>
    <s v="CBK404"/>
    <s v="CLICC Circ Desk"/>
    <s v="CBK-CLICC-155"/>
  </r>
  <r>
    <d v="2023-01-30T00:00:00"/>
    <x v="0"/>
    <s v="UCLA Graduate"/>
    <d v="2023-01-30T00:00:00"/>
    <s v="HDST17"/>
    <s v="CLICC Circ Desk"/>
    <s v="HDS-POW-06"/>
  </r>
  <r>
    <d v="2023-01-30T00:00:00"/>
    <x v="0"/>
    <s v="UCLA Graduate"/>
    <d v="2023-01-30T00:00:00"/>
    <s v="HPUSBC12"/>
    <s v="SEL Boelter Circ Desk"/>
    <m/>
  </r>
  <r>
    <d v="2023-01-30T00:00:00"/>
    <x v="0"/>
    <s v="UCLA Graduate"/>
    <d v="2023-01-30T00:00:00"/>
    <s v="IPHONE17"/>
    <s v="SEL Boelter Circ Desk"/>
    <s v="IPH-BOE-01"/>
  </r>
  <r>
    <d v="2023-01-30T00:00:00"/>
    <x v="0"/>
    <s v="UCLA Graduate"/>
    <d v="2023-01-30T00:00:00"/>
    <s v="IPHONE21"/>
    <s v="SEL Boelter Circ Desk"/>
    <s v="IPH-BOE-05"/>
  </r>
  <r>
    <d v="2023-01-30T00:00:00"/>
    <x v="0"/>
    <s v="UCLA Graduate"/>
    <d v="2023-01-30T00:00:00"/>
    <s v="MACCHRG67"/>
    <s v="Biomed Circ Desk"/>
    <s v="MAGT-BIO-06"/>
  </r>
  <r>
    <d v="2023-01-30T00:00:00"/>
    <x v="0"/>
    <s v="UCLA Graduate"/>
    <d v="2023-01-30T00:00:00"/>
    <s v="MACUSBC06C06"/>
    <s v="CLICC Circ Desk"/>
    <s v="USBC-YRL-02"/>
  </r>
  <r>
    <d v="2023-01-30T00:00:00"/>
    <x v="0"/>
    <s v="UCLA Graduate"/>
    <d v="2023-01-30T00:00:00"/>
    <s v="MACUSBC08C08"/>
    <s v="CLICC Circ Desk"/>
    <s v="USBC-YRL-04"/>
  </r>
  <r>
    <d v="2023-01-30T00:00:00"/>
    <x v="0"/>
    <s v="UCLA Graduate"/>
    <d v="2023-01-30T00:00:00"/>
    <s v="MACUSBC20C20"/>
    <s v="CLICC Circ Desk"/>
    <s v="USBC-POW-03"/>
  </r>
  <r>
    <d v="2023-01-30T00:00:00"/>
    <x v="0"/>
    <s v="UCLA Graduate"/>
    <d v="2023-01-30T00:00:00"/>
    <s v="MACUSBC27C27"/>
    <s v="CLICC Circ Desk"/>
    <s v="USBC-POW-10"/>
  </r>
  <r>
    <d v="2023-01-30T00:00:00"/>
    <x v="0"/>
    <s v="UCLA Graduate"/>
    <d v="2023-01-30T00:00:00"/>
    <s v="UVGA19"/>
    <s v="CLICC Circ Desk"/>
    <m/>
  </r>
  <r>
    <d v="2023-01-30T00:00:00"/>
    <x v="0"/>
    <s v="UCLA Graduate"/>
    <d v="2023-01-30T00:00:00"/>
    <s v="WALLADPT05"/>
    <s v="SEL Boelter Circ Desk"/>
    <s v="ADP-BOE-03"/>
  </r>
  <r>
    <d v="2023-01-30T00:00:00"/>
    <x v="0"/>
    <s v="UCLA Graduate"/>
    <d v="2023-01-30T00:00:00"/>
    <s v="WALLADPT07"/>
    <s v="SEL Boelter Circ Desk"/>
    <s v="ADP-BOE-05"/>
  </r>
  <r>
    <d v="2023-01-30T00:00:00"/>
    <x v="0"/>
    <s v="UCLA Graduate"/>
    <d v="2023-01-30T00:00:00"/>
    <s v="WALLADPT49"/>
    <s v="CLICC Circ Desk"/>
    <m/>
  </r>
  <r>
    <d v="2023-01-30T00:00:00"/>
    <x v="0"/>
    <s v="UCLA Graduate"/>
    <d v="2023-02-06T00:00:00"/>
    <s v="CBK203"/>
    <s v="Biomed Circ Desk"/>
    <s v="CBK-BIO-14"/>
  </r>
  <r>
    <d v="2023-01-30T00:00:00"/>
    <x v="0"/>
    <s v="UCLA Graduate"/>
    <d v="2023-02-06T00:00:00"/>
    <s v="CBK206"/>
    <s v="Biomed Circ Desk"/>
    <s v="CBK-BIO-17"/>
  </r>
  <r>
    <d v="2023-01-30T00:00:00"/>
    <x v="0"/>
    <s v="UCLA Graduate"/>
    <d v="2023-02-06T00:00:00"/>
    <s v="CLICC-ML-0069"/>
    <s v="CLICC Circ Desk"/>
    <s v="ITS MacBook 47"/>
  </r>
  <r>
    <d v="2023-01-30T00:00:00"/>
    <x v="0"/>
    <s v="UCLA Graduate"/>
    <d v="2023-02-06T00:00:00"/>
    <s v="CLICC-ML-2004"/>
    <s v="CLICC Circ Desk"/>
    <s v="CLICC-ML-2004"/>
  </r>
  <r>
    <d v="2023-01-30T00:00:00"/>
    <x v="0"/>
    <s v="UCLA Graduate"/>
    <d v="2023-02-06T00:00:00"/>
    <s v="HP143"/>
    <s v="CLICC Circ Desk"/>
    <s v="WL-UNA-02"/>
  </r>
  <r>
    <d v="2023-01-30T00:00:00"/>
    <x v="0"/>
    <s v="UCLA Graduate"/>
    <d v="2023-02-13T00:00:00"/>
    <s v="CBK199"/>
    <s v="Biomed Circ Desk"/>
    <s v="CBK-BIO-10"/>
  </r>
  <r>
    <d v="2023-01-30T00:00:00"/>
    <x v="0"/>
    <s v="UCLA Graduate"/>
    <d v="2023-02-13T00:00:00"/>
    <s v="HP123"/>
    <s v="CLICC Circ Desk"/>
    <s v="WL-PC2-12"/>
  </r>
  <r>
    <d v="2023-01-30T00:00:00"/>
    <x v="0"/>
    <s v="UCLA Graduate"/>
    <d v="2023-02-13T00:00:00"/>
    <s v="HP131"/>
    <s v="CLICC Circ Desk"/>
    <s v="WL-PC2-20"/>
  </r>
  <r>
    <d v="2023-01-30T00:00:00"/>
    <x v="0"/>
    <s v="UCLA Graduate"/>
    <d v="2023-03-24T00:00:00"/>
    <s v="CLICC-ML-2038"/>
    <s v="CLICC Circ Desk"/>
    <s v="CLICC-ML-2038"/>
  </r>
  <r>
    <d v="2023-01-30T00:00:00"/>
    <x v="0"/>
    <s v="UCLA Music Grad"/>
    <d v="2023-01-30T00:00:00"/>
    <s v="IPHONE02"/>
    <s v="Music Circ Desk"/>
    <s v="IPH-MUS-02"/>
  </r>
  <r>
    <d v="2023-01-30T00:00:00"/>
    <x v="0"/>
    <s v="UCLA Music Grad"/>
    <d v="2023-01-30T00:00:00"/>
    <s v="MACCHRG06"/>
    <s v="Music Circ Desk"/>
    <s v="MAGT-MUS-06"/>
  </r>
  <r>
    <d v="2023-01-30T00:00:00"/>
    <x v="0"/>
    <s v="UCLA Music Grad"/>
    <d v="2023-01-30T00:00:00"/>
    <s v="OMNI25"/>
    <s v="Music Circ Desk"/>
    <s v="OMN-MUS-05"/>
  </r>
  <r>
    <d v="2023-01-30T00:00:00"/>
    <x v="0"/>
    <s v="UCLA Staff"/>
    <d v="2023-02-06T00:00:00"/>
    <s v="CBK190"/>
    <s v="Biomed Circ Desk"/>
    <s v="CBK-BIO-01"/>
  </r>
  <r>
    <d v="2023-01-30T00:00:00"/>
    <x v="0"/>
    <s v="UCLA Staff"/>
    <d v="2023-02-10T00:00:00"/>
    <s v="HP034"/>
    <s v="CLICC Circ Desk"/>
    <s v="WL-GEO-004"/>
  </r>
  <r>
    <d v="2023-01-30T00:00:00"/>
    <x v="0"/>
    <s v="UCLA Undergrad"/>
    <d v="2023-01-30T00:00:00"/>
    <s v="ANKER04"/>
    <s v="CLICC Circ Desk"/>
    <m/>
  </r>
  <r>
    <d v="2023-01-30T00:00:00"/>
    <x v="0"/>
    <s v="UCLA Undergrad"/>
    <d v="2023-01-30T00:00:00"/>
    <s v="CALC07"/>
    <s v="CLICC Circ Desk"/>
    <s v="CAL-POW-06"/>
  </r>
  <r>
    <d v="2023-01-30T00:00:00"/>
    <x v="0"/>
    <s v="UCLA Undergrad"/>
    <d v="2023-01-30T00:00:00"/>
    <s v="CALC08"/>
    <s v="CLICC Circ Desk"/>
    <s v="CAL-POW-07"/>
  </r>
  <r>
    <d v="2023-01-30T00:00:00"/>
    <x v="0"/>
    <s v="UCLA Undergrad"/>
    <d v="2023-01-30T00:00:00"/>
    <s v="CALC22"/>
    <s v="SEL Boelter Circ Desk"/>
    <m/>
  </r>
  <r>
    <d v="2023-01-30T00:00:00"/>
    <x v="0"/>
    <s v="UCLA Undergrad"/>
    <d v="2023-01-30T00:00:00"/>
    <s v="HDMIC14"/>
    <s v="CLICC Circ Desk"/>
    <s v="HDMC-YRL-06"/>
  </r>
  <r>
    <d v="2023-01-30T00:00:00"/>
    <x v="0"/>
    <s v="UCLA Undergrad"/>
    <d v="2023-01-30T00:00:00"/>
    <s v="HDST19"/>
    <s v="Biomed Circ Desk"/>
    <s v="HDS-BIO-02"/>
  </r>
  <r>
    <d v="2023-01-30T00:00:00"/>
    <x v="0"/>
    <s v="UCLA Undergrad"/>
    <d v="2023-01-30T00:00:00"/>
    <s v="HDST29"/>
    <s v="Biomed Circ Desk"/>
    <s v="HDS-BIO-12"/>
  </r>
  <r>
    <d v="2023-01-30T00:00:00"/>
    <x v="0"/>
    <s v="UCLA Undergrad"/>
    <d v="2023-01-30T00:00:00"/>
    <s v="HPUSBC12"/>
    <s v="SEL Boelter Circ Desk"/>
    <m/>
  </r>
  <r>
    <d v="2023-01-30T00:00:00"/>
    <x v="0"/>
    <s v="UCLA Undergrad"/>
    <d v="2023-01-30T00:00:00"/>
    <s v="HPUSBC15"/>
    <s v="SEL Boelter Circ Desk"/>
    <m/>
  </r>
  <r>
    <d v="2023-01-30T00:00:00"/>
    <x v="0"/>
    <s v="UCLA Undergrad"/>
    <d v="2023-01-30T00:00:00"/>
    <s v="IPHONE03"/>
    <s v="Music Circ Desk"/>
    <s v="IPH-MUS-03"/>
  </r>
  <r>
    <d v="2023-01-30T00:00:00"/>
    <x v="0"/>
    <s v="UCLA Undergrad"/>
    <d v="2023-01-30T00:00:00"/>
    <s v="IPHONE17"/>
    <s v="SEL Boelter Circ Desk"/>
    <s v="IPH-BOE-01"/>
  </r>
  <r>
    <d v="2023-01-30T00:00:00"/>
    <x v="0"/>
    <s v="UCLA Undergrad"/>
    <d v="2023-01-30T00:00:00"/>
    <s v="IPHONE18"/>
    <s v="SEL Boelter Circ Desk"/>
    <s v="IPH-BOE-02"/>
  </r>
  <r>
    <d v="2023-01-30T00:00:00"/>
    <x v="0"/>
    <s v="UCLA Undergrad"/>
    <d v="2023-01-30T00:00:00"/>
    <s v="IPHONE20"/>
    <s v="SEL Boelter Circ Desk"/>
    <s v="IPH-BOE-04"/>
  </r>
  <r>
    <d v="2023-01-30T00:00:00"/>
    <x v="0"/>
    <s v="UCLA Undergrad"/>
    <d v="2023-01-30T00:00:00"/>
    <s v="IPHONE25"/>
    <s v="CLICC Circ Desk"/>
    <s v="IPH-YRL-01"/>
  </r>
  <r>
    <d v="2023-01-30T00:00:00"/>
    <x v="0"/>
    <s v="UCLA Undergrad"/>
    <d v="2023-01-30T00:00:00"/>
    <s v="IPHONE32"/>
    <s v="CLICC Circ Desk"/>
    <s v="IPH-YRL-08"/>
  </r>
  <r>
    <d v="2023-01-30T00:00:00"/>
    <x v="0"/>
    <s v="UCLA Undergrad"/>
    <d v="2023-01-30T00:00:00"/>
    <s v="IPHONE33"/>
    <s v="CLICC Circ Desk"/>
    <s v="IPH-YRL-09"/>
  </r>
  <r>
    <d v="2023-01-30T00:00:00"/>
    <x v="0"/>
    <s v="UCLA Undergrad"/>
    <d v="2023-01-30T00:00:00"/>
    <s v="IPHONE34"/>
    <s v="CLICC Circ Desk"/>
    <s v="IPH-YRL-10"/>
  </r>
  <r>
    <d v="2023-01-30T00:00:00"/>
    <x v="0"/>
    <s v="UCLA Undergrad"/>
    <d v="2023-01-30T00:00:00"/>
    <s v="IPHONE38"/>
    <s v="CLICC Circ Desk"/>
    <s v="IPH-YRL-14"/>
  </r>
  <r>
    <d v="2023-01-30T00:00:00"/>
    <x v="0"/>
    <s v="UCLA Undergrad"/>
    <d v="2023-01-30T00:00:00"/>
    <s v="IPHONE48"/>
    <s v="CLICC Circ Desk"/>
    <s v="IPH-POW-04"/>
  </r>
  <r>
    <d v="2023-01-30T00:00:00"/>
    <x v="0"/>
    <s v="UCLA Undergrad"/>
    <d v="2023-01-30T00:00:00"/>
    <s v="IPHONE52"/>
    <s v="CLICC Circ Desk"/>
    <s v="IPH-POW-08"/>
  </r>
  <r>
    <d v="2023-01-30T00:00:00"/>
    <x v="0"/>
    <s v="UCLA Undergrad"/>
    <d v="2023-01-30T00:00:00"/>
    <s v="IPHONE54"/>
    <s v="CLICC Circ Desk"/>
    <s v="IPH-POW-10"/>
  </r>
  <r>
    <d v="2023-01-30T00:00:00"/>
    <x v="0"/>
    <s v="UCLA Undergrad"/>
    <d v="2023-01-30T00:00:00"/>
    <s v="IPHONE58"/>
    <s v="Biomed Circ Desk"/>
    <s v="IPH-BIO-02"/>
  </r>
  <r>
    <d v="2023-01-30T00:00:00"/>
    <x v="0"/>
    <s v="UCLA Undergrad"/>
    <d v="2023-01-30T00:00:00"/>
    <s v="IPHONE60"/>
    <s v="Biomed Circ Desk"/>
    <s v="IPH-BIO-04"/>
  </r>
  <r>
    <d v="2023-01-30T00:00:00"/>
    <x v="0"/>
    <s v="UCLA Undergrad"/>
    <d v="2023-01-30T00:00:00"/>
    <s v="IPHONE78"/>
    <s v="CLICC Circ Desk"/>
    <m/>
  </r>
  <r>
    <d v="2023-01-30T00:00:00"/>
    <x v="0"/>
    <s v="UCLA Undergrad"/>
    <d v="2023-01-30T00:00:00"/>
    <s v="MACCHRG60"/>
    <s v="CLICC Circ Desk"/>
    <s v="MAGT-POW-14"/>
  </r>
  <r>
    <d v="2023-01-30T00:00:00"/>
    <x v="0"/>
    <s v="UCLA Undergrad"/>
    <d v="2023-01-30T00:00:00"/>
    <s v="MACUSBC05C05"/>
    <s v="CLICC Circ Desk"/>
    <s v="USBC-YRL-01"/>
  </r>
  <r>
    <d v="2023-01-30T00:00:00"/>
    <x v="0"/>
    <s v="UCLA Undergrad"/>
    <d v="2023-01-30T00:00:00"/>
    <s v="MACUSBC08C08"/>
    <s v="CLICC Circ Desk"/>
    <s v="USBC-YRL-04"/>
  </r>
  <r>
    <d v="2023-01-30T00:00:00"/>
    <x v="0"/>
    <s v="UCLA Undergrad"/>
    <d v="2023-01-30T00:00:00"/>
    <s v="MACUSBC09C09"/>
    <s v="CLICC Circ Desk"/>
    <s v="USBC-YRL-05"/>
  </r>
  <r>
    <d v="2023-01-30T00:00:00"/>
    <x v="0"/>
    <s v="UCLA Undergrad"/>
    <d v="2023-01-30T00:00:00"/>
    <s v="MACUSBC19C19"/>
    <s v="CLICC Circ Desk"/>
    <s v="USBC-POW-02"/>
  </r>
  <r>
    <d v="2023-01-30T00:00:00"/>
    <x v="0"/>
    <s v="UCLA Undergrad"/>
    <d v="2023-01-30T00:00:00"/>
    <s v="MACUSBC23C23"/>
    <s v="CLICC Circ Desk"/>
    <s v="USBC-POW-06"/>
  </r>
  <r>
    <d v="2023-01-30T00:00:00"/>
    <x v="0"/>
    <s v="UCLA Undergrad"/>
    <d v="2023-01-30T00:00:00"/>
    <s v="MACUSBC24C24"/>
    <s v="CLICC Circ Desk"/>
    <s v="USBC-POW-07"/>
  </r>
  <r>
    <d v="2023-01-30T00:00:00"/>
    <x v="0"/>
    <s v="UCLA Undergrad"/>
    <d v="2023-01-30T00:00:00"/>
    <s v="MACUSBC27C27"/>
    <s v="CLICC Circ Desk"/>
    <s v="USBC-POW-10"/>
  </r>
  <r>
    <d v="2023-01-30T00:00:00"/>
    <x v="0"/>
    <s v="UCLA Undergrad"/>
    <d v="2023-01-30T00:00:00"/>
    <s v="OMNI12"/>
    <s v="SEL Boelter Circ Desk"/>
    <s v="OMN-BOE-02"/>
  </r>
  <r>
    <d v="2023-01-30T00:00:00"/>
    <x v="0"/>
    <s v="UCLA Undergrad"/>
    <d v="2023-01-30T00:00:00"/>
    <s v="OMNI19"/>
    <s v="SEL Boelter Circ Desk"/>
    <s v="OMN-BOE-09"/>
  </r>
  <r>
    <d v="2023-01-30T00:00:00"/>
    <x v="0"/>
    <s v="UCLA Undergrad"/>
    <d v="2023-01-30T00:00:00"/>
    <s v="OMNI25"/>
    <s v="Arts Circ Desk"/>
    <s v="OMN-MUS-05"/>
  </r>
  <r>
    <d v="2023-01-30T00:00:00"/>
    <x v="0"/>
    <s v="UCLA Undergrad"/>
    <d v="2023-01-30T00:00:00"/>
    <s v="OMNI43"/>
    <s v="CLICC Circ Desk"/>
    <m/>
  </r>
  <r>
    <d v="2023-01-30T00:00:00"/>
    <x v="0"/>
    <s v="UCLA Undergrad"/>
    <d v="2023-01-30T00:00:00"/>
    <s v="UHDMI23"/>
    <s v="CLICC Circ Desk"/>
    <m/>
  </r>
  <r>
    <d v="2023-01-30T00:00:00"/>
    <x v="0"/>
    <s v="UCLA Undergrad"/>
    <d v="2023-01-30T00:00:00"/>
    <s v="UVGA09"/>
    <s v="CLICC Circ Desk"/>
    <s v="UVGA-YRL-01"/>
  </r>
  <r>
    <d v="2023-01-30T00:00:00"/>
    <x v="0"/>
    <s v="UCLA Undergrad"/>
    <d v="2023-01-30T00:00:00"/>
    <s v="WALLADPT07"/>
    <s v="SEL Boelter Circ Desk"/>
    <s v="ADP-BOE-05"/>
  </r>
  <r>
    <d v="2023-01-30T00:00:00"/>
    <x v="0"/>
    <s v="UCLA Undergrad"/>
    <d v="2023-01-30T00:00:00"/>
    <s v="WALLADPT08"/>
    <s v="SEL Boelter Circ Desk"/>
    <s v="ADP-BOE-06"/>
  </r>
  <r>
    <d v="2023-01-30T00:00:00"/>
    <x v="0"/>
    <s v="UCLA Undergrad"/>
    <d v="2023-01-30T00:00:00"/>
    <s v="WALLADPT09"/>
    <s v="SEL Boelter Circ Desk"/>
    <s v="ADP-BOE-07"/>
  </r>
  <r>
    <d v="2023-01-30T00:00:00"/>
    <x v="0"/>
    <s v="UCLA Undergrad"/>
    <d v="2023-01-30T00:00:00"/>
    <s v="WALLADPT17"/>
    <s v="Biomed Circ Desk"/>
    <s v="ADP-BIO-01"/>
  </r>
  <r>
    <d v="2023-01-30T00:00:00"/>
    <x v="0"/>
    <s v="UCLA Undergrad"/>
    <d v="2023-01-30T00:00:00"/>
    <s v="WALLADPT20"/>
    <s v="Biomed Circ Desk"/>
    <s v="ADP-BIO-04"/>
  </r>
  <r>
    <d v="2023-01-30T00:00:00"/>
    <x v="0"/>
    <s v="UCLA Undergrad"/>
    <d v="2023-01-30T00:00:00"/>
    <s v="WALLADPT25"/>
    <s v="CLICC Circ Desk"/>
    <s v="ADP-YRL-02"/>
  </r>
  <r>
    <d v="2023-01-30T00:00:00"/>
    <x v="0"/>
    <s v="UCLA Undergrad"/>
    <d v="2023-01-30T00:00:00"/>
    <s v="WALLADPT31"/>
    <s v="CLICC Circ Desk"/>
    <m/>
  </r>
  <r>
    <d v="2023-01-30T00:00:00"/>
    <x v="0"/>
    <s v="UCLA Undergrad"/>
    <d v="2023-01-30T00:00:00"/>
    <s v="WALLADPT32"/>
    <s v="CLICC Circ Desk"/>
    <m/>
  </r>
  <r>
    <d v="2023-01-30T00:00:00"/>
    <x v="0"/>
    <s v="UCLA Undergrad"/>
    <d v="2023-01-30T00:00:00"/>
    <s v="WALLADPT33"/>
    <s v="CLICC Circ Desk"/>
    <m/>
  </r>
  <r>
    <d v="2023-01-30T00:00:00"/>
    <x v="0"/>
    <s v="UCLA Undergrad"/>
    <d v="2023-01-30T00:00:00"/>
    <s v="WALLADPT45"/>
    <s v="CLICC Circ Desk"/>
    <m/>
  </r>
  <r>
    <d v="2023-01-30T00:00:00"/>
    <x v="0"/>
    <s v="UCLA Undergrad"/>
    <d v="2023-01-30T00:00:00"/>
    <s v="WALLADPT46"/>
    <s v="CLICC Circ Desk"/>
    <m/>
  </r>
  <r>
    <d v="2023-01-30T00:00:00"/>
    <x v="0"/>
    <s v="UCLA Undergrad"/>
    <d v="2023-01-30T00:00:00"/>
    <s v="WALLADPT48"/>
    <s v="CLICC Circ Desk"/>
    <m/>
  </r>
  <r>
    <d v="2023-01-30T00:00:00"/>
    <x v="0"/>
    <s v="UCLA Undergrad"/>
    <d v="2023-01-30T00:00:00"/>
    <s v="WALLADPT49"/>
    <s v="CLICC Circ Desk"/>
    <m/>
  </r>
  <r>
    <d v="2023-01-30T00:00:00"/>
    <x v="0"/>
    <s v="UCLA Undergrad"/>
    <d v="2023-01-31T00:00:00"/>
    <s v="UHDMI08"/>
    <s v="CLICC Circ Desk"/>
    <s v="UHDM-YRL-01"/>
  </r>
  <r>
    <d v="2023-01-30T00:00:00"/>
    <x v="0"/>
    <s v="UCLA Undergrad"/>
    <d v="2023-02-06T00:00:00"/>
    <s v="CBK071"/>
    <s v="CLICC Circ Desk"/>
    <s v="CLTL-02"/>
  </r>
  <r>
    <d v="2023-01-30T00:00:00"/>
    <x v="0"/>
    <s v="UCLA Undergrad"/>
    <d v="2023-02-06T00:00:00"/>
    <s v="CBK114"/>
    <s v="Default Circulation Desk"/>
    <s v="CLTL-10"/>
  </r>
  <r>
    <d v="2023-01-30T00:00:00"/>
    <x v="0"/>
    <s v="UCLA Undergrad"/>
    <d v="2023-02-06T00:00:00"/>
    <s v="CBK206"/>
    <s v="Biomed Circ Desk"/>
    <s v="CBK-BIO-17"/>
  </r>
  <r>
    <d v="2023-01-30T00:00:00"/>
    <x v="0"/>
    <s v="UCLA Undergrad"/>
    <d v="2023-02-06T00:00:00"/>
    <s v="CBK380"/>
    <s v="CLICC Circ Desk"/>
    <s v="CBK-CLICC-131"/>
  </r>
  <r>
    <d v="2023-01-30T00:00:00"/>
    <x v="0"/>
    <s v="UCLA Undergrad"/>
    <d v="2023-02-06T00:00:00"/>
    <s v="CBK407"/>
    <s v="CLICC Circ Desk"/>
    <s v="CBK-CLICC-158"/>
  </r>
  <r>
    <d v="2023-01-30T00:00:00"/>
    <x v="0"/>
    <s v="UCLA Undergrad"/>
    <d v="2023-02-06T00:00:00"/>
    <s v="CLICC-ML-0103"/>
    <s v="CLICC Circ Desk"/>
    <s v="ITS MacBook 77"/>
  </r>
  <r>
    <d v="2023-01-30T00:00:00"/>
    <x v="0"/>
    <s v="UCLA Undergrad"/>
    <d v="2023-02-06T00:00:00"/>
    <s v="HP061"/>
    <s v="CLICC Circ Desk"/>
    <s v="WL-YRL-11"/>
  </r>
  <r>
    <d v="2023-01-30T00:00:00"/>
    <x v="0"/>
    <s v="UCLA Undergrad"/>
    <d v="2023-02-06T00:00:00"/>
    <s v="HP119"/>
    <s v="CLICC Circ Desk"/>
    <s v="WL-PC2-08"/>
  </r>
  <r>
    <d v="2023-01-30T00:00:00"/>
    <x v="0"/>
    <s v="UCLA Undergrad"/>
    <d v="2023-02-06T00:00:00"/>
    <s v="HP141"/>
    <s v="CLICC Circ Desk"/>
    <s v="WL-PC2-30"/>
  </r>
  <r>
    <d v="2023-01-30T00:00:00"/>
    <x v="0"/>
    <s v="UCLA Undergrad"/>
    <d v="2023-02-06T00:00:00"/>
    <s v="HP159"/>
    <s v="CLICC Circ Desk"/>
    <s v="WL-LAB-08"/>
  </r>
  <r>
    <d v="2023-01-30T00:00:00"/>
    <x v="0"/>
    <s v="UCLA Undergrad"/>
    <d v="2023-02-10T00:00:00"/>
    <s v="FAC486"/>
    <s v="CLICC Circ Desk"/>
    <s v="ITS iPad 86"/>
  </r>
  <r>
    <d v="2023-01-30T00:00:00"/>
    <x v="0"/>
    <s v="UCLA Undergrad"/>
    <d v="2023-02-13T00:00:00"/>
    <s v="CLICC-ML-0038"/>
    <s v="CLICC Circ Desk"/>
    <s v="ITS MacBook 106"/>
  </r>
  <r>
    <d v="2023-01-30T00:00:00"/>
    <x v="0"/>
    <s v="UCLA Undergrad"/>
    <d v="2023-02-13T00:00:00"/>
    <s v="CLICC-ML-0106"/>
    <s v="CLICC Circ Desk"/>
    <s v="ITS MacBook 102"/>
  </r>
  <r>
    <d v="2023-01-30T00:00:00"/>
    <x v="0"/>
    <s v="UCLA Undergrad"/>
    <d v="2023-02-13T00:00:00"/>
    <s v="CLICC-ML-0138"/>
    <s v="CLICC Circ Desk"/>
    <s v="ITS MacBook 158"/>
  </r>
  <r>
    <d v="2023-01-30T00:00:00"/>
    <x v="0"/>
    <s v="UCLA Undergrad"/>
    <d v="2023-02-13T00:00:00"/>
    <s v="CLICC-ML-2066"/>
    <s v="CLICC Circ Desk"/>
    <s v="CLICC-ML-2066"/>
  </r>
  <r>
    <d v="2023-01-30T00:00:00"/>
    <x v="0"/>
    <s v="UCLA Undergrad"/>
    <d v="2023-02-13T00:00:00"/>
    <s v="CLICC-MM-0029"/>
    <s v="CLICC Circ Desk"/>
    <s v="ITS iPad 53"/>
  </r>
  <r>
    <d v="2023-01-30T00:00:00"/>
    <x v="0"/>
    <s v="UCLA Undergrad"/>
    <d v="2023-02-13T00:00:00"/>
    <s v="CLICC-MM-0128"/>
    <s v="CLICC Circ Desk"/>
    <s v="ITS iPad 202"/>
  </r>
  <r>
    <d v="2023-01-30T00:00:00"/>
    <x v="0"/>
    <s v="UCLA Undergrad"/>
    <d v="2023-02-13T00:00:00"/>
    <s v="CLICC-MM-047"/>
    <s v="CLICC Circ Desk"/>
    <m/>
  </r>
  <r>
    <d v="2023-01-30T00:00:00"/>
    <x v="0"/>
    <s v="UCLA Undergrad"/>
    <d v="2023-02-13T00:00:00"/>
    <s v="CLICC-MM-055"/>
    <s v="CLICC Circ Desk"/>
    <m/>
  </r>
  <r>
    <d v="2023-01-30T00:00:00"/>
    <x v="0"/>
    <s v="UCLA Undergrad"/>
    <d v="2023-02-13T00:00:00"/>
    <s v="CLICC-MM-068"/>
    <s v="CLICC Circ Desk"/>
    <m/>
  </r>
  <r>
    <d v="2023-01-30T00:00:00"/>
    <x v="0"/>
    <s v="UCLA Undergrad"/>
    <d v="2023-02-13T00:00:00"/>
    <s v="HP024"/>
    <s v="CLICC Circ Desk"/>
    <s v="WL-BCR-14"/>
  </r>
  <r>
    <d v="2023-01-30T00:00:00"/>
    <x v="0"/>
    <s v="UCLA Undergrad"/>
    <d v="2023-02-13T00:00:00"/>
    <s v="HP029"/>
    <s v="CLICC Circ Desk"/>
    <s v="WL-BCR-19"/>
  </r>
  <r>
    <d v="2023-01-30T00:00:00"/>
    <x v="0"/>
    <s v="UCLA Undergrad"/>
    <d v="2023-02-13T00:00:00"/>
    <s v="HP068"/>
    <s v="CLICC Circ Desk"/>
    <s v="WL-YRL-18"/>
  </r>
  <r>
    <d v="2023-01-30T00:00:00"/>
    <x v="55"/>
    <s v="UCLA Undergrad"/>
    <d v="2023-02-06T00:00:00"/>
    <s v="CLICC-ML-0114"/>
    <s v="CLICC Circ Desk"/>
    <s v="ITS MacBook 128"/>
  </r>
  <r>
    <d v="2023-01-31T00:00:00"/>
    <x v="0"/>
    <m/>
    <d v="2023-01-31T00:00:00"/>
    <s v="ANKER07"/>
    <s v="CLICC Circ Desk"/>
    <m/>
  </r>
  <r>
    <d v="2023-01-31T00:00:00"/>
    <x v="0"/>
    <m/>
    <d v="2023-01-31T00:00:00"/>
    <s v="ANKER10"/>
    <s v="CLICC Circ Desk"/>
    <m/>
  </r>
  <r>
    <d v="2023-01-31T00:00:00"/>
    <x v="0"/>
    <m/>
    <d v="2023-01-31T00:00:00"/>
    <s v="CBK-242"/>
    <s v="Music Circ Desk"/>
    <s v="CBK-MUS-03"/>
  </r>
  <r>
    <d v="2023-01-31T00:00:00"/>
    <x v="0"/>
    <m/>
    <d v="2023-01-31T00:00:00"/>
    <s v="CBK-248"/>
    <s v="Music Circ Desk"/>
    <s v="CBK-MUS-09"/>
  </r>
  <r>
    <d v="2023-01-31T00:00:00"/>
    <x v="0"/>
    <m/>
    <d v="2023-01-31T00:00:00"/>
    <s v="CBK227"/>
    <s v="SEL Boelter Circ Desk"/>
    <s v="CBK-BOE-18"/>
  </r>
  <r>
    <d v="2023-01-31T00:00:00"/>
    <x v="0"/>
    <m/>
    <d v="2023-01-31T00:00:00"/>
    <s v="CBK230"/>
    <s v="SEL Geology Circ Desk"/>
    <s v="CBK-GEO-01"/>
  </r>
  <r>
    <d v="2023-01-31T00:00:00"/>
    <x v="0"/>
    <m/>
    <d v="2023-01-31T00:00:00"/>
    <s v="CBK231"/>
    <s v="SEL Geology Circ Desk"/>
    <s v="CBK-GEO-02"/>
  </r>
  <r>
    <d v="2023-01-31T00:00:00"/>
    <x v="0"/>
    <m/>
    <d v="2023-01-31T00:00:00"/>
    <s v="IPHONE24"/>
    <s v="SEL Geology Circ Desk"/>
    <s v="IPH-GEO-02"/>
  </r>
  <r>
    <d v="2023-01-31T00:00:00"/>
    <x v="0"/>
    <m/>
    <d v="2023-01-31T00:00:00"/>
    <s v="WALLADPT25"/>
    <s v="CLICC Circ Desk"/>
    <s v="ADP-YRL-02"/>
  </r>
  <r>
    <d v="2023-01-31T00:00:00"/>
    <x v="0"/>
    <s v="Extension"/>
    <d v="2023-01-31T00:00:00"/>
    <s v="ANKER08"/>
    <s v="CLICC Circ Desk"/>
    <m/>
  </r>
  <r>
    <d v="2023-01-31T00:00:00"/>
    <x v="0"/>
    <s v="UCLA Academic"/>
    <d v="2023-01-31T00:00:00"/>
    <s v="HDST29"/>
    <s v="Biomed Circ Desk"/>
    <s v="HDS-BIO-12"/>
  </r>
  <r>
    <d v="2023-01-31T00:00:00"/>
    <x v="0"/>
    <s v="UCLA Graduate"/>
    <d v="2023-01-31T00:00:00"/>
    <s v="HDST17"/>
    <s v="CLICC Circ Desk"/>
    <s v="HDS-POW-06"/>
  </r>
  <r>
    <d v="2023-01-31T00:00:00"/>
    <x v="0"/>
    <s v="UCLA Graduate"/>
    <d v="2023-01-31T00:00:00"/>
    <s v="HDST30"/>
    <s v="CLICC Circ Desk"/>
    <m/>
  </r>
  <r>
    <d v="2023-01-31T00:00:00"/>
    <x v="0"/>
    <s v="UCLA Graduate"/>
    <d v="2023-01-31T00:00:00"/>
    <s v="HPUSBC06"/>
    <s v="SEL Boelter Circ Desk"/>
    <m/>
  </r>
  <r>
    <d v="2023-01-31T00:00:00"/>
    <x v="0"/>
    <s v="UCLA Graduate"/>
    <d v="2023-01-31T00:00:00"/>
    <s v="HPUSBC12"/>
    <s v="SEL Boelter Circ Desk"/>
    <m/>
  </r>
  <r>
    <d v="2023-01-31T00:00:00"/>
    <x v="0"/>
    <s v="UCLA Graduate"/>
    <d v="2023-01-31T00:00:00"/>
    <s v="MACUSBC06C06"/>
    <s v="CLICC Circ Desk"/>
    <s v="USBC-YRL-02"/>
  </r>
  <r>
    <d v="2023-01-31T00:00:00"/>
    <x v="0"/>
    <s v="UCLA Graduate"/>
    <d v="2023-01-31T00:00:00"/>
    <s v="MACUSBC19C19"/>
    <s v="CLICC Circ Desk"/>
    <s v="USBC-POW-02"/>
  </r>
  <r>
    <d v="2023-01-31T00:00:00"/>
    <x v="0"/>
    <s v="UCLA Graduate"/>
    <d v="2023-01-31T00:00:00"/>
    <s v="MACUSBC23C23"/>
    <s v="CLICC Circ Desk"/>
    <s v="USBC-POW-06"/>
  </r>
  <r>
    <d v="2023-01-31T00:00:00"/>
    <x v="0"/>
    <s v="UCLA Graduate"/>
    <d v="2023-01-31T00:00:00"/>
    <s v="UVGA14"/>
    <s v="CLICC Circ Desk"/>
    <m/>
  </r>
  <r>
    <d v="2023-01-31T00:00:00"/>
    <x v="0"/>
    <s v="UCLA Graduate"/>
    <d v="2023-02-07T00:00:00"/>
    <s v="CBK190"/>
    <s v="Biomed Circ Desk"/>
    <s v="CBK-BIO-01"/>
  </r>
  <r>
    <d v="2023-01-31T00:00:00"/>
    <x v="0"/>
    <s v="UCLA Graduate"/>
    <d v="2023-02-07T00:00:00"/>
    <s v="CBK224"/>
    <s v="SEL Boelter Circ Desk"/>
    <s v="CBK-BOE-15"/>
  </r>
  <r>
    <d v="2023-01-31T00:00:00"/>
    <x v="0"/>
    <s v="UCLA Graduate"/>
    <d v="2023-02-08T00:00:00"/>
    <s v="CBK191"/>
    <s v="Biomed Circ Desk"/>
    <s v="CBK-BIO-02"/>
  </r>
  <r>
    <d v="2023-01-31T00:00:00"/>
    <x v="0"/>
    <s v="UCLA Graduate"/>
    <d v="2023-02-14T00:00:00"/>
    <s v="HP084"/>
    <s v="CLICC Circ Desk"/>
    <s v="WL-RC2-14"/>
  </r>
  <r>
    <d v="2023-01-31T00:00:00"/>
    <x v="0"/>
    <s v="UCLA Graduate"/>
    <d v="2023-02-14T00:00:00"/>
    <s v="HP118"/>
    <s v="CLICC Circ Desk"/>
    <s v="WL-PC2-07"/>
  </r>
  <r>
    <d v="2023-01-31T00:00:00"/>
    <x v="0"/>
    <s v="UCLA Graduate"/>
    <d v="2023-02-16T00:00:00"/>
    <s v="CLICC-ML-0035"/>
    <s v="CLICC Circ Desk"/>
    <s v="ITS MacBook 72"/>
  </r>
  <r>
    <d v="2023-01-31T00:00:00"/>
    <x v="0"/>
    <s v="UCLA Law Grad"/>
    <d v="2023-01-31T00:00:00"/>
    <s v="HPUSBC15"/>
    <s v="SEL Boelter Circ Desk"/>
    <m/>
  </r>
  <r>
    <d v="2023-01-31T00:00:00"/>
    <x v="0"/>
    <s v="UCLA Music Undergrad"/>
    <d v="2023-01-31T00:00:00"/>
    <s v="OMNI25"/>
    <s v="Music Circ Desk"/>
    <s v="OMN-MUS-05"/>
  </r>
  <r>
    <d v="2023-01-31T00:00:00"/>
    <x v="0"/>
    <s v="UCLA Music Undergrad"/>
    <d v="2023-01-31T00:00:00"/>
    <s v="OMNI28"/>
    <s v="Music Circ Desk"/>
    <s v="OMN-MUS-08"/>
  </r>
  <r>
    <d v="2023-01-31T00:00:00"/>
    <x v="0"/>
    <s v="UCLA Music Undergrad"/>
    <d v="2023-02-07T00:00:00"/>
    <s v="CBK-065"/>
    <s v="Music Circ Desk"/>
    <m/>
  </r>
  <r>
    <d v="2023-01-31T00:00:00"/>
    <x v="0"/>
    <s v="UCLA Music Undergrad"/>
    <d v="2023-02-07T00:00:00"/>
    <s v="CBK-243"/>
    <s v="Music Circ Desk"/>
    <s v="CBK-MUS-04"/>
  </r>
  <r>
    <d v="2023-01-31T00:00:00"/>
    <x v="0"/>
    <s v="UCLA Staff"/>
    <d v="2023-02-14T00:00:00"/>
    <s v="CLICC-MM-0054"/>
    <s v="CLICC Circ Desk"/>
    <s v="ITS iPad 245"/>
  </r>
  <r>
    <d v="2023-01-31T00:00:00"/>
    <x v="0"/>
    <s v="UCLA Undergrad"/>
    <d v="2023-01-31T00:00:00"/>
    <s v="ANDROID13"/>
    <s v="CLICC Circ Desk"/>
    <s v="AND-YRL-01"/>
  </r>
  <r>
    <d v="2023-01-31T00:00:00"/>
    <x v="0"/>
    <s v="UCLA Undergrad"/>
    <d v="2023-01-31T00:00:00"/>
    <s v="ANDROID15"/>
    <s v="CLICC Circ Desk"/>
    <m/>
  </r>
  <r>
    <d v="2023-01-31T00:00:00"/>
    <x v="0"/>
    <s v="UCLA Undergrad"/>
    <d v="2023-01-31T00:00:00"/>
    <s v="ANKER02"/>
    <s v="CLICC Circ Desk"/>
    <m/>
  </r>
  <r>
    <d v="2023-01-31T00:00:00"/>
    <x v="0"/>
    <s v="UCLA Undergrad"/>
    <d v="2023-01-31T00:00:00"/>
    <s v="ANKER06"/>
    <s v="CLICC Circ Desk"/>
    <m/>
  </r>
  <r>
    <d v="2023-01-31T00:00:00"/>
    <x v="0"/>
    <s v="UCLA Undergrad"/>
    <d v="2023-01-31T00:00:00"/>
    <s v="ANKER07"/>
    <s v="CLICC Circ Desk"/>
    <m/>
  </r>
  <r>
    <d v="2023-01-31T00:00:00"/>
    <x v="0"/>
    <s v="UCLA Undergrad"/>
    <d v="2023-01-31T00:00:00"/>
    <s v="CALC13"/>
    <s v="CLICC Circ Desk"/>
    <m/>
  </r>
  <r>
    <d v="2023-01-31T00:00:00"/>
    <x v="0"/>
    <s v="UCLA Undergrad"/>
    <d v="2023-01-31T00:00:00"/>
    <s v="CALC23"/>
    <s v="SEL Boelter Circ Desk"/>
    <m/>
  </r>
  <r>
    <d v="2023-01-31T00:00:00"/>
    <x v="0"/>
    <s v="UCLA Undergrad"/>
    <d v="2023-01-31T00:00:00"/>
    <s v="HDMIC12"/>
    <s v="CLICC Circ Desk"/>
    <s v="HDMC-YRL-04"/>
  </r>
  <r>
    <d v="2023-01-31T00:00:00"/>
    <x v="0"/>
    <s v="UCLA Undergrad"/>
    <d v="2023-01-31T00:00:00"/>
    <s v="HDST08"/>
    <s v="CLICC Circ Desk"/>
    <s v="HDS-YRL-02"/>
  </r>
  <r>
    <d v="2023-01-31T00:00:00"/>
    <x v="0"/>
    <s v="UCLA Undergrad"/>
    <d v="2023-01-31T00:00:00"/>
    <s v="HDST17"/>
    <s v="CLICC Circ Desk"/>
    <s v="HDS-POW-06"/>
  </r>
  <r>
    <d v="2023-01-31T00:00:00"/>
    <x v="0"/>
    <s v="UCLA Undergrad"/>
    <d v="2023-01-31T00:00:00"/>
    <s v="HPUSBC10"/>
    <s v="SEL Boelter Circ Desk"/>
    <m/>
  </r>
  <r>
    <d v="2023-01-31T00:00:00"/>
    <x v="0"/>
    <s v="UCLA Undergrad"/>
    <d v="2023-01-31T00:00:00"/>
    <s v="HPUSBC11"/>
    <s v="SEL Boelter Circ Desk"/>
    <m/>
  </r>
  <r>
    <d v="2023-01-31T00:00:00"/>
    <x v="0"/>
    <s v="UCLA Undergrad"/>
    <d v="2023-01-31T00:00:00"/>
    <s v="HPUSBC12"/>
    <s v="SEL Boelter Circ Desk"/>
    <m/>
  </r>
  <r>
    <d v="2023-01-31T00:00:00"/>
    <x v="0"/>
    <s v="UCLA Undergrad"/>
    <d v="2023-01-31T00:00:00"/>
    <s v="IPHONE02"/>
    <s v="Music Circ Desk"/>
    <s v="IPH-MUS-02"/>
  </r>
  <r>
    <d v="2023-01-31T00:00:00"/>
    <x v="0"/>
    <s v="UCLA Undergrad"/>
    <d v="2023-01-31T00:00:00"/>
    <s v="IPHONE20"/>
    <s v="SEL Boelter Circ Desk"/>
    <s v="IPH-BOE-04"/>
  </r>
  <r>
    <d v="2023-01-31T00:00:00"/>
    <x v="0"/>
    <s v="UCLA Undergrad"/>
    <d v="2023-01-31T00:00:00"/>
    <s v="IPHONE21"/>
    <s v="SEL Boelter Circ Desk"/>
    <s v="IPH-BOE-05"/>
  </r>
  <r>
    <d v="2023-01-31T00:00:00"/>
    <x v="0"/>
    <s v="UCLA Undergrad"/>
    <d v="2023-01-31T00:00:00"/>
    <s v="IPHONE32"/>
    <s v="CLICC Circ Desk"/>
    <s v="IPH-YRL-08"/>
  </r>
  <r>
    <d v="2023-01-31T00:00:00"/>
    <x v="0"/>
    <s v="UCLA Undergrad"/>
    <d v="2023-01-31T00:00:00"/>
    <s v="IPHONE34"/>
    <s v="CLICC Circ Desk"/>
    <s v="IPH-YRL-10"/>
  </r>
  <r>
    <d v="2023-01-31T00:00:00"/>
    <x v="0"/>
    <s v="UCLA Undergrad"/>
    <d v="2023-01-31T00:00:00"/>
    <s v="IPHONE35"/>
    <s v="CLICC Circ Desk"/>
    <s v="IPH-YRL-11"/>
  </r>
  <r>
    <d v="2023-01-31T00:00:00"/>
    <x v="0"/>
    <s v="UCLA Undergrad"/>
    <d v="2023-01-31T00:00:00"/>
    <s v="IPHONE37"/>
    <s v="CLICC Circ Desk"/>
    <s v="IPH-YRL-13"/>
  </r>
  <r>
    <d v="2023-01-31T00:00:00"/>
    <x v="0"/>
    <s v="UCLA Undergrad"/>
    <d v="2023-01-31T00:00:00"/>
    <s v="IPHONE52"/>
    <s v="CLICC Circ Desk"/>
    <s v="IPH-POW-08"/>
  </r>
  <r>
    <d v="2023-01-31T00:00:00"/>
    <x v="0"/>
    <s v="UCLA Undergrad"/>
    <d v="2023-01-31T00:00:00"/>
    <s v="IPHONE54"/>
    <s v="CLICC Circ Desk"/>
    <s v="IPH-POW-10"/>
  </r>
  <r>
    <d v="2023-01-31T00:00:00"/>
    <x v="0"/>
    <s v="UCLA Undergrad"/>
    <d v="2023-01-31T00:00:00"/>
    <s v="IPHONE78"/>
    <s v="CLICC Circ Desk"/>
    <m/>
  </r>
  <r>
    <d v="2023-01-31T00:00:00"/>
    <x v="0"/>
    <s v="UCLA Undergrad"/>
    <d v="2023-01-31T00:00:00"/>
    <s v="MACCHRG42"/>
    <s v="CLICC Circ Desk"/>
    <s v="MAGT-YRL-04"/>
  </r>
  <r>
    <d v="2023-01-31T00:00:00"/>
    <x v="0"/>
    <s v="UCLA Undergrad"/>
    <d v="2023-01-31T00:00:00"/>
    <s v="MACCHRG63"/>
    <s v="Biomed Circ Desk"/>
    <s v="MAGT-BIO-02"/>
  </r>
  <r>
    <d v="2023-01-31T00:00:00"/>
    <x v="0"/>
    <s v="UCLA Undergrad"/>
    <d v="2023-01-31T00:00:00"/>
    <s v="MACUSBC05C05"/>
    <s v="CLICC Circ Desk"/>
    <s v="USBC-YRL-01"/>
  </r>
  <r>
    <d v="2023-01-31T00:00:00"/>
    <x v="0"/>
    <s v="UCLA Undergrad"/>
    <d v="2023-01-31T00:00:00"/>
    <s v="MACUSBC06C06"/>
    <s v="CLICC Circ Desk"/>
    <s v="USBC-YRL-02"/>
  </r>
  <r>
    <d v="2023-01-31T00:00:00"/>
    <x v="0"/>
    <s v="UCLA Undergrad"/>
    <d v="2023-01-31T00:00:00"/>
    <s v="MACUSBC07C07"/>
    <s v="CLICC Circ Desk"/>
    <s v="USBC-YRL-03"/>
  </r>
  <r>
    <d v="2023-01-31T00:00:00"/>
    <x v="0"/>
    <s v="UCLA Undergrad"/>
    <d v="2023-01-31T00:00:00"/>
    <s v="MACUSBC08C08"/>
    <s v="CLICC Circ Desk"/>
    <s v="USBC-YRL-04"/>
  </r>
  <r>
    <d v="2023-01-31T00:00:00"/>
    <x v="0"/>
    <s v="UCLA Undergrad"/>
    <d v="2023-01-31T00:00:00"/>
    <s v="MACUSBC09C09"/>
    <s v="CLICC Circ Desk"/>
    <s v="USBC-YRL-05"/>
  </r>
  <r>
    <d v="2023-01-31T00:00:00"/>
    <x v="0"/>
    <s v="UCLA Undergrad"/>
    <d v="2023-01-31T00:00:00"/>
    <s v="MACUSBC17C17"/>
    <s v="Default Circulation Desk"/>
    <s v="USBC-LOC-06"/>
  </r>
  <r>
    <d v="2023-01-31T00:00:00"/>
    <x v="0"/>
    <s v="UCLA Undergrad"/>
    <d v="2023-01-31T00:00:00"/>
    <s v="MACUSBC19C19"/>
    <s v="CLICC Circ Desk"/>
    <s v="USBC-POW-02"/>
  </r>
  <r>
    <d v="2023-01-31T00:00:00"/>
    <x v="0"/>
    <s v="UCLA Undergrad"/>
    <d v="2023-01-31T00:00:00"/>
    <s v="MACUSBC20C20"/>
    <s v="CLICC Circ Desk"/>
    <s v="USBC-POW-03"/>
  </r>
  <r>
    <d v="2023-01-31T00:00:00"/>
    <x v="0"/>
    <s v="UCLA Undergrad"/>
    <d v="2023-01-31T00:00:00"/>
    <s v="MACUSBC23C23"/>
    <s v="CLICC Circ Desk"/>
    <s v="USBC-POW-06"/>
  </r>
  <r>
    <d v="2023-01-31T00:00:00"/>
    <x v="0"/>
    <s v="UCLA Undergrad"/>
    <d v="2023-01-31T00:00:00"/>
    <s v="MACUSBC24C24"/>
    <s v="CLICC Circ Desk"/>
    <s v="USBC-POW-07"/>
  </r>
  <r>
    <d v="2023-01-31T00:00:00"/>
    <x v="0"/>
    <s v="UCLA Undergrad"/>
    <d v="2023-01-31T00:00:00"/>
    <s v="MACUSBC27C27"/>
    <s v="CLICC Circ Desk"/>
    <s v="USBC-POW-10"/>
  </r>
  <r>
    <d v="2023-01-31T00:00:00"/>
    <x v="0"/>
    <s v="UCLA Undergrad"/>
    <d v="2023-01-31T00:00:00"/>
    <s v="OLDMACCHRG17"/>
    <s v="CLICC Circ Desk"/>
    <s v="MAGL-POW-01"/>
  </r>
  <r>
    <d v="2023-01-31T00:00:00"/>
    <x v="0"/>
    <s v="UCLA Undergrad"/>
    <d v="2023-01-31T00:00:00"/>
    <s v="OMNI12"/>
    <s v="SEL Boelter Circ Desk"/>
    <s v="OMN-BOE-02"/>
  </r>
  <r>
    <d v="2023-01-31T00:00:00"/>
    <x v="0"/>
    <s v="UCLA Undergrad"/>
    <d v="2023-01-31T00:00:00"/>
    <s v="OMNI16"/>
    <s v="SEL Boelter Circ Desk"/>
    <s v="OMN-BOE-06"/>
  </r>
  <r>
    <d v="2023-01-31T00:00:00"/>
    <x v="0"/>
    <s v="UCLA Undergrad"/>
    <d v="2023-01-31T00:00:00"/>
    <s v="OMNI24"/>
    <s v="Music Circ Desk"/>
    <s v="OMN-MUS-04"/>
  </r>
  <r>
    <d v="2023-01-31T00:00:00"/>
    <x v="0"/>
    <s v="UCLA Undergrad"/>
    <d v="2023-01-31T00:00:00"/>
    <s v="UHDMI23"/>
    <s v="CLICC Circ Desk"/>
    <m/>
  </r>
  <r>
    <d v="2023-01-31T00:00:00"/>
    <x v="0"/>
    <s v="UCLA Undergrad"/>
    <d v="2023-01-31T00:00:00"/>
    <s v="UVGA09"/>
    <s v="CLICC Circ Desk"/>
    <s v="UVGA-YRL-01"/>
  </r>
  <r>
    <d v="2023-01-31T00:00:00"/>
    <x v="0"/>
    <s v="UCLA Undergrad"/>
    <d v="2023-01-31T00:00:00"/>
    <s v="WALLADPT05"/>
    <s v="SEL Boelter Circ Desk"/>
    <s v="ADP-BOE-03"/>
  </r>
  <r>
    <d v="2023-01-31T00:00:00"/>
    <x v="0"/>
    <s v="UCLA Undergrad"/>
    <d v="2023-01-31T00:00:00"/>
    <s v="WALLADPT09"/>
    <s v="SEL Boelter Circ Desk"/>
    <s v="ADP-BOE-07"/>
  </r>
  <r>
    <d v="2023-01-31T00:00:00"/>
    <x v="0"/>
    <s v="UCLA Undergrad"/>
    <d v="2023-01-31T00:00:00"/>
    <s v="WALLADPT25"/>
    <s v="CLICC Circ Desk"/>
    <s v="ADP-YRL-02"/>
  </r>
  <r>
    <d v="2023-01-31T00:00:00"/>
    <x v="0"/>
    <s v="UCLA Undergrad"/>
    <d v="2023-01-31T00:00:00"/>
    <s v="WALLADPT28"/>
    <s v="CLICC Circ Desk"/>
    <m/>
  </r>
  <r>
    <d v="2023-01-31T00:00:00"/>
    <x v="0"/>
    <s v="UCLA Undergrad"/>
    <d v="2023-01-31T00:00:00"/>
    <s v="WALLADPT31"/>
    <s v="CLICC Circ Desk"/>
    <m/>
  </r>
  <r>
    <d v="2023-01-31T00:00:00"/>
    <x v="0"/>
    <s v="UCLA Undergrad"/>
    <d v="2023-01-31T00:00:00"/>
    <s v="WALLADPT33"/>
    <s v="CLICC Circ Desk"/>
    <m/>
  </r>
  <r>
    <d v="2023-01-31T00:00:00"/>
    <x v="0"/>
    <s v="UCLA Undergrad"/>
    <d v="2023-01-31T00:00:00"/>
    <s v="WALLADPT46"/>
    <s v="CLICC Circ Desk"/>
    <m/>
  </r>
  <r>
    <d v="2023-01-31T00:00:00"/>
    <x v="0"/>
    <s v="UCLA Undergrad"/>
    <d v="2023-01-31T00:00:00"/>
    <s v="WALLADPT49"/>
    <s v="CLICC Circ Desk"/>
    <m/>
  </r>
  <r>
    <d v="2023-01-31T00:00:00"/>
    <x v="0"/>
    <s v="UCLA Undergrad"/>
    <d v="2023-02-07T00:00:00"/>
    <s v="CBK030"/>
    <s v="Management Circ Desk"/>
    <s v="CBK-030"/>
  </r>
  <r>
    <d v="2023-01-31T00:00:00"/>
    <x v="0"/>
    <s v="UCLA Undergrad"/>
    <d v="2023-02-07T00:00:00"/>
    <s v="CLICC-MM-0231"/>
    <s v="CLICC Circ Desk"/>
    <s v="ITS iPad 265"/>
  </r>
  <r>
    <d v="2023-01-31T00:00:00"/>
    <x v="0"/>
    <s v="UCLA Undergrad"/>
    <d v="2023-02-07T00:00:00"/>
    <s v="FAC599"/>
    <s v="CLICC Circ Desk"/>
    <s v="ITS iPad 199"/>
  </r>
  <r>
    <d v="2023-01-31T00:00:00"/>
    <x v="0"/>
    <s v="UCLA Undergrad"/>
    <d v="2023-02-13T00:00:00"/>
    <s v="CLICC-ML-0140"/>
    <s v="CLICC Circ Desk"/>
    <s v="ITS MacBook 80"/>
  </r>
  <r>
    <d v="2023-01-31T00:00:00"/>
    <x v="0"/>
    <s v="UCLA Undergrad"/>
    <d v="2023-02-13T00:00:00"/>
    <s v="CLICC-ML-2020"/>
    <s v="CLICC Circ Desk"/>
    <s v="CLICC-ML-2020"/>
  </r>
  <r>
    <d v="2023-01-31T00:00:00"/>
    <x v="0"/>
    <s v="UCLA Undergrad"/>
    <d v="2023-02-13T00:00:00"/>
    <s v="CLICC-ML-2071"/>
    <s v="CLICC Circ Desk"/>
    <s v="CLICC-ML-2071"/>
  </r>
  <r>
    <d v="2023-01-31T00:00:00"/>
    <x v="0"/>
    <s v="UCLA Undergrad"/>
    <d v="2023-02-13T00:00:00"/>
    <s v="CLICC-ML-2077"/>
    <s v="CLICC Circ Desk"/>
    <s v="CLICC-ML-2077"/>
  </r>
  <r>
    <d v="2023-01-31T00:00:00"/>
    <x v="0"/>
    <s v="UCLA Undergrad"/>
    <d v="2023-02-13T00:00:00"/>
    <s v="CLICC-MM-0027"/>
    <s v="CLICC Circ Desk"/>
    <s v="ITS iPad 162"/>
  </r>
  <r>
    <d v="2023-01-31T00:00:00"/>
    <x v="0"/>
    <s v="UCLA Undergrad"/>
    <d v="2023-02-13T00:00:00"/>
    <s v="HP064"/>
    <s v="CLICC Circ Desk"/>
    <s v="WL-YRL-14"/>
  </r>
  <r>
    <d v="2023-01-31T00:00:00"/>
    <x v="0"/>
    <s v="UCLA Undergrad"/>
    <d v="2023-02-14T00:00:00"/>
    <s v="CLICC-ML-0019"/>
    <s v="CLICC Circ Desk"/>
    <s v="ITS MacBook 152"/>
  </r>
  <r>
    <d v="2023-01-31T00:00:00"/>
    <x v="0"/>
    <s v="UCLA Undergrad"/>
    <d v="2023-02-14T00:00:00"/>
    <s v="CLICC-ML-0071"/>
    <s v="CLICC Circ Desk"/>
    <s v="ITS MacBook 23"/>
  </r>
  <r>
    <d v="2023-01-31T00:00:00"/>
    <x v="0"/>
    <s v="UCLA Undergrad"/>
    <d v="2023-02-14T00:00:00"/>
    <s v="CLICC-ML-2027"/>
    <s v="CLICC Circ Desk"/>
    <s v="CLICC-ML-2027"/>
  </r>
  <r>
    <d v="2023-01-31T00:00:00"/>
    <x v="0"/>
    <s v="UCLA Undergrad"/>
    <d v="2023-02-14T00:00:00"/>
    <s v="CLICC-ML-2035"/>
    <s v="CLICC Circ Desk"/>
    <s v="CLICC-ML-2035"/>
  </r>
  <r>
    <d v="2023-01-31T00:00:00"/>
    <x v="0"/>
    <s v="UCLA Undergrad"/>
    <d v="2023-02-14T00:00:00"/>
    <s v="CLICC-ML-2075"/>
    <s v="CLICC Circ Desk"/>
    <s v="CLICC-ML-2075"/>
  </r>
  <r>
    <d v="2023-01-31T00:00:00"/>
    <x v="0"/>
    <s v="UCLA Undergrad"/>
    <d v="2023-02-14T00:00:00"/>
    <s v="CLICC-ML-2095"/>
    <s v="CLICC Circ Desk"/>
    <s v="CLICC-ML-2095"/>
  </r>
  <r>
    <d v="2023-01-31T00:00:00"/>
    <x v="0"/>
    <s v="UCLA Undergrad"/>
    <d v="2023-02-14T00:00:00"/>
    <s v="CLICC-MM-062"/>
    <s v="CLICC Circ Desk"/>
    <m/>
  </r>
  <r>
    <d v="2023-01-31T00:00:00"/>
    <x v="0"/>
    <s v="UCLA Undergrad"/>
    <d v="2023-02-14T00:00:00"/>
    <s v="HP093"/>
    <s v="CLICC Circ Desk"/>
    <s v="WL-POW-02"/>
  </r>
  <r>
    <d v="2023-01-31T00:00:00"/>
    <x v="0"/>
    <s v="UCLA Undergrad"/>
    <d v="2023-02-14T00:00:00"/>
    <s v="HP154"/>
    <s v="CLICC Circ Desk"/>
    <s v="WL-LAB-03"/>
  </r>
  <r>
    <d v="2023-01-31T00:00:00"/>
    <x v="0"/>
    <s v="UCLA Undergrad"/>
    <d v="2023-02-14T00:00:00"/>
    <s v="HP163"/>
    <s v="CLICC Circ Desk"/>
    <s v="WL-LAB-12"/>
  </r>
  <r>
    <d v="2023-01-31T00:00:00"/>
    <x v="56"/>
    <s v="UCLA Undergrad"/>
    <d v="2023-01-31T00:00:00"/>
    <s v="UHDMI23"/>
    <s v="CLICC Circ Desk"/>
    <m/>
  </r>
  <r>
    <d v="2023-02-01T00:00:00"/>
    <x v="0"/>
    <m/>
    <d v="2023-02-01T00:00:00"/>
    <s v="MACCHRG58"/>
    <s v="CLICC Circ Desk"/>
    <s v="MAGT-POW-12"/>
  </r>
  <r>
    <d v="2023-02-01T00:00:00"/>
    <x v="0"/>
    <m/>
    <d v="2023-02-01T00:00:00"/>
    <s v="UVGA08"/>
    <s v="SEL Geology Circ Desk"/>
    <s v="UVGA-GEO-02"/>
  </r>
  <r>
    <d v="2023-02-01T00:00:00"/>
    <x v="0"/>
    <s v="UCLA Academic"/>
    <d v="2023-02-01T00:00:00"/>
    <s v="UVGA08"/>
    <s v="SEL Geology Circ Desk"/>
    <s v="UVGA-GEO-02"/>
  </r>
  <r>
    <d v="2023-02-01T00:00:00"/>
    <x v="0"/>
    <s v="UCLA Academic"/>
    <d v="2023-02-08T00:00:00"/>
    <s v="CBK083"/>
    <s v="CLICC Circ Desk"/>
    <s v="CYRL-09"/>
  </r>
  <r>
    <d v="2023-02-01T00:00:00"/>
    <x v="0"/>
    <s v="UCLA Academic"/>
    <d v="2023-02-08T00:00:00"/>
    <s v="CBK231"/>
    <s v="SEL Geology Circ Desk"/>
    <s v="CBK-GEO-02"/>
  </r>
  <r>
    <d v="2023-02-01T00:00:00"/>
    <x v="0"/>
    <s v="UCLA Graduate"/>
    <d v="2023-02-01T00:00:00"/>
    <s v="HDMIC12"/>
    <s v="CLICC Circ Desk"/>
    <s v="HDMC-YRL-04"/>
  </r>
  <r>
    <d v="2023-02-01T00:00:00"/>
    <x v="0"/>
    <s v="UCLA Graduate"/>
    <d v="2023-02-01T00:00:00"/>
    <s v="HDST30"/>
    <s v="CLICC Circ Desk"/>
    <m/>
  </r>
  <r>
    <d v="2023-02-01T00:00:00"/>
    <x v="0"/>
    <s v="UCLA Graduate"/>
    <d v="2023-02-01T00:00:00"/>
    <s v="HPUSBC11"/>
    <s v="SEL Boelter Circ Desk"/>
    <m/>
  </r>
  <r>
    <d v="2023-02-01T00:00:00"/>
    <x v="0"/>
    <s v="UCLA Graduate"/>
    <d v="2023-02-01T00:00:00"/>
    <s v="IPHONE28"/>
    <s v="CLICC Circ Desk"/>
    <s v="IPH-YRL-04"/>
  </r>
  <r>
    <d v="2023-02-01T00:00:00"/>
    <x v="0"/>
    <s v="UCLA Graduate"/>
    <d v="2023-02-01T00:00:00"/>
    <s v="IPHONE48"/>
    <s v="CLICC Circ Desk"/>
    <s v="IPH-POW-04"/>
  </r>
  <r>
    <d v="2023-02-01T00:00:00"/>
    <x v="0"/>
    <s v="UCLA Graduate"/>
    <d v="2023-02-01T00:00:00"/>
    <s v="IPHONE54"/>
    <s v="CLICC Circ Desk"/>
    <s v="IPH-POW-10"/>
  </r>
  <r>
    <d v="2023-02-01T00:00:00"/>
    <x v="0"/>
    <s v="UCLA Graduate"/>
    <d v="2023-02-01T00:00:00"/>
    <s v="MACCHRG63"/>
    <s v="Biomed Circ Desk"/>
    <s v="MAGT-BIO-02"/>
  </r>
  <r>
    <d v="2023-02-01T00:00:00"/>
    <x v="0"/>
    <s v="UCLA Graduate"/>
    <d v="2023-02-01T00:00:00"/>
    <s v="MACUSBC06C06"/>
    <s v="CLICC Circ Desk"/>
    <s v="USBC-YRL-02"/>
  </r>
  <r>
    <d v="2023-02-01T00:00:00"/>
    <x v="0"/>
    <s v="UCLA Graduate"/>
    <d v="2023-02-01T00:00:00"/>
    <s v="MACUSBC07C07"/>
    <s v="CLICC Circ Desk"/>
    <s v="USBC-YRL-03"/>
  </r>
  <r>
    <d v="2023-02-01T00:00:00"/>
    <x v="0"/>
    <s v="UCLA Graduate"/>
    <d v="2023-02-01T00:00:00"/>
    <s v="MACUSBC08C08"/>
    <s v="CLICC Circ Desk"/>
    <s v="USBC-YRL-04"/>
  </r>
  <r>
    <d v="2023-02-01T00:00:00"/>
    <x v="0"/>
    <s v="UCLA Graduate"/>
    <d v="2023-02-01T00:00:00"/>
    <s v="MACUSBC20C20"/>
    <s v="CLICC Circ Desk"/>
    <s v="USBC-POW-03"/>
  </r>
  <r>
    <d v="2023-02-01T00:00:00"/>
    <x v="0"/>
    <s v="UCLA Graduate"/>
    <d v="2023-02-01T00:00:00"/>
    <s v="MACUSBC23C23"/>
    <s v="CLICC Circ Desk"/>
    <s v="USBC-POW-06"/>
  </r>
  <r>
    <d v="2023-02-01T00:00:00"/>
    <x v="0"/>
    <s v="UCLA Graduate"/>
    <d v="2023-02-01T00:00:00"/>
    <s v="OMNI07"/>
    <s v="Biomed Circ Desk"/>
    <s v="OMN-BIO-07"/>
  </r>
  <r>
    <d v="2023-02-01T00:00:00"/>
    <x v="0"/>
    <s v="UCLA Graduate"/>
    <d v="2023-02-01T00:00:00"/>
    <s v="UVGA14"/>
    <s v="CLICC Circ Desk"/>
    <m/>
  </r>
  <r>
    <d v="2023-02-01T00:00:00"/>
    <x v="0"/>
    <s v="UCLA Graduate"/>
    <d v="2023-02-01T00:00:00"/>
    <s v="VGAC20"/>
    <s v="CLICC Circ Desk"/>
    <s v="VGAC-YRL-04"/>
  </r>
  <r>
    <d v="2023-02-01T00:00:00"/>
    <x v="0"/>
    <s v="UCLA Graduate"/>
    <d v="2023-02-01T00:00:00"/>
    <s v="WALLADPT24"/>
    <s v="CLICC Circ Desk"/>
    <s v="ADP-YRL-01"/>
  </r>
  <r>
    <d v="2023-02-01T00:00:00"/>
    <x v="0"/>
    <s v="UCLA Graduate"/>
    <d v="2023-02-01T00:00:00"/>
    <s v="WALLADPT25"/>
    <s v="CLICC Circ Desk"/>
    <s v="ADP-YRL-02"/>
  </r>
  <r>
    <d v="2023-02-01T00:00:00"/>
    <x v="0"/>
    <s v="UCLA Graduate"/>
    <d v="2023-02-01T00:00:00"/>
    <s v="WALLADPT43"/>
    <s v="CLICC Circ Desk"/>
    <m/>
  </r>
  <r>
    <d v="2023-02-01T00:00:00"/>
    <x v="0"/>
    <s v="UCLA Graduate"/>
    <d v="2023-02-08T00:00:00"/>
    <s v="CBK202"/>
    <s v="Biomed Circ Desk"/>
    <s v="CBK-BIO-13"/>
  </r>
  <r>
    <d v="2023-02-01T00:00:00"/>
    <x v="0"/>
    <s v="UCLA Graduate"/>
    <d v="2023-02-08T00:00:00"/>
    <s v="CBK206"/>
    <s v="Biomed Circ Desk"/>
    <s v="CBK-BIO-17"/>
  </r>
  <r>
    <d v="2023-02-01T00:00:00"/>
    <x v="0"/>
    <s v="UCLA Graduate"/>
    <d v="2023-02-08T00:00:00"/>
    <s v="CBK209"/>
    <s v="Biomed Circ Desk"/>
    <s v="CBK-BIO-20"/>
  </r>
  <r>
    <d v="2023-02-01T00:00:00"/>
    <x v="0"/>
    <s v="UCLA Graduate"/>
    <d v="2023-02-08T00:00:00"/>
    <s v="CBK224"/>
    <s v="SEL Boelter Circ Desk"/>
    <s v="CBK-BOE-15"/>
  </r>
  <r>
    <d v="2023-02-01T00:00:00"/>
    <x v="0"/>
    <s v="UCLA Graduate"/>
    <d v="2023-02-15T00:00:00"/>
    <s v="CLICC-MM-0005"/>
    <s v="CLICC Circ Desk"/>
    <s v="ITS iPad 137"/>
  </r>
  <r>
    <d v="2023-02-01T00:00:00"/>
    <x v="0"/>
    <s v="UCLA Graduate"/>
    <d v="2023-02-15T00:00:00"/>
    <s v="HP033"/>
    <s v="CLICC Circ Desk"/>
    <s v="WL-GEO-003"/>
  </r>
  <r>
    <d v="2023-02-01T00:00:00"/>
    <x v="0"/>
    <s v="UCLA Staff"/>
    <d v="2023-02-01T00:00:00"/>
    <s v="HDST30"/>
    <s v="CLICC Circ Desk"/>
    <m/>
  </r>
  <r>
    <d v="2023-02-01T00:00:00"/>
    <x v="0"/>
    <s v="UCLA Staff"/>
    <d v="2023-02-01T00:00:00"/>
    <s v="MACUSBC07C07"/>
    <s v="CLICC Circ Desk"/>
    <s v="USBC-YRL-03"/>
  </r>
  <r>
    <d v="2023-02-01T00:00:00"/>
    <x v="0"/>
    <s v="UCLA Staff"/>
    <d v="2023-02-01T00:00:00"/>
    <s v="WALLADPT33"/>
    <s v="CLICC Circ Desk"/>
    <m/>
  </r>
  <r>
    <d v="2023-02-01T00:00:00"/>
    <x v="0"/>
    <s v="UCLA Staff"/>
    <d v="2023-02-08T00:00:00"/>
    <s v="CBK103"/>
    <s v="CLICC Circ Desk"/>
    <s v="CBCR-24"/>
  </r>
  <r>
    <d v="2023-02-01T00:00:00"/>
    <x v="0"/>
    <s v="UCLA Undergrad"/>
    <d v="2023-02-01T00:00:00"/>
    <s v="ANDROID05"/>
    <s v="SEL Boelter Circ Desk"/>
    <s v="AND-BOE-01"/>
  </r>
  <r>
    <d v="2023-02-01T00:00:00"/>
    <x v="0"/>
    <s v="UCLA Undergrad"/>
    <d v="2023-02-01T00:00:00"/>
    <s v="ANDROID18"/>
    <s v="Default Circulation Desk"/>
    <s v="AND-LOC-03"/>
  </r>
  <r>
    <d v="2023-02-01T00:00:00"/>
    <x v="0"/>
    <s v="UCLA Undergrad"/>
    <d v="2023-02-01T00:00:00"/>
    <s v="CALC04"/>
    <s v="CLICC Circ Desk"/>
    <s v="CAL-POW-03"/>
  </r>
  <r>
    <d v="2023-02-01T00:00:00"/>
    <x v="0"/>
    <s v="UCLA Undergrad"/>
    <d v="2023-02-01T00:00:00"/>
    <s v="CALC05"/>
    <s v="CLICC Circ Desk"/>
    <s v="CAL-POW-04"/>
  </r>
  <r>
    <d v="2023-02-01T00:00:00"/>
    <x v="0"/>
    <s v="UCLA Undergrad"/>
    <d v="2023-02-01T00:00:00"/>
    <s v="CALC07"/>
    <s v="CLICC Circ Desk"/>
    <s v="CAL-POW-06"/>
  </r>
  <r>
    <d v="2023-02-01T00:00:00"/>
    <x v="0"/>
    <s v="UCLA Undergrad"/>
    <d v="2023-02-01T00:00:00"/>
    <s v="CALC09"/>
    <s v="CLICC Circ Desk"/>
    <m/>
  </r>
  <r>
    <d v="2023-02-01T00:00:00"/>
    <x v="0"/>
    <s v="UCLA Undergrad"/>
    <d v="2023-02-01T00:00:00"/>
    <s v="CALC10"/>
    <s v="CLICC Circ Desk"/>
    <m/>
  </r>
  <r>
    <d v="2023-02-01T00:00:00"/>
    <x v="0"/>
    <s v="UCLA Undergrad"/>
    <d v="2023-02-01T00:00:00"/>
    <s v="CALC19"/>
    <s v="SEL Boelter Circ Desk"/>
    <m/>
  </r>
  <r>
    <d v="2023-02-01T00:00:00"/>
    <x v="0"/>
    <s v="UCLA Undergrad"/>
    <d v="2023-02-01T00:00:00"/>
    <s v="HDMIC13"/>
    <s v="CLICC Circ Desk"/>
    <s v="HDMC-YRL-05"/>
  </r>
  <r>
    <d v="2023-02-01T00:00:00"/>
    <x v="0"/>
    <s v="UCLA Undergrad"/>
    <d v="2023-02-01T00:00:00"/>
    <s v="HDMIC20"/>
    <s v="CLICC Circ Desk"/>
    <s v="HDMC-YRL-12"/>
  </r>
  <r>
    <d v="2023-02-01T00:00:00"/>
    <x v="0"/>
    <s v="UCLA Undergrad"/>
    <d v="2023-02-01T00:00:00"/>
    <s v="HDST02"/>
    <s v="SEL Boelter Circ Desk"/>
    <s v="HDS-BOE-02"/>
  </r>
  <r>
    <d v="2023-02-01T00:00:00"/>
    <x v="0"/>
    <s v="UCLA Undergrad"/>
    <d v="2023-02-01T00:00:00"/>
    <s v="HPUSBC10"/>
    <s v="SEL Boelter Circ Desk"/>
    <m/>
  </r>
  <r>
    <d v="2023-02-01T00:00:00"/>
    <x v="0"/>
    <s v="UCLA Undergrad"/>
    <d v="2023-02-01T00:00:00"/>
    <s v="HPUSBC11"/>
    <s v="SEL Boelter Circ Desk"/>
    <m/>
  </r>
  <r>
    <d v="2023-02-01T00:00:00"/>
    <x v="0"/>
    <s v="UCLA Undergrad"/>
    <d v="2023-02-01T00:00:00"/>
    <s v="IPHONE01"/>
    <s v="Music Circ Desk"/>
    <s v="IPH-MUS-01"/>
  </r>
  <r>
    <d v="2023-02-01T00:00:00"/>
    <x v="0"/>
    <s v="UCLA Undergrad"/>
    <d v="2023-02-01T00:00:00"/>
    <s v="IPHONE02"/>
    <s v="Music Circ Desk"/>
    <s v="IPH-MUS-02"/>
  </r>
  <r>
    <d v="2023-02-01T00:00:00"/>
    <x v="0"/>
    <s v="UCLA Undergrad"/>
    <d v="2023-02-01T00:00:00"/>
    <s v="IPHONE22"/>
    <s v="SEL Boelter Circ Desk"/>
    <s v="IPH-BOE-06"/>
  </r>
  <r>
    <d v="2023-02-01T00:00:00"/>
    <x v="0"/>
    <s v="UCLA Undergrad"/>
    <d v="2023-02-01T00:00:00"/>
    <s v="IPHONE24"/>
    <s v="Biomed Circ Desk"/>
    <s v="IPH-GEO-02"/>
  </r>
  <r>
    <d v="2023-02-01T00:00:00"/>
    <x v="0"/>
    <s v="UCLA Undergrad"/>
    <d v="2023-02-01T00:00:00"/>
    <s v="IPHONE25"/>
    <s v="CLICC Circ Desk"/>
    <s v="IPH-YRL-01"/>
  </r>
  <r>
    <d v="2023-02-01T00:00:00"/>
    <x v="0"/>
    <s v="UCLA Undergrad"/>
    <d v="2023-02-01T00:00:00"/>
    <s v="IPHONE28"/>
    <s v="CLICC Circ Desk"/>
    <s v="IPH-YRL-04"/>
  </r>
  <r>
    <d v="2023-02-01T00:00:00"/>
    <x v="0"/>
    <s v="UCLA Undergrad"/>
    <d v="2023-02-01T00:00:00"/>
    <s v="IPHONE30"/>
    <s v="CLICC Circ Desk"/>
    <s v="IPH-YRL-06"/>
  </r>
  <r>
    <d v="2023-02-01T00:00:00"/>
    <x v="0"/>
    <s v="UCLA Undergrad"/>
    <d v="2023-02-01T00:00:00"/>
    <s v="IPHONE32"/>
    <s v="CLICC Circ Desk"/>
    <s v="IPH-YRL-08"/>
  </r>
  <r>
    <d v="2023-02-01T00:00:00"/>
    <x v="0"/>
    <s v="UCLA Undergrad"/>
    <d v="2023-02-01T00:00:00"/>
    <s v="IPHONE33"/>
    <s v="CLICC Circ Desk"/>
    <s v="IPH-YRL-09"/>
  </r>
  <r>
    <d v="2023-02-01T00:00:00"/>
    <x v="0"/>
    <s v="UCLA Undergrad"/>
    <d v="2023-02-01T00:00:00"/>
    <s v="IPHONE34"/>
    <s v="CLICC Circ Desk"/>
    <s v="IPH-YRL-10"/>
  </r>
  <r>
    <d v="2023-02-01T00:00:00"/>
    <x v="0"/>
    <s v="UCLA Undergrad"/>
    <d v="2023-02-01T00:00:00"/>
    <s v="IPHONE37"/>
    <s v="CLICC Circ Desk"/>
    <s v="IPH-YRL-13"/>
  </r>
  <r>
    <d v="2023-02-01T00:00:00"/>
    <x v="0"/>
    <s v="UCLA Undergrad"/>
    <d v="2023-02-01T00:00:00"/>
    <s v="IPHONE41"/>
    <s v="Default Circulation Desk"/>
    <s v="IPH-LOC-03"/>
  </r>
  <r>
    <d v="2023-02-01T00:00:00"/>
    <x v="0"/>
    <s v="UCLA Undergrad"/>
    <d v="2023-02-01T00:00:00"/>
    <s v="IPHONE46"/>
    <s v="CLICC Circ Desk"/>
    <s v="IPH-POW-02"/>
  </r>
  <r>
    <d v="2023-02-01T00:00:00"/>
    <x v="0"/>
    <s v="UCLA Undergrad"/>
    <d v="2023-02-01T00:00:00"/>
    <s v="IPHONE48"/>
    <s v="CLICC Circ Desk"/>
    <s v="IPH-POW-04"/>
  </r>
  <r>
    <d v="2023-02-01T00:00:00"/>
    <x v="0"/>
    <s v="UCLA Undergrad"/>
    <d v="2023-02-01T00:00:00"/>
    <s v="IPHONE52"/>
    <s v="CLICC Circ Desk"/>
    <s v="IPH-POW-08"/>
  </r>
  <r>
    <d v="2023-02-01T00:00:00"/>
    <x v="0"/>
    <s v="UCLA Undergrad"/>
    <d v="2023-02-01T00:00:00"/>
    <s v="IPHONE54"/>
    <s v="CLICC Circ Desk"/>
    <s v="IPH-POW-10"/>
  </r>
  <r>
    <d v="2023-02-01T00:00:00"/>
    <x v="0"/>
    <s v="UCLA Undergrad"/>
    <d v="2023-02-01T00:00:00"/>
    <s v="MACCHRG34"/>
    <s v="SEL Boelter Circ Desk"/>
    <s v="MAGT-BOE-03"/>
  </r>
  <r>
    <d v="2023-02-01T00:00:00"/>
    <x v="0"/>
    <s v="UCLA Undergrad"/>
    <d v="2023-02-01T00:00:00"/>
    <s v="MACCHRG51"/>
    <s v="CLICC Circ Desk"/>
    <m/>
  </r>
  <r>
    <d v="2023-02-01T00:00:00"/>
    <x v="0"/>
    <s v="UCLA Undergrad"/>
    <d v="2023-02-01T00:00:00"/>
    <s v="MACCHRG54"/>
    <s v="CLICC Circ Desk"/>
    <s v="MAGT-POW-08"/>
  </r>
  <r>
    <d v="2023-02-01T00:00:00"/>
    <x v="0"/>
    <s v="UCLA Undergrad"/>
    <d v="2023-02-01T00:00:00"/>
    <s v="MACCHRG58"/>
    <s v="CLICC Circ Desk"/>
    <s v="MAGT-POW-12"/>
  </r>
  <r>
    <d v="2023-02-01T00:00:00"/>
    <x v="0"/>
    <s v="UCLA Undergrad"/>
    <d v="2023-02-01T00:00:00"/>
    <s v="MACUSBC05C05"/>
    <s v="CLICC Circ Desk"/>
    <s v="USBC-YRL-01"/>
  </r>
  <r>
    <d v="2023-02-01T00:00:00"/>
    <x v="0"/>
    <s v="UCLA Undergrad"/>
    <d v="2023-02-01T00:00:00"/>
    <s v="MACUSBC06C06"/>
    <s v="CLICC Circ Desk"/>
    <s v="USBC-YRL-02"/>
  </r>
  <r>
    <d v="2023-02-01T00:00:00"/>
    <x v="0"/>
    <s v="UCLA Undergrad"/>
    <d v="2023-02-01T00:00:00"/>
    <s v="MACUSBC07C07"/>
    <s v="CLICC Circ Desk"/>
    <s v="USBC-YRL-03"/>
  </r>
  <r>
    <d v="2023-02-01T00:00:00"/>
    <x v="0"/>
    <s v="UCLA Undergrad"/>
    <d v="2023-02-01T00:00:00"/>
    <s v="MACUSBC08C08"/>
    <s v="CLICC Circ Desk"/>
    <s v="USBC-YRL-04"/>
  </r>
  <r>
    <d v="2023-02-01T00:00:00"/>
    <x v="0"/>
    <s v="UCLA Undergrad"/>
    <d v="2023-02-01T00:00:00"/>
    <s v="MACUSBC09C09"/>
    <s v="CLICC Circ Desk"/>
    <s v="USBC-YRL-05"/>
  </r>
  <r>
    <d v="2023-02-01T00:00:00"/>
    <x v="0"/>
    <s v="UCLA Undergrad"/>
    <d v="2023-02-01T00:00:00"/>
    <s v="MACUSBC19C19"/>
    <s v="CLICC Circ Desk"/>
    <s v="USBC-POW-02"/>
  </r>
  <r>
    <d v="2023-02-01T00:00:00"/>
    <x v="0"/>
    <s v="UCLA Undergrad"/>
    <d v="2023-02-01T00:00:00"/>
    <s v="MACUSBC23C23"/>
    <s v="CLICC Circ Desk"/>
    <s v="USBC-POW-06"/>
  </r>
  <r>
    <d v="2023-02-01T00:00:00"/>
    <x v="0"/>
    <s v="UCLA Undergrad"/>
    <d v="2023-02-01T00:00:00"/>
    <s v="MACUSBC24C24"/>
    <s v="CLICC Circ Desk"/>
    <s v="USBC-POW-07"/>
  </r>
  <r>
    <d v="2023-02-01T00:00:00"/>
    <x v="0"/>
    <s v="UCLA Undergrad"/>
    <d v="2023-02-01T00:00:00"/>
    <s v="MACUSBC27C27"/>
    <s v="CLICC Circ Desk"/>
    <s v="USBC-POW-10"/>
  </r>
  <r>
    <d v="2023-02-01T00:00:00"/>
    <x v="0"/>
    <s v="UCLA Undergrad"/>
    <d v="2023-02-01T00:00:00"/>
    <s v="OMNI16"/>
    <s v="SEL Boelter Circ Desk"/>
    <s v="OMN-BOE-06"/>
  </r>
  <r>
    <d v="2023-02-01T00:00:00"/>
    <x v="0"/>
    <s v="UCLA Undergrad"/>
    <d v="2023-02-01T00:00:00"/>
    <s v="OMNI20"/>
    <s v="SEL Boelter Circ Desk"/>
    <s v="OMN-BOE-10"/>
  </r>
  <r>
    <d v="2023-02-01T00:00:00"/>
    <x v="0"/>
    <s v="UCLA Undergrad"/>
    <d v="2023-02-01T00:00:00"/>
    <s v="OMNI24"/>
    <s v="Music Circ Desk"/>
    <s v="OMN-MUS-04"/>
  </r>
  <r>
    <d v="2023-02-01T00:00:00"/>
    <x v="0"/>
    <s v="UCLA Undergrad"/>
    <d v="2023-02-01T00:00:00"/>
    <s v="OMNI28"/>
    <s v="Music Circ Desk"/>
    <s v="OMN-MUS-08"/>
  </r>
  <r>
    <d v="2023-02-01T00:00:00"/>
    <x v="0"/>
    <s v="UCLA Undergrad"/>
    <d v="2023-02-01T00:00:00"/>
    <s v="UHDMI15"/>
    <s v="CLICC Circ Desk"/>
    <m/>
  </r>
  <r>
    <d v="2023-02-01T00:00:00"/>
    <x v="0"/>
    <s v="UCLA Undergrad"/>
    <d v="2023-02-01T00:00:00"/>
    <s v="UHDMI16"/>
    <s v="CLICC Circ Desk"/>
    <m/>
  </r>
  <r>
    <d v="2023-02-01T00:00:00"/>
    <x v="0"/>
    <s v="UCLA Undergrad"/>
    <d v="2023-02-01T00:00:00"/>
    <s v="UHDMI19"/>
    <s v="CLICC Circ Desk"/>
    <m/>
  </r>
  <r>
    <d v="2023-02-01T00:00:00"/>
    <x v="0"/>
    <s v="UCLA Undergrad"/>
    <d v="2023-02-01T00:00:00"/>
    <s v="UVGA17"/>
    <s v="CLICC Circ Desk"/>
    <m/>
  </r>
  <r>
    <d v="2023-02-01T00:00:00"/>
    <x v="0"/>
    <s v="UCLA Undergrad"/>
    <d v="2023-02-01T00:00:00"/>
    <s v="WALLADPT03"/>
    <s v="SEL Boelter Circ Desk"/>
    <s v="ADP-BOE-01"/>
  </r>
  <r>
    <d v="2023-02-01T00:00:00"/>
    <x v="0"/>
    <s v="UCLA Undergrad"/>
    <d v="2023-02-01T00:00:00"/>
    <s v="WALLADPT05"/>
    <s v="SEL Boelter Circ Desk"/>
    <s v="ADP-BOE-03"/>
  </r>
  <r>
    <d v="2023-02-01T00:00:00"/>
    <x v="0"/>
    <s v="UCLA Undergrad"/>
    <d v="2023-02-01T00:00:00"/>
    <s v="WALLADPT11"/>
    <s v="Biomed Circ Desk"/>
    <s v="ADP-GEO-02"/>
  </r>
  <r>
    <d v="2023-02-01T00:00:00"/>
    <x v="0"/>
    <s v="UCLA Undergrad"/>
    <d v="2023-02-01T00:00:00"/>
    <s v="WALLADPT12"/>
    <s v="CLICC Circ Desk"/>
    <s v="ADP-POW-01"/>
  </r>
  <r>
    <d v="2023-02-01T00:00:00"/>
    <x v="0"/>
    <s v="UCLA Undergrad"/>
    <d v="2023-02-01T00:00:00"/>
    <s v="WALLADPT24"/>
    <s v="CLICC Circ Desk"/>
    <s v="ADP-YRL-01"/>
  </r>
  <r>
    <d v="2023-02-01T00:00:00"/>
    <x v="0"/>
    <s v="UCLA Undergrad"/>
    <d v="2023-02-01T00:00:00"/>
    <s v="WALLADPT25"/>
    <s v="CLICC Circ Desk"/>
    <s v="ADP-YRL-02"/>
  </r>
  <r>
    <d v="2023-02-01T00:00:00"/>
    <x v="0"/>
    <s v="UCLA Undergrad"/>
    <d v="2023-02-01T00:00:00"/>
    <s v="WALLADPT28"/>
    <s v="CLICC Circ Desk"/>
    <m/>
  </r>
  <r>
    <d v="2023-02-01T00:00:00"/>
    <x v="0"/>
    <s v="UCLA Undergrad"/>
    <d v="2023-02-01T00:00:00"/>
    <s v="WALLADPT32"/>
    <s v="CLICC Circ Desk"/>
    <m/>
  </r>
  <r>
    <d v="2023-02-01T00:00:00"/>
    <x v="0"/>
    <s v="UCLA Undergrad"/>
    <d v="2023-02-01T00:00:00"/>
    <s v="WALLADPT33"/>
    <s v="CLICC Circ Desk"/>
    <m/>
  </r>
  <r>
    <d v="2023-02-01T00:00:00"/>
    <x v="0"/>
    <s v="UCLA Undergrad"/>
    <d v="2023-02-01T00:00:00"/>
    <s v="WALLADPT42"/>
    <s v="CLICC Circ Desk"/>
    <m/>
  </r>
  <r>
    <d v="2023-02-01T00:00:00"/>
    <x v="0"/>
    <s v="UCLA Undergrad"/>
    <d v="2023-02-01T00:00:00"/>
    <s v="WALLADPT43"/>
    <s v="CLICC Circ Desk"/>
    <m/>
  </r>
  <r>
    <d v="2023-02-01T00:00:00"/>
    <x v="0"/>
    <s v="UCLA Undergrad"/>
    <d v="2023-02-01T00:00:00"/>
    <s v="WALLADPT45"/>
    <s v="CLICC Circ Desk"/>
    <m/>
  </r>
  <r>
    <d v="2023-02-01T00:00:00"/>
    <x v="0"/>
    <s v="UCLA Undergrad"/>
    <d v="2023-02-01T00:00:00"/>
    <s v="WALLADPT46"/>
    <s v="CLICC Circ Desk"/>
    <m/>
  </r>
  <r>
    <d v="2023-02-01T00:00:00"/>
    <x v="0"/>
    <s v="UCLA Undergrad"/>
    <d v="2023-02-01T00:00:00"/>
    <s v="WALLADPT49"/>
    <s v="CLICC Circ Desk"/>
    <m/>
  </r>
  <r>
    <d v="2023-02-01T00:00:00"/>
    <x v="0"/>
    <s v="UCLA Undergrad"/>
    <d v="2023-02-08T00:00:00"/>
    <s v="CBK029"/>
    <s v="Management Circ Desk"/>
    <s v="CBK-029"/>
  </r>
  <r>
    <d v="2023-02-01T00:00:00"/>
    <x v="0"/>
    <s v="UCLA Undergrad"/>
    <d v="2023-02-08T00:00:00"/>
    <s v="CBK039"/>
    <s v="Default Circulation Desk"/>
    <s v="CPOW-05"/>
  </r>
  <r>
    <d v="2023-02-01T00:00:00"/>
    <x v="0"/>
    <s v="UCLA Undergrad"/>
    <d v="2023-02-08T00:00:00"/>
    <s v="CBK064"/>
    <s v="Default Circulation Desk"/>
    <s v="CBCR-35"/>
  </r>
  <r>
    <d v="2023-02-01T00:00:00"/>
    <x v="0"/>
    <s v="UCLA Undergrad"/>
    <d v="2023-02-08T00:00:00"/>
    <s v="CBK100"/>
    <s v="CLICC Circ Desk"/>
    <s v="CBCR-21"/>
  </r>
  <r>
    <d v="2023-02-01T00:00:00"/>
    <x v="0"/>
    <s v="UCLA Undergrad"/>
    <d v="2023-02-08T00:00:00"/>
    <s v="CBK194"/>
    <s v="Biomed Circ Desk"/>
    <s v="CBK-BIO-05"/>
  </r>
  <r>
    <d v="2023-02-01T00:00:00"/>
    <x v="0"/>
    <s v="UCLA Undergrad"/>
    <d v="2023-02-08T00:00:00"/>
    <s v="CBK209"/>
    <s v="Biomed Circ Desk"/>
    <s v="CBK-BIO-20"/>
  </r>
  <r>
    <d v="2023-02-01T00:00:00"/>
    <x v="0"/>
    <s v="UCLA Undergrad"/>
    <d v="2023-02-08T00:00:00"/>
    <s v="CBK380"/>
    <s v="CLICC Circ Desk"/>
    <s v="CBK-CLICC-131"/>
  </r>
  <r>
    <d v="2023-02-01T00:00:00"/>
    <x v="0"/>
    <s v="UCLA Undergrad"/>
    <d v="2023-02-08T00:00:00"/>
    <s v="CBK412"/>
    <s v="CLICC Circ Desk"/>
    <s v="CBK-CLICC-163"/>
  </r>
  <r>
    <d v="2023-02-01T00:00:00"/>
    <x v="0"/>
    <s v="UCLA Undergrad"/>
    <d v="2023-02-08T00:00:00"/>
    <s v="CLICC-ML-0113"/>
    <s v="CLICC Circ Desk"/>
    <s v="ITS MacBook 103"/>
  </r>
  <r>
    <d v="2023-02-01T00:00:00"/>
    <x v="0"/>
    <s v="UCLA Undergrad"/>
    <d v="2023-02-08T00:00:00"/>
    <s v="CLICC-MM-0023"/>
    <s v="CLICC Circ Desk"/>
    <s v="ITS iPad 98"/>
  </r>
  <r>
    <d v="2023-02-01T00:00:00"/>
    <x v="0"/>
    <s v="UCLA Undergrad"/>
    <d v="2023-02-08T00:00:00"/>
    <s v="HP012"/>
    <s v="CLICC Circ Desk"/>
    <s v="WL-BCR-02"/>
  </r>
  <r>
    <d v="2023-02-01T00:00:00"/>
    <x v="0"/>
    <s v="UCLA Undergrad"/>
    <d v="2023-02-14T00:00:00"/>
    <s v="CLICC-ML-0003"/>
    <s v="CLICC Circ Desk"/>
    <s v="ITS MacBook 3"/>
  </r>
  <r>
    <d v="2023-02-01T00:00:00"/>
    <x v="0"/>
    <s v="UCLA Undergrad"/>
    <d v="2023-02-14T00:00:00"/>
    <s v="CLICC-ML-0048"/>
    <s v="CLICC Circ Desk"/>
    <s v="ITS MacBook 13"/>
  </r>
  <r>
    <d v="2023-02-01T00:00:00"/>
    <x v="0"/>
    <s v="UCLA Undergrad"/>
    <d v="2023-02-14T00:00:00"/>
    <s v="CLICC-ML-2089"/>
    <s v="CLICC Circ Desk"/>
    <s v="CLICC-ML-2089"/>
  </r>
  <r>
    <d v="2023-02-01T00:00:00"/>
    <x v="0"/>
    <s v="UCLA Undergrad"/>
    <d v="2023-02-14T00:00:00"/>
    <s v="HP037"/>
    <s v="CLICC Circ Desk"/>
    <s v="WL-SEL-02"/>
  </r>
  <r>
    <d v="2023-02-01T00:00:00"/>
    <x v="0"/>
    <s v="UCLA Undergrad"/>
    <d v="2023-02-15T00:00:00"/>
    <s v="CLICC-ML-0028"/>
    <s v="CLICC Circ Desk"/>
    <s v="ITS MacBook 38"/>
  </r>
  <r>
    <d v="2023-02-01T00:00:00"/>
    <x v="0"/>
    <s v="UCLA Undergrad"/>
    <d v="2023-02-15T00:00:00"/>
    <s v="CLICC-ML-0068"/>
    <s v="CLICC Circ Desk"/>
    <s v="ITS MacBook 78"/>
  </r>
  <r>
    <d v="2023-02-01T00:00:00"/>
    <x v="0"/>
    <s v="UCLA Undergrad"/>
    <d v="2023-02-15T00:00:00"/>
    <s v="CLICC-ML-0136"/>
    <s v="CLICC Circ Desk"/>
    <s v="ITS MacBook 86"/>
  </r>
  <r>
    <d v="2023-02-01T00:00:00"/>
    <x v="0"/>
    <s v="UCLA Undergrad"/>
    <d v="2023-02-15T00:00:00"/>
    <s v="CLICC-ML-2028"/>
    <s v="CLICC Circ Desk"/>
    <s v="CLICC-ML-2028"/>
  </r>
  <r>
    <d v="2023-02-01T00:00:00"/>
    <x v="0"/>
    <s v="UCLA Undergrad"/>
    <d v="2023-02-15T00:00:00"/>
    <s v="CLICC-MM-029"/>
    <s v="CLICC Circ Desk"/>
    <m/>
  </r>
  <r>
    <d v="2023-02-01T00:00:00"/>
    <x v="0"/>
    <s v="UCLA Undergrad"/>
    <d v="2023-02-15T00:00:00"/>
    <s v="HP028"/>
    <s v="CLICC Circ Desk"/>
    <s v="WL-BCR-18"/>
  </r>
  <r>
    <d v="2023-02-01T00:00:00"/>
    <x v="0"/>
    <s v="UCLA Undergrad"/>
    <d v="2023-02-15T00:00:00"/>
    <s v="HP086"/>
    <s v="CLICC Circ Desk"/>
    <s v="WL-RC2-16"/>
  </r>
  <r>
    <d v="2023-02-01T00:00:00"/>
    <x v="0"/>
    <s v="UCLA Undergrad"/>
    <d v="2023-02-15T00:00:00"/>
    <s v="HP088"/>
    <s v="CLICC Circ Desk"/>
    <s v="WL-RC2-18"/>
  </r>
  <r>
    <d v="2023-02-01T00:00:00"/>
    <x v="0"/>
    <s v="UCLA Undergrad"/>
    <d v="2023-02-15T00:00:00"/>
    <s v="HP102"/>
    <s v="CLICC Circ Desk"/>
    <s v="W-POW-11"/>
  </r>
  <r>
    <d v="2023-02-01T00:00:00"/>
    <x v="0"/>
    <s v="UCLA Undergrad"/>
    <d v="2023-02-15T00:00:00"/>
    <s v="HP152"/>
    <s v="CLICC Circ Desk"/>
    <s v="WL-LAB-01"/>
  </r>
  <r>
    <d v="2023-02-01T00:00:00"/>
    <x v="57"/>
    <s v="UCLA Undergrad"/>
    <d v="2023-02-08T00:00:00"/>
    <s v="CBK411"/>
    <s v="CLICC Circ Desk"/>
    <s v="CBK-CLICC-162"/>
  </r>
  <r>
    <d v="2023-02-01T00:00:00"/>
    <x v="58"/>
    <s v="UCLA Staff"/>
    <d v="2023-03-31T00:00:00"/>
    <s v="CBK382"/>
    <s v="CLICC Circ Desk"/>
    <s v="CBK-CLICC-133"/>
  </r>
  <r>
    <d v="2023-02-01T00:00:00"/>
    <x v="58"/>
    <s v="UCLA Staff"/>
    <d v="2023-03-31T00:00:00"/>
    <s v="IPHONE28"/>
    <s v="CLICC Circ Desk"/>
    <s v="IPH-YRL-04"/>
  </r>
  <r>
    <d v="2023-02-02T00:00:00"/>
    <x v="0"/>
    <m/>
    <d v="2023-02-02T00:00:00"/>
    <s v="FAC598"/>
    <s v="CLICC Circ Desk"/>
    <s v="ITS iPad 198"/>
  </r>
  <r>
    <d v="2023-02-02T00:00:00"/>
    <x v="0"/>
    <m/>
    <d v="2023-02-02T00:00:00"/>
    <s v="HDST03"/>
    <s v="SEL Boelter Circ Desk"/>
    <s v="HDS-BOE-03"/>
  </r>
  <r>
    <d v="2023-02-02T00:00:00"/>
    <x v="0"/>
    <m/>
    <d v="2023-02-02T00:00:00"/>
    <s v="HP161"/>
    <s v="CLICC Circ Desk"/>
    <s v="WL-LAB-10"/>
  </r>
  <r>
    <d v="2023-02-02T00:00:00"/>
    <x v="0"/>
    <m/>
    <d v="2023-02-02T00:00:00"/>
    <s v="HPUSBC07"/>
    <s v="SEL Boelter Circ Desk"/>
    <m/>
  </r>
  <r>
    <d v="2023-02-02T00:00:00"/>
    <x v="0"/>
    <m/>
    <d v="2023-02-02T00:00:00"/>
    <s v="HPUSBC11"/>
    <s v="SEL Boelter Circ Desk"/>
    <m/>
  </r>
  <r>
    <d v="2023-02-02T00:00:00"/>
    <x v="0"/>
    <m/>
    <d v="2023-02-02T00:00:00"/>
    <s v="IPHONE17"/>
    <s v="SEL Boelter Circ Desk"/>
    <s v="IPH-BOE-01"/>
  </r>
  <r>
    <d v="2023-02-02T00:00:00"/>
    <x v="0"/>
    <m/>
    <d v="2023-02-02T00:00:00"/>
    <s v="IPHONE20"/>
    <s v="SEL Boelter Circ Desk"/>
    <s v="IPH-BOE-04"/>
  </r>
  <r>
    <d v="2023-02-02T00:00:00"/>
    <x v="0"/>
    <m/>
    <d v="2023-02-02T00:00:00"/>
    <s v="IPHONE21"/>
    <s v="SEL Boelter Circ Desk"/>
    <s v="IPH-BOE-05"/>
  </r>
  <r>
    <d v="2023-02-02T00:00:00"/>
    <x v="0"/>
    <m/>
    <d v="2023-02-02T00:00:00"/>
    <s v="IPHONE33"/>
    <s v="CLICC Circ Desk"/>
    <s v="IPH-YRL-09"/>
  </r>
  <r>
    <d v="2023-02-02T00:00:00"/>
    <x v="0"/>
    <m/>
    <d v="2023-02-02T00:00:00"/>
    <s v="OMNI12"/>
    <s v="SEL Boelter Circ Desk"/>
    <s v="OMN-BOE-02"/>
  </r>
  <r>
    <d v="2023-02-02T00:00:00"/>
    <x v="0"/>
    <m/>
    <d v="2023-02-02T00:00:00"/>
    <s v="OMNI16"/>
    <s v="SEL Boelter Circ Desk"/>
    <s v="OMN-BOE-06"/>
  </r>
  <r>
    <d v="2023-02-02T00:00:00"/>
    <x v="0"/>
    <m/>
    <d v="2023-02-02T00:00:00"/>
    <s v="WALLADPT06"/>
    <s v="SEL Boelter Circ Desk"/>
    <s v="ADP-BOE-04"/>
  </r>
  <r>
    <d v="2023-02-02T00:00:00"/>
    <x v="0"/>
    <m/>
    <d v="2023-02-02T00:00:00"/>
    <s v="WALLADPT07"/>
    <s v="SEL Boelter Circ Desk"/>
    <s v="ADP-BOE-05"/>
  </r>
  <r>
    <d v="2023-02-02T00:00:00"/>
    <x v="0"/>
    <m/>
    <d v="2023-02-02T00:00:00"/>
    <s v="WALLADPT09"/>
    <s v="SEL Boelter Circ Desk"/>
    <s v="ADP-BOE-07"/>
  </r>
  <r>
    <d v="2023-02-02T00:00:00"/>
    <x v="0"/>
    <m/>
    <d v="2023-02-02T00:00:00"/>
    <s v="WALLADPT33"/>
    <s v="CLICC Circ Desk"/>
    <m/>
  </r>
  <r>
    <d v="2023-02-02T00:00:00"/>
    <x v="0"/>
    <s v="UCLA Graduate"/>
    <d v="2023-02-02T00:00:00"/>
    <s v="IPHONE21"/>
    <s v="SEL Boelter Circ Desk"/>
    <s v="IPH-BOE-05"/>
  </r>
  <r>
    <d v="2023-02-02T00:00:00"/>
    <x v="0"/>
    <s v="UCLA Graduate"/>
    <d v="2023-02-02T00:00:00"/>
    <s v="IPHONE52"/>
    <s v="CLICC Circ Desk"/>
    <s v="IPH-POW-08"/>
  </r>
  <r>
    <d v="2023-02-02T00:00:00"/>
    <x v="0"/>
    <s v="UCLA Graduate"/>
    <d v="2023-02-02T00:00:00"/>
    <s v="IPHONE58"/>
    <s v="Biomed Circ Desk"/>
    <s v="IPH-BIO-02"/>
  </r>
  <r>
    <d v="2023-02-02T00:00:00"/>
    <x v="0"/>
    <s v="UCLA Graduate"/>
    <d v="2023-02-02T00:00:00"/>
    <s v="MACCHRG42"/>
    <s v="CLICC Circ Desk"/>
    <s v="MAGT-YRL-04"/>
  </r>
  <r>
    <d v="2023-02-02T00:00:00"/>
    <x v="0"/>
    <s v="UCLA Graduate"/>
    <d v="2023-02-02T00:00:00"/>
    <s v="MACUSBC06C06"/>
    <s v="CLICC Circ Desk"/>
    <s v="USBC-YRL-02"/>
  </r>
  <r>
    <d v="2023-02-02T00:00:00"/>
    <x v="0"/>
    <s v="UCLA Graduate"/>
    <d v="2023-02-02T00:00:00"/>
    <s v="MACUSBC08C08"/>
    <s v="CLICC Circ Desk"/>
    <s v="USBC-YRL-04"/>
  </r>
  <r>
    <d v="2023-02-02T00:00:00"/>
    <x v="0"/>
    <s v="UCLA Graduate"/>
    <d v="2023-02-02T00:00:00"/>
    <s v="MACUSBC09C09"/>
    <s v="CLICC Circ Desk"/>
    <s v="USBC-YRL-05"/>
  </r>
  <r>
    <d v="2023-02-02T00:00:00"/>
    <x v="0"/>
    <s v="UCLA Graduate"/>
    <d v="2023-02-02T00:00:00"/>
    <s v="MACUSBC23C23"/>
    <s v="CLICC Circ Desk"/>
    <s v="USBC-POW-06"/>
  </r>
  <r>
    <d v="2023-02-02T00:00:00"/>
    <x v="0"/>
    <s v="UCLA Graduate"/>
    <d v="2023-02-02T00:00:00"/>
    <s v="MACUSBC27C27"/>
    <s v="CLICC Circ Desk"/>
    <s v="USBC-POW-10"/>
  </r>
  <r>
    <d v="2023-02-02T00:00:00"/>
    <x v="0"/>
    <s v="UCLA Graduate"/>
    <d v="2023-02-02T00:00:00"/>
    <s v="WALLADPT08"/>
    <s v="SEL Boelter Circ Desk"/>
    <s v="ADP-BOE-06"/>
  </r>
  <r>
    <d v="2023-02-02T00:00:00"/>
    <x v="0"/>
    <s v="UCLA Graduate"/>
    <d v="2023-02-02T00:00:00"/>
    <s v="WALLADPT12"/>
    <s v="CLICC Circ Desk"/>
    <s v="ADP-POW-01"/>
  </r>
  <r>
    <d v="2023-02-02T00:00:00"/>
    <x v="0"/>
    <s v="UCLA Graduate"/>
    <d v="2023-02-02T00:00:00"/>
    <s v="WALLADPT23"/>
    <s v="Biomed Circ Desk"/>
    <s v="ADP-BIO-07"/>
  </r>
  <r>
    <d v="2023-02-02T00:00:00"/>
    <x v="0"/>
    <s v="UCLA Graduate"/>
    <d v="2023-02-09T00:00:00"/>
    <s v="CBK083"/>
    <s v="CLICC Circ Desk"/>
    <s v="CYRL-09"/>
  </r>
  <r>
    <d v="2023-02-02T00:00:00"/>
    <x v="0"/>
    <s v="UCLA Graduate"/>
    <d v="2023-02-09T00:00:00"/>
    <s v="CBK194"/>
    <s v="Biomed Circ Desk"/>
    <s v="CBK-BIO-05"/>
  </r>
  <r>
    <d v="2023-02-02T00:00:00"/>
    <x v="0"/>
    <s v="UCLA Graduate"/>
    <d v="2023-02-09T00:00:00"/>
    <s v="CBK253"/>
    <s v="Default Circulation Desk"/>
    <s v="CBK-CLICC-04"/>
  </r>
  <r>
    <d v="2023-02-02T00:00:00"/>
    <x v="0"/>
    <s v="UCLA Graduate"/>
    <d v="2023-02-09T00:00:00"/>
    <s v="CLICC-ML-2032"/>
    <s v="CLICC Circ Desk"/>
    <s v="CLICC-ML-2032"/>
  </r>
  <r>
    <d v="2023-02-02T00:00:00"/>
    <x v="0"/>
    <s v="UCLA Graduate"/>
    <d v="2023-02-15T00:00:00"/>
    <s v="CLICC-ML-0069"/>
    <s v="CLICC Circ Desk"/>
    <s v="ITS MacBook 47"/>
  </r>
  <r>
    <d v="2023-02-02T00:00:00"/>
    <x v="0"/>
    <s v="UCLA Graduate"/>
    <d v="2023-02-15T00:00:00"/>
    <s v="CLICC-MM-072"/>
    <s v="CLICC Circ Desk"/>
    <m/>
  </r>
  <r>
    <d v="2023-02-02T00:00:00"/>
    <x v="0"/>
    <s v="UCLA Graduate"/>
    <d v="2023-02-16T00:00:00"/>
    <s v="CLICC-ML-0077"/>
    <s v="CLICC Circ Desk"/>
    <s v="ITS MacBook 132"/>
  </r>
  <r>
    <d v="2023-02-02T00:00:00"/>
    <x v="0"/>
    <s v="UCLA Graduate"/>
    <d v="2023-02-16T00:00:00"/>
    <s v="HP161"/>
    <s v="CLICC Circ Desk"/>
    <s v="WL-LAB-10"/>
  </r>
  <r>
    <d v="2023-02-02T00:00:00"/>
    <x v="0"/>
    <s v="UCLA Graduate"/>
    <d v="2023-03-24T00:00:00"/>
    <s v="CLICC-MM-0014"/>
    <s v="CLICC Circ Desk"/>
    <s v="ITS iPad 243"/>
  </r>
  <r>
    <d v="2023-02-02T00:00:00"/>
    <x v="0"/>
    <s v="UCLA Law Grad"/>
    <d v="2023-02-09T00:00:00"/>
    <s v="CLICC-ML-0061"/>
    <s v="CLICC Circ Desk"/>
    <s v="ITS MacBook 168"/>
  </r>
  <r>
    <d v="2023-02-02T00:00:00"/>
    <x v="0"/>
    <s v="UCLA Staff"/>
    <d v="2023-02-16T00:00:00"/>
    <s v="CBK215"/>
    <s v="SEL Boelter Circ Desk"/>
    <s v="CBK-BOE-06"/>
  </r>
  <r>
    <d v="2023-02-02T00:00:00"/>
    <x v="0"/>
    <s v="UCLA Staff"/>
    <d v="2023-02-16T00:00:00"/>
    <s v="HP045"/>
    <s v="CLICC Circ Desk"/>
    <s v="WL-SEL-10"/>
  </r>
  <r>
    <d v="2023-02-02T00:00:00"/>
    <x v="0"/>
    <s v="UCLA Undergrad"/>
    <d v="2023-02-02T00:00:00"/>
    <s v="CALC07"/>
    <s v="CLICC Circ Desk"/>
    <s v="CAL-POW-06"/>
  </r>
  <r>
    <d v="2023-02-02T00:00:00"/>
    <x v="0"/>
    <s v="UCLA Undergrad"/>
    <d v="2023-02-02T00:00:00"/>
    <s v="CALC19"/>
    <s v="SEL Boelter Circ Desk"/>
    <m/>
  </r>
  <r>
    <d v="2023-02-02T00:00:00"/>
    <x v="0"/>
    <s v="UCLA Undergrad"/>
    <d v="2023-02-02T00:00:00"/>
    <s v="CALC23"/>
    <s v="SEL Boelter Circ Desk"/>
    <m/>
  </r>
  <r>
    <d v="2023-02-02T00:00:00"/>
    <x v="0"/>
    <s v="UCLA Undergrad"/>
    <d v="2023-02-02T00:00:00"/>
    <s v="CALC28"/>
    <s v="SEL Boelter Circ Desk"/>
    <m/>
  </r>
  <r>
    <d v="2023-02-02T00:00:00"/>
    <x v="0"/>
    <s v="UCLA Undergrad"/>
    <d v="2023-02-02T00:00:00"/>
    <s v="HDMIC13"/>
    <s v="CLICC Circ Desk"/>
    <s v="HDMC-YRL-05"/>
  </r>
  <r>
    <d v="2023-02-02T00:00:00"/>
    <x v="0"/>
    <s v="UCLA Undergrad"/>
    <d v="2023-02-02T00:00:00"/>
    <s v="HDMIC20"/>
    <s v="CLICC Circ Desk"/>
    <s v="HDMC-YRL-12"/>
  </r>
  <r>
    <d v="2023-02-02T00:00:00"/>
    <x v="0"/>
    <s v="UCLA Undergrad"/>
    <d v="2023-02-02T00:00:00"/>
    <s v="HDST03"/>
    <s v="SEL Boelter Circ Desk"/>
    <s v="HDS-BOE-03"/>
  </r>
  <r>
    <d v="2023-02-02T00:00:00"/>
    <x v="0"/>
    <s v="UCLA Undergrad"/>
    <d v="2023-02-02T00:00:00"/>
    <s v="HDST15"/>
    <s v="CLICC Circ Desk"/>
    <s v="HDS-POW-04"/>
  </r>
  <r>
    <d v="2023-02-02T00:00:00"/>
    <x v="0"/>
    <s v="UCLA Undergrad"/>
    <d v="2023-02-02T00:00:00"/>
    <s v="HDST29"/>
    <s v="Biomed Circ Desk"/>
    <s v="HDS-BIO-12"/>
  </r>
  <r>
    <d v="2023-02-02T00:00:00"/>
    <x v="0"/>
    <s v="UCLA Undergrad"/>
    <d v="2023-02-02T00:00:00"/>
    <s v="HPUSBC05"/>
    <s v="SEL Boelter Circ Desk"/>
    <s v="HPUS-BOE-05"/>
  </r>
  <r>
    <d v="2023-02-02T00:00:00"/>
    <x v="0"/>
    <s v="UCLA Undergrad"/>
    <d v="2023-02-02T00:00:00"/>
    <s v="HPUSBC06"/>
    <s v="SEL Boelter Circ Desk"/>
    <m/>
  </r>
  <r>
    <d v="2023-02-02T00:00:00"/>
    <x v="0"/>
    <s v="UCLA Undergrad"/>
    <d v="2023-02-02T00:00:00"/>
    <s v="HPUSBC11"/>
    <s v="SEL Boelter Circ Desk"/>
    <m/>
  </r>
  <r>
    <d v="2023-02-02T00:00:00"/>
    <x v="0"/>
    <s v="UCLA Undergrad"/>
    <d v="2023-02-02T00:00:00"/>
    <s v="IPHONE02"/>
    <s v="Music Circ Desk"/>
    <s v="IPH-MUS-02"/>
  </r>
  <r>
    <d v="2023-02-02T00:00:00"/>
    <x v="0"/>
    <s v="UCLA Undergrad"/>
    <d v="2023-02-02T00:00:00"/>
    <s v="IPHONE21"/>
    <s v="SEL Boelter Circ Desk"/>
    <s v="IPH-BOE-05"/>
  </r>
  <r>
    <d v="2023-02-02T00:00:00"/>
    <x v="0"/>
    <s v="UCLA Undergrad"/>
    <d v="2023-02-02T00:00:00"/>
    <s v="IPHONE30"/>
    <s v="CLICC Circ Desk"/>
    <s v="IPH-YRL-06"/>
  </r>
  <r>
    <d v="2023-02-02T00:00:00"/>
    <x v="0"/>
    <s v="UCLA Undergrad"/>
    <d v="2023-02-02T00:00:00"/>
    <s v="IPHONE33"/>
    <s v="CLICC Circ Desk"/>
    <s v="IPH-YRL-09"/>
  </r>
  <r>
    <d v="2023-02-02T00:00:00"/>
    <x v="0"/>
    <s v="UCLA Undergrad"/>
    <d v="2023-02-02T00:00:00"/>
    <s v="IPHONE34"/>
    <s v="CLICC Circ Desk"/>
    <s v="IPH-YRL-10"/>
  </r>
  <r>
    <d v="2023-02-02T00:00:00"/>
    <x v="0"/>
    <s v="UCLA Undergrad"/>
    <d v="2023-02-02T00:00:00"/>
    <s v="IPHONE46"/>
    <s v="CLICC Circ Desk"/>
    <s v="IPH-POW-02"/>
  </r>
  <r>
    <d v="2023-02-02T00:00:00"/>
    <x v="0"/>
    <s v="UCLA Undergrad"/>
    <d v="2023-02-02T00:00:00"/>
    <s v="IPHONE48"/>
    <s v="CLICC Circ Desk"/>
    <s v="IPH-POW-04"/>
  </r>
  <r>
    <d v="2023-02-02T00:00:00"/>
    <x v="0"/>
    <s v="UCLA Undergrad"/>
    <d v="2023-02-02T00:00:00"/>
    <s v="IPHONE52"/>
    <s v="CLICC Circ Desk"/>
    <s v="IPH-POW-08"/>
  </r>
  <r>
    <d v="2023-02-02T00:00:00"/>
    <x v="0"/>
    <s v="UCLA Undergrad"/>
    <d v="2023-02-02T00:00:00"/>
    <s v="MACCHRG34"/>
    <s v="SEL Boelter Circ Desk"/>
    <s v="MAGT-BOE-03"/>
  </r>
  <r>
    <d v="2023-02-02T00:00:00"/>
    <x v="0"/>
    <s v="UCLA Undergrad"/>
    <d v="2023-02-02T00:00:00"/>
    <s v="MACUSBC05C05"/>
    <s v="CLICC Circ Desk"/>
    <s v="USBC-YRL-01"/>
  </r>
  <r>
    <d v="2023-02-02T00:00:00"/>
    <x v="0"/>
    <s v="UCLA Undergrad"/>
    <d v="2023-02-02T00:00:00"/>
    <s v="MACUSBC09C09"/>
    <s v="CLICC Circ Desk"/>
    <s v="USBC-YRL-05"/>
  </r>
  <r>
    <d v="2023-02-02T00:00:00"/>
    <x v="0"/>
    <s v="UCLA Undergrad"/>
    <d v="2023-02-02T00:00:00"/>
    <s v="MACUSBC19C19"/>
    <s v="CLICC Circ Desk"/>
    <s v="USBC-POW-02"/>
  </r>
  <r>
    <d v="2023-02-02T00:00:00"/>
    <x v="0"/>
    <s v="UCLA Undergrad"/>
    <d v="2023-02-02T00:00:00"/>
    <s v="MACUSBC20C20"/>
    <s v="CLICC Circ Desk"/>
    <s v="USBC-POW-03"/>
  </r>
  <r>
    <d v="2023-02-02T00:00:00"/>
    <x v="0"/>
    <s v="UCLA Undergrad"/>
    <d v="2023-02-02T00:00:00"/>
    <s v="MACUSBC23C23"/>
    <s v="CLICC Circ Desk"/>
    <s v="USBC-POW-06"/>
  </r>
  <r>
    <d v="2023-02-02T00:00:00"/>
    <x v="0"/>
    <s v="UCLA Undergrad"/>
    <d v="2023-02-02T00:00:00"/>
    <s v="MACUSBC25C25"/>
    <s v="CLICC Circ Desk"/>
    <s v="USBC-POW-08"/>
  </r>
  <r>
    <d v="2023-02-02T00:00:00"/>
    <x v="0"/>
    <s v="UCLA Undergrad"/>
    <d v="2023-02-02T00:00:00"/>
    <s v="MACUSBC27C27"/>
    <s v="CLICC Circ Desk"/>
    <s v="USBC-POW-10"/>
  </r>
  <r>
    <d v="2023-02-02T00:00:00"/>
    <x v="0"/>
    <s v="UCLA Undergrad"/>
    <d v="2023-02-02T00:00:00"/>
    <s v="OMNI26"/>
    <s v="Music Circ Desk"/>
    <s v="OMN-MUS-06"/>
  </r>
  <r>
    <d v="2023-02-02T00:00:00"/>
    <x v="0"/>
    <s v="UCLA Undergrad"/>
    <d v="2023-02-02T00:00:00"/>
    <s v="UHDMI10"/>
    <s v="CLICC Circ Desk"/>
    <m/>
  </r>
  <r>
    <d v="2023-02-02T00:00:00"/>
    <x v="0"/>
    <s v="UCLA Undergrad"/>
    <d v="2023-02-02T00:00:00"/>
    <s v="UHDMI15"/>
    <s v="CLICC Circ Desk"/>
    <m/>
  </r>
  <r>
    <d v="2023-02-02T00:00:00"/>
    <x v="0"/>
    <s v="UCLA Undergrad"/>
    <d v="2023-02-02T00:00:00"/>
    <s v="UVGA16"/>
    <s v="CLICC Circ Desk"/>
    <m/>
  </r>
  <r>
    <d v="2023-02-02T00:00:00"/>
    <x v="0"/>
    <s v="UCLA Undergrad"/>
    <d v="2023-02-02T00:00:00"/>
    <s v="UVGA19"/>
    <s v="CLICC Circ Desk"/>
    <m/>
  </r>
  <r>
    <d v="2023-02-02T00:00:00"/>
    <x v="0"/>
    <s v="UCLA Undergrad"/>
    <d v="2023-02-02T00:00:00"/>
    <s v="VGAC20"/>
    <s v="CLICC Circ Desk"/>
    <s v="VGAC-YRL-04"/>
  </r>
  <r>
    <d v="2023-02-02T00:00:00"/>
    <x v="0"/>
    <s v="UCLA Undergrad"/>
    <d v="2023-02-02T00:00:00"/>
    <s v="WALLADPT06"/>
    <s v="SEL Boelter Circ Desk"/>
    <s v="ADP-BOE-04"/>
  </r>
  <r>
    <d v="2023-02-02T00:00:00"/>
    <x v="0"/>
    <s v="UCLA Undergrad"/>
    <d v="2023-02-02T00:00:00"/>
    <s v="WALLADPT09"/>
    <s v="SEL Boelter Circ Desk"/>
    <s v="ADP-BOE-07"/>
  </r>
  <r>
    <d v="2023-02-02T00:00:00"/>
    <x v="0"/>
    <s v="UCLA Undergrad"/>
    <d v="2023-02-02T00:00:00"/>
    <s v="WALLADPT12"/>
    <s v="CLICC Circ Desk"/>
    <s v="ADP-POW-01"/>
  </r>
  <r>
    <d v="2023-02-02T00:00:00"/>
    <x v="0"/>
    <s v="UCLA Undergrad"/>
    <d v="2023-02-02T00:00:00"/>
    <s v="WALLADPT24"/>
    <s v="CLICC Circ Desk"/>
    <s v="ADP-YRL-01"/>
  </r>
  <r>
    <d v="2023-02-02T00:00:00"/>
    <x v="0"/>
    <s v="UCLA Undergrad"/>
    <d v="2023-02-02T00:00:00"/>
    <s v="WALLADPT25"/>
    <s v="CLICC Circ Desk"/>
    <s v="ADP-YRL-02"/>
  </r>
  <r>
    <d v="2023-02-02T00:00:00"/>
    <x v="0"/>
    <s v="UCLA Undergrad"/>
    <d v="2023-02-02T00:00:00"/>
    <s v="WALLADPT28"/>
    <s v="CLICC Circ Desk"/>
    <m/>
  </r>
  <r>
    <d v="2023-02-02T00:00:00"/>
    <x v="0"/>
    <s v="UCLA Undergrad"/>
    <d v="2023-02-02T00:00:00"/>
    <s v="WALLADPT33"/>
    <s v="CLICC Circ Desk"/>
    <m/>
  </r>
  <r>
    <d v="2023-02-02T00:00:00"/>
    <x v="0"/>
    <s v="UCLA Undergrad"/>
    <d v="2023-02-02T00:00:00"/>
    <s v="WALLADPT40"/>
    <s v="CLICC Circ Desk"/>
    <m/>
  </r>
  <r>
    <d v="2023-02-02T00:00:00"/>
    <x v="0"/>
    <s v="UCLA Undergrad"/>
    <d v="2023-02-02T00:00:00"/>
    <s v="WALLADPT49"/>
    <s v="CLICC Circ Desk"/>
    <m/>
  </r>
  <r>
    <d v="2023-02-02T00:00:00"/>
    <x v="0"/>
    <s v="UCLA Undergrad"/>
    <d v="2023-02-09T00:00:00"/>
    <s v="CBK093"/>
    <s v="CLICC Circ Desk"/>
    <s v="CYRL-19"/>
  </r>
  <r>
    <d v="2023-02-02T00:00:00"/>
    <x v="0"/>
    <s v="UCLA Undergrad"/>
    <d v="2023-02-09T00:00:00"/>
    <s v="CBK227"/>
    <s v="SEL Boelter Circ Desk"/>
    <s v="CBK-BOE-18"/>
  </r>
  <r>
    <d v="2023-02-02T00:00:00"/>
    <x v="0"/>
    <s v="UCLA Undergrad"/>
    <d v="2023-02-09T00:00:00"/>
    <s v="CBK392"/>
    <s v="CLICC Circ Desk"/>
    <s v="CBK-CLICC-143"/>
  </r>
  <r>
    <d v="2023-02-02T00:00:00"/>
    <x v="0"/>
    <s v="UCLA Undergrad"/>
    <d v="2023-02-09T00:00:00"/>
    <s v="CLICC-ML-0121"/>
    <s v="CLICC Circ Desk"/>
    <s v="ITS MacBook 46"/>
  </r>
  <r>
    <d v="2023-02-02T00:00:00"/>
    <x v="0"/>
    <s v="UCLA Undergrad"/>
    <d v="2023-02-09T00:00:00"/>
    <s v="CLICC-ML-2008"/>
    <s v="CLICC Circ Desk"/>
    <s v="CLICC-ML-2008"/>
  </r>
  <r>
    <d v="2023-02-02T00:00:00"/>
    <x v="0"/>
    <s v="UCLA Undergrad"/>
    <d v="2023-02-09T00:00:00"/>
    <s v="CLICC-ML-2065"/>
    <s v="CLICC Circ Desk"/>
    <s v="CLICC-ML-2065"/>
  </r>
  <r>
    <d v="2023-02-02T00:00:00"/>
    <x v="0"/>
    <s v="UCLA Undergrad"/>
    <d v="2023-02-09T00:00:00"/>
    <s v="CLICC-ML-2098"/>
    <s v="CLICC Circ Desk"/>
    <s v="CLICC-ML-2098"/>
  </r>
  <r>
    <d v="2023-02-02T00:00:00"/>
    <x v="0"/>
    <s v="UCLA Undergrad"/>
    <d v="2023-02-09T00:00:00"/>
    <s v="HP072"/>
    <s v="CLICC Circ Desk"/>
    <s v="WL-RC2-02"/>
  </r>
  <r>
    <d v="2023-02-02T00:00:00"/>
    <x v="0"/>
    <s v="UCLA Undergrad"/>
    <d v="2023-02-09T00:00:00"/>
    <s v="HP120"/>
    <s v="CLICC Circ Desk"/>
    <s v="WL-PC2-09"/>
  </r>
  <r>
    <d v="2023-02-02T00:00:00"/>
    <x v="0"/>
    <s v="UCLA Undergrad"/>
    <d v="2023-02-15T00:00:00"/>
    <s v="CBK083"/>
    <s v="CLICC Circ Desk"/>
    <s v="CYRL-09"/>
  </r>
  <r>
    <d v="2023-02-02T00:00:00"/>
    <x v="0"/>
    <s v="UCLA Undergrad"/>
    <d v="2023-02-16T00:00:00"/>
    <s v="CBK059"/>
    <s v="CLICC Circ Desk"/>
    <s v="CPOW-25"/>
  </r>
  <r>
    <d v="2023-02-02T00:00:00"/>
    <x v="0"/>
    <s v="UCLA Undergrad"/>
    <d v="2023-02-16T00:00:00"/>
    <s v="CLICC-ML-0016"/>
    <s v="CLICC Circ Desk"/>
    <s v="ITS MacBook 6"/>
  </r>
  <r>
    <d v="2023-02-02T00:00:00"/>
    <x v="0"/>
    <s v="UCLA Undergrad"/>
    <d v="2023-02-16T00:00:00"/>
    <s v="CLICC-ML-0102"/>
    <s v="CLICC Circ Desk"/>
    <s v="ITS MacBook 147"/>
  </r>
  <r>
    <d v="2023-02-02T00:00:00"/>
    <x v="0"/>
    <s v="UCLA Undergrad"/>
    <d v="2023-02-16T00:00:00"/>
    <s v="CLICC-ML-2079"/>
    <s v="CLICC Circ Desk"/>
    <s v="CLICC-ML-2079"/>
  </r>
  <r>
    <d v="2023-02-02T00:00:00"/>
    <x v="0"/>
    <s v="UCLA Undergrad"/>
    <d v="2023-02-16T00:00:00"/>
    <s v="CLICC-MM-0043"/>
    <s v="CLICC Circ Desk"/>
    <s v="ITS iPad 260"/>
  </r>
  <r>
    <d v="2023-02-02T00:00:00"/>
    <x v="0"/>
    <s v="UCLA Undergrad"/>
    <d v="2023-02-16T00:00:00"/>
    <s v="HP043"/>
    <s v="CLICC Circ Desk"/>
    <s v="WL-SEL-08"/>
  </r>
  <r>
    <d v="2023-02-02T00:00:00"/>
    <x v="0"/>
    <s v="UCLA Undergrad"/>
    <d v="2023-02-16T00:00:00"/>
    <s v="HP104"/>
    <s v="CLICC Circ Desk"/>
    <s v="W-POW-13"/>
  </r>
  <r>
    <d v="2023-02-02T00:00:00"/>
    <x v="59"/>
    <s v="UCLA Undergrad"/>
    <d v="2023-02-02T00:00:00"/>
    <s v="CALC28"/>
    <s v="SEL Boelter Circ Desk"/>
    <m/>
  </r>
  <r>
    <d v="2023-02-03T00:00:00"/>
    <x v="0"/>
    <m/>
    <d v="2023-02-03T00:00:00"/>
    <s v="HPUSBC07"/>
    <s v="SEL Boelter Circ Desk"/>
    <m/>
  </r>
  <r>
    <d v="2023-02-03T00:00:00"/>
    <x v="0"/>
    <m/>
    <d v="2023-02-03T00:00:00"/>
    <s v="IPHONE46"/>
    <s v="CLICC Circ Desk"/>
    <s v="IPH-POW-02"/>
  </r>
  <r>
    <d v="2023-02-03T00:00:00"/>
    <x v="0"/>
    <m/>
    <d v="2023-02-03T00:00:00"/>
    <s v="IPHONE78"/>
    <s v="CLICC Circ Desk"/>
    <m/>
  </r>
  <r>
    <d v="2023-02-03T00:00:00"/>
    <x v="0"/>
    <m/>
    <d v="2023-02-03T00:00:00"/>
    <s v="WALLADPT12"/>
    <s v="CLICC Circ Desk"/>
    <s v="ADP-POW-01"/>
  </r>
  <r>
    <d v="2023-02-03T00:00:00"/>
    <x v="0"/>
    <s v="UCLA Graduate"/>
    <d v="2023-02-03T00:00:00"/>
    <s v="CLICC-MM-0079"/>
    <s v="CLICC Circ Desk"/>
    <s v="ITS iPad 84"/>
  </r>
  <r>
    <d v="2023-02-03T00:00:00"/>
    <x v="0"/>
    <s v="UCLA Graduate"/>
    <d v="2023-02-03T00:00:00"/>
    <s v="HDMIC34"/>
    <s v="Biomed Circ Desk"/>
    <s v="HDMC-BIO-04"/>
  </r>
  <r>
    <d v="2023-02-03T00:00:00"/>
    <x v="0"/>
    <s v="UCLA Graduate"/>
    <d v="2023-02-03T00:00:00"/>
    <s v="HDST15"/>
    <s v="CLICC Circ Desk"/>
    <s v="HDS-POW-04"/>
  </r>
  <r>
    <d v="2023-02-03T00:00:00"/>
    <x v="0"/>
    <s v="UCLA Graduate"/>
    <d v="2023-02-03T00:00:00"/>
    <s v="HPUSBC05"/>
    <s v="SEL Boelter Circ Desk"/>
    <s v="HPUS-BOE-05"/>
  </r>
  <r>
    <d v="2023-02-03T00:00:00"/>
    <x v="0"/>
    <s v="UCLA Graduate"/>
    <d v="2023-02-03T00:00:00"/>
    <s v="HPUSBC10"/>
    <s v="SEL Boelter Circ Desk"/>
    <m/>
  </r>
  <r>
    <d v="2023-02-03T00:00:00"/>
    <x v="0"/>
    <s v="UCLA Graduate"/>
    <d v="2023-02-03T00:00:00"/>
    <s v="IPHONE17"/>
    <s v="SEL Boelter Circ Desk"/>
    <s v="IPH-BOE-01"/>
  </r>
  <r>
    <d v="2023-02-03T00:00:00"/>
    <x v="0"/>
    <s v="UCLA Graduate"/>
    <d v="2023-02-03T00:00:00"/>
    <s v="IPHONE46"/>
    <s v="CLICC Circ Desk"/>
    <s v="IPH-POW-02"/>
  </r>
  <r>
    <d v="2023-02-03T00:00:00"/>
    <x v="0"/>
    <s v="UCLA Graduate"/>
    <d v="2023-02-03T00:00:00"/>
    <s v="IPHONE57"/>
    <s v="Biomed Circ Desk"/>
    <s v="IPH-BIO-01"/>
  </r>
  <r>
    <d v="2023-02-03T00:00:00"/>
    <x v="0"/>
    <s v="UCLA Graduate"/>
    <d v="2023-02-03T00:00:00"/>
    <s v="IPHONE58"/>
    <s v="Biomed Circ Desk"/>
    <s v="IPH-BIO-02"/>
  </r>
  <r>
    <d v="2023-02-03T00:00:00"/>
    <x v="0"/>
    <s v="UCLA Graduate"/>
    <d v="2023-02-03T00:00:00"/>
    <s v="MACCHRG42"/>
    <s v="CLICC Circ Desk"/>
    <s v="MAGT-YRL-04"/>
  </r>
  <r>
    <d v="2023-02-03T00:00:00"/>
    <x v="0"/>
    <s v="UCLA Graduate"/>
    <d v="2023-02-03T00:00:00"/>
    <s v="MACUSBC06C06"/>
    <s v="CLICC Circ Desk"/>
    <s v="USBC-YRL-02"/>
  </r>
  <r>
    <d v="2023-02-03T00:00:00"/>
    <x v="0"/>
    <s v="UCLA Graduate"/>
    <d v="2023-02-03T00:00:00"/>
    <s v="MACUSBC09C09"/>
    <s v="CLICC Circ Desk"/>
    <s v="USBC-YRL-05"/>
  </r>
  <r>
    <d v="2023-02-03T00:00:00"/>
    <x v="0"/>
    <s v="UCLA Graduate"/>
    <d v="2023-02-03T00:00:00"/>
    <s v="MACUSBC27C27"/>
    <s v="CLICC Circ Desk"/>
    <s v="USBC-POW-10"/>
  </r>
  <r>
    <d v="2023-02-03T00:00:00"/>
    <x v="0"/>
    <s v="UCLA Graduate"/>
    <d v="2023-02-03T00:00:00"/>
    <s v="UHDMI16"/>
    <s v="CLICC Circ Desk"/>
    <m/>
  </r>
  <r>
    <d v="2023-02-03T00:00:00"/>
    <x v="0"/>
    <s v="UCLA Graduate"/>
    <d v="2023-02-03T00:00:00"/>
    <s v="WALLADPT04"/>
    <s v="SEL Boelter Circ Desk"/>
    <s v="ADP-BOE-02"/>
  </r>
  <r>
    <d v="2023-02-03T00:00:00"/>
    <x v="0"/>
    <s v="UCLA Graduate"/>
    <d v="2023-02-03T00:00:00"/>
    <s v="WALLADPT12"/>
    <s v="CLICC Circ Desk"/>
    <s v="ADP-POW-01"/>
  </r>
  <r>
    <d v="2023-02-03T00:00:00"/>
    <x v="0"/>
    <s v="UCLA Graduate"/>
    <d v="2023-02-03T00:00:00"/>
    <s v="WALLADPT17"/>
    <s v="Biomed Circ Desk"/>
    <s v="ADP-BIO-01"/>
  </r>
  <r>
    <d v="2023-02-03T00:00:00"/>
    <x v="0"/>
    <s v="UCLA Graduate"/>
    <d v="2023-02-10T00:00:00"/>
    <s v="CBK209"/>
    <s v="Biomed Circ Desk"/>
    <s v="CBK-BIO-20"/>
  </r>
  <r>
    <d v="2023-02-03T00:00:00"/>
    <x v="0"/>
    <s v="UCLA Graduate"/>
    <d v="2023-02-10T00:00:00"/>
    <s v="CBK256"/>
    <s v="CLICC Circ Desk"/>
    <s v="CBK-CLICC-07"/>
  </r>
  <r>
    <d v="2023-02-03T00:00:00"/>
    <x v="0"/>
    <s v="UCLA Graduate"/>
    <d v="2023-02-10T00:00:00"/>
    <s v="CBK338"/>
    <s v="Default Circulation Desk"/>
    <s v="CBK-CLICC-89"/>
  </r>
  <r>
    <d v="2023-02-03T00:00:00"/>
    <x v="0"/>
    <s v="UCLA Graduate"/>
    <d v="2023-02-10T00:00:00"/>
    <s v="CLICC-ML-2097"/>
    <s v="CLICC Circ Desk"/>
    <s v="CLICC-ML-2097"/>
  </r>
  <r>
    <d v="2023-02-03T00:00:00"/>
    <x v="0"/>
    <s v="UCLA Graduate"/>
    <d v="2023-02-10T00:00:00"/>
    <s v="CLICC-MM-015"/>
    <s v="CLICC Circ Desk"/>
    <m/>
  </r>
  <r>
    <d v="2023-02-03T00:00:00"/>
    <x v="0"/>
    <s v="UCLA Graduate"/>
    <d v="2023-02-10T00:00:00"/>
    <s v="HP026"/>
    <s v="CLICC Circ Desk"/>
    <s v="WL-BCR-16"/>
  </r>
  <r>
    <d v="2023-02-03T00:00:00"/>
    <x v="0"/>
    <s v="UCLA Graduate"/>
    <d v="2023-02-17T00:00:00"/>
    <s v="CBK213"/>
    <s v="SEL Boelter Circ Desk"/>
    <s v="CBK-BOE-04"/>
  </r>
  <r>
    <d v="2023-02-03T00:00:00"/>
    <x v="0"/>
    <s v="UCLA Graduate"/>
    <d v="2023-02-17T00:00:00"/>
    <s v="CLICC-MM-081"/>
    <s v="CLICC Circ Desk"/>
    <m/>
  </r>
  <r>
    <d v="2023-02-03T00:00:00"/>
    <x v="0"/>
    <s v="UCLA Graduate"/>
    <d v="2023-02-17T00:00:00"/>
    <s v="FAC598"/>
    <s v="CLICC Circ Desk"/>
    <s v="ITS iPad 198"/>
  </r>
  <r>
    <d v="2023-02-03T00:00:00"/>
    <x v="0"/>
    <s v="UCLA Graduate"/>
    <d v="2023-02-17T00:00:00"/>
    <s v="HP050"/>
    <s v="CLICC Circ Desk"/>
    <s v="WL-SEL-15"/>
  </r>
  <r>
    <d v="2023-02-03T00:00:00"/>
    <x v="0"/>
    <s v="UCLA Staff"/>
    <d v="2023-02-10T00:00:00"/>
    <s v="CBK078"/>
    <s v="Default Circulation Desk"/>
    <s v="CYRL-04"/>
  </r>
  <r>
    <d v="2023-02-03T00:00:00"/>
    <x v="0"/>
    <s v="UCLA Staff"/>
    <d v="2023-02-10T00:00:00"/>
    <s v="CBK256"/>
    <s v="CLICC Circ Desk"/>
    <s v="CBK-CLICC-07"/>
  </r>
  <r>
    <d v="2023-02-03T00:00:00"/>
    <x v="0"/>
    <s v="UCLA Staff"/>
    <d v="2023-02-13T00:00:00"/>
    <s v="CBK256"/>
    <s v="CLICC Circ Desk"/>
    <s v="CBK-CLICC-07"/>
  </r>
  <r>
    <d v="2023-02-03T00:00:00"/>
    <x v="0"/>
    <s v="UCLA Staff"/>
    <d v="2023-02-17T00:00:00"/>
    <s v="CLICC-ML-0075"/>
    <s v="CLICC Circ Desk"/>
    <s v="ITS MacBook 162"/>
  </r>
  <r>
    <d v="2023-02-03T00:00:00"/>
    <x v="0"/>
    <s v="UCLA Undergrad"/>
    <d v="2023-02-03T00:00:00"/>
    <s v="ANDROID13"/>
    <s v="CLICC Circ Desk"/>
    <s v="AND-YRL-01"/>
  </r>
  <r>
    <d v="2023-02-03T00:00:00"/>
    <x v="0"/>
    <s v="UCLA Undergrad"/>
    <d v="2023-02-03T00:00:00"/>
    <s v="ANKER07"/>
    <s v="CLICC Circ Desk"/>
    <m/>
  </r>
  <r>
    <d v="2023-02-03T00:00:00"/>
    <x v="0"/>
    <s v="UCLA Undergrad"/>
    <d v="2023-02-03T00:00:00"/>
    <s v="CALC04"/>
    <s v="CLICC Circ Desk"/>
    <s v="CAL-POW-03"/>
  </r>
  <r>
    <d v="2023-02-03T00:00:00"/>
    <x v="0"/>
    <s v="UCLA Undergrad"/>
    <d v="2023-02-03T00:00:00"/>
    <s v="CALC07"/>
    <s v="CLICC Circ Desk"/>
    <s v="CAL-POW-06"/>
  </r>
  <r>
    <d v="2023-02-03T00:00:00"/>
    <x v="0"/>
    <s v="UCLA Undergrad"/>
    <d v="2023-02-03T00:00:00"/>
    <s v="CALC19"/>
    <s v="SEL Boelter Circ Desk"/>
    <m/>
  </r>
  <r>
    <d v="2023-02-03T00:00:00"/>
    <x v="0"/>
    <s v="UCLA Undergrad"/>
    <d v="2023-02-03T00:00:00"/>
    <s v="HDMIC13"/>
    <s v="CLICC Circ Desk"/>
    <s v="HDMC-YRL-05"/>
  </r>
  <r>
    <d v="2023-02-03T00:00:00"/>
    <x v="0"/>
    <s v="UCLA Undergrad"/>
    <d v="2023-02-03T00:00:00"/>
    <s v="HDST15"/>
    <s v="CLICC Circ Desk"/>
    <s v="HDS-POW-04"/>
  </r>
  <r>
    <d v="2023-02-03T00:00:00"/>
    <x v="0"/>
    <s v="UCLA Undergrad"/>
    <d v="2023-02-03T00:00:00"/>
    <s v="HDST30"/>
    <s v="CLICC Circ Desk"/>
    <m/>
  </r>
  <r>
    <d v="2023-02-03T00:00:00"/>
    <x v="0"/>
    <s v="UCLA Undergrad"/>
    <d v="2023-02-03T00:00:00"/>
    <s v="HPUSBC07"/>
    <s v="SEL Boelter Circ Desk"/>
    <m/>
  </r>
  <r>
    <d v="2023-02-03T00:00:00"/>
    <x v="0"/>
    <s v="UCLA Undergrad"/>
    <d v="2023-02-03T00:00:00"/>
    <s v="HPUSBC08"/>
    <s v="SEL Boelter Circ Desk"/>
    <m/>
  </r>
  <r>
    <d v="2023-02-03T00:00:00"/>
    <x v="0"/>
    <s v="UCLA Undergrad"/>
    <d v="2023-02-03T00:00:00"/>
    <s v="HPUSBC10"/>
    <s v="SEL Boelter Circ Desk"/>
    <m/>
  </r>
  <r>
    <d v="2023-02-03T00:00:00"/>
    <x v="0"/>
    <s v="UCLA Undergrad"/>
    <d v="2023-02-03T00:00:00"/>
    <s v="HPUSBC12"/>
    <s v="SEL Boelter Circ Desk"/>
    <m/>
  </r>
  <r>
    <d v="2023-02-03T00:00:00"/>
    <x v="0"/>
    <s v="UCLA Undergrad"/>
    <d v="2023-02-03T00:00:00"/>
    <s v="IPHONE01"/>
    <s v="Music Circ Desk"/>
    <s v="IPH-MUS-01"/>
  </r>
  <r>
    <d v="2023-02-03T00:00:00"/>
    <x v="0"/>
    <s v="UCLA Undergrad"/>
    <d v="2023-02-03T00:00:00"/>
    <s v="IPHONE05"/>
    <s v="Music Circ Desk"/>
    <m/>
  </r>
  <r>
    <d v="2023-02-03T00:00:00"/>
    <x v="0"/>
    <s v="UCLA Undergrad"/>
    <d v="2023-02-03T00:00:00"/>
    <s v="IPHONE34"/>
    <s v="CLICC Circ Desk"/>
    <s v="IPH-YRL-10"/>
  </r>
  <r>
    <d v="2023-02-03T00:00:00"/>
    <x v="0"/>
    <s v="UCLA Undergrad"/>
    <d v="2023-02-03T00:00:00"/>
    <s v="IPHONE46"/>
    <s v="CLICC Circ Desk"/>
    <s v="IPH-POW-02"/>
  </r>
  <r>
    <d v="2023-02-03T00:00:00"/>
    <x v="0"/>
    <s v="UCLA Undergrad"/>
    <d v="2023-02-03T00:00:00"/>
    <s v="IPHONE60"/>
    <s v="Biomed Circ Desk"/>
    <s v="IPH-BIO-04"/>
  </r>
  <r>
    <d v="2023-02-03T00:00:00"/>
    <x v="0"/>
    <s v="UCLA Undergrad"/>
    <d v="2023-02-03T00:00:00"/>
    <s v="MACCHRG49"/>
    <s v="CLICC Circ Desk"/>
    <s v="MAGT-POW-03"/>
  </r>
  <r>
    <d v="2023-02-03T00:00:00"/>
    <x v="0"/>
    <s v="UCLA Undergrad"/>
    <d v="2023-02-03T00:00:00"/>
    <s v="MACUSBC05C05"/>
    <s v="CLICC Circ Desk"/>
    <s v="USBC-YRL-01"/>
  </r>
  <r>
    <d v="2023-02-03T00:00:00"/>
    <x v="0"/>
    <s v="UCLA Undergrad"/>
    <d v="2023-02-03T00:00:00"/>
    <s v="MACUSBC06C06"/>
    <s v="CLICC Circ Desk"/>
    <s v="USBC-YRL-02"/>
  </r>
  <r>
    <d v="2023-02-03T00:00:00"/>
    <x v="0"/>
    <s v="UCLA Undergrad"/>
    <d v="2023-02-03T00:00:00"/>
    <s v="MACUSBC09C09"/>
    <s v="CLICC Circ Desk"/>
    <s v="USBC-YRL-05"/>
  </r>
  <r>
    <d v="2023-02-03T00:00:00"/>
    <x v="0"/>
    <s v="UCLA Undergrad"/>
    <d v="2023-02-03T00:00:00"/>
    <s v="MACUSBC20C20"/>
    <s v="CLICC Circ Desk"/>
    <s v="USBC-POW-03"/>
  </r>
  <r>
    <d v="2023-02-03T00:00:00"/>
    <x v="0"/>
    <s v="UCLA Undergrad"/>
    <d v="2023-02-03T00:00:00"/>
    <s v="MACUSBC24C24"/>
    <s v="CLICC Circ Desk"/>
    <s v="USBC-POW-07"/>
  </r>
  <r>
    <d v="2023-02-03T00:00:00"/>
    <x v="0"/>
    <s v="UCLA Undergrad"/>
    <d v="2023-02-03T00:00:00"/>
    <s v="MACUSBC25C25"/>
    <s v="CLICC Circ Desk"/>
    <s v="USBC-POW-08"/>
  </r>
  <r>
    <d v="2023-02-03T00:00:00"/>
    <x v="0"/>
    <s v="UCLA Undergrad"/>
    <d v="2023-02-03T00:00:00"/>
    <s v="MACUSBC27C27"/>
    <s v="CLICC Circ Desk"/>
    <s v="USBC-POW-10"/>
  </r>
  <r>
    <d v="2023-02-03T00:00:00"/>
    <x v="0"/>
    <s v="UCLA Undergrad"/>
    <d v="2023-02-03T00:00:00"/>
    <s v="OMNI11"/>
    <s v="SEL Boelter Circ Desk"/>
    <s v="OMN-BOE-01"/>
  </r>
  <r>
    <d v="2023-02-03T00:00:00"/>
    <x v="0"/>
    <s v="UCLA Undergrad"/>
    <d v="2023-02-03T00:00:00"/>
    <s v="OMNI24"/>
    <s v="Music Circ Desk"/>
    <s v="OMN-MUS-04"/>
  </r>
  <r>
    <d v="2023-02-03T00:00:00"/>
    <x v="0"/>
    <s v="UCLA Undergrad"/>
    <d v="2023-02-03T00:00:00"/>
    <s v="OMNI28"/>
    <s v="Music Circ Desk"/>
    <s v="OMN-MUS-08"/>
  </r>
  <r>
    <d v="2023-02-03T00:00:00"/>
    <x v="0"/>
    <s v="UCLA Undergrad"/>
    <d v="2023-02-03T00:00:00"/>
    <s v="WALLADPT12"/>
    <s v="CLICC Circ Desk"/>
    <s v="ADP-POW-01"/>
  </r>
  <r>
    <d v="2023-02-03T00:00:00"/>
    <x v="0"/>
    <s v="UCLA Undergrad"/>
    <d v="2023-02-03T00:00:00"/>
    <s v="WALLADPT23"/>
    <s v="Biomed Circ Desk"/>
    <s v="ADP-BIO-07"/>
  </r>
  <r>
    <d v="2023-02-03T00:00:00"/>
    <x v="0"/>
    <s v="UCLA Undergrad"/>
    <d v="2023-02-03T00:00:00"/>
    <s v="WALLADPT37"/>
    <s v="CLICC Circ Desk"/>
    <m/>
  </r>
  <r>
    <d v="2023-02-03T00:00:00"/>
    <x v="0"/>
    <s v="UCLA Undergrad"/>
    <d v="2023-02-03T00:00:00"/>
    <s v="WALLADPT40"/>
    <s v="CLICC Circ Desk"/>
    <m/>
  </r>
  <r>
    <d v="2023-02-03T00:00:00"/>
    <x v="0"/>
    <s v="UCLA Undergrad"/>
    <d v="2023-02-03T00:00:00"/>
    <s v="WALLADPT48"/>
    <s v="CLICC Circ Desk"/>
    <m/>
  </r>
  <r>
    <d v="2023-02-03T00:00:00"/>
    <x v="0"/>
    <s v="UCLA Undergrad"/>
    <d v="2023-02-10T00:00:00"/>
    <s v="CBK093"/>
    <s v="CLICC Circ Desk"/>
    <s v="CYRL-19"/>
  </r>
  <r>
    <d v="2023-02-03T00:00:00"/>
    <x v="0"/>
    <s v="UCLA Undergrad"/>
    <d v="2023-02-10T00:00:00"/>
    <s v="CBK158"/>
    <s v="Default Circulation Desk"/>
    <s v="CL-BOE-04"/>
  </r>
  <r>
    <d v="2023-02-03T00:00:00"/>
    <x v="0"/>
    <s v="UCLA Undergrad"/>
    <d v="2023-02-10T00:00:00"/>
    <s v="CBK207"/>
    <s v="Biomed Circ Desk"/>
    <s v="CBK-BIO-18"/>
  </r>
  <r>
    <d v="2023-02-03T00:00:00"/>
    <x v="0"/>
    <s v="UCLA Undergrad"/>
    <d v="2023-02-10T00:00:00"/>
    <s v="CBK237"/>
    <s v="Biomed Circ Desk"/>
    <s v="CBK-GEO-08"/>
  </r>
  <r>
    <d v="2023-02-03T00:00:00"/>
    <x v="0"/>
    <s v="UCLA Undergrad"/>
    <d v="2023-02-10T00:00:00"/>
    <s v="CBK237"/>
    <s v="SEL Geology Circ Desk"/>
    <s v="CBK-GEO-08"/>
  </r>
  <r>
    <d v="2023-02-03T00:00:00"/>
    <x v="0"/>
    <s v="UCLA Undergrad"/>
    <d v="2023-02-10T00:00:00"/>
    <s v="CBK297"/>
    <s v="Default Circulation Desk"/>
    <s v="CBK-CLICC-48"/>
  </r>
  <r>
    <d v="2023-02-03T00:00:00"/>
    <x v="0"/>
    <s v="UCLA Undergrad"/>
    <d v="2023-02-10T00:00:00"/>
    <s v="CBK320"/>
    <s v="CLICC Circ Desk"/>
    <s v="CBK-CLICC-71"/>
  </r>
  <r>
    <d v="2023-02-03T00:00:00"/>
    <x v="0"/>
    <s v="UCLA Undergrad"/>
    <d v="2023-02-10T00:00:00"/>
    <s v="CBK412"/>
    <s v="CLICC Circ Desk"/>
    <s v="CBK-CLICC-163"/>
  </r>
  <r>
    <d v="2023-02-03T00:00:00"/>
    <x v="0"/>
    <s v="UCLA Undergrad"/>
    <d v="2023-02-10T00:00:00"/>
    <s v="CLICC-ML-0007"/>
    <s v="CLICC Circ Desk"/>
    <s v="ITS MacBook 143"/>
  </r>
  <r>
    <d v="2023-02-03T00:00:00"/>
    <x v="0"/>
    <s v="UCLA Undergrad"/>
    <d v="2023-02-10T00:00:00"/>
    <s v="CLICC-ML-0090"/>
    <s v="CLICC Circ Desk"/>
    <s v="ITS MacBook 53"/>
  </r>
  <r>
    <d v="2023-02-03T00:00:00"/>
    <x v="0"/>
    <s v="UCLA Undergrad"/>
    <d v="2023-02-10T00:00:00"/>
    <s v="CLICC-ML-0118"/>
    <s v="CLICC Circ Desk"/>
    <s v="ITS MacBook 150"/>
  </r>
  <r>
    <d v="2023-02-03T00:00:00"/>
    <x v="0"/>
    <s v="UCLA Undergrad"/>
    <d v="2023-02-10T00:00:00"/>
    <s v="HP121"/>
    <s v="CLICC Circ Desk"/>
    <s v="WL-PC2-10"/>
  </r>
  <r>
    <d v="2023-02-03T00:00:00"/>
    <x v="0"/>
    <s v="UCLA Undergrad"/>
    <d v="2023-02-16T00:00:00"/>
    <s v="CLICC-ML-0121"/>
    <s v="CLICC Circ Desk"/>
    <s v="ITS MacBook 46"/>
  </r>
  <r>
    <d v="2023-02-03T00:00:00"/>
    <x v="0"/>
    <s v="UCLA Undergrad"/>
    <d v="2023-02-16T00:00:00"/>
    <s v="CLICC-ML-2083"/>
    <s v="CLICC Circ Desk"/>
    <s v="CLICC-ML-2083"/>
  </r>
  <r>
    <d v="2023-02-03T00:00:00"/>
    <x v="0"/>
    <s v="UCLA Undergrad"/>
    <d v="2023-02-16T00:00:00"/>
    <s v="HP151"/>
    <s v="CLICC Circ Desk"/>
    <s v="WL-LTL-05"/>
  </r>
  <r>
    <d v="2023-02-03T00:00:00"/>
    <x v="0"/>
    <s v="UCLA Undergrad"/>
    <d v="2023-02-17T00:00:00"/>
    <s v="CLICC-MM-035"/>
    <s v="CLICC Circ Desk"/>
    <m/>
  </r>
  <r>
    <d v="2023-02-03T00:00:00"/>
    <x v="0"/>
    <s v="UCLA Undergrad"/>
    <d v="2023-02-17T00:00:00"/>
    <s v="CLICC-MM-063"/>
    <s v="CLICC Circ Desk"/>
    <m/>
  </r>
  <r>
    <d v="2023-02-03T00:00:00"/>
    <x v="0"/>
    <s v="UCLA Undergrad"/>
    <d v="2023-03-24T00:00:00"/>
    <s v="HP047"/>
    <s v="CLICC Circ Desk"/>
    <s v="WL-SEL-12"/>
  </r>
  <r>
    <d v="2023-02-03T00:00:00"/>
    <x v="60"/>
    <s v="UCLA Undergrad"/>
    <d v="2023-02-10T00:00:00"/>
    <s v="HP057"/>
    <s v="CLICC Circ Desk"/>
    <s v="WL-YRL-07"/>
  </r>
  <r>
    <d v="2023-02-04T00:00:00"/>
    <x v="0"/>
    <m/>
    <d v="2023-02-04T00:00:00"/>
    <s v="CBK158"/>
    <s v="Default Circulation Desk"/>
    <s v="CL-BOE-04"/>
  </r>
  <r>
    <d v="2023-02-04T00:00:00"/>
    <x v="0"/>
    <s v="UCLA Graduate"/>
    <d v="2023-02-18T00:00:00"/>
    <s v="HP062"/>
    <s v="CLICC Circ Desk"/>
    <s v="WL-YRL-12"/>
  </r>
  <r>
    <d v="2023-02-04T00:00:00"/>
    <x v="0"/>
    <s v="UCLA Undergrad"/>
    <d v="2023-02-04T00:00:00"/>
    <s v="ANKER10"/>
    <s v="CLICC Circ Desk"/>
    <m/>
  </r>
  <r>
    <d v="2023-02-05T00:00:00"/>
    <x v="0"/>
    <m/>
    <d v="2023-02-05T00:00:00"/>
    <s v="HDMIC17"/>
    <s v="CLICC Circ Desk"/>
    <s v="HDMC-YRL-09"/>
  </r>
  <r>
    <d v="2023-02-05T00:00:00"/>
    <x v="0"/>
    <s v="UCLA Graduate"/>
    <d v="2023-02-05T00:00:00"/>
    <s v="IPHONE42"/>
    <s v="Default Circulation Desk"/>
    <s v="IPH-LOC-04"/>
  </r>
  <r>
    <d v="2023-02-05T00:00:00"/>
    <x v="0"/>
    <s v="UCLA Undergrad"/>
    <d v="2023-02-05T00:00:00"/>
    <s v="CALC07"/>
    <s v="CLICC Circ Desk"/>
    <s v="CAL-POW-06"/>
  </r>
  <r>
    <d v="2023-02-05T00:00:00"/>
    <x v="0"/>
    <s v="UCLA Undergrad"/>
    <d v="2023-02-05T00:00:00"/>
    <s v="OMNI28"/>
    <s v="Music Circ Desk"/>
    <s v="OMN-MUS-08"/>
  </r>
  <r>
    <d v="2023-02-05T00:00:00"/>
    <x v="0"/>
    <s v="UCLA Undergrad"/>
    <d v="2023-02-05T00:00:00"/>
    <s v="UHDMI16"/>
    <s v="CLICC Circ Desk"/>
    <m/>
  </r>
  <r>
    <d v="2023-02-05T00:00:00"/>
    <x v="61"/>
    <s v="UCLA Undergrad"/>
    <d v="2023-02-12T00:00:00"/>
    <s v="CBK401"/>
    <s v="Default Circulation Desk"/>
    <s v="CBK-CLICC-152"/>
  </r>
  <r>
    <d v="2023-02-06T00:00:00"/>
    <x v="0"/>
    <m/>
    <d v="2023-02-06T00:00:00"/>
    <s v="CBK128"/>
    <s v="CLICC Circ Desk"/>
    <s v="CART-04"/>
  </r>
  <r>
    <d v="2023-02-06T00:00:00"/>
    <x v="0"/>
    <m/>
    <d v="2023-02-06T00:00:00"/>
    <s v="HPUSBC05"/>
    <s v="SEL Boelter Circ Desk"/>
    <s v="HPUS-BOE-05"/>
  </r>
  <r>
    <d v="2023-02-06T00:00:00"/>
    <x v="0"/>
    <m/>
    <d v="2023-02-06T00:00:00"/>
    <s v="IPHONE17"/>
    <s v="SEL Boelter Circ Desk"/>
    <s v="IPH-BOE-01"/>
  </r>
  <r>
    <d v="2023-02-06T00:00:00"/>
    <x v="0"/>
    <m/>
    <d v="2023-02-06T00:00:00"/>
    <s v="IPHONE18"/>
    <s v="SEL Boelter Circ Desk"/>
    <s v="IPH-BOE-02"/>
  </r>
  <r>
    <d v="2023-02-06T00:00:00"/>
    <x v="0"/>
    <m/>
    <d v="2023-02-06T00:00:00"/>
    <s v="IPHONE20"/>
    <s v="SEL Boelter Circ Desk"/>
    <s v="IPH-BOE-04"/>
  </r>
  <r>
    <d v="2023-02-06T00:00:00"/>
    <x v="0"/>
    <m/>
    <d v="2023-02-06T00:00:00"/>
    <s v="IPHONE21"/>
    <s v="SEL Boelter Circ Desk"/>
    <s v="IPH-BOE-05"/>
  </r>
  <r>
    <d v="2023-02-06T00:00:00"/>
    <x v="0"/>
    <m/>
    <d v="2023-02-06T00:00:00"/>
    <s v="IPHONE22"/>
    <s v="SEL Boelter Circ Desk"/>
    <s v="IPH-BOE-06"/>
  </r>
  <r>
    <d v="2023-02-06T00:00:00"/>
    <x v="0"/>
    <m/>
    <d v="2023-02-06T00:00:00"/>
    <s v="WALLADPT03"/>
    <s v="SEL Boelter Circ Desk"/>
    <s v="ADP-BOE-01"/>
  </r>
  <r>
    <d v="2023-02-06T00:00:00"/>
    <x v="0"/>
    <s v="UCLA Academic"/>
    <d v="2023-02-13T00:00:00"/>
    <s v="CLICC-ML-2012"/>
    <s v="CLICC Circ Desk"/>
    <s v="CLICC-ML-2012"/>
  </r>
  <r>
    <d v="2023-02-06T00:00:00"/>
    <x v="0"/>
    <s v="UCLA Graduate"/>
    <d v="2023-02-06T00:00:00"/>
    <s v="CALC13"/>
    <s v="CLICC Circ Desk"/>
    <m/>
  </r>
  <r>
    <d v="2023-02-06T00:00:00"/>
    <x v="0"/>
    <s v="UCLA Graduate"/>
    <d v="2023-02-06T00:00:00"/>
    <s v="HPUSBC12"/>
    <s v="SEL Boelter Circ Desk"/>
    <m/>
  </r>
  <r>
    <d v="2023-02-06T00:00:00"/>
    <x v="0"/>
    <s v="UCLA Graduate"/>
    <d v="2023-02-06T00:00:00"/>
    <s v="HPUSBC13"/>
    <s v="SEL Boelter Circ Desk"/>
    <m/>
  </r>
  <r>
    <d v="2023-02-06T00:00:00"/>
    <x v="0"/>
    <s v="UCLA Graduate"/>
    <d v="2023-02-06T00:00:00"/>
    <s v="IPHONE18"/>
    <s v="SEL Boelter Circ Desk"/>
    <s v="IPH-BOE-02"/>
  </r>
  <r>
    <d v="2023-02-06T00:00:00"/>
    <x v="0"/>
    <s v="UCLA Graduate"/>
    <d v="2023-02-06T00:00:00"/>
    <s v="IPHONE27"/>
    <s v="CLICC Circ Desk"/>
    <s v="IPH-YRL-03"/>
  </r>
  <r>
    <d v="2023-02-06T00:00:00"/>
    <x v="0"/>
    <s v="UCLA Graduate"/>
    <d v="2023-02-06T00:00:00"/>
    <s v="IPHONE37"/>
    <s v="CLICC Circ Desk"/>
    <s v="IPH-YRL-13"/>
  </r>
  <r>
    <d v="2023-02-06T00:00:00"/>
    <x v="0"/>
    <s v="UCLA Graduate"/>
    <d v="2023-02-06T00:00:00"/>
    <s v="IPHONE52"/>
    <s v="CLICC Circ Desk"/>
    <s v="IPH-POW-08"/>
  </r>
  <r>
    <d v="2023-02-06T00:00:00"/>
    <x v="0"/>
    <s v="UCLA Graduate"/>
    <d v="2023-02-06T00:00:00"/>
    <s v="IPHONE54"/>
    <s v="CLICC Circ Desk"/>
    <s v="IPH-POW-10"/>
  </r>
  <r>
    <d v="2023-02-06T00:00:00"/>
    <x v="0"/>
    <s v="UCLA Graduate"/>
    <d v="2023-02-06T00:00:00"/>
    <s v="IPHONE57"/>
    <s v="Biomed Circ Desk"/>
    <s v="IPH-BIO-01"/>
  </r>
  <r>
    <d v="2023-02-06T00:00:00"/>
    <x v="0"/>
    <s v="UCLA Graduate"/>
    <d v="2023-02-06T00:00:00"/>
    <s v="MACUSBC06C06"/>
    <s v="CLICC Circ Desk"/>
    <s v="USBC-YRL-02"/>
  </r>
  <r>
    <d v="2023-02-06T00:00:00"/>
    <x v="0"/>
    <s v="UCLA Graduate"/>
    <d v="2023-02-06T00:00:00"/>
    <s v="MACUSBC20C20"/>
    <s v="CLICC Circ Desk"/>
    <s v="USBC-POW-03"/>
  </r>
  <r>
    <d v="2023-02-06T00:00:00"/>
    <x v="0"/>
    <s v="UCLA Graduate"/>
    <d v="2023-02-06T00:00:00"/>
    <s v="OMNI20"/>
    <s v="SEL Boelter Circ Desk"/>
    <s v="OMN-BOE-10"/>
  </r>
  <r>
    <d v="2023-02-06T00:00:00"/>
    <x v="0"/>
    <s v="UCLA Graduate"/>
    <d v="2023-02-06T00:00:00"/>
    <s v="WALLADPT03"/>
    <s v="SEL Boelter Circ Desk"/>
    <s v="ADP-BOE-01"/>
  </r>
  <r>
    <d v="2023-02-06T00:00:00"/>
    <x v="0"/>
    <s v="UCLA Graduate"/>
    <d v="2023-02-06T00:00:00"/>
    <s v="WALLADPT04"/>
    <s v="SEL Boelter Circ Desk"/>
    <s v="ADP-BOE-02"/>
  </r>
  <r>
    <d v="2023-02-06T00:00:00"/>
    <x v="0"/>
    <s v="UCLA Graduate"/>
    <d v="2023-02-06T00:00:00"/>
    <s v="WALLADPT07"/>
    <s v="SEL Boelter Circ Desk"/>
    <s v="ADP-BOE-05"/>
  </r>
  <r>
    <d v="2023-02-06T00:00:00"/>
    <x v="0"/>
    <s v="UCLA Graduate"/>
    <d v="2023-02-06T00:00:00"/>
    <s v="WALLADPT12"/>
    <s v="CLICC Circ Desk"/>
    <s v="ADP-POW-01"/>
  </r>
  <r>
    <d v="2023-02-06T00:00:00"/>
    <x v="0"/>
    <s v="UCLA Graduate"/>
    <d v="2023-02-06T00:00:00"/>
    <s v="WALLADPT23"/>
    <s v="Biomed Circ Desk"/>
    <s v="ADP-BIO-07"/>
  </r>
  <r>
    <d v="2023-02-06T00:00:00"/>
    <x v="0"/>
    <s v="UCLA Graduate"/>
    <d v="2023-02-06T00:00:00"/>
    <s v="WALLADPT32"/>
    <s v="CLICC Circ Desk"/>
    <m/>
  </r>
  <r>
    <d v="2023-02-06T00:00:00"/>
    <x v="0"/>
    <s v="UCLA Graduate"/>
    <d v="2023-02-06T00:00:00"/>
    <s v="WALLADPT36"/>
    <s v="CLICC Circ Desk"/>
    <m/>
  </r>
  <r>
    <d v="2023-02-06T00:00:00"/>
    <x v="0"/>
    <s v="UCLA Graduate"/>
    <d v="2023-02-06T00:00:00"/>
    <s v="WALLADPT40"/>
    <s v="CLICC Circ Desk"/>
    <m/>
  </r>
  <r>
    <d v="2023-02-06T00:00:00"/>
    <x v="0"/>
    <s v="UCLA Graduate"/>
    <d v="2023-02-13T00:00:00"/>
    <s v="CBK202"/>
    <s v="Biomed Circ Desk"/>
    <s v="CBK-BIO-13"/>
  </r>
  <r>
    <d v="2023-02-06T00:00:00"/>
    <x v="0"/>
    <s v="UCLA Graduate"/>
    <d v="2023-02-13T00:00:00"/>
    <s v="CBK209"/>
    <s v="Biomed Circ Desk"/>
    <s v="CBK-BIO-20"/>
  </r>
  <r>
    <d v="2023-02-06T00:00:00"/>
    <x v="0"/>
    <s v="UCLA Graduate"/>
    <d v="2023-02-13T00:00:00"/>
    <s v="CBK214"/>
    <s v="SEL Boelter Circ Desk"/>
    <s v="CBK-BOE-05"/>
  </r>
  <r>
    <d v="2023-02-06T00:00:00"/>
    <x v="0"/>
    <s v="UCLA Graduate"/>
    <d v="2023-02-13T00:00:00"/>
    <s v="CBK230"/>
    <s v="Biomed Circ Desk"/>
    <s v="CBK-GEO-01"/>
  </r>
  <r>
    <d v="2023-02-06T00:00:00"/>
    <x v="0"/>
    <s v="UCLA Graduate"/>
    <d v="2023-02-13T00:00:00"/>
    <s v="CBK407"/>
    <s v="CLICC Circ Desk"/>
    <s v="CBK-CLICC-158"/>
  </r>
  <r>
    <d v="2023-02-06T00:00:00"/>
    <x v="0"/>
    <s v="UCLA Graduate"/>
    <d v="2023-02-13T00:00:00"/>
    <s v="CLICC-MM-077"/>
    <s v="CLICC Circ Desk"/>
    <m/>
  </r>
  <r>
    <d v="2023-02-06T00:00:00"/>
    <x v="0"/>
    <s v="UCLA Graduate"/>
    <d v="2023-02-13T00:00:00"/>
    <s v="FAC599"/>
    <s v="CLICC Circ Desk"/>
    <s v="ITS iPad 199"/>
  </r>
  <r>
    <d v="2023-02-06T00:00:00"/>
    <x v="0"/>
    <s v="UCLA Graduate"/>
    <d v="2023-02-18T00:00:00"/>
    <s v="CLICC-ML-2097"/>
    <s v="CLICC Circ Desk"/>
    <s v="CLICC-ML-2097"/>
  </r>
  <r>
    <d v="2023-02-06T00:00:00"/>
    <x v="0"/>
    <s v="UCLA Graduate"/>
    <d v="2023-02-20T00:00:00"/>
    <s v="CLICC-ML-0123"/>
    <s v="CLICC Circ Desk"/>
    <s v="ITS MacBook 50"/>
  </r>
  <r>
    <d v="2023-02-06T00:00:00"/>
    <x v="0"/>
    <s v="UCLA Graduate"/>
    <d v="2023-02-20T00:00:00"/>
    <s v="CLICC-MM-027"/>
    <s v="CLICC Circ Desk"/>
    <m/>
  </r>
  <r>
    <d v="2023-02-06T00:00:00"/>
    <x v="0"/>
    <s v="UCLA Graduate"/>
    <d v="2023-02-20T00:00:00"/>
    <s v="HP117"/>
    <s v="CLICC Circ Desk"/>
    <s v="WL-PC2-06"/>
  </r>
  <r>
    <d v="2023-02-06T00:00:00"/>
    <x v="0"/>
    <s v="UCLA Music Grad"/>
    <d v="2023-02-06T00:00:00"/>
    <s v="OMNI24"/>
    <s v="Arts Circ Desk"/>
    <s v="OMN-MUS-04"/>
  </r>
  <r>
    <d v="2023-02-06T00:00:00"/>
    <x v="0"/>
    <s v="UCLA Staff"/>
    <d v="2023-02-13T00:00:00"/>
    <s v="CBK128"/>
    <s v="CLICC Circ Desk"/>
    <s v="CART-04"/>
  </r>
  <r>
    <d v="2023-02-06T00:00:00"/>
    <x v="0"/>
    <s v="UCLA Undergrad"/>
    <d v="2023-02-06T00:00:00"/>
    <s v="BOEIPHONE04"/>
    <s v="SEL Boelter Circ Desk"/>
    <s v="BOE-IPHONE-04"/>
  </r>
  <r>
    <d v="2023-02-06T00:00:00"/>
    <x v="0"/>
    <s v="UCLA Undergrad"/>
    <d v="2023-02-06T00:00:00"/>
    <s v="CALC05"/>
    <s v="CLICC Circ Desk"/>
    <s v="CAL-POW-04"/>
  </r>
  <r>
    <d v="2023-02-06T00:00:00"/>
    <x v="0"/>
    <s v="UCLA Undergrad"/>
    <d v="2023-02-06T00:00:00"/>
    <s v="CALC13"/>
    <s v="CLICC Circ Desk"/>
    <m/>
  </r>
  <r>
    <d v="2023-02-06T00:00:00"/>
    <x v="0"/>
    <s v="UCLA Undergrad"/>
    <d v="2023-02-06T00:00:00"/>
    <s v="CALC19"/>
    <s v="SEL Boelter Circ Desk"/>
    <m/>
  </r>
  <r>
    <d v="2023-02-06T00:00:00"/>
    <x v="0"/>
    <s v="UCLA Undergrad"/>
    <d v="2023-02-06T00:00:00"/>
    <s v="HDMIC12"/>
    <s v="CLICC Circ Desk"/>
    <s v="HDMC-YRL-04"/>
  </r>
  <r>
    <d v="2023-02-06T00:00:00"/>
    <x v="0"/>
    <s v="UCLA Undergrad"/>
    <d v="2023-02-06T00:00:00"/>
    <s v="HDMIC13"/>
    <s v="CLICC Circ Desk"/>
    <s v="HDMC-YRL-05"/>
  </r>
  <r>
    <d v="2023-02-06T00:00:00"/>
    <x v="0"/>
    <s v="UCLA Undergrad"/>
    <d v="2023-02-06T00:00:00"/>
    <s v="HDST03"/>
    <s v="SEL Boelter Circ Desk"/>
    <s v="HDS-BOE-03"/>
  </r>
  <r>
    <d v="2023-02-06T00:00:00"/>
    <x v="0"/>
    <s v="UCLA Undergrad"/>
    <d v="2023-02-06T00:00:00"/>
    <s v="HPUSBC05"/>
    <s v="SEL Boelter Circ Desk"/>
    <s v="HPUS-BOE-05"/>
  </r>
  <r>
    <d v="2023-02-06T00:00:00"/>
    <x v="0"/>
    <s v="UCLA Undergrad"/>
    <d v="2023-02-06T00:00:00"/>
    <s v="HPUSBC08"/>
    <s v="SEL Boelter Circ Desk"/>
    <m/>
  </r>
  <r>
    <d v="2023-02-06T00:00:00"/>
    <x v="0"/>
    <s v="UCLA Undergrad"/>
    <d v="2023-02-06T00:00:00"/>
    <s v="IPHONE02"/>
    <s v="Music Circ Desk"/>
    <s v="IPH-MUS-02"/>
  </r>
  <r>
    <d v="2023-02-06T00:00:00"/>
    <x v="0"/>
    <s v="UCLA Undergrad"/>
    <d v="2023-02-06T00:00:00"/>
    <s v="IPHONE20"/>
    <s v="SEL Boelter Circ Desk"/>
    <s v="IPH-BOE-04"/>
  </r>
  <r>
    <d v="2023-02-06T00:00:00"/>
    <x v="0"/>
    <s v="UCLA Undergrad"/>
    <d v="2023-02-06T00:00:00"/>
    <s v="IPHONE21"/>
    <s v="SEL Boelter Circ Desk"/>
    <s v="IPH-BOE-05"/>
  </r>
  <r>
    <d v="2023-02-06T00:00:00"/>
    <x v="0"/>
    <s v="UCLA Undergrad"/>
    <d v="2023-02-06T00:00:00"/>
    <s v="IPHONE25"/>
    <s v="CLICC Circ Desk"/>
    <s v="IPH-YRL-01"/>
  </r>
  <r>
    <d v="2023-02-06T00:00:00"/>
    <x v="0"/>
    <s v="UCLA Undergrad"/>
    <d v="2023-02-06T00:00:00"/>
    <s v="IPHONE27"/>
    <s v="CLICC Circ Desk"/>
    <s v="IPH-YRL-03"/>
  </r>
  <r>
    <d v="2023-02-06T00:00:00"/>
    <x v="0"/>
    <s v="UCLA Undergrad"/>
    <d v="2023-02-06T00:00:00"/>
    <s v="IPHONE31"/>
    <s v="CLICC Circ Desk"/>
    <s v="IPH-YRL-07"/>
  </r>
  <r>
    <d v="2023-02-06T00:00:00"/>
    <x v="0"/>
    <s v="UCLA Undergrad"/>
    <d v="2023-02-06T00:00:00"/>
    <s v="IPHONE32"/>
    <s v="CLICC Circ Desk"/>
    <s v="IPH-YRL-08"/>
  </r>
  <r>
    <d v="2023-02-06T00:00:00"/>
    <x v="0"/>
    <s v="UCLA Undergrad"/>
    <d v="2023-02-06T00:00:00"/>
    <s v="IPHONE33"/>
    <s v="CLICC Circ Desk"/>
    <s v="IPH-YRL-09"/>
  </r>
  <r>
    <d v="2023-02-06T00:00:00"/>
    <x v="0"/>
    <s v="UCLA Undergrad"/>
    <d v="2023-02-06T00:00:00"/>
    <s v="IPHONE34"/>
    <s v="CLICC Circ Desk"/>
    <s v="IPH-YRL-10"/>
  </r>
  <r>
    <d v="2023-02-06T00:00:00"/>
    <x v="0"/>
    <s v="UCLA Undergrad"/>
    <d v="2023-02-06T00:00:00"/>
    <s v="IPHONE37"/>
    <s v="CLICC Circ Desk"/>
    <s v="IPH-YRL-13"/>
  </r>
  <r>
    <d v="2023-02-06T00:00:00"/>
    <x v="0"/>
    <s v="UCLA Undergrad"/>
    <d v="2023-02-06T00:00:00"/>
    <s v="IPHONE46"/>
    <s v="CLICC Circ Desk"/>
    <s v="IPH-POW-02"/>
  </r>
  <r>
    <d v="2023-02-06T00:00:00"/>
    <x v="0"/>
    <s v="UCLA Undergrad"/>
    <d v="2023-02-06T00:00:00"/>
    <s v="IPHONE48"/>
    <s v="CLICC Circ Desk"/>
    <s v="IPH-POW-04"/>
  </r>
  <r>
    <d v="2023-02-06T00:00:00"/>
    <x v="0"/>
    <s v="UCLA Undergrad"/>
    <d v="2023-02-06T00:00:00"/>
    <s v="IPHONE52"/>
    <s v="CLICC Circ Desk"/>
    <s v="IPH-POW-08"/>
  </r>
  <r>
    <d v="2023-02-06T00:00:00"/>
    <x v="0"/>
    <s v="UCLA Undergrad"/>
    <d v="2023-02-06T00:00:00"/>
    <s v="IPHONE54"/>
    <s v="CLICC Circ Desk"/>
    <s v="IPH-POW-10"/>
  </r>
  <r>
    <d v="2023-02-06T00:00:00"/>
    <x v="0"/>
    <s v="UCLA Undergrad"/>
    <d v="2023-02-06T00:00:00"/>
    <s v="IPHONE60"/>
    <s v="Biomed Circ Desk"/>
    <s v="IPH-BIO-04"/>
  </r>
  <r>
    <d v="2023-02-06T00:00:00"/>
    <x v="0"/>
    <s v="UCLA Undergrad"/>
    <d v="2023-02-06T00:00:00"/>
    <s v="MACCHRG36"/>
    <s v="SEL Boelter Circ Desk"/>
    <s v="MAGT-BOE-05"/>
  </r>
  <r>
    <d v="2023-02-06T00:00:00"/>
    <x v="0"/>
    <s v="UCLA Undergrad"/>
    <d v="2023-02-06T00:00:00"/>
    <s v="MACCHRG42"/>
    <s v="CLICC Circ Desk"/>
    <s v="MAGT-YRL-04"/>
  </r>
  <r>
    <d v="2023-02-06T00:00:00"/>
    <x v="0"/>
    <s v="UCLA Undergrad"/>
    <d v="2023-02-06T00:00:00"/>
    <s v="MACUSBC06C06"/>
    <s v="CLICC Circ Desk"/>
    <s v="USBC-YRL-02"/>
  </r>
  <r>
    <d v="2023-02-06T00:00:00"/>
    <x v="0"/>
    <s v="UCLA Undergrad"/>
    <d v="2023-02-06T00:00:00"/>
    <s v="MACUSBC08C08"/>
    <s v="CLICC Circ Desk"/>
    <s v="USBC-YRL-04"/>
  </r>
  <r>
    <d v="2023-02-06T00:00:00"/>
    <x v="0"/>
    <s v="UCLA Undergrad"/>
    <d v="2023-02-06T00:00:00"/>
    <s v="MACUSBC19C19"/>
    <s v="CLICC Circ Desk"/>
    <s v="USBC-POW-02"/>
  </r>
  <r>
    <d v="2023-02-06T00:00:00"/>
    <x v="0"/>
    <s v="UCLA Undergrad"/>
    <d v="2023-02-06T00:00:00"/>
    <s v="MACUSBC20C20"/>
    <s v="CLICC Circ Desk"/>
    <s v="USBC-POW-03"/>
  </r>
  <r>
    <d v="2023-02-06T00:00:00"/>
    <x v="0"/>
    <s v="UCLA Undergrad"/>
    <d v="2023-02-06T00:00:00"/>
    <s v="MACUSBC23C23"/>
    <s v="CLICC Circ Desk"/>
    <s v="USBC-POW-06"/>
  </r>
  <r>
    <d v="2023-02-06T00:00:00"/>
    <x v="0"/>
    <s v="UCLA Undergrad"/>
    <d v="2023-02-06T00:00:00"/>
    <s v="MACUSBC24C24"/>
    <s v="CLICC Circ Desk"/>
    <s v="USBC-POW-07"/>
  </r>
  <r>
    <d v="2023-02-06T00:00:00"/>
    <x v="0"/>
    <s v="UCLA Undergrad"/>
    <d v="2023-02-06T00:00:00"/>
    <s v="MACUSBC25C25"/>
    <s v="CLICC Circ Desk"/>
    <s v="USBC-POW-08"/>
  </r>
  <r>
    <d v="2023-02-06T00:00:00"/>
    <x v="0"/>
    <s v="UCLA Undergrad"/>
    <d v="2023-02-06T00:00:00"/>
    <s v="MACUSBC27C27"/>
    <s v="CLICC Circ Desk"/>
    <s v="USBC-POW-10"/>
  </r>
  <r>
    <d v="2023-02-06T00:00:00"/>
    <x v="0"/>
    <s v="UCLA Undergrad"/>
    <d v="2023-02-06T00:00:00"/>
    <s v="OMNI24"/>
    <s v="Music Circ Desk"/>
    <s v="OMN-MUS-04"/>
  </r>
  <r>
    <d v="2023-02-06T00:00:00"/>
    <x v="0"/>
    <s v="UCLA Undergrad"/>
    <d v="2023-02-06T00:00:00"/>
    <s v="UVGA17"/>
    <s v="CLICC Circ Desk"/>
    <m/>
  </r>
  <r>
    <d v="2023-02-06T00:00:00"/>
    <x v="0"/>
    <s v="UCLA Undergrad"/>
    <d v="2023-02-06T00:00:00"/>
    <s v="WALLADPT06"/>
    <s v="SEL Boelter Circ Desk"/>
    <s v="ADP-BOE-04"/>
  </r>
  <r>
    <d v="2023-02-06T00:00:00"/>
    <x v="0"/>
    <s v="UCLA Undergrad"/>
    <d v="2023-02-06T00:00:00"/>
    <s v="WALLADPT07"/>
    <s v="SEL Boelter Circ Desk"/>
    <s v="ADP-BOE-05"/>
  </r>
  <r>
    <d v="2023-02-06T00:00:00"/>
    <x v="0"/>
    <s v="UCLA Undergrad"/>
    <d v="2023-02-06T00:00:00"/>
    <s v="WALLADPT09"/>
    <s v="SEL Boelter Circ Desk"/>
    <s v="ADP-BOE-07"/>
  </r>
  <r>
    <d v="2023-02-06T00:00:00"/>
    <x v="0"/>
    <s v="UCLA Undergrad"/>
    <d v="2023-02-06T00:00:00"/>
    <s v="WALLADPT17"/>
    <s v="Biomed Circ Desk"/>
    <s v="ADP-BIO-01"/>
  </r>
  <r>
    <d v="2023-02-06T00:00:00"/>
    <x v="0"/>
    <s v="UCLA Undergrad"/>
    <d v="2023-02-06T00:00:00"/>
    <s v="WALLADPT24"/>
    <s v="CLICC Circ Desk"/>
    <s v="ADP-YRL-01"/>
  </r>
  <r>
    <d v="2023-02-06T00:00:00"/>
    <x v="0"/>
    <s v="UCLA Undergrad"/>
    <d v="2023-02-06T00:00:00"/>
    <s v="WALLADPT25"/>
    <s v="CLICC Circ Desk"/>
    <s v="ADP-YRL-02"/>
  </r>
  <r>
    <d v="2023-02-06T00:00:00"/>
    <x v="0"/>
    <s v="UCLA Undergrad"/>
    <d v="2023-02-06T00:00:00"/>
    <s v="WALLADPT28"/>
    <s v="CLICC Circ Desk"/>
    <m/>
  </r>
  <r>
    <d v="2023-02-06T00:00:00"/>
    <x v="0"/>
    <s v="UCLA Undergrad"/>
    <d v="2023-02-06T00:00:00"/>
    <s v="WALLADPT32"/>
    <s v="CLICC Circ Desk"/>
    <m/>
  </r>
  <r>
    <d v="2023-02-06T00:00:00"/>
    <x v="0"/>
    <s v="UCLA Undergrad"/>
    <d v="2023-02-06T00:00:00"/>
    <s v="WALLADPT38"/>
    <s v="CLICC Circ Desk"/>
    <m/>
  </r>
  <r>
    <d v="2023-02-06T00:00:00"/>
    <x v="0"/>
    <s v="UCLA Undergrad"/>
    <d v="2023-02-06T00:00:00"/>
    <s v="WALLADPT40"/>
    <s v="CLICC Circ Desk"/>
    <m/>
  </r>
  <r>
    <d v="2023-02-06T00:00:00"/>
    <x v="0"/>
    <s v="UCLA Undergrad"/>
    <d v="2023-02-06T00:00:00"/>
    <s v="WALLADPT43"/>
    <s v="CLICC Circ Desk"/>
    <m/>
  </r>
  <r>
    <d v="2023-02-06T00:00:00"/>
    <x v="0"/>
    <s v="UCLA Undergrad"/>
    <d v="2023-02-06T00:00:00"/>
    <s v="WALLADPT46"/>
    <s v="CLICC Circ Desk"/>
    <m/>
  </r>
  <r>
    <d v="2023-02-06T00:00:00"/>
    <x v="0"/>
    <s v="UCLA Undergrad"/>
    <d v="2023-02-06T00:00:00"/>
    <s v="WALLADPT48"/>
    <s v="CLICC Circ Desk"/>
    <m/>
  </r>
  <r>
    <d v="2023-02-06T00:00:00"/>
    <x v="0"/>
    <s v="UCLA Undergrad"/>
    <d v="2023-02-06T00:00:00"/>
    <s v="WALLADPT49"/>
    <s v="CLICC Circ Desk"/>
    <m/>
  </r>
  <r>
    <d v="2023-02-06T00:00:00"/>
    <x v="0"/>
    <s v="UCLA Undergrad"/>
    <d v="2023-02-13T00:00:00"/>
    <s v="CBK035"/>
    <s v="Default Circulation Desk"/>
    <s v="CPOW-01"/>
  </r>
  <r>
    <d v="2023-02-06T00:00:00"/>
    <x v="0"/>
    <s v="UCLA Undergrad"/>
    <d v="2023-02-13T00:00:00"/>
    <s v="CBK192"/>
    <s v="Biomed Circ Desk"/>
    <s v="CBK-BIO-03"/>
  </r>
  <r>
    <d v="2023-02-06T00:00:00"/>
    <x v="0"/>
    <s v="UCLA Undergrad"/>
    <d v="2023-02-13T00:00:00"/>
    <s v="CBK202"/>
    <s v="Biomed Circ Desk"/>
    <s v="CBK-BIO-13"/>
  </r>
  <r>
    <d v="2023-02-06T00:00:00"/>
    <x v="0"/>
    <s v="UCLA Undergrad"/>
    <d v="2023-02-13T00:00:00"/>
    <s v="CBK367"/>
    <s v="CLICC Circ Desk"/>
    <s v="CBK-CLICC-118"/>
  </r>
  <r>
    <d v="2023-02-06T00:00:00"/>
    <x v="0"/>
    <s v="UCLA Undergrad"/>
    <d v="2023-02-13T00:00:00"/>
    <s v="CLICC-ML-0001"/>
    <s v="CLICC Circ Desk"/>
    <s v="ITS MacBook 171"/>
  </r>
  <r>
    <d v="2023-02-06T00:00:00"/>
    <x v="0"/>
    <s v="UCLA Undergrad"/>
    <d v="2023-02-13T00:00:00"/>
    <s v="CLICC-ML-0008"/>
    <s v="CLICC Circ Desk"/>
    <s v="ITS MacBook 68"/>
  </r>
  <r>
    <d v="2023-02-06T00:00:00"/>
    <x v="0"/>
    <s v="UCLA Undergrad"/>
    <d v="2023-02-13T00:00:00"/>
    <s v="CLICC-ML-2003"/>
    <s v="CLICC Circ Desk"/>
    <s v="CLICC-ML-2003"/>
  </r>
  <r>
    <d v="2023-02-06T00:00:00"/>
    <x v="0"/>
    <s v="UCLA Undergrad"/>
    <d v="2023-02-13T00:00:00"/>
    <s v="CLICC-MM-052"/>
    <s v="CLICC Circ Desk"/>
    <m/>
  </r>
  <r>
    <d v="2023-02-06T00:00:00"/>
    <x v="0"/>
    <s v="UCLA Undergrad"/>
    <d v="2023-02-13T00:00:00"/>
    <s v="HP005"/>
    <s v="CLICC Circ Desk"/>
    <s v="WL-BIO-05"/>
  </r>
  <r>
    <d v="2023-02-06T00:00:00"/>
    <x v="0"/>
    <s v="UCLA Undergrad"/>
    <d v="2023-02-13T00:00:00"/>
    <s v="HP006"/>
    <s v="CLICC Circ Desk"/>
    <s v="WL-BIO-06"/>
  </r>
  <r>
    <d v="2023-02-06T00:00:00"/>
    <x v="0"/>
    <s v="UCLA Undergrad"/>
    <d v="2023-02-13T00:00:00"/>
    <s v="HP074"/>
    <s v="CLICC Circ Desk"/>
    <s v="WL-RC2-04"/>
  </r>
  <r>
    <d v="2023-02-06T00:00:00"/>
    <x v="0"/>
    <s v="UCLA Undergrad"/>
    <d v="2023-02-13T00:00:00"/>
    <s v="HP122"/>
    <s v="CLICC Circ Desk"/>
    <s v="WL-PC2-11"/>
  </r>
  <r>
    <d v="2023-02-06T00:00:00"/>
    <x v="0"/>
    <s v="UCLA Undergrad"/>
    <d v="2023-02-13T00:00:00"/>
    <s v="HP130"/>
    <s v="CLICC Circ Desk"/>
    <s v="WL-PC2-19"/>
  </r>
  <r>
    <d v="2023-02-06T00:00:00"/>
    <x v="0"/>
    <s v="UCLA Undergrad"/>
    <d v="2023-02-13T00:00:00"/>
    <s v="HP159"/>
    <s v="CLICC Circ Desk"/>
    <s v="WL-LAB-08"/>
  </r>
  <r>
    <d v="2023-02-06T00:00:00"/>
    <x v="0"/>
    <s v="UCLA Undergrad"/>
    <d v="2023-02-17T00:00:00"/>
    <s v="CBK262"/>
    <s v="Default Circulation Desk"/>
    <s v="CBK-CLICC-13"/>
  </r>
  <r>
    <d v="2023-02-06T00:00:00"/>
    <x v="0"/>
    <s v="UCLA Undergrad"/>
    <d v="2023-02-18T00:00:00"/>
    <s v="HP032"/>
    <s v="CLICC Circ Desk"/>
    <s v="WL-GEO-02"/>
  </r>
  <r>
    <d v="2023-02-06T00:00:00"/>
    <x v="0"/>
    <s v="UCLA Undergrad"/>
    <d v="2023-02-19T00:00:00"/>
    <s v="CLICC-ML-0006"/>
    <s v="CLICC Circ Desk"/>
    <s v="ITS MacBook 64"/>
  </r>
  <r>
    <d v="2023-02-06T00:00:00"/>
    <x v="0"/>
    <s v="UCLA Undergrad"/>
    <d v="2023-02-19T00:00:00"/>
    <s v="CLICC-MM-0021"/>
    <s v="CLICC Circ Desk"/>
    <s v="ITS iPad 101"/>
  </r>
  <r>
    <d v="2023-02-06T00:00:00"/>
    <x v="0"/>
    <s v="UCLA Undergrad"/>
    <d v="2023-02-19T00:00:00"/>
    <s v="CLICC-MM-039"/>
    <s v="CLICC Circ Desk"/>
    <m/>
  </r>
  <r>
    <d v="2023-02-06T00:00:00"/>
    <x v="0"/>
    <s v="UCLA Undergrad"/>
    <d v="2023-02-19T00:00:00"/>
    <s v="CLICC-MM-044"/>
    <s v="CLICC Circ Desk"/>
    <m/>
  </r>
  <r>
    <d v="2023-02-06T00:00:00"/>
    <x v="0"/>
    <s v="UCLA Undergrad"/>
    <d v="2023-02-20T00:00:00"/>
    <s v="CBK173"/>
    <s v="CLICC Circ Desk"/>
    <s v="CL-GEO-04"/>
  </r>
  <r>
    <d v="2023-02-06T00:00:00"/>
    <x v="0"/>
    <s v="UCLA Undergrad"/>
    <d v="2023-02-20T00:00:00"/>
    <s v="CBK413"/>
    <s v="CLICC Circ Desk"/>
    <s v="CBK-CLICC-164"/>
  </r>
  <r>
    <d v="2023-02-06T00:00:00"/>
    <x v="0"/>
    <s v="UCLA Undergrad"/>
    <d v="2023-02-20T00:00:00"/>
    <s v="CLICC-ML-0093"/>
    <s v="CLICC Circ Desk"/>
    <s v="ITS MacBook 139"/>
  </r>
  <r>
    <d v="2023-02-06T00:00:00"/>
    <x v="0"/>
    <s v="UCLA Undergrad"/>
    <d v="2023-02-20T00:00:00"/>
    <s v="CLICC-ML-0107"/>
    <s v="CLICC Circ Desk"/>
    <s v="ITS MacBook 32"/>
  </r>
  <r>
    <d v="2023-02-06T00:00:00"/>
    <x v="0"/>
    <s v="UCLA Undergrad"/>
    <d v="2023-02-20T00:00:00"/>
    <s v="CLICC-ML-2088"/>
    <s v="CLICC Circ Desk"/>
    <s v="CLICC-ML-2088"/>
  </r>
  <r>
    <d v="2023-02-06T00:00:00"/>
    <x v="0"/>
    <s v="UCLA Undergrad"/>
    <d v="2023-02-20T00:00:00"/>
    <s v="CLICC-MM-019"/>
    <s v="CLICC Circ Desk"/>
    <n v="2022"/>
  </r>
  <r>
    <d v="2023-02-06T00:00:00"/>
    <x v="0"/>
    <s v="UCLA Undergrad"/>
    <d v="2023-02-20T00:00:00"/>
    <s v="HP007"/>
    <s v="CLICC Circ Desk"/>
    <s v="WL-BIO-07"/>
  </r>
  <r>
    <d v="2023-02-06T00:00:00"/>
    <x v="0"/>
    <s v="UCLA Undergrad"/>
    <d v="2023-02-20T00:00:00"/>
    <s v="HP100"/>
    <s v="CLICC Circ Desk"/>
    <s v="WL-POW-09"/>
  </r>
  <r>
    <d v="2023-02-06T00:00:00"/>
    <x v="0"/>
    <s v="UCLA Undergrad"/>
    <d v="2023-02-24T00:00:00"/>
    <s v="CBK124"/>
    <s v="CLICC Circ Desk"/>
    <s v="CBIO-10"/>
  </r>
  <r>
    <d v="2023-02-06T00:00:00"/>
    <x v="62"/>
    <s v="UCLA Undergrad"/>
    <d v="2023-02-13T00:00:00"/>
    <s v="HP078"/>
    <s v="CLICC Circ Desk"/>
    <s v="WL-RC2-08"/>
  </r>
  <r>
    <d v="2023-02-07T00:00:00"/>
    <x v="0"/>
    <m/>
    <d v="2023-02-07T00:00:00"/>
    <s v="CALC29"/>
    <s v="SEL Boelter Circ Desk"/>
    <m/>
  </r>
  <r>
    <d v="2023-02-07T00:00:00"/>
    <x v="0"/>
    <m/>
    <d v="2023-02-07T00:00:00"/>
    <s v="FAC259C"/>
    <s v="CLICC Circ Desk"/>
    <s v="CLICC Faculty Laptop Charger 259"/>
  </r>
  <r>
    <d v="2023-02-07T00:00:00"/>
    <x v="0"/>
    <m/>
    <d v="2023-02-07T00:00:00"/>
    <s v="FAC654"/>
    <s v="CLICC Circ Desk"/>
    <s v="ITS Windows Laptop 304"/>
  </r>
  <r>
    <d v="2023-02-07T00:00:00"/>
    <x v="0"/>
    <m/>
    <d v="2023-02-07T00:00:00"/>
    <s v="HDST03"/>
    <s v="SEL Boelter Circ Desk"/>
    <s v="HDS-BOE-03"/>
  </r>
  <r>
    <d v="2023-02-07T00:00:00"/>
    <x v="0"/>
    <m/>
    <d v="2023-02-07T00:00:00"/>
    <s v="HPUSBC05"/>
    <s v="SEL Boelter Circ Desk"/>
    <s v="HPUS-BOE-05"/>
  </r>
  <r>
    <d v="2023-02-07T00:00:00"/>
    <x v="0"/>
    <m/>
    <d v="2023-02-07T00:00:00"/>
    <s v="HPUSBC10"/>
    <s v="SEL Boelter Circ Desk"/>
    <m/>
  </r>
  <r>
    <d v="2023-02-07T00:00:00"/>
    <x v="0"/>
    <m/>
    <d v="2023-02-07T00:00:00"/>
    <s v="IPADK128"/>
    <s v="CLICC Circ Desk"/>
    <s v="CLICC iPad Keyboard 128"/>
  </r>
  <r>
    <d v="2023-02-07T00:00:00"/>
    <x v="0"/>
    <m/>
    <d v="2023-02-07T00:00:00"/>
    <s v="IPHONE20"/>
    <s v="SEL Boelter Circ Desk"/>
    <s v="IPH-BOE-04"/>
  </r>
  <r>
    <d v="2023-02-07T00:00:00"/>
    <x v="0"/>
    <m/>
    <d v="2023-02-07T00:00:00"/>
    <s v="IPHONE21"/>
    <s v="SEL Boelter Circ Desk"/>
    <s v="IPH-BOE-05"/>
  </r>
  <r>
    <d v="2023-02-07T00:00:00"/>
    <x v="0"/>
    <m/>
    <d v="2023-02-07T00:00:00"/>
    <s v="IPHONE22"/>
    <s v="SEL Boelter Circ Desk"/>
    <s v="IPH-BOE-06"/>
  </r>
  <r>
    <d v="2023-02-07T00:00:00"/>
    <x v="0"/>
    <m/>
    <d v="2023-02-07T00:00:00"/>
    <s v="IPHONE52"/>
    <s v="CLICC Circ Desk"/>
    <s v="IPH-POW-08"/>
  </r>
  <r>
    <d v="2023-02-07T00:00:00"/>
    <x v="0"/>
    <m/>
    <d v="2023-02-07T00:00:00"/>
    <s v="MACUSBC20C20"/>
    <s v="CLICC Circ Desk"/>
    <s v="USBC-POW-03"/>
  </r>
  <r>
    <d v="2023-02-07T00:00:00"/>
    <x v="0"/>
    <m/>
    <d v="2023-02-07T00:00:00"/>
    <s v="WALLADPT06"/>
    <s v="SEL Boelter Circ Desk"/>
    <s v="ADP-BOE-04"/>
  </r>
  <r>
    <d v="2023-02-07T00:00:00"/>
    <x v="0"/>
    <m/>
    <d v="2023-02-07T00:00:00"/>
    <s v="WALLADPT07"/>
    <s v="SEL Boelter Circ Desk"/>
    <s v="ADP-BOE-05"/>
  </r>
  <r>
    <d v="2023-02-07T00:00:00"/>
    <x v="0"/>
    <m/>
    <d v="2023-02-07T00:00:00"/>
    <s v="WALLADPT09"/>
    <s v="SEL Boelter Circ Desk"/>
    <s v="ADP-BOE-07"/>
  </r>
  <r>
    <d v="2023-02-07T00:00:00"/>
    <x v="0"/>
    <m/>
    <d v="2023-02-07T00:00:00"/>
    <s v="WALLADPT46"/>
    <s v="CLICC Circ Desk"/>
    <m/>
  </r>
  <r>
    <d v="2023-02-07T00:00:00"/>
    <x v="0"/>
    <m/>
    <d v="2023-02-07T00:00:00"/>
    <s v="WALLADPT47"/>
    <s v="CLICC Circ Desk"/>
    <m/>
  </r>
  <r>
    <d v="2023-02-07T00:00:00"/>
    <x v="0"/>
    <s v="UCLA Academic"/>
    <d v="2023-02-07T00:00:00"/>
    <s v="HDST25"/>
    <s v="Biomed Circ Desk"/>
    <s v="HDS-BIO-08"/>
  </r>
  <r>
    <d v="2023-02-07T00:00:00"/>
    <x v="0"/>
    <s v="UCLA Academic"/>
    <d v="2023-02-07T00:00:00"/>
    <s v="MACUSBC07C07"/>
    <s v="CLICC Circ Desk"/>
    <s v="USBC-YRL-03"/>
  </r>
  <r>
    <d v="2023-02-07T00:00:00"/>
    <x v="0"/>
    <s v="UCLA Academic"/>
    <d v="2023-02-08T00:00:00"/>
    <s v="MACCHRG67"/>
    <s v="Biomed Circ Desk"/>
    <s v="MAGT-BIO-06"/>
  </r>
  <r>
    <d v="2023-02-07T00:00:00"/>
    <x v="0"/>
    <s v="UCLA Academic"/>
    <d v="2023-02-14T00:00:00"/>
    <s v="CBK191"/>
    <s v="Biomed Circ Desk"/>
    <s v="CBK-BIO-02"/>
  </r>
  <r>
    <d v="2023-02-07T00:00:00"/>
    <x v="0"/>
    <s v="UCLA Academic"/>
    <d v="2023-02-14T00:00:00"/>
    <s v="CBK206"/>
    <s v="Biomed Circ Desk"/>
    <s v="CBK-BIO-17"/>
  </r>
  <r>
    <d v="2023-02-07T00:00:00"/>
    <x v="0"/>
    <s v="UCLA Graduate"/>
    <d v="2023-02-07T00:00:00"/>
    <s v="IPHONE07"/>
    <s v="Music Circ Desk"/>
    <s v="IPH-MUS-07"/>
  </r>
  <r>
    <d v="2023-02-07T00:00:00"/>
    <x v="0"/>
    <s v="UCLA Graduate"/>
    <d v="2023-02-07T00:00:00"/>
    <s v="IPHONE18"/>
    <s v="SEL Boelter Circ Desk"/>
    <s v="IPH-BOE-02"/>
  </r>
  <r>
    <d v="2023-02-07T00:00:00"/>
    <x v="0"/>
    <s v="UCLA Graduate"/>
    <d v="2023-02-07T00:00:00"/>
    <s v="IPHONE21"/>
    <s v="SEL Boelter Circ Desk"/>
    <s v="IPH-BOE-05"/>
  </r>
  <r>
    <d v="2023-02-07T00:00:00"/>
    <x v="0"/>
    <s v="UCLA Graduate"/>
    <d v="2023-02-07T00:00:00"/>
    <s v="IPHONE22"/>
    <s v="SEL Boelter Circ Desk"/>
    <s v="IPH-BOE-06"/>
  </r>
  <r>
    <d v="2023-02-07T00:00:00"/>
    <x v="0"/>
    <s v="UCLA Graduate"/>
    <d v="2023-02-07T00:00:00"/>
    <s v="IPHONE27"/>
    <s v="CLICC Circ Desk"/>
    <s v="IPH-YRL-03"/>
  </r>
  <r>
    <d v="2023-02-07T00:00:00"/>
    <x v="0"/>
    <s v="UCLA Graduate"/>
    <d v="2023-02-07T00:00:00"/>
    <s v="IPHONE44"/>
    <s v="CLICC Circ Desk"/>
    <m/>
  </r>
  <r>
    <d v="2023-02-07T00:00:00"/>
    <x v="0"/>
    <s v="UCLA Graduate"/>
    <d v="2023-02-07T00:00:00"/>
    <s v="IPHONE52"/>
    <s v="CLICC Circ Desk"/>
    <s v="IPH-POW-08"/>
  </r>
  <r>
    <d v="2023-02-07T00:00:00"/>
    <x v="0"/>
    <s v="UCLA Graduate"/>
    <d v="2023-02-07T00:00:00"/>
    <s v="IPHONE54"/>
    <s v="CLICC Circ Desk"/>
    <s v="IPH-POW-10"/>
  </r>
  <r>
    <d v="2023-02-07T00:00:00"/>
    <x v="0"/>
    <s v="UCLA Graduate"/>
    <d v="2023-02-07T00:00:00"/>
    <s v="IPHONE57"/>
    <s v="Biomed Circ Desk"/>
    <s v="IPH-BIO-01"/>
  </r>
  <r>
    <d v="2023-02-07T00:00:00"/>
    <x v="0"/>
    <s v="UCLA Graduate"/>
    <d v="2023-02-07T00:00:00"/>
    <s v="IPHONE60"/>
    <s v="Biomed Circ Desk"/>
    <s v="IPH-BIO-04"/>
  </r>
  <r>
    <d v="2023-02-07T00:00:00"/>
    <x v="0"/>
    <s v="UCLA Graduate"/>
    <d v="2023-02-07T00:00:00"/>
    <s v="MACUSBC08C08"/>
    <s v="CLICC Circ Desk"/>
    <s v="USBC-YRL-04"/>
  </r>
  <r>
    <d v="2023-02-07T00:00:00"/>
    <x v="0"/>
    <s v="UCLA Graduate"/>
    <d v="2023-02-07T00:00:00"/>
    <s v="MACUSBC09C09"/>
    <s v="CLICC Circ Desk"/>
    <s v="USBC-YRL-05"/>
  </r>
  <r>
    <d v="2023-02-07T00:00:00"/>
    <x v="0"/>
    <s v="UCLA Graduate"/>
    <d v="2023-02-07T00:00:00"/>
    <s v="MACUSBC23C23"/>
    <s v="CLICC Circ Desk"/>
    <s v="USBC-POW-06"/>
  </r>
  <r>
    <d v="2023-02-07T00:00:00"/>
    <x v="0"/>
    <s v="UCLA Graduate"/>
    <d v="2023-02-07T00:00:00"/>
    <s v="OMNI26"/>
    <s v="Music Circ Desk"/>
    <s v="OMN-MUS-06"/>
  </r>
  <r>
    <d v="2023-02-07T00:00:00"/>
    <x v="0"/>
    <s v="UCLA Graduate"/>
    <d v="2023-02-07T00:00:00"/>
    <s v="WALLADPT03"/>
    <s v="SEL Boelter Circ Desk"/>
    <s v="ADP-BOE-01"/>
  </r>
  <r>
    <d v="2023-02-07T00:00:00"/>
    <x v="0"/>
    <s v="UCLA Graduate"/>
    <d v="2023-02-07T00:00:00"/>
    <s v="WALLADPT06"/>
    <s v="SEL Boelter Circ Desk"/>
    <s v="ADP-BOE-04"/>
  </r>
  <r>
    <d v="2023-02-07T00:00:00"/>
    <x v="0"/>
    <s v="UCLA Graduate"/>
    <d v="2023-02-07T00:00:00"/>
    <s v="WALLADPT09"/>
    <s v="SEL Boelter Circ Desk"/>
    <s v="ADP-BOE-07"/>
  </r>
  <r>
    <d v="2023-02-07T00:00:00"/>
    <x v="0"/>
    <s v="UCLA Graduate"/>
    <d v="2023-02-07T00:00:00"/>
    <s v="WALLADPT22"/>
    <s v="Biomed Circ Desk"/>
    <s v="ADP-BIO-06"/>
  </r>
  <r>
    <d v="2023-02-07T00:00:00"/>
    <x v="0"/>
    <s v="UCLA Graduate"/>
    <d v="2023-02-07T00:00:00"/>
    <s v="WALLADPT23"/>
    <s v="Biomed Circ Desk"/>
    <s v="ADP-BIO-07"/>
  </r>
  <r>
    <d v="2023-02-07T00:00:00"/>
    <x v="0"/>
    <s v="UCLA Graduate"/>
    <d v="2023-02-07T00:00:00"/>
    <s v="WALLADPT40"/>
    <s v="CLICC Circ Desk"/>
    <m/>
  </r>
  <r>
    <d v="2023-02-07T00:00:00"/>
    <x v="0"/>
    <s v="UCLA Graduate"/>
    <d v="2023-02-07T00:00:00"/>
    <s v="WALLADPT42"/>
    <s v="CLICC Circ Desk"/>
    <m/>
  </r>
  <r>
    <d v="2023-02-07T00:00:00"/>
    <x v="0"/>
    <s v="UCLA Graduate"/>
    <d v="2023-02-07T00:00:00"/>
    <s v="WALLADPT46"/>
    <s v="CLICC Circ Desk"/>
    <m/>
  </r>
  <r>
    <d v="2023-02-07T00:00:00"/>
    <x v="0"/>
    <s v="UCLA Graduate"/>
    <d v="2023-02-07T00:00:00"/>
    <s v="WALLADPT47"/>
    <s v="CLICC Circ Desk"/>
    <m/>
  </r>
  <r>
    <d v="2023-02-07T00:00:00"/>
    <x v="0"/>
    <s v="UCLA Graduate"/>
    <d v="2023-02-14T00:00:00"/>
    <s v="CBK204"/>
    <s v="Biomed Circ Desk"/>
    <s v="CBK-BIO-15"/>
  </r>
  <r>
    <d v="2023-02-07T00:00:00"/>
    <x v="0"/>
    <s v="UCLA Graduate"/>
    <d v="2023-02-14T00:00:00"/>
    <s v="CBK251"/>
    <s v="Default Circulation Desk"/>
    <s v="CBK-CLICC-02"/>
  </r>
  <r>
    <d v="2023-02-07T00:00:00"/>
    <x v="0"/>
    <s v="UCLA Graduate"/>
    <d v="2023-02-14T00:00:00"/>
    <s v="CBK303"/>
    <s v="Default Circulation Desk"/>
    <s v="CBK-CLICC-54"/>
  </r>
  <r>
    <d v="2023-02-07T00:00:00"/>
    <x v="0"/>
    <s v="UCLA Graduate"/>
    <d v="2023-02-14T00:00:00"/>
    <s v="CLICC-ML-0012"/>
    <s v="CLICC Circ Desk"/>
    <s v="ITS MacBook 61"/>
  </r>
  <r>
    <d v="2023-02-07T00:00:00"/>
    <x v="0"/>
    <s v="UCLA Graduate"/>
    <d v="2023-02-14T00:00:00"/>
    <s v="CLICC-ML-0130"/>
    <s v="CLICC Circ Desk"/>
    <s v="ITS MacBook 11"/>
  </r>
  <r>
    <d v="2023-02-07T00:00:00"/>
    <x v="0"/>
    <s v="UCLA Graduate"/>
    <d v="2023-02-14T00:00:00"/>
    <s v="CLICC-ML-2004"/>
    <s v="CLICC Circ Desk"/>
    <s v="CLICC-ML-2004"/>
  </r>
  <r>
    <d v="2023-02-07T00:00:00"/>
    <x v="0"/>
    <s v="UCLA Graduate"/>
    <d v="2023-02-14T00:00:00"/>
    <s v="CLICC-ML-2034"/>
    <s v="CLICC Circ Desk"/>
    <s v="CLICC-ML-2034"/>
  </r>
  <r>
    <d v="2023-02-07T00:00:00"/>
    <x v="0"/>
    <s v="UCLA Graduate"/>
    <d v="2023-02-14T00:00:00"/>
    <s v="CLICC-MM-0011"/>
    <s v="CLICC Circ Desk"/>
    <s v="ITS iPad 184"/>
  </r>
  <r>
    <d v="2023-02-07T00:00:00"/>
    <x v="0"/>
    <s v="UCLA Graduate"/>
    <d v="2023-02-14T00:00:00"/>
    <s v="CLICC-MM-0033"/>
    <s v="CLICC Circ Desk"/>
    <s v="ITS iPad 143"/>
  </r>
  <r>
    <d v="2023-02-07T00:00:00"/>
    <x v="0"/>
    <s v="UCLA Graduate"/>
    <d v="2023-02-21T00:00:00"/>
    <s v="CLICC-ML-0092"/>
    <s v="CLICC Circ Desk"/>
    <s v="ITS MacBook 110"/>
  </r>
  <r>
    <d v="2023-02-07T00:00:00"/>
    <x v="0"/>
    <s v="UCLA Graduate"/>
    <d v="2023-02-21T00:00:00"/>
    <s v="HP139"/>
    <s v="CLICC Circ Desk"/>
    <s v="WL-PC2-28"/>
  </r>
  <r>
    <d v="2023-02-07T00:00:00"/>
    <x v="0"/>
    <s v="UCLA Graduate"/>
    <d v="2023-03-24T00:00:00"/>
    <s v="CLICC-ML-2049"/>
    <s v="CLICC Circ Desk"/>
    <s v="CLICC-ML-2049"/>
  </r>
  <r>
    <d v="2023-02-07T00:00:00"/>
    <x v="0"/>
    <s v="UCLA Law Grad"/>
    <d v="2023-02-14T00:00:00"/>
    <s v="HP108"/>
    <s v="CLICC Circ Desk"/>
    <s v="W-POW-17"/>
  </r>
  <r>
    <d v="2023-02-07T00:00:00"/>
    <x v="0"/>
    <s v="UCLA Music Grad"/>
    <d v="2023-02-07T00:00:00"/>
    <s v="OMNI23"/>
    <s v="Music Circ Desk"/>
    <s v="OMN-MUS-03"/>
  </r>
  <r>
    <d v="2023-02-07T00:00:00"/>
    <x v="0"/>
    <s v="UCLA Staff"/>
    <d v="2023-02-07T00:00:00"/>
    <s v="CALC18"/>
    <s v="Biomed Circ Desk"/>
    <m/>
  </r>
  <r>
    <d v="2023-02-07T00:00:00"/>
    <x v="0"/>
    <s v="UCLA Staff"/>
    <d v="2023-02-07T00:00:00"/>
    <s v="IPHONE37"/>
    <s v="CLICC Circ Desk"/>
    <s v="IPH-YRL-13"/>
  </r>
  <r>
    <d v="2023-02-07T00:00:00"/>
    <x v="0"/>
    <s v="UCLA Staff"/>
    <d v="2023-02-07T00:00:00"/>
    <s v="WALLADPT28"/>
    <s v="CLICC Circ Desk"/>
    <m/>
  </r>
  <r>
    <d v="2023-02-07T00:00:00"/>
    <x v="0"/>
    <s v="UCLA Staff"/>
    <d v="2023-02-21T00:00:00"/>
    <s v="HP016"/>
    <s v="CLICC Circ Desk"/>
    <s v="WL-BCR-06"/>
  </r>
  <r>
    <d v="2023-02-07T00:00:00"/>
    <x v="0"/>
    <s v="UCLA Undergrad"/>
    <d v="2023-02-07T00:00:00"/>
    <s v="ANKER04"/>
    <s v="CLICC Circ Desk"/>
    <m/>
  </r>
  <r>
    <d v="2023-02-07T00:00:00"/>
    <x v="0"/>
    <s v="UCLA Undergrad"/>
    <d v="2023-02-07T00:00:00"/>
    <s v="ANKER06"/>
    <s v="CLICC Circ Desk"/>
    <m/>
  </r>
  <r>
    <d v="2023-02-07T00:00:00"/>
    <x v="0"/>
    <s v="UCLA Undergrad"/>
    <d v="2023-02-07T00:00:00"/>
    <s v="ANKER10"/>
    <s v="CLICC Circ Desk"/>
    <m/>
  </r>
  <r>
    <d v="2023-02-07T00:00:00"/>
    <x v="0"/>
    <s v="UCLA Undergrad"/>
    <d v="2023-02-07T00:00:00"/>
    <s v="CALC05"/>
    <s v="CLICC Circ Desk"/>
    <s v="CAL-POW-04"/>
  </r>
  <r>
    <d v="2023-02-07T00:00:00"/>
    <x v="0"/>
    <s v="UCLA Undergrad"/>
    <d v="2023-02-07T00:00:00"/>
    <s v="CALC06"/>
    <s v="CLICC Circ Desk"/>
    <s v="CAL-POW-05"/>
  </r>
  <r>
    <d v="2023-02-07T00:00:00"/>
    <x v="0"/>
    <s v="UCLA Undergrad"/>
    <d v="2023-02-07T00:00:00"/>
    <s v="CALC19"/>
    <s v="SEL Boelter Circ Desk"/>
    <m/>
  </r>
  <r>
    <d v="2023-02-07T00:00:00"/>
    <x v="0"/>
    <s v="UCLA Undergrad"/>
    <d v="2023-02-07T00:00:00"/>
    <s v="CALC23"/>
    <s v="SEL Boelter Circ Desk"/>
    <m/>
  </r>
  <r>
    <d v="2023-02-07T00:00:00"/>
    <x v="0"/>
    <s v="UCLA Undergrad"/>
    <d v="2023-02-07T00:00:00"/>
    <s v="HDMIC12"/>
    <s v="CLICC Circ Desk"/>
    <s v="HDMC-YRL-04"/>
  </r>
  <r>
    <d v="2023-02-07T00:00:00"/>
    <x v="0"/>
    <s v="UCLA Undergrad"/>
    <d v="2023-02-07T00:00:00"/>
    <s v="HDST03"/>
    <s v="SEL Boelter Circ Desk"/>
    <s v="HDS-BOE-03"/>
  </r>
  <r>
    <d v="2023-02-07T00:00:00"/>
    <x v="0"/>
    <s v="UCLA Undergrad"/>
    <d v="2023-02-07T00:00:00"/>
    <s v="HDST15"/>
    <s v="CLICC Circ Desk"/>
    <s v="HDS-POW-04"/>
  </r>
  <r>
    <d v="2023-02-07T00:00:00"/>
    <x v="0"/>
    <s v="UCLA Undergrad"/>
    <d v="2023-02-07T00:00:00"/>
    <s v="HPUSBC05"/>
    <s v="SEL Boelter Circ Desk"/>
    <s v="HPUS-BOE-05"/>
  </r>
  <r>
    <d v="2023-02-07T00:00:00"/>
    <x v="0"/>
    <s v="UCLA Undergrad"/>
    <d v="2023-02-07T00:00:00"/>
    <s v="HPUSBC06"/>
    <s v="SEL Boelter Circ Desk"/>
    <m/>
  </r>
  <r>
    <d v="2023-02-07T00:00:00"/>
    <x v="0"/>
    <s v="UCLA Undergrad"/>
    <d v="2023-02-07T00:00:00"/>
    <s v="HPUSBC13"/>
    <s v="SEL Boelter Circ Desk"/>
    <m/>
  </r>
  <r>
    <d v="2023-02-07T00:00:00"/>
    <x v="0"/>
    <s v="UCLA Undergrad"/>
    <d v="2023-02-07T00:00:00"/>
    <s v="IPHONE02"/>
    <s v="Music Circ Desk"/>
    <s v="IPH-MUS-02"/>
  </r>
  <r>
    <d v="2023-02-07T00:00:00"/>
    <x v="0"/>
    <s v="UCLA Undergrad"/>
    <d v="2023-02-07T00:00:00"/>
    <s v="IPHONE20"/>
    <s v="SEL Boelter Circ Desk"/>
    <s v="IPH-BOE-04"/>
  </r>
  <r>
    <d v="2023-02-07T00:00:00"/>
    <x v="0"/>
    <s v="UCLA Undergrad"/>
    <d v="2023-02-07T00:00:00"/>
    <s v="IPHONE22"/>
    <s v="SEL Boelter Circ Desk"/>
    <s v="IPH-BOE-06"/>
  </r>
  <r>
    <d v="2023-02-07T00:00:00"/>
    <x v="0"/>
    <s v="UCLA Undergrad"/>
    <d v="2023-02-07T00:00:00"/>
    <s v="IPHONE27"/>
    <s v="CLICC Circ Desk"/>
    <s v="IPH-YRL-03"/>
  </r>
  <r>
    <d v="2023-02-07T00:00:00"/>
    <x v="0"/>
    <s v="UCLA Undergrad"/>
    <d v="2023-02-07T00:00:00"/>
    <s v="IPHONE32"/>
    <s v="CLICC Circ Desk"/>
    <s v="IPH-YRL-08"/>
  </r>
  <r>
    <d v="2023-02-07T00:00:00"/>
    <x v="0"/>
    <s v="UCLA Undergrad"/>
    <d v="2023-02-07T00:00:00"/>
    <s v="IPHONE33"/>
    <s v="CLICC Circ Desk"/>
    <s v="IPH-YRL-09"/>
  </r>
  <r>
    <d v="2023-02-07T00:00:00"/>
    <x v="0"/>
    <s v="UCLA Undergrad"/>
    <d v="2023-02-07T00:00:00"/>
    <s v="IPHONE34"/>
    <s v="CLICC Circ Desk"/>
    <s v="IPH-YRL-10"/>
  </r>
  <r>
    <d v="2023-02-07T00:00:00"/>
    <x v="0"/>
    <s v="UCLA Undergrad"/>
    <d v="2023-02-07T00:00:00"/>
    <s v="IPHONE35"/>
    <s v="CLICC Circ Desk"/>
    <s v="IPH-YRL-11"/>
  </r>
  <r>
    <d v="2023-02-07T00:00:00"/>
    <x v="0"/>
    <s v="UCLA Undergrad"/>
    <d v="2023-02-07T00:00:00"/>
    <s v="IPHONE37"/>
    <s v="CLICC Circ Desk"/>
    <s v="IPH-YRL-13"/>
  </r>
  <r>
    <d v="2023-02-07T00:00:00"/>
    <x v="0"/>
    <s v="UCLA Undergrad"/>
    <d v="2023-02-07T00:00:00"/>
    <s v="IPHONE44"/>
    <s v="CLICC Circ Desk"/>
    <m/>
  </r>
  <r>
    <d v="2023-02-07T00:00:00"/>
    <x v="0"/>
    <s v="UCLA Undergrad"/>
    <d v="2023-02-07T00:00:00"/>
    <s v="IPHONE48"/>
    <s v="CLICC Circ Desk"/>
    <s v="IPH-POW-04"/>
  </r>
  <r>
    <d v="2023-02-07T00:00:00"/>
    <x v="0"/>
    <s v="UCLA Undergrad"/>
    <d v="2023-02-07T00:00:00"/>
    <s v="IPHONE57"/>
    <s v="Biomed Circ Desk"/>
    <s v="IPH-BIO-01"/>
  </r>
  <r>
    <d v="2023-02-07T00:00:00"/>
    <x v="0"/>
    <s v="UCLA Undergrad"/>
    <d v="2023-02-07T00:00:00"/>
    <s v="IPHONE58"/>
    <s v="Biomed Circ Desk"/>
    <s v="IPH-BIO-02"/>
  </r>
  <r>
    <d v="2023-02-07T00:00:00"/>
    <x v="0"/>
    <s v="UCLA Undergrad"/>
    <d v="2023-02-07T00:00:00"/>
    <s v="MACCHRG55"/>
    <s v="CLICC Circ Desk"/>
    <s v="MAGT-POW-09"/>
  </r>
  <r>
    <d v="2023-02-07T00:00:00"/>
    <x v="0"/>
    <s v="UCLA Undergrad"/>
    <d v="2023-02-07T00:00:00"/>
    <s v="MACUSBC05C05"/>
    <s v="CLICC Circ Desk"/>
    <s v="USBC-YRL-01"/>
  </r>
  <r>
    <d v="2023-02-07T00:00:00"/>
    <x v="0"/>
    <s v="UCLA Undergrad"/>
    <d v="2023-02-07T00:00:00"/>
    <s v="MACUSBC06C06"/>
    <s v="CLICC Circ Desk"/>
    <s v="USBC-YRL-02"/>
  </r>
  <r>
    <d v="2023-02-07T00:00:00"/>
    <x v="0"/>
    <s v="UCLA Undergrad"/>
    <d v="2023-02-07T00:00:00"/>
    <s v="MACUSBC07C07"/>
    <s v="CLICC Circ Desk"/>
    <s v="USBC-YRL-03"/>
  </r>
  <r>
    <d v="2023-02-07T00:00:00"/>
    <x v="0"/>
    <s v="UCLA Undergrad"/>
    <d v="2023-02-07T00:00:00"/>
    <s v="MACUSBC08C08"/>
    <s v="CLICC Circ Desk"/>
    <s v="USBC-YRL-04"/>
  </r>
  <r>
    <d v="2023-02-07T00:00:00"/>
    <x v="0"/>
    <s v="UCLA Undergrad"/>
    <d v="2023-02-07T00:00:00"/>
    <s v="MACUSBC19C19"/>
    <s v="CLICC Circ Desk"/>
    <s v="USBC-POW-02"/>
  </r>
  <r>
    <d v="2023-02-07T00:00:00"/>
    <x v="0"/>
    <s v="UCLA Undergrad"/>
    <d v="2023-02-07T00:00:00"/>
    <s v="MACUSBC20C20"/>
    <s v="CLICC Circ Desk"/>
    <s v="USBC-POW-03"/>
  </r>
  <r>
    <d v="2023-02-07T00:00:00"/>
    <x v="0"/>
    <s v="UCLA Undergrad"/>
    <d v="2023-02-07T00:00:00"/>
    <s v="MACUSBC23C23"/>
    <s v="CLICC Circ Desk"/>
    <s v="USBC-POW-06"/>
  </r>
  <r>
    <d v="2023-02-07T00:00:00"/>
    <x v="0"/>
    <s v="UCLA Undergrad"/>
    <d v="2023-02-07T00:00:00"/>
    <s v="MACUSBC25C25"/>
    <s v="CLICC Circ Desk"/>
    <s v="USBC-POW-08"/>
  </r>
  <r>
    <d v="2023-02-07T00:00:00"/>
    <x v="0"/>
    <s v="UCLA Undergrad"/>
    <d v="2023-02-07T00:00:00"/>
    <s v="MACUSBC27C27"/>
    <s v="CLICC Circ Desk"/>
    <s v="USBC-POW-10"/>
  </r>
  <r>
    <d v="2023-02-07T00:00:00"/>
    <x v="0"/>
    <s v="UCLA Undergrad"/>
    <d v="2023-02-07T00:00:00"/>
    <s v="MSE08"/>
    <s v="CLICC Circ Desk"/>
    <m/>
  </r>
  <r>
    <d v="2023-02-07T00:00:00"/>
    <x v="0"/>
    <s v="UCLA Undergrad"/>
    <d v="2023-02-07T00:00:00"/>
    <s v="UVGA19"/>
    <s v="CLICC Circ Desk"/>
    <m/>
  </r>
  <r>
    <d v="2023-02-07T00:00:00"/>
    <x v="0"/>
    <s v="UCLA Undergrad"/>
    <d v="2023-02-07T00:00:00"/>
    <s v="VGA50"/>
    <s v="CLICC Circ Desk"/>
    <s v="VGAA-POW-06"/>
  </r>
  <r>
    <d v="2023-02-07T00:00:00"/>
    <x v="0"/>
    <s v="UCLA Undergrad"/>
    <d v="2023-02-07T00:00:00"/>
    <s v="WALLADPT06"/>
    <s v="SEL Boelter Circ Desk"/>
    <s v="ADP-BOE-04"/>
  </r>
  <r>
    <d v="2023-02-07T00:00:00"/>
    <x v="0"/>
    <s v="UCLA Undergrad"/>
    <d v="2023-02-07T00:00:00"/>
    <s v="WALLADPT07"/>
    <s v="SEL Boelter Circ Desk"/>
    <s v="ADP-BOE-05"/>
  </r>
  <r>
    <d v="2023-02-07T00:00:00"/>
    <x v="0"/>
    <s v="UCLA Undergrad"/>
    <d v="2023-02-07T00:00:00"/>
    <s v="WALLADPT23"/>
    <s v="Biomed Circ Desk"/>
    <s v="ADP-BIO-07"/>
  </r>
  <r>
    <d v="2023-02-07T00:00:00"/>
    <x v="0"/>
    <s v="UCLA Undergrad"/>
    <d v="2023-02-07T00:00:00"/>
    <s v="WALLADPT24"/>
    <s v="CLICC Circ Desk"/>
    <s v="ADP-YRL-01"/>
  </r>
  <r>
    <d v="2023-02-07T00:00:00"/>
    <x v="0"/>
    <s v="UCLA Undergrad"/>
    <d v="2023-02-07T00:00:00"/>
    <s v="WALLADPT25"/>
    <s v="CLICC Circ Desk"/>
    <s v="ADP-YRL-02"/>
  </r>
  <r>
    <d v="2023-02-07T00:00:00"/>
    <x v="0"/>
    <s v="UCLA Undergrad"/>
    <d v="2023-02-07T00:00:00"/>
    <s v="WALLADPT28"/>
    <s v="CLICC Circ Desk"/>
    <m/>
  </r>
  <r>
    <d v="2023-02-07T00:00:00"/>
    <x v="0"/>
    <s v="UCLA Undergrad"/>
    <d v="2023-02-07T00:00:00"/>
    <s v="WALLADPT32"/>
    <s v="CLICC Circ Desk"/>
    <m/>
  </r>
  <r>
    <d v="2023-02-07T00:00:00"/>
    <x v="0"/>
    <s v="UCLA Undergrad"/>
    <d v="2023-02-07T00:00:00"/>
    <s v="WALLADPT36"/>
    <s v="CLICC Circ Desk"/>
    <m/>
  </r>
  <r>
    <d v="2023-02-07T00:00:00"/>
    <x v="0"/>
    <s v="UCLA Undergrad"/>
    <d v="2023-02-07T00:00:00"/>
    <s v="WALLADPT38"/>
    <s v="CLICC Circ Desk"/>
    <m/>
  </r>
  <r>
    <d v="2023-02-07T00:00:00"/>
    <x v="0"/>
    <s v="UCLA Undergrad"/>
    <d v="2023-02-07T00:00:00"/>
    <s v="WALLADPT47"/>
    <s v="CLICC Circ Desk"/>
    <m/>
  </r>
  <r>
    <d v="2023-02-07T00:00:00"/>
    <x v="0"/>
    <s v="UCLA Undergrad"/>
    <d v="2023-02-07T00:00:00"/>
    <s v="WALLADPT48"/>
    <s v="CLICC Circ Desk"/>
    <m/>
  </r>
  <r>
    <d v="2023-02-07T00:00:00"/>
    <x v="0"/>
    <s v="UCLA Undergrad"/>
    <d v="2023-02-07T00:00:00"/>
    <s v="WALLADPT49"/>
    <s v="CLICC Circ Desk"/>
    <m/>
  </r>
  <r>
    <d v="2023-02-07T00:00:00"/>
    <x v="0"/>
    <s v="UCLA Undergrad"/>
    <d v="2023-02-08T00:00:00"/>
    <s v="IPHONE46"/>
    <s v="CLICC Circ Desk"/>
    <s v="IPH-POW-02"/>
  </r>
  <r>
    <d v="2023-02-07T00:00:00"/>
    <x v="0"/>
    <s v="UCLA Undergrad"/>
    <d v="2023-02-14T00:00:00"/>
    <s v="CBK369"/>
    <s v="CLICC Circ Desk"/>
    <s v="CBK-CLICC-120"/>
  </r>
  <r>
    <d v="2023-02-07T00:00:00"/>
    <x v="0"/>
    <s v="UCLA Undergrad"/>
    <d v="2023-02-14T00:00:00"/>
    <s v="CLICC-ML-0034"/>
    <s v="CLICC Circ Desk"/>
    <s v="ITS MacBook 63"/>
  </r>
  <r>
    <d v="2023-02-07T00:00:00"/>
    <x v="0"/>
    <s v="UCLA Undergrad"/>
    <d v="2023-02-14T00:00:00"/>
    <s v="CLICC-ML-0120"/>
    <s v="CLICC Circ Desk"/>
    <s v="ITS MacBook 10"/>
  </r>
  <r>
    <d v="2023-02-07T00:00:00"/>
    <x v="0"/>
    <s v="UCLA Undergrad"/>
    <d v="2023-02-14T00:00:00"/>
    <s v="CLICC-ML-2013"/>
    <s v="CLICC Circ Desk"/>
    <s v="CLICC-ML-2013"/>
  </r>
  <r>
    <d v="2023-02-07T00:00:00"/>
    <x v="0"/>
    <s v="UCLA Undergrad"/>
    <d v="2023-02-14T00:00:00"/>
    <s v="CLICC-ML-2069"/>
    <s v="CLICC Circ Desk"/>
    <s v="CLICC-ML-2069"/>
  </r>
  <r>
    <d v="2023-02-07T00:00:00"/>
    <x v="0"/>
    <s v="UCLA Undergrad"/>
    <d v="2023-02-14T00:00:00"/>
    <s v="CLICC-MM-0229"/>
    <s v="CLICC Circ Desk"/>
    <s v="ITS iPad 27"/>
  </r>
  <r>
    <d v="2023-02-07T00:00:00"/>
    <x v="0"/>
    <s v="UCLA Undergrad"/>
    <d v="2023-02-14T00:00:00"/>
    <s v="HP004"/>
    <s v="CLICC Circ Desk"/>
    <s v="WL-BIO-04"/>
  </r>
  <r>
    <d v="2023-02-07T00:00:00"/>
    <x v="0"/>
    <s v="UCLA Undergrad"/>
    <d v="2023-02-15T00:00:00"/>
    <s v="CLICC-ML-2069"/>
    <s v="CLICC Circ Desk"/>
    <s v="CLICC-ML-2069"/>
  </r>
  <r>
    <d v="2023-02-07T00:00:00"/>
    <x v="0"/>
    <s v="UCLA Undergrad"/>
    <d v="2023-02-20T00:00:00"/>
    <s v="CLICC-ML-0134"/>
    <s v="CLICC Circ Desk"/>
    <s v="ITS MacBook 20"/>
  </r>
  <r>
    <d v="2023-02-07T00:00:00"/>
    <x v="0"/>
    <s v="UCLA Undergrad"/>
    <d v="2023-02-20T00:00:00"/>
    <s v="CLICC-MM-0034"/>
    <s v="CLICC Circ Desk"/>
    <s v="ITS iPad 170"/>
  </r>
  <r>
    <d v="2023-02-07T00:00:00"/>
    <x v="0"/>
    <s v="UCLA Undergrad"/>
    <d v="2023-02-20T00:00:00"/>
    <s v="FAC396"/>
    <s v="CLICC Circ Desk"/>
    <s v="ITS MacBook 96"/>
  </r>
  <r>
    <d v="2023-02-07T00:00:00"/>
    <x v="0"/>
    <s v="UCLA Undergrad"/>
    <d v="2023-02-20T00:00:00"/>
    <s v="HP075"/>
    <s v="CLICC Circ Desk"/>
    <s v="WL-RC2-05"/>
  </r>
  <r>
    <d v="2023-02-07T00:00:00"/>
    <x v="0"/>
    <s v="UCLA Undergrad"/>
    <d v="2023-02-21T00:00:00"/>
    <s v="CLICC-ML-0110"/>
    <s v="CLICC Circ Desk"/>
    <s v="ITS MacBook 101"/>
  </r>
  <r>
    <d v="2023-02-07T00:00:00"/>
    <x v="0"/>
    <s v="UCLA Undergrad"/>
    <d v="2023-02-21T00:00:00"/>
    <s v="CLICC-ML-0116"/>
    <s v="CLICC Circ Desk"/>
    <s v="ITS MacBook 160"/>
  </r>
  <r>
    <d v="2023-02-07T00:00:00"/>
    <x v="0"/>
    <s v="UCLA Undergrad"/>
    <d v="2023-02-21T00:00:00"/>
    <s v="CLICC-ML-0132"/>
    <s v="CLICC Circ Desk"/>
    <s v="ITS MacBook 29"/>
  </r>
  <r>
    <d v="2023-02-07T00:00:00"/>
    <x v="0"/>
    <s v="UCLA Undergrad"/>
    <d v="2023-02-21T00:00:00"/>
    <s v="CLICC-ML-2063"/>
    <s v="CLICC Circ Desk"/>
    <s v="CLICC-ML-2063"/>
  </r>
  <r>
    <d v="2023-02-07T00:00:00"/>
    <x v="0"/>
    <s v="UCLA Undergrad"/>
    <d v="2023-02-21T00:00:00"/>
    <s v="CLICC-ML-2070"/>
    <s v="CLICC Circ Desk"/>
    <s v="CLICC-ML-2070"/>
  </r>
  <r>
    <d v="2023-02-07T00:00:00"/>
    <x v="0"/>
    <s v="UCLA Undergrad"/>
    <d v="2023-02-21T00:00:00"/>
    <s v="HP009"/>
    <s v="CLICC Circ Desk"/>
    <s v="WL-BIO-09"/>
  </r>
  <r>
    <d v="2023-02-07T00:00:00"/>
    <x v="0"/>
    <s v="UCLA Undergrad"/>
    <d v="2023-02-23T00:00:00"/>
    <s v="HP021"/>
    <s v="CLICC Circ Desk"/>
    <s v="WL-BCR-11"/>
  </r>
  <r>
    <d v="2023-02-07T00:00:00"/>
    <x v="63"/>
    <s v="UCLA Undergrad"/>
    <d v="2023-02-14T00:00:00"/>
    <s v="CLICC-MM-0031"/>
    <s v="CLICC Circ Desk"/>
    <s v="ITS iPad 131"/>
  </r>
  <r>
    <d v="2023-02-08T00:00:00"/>
    <x v="0"/>
    <m/>
    <d v="2023-02-08T00:00:00"/>
    <s v="IPADK201"/>
    <s v="CLICC Circ Desk"/>
    <s v="CLICC iPad Pro Keyboard 201"/>
  </r>
  <r>
    <d v="2023-02-08T00:00:00"/>
    <x v="0"/>
    <m/>
    <d v="2023-02-08T00:00:00"/>
    <s v="IPADK280"/>
    <s v="CLICC Circ Desk"/>
    <s v="CLICC iPad Pro Keyboard 280"/>
  </r>
  <r>
    <d v="2023-02-08T00:00:00"/>
    <x v="0"/>
    <m/>
    <d v="2023-02-08T00:00:00"/>
    <s v="IPHONE20"/>
    <s v="SEL Boelter Circ Desk"/>
    <s v="IPH-BOE-04"/>
  </r>
  <r>
    <d v="2023-02-08T00:00:00"/>
    <x v="0"/>
    <m/>
    <d v="2023-02-08T00:00:00"/>
    <s v="IPHONE30"/>
    <s v="CLICC Circ Desk"/>
    <s v="IPH-YRL-06"/>
  </r>
  <r>
    <d v="2023-02-08T00:00:00"/>
    <x v="0"/>
    <m/>
    <d v="2023-02-08T00:00:00"/>
    <s v="OMNI39"/>
    <s v="CLICC Circ Desk"/>
    <s v="OMN-YRL-09"/>
  </r>
  <r>
    <d v="2023-02-08T00:00:00"/>
    <x v="0"/>
    <m/>
    <d v="2023-02-08T00:00:00"/>
    <s v="WALLADPT04"/>
    <s v="SEL Boelter Circ Desk"/>
    <s v="ADP-BOE-02"/>
  </r>
  <r>
    <d v="2023-02-08T00:00:00"/>
    <x v="0"/>
    <m/>
    <d v="2023-02-08T00:00:00"/>
    <s v="WALLADPT06"/>
    <s v="SEL Boelter Circ Desk"/>
    <s v="ADP-BOE-04"/>
  </r>
  <r>
    <d v="2023-02-08T00:00:00"/>
    <x v="0"/>
    <m/>
    <d v="2023-02-08T00:00:00"/>
    <s v="WALLADPT39"/>
    <s v="CLICC Circ Desk"/>
    <m/>
  </r>
  <r>
    <d v="2023-02-08T00:00:00"/>
    <x v="0"/>
    <s v="UCLA Academic"/>
    <d v="2023-02-08T00:00:00"/>
    <s v="MACCHRG67"/>
    <s v="Biomed Circ Desk"/>
    <s v="MAGT-BIO-06"/>
  </r>
  <r>
    <d v="2023-02-08T00:00:00"/>
    <x v="0"/>
    <s v="UCLA Academic"/>
    <d v="2023-02-15T00:00:00"/>
    <s v="HP030"/>
    <s v="CLICC Circ Desk"/>
    <s v="WL-BCR-20"/>
  </r>
  <r>
    <d v="2023-02-08T00:00:00"/>
    <x v="0"/>
    <s v="UCLA Graduate"/>
    <d v="2023-02-08T00:00:00"/>
    <s v="ANDROID24"/>
    <s v="CLICC Circ Desk"/>
    <s v="AND-POW-03"/>
  </r>
  <r>
    <d v="2023-02-08T00:00:00"/>
    <x v="0"/>
    <s v="UCLA Graduate"/>
    <d v="2023-02-08T00:00:00"/>
    <s v="HDST15"/>
    <s v="CLICC Circ Desk"/>
    <s v="HDS-POW-04"/>
  </r>
  <r>
    <d v="2023-02-08T00:00:00"/>
    <x v="0"/>
    <s v="UCLA Graduate"/>
    <d v="2023-02-08T00:00:00"/>
    <s v="IPHONE20"/>
    <s v="SEL Boelter Circ Desk"/>
    <s v="IPH-BOE-04"/>
  </r>
  <r>
    <d v="2023-02-08T00:00:00"/>
    <x v="0"/>
    <s v="UCLA Graduate"/>
    <d v="2023-02-08T00:00:00"/>
    <s v="IPHONE34"/>
    <s v="CLICC Circ Desk"/>
    <s v="IPH-YRL-10"/>
  </r>
  <r>
    <d v="2023-02-08T00:00:00"/>
    <x v="0"/>
    <s v="UCLA Graduate"/>
    <d v="2023-02-08T00:00:00"/>
    <s v="IPHONE35"/>
    <s v="CLICC Circ Desk"/>
    <s v="IPH-YRL-11"/>
  </r>
  <r>
    <d v="2023-02-08T00:00:00"/>
    <x v="0"/>
    <s v="UCLA Graduate"/>
    <d v="2023-02-08T00:00:00"/>
    <s v="IPHONE44"/>
    <s v="CLICC Circ Desk"/>
    <m/>
  </r>
  <r>
    <d v="2023-02-08T00:00:00"/>
    <x v="0"/>
    <s v="UCLA Graduate"/>
    <d v="2023-02-08T00:00:00"/>
    <s v="IPHONE54"/>
    <s v="CLICC Circ Desk"/>
    <s v="IPH-POW-10"/>
  </r>
  <r>
    <d v="2023-02-08T00:00:00"/>
    <x v="0"/>
    <s v="UCLA Graduate"/>
    <d v="2023-02-08T00:00:00"/>
    <s v="IPHONE60"/>
    <s v="Biomed Circ Desk"/>
    <s v="IPH-BIO-04"/>
  </r>
  <r>
    <d v="2023-02-08T00:00:00"/>
    <x v="0"/>
    <s v="UCLA Graduate"/>
    <d v="2023-02-08T00:00:00"/>
    <s v="MACCHRG54"/>
    <s v="CLICC Circ Desk"/>
    <s v="MAGT-POW-08"/>
  </r>
  <r>
    <d v="2023-02-08T00:00:00"/>
    <x v="0"/>
    <s v="UCLA Graduate"/>
    <d v="2023-02-08T00:00:00"/>
    <s v="MACUSBC08C08"/>
    <s v="CLICC Circ Desk"/>
    <s v="USBC-YRL-04"/>
  </r>
  <r>
    <d v="2023-02-08T00:00:00"/>
    <x v="0"/>
    <s v="UCLA Graduate"/>
    <d v="2023-02-08T00:00:00"/>
    <s v="MACUSBC19C19"/>
    <s v="CLICC Circ Desk"/>
    <s v="USBC-POW-02"/>
  </r>
  <r>
    <d v="2023-02-08T00:00:00"/>
    <x v="0"/>
    <s v="UCLA Graduate"/>
    <d v="2023-02-08T00:00:00"/>
    <s v="MACUSBC20C20"/>
    <s v="CLICC Circ Desk"/>
    <s v="USBC-POW-03"/>
  </r>
  <r>
    <d v="2023-02-08T00:00:00"/>
    <x v="0"/>
    <s v="UCLA Graduate"/>
    <d v="2023-02-08T00:00:00"/>
    <s v="MACUSBC23C23"/>
    <s v="CLICC Circ Desk"/>
    <s v="USBC-POW-06"/>
  </r>
  <r>
    <d v="2023-02-08T00:00:00"/>
    <x v="0"/>
    <s v="UCLA Graduate"/>
    <d v="2023-02-08T00:00:00"/>
    <s v="MACUSBC25C25"/>
    <s v="CLICC Circ Desk"/>
    <s v="USBC-POW-08"/>
  </r>
  <r>
    <d v="2023-02-08T00:00:00"/>
    <x v="0"/>
    <s v="UCLA Graduate"/>
    <d v="2023-02-08T00:00:00"/>
    <s v="MACUSBC27C27"/>
    <s v="CLICC Circ Desk"/>
    <s v="USBC-POW-10"/>
  </r>
  <r>
    <d v="2023-02-08T00:00:00"/>
    <x v="0"/>
    <s v="UCLA Graduate"/>
    <d v="2023-02-08T00:00:00"/>
    <s v="WALLADPT06"/>
    <s v="SEL Boelter Circ Desk"/>
    <s v="ADP-BOE-04"/>
  </r>
  <r>
    <d v="2023-02-08T00:00:00"/>
    <x v="0"/>
    <s v="UCLA Graduate"/>
    <d v="2023-02-08T00:00:00"/>
    <s v="WALLADPT22"/>
    <s v="Biomed Circ Desk"/>
    <s v="ADP-BIO-06"/>
  </r>
  <r>
    <d v="2023-02-08T00:00:00"/>
    <x v="0"/>
    <s v="UCLA Graduate"/>
    <d v="2023-02-08T00:00:00"/>
    <s v="WALLADPT36"/>
    <s v="CLICC Circ Desk"/>
    <m/>
  </r>
  <r>
    <d v="2023-02-08T00:00:00"/>
    <x v="0"/>
    <s v="UCLA Graduate"/>
    <d v="2023-02-08T00:00:00"/>
    <s v="WALLADPT46"/>
    <s v="CLICC Circ Desk"/>
    <m/>
  </r>
  <r>
    <d v="2023-02-08T00:00:00"/>
    <x v="0"/>
    <s v="UCLA Graduate"/>
    <d v="2023-02-08T00:00:00"/>
    <s v="WALLADPT47"/>
    <s v="CLICC Circ Desk"/>
    <m/>
  </r>
  <r>
    <d v="2023-02-08T00:00:00"/>
    <x v="0"/>
    <s v="UCLA Graduate"/>
    <d v="2023-02-15T00:00:00"/>
    <s v="CBK191"/>
    <s v="Biomed Circ Desk"/>
    <s v="CBK-BIO-02"/>
  </r>
  <r>
    <d v="2023-02-08T00:00:00"/>
    <x v="0"/>
    <s v="UCLA Graduate"/>
    <d v="2023-02-15T00:00:00"/>
    <s v="CBK227"/>
    <s v="SEL Boelter Circ Desk"/>
    <s v="CBK-BOE-18"/>
  </r>
  <r>
    <d v="2023-02-08T00:00:00"/>
    <x v="0"/>
    <s v="UCLA Graduate"/>
    <d v="2023-02-15T00:00:00"/>
    <s v="CBK340"/>
    <s v="Default Circulation Desk"/>
    <s v="CBK-CLICC-91"/>
  </r>
  <r>
    <d v="2023-02-08T00:00:00"/>
    <x v="0"/>
    <s v="UCLA Graduate"/>
    <d v="2023-02-15T00:00:00"/>
    <s v="CLICC-ML-0013"/>
    <s v="CLICC Circ Desk"/>
    <s v="ITS MacBook 89"/>
  </r>
  <r>
    <d v="2023-02-08T00:00:00"/>
    <x v="0"/>
    <s v="UCLA Graduate"/>
    <d v="2023-02-18T00:00:00"/>
    <s v="CLICC-ML-0086"/>
    <s v="CLICC Circ Desk"/>
    <s v="ITS MacBook 141"/>
  </r>
  <r>
    <d v="2023-02-08T00:00:00"/>
    <x v="0"/>
    <s v="UCLA Graduate"/>
    <d v="2023-02-22T00:00:00"/>
    <s v="CBK198"/>
    <s v="Biomed Circ Desk"/>
    <s v="CBK-BIO-09"/>
  </r>
  <r>
    <d v="2023-02-08T00:00:00"/>
    <x v="0"/>
    <s v="UCLA Graduate"/>
    <d v="2023-02-22T00:00:00"/>
    <s v="CLICC-ML-0113"/>
    <s v="CLICC Circ Desk"/>
    <s v="ITS MacBook 103"/>
  </r>
  <r>
    <d v="2023-02-08T00:00:00"/>
    <x v="0"/>
    <s v="UCLA Law Grad"/>
    <d v="2023-02-22T00:00:00"/>
    <s v="CLICC-MM-013"/>
    <s v="CLICC Circ Desk"/>
    <m/>
  </r>
  <r>
    <d v="2023-02-08T00:00:00"/>
    <x v="0"/>
    <s v="UCLA Music Grad"/>
    <d v="2023-02-08T00:00:00"/>
    <s v="UVGA02"/>
    <s v="Music Circ Desk"/>
    <s v="UVGA-MUS-02"/>
  </r>
  <r>
    <d v="2023-02-08T00:00:00"/>
    <x v="0"/>
    <s v="UCLA Music Undergrad"/>
    <d v="2023-02-08T00:00:00"/>
    <s v="IPHONE27"/>
    <s v="CLICC Circ Desk"/>
    <s v="IPH-YRL-03"/>
  </r>
  <r>
    <d v="2023-02-08T00:00:00"/>
    <x v="0"/>
    <s v="UCLA Music Undergrad"/>
    <d v="2023-02-08T00:00:00"/>
    <s v="MACUSBC09C09"/>
    <s v="CLICC Circ Desk"/>
    <s v="USBC-YRL-05"/>
  </r>
  <r>
    <d v="2023-02-08T00:00:00"/>
    <x v="0"/>
    <s v="UCLA Music Undergrad"/>
    <d v="2023-02-08T00:00:00"/>
    <s v="WALLADPT38"/>
    <s v="CLICC Circ Desk"/>
    <m/>
  </r>
  <r>
    <d v="2023-02-08T00:00:00"/>
    <x v="0"/>
    <s v="UCLA Staff"/>
    <d v="2023-02-15T00:00:00"/>
    <s v="CBK263"/>
    <s v="CLICC Circ Desk"/>
    <s v="CBK-CLICC-14"/>
  </r>
  <r>
    <d v="2023-02-08T00:00:00"/>
    <x v="0"/>
    <s v="UCLA Staff"/>
    <d v="2023-02-21T00:00:00"/>
    <s v="CBK190"/>
    <s v="Biomed Circ Desk"/>
    <s v="CBK-BIO-01"/>
  </r>
  <r>
    <d v="2023-02-08T00:00:00"/>
    <x v="0"/>
    <s v="UCLA Undergrad"/>
    <d v="2023-02-08T00:00:00"/>
    <s v="ANDROID24"/>
    <s v="CLICC Circ Desk"/>
    <s v="AND-POW-03"/>
  </r>
  <r>
    <d v="2023-02-08T00:00:00"/>
    <x v="0"/>
    <s v="UCLA Undergrad"/>
    <d v="2023-02-08T00:00:00"/>
    <s v="ANKER10"/>
    <s v="CLICC Circ Desk"/>
    <m/>
  </r>
  <r>
    <d v="2023-02-08T00:00:00"/>
    <x v="0"/>
    <s v="UCLA Undergrad"/>
    <d v="2023-02-08T00:00:00"/>
    <s v="CALC09"/>
    <s v="CLICC Circ Desk"/>
    <m/>
  </r>
  <r>
    <d v="2023-02-08T00:00:00"/>
    <x v="0"/>
    <s v="UCLA Undergrad"/>
    <d v="2023-02-08T00:00:00"/>
    <s v="CALC10"/>
    <s v="CLICC Circ Desk"/>
    <m/>
  </r>
  <r>
    <d v="2023-02-08T00:00:00"/>
    <x v="0"/>
    <s v="UCLA Undergrad"/>
    <d v="2023-02-08T00:00:00"/>
    <s v="CALC21"/>
    <s v="SEL Boelter Circ Desk"/>
    <m/>
  </r>
  <r>
    <d v="2023-02-08T00:00:00"/>
    <x v="0"/>
    <s v="UCLA Undergrad"/>
    <d v="2023-02-08T00:00:00"/>
    <s v="CALC29"/>
    <s v="SEL Boelter Circ Desk"/>
    <m/>
  </r>
  <r>
    <d v="2023-02-08T00:00:00"/>
    <x v="0"/>
    <s v="UCLA Undergrad"/>
    <d v="2023-02-08T00:00:00"/>
    <s v="HDST30"/>
    <s v="CLICC Circ Desk"/>
    <m/>
  </r>
  <r>
    <d v="2023-02-08T00:00:00"/>
    <x v="0"/>
    <s v="UCLA Undergrad"/>
    <d v="2023-02-08T00:00:00"/>
    <s v="HPUSBC05"/>
    <s v="SEL Boelter Circ Desk"/>
    <s v="HPUS-BOE-05"/>
  </r>
  <r>
    <d v="2023-02-08T00:00:00"/>
    <x v="0"/>
    <s v="UCLA Undergrad"/>
    <d v="2023-02-08T00:00:00"/>
    <s v="HPUSBC10"/>
    <s v="SEL Boelter Circ Desk"/>
    <m/>
  </r>
  <r>
    <d v="2023-02-08T00:00:00"/>
    <x v="0"/>
    <s v="UCLA Undergrad"/>
    <d v="2023-02-08T00:00:00"/>
    <s v="IPHONE17"/>
    <s v="SEL Boelter Circ Desk"/>
    <s v="IPH-BOE-01"/>
  </r>
  <r>
    <d v="2023-02-08T00:00:00"/>
    <x v="0"/>
    <s v="UCLA Undergrad"/>
    <d v="2023-02-08T00:00:00"/>
    <s v="IPHONE27"/>
    <s v="CLICC Circ Desk"/>
    <s v="IPH-YRL-03"/>
  </r>
  <r>
    <d v="2023-02-08T00:00:00"/>
    <x v="0"/>
    <s v="UCLA Undergrad"/>
    <d v="2023-02-08T00:00:00"/>
    <s v="IPHONE30"/>
    <s v="CLICC Circ Desk"/>
    <s v="IPH-YRL-06"/>
  </r>
  <r>
    <d v="2023-02-08T00:00:00"/>
    <x v="0"/>
    <s v="UCLA Undergrad"/>
    <d v="2023-02-08T00:00:00"/>
    <s v="IPHONE32"/>
    <s v="CLICC Circ Desk"/>
    <s v="IPH-YRL-08"/>
  </r>
  <r>
    <d v="2023-02-08T00:00:00"/>
    <x v="0"/>
    <s v="UCLA Undergrad"/>
    <d v="2023-02-08T00:00:00"/>
    <s v="IPHONE33"/>
    <s v="CLICC Circ Desk"/>
    <s v="IPH-YRL-09"/>
  </r>
  <r>
    <d v="2023-02-08T00:00:00"/>
    <x v="0"/>
    <s v="UCLA Undergrad"/>
    <d v="2023-02-08T00:00:00"/>
    <s v="IPHONE34"/>
    <s v="CLICC Circ Desk"/>
    <s v="IPH-YRL-10"/>
  </r>
  <r>
    <d v="2023-02-08T00:00:00"/>
    <x v="0"/>
    <s v="UCLA Undergrad"/>
    <d v="2023-02-08T00:00:00"/>
    <s v="IPHONE35"/>
    <s v="CLICC Circ Desk"/>
    <s v="IPH-YRL-11"/>
  </r>
  <r>
    <d v="2023-02-08T00:00:00"/>
    <x v="0"/>
    <s v="UCLA Undergrad"/>
    <d v="2023-02-08T00:00:00"/>
    <s v="IPHONE37"/>
    <s v="CLICC Circ Desk"/>
    <s v="IPH-YRL-13"/>
  </r>
  <r>
    <d v="2023-02-08T00:00:00"/>
    <x v="0"/>
    <s v="UCLA Undergrad"/>
    <d v="2023-02-08T00:00:00"/>
    <s v="IPHONE44"/>
    <s v="CLICC Circ Desk"/>
    <m/>
  </r>
  <r>
    <d v="2023-02-08T00:00:00"/>
    <x v="0"/>
    <s v="UCLA Undergrad"/>
    <d v="2023-02-08T00:00:00"/>
    <s v="IPHONE46"/>
    <s v="CLICC Circ Desk"/>
    <s v="IPH-POW-02"/>
  </r>
  <r>
    <d v="2023-02-08T00:00:00"/>
    <x v="0"/>
    <s v="UCLA Undergrad"/>
    <d v="2023-02-08T00:00:00"/>
    <s v="IPHONE48"/>
    <s v="CLICC Circ Desk"/>
    <s v="IPH-POW-04"/>
  </r>
  <r>
    <d v="2023-02-08T00:00:00"/>
    <x v="0"/>
    <s v="UCLA Undergrad"/>
    <d v="2023-02-08T00:00:00"/>
    <s v="IPHONE52"/>
    <s v="CLICC Circ Desk"/>
    <s v="IPH-POW-08"/>
  </r>
  <r>
    <d v="2023-02-08T00:00:00"/>
    <x v="0"/>
    <s v="UCLA Undergrad"/>
    <d v="2023-02-08T00:00:00"/>
    <s v="IPHONE54"/>
    <s v="CLICC Circ Desk"/>
    <s v="IPH-POW-10"/>
  </r>
  <r>
    <d v="2023-02-08T00:00:00"/>
    <x v="0"/>
    <s v="UCLA Undergrad"/>
    <d v="2023-02-08T00:00:00"/>
    <s v="IPHONE65"/>
    <s v="Default Circulation Desk"/>
    <m/>
  </r>
  <r>
    <d v="2023-02-08T00:00:00"/>
    <x v="0"/>
    <s v="UCLA Undergrad"/>
    <d v="2023-02-08T00:00:00"/>
    <s v="IPHONE66"/>
    <s v="Default Circulation Desk"/>
    <m/>
  </r>
  <r>
    <d v="2023-02-08T00:00:00"/>
    <x v="0"/>
    <s v="UCLA Undergrad"/>
    <d v="2023-02-08T00:00:00"/>
    <s v="MACUSBC05C05"/>
    <s v="CLICC Circ Desk"/>
    <s v="USBC-YRL-01"/>
  </r>
  <r>
    <d v="2023-02-08T00:00:00"/>
    <x v="0"/>
    <s v="UCLA Undergrad"/>
    <d v="2023-02-08T00:00:00"/>
    <s v="MACUSBC06C06"/>
    <s v="CLICC Circ Desk"/>
    <s v="USBC-YRL-02"/>
  </r>
  <r>
    <d v="2023-02-08T00:00:00"/>
    <x v="0"/>
    <s v="UCLA Undergrad"/>
    <d v="2023-02-08T00:00:00"/>
    <s v="MACUSBC07C07"/>
    <s v="CLICC Circ Desk"/>
    <s v="USBC-YRL-03"/>
  </r>
  <r>
    <d v="2023-02-08T00:00:00"/>
    <x v="0"/>
    <s v="UCLA Undergrad"/>
    <d v="2023-02-08T00:00:00"/>
    <s v="MACUSBC08C08"/>
    <s v="CLICC Circ Desk"/>
    <s v="USBC-YRL-04"/>
  </r>
  <r>
    <d v="2023-02-08T00:00:00"/>
    <x v="0"/>
    <s v="UCLA Undergrad"/>
    <d v="2023-02-08T00:00:00"/>
    <s v="MACUSBC09C09"/>
    <s v="CLICC Circ Desk"/>
    <s v="USBC-YRL-05"/>
  </r>
  <r>
    <d v="2023-02-08T00:00:00"/>
    <x v="0"/>
    <s v="UCLA Undergrad"/>
    <d v="2023-02-08T00:00:00"/>
    <s v="MACUSBC19C19"/>
    <s v="CLICC Circ Desk"/>
    <s v="USBC-POW-02"/>
  </r>
  <r>
    <d v="2023-02-08T00:00:00"/>
    <x v="0"/>
    <s v="UCLA Undergrad"/>
    <d v="2023-02-08T00:00:00"/>
    <s v="MACUSBC20C20"/>
    <s v="CLICC Circ Desk"/>
    <s v="USBC-POW-03"/>
  </r>
  <r>
    <d v="2023-02-08T00:00:00"/>
    <x v="0"/>
    <s v="UCLA Undergrad"/>
    <d v="2023-02-08T00:00:00"/>
    <s v="MACUSBC23C23"/>
    <s v="CLICC Circ Desk"/>
    <s v="USBC-POW-06"/>
  </r>
  <r>
    <d v="2023-02-08T00:00:00"/>
    <x v="0"/>
    <s v="UCLA Undergrad"/>
    <d v="2023-02-08T00:00:00"/>
    <s v="MACUSBC25C25"/>
    <s v="CLICC Circ Desk"/>
    <s v="USBC-POW-08"/>
  </r>
  <r>
    <d v="2023-02-08T00:00:00"/>
    <x v="0"/>
    <s v="UCLA Undergrad"/>
    <d v="2023-02-08T00:00:00"/>
    <s v="MACUSBC27C27"/>
    <s v="CLICC Circ Desk"/>
    <s v="USBC-POW-10"/>
  </r>
  <r>
    <d v="2023-02-08T00:00:00"/>
    <x v="0"/>
    <s v="UCLA Undergrad"/>
    <d v="2023-02-08T00:00:00"/>
    <s v="OMNI12"/>
    <s v="SEL Boelter Circ Desk"/>
    <s v="OMN-BOE-02"/>
  </r>
  <r>
    <d v="2023-02-08T00:00:00"/>
    <x v="0"/>
    <s v="UCLA Undergrad"/>
    <d v="2023-02-08T00:00:00"/>
    <s v="OMNI24"/>
    <s v="Music Circ Desk"/>
    <s v="OMN-MUS-04"/>
  </r>
  <r>
    <d v="2023-02-08T00:00:00"/>
    <x v="0"/>
    <s v="UCLA Undergrad"/>
    <d v="2023-02-08T00:00:00"/>
    <s v="OMNI39"/>
    <s v="CLICC Circ Desk"/>
    <s v="OMN-YRL-09"/>
  </r>
  <r>
    <d v="2023-02-08T00:00:00"/>
    <x v="0"/>
    <s v="UCLA Undergrad"/>
    <d v="2023-02-08T00:00:00"/>
    <s v="OMNI43"/>
    <s v="CLICC Circ Desk"/>
    <m/>
  </r>
  <r>
    <d v="2023-02-08T00:00:00"/>
    <x v="0"/>
    <s v="UCLA Undergrad"/>
    <d v="2023-02-08T00:00:00"/>
    <s v="UVGA14"/>
    <s v="CLICC Circ Desk"/>
    <m/>
  </r>
  <r>
    <d v="2023-02-08T00:00:00"/>
    <x v="0"/>
    <s v="UCLA Undergrad"/>
    <d v="2023-02-08T00:00:00"/>
    <s v="UVGA21"/>
    <s v="CLICC Circ Desk"/>
    <m/>
  </r>
  <r>
    <d v="2023-02-08T00:00:00"/>
    <x v="0"/>
    <s v="UCLA Undergrad"/>
    <d v="2023-02-08T00:00:00"/>
    <s v="WALLADPT04"/>
    <s v="SEL Boelter Circ Desk"/>
    <s v="ADP-BOE-02"/>
  </r>
  <r>
    <d v="2023-02-08T00:00:00"/>
    <x v="0"/>
    <s v="UCLA Undergrad"/>
    <d v="2023-02-08T00:00:00"/>
    <s v="WALLADPT24"/>
    <s v="CLICC Circ Desk"/>
    <s v="ADP-YRL-01"/>
  </r>
  <r>
    <d v="2023-02-08T00:00:00"/>
    <x v="0"/>
    <s v="UCLA Undergrad"/>
    <d v="2023-02-08T00:00:00"/>
    <s v="WALLADPT28"/>
    <s v="CLICC Circ Desk"/>
    <m/>
  </r>
  <r>
    <d v="2023-02-08T00:00:00"/>
    <x v="0"/>
    <s v="UCLA Undergrad"/>
    <d v="2023-02-08T00:00:00"/>
    <s v="WALLADPT32"/>
    <s v="CLICC Circ Desk"/>
    <m/>
  </r>
  <r>
    <d v="2023-02-08T00:00:00"/>
    <x v="0"/>
    <s v="UCLA Undergrad"/>
    <d v="2023-02-08T00:00:00"/>
    <s v="WALLADPT36"/>
    <s v="CLICC Circ Desk"/>
    <m/>
  </r>
  <r>
    <d v="2023-02-08T00:00:00"/>
    <x v="0"/>
    <s v="UCLA Undergrad"/>
    <d v="2023-02-08T00:00:00"/>
    <s v="WALLADPT39"/>
    <s v="CLICC Circ Desk"/>
    <m/>
  </r>
  <r>
    <d v="2023-02-08T00:00:00"/>
    <x v="0"/>
    <s v="UCLA Undergrad"/>
    <d v="2023-02-08T00:00:00"/>
    <s v="WALLADPT40"/>
    <s v="CLICC Circ Desk"/>
    <m/>
  </r>
  <r>
    <d v="2023-02-08T00:00:00"/>
    <x v="0"/>
    <s v="UCLA Undergrad"/>
    <d v="2023-02-08T00:00:00"/>
    <s v="WALLADPT44"/>
    <s v="CLICC Circ Desk"/>
    <m/>
  </r>
  <r>
    <d v="2023-02-08T00:00:00"/>
    <x v="0"/>
    <s v="UCLA Undergrad"/>
    <d v="2023-02-08T00:00:00"/>
    <s v="WALLADPT46"/>
    <s v="CLICC Circ Desk"/>
    <m/>
  </r>
  <r>
    <d v="2023-02-08T00:00:00"/>
    <x v="0"/>
    <s v="UCLA Undergrad"/>
    <d v="2023-02-08T00:00:00"/>
    <s v="WALLADPT47"/>
    <s v="CLICC Circ Desk"/>
    <m/>
  </r>
  <r>
    <d v="2023-02-08T00:00:00"/>
    <x v="0"/>
    <s v="UCLA Undergrad"/>
    <d v="2023-02-08T00:00:00"/>
    <s v="WALLADPT49"/>
    <s v="CLICC Circ Desk"/>
    <m/>
  </r>
  <r>
    <d v="2023-02-08T00:00:00"/>
    <x v="0"/>
    <s v="UCLA Undergrad"/>
    <d v="2023-02-15T00:00:00"/>
    <s v="CBK110"/>
    <s v="Default Circulation Desk"/>
    <s v="CLTL-06"/>
  </r>
  <r>
    <d v="2023-02-08T00:00:00"/>
    <x v="0"/>
    <s v="UCLA Undergrad"/>
    <d v="2023-02-15T00:00:00"/>
    <s v="CBK295"/>
    <s v="CLICC Circ Desk"/>
    <s v="CBK-CLICC-46"/>
  </r>
  <r>
    <d v="2023-02-08T00:00:00"/>
    <x v="0"/>
    <s v="UCLA Undergrad"/>
    <d v="2023-02-15T00:00:00"/>
    <s v="CBK298"/>
    <s v="Default Circulation Desk"/>
    <s v="CBK-CLICC-49"/>
  </r>
  <r>
    <d v="2023-02-08T00:00:00"/>
    <x v="0"/>
    <s v="UCLA Undergrad"/>
    <d v="2023-02-15T00:00:00"/>
    <s v="CBK332"/>
    <s v="Default Circulation Desk"/>
    <s v="CBK-CLICC-83"/>
  </r>
  <r>
    <d v="2023-02-08T00:00:00"/>
    <x v="0"/>
    <s v="UCLA Undergrad"/>
    <d v="2023-02-15T00:00:00"/>
    <s v="CBK339"/>
    <s v="Default Circulation Desk"/>
    <s v="CBK-CLICC-90"/>
  </r>
  <r>
    <d v="2023-02-08T00:00:00"/>
    <x v="0"/>
    <s v="UCLA Undergrad"/>
    <d v="2023-02-15T00:00:00"/>
    <s v="CLICC-ML-0034"/>
    <s v="CLICC Circ Desk"/>
    <s v="ITS MacBook 63"/>
  </r>
  <r>
    <d v="2023-02-08T00:00:00"/>
    <x v="0"/>
    <s v="UCLA Undergrad"/>
    <d v="2023-02-15T00:00:00"/>
    <s v="CLICC-ML-0072"/>
    <s v="CLICC Circ Desk"/>
    <s v="ITS MacBook 30"/>
  </r>
  <r>
    <d v="2023-02-08T00:00:00"/>
    <x v="0"/>
    <s v="UCLA Undergrad"/>
    <d v="2023-02-15T00:00:00"/>
    <s v="CLICC-ML-2015"/>
    <s v="CLICC Circ Desk"/>
    <s v="CLICC-ML-2015"/>
  </r>
  <r>
    <d v="2023-02-08T00:00:00"/>
    <x v="0"/>
    <s v="UCLA Undergrad"/>
    <d v="2023-02-15T00:00:00"/>
    <s v="CLICC-ML-2084"/>
    <s v="CLICC Circ Desk"/>
    <s v="CLICC-ML-2084"/>
  </r>
  <r>
    <d v="2023-02-08T00:00:00"/>
    <x v="0"/>
    <s v="UCLA Undergrad"/>
    <d v="2023-02-15T00:00:00"/>
    <s v="CLICC-MM-0024"/>
    <s v="CLICC Circ Desk"/>
    <s v="ITS iPad 17"/>
  </r>
  <r>
    <d v="2023-02-08T00:00:00"/>
    <x v="0"/>
    <s v="UCLA Undergrad"/>
    <d v="2023-02-15T00:00:00"/>
    <s v="CLICC-MM-0231"/>
    <s v="CLICC Circ Desk"/>
    <s v="ITS iPad 265"/>
  </r>
  <r>
    <d v="2023-02-08T00:00:00"/>
    <x v="0"/>
    <s v="UCLA Undergrad"/>
    <d v="2023-02-15T00:00:00"/>
    <s v="CLICC-MM-084"/>
    <s v="CLICC Circ Desk"/>
    <m/>
  </r>
  <r>
    <d v="2023-02-08T00:00:00"/>
    <x v="0"/>
    <s v="UCLA Undergrad"/>
    <d v="2023-02-15T00:00:00"/>
    <s v="HP120"/>
    <s v="CLICC Circ Desk"/>
    <s v="WL-PC2-09"/>
  </r>
  <r>
    <d v="2023-02-08T00:00:00"/>
    <x v="0"/>
    <s v="UCLA Undergrad"/>
    <d v="2023-02-21T00:00:00"/>
    <s v="CLICC-MM-0069"/>
    <s v="CLICC Circ Desk"/>
    <s v="ITS iPad 176"/>
  </r>
  <r>
    <d v="2023-02-08T00:00:00"/>
    <x v="0"/>
    <s v="UCLA Undergrad"/>
    <d v="2023-02-21T00:00:00"/>
    <s v="HP083"/>
    <s v="CLICC Circ Desk"/>
    <s v="WL-RC2-13"/>
  </r>
  <r>
    <d v="2023-02-08T00:00:00"/>
    <x v="0"/>
    <s v="UCLA Undergrad"/>
    <d v="2023-02-22T00:00:00"/>
    <s v="CLICC-ML-0083"/>
    <s v="CLICC Circ Desk"/>
    <s v="ITS MacBook 124"/>
  </r>
  <r>
    <d v="2023-02-08T00:00:00"/>
    <x v="0"/>
    <s v="UCLA Undergrad"/>
    <d v="2023-02-22T00:00:00"/>
    <s v="CLICC-MM-033"/>
    <s v="CLICC Circ Desk"/>
    <m/>
  </r>
  <r>
    <d v="2023-02-08T00:00:00"/>
    <x v="0"/>
    <s v="UCLA Undergrad"/>
    <d v="2023-02-22T00:00:00"/>
    <s v="HP019"/>
    <s v="CLICC Circ Desk"/>
    <s v="WL-BCR-09"/>
  </r>
  <r>
    <d v="2023-02-08T00:00:00"/>
    <x v="0"/>
    <s v="UCLA Undergrad"/>
    <d v="2023-02-22T00:00:00"/>
    <s v="HP095"/>
    <s v="CLICC Circ Desk"/>
    <s v="WL-POW-04"/>
  </r>
  <r>
    <d v="2023-02-08T00:00:00"/>
    <x v="0"/>
    <s v="UCLA Undergrad"/>
    <d v="2023-02-22T00:00:00"/>
    <s v="HP125"/>
    <s v="CLICC Circ Desk"/>
    <s v="WL-PC2-14"/>
  </r>
  <r>
    <d v="2023-02-08T00:00:00"/>
    <x v="0"/>
    <s v="UCLA Undergrad"/>
    <d v="2023-02-22T00:00:00"/>
    <s v="HP128"/>
    <s v="CLICC Circ Desk"/>
    <s v="WL-PC2-17"/>
  </r>
  <r>
    <d v="2023-02-08T00:00:00"/>
    <x v="0"/>
    <s v="UCLA Undergrad"/>
    <d v="2023-02-22T00:00:00"/>
    <s v="HP140"/>
    <s v="CLICC Circ Desk"/>
    <s v="WL-PC2-29"/>
  </r>
  <r>
    <d v="2023-02-08T00:00:00"/>
    <x v="64"/>
    <s v="UCLA Undergrad"/>
    <d v="2023-02-08T00:00:00"/>
    <s v="HDMIC12"/>
    <s v="CLICC Circ Desk"/>
    <s v="HDMC-YRL-04"/>
  </r>
  <r>
    <d v="2023-02-08T00:00:00"/>
    <x v="65"/>
    <s v="UCLA Undergrad"/>
    <d v="2023-06-01T00:00:00"/>
    <s v="AD2349"/>
    <s v="SEL Boelter Circ Desk"/>
    <m/>
  </r>
  <r>
    <d v="2023-02-09T00:00:00"/>
    <x v="0"/>
    <m/>
    <d v="2023-02-09T00:00:00"/>
    <s v="CALC19"/>
    <s v="SEL Boelter Circ Desk"/>
    <m/>
  </r>
  <r>
    <d v="2023-02-09T00:00:00"/>
    <x v="0"/>
    <m/>
    <d v="2023-02-09T00:00:00"/>
    <s v="CALC23"/>
    <s v="SEL Boelter Circ Desk"/>
    <m/>
  </r>
  <r>
    <d v="2023-02-09T00:00:00"/>
    <x v="0"/>
    <m/>
    <d v="2023-02-09T00:00:00"/>
    <s v="CLICC-MM-0118"/>
    <s v="CLICC Circ Desk"/>
    <s v="ITS iPad 305"/>
  </r>
  <r>
    <d v="2023-02-09T00:00:00"/>
    <x v="0"/>
    <m/>
    <d v="2023-02-09T00:00:00"/>
    <s v="HPUSBC05"/>
    <s v="SEL Boelter Circ Desk"/>
    <s v="HPUS-BOE-05"/>
  </r>
  <r>
    <d v="2023-02-09T00:00:00"/>
    <x v="0"/>
    <m/>
    <d v="2023-02-09T00:00:00"/>
    <s v="HPUSBC12"/>
    <s v="SEL Boelter Circ Desk"/>
    <m/>
  </r>
  <r>
    <d v="2023-02-09T00:00:00"/>
    <x v="0"/>
    <m/>
    <d v="2023-02-09T00:00:00"/>
    <s v="IPADK200"/>
    <s v="CLICC Circ Desk"/>
    <s v="CLICC iPad Keyboard 200"/>
  </r>
  <r>
    <d v="2023-02-09T00:00:00"/>
    <x v="0"/>
    <m/>
    <d v="2023-02-09T00:00:00"/>
    <s v="IPHONE20"/>
    <s v="SEL Boelter Circ Desk"/>
    <s v="IPH-BOE-04"/>
  </r>
  <r>
    <d v="2023-02-09T00:00:00"/>
    <x v="0"/>
    <m/>
    <d v="2023-02-09T00:00:00"/>
    <s v="OMNI14"/>
    <s v="SEL Boelter Circ Desk"/>
    <s v="OMN-BOE-04"/>
  </r>
  <r>
    <d v="2023-02-09T00:00:00"/>
    <x v="0"/>
    <m/>
    <d v="2023-02-09T00:00:00"/>
    <s v="WALLADPT06"/>
    <s v="SEL Boelter Circ Desk"/>
    <s v="ADP-BOE-04"/>
  </r>
  <r>
    <d v="2023-02-09T00:00:00"/>
    <x v="0"/>
    <m/>
    <d v="2023-02-09T00:00:00"/>
    <s v="WALLADPT39"/>
    <s v="CLICC Circ Desk"/>
    <m/>
  </r>
  <r>
    <d v="2023-02-09T00:00:00"/>
    <x v="0"/>
    <s v="UCLA Graduate"/>
    <d v="2023-02-09T00:00:00"/>
    <s v="CALC08"/>
    <s v="CLICC Circ Desk"/>
    <s v="CAL-POW-07"/>
  </r>
  <r>
    <d v="2023-02-09T00:00:00"/>
    <x v="0"/>
    <s v="UCLA Graduate"/>
    <d v="2023-02-09T00:00:00"/>
    <s v="HDMIC13"/>
    <s v="CLICC Circ Desk"/>
    <s v="HDMC-YRL-05"/>
  </r>
  <r>
    <d v="2023-02-09T00:00:00"/>
    <x v="0"/>
    <s v="UCLA Graduate"/>
    <d v="2023-02-09T00:00:00"/>
    <s v="HDST28"/>
    <s v="Biomed Circ Desk"/>
    <s v="HDS-BIO-11"/>
  </r>
  <r>
    <d v="2023-02-09T00:00:00"/>
    <x v="0"/>
    <s v="UCLA Graduate"/>
    <d v="2023-02-09T00:00:00"/>
    <s v="HPUSBC05"/>
    <s v="SEL Boelter Circ Desk"/>
    <s v="HPUS-BOE-05"/>
  </r>
  <r>
    <d v="2023-02-09T00:00:00"/>
    <x v="0"/>
    <s v="UCLA Graduate"/>
    <d v="2023-02-09T00:00:00"/>
    <s v="HPUSBC12"/>
    <s v="SEL Boelter Circ Desk"/>
    <m/>
  </r>
  <r>
    <d v="2023-02-09T00:00:00"/>
    <x v="0"/>
    <s v="UCLA Graduate"/>
    <d v="2023-02-09T00:00:00"/>
    <s v="HPUSBC13"/>
    <s v="SEL Boelter Circ Desk"/>
    <m/>
  </r>
  <r>
    <d v="2023-02-09T00:00:00"/>
    <x v="0"/>
    <s v="UCLA Graduate"/>
    <d v="2023-02-09T00:00:00"/>
    <s v="IPHONE30"/>
    <s v="CLICC Circ Desk"/>
    <s v="IPH-YRL-06"/>
  </r>
  <r>
    <d v="2023-02-09T00:00:00"/>
    <x v="0"/>
    <s v="UCLA Graduate"/>
    <d v="2023-02-09T00:00:00"/>
    <s v="IPHONE34"/>
    <s v="CLICC Circ Desk"/>
    <s v="IPH-YRL-10"/>
  </r>
  <r>
    <d v="2023-02-09T00:00:00"/>
    <x v="0"/>
    <s v="UCLA Graduate"/>
    <d v="2023-02-09T00:00:00"/>
    <s v="IPHONE48"/>
    <s v="CLICC Circ Desk"/>
    <s v="IPH-POW-04"/>
  </r>
  <r>
    <d v="2023-02-09T00:00:00"/>
    <x v="0"/>
    <s v="UCLA Graduate"/>
    <d v="2023-02-09T00:00:00"/>
    <s v="IPHONE52"/>
    <s v="CLICC Circ Desk"/>
    <s v="IPH-POW-08"/>
  </r>
  <r>
    <d v="2023-02-09T00:00:00"/>
    <x v="0"/>
    <s v="UCLA Graduate"/>
    <d v="2023-02-09T00:00:00"/>
    <s v="IPHONE58"/>
    <s v="Biomed Circ Desk"/>
    <s v="IPH-BIO-02"/>
  </r>
  <r>
    <d v="2023-02-09T00:00:00"/>
    <x v="0"/>
    <s v="UCLA Graduate"/>
    <d v="2023-02-09T00:00:00"/>
    <s v="MACCHRG67"/>
    <s v="Biomed Circ Desk"/>
    <s v="MAGT-BIO-06"/>
  </r>
  <r>
    <d v="2023-02-09T00:00:00"/>
    <x v="0"/>
    <s v="UCLA Graduate"/>
    <d v="2023-02-09T00:00:00"/>
    <s v="MACUSBC08C08"/>
    <s v="CLICC Circ Desk"/>
    <s v="USBC-YRL-04"/>
  </r>
  <r>
    <d v="2023-02-09T00:00:00"/>
    <x v="0"/>
    <s v="UCLA Graduate"/>
    <d v="2023-02-09T00:00:00"/>
    <s v="MACUSBC09C09"/>
    <s v="CLICC Circ Desk"/>
    <s v="USBC-YRL-05"/>
  </r>
  <r>
    <d v="2023-02-09T00:00:00"/>
    <x v="0"/>
    <s v="UCLA Graduate"/>
    <d v="2023-02-09T00:00:00"/>
    <s v="MACUSBC24C24"/>
    <s v="CLICC Circ Desk"/>
    <s v="USBC-POW-07"/>
  </r>
  <r>
    <d v="2023-02-09T00:00:00"/>
    <x v="0"/>
    <s v="UCLA Graduate"/>
    <d v="2023-02-09T00:00:00"/>
    <s v="MACUSBC25C25"/>
    <s v="CLICC Circ Desk"/>
    <s v="USBC-POW-08"/>
  </r>
  <r>
    <d v="2023-02-09T00:00:00"/>
    <x v="0"/>
    <s v="UCLA Graduate"/>
    <d v="2023-02-09T00:00:00"/>
    <s v="MACUSBC27C27"/>
    <s v="CLICC Circ Desk"/>
    <s v="USBC-POW-10"/>
  </r>
  <r>
    <d v="2023-02-09T00:00:00"/>
    <x v="0"/>
    <s v="UCLA Graduate"/>
    <d v="2023-02-09T00:00:00"/>
    <s v="UVGA19"/>
    <s v="CLICC Circ Desk"/>
    <m/>
  </r>
  <r>
    <d v="2023-02-09T00:00:00"/>
    <x v="0"/>
    <s v="UCLA Graduate"/>
    <d v="2023-02-09T00:00:00"/>
    <s v="WALLADPT23"/>
    <s v="Biomed Circ Desk"/>
    <s v="ADP-BIO-07"/>
  </r>
  <r>
    <d v="2023-02-09T00:00:00"/>
    <x v="0"/>
    <s v="UCLA Graduate"/>
    <d v="2023-02-09T00:00:00"/>
    <s v="WALLADPT32"/>
    <s v="CLICC Circ Desk"/>
    <m/>
  </r>
  <r>
    <d v="2023-02-09T00:00:00"/>
    <x v="0"/>
    <s v="UCLA Graduate"/>
    <d v="2023-02-09T00:00:00"/>
    <s v="WALLADPT36"/>
    <s v="CLICC Circ Desk"/>
    <m/>
  </r>
  <r>
    <d v="2023-02-09T00:00:00"/>
    <x v="0"/>
    <s v="UCLA Graduate"/>
    <d v="2023-02-09T00:00:00"/>
    <s v="WALLADPT40"/>
    <s v="CLICC Circ Desk"/>
    <m/>
  </r>
  <r>
    <d v="2023-02-09T00:00:00"/>
    <x v="0"/>
    <s v="UCLA Graduate"/>
    <d v="2023-02-09T00:00:00"/>
    <s v="WALLADPT43"/>
    <s v="CLICC Circ Desk"/>
    <m/>
  </r>
  <r>
    <d v="2023-02-09T00:00:00"/>
    <x v="0"/>
    <s v="UCLA Graduate"/>
    <d v="2023-02-09T00:00:00"/>
    <s v="WALLADPT47"/>
    <s v="CLICC Circ Desk"/>
    <m/>
  </r>
  <r>
    <d v="2023-02-09T00:00:00"/>
    <x v="0"/>
    <s v="UCLA Graduate"/>
    <d v="2023-02-16T00:00:00"/>
    <s v="CBK030"/>
    <s v="Management Circ Desk"/>
    <s v="CBK-030"/>
  </r>
  <r>
    <d v="2023-02-09T00:00:00"/>
    <x v="0"/>
    <s v="UCLA Graduate"/>
    <d v="2023-02-16T00:00:00"/>
    <s v="CBK191"/>
    <s v="Biomed Circ Desk"/>
    <s v="CBK-BIO-02"/>
  </r>
  <r>
    <d v="2023-02-09T00:00:00"/>
    <x v="0"/>
    <s v="UCLA Graduate"/>
    <d v="2023-02-16T00:00:00"/>
    <s v="CLICC-ML-0067"/>
    <s v="CLICC Circ Desk"/>
    <s v="ITS MacBook 121"/>
  </r>
  <r>
    <d v="2023-02-09T00:00:00"/>
    <x v="0"/>
    <s v="UCLA Graduate"/>
    <d v="2023-02-16T00:00:00"/>
    <s v="CLICC-ML-0072"/>
    <s v="CLICC Circ Desk"/>
    <s v="ITS MacBook 30"/>
  </r>
  <r>
    <d v="2023-02-09T00:00:00"/>
    <x v="0"/>
    <s v="UCLA Graduate"/>
    <d v="2023-02-16T00:00:00"/>
    <s v="CLICC-ML-2092"/>
    <s v="CLICC Circ Desk"/>
    <s v="CLICC-ML-2092"/>
  </r>
  <r>
    <d v="2023-02-09T00:00:00"/>
    <x v="0"/>
    <s v="UCLA Graduate"/>
    <d v="2023-02-16T00:00:00"/>
    <s v="CLICC-MM-016"/>
    <s v="CLICC Circ Desk"/>
    <m/>
  </r>
  <r>
    <d v="2023-02-09T00:00:00"/>
    <x v="0"/>
    <s v="UCLA Graduate"/>
    <d v="2023-02-20T00:00:00"/>
    <s v="CLICC-ML-2022"/>
    <s v="CLICC Circ Desk"/>
    <s v="CLICC-ML-2022"/>
  </r>
  <r>
    <d v="2023-02-09T00:00:00"/>
    <x v="0"/>
    <s v="UCLA Graduate"/>
    <d v="2023-02-20T00:00:00"/>
    <s v="CLICC-MM-0041"/>
    <s v="CLICC Circ Desk"/>
    <s v="ITS iPad 88"/>
  </r>
  <r>
    <d v="2023-02-09T00:00:00"/>
    <x v="0"/>
    <s v="UCLA Graduate"/>
    <d v="2023-02-23T00:00:00"/>
    <s v="CLICC-ML-0026"/>
    <s v="CLICC Circ Desk"/>
    <s v="ITS MacBook 12"/>
  </r>
  <r>
    <d v="2023-02-09T00:00:00"/>
    <x v="0"/>
    <s v="UCLA Graduate"/>
    <d v="2023-02-23T00:00:00"/>
    <s v="CLICC-ML-0100"/>
    <s v="CLICC Circ Desk"/>
    <s v="ITS MacBook 98"/>
  </r>
  <r>
    <d v="2023-02-09T00:00:00"/>
    <x v="0"/>
    <s v="UCLA Graduate"/>
    <d v="2023-02-23T00:00:00"/>
    <s v="CLICC-ML-2032"/>
    <s v="CLICC Circ Desk"/>
    <s v="CLICC-ML-2032"/>
  </r>
  <r>
    <d v="2023-02-09T00:00:00"/>
    <x v="0"/>
    <s v="UCLA Graduate"/>
    <d v="2023-02-23T00:00:00"/>
    <s v="CLICC-MM-0019"/>
    <s v="CLICC Circ Desk"/>
    <s v="ITS iPad 324"/>
  </r>
  <r>
    <d v="2023-02-09T00:00:00"/>
    <x v="0"/>
    <s v="UCLA Graduate"/>
    <d v="2023-02-23T00:00:00"/>
    <s v="CLICC-MM-0044"/>
    <s v="CLICC Circ Desk"/>
    <s v="ITS iPad 219"/>
  </r>
  <r>
    <d v="2023-02-09T00:00:00"/>
    <x v="0"/>
    <s v="UCLA Graduate"/>
    <d v="2023-02-23T00:00:00"/>
    <s v="FAC518"/>
    <s v="CLICC Circ Desk"/>
    <s v="ITS iPad 118"/>
  </r>
  <r>
    <d v="2023-02-09T00:00:00"/>
    <x v="0"/>
    <s v="UCLA Graduate"/>
    <d v="2023-02-23T00:00:00"/>
    <s v="HP036"/>
    <s v="CLICC Circ Desk"/>
    <s v="WL-SEL-01"/>
  </r>
  <r>
    <d v="2023-02-09T00:00:00"/>
    <x v="0"/>
    <s v="UCLA Graduate"/>
    <d v="2023-02-23T00:00:00"/>
    <s v="HP058"/>
    <s v="CLICC Circ Desk"/>
    <s v="WL-YRL-08"/>
  </r>
  <r>
    <d v="2023-02-09T00:00:00"/>
    <x v="0"/>
    <s v="UCLA Graduate"/>
    <d v="2023-02-23T00:00:00"/>
    <s v="HP127"/>
    <s v="CLICC Circ Desk"/>
    <s v="WL-PC2-16"/>
  </r>
  <r>
    <d v="2023-02-09T00:00:00"/>
    <x v="0"/>
    <s v="UCLA Mgmt PhD"/>
    <d v="2023-02-23T00:00:00"/>
    <s v="CLICC-MM-040"/>
    <s v="CLICC Circ Desk"/>
    <m/>
  </r>
  <r>
    <d v="2023-02-09T00:00:00"/>
    <x v="0"/>
    <s v="UCLA Undergrad"/>
    <d v="2023-02-09T00:00:00"/>
    <s v="CALC04"/>
    <s v="CLICC Circ Desk"/>
    <s v="CAL-POW-03"/>
  </r>
  <r>
    <d v="2023-02-09T00:00:00"/>
    <x v="0"/>
    <s v="UCLA Undergrad"/>
    <d v="2023-02-09T00:00:00"/>
    <s v="CALC05"/>
    <s v="CLICC Circ Desk"/>
    <s v="CAL-POW-04"/>
  </r>
  <r>
    <d v="2023-02-09T00:00:00"/>
    <x v="0"/>
    <s v="UCLA Undergrad"/>
    <d v="2023-02-09T00:00:00"/>
    <s v="CALC07"/>
    <s v="CLICC Circ Desk"/>
    <s v="CAL-POW-06"/>
  </r>
  <r>
    <d v="2023-02-09T00:00:00"/>
    <x v="0"/>
    <s v="UCLA Undergrad"/>
    <d v="2023-02-09T00:00:00"/>
    <s v="CALC09"/>
    <s v="CLICC Circ Desk"/>
    <m/>
  </r>
  <r>
    <d v="2023-02-09T00:00:00"/>
    <x v="0"/>
    <s v="UCLA Undergrad"/>
    <d v="2023-02-09T00:00:00"/>
    <s v="HDMIC13"/>
    <s v="CLICC Circ Desk"/>
    <s v="HDMC-YRL-05"/>
  </r>
  <r>
    <d v="2023-02-09T00:00:00"/>
    <x v="0"/>
    <s v="UCLA Undergrad"/>
    <d v="2023-02-09T00:00:00"/>
    <s v="HDMIC20"/>
    <s v="CLICC Circ Desk"/>
    <s v="HDMC-YRL-12"/>
  </r>
  <r>
    <d v="2023-02-09T00:00:00"/>
    <x v="0"/>
    <s v="UCLA Undergrad"/>
    <d v="2023-02-09T00:00:00"/>
    <s v="HDST03"/>
    <s v="SEL Boelter Circ Desk"/>
    <s v="HDS-BOE-03"/>
  </r>
  <r>
    <d v="2023-02-09T00:00:00"/>
    <x v="0"/>
    <s v="UCLA Undergrad"/>
    <d v="2023-02-09T00:00:00"/>
    <s v="HDST11"/>
    <s v="CLICC Circ Desk"/>
    <s v="HDS-YRL-05"/>
  </r>
  <r>
    <d v="2023-02-09T00:00:00"/>
    <x v="0"/>
    <s v="UCLA Undergrad"/>
    <d v="2023-02-09T00:00:00"/>
    <s v="HDST15"/>
    <s v="CLICC Circ Desk"/>
    <s v="HDS-POW-04"/>
  </r>
  <r>
    <d v="2023-02-09T00:00:00"/>
    <x v="0"/>
    <s v="UCLA Undergrad"/>
    <d v="2023-02-09T00:00:00"/>
    <s v="HPUSBC05"/>
    <s v="SEL Boelter Circ Desk"/>
    <s v="HPUS-BOE-05"/>
  </r>
  <r>
    <d v="2023-02-09T00:00:00"/>
    <x v="0"/>
    <s v="UCLA Undergrad"/>
    <d v="2023-02-09T00:00:00"/>
    <s v="HPUSBC06"/>
    <s v="SEL Boelter Circ Desk"/>
    <m/>
  </r>
  <r>
    <d v="2023-02-09T00:00:00"/>
    <x v="0"/>
    <s v="UCLA Undergrad"/>
    <d v="2023-02-09T00:00:00"/>
    <s v="HPUSBC10"/>
    <s v="SEL Boelter Circ Desk"/>
    <m/>
  </r>
  <r>
    <d v="2023-02-09T00:00:00"/>
    <x v="0"/>
    <s v="UCLA Undergrad"/>
    <d v="2023-02-09T00:00:00"/>
    <s v="IPHONE01"/>
    <s v="Music Circ Desk"/>
    <s v="IPH-MUS-01"/>
  </r>
  <r>
    <d v="2023-02-09T00:00:00"/>
    <x v="0"/>
    <s v="UCLA Undergrad"/>
    <d v="2023-02-09T00:00:00"/>
    <s v="IPHONE02"/>
    <s v="Music Circ Desk"/>
    <s v="IPH-MUS-02"/>
  </r>
  <r>
    <d v="2023-02-09T00:00:00"/>
    <x v="0"/>
    <s v="UCLA Undergrad"/>
    <d v="2023-02-09T00:00:00"/>
    <s v="IPHONE20"/>
    <s v="SEL Boelter Circ Desk"/>
    <s v="IPH-BOE-04"/>
  </r>
  <r>
    <d v="2023-02-09T00:00:00"/>
    <x v="0"/>
    <s v="UCLA Undergrad"/>
    <d v="2023-02-09T00:00:00"/>
    <s v="IPHONE22"/>
    <s v="SEL Boelter Circ Desk"/>
    <s v="IPH-BOE-06"/>
  </r>
  <r>
    <d v="2023-02-09T00:00:00"/>
    <x v="0"/>
    <s v="UCLA Undergrad"/>
    <d v="2023-02-09T00:00:00"/>
    <s v="IPHONE25"/>
    <s v="CLICC Circ Desk"/>
    <s v="IPH-YRL-01"/>
  </r>
  <r>
    <d v="2023-02-09T00:00:00"/>
    <x v="0"/>
    <s v="UCLA Undergrad"/>
    <d v="2023-02-09T00:00:00"/>
    <s v="IPHONE27"/>
    <s v="CLICC Circ Desk"/>
    <s v="IPH-YRL-03"/>
  </r>
  <r>
    <d v="2023-02-09T00:00:00"/>
    <x v="0"/>
    <s v="UCLA Undergrad"/>
    <d v="2023-02-09T00:00:00"/>
    <s v="IPHONE30"/>
    <s v="CLICC Circ Desk"/>
    <s v="IPH-YRL-06"/>
  </r>
  <r>
    <d v="2023-02-09T00:00:00"/>
    <x v="0"/>
    <s v="UCLA Undergrad"/>
    <d v="2023-02-09T00:00:00"/>
    <s v="IPHONE31"/>
    <s v="CLICC Circ Desk"/>
    <s v="IPH-YRL-07"/>
  </r>
  <r>
    <d v="2023-02-09T00:00:00"/>
    <x v="0"/>
    <s v="UCLA Undergrad"/>
    <d v="2023-02-09T00:00:00"/>
    <s v="IPHONE37"/>
    <s v="CLICC Circ Desk"/>
    <s v="IPH-YRL-13"/>
  </r>
  <r>
    <d v="2023-02-09T00:00:00"/>
    <x v="0"/>
    <s v="UCLA Undergrad"/>
    <d v="2023-02-09T00:00:00"/>
    <s v="IPHONE44"/>
    <s v="CLICC Circ Desk"/>
    <m/>
  </r>
  <r>
    <d v="2023-02-09T00:00:00"/>
    <x v="0"/>
    <s v="UCLA Undergrad"/>
    <d v="2023-02-09T00:00:00"/>
    <s v="IPHONE46"/>
    <s v="CLICC Circ Desk"/>
    <s v="IPH-POW-02"/>
  </r>
  <r>
    <d v="2023-02-09T00:00:00"/>
    <x v="0"/>
    <s v="UCLA Undergrad"/>
    <d v="2023-02-09T00:00:00"/>
    <s v="IPHONE52"/>
    <s v="CLICC Circ Desk"/>
    <s v="IPH-POW-08"/>
  </r>
  <r>
    <d v="2023-02-09T00:00:00"/>
    <x v="0"/>
    <s v="UCLA Undergrad"/>
    <d v="2023-02-09T00:00:00"/>
    <s v="IPHONE54"/>
    <s v="CLICC Circ Desk"/>
    <s v="IPH-POW-10"/>
  </r>
  <r>
    <d v="2023-02-09T00:00:00"/>
    <x v="0"/>
    <s v="UCLA Undergrad"/>
    <d v="2023-02-09T00:00:00"/>
    <s v="MACCHRG58"/>
    <s v="CLICC Circ Desk"/>
    <s v="MAGT-POW-12"/>
  </r>
  <r>
    <d v="2023-02-09T00:00:00"/>
    <x v="0"/>
    <s v="UCLA Undergrad"/>
    <d v="2023-02-09T00:00:00"/>
    <s v="MACUSBC05C05"/>
    <s v="CLICC Circ Desk"/>
    <s v="USBC-YRL-01"/>
  </r>
  <r>
    <d v="2023-02-09T00:00:00"/>
    <x v="0"/>
    <s v="UCLA Undergrad"/>
    <d v="2023-02-09T00:00:00"/>
    <s v="MACUSBC07C07"/>
    <s v="CLICC Circ Desk"/>
    <s v="USBC-YRL-03"/>
  </r>
  <r>
    <d v="2023-02-09T00:00:00"/>
    <x v="0"/>
    <s v="UCLA Undergrad"/>
    <d v="2023-02-09T00:00:00"/>
    <s v="MACUSBC19C19"/>
    <s v="CLICC Circ Desk"/>
    <s v="USBC-POW-02"/>
  </r>
  <r>
    <d v="2023-02-09T00:00:00"/>
    <x v="0"/>
    <s v="UCLA Undergrad"/>
    <d v="2023-02-09T00:00:00"/>
    <s v="MACUSBC23C23"/>
    <s v="CLICC Circ Desk"/>
    <s v="USBC-POW-06"/>
  </r>
  <r>
    <d v="2023-02-09T00:00:00"/>
    <x v="0"/>
    <s v="UCLA Undergrad"/>
    <d v="2023-02-09T00:00:00"/>
    <s v="MACUSBC25C25"/>
    <s v="CLICC Circ Desk"/>
    <s v="USBC-POW-08"/>
  </r>
  <r>
    <d v="2023-02-09T00:00:00"/>
    <x v="0"/>
    <s v="UCLA Undergrad"/>
    <d v="2023-02-09T00:00:00"/>
    <s v="OMNI12"/>
    <s v="SEL Boelter Circ Desk"/>
    <s v="OMN-BOE-02"/>
  </r>
  <r>
    <d v="2023-02-09T00:00:00"/>
    <x v="0"/>
    <s v="UCLA Undergrad"/>
    <d v="2023-02-09T00:00:00"/>
    <s v="OMNI18"/>
    <s v="SEL Boelter Circ Desk"/>
    <s v="OMN-BOE-08"/>
  </r>
  <r>
    <d v="2023-02-09T00:00:00"/>
    <x v="0"/>
    <s v="UCLA Undergrad"/>
    <d v="2023-02-09T00:00:00"/>
    <s v="OMNI28"/>
    <s v="Music Circ Desk"/>
    <s v="OMN-MUS-08"/>
  </r>
  <r>
    <d v="2023-02-09T00:00:00"/>
    <x v="0"/>
    <s v="UCLA Undergrad"/>
    <d v="2023-02-09T00:00:00"/>
    <s v="UHDMI17"/>
    <s v="CLICC Circ Desk"/>
    <m/>
  </r>
  <r>
    <d v="2023-02-09T00:00:00"/>
    <x v="0"/>
    <s v="UCLA Undergrad"/>
    <d v="2023-02-09T00:00:00"/>
    <s v="UHDMI18"/>
    <s v="CLICC Circ Desk"/>
    <m/>
  </r>
  <r>
    <d v="2023-02-09T00:00:00"/>
    <x v="0"/>
    <s v="UCLA Undergrad"/>
    <d v="2023-02-09T00:00:00"/>
    <s v="UHDMI19"/>
    <s v="CLICC Circ Desk"/>
    <m/>
  </r>
  <r>
    <d v="2023-02-09T00:00:00"/>
    <x v="0"/>
    <s v="UCLA Undergrad"/>
    <d v="2023-02-09T00:00:00"/>
    <s v="WALLADPT06"/>
    <s v="SEL Boelter Circ Desk"/>
    <s v="ADP-BOE-04"/>
  </r>
  <r>
    <d v="2023-02-09T00:00:00"/>
    <x v="0"/>
    <s v="UCLA Undergrad"/>
    <d v="2023-02-09T00:00:00"/>
    <s v="WALLADPT07"/>
    <s v="SEL Boelter Circ Desk"/>
    <s v="ADP-BOE-05"/>
  </r>
  <r>
    <d v="2023-02-09T00:00:00"/>
    <x v="0"/>
    <s v="UCLA Undergrad"/>
    <d v="2023-02-09T00:00:00"/>
    <s v="WALLADPT12"/>
    <s v="CLICC Circ Desk"/>
    <s v="ADP-POW-01"/>
  </r>
  <r>
    <d v="2023-02-09T00:00:00"/>
    <x v="0"/>
    <s v="UCLA Undergrad"/>
    <d v="2023-02-09T00:00:00"/>
    <s v="WALLADPT25"/>
    <s v="CLICC Circ Desk"/>
    <s v="ADP-YRL-02"/>
  </r>
  <r>
    <d v="2023-02-09T00:00:00"/>
    <x v="0"/>
    <s v="UCLA Undergrad"/>
    <d v="2023-02-09T00:00:00"/>
    <s v="WALLADPT28"/>
    <s v="CLICC Circ Desk"/>
    <m/>
  </r>
  <r>
    <d v="2023-02-09T00:00:00"/>
    <x v="0"/>
    <s v="UCLA Undergrad"/>
    <d v="2023-02-09T00:00:00"/>
    <s v="WALLADPT32"/>
    <s v="CLICC Circ Desk"/>
    <m/>
  </r>
  <r>
    <d v="2023-02-09T00:00:00"/>
    <x v="0"/>
    <s v="UCLA Undergrad"/>
    <d v="2023-02-09T00:00:00"/>
    <s v="WALLADPT36"/>
    <s v="CLICC Circ Desk"/>
    <m/>
  </r>
  <r>
    <d v="2023-02-09T00:00:00"/>
    <x v="0"/>
    <s v="UCLA Undergrad"/>
    <d v="2023-02-09T00:00:00"/>
    <s v="WALLADPT39"/>
    <s v="CLICC Circ Desk"/>
    <m/>
  </r>
  <r>
    <d v="2023-02-09T00:00:00"/>
    <x v="0"/>
    <s v="UCLA Undergrad"/>
    <d v="2023-02-09T00:00:00"/>
    <s v="WALLADPT44"/>
    <s v="CLICC Circ Desk"/>
    <m/>
  </r>
  <r>
    <d v="2023-02-09T00:00:00"/>
    <x v="0"/>
    <s v="UCLA Undergrad"/>
    <d v="2023-02-09T00:00:00"/>
    <s v="WALLADPT46"/>
    <s v="CLICC Circ Desk"/>
    <m/>
  </r>
  <r>
    <d v="2023-02-09T00:00:00"/>
    <x v="0"/>
    <s v="UCLA Undergrad"/>
    <d v="2023-02-09T00:00:00"/>
    <s v="WALLADPT48"/>
    <s v="CLICC Circ Desk"/>
    <m/>
  </r>
  <r>
    <d v="2023-02-09T00:00:00"/>
    <x v="0"/>
    <s v="UCLA Undergrad"/>
    <d v="2023-02-10T00:00:00"/>
    <s v="IPHONE42"/>
    <s v="Default Circulation Desk"/>
    <s v="IPH-LOC-04"/>
  </r>
  <r>
    <d v="2023-02-09T00:00:00"/>
    <x v="0"/>
    <s v="UCLA Undergrad"/>
    <d v="2023-02-10T00:00:00"/>
    <s v="MACUSBC12C12"/>
    <s v="Default Circulation Desk"/>
    <s v="USBC-LOC-01"/>
  </r>
  <r>
    <d v="2023-02-09T00:00:00"/>
    <x v="0"/>
    <s v="UCLA Undergrad"/>
    <d v="2023-02-16T00:00:00"/>
    <s v="CBK038"/>
    <s v="CLICC Circ Desk"/>
    <s v="CPOW-04"/>
  </r>
  <r>
    <d v="2023-02-09T00:00:00"/>
    <x v="0"/>
    <s v="UCLA Undergrad"/>
    <d v="2023-02-16T00:00:00"/>
    <s v="CBK090"/>
    <s v="CLICC Circ Desk"/>
    <s v="CYRL-16"/>
  </r>
  <r>
    <d v="2023-02-09T00:00:00"/>
    <x v="0"/>
    <s v="UCLA Undergrad"/>
    <d v="2023-02-16T00:00:00"/>
    <s v="CBK116"/>
    <s v="CLICC Circ Desk"/>
    <s v="CBIO-02"/>
  </r>
  <r>
    <d v="2023-02-09T00:00:00"/>
    <x v="0"/>
    <s v="UCLA Undergrad"/>
    <d v="2023-02-16T00:00:00"/>
    <s v="CBK128"/>
    <s v="CLICC Circ Desk"/>
    <s v="CART-04"/>
  </r>
  <r>
    <d v="2023-02-09T00:00:00"/>
    <x v="0"/>
    <s v="UCLA Undergrad"/>
    <d v="2023-02-16T00:00:00"/>
    <s v="CBK206"/>
    <s v="Biomed Circ Desk"/>
    <s v="CBK-BIO-17"/>
  </r>
  <r>
    <d v="2023-02-09T00:00:00"/>
    <x v="0"/>
    <s v="UCLA Undergrad"/>
    <d v="2023-02-16T00:00:00"/>
    <s v="CBK311"/>
    <s v="CLICC Circ Desk"/>
    <s v="CBK-CLICC-62"/>
  </r>
  <r>
    <d v="2023-02-09T00:00:00"/>
    <x v="0"/>
    <s v="UCLA Undergrad"/>
    <d v="2023-02-16T00:00:00"/>
    <s v="CLICC-ML-0033"/>
    <s v="CLICC Circ Desk"/>
    <s v="ITS MacBook 112"/>
  </r>
  <r>
    <d v="2023-02-09T00:00:00"/>
    <x v="0"/>
    <s v="UCLA Undergrad"/>
    <d v="2023-02-16T00:00:00"/>
    <s v="CLICC-ML-0044"/>
    <s v="CLICC Circ Desk"/>
    <s v="ITS MacBook 25"/>
  </r>
  <r>
    <d v="2023-02-09T00:00:00"/>
    <x v="0"/>
    <s v="UCLA Undergrad"/>
    <d v="2023-02-16T00:00:00"/>
    <s v="CLICC-ML-2026"/>
    <s v="CLICC Circ Desk"/>
    <s v="CLICC-ML-2026"/>
  </r>
  <r>
    <d v="2023-02-09T00:00:00"/>
    <x v="0"/>
    <s v="UCLA Undergrad"/>
    <d v="2023-02-16T00:00:00"/>
    <s v="CLICC-ML-2065"/>
    <s v="CLICC Circ Desk"/>
    <s v="CLICC-ML-2065"/>
  </r>
  <r>
    <d v="2023-02-09T00:00:00"/>
    <x v="0"/>
    <s v="UCLA Undergrad"/>
    <d v="2023-02-16T00:00:00"/>
    <s v="CLICC-ML-2068"/>
    <s v="CLICC Circ Desk"/>
    <s v="CLICC-ML-2068"/>
  </r>
  <r>
    <d v="2023-02-09T00:00:00"/>
    <x v="0"/>
    <s v="UCLA Undergrad"/>
    <d v="2023-02-16T00:00:00"/>
    <s v="CLICC-MM-0017"/>
    <s v="CLICC Circ Desk"/>
    <s v="ITS iPad 127"/>
  </r>
  <r>
    <d v="2023-02-09T00:00:00"/>
    <x v="0"/>
    <s v="UCLA Undergrad"/>
    <d v="2023-02-16T00:00:00"/>
    <s v="CLICC-MM-0018"/>
    <s v="CLICC Circ Desk"/>
    <s v="ITS iPad 160"/>
  </r>
  <r>
    <d v="2023-02-09T00:00:00"/>
    <x v="0"/>
    <s v="UCLA Undergrad"/>
    <d v="2023-02-16T00:00:00"/>
    <s v="CLICC-MM-077"/>
    <s v="CLICC Circ Desk"/>
    <m/>
  </r>
  <r>
    <d v="2023-02-09T00:00:00"/>
    <x v="0"/>
    <s v="UCLA Undergrad"/>
    <d v="2023-02-16T00:00:00"/>
    <s v="HP081"/>
    <s v="CLICC Circ Desk"/>
    <s v="WL-RC2-11"/>
  </r>
  <r>
    <d v="2023-02-09T00:00:00"/>
    <x v="0"/>
    <s v="UCLA Undergrad"/>
    <d v="2023-02-22T00:00:00"/>
    <s v="CLICC-MM-088"/>
    <s v="CLICC Circ Desk"/>
    <m/>
  </r>
  <r>
    <d v="2023-02-09T00:00:00"/>
    <x v="0"/>
    <s v="UCLA Undergrad"/>
    <d v="2023-02-23T00:00:00"/>
    <s v="CBK407"/>
    <s v="CLICC Circ Desk"/>
    <s v="CBK-CLICC-158"/>
  </r>
  <r>
    <d v="2023-02-09T00:00:00"/>
    <x v="0"/>
    <s v="UCLA Undergrad"/>
    <d v="2023-02-23T00:00:00"/>
    <s v="CLICC-ML-0008"/>
    <s v="CLICC Circ Desk"/>
    <s v="ITS MacBook 68"/>
  </r>
  <r>
    <d v="2023-02-09T00:00:00"/>
    <x v="0"/>
    <s v="UCLA Undergrad"/>
    <d v="2023-02-23T00:00:00"/>
    <s v="CLICC-ML-0118"/>
    <s v="CLICC Circ Desk"/>
    <s v="ITS MacBook 150"/>
  </r>
  <r>
    <d v="2023-02-09T00:00:00"/>
    <x v="0"/>
    <s v="UCLA Undergrad"/>
    <d v="2023-02-23T00:00:00"/>
    <s v="CLICC-ML-0127"/>
    <s v="CLICC Circ Desk"/>
    <s v="ITS MacBook 136"/>
  </r>
  <r>
    <d v="2023-02-09T00:00:00"/>
    <x v="0"/>
    <s v="UCLA Undergrad"/>
    <d v="2023-02-23T00:00:00"/>
    <s v="CLICC-ML-2018"/>
    <s v="CLICC Circ Desk"/>
    <s v="CLICC-ML-2018"/>
  </r>
  <r>
    <d v="2023-02-09T00:00:00"/>
    <x v="0"/>
    <s v="UCLA Undergrad"/>
    <d v="2023-02-23T00:00:00"/>
    <s v="CLICC-ML-2029"/>
    <s v="CLICC Circ Desk"/>
    <s v="CLICC-ML-2029"/>
  </r>
  <r>
    <d v="2023-02-09T00:00:00"/>
    <x v="0"/>
    <s v="UCLA Undergrad"/>
    <d v="2023-02-23T00:00:00"/>
    <s v="CLICC-ML-2074"/>
    <s v="CLICC Circ Desk"/>
    <s v="CLICC-ML-2074"/>
  </r>
  <r>
    <d v="2023-02-09T00:00:00"/>
    <x v="0"/>
    <s v="UCLA Undergrad"/>
    <d v="2023-02-23T00:00:00"/>
    <s v="CLICC-ML-2080"/>
    <s v="CLICC Circ Desk"/>
    <s v="CLICC-ML-2080"/>
  </r>
  <r>
    <d v="2023-02-09T00:00:00"/>
    <x v="0"/>
    <s v="UCLA Undergrad"/>
    <d v="2023-02-23T00:00:00"/>
    <s v="CLICC-MM-0040"/>
    <s v="CLICC Circ Desk"/>
    <s v="ITS iPad 63"/>
  </r>
  <r>
    <d v="2023-02-09T00:00:00"/>
    <x v="0"/>
    <s v="UCLA Undergrad"/>
    <d v="2023-02-23T00:00:00"/>
    <s v="CLICC-MM-012"/>
    <s v="CLICC Circ Desk"/>
    <m/>
  </r>
  <r>
    <d v="2023-02-09T00:00:00"/>
    <x v="0"/>
    <s v="UCLA Undergrad"/>
    <d v="2023-02-23T00:00:00"/>
    <s v="CLICC-MM-099"/>
    <s v="CLICC Circ Desk"/>
    <m/>
  </r>
  <r>
    <d v="2023-02-09T00:00:00"/>
    <x v="0"/>
    <s v="UCLA Undergrad"/>
    <d v="2023-02-23T00:00:00"/>
    <s v="HP072"/>
    <s v="CLICC Circ Desk"/>
    <s v="WL-RC2-02"/>
  </r>
  <r>
    <d v="2023-02-10T00:00:00"/>
    <x v="0"/>
    <m/>
    <d v="2023-02-10T00:00:00"/>
    <s v="CLICC-MM-0003"/>
    <s v="CLICC Circ Desk"/>
    <s v="ITS iPad 224"/>
  </r>
  <r>
    <d v="2023-02-10T00:00:00"/>
    <x v="0"/>
    <m/>
    <d v="2023-02-10T00:00:00"/>
    <s v="HP143"/>
    <s v="CLICC Circ Desk"/>
    <s v="WL-UNA-02"/>
  </r>
  <r>
    <d v="2023-02-10T00:00:00"/>
    <x v="0"/>
    <m/>
    <d v="2023-02-10T00:00:00"/>
    <s v="WALLADPT40"/>
    <s v="CLICC Circ Desk"/>
    <m/>
  </r>
  <r>
    <d v="2023-02-10T00:00:00"/>
    <x v="0"/>
    <s v="UCLA Graduate"/>
    <d v="2023-02-10T00:00:00"/>
    <s v="HDST30"/>
    <s v="CLICC Circ Desk"/>
    <m/>
  </r>
  <r>
    <d v="2023-02-10T00:00:00"/>
    <x v="0"/>
    <s v="UCLA Graduate"/>
    <d v="2023-02-10T00:00:00"/>
    <s v="IPHONE31"/>
    <s v="CLICC Circ Desk"/>
    <s v="IPH-YRL-07"/>
  </r>
  <r>
    <d v="2023-02-10T00:00:00"/>
    <x v="0"/>
    <s v="UCLA Graduate"/>
    <d v="2023-02-10T00:00:00"/>
    <s v="IPHONE44"/>
    <s v="CLICC Circ Desk"/>
    <m/>
  </r>
  <r>
    <d v="2023-02-10T00:00:00"/>
    <x v="0"/>
    <s v="UCLA Graduate"/>
    <d v="2023-02-10T00:00:00"/>
    <s v="IPHONE58"/>
    <s v="Biomed Circ Desk"/>
    <s v="IPH-BIO-02"/>
  </r>
  <r>
    <d v="2023-02-10T00:00:00"/>
    <x v="0"/>
    <s v="UCLA Graduate"/>
    <d v="2023-02-10T00:00:00"/>
    <s v="MACCHRG67"/>
    <s v="Biomed Circ Desk"/>
    <s v="MAGT-BIO-06"/>
  </r>
  <r>
    <d v="2023-02-10T00:00:00"/>
    <x v="0"/>
    <s v="UCLA Graduate"/>
    <d v="2023-02-10T00:00:00"/>
    <s v="MACUSBC08C08"/>
    <s v="CLICC Circ Desk"/>
    <s v="USBC-YRL-04"/>
  </r>
  <r>
    <d v="2023-02-10T00:00:00"/>
    <x v="0"/>
    <s v="UCLA Graduate"/>
    <d v="2023-02-10T00:00:00"/>
    <s v="MACUSBC23C23"/>
    <s v="CLICC Circ Desk"/>
    <s v="USBC-POW-06"/>
  </r>
  <r>
    <d v="2023-02-10T00:00:00"/>
    <x v="0"/>
    <s v="UCLA Graduate"/>
    <d v="2023-02-10T00:00:00"/>
    <s v="MACUSBC25C25"/>
    <s v="CLICC Circ Desk"/>
    <s v="USBC-POW-08"/>
  </r>
  <r>
    <d v="2023-02-10T00:00:00"/>
    <x v="0"/>
    <s v="UCLA Graduate"/>
    <d v="2023-02-10T00:00:00"/>
    <s v="WALLADPT22"/>
    <s v="Biomed Circ Desk"/>
    <s v="ADP-BIO-06"/>
  </r>
  <r>
    <d v="2023-02-10T00:00:00"/>
    <x v="0"/>
    <s v="UCLA Graduate"/>
    <d v="2023-02-10T00:00:00"/>
    <s v="WALLADPT24"/>
    <s v="CLICC Circ Desk"/>
    <s v="ADP-YRL-01"/>
  </r>
  <r>
    <d v="2023-02-10T00:00:00"/>
    <x v="0"/>
    <s v="UCLA Graduate"/>
    <d v="2023-02-10T00:00:00"/>
    <s v="WALLADPT40"/>
    <s v="CLICC Circ Desk"/>
    <m/>
  </r>
  <r>
    <d v="2023-02-10T00:00:00"/>
    <x v="0"/>
    <s v="UCLA Graduate"/>
    <d v="2023-02-13T00:00:00"/>
    <s v="BIOUSBCVGA02"/>
    <s v="Biomed Circ Desk"/>
    <s v="BIO-USBC-VGA-02"/>
  </r>
  <r>
    <d v="2023-02-10T00:00:00"/>
    <x v="0"/>
    <s v="UCLA Graduate"/>
    <d v="2023-02-13T00:00:00"/>
    <s v="HDMIC34"/>
    <s v="Biomed Circ Desk"/>
    <s v="HDMC-BIO-04"/>
  </r>
  <r>
    <d v="2023-02-10T00:00:00"/>
    <x v="0"/>
    <s v="UCLA Graduate"/>
    <d v="2023-02-13T00:00:00"/>
    <s v="VGAC43"/>
    <s v="Biomed Circ Desk"/>
    <s v="VGAC-BIO-14"/>
  </r>
  <r>
    <d v="2023-02-10T00:00:00"/>
    <x v="0"/>
    <s v="UCLA Graduate"/>
    <d v="2023-02-17T00:00:00"/>
    <s v="CBK417"/>
    <s v="Default Circulation Desk"/>
    <s v="CBK-CLICC-168"/>
  </r>
  <r>
    <d v="2023-02-10T00:00:00"/>
    <x v="0"/>
    <s v="UCLA Graduate"/>
    <d v="2023-02-17T00:00:00"/>
    <s v="CLICC-ML-2062"/>
    <s v="CLICC Circ Desk"/>
    <s v="CLICC-ML-2062"/>
  </r>
  <r>
    <d v="2023-02-10T00:00:00"/>
    <x v="0"/>
    <s v="UCLA Graduate"/>
    <d v="2023-02-17T00:00:00"/>
    <s v="CLICC-MM-0011"/>
    <s v="CLICC Circ Desk"/>
    <s v="ITS iPad 184"/>
  </r>
  <r>
    <d v="2023-02-10T00:00:00"/>
    <x v="0"/>
    <s v="UCLA Graduate"/>
    <d v="2023-02-17T00:00:00"/>
    <s v="CLICC-MM-0018"/>
    <s v="CLICC Circ Desk"/>
    <s v="ITS iPad 160"/>
  </r>
  <r>
    <d v="2023-02-10T00:00:00"/>
    <x v="0"/>
    <s v="UCLA Graduate"/>
    <d v="2023-02-17T00:00:00"/>
    <s v="CLICC-MM-0039"/>
    <s v="CLICC Circ Desk"/>
    <s v="ITS iPad 97"/>
  </r>
  <r>
    <d v="2023-02-10T00:00:00"/>
    <x v="0"/>
    <s v="UCLA Graduate"/>
    <d v="2023-02-17T00:00:00"/>
    <s v="CLICC-MM-0072"/>
    <s v="CLICC Circ Desk"/>
    <s v="ITS iPad 252"/>
  </r>
  <r>
    <d v="2023-02-10T00:00:00"/>
    <x v="0"/>
    <s v="UCLA Graduate"/>
    <d v="2023-02-17T00:00:00"/>
    <s v="CLICC-MM-0168"/>
    <s v="CLICC Circ Desk"/>
    <s v="ITS iPad 193"/>
  </r>
  <r>
    <d v="2023-02-10T00:00:00"/>
    <x v="0"/>
    <s v="UCLA Graduate"/>
    <d v="2023-02-17T00:00:00"/>
    <s v="CLICC-MM-028"/>
    <s v="CLICC Circ Desk"/>
    <m/>
  </r>
  <r>
    <d v="2023-02-10T00:00:00"/>
    <x v="0"/>
    <s v="UCLA Graduate"/>
    <d v="2023-02-17T00:00:00"/>
    <s v="HP022"/>
    <s v="CLICC Circ Desk"/>
    <s v="WL-BCR-12"/>
  </r>
  <r>
    <d v="2023-02-10T00:00:00"/>
    <x v="0"/>
    <s v="UCLA Graduate"/>
    <d v="2023-02-24T00:00:00"/>
    <s v="CLICC-ML-0103"/>
    <s v="CLICC Circ Desk"/>
    <s v="ITS MacBook 77"/>
  </r>
  <r>
    <d v="2023-02-10T00:00:00"/>
    <x v="0"/>
    <s v="UCLA Graduate"/>
    <d v="2023-02-24T00:00:00"/>
    <s v="HP134"/>
    <s v="CLICC Circ Desk"/>
    <s v="WL-PC2-23"/>
  </r>
  <r>
    <d v="2023-02-10T00:00:00"/>
    <x v="0"/>
    <s v="UCLA Music Grad"/>
    <d v="2023-02-10T00:00:00"/>
    <s v="IPHONE02"/>
    <s v="Music Circ Desk"/>
    <s v="IPH-MUS-02"/>
  </r>
  <r>
    <d v="2023-02-10T00:00:00"/>
    <x v="0"/>
    <s v="UCLA Music Grad"/>
    <d v="2023-02-10T00:00:00"/>
    <s v="OMNI29"/>
    <s v="Music Circ Desk"/>
    <s v="OMN-MUS-09"/>
  </r>
  <r>
    <d v="2023-02-10T00:00:00"/>
    <x v="0"/>
    <s v="UCLA Staff"/>
    <d v="2023-02-17T00:00:00"/>
    <s v="OMNI41"/>
    <s v="CLICC Circ Desk"/>
    <m/>
  </r>
  <r>
    <d v="2023-02-10T00:00:00"/>
    <x v="0"/>
    <s v="UCLA Undergrad"/>
    <d v="2023-02-10T00:00:00"/>
    <s v="ANDROID13"/>
    <s v="CLICC Circ Desk"/>
    <s v="AND-YRL-01"/>
  </r>
  <r>
    <d v="2023-02-10T00:00:00"/>
    <x v="0"/>
    <s v="UCLA Undergrad"/>
    <d v="2023-02-10T00:00:00"/>
    <s v="ANDROID27"/>
    <s v="Biomed Circ Desk"/>
    <s v="AND-BIO-03"/>
  </r>
  <r>
    <d v="2023-02-10T00:00:00"/>
    <x v="0"/>
    <s v="UCLA Undergrad"/>
    <d v="2023-02-10T00:00:00"/>
    <s v="CALC08"/>
    <s v="CLICC Circ Desk"/>
    <s v="CAL-POW-07"/>
  </r>
  <r>
    <d v="2023-02-10T00:00:00"/>
    <x v="0"/>
    <s v="UCLA Undergrad"/>
    <d v="2023-02-10T00:00:00"/>
    <s v="CALC24"/>
    <s v="SEL Boelter Circ Desk"/>
    <m/>
  </r>
  <r>
    <d v="2023-02-10T00:00:00"/>
    <x v="0"/>
    <s v="UCLA Undergrad"/>
    <d v="2023-02-10T00:00:00"/>
    <s v="FAC486"/>
    <s v="CLICC Circ Desk"/>
    <s v="ITS iPad 86"/>
  </r>
  <r>
    <d v="2023-02-10T00:00:00"/>
    <x v="0"/>
    <s v="UCLA Undergrad"/>
    <d v="2023-02-10T00:00:00"/>
    <s v="HDMIC09"/>
    <s v="CLICC Circ Desk"/>
    <s v="HDMC-YRL-01"/>
  </r>
  <r>
    <d v="2023-02-10T00:00:00"/>
    <x v="0"/>
    <s v="UCLA Undergrad"/>
    <d v="2023-02-10T00:00:00"/>
    <s v="HPUSBC12"/>
    <s v="SEL Boelter Circ Desk"/>
    <m/>
  </r>
  <r>
    <d v="2023-02-10T00:00:00"/>
    <x v="0"/>
    <s v="UCLA Undergrad"/>
    <d v="2023-02-10T00:00:00"/>
    <s v="HPUSBC13"/>
    <s v="SEL Boelter Circ Desk"/>
    <m/>
  </r>
  <r>
    <d v="2023-02-10T00:00:00"/>
    <x v="0"/>
    <s v="UCLA Undergrad"/>
    <d v="2023-02-10T00:00:00"/>
    <s v="IPHONE02"/>
    <s v="Music Circ Desk"/>
    <s v="IPH-MUS-02"/>
  </r>
  <r>
    <d v="2023-02-10T00:00:00"/>
    <x v="0"/>
    <s v="UCLA Undergrad"/>
    <d v="2023-02-10T00:00:00"/>
    <s v="IPHONE03"/>
    <s v="Music Circ Desk"/>
    <s v="IPH-MUS-03"/>
  </r>
  <r>
    <d v="2023-02-10T00:00:00"/>
    <x v="0"/>
    <s v="UCLA Undergrad"/>
    <d v="2023-02-10T00:00:00"/>
    <s v="IPHONE37"/>
    <s v="CLICC Circ Desk"/>
    <s v="IPH-YRL-13"/>
  </r>
  <r>
    <d v="2023-02-10T00:00:00"/>
    <x v="0"/>
    <s v="UCLA Undergrad"/>
    <d v="2023-02-10T00:00:00"/>
    <s v="IPHONE46"/>
    <s v="CLICC Circ Desk"/>
    <s v="IPH-POW-02"/>
  </r>
  <r>
    <d v="2023-02-10T00:00:00"/>
    <x v="0"/>
    <s v="UCLA Undergrad"/>
    <d v="2023-02-10T00:00:00"/>
    <s v="IPHONE48"/>
    <s v="CLICC Circ Desk"/>
    <s v="IPH-POW-04"/>
  </r>
  <r>
    <d v="2023-02-10T00:00:00"/>
    <x v="0"/>
    <s v="UCLA Undergrad"/>
    <d v="2023-02-10T00:00:00"/>
    <s v="IPHONE52"/>
    <s v="CLICC Circ Desk"/>
    <s v="IPH-POW-08"/>
  </r>
  <r>
    <d v="2023-02-10T00:00:00"/>
    <x v="0"/>
    <s v="UCLA Undergrad"/>
    <d v="2023-02-10T00:00:00"/>
    <s v="IPHONE54"/>
    <s v="CLICC Circ Desk"/>
    <s v="IPH-POW-10"/>
  </r>
  <r>
    <d v="2023-02-10T00:00:00"/>
    <x v="0"/>
    <s v="UCLA Undergrad"/>
    <d v="2023-02-10T00:00:00"/>
    <s v="IPHONE57"/>
    <s v="Biomed Circ Desk"/>
    <s v="IPH-BIO-01"/>
  </r>
  <r>
    <d v="2023-02-10T00:00:00"/>
    <x v="0"/>
    <s v="UCLA Undergrad"/>
    <d v="2023-02-10T00:00:00"/>
    <s v="IPHONE67"/>
    <s v="Default Circulation Desk"/>
    <m/>
  </r>
  <r>
    <d v="2023-02-10T00:00:00"/>
    <x v="0"/>
    <s v="UCLA Undergrad"/>
    <d v="2023-02-10T00:00:00"/>
    <s v="MACUSBC05C05"/>
    <s v="CLICC Circ Desk"/>
    <s v="USBC-YRL-01"/>
  </r>
  <r>
    <d v="2023-02-10T00:00:00"/>
    <x v="0"/>
    <s v="UCLA Undergrad"/>
    <d v="2023-02-10T00:00:00"/>
    <s v="MACUSBC07C07"/>
    <s v="CLICC Circ Desk"/>
    <s v="USBC-YRL-03"/>
  </r>
  <r>
    <d v="2023-02-10T00:00:00"/>
    <x v="0"/>
    <s v="UCLA Undergrad"/>
    <d v="2023-02-10T00:00:00"/>
    <s v="MACUSBC08C08"/>
    <s v="CLICC Circ Desk"/>
    <s v="USBC-YRL-04"/>
  </r>
  <r>
    <d v="2023-02-10T00:00:00"/>
    <x v="0"/>
    <s v="UCLA Undergrad"/>
    <d v="2023-02-10T00:00:00"/>
    <s v="MACUSBC13C13"/>
    <s v="Default Circulation Desk"/>
    <s v="USBC-LOC-02"/>
  </r>
  <r>
    <d v="2023-02-10T00:00:00"/>
    <x v="0"/>
    <s v="UCLA Undergrad"/>
    <d v="2023-02-10T00:00:00"/>
    <s v="MACUSBC23C23"/>
    <s v="CLICC Circ Desk"/>
    <s v="USBC-POW-06"/>
  </r>
  <r>
    <d v="2023-02-10T00:00:00"/>
    <x v="0"/>
    <s v="UCLA Undergrad"/>
    <d v="2023-02-10T00:00:00"/>
    <s v="MACUSBC24C24"/>
    <s v="CLICC Circ Desk"/>
    <s v="USBC-POW-07"/>
  </r>
  <r>
    <d v="2023-02-10T00:00:00"/>
    <x v="0"/>
    <s v="UCLA Undergrad"/>
    <d v="2023-02-10T00:00:00"/>
    <s v="MACUSBC25C25"/>
    <s v="CLICC Circ Desk"/>
    <s v="USBC-POW-08"/>
  </r>
  <r>
    <d v="2023-02-10T00:00:00"/>
    <x v="0"/>
    <s v="UCLA Undergrad"/>
    <d v="2023-02-10T00:00:00"/>
    <s v="OMNI28"/>
    <s v="Music Circ Desk"/>
    <s v="OMN-MUS-08"/>
  </r>
  <r>
    <d v="2023-02-10T00:00:00"/>
    <x v="0"/>
    <s v="UCLA Undergrad"/>
    <d v="2023-02-10T00:00:00"/>
    <s v="OMNI50"/>
    <s v="CLICC Circ Desk"/>
    <m/>
  </r>
  <r>
    <d v="2023-02-10T00:00:00"/>
    <x v="0"/>
    <s v="UCLA Undergrad"/>
    <d v="2023-02-10T00:00:00"/>
    <s v="UVGA17"/>
    <s v="CLICC Circ Desk"/>
    <m/>
  </r>
  <r>
    <d v="2023-02-10T00:00:00"/>
    <x v="0"/>
    <s v="UCLA Undergrad"/>
    <d v="2023-02-10T00:00:00"/>
    <s v="WALLADPT12"/>
    <s v="CLICC Circ Desk"/>
    <s v="ADP-POW-01"/>
  </r>
  <r>
    <d v="2023-02-10T00:00:00"/>
    <x v="0"/>
    <s v="UCLA Undergrad"/>
    <d v="2023-02-10T00:00:00"/>
    <s v="WALLADPT23"/>
    <s v="Biomed Circ Desk"/>
    <s v="ADP-BIO-07"/>
  </r>
  <r>
    <d v="2023-02-10T00:00:00"/>
    <x v="0"/>
    <s v="UCLA Undergrad"/>
    <d v="2023-02-10T00:00:00"/>
    <s v="WALLADPT25"/>
    <s v="CLICC Circ Desk"/>
    <s v="ADP-YRL-02"/>
  </r>
  <r>
    <d v="2023-02-10T00:00:00"/>
    <x v="0"/>
    <s v="UCLA Undergrad"/>
    <d v="2023-02-10T00:00:00"/>
    <s v="WALLADPT35"/>
    <s v="CLICC Circ Desk"/>
    <m/>
  </r>
  <r>
    <d v="2023-02-10T00:00:00"/>
    <x v="0"/>
    <s v="UCLA Undergrad"/>
    <d v="2023-02-10T00:00:00"/>
    <s v="WALLADPT38"/>
    <s v="CLICC Circ Desk"/>
    <m/>
  </r>
  <r>
    <d v="2023-02-10T00:00:00"/>
    <x v="0"/>
    <s v="UCLA Undergrad"/>
    <d v="2023-02-10T00:00:00"/>
    <s v="WALLADPT46"/>
    <s v="CLICC Circ Desk"/>
    <m/>
  </r>
  <r>
    <d v="2023-02-10T00:00:00"/>
    <x v="0"/>
    <s v="UCLA Undergrad"/>
    <d v="2023-02-10T00:00:00"/>
    <s v="WALLADPT47"/>
    <s v="CLICC Circ Desk"/>
    <m/>
  </r>
  <r>
    <d v="2023-02-10T00:00:00"/>
    <x v="0"/>
    <s v="UCLA Undergrad"/>
    <d v="2023-02-17T00:00:00"/>
    <s v="CBK158"/>
    <s v="CLICC Circ Desk"/>
    <s v="CL-BOE-04"/>
  </r>
  <r>
    <d v="2023-02-10T00:00:00"/>
    <x v="0"/>
    <s v="UCLA Undergrad"/>
    <d v="2023-02-17T00:00:00"/>
    <s v="CBK322"/>
    <s v="Default Circulation Desk"/>
    <s v="CBK-CLICC-73"/>
  </r>
  <r>
    <d v="2023-02-10T00:00:00"/>
    <x v="0"/>
    <s v="UCLA Undergrad"/>
    <d v="2023-02-17T00:00:00"/>
    <s v="CBK415"/>
    <s v="Default Circulation Desk"/>
    <s v="CBK-CLICC-166"/>
  </r>
  <r>
    <d v="2023-02-10T00:00:00"/>
    <x v="0"/>
    <s v="UCLA Undergrad"/>
    <d v="2023-02-17T00:00:00"/>
    <s v="CBK416"/>
    <s v="Default Circulation Desk"/>
    <s v="CBK-CLICC-167"/>
  </r>
  <r>
    <d v="2023-02-10T00:00:00"/>
    <x v="0"/>
    <s v="UCLA Undergrad"/>
    <d v="2023-02-17T00:00:00"/>
    <s v="CBK418"/>
    <s v="Default Circulation Desk"/>
    <s v="CBK-CLICC-169"/>
  </r>
  <r>
    <d v="2023-02-10T00:00:00"/>
    <x v="0"/>
    <s v="UCLA Undergrad"/>
    <d v="2023-02-17T00:00:00"/>
    <s v="CLICC-ML-0007"/>
    <s v="CLICC Circ Desk"/>
    <s v="ITS MacBook 143"/>
  </r>
  <r>
    <d v="2023-02-10T00:00:00"/>
    <x v="0"/>
    <s v="UCLA Undergrad"/>
    <d v="2023-02-17T00:00:00"/>
    <s v="CLICC-ML-0104"/>
    <s v="CLICC Circ Desk"/>
    <s v="ITS MacBook 35"/>
  </r>
  <r>
    <d v="2023-02-10T00:00:00"/>
    <x v="0"/>
    <s v="UCLA Undergrad"/>
    <d v="2023-02-17T00:00:00"/>
    <s v="CLICC-ML-0131"/>
    <s v="CLICC Circ Desk"/>
    <s v="ITS MacBook 113"/>
  </r>
  <r>
    <d v="2023-02-10T00:00:00"/>
    <x v="0"/>
    <s v="UCLA Undergrad"/>
    <d v="2023-02-17T00:00:00"/>
    <s v="CLICC-MM-0006"/>
    <s v="CLICC Circ Desk"/>
    <s v="ITS iPad 323"/>
  </r>
  <r>
    <d v="2023-02-10T00:00:00"/>
    <x v="0"/>
    <s v="UCLA Undergrad"/>
    <d v="2023-02-17T00:00:00"/>
    <s v="CLICC-MM-0124"/>
    <s v="CLICC Circ Desk"/>
    <s v="ITS iPad 257"/>
  </r>
  <r>
    <d v="2023-02-10T00:00:00"/>
    <x v="0"/>
    <s v="UCLA Undergrad"/>
    <d v="2023-02-17T00:00:00"/>
    <s v="CLICC-MM-0167"/>
    <s v="CLICC Circ Desk"/>
    <s v="ITS iPad 259"/>
  </r>
  <r>
    <d v="2023-02-10T00:00:00"/>
    <x v="0"/>
    <s v="UCLA Undergrad"/>
    <d v="2023-02-17T00:00:00"/>
    <s v="CLICC-MM-095"/>
    <s v="CLICC Circ Desk"/>
    <m/>
  </r>
  <r>
    <d v="2023-02-10T00:00:00"/>
    <x v="0"/>
    <s v="UCLA Undergrad"/>
    <d v="2023-02-17T00:00:00"/>
    <s v="FAC561"/>
    <s v="CLICC Circ Desk"/>
    <s v="ITS iPad 161"/>
  </r>
  <r>
    <d v="2023-02-10T00:00:00"/>
    <x v="0"/>
    <s v="UCLA Undergrad"/>
    <d v="2023-02-17T00:00:00"/>
    <s v="HP034"/>
    <s v="CLICC Circ Desk"/>
    <s v="WL-GEO-004"/>
  </r>
  <r>
    <d v="2023-02-10T00:00:00"/>
    <x v="0"/>
    <s v="UCLA Undergrad"/>
    <d v="2023-02-17T00:00:00"/>
    <s v="HP132"/>
    <s v="CLICC Circ Desk"/>
    <s v="WL-PC2-21"/>
  </r>
  <r>
    <d v="2023-02-10T00:00:00"/>
    <x v="0"/>
    <s v="UCLA Undergrad"/>
    <d v="2023-02-17T00:00:00"/>
    <s v="HP155"/>
    <s v="CLICC Circ Desk"/>
    <s v="WL-LAB-04"/>
  </r>
  <r>
    <d v="2023-02-10T00:00:00"/>
    <x v="0"/>
    <s v="UCLA Undergrad"/>
    <d v="2023-02-19T00:00:00"/>
    <s v="CLICC-ML-2098"/>
    <s v="CLICC Circ Desk"/>
    <s v="CLICC-ML-2098"/>
  </r>
  <r>
    <d v="2023-02-10T00:00:00"/>
    <x v="0"/>
    <s v="UCLA Undergrad"/>
    <d v="2023-02-21T00:00:00"/>
    <s v="HP150"/>
    <s v="CLICC Circ Desk"/>
    <s v="WL-LTL-04"/>
  </r>
  <r>
    <d v="2023-02-10T00:00:00"/>
    <x v="0"/>
    <s v="UCLA Undergrad"/>
    <d v="2023-02-22T00:00:00"/>
    <s v="CLICC-ML-0139"/>
    <s v="CLICC Circ Desk"/>
    <s v="ITS MacBook 122"/>
  </r>
  <r>
    <d v="2023-02-10T00:00:00"/>
    <x v="0"/>
    <s v="UCLA Undergrad"/>
    <d v="2023-02-22T00:00:00"/>
    <s v="CLICC-MM-037"/>
    <s v="CLICC Circ Desk"/>
    <m/>
  </r>
  <r>
    <d v="2023-02-10T00:00:00"/>
    <x v="0"/>
    <s v="UCLA Undergrad"/>
    <d v="2023-02-24T00:00:00"/>
    <s v="CLICC-ML-2024"/>
    <s v="CLICC Circ Desk"/>
    <s v="CLICC-ML-2024"/>
  </r>
  <r>
    <d v="2023-02-10T00:00:00"/>
    <x v="0"/>
    <s v="UCLA Undergrad"/>
    <d v="2023-02-24T00:00:00"/>
    <s v="CLICC-ML-2091"/>
    <s v="CLICC Circ Desk"/>
    <s v="CLICC-ML-2091"/>
  </r>
  <r>
    <d v="2023-02-10T00:00:00"/>
    <x v="0"/>
    <s v="UCLA Undergrad"/>
    <d v="2023-02-24T00:00:00"/>
    <s v="CLICC-MM-0141"/>
    <s v="CLICC Circ Desk"/>
    <s v="ITS iPad 254"/>
  </r>
  <r>
    <d v="2023-02-10T00:00:00"/>
    <x v="0"/>
    <s v="UCLA Undergrad"/>
    <d v="2023-02-24T00:00:00"/>
    <s v="CLICC-MM-0167"/>
    <s v="CLICC Circ Desk"/>
    <s v="ITS iPad 259"/>
  </r>
  <r>
    <d v="2023-02-10T00:00:00"/>
    <x v="0"/>
    <s v="UCLA Undergrad"/>
    <d v="2023-02-24T00:00:00"/>
    <s v="HP003"/>
    <s v="CLICC Circ Desk"/>
    <s v="WL-BIO-03"/>
  </r>
  <r>
    <d v="2023-02-10T00:00:00"/>
    <x v="0"/>
    <s v="UCLA Undergrad"/>
    <d v="2023-02-24T00:00:00"/>
    <s v="HP126"/>
    <s v="CLICC Circ Desk"/>
    <s v="WL-PC2-15"/>
  </r>
  <r>
    <d v="2023-02-10T00:00:00"/>
    <x v="0"/>
    <s v="UCLA Undergrad"/>
    <d v="2023-02-24T00:00:00"/>
    <s v="HP141"/>
    <s v="CLICC Circ Desk"/>
    <s v="WL-PC2-30"/>
  </r>
  <r>
    <d v="2023-02-10T00:00:00"/>
    <x v="66"/>
    <s v="UCLA Undergrad"/>
    <d v="2023-02-10T00:00:00"/>
    <s v="IPHONE68"/>
    <s v="Default Circulation Desk"/>
    <m/>
  </r>
  <r>
    <d v="2023-02-11T00:00:00"/>
    <x v="0"/>
    <s v="UCLA Graduate"/>
    <d v="2023-02-11T00:00:00"/>
    <s v="MACUSBC24C24"/>
    <s v="CLICC Circ Desk"/>
    <s v="USBC-POW-07"/>
  </r>
  <r>
    <d v="2023-02-11T00:00:00"/>
    <x v="0"/>
    <s v="UCLA Graduate"/>
    <d v="2023-02-18T00:00:00"/>
    <s v="CBK202"/>
    <s v="Biomed Circ Desk"/>
    <s v="CBK-BIO-13"/>
  </r>
  <r>
    <d v="2023-02-11T00:00:00"/>
    <x v="0"/>
    <s v="UCLA Graduate"/>
    <d v="2023-02-18T00:00:00"/>
    <s v="CBK208"/>
    <s v="Biomed Circ Desk"/>
    <s v="CBK-BIO-19"/>
  </r>
  <r>
    <d v="2023-02-11T00:00:00"/>
    <x v="0"/>
    <s v="UCLA Graduate"/>
    <d v="2023-02-25T00:00:00"/>
    <s v="CLICC-ML-0137"/>
    <s v="CLICC Circ Desk"/>
    <s v="ITS MacBook 60"/>
  </r>
  <r>
    <d v="2023-02-11T00:00:00"/>
    <x v="0"/>
    <s v="UCLA Undergrad"/>
    <d v="2023-02-11T00:00:00"/>
    <s v="HDMIC09"/>
    <s v="CLICC Circ Desk"/>
    <s v="HDMC-YRL-01"/>
  </r>
  <r>
    <d v="2023-02-11T00:00:00"/>
    <x v="0"/>
    <s v="UCLA Undergrad"/>
    <d v="2023-02-11T00:00:00"/>
    <s v="HDST07"/>
    <s v="CLICC Circ Desk"/>
    <s v="HDS-YRL-01"/>
  </r>
  <r>
    <d v="2023-02-11T00:00:00"/>
    <x v="0"/>
    <s v="UCLA Undergrad"/>
    <d v="2023-02-11T00:00:00"/>
    <s v="MACUSBC05C05"/>
    <s v="CLICC Circ Desk"/>
    <s v="USBC-YRL-01"/>
  </r>
  <r>
    <d v="2023-02-11T00:00:00"/>
    <x v="0"/>
    <s v="UCLA Undergrad"/>
    <d v="2023-02-11T00:00:00"/>
    <s v="MACUSBC16C16"/>
    <s v="Default Circulation Desk"/>
    <s v="USBC-LOC-05"/>
  </r>
  <r>
    <d v="2023-02-11T00:00:00"/>
    <x v="0"/>
    <s v="UCLA Undergrad"/>
    <d v="2023-02-11T00:00:00"/>
    <s v="MACUSBC27C27"/>
    <s v="CLICC Circ Desk"/>
    <s v="USBC-POW-10"/>
  </r>
  <r>
    <d v="2023-02-11T00:00:00"/>
    <x v="0"/>
    <s v="UCLA Undergrad"/>
    <d v="2023-02-11T00:00:00"/>
    <s v="UHDMI13"/>
    <s v="CLICC Circ Desk"/>
    <m/>
  </r>
  <r>
    <d v="2023-02-11T00:00:00"/>
    <x v="0"/>
    <s v="UCLA Undergrad"/>
    <d v="2023-02-18T00:00:00"/>
    <s v="CBK211"/>
    <s v="Biomed Circ Desk"/>
    <s v="CBK-BOE-02"/>
  </r>
  <r>
    <d v="2023-02-11T00:00:00"/>
    <x v="0"/>
    <s v="UCLA Undergrad"/>
    <d v="2023-02-25T00:00:00"/>
    <s v="CLICC-MM-0037"/>
    <s v="CLICC Circ Desk"/>
    <s v="ITS iPad 311"/>
  </r>
  <r>
    <d v="2023-02-12T00:00:00"/>
    <x v="0"/>
    <m/>
    <d v="2023-02-12T00:00:00"/>
    <s v="CBK263"/>
    <s v="CLICC Circ Desk"/>
    <s v="CBK-CLICC-14"/>
  </r>
  <r>
    <d v="2023-02-12T00:00:00"/>
    <x v="0"/>
    <m/>
    <d v="2023-02-12T00:00:00"/>
    <s v="IPADK289"/>
    <s v="CLICC Circ Desk"/>
    <s v="CLICC iPad Pro Keyboard 289"/>
  </r>
  <r>
    <d v="2023-02-12T00:00:00"/>
    <x v="0"/>
    <m/>
    <d v="2023-02-12T00:00:00"/>
    <s v="MACUSBC12C12"/>
    <s v="Default Circulation Desk"/>
    <s v="USBC-LOC-01"/>
  </r>
  <r>
    <d v="2023-02-12T00:00:00"/>
    <x v="0"/>
    <m/>
    <d v="2023-02-12T00:00:00"/>
    <s v="WALLADPT24"/>
    <s v="CLICC Circ Desk"/>
    <s v="ADP-YRL-01"/>
  </r>
  <r>
    <d v="2023-02-12T00:00:00"/>
    <x v="0"/>
    <s v="UCLA Undergrad"/>
    <d v="2023-02-12T00:00:00"/>
    <s v="HDMIC18"/>
    <s v="CLICC Circ Desk"/>
    <s v="HDMC-YRL-10"/>
  </r>
  <r>
    <d v="2023-02-12T00:00:00"/>
    <x v="0"/>
    <s v="UCLA Undergrad"/>
    <d v="2023-02-12T00:00:00"/>
    <s v="HDMIC20"/>
    <s v="CLICC Circ Desk"/>
    <s v="HDMC-YRL-12"/>
  </r>
  <r>
    <d v="2023-02-12T00:00:00"/>
    <x v="0"/>
    <s v="UCLA Undergrad"/>
    <d v="2023-02-12T00:00:00"/>
    <s v="IPHONE37"/>
    <s v="CLICC Circ Desk"/>
    <s v="IPH-YRL-13"/>
  </r>
  <r>
    <d v="2023-02-12T00:00:00"/>
    <x v="0"/>
    <s v="UCLA Undergrad"/>
    <d v="2023-02-12T00:00:00"/>
    <s v="IPHONE58"/>
    <s v="Biomed Circ Desk"/>
    <s v="IPH-BIO-02"/>
  </r>
  <r>
    <d v="2023-02-12T00:00:00"/>
    <x v="0"/>
    <s v="UCLA Undergrad"/>
    <d v="2023-02-12T00:00:00"/>
    <s v="MACUSBC25C25"/>
    <s v="CLICC Circ Desk"/>
    <s v="USBC-POW-08"/>
  </r>
  <r>
    <d v="2023-02-12T00:00:00"/>
    <x v="0"/>
    <s v="UCLA Undergrad"/>
    <d v="2023-02-12T00:00:00"/>
    <s v="WALLADPT23"/>
    <s v="Biomed Circ Desk"/>
    <s v="ADP-BIO-07"/>
  </r>
  <r>
    <d v="2023-02-12T00:00:00"/>
    <x v="0"/>
    <s v="UCLA Undergrad"/>
    <d v="2023-02-12T00:00:00"/>
    <s v="WALLADPT24"/>
    <s v="CLICC Circ Desk"/>
    <s v="ADP-YRL-01"/>
  </r>
  <r>
    <d v="2023-02-12T00:00:00"/>
    <x v="0"/>
    <s v="UCLA Undergrad"/>
    <d v="2023-02-19T00:00:00"/>
    <s v="CLICC-ML-2096"/>
    <s v="CLICC Circ Desk"/>
    <s v="CLICC-ML-2096"/>
  </r>
  <r>
    <d v="2023-02-12T00:00:00"/>
    <x v="0"/>
    <s v="UCLA Undergrad"/>
    <d v="2023-02-19T00:00:00"/>
    <s v="CLICC-MM-0232"/>
    <s v="CLICC Circ Desk"/>
    <s v="ITS iPad 279"/>
  </r>
  <r>
    <d v="2023-02-12T00:00:00"/>
    <x v="0"/>
    <s v="UCLA Undergrad"/>
    <d v="2023-02-26T00:00:00"/>
    <s v="CBK196"/>
    <s v="Biomed Circ Desk"/>
    <s v="CBK-BIO-07"/>
  </r>
  <r>
    <d v="2023-02-13T00:00:00"/>
    <x v="0"/>
    <m/>
    <d v="2023-02-13T00:00:00"/>
    <s v="ANDROID13"/>
    <s v="CLICC Circ Desk"/>
    <s v="AND-YRL-01"/>
  </r>
  <r>
    <d v="2023-02-13T00:00:00"/>
    <x v="0"/>
    <m/>
    <d v="2023-02-13T00:00:00"/>
    <s v="CALC25"/>
    <s v="SEL Boelter Circ Desk"/>
    <m/>
  </r>
  <r>
    <d v="2023-02-13T00:00:00"/>
    <x v="0"/>
    <m/>
    <d v="2023-02-13T00:00:00"/>
    <s v="CBK357"/>
    <s v="CLICC Circ Desk"/>
    <s v="CBK-CLICC-108"/>
  </r>
  <r>
    <d v="2023-02-13T00:00:00"/>
    <x v="0"/>
    <m/>
    <d v="2023-02-13T00:00:00"/>
    <s v="CLICC-ML-2053"/>
    <s v="CLICC Circ Desk"/>
    <s v="CLICC-ML-2053"/>
  </r>
  <r>
    <d v="2023-02-13T00:00:00"/>
    <x v="0"/>
    <m/>
    <d v="2023-02-13T00:00:00"/>
    <s v="CLICC-MM-0003"/>
    <s v="CLICC Circ Desk"/>
    <s v="ITS iPad 224"/>
  </r>
  <r>
    <d v="2023-02-13T00:00:00"/>
    <x v="0"/>
    <m/>
    <d v="2023-02-13T00:00:00"/>
    <s v="CLICC-MM-096"/>
    <s v="CLICC Circ Desk"/>
    <m/>
  </r>
  <r>
    <d v="2023-02-13T00:00:00"/>
    <x v="0"/>
    <m/>
    <d v="2023-02-13T00:00:00"/>
    <s v="HDMIC13"/>
    <s v="CLICC Circ Desk"/>
    <s v="HDMC-YRL-05"/>
  </r>
  <r>
    <d v="2023-02-13T00:00:00"/>
    <x v="0"/>
    <m/>
    <d v="2023-02-13T00:00:00"/>
    <s v="HPUSBC06"/>
    <s v="SEL Boelter Circ Desk"/>
    <m/>
  </r>
  <r>
    <d v="2023-02-13T00:00:00"/>
    <x v="0"/>
    <m/>
    <d v="2023-02-13T00:00:00"/>
    <s v="HPUSBC07"/>
    <s v="SEL Boelter Circ Desk"/>
    <m/>
  </r>
  <r>
    <d v="2023-02-13T00:00:00"/>
    <x v="0"/>
    <m/>
    <d v="2023-02-13T00:00:00"/>
    <s v="IPHONE32"/>
    <s v="CLICC Circ Desk"/>
    <s v="IPH-YRL-08"/>
  </r>
  <r>
    <d v="2023-02-13T00:00:00"/>
    <x v="0"/>
    <m/>
    <d v="2023-02-13T00:00:00"/>
    <s v="MACCHRG42"/>
    <s v="CLICC Circ Desk"/>
    <s v="MAGT-YRL-04"/>
  </r>
  <r>
    <d v="2023-02-13T00:00:00"/>
    <x v="0"/>
    <m/>
    <d v="2023-02-13T00:00:00"/>
    <s v="MACUSBC27"/>
    <s v="CLICC Circ Desk"/>
    <s v="USBC-POW-10"/>
  </r>
  <r>
    <d v="2023-02-13T00:00:00"/>
    <x v="0"/>
    <m/>
    <d v="2023-02-13T00:00:00"/>
    <s v="OMNI14"/>
    <s v="SEL Boelter Circ Desk"/>
    <s v="OMN-BOE-04"/>
  </r>
  <r>
    <d v="2023-02-13T00:00:00"/>
    <x v="0"/>
    <m/>
    <d v="2023-02-13T00:00:00"/>
    <s v="UHDMI19"/>
    <s v="CLICC Circ Desk"/>
    <m/>
  </r>
  <r>
    <d v="2023-02-13T00:00:00"/>
    <x v="0"/>
    <m/>
    <d v="2023-02-13T00:00:00"/>
    <s v="UVGA21"/>
    <s v="CLICC Circ Desk"/>
    <m/>
  </r>
  <r>
    <d v="2023-02-13T00:00:00"/>
    <x v="0"/>
    <m/>
    <d v="2023-02-13T00:00:00"/>
    <s v="VGA31"/>
    <s v="CLICC Circ Desk"/>
    <s v="VGAA-YRL-16"/>
  </r>
  <r>
    <d v="2023-02-13T00:00:00"/>
    <x v="0"/>
    <m/>
    <d v="2023-02-13T00:00:00"/>
    <s v="VGAC17"/>
    <s v="CLICC Circ Desk"/>
    <s v="VGAC-YRL-01"/>
  </r>
  <r>
    <d v="2023-02-13T00:00:00"/>
    <x v="0"/>
    <m/>
    <d v="2023-02-13T00:00:00"/>
    <s v="WALLADPT06"/>
    <s v="SEL Boelter Circ Desk"/>
    <s v="ADP-BOE-04"/>
  </r>
  <r>
    <d v="2023-02-13T00:00:00"/>
    <x v="0"/>
    <m/>
    <d v="2023-02-13T00:00:00"/>
    <s v="WALLADPT32"/>
    <s v="CLICC Circ Desk"/>
    <m/>
  </r>
  <r>
    <d v="2023-02-13T00:00:00"/>
    <x v="0"/>
    <m/>
    <d v="2023-02-13T00:00:00"/>
    <s v="WALLADPT39"/>
    <s v="CLICC Circ Desk"/>
    <m/>
  </r>
  <r>
    <d v="2023-02-13T00:00:00"/>
    <x v="0"/>
    <m/>
    <d v="2023-02-13T00:00:00"/>
    <s v="WALLADPT48"/>
    <s v="CLICC Circ Desk"/>
    <m/>
  </r>
  <r>
    <d v="2023-02-13T00:00:00"/>
    <x v="0"/>
    <s v="UCLA Academic"/>
    <d v="2023-02-13T00:00:00"/>
    <s v="HDST25"/>
    <s v="Biomed Circ Desk"/>
    <s v="HDS-BIO-08"/>
  </r>
  <r>
    <d v="2023-02-13T00:00:00"/>
    <x v="0"/>
    <s v="UCLA Graduate"/>
    <d v="2023-02-13T00:00:00"/>
    <s v="CALC10"/>
    <s v="CLICC Circ Desk"/>
    <m/>
  </r>
  <r>
    <d v="2023-02-13T00:00:00"/>
    <x v="0"/>
    <s v="UCLA Graduate"/>
    <d v="2023-02-13T00:00:00"/>
    <s v="HDMIC15"/>
    <s v="CLICC Circ Desk"/>
    <s v="HDMC-YRL-07"/>
  </r>
  <r>
    <d v="2023-02-13T00:00:00"/>
    <x v="0"/>
    <s v="UCLA Graduate"/>
    <d v="2023-02-13T00:00:00"/>
    <s v="HDMIC34"/>
    <s v="Biomed Circ Desk"/>
    <s v="HDMC-BIO-04"/>
  </r>
  <r>
    <d v="2023-02-13T00:00:00"/>
    <x v="0"/>
    <s v="UCLA Graduate"/>
    <d v="2023-02-13T00:00:00"/>
    <s v="HPUSBC06"/>
    <s v="SEL Boelter Circ Desk"/>
    <m/>
  </r>
  <r>
    <d v="2023-02-13T00:00:00"/>
    <x v="0"/>
    <s v="UCLA Graduate"/>
    <d v="2023-02-13T00:00:00"/>
    <s v="HPUSBC13"/>
    <s v="SEL Boelter Circ Desk"/>
    <m/>
  </r>
  <r>
    <d v="2023-02-13T00:00:00"/>
    <x v="0"/>
    <s v="UCLA Graduate"/>
    <d v="2023-02-13T00:00:00"/>
    <s v="IPHONE31"/>
    <s v="CLICC Circ Desk"/>
    <s v="IPH-YRL-07"/>
  </r>
  <r>
    <d v="2023-02-13T00:00:00"/>
    <x v="0"/>
    <s v="UCLA Graduate"/>
    <d v="2023-02-13T00:00:00"/>
    <s v="IPHONE34"/>
    <s v="CLICC Circ Desk"/>
    <s v="IPH-YRL-10"/>
  </r>
  <r>
    <d v="2023-02-13T00:00:00"/>
    <x v="0"/>
    <s v="UCLA Graduate"/>
    <d v="2023-02-13T00:00:00"/>
    <s v="IPHONE48"/>
    <s v="CLICC Circ Desk"/>
    <s v="IPH-POW-04"/>
  </r>
  <r>
    <d v="2023-02-13T00:00:00"/>
    <x v="0"/>
    <s v="UCLA Graduate"/>
    <d v="2023-02-13T00:00:00"/>
    <s v="MACCHRG67"/>
    <s v="Biomed Circ Desk"/>
    <s v="MAGT-BIO-06"/>
  </r>
  <r>
    <d v="2023-02-13T00:00:00"/>
    <x v="0"/>
    <s v="UCLA Graduate"/>
    <d v="2023-02-13T00:00:00"/>
    <s v="MACUSBC08"/>
    <s v="CLICC Circ Desk"/>
    <s v="USBC-YRL-04"/>
  </r>
  <r>
    <d v="2023-02-13T00:00:00"/>
    <x v="0"/>
    <s v="UCLA Graduate"/>
    <d v="2023-02-13T00:00:00"/>
    <s v="MACUSBC08C08"/>
    <s v="CLICC Circ Desk"/>
    <s v="USBC-YRL-04"/>
  </r>
  <r>
    <d v="2023-02-13T00:00:00"/>
    <x v="0"/>
    <s v="UCLA Graduate"/>
    <d v="2023-02-13T00:00:00"/>
    <s v="MACUSBC09C09"/>
    <s v="CLICC Circ Desk"/>
    <s v="USBC-YRL-05"/>
  </r>
  <r>
    <d v="2023-02-13T00:00:00"/>
    <x v="0"/>
    <s v="UCLA Graduate"/>
    <d v="2023-02-13T00:00:00"/>
    <s v="MACUSBC24C24"/>
    <s v="CLICC Circ Desk"/>
    <s v="USBC-POW-07"/>
  </r>
  <r>
    <d v="2023-02-13T00:00:00"/>
    <x v="0"/>
    <s v="UCLA Graduate"/>
    <d v="2023-02-13T00:00:00"/>
    <s v="OMNI14"/>
    <s v="SEL Boelter Circ Desk"/>
    <s v="OMN-BOE-04"/>
  </r>
  <r>
    <d v="2023-02-13T00:00:00"/>
    <x v="0"/>
    <s v="UCLA Graduate"/>
    <d v="2023-02-13T00:00:00"/>
    <s v="UHDMI10"/>
    <s v="CLICC Circ Desk"/>
    <m/>
  </r>
  <r>
    <d v="2023-02-13T00:00:00"/>
    <x v="0"/>
    <s v="UCLA Graduate"/>
    <d v="2023-02-13T00:00:00"/>
    <s v="UVGA14"/>
    <s v="CLICC Circ Desk"/>
    <m/>
  </r>
  <r>
    <d v="2023-02-13T00:00:00"/>
    <x v="0"/>
    <s v="UCLA Graduate"/>
    <d v="2023-02-13T00:00:00"/>
    <s v="UVGA18"/>
    <s v="CLICC Circ Desk"/>
    <m/>
  </r>
  <r>
    <d v="2023-02-13T00:00:00"/>
    <x v="0"/>
    <s v="UCLA Graduate"/>
    <d v="2023-02-13T00:00:00"/>
    <s v="WALLADPT38"/>
    <s v="CLICC Circ Desk"/>
    <m/>
  </r>
  <r>
    <d v="2023-02-13T00:00:00"/>
    <x v="0"/>
    <s v="UCLA Graduate"/>
    <d v="2023-02-13T00:00:00"/>
    <s v="WALLADPT48"/>
    <s v="CLICC Circ Desk"/>
    <m/>
  </r>
  <r>
    <d v="2023-02-13T00:00:00"/>
    <x v="0"/>
    <s v="UCLA Graduate"/>
    <d v="2023-02-13T00:00:00"/>
    <s v="WALLADPT49"/>
    <s v="CLICC Circ Desk"/>
    <m/>
  </r>
  <r>
    <d v="2023-02-13T00:00:00"/>
    <x v="0"/>
    <s v="UCLA Graduate"/>
    <d v="2023-02-19T00:00:00"/>
    <s v="CBK222"/>
    <s v="SEL Boelter Circ Desk"/>
    <s v="CBK-BOE-13"/>
  </r>
  <r>
    <d v="2023-02-13T00:00:00"/>
    <x v="0"/>
    <s v="UCLA Graduate"/>
    <d v="2023-02-19T00:00:00"/>
    <s v="CBK224"/>
    <s v="SEL Boelter Circ Desk"/>
    <s v="CBK-BOE-15"/>
  </r>
  <r>
    <d v="2023-02-13T00:00:00"/>
    <x v="0"/>
    <s v="UCLA Graduate"/>
    <d v="2023-02-19T00:00:00"/>
    <s v="CBK227"/>
    <s v="SEL Boelter Circ Desk"/>
    <s v="CBK-BOE-18"/>
  </r>
  <r>
    <d v="2023-02-13T00:00:00"/>
    <x v="0"/>
    <s v="UCLA Graduate"/>
    <d v="2023-02-20T00:00:00"/>
    <s v="CBK156"/>
    <s v="Default Circulation Desk"/>
    <s v="CL-BOE-02"/>
  </r>
  <r>
    <d v="2023-02-13T00:00:00"/>
    <x v="0"/>
    <s v="UCLA Graduate"/>
    <d v="2023-02-20T00:00:00"/>
    <s v="CBK191"/>
    <s v="Biomed Circ Desk"/>
    <s v="CBK-BIO-02"/>
  </r>
  <r>
    <d v="2023-02-13T00:00:00"/>
    <x v="0"/>
    <s v="UCLA Graduate"/>
    <d v="2023-02-20T00:00:00"/>
    <s v="CBK208"/>
    <s v="Biomed Circ Desk"/>
    <s v="CBK-BIO-19"/>
  </r>
  <r>
    <d v="2023-02-13T00:00:00"/>
    <x v="0"/>
    <s v="UCLA Graduate"/>
    <d v="2023-02-20T00:00:00"/>
    <s v="CBK209"/>
    <s v="Biomed Circ Desk"/>
    <s v="CBK-BIO-20"/>
  </r>
  <r>
    <d v="2023-02-13T00:00:00"/>
    <x v="0"/>
    <s v="UCLA Graduate"/>
    <d v="2023-02-20T00:00:00"/>
    <s v="CLICC-MM-0023"/>
    <s v="CLICC Circ Desk"/>
    <s v="ITS iPad 98"/>
  </r>
  <r>
    <d v="2023-02-13T00:00:00"/>
    <x v="0"/>
    <s v="UCLA Graduate"/>
    <d v="2023-02-20T00:00:00"/>
    <s v="HP010"/>
    <s v="CLICC Circ Desk"/>
    <s v="WL-BIO-10"/>
  </r>
  <r>
    <d v="2023-02-13T00:00:00"/>
    <x v="0"/>
    <s v="UCLA Graduate"/>
    <d v="2023-02-24T00:00:00"/>
    <s v="CLICC-ML-0122"/>
    <s v="CLICC Circ Desk"/>
    <s v="ITS MacBook 82"/>
  </r>
  <r>
    <d v="2023-02-13T00:00:00"/>
    <x v="0"/>
    <s v="UCLA Graduate"/>
    <d v="2023-02-27T00:00:00"/>
    <s v="HP008"/>
    <s v="CLICC Circ Desk"/>
    <s v="WL-BIO-08"/>
  </r>
  <r>
    <d v="2023-02-13T00:00:00"/>
    <x v="0"/>
    <s v="UCLA Music Undergrad"/>
    <d v="2023-02-20T00:00:00"/>
    <s v="CBK381"/>
    <s v="Default Circulation Desk"/>
    <s v="CBK-CLICC-132"/>
  </r>
  <r>
    <d v="2023-02-13T00:00:00"/>
    <x v="0"/>
    <s v="UCLA Music Undergrad"/>
    <d v="2023-02-20T00:00:00"/>
    <s v="CLICC-MM-0172"/>
    <s v="CLICC Circ Desk"/>
    <s v="ITS iPad 26"/>
  </r>
  <r>
    <d v="2023-02-13T00:00:00"/>
    <x v="0"/>
    <s v="UCLA Music Undergrad"/>
    <d v="2023-02-20T00:00:00"/>
    <s v="HP069"/>
    <s v="CLICC Circ Desk"/>
    <s v="WL-YRL-19"/>
  </r>
  <r>
    <d v="2023-02-13T00:00:00"/>
    <x v="0"/>
    <s v="UCLA Staff"/>
    <d v="2023-02-13T00:00:00"/>
    <s v="MACUSBC06C06"/>
    <s v="CLICC Circ Desk"/>
    <s v="USBC-YRL-02"/>
  </r>
  <r>
    <d v="2023-02-13T00:00:00"/>
    <x v="0"/>
    <s v="UCLA Staff"/>
    <d v="2023-02-20T00:00:00"/>
    <s v="CBK192"/>
    <s v="Biomed Circ Desk"/>
    <s v="CBK-BIO-03"/>
  </r>
  <r>
    <d v="2023-02-13T00:00:00"/>
    <x v="0"/>
    <s v="UCLA Undergrad"/>
    <d v="2023-02-13T00:00:00"/>
    <s v="BOEIPHONE04"/>
    <s v="SEL Boelter Circ Desk"/>
    <s v="BOE-IPHONE-04"/>
  </r>
  <r>
    <d v="2023-02-13T00:00:00"/>
    <x v="0"/>
    <s v="UCLA Undergrad"/>
    <d v="2023-02-13T00:00:00"/>
    <s v="CALC02"/>
    <s v="CLICC Circ Desk"/>
    <s v="CAL-POW-01"/>
  </r>
  <r>
    <d v="2023-02-13T00:00:00"/>
    <x v="0"/>
    <s v="UCLA Undergrad"/>
    <d v="2023-02-13T00:00:00"/>
    <s v="CALC03"/>
    <s v="CLICC Circ Desk"/>
    <s v="CAL-POW-02"/>
  </r>
  <r>
    <d v="2023-02-13T00:00:00"/>
    <x v="0"/>
    <s v="UCLA Undergrad"/>
    <d v="2023-02-13T00:00:00"/>
    <s v="CALC04"/>
    <s v="CLICC Circ Desk"/>
    <s v="CAL-POW-03"/>
  </r>
  <r>
    <d v="2023-02-13T00:00:00"/>
    <x v="0"/>
    <s v="UCLA Undergrad"/>
    <d v="2023-02-13T00:00:00"/>
    <s v="CALC05"/>
    <s v="CLICC Circ Desk"/>
    <s v="CAL-POW-04"/>
  </r>
  <r>
    <d v="2023-02-13T00:00:00"/>
    <x v="0"/>
    <s v="UCLA Undergrad"/>
    <d v="2023-02-13T00:00:00"/>
    <s v="CALC07"/>
    <s v="CLICC Circ Desk"/>
    <s v="CAL-POW-06"/>
  </r>
  <r>
    <d v="2023-02-13T00:00:00"/>
    <x v="0"/>
    <s v="UCLA Undergrad"/>
    <d v="2023-02-13T00:00:00"/>
    <s v="CALC08"/>
    <s v="CLICC Circ Desk"/>
    <s v="CAL-POW-07"/>
  </r>
  <r>
    <d v="2023-02-13T00:00:00"/>
    <x v="0"/>
    <s v="UCLA Undergrad"/>
    <d v="2023-02-13T00:00:00"/>
    <s v="CALC09"/>
    <s v="CLICC Circ Desk"/>
    <m/>
  </r>
  <r>
    <d v="2023-02-13T00:00:00"/>
    <x v="0"/>
    <s v="UCLA Undergrad"/>
    <d v="2023-02-13T00:00:00"/>
    <s v="CALC10"/>
    <s v="CLICC Circ Desk"/>
    <m/>
  </r>
  <r>
    <d v="2023-02-13T00:00:00"/>
    <x v="0"/>
    <s v="UCLA Undergrad"/>
    <d v="2023-02-13T00:00:00"/>
    <s v="CALC13"/>
    <s v="CLICC Circ Desk"/>
    <m/>
  </r>
  <r>
    <d v="2023-02-13T00:00:00"/>
    <x v="0"/>
    <s v="UCLA Undergrad"/>
    <d v="2023-02-13T00:00:00"/>
    <s v="CALC19"/>
    <s v="SEL Boelter Circ Desk"/>
    <m/>
  </r>
  <r>
    <d v="2023-02-13T00:00:00"/>
    <x v="0"/>
    <s v="UCLA Undergrad"/>
    <d v="2023-02-13T00:00:00"/>
    <s v="CALC23"/>
    <s v="SEL Boelter Circ Desk"/>
    <m/>
  </r>
  <r>
    <d v="2023-02-13T00:00:00"/>
    <x v="0"/>
    <s v="UCLA Undergrad"/>
    <d v="2023-02-13T00:00:00"/>
    <s v="CALC24"/>
    <s v="SEL Boelter Circ Desk"/>
    <m/>
  </r>
  <r>
    <d v="2023-02-13T00:00:00"/>
    <x v="0"/>
    <s v="UCLA Undergrad"/>
    <d v="2023-02-13T00:00:00"/>
    <s v="CALC25"/>
    <s v="SEL Boelter Circ Desk"/>
    <m/>
  </r>
  <r>
    <d v="2023-02-13T00:00:00"/>
    <x v="0"/>
    <s v="UCLA Undergrad"/>
    <d v="2023-02-13T00:00:00"/>
    <s v="HDMIC20"/>
    <s v="CLICC Circ Desk"/>
    <s v="HDMC-YRL-12"/>
  </r>
  <r>
    <d v="2023-02-13T00:00:00"/>
    <x v="0"/>
    <s v="UCLA Undergrad"/>
    <d v="2023-02-13T00:00:00"/>
    <s v="HDMIC25"/>
    <s v="CLICC Circ Desk"/>
    <s v="HDMC-YRL-17"/>
  </r>
  <r>
    <d v="2023-02-13T00:00:00"/>
    <x v="0"/>
    <s v="UCLA Undergrad"/>
    <d v="2023-02-13T00:00:00"/>
    <s v="HDST03"/>
    <s v="SEL Boelter Circ Desk"/>
    <s v="HDS-BOE-03"/>
  </r>
  <r>
    <d v="2023-02-13T00:00:00"/>
    <x v="0"/>
    <s v="UCLA Undergrad"/>
    <d v="2023-02-13T00:00:00"/>
    <s v="HDST30"/>
    <s v="CLICC Circ Desk"/>
    <m/>
  </r>
  <r>
    <d v="2023-02-13T00:00:00"/>
    <x v="0"/>
    <s v="UCLA Undergrad"/>
    <d v="2023-02-13T00:00:00"/>
    <s v="HPUSBC07"/>
    <s v="SEL Boelter Circ Desk"/>
    <m/>
  </r>
  <r>
    <d v="2023-02-13T00:00:00"/>
    <x v="0"/>
    <s v="UCLA Undergrad"/>
    <d v="2023-02-13T00:00:00"/>
    <s v="HPUSBC12"/>
    <s v="SEL Boelter Circ Desk"/>
    <m/>
  </r>
  <r>
    <d v="2023-02-13T00:00:00"/>
    <x v="0"/>
    <s v="UCLA Undergrad"/>
    <d v="2023-02-13T00:00:00"/>
    <s v="IPHONE23"/>
    <s v="SEL Geology Circ Desk"/>
    <s v="IPH-GEO-01"/>
  </r>
  <r>
    <d v="2023-02-13T00:00:00"/>
    <x v="0"/>
    <s v="UCLA Undergrad"/>
    <d v="2023-02-13T00:00:00"/>
    <s v="IPHONE25"/>
    <s v="CLICC Circ Desk"/>
    <s v="IPH-YRL-01"/>
  </r>
  <r>
    <d v="2023-02-13T00:00:00"/>
    <x v="0"/>
    <s v="UCLA Undergrad"/>
    <d v="2023-02-13T00:00:00"/>
    <s v="IPHONE27"/>
    <s v="CLICC Circ Desk"/>
    <s v="IPH-YRL-03"/>
  </r>
  <r>
    <d v="2023-02-13T00:00:00"/>
    <x v="0"/>
    <s v="UCLA Undergrad"/>
    <d v="2023-02-13T00:00:00"/>
    <s v="IPHONE37"/>
    <s v="CLICC Circ Desk"/>
    <s v="IPH-YRL-13"/>
  </r>
  <r>
    <d v="2023-02-13T00:00:00"/>
    <x v="0"/>
    <s v="UCLA Undergrad"/>
    <d v="2023-02-13T00:00:00"/>
    <s v="IPHONE44"/>
    <s v="CLICC Circ Desk"/>
    <m/>
  </r>
  <r>
    <d v="2023-02-13T00:00:00"/>
    <x v="0"/>
    <s v="UCLA Undergrad"/>
    <d v="2023-02-13T00:00:00"/>
    <s v="IPHONE48"/>
    <s v="CLICC Circ Desk"/>
    <s v="IPH-POW-04"/>
  </r>
  <r>
    <d v="2023-02-13T00:00:00"/>
    <x v="0"/>
    <s v="UCLA Undergrad"/>
    <d v="2023-02-13T00:00:00"/>
    <s v="IPHONE52"/>
    <s v="CLICC Circ Desk"/>
    <s v="IPH-POW-08"/>
  </r>
  <r>
    <d v="2023-02-13T00:00:00"/>
    <x v="0"/>
    <s v="UCLA Undergrad"/>
    <d v="2023-02-13T00:00:00"/>
    <s v="IPHONE54"/>
    <s v="CLICC Circ Desk"/>
    <s v="IPH-POW-10"/>
  </r>
  <r>
    <d v="2023-02-13T00:00:00"/>
    <x v="0"/>
    <s v="UCLA Undergrad"/>
    <d v="2023-02-13T00:00:00"/>
    <s v="IPHONE58"/>
    <s v="Biomed Circ Desk"/>
    <s v="IPH-BIO-02"/>
  </r>
  <r>
    <d v="2023-02-13T00:00:00"/>
    <x v="0"/>
    <s v="UCLA Undergrad"/>
    <d v="2023-02-13T00:00:00"/>
    <s v="IPHONE78"/>
    <s v="CLICC Circ Desk"/>
    <m/>
  </r>
  <r>
    <d v="2023-02-13T00:00:00"/>
    <x v="0"/>
    <s v="UCLA Undergrad"/>
    <d v="2023-02-13T00:00:00"/>
    <s v="MACUSBC07"/>
    <s v="CLICC Circ Desk"/>
    <s v="USBC-YRL-03"/>
  </r>
  <r>
    <d v="2023-02-13T00:00:00"/>
    <x v="0"/>
    <s v="UCLA Undergrad"/>
    <d v="2023-02-13T00:00:00"/>
    <s v="MACUSBC07C07"/>
    <s v="CLICC Circ Desk"/>
    <s v="USBC-YRL-03"/>
  </r>
  <r>
    <d v="2023-02-13T00:00:00"/>
    <x v="0"/>
    <s v="UCLA Undergrad"/>
    <d v="2023-02-13T00:00:00"/>
    <s v="MACUSBC08C08"/>
    <s v="CLICC Circ Desk"/>
    <s v="USBC-YRL-04"/>
  </r>
  <r>
    <d v="2023-02-13T00:00:00"/>
    <x v="0"/>
    <s v="UCLA Undergrad"/>
    <d v="2023-02-13T00:00:00"/>
    <s v="MACUSBC09"/>
    <s v="CLICC Circ Desk"/>
    <s v="USBC-YRL-05"/>
  </r>
  <r>
    <d v="2023-02-13T00:00:00"/>
    <x v="0"/>
    <s v="UCLA Undergrad"/>
    <d v="2023-02-13T00:00:00"/>
    <s v="MACUSBC20"/>
    <s v="CLICC Circ Desk"/>
    <s v="USBC-POW-03"/>
  </r>
  <r>
    <d v="2023-02-13T00:00:00"/>
    <x v="0"/>
    <s v="UCLA Undergrad"/>
    <d v="2023-02-13T00:00:00"/>
    <s v="MACUSBC23"/>
    <s v="CLICC Circ Desk"/>
    <s v="USBC-POW-06"/>
  </r>
  <r>
    <d v="2023-02-13T00:00:00"/>
    <x v="0"/>
    <s v="UCLA Undergrad"/>
    <d v="2023-02-13T00:00:00"/>
    <s v="MACUSBC23C23"/>
    <s v="CLICC Circ Desk"/>
    <s v="USBC-POW-06"/>
  </r>
  <r>
    <d v="2023-02-13T00:00:00"/>
    <x v="0"/>
    <s v="UCLA Undergrad"/>
    <d v="2023-02-13T00:00:00"/>
    <s v="MACUSBC24"/>
    <s v="CLICC Circ Desk"/>
    <s v="USBC-POW-07"/>
  </r>
  <r>
    <d v="2023-02-13T00:00:00"/>
    <x v="0"/>
    <s v="UCLA Undergrad"/>
    <d v="2023-02-13T00:00:00"/>
    <s v="MACUSBC27"/>
    <s v="CLICC Circ Desk"/>
    <s v="USBC-POW-10"/>
  </r>
  <r>
    <d v="2023-02-13T00:00:00"/>
    <x v="0"/>
    <s v="UCLA Undergrad"/>
    <d v="2023-02-13T00:00:00"/>
    <s v="MACUSBC27C27"/>
    <s v="CLICC Circ Desk"/>
    <s v="USBC-POW-10"/>
  </r>
  <r>
    <d v="2023-02-13T00:00:00"/>
    <x v="0"/>
    <s v="UCLA Undergrad"/>
    <d v="2023-02-13T00:00:00"/>
    <s v="OMNI12"/>
    <s v="SEL Boelter Circ Desk"/>
    <s v="OMN-BOE-02"/>
  </r>
  <r>
    <d v="2023-02-13T00:00:00"/>
    <x v="0"/>
    <s v="UCLA Undergrad"/>
    <d v="2023-02-13T00:00:00"/>
    <s v="OMNI50"/>
    <s v="CLICC Circ Desk"/>
    <m/>
  </r>
  <r>
    <d v="2023-02-13T00:00:00"/>
    <x v="0"/>
    <s v="UCLA Undergrad"/>
    <d v="2023-02-13T00:00:00"/>
    <s v="UHDMI12"/>
    <s v="CLICC Circ Desk"/>
    <m/>
  </r>
  <r>
    <d v="2023-02-13T00:00:00"/>
    <x v="0"/>
    <s v="UCLA Undergrad"/>
    <d v="2023-02-13T00:00:00"/>
    <s v="UVGA09"/>
    <s v="CLICC Circ Desk"/>
    <s v="UVGA-YRL-01"/>
  </r>
  <r>
    <d v="2023-02-13T00:00:00"/>
    <x v="0"/>
    <s v="UCLA Undergrad"/>
    <d v="2023-02-13T00:00:00"/>
    <s v="UVGA18"/>
    <s v="CLICC Circ Desk"/>
    <m/>
  </r>
  <r>
    <d v="2023-02-13T00:00:00"/>
    <x v="0"/>
    <s v="UCLA Undergrad"/>
    <d v="2023-02-13T00:00:00"/>
    <s v="UVGA19"/>
    <s v="CLICC Circ Desk"/>
    <m/>
  </r>
  <r>
    <d v="2023-02-13T00:00:00"/>
    <x v="0"/>
    <s v="UCLA Undergrad"/>
    <d v="2023-02-13T00:00:00"/>
    <s v="WALLADPT06"/>
    <s v="SEL Boelter Circ Desk"/>
    <s v="ADP-BOE-04"/>
  </r>
  <r>
    <d v="2023-02-13T00:00:00"/>
    <x v="0"/>
    <s v="UCLA Undergrad"/>
    <d v="2023-02-13T00:00:00"/>
    <s v="WALLADPT23"/>
    <s v="Biomed Circ Desk"/>
    <s v="ADP-BIO-07"/>
  </r>
  <r>
    <d v="2023-02-13T00:00:00"/>
    <x v="0"/>
    <s v="UCLA Undergrad"/>
    <d v="2023-02-13T00:00:00"/>
    <s v="WALLADPT24"/>
    <s v="CLICC Circ Desk"/>
    <s v="ADP-YRL-01"/>
  </r>
  <r>
    <d v="2023-02-13T00:00:00"/>
    <x v="0"/>
    <s v="UCLA Undergrad"/>
    <d v="2023-02-13T00:00:00"/>
    <s v="WALLADPT25"/>
    <s v="CLICC Circ Desk"/>
    <s v="ADP-YRL-02"/>
  </r>
  <r>
    <d v="2023-02-13T00:00:00"/>
    <x v="0"/>
    <s v="UCLA Undergrad"/>
    <d v="2023-02-13T00:00:00"/>
    <s v="WALLADPT35"/>
    <s v="CLICC Circ Desk"/>
    <m/>
  </r>
  <r>
    <d v="2023-02-13T00:00:00"/>
    <x v="0"/>
    <s v="UCLA Undergrad"/>
    <d v="2023-02-13T00:00:00"/>
    <s v="WALLADPT39"/>
    <s v="CLICC Circ Desk"/>
    <m/>
  </r>
  <r>
    <d v="2023-02-13T00:00:00"/>
    <x v="0"/>
    <s v="UCLA Undergrad"/>
    <d v="2023-02-13T00:00:00"/>
    <s v="WALLADPT41"/>
    <s v="CLICC Circ Desk"/>
    <m/>
  </r>
  <r>
    <d v="2023-02-13T00:00:00"/>
    <x v="0"/>
    <s v="UCLA Undergrad"/>
    <d v="2023-02-13T00:00:00"/>
    <s v="WALLADPT42"/>
    <s v="CLICC Circ Desk"/>
    <m/>
  </r>
  <r>
    <d v="2023-02-13T00:00:00"/>
    <x v="0"/>
    <s v="UCLA Undergrad"/>
    <d v="2023-02-13T00:00:00"/>
    <s v="WALLADPT47"/>
    <s v="CLICC Circ Desk"/>
    <m/>
  </r>
  <r>
    <d v="2023-02-13T00:00:00"/>
    <x v="0"/>
    <s v="UCLA Undergrad"/>
    <d v="2023-02-13T00:00:00"/>
    <s v="WALLADPT48"/>
    <s v="CLICC Circ Desk"/>
    <m/>
  </r>
  <r>
    <d v="2023-02-13T00:00:00"/>
    <x v="0"/>
    <s v="UCLA Undergrad"/>
    <d v="2023-02-13T00:00:00"/>
    <s v="WALLADPT49"/>
    <s v="CLICC Circ Desk"/>
    <m/>
  </r>
  <r>
    <d v="2023-02-13T00:00:00"/>
    <x v="0"/>
    <s v="UCLA Undergrad"/>
    <d v="2023-02-13T00:00:00"/>
    <s v="WALLADPT50"/>
    <s v="CLICC Circ Desk"/>
    <m/>
  </r>
  <r>
    <d v="2023-02-13T00:00:00"/>
    <x v="0"/>
    <s v="UCLA Undergrad"/>
    <d v="2023-02-15T00:00:00"/>
    <s v="CALC04"/>
    <s v="CLICC Circ Desk"/>
    <s v="CAL-POW-03"/>
  </r>
  <r>
    <d v="2023-02-13T00:00:00"/>
    <x v="0"/>
    <s v="UCLA Undergrad"/>
    <d v="2023-02-20T00:00:00"/>
    <s v="CBK191"/>
    <s v="Biomed Circ Desk"/>
    <s v="CBK-BIO-02"/>
  </r>
  <r>
    <d v="2023-02-13T00:00:00"/>
    <x v="0"/>
    <s v="UCLA Undergrad"/>
    <d v="2023-02-20T00:00:00"/>
    <s v="CBK370"/>
    <s v="Default Circulation Desk"/>
    <s v="CBK-CLICC-121"/>
  </r>
  <r>
    <d v="2023-02-13T00:00:00"/>
    <x v="0"/>
    <s v="UCLA Undergrad"/>
    <d v="2023-02-20T00:00:00"/>
    <s v="CLICC-ML-0126"/>
    <s v="CLICC Circ Desk"/>
    <s v="ITS MacBook 9"/>
  </r>
  <r>
    <d v="2023-02-13T00:00:00"/>
    <x v="0"/>
    <s v="UCLA Undergrad"/>
    <d v="2023-02-20T00:00:00"/>
    <s v="CLICC-ML-2053"/>
    <s v="CLICC Circ Desk"/>
    <s v="CLICC-ML-2053"/>
  </r>
  <r>
    <d v="2023-02-13T00:00:00"/>
    <x v="0"/>
    <s v="UCLA Undergrad"/>
    <d v="2023-02-20T00:00:00"/>
    <s v="CLICC-ML-2055"/>
    <s v="CLICC Circ Desk"/>
    <s v="CLICC-ML-2055"/>
  </r>
  <r>
    <d v="2023-02-13T00:00:00"/>
    <x v="0"/>
    <s v="UCLA Undergrad"/>
    <d v="2023-02-20T00:00:00"/>
    <s v="CLICC-MM-0013"/>
    <s v="CLICC Circ Desk"/>
    <s v="ITS iPad 185"/>
  </r>
  <r>
    <d v="2023-02-13T00:00:00"/>
    <x v="0"/>
    <s v="UCLA Undergrad"/>
    <d v="2023-02-20T00:00:00"/>
    <s v="CLICC-MM-030"/>
    <s v="CLICC Circ Desk"/>
    <m/>
  </r>
  <r>
    <d v="2023-02-13T00:00:00"/>
    <x v="0"/>
    <s v="UCLA Undergrad"/>
    <d v="2023-02-20T00:00:00"/>
    <s v="FAC486"/>
    <s v="CLICC Circ Desk"/>
    <s v="ITS iPad 86"/>
  </r>
  <r>
    <d v="2023-02-13T00:00:00"/>
    <x v="0"/>
    <s v="UCLA Undergrad"/>
    <d v="2023-02-20T00:00:00"/>
    <s v="FAC496"/>
    <s v="CLICC Circ Desk"/>
    <s v="ITS iPad 96"/>
  </r>
  <r>
    <d v="2023-02-13T00:00:00"/>
    <x v="0"/>
    <s v="UCLA Undergrad"/>
    <d v="2023-02-20T00:00:00"/>
    <s v="HP097"/>
    <s v="CLICC Circ Desk"/>
    <s v="WL-POW-06"/>
  </r>
  <r>
    <d v="2023-02-13T00:00:00"/>
    <x v="0"/>
    <s v="UCLA Undergrad"/>
    <d v="2023-02-20T00:00:00"/>
    <s v="HP101"/>
    <s v="CLICC Circ Desk"/>
    <s v="WL-POW-10"/>
  </r>
  <r>
    <d v="2023-02-13T00:00:00"/>
    <x v="0"/>
    <s v="UCLA Undergrad"/>
    <d v="2023-02-20T00:00:00"/>
    <s v="HP119"/>
    <s v="CLICC Circ Desk"/>
    <s v="WL-PC2-08"/>
  </r>
  <r>
    <d v="2023-02-13T00:00:00"/>
    <x v="0"/>
    <s v="UCLA Undergrad"/>
    <d v="2023-02-27T00:00:00"/>
    <s v="CLICC-ML-0020"/>
    <s v="CLICC Circ Desk"/>
    <s v="ITS MacBook 18"/>
  </r>
  <r>
    <d v="2023-02-13T00:00:00"/>
    <x v="0"/>
    <s v="UCLA Undergrad"/>
    <d v="2023-02-27T00:00:00"/>
    <s v="CLICC-ML-2041"/>
    <s v="CLICC Circ Desk"/>
    <s v="CLICC-ML-2041"/>
  </r>
  <r>
    <d v="2023-02-13T00:00:00"/>
    <x v="0"/>
    <s v="UCLA Undergrad"/>
    <d v="2023-02-27T00:00:00"/>
    <s v="CLICC-ML-2044"/>
    <s v="CLICC Circ Desk"/>
    <s v="CLICC-ML-2044"/>
  </r>
  <r>
    <d v="2023-02-13T00:00:00"/>
    <x v="0"/>
    <s v="UCLA Undergrad"/>
    <d v="2023-02-27T00:00:00"/>
    <s v="CLICC-ML-2061"/>
    <s v="CLICC Circ Desk"/>
    <s v="CLICC-ML-2061"/>
  </r>
  <r>
    <d v="2023-02-13T00:00:00"/>
    <x v="0"/>
    <s v="UCLA Undergrad"/>
    <d v="2023-02-27T00:00:00"/>
    <s v="CLICC-ML-2077"/>
    <s v="CLICC Circ Desk"/>
    <s v="CLICC-ML-2077"/>
  </r>
  <r>
    <d v="2023-02-13T00:00:00"/>
    <x v="0"/>
    <s v="UCLA Undergrad"/>
    <d v="2023-02-27T00:00:00"/>
    <s v="CLICC-ML-2093"/>
    <s v="CLICC Circ Desk"/>
    <s v="CLICC-ML-2093"/>
  </r>
  <r>
    <d v="2023-02-13T00:00:00"/>
    <x v="0"/>
    <s v="UCLA Undergrad"/>
    <d v="2023-02-27T00:00:00"/>
    <s v="CLICC-MM-0087"/>
    <s v="CLICC Circ Desk"/>
    <s v="ITS iPad 247"/>
  </r>
  <r>
    <d v="2023-02-13T00:00:00"/>
    <x v="0"/>
    <s v="UCLA Undergrad"/>
    <d v="2023-02-27T00:00:00"/>
    <s v="CLICC-MM-0155"/>
    <s v="CLICC Circ Desk"/>
    <s v="ITS iPad 12"/>
  </r>
  <r>
    <d v="2023-02-13T00:00:00"/>
    <x v="0"/>
    <s v="UCLA Undergrad"/>
    <d v="2023-02-27T00:00:00"/>
    <s v="FAC882"/>
    <s v="CLICC Circ Desk"/>
    <s v="ITS iPad 270"/>
  </r>
  <r>
    <d v="2023-02-13T00:00:00"/>
    <x v="0"/>
    <s v="UCLA Undergrad"/>
    <d v="2023-02-27T00:00:00"/>
    <s v="HP035"/>
    <s v="CLICC Circ Desk"/>
    <s v="WL-GEO-05"/>
  </r>
  <r>
    <d v="2023-02-13T00:00:00"/>
    <x v="0"/>
    <s v="UCLA Undergrad"/>
    <d v="2023-02-27T00:00:00"/>
    <s v="HP056"/>
    <s v="CLICC Circ Desk"/>
    <s v="WL-YRL-06"/>
  </r>
  <r>
    <d v="2023-02-13T00:00:00"/>
    <x v="0"/>
    <s v="UCLA Undergrad"/>
    <d v="2023-02-27T00:00:00"/>
    <s v="HP092"/>
    <s v="CLICC Circ Desk"/>
    <s v="WL-POW-01"/>
  </r>
  <r>
    <d v="2023-02-13T00:00:00"/>
    <x v="0"/>
    <s v="UCLA Undergrad"/>
    <d v="2023-03-07T00:00:00"/>
    <s v="HP093"/>
    <s v="CLICC Circ Desk"/>
    <s v="WL-POW-02"/>
  </r>
  <r>
    <d v="2023-02-13T00:00:00"/>
    <x v="67"/>
    <s v="UCLA Undergrad"/>
    <d v="2023-02-20T00:00:00"/>
    <s v="FAC606"/>
    <s v="CLICC Circ Desk"/>
    <s v="ITS iPad 206"/>
  </r>
  <r>
    <d v="2023-02-13T00:00:00"/>
    <x v="68"/>
    <s v="UCLA Graduate"/>
    <d v="2023-02-20T00:00:00"/>
    <s v="FAC599"/>
    <s v="CLICC Circ Desk"/>
    <s v="ITS iPad 199"/>
  </r>
  <r>
    <d v="2023-02-14T00:00:00"/>
    <x v="0"/>
    <m/>
    <d v="2023-02-14T00:00:00"/>
    <s v="CLICC-ML-0128"/>
    <s v="CLICC Circ Desk"/>
    <s v="ITS MacBook 137"/>
  </r>
  <r>
    <d v="2023-02-14T00:00:00"/>
    <x v="0"/>
    <m/>
    <d v="2023-02-14T00:00:00"/>
    <s v="HPUSBC06"/>
    <s v="SEL Boelter Circ Desk"/>
    <m/>
  </r>
  <r>
    <d v="2023-02-14T00:00:00"/>
    <x v="0"/>
    <m/>
    <d v="2023-02-14T00:00:00"/>
    <s v="MACUSBC19"/>
    <s v="CLICC Circ Desk"/>
    <s v="USBC-POW-02"/>
  </r>
  <r>
    <d v="2023-02-14T00:00:00"/>
    <x v="0"/>
    <m/>
    <d v="2023-02-14T00:00:00"/>
    <s v="MACUSBC24"/>
    <s v="CLICC Circ Desk"/>
    <s v="USBC-POW-07"/>
  </r>
  <r>
    <d v="2023-02-14T00:00:00"/>
    <x v="0"/>
    <m/>
    <d v="2023-02-14T00:00:00"/>
    <s v="MACUSBC25"/>
    <s v="CLICC Circ Desk"/>
    <s v="USBC-POW-08"/>
  </r>
  <r>
    <d v="2023-02-14T00:00:00"/>
    <x v="0"/>
    <m/>
    <d v="2023-02-14T00:00:00"/>
    <s v="VGA29"/>
    <s v="CLICC Circ Desk"/>
    <s v="VGAA-YRL-14"/>
  </r>
  <r>
    <d v="2023-02-14T00:00:00"/>
    <x v="0"/>
    <s v="UCLA Graduate"/>
    <d v="2023-02-14T00:00:00"/>
    <s v="ANDROID13"/>
    <s v="CLICC Circ Desk"/>
    <s v="AND-YRL-01"/>
  </r>
  <r>
    <d v="2023-02-14T00:00:00"/>
    <x v="0"/>
    <s v="UCLA Graduate"/>
    <d v="2023-02-14T00:00:00"/>
    <s v="HDST30"/>
    <s v="CLICC Circ Desk"/>
    <m/>
  </r>
  <r>
    <d v="2023-02-14T00:00:00"/>
    <x v="0"/>
    <s v="UCLA Graduate"/>
    <d v="2023-02-14T00:00:00"/>
    <s v="HPUSBC07"/>
    <s v="SEL Boelter Circ Desk"/>
    <m/>
  </r>
  <r>
    <d v="2023-02-14T00:00:00"/>
    <x v="0"/>
    <s v="UCLA Graduate"/>
    <d v="2023-02-14T00:00:00"/>
    <s v="IPHONE22"/>
    <s v="SEL Boelter Circ Desk"/>
    <s v="IPH-BOE-06"/>
  </r>
  <r>
    <d v="2023-02-14T00:00:00"/>
    <x v="0"/>
    <s v="UCLA Graduate"/>
    <d v="2023-02-14T00:00:00"/>
    <s v="IPHONE37"/>
    <s v="CLICC Circ Desk"/>
    <s v="IPH-YRL-13"/>
  </r>
  <r>
    <d v="2023-02-14T00:00:00"/>
    <x v="0"/>
    <s v="UCLA Graduate"/>
    <d v="2023-02-14T00:00:00"/>
    <s v="IPHONE48"/>
    <s v="CLICC Circ Desk"/>
    <s v="IPH-POW-04"/>
  </r>
  <r>
    <d v="2023-02-14T00:00:00"/>
    <x v="0"/>
    <s v="UCLA Graduate"/>
    <d v="2023-02-14T00:00:00"/>
    <s v="IPHONE57"/>
    <s v="Biomed Circ Desk"/>
    <s v="IPH-BIO-01"/>
  </r>
  <r>
    <d v="2023-02-14T00:00:00"/>
    <x v="0"/>
    <s v="UCLA Graduate"/>
    <d v="2023-02-14T00:00:00"/>
    <s v="IPHONE58"/>
    <s v="Biomed Circ Desk"/>
    <s v="IPH-BIO-02"/>
  </r>
  <r>
    <d v="2023-02-14T00:00:00"/>
    <x v="0"/>
    <s v="UCLA Graduate"/>
    <d v="2023-02-14T00:00:00"/>
    <s v="IPHONE74"/>
    <s v="Default Circulation Desk"/>
    <m/>
  </r>
  <r>
    <d v="2023-02-14T00:00:00"/>
    <x v="0"/>
    <s v="UCLA Graduate"/>
    <d v="2023-02-14T00:00:00"/>
    <s v="MACUSBC09"/>
    <s v="CLICC Circ Desk"/>
    <s v="USBC-YRL-05"/>
  </r>
  <r>
    <d v="2023-02-14T00:00:00"/>
    <x v="0"/>
    <s v="UCLA Graduate"/>
    <d v="2023-02-14T00:00:00"/>
    <s v="MACUSBC23"/>
    <s v="CLICC Circ Desk"/>
    <s v="USBC-POW-06"/>
  </r>
  <r>
    <d v="2023-02-14T00:00:00"/>
    <x v="0"/>
    <s v="UCLA Graduate"/>
    <d v="2023-02-14T00:00:00"/>
    <s v="UVGA22"/>
    <s v="CLICC Circ Desk"/>
    <m/>
  </r>
  <r>
    <d v="2023-02-14T00:00:00"/>
    <x v="0"/>
    <s v="UCLA Graduate"/>
    <d v="2023-02-14T00:00:00"/>
    <s v="WALLADPT17"/>
    <s v="Biomed Circ Desk"/>
    <s v="ADP-BIO-01"/>
  </r>
  <r>
    <d v="2023-02-14T00:00:00"/>
    <x v="0"/>
    <s v="UCLA Graduate"/>
    <d v="2023-02-14T00:00:00"/>
    <s v="WALLADPT22"/>
    <s v="Biomed Circ Desk"/>
    <s v="ADP-BIO-06"/>
  </r>
  <r>
    <d v="2023-02-14T00:00:00"/>
    <x v="0"/>
    <s v="UCLA Graduate"/>
    <d v="2023-02-14T00:00:00"/>
    <s v="WALLADPT32"/>
    <s v="CLICC Circ Desk"/>
    <m/>
  </r>
  <r>
    <d v="2023-02-14T00:00:00"/>
    <x v="0"/>
    <s v="UCLA Graduate"/>
    <d v="2023-02-14T00:00:00"/>
    <s v="WALLADPT35"/>
    <s v="CLICC Circ Desk"/>
    <m/>
  </r>
  <r>
    <d v="2023-02-14T00:00:00"/>
    <x v="0"/>
    <s v="UCLA Graduate"/>
    <d v="2023-02-14T00:00:00"/>
    <s v="WALLADPT41"/>
    <s v="CLICC Circ Desk"/>
    <m/>
  </r>
  <r>
    <d v="2023-02-14T00:00:00"/>
    <x v="0"/>
    <s v="UCLA Graduate"/>
    <d v="2023-02-21T00:00:00"/>
    <s v="CBK041"/>
    <s v="Default Circulation Desk"/>
    <s v="CPOW-07"/>
  </r>
  <r>
    <d v="2023-02-14T00:00:00"/>
    <x v="0"/>
    <s v="UCLA Graduate"/>
    <d v="2023-02-21T00:00:00"/>
    <s v="CBK191"/>
    <s v="Biomed Circ Desk"/>
    <s v="CBK-BIO-02"/>
  </r>
  <r>
    <d v="2023-02-14T00:00:00"/>
    <x v="0"/>
    <s v="UCLA Graduate"/>
    <d v="2023-02-21T00:00:00"/>
    <s v="CBK393"/>
    <s v="CLICC Circ Desk"/>
    <s v="CBK-CLICC-144"/>
  </r>
  <r>
    <d v="2023-02-14T00:00:00"/>
    <x v="0"/>
    <s v="UCLA Graduate"/>
    <d v="2023-02-21T00:00:00"/>
    <s v="CLICC-MM-0011"/>
    <s v="CLICC Circ Desk"/>
    <s v="ITS iPad 184"/>
  </r>
  <r>
    <d v="2023-02-14T00:00:00"/>
    <x v="0"/>
    <s v="UCLA Graduate"/>
    <d v="2023-02-21T00:00:00"/>
    <s v="HP050"/>
    <s v="CLICC Circ Desk"/>
    <s v="WL-SEL-15"/>
  </r>
  <r>
    <d v="2023-02-14T00:00:00"/>
    <x v="0"/>
    <s v="UCLA Graduate"/>
    <d v="2023-02-21T00:00:00"/>
    <s v="HP144"/>
    <s v="CLICC Circ Desk"/>
    <s v="WL-UNA-03"/>
  </r>
  <r>
    <d v="2023-02-14T00:00:00"/>
    <x v="0"/>
    <s v="UCLA Graduate"/>
    <d v="2023-02-28T00:00:00"/>
    <s v="CLICC-ML-2096"/>
    <s v="CLICC Circ Desk"/>
    <s v="CLICC-ML-2096"/>
  </r>
  <r>
    <d v="2023-02-14T00:00:00"/>
    <x v="0"/>
    <s v="UCLA Graduate"/>
    <d v="2023-02-28T00:00:00"/>
    <s v="CLICC-MM-017"/>
    <s v="CLICC Circ Desk"/>
    <m/>
  </r>
  <r>
    <d v="2023-02-14T00:00:00"/>
    <x v="0"/>
    <s v="UCLA Graduate"/>
    <d v="2023-02-28T00:00:00"/>
    <s v="HP040"/>
    <s v="CLICC Circ Desk"/>
    <s v="WL-SEL-05"/>
  </r>
  <r>
    <d v="2023-02-14T00:00:00"/>
    <x v="0"/>
    <s v="UCLA Graduate"/>
    <d v="2023-02-28T00:00:00"/>
    <s v="HP143"/>
    <s v="CLICC Circ Desk"/>
    <s v="WL-UNA-02"/>
  </r>
  <r>
    <d v="2023-02-14T00:00:00"/>
    <x v="0"/>
    <s v="UCLA Graduate"/>
    <d v="2023-03-06T00:00:00"/>
    <s v="CLICC-MM-0023"/>
    <s v="CLICC Circ Desk"/>
    <s v="ITS iPad 98"/>
  </r>
  <r>
    <d v="2023-02-14T00:00:00"/>
    <x v="0"/>
    <s v="UCLA Music Grad"/>
    <d v="2023-02-14T00:00:00"/>
    <s v="OMNI24"/>
    <s v="Music Circ Desk"/>
    <s v="OMN-MUS-04"/>
  </r>
  <r>
    <d v="2023-02-14T00:00:00"/>
    <x v="0"/>
    <s v="UCLA Staff"/>
    <d v="2023-02-14T00:00:00"/>
    <s v="ANDROID26"/>
    <s v="Biomed Circ Desk"/>
    <s v="AND-BIO-02"/>
  </r>
  <r>
    <d v="2023-02-14T00:00:00"/>
    <x v="0"/>
    <s v="UCLA Staff"/>
    <d v="2023-02-14T00:00:00"/>
    <s v="HPUSBC05"/>
    <s v="SEL Boelter Circ Desk"/>
    <s v="HPUS-BOE-05"/>
  </r>
  <r>
    <d v="2023-02-14T00:00:00"/>
    <x v="0"/>
    <s v="UCLA Undergrad"/>
    <d v="2023-02-14T00:00:00"/>
    <s v="ANKER02"/>
    <s v="CLICC Circ Desk"/>
    <m/>
  </r>
  <r>
    <d v="2023-02-14T00:00:00"/>
    <x v="0"/>
    <s v="UCLA Undergrad"/>
    <d v="2023-02-14T00:00:00"/>
    <s v="ANKER10"/>
    <s v="CLICC Circ Desk"/>
    <m/>
  </r>
  <r>
    <d v="2023-02-14T00:00:00"/>
    <x v="0"/>
    <s v="UCLA Undergrad"/>
    <d v="2023-02-14T00:00:00"/>
    <s v="CALC02"/>
    <s v="CLICC Circ Desk"/>
    <s v="CAL-POW-01"/>
  </r>
  <r>
    <d v="2023-02-14T00:00:00"/>
    <x v="0"/>
    <s v="UCLA Undergrad"/>
    <d v="2023-02-14T00:00:00"/>
    <s v="CALC05"/>
    <s v="CLICC Circ Desk"/>
    <s v="CAL-POW-04"/>
  </r>
  <r>
    <d v="2023-02-14T00:00:00"/>
    <x v="0"/>
    <s v="UCLA Undergrad"/>
    <d v="2023-02-14T00:00:00"/>
    <s v="CALC06"/>
    <s v="CLICC Circ Desk"/>
    <s v="CAL-POW-05"/>
  </r>
  <r>
    <d v="2023-02-14T00:00:00"/>
    <x v="0"/>
    <s v="UCLA Undergrad"/>
    <d v="2023-02-14T00:00:00"/>
    <s v="CALC10"/>
    <s v="CLICC Circ Desk"/>
    <m/>
  </r>
  <r>
    <d v="2023-02-14T00:00:00"/>
    <x v="0"/>
    <s v="UCLA Undergrad"/>
    <d v="2023-02-14T00:00:00"/>
    <s v="CALC13"/>
    <s v="CLICC Circ Desk"/>
    <m/>
  </r>
  <r>
    <d v="2023-02-14T00:00:00"/>
    <x v="0"/>
    <s v="UCLA Undergrad"/>
    <d v="2023-02-14T00:00:00"/>
    <s v="CALC19"/>
    <s v="SEL Boelter Circ Desk"/>
    <m/>
  </r>
  <r>
    <d v="2023-02-14T00:00:00"/>
    <x v="0"/>
    <s v="UCLA Undergrad"/>
    <d v="2023-02-14T00:00:00"/>
    <s v="CALC23"/>
    <s v="SEL Boelter Circ Desk"/>
    <m/>
  </r>
  <r>
    <d v="2023-02-14T00:00:00"/>
    <x v="0"/>
    <s v="UCLA Undergrad"/>
    <d v="2023-02-14T00:00:00"/>
    <s v="CALC25"/>
    <s v="SEL Boelter Circ Desk"/>
    <m/>
  </r>
  <r>
    <d v="2023-02-14T00:00:00"/>
    <x v="0"/>
    <s v="UCLA Undergrad"/>
    <d v="2023-02-14T00:00:00"/>
    <s v="CALC29"/>
    <s v="SEL Boelter Circ Desk"/>
    <m/>
  </r>
  <r>
    <d v="2023-02-14T00:00:00"/>
    <x v="0"/>
    <s v="UCLA Undergrad"/>
    <d v="2023-02-14T00:00:00"/>
    <s v="HDMIC17"/>
    <s v="CLICC Circ Desk"/>
    <s v="HDMC-YRL-09"/>
  </r>
  <r>
    <d v="2023-02-14T00:00:00"/>
    <x v="0"/>
    <s v="UCLA Undergrad"/>
    <d v="2023-02-14T00:00:00"/>
    <s v="HDMIC20"/>
    <s v="CLICC Circ Desk"/>
    <s v="HDMC-YRL-12"/>
  </r>
  <r>
    <d v="2023-02-14T00:00:00"/>
    <x v="0"/>
    <s v="UCLA Undergrad"/>
    <d v="2023-02-14T00:00:00"/>
    <s v="HDMIC25"/>
    <s v="CLICC Circ Desk"/>
    <s v="HDMC-YRL-17"/>
  </r>
  <r>
    <d v="2023-02-14T00:00:00"/>
    <x v="0"/>
    <s v="UCLA Undergrad"/>
    <d v="2023-02-14T00:00:00"/>
    <s v="HDST03"/>
    <s v="SEL Boelter Circ Desk"/>
    <s v="HDS-BOE-03"/>
  </r>
  <r>
    <d v="2023-02-14T00:00:00"/>
    <x v="0"/>
    <s v="UCLA Undergrad"/>
    <d v="2023-02-14T00:00:00"/>
    <s v="HPUSBC05"/>
    <s v="SEL Boelter Circ Desk"/>
    <s v="HPUS-BOE-05"/>
  </r>
  <r>
    <d v="2023-02-14T00:00:00"/>
    <x v="0"/>
    <s v="UCLA Undergrad"/>
    <d v="2023-02-14T00:00:00"/>
    <s v="HPUSBC06"/>
    <s v="SEL Boelter Circ Desk"/>
    <m/>
  </r>
  <r>
    <d v="2023-02-14T00:00:00"/>
    <x v="0"/>
    <s v="UCLA Undergrad"/>
    <d v="2023-02-14T00:00:00"/>
    <s v="HPUSBC07"/>
    <s v="SEL Boelter Circ Desk"/>
    <m/>
  </r>
  <r>
    <d v="2023-02-14T00:00:00"/>
    <x v="0"/>
    <s v="UCLA Undergrad"/>
    <d v="2023-02-14T00:00:00"/>
    <s v="IPHONE02"/>
    <s v="Music Circ Desk"/>
    <s v="IPH-MUS-02"/>
  </r>
  <r>
    <d v="2023-02-14T00:00:00"/>
    <x v="0"/>
    <s v="UCLA Undergrad"/>
    <d v="2023-02-14T00:00:00"/>
    <s v="IPHONE20"/>
    <s v="SEL Boelter Circ Desk"/>
    <s v="IPH-BOE-04"/>
  </r>
  <r>
    <d v="2023-02-14T00:00:00"/>
    <x v="0"/>
    <s v="UCLA Undergrad"/>
    <d v="2023-02-14T00:00:00"/>
    <s v="IPHONE27"/>
    <s v="CLICC Circ Desk"/>
    <s v="IPH-YRL-03"/>
  </r>
  <r>
    <d v="2023-02-14T00:00:00"/>
    <x v="0"/>
    <s v="UCLA Undergrad"/>
    <d v="2023-02-14T00:00:00"/>
    <s v="IPHONE34"/>
    <s v="CLICC Circ Desk"/>
    <s v="IPH-YRL-10"/>
  </r>
  <r>
    <d v="2023-02-14T00:00:00"/>
    <x v="0"/>
    <s v="UCLA Undergrad"/>
    <d v="2023-02-14T00:00:00"/>
    <s v="IPHONE37"/>
    <s v="CLICC Circ Desk"/>
    <s v="IPH-YRL-13"/>
  </r>
  <r>
    <d v="2023-02-14T00:00:00"/>
    <x v="0"/>
    <s v="UCLA Undergrad"/>
    <d v="2023-02-14T00:00:00"/>
    <s v="IPHONE44"/>
    <s v="CLICC Circ Desk"/>
    <m/>
  </r>
  <r>
    <d v="2023-02-14T00:00:00"/>
    <x v="0"/>
    <s v="UCLA Undergrad"/>
    <d v="2023-02-14T00:00:00"/>
    <s v="IPHONE48"/>
    <s v="CLICC Circ Desk"/>
    <s v="IPH-POW-04"/>
  </r>
  <r>
    <d v="2023-02-14T00:00:00"/>
    <x v="0"/>
    <s v="UCLA Undergrad"/>
    <d v="2023-02-14T00:00:00"/>
    <s v="IPHONE52"/>
    <s v="CLICC Circ Desk"/>
    <s v="IPH-POW-08"/>
  </r>
  <r>
    <d v="2023-02-14T00:00:00"/>
    <x v="0"/>
    <s v="UCLA Undergrad"/>
    <d v="2023-02-14T00:00:00"/>
    <s v="IPHONE73"/>
    <s v="Default Circulation Desk"/>
    <m/>
  </r>
  <r>
    <d v="2023-02-14T00:00:00"/>
    <x v="0"/>
    <s v="UCLA Undergrad"/>
    <d v="2023-02-14T00:00:00"/>
    <s v="MACCHRG47"/>
    <s v="CLICC Circ Desk"/>
    <s v="MAGT-POW-01"/>
  </r>
  <r>
    <d v="2023-02-14T00:00:00"/>
    <x v="0"/>
    <s v="UCLA Undergrad"/>
    <d v="2023-02-14T00:00:00"/>
    <s v="MACUSBC07"/>
    <s v="CLICC Circ Desk"/>
    <s v="USBC-YRL-03"/>
  </r>
  <r>
    <d v="2023-02-14T00:00:00"/>
    <x v="0"/>
    <s v="UCLA Undergrad"/>
    <d v="2023-02-14T00:00:00"/>
    <s v="MACUSBC09"/>
    <s v="CLICC Circ Desk"/>
    <s v="USBC-YRL-05"/>
  </r>
  <r>
    <d v="2023-02-14T00:00:00"/>
    <x v="0"/>
    <s v="UCLA Undergrad"/>
    <d v="2023-02-14T00:00:00"/>
    <s v="MACUSBC20"/>
    <s v="CLICC Circ Desk"/>
    <s v="USBC-POW-03"/>
  </r>
  <r>
    <d v="2023-02-14T00:00:00"/>
    <x v="0"/>
    <s v="UCLA Undergrad"/>
    <d v="2023-02-14T00:00:00"/>
    <s v="MACUSBC24"/>
    <s v="CLICC Circ Desk"/>
    <s v="USBC-POW-07"/>
  </r>
  <r>
    <d v="2023-02-14T00:00:00"/>
    <x v="0"/>
    <s v="UCLA Undergrad"/>
    <d v="2023-02-14T00:00:00"/>
    <s v="MACUSBC25"/>
    <s v="CLICC Circ Desk"/>
    <s v="USBC-POW-08"/>
  </r>
  <r>
    <d v="2023-02-14T00:00:00"/>
    <x v="0"/>
    <s v="UCLA Undergrad"/>
    <d v="2023-02-14T00:00:00"/>
    <s v="MACUSBC27"/>
    <s v="CLICC Circ Desk"/>
    <s v="USBC-POW-10"/>
  </r>
  <r>
    <d v="2023-02-14T00:00:00"/>
    <x v="0"/>
    <s v="UCLA Undergrad"/>
    <d v="2023-02-14T00:00:00"/>
    <s v="MSE03"/>
    <s v="SEL Boelter Circ Desk"/>
    <s v="MSE-BOE-03"/>
  </r>
  <r>
    <d v="2023-02-14T00:00:00"/>
    <x v="0"/>
    <s v="UCLA Undergrad"/>
    <d v="2023-02-14T00:00:00"/>
    <s v="OMNI14"/>
    <s v="SEL Boelter Circ Desk"/>
    <s v="OMN-BOE-04"/>
  </r>
  <r>
    <d v="2023-02-14T00:00:00"/>
    <x v="0"/>
    <s v="UCLA Undergrad"/>
    <d v="2023-02-14T00:00:00"/>
    <s v="OMNI28"/>
    <s v="Music Circ Desk"/>
    <s v="OMN-MUS-08"/>
  </r>
  <r>
    <d v="2023-02-14T00:00:00"/>
    <x v="0"/>
    <s v="UCLA Undergrad"/>
    <d v="2023-02-14T00:00:00"/>
    <s v="UHDMI12"/>
    <s v="CLICC Circ Desk"/>
    <m/>
  </r>
  <r>
    <d v="2023-02-14T00:00:00"/>
    <x v="0"/>
    <s v="UCLA Undergrad"/>
    <d v="2023-02-14T00:00:00"/>
    <s v="UHDMI17"/>
    <s v="CLICC Circ Desk"/>
    <m/>
  </r>
  <r>
    <d v="2023-02-14T00:00:00"/>
    <x v="0"/>
    <s v="UCLA Undergrad"/>
    <d v="2023-02-14T00:00:00"/>
    <s v="UHDMI19"/>
    <s v="CLICC Circ Desk"/>
    <m/>
  </r>
  <r>
    <d v="2023-02-14T00:00:00"/>
    <x v="0"/>
    <s v="UCLA Undergrad"/>
    <d v="2023-02-14T00:00:00"/>
    <s v="WALLADPT06"/>
    <s v="SEL Boelter Circ Desk"/>
    <s v="ADP-BOE-04"/>
  </r>
  <r>
    <d v="2023-02-14T00:00:00"/>
    <x v="0"/>
    <s v="UCLA Undergrad"/>
    <d v="2023-02-14T00:00:00"/>
    <s v="WALLADPT35"/>
    <s v="CLICC Circ Desk"/>
    <m/>
  </r>
  <r>
    <d v="2023-02-14T00:00:00"/>
    <x v="0"/>
    <s v="UCLA Undergrad"/>
    <d v="2023-02-14T00:00:00"/>
    <s v="WALLADPT38"/>
    <s v="CLICC Circ Desk"/>
    <m/>
  </r>
  <r>
    <d v="2023-02-14T00:00:00"/>
    <x v="0"/>
    <s v="UCLA Undergrad"/>
    <d v="2023-02-14T00:00:00"/>
    <s v="WALLADPT41"/>
    <s v="CLICC Circ Desk"/>
    <m/>
  </r>
  <r>
    <d v="2023-02-14T00:00:00"/>
    <x v="0"/>
    <s v="UCLA Undergrad"/>
    <d v="2023-02-14T00:00:00"/>
    <s v="WALLADPT42"/>
    <s v="CLICC Circ Desk"/>
    <m/>
  </r>
  <r>
    <d v="2023-02-14T00:00:00"/>
    <x v="0"/>
    <s v="UCLA Undergrad"/>
    <d v="2023-02-14T00:00:00"/>
    <s v="WALLADPT48"/>
    <s v="CLICC Circ Desk"/>
    <m/>
  </r>
  <r>
    <d v="2023-02-14T00:00:00"/>
    <x v="0"/>
    <s v="UCLA Undergrad"/>
    <d v="2023-02-14T00:00:00"/>
    <s v="WALLADPT49"/>
    <s v="CLICC Circ Desk"/>
    <m/>
  </r>
  <r>
    <d v="2023-02-14T00:00:00"/>
    <x v="0"/>
    <s v="UCLA Undergrad"/>
    <d v="2023-02-21T00:00:00"/>
    <s v="CBK203"/>
    <s v="Biomed Circ Desk"/>
    <s v="CBK-BIO-14"/>
  </r>
  <r>
    <d v="2023-02-14T00:00:00"/>
    <x v="0"/>
    <s v="UCLA Undergrad"/>
    <d v="2023-02-21T00:00:00"/>
    <s v="CBK358"/>
    <s v="Default Circulation Desk"/>
    <s v="CBK-CLICC-109"/>
  </r>
  <r>
    <d v="2023-02-14T00:00:00"/>
    <x v="0"/>
    <s v="UCLA Undergrad"/>
    <d v="2023-02-21T00:00:00"/>
    <s v="CBK388"/>
    <s v="CLICC Circ Desk"/>
    <s v="CBK-CLICC-139"/>
  </r>
  <r>
    <d v="2023-02-14T00:00:00"/>
    <x v="0"/>
    <s v="UCLA Undergrad"/>
    <d v="2023-02-21T00:00:00"/>
    <s v="CBK402"/>
    <s v="CLICC Circ Desk"/>
    <s v="CBK-CLICC-153"/>
  </r>
  <r>
    <d v="2023-02-14T00:00:00"/>
    <x v="0"/>
    <s v="UCLA Undergrad"/>
    <d v="2023-02-21T00:00:00"/>
    <s v="CLICC-ML-0064"/>
    <s v="CLICC Circ Desk"/>
    <s v="ITS MacBook 130"/>
  </r>
  <r>
    <d v="2023-02-14T00:00:00"/>
    <x v="0"/>
    <s v="UCLA Undergrad"/>
    <d v="2023-02-21T00:00:00"/>
    <s v="CLICC-ML-0090"/>
    <s v="CLICC Circ Desk"/>
    <s v="ITS MacBook 53"/>
  </r>
  <r>
    <d v="2023-02-14T00:00:00"/>
    <x v="0"/>
    <s v="UCLA Undergrad"/>
    <d v="2023-02-21T00:00:00"/>
    <s v="CLICC-ML-2003"/>
    <s v="CLICC Circ Desk"/>
    <s v="CLICC-ML-2003"/>
  </r>
  <r>
    <d v="2023-02-14T00:00:00"/>
    <x v="0"/>
    <s v="UCLA Undergrad"/>
    <d v="2023-02-21T00:00:00"/>
    <s v="CLICC-ML-2012"/>
    <s v="CLICC Circ Desk"/>
    <s v="CLICC-ML-2012"/>
  </r>
  <r>
    <d v="2023-02-14T00:00:00"/>
    <x v="0"/>
    <s v="UCLA Undergrad"/>
    <d v="2023-02-21T00:00:00"/>
    <s v="CLICC-ML-2059"/>
    <s v="CLICC Circ Desk"/>
    <s v="CLICC-ML-2059"/>
  </r>
  <r>
    <d v="2023-02-14T00:00:00"/>
    <x v="0"/>
    <s v="UCLA Undergrad"/>
    <d v="2023-02-21T00:00:00"/>
    <s v="CLICC-ML-2084"/>
    <s v="CLICC Circ Desk"/>
    <s v="CLICC-ML-2084"/>
  </r>
  <r>
    <d v="2023-02-14T00:00:00"/>
    <x v="0"/>
    <s v="UCLA Undergrad"/>
    <d v="2023-02-21T00:00:00"/>
    <s v="CLICC-MM-0237"/>
    <s v="CLICC Circ Desk"/>
    <s v="ITS iPad 282"/>
  </r>
  <r>
    <d v="2023-02-14T00:00:00"/>
    <x v="0"/>
    <s v="UCLA Undergrad"/>
    <d v="2023-02-21T00:00:00"/>
    <s v="HP081"/>
    <s v="CLICC Circ Desk"/>
    <s v="WL-RC2-11"/>
  </r>
  <r>
    <d v="2023-02-14T00:00:00"/>
    <x v="0"/>
    <s v="UCLA Undergrad"/>
    <d v="2023-02-21T00:00:00"/>
    <s v="HP124"/>
    <s v="CLICC Circ Desk"/>
    <s v="WL-PC2-13"/>
  </r>
  <r>
    <d v="2023-02-14T00:00:00"/>
    <x v="0"/>
    <s v="UCLA Undergrad"/>
    <d v="2023-02-28T00:00:00"/>
    <s v="CBK166"/>
    <s v="Default Circulation Desk"/>
    <s v="CL-BOE-12"/>
  </r>
  <r>
    <d v="2023-02-14T00:00:00"/>
    <x v="0"/>
    <s v="UCLA Undergrad"/>
    <d v="2023-02-28T00:00:00"/>
    <s v="CBK296"/>
    <s v="CLICC Circ Desk"/>
    <s v="CBK-CLICC-47"/>
  </r>
  <r>
    <d v="2023-02-14T00:00:00"/>
    <x v="0"/>
    <s v="UCLA Undergrad"/>
    <d v="2023-02-28T00:00:00"/>
    <s v="CLICC-ML-0068"/>
    <s v="CLICC Circ Desk"/>
    <s v="ITS MacBook 78"/>
  </r>
  <r>
    <d v="2023-02-14T00:00:00"/>
    <x v="0"/>
    <s v="UCLA Undergrad"/>
    <d v="2023-02-28T00:00:00"/>
    <s v="CLICC-ML-0115"/>
    <s v="CLICC Circ Desk"/>
    <s v="ITS MacBook 14"/>
  </r>
  <r>
    <d v="2023-02-14T00:00:00"/>
    <x v="0"/>
    <s v="UCLA Undergrad"/>
    <d v="2023-02-28T00:00:00"/>
    <s v="CLICC-ML-2030"/>
    <s v="CLICC Circ Desk"/>
    <s v="CLICC-ML-2030"/>
  </r>
  <r>
    <d v="2023-02-14T00:00:00"/>
    <x v="0"/>
    <s v="UCLA Undergrad"/>
    <d v="2023-02-28T00:00:00"/>
    <s v="CLICC-ML-2034"/>
    <s v="CLICC Circ Desk"/>
    <s v="CLICC-ML-2034"/>
  </r>
  <r>
    <d v="2023-02-14T00:00:00"/>
    <x v="0"/>
    <s v="UCLA Undergrad"/>
    <d v="2023-02-28T00:00:00"/>
    <s v="CLICC-ML-2039"/>
    <s v="CLICC Circ Desk"/>
    <s v="CLICC-ML-2039"/>
  </r>
  <r>
    <d v="2023-02-14T00:00:00"/>
    <x v="0"/>
    <s v="UCLA Undergrad"/>
    <d v="2023-02-28T00:00:00"/>
    <s v="CLICC-ML-2045"/>
    <s v="CLICC Circ Desk"/>
    <s v="CLICC-ML-2045"/>
  </r>
  <r>
    <d v="2023-02-14T00:00:00"/>
    <x v="0"/>
    <s v="UCLA Undergrad"/>
    <d v="2023-02-28T00:00:00"/>
    <s v="CLICC-ML-2053"/>
    <s v="CLICC Circ Desk"/>
    <s v="CLICC-ML-2053"/>
  </r>
  <r>
    <d v="2023-02-14T00:00:00"/>
    <x v="0"/>
    <s v="UCLA Undergrad"/>
    <d v="2023-02-28T00:00:00"/>
    <s v="CLICC-ML-2062"/>
    <s v="CLICC Circ Desk"/>
    <s v="CLICC-ML-2062"/>
  </r>
  <r>
    <d v="2023-02-14T00:00:00"/>
    <x v="0"/>
    <s v="UCLA Undergrad"/>
    <d v="2023-02-28T00:00:00"/>
    <s v="CLICC-MM-0035"/>
    <s v="CLICC Circ Desk"/>
    <s v="ITS iPad 77"/>
  </r>
  <r>
    <d v="2023-02-14T00:00:00"/>
    <x v="0"/>
    <s v="UCLA Undergrad"/>
    <d v="2023-02-28T00:00:00"/>
    <s v="CLICC-MM-052"/>
    <s v="CLICC Circ Desk"/>
    <m/>
  </r>
  <r>
    <d v="2023-02-14T00:00:00"/>
    <x v="0"/>
    <s v="UCLA Undergrad"/>
    <d v="2023-02-28T00:00:00"/>
    <s v="HP026"/>
    <s v="CLICC Circ Desk"/>
    <s v="WL-BCR-16"/>
  </r>
  <r>
    <d v="2023-02-14T00:00:00"/>
    <x v="0"/>
    <s v="UCLA Undergrad"/>
    <d v="2023-02-28T00:00:00"/>
    <s v="HP129"/>
    <s v="CLICC Circ Desk"/>
    <s v="WL-PC2-18"/>
  </r>
  <r>
    <d v="2023-02-15T00:00:00"/>
    <x v="0"/>
    <m/>
    <d v="2023-02-15T00:00:00"/>
    <s v="ANKER07"/>
    <s v="CLICC Circ Desk"/>
    <m/>
  </r>
  <r>
    <d v="2023-02-15T00:00:00"/>
    <x v="0"/>
    <m/>
    <d v="2023-02-15T00:00:00"/>
    <s v="CBK263"/>
    <s v="CLICC Circ Desk"/>
    <s v="CBK-CLICC-14"/>
  </r>
  <r>
    <d v="2023-02-15T00:00:00"/>
    <x v="0"/>
    <m/>
    <d v="2023-02-15T00:00:00"/>
    <s v="IPADK180"/>
    <s v="CLICC Circ Desk"/>
    <s v="CLICC iPad Keyboard 180"/>
  </r>
  <r>
    <d v="2023-02-15T00:00:00"/>
    <x v="0"/>
    <m/>
    <d v="2023-02-15T00:00:00"/>
    <s v="MACCHRG47"/>
    <s v="CLICC Circ Desk"/>
    <s v="MAGT-POW-01"/>
  </r>
  <r>
    <d v="2023-02-15T00:00:00"/>
    <x v="0"/>
    <m/>
    <d v="2023-02-15T00:00:00"/>
    <s v="MACCHRG48"/>
    <s v="CLICC Circ Desk"/>
    <s v="MAGT-POW-02"/>
  </r>
  <r>
    <d v="2023-02-15T00:00:00"/>
    <x v="0"/>
    <m/>
    <d v="2023-02-15T00:00:00"/>
    <s v="MACCHRG49"/>
    <s v="CLICC Circ Desk"/>
    <s v="MAGT-POW-03"/>
  </r>
  <r>
    <d v="2023-02-15T00:00:00"/>
    <x v="0"/>
    <m/>
    <d v="2023-02-15T00:00:00"/>
    <s v="MACCHRG50"/>
    <s v="CLICC Circ Desk"/>
    <s v="MAGT-POW-04"/>
  </r>
  <r>
    <d v="2023-02-15T00:00:00"/>
    <x v="0"/>
    <m/>
    <d v="2023-02-15T00:00:00"/>
    <s v="MACCHRG51"/>
    <s v="CLICC Circ Desk"/>
    <m/>
  </r>
  <r>
    <d v="2023-02-15T00:00:00"/>
    <x v="0"/>
    <m/>
    <d v="2023-02-15T00:00:00"/>
    <s v="MACCHRG53"/>
    <s v="CLICC Circ Desk"/>
    <s v="MAGT-POW-07"/>
  </r>
  <r>
    <d v="2023-02-15T00:00:00"/>
    <x v="0"/>
    <m/>
    <d v="2023-02-15T00:00:00"/>
    <s v="MACCHRG54"/>
    <s v="CLICC Circ Desk"/>
    <s v="MAGT-POW-08"/>
  </r>
  <r>
    <d v="2023-02-15T00:00:00"/>
    <x v="0"/>
    <m/>
    <d v="2023-02-15T00:00:00"/>
    <s v="MACCHRG55"/>
    <s v="CLICC Circ Desk"/>
    <s v="MAGT-POW-09"/>
  </r>
  <r>
    <d v="2023-02-15T00:00:00"/>
    <x v="0"/>
    <m/>
    <d v="2023-02-15T00:00:00"/>
    <s v="MACCHRG58"/>
    <s v="CLICC Circ Desk"/>
    <s v="MAGT-POW-12"/>
  </r>
  <r>
    <d v="2023-02-15T00:00:00"/>
    <x v="0"/>
    <m/>
    <d v="2023-02-15T00:00:00"/>
    <s v="MACCHRG59"/>
    <s v="CLICC Circ Desk"/>
    <s v="MAGT-POW-13"/>
  </r>
  <r>
    <d v="2023-02-15T00:00:00"/>
    <x v="0"/>
    <m/>
    <d v="2023-02-15T00:00:00"/>
    <s v="MACCHRG60"/>
    <s v="CLICC Circ Desk"/>
    <s v="MAGT-POW-14"/>
  </r>
  <r>
    <d v="2023-02-15T00:00:00"/>
    <x v="0"/>
    <m/>
    <d v="2023-02-15T00:00:00"/>
    <s v="MACCHRG61"/>
    <s v="CLICC Circ Desk"/>
    <s v="MAGT-POW-15"/>
  </r>
  <r>
    <d v="2023-02-15T00:00:00"/>
    <x v="0"/>
    <m/>
    <d v="2023-02-15T00:00:00"/>
    <s v="MACUSBC08"/>
    <s v="CLICC Circ Desk"/>
    <s v="USBC-YRL-04"/>
  </r>
  <r>
    <d v="2023-02-15T00:00:00"/>
    <x v="0"/>
    <m/>
    <d v="2023-02-15T00:00:00"/>
    <s v="OLDMACCHRG22"/>
    <s v="Biomed Circ Desk"/>
    <s v="MAGL-BIO-03"/>
  </r>
  <r>
    <d v="2023-02-15T00:00:00"/>
    <x v="0"/>
    <m/>
    <d v="2023-02-15T00:00:00"/>
    <s v="OMNI34"/>
    <s v="CLICC Circ Desk"/>
    <s v="OMN-YRL-04"/>
  </r>
  <r>
    <d v="2023-02-15T00:00:00"/>
    <x v="0"/>
    <m/>
    <d v="2023-02-15T00:00:00"/>
    <s v="WALLADPT09"/>
    <s v="SEL Boelter Circ Desk"/>
    <s v="ADP-BOE-07"/>
  </r>
  <r>
    <d v="2023-02-15T00:00:00"/>
    <x v="0"/>
    <m/>
    <d v="2023-02-15T00:00:00"/>
    <s v="WALLADPT22"/>
    <s v="Biomed Circ Desk"/>
    <s v="ADP-BIO-06"/>
  </r>
  <r>
    <d v="2023-02-15T00:00:00"/>
    <x v="0"/>
    <s v="UCLA Grad NoLimit"/>
    <d v="2023-02-22T00:00:00"/>
    <s v="CLICC-MM-096"/>
    <s v="CLICC Circ Desk"/>
    <m/>
  </r>
  <r>
    <d v="2023-02-15T00:00:00"/>
    <x v="0"/>
    <s v="UCLA Graduate"/>
    <d v="2023-02-15T00:00:00"/>
    <s v="CALC08"/>
    <s v="CLICC Circ Desk"/>
    <s v="CAL-POW-07"/>
  </r>
  <r>
    <d v="2023-02-15T00:00:00"/>
    <x v="0"/>
    <s v="UCLA Graduate"/>
    <d v="2023-02-15T00:00:00"/>
    <s v="CALC09"/>
    <s v="CLICC Circ Desk"/>
    <m/>
  </r>
  <r>
    <d v="2023-02-15T00:00:00"/>
    <x v="0"/>
    <s v="UCLA Graduate"/>
    <d v="2023-02-15T00:00:00"/>
    <s v="CALC17"/>
    <s v="Biomed Circ Desk"/>
    <m/>
  </r>
  <r>
    <d v="2023-02-15T00:00:00"/>
    <x v="0"/>
    <s v="UCLA Graduate"/>
    <d v="2023-02-15T00:00:00"/>
    <s v="HDST16"/>
    <s v="CLICC Circ Desk"/>
    <s v="HDS-POW-05"/>
  </r>
  <r>
    <d v="2023-02-15T00:00:00"/>
    <x v="0"/>
    <s v="UCLA Graduate"/>
    <d v="2023-02-15T00:00:00"/>
    <s v="IPHONE02"/>
    <s v="Music Circ Desk"/>
    <s v="IPH-MUS-02"/>
  </r>
  <r>
    <d v="2023-02-15T00:00:00"/>
    <x v="0"/>
    <s v="UCLA Graduate"/>
    <d v="2023-02-15T00:00:00"/>
    <s v="IPHONE20"/>
    <s v="SEL Boelter Circ Desk"/>
    <s v="IPH-BOE-04"/>
  </r>
  <r>
    <d v="2023-02-15T00:00:00"/>
    <x v="0"/>
    <s v="UCLA Graduate"/>
    <d v="2023-02-15T00:00:00"/>
    <s v="IPHONE48"/>
    <s v="CLICC Circ Desk"/>
    <s v="IPH-POW-04"/>
  </r>
  <r>
    <d v="2023-02-15T00:00:00"/>
    <x v="0"/>
    <s v="UCLA Graduate"/>
    <d v="2023-02-15T00:00:00"/>
    <s v="MACCHRG67"/>
    <s v="Biomed Circ Desk"/>
    <s v="MAGT-BIO-06"/>
  </r>
  <r>
    <d v="2023-02-15T00:00:00"/>
    <x v="0"/>
    <s v="UCLA Graduate"/>
    <d v="2023-02-15T00:00:00"/>
    <s v="MACUSBC09"/>
    <s v="CLICC Circ Desk"/>
    <s v="USBC-YRL-05"/>
  </r>
  <r>
    <d v="2023-02-15T00:00:00"/>
    <x v="0"/>
    <s v="UCLA Graduate"/>
    <d v="2023-02-15T00:00:00"/>
    <s v="MACUSBC19"/>
    <s v="CLICC Circ Desk"/>
    <s v="USBC-POW-02"/>
  </r>
  <r>
    <d v="2023-02-15T00:00:00"/>
    <x v="0"/>
    <s v="UCLA Graduate"/>
    <d v="2023-02-15T00:00:00"/>
    <s v="MACUSBC20"/>
    <s v="CLICC Circ Desk"/>
    <s v="USBC-POW-03"/>
  </r>
  <r>
    <d v="2023-02-15T00:00:00"/>
    <x v="0"/>
    <s v="UCLA Graduate"/>
    <d v="2023-02-15T00:00:00"/>
    <s v="OMNI16"/>
    <s v="SEL Boelter Circ Desk"/>
    <s v="OMN-BOE-06"/>
  </r>
  <r>
    <d v="2023-02-15T00:00:00"/>
    <x v="0"/>
    <s v="UCLA Graduate"/>
    <d v="2023-02-15T00:00:00"/>
    <s v="UVGA15"/>
    <s v="CLICC Circ Desk"/>
    <m/>
  </r>
  <r>
    <d v="2023-02-15T00:00:00"/>
    <x v="0"/>
    <s v="UCLA Graduate"/>
    <d v="2023-02-15T00:00:00"/>
    <s v="WALLADPT06"/>
    <s v="SEL Boelter Circ Desk"/>
    <s v="ADP-BOE-04"/>
  </r>
  <r>
    <d v="2023-02-15T00:00:00"/>
    <x v="0"/>
    <s v="UCLA Graduate"/>
    <d v="2023-02-15T00:00:00"/>
    <s v="WALLADPT48"/>
    <s v="CLICC Circ Desk"/>
    <m/>
  </r>
  <r>
    <d v="2023-02-15T00:00:00"/>
    <x v="0"/>
    <s v="UCLA Graduate"/>
    <d v="2023-02-22T00:00:00"/>
    <s v="CBK203"/>
    <s v="Biomed Circ Desk"/>
    <s v="CBK-BIO-14"/>
  </r>
  <r>
    <d v="2023-02-15T00:00:00"/>
    <x v="0"/>
    <s v="UCLA Graduate"/>
    <d v="2023-02-22T00:00:00"/>
    <s v="CBK224"/>
    <s v="SEL Boelter Circ Desk"/>
    <s v="CBK-BOE-15"/>
  </r>
  <r>
    <d v="2023-02-15T00:00:00"/>
    <x v="0"/>
    <s v="UCLA Graduate"/>
    <d v="2023-02-22T00:00:00"/>
    <s v="CLICC-MM-001"/>
    <s v="CLICC Circ Desk"/>
    <m/>
  </r>
  <r>
    <d v="2023-02-15T00:00:00"/>
    <x v="0"/>
    <s v="UCLA Graduate"/>
    <d v="2023-02-28T00:00:00"/>
    <s v="CLICC-ML-0130"/>
    <s v="CLICC Circ Desk"/>
    <s v="ITS MacBook 11"/>
  </r>
  <r>
    <d v="2023-02-15T00:00:00"/>
    <x v="0"/>
    <s v="UCLA Graduate"/>
    <d v="2023-03-01T00:00:00"/>
    <s v="CLICC-ML-0128"/>
    <s v="CLICC Circ Desk"/>
    <s v="ITS MacBook 137"/>
  </r>
  <r>
    <d v="2023-02-15T00:00:00"/>
    <x v="0"/>
    <s v="UCLA Graduate"/>
    <d v="2023-03-01T00:00:00"/>
    <s v="CLICC-MM-0046"/>
    <s v="CLICC Circ Desk"/>
    <s v="ITS iPad 46"/>
  </r>
  <r>
    <d v="2023-02-15T00:00:00"/>
    <x v="0"/>
    <s v="UCLA Graduate"/>
    <d v="2023-03-01T00:00:00"/>
    <s v="CLICC-MM-047"/>
    <s v="CLICC Circ Desk"/>
    <m/>
  </r>
  <r>
    <d v="2023-02-15T00:00:00"/>
    <x v="0"/>
    <s v="UCLA Graduate"/>
    <d v="2023-03-01T00:00:00"/>
    <s v="HP006"/>
    <s v="CLICC Circ Desk"/>
    <s v="WL-BIO-06"/>
  </r>
  <r>
    <d v="2023-02-15T00:00:00"/>
    <x v="0"/>
    <s v="UCLA Music Grad"/>
    <d v="2023-02-15T00:00:00"/>
    <s v="OMNI28"/>
    <s v="Music Circ Desk"/>
    <s v="OMN-MUS-08"/>
  </r>
  <r>
    <d v="2023-02-15T00:00:00"/>
    <x v="0"/>
    <s v="UCLA Staff"/>
    <d v="2023-02-15T00:00:00"/>
    <s v="HDMIC34"/>
    <s v="Biomed Circ Desk"/>
    <s v="HDMC-BIO-04"/>
  </r>
  <r>
    <d v="2023-02-15T00:00:00"/>
    <x v="0"/>
    <s v="UCLA Staff"/>
    <d v="2023-02-15T00:00:00"/>
    <s v="HDST25"/>
    <s v="Biomed Circ Desk"/>
    <s v="HDS-BIO-08"/>
  </r>
  <r>
    <d v="2023-02-15T00:00:00"/>
    <x v="0"/>
    <s v="UCLA Staff"/>
    <d v="2023-02-15T00:00:00"/>
    <s v="MACUSBC25"/>
    <s v="CLICC Circ Desk"/>
    <s v="USBC-POW-08"/>
  </r>
  <r>
    <d v="2023-02-15T00:00:00"/>
    <x v="0"/>
    <s v="UCLA Staff"/>
    <d v="2023-02-22T00:00:00"/>
    <s v="CBK412"/>
    <s v="CLICC Circ Desk"/>
    <s v="CBK-CLICC-163"/>
  </r>
  <r>
    <d v="2023-02-15T00:00:00"/>
    <x v="0"/>
    <s v="UCLA Undergrad"/>
    <d v="2023-02-15T00:00:00"/>
    <s v="ANKER07"/>
    <s v="CLICC Circ Desk"/>
    <m/>
  </r>
  <r>
    <d v="2023-02-15T00:00:00"/>
    <x v="0"/>
    <s v="UCLA Undergrad"/>
    <d v="2023-02-15T00:00:00"/>
    <s v="CALC02"/>
    <s v="CLICC Circ Desk"/>
    <s v="CAL-POW-01"/>
  </r>
  <r>
    <d v="2023-02-15T00:00:00"/>
    <x v="0"/>
    <s v="UCLA Undergrad"/>
    <d v="2023-02-15T00:00:00"/>
    <s v="CALC09"/>
    <s v="CLICC Circ Desk"/>
    <m/>
  </r>
  <r>
    <d v="2023-02-15T00:00:00"/>
    <x v="0"/>
    <s v="UCLA Undergrad"/>
    <d v="2023-02-15T00:00:00"/>
    <s v="CALC18"/>
    <s v="Biomed Circ Desk"/>
    <m/>
  </r>
  <r>
    <d v="2023-02-15T00:00:00"/>
    <x v="0"/>
    <s v="UCLA Undergrad"/>
    <d v="2023-02-15T00:00:00"/>
    <s v="CALC24"/>
    <s v="SEL Boelter Circ Desk"/>
    <m/>
  </r>
  <r>
    <d v="2023-02-15T00:00:00"/>
    <x v="0"/>
    <s v="UCLA Undergrad"/>
    <d v="2023-02-15T00:00:00"/>
    <s v="HDMIC25"/>
    <s v="CLICC Circ Desk"/>
    <s v="HDMC-YRL-17"/>
  </r>
  <r>
    <d v="2023-02-15T00:00:00"/>
    <x v="0"/>
    <s v="UCLA Undergrad"/>
    <d v="2023-02-15T00:00:00"/>
    <s v="HDST07"/>
    <s v="CLICC Circ Desk"/>
    <s v="HDS-YRL-01"/>
  </r>
  <r>
    <d v="2023-02-15T00:00:00"/>
    <x v="0"/>
    <s v="UCLA Undergrad"/>
    <d v="2023-02-15T00:00:00"/>
    <s v="HPUSBC06"/>
    <s v="SEL Boelter Circ Desk"/>
    <m/>
  </r>
  <r>
    <d v="2023-02-15T00:00:00"/>
    <x v="0"/>
    <s v="UCLA Undergrad"/>
    <d v="2023-02-15T00:00:00"/>
    <s v="HPUSBC13"/>
    <s v="SEL Boelter Circ Desk"/>
    <m/>
  </r>
  <r>
    <d v="2023-02-15T00:00:00"/>
    <x v="0"/>
    <s v="UCLA Undergrad"/>
    <d v="2023-02-15T00:00:00"/>
    <s v="IPHONE01"/>
    <s v="Music Circ Desk"/>
    <s v="IPH-MUS-01"/>
  </r>
  <r>
    <d v="2023-02-15T00:00:00"/>
    <x v="0"/>
    <s v="UCLA Undergrad"/>
    <d v="2023-02-15T00:00:00"/>
    <s v="IPHONE03"/>
    <s v="Music Circ Desk"/>
    <s v="IPH-MUS-03"/>
  </r>
  <r>
    <d v="2023-02-15T00:00:00"/>
    <x v="0"/>
    <s v="UCLA Undergrad"/>
    <d v="2023-02-15T00:00:00"/>
    <s v="IPHONE07"/>
    <s v="Music Circ Desk"/>
    <s v="IPH-MUS-07"/>
  </r>
  <r>
    <d v="2023-02-15T00:00:00"/>
    <x v="0"/>
    <s v="UCLA Undergrad"/>
    <d v="2023-02-15T00:00:00"/>
    <s v="IPHONE18"/>
    <s v="SEL Boelter Circ Desk"/>
    <s v="IPH-BOE-02"/>
  </r>
  <r>
    <d v="2023-02-15T00:00:00"/>
    <x v="0"/>
    <s v="UCLA Undergrad"/>
    <d v="2023-02-15T00:00:00"/>
    <s v="IPHONE20"/>
    <s v="SEL Boelter Circ Desk"/>
    <s v="IPH-BOE-04"/>
  </r>
  <r>
    <d v="2023-02-15T00:00:00"/>
    <x v="0"/>
    <s v="UCLA Undergrad"/>
    <d v="2023-02-15T00:00:00"/>
    <s v="IPHONE21"/>
    <s v="SEL Boelter Circ Desk"/>
    <s v="IPH-BOE-05"/>
  </r>
  <r>
    <d v="2023-02-15T00:00:00"/>
    <x v="0"/>
    <s v="UCLA Undergrad"/>
    <d v="2023-02-15T00:00:00"/>
    <s v="IPHONE24"/>
    <s v="Biomed Circ Desk"/>
    <s v="IPH-GEO-02"/>
  </r>
  <r>
    <d v="2023-02-15T00:00:00"/>
    <x v="0"/>
    <s v="UCLA Undergrad"/>
    <d v="2023-02-15T00:00:00"/>
    <s v="IPHONE25"/>
    <s v="CLICC Circ Desk"/>
    <s v="IPH-YRL-01"/>
  </r>
  <r>
    <d v="2023-02-15T00:00:00"/>
    <x v="0"/>
    <s v="UCLA Undergrad"/>
    <d v="2023-02-15T00:00:00"/>
    <s v="IPHONE27"/>
    <s v="CLICC Circ Desk"/>
    <s v="IPH-YRL-03"/>
  </r>
  <r>
    <d v="2023-02-15T00:00:00"/>
    <x v="0"/>
    <s v="UCLA Undergrad"/>
    <d v="2023-02-15T00:00:00"/>
    <s v="IPHONE31"/>
    <s v="CLICC Circ Desk"/>
    <s v="IPH-YRL-07"/>
  </r>
  <r>
    <d v="2023-02-15T00:00:00"/>
    <x v="0"/>
    <s v="UCLA Undergrad"/>
    <d v="2023-02-15T00:00:00"/>
    <s v="IPHONE32"/>
    <s v="CLICC Circ Desk"/>
    <s v="IPH-YRL-08"/>
  </r>
  <r>
    <d v="2023-02-15T00:00:00"/>
    <x v="0"/>
    <s v="UCLA Undergrad"/>
    <d v="2023-02-15T00:00:00"/>
    <s v="IPHONE34"/>
    <s v="CLICC Circ Desk"/>
    <s v="IPH-YRL-10"/>
  </r>
  <r>
    <d v="2023-02-15T00:00:00"/>
    <x v="0"/>
    <s v="UCLA Undergrad"/>
    <d v="2023-02-15T00:00:00"/>
    <s v="IPHONE37"/>
    <s v="CLICC Circ Desk"/>
    <s v="IPH-YRL-13"/>
  </r>
  <r>
    <d v="2023-02-15T00:00:00"/>
    <x v="0"/>
    <s v="UCLA Undergrad"/>
    <d v="2023-02-15T00:00:00"/>
    <s v="IPHONE44"/>
    <s v="CLICC Circ Desk"/>
    <m/>
  </r>
  <r>
    <d v="2023-02-15T00:00:00"/>
    <x v="0"/>
    <s v="UCLA Undergrad"/>
    <d v="2023-02-15T00:00:00"/>
    <s v="IPHONE48"/>
    <s v="CLICC Circ Desk"/>
    <s v="IPH-POW-04"/>
  </r>
  <r>
    <d v="2023-02-15T00:00:00"/>
    <x v="0"/>
    <s v="UCLA Undergrad"/>
    <d v="2023-02-15T00:00:00"/>
    <s v="IPHONE52"/>
    <s v="CLICC Circ Desk"/>
    <s v="IPH-POW-08"/>
  </r>
  <r>
    <d v="2023-02-15T00:00:00"/>
    <x v="0"/>
    <s v="UCLA Undergrad"/>
    <d v="2023-02-15T00:00:00"/>
    <s v="IPHONE54"/>
    <s v="CLICC Circ Desk"/>
    <s v="IPH-POW-10"/>
  </r>
  <r>
    <d v="2023-02-15T00:00:00"/>
    <x v="0"/>
    <s v="UCLA Undergrad"/>
    <d v="2023-02-15T00:00:00"/>
    <s v="IPHONE57"/>
    <s v="Biomed Circ Desk"/>
    <s v="IPH-BIO-01"/>
  </r>
  <r>
    <d v="2023-02-15T00:00:00"/>
    <x v="0"/>
    <s v="UCLA Undergrad"/>
    <d v="2023-02-15T00:00:00"/>
    <s v="IPHONE58"/>
    <s v="Biomed Circ Desk"/>
    <s v="IPH-BIO-02"/>
  </r>
  <r>
    <d v="2023-02-15T00:00:00"/>
    <x v="0"/>
    <s v="UCLA Undergrad"/>
    <d v="2023-02-15T00:00:00"/>
    <s v="IPHONE63"/>
    <s v="Default Circulation Desk"/>
    <m/>
  </r>
  <r>
    <d v="2023-02-15T00:00:00"/>
    <x v="0"/>
    <s v="UCLA Undergrad"/>
    <d v="2023-02-15T00:00:00"/>
    <s v="MACCHRG37"/>
    <s v="SEL Geology Circ Desk"/>
    <s v="MAGT-GEO-01"/>
  </r>
  <r>
    <d v="2023-02-15T00:00:00"/>
    <x v="0"/>
    <s v="UCLA Undergrad"/>
    <d v="2023-02-15T00:00:00"/>
    <s v="MACCHRG53"/>
    <s v="CLICC Circ Desk"/>
    <s v="MAGT-POW-07"/>
  </r>
  <r>
    <d v="2023-02-15T00:00:00"/>
    <x v="0"/>
    <s v="UCLA Undergrad"/>
    <d v="2023-02-15T00:00:00"/>
    <s v="MACUSBC06"/>
    <s v="CLICC Circ Desk"/>
    <s v="USBC-YRL-02"/>
  </r>
  <r>
    <d v="2023-02-15T00:00:00"/>
    <x v="0"/>
    <s v="UCLA Undergrad"/>
    <d v="2023-02-15T00:00:00"/>
    <s v="MACUSBC07"/>
    <s v="CLICC Circ Desk"/>
    <s v="USBC-YRL-03"/>
  </r>
  <r>
    <d v="2023-02-15T00:00:00"/>
    <x v="0"/>
    <s v="UCLA Undergrad"/>
    <d v="2023-02-15T00:00:00"/>
    <s v="MACUSBC08"/>
    <s v="CLICC Circ Desk"/>
    <s v="USBC-YRL-04"/>
  </r>
  <r>
    <d v="2023-02-15T00:00:00"/>
    <x v="0"/>
    <s v="UCLA Undergrad"/>
    <d v="2023-02-15T00:00:00"/>
    <s v="MACUSBC09"/>
    <s v="CLICC Circ Desk"/>
    <s v="USBC-YRL-05"/>
  </r>
  <r>
    <d v="2023-02-15T00:00:00"/>
    <x v="0"/>
    <s v="UCLA Undergrad"/>
    <d v="2023-02-15T00:00:00"/>
    <s v="MACUSBC19"/>
    <s v="CLICC Circ Desk"/>
    <s v="USBC-POW-02"/>
  </r>
  <r>
    <d v="2023-02-15T00:00:00"/>
    <x v="0"/>
    <s v="UCLA Undergrad"/>
    <d v="2023-02-15T00:00:00"/>
    <s v="MACUSBC20"/>
    <s v="CLICC Circ Desk"/>
    <s v="USBC-POW-03"/>
  </r>
  <r>
    <d v="2023-02-15T00:00:00"/>
    <x v="0"/>
    <s v="UCLA Undergrad"/>
    <d v="2023-02-15T00:00:00"/>
    <s v="MACUSBC23"/>
    <s v="CLICC Circ Desk"/>
    <s v="USBC-POW-06"/>
  </r>
  <r>
    <d v="2023-02-15T00:00:00"/>
    <x v="0"/>
    <s v="UCLA Undergrad"/>
    <d v="2023-02-15T00:00:00"/>
    <s v="MACUSBC24"/>
    <s v="CLICC Circ Desk"/>
    <s v="USBC-POW-07"/>
  </r>
  <r>
    <d v="2023-02-15T00:00:00"/>
    <x v="0"/>
    <s v="UCLA Undergrad"/>
    <d v="2023-02-15T00:00:00"/>
    <s v="MACUSBC25"/>
    <s v="CLICC Circ Desk"/>
    <s v="USBC-POW-08"/>
  </r>
  <r>
    <d v="2023-02-15T00:00:00"/>
    <x v="0"/>
    <s v="UCLA Undergrad"/>
    <d v="2023-02-15T00:00:00"/>
    <s v="MACUSBC27"/>
    <s v="CLICC Circ Desk"/>
    <s v="USBC-POW-10"/>
  </r>
  <r>
    <d v="2023-02-15T00:00:00"/>
    <x v="0"/>
    <s v="UCLA Undergrad"/>
    <d v="2023-02-15T00:00:00"/>
    <s v="OLDMACCHRG19"/>
    <s v="CLICC Circ Desk"/>
    <s v="MAGL-POW-03"/>
  </r>
  <r>
    <d v="2023-02-15T00:00:00"/>
    <x v="0"/>
    <s v="UCLA Undergrad"/>
    <d v="2023-02-15T00:00:00"/>
    <s v="OMNI14"/>
    <s v="SEL Boelter Circ Desk"/>
    <s v="OMN-BOE-04"/>
  </r>
  <r>
    <d v="2023-02-15T00:00:00"/>
    <x v="0"/>
    <s v="UCLA Undergrad"/>
    <d v="2023-02-15T00:00:00"/>
    <s v="OMNI16"/>
    <s v="SEL Boelter Circ Desk"/>
    <s v="OMN-BOE-06"/>
  </r>
  <r>
    <d v="2023-02-15T00:00:00"/>
    <x v="0"/>
    <s v="UCLA Undergrad"/>
    <d v="2023-02-15T00:00:00"/>
    <s v="OMNI18"/>
    <s v="SEL Boelter Circ Desk"/>
    <s v="OMN-BOE-08"/>
  </r>
  <r>
    <d v="2023-02-15T00:00:00"/>
    <x v="0"/>
    <s v="UCLA Undergrad"/>
    <d v="2023-02-15T00:00:00"/>
    <s v="OMNI19"/>
    <s v="SEL Boelter Circ Desk"/>
    <s v="OMN-BOE-09"/>
  </r>
  <r>
    <d v="2023-02-15T00:00:00"/>
    <x v="0"/>
    <s v="UCLA Undergrad"/>
    <d v="2023-02-15T00:00:00"/>
    <s v="OMNI25"/>
    <s v="Music Circ Desk"/>
    <s v="OMN-MUS-05"/>
  </r>
  <r>
    <d v="2023-02-15T00:00:00"/>
    <x v="0"/>
    <s v="UCLA Undergrad"/>
    <d v="2023-02-15T00:00:00"/>
    <s v="OMNI26"/>
    <s v="Music Circ Desk"/>
    <s v="OMN-MUS-06"/>
  </r>
  <r>
    <d v="2023-02-15T00:00:00"/>
    <x v="0"/>
    <s v="UCLA Undergrad"/>
    <d v="2023-02-15T00:00:00"/>
    <s v="OMNI43"/>
    <s v="CLICC Circ Desk"/>
    <m/>
  </r>
  <r>
    <d v="2023-02-15T00:00:00"/>
    <x v="0"/>
    <s v="UCLA Undergrad"/>
    <d v="2023-02-15T00:00:00"/>
    <s v="UHDMI17"/>
    <s v="CLICC Circ Desk"/>
    <m/>
  </r>
  <r>
    <d v="2023-02-15T00:00:00"/>
    <x v="0"/>
    <s v="UCLA Undergrad"/>
    <d v="2023-02-15T00:00:00"/>
    <s v="UVGA22"/>
    <s v="CLICC Circ Desk"/>
    <m/>
  </r>
  <r>
    <d v="2023-02-15T00:00:00"/>
    <x v="0"/>
    <s v="UCLA Undergrad"/>
    <d v="2023-02-15T00:00:00"/>
    <s v="WALLADPT03"/>
    <s v="SEL Boelter Circ Desk"/>
    <s v="ADP-BOE-01"/>
  </r>
  <r>
    <d v="2023-02-15T00:00:00"/>
    <x v="0"/>
    <s v="UCLA Undergrad"/>
    <d v="2023-02-15T00:00:00"/>
    <s v="WALLADPT06"/>
    <s v="SEL Boelter Circ Desk"/>
    <s v="ADP-BOE-04"/>
  </r>
  <r>
    <d v="2023-02-15T00:00:00"/>
    <x v="0"/>
    <s v="UCLA Undergrad"/>
    <d v="2023-02-15T00:00:00"/>
    <s v="WALLADPT09"/>
    <s v="SEL Boelter Circ Desk"/>
    <s v="ADP-BOE-07"/>
  </r>
  <r>
    <d v="2023-02-15T00:00:00"/>
    <x v="0"/>
    <s v="UCLA Undergrad"/>
    <d v="2023-02-15T00:00:00"/>
    <s v="WALLADPT10"/>
    <s v="Biomed Circ Desk"/>
    <s v="ADP-GEO-01"/>
  </r>
  <r>
    <d v="2023-02-15T00:00:00"/>
    <x v="0"/>
    <s v="UCLA Undergrad"/>
    <d v="2023-02-15T00:00:00"/>
    <s v="WALLADPT12"/>
    <s v="CLICC Circ Desk"/>
    <s v="ADP-POW-01"/>
  </r>
  <r>
    <d v="2023-02-15T00:00:00"/>
    <x v="0"/>
    <s v="UCLA Undergrad"/>
    <d v="2023-02-15T00:00:00"/>
    <s v="WALLADPT22"/>
    <s v="Biomed Circ Desk"/>
    <s v="ADP-BIO-06"/>
  </r>
  <r>
    <d v="2023-02-15T00:00:00"/>
    <x v="0"/>
    <s v="UCLA Undergrad"/>
    <d v="2023-02-15T00:00:00"/>
    <s v="WALLADPT24"/>
    <s v="CLICC Circ Desk"/>
    <s v="ADP-YRL-01"/>
  </r>
  <r>
    <d v="2023-02-15T00:00:00"/>
    <x v="0"/>
    <s v="UCLA Undergrad"/>
    <d v="2023-02-15T00:00:00"/>
    <s v="WALLADPT25"/>
    <s v="CLICC Circ Desk"/>
    <s v="ADP-YRL-02"/>
  </r>
  <r>
    <d v="2023-02-15T00:00:00"/>
    <x v="0"/>
    <s v="UCLA Undergrad"/>
    <d v="2023-02-15T00:00:00"/>
    <s v="WALLADPT28"/>
    <s v="CLICC Circ Desk"/>
    <m/>
  </r>
  <r>
    <d v="2023-02-15T00:00:00"/>
    <x v="0"/>
    <s v="UCLA Undergrad"/>
    <d v="2023-02-15T00:00:00"/>
    <s v="WALLADPT32"/>
    <s v="CLICC Circ Desk"/>
    <m/>
  </r>
  <r>
    <d v="2023-02-15T00:00:00"/>
    <x v="0"/>
    <s v="UCLA Undergrad"/>
    <d v="2023-02-15T00:00:00"/>
    <s v="WALLADPT37"/>
    <s v="CLICC Circ Desk"/>
    <m/>
  </r>
  <r>
    <d v="2023-02-15T00:00:00"/>
    <x v="0"/>
    <s v="UCLA Undergrad"/>
    <d v="2023-02-15T00:00:00"/>
    <s v="WALLADPT38"/>
    <s v="CLICC Circ Desk"/>
    <m/>
  </r>
  <r>
    <d v="2023-02-15T00:00:00"/>
    <x v="0"/>
    <s v="UCLA Undergrad"/>
    <d v="2023-02-15T00:00:00"/>
    <s v="WALLADPT40"/>
    <s v="CLICC Circ Desk"/>
    <m/>
  </r>
  <r>
    <d v="2023-02-15T00:00:00"/>
    <x v="0"/>
    <s v="UCLA Undergrad"/>
    <d v="2023-02-15T00:00:00"/>
    <s v="WALLADPT41"/>
    <s v="CLICC Circ Desk"/>
    <m/>
  </r>
  <r>
    <d v="2023-02-15T00:00:00"/>
    <x v="0"/>
    <s v="UCLA Undergrad"/>
    <d v="2023-02-15T00:00:00"/>
    <s v="WALLADPT42"/>
    <s v="CLICC Circ Desk"/>
    <m/>
  </r>
  <r>
    <d v="2023-02-15T00:00:00"/>
    <x v="0"/>
    <s v="UCLA Undergrad"/>
    <d v="2023-02-15T00:00:00"/>
    <s v="WALLADPT49"/>
    <s v="CLICC Circ Desk"/>
    <m/>
  </r>
  <r>
    <d v="2023-02-15T00:00:00"/>
    <x v="0"/>
    <s v="UCLA Undergrad"/>
    <d v="2023-02-15T00:00:00"/>
    <s v="WALLADPT50"/>
    <s v="CLICC Circ Desk"/>
    <m/>
  </r>
  <r>
    <d v="2023-02-15T00:00:00"/>
    <x v="0"/>
    <s v="UCLA Undergrad"/>
    <d v="2023-02-22T00:00:00"/>
    <s v="CBK096"/>
    <s v="CLICC Circ Desk"/>
    <s v="CYRL-22"/>
  </r>
  <r>
    <d v="2023-02-15T00:00:00"/>
    <x v="0"/>
    <s v="UCLA Undergrad"/>
    <d v="2023-02-22T00:00:00"/>
    <s v="CBK393"/>
    <s v="CLICC Circ Desk"/>
    <s v="CBK-CLICC-144"/>
  </r>
  <r>
    <d v="2023-02-15T00:00:00"/>
    <x v="0"/>
    <s v="UCLA Undergrad"/>
    <d v="2023-02-22T00:00:00"/>
    <s v="CBK402"/>
    <s v="CLICC Circ Desk"/>
    <s v="CBK-CLICC-153"/>
  </r>
  <r>
    <d v="2023-02-15T00:00:00"/>
    <x v="0"/>
    <s v="UCLA Undergrad"/>
    <d v="2023-02-22T00:00:00"/>
    <s v="CLICC-ML-0129"/>
    <s v="CLICC Circ Desk"/>
    <s v="ITS MacBook 22"/>
  </r>
  <r>
    <d v="2023-02-15T00:00:00"/>
    <x v="0"/>
    <s v="UCLA Undergrad"/>
    <d v="2023-02-22T00:00:00"/>
    <s v="CLICC-MM-0003"/>
    <s v="CLICC Circ Desk"/>
    <s v="ITS iPad 224"/>
  </r>
  <r>
    <d v="2023-02-15T00:00:00"/>
    <x v="0"/>
    <s v="UCLA Undergrad"/>
    <d v="2023-02-22T00:00:00"/>
    <s v="HP103"/>
    <s v="CLICC Circ Desk"/>
    <s v="W-POW-12"/>
  </r>
  <r>
    <d v="2023-02-15T00:00:00"/>
    <x v="0"/>
    <s v="UCLA Undergrad"/>
    <d v="2023-02-28T00:00:00"/>
    <s v="CLICC-ML-0012"/>
    <s v="CLICC Circ Desk"/>
    <s v="ITS MacBook 61"/>
  </r>
  <r>
    <d v="2023-02-15T00:00:00"/>
    <x v="0"/>
    <s v="UCLA Undergrad"/>
    <d v="2023-03-01T00:00:00"/>
    <s v="CLICC-ML-0019"/>
    <s v="CLICC Circ Desk"/>
    <s v="ITS MacBook 152"/>
  </r>
  <r>
    <d v="2023-02-15T00:00:00"/>
    <x v="0"/>
    <s v="UCLA Undergrad"/>
    <d v="2023-03-01T00:00:00"/>
    <s v="CLICC-ML-0088"/>
    <s v="CLICC Circ Desk"/>
    <s v="ITS MacBook 134"/>
  </r>
  <r>
    <d v="2023-02-15T00:00:00"/>
    <x v="0"/>
    <s v="UCLA Undergrad"/>
    <d v="2023-03-01T00:00:00"/>
    <s v="CLICC-ML-2016"/>
    <s v="CLICC Circ Desk"/>
    <s v="CLICC-ML-2016"/>
  </r>
  <r>
    <d v="2023-02-15T00:00:00"/>
    <x v="0"/>
    <s v="UCLA Undergrad"/>
    <d v="2023-03-01T00:00:00"/>
    <s v="CLICC-ML-2025"/>
    <s v="CLICC Circ Desk"/>
    <s v="CLICC-ML-2025"/>
  </r>
  <r>
    <d v="2023-02-15T00:00:00"/>
    <x v="0"/>
    <s v="UCLA Undergrad"/>
    <d v="2023-03-01T00:00:00"/>
    <s v="CLICC-ML-2082"/>
    <s v="CLICC Circ Desk"/>
    <s v="CLICC-ML-2082"/>
  </r>
  <r>
    <d v="2023-02-15T00:00:00"/>
    <x v="0"/>
    <s v="UCLA Undergrad"/>
    <d v="2023-03-01T00:00:00"/>
    <s v="CLICC-MM-0065"/>
    <s v="CLICC Circ Desk"/>
    <s v="ITS iPad 24"/>
  </r>
  <r>
    <d v="2023-02-15T00:00:00"/>
    <x v="0"/>
    <s v="UCLA Undergrad"/>
    <d v="2023-03-01T00:00:00"/>
    <s v="HP030"/>
    <s v="CLICC Circ Desk"/>
    <s v="WL-BCR-20"/>
  </r>
  <r>
    <d v="2023-02-15T00:00:00"/>
    <x v="0"/>
    <s v="UCLA Undergrad"/>
    <d v="2023-03-01T00:00:00"/>
    <s v="HP038"/>
    <s v="CLICC Circ Desk"/>
    <s v="WL-SEL-03"/>
  </r>
  <r>
    <d v="2023-02-15T00:00:00"/>
    <x v="0"/>
    <s v="UCLA Undergrad"/>
    <d v="2023-03-01T00:00:00"/>
    <s v="HP064"/>
    <s v="CLICC Circ Desk"/>
    <s v="WL-YRL-14"/>
  </r>
  <r>
    <d v="2023-02-15T00:00:00"/>
    <x v="0"/>
    <s v="UCLA Undergrad"/>
    <d v="2023-03-01T00:00:00"/>
    <s v="HP113"/>
    <s v="CLICC Circ Desk"/>
    <s v="WL-PC2-02"/>
  </r>
  <r>
    <d v="2023-02-15T00:00:00"/>
    <x v="0"/>
    <s v="UCLA Undergrad"/>
    <d v="2023-03-01T00:00:00"/>
    <s v="HP123"/>
    <s v="CLICC Circ Desk"/>
    <s v="WL-PC2-12"/>
  </r>
  <r>
    <d v="2023-02-15T00:00:00"/>
    <x v="0"/>
    <s v="UCLA Undergrad"/>
    <d v="2023-03-01T00:00:00"/>
    <s v="HP158"/>
    <s v="CLICC Circ Desk"/>
    <s v="WL-LAB-07"/>
  </r>
  <r>
    <d v="2023-02-15T00:00:00"/>
    <x v="69"/>
    <s v="UCLA Undergrad"/>
    <d v="2023-02-22T00:00:00"/>
    <s v="FAC953"/>
    <s v="CLICC Circ Desk"/>
    <s v="ITS iPad 313"/>
  </r>
  <r>
    <d v="2023-02-15T00:00:00"/>
    <x v="70"/>
    <s v="UCLA Graduate"/>
    <d v="2023-03-24T00:00:00"/>
    <s v="HP159"/>
    <s v="CLICC Circ Desk"/>
    <s v="WL-LAB-08"/>
  </r>
  <r>
    <d v="2023-02-16T00:00:00"/>
    <x v="0"/>
    <m/>
    <d v="2023-02-16T00:00:00"/>
    <s v="ANDROID13"/>
    <s v="CLICC Circ Desk"/>
    <s v="AND-YRL-01"/>
  </r>
  <r>
    <d v="2023-02-16T00:00:00"/>
    <x v="0"/>
    <m/>
    <d v="2023-02-16T00:00:00"/>
    <s v="CLICC-ML-0090"/>
    <s v="CLICC Circ Desk"/>
    <s v="ITS MacBook 53"/>
  </r>
  <r>
    <d v="2023-02-16T00:00:00"/>
    <x v="0"/>
    <m/>
    <d v="2023-02-16T00:00:00"/>
    <s v="CLICC-MM-0001"/>
    <s v="CLICC Circ Desk"/>
    <s v="ITS iPad 304"/>
  </r>
  <r>
    <d v="2023-02-16T00:00:00"/>
    <x v="0"/>
    <m/>
    <d v="2023-02-16T00:00:00"/>
    <s v="IPHONE17"/>
    <s v="SEL Boelter Circ Desk"/>
    <s v="IPH-BOE-01"/>
  </r>
  <r>
    <d v="2023-02-16T00:00:00"/>
    <x v="0"/>
    <m/>
    <d v="2023-02-16T00:00:00"/>
    <s v="IPHONE78"/>
    <s v="CLICC Circ Desk"/>
    <m/>
  </r>
  <r>
    <d v="2023-02-16T00:00:00"/>
    <x v="0"/>
    <m/>
    <d v="2023-02-16T00:00:00"/>
    <s v="OMNI16"/>
    <s v="SEL Boelter Circ Desk"/>
    <s v="OMN-BOE-06"/>
  </r>
  <r>
    <d v="2023-02-16T00:00:00"/>
    <x v="0"/>
    <m/>
    <d v="2023-02-16T00:00:00"/>
    <s v="WALLADPT04"/>
    <s v="SEL Boelter Circ Desk"/>
    <s v="ADP-BOE-02"/>
  </r>
  <r>
    <d v="2023-02-16T00:00:00"/>
    <x v="0"/>
    <m/>
    <d v="2023-02-16T00:00:00"/>
    <s v="WALLADPT07"/>
    <s v="SEL Boelter Circ Desk"/>
    <s v="ADP-BOE-05"/>
  </r>
  <r>
    <d v="2023-02-16T00:00:00"/>
    <x v="0"/>
    <m/>
    <d v="2023-02-16T00:00:00"/>
    <s v="WALLADPT17"/>
    <s v="Biomed Circ Desk"/>
    <s v="ADP-BIO-01"/>
  </r>
  <r>
    <d v="2023-02-16T00:00:00"/>
    <x v="0"/>
    <s v="UCLA Academic"/>
    <d v="2023-02-23T00:00:00"/>
    <s v="CBK203"/>
    <s v="Biomed Circ Desk"/>
    <s v="CBK-BIO-14"/>
  </r>
  <r>
    <d v="2023-02-16T00:00:00"/>
    <x v="0"/>
    <s v="UCLA Graduate"/>
    <d v="2023-02-16T00:00:00"/>
    <s v="CALC08"/>
    <s v="CLICC Circ Desk"/>
    <s v="CAL-POW-07"/>
  </r>
  <r>
    <d v="2023-02-16T00:00:00"/>
    <x v="0"/>
    <s v="UCLA Graduate"/>
    <d v="2023-02-16T00:00:00"/>
    <s v="CALC11"/>
    <s v="CLICC Circ Desk"/>
    <m/>
  </r>
  <r>
    <d v="2023-02-16T00:00:00"/>
    <x v="0"/>
    <s v="UCLA Graduate"/>
    <d v="2023-02-16T00:00:00"/>
    <s v="HDST15"/>
    <s v="CLICC Circ Desk"/>
    <s v="HDS-POW-04"/>
  </r>
  <r>
    <d v="2023-02-16T00:00:00"/>
    <x v="0"/>
    <s v="UCLA Graduate"/>
    <d v="2023-02-16T00:00:00"/>
    <s v="HPUSBC05"/>
    <s v="SEL Boelter Circ Desk"/>
    <s v="HPUS-BOE-05"/>
  </r>
  <r>
    <d v="2023-02-16T00:00:00"/>
    <x v="0"/>
    <s v="UCLA Graduate"/>
    <d v="2023-02-16T00:00:00"/>
    <s v="IPHONE34"/>
    <s v="CLICC Circ Desk"/>
    <s v="IPH-YRL-10"/>
  </r>
  <r>
    <d v="2023-02-16T00:00:00"/>
    <x v="0"/>
    <s v="UCLA Graduate"/>
    <d v="2023-02-16T00:00:00"/>
    <s v="IPHONE44"/>
    <s v="CLICC Circ Desk"/>
    <m/>
  </r>
  <r>
    <d v="2023-02-16T00:00:00"/>
    <x v="0"/>
    <s v="UCLA Graduate"/>
    <d v="2023-02-16T00:00:00"/>
    <s v="IPHONE57"/>
    <s v="Biomed Circ Desk"/>
    <s v="IPH-BIO-01"/>
  </r>
  <r>
    <d v="2023-02-16T00:00:00"/>
    <x v="0"/>
    <s v="UCLA Graduate"/>
    <d v="2023-02-16T00:00:00"/>
    <s v="IPHONE78"/>
    <s v="CLICC Circ Desk"/>
    <m/>
  </r>
  <r>
    <d v="2023-02-16T00:00:00"/>
    <x v="0"/>
    <s v="UCLA Graduate"/>
    <d v="2023-02-16T00:00:00"/>
    <s v="MACUSBC06"/>
    <s v="CLICC Circ Desk"/>
    <s v="USBC-YRL-02"/>
  </r>
  <r>
    <d v="2023-02-16T00:00:00"/>
    <x v="0"/>
    <s v="UCLA Graduate"/>
    <d v="2023-02-16T00:00:00"/>
    <s v="MACUSBC07"/>
    <s v="CLICC Circ Desk"/>
    <s v="USBC-YRL-03"/>
  </r>
  <r>
    <d v="2023-02-16T00:00:00"/>
    <x v="0"/>
    <s v="UCLA Graduate"/>
    <d v="2023-02-16T00:00:00"/>
    <s v="MACUSBC24"/>
    <s v="CLICC Circ Desk"/>
    <s v="USBC-POW-07"/>
  </r>
  <r>
    <d v="2023-02-16T00:00:00"/>
    <x v="0"/>
    <s v="UCLA Graduate"/>
    <d v="2023-02-16T00:00:00"/>
    <s v="MACUSBC27"/>
    <s v="CLICC Circ Desk"/>
    <s v="USBC-POW-10"/>
  </r>
  <r>
    <d v="2023-02-16T00:00:00"/>
    <x v="0"/>
    <s v="UCLA Graduate"/>
    <d v="2023-02-16T00:00:00"/>
    <s v="OMNI18"/>
    <s v="SEL Boelter Circ Desk"/>
    <s v="OMN-BOE-08"/>
  </r>
  <r>
    <d v="2023-02-16T00:00:00"/>
    <x v="0"/>
    <s v="UCLA Graduate"/>
    <d v="2023-02-16T00:00:00"/>
    <s v="UVGA20"/>
    <s v="CLICC Circ Desk"/>
    <m/>
  </r>
  <r>
    <d v="2023-02-16T00:00:00"/>
    <x v="0"/>
    <s v="UCLA Graduate"/>
    <d v="2023-02-16T00:00:00"/>
    <s v="WALLADPT17"/>
    <s v="Biomed Circ Desk"/>
    <s v="ADP-BIO-01"/>
  </r>
  <r>
    <d v="2023-02-16T00:00:00"/>
    <x v="0"/>
    <s v="UCLA Graduate"/>
    <d v="2023-02-16T00:00:00"/>
    <s v="WALLADPT22"/>
    <s v="Biomed Circ Desk"/>
    <s v="ADP-BIO-06"/>
  </r>
  <r>
    <d v="2023-02-16T00:00:00"/>
    <x v="0"/>
    <s v="UCLA Graduate"/>
    <d v="2023-02-16T00:00:00"/>
    <s v="WALLADPT25"/>
    <s v="CLICC Circ Desk"/>
    <s v="ADP-YRL-02"/>
  </r>
  <r>
    <d v="2023-02-16T00:00:00"/>
    <x v="0"/>
    <s v="UCLA Graduate"/>
    <d v="2023-02-23T00:00:00"/>
    <s v="CBK082"/>
    <s v="Default Circulation Desk"/>
    <s v="CYRL-08"/>
  </r>
  <r>
    <d v="2023-02-16T00:00:00"/>
    <x v="0"/>
    <s v="UCLA Graduate"/>
    <d v="2023-02-23T00:00:00"/>
    <s v="CBK094"/>
    <s v="CLICC Circ Desk"/>
    <s v="CYRL-20"/>
  </r>
  <r>
    <d v="2023-02-16T00:00:00"/>
    <x v="0"/>
    <s v="UCLA Graduate"/>
    <d v="2023-02-23T00:00:00"/>
    <s v="CBK123"/>
    <s v="CLICC Circ Desk"/>
    <s v="CBIO-09"/>
  </r>
  <r>
    <d v="2023-02-16T00:00:00"/>
    <x v="0"/>
    <s v="UCLA Graduate"/>
    <d v="2023-02-23T00:00:00"/>
    <s v="CBK194"/>
    <s v="SEL Boelter Circ Desk"/>
    <s v="CBK-BIO-05"/>
  </r>
  <r>
    <d v="2023-02-16T00:00:00"/>
    <x v="0"/>
    <s v="UCLA Graduate"/>
    <d v="2023-02-23T00:00:00"/>
    <s v="CLICC-ML-0028"/>
    <s v="CLICC Circ Desk"/>
    <s v="ITS MacBook 38"/>
  </r>
  <r>
    <d v="2023-02-16T00:00:00"/>
    <x v="0"/>
    <s v="UCLA Graduate"/>
    <d v="2023-02-23T00:00:00"/>
    <s v="CLICC-ML-0134"/>
    <s v="CLICC Circ Desk"/>
    <s v="ITS MacBook 20"/>
  </r>
  <r>
    <d v="2023-02-16T00:00:00"/>
    <x v="0"/>
    <s v="UCLA Graduate"/>
    <d v="2023-02-23T00:00:00"/>
    <s v="CLICC-ML-2027"/>
    <s v="CLICC Circ Desk"/>
    <s v="CLICC-ML-2027"/>
  </r>
  <r>
    <d v="2023-02-16T00:00:00"/>
    <x v="0"/>
    <s v="UCLA Graduate"/>
    <d v="2023-02-23T00:00:00"/>
    <s v="CLICC-ML-2095"/>
    <s v="CLICC Circ Desk"/>
    <s v="CLICC-ML-2095"/>
  </r>
  <r>
    <d v="2023-02-16T00:00:00"/>
    <x v="0"/>
    <s v="UCLA Graduate"/>
    <d v="2023-02-23T00:00:00"/>
    <s v="CLICC-MM-0235"/>
    <s v="CLICC Circ Desk"/>
    <s v="ITS iPad 309"/>
  </r>
  <r>
    <d v="2023-02-16T00:00:00"/>
    <x v="0"/>
    <s v="UCLA Graduate"/>
    <d v="2023-02-28T00:00:00"/>
    <s v="CLICC-ML-0111"/>
    <s v="CLICC Circ Desk"/>
    <s v="ITS MacBook 131"/>
  </r>
  <r>
    <d v="2023-02-16T00:00:00"/>
    <x v="0"/>
    <s v="UCLA Graduate"/>
    <d v="2023-03-02T00:00:00"/>
    <s v="CLICC-ML-0017"/>
    <s v="CLICC Circ Desk"/>
    <s v="ITS MacBook 169"/>
  </r>
  <r>
    <d v="2023-02-16T00:00:00"/>
    <x v="0"/>
    <s v="UCLA Graduate"/>
    <d v="2023-03-02T00:00:00"/>
    <s v="CLICC-ML-0034"/>
    <s v="CLICC Circ Desk"/>
    <s v="ITS MacBook 63"/>
  </r>
  <r>
    <d v="2023-02-16T00:00:00"/>
    <x v="0"/>
    <s v="UCLA Graduate"/>
    <d v="2023-03-02T00:00:00"/>
    <s v="CLICC-ML-0090"/>
    <s v="CLICC Circ Desk"/>
    <s v="ITS MacBook 53"/>
  </r>
  <r>
    <d v="2023-02-16T00:00:00"/>
    <x v="0"/>
    <s v="UCLA Graduate"/>
    <d v="2023-03-02T00:00:00"/>
    <s v="HP037"/>
    <s v="CLICC Circ Desk"/>
    <s v="WL-SEL-02"/>
  </r>
  <r>
    <d v="2023-02-16T00:00:00"/>
    <x v="0"/>
    <s v="UCLA Graduate"/>
    <d v="2023-03-02T00:00:00"/>
    <s v="HP148"/>
    <s v="CLICC Circ Desk"/>
    <s v="WL-LTL-02"/>
  </r>
  <r>
    <d v="2023-02-16T00:00:00"/>
    <x v="0"/>
    <s v="UCLA Music Grad"/>
    <d v="2023-02-16T00:00:00"/>
    <s v="MACCHRG22"/>
    <s v="Music Circ Desk"/>
    <m/>
  </r>
  <r>
    <d v="2023-02-16T00:00:00"/>
    <x v="0"/>
    <s v="UCLA Music Grad"/>
    <d v="2023-02-16T00:00:00"/>
    <s v="UVGA01"/>
    <s v="Music Circ Desk"/>
    <s v="UVGA-MUS-01"/>
  </r>
  <r>
    <d v="2023-02-16T00:00:00"/>
    <x v="0"/>
    <s v="UCLA Music Grad"/>
    <d v="2023-02-23T00:00:00"/>
    <s v="CBK-245"/>
    <s v="Music Circ Desk"/>
    <s v="CBK-MUS-06"/>
  </r>
  <r>
    <d v="2023-02-16T00:00:00"/>
    <x v="0"/>
    <s v="UCLA Staff"/>
    <d v="2023-03-02T00:00:00"/>
    <s v="HP111"/>
    <s v="CLICC Circ Desk"/>
    <s v="W-POW-20"/>
  </r>
  <r>
    <d v="2023-02-16T00:00:00"/>
    <x v="0"/>
    <s v="UCLA Undergrad"/>
    <d v="2023-02-16T00:00:00"/>
    <s v="BOEIPHONE04"/>
    <s v="SEL Boelter Circ Desk"/>
    <s v="BOE-IPHONE-04"/>
  </r>
  <r>
    <d v="2023-02-16T00:00:00"/>
    <x v="0"/>
    <s v="UCLA Undergrad"/>
    <d v="2023-02-16T00:00:00"/>
    <s v="CALC09"/>
    <s v="CLICC Circ Desk"/>
    <m/>
  </r>
  <r>
    <d v="2023-02-16T00:00:00"/>
    <x v="0"/>
    <s v="UCLA Undergrad"/>
    <d v="2023-02-16T00:00:00"/>
    <s v="CALC21"/>
    <s v="SEL Boelter Circ Desk"/>
    <m/>
  </r>
  <r>
    <d v="2023-02-16T00:00:00"/>
    <x v="0"/>
    <s v="UCLA Undergrad"/>
    <d v="2023-02-16T00:00:00"/>
    <s v="CALC24"/>
    <s v="SEL Boelter Circ Desk"/>
    <m/>
  </r>
  <r>
    <d v="2023-02-16T00:00:00"/>
    <x v="0"/>
    <s v="UCLA Undergrad"/>
    <d v="2023-02-16T00:00:00"/>
    <s v="HDMIC20"/>
    <s v="CLICC Circ Desk"/>
    <s v="HDMC-YRL-12"/>
  </r>
  <r>
    <d v="2023-02-16T00:00:00"/>
    <x v="0"/>
    <s v="UCLA Undergrad"/>
    <d v="2023-02-16T00:00:00"/>
    <s v="HDST16"/>
    <s v="CLICC Circ Desk"/>
    <s v="HDS-POW-05"/>
  </r>
  <r>
    <d v="2023-02-16T00:00:00"/>
    <x v="0"/>
    <s v="UCLA Undergrad"/>
    <d v="2023-02-16T00:00:00"/>
    <s v="HPUSBC06"/>
    <s v="SEL Boelter Circ Desk"/>
    <m/>
  </r>
  <r>
    <d v="2023-02-16T00:00:00"/>
    <x v="0"/>
    <s v="UCLA Undergrad"/>
    <d v="2023-02-16T00:00:00"/>
    <s v="HPUSBC12"/>
    <s v="SEL Boelter Circ Desk"/>
    <m/>
  </r>
  <r>
    <d v="2023-02-16T00:00:00"/>
    <x v="0"/>
    <s v="UCLA Undergrad"/>
    <d v="2023-02-16T00:00:00"/>
    <s v="HPUSBC13"/>
    <s v="SEL Boelter Circ Desk"/>
    <m/>
  </r>
  <r>
    <d v="2023-02-16T00:00:00"/>
    <x v="0"/>
    <s v="UCLA Undergrad"/>
    <d v="2023-02-16T00:00:00"/>
    <s v="IPHONE13"/>
    <s v="Arts Circ Desk"/>
    <s v="IPH-ART-06"/>
  </r>
  <r>
    <d v="2023-02-16T00:00:00"/>
    <x v="0"/>
    <s v="UCLA Undergrad"/>
    <d v="2023-02-16T00:00:00"/>
    <s v="IPHONE21"/>
    <s v="SEL Boelter Circ Desk"/>
    <s v="IPH-BOE-05"/>
  </r>
  <r>
    <d v="2023-02-16T00:00:00"/>
    <x v="0"/>
    <s v="UCLA Undergrad"/>
    <d v="2023-02-16T00:00:00"/>
    <s v="IPHONE25"/>
    <s v="CLICC Circ Desk"/>
    <s v="IPH-YRL-01"/>
  </r>
  <r>
    <d v="2023-02-16T00:00:00"/>
    <x v="0"/>
    <s v="UCLA Undergrad"/>
    <d v="2023-02-16T00:00:00"/>
    <s v="IPHONE27"/>
    <s v="CLICC Circ Desk"/>
    <s v="IPH-YRL-03"/>
  </r>
  <r>
    <d v="2023-02-16T00:00:00"/>
    <x v="0"/>
    <s v="UCLA Undergrad"/>
    <d v="2023-02-16T00:00:00"/>
    <s v="IPHONE32"/>
    <s v="CLICC Circ Desk"/>
    <s v="IPH-YRL-08"/>
  </r>
  <r>
    <d v="2023-02-16T00:00:00"/>
    <x v="0"/>
    <s v="UCLA Undergrad"/>
    <d v="2023-02-16T00:00:00"/>
    <s v="IPHONE34"/>
    <s v="CLICC Circ Desk"/>
    <s v="IPH-YRL-10"/>
  </r>
  <r>
    <d v="2023-02-16T00:00:00"/>
    <x v="0"/>
    <s v="UCLA Undergrad"/>
    <d v="2023-02-16T00:00:00"/>
    <s v="IPHONE37"/>
    <s v="CLICC Circ Desk"/>
    <s v="IPH-YRL-13"/>
  </r>
  <r>
    <d v="2023-02-16T00:00:00"/>
    <x v="0"/>
    <s v="UCLA Undergrad"/>
    <d v="2023-02-16T00:00:00"/>
    <s v="IPHONE44"/>
    <s v="CLICC Circ Desk"/>
    <m/>
  </r>
  <r>
    <d v="2023-02-16T00:00:00"/>
    <x v="0"/>
    <s v="UCLA Undergrad"/>
    <d v="2023-02-16T00:00:00"/>
    <s v="IPHONE48"/>
    <s v="CLICC Circ Desk"/>
    <s v="IPH-POW-04"/>
  </r>
  <r>
    <d v="2023-02-16T00:00:00"/>
    <x v="0"/>
    <s v="UCLA Undergrad"/>
    <d v="2023-02-16T00:00:00"/>
    <s v="IPHONE52"/>
    <s v="CLICC Circ Desk"/>
    <s v="IPH-POW-08"/>
  </r>
  <r>
    <d v="2023-02-16T00:00:00"/>
    <x v="0"/>
    <s v="UCLA Undergrad"/>
    <d v="2023-02-16T00:00:00"/>
    <s v="IPHONE66"/>
    <s v="Default Circulation Desk"/>
    <m/>
  </r>
  <r>
    <d v="2023-02-16T00:00:00"/>
    <x v="0"/>
    <s v="UCLA Undergrad"/>
    <d v="2023-02-16T00:00:00"/>
    <s v="IPHONE78"/>
    <s v="CLICC Circ Desk"/>
    <m/>
  </r>
  <r>
    <d v="2023-02-16T00:00:00"/>
    <x v="0"/>
    <s v="UCLA Undergrad"/>
    <d v="2023-02-16T00:00:00"/>
    <s v="MACUSBC05"/>
    <s v="CLICC Circ Desk"/>
    <s v="USBC-YRL-01"/>
  </r>
  <r>
    <d v="2023-02-16T00:00:00"/>
    <x v="0"/>
    <s v="UCLA Undergrad"/>
    <d v="2023-02-16T00:00:00"/>
    <s v="MACUSBC08"/>
    <s v="CLICC Circ Desk"/>
    <s v="USBC-YRL-04"/>
  </r>
  <r>
    <d v="2023-02-16T00:00:00"/>
    <x v="0"/>
    <s v="UCLA Undergrad"/>
    <d v="2023-02-16T00:00:00"/>
    <s v="MACUSBC09"/>
    <s v="CLICC Circ Desk"/>
    <s v="USBC-YRL-05"/>
  </r>
  <r>
    <d v="2023-02-16T00:00:00"/>
    <x v="0"/>
    <s v="UCLA Undergrad"/>
    <d v="2023-02-16T00:00:00"/>
    <s v="MACUSBC19"/>
    <s v="CLICC Circ Desk"/>
    <s v="USBC-POW-02"/>
  </r>
  <r>
    <d v="2023-02-16T00:00:00"/>
    <x v="0"/>
    <s v="UCLA Undergrad"/>
    <d v="2023-02-16T00:00:00"/>
    <s v="MACUSBC20"/>
    <s v="CLICC Circ Desk"/>
    <s v="USBC-POW-03"/>
  </r>
  <r>
    <d v="2023-02-16T00:00:00"/>
    <x v="0"/>
    <s v="UCLA Undergrad"/>
    <d v="2023-02-16T00:00:00"/>
    <s v="MACUSBC23"/>
    <s v="CLICC Circ Desk"/>
    <s v="USBC-POW-06"/>
  </r>
  <r>
    <d v="2023-02-16T00:00:00"/>
    <x v="0"/>
    <s v="UCLA Undergrad"/>
    <d v="2023-02-16T00:00:00"/>
    <s v="MACUSBC24"/>
    <s v="CLICC Circ Desk"/>
    <s v="USBC-POW-07"/>
  </r>
  <r>
    <d v="2023-02-16T00:00:00"/>
    <x v="0"/>
    <s v="UCLA Undergrad"/>
    <d v="2023-02-16T00:00:00"/>
    <s v="MACUSBC25"/>
    <s v="CLICC Circ Desk"/>
    <s v="USBC-POW-08"/>
  </r>
  <r>
    <d v="2023-02-16T00:00:00"/>
    <x v="0"/>
    <s v="UCLA Undergrad"/>
    <d v="2023-02-16T00:00:00"/>
    <s v="OMNI13"/>
    <s v="SEL Boelter Circ Desk"/>
    <s v="OMN-BOE-03"/>
  </r>
  <r>
    <d v="2023-02-16T00:00:00"/>
    <x v="0"/>
    <s v="UCLA Undergrad"/>
    <d v="2023-02-16T00:00:00"/>
    <s v="OMNI16"/>
    <s v="SEL Boelter Circ Desk"/>
    <s v="OMN-BOE-06"/>
  </r>
  <r>
    <d v="2023-02-16T00:00:00"/>
    <x v="0"/>
    <s v="UCLA Undergrad"/>
    <d v="2023-02-16T00:00:00"/>
    <s v="UHDMI12"/>
    <s v="CLICC Circ Desk"/>
    <m/>
  </r>
  <r>
    <d v="2023-02-16T00:00:00"/>
    <x v="0"/>
    <s v="UCLA Undergrad"/>
    <d v="2023-02-16T00:00:00"/>
    <s v="UHDMI16"/>
    <s v="CLICC Circ Desk"/>
    <m/>
  </r>
  <r>
    <d v="2023-02-16T00:00:00"/>
    <x v="0"/>
    <s v="UCLA Undergrad"/>
    <d v="2023-02-16T00:00:00"/>
    <s v="UVGA09"/>
    <s v="CLICC Circ Desk"/>
    <s v="UVGA-YRL-01"/>
  </r>
  <r>
    <d v="2023-02-16T00:00:00"/>
    <x v="0"/>
    <s v="UCLA Undergrad"/>
    <d v="2023-02-16T00:00:00"/>
    <s v="WALLADPT02"/>
    <s v="Arts Circ Desk"/>
    <s v="ADP-ART-02"/>
  </r>
  <r>
    <d v="2023-02-16T00:00:00"/>
    <x v="0"/>
    <s v="UCLA Undergrad"/>
    <d v="2023-02-16T00:00:00"/>
    <s v="WALLADPT07"/>
    <s v="SEL Boelter Circ Desk"/>
    <s v="ADP-BOE-05"/>
  </r>
  <r>
    <d v="2023-02-16T00:00:00"/>
    <x v="0"/>
    <s v="UCLA Undergrad"/>
    <d v="2023-02-16T00:00:00"/>
    <s v="WALLADPT09"/>
    <s v="SEL Boelter Circ Desk"/>
    <s v="ADP-BOE-07"/>
  </r>
  <r>
    <d v="2023-02-16T00:00:00"/>
    <x v="0"/>
    <s v="UCLA Undergrad"/>
    <d v="2023-02-16T00:00:00"/>
    <s v="WALLADPT25"/>
    <s v="CLICC Circ Desk"/>
    <s v="ADP-YRL-02"/>
  </r>
  <r>
    <d v="2023-02-16T00:00:00"/>
    <x v="0"/>
    <s v="UCLA Undergrad"/>
    <d v="2023-02-16T00:00:00"/>
    <s v="WALLADPT29"/>
    <s v="CLICC Circ Desk"/>
    <m/>
  </r>
  <r>
    <d v="2023-02-16T00:00:00"/>
    <x v="0"/>
    <s v="UCLA Undergrad"/>
    <d v="2023-02-16T00:00:00"/>
    <s v="WALLADPT36"/>
    <s v="CLICC Circ Desk"/>
    <m/>
  </r>
  <r>
    <d v="2023-02-16T00:00:00"/>
    <x v="0"/>
    <s v="UCLA Undergrad"/>
    <d v="2023-02-16T00:00:00"/>
    <s v="WALLADPT37"/>
    <s v="CLICC Circ Desk"/>
    <m/>
  </r>
  <r>
    <d v="2023-02-16T00:00:00"/>
    <x v="0"/>
    <s v="UCLA Undergrad"/>
    <d v="2023-02-16T00:00:00"/>
    <s v="WALLADPT41"/>
    <s v="CLICC Circ Desk"/>
    <m/>
  </r>
  <r>
    <d v="2023-02-16T00:00:00"/>
    <x v="0"/>
    <s v="UCLA Undergrad"/>
    <d v="2023-02-16T00:00:00"/>
    <s v="WALLADPT47"/>
    <s v="CLICC Circ Desk"/>
    <m/>
  </r>
  <r>
    <d v="2023-02-16T00:00:00"/>
    <x v="0"/>
    <s v="UCLA Undergrad"/>
    <d v="2023-02-16T00:00:00"/>
    <s v="WALLADPT48"/>
    <s v="CLICC Circ Desk"/>
    <m/>
  </r>
  <r>
    <d v="2023-02-16T00:00:00"/>
    <x v="0"/>
    <s v="UCLA Undergrad"/>
    <d v="2023-02-16T00:00:00"/>
    <s v="WALLADPT49"/>
    <s v="CLICC Circ Desk"/>
    <m/>
  </r>
  <r>
    <d v="2023-02-16T00:00:00"/>
    <x v="0"/>
    <s v="UCLA Undergrad"/>
    <d v="2023-02-23T00:00:00"/>
    <s v="CBK-065"/>
    <s v="Music Circ Desk"/>
    <m/>
  </r>
  <r>
    <d v="2023-02-16T00:00:00"/>
    <x v="0"/>
    <s v="UCLA Undergrad"/>
    <d v="2023-02-23T00:00:00"/>
    <s v="CBK130"/>
    <s v="Default Circulation Desk"/>
    <s v="CMUS-01"/>
  </r>
  <r>
    <d v="2023-02-16T00:00:00"/>
    <x v="0"/>
    <s v="UCLA Undergrad"/>
    <d v="2023-02-23T00:00:00"/>
    <s v="CLICC-ML-0010"/>
    <s v="CLICC Circ Desk"/>
    <s v="ITS MacBook 120"/>
  </r>
  <r>
    <d v="2023-02-16T00:00:00"/>
    <x v="0"/>
    <s v="UCLA Undergrad"/>
    <d v="2023-02-23T00:00:00"/>
    <s v="CLICC-ML-0091"/>
    <s v="CLICC Circ Desk"/>
    <s v="ITS MacBook 135"/>
  </r>
  <r>
    <d v="2023-02-16T00:00:00"/>
    <x v="0"/>
    <s v="UCLA Undergrad"/>
    <d v="2023-02-23T00:00:00"/>
    <s v="CLICC-ML-2005"/>
    <s v="CLICC Circ Desk"/>
    <s v="CLICC-ML-2005"/>
  </r>
  <r>
    <d v="2023-02-16T00:00:00"/>
    <x v="0"/>
    <s v="UCLA Undergrad"/>
    <d v="2023-02-23T00:00:00"/>
    <s v="CLICC-ML-2078"/>
    <s v="CLICC Circ Desk"/>
    <s v="CLICC-ML-2078"/>
  </r>
  <r>
    <d v="2023-02-16T00:00:00"/>
    <x v="0"/>
    <s v="UCLA Undergrad"/>
    <d v="2023-02-23T00:00:00"/>
    <s v="CLICC-MM-0222"/>
    <s v="CLICC Circ Desk"/>
    <s v="ITS iPad 138"/>
  </r>
  <r>
    <d v="2023-02-16T00:00:00"/>
    <x v="0"/>
    <s v="UCLA Undergrad"/>
    <d v="2023-02-23T00:00:00"/>
    <s v="CLICC-MM-058"/>
    <s v="CLICC Circ Desk"/>
    <m/>
  </r>
  <r>
    <d v="2023-02-16T00:00:00"/>
    <x v="0"/>
    <s v="UCLA Undergrad"/>
    <d v="2023-02-23T00:00:00"/>
    <s v="HP005"/>
    <s v="CLICC Circ Desk"/>
    <s v="WL-BIO-05"/>
  </r>
  <r>
    <d v="2023-02-16T00:00:00"/>
    <x v="0"/>
    <s v="UCLA Undergrad"/>
    <d v="2023-02-23T00:00:00"/>
    <s v="HP144"/>
    <s v="CLICC Circ Desk"/>
    <s v="WL-UNA-03"/>
  </r>
  <r>
    <d v="2023-02-16T00:00:00"/>
    <x v="0"/>
    <s v="UCLA Undergrad"/>
    <d v="2023-03-01T00:00:00"/>
    <s v="CBK397"/>
    <s v="CLICC Circ Desk"/>
    <s v="CBK-CLICC-148"/>
  </r>
  <r>
    <d v="2023-02-16T00:00:00"/>
    <x v="0"/>
    <s v="UCLA Undergrad"/>
    <d v="2023-03-02T00:00:00"/>
    <s v="CLICC-ML-0035"/>
    <s v="CLICC Circ Desk"/>
    <s v="ITS MacBook 72"/>
  </r>
  <r>
    <d v="2023-02-16T00:00:00"/>
    <x v="0"/>
    <s v="UCLA Undergrad"/>
    <d v="2023-03-02T00:00:00"/>
    <s v="CLICC-ML-2020"/>
    <s v="CLICC Circ Desk"/>
    <s v="CLICC-ML-2020"/>
  </r>
  <r>
    <d v="2023-02-16T00:00:00"/>
    <x v="0"/>
    <s v="UCLA Undergrad"/>
    <d v="2023-03-02T00:00:00"/>
    <s v="CLICC-ML-2028"/>
    <s v="CLICC Circ Desk"/>
    <s v="CLICC-ML-2028"/>
  </r>
  <r>
    <d v="2023-02-16T00:00:00"/>
    <x v="0"/>
    <s v="UCLA Undergrad"/>
    <d v="2023-03-02T00:00:00"/>
    <s v="CLICC-ML-2100"/>
    <s v="CLICC Circ Desk"/>
    <s v="CLICC-ML-2100"/>
  </r>
  <r>
    <d v="2023-02-16T00:00:00"/>
    <x v="0"/>
    <s v="UCLA Undergrad"/>
    <d v="2023-03-02T00:00:00"/>
    <s v="CLICC-MM-0001"/>
    <s v="CLICC Circ Desk"/>
    <s v="ITS iPad 304"/>
  </r>
  <r>
    <d v="2023-02-16T00:00:00"/>
    <x v="0"/>
    <s v="UCLA Undergrad"/>
    <d v="2023-03-02T00:00:00"/>
    <s v="CLICC-MM-0181"/>
    <s v="CLICC Circ Desk"/>
    <s v="ITS iPad 93"/>
  </r>
  <r>
    <d v="2023-02-16T00:00:00"/>
    <x v="71"/>
    <s v="UCLA Undergrad"/>
    <d v="2023-02-23T00:00:00"/>
    <s v="HP131"/>
    <s v="CLICC Circ Desk"/>
    <s v="WL-PC2-20"/>
  </r>
  <r>
    <d v="2023-02-17T00:00:00"/>
    <x v="0"/>
    <m/>
    <d v="2023-02-17T00:00:00"/>
    <s v="CBK-245"/>
    <s v="Music Circ Desk"/>
    <s v="CBK-MUS-06"/>
  </r>
  <r>
    <d v="2023-02-17T00:00:00"/>
    <x v="0"/>
    <m/>
    <d v="2023-02-17T00:00:00"/>
    <s v="IPHONE02"/>
    <s v="Music Circ Desk"/>
    <s v="IPH-MUS-02"/>
  </r>
  <r>
    <d v="2023-02-17T00:00:00"/>
    <x v="0"/>
    <m/>
    <d v="2023-02-17T00:00:00"/>
    <s v="SUP-012"/>
    <s v="Music Circ Desk"/>
    <s v="MUS-SUP-01"/>
  </r>
  <r>
    <d v="2023-02-17T00:00:00"/>
    <x v="0"/>
    <s v="UCLA Graduate"/>
    <d v="2023-02-17T00:00:00"/>
    <s v="HDST11"/>
    <s v="CLICC Circ Desk"/>
    <s v="HDS-YRL-05"/>
  </r>
  <r>
    <d v="2023-02-17T00:00:00"/>
    <x v="0"/>
    <s v="UCLA Graduate"/>
    <d v="2023-02-17T00:00:00"/>
    <s v="HDST15"/>
    <s v="CLICC Circ Desk"/>
    <s v="HDS-POW-04"/>
  </r>
  <r>
    <d v="2023-02-17T00:00:00"/>
    <x v="0"/>
    <s v="UCLA Graduate"/>
    <d v="2023-02-17T00:00:00"/>
    <s v="HPUSBC06"/>
    <s v="SEL Boelter Circ Desk"/>
    <m/>
  </r>
  <r>
    <d v="2023-02-17T00:00:00"/>
    <x v="0"/>
    <s v="UCLA Graduate"/>
    <d v="2023-02-17T00:00:00"/>
    <s v="IPHONE34"/>
    <s v="CLICC Circ Desk"/>
    <s v="IPH-YRL-10"/>
  </r>
  <r>
    <d v="2023-02-17T00:00:00"/>
    <x v="0"/>
    <s v="UCLA Graduate"/>
    <d v="2023-02-17T00:00:00"/>
    <s v="IPHONE54"/>
    <s v="CLICC Circ Desk"/>
    <s v="IPH-POW-10"/>
  </r>
  <r>
    <d v="2023-02-17T00:00:00"/>
    <x v="0"/>
    <s v="UCLA Graduate"/>
    <d v="2023-02-17T00:00:00"/>
    <s v="MACCHRG67"/>
    <s v="Biomed Circ Desk"/>
    <s v="MAGT-BIO-06"/>
  </r>
  <r>
    <d v="2023-02-17T00:00:00"/>
    <x v="0"/>
    <s v="UCLA Graduate"/>
    <d v="2023-02-17T00:00:00"/>
    <s v="MACUSBC06"/>
    <s v="CLICC Circ Desk"/>
    <s v="USBC-YRL-02"/>
  </r>
  <r>
    <d v="2023-02-17T00:00:00"/>
    <x v="0"/>
    <s v="UCLA Graduate"/>
    <d v="2023-02-17T00:00:00"/>
    <s v="MACUSBC07"/>
    <s v="CLICC Circ Desk"/>
    <s v="USBC-YRL-03"/>
  </r>
  <r>
    <d v="2023-02-17T00:00:00"/>
    <x v="0"/>
    <s v="UCLA Graduate"/>
    <d v="2023-02-17T00:00:00"/>
    <s v="MACUSBC08"/>
    <s v="CLICC Circ Desk"/>
    <s v="USBC-YRL-04"/>
  </r>
  <r>
    <d v="2023-02-17T00:00:00"/>
    <x v="0"/>
    <s v="UCLA Graduate"/>
    <d v="2023-02-17T00:00:00"/>
    <s v="MACUSBC24"/>
    <s v="CLICC Circ Desk"/>
    <s v="USBC-POW-07"/>
  </r>
  <r>
    <d v="2023-02-17T00:00:00"/>
    <x v="0"/>
    <s v="UCLA Graduate"/>
    <d v="2023-02-17T00:00:00"/>
    <s v="WALLADPT41"/>
    <s v="CLICC Circ Desk"/>
    <m/>
  </r>
  <r>
    <d v="2023-02-17T00:00:00"/>
    <x v="0"/>
    <s v="UCLA Graduate"/>
    <d v="2023-02-24T00:00:00"/>
    <s v="CBK199"/>
    <s v="Biomed Circ Desk"/>
    <s v="CBK-BIO-10"/>
  </r>
  <r>
    <d v="2023-02-17T00:00:00"/>
    <x v="0"/>
    <s v="UCLA Graduate"/>
    <d v="2023-02-24T00:00:00"/>
    <s v="CBK203"/>
    <s v="Biomed Circ Desk"/>
    <s v="CBK-BIO-14"/>
  </r>
  <r>
    <d v="2023-02-17T00:00:00"/>
    <x v="0"/>
    <s v="UCLA Graduate"/>
    <d v="2023-02-24T00:00:00"/>
    <s v="CBK319"/>
    <s v="Default Circulation Desk"/>
    <s v="CBK-CLICC-70"/>
  </r>
  <r>
    <d v="2023-02-17T00:00:00"/>
    <x v="0"/>
    <s v="UCLA Graduate"/>
    <d v="2023-02-24T00:00:00"/>
    <s v="CBK363"/>
    <s v="CLICC Circ Desk"/>
    <s v="CBK-CLICC-114"/>
  </r>
  <r>
    <d v="2023-02-17T00:00:00"/>
    <x v="0"/>
    <s v="UCLA Graduate"/>
    <d v="2023-02-24T00:00:00"/>
    <s v="CLICC-ML-0032"/>
    <s v="CLICC Circ Desk"/>
    <s v="ITS MacBook 123"/>
  </r>
  <r>
    <d v="2023-02-17T00:00:00"/>
    <x v="0"/>
    <s v="UCLA Graduate"/>
    <d v="2023-02-24T00:00:00"/>
    <s v="CLICC-ML-0062"/>
    <s v="CLICC Circ Desk"/>
    <s v="ITS MacBook 99"/>
  </r>
  <r>
    <d v="2023-02-17T00:00:00"/>
    <x v="0"/>
    <s v="UCLA Graduate"/>
    <d v="2023-02-24T00:00:00"/>
    <s v="CLICC-ML-2052"/>
    <s v="CLICC Circ Desk"/>
    <s v="CLICC-ML-2052"/>
  </r>
  <r>
    <d v="2023-02-17T00:00:00"/>
    <x v="0"/>
    <s v="UCLA Graduate"/>
    <d v="2023-02-24T00:00:00"/>
    <s v="CLICC-MM-0017"/>
    <s v="CLICC Circ Desk"/>
    <s v="ITS iPad 127"/>
  </r>
  <r>
    <d v="2023-02-17T00:00:00"/>
    <x v="0"/>
    <s v="UCLA Graduate"/>
    <d v="2023-02-24T00:00:00"/>
    <s v="CLICC-MM-009"/>
    <s v="CLICC Circ Desk"/>
    <m/>
  </r>
  <r>
    <d v="2023-02-17T00:00:00"/>
    <x v="0"/>
    <s v="UCLA Graduate"/>
    <d v="2023-03-02T00:00:00"/>
    <s v="HP-062"/>
    <s v="CLICC Circ Desk"/>
    <s v="WL-YRL-12"/>
  </r>
  <r>
    <d v="2023-02-17T00:00:00"/>
    <x v="0"/>
    <s v="UCLA Graduate"/>
    <d v="2023-03-03T00:00:00"/>
    <s v="CLICC-ML-2036"/>
    <s v="CLICC Circ Desk"/>
    <s v="CLICC-ML-2036"/>
  </r>
  <r>
    <d v="2023-02-17T00:00:00"/>
    <x v="0"/>
    <s v="UCLA Graduate"/>
    <d v="2023-03-03T00:00:00"/>
    <s v="CLICC-MM-0221"/>
    <s v="CLICC Circ Desk"/>
    <s v="ITS iPad 107"/>
  </r>
  <r>
    <d v="2023-02-17T00:00:00"/>
    <x v="0"/>
    <s v="UCLA Graduate"/>
    <d v="2023-03-03T00:00:00"/>
    <s v="CLICC-MM-062"/>
    <s v="CLICC Circ Desk"/>
    <m/>
  </r>
  <r>
    <d v="2023-02-17T00:00:00"/>
    <x v="0"/>
    <s v="UCLA Graduate"/>
    <d v="2023-03-03T00:00:00"/>
    <s v="HP-081"/>
    <s v="CLICC Circ Desk"/>
    <s v="WL-RC2-11"/>
  </r>
  <r>
    <d v="2023-02-17T00:00:00"/>
    <x v="0"/>
    <s v="UCLA Law Grad"/>
    <d v="2023-02-17T00:00:00"/>
    <s v="IPHONE37"/>
    <s v="CLICC Circ Desk"/>
    <s v="IPH-YRL-13"/>
  </r>
  <r>
    <d v="2023-02-17T00:00:00"/>
    <x v="0"/>
    <s v="UCLA Law Grad"/>
    <d v="2023-02-17T00:00:00"/>
    <s v="WALLADPT37"/>
    <s v="CLICC Circ Desk"/>
    <m/>
  </r>
  <r>
    <d v="2023-02-17T00:00:00"/>
    <x v="0"/>
    <s v="UCLA Mgmt PhD"/>
    <d v="2023-02-24T00:00:00"/>
    <s v="CLICC-MM-095"/>
    <s v="CLICC Circ Desk"/>
    <m/>
  </r>
  <r>
    <d v="2023-02-17T00:00:00"/>
    <x v="0"/>
    <s v="UCLA Staff"/>
    <d v="2023-02-24T00:00:00"/>
    <s v="CBK211"/>
    <s v="SEL Boelter Circ Desk"/>
    <s v="CBK-BOE-02"/>
  </r>
  <r>
    <d v="2023-02-17T00:00:00"/>
    <x v="0"/>
    <s v="UCLA Staff"/>
    <d v="2023-02-24T00:00:00"/>
    <s v="CBK215"/>
    <s v="SEL Boelter Circ Desk"/>
    <s v="CBK-BOE-06"/>
  </r>
  <r>
    <d v="2023-02-17T00:00:00"/>
    <x v="0"/>
    <s v="UCLA Undergrad"/>
    <d v="2023-02-17T00:00:00"/>
    <s v="ANKER02"/>
    <s v="CLICC Circ Desk"/>
    <m/>
  </r>
  <r>
    <d v="2023-02-17T00:00:00"/>
    <x v="0"/>
    <s v="UCLA Undergrad"/>
    <d v="2023-02-17T00:00:00"/>
    <s v="CALC21"/>
    <s v="SEL Boelter Circ Desk"/>
    <m/>
  </r>
  <r>
    <d v="2023-02-17T00:00:00"/>
    <x v="0"/>
    <s v="UCLA Undergrad"/>
    <d v="2023-02-17T00:00:00"/>
    <s v="HDST07"/>
    <s v="CLICC Circ Desk"/>
    <s v="HDS-YRL-01"/>
  </r>
  <r>
    <d v="2023-02-17T00:00:00"/>
    <x v="0"/>
    <s v="UCLA Undergrad"/>
    <d v="2023-02-17T00:00:00"/>
    <s v="HDST10"/>
    <s v="CLICC Circ Desk"/>
    <s v="HDS-YRL-04"/>
  </r>
  <r>
    <d v="2023-02-17T00:00:00"/>
    <x v="0"/>
    <s v="UCLA Undergrad"/>
    <d v="2023-02-17T00:00:00"/>
    <s v="HPUSBC06"/>
    <s v="SEL Boelter Circ Desk"/>
    <m/>
  </r>
  <r>
    <d v="2023-02-17T00:00:00"/>
    <x v="0"/>
    <s v="UCLA Undergrad"/>
    <d v="2023-02-17T00:00:00"/>
    <s v="HPUSBC12"/>
    <s v="SEL Boelter Circ Desk"/>
    <m/>
  </r>
  <r>
    <d v="2023-02-17T00:00:00"/>
    <x v="0"/>
    <s v="UCLA Undergrad"/>
    <d v="2023-02-17T00:00:00"/>
    <s v="IPHONE02"/>
    <s v="Music Circ Desk"/>
    <s v="IPH-MUS-02"/>
  </r>
  <r>
    <d v="2023-02-17T00:00:00"/>
    <x v="0"/>
    <s v="UCLA Undergrad"/>
    <d v="2023-02-17T00:00:00"/>
    <s v="IPHONE32"/>
    <s v="CLICC Circ Desk"/>
    <s v="IPH-YRL-08"/>
  </r>
  <r>
    <d v="2023-02-17T00:00:00"/>
    <x v="0"/>
    <s v="UCLA Undergrad"/>
    <d v="2023-02-17T00:00:00"/>
    <s v="IPHONE35"/>
    <s v="CLICC Circ Desk"/>
    <s v="IPH-YRL-11"/>
  </r>
  <r>
    <d v="2023-02-17T00:00:00"/>
    <x v="0"/>
    <s v="UCLA Undergrad"/>
    <d v="2023-02-17T00:00:00"/>
    <s v="IPHONE43"/>
    <s v="Default Circulation Desk"/>
    <s v="IPH-LOC-05"/>
  </r>
  <r>
    <d v="2023-02-17T00:00:00"/>
    <x v="0"/>
    <s v="UCLA Undergrad"/>
    <d v="2023-02-17T00:00:00"/>
    <s v="IPHONE44"/>
    <s v="CLICC Circ Desk"/>
    <m/>
  </r>
  <r>
    <d v="2023-02-17T00:00:00"/>
    <x v="0"/>
    <s v="UCLA Undergrad"/>
    <d v="2023-02-17T00:00:00"/>
    <s v="IPHONE48"/>
    <s v="CLICC Circ Desk"/>
    <s v="IPH-POW-04"/>
  </r>
  <r>
    <d v="2023-02-17T00:00:00"/>
    <x v="0"/>
    <s v="UCLA Undergrad"/>
    <d v="2023-02-17T00:00:00"/>
    <s v="IPHONE52"/>
    <s v="CLICC Circ Desk"/>
    <s v="IPH-POW-08"/>
  </r>
  <r>
    <d v="2023-02-17T00:00:00"/>
    <x v="0"/>
    <s v="UCLA Undergrad"/>
    <d v="2023-02-17T00:00:00"/>
    <s v="MACCHRG42"/>
    <s v="CLICC Circ Desk"/>
    <s v="MAGT-YRL-04"/>
  </r>
  <r>
    <d v="2023-02-17T00:00:00"/>
    <x v="0"/>
    <s v="UCLA Undergrad"/>
    <d v="2023-02-17T00:00:00"/>
    <s v="MACUSBC09"/>
    <s v="CLICC Circ Desk"/>
    <s v="USBC-YRL-05"/>
  </r>
  <r>
    <d v="2023-02-17T00:00:00"/>
    <x v="0"/>
    <s v="UCLA Undergrad"/>
    <d v="2023-02-17T00:00:00"/>
    <s v="MACUSBC19"/>
    <s v="CLICC Circ Desk"/>
    <s v="USBC-POW-02"/>
  </r>
  <r>
    <d v="2023-02-17T00:00:00"/>
    <x v="0"/>
    <s v="UCLA Undergrad"/>
    <d v="2023-02-17T00:00:00"/>
    <s v="MACUSBC20"/>
    <s v="CLICC Circ Desk"/>
    <s v="USBC-POW-03"/>
  </r>
  <r>
    <d v="2023-02-17T00:00:00"/>
    <x v="0"/>
    <s v="UCLA Undergrad"/>
    <d v="2023-02-17T00:00:00"/>
    <s v="MACUSBC23"/>
    <s v="CLICC Circ Desk"/>
    <s v="USBC-POW-06"/>
  </r>
  <r>
    <d v="2023-02-17T00:00:00"/>
    <x v="0"/>
    <s v="UCLA Undergrad"/>
    <d v="2023-02-17T00:00:00"/>
    <s v="MACUSBC25"/>
    <s v="CLICC Circ Desk"/>
    <s v="USBC-POW-08"/>
  </r>
  <r>
    <d v="2023-02-17T00:00:00"/>
    <x v="0"/>
    <s v="UCLA Undergrad"/>
    <d v="2023-02-17T00:00:00"/>
    <s v="MACUSBC27"/>
    <s v="CLICC Circ Desk"/>
    <s v="USBC-POW-10"/>
  </r>
  <r>
    <d v="2023-02-17T00:00:00"/>
    <x v="0"/>
    <s v="UCLA Undergrad"/>
    <d v="2023-02-17T00:00:00"/>
    <s v="OMNI11"/>
    <s v="SEL Boelter Circ Desk"/>
    <s v="OMN-BOE-01"/>
  </r>
  <r>
    <d v="2023-02-17T00:00:00"/>
    <x v="0"/>
    <s v="UCLA Undergrad"/>
    <d v="2023-02-17T00:00:00"/>
    <s v="OMNI24"/>
    <s v="Music Circ Desk"/>
    <s v="OMN-MUS-04"/>
  </r>
  <r>
    <d v="2023-02-17T00:00:00"/>
    <x v="0"/>
    <s v="UCLA Undergrad"/>
    <d v="2023-02-17T00:00:00"/>
    <s v="OMNI34"/>
    <s v="CLICC Circ Desk"/>
    <s v="OMN-YRL-04"/>
  </r>
  <r>
    <d v="2023-02-17T00:00:00"/>
    <x v="0"/>
    <s v="UCLA Undergrad"/>
    <d v="2023-02-17T00:00:00"/>
    <s v="OMNI38"/>
    <s v="CLICC Circ Desk"/>
    <s v="OMN-YRL-08"/>
  </r>
  <r>
    <d v="2023-02-17T00:00:00"/>
    <x v="0"/>
    <s v="UCLA Undergrad"/>
    <d v="2023-02-17T00:00:00"/>
    <s v="OMNI39"/>
    <s v="CLICC Circ Desk"/>
    <s v="OMN-YRL-09"/>
  </r>
  <r>
    <d v="2023-02-17T00:00:00"/>
    <x v="0"/>
    <s v="UCLA Undergrad"/>
    <d v="2023-02-17T00:00:00"/>
    <s v="UVGA17"/>
    <s v="CLICC Circ Desk"/>
    <m/>
  </r>
  <r>
    <d v="2023-02-17T00:00:00"/>
    <x v="0"/>
    <s v="UCLA Undergrad"/>
    <d v="2023-02-17T00:00:00"/>
    <s v="WALLADPT12"/>
    <s v="CLICC Circ Desk"/>
    <s v="ADP-POW-01"/>
  </r>
  <r>
    <d v="2023-02-17T00:00:00"/>
    <x v="0"/>
    <s v="UCLA Undergrad"/>
    <d v="2023-02-17T00:00:00"/>
    <s v="WALLADPT29"/>
    <s v="CLICC Circ Desk"/>
    <m/>
  </r>
  <r>
    <d v="2023-02-17T00:00:00"/>
    <x v="0"/>
    <s v="UCLA Undergrad"/>
    <d v="2023-02-17T00:00:00"/>
    <s v="WALLADPT45"/>
    <s v="CLICC Circ Desk"/>
    <m/>
  </r>
  <r>
    <d v="2023-02-17T00:00:00"/>
    <x v="0"/>
    <s v="UCLA Undergrad"/>
    <d v="2023-02-17T00:00:00"/>
    <s v="WALLADPT47"/>
    <s v="CLICC Circ Desk"/>
    <m/>
  </r>
  <r>
    <d v="2023-02-17T00:00:00"/>
    <x v="0"/>
    <s v="UCLA Undergrad"/>
    <d v="2023-02-17T00:00:00"/>
    <s v="WALLADPT49"/>
    <s v="CLICC Circ Desk"/>
    <m/>
  </r>
  <r>
    <d v="2023-02-17T00:00:00"/>
    <x v="0"/>
    <s v="UCLA Undergrad"/>
    <d v="2023-02-24T00:00:00"/>
    <s v="CBK071"/>
    <s v="CLICC Circ Desk"/>
    <s v="CLTL-02"/>
  </r>
  <r>
    <d v="2023-02-17T00:00:00"/>
    <x v="0"/>
    <s v="UCLA Undergrad"/>
    <d v="2023-02-24T00:00:00"/>
    <s v="CBK192"/>
    <s v="Biomed Circ Desk"/>
    <s v="CBK-BIO-03"/>
  </r>
  <r>
    <d v="2023-02-17T00:00:00"/>
    <x v="0"/>
    <s v="UCLA Undergrad"/>
    <d v="2023-02-24T00:00:00"/>
    <s v="CBK208"/>
    <s v="Biomed Circ Desk"/>
    <s v="CBK-BIO-19"/>
  </r>
  <r>
    <d v="2023-02-17T00:00:00"/>
    <x v="0"/>
    <s v="UCLA Undergrad"/>
    <d v="2023-02-24T00:00:00"/>
    <s v="CBK236"/>
    <s v="Biomed Circ Desk"/>
    <s v="CBK-GEO-07"/>
  </r>
  <r>
    <d v="2023-02-17T00:00:00"/>
    <x v="0"/>
    <s v="UCLA Undergrad"/>
    <d v="2023-02-24T00:00:00"/>
    <s v="CBK254"/>
    <s v="Default Circulation Desk"/>
    <s v="CBK-CLICC-05"/>
  </r>
  <r>
    <d v="2023-02-17T00:00:00"/>
    <x v="0"/>
    <s v="UCLA Undergrad"/>
    <d v="2023-02-24T00:00:00"/>
    <s v="CLICC-ML-0023"/>
    <s v="CLICC Circ Desk"/>
    <s v="ITS MacBook 140"/>
  </r>
  <r>
    <d v="2023-02-17T00:00:00"/>
    <x v="0"/>
    <s v="UCLA Undergrad"/>
    <d v="2023-02-24T00:00:00"/>
    <s v="CLICC-ML-0140"/>
    <s v="CLICC Circ Desk"/>
    <s v="ITS MacBook 80"/>
  </r>
  <r>
    <d v="2023-02-17T00:00:00"/>
    <x v="0"/>
    <s v="UCLA Undergrad"/>
    <d v="2023-02-24T00:00:00"/>
    <s v="CLICC-ML-2087"/>
    <s v="CLICC Circ Desk"/>
    <s v="CLICC-ML-2087"/>
  </r>
  <r>
    <d v="2023-02-17T00:00:00"/>
    <x v="0"/>
    <s v="UCLA Undergrad"/>
    <d v="2023-02-24T00:00:00"/>
    <s v="CLICC-ML-2088"/>
    <s v="CLICC Circ Desk"/>
    <s v="CLICC-ML-2088"/>
  </r>
  <r>
    <d v="2023-02-17T00:00:00"/>
    <x v="0"/>
    <s v="UCLA Undergrad"/>
    <d v="2023-02-24T00:00:00"/>
    <s v="HP163"/>
    <s v="CLICC Circ Desk"/>
    <s v="WL-LAB-12"/>
  </r>
  <r>
    <d v="2023-02-17T00:00:00"/>
    <x v="0"/>
    <s v="UCLA Undergrad"/>
    <d v="2023-03-01T00:00:00"/>
    <s v="CLICC-MM-0016"/>
    <s v="CLICC Circ Desk"/>
    <s v="ITS iPad 114"/>
  </r>
  <r>
    <d v="2023-02-17T00:00:00"/>
    <x v="0"/>
    <s v="UCLA Undergrad"/>
    <d v="2023-03-03T00:00:00"/>
    <s v="CLICC-ML-0028"/>
    <s v="CLICC Circ Desk"/>
    <s v="ITS MacBook 38"/>
  </r>
  <r>
    <d v="2023-02-17T00:00:00"/>
    <x v="0"/>
    <s v="UCLA Undergrad"/>
    <d v="2023-03-03T00:00:00"/>
    <s v="CLICC-MM-068"/>
    <s v="CLICC Circ Desk"/>
    <m/>
  </r>
  <r>
    <d v="2023-02-17T00:00:00"/>
    <x v="0"/>
    <s v="UCLA Undergrad"/>
    <d v="2023-03-03T00:00:00"/>
    <s v="CLICC-MM-087"/>
    <s v="CLICC Circ Desk"/>
    <n v="2022"/>
  </r>
  <r>
    <d v="2023-02-17T00:00:00"/>
    <x v="0"/>
    <s v="UCLA Undergrad"/>
    <d v="2023-03-03T00:00:00"/>
    <s v="HP004"/>
    <s v="CLICC Circ Desk"/>
    <s v="WL-BIO-04"/>
  </r>
  <r>
    <d v="2023-02-18T00:00:00"/>
    <x v="0"/>
    <s v="UCLA Graduate"/>
    <d v="2023-02-18T00:00:00"/>
    <s v="IPHONE48"/>
    <s v="CLICC Circ Desk"/>
    <s v="IPH-POW-04"/>
  </r>
  <r>
    <d v="2023-02-18T00:00:00"/>
    <x v="0"/>
    <s v="UCLA Graduate"/>
    <d v="2023-02-18T00:00:00"/>
    <s v="WALLADPT41"/>
    <s v="CLICC Circ Desk"/>
    <m/>
  </r>
  <r>
    <d v="2023-02-19T00:00:00"/>
    <x v="0"/>
    <s v="UCLA Graduate"/>
    <d v="2023-02-19T00:00:00"/>
    <s v="IPHONE58"/>
    <s v="Biomed Circ Desk"/>
    <s v="IPH-BIO-02"/>
  </r>
  <r>
    <d v="2023-02-19T00:00:00"/>
    <x v="0"/>
    <s v="UCLA Graduate"/>
    <d v="2023-02-19T00:00:00"/>
    <s v="WALLADPT21"/>
    <s v="Biomed Circ Desk"/>
    <s v="ADP-BIO-05"/>
  </r>
  <r>
    <d v="2023-02-19T00:00:00"/>
    <x v="0"/>
    <s v="UCLA Graduate"/>
    <d v="2023-02-26T00:00:00"/>
    <s v="CLICC-ML-0086"/>
    <s v="CLICC Circ Desk"/>
    <s v="ITS MacBook 141"/>
  </r>
  <r>
    <d v="2023-02-19T00:00:00"/>
    <x v="0"/>
    <s v="UCLA Graduate"/>
    <d v="2023-03-04T00:00:00"/>
    <s v="HP161"/>
    <s v="CLICC Circ Desk"/>
    <s v="WL-LAB-10"/>
  </r>
  <r>
    <d v="2023-02-19T00:00:00"/>
    <x v="0"/>
    <s v="UCLA Undergrad"/>
    <d v="2023-02-19T00:00:00"/>
    <s v="IPHONE40"/>
    <s v="Default Circulation Desk"/>
    <s v="IPH-LOC-02"/>
  </r>
  <r>
    <d v="2023-02-19T00:00:00"/>
    <x v="0"/>
    <s v="UCLA Undergrad"/>
    <d v="2023-02-19T00:00:00"/>
    <s v="MACUSBC12"/>
    <s v="Default Circulation Desk"/>
    <s v="USBC-LOC-01"/>
  </r>
  <r>
    <d v="2023-02-19T00:00:00"/>
    <x v="0"/>
    <s v="UCLA Undergrad"/>
    <d v="2023-02-19T00:00:00"/>
    <s v="UHDMI16"/>
    <s v="CLICC Circ Desk"/>
    <m/>
  </r>
  <r>
    <d v="2023-02-19T00:00:00"/>
    <x v="0"/>
    <s v="UCLA Undergrad"/>
    <d v="2023-02-26T00:00:00"/>
    <s v="CBK114"/>
    <s v="Default Circulation Desk"/>
    <s v="CLTL-10"/>
  </r>
  <r>
    <d v="2023-02-19T00:00:00"/>
    <x v="0"/>
    <s v="UCLA Undergrad"/>
    <d v="2023-02-26T00:00:00"/>
    <s v="CBK157"/>
    <s v="Default Circulation Desk"/>
    <s v="CL-BOE-03"/>
  </r>
  <r>
    <d v="2023-02-19T00:00:00"/>
    <x v="0"/>
    <s v="UCLA Undergrad"/>
    <d v="2023-02-26T00:00:00"/>
    <s v="CBK159"/>
    <s v="Default Circulation Desk"/>
    <s v="CL-BOE-05"/>
  </r>
  <r>
    <d v="2023-02-19T00:00:00"/>
    <x v="0"/>
    <s v="UCLA Undergrad"/>
    <d v="2023-02-26T00:00:00"/>
    <s v="CLICC-ML-0005"/>
    <s v="CLICC Circ Desk"/>
    <s v="ITS MacBook 109"/>
  </r>
  <r>
    <d v="2023-02-19T00:00:00"/>
    <x v="0"/>
    <s v="UCLA Undergrad"/>
    <d v="2023-02-26T00:00:00"/>
    <s v="CLICC-ML-0098"/>
    <s v="CLICC Circ Desk"/>
    <s v="ITS MacBook 161"/>
  </r>
  <r>
    <d v="2023-02-19T00:00:00"/>
    <x v="0"/>
    <s v="UCLA Undergrad"/>
    <d v="2023-02-26T00:00:00"/>
    <s v="HP052"/>
    <s v="CLICC Circ Desk"/>
    <s v="WL-YRL-02"/>
  </r>
  <r>
    <d v="2023-02-19T00:00:00"/>
    <x v="0"/>
    <s v="UCLA Undergrad"/>
    <d v="2023-03-04T00:00:00"/>
    <s v="CLICC-MM-0041"/>
    <s v="CLICC Circ Desk"/>
    <s v="ITS iPad 88"/>
  </r>
  <r>
    <d v="2023-02-19T00:00:00"/>
    <x v="0"/>
    <s v="UCLA Undergrad"/>
    <d v="2023-03-05T00:00:00"/>
    <s v="CLICC-ML-2067"/>
    <s v="CLICC Circ Desk"/>
    <s v="CLICC-ML-2067"/>
  </r>
  <r>
    <d v="2023-02-20T00:00:00"/>
    <x v="0"/>
    <m/>
    <d v="2023-02-20T00:00:00"/>
    <s v="HDST12"/>
    <s v="CLICC Circ Desk"/>
    <s v="HDS-POW-01"/>
  </r>
  <r>
    <d v="2023-02-20T00:00:00"/>
    <x v="0"/>
    <s v="UCLA Graduate"/>
    <d v="2023-02-27T00:00:00"/>
    <s v="CBK199"/>
    <s v="Biomed Circ Desk"/>
    <s v="CBK-BIO-10"/>
  </r>
  <r>
    <d v="2023-02-20T00:00:00"/>
    <x v="0"/>
    <s v="UCLA Graduate"/>
    <d v="2023-02-27T00:00:00"/>
    <s v="CLICC-MM-0225"/>
    <s v="CLICC Circ Desk"/>
    <s v="ITS iPad 288"/>
  </r>
  <r>
    <d v="2023-02-20T00:00:00"/>
    <x v="0"/>
    <s v="UCLA Graduate"/>
    <d v="2023-03-06T00:00:00"/>
    <s v="CLICC-ML-0062"/>
    <s v="CLICC Circ Desk"/>
    <s v="ITS MacBook 99"/>
  </r>
  <r>
    <d v="2023-02-20T00:00:00"/>
    <x v="0"/>
    <s v="UCLA Law Grad"/>
    <d v="2023-03-05T00:00:00"/>
    <s v="CLICC-ML-0093"/>
    <s v="CLICC Circ Desk"/>
    <s v="ITS MacBook 139"/>
  </r>
  <r>
    <d v="2023-02-20T00:00:00"/>
    <x v="0"/>
    <s v="UCLA Undergrad"/>
    <d v="2023-02-20T00:00:00"/>
    <s v="HDMIC20"/>
    <s v="CLICC Circ Desk"/>
    <s v="HDMC-YRL-12"/>
  </r>
  <r>
    <d v="2023-02-20T00:00:00"/>
    <x v="0"/>
    <s v="UCLA Undergrad"/>
    <d v="2023-02-20T00:00:00"/>
    <s v="HDST10"/>
    <s v="CLICC Circ Desk"/>
    <s v="HDS-YRL-04"/>
  </r>
  <r>
    <d v="2023-02-20T00:00:00"/>
    <x v="0"/>
    <s v="UCLA Undergrad"/>
    <d v="2023-02-20T00:00:00"/>
    <s v="HDST11"/>
    <s v="CLICC Circ Desk"/>
    <s v="HDS-YRL-05"/>
  </r>
  <r>
    <d v="2023-02-20T00:00:00"/>
    <x v="0"/>
    <s v="UCLA Undergrad"/>
    <d v="2023-02-20T00:00:00"/>
    <s v="IPHONE42"/>
    <s v="Default Circulation Desk"/>
    <s v="IPH-LOC-04"/>
  </r>
  <r>
    <d v="2023-02-20T00:00:00"/>
    <x v="0"/>
    <s v="UCLA Undergrad"/>
    <d v="2023-02-20T00:00:00"/>
    <s v="MACUSBC09"/>
    <s v="CLICC Circ Desk"/>
    <s v="USBC-YRL-05"/>
  </r>
  <r>
    <d v="2023-02-20T00:00:00"/>
    <x v="0"/>
    <s v="UCLA Undergrad"/>
    <d v="2023-02-20T00:00:00"/>
    <s v="UHDMI08"/>
    <s v="CLICC Circ Desk"/>
    <s v="UHDM-YRL-01"/>
  </r>
  <r>
    <d v="2023-02-20T00:00:00"/>
    <x v="0"/>
    <s v="UCLA Undergrad"/>
    <d v="2023-02-27T00:00:00"/>
    <s v="CLICC-ML-0003"/>
    <s v="CLICC Circ Desk"/>
    <s v="ITS MacBook 3"/>
  </r>
  <r>
    <d v="2023-02-20T00:00:00"/>
    <x v="0"/>
    <s v="UCLA Undergrad"/>
    <d v="2023-02-27T00:00:00"/>
    <s v="CLICC-ML-0061"/>
    <s v="CLICC Circ Desk"/>
    <s v="ITS MacBook 168"/>
  </r>
  <r>
    <d v="2023-02-20T00:00:00"/>
    <x v="0"/>
    <s v="UCLA Undergrad"/>
    <d v="2023-02-27T00:00:00"/>
    <s v="HP155"/>
    <s v="CLICC Circ Desk"/>
    <s v="WL-LAB-04"/>
  </r>
  <r>
    <d v="2023-02-20T00:00:00"/>
    <x v="0"/>
    <s v="UCLA Undergrad"/>
    <d v="2023-03-06T00:00:00"/>
    <s v="CLICC-ML-2012"/>
    <s v="CLICC Circ Desk"/>
    <s v="CLICC-ML-2012"/>
  </r>
  <r>
    <d v="2023-02-20T00:00:00"/>
    <x v="0"/>
    <s v="UCLA Undergrad"/>
    <d v="2023-03-06T00:00:00"/>
    <s v="FAC396"/>
    <s v="CLICC Circ Desk"/>
    <s v="ITS MacBook 96"/>
  </r>
  <r>
    <d v="2023-02-20T00:00:00"/>
    <x v="0"/>
    <s v="UCLA Undergrad"/>
    <d v="2023-03-06T00:00:00"/>
    <s v="HP-124"/>
    <s v="CLICC Circ Desk"/>
    <s v="WL-PC2-13"/>
  </r>
  <r>
    <d v="2023-02-21T00:00:00"/>
    <x v="0"/>
    <m/>
    <d v="2023-02-21T00:00:00"/>
    <s v="CBK083"/>
    <s v="CLICC Circ Desk"/>
    <s v="CYRL-09"/>
  </r>
  <r>
    <d v="2023-02-21T00:00:00"/>
    <x v="0"/>
    <m/>
    <d v="2023-02-21T00:00:00"/>
    <s v="IPHONE41"/>
    <s v="Default Circulation Desk"/>
    <s v="IPH-LOC-03"/>
  </r>
  <r>
    <d v="2023-02-21T00:00:00"/>
    <x v="0"/>
    <m/>
    <d v="2023-02-21T00:00:00"/>
    <s v="IPHONE43"/>
    <s v="Default Circulation Desk"/>
    <s v="IPH-LOC-05"/>
  </r>
  <r>
    <d v="2023-02-21T00:00:00"/>
    <x v="0"/>
    <m/>
    <d v="2023-02-21T00:00:00"/>
    <s v="IPHONE52"/>
    <s v="CLICC Circ Desk"/>
    <s v="IPH-POW-08"/>
  </r>
  <r>
    <d v="2023-02-21T00:00:00"/>
    <x v="0"/>
    <m/>
    <d v="2023-02-21T00:00:00"/>
    <s v="MACUSBC08"/>
    <s v="CLICC Circ Desk"/>
    <s v="USBC-YRL-04"/>
  </r>
  <r>
    <d v="2023-02-21T00:00:00"/>
    <x v="0"/>
    <m/>
    <d v="2023-02-21T00:00:00"/>
    <s v="UVGA01"/>
    <s v="Music Circ Desk"/>
    <s v="UVGA-MUS-01"/>
  </r>
  <r>
    <d v="2023-02-21T00:00:00"/>
    <x v="0"/>
    <m/>
    <d v="2023-02-21T00:00:00"/>
    <s v="WALLADPT25"/>
    <s v="CLICC Circ Desk"/>
    <s v="ADP-YRL-02"/>
  </r>
  <r>
    <d v="2023-02-21T00:00:00"/>
    <x v="0"/>
    <s v="UCLA Academic"/>
    <d v="2023-02-21T00:00:00"/>
    <s v="UHDMI17"/>
    <s v="CLICC Circ Desk"/>
    <m/>
  </r>
  <r>
    <d v="2023-02-21T00:00:00"/>
    <x v="0"/>
    <s v="UCLA Academic"/>
    <d v="2023-02-28T00:00:00"/>
    <s v="CBK018"/>
    <s v="CLICC Circ Desk"/>
    <s v="CBK-018"/>
  </r>
  <r>
    <d v="2023-02-21T00:00:00"/>
    <x v="0"/>
    <s v="UCLA Academic"/>
    <d v="2023-02-28T00:00:00"/>
    <s v="CBK221"/>
    <s v="SEL Boelter Circ Desk"/>
    <s v="CBK-BOE-12"/>
  </r>
  <r>
    <d v="2023-02-21T00:00:00"/>
    <x v="0"/>
    <s v="UCLA Graduate"/>
    <d v="2023-02-21T00:00:00"/>
    <s v="ANDROID14"/>
    <s v="CLICC Circ Desk"/>
    <s v="AND-YRL-02"/>
  </r>
  <r>
    <d v="2023-02-21T00:00:00"/>
    <x v="0"/>
    <s v="UCLA Graduate"/>
    <d v="2023-02-21T00:00:00"/>
    <s v="HPUSBC13"/>
    <s v="SEL Boelter Circ Desk"/>
    <m/>
  </r>
  <r>
    <d v="2023-02-21T00:00:00"/>
    <x v="0"/>
    <s v="UCLA Graduate"/>
    <d v="2023-02-21T00:00:00"/>
    <s v="IPHONE04"/>
    <s v="Music Circ Desk"/>
    <s v="IPH-MUS-04"/>
  </r>
  <r>
    <d v="2023-02-21T00:00:00"/>
    <x v="0"/>
    <s v="UCLA Graduate"/>
    <d v="2023-02-21T00:00:00"/>
    <s v="IPHONE33"/>
    <s v="CLICC Circ Desk"/>
    <s v="IPH-YRL-09"/>
  </r>
  <r>
    <d v="2023-02-21T00:00:00"/>
    <x v="0"/>
    <s v="UCLA Graduate"/>
    <d v="2023-02-21T00:00:00"/>
    <s v="IPHONE37"/>
    <s v="CLICC Circ Desk"/>
    <s v="IPH-YRL-13"/>
  </r>
  <r>
    <d v="2023-02-21T00:00:00"/>
    <x v="0"/>
    <s v="UCLA Graduate"/>
    <d v="2023-02-21T00:00:00"/>
    <s v="IPHONE52"/>
    <s v="CLICC Circ Desk"/>
    <s v="IPH-POW-08"/>
  </r>
  <r>
    <d v="2023-02-21T00:00:00"/>
    <x v="0"/>
    <s v="UCLA Graduate"/>
    <d v="2023-02-21T00:00:00"/>
    <s v="IPHONE54"/>
    <s v="CLICC Circ Desk"/>
    <s v="IPH-POW-10"/>
  </r>
  <r>
    <d v="2023-02-21T00:00:00"/>
    <x v="0"/>
    <s v="UCLA Graduate"/>
    <d v="2023-02-21T00:00:00"/>
    <s v="IPHONE57"/>
    <s v="SEL Boelter Circ Desk"/>
    <s v="IPH-BIO-01"/>
  </r>
  <r>
    <d v="2023-02-21T00:00:00"/>
    <x v="0"/>
    <s v="UCLA Graduate"/>
    <d v="2023-02-21T00:00:00"/>
    <s v="IPHONE78"/>
    <s v="CLICC Circ Desk"/>
    <m/>
  </r>
  <r>
    <d v="2023-02-21T00:00:00"/>
    <x v="0"/>
    <s v="UCLA Graduate"/>
    <d v="2023-02-21T00:00:00"/>
    <s v="MACUSBC25"/>
    <s v="CLICC Circ Desk"/>
    <s v="USBC-POW-08"/>
  </r>
  <r>
    <d v="2023-02-21T00:00:00"/>
    <x v="0"/>
    <s v="UCLA Graduate"/>
    <d v="2023-02-21T00:00:00"/>
    <s v="MACUSBC27"/>
    <s v="CLICC Circ Desk"/>
    <s v="USBC-POW-10"/>
  </r>
  <r>
    <d v="2023-02-21T00:00:00"/>
    <x v="0"/>
    <s v="UCLA Graduate"/>
    <d v="2023-02-21T00:00:00"/>
    <s v="OMNI28"/>
    <s v="Music Circ Desk"/>
    <s v="OMN-MUS-08"/>
  </r>
  <r>
    <d v="2023-02-21T00:00:00"/>
    <x v="0"/>
    <s v="UCLA Graduate"/>
    <d v="2023-02-21T00:00:00"/>
    <s v="UVGA14"/>
    <s v="CLICC Circ Desk"/>
    <m/>
  </r>
  <r>
    <d v="2023-02-21T00:00:00"/>
    <x v="0"/>
    <s v="UCLA Graduate"/>
    <d v="2023-02-21T00:00:00"/>
    <s v="UVGA17"/>
    <s v="CLICC Circ Desk"/>
    <m/>
  </r>
  <r>
    <d v="2023-02-21T00:00:00"/>
    <x v="0"/>
    <s v="UCLA Graduate"/>
    <d v="2023-02-21T00:00:00"/>
    <s v="WALLADPT17"/>
    <s v="SEL Boelter Circ Desk"/>
    <s v="ADP-BIO-01"/>
  </r>
  <r>
    <d v="2023-02-21T00:00:00"/>
    <x v="0"/>
    <s v="UCLA Graduate"/>
    <d v="2023-02-21T00:00:00"/>
    <s v="WALLADPT33"/>
    <s v="CLICC Circ Desk"/>
    <m/>
  </r>
  <r>
    <d v="2023-02-21T00:00:00"/>
    <x v="0"/>
    <s v="UCLA Graduate"/>
    <d v="2023-02-21T00:00:00"/>
    <s v="WALLADPT39"/>
    <s v="CLICC Circ Desk"/>
    <m/>
  </r>
  <r>
    <d v="2023-02-21T00:00:00"/>
    <x v="0"/>
    <s v="UCLA Graduate"/>
    <d v="2023-02-21T00:00:00"/>
    <s v="WALLADPT45"/>
    <s v="CLICC Circ Desk"/>
    <m/>
  </r>
  <r>
    <d v="2023-02-21T00:00:00"/>
    <x v="0"/>
    <s v="UCLA Graduate"/>
    <d v="2023-02-21T00:00:00"/>
    <s v="WALLADPT50"/>
    <s v="CLICC Circ Desk"/>
    <m/>
  </r>
  <r>
    <d v="2023-02-21T00:00:00"/>
    <x v="0"/>
    <s v="UCLA Graduate"/>
    <d v="2023-02-28T00:00:00"/>
    <s v="CBK194"/>
    <s v="Biomed Circ Desk"/>
    <s v="CBK-BIO-05"/>
  </r>
  <r>
    <d v="2023-02-21T00:00:00"/>
    <x v="0"/>
    <s v="UCLA Graduate"/>
    <d v="2023-02-28T00:00:00"/>
    <s v="CLICC-MM-0115"/>
    <s v="CLICC Circ Desk"/>
    <s v="ITS iPad 157"/>
  </r>
  <r>
    <d v="2023-02-21T00:00:00"/>
    <x v="0"/>
    <s v="UCLA Graduate"/>
    <d v="2023-02-28T00:00:00"/>
    <s v="CLICC-MM-0142"/>
    <s v="CLICC Circ Desk"/>
    <s v="ITS iPad 166"/>
  </r>
  <r>
    <d v="2023-02-21T00:00:00"/>
    <x v="0"/>
    <s v="UCLA Graduate"/>
    <d v="2023-02-28T00:00:00"/>
    <s v="CLICC-MM-0184"/>
    <s v="CLICC Circ Desk"/>
    <s v="ITS iPad 299"/>
  </r>
  <r>
    <d v="2023-02-21T00:00:00"/>
    <x v="0"/>
    <s v="UCLA Graduate"/>
    <d v="2023-03-06T00:00:00"/>
    <s v="HP063"/>
    <s v="CLICC Circ Desk"/>
    <s v="WL-YRL-13"/>
  </r>
  <r>
    <d v="2023-02-21T00:00:00"/>
    <x v="0"/>
    <s v="UCLA Graduate"/>
    <d v="2023-03-06T00:00:00"/>
    <s v="HP120"/>
    <s v="CLICC Circ Desk"/>
    <s v="WL-PC2-09"/>
  </r>
  <r>
    <d v="2023-02-21T00:00:00"/>
    <x v="0"/>
    <s v="UCLA Graduate"/>
    <d v="2023-03-07T00:00:00"/>
    <s v="CLICC-ML-0016"/>
    <s v="CLICC Circ Desk"/>
    <s v="ITS MacBook 6"/>
  </r>
  <r>
    <d v="2023-02-21T00:00:00"/>
    <x v="0"/>
    <s v="UCLA Graduate"/>
    <d v="2023-03-07T00:00:00"/>
    <s v="CLICC-ML-0023"/>
    <s v="CLICC Circ Desk"/>
    <s v="ITS MacBook 140"/>
  </r>
  <r>
    <d v="2023-02-21T00:00:00"/>
    <x v="0"/>
    <s v="UCLA Graduate"/>
    <d v="2023-03-07T00:00:00"/>
    <s v="CLICC-ML-2071"/>
    <s v="CLICC Circ Desk"/>
    <s v="CLICC-ML-2071"/>
  </r>
  <r>
    <d v="2023-02-21T00:00:00"/>
    <x v="0"/>
    <s v="UCLA Graduate"/>
    <d v="2023-03-07T00:00:00"/>
    <s v="HP084"/>
    <s v="CLICC Circ Desk"/>
    <s v="WL-RC2-14"/>
  </r>
  <r>
    <d v="2023-02-21T00:00:00"/>
    <x v="0"/>
    <s v="UCLA Graduate"/>
    <d v="2023-03-13T00:00:00"/>
    <s v="FAC961"/>
    <s v="CLICC Circ Desk"/>
    <s v="ITS iPad 321"/>
  </r>
  <r>
    <d v="2023-02-21T00:00:00"/>
    <x v="0"/>
    <s v="UCLA Law Grad"/>
    <d v="2023-03-07T00:00:00"/>
    <s v="HP108"/>
    <s v="CLICC Circ Desk"/>
    <s v="W-POW-17"/>
  </r>
  <r>
    <d v="2023-02-21T00:00:00"/>
    <x v="0"/>
    <s v="UCLA Mgmt PhD"/>
    <d v="2023-03-07T00:00:00"/>
    <s v="CLICC-MM-0115"/>
    <s v="CLICC Circ Desk"/>
    <s v="ITS iPad 157"/>
  </r>
  <r>
    <d v="2023-02-21T00:00:00"/>
    <x v="0"/>
    <s v="UCLA Staff"/>
    <d v="2023-02-21T00:00:00"/>
    <s v="IPHONE03"/>
    <s v="Music Circ Desk"/>
    <s v="IPH-MUS-03"/>
  </r>
  <r>
    <d v="2023-02-21T00:00:00"/>
    <x v="0"/>
    <s v="UCLA Staff"/>
    <d v="2023-02-21T00:00:00"/>
    <s v="OMNI25"/>
    <s v="Music Circ Desk"/>
    <s v="OMN-MUS-05"/>
  </r>
  <r>
    <d v="2023-02-21T00:00:00"/>
    <x v="0"/>
    <s v="UCLA Undergrad"/>
    <d v="2023-02-21T00:00:00"/>
    <s v="ANDROID14"/>
    <s v="CLICC Circ Desk"/>
    <s v="AND-YRL-02"/>
  </r>
  <r>
    <d v="2023-02-21T00:00:00"/>
    <x v="0"/>
    <s v="UCLA Undergrad"/>
    <d v="2023-02-21T00:00:00"/>
    <s v="ANDROID24"/>
    <s v="CLICC Circ Desk"/>
    <s v="AND-POW-03"/>
  </r>
  <r>
    <d v="2023-02-21T00:00:00"/>
    <x v="0"/>
    <s v="UCLA Undergrad"/>
    <d v="2023-02-21T00:00:00"/>
    <s v="CALC02"/>
    <s v="CLICC Circ Desk"/>
    <s v="CAL-POW-01"/>
  </r>
  <r>
    <d v="2023-02-21T00:00:00"/>
    <x v="0"/>
    <s v="UCLA Undergrad"/>
    <d v="2023-02-21T00:00:00"/>
    <s v="CALC06"/>
    <s v="CLICC Circ Desk"/>
    <s v="CAL-POW-05"/>
  </r>
  <r>
    <d v="2023-02-21T00:00:00"/>
    <x v="0"/>
    <s v="UCLA Undergrad"/>
    <d v="2023-02-21T00:00:00"/>
    <s v="CALC10"/>
    <s v="CLICC Circ Desk"/>
    <m/>
  </r>
  <r>
    <d v="2023-02-21T00:00:00"/>
    <x v="0"/>
    <s v="UCLA Undergrad"/>
    <d v="2023-02-21T00:00:00"/>
    <s v="CALC16"/>
    <s v="Biomed Circ Desk"/>
    <m/>
  </r>
  <r>
    <d v="2023-02-21T00:00:00"/>
    <x v="0"/>
    <s v="UCLA Undergrad"/>
    <d v="2023-02-21T00:00:00"/>
    <s v="CALC21"/>
    <s v="SEL Boelter Circ Desk"/>
    <m/>
  </r>
  <r>
    <d v="2023-02-21T00:00:00"/>
    <x v="0"/>
    <s v="UCLA Undergrad"/>
    <d v="2023-02-21T00:00:00"/>
    <s v="HDST04"/>
    <s v="SEL Boelter Circ Desk"/>
    <s v="HDS-BOE-04"/>
  </r>
  <r>
    <d v="2023-02-21T00:00:00"/>
    <x v="0"/>
    <s v="UCLA Undergrad"/>
    <d v="2023-02-21T00:00:00"/>
    <s v="HPUSBC06"/>
    <s v="SEL Boelter Circ Desk"/>
    <m/>
  </r>
  <r>
    <d v="2023-02-21T00:00:00"/>
    <x v="0"/>
    <s v="UCLA Undergrad"/>
    <d v="2023-02-21T00:00:00"/>
    <s v="IPHONE02"/>
    <s v="Music Circ Desk"/>
    <s v="IPH-MUS-02"/>
  </r>
  <r>
    <d v="2023-02-21T00:00:00"/>
    <x v="0"/>
    <s v="UCLA Undergrad"/>
    <d v="2023-02-21T00:00:00"/>
    <s v="IPHONE24"/>
    <s v="SEL Geology Circ Desk"/>
    <s v="IPH-GEO-02"/>
  </r>
  <r>
    <d v="2023-02-21T00:00:00"/>
    <x v="0"/>
    <s v="UCLA Undergrad"/>
    <d v="2023-02-21T00:00:00"/>
    <s v="IPHONE31"/>
    <s v="CLICC Circ Desk"/>
    <s v="IPH-YRL-07"/>
  </r>
  <r>
    <d v="2023-02-21T00:00:00"/>
    <x v="0"/>
    <s v="UCLA Undergrad"/>
    <d v="2023-02-21T00:00:00"/>
    <s v="IPHONE32"/>
    <s v="CLICC Circ Desk"/>
    <s v="IPH-YRL-08"/>
  </r>
  <r>
    <d v="2023-02-21T00:00:00"/>
    <x v="0"/>
    <s v="UCLA Undergrad"/>
    <d v="2023-02-21T00:00:00"/>
    <s v="IPHONE34"/>
    <s v="CLICC Circ Desk"/>
    <s v="IPH-YRL-10"/>
  </r>
  <r>
    <d v="2023-02-21T00:00:00"/>
    <x v="0"/>
    <s v="UCLA Undergrad"/>
    <d v="2023-02-21T00:00:00"/>
    <s v="IPHONE35"/>
    <s v="CLICC Circ Desk"/>
    <s v="IPH-YRL-11"/>
  </r>
  <r>
    <d v="2023-02-21T00:00:00"/>
    <x v="0"/>
    <s v="UCLA Undergrad"/>
    <d v="2023-02-21T00:00:00"/>
    <s v="IPHONE37"/>
    <s v="CLICC Circ Desk"/>
    <s v="IPH-YRL-13"/>
  </r>
  <r>
    <d v="2023-02-21T00:00:00"/>
    <x v="0"/>
    <s v="UCLA Undergrad"/>
    <d v="2023-02-21T00:00:00"/>
    <s v="IPHONE44"/>
    <s v="CLICC Circ Desk"/>
    <m/>
  </r>
  <r>
    <d v="2023-02-21T00:00:00"/>
    <x v="0"/>
    <s v="UCLA Undergrad"/>
    <d v="2023-02-21T00:00:00"/>
    <s v="IPHONE48"/>
    <s v="CLICC Circ Desk"/>
    <s v="IPH-POW-04"/>
  </r>
  <r>
    <d v="2023-02-21T00:00:00"/>
    <x v="0"/>
    <s v="UCLA Undergrad"/>
    <d v="2023-02-21T00:00:00"/>
    <s v="IPHONE54"/>
    <s v="CLICC Circ Desk"/>
    <s v="IPH-POW-10"/>
  </r>
  <r>
    <d v="2023-02-21T00:00:00"/>
    <x v="0"/>
    <s v="UCLA Undergrad"/>
    <d v="2023-02-21T00:00:00"/>
    <s v="IPHONE73"/>
    <s v="Default Circulation Desk"/>
    <m/>
  </r>
  <r>
    <d v="2023-02-21T00:00:00"/>
    <x v="0"/>
    <s v="UCLA Undergrad"/>
    <d v="2023-02-21T00:00:00"/>
    <s v="IPHONE74"/>
    <s v="Default Circulation Desk"/>
    <m/>
  </r>
  <r>
    <d v="2023-02-21T00:00:00"/>
    <x v="0"/>
    <s v="UCLA Undergrad"/>
    <d v="2023-02-21T00:00:00"/>
    <s v="MACCHRG34"/>
    <s v="SEL Boelter Circ Desk"/>
    <s v="MAGT-BOE-03"/>
  </r>
  <r>
    <d v="2023-02-21T00:00:00"/>
    <x v="0"/>
    <s v="UCLA Undergrad"/>
    <d v="2023-02-21T00:00:00"/>
    <s v="MACCHRG42"/>
    <s v="CLICC Circ Desk"/>
    <s v="MAGT-YRL-04"/>
  </r>
  <r>
    <d v="2023-02-21T00:00:00"/>
    <x v="0"/>
    <s v="UCLA Undergrad"/>
    <d v="2023-02-21T00:00:00"/>
    <s v="MACUSBC05"/>
    <s v="CLICC Circ Desk"/>
    <s v="USBC-YRL-01"/>
  </r>
  <r>
    <d v="2023-02-21T00:00:00"/>
    <x v="0"/>
    <s v="UCLA Undergrad"/>
    <d v="2023-02-21T00:00:00"/>
    <s v="MACUSBC06"/>
    <s v="CLICC Circ Desk"/>
    <s v="USBC-YRL-02"/>
  </r>
  <r>
    <d v="2023-02-21T00:00:00"/>
    <x v="0"/>
    <s v="UCLA Undergrad"/>
    <d v="2023-02-21T00:00:00"/>
    <s v="MACUSBC07"/>
    <s v="CLICC Circ Desk"/>
    <s v="USBC-YRL-03"/>
  </r>
  <r>
    <d v="2023-02-21T00:00:00"/>
    <x v="0"/>
    <s v="UCLA Undergrad"/>
    <d v="2023-02-21T00:00:00"/>
    <s v="MACUSBC08"/>
    <s v="CLICC Circ Desk"/>
    <s v="USBC-YRL-04"/>
  </r>
  <r>
    <d v="2023-02-21T00:00:00"/>
    <x v="0"/>
    <s v="UCLA Undergrad"/>
    <d v="2023-02-21T00:00:00"/>
    <s v="MACUSBC09"/>
    <s v="CLICC Circ Desk"/>
    <s v="USBC-YRL-05"/>
  </r>
  <r>
    <d v="2023-02-21T00:00:00"/>
    <x v="0"/>
    <s v="UCLA Undergrad"/>
    <d v="2023-02-21T00:00:00"/>
    <s v="MACUSBC13"/>
    <s v="Default Circulation Desk"/>
    <s v="USBC-LOC-02"/>
  </r>
  <r>
    <d v="2023-02-21T00:00:00"/>
    <x v="0"/>
    <s v="UCLA Undergrad"/>
    <d v="2023-02-21T00:00:00"/>
    <s v="MACUSBC20"/>
    <s v="CLICC Circ Desk"/>
    <s v="USBC-POW-03"/>
  </r>
  <r>
    <d v="2023-02-21T00:00:00"/>
    <x v="0"/>
    <s v="UCLA Undergrad"/>
    <d v="2023-02-21T00:00:00"/>
    <s v="MACUSBC23"/>
    <s v="CLICC Circ Desk"/>
    <s v="USBC-POW-06"/>
  </r>
  <r>
    <d v="2023-02-21T00:00:00"/>
    <x v="0"/>
    <s v="UCLA Undergrad"/>
    <d v="2023-02-21T00:00:00"/>
    <s v="MACUSBC24"/>
    <s v="CLICC Circ Desk"/>
    <s v="USBC-POW-07"/>
  </r>
  <r>
    <d v="2023-02-21T00:00:00"/>
    <x v="0"/>
    <s v="UCLA Undergrad"/>
    <d v="2023-02-21T00:00:00"/>
    <s v="MACUSBC25"/>
    <s v="CLICC Circ Desk"/>
    <s v="USBC-POW-08"/>
  </r>
  <r>
    <d v="2023-02-21T00:00:00"/>
    <x v="0"/>
    <s v="UCLA Undergrad"/>
    <d v="2023-02-21T00:00:00"/>
    <s v="MSE01"/>
    <s v="SEL Boelter Circ Desk"/>
    <s v="MSE-BOE-01"/>
  </r>
  <r>
    <d v="2023-02-21T00:00:00"/>
    <x v="0"/>
    <s v="UCLA Undergrad"/>
    <d v="2023-02-21T00:00:00"/>
    <s v="OMNI11"/>
    <s v="SEL Boelter Circ Desk"/>
    <s v="OMN-BOE-01"/>
  </r>
  <r>
    <d v="2023-02-21T00:00:00"/>
    <x v="0"/>
    <s v="UCLA Undergrad"/>
    <d v="2023-02-21T00:00:00"/>
    <s v="OMNI14"/>
    <s v="SEL Boelter Circ Desk"/>
    <s v="OMN-BOE-04"/>
  </r>
  <r>
    <d v="2023-02-21T00:00:00"/>
    <x v="0"/>
    <s v="UCLA Undergrad"/>
    <d v="2023-02-21T00:00:00"/>
    <s v="OMNI15"/>
    <s v="SEL Boelter Circ Desk"/>
    <s v="OMN-BOE-05"/>
  </r>
  <r>
    <d v="2023-02-21T00:00:00"/>
    <x v="0"/>
    <s v="UCLA Undergrad"/>
    <d v="2023-02-21T00:00:00"/>
    <s v="OMNI18"/>
    <s v="SEL Boelter Circ Desk"/>
    <s v="OMN-BOE-08"/>
  </r>
  <r>
    <d v="2023-02-21T00:00:00"/>
    <x v="0"/>
    <s v="UCLA Undergrad"/>
    <d v="2023-02-21T00:00:00"/>
    <s v="OMNI24"/>
    <s v="Music Circ Desk"/>
    <s v="OMN-MUS-04"/>
  </r>
  <r>
    <d v="2023-02-21T00:00:00"/>
    <x v="0"/>
    <s v="UCLA Undergrad"/>
    <d v="2023-02-21T00:00:00"/>
    <s v="OMNI28"/>
    <s v="Music Circ Desk"/>
    <s v="OMN-MUS-08"/>
  </r>
  <r>
    <d v="2023-02-21T00:00:00"/>
    <x v="0"/>
    <s v="UCLA Undergrad"/>
    <d v="2023-02-21T00:00:00"/>
    <s v="UHDMI08"/>
    <s v="CLICC Circ Desk"/>
    <s v="UHDM-YRL-01"/>
  </r>
  <r>
    <d v="2023-02-21T00:00:00"/>
    <x v="0"/>
    <s v="UCLA Undergrad"/>
    <d v="2023-02-21T00:00:00"/>
    <s v="UHDMI17"/>
    <s v="CLICC Circ Desk"/>
    <m/>
  </r>
  <r>
    <d v="2023-02-21T00:00:00"/>
    <x v="0"/>
    <s v="UCLA Undergrad"/>
    <d v="2023-02-21T00:00:00"/>
    <s v="UVGA09"/>
    <s v="CLICC Circ Desk"/>
    <s v="UVGA-YRL-01"/>
  </r>
  <r>
    <d v="2023-02-21T00:00:00"/>
    <x v="0"/>
    <s v="UCLA Undergrad"/>
    <d v="2023-02-21T00:00:00"/>
    <s v="UVGA15"/>
    <s v="CLICC Circ Desk"/>
    <m/>
  </r>
  <r>
    <d v="2023-02-21T00:00:00"/>
    <x v="0"/>
    <s v="UCLA Undergrad"/>
    <d v="2023-02-21T00:00:00"/>
    <s v="WALLADPT10"/>
    <s v="SEL Geology Circ Desk"/>
    <s v="ADP-GEO-01"/>
  </r>
  <r>
    <d v="2023-02-21T00:00:00"/>
    <x v="0"/>
    <s v="UCLA Undergrad"/>
    <d v="2023-02-21T00:00:00"/>
    <s v="WALLADPT25"/>
    <s v="CLICC Circ Desk"/>
    <s v="ADP-YRL-02"/>
  </r>
  <r>
    <d v="2023-02-21T00:00:00"/>
    <x v="0"/>
    <s v="UCLA Undergrad"/>
    <d v="2023-02-21T00:00:00"/>
    <s v="WALLADPT32"/>
    <s v="CLICC Circ Desk"/>
    <m/>
  </r>
  <r>
    <d v="2023-02-21T00:00:00"/>
    <x v="0"/>
    <s v="UCLA Undergrad"/>
    <d v="2023-02-21T00:00:00"/>
    <s v="WALLADPT37"/>
    <s v="CLICC Circ Desk"/>
    <m/>
  </r>
  <r>
    <d v="2023-02-21T00:00:00"/>
    <x v="0"/>
    <s v="UCLA Undergrad"/>
    <d v="2023-02-21T00:00:00"/>
    <s v="WALLADPT38"/>
    <s v="CLICC Circ Desk"/>
    <m/>
  </r>
  <r>
    <d v="2023-02-21T00:00:00"/>
    <x v="0"/>
    <s v="UCLA Undergrad"/>
    <d v="2023-02-21T00:00:00"/>
    <s v="WALLADPT39"/>
    <s v="CLICC Circ Desk"/>
    <m/>
  </r>
  <r>
    <d v="2023-02-21T00:00:00"/>
    <x v="0"/>
    <s v="UCLA Undergrad"/>
    <d v="2023-02-21T00:00:00"/>
    <s v="WALLADPT41"/>
    <s v="CLICC Circ Desk"/>
    <m/>
  </r>
  <r>
    <d v="2023-02-21T00:00:00"/>
    <x v="0"/>
    <s v="UCLA Undergrad"/>
    <d v="2023-02-21T00:00:00"/>
    <s v="WALLADPT44"/>
    <s v="CLICC Circ Desk"/>
    <m/>
  </r>
  <r>
    <d v="2023-02-21T00:00:00"/>
    <x v="0"/>
    <s v="UCLA Undergrad"/>
    <d v="2023-02-21T00:00:00"/>
    <s v="WALLADPT45"/>
    <s v="CLICC Circ Desk"/>
    <m/>
  </r>
  <r>
    <d v="2023-02-21T00:00:00"/>
    <x v="0"/>
    <s v="UCLA Undergrad"/>
    <d v="2023-02-21T00:00:00"/>
    <s v="WALLADPT47"/>
    <s v="CLICC Circ Desk"/>
    <m/>
  </r>
  <r>
    <d v="2023-02-21T00:00:00"/>
    <x v="0"/>
    <s v="UCLA Undergrad"/>
    <d v="2023-02-21T00:00:00"/>
    <s v="WALLADPT49"/>
    <s v="CLICC Circ Desk"/>
    <m/>
  </r>
  <r>
    <d v="2023-02-21T00:00:00"/>
    <x v="0"/>
    <s v="UCLA Undergrad"/>
    <d v="2023-02-21T00:00:00"/>
    <s v="WALLADPT50"/>
    <s v="CLICC Circ Desk"/>
    <m/>
  </r>
  <r>
    <d v="2023-02-21T00:00:00"/>
    <x v="0"/>
    <s v="UCLA Undergrad"/>
    <d v="2023-02-22T00:00:00"/>
    <s v="IPHONE41"/>
    <s v="Default Circulation Desk"/>
    <s v="IPH-LOC-03"/>
  </r>
  <r>
    <d v="2023-02-21T00:00:00"/>
    <x v="0"/>
    <s v="UCLA Undergrad"/>
    <d v="2023-02-22T00:00:00"/>
    <s v="IPHONE43"/>
    <s v="Default Circulation Desk"/>
    <s v="IPH-LOC-05"/>
  </r>
  <r>
    <d v="2023-02-21T00:00:00"/>
    <x v="0"/>
    <s v="UCLA Undergrad"/>
    <d v="2023-02-22T00:00:00"/>
    <s v="MACUSBC20"/>
    <s v="CLICC Circ Desk"/>
    <s v="USBC-POW-03"/>
  </r>
  <r>
    <d v="2023-02-21T00:00:00"/>
    <x v="0"/>
    <s v="UCLA Undergrad"/>
    <d v="2023-02-28T00:00:00"/>
    <s v="CBK208"/>
    <s v="Biomed Circ Desk"/>
    <s v="CBK-BIO-19"/>
  </r>
  <r>
    <d v="2023-02-21T00:00:00"/>
    <x v="0"/>
    <s v="UCLA Undergrad"/>
    <d v="2023-02-28T00:00:00"/>
    <s v="CBK253"/>
    <s v="Default Circulation Desk"/>
    <s v="CBK-CLICC-04"/>
  </r>
  <r>
    <d v="2023-02-21T00:00:00"/>
    <x v="0"/>
    <s v="UCLA Undergrad"/>
    <d v="2023-02-28T00:00:00"/>
    <s v="CBK263"/>
    <s v="CLICC Circ Desk"/>
    <s v="CBK-CLICC-14"/>
  </r>
  <r>
    <d v="2023-02-21T00:00:00"/>
    <x v="0"/>
    <s v="UCLA Undergrad"/>
    <d v="2023-02-28T00:00:00"/>
    <s v="CLICC-ML-0075"/>
    <s v="CLICC Circ Desk"/>
    <s v="ITS MacBook 162"/>
  </r>
  <r>
    <d v="2023-02-21T00:00:00"/>
    <x v="0"/>
    <s v="UCLA Undergrad"/>
    <d v="2023-02-28T00:00:00"/>
    <s v="CLICC-ML-0082"/>
    <s v="CLICC Circ Desk"/>
    <s v="ITS MacBook 33"/>
  </r>
  <r>
    <d v="2023-02-21T00:00:00"/>
    <x v="0"/>
    <s v="UCLA Undergrad"/>
    <d v="2023-02-28T00:00:00"/>
    <s v="CLICC-ML-2021"/>
    <s v="CLICC Circ Desk"/>
    <s v="CLICC-ML-2021"/>
  </r>
  <r>
    <d v="2023-02-21T00:00:00"/>
    <x v="0"/>
    <s v="UCLA Undergrad"/>
    <d v="2023-02-28T00:00:00"/>
    <s v="CLICC-ML-2072"/>
    <s v="CLICC Circ Desk"/>
    <s v="CLICC-ML-2072"/>
  </r>
  <r>
    <d v="2023-02-21T00:00:00"/>
    <x v="0"/>
    <s v="UCLA Undergrad"/>
    <d v="2023-02-28T00:00:00"/>
    <s v="CLICC-MM-0018"/>
    <s v="CLICC Circ Desk"/>
    <s v="ITS iPad 160"/>
  </r>
  <r>
    <d v="2023-02-21T00:00:00"/>
    <x v="0"/>
    <s v="UCLA Undergrad"/>
    <d v="2023-02-28T00:00:00"/>
    <s v="CLICC-MM-0027"/>
    <s v="CLICC Circ Desk"/>
    <s v="ITS iPad 162"/>
  </r>
  <r>
    <d v="2023-02-21T00:00:00"/>
    <x v="0"/>
    <s v="UCLA Undergrad"/>
    <d v="2023-02-28T00:00:00"/>
    <s v="CLICC-MM-072"/>
    <s v="CLICC Circ Desk"/>
    <m/>
  </r>
  <r>
    <d v="2023-02-21T00:00:00"/>
    <x v="0"/>
    <s v="UCLA Undergrad"/>
    <d v="2023-02-28T00:00:00"/>
    <s v="HP-083"/>
    <s v="CLICC Circ Desk"/>
    <s v="WL-RC2-13"/>
  </r>
  <r>
    <d v="2023-02-21T00:00:00"/>
    <x v="0"/>
    <s v="UCLA Undergrad"/>
    <d v="2023-02-28T00:00:00"/>
    <s v="HP028"/>
    <s v="CLICC Circ Desk"/>
    <s v="WL-BCR-18"/>
  </r>
  <r>
    <d v="2023-02-21T00:00:00"/>
    <x v="0"/>
    <s v="UCLA Undergrad"/>
    <d v="2023-02-28T00:00:00"/>
    <s v="HP029"/>
    <s v="CLICC Circ Desk"/>
    <s v="WL-BCR-19"/>
  </r>
  <r>
    <d v="2023-02-21T00:00:00"/>
    <x v="0"/>
    <s v="UCLA Undergrad"/>
    <d v="2023-02-28T00:00:00"/>
    <s v="HP033"/>
    <s v="CLICC Circ Desk"/>
    <s v="WL-GEO-003"/>
  </r>
  <r>
    <d v="2023-02-21T00:00:00"/>
    <x v="0"/>
    <s v="UCLA Undergrad"/>
    <d v="2023-02-28T00:00:00"/>
    <s v="HP130"/>
    <s v="CLICC Circ Desk"/>
    <s v="WL-PC2-19"/>
  </r>
  <r>
    <d v="2023-02-21T00:00:00"/>
    <x v="0"/>
    <s v="UCLA Undergrad"/>
    <d v="2023-03-03T00:00:00"/>
    <s v="CLICC-ML-0132"/>
    <s v="CLICC Circ Desk"/>
    <s v="ITS MacBook 29"/>
  </r>
  <r>
    <d v="2023-02-21T00:00:00"/>
    <x v="0"/>
    <s v="UCLA Undergrad"/>
    <d v="2023-03-06T00:00:00"/>
    <s v="CLICC-MM-0124"/>
    <s v="CLICC Circ Desk"/>
    <s v="ITS iPad 257"/>
  </r>
  <r>
    <d v="2023-02-21T00:00:00"/>
    <x v="0"/>
    <s v="UCLA Undergrad"/>
    <d v="2023-03-07T00:00:00"/>
    <s v="CLICC-ML-0002"/>
    <s v="CLICC Circ Desk"/>
    <s v="ITS MacBook 145"/>
  </r>
  <r>
    <d v="2023-02-21T00:00:00"/>
    <x v="0"/>
    <s v="UCLA Undergrad"/>
    <d v="2023-03-07T00:00:00"/>
    <s v="CLICC-ML-0033"/>
    <s v="CLICC Circ Desk"/>
    <s v="ITS MacBook 112"/>
  </r>
  <r>
    <d v="2023-02-21T00:00:00"/>
    <x v="0"/>
    <s v="UCLA Undergrad"/>
    <d v="2023-03-07T00:00:00"/>
    <s v="CLICC-ML-0061"/>
    <s v="CLICC Circ Desk"/>
    <s v="ITS MacBook 168"/>
  </r>
  <r>
    <d v="2023-02-21T00:00:00"/>
    <x v="0"/>
    <s v="UCLA Undergrad"/>
    <d v="2023-03-07T00:00:00"/>
    <s v="CLICC-ML-0071"/>
    <s v="CLICC Circ Desk"/>
    <s v="ITS MacBook 23"/>
  </r>
  <r>
    <d v="2023-02-21T00:00:00"/>
    <x v="0"/>
    <s v="UCLA Undergrad"/>
    <d v="2023-03-07T00:00:00"/>
    <s v="CLICC-ML-0135"/>
    <s v="CLICC Circ Desk"/>
    <s v="ITS MacBook 166"/>
  </r>
  <r>
    <d v="2023-02-21T00:00:00"/>
    <x v="0"/>
    <s v="UCLA Undergrad"/>
    <d v="2023-03-07T00:00:00"/>
    <s v="CLICC-ML-2002"/>
    <s v="CLICC Circ Desk"/>
    <s v="CLICC-ML-2002"/>
  </r>
  <r>
    <d v="2023-02-21T00:00:00"/>
    <x v="0"/>
    <s v="UCLA Undergrad"/>
    <d v="2023-03-07T00:00:00"/>
    <s v="CLICC-ML-2011"/>
    <s v="CLICC Circ Desk"/>
    <s v="CLICC-ML-2011"/>
  </r>
  <r>
    <d v="2023-02-21T00:00:00"/>
    <x v="0"/>
    <s v="UCLA Undergrad"/>
    <d v="2023-03-07T00:00:00"/>
    <s v="CLICC-ML-2021"/>
    <s v="CLICC Circ Desk"/>
    <s v="CLICC-ML-2021"/>
  </r>
  <r>
    <d v="2023-02-21T00:00:00"/>
    <x v="0"/>
    <s v="UCLA Undergrad"/>
    <d v="2023-03-07T00:00:00"/>
    <s v="CLICC-MM-0123"/>
    <s v="CLICC Circ Desk"/>
    <s v="ITS iPad 267"/>
  </r>
  <r>
    <d v="2023-02-21T00:00:00"/>
    <x v="0"/>
    <s v="UCLA Undergrad"/>
    <d v="2023-03-07T00:00:00"/>
    <s v="CLICC-MM-029"/>
    <s v="CLICC Circ Desk"/>
    <m/>
  </r>
  <r>
    <d v="2023-02-21T00:00:00"/>
    <x v="0"/>
    <s v="UCLA Undergrad"/>
    <d v="2023-03-07T00:00:00"/>
    <s v="HP045"/>
    <s v="CLICC Circ Desk"/>
    <s v="WL-SEL-10"/>
  </r>
  <r>
    <d v="2023-02-21T00:00:00"/>
    <x v="0"/>
    <s v="UCLA Undergrad"/>
    <d v="2023-03-07T00:00:00"/>
    <s v="HP068"/>
    <s v="CLICC Circ Desk"/>
    <s v="WL-YRL-18"/>
  </r>
  <r>
    <d v="2023-02-21T00:00:00"/>
    <x v="0"/>
    <s v="UCLA Undergrad"/>
    <d v="2023-03-07T00:00:00"/>
    <s v="HP121"/>
    <s v="CLICC Circ Desk"/>
    <s v="WL-PC2-10"/>
  </r>
  <r>
    <d v="2023-02-21T00:00:00"/>
    <x v="72"/>
    <s v="UCLA Undergrad"/>
    <d v="2023-02-28T00:00:00"/>
    <s v="CLICC-ML-0089"/>
    <s v="CLICC Circ Desk"/>
    <s v="ITS MacBook 172"/>
  </r>
  <r>
    <d v="2023-02-21T00:00:00"/>
    <x v="73"/>
    <s v="UCLA Graduate"/>
    <d v="2023-03-24T00:00:00"/>
    <s v="CLICC-MM-0114"/>
    <s v="CLICC Circ Desk"/>
    <s v="ITS iPad 271"/>
  </r>
  <r>
    <d v="2023-02-21T00:00:00"/>
    <x v="74"/>
    <s v="UCLA Graduate"/>
    <d v="2023-04-03T00:00:00"/>
    <s v="CLICC-MM-0036"/>
    <s v="CLICC Circ Desk"/>
    <s v="ITS iPad 291"/>
  </r>
  <r>
    <d v="2023-02-21T00:00:00"/>
    <x v="75"/>
    <s v="UCLA Undergrad"/>
    <d v="2023-02-28T00:00:00"/>
    <s v="CBK255"/>
    <s v="CLICC Circ Desk"/>
    <s v="CBK-CLICC-06"/>
  </r>
  <r>
    <d v="2023-02-22T00:00:00"/>
    <x v="0"/>
    <m/>
    <d v="2023-02-22T00:00:00"/>
    <s v="IPHONE20"/>
    <s v="SEL Boelter Circ Desk"/>
    <s v="IPH-BOE-04"/>
  </r>
  <r>
    <d v="2023-02-22T00:00:00"/>
    <x v="0"/>
    <m/>
    <d v="2023-02-22T00:00:00"/>
    <s v="IPHONE54"/>
    <s v="CLICC Circ Desk"/>
    <s v="IPH-POW-10"/>
  </r>
  <r>
    <d v="2023-02-22T00:00:00"/>
    <x v="0"/>
    <m/>
    <d v="2023-02-22T00:00:00"/>
    <s v="WALLADPT25"/>
    <s v="CLICC Circ Desk"/>
    <s v="ADP-YRL-02"/>
  </r>
  <r>
    <d v="2023-02-22T00:00:00"/>
    <x v="0"/>
    <m/>
    <d v="2023-02-22T00:00:00"/>
    <s v="WALLADPT41"/>
    <s v="CLICC Circ Desk"/>
    <m/>
  </r>
  <r>
    <d v="2023-02-22T00:00:00"/>
    <x v="0"/>
    <s v="UCLA Academic"/>
    <d v="2023-02-22T00:00:00"/>
    <s v="IPHONE60"/>
    <s v="Biomed Circ Desk"/>
    <s v="IPH-BIO-04"/>
  </r>
  <r>
    <d v="2023-02-22T00:00:00"/>
    <x v="0"/>
    <s v="UCLA Academic"/>
    <d v="2023-02-22T00:00:00"/>
    <s v="WALLADPT22"/>
    <s v="Biomed Circ Desk"/>
    <s v="ADP-BIO-06"/>
  </r>
  <r>
    <d v="2023-02-22T00:00:00"/>
    <x v="0"/>
    <s v="UCLA Academic"/>
    <d v="2023-03-01T00:00:00"/>
    <s v="HP-132"/>
    <s v="CLICC Circ Desk"/>
    <s v="WL-PC2-21"/>
  </r>
  <r>
    <d v="2023-02-22T00:00:00"/>
    <x v="0"/>
    <s v="UCLA Graduate"/>
    <d v="2023-02-22T00:00:00"/>
    <s v="HDST03"/>
    <s v="SEL Boelter Circ Desk"/>
    <s v="HDS-BOE-03"/>
  </r>
  <r>
    <d v="2023-02-22T00:00:00"/>
    <x v="0"/>
    <s v="UCLA Graduate"/>
    <d v="2023-02-22T00:00:00"/>
    <s v="HDST12"/>
    <s v="CLICC Circ Desk"/>
    <s v="HDS-POW-01"/>
  </r>
  <r>
    <d v="2023-02-22T00:00:00"/>
    <x v="0"/>
    <s v="UCLA Graduate"/>
    <d v="2023-02-22T00:00:00"/>
    <s v="IPHONE07"/>
    <s v="Music Circ Desk"/>
    <s v="IPH-MUS-07"/>
  </r>
  <r>
    <d v="2023-02-22T00:00:00"/>
    <x v="0"/>
    <s v="UCLA Graduate"/>
    <d v="2023-02-22T00:00:00"/>
    <s v="IPHONE31"/>
    <s v="CLICC Circ Desk"/>
    <s v="IPH-YRL-07"/>
  </r>
  <r>
    <d v="2023-02-22T00:00:00"/>
    <x v="0"/>
    <s v="UCLA Graduate"/>
    <d v="2023-02-22T00:00:00"/>
    <s v="IPHONE34"/>
    <s v="CLICC Circ Desk"/>
    <s v="IPH-YRL-10"/>
  </r>
  <r>
    <d v="2023-02-22T00:00:00"/>
    <x v="0"/>
    <s v="UCLA Graduate"/>
    <d v="2023-02-22T00:00:00"/>
    <s v="IPHONE54"/>
    <s v="CLICC Circ Desk"/>
    <s v="IPH-POW-10"/>
  </r>
  <r>
    <d v="2023-02-22T00:00:00"/>
    <x v="0"/>
    <s v="UCLA Graduate"/>
    <d v="2023-02-22T00:00:00"/>
    <s v="IPHONE58"/>
    <s v="Biomed Circ Desk"/>
    <s v="IPH-BIO-02"/>
  </r>
  <r>
    <d v="2023-02-22T00:00:00"/>
    <x v="0"/>
    <s v="UCLA Graduate"/>
    <d v="2023-02-22T00:00:00"/>
    <s v="IPHONE60"/>
    <s v="Biomed Circ Desk"/>
    <s v="IPH-BIO-04"/>
  </r>
  <r>
    <d v="2023-02-22T00:00:00"/>
    <x v="0"/>
    <s v="UCLA Graduate"/>
    <d v="2023-02-22T00:00:00"/>
    <s v="MACCHRG53"/>
    <s v="CLICC Circ Desk"/>
    <s v="MAGT-POW-07"/>
  </r>
  <r>
    <d v="2023-02-22T00:00:00"/>
    <x v="0"/>
    <s v="UCLA Graduate"/>
    <d v="2023-02-22T00:00:00"/>
    <s v="MACCHRG63"/>
    <s v="Biomed Circ Desk"/>
    <s v="MAGT-BIO-02"/>
  </r>
  <r>
    <d v="2023-02-22T00:00:00"/>
    <x v="0"/>
    <s v="UCLA Graduate"/>
    <d v="2023-02-22T00:00:00"/>
    <s v="MACUSBC20"/>
    <s v="CLICC Circ Desk"/>
    <s v="USBC-POW-03"/>
  </r>
  <r>
    <d v="2023-02-22T00:00:00"/>
    <x v="0"/>
    <s v="UCLA Graduate"/>
    <d v="2023-02-22T00:00:00"/>
    <s v="OMNI01"/>
    <s v="Biomed Circ Desk"/>
    <s v="OMN-BIO-01"/>
  </r>
  <r>
    <d v="2023-02-22T00:00:00"/>
    <x v="0"/>
    <s v="UCLA Graduate"/>
    <d v="2023-02-22T00:00:00"/>
    <s v="OMNI02"/>
    <s v="Biomed Circ Desk"/>
    <s v="OMN-BIO-02"/>
  </r>
  <r>
    <d v="2023-02-22T00:00:00"/>
    <x v="0"/>
    <s v="UCLA Graduate"/>
    <d v="2023-02-22T00:00:00"/>
    <s v="OMNI28"/>
    <s v="Music Circ Desk"/>
    <s v="OMN-MUS-08"/>
  </r>
  <r>
    <d v="2023-02-22T00:00:00"/>
    <x v="0"/>
    <s v="UCLA Graduate"/>
    <d v="2023-02-22T00:00:00"/>
    <s v="OMNI43"/>
    <s v="CLICC Circ Desk"/>
    <m/>
  </r>
  <r>
    <d v="2023-02-22T00:00:00"/>
    <x v="0"/>
    <s v="UCLA Graduate"/>
    <d v="2023-02-22T00:00:00"/>
    <s v="WALLADPT23"/>
    <s v="Biomed Circ Desk"/>
    <s v="ADP-BIO-07"/>
  </r>
  <r>
    <d v="2023-02-22T00:00:00"/>
    <x v="0"/>
    <s v="UCLA Graduate"/>
    <d v="2023-02-22T00:00:00"/>
    <s v="WALLADPT33"/>
    <s v="CLICC Circ Desk"/>
    <m/>
  </r>
  <r>
    <d v="2023-02-22T00:00:00"/>
    <x v="0"/>
    <s v="UCLA Graduate"/>
    <d v="2023-02-22T00:00:00"/>
    <s v="WALLADPT37"/>
    <s v="CLICC Circ Desk"/>
    <m/>
  </r>
  <r>
    <d v="2023-02-22T00:00:00"/>
    <x v="0"/>
    <s v="UCLA Graduate"/>
    <d v="2023-02-22T00:00:00"/>
    <s v="WALLADPT41"/>
    <s v="CLICC Circ Desk"/>
    <m/>
  </r>
  <r>
    <d v="2023-02-22T00:00:00"/>
    <x v="0"/>
    <s v="UCLA Graduate"/>
    <d v="2023-03-01T00:00:00"/>
    <s v="CBK190"/>
    <s v="Biomed Circ Desk"/>
    <s v="CBK-BIO-01"/>
  </r>
  <r>
    <d v="2023-02-22T00:00:00"/>
    <x v="0"/>
    <s v="UCLA Graduate"/>
    <d v="2023-03-01T00:00:00"/>
    <s v="CBK202"/>
    <s v="Biomed Circ Desk"/>
    <s v="CBK-BIO-13"/>
  </r>
  <r>
    <d v="2023-02-22T00:00:00"/>
    <x v="0"/>
    <s v="UCLA Graduate"/>
    <d v="2023-03-01T00:00:00"/>
    <s v="CBK209"/>
    <s v="Biomed Circ Desk"/>
    <s v="CBK-BIO-20"/>
  </r>
  <r>
    <d v="2023-02-22T00:00:00"/>
    <x v="0"/>
    <s v="UCLA Graduate"/>
    <d v="2023-03-01T00:00:00"/>
    <s v="CLICC-ML-0010"/>
    <s v="CLICC Circ Desk"/>
    <s v="ITS MacBook 120"/>
  </r>
  <r>
    <d v="2023-02-22T00:00:00"/>
    <x v="0"/>
    <s v="UCLA Graduate"/>
    <d v="2023-03-01T00:00:00"/>
    <s v="CLICC-ML-0107"/>
    <s v="CLICC Circ Desk"/>
    <s v="ITS MacBook 32"/>
  </r>
  <r>
    <d v="2023-02-22T00:00:00"/>
    <x v="0"/>
    <s v="UCLA Graduate"/>
    <d v="2023-03-01T00:00:00"/>
    <s v="HP-083"/>
    <s v="CLICC Circ Desk"/>
    <s v="WL-RC2-13"/>
  </r>
  <r>
    <d v="2023-02-22T00:00:00"/>
    <x v="0"/>
    <s v="UCLA Graduate"/>
    <d v="2023-03-01T00:00:00"/>
    <s v="HP140"/>
    <s v="CLICC Circ Desk"/>
    <s v="WL-PC2-29"/>
  </r>
  <r>
    <d v="2023-02-22T00:00:00"/>
    <x v="0"/>
    <s v="UCLA Graduate"/>
    <d v="2023-03-01T00:00:00"/>
    <s v="HP154"/>
    <s v="CLICC Circ Desk"/>
    <s v="WL-LAB-03"/>
  </r>
  <r>
    <d v="2023-02-22T00:00:00"/>
    <x v="0"/>
    <s v="UCLA Graduate"/>
    <d v="2023-03-06T00:00:00"/>
    <s v="HP-128"/>
    <s v="CLICC Circ Desk"/>
    <s v="WL-PC2-17"/>
  </r>
  <r>
    <d v="2023-02-22T00:00:00"/>
    <x v="0"/>
    <s v="UCLA Graduate"/>
    <d v="2023-03-08T00:00:00"/>
    <s v="CLICC-ML-2070"/>
    <s v="CLICC Circ Desk"/>
    <s v="CLICC-ML-2070"/>
  </r>
  <r>
    <d v="2023-02-22T00:00:00"/>
    <x v="0"/>
    <s v="UCLA Graduate"/>
    <d v="2023-03-24T00:00:00"/>
    <s v="CLICC-MM-0217"/>
    <s v="CLICC Circ Desk"/>
    <s v="ITS iPad 272"/>
  </r>
  <r>
    <d v="2023-02-22T00:00:00"/>
    <x v="0"/>
    <s v="UCLA Law Grad"/>
    <d v="2023-03-01T00:00:00"/>
    <s v="CLICC-MM-0231"/>
    <s v="CLICC Circ Desk"/>
    <s v="ITS iPad 265"/>
  </r>
  <r>
    <d v="2023-02-22T00:00:00"/>
    <x v="0"/>
    <s v="UCLA Music Grad"/>
    <d v="2023-02-22T00:00:00"/>
    <s v="OMNI24"/>
    <s v="Music Circ Desk"/>
    <s v="OMN-MUS-04"/>
  </r>
  <r>
    <d v="2023-02-22T00:00:00"/>
    <x v="0"/>
    <s v="UCLA Staff"/>
    <d v="2023-03-01T00:00:00"/>
    <s v="CBK208"/>
    <s v="Biomed Circ Desk"/>
    <s v="CBK-BIO-19"/>
  </r>
  <r>
    <d v="2023-02-22T00:00:00"/>
    <x v="0"/>
    <s v="UCLA Undergrad"/>
    <d v="2023-02-22T00:00:00"/>
    <s v="BOEIPHONE04"/>
    <s v="SEL Boelter Circ Desk"/>
    <s v="BOE-IPHONE-04"/>
  </r>
  <r>
    <d v="2023-02-22T00:00:00"/>
    <x v="0"/>
    <s v="UCLA Undergrad"/>
    <d v="2023-02-22T00:00:00"/>
    <s v="CALC04"/>
    <s v="CLICC Circ Desk"/>
    <s v="CAL-POW-03"/>
  </r>
  <r>
    <d v="2023-02-22T00:00:00"/>
    <x v="0"/>
    <s v="UCLA Undergrad"/>
    <d v="2023-02-22T00:00:00"/>
    <s v="CALC06"/>
    <s v="CLICC Circ Desk"/>
    <s v="CAL-POW-05"/>
  </r>
  <r>
    <d v="2023-02-22T00:00:00"/>
    <x v="0"/>
    <s v="UCLA Undergrad"/>
    <d v="2023-02-22T00:00:00"/>
    <s v="CALC08"/>
    <s v="CLICC Circ Desk"/>
    <s v="CAL-POW-07"/>
  </r>
  <r>
    <d v="2023-02-22T00:00:00"/>
    <x v="0"/>
    <s v="UCLA Undergrad"/>
    <d v="2023-02-22T00:00:00"/>
    <s v="CALC09"/>
    <s v="CLICC Circ Desk"/>
    <m/>
  </r>
  <r>
    <d v="2023-02-22T00:00:00"/>
    <x v="0"/>
    <s v="UCLA Undergrad"/>
    <d v="2023-02-22T00:00:00"/>
    <s v="CALC10"/>
    <s v="CLICC Circ Desk"/>
    <m/>
  </r>
  <r>
    <d v="2023-02-22T00:00:00"/>
    <x v="0"/>
    <s v="UCLA Undergrad"/>
    <d v="2023-02-22T00:00:00"/>
    <s v="CALC11"/>
    <s v="CLICC Circ Desk"/>
    <m/>
  </r>
  <r>
    <d v="2023-02-22T00:00:00"/>
    <x v="0"/>
    <s v="UCLA Undergrad"/>
    <d v="2023-02-22T00:00:00"/>
    <s v="CALC13"/>
    <s v="CLICC Circ Desk"/>
    <m/>
  </r>
  <r>
    <d v="2023-02-22T00:00:00"/>
    <x v="0"/>
    <s v="UCLA Undergrad"/>
    <d v="2023-02-22T00:00:00"/>
    <s v="CALC21"/>
    <s v="SEL Boelter Circ Desk"/>
    <m/>
  </r>
  <r>
    <d v="2023-02-22T00:00:00"/>
    <x v="0"/>
    <s v="UCLA Undergrad"/>
    <d v="2023-02-22T00:00:00"/>
    <s v="HDST04"/>
    <s v="SEL Boelter Circ Desk"/>
    <s v="HDS-BOE-04"/>
  </r>
  <r>
    <d v="2023-02-22T00:00:00"/>
    <x v="0"/>
    <s v="UCLA Undergrad"/>
    <d v="2023-02-22T00:00:00"/>
    <s v="HDST09"/>
    <s v="CLICC Circ Desk"/>
    <s v="HDS-YRL-03"/>
  </r>
  <r>
    <d v="2023-02-22T00:00:00"/>
    <x v="0"/>
    <s v="UCLA Undergrad"/>
    <d v="2023-02-22T00:00:00"/>
    <s v="HPUSBC05"/>
    <s v="SEL Boelter Circ Desk"/>
    <s v="HPUS-BOE-05"/>
  </r>
  <r>
    <d v="2023-02-22T00:00:00"/>
    <x v="0"/>
    <s v="UCLA Undergrad"/>
    <d v="2023-02-22T00:00:00"/>
    <s v="HPUSBC07"/>
    <s v="SEL Boelter Circ Desk"/>
    <m/>
  </r>
  <r>
    <d v="2023-02-22T00:00:00"/>
    <x v="0"/>
    <s v="UCLA Undergrad"/>
    <d v="2023-02-22T00:00:00"/>
    <s v="HPUSBC12"/>
    <s v="SEL Boelter Circ Desk"/>
    <m/>
  </r>
  <r>
    <d v="2023-02-22T00:00:00"/>
    <x v="0"/>
    <s v="UCLA Undergrad"/>
    <d v="2023-02-22T00:00:00"/>
    <s v="IPHONE17"/>
    <s v="SEL Boelter Circ Desk"/>
    <s v="IPH-BOE-01"/>
  </r>
  <r>
    <d v="2023-02-22T00:00:00"/>
    <x v="0"/>
    <s v="UCLA Undergrad"/>
    <d v="2023-02-22T00:00:00"/>
    <s v="IPHONE20"/>
    <s v="SEL Boelter Circ Desk"/>
    <s v="IPH-BOE-04"/>
  </r>
  <r>
    <d v="2023-02-22T00:00:00"/>
    <x v="0"/>
    <s v="UCLA Undergrad"/>
    <d v="2023-02-22T00:00:00"/>
    <s v="IPHONE22"/>
    <s v="SEL Boelter Circ Desk"/>
    <s v="IPH-BOE-06"/>
  </r>
  <r>
    <d v="2023-02-22T00:00:00"/>
    <x v="0"/>
    <s v="UCLA Undergrad"/>
    <d v="2023-02-22T00:00:00"/>
    <s v="IPHONE34"/>
    <s v="CLICC Circ Desk"/>
    <s v="IPH-YRL-10"/>
  </r>
  <r>
    <d v="2023-02-22T00:00:00"/>
    <x v="0"/>
    <s v="UCLA Undergrad"/>
    <d v="2023-02-22T00:00:00"/>
    <s v="IPHONE35"/>
    <s v="CLICC Circ Desk"/>
    <s v="IPH-YRL-11"/>
  </r>
  <r>
    <d v="2023-02-22T00:00:00"/>
    <x v="0"/>
    <s v="UCLA Undergrad"/>
    <d v="2023-02-22T00:00:00"/>
    <s v="IPHONE37"/>
    <s v="CLICC Circ Desk"/>
    <s v="IPH-YRL-13"/>
  </r>
  <r>
    <d v="2023-02-22T00:00:00"/>
    <x v="0"/>
    <s v="UCLA Undergrad"/>
    <d v="2023-02-22T00:00:00"/>
    <s v="IPHONE44"/>
    <s v="CLICC Circ Desk"/>
    <m/>
  </r>
  <r>
    <d v="2023-02-22T00:00:00"/>
    <x v="0"/>
    <s v="UCLA Undergrad"/>
    <d v="2023-02-22T00:00:00"/>
    <s v="IPHONE48"/>
    <s v="CLICC Circ Desk"/>
    <s v="IPH-POW-04"/>
  </r>
  <r>
    <d v="2023-02-22T00:00:00"/>
    <x v="0"/>
    <s v="UCLA Undergrad"/>
    <d v="2023-02-22T00:00:00"/>
    <s v="IPHONE52"/>
    <s v="CLICC Circ Desk"/>
    <s v="IPH-POW-08"/>
  </r>
  <r>
    <d v="2023-02-22T00:00:00"/>
    <x v="0"/>
    <s v="UCLA Undergrad"/>
    <d v="2023-02-22T00:00:00"/>
    <s v="IPHONE54"/>
    <s v="CLICC Circ Desk"/>
    <s v="IPH-POW-10"/>
  </r>
  <r>
    <d v="2023-02-22T00:00:00"/>
    <x v="0"/>
    <s v="UCLA Undergrad"/>
    <d v="2023-02-22T00:00:00"/>
    <s v="IPHONE57"/>
    <s v="Biomed Circ Desk"/>
    <s v="IPH-BIO-01"/>
  </r>
  <r>
    <d v="2023-02-22T00:00:00"/>
    <x v="0"/>
    <s v="UCLA Undergrad"/>
    <d v="2023-02-22T00:00:00"/>
    <s v="IPHONE78"/>
    <s v="CLICC Circ Desk"/>
    <m/>
  </r>
  <r>
    <d v="2023-02-22T00:00:00"/>
    <x v="0"/>
    <s v="UCLA Undergrad"/>
    <d v="2023-02-22T00:00:00"/>
    <s v="MACCHRG42"/>
    <s v="CLICC Circ Desk"/>
    <s v="MAGT-YRL-04"/>
  </r>
  <r>
    <d v="2023-02-22T00:00:00"/>
    <x v="0"/>
    <s v="UCLA Undergrad"/>
    <d v="2023-02-22T00:00:00"/>
    <s v="MACCHRG53"/>
    <s v="CLICC Circ Desk"/>
    <s v="MAGT-POW-07"/>
  </r>
  <r>
    <d v="2023-02-22T00:00:00"/>
    <x v="0"/>
    <s v="UCLA Undergrad"/>
    <d v="2023-02-22T00:00:00"/>
    <s v="MACUSBC05"/>
    <s v="CLICC Circ Desk"/>
    <s v="USBC-YRL-01"/>
  </r>
  <r>
    <d v="2023-02-22T00:00:00"/>
    <x v="0"/>
    <s v="UCLA Undergrad"/>
    <d v="2023-02-22T00:00:00"/>
    <s v="MACUSBC06"/>
    <s v="CLICC Circ Desk"/>
    <s v="USBC-YRL-02"/>
  </r>
  <r>
    <d v="2023-02-22T00:00:00"/>
    <x v="0"/>
    <s v="UCLA Undergrad"/>
    <d v="2023-02-22T00:00:00"/>
    <s v="MACUSBC07"/>
    <s v="CLICC Circ Desk"/>
    <s v="USBC-YRL-03"/>
  </r>
  <r>
    <d v="2023-02-22T00:00:00"/>
    <x v="0"/>
    <s v="UCLA Undergrad"/>
    <d v="2023-02-22T00:00:00"/>
    <s v="MACUSBC08"/>
    <s v="CLICC Circ Desk"/>
    <s v="USBC-YRL-04"/>
  </r>
  <r>
    <d v="2023-02-22T00:00:00"/>
    <x v="0"/>
    <s v="UCLA Undergrad"/>
    <d v="2023-02-22T00:00:00"/>
    <s v="MACUSBC09"/>
    <s v="CLICC Circ Desk"/>
    <s v="USBC-YRL-05"/>
  </r>
  <r>
    <d v="2023-02-22T00:00:00"/>
    <x v="0"/>
    <s v="UCLA Undergrad"/>
    <d v="2023-02-22T00:00:00"/>
    <s v="MACUSBC19"/>
    <s v="CLICC Circ Desk"/>
    <s v="USBC-POW-02"/>
  </r>
  <r>
    <d v="2023-02-22T00:00:00"/>
    <x v="0"/>
    <s v="UCLA Undergrad"/>
    <d v="2023-02-22T00:00:00"/>
    <s v="MACUSBC23"/>
    <s v="CLICC Circ Desk"/>
    <s v="USBC-POW-06"/>
  </r>
  <r>
    <d v="2023-02-22T00:00:00"/>
    <x v="0"/>
    <s v="UCLA Undergrad"/>
    <d v="2023-02-22T00:00:00"/>
    <s v="MACUSBC24"/>
    <s v="CLICC Circ Desk"/>
    <s v="USBC-POW-07"/>
  </r>
  <r>
    <d v="2023-02-22T00:00:00"/>
    <x v="0"/>
    <s v="UCLA Undergrad"/>
    <d v="2023-02-22T00:00:00"/>
    <s v="MACUSBC25"/>
    <s v="CLICC Circ Desk"/>
    <s v="USBC-POW-08"/>
  </r>
  <r>
    <d v="2023-02-22T00:00:00"/>
    <x v="0"/>
    <s v="UCLA Undergrad"/>
    <d v="2023-02-22T00:00:00"/>
    <s v="OLDMACCHRG06"/>
    <s v="SEL Boelter Circ Desk"/>
    <s v="MAGL-BOE-01"/>
  </r>
  <r>
    <d v="2023-02-22T00:00:00"/>
    <x v="0"/>
    <s v="UCLA Undergrad"/>
    <d v="2023-02-22T00:00:00"/>
    <s v="OMNI15"/>
    <s v="SEL Boelter Circ Desk"/>
    <s v="OMN-BOE-05"/>
  </r>
  <r>
    <d v="2023-02-22T00:00:00"/>
    <x v="0"/>
    <s v="UCLA Undergrad"/>
    <d v="2023-02-22T00:00:00"/>
    <s v="OMNI18"/>
    <s v="SEL Boelter Circ Desk"/>
    <s v="OMN-BOE-08"/>
  </r>
  <r>
    <d v="2023-02-22T00:00:00"/>
    <x v="0"/>
    <s v="UCLA Undergrad"/>
    <d v="2023-02-22T00:00:00"/>
    <s v="OMNI34"/>
    <s v="CLICC Circ Desk"/>
    <s v="OMN-YRL-04"/>
  </r>
  <r>
    <d v="2023-02-22T00:00:00"/>
    <x v="0"/>
    <s v="UCLA Undergrad"/>
    <d v="2023-02-22T00:00:00"/>
    <s v="OMNI42"/>
    <s v="CLICC Circ Desk"/>
    <m/>
  </r>
  <r>
    <d v="2023-02-22T00:00:00"/>
    <x v="0"/>
    <s v="UCLA Undergrad"/>
    <d v="2023-02-22T00:00:00"/>
    <s v="UVGA17"/>
    <s v="CLICC Circ Desk"/>
    <m/>
  </r>
  <r>
    <d v="2023-02-22T00:00:00"/>
    <x v="0"/>
    <s v="UCLA Undergrad"/>
    <d v="2023-02-22T00:00:00"/>
    <s v="WALLADPT04"/>
    <s v="SEL Boelter Circ Desk"/>
    <s v="ADP-BOE-02"/>
  </r>
  <r>
    <d v="2023-02-22T00:00:00"/>
    <x v="0"/>
    <s v="UCLA Undergrad"/>
    <d v="2023-02-22T00:00:00"/>
    <s v="WALLADPT05"/>
    <s v="SEL Boelter Circ Desk"/>
    <s v="ADP-BOE-03"/>
  </r>
  <r>
    <d v="2023-02-22T00:00:00"/>
    <x v="0"/>
    <s v="UCLA Undergrad"/>
    <d v="2023-02-22T00:00:00"/>
    <s v="WALLADPT06"/>
    <s v="SEL Boelter Circ Desk"/>
    <s v="ADP-BOE-04"/>
  </r>
  <r>
    <d v="2023-02-22T00:00:00"/>
    <x v="0"/>
    <s v="UCLA Undergrad"/>
    <d v="2023-02-22T00:00:00"/>
    <s v="WALLADPT07"/>
    <s v="SEL Boelter Circ Desk"/>
    <s v="ADP-BOE-05"/>
  </r>
  <r>
    <d v="2023-02-22T00:00:00"/>
    <x v="0"/>
    <s v="UCLA Undergrad"/>
    <d v="2023-02-22T00:00:00"/>
    <s v="WALLADPT12"/>
    <s v="CLICC Circ Desk"/>
    <s v="ADP-POW-01"/>
  </r>
  <r>
    <d v="2023-02-22T00:00:00"/>
    <x v="0"/>
    <s v="UCLA Undergrad"/>
    <d v="2023-02-22T00:00:00"/>
    <s v="WALLADPT32"/>
    <s v="CLICC Circ Desk"/>
    <m/>
  </r>
  <r>
    <d v="2023-02-22T00:00:00"/>
    <x v="0"/>
    <s v="UCLA Undergrad"/>
    <d v="2023-02-22T00:00:00"/>
    <s v="WALLADPT39"/>
    <s v="CLICC Circ Desk"/>
    <m/>
  </r>
  <r>
    <d v="2023-02-22T00:00:00"/>
    <x v="0"/>
    <s v="UCLA Undergrad"/>
    <d v="2023-02-22T00:00:00"/>
    <s v="WALLADPT40"/>
    <s v="CLICC Circ Desk"/>
    <m/>
  </r>
  <r>
    <d v="2023-02-22T00:00:00"/>
    <x v="0"/>
    <s v="UCLA Undergrad"/>
    <d v="2023-02-22T00:00:00"/>
    <s v="WALLADPT41"/>
    <s v="CLICC Circ Desk"/>
    <m/>
  </r>
  <r>
    <d v="2023-02-22T00:00:00"/>
    <x v="0"/>
    <s v="UCLA Undergrad"/>
    <d v="2023-02-22T00:00:00"/>
    <s v="WALLADPT42"/>
    <s v="CLICC Circ Desk"/>
    <m/>
  </r>
  <r>
    <d v="2023-02-22T00:00:00"/>
    <x v="0"/>
    <s v="UCLA Undergrad"/>
    <d v="2023-02-22T00:00:00"/>
    <s v="WALLADPT45"/>
    <s v="CLICC Circ Desk"/>
    <m/>
  </r>
  <r>
    <d v="2023-02-22T00:00:00"/>
    <x v="0"/>
    <s v="UCLA Undergrad"/>
    <d v="2023-02-22T00:00:00"/>
    <s v="WALLADPT49"/>
    <s v="CLICC Circ Desk"/>
    <m/>
  </r>
  <r>
    <d v="2023-02-22T00:00:00"/>
    <x v="0"/>
    <s v="UCLA Undergrad"/>
    <d v="2023-03-01T00:00:00"/>
    <s v="CBK035"/>
    <s v="Default Circulation Desk"/>
    <s v="CPOW-01"/>
  </r>
  <r>
    <d v="2023-02-22T00:00:00"/>
    <x v="0"/>
    <s v="UCLA Undergrad"/>
    <d v="2023-03-01T00:00:00"/>
    <s v="CBK096"/>
    <s v="CLICC Circ Desk"/>
    <s v="CYRL-22"/>
  </r>
  <r>
    <d v="2023-02-22T00:00:00"/>
    <x v="0"/>
    <s v="UCLA Undergrad"/>
    <d v="2023-03-01T00:00:00"/>
    <s v="CBK403"/>
    <s v="CLICC Circ Desk"/>
    <s v="CBK-CLICC-154"/>
  </r>
  <r>
    <d v="2023-02-22T00:00:00"/>
    <x v="0"/>
    <s v="UCLA Undergrad"/>
    <d v="2023-03-01T00:00:00"/>
    <s v="CLICC-ML-2007"/>
    <s v="CLICC Circ Desk"/>
    <s v="CLICC-ML-2007"/>
  </r>
  <r>
    <d v="2023-02-22T00:00:00"/>
    <x v="0"/>
    <s v="UCLA Undergrad"/>
    <d v="2023-03-01T00:00:00"/>
    <s v="CLICC-ML-2010"/>
    <s v="CLICC Circ Desk"/>
    <s v="CLICC-ML-2010"/>
  </r>
  <r>
    <d v="2023-02-22T00:00:00"/>
    <x v="0"/>
    <s v="UCLA Undergrad"/>
    <d v="2023-03-01T00:00:00"/>
    <s v="CLICC-ML-2048"/>
    <s v="CLICC Circ Desk"/>
    <s v="CLICC-ML-2048"/>
  </r>
  <r>
    <d v="2023-02-22T00:00:00"/>
    <x v="0"/>
    <s v="UCLA Undergrad"/>
    <d v="2023-03-01T00:00:00"/>
    <s v="CLICC-MM-0220"/>
    <s v="CLICC Circ Desk"/>
    <s v="ITS iPad 14"/>
  </r>
  <r>
    <d v="2023-02-22T00:00:00"/>
    <x v="0"/>
    <s v="UCLA Undergrad"/>
    <d v="2023-03-01T00:00:00"/>
    <s v="HP-141"/>
    <s v="CLICC Circ Desk"/>
    <s v="WL-PC2-30"/>
  </r>
  <r>
    <d v="2023-02-22T00:00:00"/>
    <x v="0"/>
    <s v="UCLA Undergrad"/>
    <d v="2023-03-01T00:00:00"/>
    <s v="HP-155"/>
    <s v="CLICC Circ Desk"/>
    <s v="WL-LAB-04"/>
  </r>
  <r>
    <d v="2023-02-22T00:00:00"/>
    <x v="0"/>
    <s v="UCLA Undergrad"/>
    <d v="2023-03-07T00:00:00"/>
    <s v="CLICC-ML-0116"/>
    <s v="CLICC Circ Desk"/>
    <s v="ITS MacBook 160"/>
  </r>
  <r>
    <d v="2023-02-22T00:00:00"/>
    <x v="0"/>
    <s v="UCLA Undergrad"/>
    <d v="2023-03-07T00:00:00"/>
    <s v="HP152"/>
    <s v="CLICC Circ Desk"/>
    <s v="WL-LAB-01"/>
  </r>
  <r>
    <d v="2023-02-22T00:00:00"/>
    <x v="0"/>
    <s v="UCLA Undergrad"/>
    <d v="2023-03-08T00:00:00"/>
    <s v="CLICC-ML-0094"/>
    <s v="CLICC Circ Desk"/>
    <s v="ITS MacBook 93"/>
  </r>
  <r>
    <d v="2023-02-22T00:00:00"/>
    <x v="0"/>
    <s v="UCLA Undergrad"/>
    <d v="2023-03-08T00:00:00"/>
    <s v="CLICC-ML-0121"/>
    <s v="CLICC Circ Desk"/>
    <s v="ITS MacBook 46"/>
  </r>
  <r>
    <d v="2023-02-22T00:00:00"/>
    <x v="0"/>
    <s v="UCLA Undergrad"/>
    <d v="2023-03-08T00:00:00"/>
    <s v="CLICC-ML-2013"/>
    <s v="CLICC Circ Desk"/>
    <s v="CLICC-ML-2013"/>
  </r>
  <r>
    <d v="2023-02-22T00:00:00"/>
    <x v="0"/>
    <s v="UCLA Undergrad"/>
    <d v="2023-03-08T00:00:00"/>
    <s v="CLICC-ML-2048"/>
    <s v="CLICC Circ Desk"/>
    <s v="CLICC-ML-2048"/>
  </r>
  <r>
    <d v="2023-02-22T00:00:00"/>
    <x v="0"/>
    <s v="UCLA Undergrad"/>
    <d v="2023-03-08T00:00:00"/>
    <s v="CLICC-ML-2057"/>
    <s v="CLICC Circ Desk"/>
    <s v="CLICC-ML-2057"/>
  </r>
  <r>
    <d v="2023-02-22T00:00:00"/>
    <x v="0"/>
    <s v="UCLA Undergrad"/>
    <d v="2023-03-08T00:00:00"/>
    <s v="CLICC-ML-2065"/>
    <s v="CLICC Circ Desk"/>
    <s v="CLICC-ML-2065"/>
  </r>
  <r>
    <d v="2023-02-22T00:00:00"/>
    <x v="0"/>
    <s v="UCLA Undergrad"/>
    <d v="2023-03-08T00:00:00"/>
    <s v="CLICC-MM-058"/>
    <s v="CLICC Circ Desk"/>
    <m/>
  </r>
  <r>
    <d v="2023-02-22T00:00:00"/>
    <x v="0"/>
    <s v="UCLA Undergrad"/>
    <d v="2023-03-08T00:00:00"/>
    <s v="HP010"/>
    <s v="CLICC Circ Desk"/>
    <s v="WL-BIO-10"/>
  </r>
  <r>
    <d v="2023-02-22T00:00:00"/>
    <x v="0"/>
    <s v="UCLA Undergrad"/>
    <d v="2023-03-08T00:00:00"/>
    <s v="HP100"/>
    <s v="CLICC Circ Desk"/>
    <s v="WL-POW-09"/>
  </r>
  <r>
    <d v="2023-02-22T00:00:00"/>
    <x v="0"/>
    <s v="UCLA Undergrad"/>
    <d v="2023-03-08T00:00:00"/>
    <s v="HP104"/>
    <s v="CLICC Circ Desk"/>
    <s v="W-POW-13"/>
  </r>
  <r>
    <d v="2023-02-22T00:00:00"/>
    <x v="0"/>
    <s v="UCLA Undergrad"/>
    <d v="2023-03-15T00:00:00"/>
    <s v="CBK103"/>
    <s v="CLICC Circ Desk"/>
    <s v="CBCR-24"/>
  </r>
  <r>
    <d v="2023-02-23T00:00:00"/>
    <x v="0"/>
    <m/>
    <d v="2023-02-23T00:00:00"/>
    <s v="CBK114"/>
    <s v="Default Circulation Desk"/>
    <s v="CLTL-10"/>
  </r>
  <r>
    <d v="2023-02-23T00:00:00"/>
    <x v="0"/>
    <m/>
    <d v="2023-02-23T00:00:00"/>
    <s v="CBK130"/>
    <s v="Default Circulation Desk"/>
    <s v="CMUS-01"/>
  </r>
  <r>
    <d v="2023-02-23T00:00:00"/>
    <x v="0"/>
    <m/>
    <d v="2023-02-23T00:00:00"/>
    <s v="CBK159"/>
    <s v="Default Circulation Desk"/>
    <s v="CL-BOE-05"/>
  </r>
  <r>
    <d v="2023-02-23T00:00:00"/>
    <x v="0"/>
    <m/>
    <d v="2023-02-23T00:00:00"/>
    <s v="CBK253"/>
    <s v="Default Circulation Desk"/>
    <s v="CBK-CLICC-04"/>
  </r>
  <r>
    <d v="2023-02-23T00:00:00"/>
    <x v="0"/>
    <m/>
    <d v="2023-02-23T00:00:00"/>
    <s v="CBK254"/>
    <s v="Default Circulation Desk"/>
    <s v="CBK-CLICC-05"/>
  </r>
  <r>
    <d v="2023-02-23T00:00:00"/>
    <x v="0"/>
    <m/>
    <d v="2023-02-23T00:00:00"/>
    <s v="CBK262"/>
    <s v="Default Circulation Desk"/>
    <s v="CBK-CLICC-13"/>
  </r>
  <r>
    <d v="2023-02-23T00:00:00"/>
    <x v="0"/>
    <m/>
    <d v="2023-02-23T00:00:00"/>
    <s v="CBK370"/>
    <s v="Default Circulation Desk"/>
    <s v="CBK-CLICC-121"/>
  </r>
  <r>
    <d v="2023-02-23T00:00:00"/>
    <x v="0"/>
    <m/>
    <d v="2023-02-23T00:00:00"/>
    <s v="CBK381"/>
    <s v="Default Circulation Desk"/>
    <s v="CBK-CLICC-132"/>
  </r>
  <r>
    <d v="2023-02-23T00:00:00"/>
    <x v="0"/>
    <m/>
    <d v="2023-02-23T00:00:00"/>
    <s v="CBK385"/>
    <s v="Default Circulation Desk"/>
    <s v="CBK-CLICC-136"/>
  </r>
  <r>
    <d v="2023-02-23T00:00:00"/>
    <x v="0"/>
    <m/>
    <d v="2023-02-23T00:00:00"/>
    <s v="MACUSBC27"/>
    <s v="CLICC Circ Desk"/>
    <s v="USBC-POW-10"/>
  </r>
  <r>
    <d v="2023-02-23T00:00:00"/>
    <x v="0"/>
    <m/>
    <d v="2023-02-23T00:00:00"/>
    <s v="UHDMI08"/>
    <s v="CLICC Circ Desk"/>
    <s v="UHDM-YRL-01"/>
  </r>
  <r>
    <d v="2023-02-23T00:00:00"/>
    <x v="0"/>
    <m/>
    <d v="2023-02-23T00:00:00"/>
    <s v="WALLADPT09"/>
    <s v="SEL Boelter Circ Desk"/>
    <s v="ADP-BOE-07"/>
  </r>
  <r>
    <d v="2023-02-23T00:00:00"/>
    <x v="0"/>
    <s v="Access Only"/>
    <d v="2023-02-23T00:00:00"/>
    <s v="CBK013"/>
    <s v="Powell Circ Desk"/>
    <s v="CBK-013"/>
  </r>
  <r>
    <d v="2023-02-23T00:00:00"/>
    <x v="0"/>
    <s v="UCLA Graduate"/>
    <d v="2023-02-23T00:00:00"/>
    <s v="HDMIC20"/>
    <s v="CLICC Circ Desk"/>
    <s v="HDMC-YRL-12"/>
  </r>
  <r>
    <d v="2023-02-23T00:00:00"/>
    <x v="0"/>
    <s v="UCLA Graduate"/>
    <d v="2023-02-23T00:00:00"/>
    <s v="HDST12"/>
    <s v="CLICC Circ Desk"/>
    <s v="HDS-POW-01"/>
  </r>
  <r>
    <d v="2023-02-23T00:00:00"/>
    <x v="0"/>
    <s v="UCLA Graduate"/>
    <d v="2023-02-23T00:00:00"/>
    <s v="HDST16"/>
    <s v="CLICC Circ Desk"/>
    <s v="HDS-POW-05"/>
  </r>
  <r>
    <d v="2023-02-23T00:00:00"/>
    <x v="0"/>
    <s v="UCLA Graduate"/>
    <d v="2023-02-23T00:00:00"/>
    <s v="IPHONE20"/>
    <s v="SEL Boelter Circ Desk"/>
    <s v="IPH-BOE-04"/>
  </r>
  <r>
    <d v="2023-02-23T00:00:00"/>
    <x v="0"/>
    <s v="UCLA Graduate"/>
    <d v="2023-02-23T00:00:00"/>
    <s v="IPHONE33"/>
    <s v="CLICC Circ Desk"/>
    <s v="IPH-YRL-09"/>
  </r>
  <r>
    <d v="2023-02-23T00:00:00"/>
    <x v="0"/>
    <s v="UCLA Graduate"/>
    <d v="2023-02-23T00:00:00"/>
    <s v="IPHONE34"/>
    <s v="CLICC Circ Desk"/>
    <s v="IPH-YRL-10"/>
  </r>
  <r>
    <d v="2023-02-23T00:00:00"/>
    <x v="0"/>
    <s v="UCLA Graduate"/>
    <d v="2023-02-23T00:00:00"/>
    <s v="IPHONE54"/>
    <s v="CLICC Circ Desk"/>
    <s v="IPH-POW-10"/>
  </r>
  <r>
    <d v="2023-02-23T00:00:00"/>
    <x v="0"/>
    <s v="UCLA Graduate"/>
    <d v="2023-02-23T00:00:00"/>
    <s v="IPHONE57"/>
    <s v="Biomed Circ Desk"/>
    <s v="IPH-BIO-01"/>
  </r>
  <r>
    <d v="2023-02-23T00:00:00"/>
    <x v="0"/>
    <s v="UCLA Graduate"/>
    <d v="2023-02-23T00:00:00"/>
    <s v="IPHONE60"/>
    <s v="Biomed Circ Desk"/>
    <s v="IPH-BIO-04"/>
  </r>
  <r>
    <d v="2023-02-23T00:00:00"/>
    <x v="0"/>
    <s v="UCLA Graduate"/>
    <d v="2023-02-23T00:00:00"/>
    <s v="MACCHRG63"/>
    <s v="Biomed Circ Desk"/>
    <s v="MAGT-BIO-02"/>
  </r>
  <r>
    <d v="2023-02-23T00:00:00"/>
    <x v="0"/>
    <s v="UCLA Graduate"/>
    <d v="2023-02-23T00:00:00"/>
    <s v="MACUSBC23"/>
    <s v="CLICC Circ Desk"/>
    <s v="USBC-POW-06"/>
  </r>
  <r>
    <d v="2023-02-23T00:00:00"/>
    <x v="0"/>
    <s v="UCLA Graduate"/>
    <d v="2023-02-23T00:00:00"/>
    <s v="OMNI19"/>
    <s v="SEL Boelter Circ Desk"/>
    <s v="OMN-BOE-09"/>
  </r>
  <r>
    <d v="2023-02-23T00:00:00"/>
    <x v="0"/>
    <s v="UCLA Graduate"/>
    <d v="2023-02-23T00:00:00"/>
    <s v="UHDMI10"/>
    <s v="CLICC Circ Desk"/>
    <m/>
  </r>
  <r>
    <d v="2023-02-23T00:00:00"/>
    <x v="0"/>
    <s v="UCLA Graduate"/>
    <d v="2023-02-23T00:00:00"/>
    <s v="WALLADPT09"/>
    <s v="SEL Boelter Circ Desk"/>
    <s v="ADP-BOE-07"/>
  </r>
  <r>
    <d v="2023-02-23T00:00:00"/>
    <x v="0"/>
    <s v="UCLA Graduate"/>
    <d v="2023-02-23T00:00:00"/>
    <s v="WALLADPT20"/>
    <s v="Biomed Circ Desk"/>
    <s v="ADP-BIO-04"/>
  </r>
  <r>
    <d v="2023-02-23T00:00:00"/>
    <x v="0"/>
    <s v="UCLA Graduate"/>
    <d v="2023-02-23T00:00:00"/>
    <s v="WALLADPT29"/>
    <s v="CLICC Circ Desk"/>
    <m/>
  </r>
  <r>
    <d v="2023-02-23T00:00:00"/>
    <x v="0"/>
    <s v="UCLA Graduate"/>
    <d v="2023-02-23T00:00:00"/>
    <s v="WALLADPT42"/>
    <s v="CLICC Circ Desk"/>
    <m/>
  </r>
  <r>
    <d v="2023-02-23T00:00:00"/>
    <x v="0"/>
    <s v="UCLA Graduate"/>
    <d v="2023-02-23T00:00:00"/>
    <s v="WALLADPT48"/>
    <s v="CLICC Circ Desk"/>
    <m/>
  </r>
  <r>
    <d v="2023-02-23T00:00:00"/>
    <x v="0"/>
    <s v="UCLA Graduate"/>
    <d v="2023-03-02T00:00:00"/>
    <s v="CBK263"/>
    <s v="CLICC Circ Desk"/>
    <s v="CBK-CLICC-14"/>
  </r>
  <r>
    <d v="2023-02-23T00:00:00"/>
    <x v="0"/>
    <s v="UCLA Graduate"/>
    <d v="2023-03-02T00:00:00"/>
    <s v="CLICC-ML-0032"/>
    <s v="CLICC Circ Desk"/>
    <s v="ITS MacBook 123"/>
  </r>
  <r>
    <d v="2023-02-23T00:00:00"/>
    <x v="0"/>
    <s v="UCLA Graduate"/>
    <d v="2023-03-02T00:00:00"/>
    <s v="CLICC-ML-0136"/>
    <s v="CLICC Circ Desk"/>
    <s v="ITS MacBook 86"/>
  </r>
  <r>
    <d v="2023-02-23T00:00:00"/>
    <x v="0"/>
    <s v="UCLA Graduate"/>
    <d v="2023-03-02T00:00:00"/>
    <s v="CLICC-ML-0139"/>
    <s v="CLICC Circ Desk"/>
    <s v="ITS MacBook 122"/>
  </r>
  <r>
    <d v="2023-02-23T00:00:00"/>
    <x v="0"/>
    <s v="UCLA Graduate"/>
    <d v="2023-03-02T00:00:00"/>
    <s v="CLICC-ML-2031"/>
    <s v="CLICC Circ Desk"/>
    <s v="CLICC-ML-2031"/>
  </r>
  <r>
    <d v="2023-02-23T00:00:00"/>
    <x v="0"/>
    <s v="UCLA Graduate"/>
    <d v="2023-03-08T00:00:00"/>
    <s v="CLICC-ML-2086"/>
    <s v="CLICC Circ Desk"/>
    <s v="CLICC-ML-2086"/>
  </r>
  <r>
    <d v="2023-02-23T00:00:00"/>
    <x v="0"/>
    <s v="UCLA Graduate"/>
    <d v="2023-03-08T00:00:00"/>
    <s v="HP-102"/>
    <s v="CLICC Circ Desk"/>
    <s v="W-POW-11"/>
  </r>
  <r>
    <d v="2023-02-23T00:00:00"/>
    <x v="0"/>
    <s v="UCLA Graduate"/>
    <d v="2023-03-09T00:00:00"/>
    <s v="CLICC-ML-0077"/>
    <s v="CLICC Circ Desk"/>
    <s v="ITS MacBook 132"/>
  </r>
  <r>
    <d v="2023-02-23T00:00:00"/>
    <x v="0"/>
    <s v="UCLA Graduate"/>
    <d v="2023-03-09T00:00:00"/>
    <s v="CLICC-ML-0103"/>
    <s v="CLICC Circ Desk"/>
    <s v="ITS MacBook 77"/>
  </r>
  <r>
    <d v="2023-02-23T00:00:00"/>
    <x v="0"/>
    <s v="UCLA Graduate"/>
    <d v="2023-03-09T00:00:00"/>
    <s v="CLICC-ML-2063"/>
    <s v="CLICC Circ Desk"/>
    <s v="CLICC-ML-2063"/>
  </r>
  <r>
    <d v="2023-02-23T00:00:00"/>
    <x v="0"/>
    <s v="UCLA Graduate"/>
    <d v="2023-03-09T00:00:00"/>
    <s v="CLICC-MM-0122"/>
    <s v="CLICC Circ Desk"/>
    <s v="ITS iPad 207"/>
  </r>
  <r>
    <d v="2023-02-23T00:00:00"/>
    <x v="0"/>
    <s v="UCLA Graduate"/>
    <d v="2023-03-09T00:00:00"/>
    <s v="CLICC-MM-0229"/>
    <s v="CLICC Circ Desk"/>
    <s v="ITS iPad 27"/>
  </r>
  <r>
    <d v="2023-02-23T00:00:00"/>
    <x v="0"/>
    <s v="UCLA Graduate"/>
    <d v="2023-03-09T00:00:00"/>
    <s v="CLICC-MM-061"/>
    <s v="CLICC Circ Desk"/>
    <m/>
  </r>
  <r>
    <d v="2023-02-23T00:00:00"/>
    <x v="0"/>
    <s v="UCLA Graduate"/>
    <d v="2023-03-09T00:00:00"/>
    <s v="HP-086"/>
    <s v="CLICC Circ Desk"/>
    <s v="WL-RC2-16"/>
  </r>
  <r>
    <d v="2023-02-23T00:00:00"/>
    <x v="0"/>
    <s v="UCLA Law Grad"/>
    <d v="2023-03-09T00:00:00"/>
    <s v="CLICC-MM-0224"/>
    <s v="CLICC Circ Desk"/>
    <s v="ITS iPad 286"/>
  </r>
  <r>
    <d v="2023-02-23T00:00:00"/>
    <x v="0"/>
    <s v="UCLA Music Grad"/>
    <d v="2023-02-23T00:00:00"/>
    <s v="OMNI25"/>
    <s v="Music Circ Desk"/>
    <s v="OMN-MUS-05"/>
  </r>
  <r>
    <d v="2023-02-23T00:00:00"/>
    <x v="0"/>
    <s v="UCLA Staff"/>
    <d v="2023-02-23T00:00:00"/>
    <s v="HDST30"/>
    <s v="CLICC Circ Desk"/>
    <m/>
  </r>
  <r>
    <d v="2023-02-23T00:00:00"/>
    <x v="0"/>
    <s v="UCLA Undergrad"/>
    <d v="2023-02-23T00:00:00"/>
    <s v="ANKER10"/>
    <s v="CLICC Circ Desk"/>
    <m/>
  </r>
  <r>
    <d v="2023-02-23T00:00:00"/>
    <x v="0"/>
    <s v="UCLA Undergrad"/>
    <d v="2023-02-23T00:00:00"/>
    <s v="CALC09"/>
    <s v="CLICC Circ Desk"/>
    <m/>
  </r>
  <r>
    <d v="2023-02-23T00:00:00"/>
    <x v="0"/>
    <s v="UCLA Undergrad"/>
    <d v="2023-02-23T00:00:00"/>
    <s v="HDMIC18"/>
    <s v="CLICC Circ Desk"/>
    <s v="HDMC-YRL-10"/>
  </r>
  <r>
    <d v="2023-02-23T00:00:00"/>
    <x v="0"/>
    <s v="UCLA Undergrad"/>
    <d v="2023-02-23T00:00:00"/>
    <s v="HDMIC20"/>
    <s v="CLICC Circ Desk"/>
    <s v="HDMC-YRL-12"/>
  </r>
  <r>
    <d v="2023-02-23T00:00:00"/>
    <x v="0"/>
    <s v="UCLA Undergrad"/>
    <d v="2023-02-23T00:00:00"/>
    <s v="HDMIC30"/>
    <s v="CLICC Circ Desk"/>
    <s v="HDMC-POW-04"/>
  </r>
  <r>
    <d v="2023-02-23T00:00:00"/>
    <x v="0"/>
    <s v="UCLA Undergrad"/>
    <d v="2023-02-23T00:00:00"/>
    <s v="HDST08"/>
    <s v="CLICC Circ Desk"/>
    <s v="HDS-YRL-02"/>
  </r>
  <r>
    <d v="2023-02-23T00:00:00"/>
    <x v="0"/>
    <s v="UCLA Undergrad"/>
    <d v="2023-02-23T00:00:00"/>
    <s v="HDST11"/>
    <s v="CLICC Circ Desk"/>
    <s v="HDS-YRL-05"/>
  </r>
  <r>
    <d v="2023-02-23T00:00:00"/>
    <x v="0"/>
    <s v="UCLA Undergrad"/>
    <d v="2023-02-23T00:00:00"/>
    <s v="HPUSBC05"/>
    <s v="SEL Boelter Circ Desk"/>
    <s v="HPUS-BOE-05"/>
  </r>
  <r>
    <d v="2023-02-23T00:00:00"/>
    <x v="0"/>
    <s v="UCLA Undergrad"/>
    <d v="2023-02-23T00:00:00"/>
    <s v="HPUSBC12"/>
    <s v="SEL Boelter Circ Desk"/>
    <m/>
  </r>
  <r>
    <d v="2023-02-23T00:00:00"/>
    <x v="0"/>
    <s v="UCLA Undergrad"/>
    <d v="2023-02-23T00:00:00"/>
    <s v="IPHONE21"/>
    <s v="SEL Boelter Circ Desk"/>
    <s v="IPH-BOE-05"/>
  </r>
  <r>
    <d v="2023-02-23T00:00:00"/>
    <x v="0"/>
    <s v="UCLA Undergrad"/>
    <d v="2023-02-23T00:00:00"/>
    <s v="IPHONE33"/>
    <s v="CLICC Circ Desk"/>
    <s v="IPH-YRL-09"/>
  </r>
  <r>
    <d v="2023-02-23T00:00:00"/>
    <x v="0"/>
    <s v="UCLA Undergrad"/>
    <d v="2023-02-23T00:00:00"/>
    <s v="IPHONE34"/>
    <s v="CLICC Circ Desk"/>
    <s v="IPH-YRL-10"/>
  </r>
  <r>
    <d v="2023-02-23T00:00:00"/>
    <x v="0"/>
    <s v="UCLA Undergrad"/>
    <d v="2023-02-23T00:00:00"/>
    <s v="IPHONE35"/>
    <s v="CLICC Circ Desk"/>
    <s v="IPH-YRL-11"/>
  </r>
  <r>
    <d v="2023-02-23T00:00:00"/>
    <x v="0"/>
    <s v="UCLA Undergrad"/>
    <d v="2023-02-23T00:00:00"/>
    <s v="IPHONE37"/>
    <s v="CLICC Circ Desk"/>
    <s v="IPH-YRL-13"/>
  </r>
  <r>
    <d v="2023-02-23T00:00:00"/>
    <x v="0"/>
    <s v="UCLA Undergrad"/>
    <d v="2023-02-23T00:00:00"/>
    <s v="IPHONE44"/>
    <s v="CLICC Circ Desk"/>
    <m/>
  </r>
  <r>
    <d v="2023-02-23T00:00:00"/>
    <x v="0"/>
    <s v="UCLA Undergrad"/>
    <d v="2023-02-23T00:00:00"/>
    <s v="IPHONE48"/>
    <s v="CLICC Circ Desk"/>
    <s v="IPH-POW-04"/>
  </r>
  <r>
    <d v="2023-02-23T00:00:00"/>
    <x v="0"/>
    <s v="UCLA Undergrad"/>
    <d v="2023-02-23T00:00:00"/>
    <s v="IPHONE52"/>
    <s v="CLICC Circ Desk"/>
    <s v="IPH-POW-08"/>
  </r>
  <r>
    <d v="2023-02-23T00:00:00"/>
    <x v="0"/>
    <s v="UCLA Undergrad"/>
    <d v="2023-02-23T00:00:00"/>
    <s v="IPHONE54"/>
    <s v="CLICC Circ Desk"/>
    <s v="IPH-POW-10"/>
  </r>
  <r>
    <d v="2023-02-23T00:00:00"/>
    <x v="0"/>
    <s v="UCLA Undergrad"/>
    <d v="2023-02-23T00:00:00"/>
    <s v="MACCHRG53"/>
    <s v="CLICC Circ Desk"/>
    <s v="MAGT-POW-07"/>
  </r>
  <r>
    <d v="2023-02-23T00:00:00"/>
    <x v="0"/>
    <s v="UCLA Undergrad"/>
    <d v="2023-02-23T00:00:00"/>
    <s v="MACUSBC07"/>
    <s v="CLICC Circ Desk"/>
    <s v="USBC-YRL-03"/>
  </r>
  <r>
    <d v="2023-02-23T00:00:00"/>
    <x v="0"/>
    <s v="UCLA Undergrad"/>
    <d v="2023-02-23T00:00:00"/>
    <s v="MACUSBC08"/>
    <s v="CLICC Circ Desk"/>
    <s v="USBC-YRL-04"/>
  </r>
  <r>
    <d v="2023-02-23T00:00:00"/>
    <x v="0"/>
    <s v="UCLA Undergrad"/>
    <d v="2023-02-23T00:00:00"/>
    <s v="MACUSBC20"/>
    <s v="CLICC Circ Desk"/>
    <s v="USBC-POW-03"/>
  </r>
  <r>
    <d v="2023-02-23T00:00:00"/>
    <x v="0"/>
    <s v="UCLA Undergrad"/>
    <d v="2023-02-23T00:00:00"/>
    <s v="MACUSBC23"/>
    <s v="CLICC Circ Desk"/>
    <s v="USBC-POW-06"/>
  </r>
  <r>
    <d v="2023-02-23T00:00:00"/>
    <x v="0"/>
    <s v="UCLA Undergrad"/>
    <d v="2023-02-23T00:00:00"/>
    <s v="MACUSBC25"/>
    <s v="CLICC Circ Desk"/>
    <s v="USBC-POW-08"/>
  </r>
  <r>
    <d v="2023-02-23T00:00:00"/>
    <x v="0"/>
    <s v="UCLA Undergrad"/>
    <d v="2023-02-23T00:00:00"/>
    <s v="MACUSBC30"/>
    <s v="CLICC Circ Desk"/>
    <m/>
  </r>
  <r>
    <d v="2023-02-23T00:00:00"/>
    <x v="0"/>
    <s v="UCLA Undergrad"/>
    <d v="2023-02-23T00:00:00"/>
    <s v="OMNI17"/>
    <s v="SEL Boelter Circ Desk"/>
    <s v="OMN-BOE-07"/>
  </r>
  <r>
    <d v="2023-02-23T00:00:00"/>
    <x v="0"/>
    <s v="UCLA Undergrad"/>
    <d v="2023-02-23T00:00:00"/>
    <s v="OMNI18"/>
    <s v="SEL Boelter Circ Desk"/>
    <s v="OMN-BOE-08"/>
  </r>
  <r>
    <d v="2023-02-23T00:00:00"/>
    <x v="0"/>
    <s v="UCLA Undergrad"/>
    <d v="2023-02-23T00:00:00"/>
    <s v="OMNI40"/>
    <s v="CLICC Circ Desk"/>
    <s v="OMN-YRL-10"/>
  </r>
  <r>
    <d v="2023-02-23T00:00:00"/>
    <x v="0"/>
    <s v="UCLA Undergrad"/>
    <d v="2023-02-23T00:00:00"/>
    <s v="OMNI43"/>
    <s v="CLICC Circ Desk"/>
    <m/>
  </r>
  <r>
    <d v="2023-02-23T00:00:00"/>
    <x v="0"/>
    <s v="UCLA Undergrad"/>
    <d v="2023-02-23T00:00:00"/>
    <s v="SUP010"/>
    <s v="SEL Boelter Circ Desk"/>
    <s v="BOE-SUP-01"/>
  </r>
  <r>
    <d v="2023-02-23T00:00:00"/>
    <x v="0"/>
    <s v="UCLA Undergrad"/>
    <d v="2023-02-23T00:00:00"/>
    <s v="UHDMI04"/>
    <s v="SEL Boelter Circ Desk"/>
    <s v="UHDM-BOE-01"/>
  </r>
  <r>
    <d v="2023-02-23T00:00:00"/>
    <x v="0"/>
    <s v="UCLA Undergrad"/>
    <d v="2023-02-23T00:00:00"/>
    <s v="UHDMI10"/>
    <s v="CLICC Circ Desk"/>
    <m/>
  </r>
  <r>
    <d v="2023-02-23T00:00:00"/>
    <x v="0"/>
    <s v="UCLA Undergrad"/>
    <d v="2023-02-23T00:00:00"/>
    <s v="UHDMI11"/>
    <s v="CLICC Circ Desk"/>
    <m/>
  </r>
  <r>
    <d v="2023-02-23T00:00:00"/>
    <x v="0"/>
    <s v="UCLA Undergrad"/>
    <d v="2023-02-23T00:00:00"/>
    <s v="UVGA16"/>
    <s v="CLICC Circ Desk"/>
    <m/>
  </r>
  <r>
    <d v="2023-02-23T00:00:00"/>
    <x v="0"/>
    <s v="UCLA Undergrad"/>
    <d v="2023-02-23T00:00:00"/>
    <s v="WALLADPT04"/>
    <s v="SEL Boelter Circ Desk"/>
    <s v="ADP-BOE-02"/>
  </r>
  <r>
    <d v="2023-02-23T00:00:00"/>
    <x v="0"/>
    <s v="UCLA Undergrad"/>
    <d v="2023-02-23T00:00:00"/>
    <s v="WALLADPT07"/>
    <s v="SEL Boelter Circ Desk"/>
    <s v="ADP-BOE-05"/>
  </r>
  <r>
    <d v="2023-02-23T00:00:00"/>
    <x v="0"/>
    <s v="UCLA Undergrad"/>
    <d v="2023-02-23T00:00:00"/>
    <s v="WALLADPT12"/>
    <s v="CLICC Circ Desk"/>
    <s v="ADP-POW-01"/>
  </r>
  <r>
    <d v="2023-02-23T00:00:00"/>
    <x v="0"/>
    <s v="UCLA Undergrad"/>
    <d v="2023-02-23T00:00:00"/>
    <s v="WALLADPT33"/>
    <s v="CLICC Circ Desk"/>
    <m/>
  </r>
  <r>
    <d v="2023-02-23T00:00:00"/>
    <x v="0"/>
    <s v="UCLA Undergrad"/>
    <d v="2023-02-23T00:00:00"/>
    <s v="WALLADPT39"/>
    <s v="CLICC Circ Desk"/>
    <m/>
  </r>
  <r>
    <d v="2023-02-23T00:00:00"/>
    <x v="0"/>
    <s v="UCLA Undergrad"/>
    <d v="2023-02-23T00:00:00"/>
    <s v="WALLADPT41"/>
    <s v="CLICC Circ Desk"/>
    <m/>
  </r>
  <r>
    <d v="2023-02-23T00:00:00"/>
    <x v="0"/>
    <s v="UCLA Undergrad"/>
    <d v="2023-02-23T00:00:00"/>
    <s v="WALLADPT42"/>
    <s v="CLICC Circ Desk"/>
    <m/>
  </r>
  <r>
    <d v="2023-02-23T00:00:00"/>
    <x v="0"/>
    <s v="UCLA Undergrad"/>
    <d v="2023-02-23T00:00:00"/>
    <s v="WALLADPT44"/>
    <s v="CLICC Circ Desk"/>
    <m/>
  </r>
  <r>
    <d v="2023-02-23T00:00:00"/>
    <x v="0"/>
    <s v="UCLA Undergrad"/>
    <d v="2023-02-23T00:00:00"/>
    <s v="WALLADPT45"/>
    <s v="CLICC Circ Desk"/>
    <m/>
  </r>
  <r>
    <d v="2023-02-23T00:00:00"/>
    <x v="0"/>
    <s v="UCLA Undergrad"/>
    <d v="2023-02-23T00:00:00"/>
    <s v="WALLADPT48"/>
    <s v="CLICC Circ Desk"/>
    <m/>
  </r>
  <r>
    <d v="2023-02-23T00:00:00"/>
    <x v="0"/>
    <s v="UCLA Undergrad"/>
    <d v="2023-02-23T00:00:00"/>
    <s v="WALLADPT50"/>
    <s v="CLICC Circ Desk"/>
    <m/>
  </r>
  <r>
    <d v="2023-02-23T00:00:00"/>
    <x v="0"/>
    <s v="UCLA Undergrad"/>
    <d v="2023-02-24T00:00:00"/>
    <s v="IPHONE42"/>
    <s v="Default Circulation Desk"/>
    <s v="IPH-LOC-04"/>
  </r>
  <r>
    <d v="2023-02-23T00:00:00"/>
    <x v="0"/>
    <s v="UCLA Undergrad"/>
    <d v="2023-03-02T00:00:00"/>
    <s v="CBK096"/>
    <s v="CLICC Circ Desk"/>
    <s v="CYRL-22"/>
  </r>
  <r>
    <d v="2023-02-23T00:00:00"/>
    <x v="0"/>
    <s v="UCLA Undergrad"/>
    <d v="2023-03-02T00:00:00"/>
    <s v="CBK156"/>
    <s v="Default Circulation Desk"/>
    <s v="CL-BOE-02"/>
  </r>
  <r>
    <d v="2023-02-23T00:00:00"/>
    <x v="0"/>
    <s v="UCLA Undergrad"/>
    <d v="2023-03-02T00:00:00"/>
    <s v="CBK221"/>
    <s v="SEL Boelter Circ Desk"/>
    <s v="CBK-BOE-12"/>
  </r>
  <r>
    <d v="2023-02-23T00:00:00"/>
    <x v="0"/>
    <s v="UCLA Undergrad"/>
    <d v="2023-03-02T00:00:00"/>
    <s v="CBK230"/>
    <s v="SEL Geology Circ Desk"/>
    <s v="CBK-GEO-01"/>
  </r>
  <r>
    <d v="2023-02-23T00:00:00"/>
    <x v="0"/>
    <s v="UCLA Undergrad"/>
    <d v="2023-03-02T00:00:00"/>
    <s v="CBK262"/>
    <s v="Default Circulation Desk"/>
    <s v="CBK-CLICC-13"/>
  </r>
  <r>
    <d v="2023-02-23T00:00:00"/>
    <x v="0"/>
    <s v="UCLA Undergrad"/>
    <d v="2023-03-02T00:00:00"/>
    <s v="CBK303"/>
    <s v="Default Circulation Desk"/>
    <s v="CBK-CLICC-54"/>
  </r>
  <r>
    <d v="2023-02-23T00:00:00"/>
    <x v="0"/>
    <s v="UCLA Undergrad"/>
    <d v="2023-03-02T00:00:00"/>
    <s v="CBK370"/>
    <s v="Default Circulation Desk"/>
    <s v="CBK-CLICC-121"/>
  </r>
  <r>
    <d v="2023-02-23T00:00:00"/>
    <x v="0"/>
    <s v="UCLA Undergrad"/>
    <d v="2023-03-02T00:00:00"/>
    <s v="CBK373"/>
    <s v="Default Circulation Desk"/>
    <s v="CBK-CLICC-124"/>
  </r>
  <r>
    <d v="2023-02-23T00:00:00"/>
    <x v="0"/>
    <s v="UCLA Undergrad"/>
    <d v="2023-03-02T00:00:00"/>
    <s v="CBK385"/>
    <s v="Default Circulation Desk"/>
    <s v="CBK-CLICC-136"/>
  </r>
  <r>
    <d v="2023-02-23T00:00:00"/>
    <x v="0"/>
    <s v="UCLA Undergrad"/>
    <d v="2023-03-02T00:00:00"/>
    <s v="CLICC-ML-0001"/>
    <s v="CLICC Circ Desk"/>
    <s v="ITS MacBook 171"/>
  </r>
  <r>
    <d v="2023-02-23T00:00:00"/>
    <x v="0"/>
    <s v="UCLA Undergrad"/>
    <d v="2023-03-02T00:00:00"/>
    <s v="CLICC-ML-0122"/>
    <s v="CLICC Circ Desk"/>
    <s v="ITS MacBook 82"/>
  </r>
  <r>
    <d v="2023-02-23T00:00:00"/>
    <x v="0"/>
    <s v="UCLA Undergrad"/>
    <d v="2023-03-02T00:00:00"/>
    <s v="CLICC-ML-0129"/>
    <s v="CLICC Circ Desk"/>
    <s v="ITS MacBook 22"/>
  </r>
  <r>
    <d v="2023-02-23T00:00:00"/>
    <x v="0"/>
    <s v="UCLA Undergrad"/>
    <d v="2023-03-02T00:00:00"/>
    <s v="CLICC-ML-2015"/>
    <s v="CLICC Circ Desk"/>
    <s v="CLICC-ML-2015"/>
  </r>
  <r>
    <d v="2023-02-23T00:00:00"/>
    <x v="0"/>
    <s v="UCLA Undergrad"/>
    <d v="2023-03-02T00:00:00"/>
    <s v="CLICC-ML-2089"/>
    <s v="CLICC Circ Desk"/>
    <s v="CLICC-ML-2089"/>
  </r>
  <r>
    <d v="2023-02-23T00:00:00"/>
    <x v="0"/>
    <s v="UCLA Undergrad"/>
    <d v="2023-03-02T00:00:00"/>
    <s v="CLICC-MM-0174"/>
    <s v="CLICC Circ Desk"/>
    <s v="ITS iPad 144"/>
  </r>
  <r>
    <d v="2023-02-23T00:00:00"/>
    <x v="0"/>
    <s v="UCLA Undergrad"/>
    <d v="2023-03-02T00:00:00"/>
    <s v="CLICC-MM-063"/>
    <s v="CLICC Circ Desk"/>
    <m/>
  </r>
  <r>
    <d v="2023-02-23T00:00:00"/>
    <x v="0"/>
    <s v="UCLA Undergrad"/>
    <d v="2023-03-02T00:00:00"/>
    <s v="HP016"/>
    <s v="CLICC Circ Desk"/>
    <s v="WL-BCR-06"/>
  </r>
  <r>
    <d v="2023-02-23T00:00:00"/>
    <x v="0"/>
    <s v="UCLA Undergrad"/>
    <d v="2023-03-02T00:00:00"/>
    <s v="HP136"/>
    <s v="CLICC Circ Desk"/>
    <s v="WL-PC2-25"/>
  </r>
  <r>
    <d v="2023-02-23T00:00:00"/>
    <x v="0"/>
    <s v="UCLA Undergrad"/>
    <d v="2023-03-02T00:00:00"/>
    <s v="HP151"/>
    <s v="CLICC Circ Desk"/>
    <s v="WL-LTL-05"/>
  </r>
  <r>
    <d v="2023-02-23T00:00:00"/>
    <x v="0"/>
    <s v="UCLA Undergrad"/>
    <d v="2023-03-05T00:00:00"/>
    <s v="CLICC-ML-0082"/>
    <s v="CLICC Circ Desk"/>
    <s v="ITS MacBook 33"/>
  </r>
  <r>
    <d v="2023-02-23T00:00:00"/>
    <x v="0"/>
    <s v="UCLA Undergrad"/>
    <d v="2023-03-06T00:00:00"/>
    <s v="CBK381"/>
    <s v="Default Circulation Desk"/>
    <s v="CBK-CLICC-132"/>
  </r>
  <r>
    <d v="2023-02-23T00:00:00"/>
    <x v="0"/>
    <s v="UCLA Undergrad"/>
    <d v="2023-03-09T00:00:00"/>
    <s v="CBK412"/>
    <s v="CLICC Circ Desk"/>
    <s v="CBK-CLICC-163"/>
  </r>
  <r>
    <d v="2023-02-23T00:00:00"/>
    <x v="0"/>
    <s v="UCLA Undergrad"/>
    <d v="2023-03-09T00:00:00"/>
    <s v="CLICC-ML-0076"/>
    <s v="CLICC Circ Desk"/>
    <s v="ITS MacBook 175"/>
  </r>
  <r>
    <d v="2023-02-23T00:00:00"/>
    <x v="0"/>
    <s v="UCLA Undergrad"/>
    <d v="2023-03-09T00:00:00"/>
    <s v="CLICC-ML-0086"/>
    <s v="CLICC Circ Desk"/>
    <s v="ITS MacBook 141"/>
  </r>
  <r>
    <d v="2023-02-23T00:00:00"/>
    <x v="0"/>
    <s v="UCLA Undergrad"/>
    <d v="2023-03-09T00:00:00"/>
    <s v="CLICC-ML-0120"/>
    <s v="CLICC Circ Desk"/>
    <s v="ITS MacBook 10"/>
  </r>
  <r>
    <d v="2023-02-23T00:00:00"/>
    <x v="0"/>
    <s v="UCLA Undergrad"/>
    <d v="2023-03-09T00:00:00"/>
    <s v="CLICC-ML-2027"/>
    <s v="CLICC Circ Desk"/>
    <s v="CLICC-ML-2027"/>
  </r>
  <r>
    <d v="2023-02-23T00:00:00"/>
    <x v="0"/>
    <s v="UCLA Undergrad"/>
    <d v="2023-03-09T00:00:00"/>
    <s v="CLICC-ML-2052"/>
    <s v="CLICC Circ Desk"/>
    <s v="CLICC-ML-2052"/>
  </r>
  <r>
    <d v="2023-02-23T00:00:00"/>
    <x v="0"/>
    <s v="UCLA Undergrad"/>
    <d v="2023-03-09T00:00:00"/>
    <s v="CLICC-ML-2088"/>
    <s v="CLICC Circ Desk"/>
    <s v="CLICC-ML-2088"/>
  </r>
  <r>
    <d v="2023-02-23T00:00:00"/>
    <x v="0"/>
    <s v="UCLA Undergrad"/>
    <d v="2023-03-09T00:00:00"/>
    <s v="FAC955"/>
    <s v="CLICC Circ Desk"/>
    <s v="ITS iPad 315"/>
  </r>
  <r>
    <d v="2023-02-23T00:00:00"/>
    <x v="0"/>
    <s v="UCLA Undergrad"/>
    <d v="2023-03-09T00:00:00"/>
    <s v="HP007"/>
    <s v="CLICC Circ Desk"/>
    <s v="WL-BIO-07"/>
  </r>
  <r>
    <d v="2023-02-23T00:00:00"/>
    <x v="0"/>
    <s v="UCLA Undergrad"/>
    <d v="2023-03-20T00:00:00"/>
    <s v="CLICC-MM-0174"/>
    <s v="CLICC Circ Desk"/>
    <s v="ITS iPad 144"/>
  </r>
  <r>
    <d v="2023-02-23T00:00:00"/>
    <x v="76"/>
    <s v="UCLA Undergrad"/>
    <d v="2023-03-09T00:00:00"/>
    <s v="CLICC-ML-2087"/>
    <s v="CLICC Circ Desk"/>
    <s v="CLICC-ML-2087"/>
  </r>
  <r>
    <d v="2023-02-23T00:00:00"/>
    <x v="77"/>
    <s v="UCLA Graduate"/>
    <d v="2023-03-02T00:00:00"/>
    <s v="CLICC-MM-0194"/>
    <s v="CLICC Circ Desk"/>
    <s v="ITS iPad 318"/>
  </r>
  <r>
    <d v="2023-02-24T00:00:00"/>
    <x v="0"/>
    <m/>
    <d v="2023-02-24T00:00:00"/>
    <s v="FAC859"/>
    <s v="CLICC Circ Desk"/>
    <s v="ITS Windows Laptop 459"/>
  </r>
  <r>
    <d v="2023-02-24T00:00:00"/>
    <x v="0"/>
    <m/>
    <d v="2023-02-24T00:00:00"/>
    <s v="HPUSBC05"/>
    <s v="SEL Boelter Circ Desk"/>
    <s v="HPUS-BOE-05"/>
  </r>
  <r>
    <d v="2023-02-24T00:00:00"/>
    <x v="0"/>
    <m/>
    <d v="2023-02-24T00:00:00"/>
    <s v="IPHONE17"/>
    <s v="SEL Boelter Circ Desk"/>
    <s v="IPH-BOE-01"/>
  </r>
  <r>
    <d v="2023-02-24T00:00:00"/>
    <x v="0"/>
    <m/>
    <d v="2023-02-24T00:00:00"/>
    <s v="OMNI18"/>
    <s v="SEL Boelter Circ Desk"/>
    <s v="OMN-BOE-08"/>
  </r>
  <r>
    <d v="2023-02-24T00:00:00"/>
    <x v="0"/>
    <m/>
    <d v="2023-02-24T00:00:00"/>
    <s v="SUP021"/>
    <s v="SEL Geology Circ Desk"/>
    <s v="GEO-SUP-02"/>
  </r>
  <r>
    <d v="2023-02-24T00:00:00"/>
    <x v="0"/>
    <s v="UCLA Graduate"/>
    <d v="2023-02-24T00:00:00"/>
    <s v="BIOUSBCVGA02"/>
    <s v="Biomed Circ Desk"/>
    <s v="BIO-USBC-VGA-02"/>
  </r>
  <r>
    <d v="2023-02-24T00:00:00"/>
    <x v="0"/>
    <s v="UCLA Graduate"/>
    <d v="2023-02-24T00:00:00"/>
    <s v="IPHONE37"/>
    <s v="CLICC Circ Desk"/>
    <s v="IPH-YRL-13"/>
  </r>
  <r>
    <d v="2023-02-24T00:00:00"/>
    <x v="0"/>
    <s v="UCLA Graduate"/>
    <d v="2023-02-24T00:00:00"/>
    <s v="IPHONE57"/>
    <s v="Biomed Circ Desk"/>
    <s v="IPH-BIO-01"/>
  </r>
  <r>
    <d v="2023-02-24T00:00:00"/>
    <x v="0"/>
    <s v="UCLA Graduate"/>
    <d v="2023-02-24T00:00:00"/>
    <s v="IPHONE58"/>
    <s v="Biomed Circ Desk"/>
    <s v="IPH-BIO-02"/>
  </r>
  <r>
    <d v="2023-02-24T00:00:00"/>
    <x v="0"/>
    <s v="UCLA Graduate"/>
    <d v="2023-02-24T00:00:00"/>
    <s v="MACCHRG63"/>
    <s v="Biomed Circ Desk"/>
    <s v="MAGT-BIO-02"/>
  </r>
  <r>
    <d v="2023-02-24T00:00:00"/>
    <x v="0"/>
    <s v="UCLA Graduate"/>
    <d v="2023-02-24T00:00:00"/>
    <s v="MACUSBC06"/>
    <s v="CLICC Circ Desk"/>
    <s v="USBC-YRL-02"/>
  </r>
  <r>
    <d v="2023-02-24T00:00:00"/>
    <x v="0"/>
    <s v="UCLA Graduate"/>
    <d v="2023-02-24T00:00:00"/>
    <s v="MACUSBC25"/>
    <s v="CLICC Circ Desk"/>
    <s v="USBC-POW-08"/>
  </r>
  <r>
    <d v="2023-02-24T00:00:00"/>
    <x v="0"/>
    <s v="UCLA Graduate"/>
    <d v="2023-02-24T00:00:00"/>
    <s v="WALLADPT33"/>
    <s v="CLICC Circ Desk"/>
    <m/>
  </r>
  <r>
    <d v="2023-02-24T00:00:00"/>
    <x v="0"/>
    <s v="UCLA Graduate"/>
    <d v="2023-02-27T00:00:00"/>
    <s v="CALC18"/>
    <s v="Biomed Circ Desk"/>
    <m/>
  </r>
  <r>
    <d v="2023-02-24T00:00:00"/>
    <x v="0"/>
    <s v="UCLA Graduate"/>
    <d v="2023-03-03T00:00:00"/>
    <s v="CBK096"/>
    <s v="CLICC Circ Desk"/>
    <s v="CYRL-22"/>
  </r>
  <r>
    <d v="2023-02-24T00:00:00"/>
    <x v="0"/>
    <s v="UCLA Graduate"/>
    <d v="2023-03-03T00:00:00"/>
    <s v="CBK413"/>
    <s v="CLICC Circ Desk"/>
    <s v="CBK-CLICC-164"/>
  </r>
  <r>
    <d v="2023-02-24T00:00:00"/>
    <x v="0"/>
    <s v="UCLA Graduate"/>
    <d v="2023-03-03T00:00:00"/>
    <s v="CBK419"/>
    <s v="Default Circulation Desk"/>
    <s v="CBK-CLICC-170"/>
  </r>
  <r>
    <d v="2023-02-24T00:00:00"/>
    <x v="0"/>
    <s v="UCLA Graduate"/>
    <d v="2023-03-03T00:00:00"/>
    <s v="CLICC-MM-0185"/>
    <s v="CLICC Circ Desk"/>
    <s v="ITS iPad 48"/>
  </r>
  <r>
    <d v="2023-02-24T00:00:00"/>
    <x v="0"/>
    <s v="UCLA Graduate"/>
    <d v="2023-03-09T00:00:00"/>
    <s v="CLICC-ML-2010"/>
    <s v="CLICC Circ Desk"/>
    <s v="CLICC-ML-2010"/>
  </r>
  <r>
    <d v="2023-02-24T00:00:00"/>
    <x v="0"/>
    <s v="UCLA Graduate"/>
    <d v="2023-03-09T00:00:00"/>
    <s v="HP-139"/>
    <s v="CLICC Circ Desk"/>
    <s v="WL-PC2-28"/>
  </r>
  <r>
    <d v="2023-02-24T00:00:00"/>
    <x v="0"/>
    <s v="UCLA Law Grad"/>
    <d v="2023-02-24T00:00:00"/>
    <s v="IPHONE78"/>
    <s v="CLICC Circ Desk"/>
    <m/>
  </r>
  <r>
    <d v="2023-02-24T00:00:00"/>
    <x v="0"/>
    <s v="UCLA Music Grad"/>
    <d v="2023-02-24T00:00:00"/>
    <s v="OMNI24"/>
    <s v="Music Circ Desk"/>
    <s v="OMN-MUS-04"/>
  </r>
  <r>
    <d v="2023-02-24T00:00:00"/>
    <x v="0"/>
    <s v="UCLA Staff"/>
    <d v="2023-02-24T00:00:00"/>
    <s v="SUP010"/>
    <s v="SEL Boelter Circ Desk"/>
    <s v="BOE-SUP-01"/>
  </r>
  <r>
    <d v="2023-02-24T00:00:00"/>
    <x v="0"/>
    <s v="UCLA Staff"/>
    <d v="2023-03-03T00:00:00"/>
    <s v="CBK215"/>
    <s v="SEL Boelter Circ Desk"/>
    <s v="CBK-BOE-06"/>
  </r>
  <r>
    <d v="2023-02-24T00:00:00"/>
    <x v="0"/>
    <s v="UCLA Staff"/>
    <d v="2023-03-03T00:00:00"/>
    <s v="CBK407"/>
    <s v="CLICC Circ Desk"/>
    <s v="CBK-CLICC-158"/>
  </r>
  <r>
    <d v="2023-02-24T00:00:00"/>
    <x v="0"/>
    <s v="UCLA Undergrad"/>
    <d v="2023-02-24T00:00:00"/>
    <s v="HDST04"/>
    <s v="SEL Boelter Circ Desk"/>
    <s v="HDS-BOE-04"/>
  </r>
  <r>
    <d v="2023-02-24T00:00:00"/>
    <x v="0"/>
    <s v="UCLA Undergrad"/>
    <d v="2023-02-24T00:00:00"/>
    <s v="HDST10"/>
    <s v="CLICC Circ Desk"/>
    <s v="HDS-YRL-04"/>
  </r>
  <r>
    <d v="2023-02-24T00:00:00"/>
    <x v="0"/>
    <s v="UCLA Undergrad"/>
    <d v="2023-02-24T00:00:00"/>
    <s v="HDST11"/>
    <s v="CLICC Circ Desk"/>
    <s v="HDS-YRL-05"/>
  </r>
  <r>
    <d v="2023-02-24T00:00:00"/>
    <x v="0"/>
    <s v="UCLA Undergrad"/>
    <d v="2023-02-24T00:00:00"/>
    <s v="HDST12"/>
    <s v="CLICC Circ Desk"/>
    <s v="HDS-POW-01"/>
  </r>
  <r>
    <d v="2023-02-24T00:00:00"/>
    <x v="0"/>
    <s v="UCLA Undergrad"/>
    <d v="2023-02-24T00:00:00"/>
    <s v="HDST16"/>
    <s v="CLICC Circ Desk"/>
    <s v="HDS-POW-05"/>
  </r>
  <r>
    <d v="2023-02-24T00:00:00"/>
    <x v="0"/>
    <s v="UCLA Undergrad"/>
    <d v="2023-02-24T00:00:00"/>
    <s v="HPUSBC09"/>
    <s v="SEL Boelter Circ Desk"/>
    <m/>
  </r>
  <r>
    <d v="2023-02-24T00:00:00"/>
    <x v="0"/>
    <s v="UCLA Undergrad"/>
    <d v="2023-02-24T00:00:00"/>
    <s v="HPUSBC12"/>
    <s v="SEL Boelter Circ Desk"/>
    <m/>
  </r>
  <r>
    <d v="2023-02-24T00:00:00"/>
    <x v="0"/>
    <s v="UCLA Undergrad"/>
    <d v="2023-02-24T00:00:00"/>
    <s v="IPHONE04"/>
    <s v="Music Circ Desk"/>
    <s v="IPH-MUS-04"/>
  </r>
  <r>
    <d v="2023-02-24T00:00:00"/>
    <x v="0"/>
    <s v="UCLA Undergrad"/>
    <d v="2023-02-24T00:00:00"/>
    <s v="IPHONE33"/>
    <s v="CLICC Circ Desk"/>
    <s v="IPH-YRL-09"/>
  </r>
  <r>
    <d v="2023-02-24T00:00:00"/>
    <x v="0"/>
    <s v="UCLA Undergrad"/>
    <d v="2023-02-24T00:00:00"/>
    <s v="IPHONE34"/>
    <s v="CLICC Circ Desk"/>
    <s v="IPH-YRL-10"/>
  </r>
  <r>
    <d v="2023-02-24T00:00:00"/>
    <x v="0"/>
    <s v="UCLA Undergrad"/>
    <d v="2023-02-24T00:00:00"/>
    <s v="IPHONE36"/>
    <s v="CLICC Circ Desk"/>
    <s v="IPH-YRL-12"/>
  </r>
  <r>
    <d v="2023-02-24T00:00:00"/>
    <x v="0"/>
    <s v="UCLA Undergrad"/>
    <d v="2023-02-24T00:00:00"/>
    <s v="IPHONE54"/>
    <s v="CLICC Circ Desk"/>
    <s v="IPH-POW-10"/>
  </r>
  <r>
    <d v="2023-02-24T00:00:00"/>
    <x v="0"/>
    <s v="UCLA Undergrad"/>
    <d v="2023-02-24T00:00:00"/>
    <s v="MACCHRG47"/>
    <s v="CLICC Circ Desk"/>
    <s v="MAGT-POW-01"/>
  </r>
  <r>
    <d v="2023-02-24T00:00:00"/>
    <x v="0"/>
    <s v="UCLA Undergrad"/>
    <d v="2023-02-24T00:00:00"/>
    <s v="MACCHRG53"/>
    <s v="CLICC Circ Desk"/>
    <s v="MAGT-POW-07"/>
  </r>
  <r>
    <d v="2023-02-24T00:00:00"/>
    <x v="0"/>
    <s v="UCLA Undergrad"/>
    <d v="2023-02-24T00:00:00"/>
    <s v="MACCHRG59"/>
    <s v="CLICC Circ Desk"/>
    <s v="MAGT-POW-13"/>
  </r>
  <r>
    <d v="2023-02-24T00:00:00"/>
    <x v="0"/>
    <s v="UCLA Undergrad"/>
    <d v="2023-02-24T00:00:00"/>
    <s v="MACUSBC05"/>
    <s v="CLICC Circ Desk"/>
    <s v="USBC-YRL-01"/>
  </r>
  <r>
    <d v="2023-02-24T00:00:00"/>
    <x v="0"/>
    <s v="UCLA Undergrad"/>
    <d v="2023-02-24T00:00:00"/>
    <s v="MACUSBC20"/>
    <s v="CLICC Circ Desk"/>
    <s v="USBC-POW-03"/>
  </r>
  <r>
    <d v="2023-02-24T00:00:00"/>
    <x v="0"/>
    <s v="UCLA Undergrad"/>
    <d v="2023-02-24T00:00:00"/>
    <s v="MACUSBC27"/>
    <s v="CLICC Circ Desk"/>
    <s v="USBC-POW-10"/>
  </r>
  <r>
    <d v="2023-02-24T00:00:00"/>
    <x v="0"/>
    <s v="UCLA Undergrad"/>
    <d v="2023-02-24T00:00:00"/>
    <s v="MACUSBC30"/>
    <s v="CLICC Circ Desk"/>
    <m/>
  </r>
  <r>
    <d v="2023-02-24T00:00:00"/>
    <x v="0"/>
    <s v="UCLA Undergrad"/>
    <d v="2023-02-24T00:00:00"/>
    <s v="OMNI11"/>
    <s v="SEL Boelter Circ Desk"/>
    <s v="OMN-BOE-01"/>
  </r>
  <r>
    <d v="2023-02-24T00:00:00"/>
    <x v="0"/>
    <s v="UCLA Undergrad"/>
    <d v="2023-02-24T00:00:00"/>
    <s v="OMNI14"/>
    <s v="SEL Boelter Circ Desk"/>
    <s v="OMN-BOE-04"/>
  </r>
  <r>
    <d v="2023-02-24T00:00:00"/>
    <x v="0"/>
    <s v="UCLA Undergrad"/>
    <d v="2023-02-24T00:00:00"/>
    <s v="OMNI15"/>
    <s v="SEL Boelter Circ Desk"/>
    <s v="OMN-BOE-05"/>
  </r>
  <r>
    <d v="2023-02-24T00:00:00"/>
    <x v="0"/>
    <s v="UCLA Undergrad"/>
    <d v="2023-02-24T00:00:00"/>
    <s v="OMNI24"/>
    <s v="Music Circ Desk"/>
    <s v="OMN-MUS-04"/>
  </r>
  <r>
    <d v="2023-02-24T00:00:00"/>
    <x v="0"/>
    <s v="UCLA Undergrad"/>
    <d v="2023-02-24T00:00:00"/>
    <s v="OMNI34"/>
    <s v="CLICC Circ Desk"/>
    <s v="OMN-YRL-04"/>
  </r>
  <r>
    <d v="2023-02-24T00:00:00"/>
    <x v="0"/>
    <s v="UCLA Undergrad"/>
    <d v="2023-02-24T00:00:00"/>
    <s v="UHDMI11"/>
    <s v="CLICC Circ Desk"/>
    <m/>
  </r>
  <r>
    <d v="2023-02-24T00:00:00"/>
    <x v="0"/>
    <s v="UCLA Undergrad"/>
    <d v="2023-02-24T00:00:00"/>
    <s v="WALLADPT29"/>
    <s v="CLICC Circ Desk"/>
    <m/>
  </r>
  <r>
    <d v="2023-02-24T00:00:00"/>
    <x v="0"/>
    <s v="UCLA Undergrad"/>
    <d v="2023-02-24T00:00:00"/>
    <s v="WALLADPT39"/>
    <s v="CLICC Circ Desk"/>
    <m/>
  </r>
  <r>
    <d v="2023-02-24T00:00:00"/>
    <x v="0"/>
    <s v="UCLA Undergrad"/>
    <d v="2023-02-24T00:00:00"/>
    <s v="WALLADPT42"/>
    <s v="CLICC Circ Desk"/>
    <m/>
  </r>
  <r>
    <d v="2023-02-24T00:00:00"/>
    <x v="0"/>
    <s v="UCLA Undergrad"/>
    <d v="2023-02-24T00:00:00"/>
    <s v="WALLADPT45"/>
    <s v="CLICC Circ Desk"/>
    <m/>
  </r>
  <r>
    <d v="2023-02-24T00:00:00"/>
    <x v="0"/>
    <s v="UCLA Undergrad"/>
    <d v="2023-03-03T00:00:00"/>
    <s v="CBK198"/>
    <s v="Biomed Circ Desk"/>
    <s v="CBK-BIO-09"/>
  </r>
  <r>
    <d v="2023-02-24T00:00:00"/>
    <x v="0"/>
    <s v="UCLA Undergrad"/>
    <d v="2023-03-03T00:00:00"/>
    <s v="CBK230"/>
    <s v="SEL Geology Circ Desk"/>
    <s v="CBK-GEO-01"/>
  </r>
  <r>
    <d v="2023-02-24T00:00:00"/>
    <x v="0"/>
    <s v="UCLA Undergrad"/>
    <d v="2023-03-03T00:00:00"/>
    <s v="CLICC-ML-2059"/>
    <s v="CLICC Circ Desk"/>
    <s v="CLICC-ML-2059"/>
  </r>
  <r>
    <d v="2023-02-24T00:00:00"/>
    <x v="0"/>
    <s v="UCLA Undergrad"/>
    <d v="2023-03-03T00:00:00"/>
    <s v="CLICC-MM-0233"/>
    <s v="CLICC Circ Desk"/>
    <s v="ITS iPad 284"/>
  </r>
  <r>
    <d v="2023-02-24T00:00:00"/>
    <x v="0"/>
    <s v="UCLA Undergrad"/>
    <d v="2023-03-03T00:00:00"/>
    <s v="HP-028"/>
    <s v="CLICC Circ Desk"/>
    <s v="WL-BCR-18"/>
  </r>
  <r>
    <d v="2023-02-24T00:00:00"/>
    <x v="0"/>
    <s v="UCLA Undergrad"/>
    <d v="2023-03-03T00:00:00"/>
    <s v="HP-118"/>
    <s v="CLICC Circ Desk"/>
    <s v="WL-PC2-07"/>
  </r>
  <r>
    <d v="2023-02-24T00:00:00"/>
    <x v="0"/>
    <s v="UCLA Undergrad"/>
    <d v="2023-03-10T00:00:00"/>
    <s v="CLICC-ML-0038"/>
    <s v="CLICC Circ Desk"/>
    <s v="ITS MacBook 106"/>
  </r>
  <r>
    <d v="2023-02-24T00:00:00"/>
    <x v="0"/>
    <s v="UCLA Undergrad"/>
    <d v="2023-03-10T00:00:00"/>
    <s v="CLICC-ML-0098"/>
    <s v="CLICC Circ Desk"/>
    <s v="ITS MacBook 161"/>
  </r>
  <r>
    <d v="2023-02-24T00:00:00"/>
    <x v="0"/>
    <s v="UCLA Undergrad"/>
    <d v="2023-03-10T00:00:00"/>
    <s v="CLICC-ML-0113"/>
    <s v="CLICC Circ Desk"/>
    <s v="ITS MacBook 103"/>
  </r>
  <r>
    <d v="2023-02-24T00:00:00"/>
    <x v="0"/>
    <s v="UCLA Undergrad"/>
    <d v="2023-03-10T00:00:00"/>
    <s v="HP-050"/>
    <s v="CLICC Circ Desk"/>
    <s v="WL-SEL-15"/>
  </r>
  <r>
    <d v="2023-02-24T00:00:00"/>
    <x v="0"/>
    <s v="UCLA Undergrad"/>
    <d v="2023-03-10T00:00:00"/>
    <s v="HP024"/>
    <s v="CLICC Circ Desk"/>
    <s v="WL-BCR-14"/>
  </r>
  <r>
    <d v="2023-02-24T00:00:00"/>
    <x v="0"/>
    <s v="UCLA Undergrad"/>
    <d v="2023-03-10T00:00:00"/>
    <s v="HP117"/>
    <s v="CLICC Circ Desk"/>
    <s v="WL-PC2-06"/>
  </r>
  <r>
    <d v="2023-02-24T00:00:00"/>
    <x v="0"/>
    <s v="UCLA Undergrad"/>
    <d v="2023-03-24T00:00:00"/>
    <s v="CBK295"/>
    <s v="CLICC Circ Desk"/>
    <s v="CBK-CLICC-46"/>
  </r>
  <r>
    <d v="2023-02-25T00:00:00"/>
    <x v="0"/>
    <s v="UCLA Graduate"/>
    <d v="2023-02-25T00:00:00"/>
    <s v="UVGA16"/>
    <s v="CLICC Circ Desk"/>
    <m/>
  </r>
  <r>
    <d v="2023-02-25T00:00:00"/>
    <x v="0"/>
    <s v="UCLA Graduate"/>
    <d v="2023-03-11T00:00:00"/>
    <s v="CLICC-ML-2075"/>
    <s v="CLICC Circ Desk"/>
    <s v="CLICC-ML-2075"/>
  </r>
  <r>
    <d v="2023-02-25T00:00:00"/>
    <x v="0"/>
    <s v="UCLA Music Grad"/>
    <d v="2023-02-25T00:00:00"/>
    <s v="UVGA01"/>
    <s v="Music Circ Desk"/>
    <s v="UVGA-MUS-01"/>
  </r>
  <r>
    <d v="2023-02-25T00:00:00"/>
    <x v="0"/>
    <s v="UCLA Undergrad"/>
    <d v="2023-02-25T00:00:00"/>
    <s v="HDMIC18"/>
    <s v="CLICC Circ Desk"/>
    <s v="HDMC-YRL-10"/>
  </r>
  <r>
    <d v="2023-02-25T00:00:00"/>
    <x v="0"/>
    <s v="UCLA Undergrad"/>
    <d v="2023-02-25T00:00:00"/>
    <s v="HDMIC25"/>
    <s v="CLICC Circ Desk"/>
    <s v="HDMC-YRL-17"/>
  </r>
  <r>
    <d v="2023-02-25T00:00:00"/>
    <x v="0"/>
    <s v="UCLA Undergrad"/>
    <d v="2023-02-25T00:00:00"/>
    <s v="MACUSBC05"/>
    <s v="CLICC Circ Desk"/>
    <s v="USBC-YRL-01"/>
  </r>
  <r>
    <d v="2023-02-25T00:00:00"/>
    <x v="0"/>
    <s v="UCLA Undergrad"/>
    <d v="2023-02-25T00:00:00"/>
    <s v="UHDMI22"/>
    <s v="CLICC Circ Desk"/>
    <m/>
  </r>
  <r>
    <d v="2023-02-25T00:00:00"/>
    <x v="0"/>
    <s v="UCLA Undergrad"/>
    <d v="2023-03-04T00:00:00"/>
    <s v="CLICC-MM-0166"/>
    <s v="CLICC Circ Desk"/>
    <s v="ITS iPad 155"/>
  </r>
  <r>
    <d v="2023-02-25T00:00:00"/>
    <x v="0"/>
    <s v="UCLA Undergrad"/>
    <d v="2023-03-04T00:00:00"/>
    <s v="HP088"/>
    <s v="CLICC Circ Desk"/>
    <s v="WL-RC2-18"/>
  </r>
  <r>
    <d v="2023-02-25T00:00:00"/>
    <x v="0"/>
    <s v="UCLA Undergrad"/>
    <d v="2023-03-11T00:00:00"/>
    <s v="CLICC-ML-2098"/>
    <s v="CLICC Circ Desk"/>
    <s v="CLICC-ML-2098"/>
  </r>
  <r>
    <d v="2023-02-26T00:00:00"/>
    <x v="0"/>
    <m/>
    <d v="2023-02-26T00:00:00"/>
    <s v="HP019"/>
    <s v="CLICC Circ Desk"/>
    <s v="WL-BCR-09"/>
  </r>
  <r>
    <d v="2023-02-26T00:00:00"/>
    <x v="0"/>
    <m/>
    <d v="2023-02-26T00:00:00"/>
    <s v="UVGA02"/>
    <s v="Music Circ Desk"/>
    <s v="UVGA-MUS-02"/>
  </r>
  <r>
    <d v="2023-02-26T00:00:00"/>
    <x v="0"/>
    <s v="UCLA Academic"/>
    <d v="2023-03-05T00:00:00"/>
    <s v="CBK357"/>
    <s v="CLICC Circ Desk"/>
    <s v="CBK-CLICC-108"/>
  </r>
  <r>
    <d v="2023-02-26T00:00:00"/>
    <x v="0"/>
    <s v="UCLA Graduate"/>
    <d v="2023-02-26T00:00:00"/>
    <s v="HPUSBC09"/>
    <s v="SEL Boelter Circ Desk"/>
    <m/>
  </r>
  <r>
    <d v="2023-02-26T00:00:00"/>
    <x v="0"/>
    <s v="UCLA Graduate"/>
    <d v="2023-03-05T00:00:00"/>
    <s v="HP009"/>
    <s v="CLICC Circ Desk"/>
    <s v="WL-BIO-09"/>
  </r>
  <r>
    <d v="2023-02-26T00:00:00"/>
    <x v="0"/>
    <s v="UCLA Undergrad"/>
    <d v="2023-02-26T00:00:00"/>
    <s v="HDST16"/>
    <s v="CLICC Circ Desk"/>
    <s v="HDS-POW-05"/>
  </r>
  <r>
    <d v="2023-02-26T00:00:00"/>
    <x v="0"/>
    <s v="UCLA Undergrad"/>
    <d v="2023-02-26T00:00:00"/>
    <s v="HPUSBC11"/>
    <s v="SEL Boelter Circ Desk"/>
    <m/>
  </r>
  <r>
    <d v="2023-02-26T00:00:00"/>
    <x v="0"/>
    <s v="UCLA Undergrad"/>
    <d v="2023-02-26T00:00:00"/>
    <s v="SUP-012"/>
    <s v="Music Circ Desk"/>
    <s v="MUS-SUP-01"/>
  </r>
  <r>
    <d v="2023-02-26T00:00:00"/>
    <x v="0"/>
    <s v="UCLA Undergrad"/>
    <d v="2023-02-26T00:00:00"/>
    <s v="UVGA02"/>
    <s v="Music Circ Desk"/>
    <s v="UVGA-MUS-02"/>
  </r>
  <r>
    <d v="2023-02-26T00:00:00"/>
    <x v="0"/>
    <s v="UCLA Undergrad"/>
    <d v="2023-03-05T00:00:00"/>
    <s v="CBK196"/>
    <s v="Biomed Circ Desk"/>
    <s v="CBK-BIO-07"/>
  </r>
  <r>
    <d v="2023-02-26T00:00:00"/>
    <x v="0"/>
    <s v="UCLA Undergrad"/>
    <d v="2023-03-05T00:00:00"/>
    <s v="CBK203"/>
    <s v="Biomed Circ Desk"/>
    <s v="CBK-BIO-14"/>
  </r>
  <r>
    <d v="2023-02-26T00:00:00"/>
    <x v="0"/>
    <s v="UCLA Undergrad"/>
    <d v="2023-03-11T00:00:00"/>
    <s v="HP019"/>
    <s v="CLICC Circ Desk"/>
    <s v="WL-BCR-09"/>
  </r>
  <r>
    <d v="2023-02-27T00:00:00"/>
    <x v="0"/>
    <m/>
    <d v="2023-02-27T00:00:00"/>
    <s v="CBK035"/>
    <s v="Default Circulation Desk"/>
    <s v="CPOW-01"/>
  </r>
  <r>
    <d v="2023-02-27T00:00:00"/>
    <x v="0"/>
    <m/>
    <d v="2023-02-27T00:00:00"/>
    <s v="CBK303"/>
    <s v="Default Circulation Desk"/>
    <s v="CBK-CLICC-54"/>
  </r>
  <r>
    <d v="2023-02-27T00:00:00"/>
    <x v="0"/>
    <m/>
    <d v="2023-02-27T00:00:00"/>
    <s v="CLICC-MM-079"/>
    <s v="CLICC Circ Desk"/>
    <m/>
  </r>
  <r>
    <d v="2023-02-27T00:00:00"/>
    <x v="0"/>
    <m/>
    <d v="2023-02-27T00:00:00"/>
    <s v="IPHONE18"/>
    <s v="SEL Boelter Circ Desk"/>
    <s v="IPH-BOE-02"/>
  </r>
  <r>
    <d v="2023-02-27T00:00:00"/>
    <x v="0"/>
    <m/>
    <d v="2023-02-27T00:00:00"/>
    <s v="MACUSBC12"/>
    <s v="Default Circulation Desk"/>
    <s v="USBC-LOC-01"/>
  </r>
  <r>
    <d v="2023-02-27T00:00:00"/>
    <x v="0"/>
    <m/>
    <d v="2023-02-27T00:00:00"/>
    <s v="MACUSBC17"/>
    <s v="Default Circulation Desk"/>
    <s v="USBC-LOC-06"/>
  </r>
  <r>
    <d v="2023-02-27T00:00:00"/>
    <x v="0"/>
    <m/>
    <d v="2023-02-27T00:00:00"/>
    <s v="OMNI28"/>
    <s v="Music Circ Desk"/>
    <s v="OMN-MUS-08"/>
  </r>
  <r>
    <d v="2023-02-27T00:00:00"/>
    <x v="0"/>
    <s v="External 10"/>
    <d v="2023-02-27T00:00:00"/>
    <s v="CBK203"/>
    <s v="Biomed Circ Desk"/>
    <s v="CBK-BIO-14"/>
  </r>
  <r>
    <d v="2023-02-27T00:00:00"/>
    <x v="0"/>
    <s v="UCLA Academic"/>
    <d v="2023-02-27T00:00:00"/>
    <s v="UVGA11"/>
    <s v="Biomed Circ Desk"/>
    <s v="UVGA-BIO-01"/>
  </r>
  <r>
    <d v="2023-02-27T00:00:00"/>
    <x v="0"/>
    <s v="UCLA Academic"/>
    <d v="2023-03-06T00:00:00"/>
    <s v="CLICC-ML-0003"/>
    <s v="CLICC Circ Desk"/>
    <s v="ITS MacBook 3"/>
  </r>
  <r>
    <d v="2023-02-27T00:00:00"/>
    <x v="0"/>
    <s v="UCLA Graduate"/>
    <d v="2023-02-27T00:00:00"/>
    <s v="HDST02"/>
    <s v="SEL Boelter Circ Desk"/>
    <s v="HDS-BOE-02"/>
  </r>
  <r>
    <d v="2023-02-27T00:00:00"/>
    <x v="0"/>
    <s v="UCLA Graduate"/>
    <d v="2023-02-27T00:00:00"/>
    <s v="HDST12"/>
    <s v="CLICC Circ Desk"/>
    <s v="HDS-POW-01"/>
  </r>
  <r>
    <d v="2023-02-27T00:00:00"/>
    <x v="0"/>
    <s v="UCLA Graduate"/>
    <d v="2023-02-27T00:00:00"/>
    <s v="HDST25"/>
    <s v="Biomed Circ Desk"/>
    <s v="HDS-BIO-08"/>
  </r>
  <r>
    <d v="2023-02-27T00:00:00"/>
    <x v="0"/>
    <s v="UCLA Graduate"/>
    <d v="2023-02-27T00:00:00"/>
    <s v="HPUSBC09"/>
    <s v="SEL Boelter Circ Desk"/>
    <m/>
  </r>
  <r>
    <d v="2023-02-27T00:00:00"/>
    <x v="0"/>
    <s v="UCLA Graduate"/>
    <d v="2023-02-27T00:00:00"/>
    <s v="HPUSBC11"/>
    <s v="SEL Boelter Circ Desk"/>
    <m/>
  </r>
  <r>
    <d v="2023-02-27T00:00:00"/>
    <x v="0"/>
    <s v="UCLA Graduate"/>
    <d v="2023-02-27T00:00:00"/>
    <s v="HPUSBC12"/>
    <s v="SEL Boelter Circ Desk"/>
    <m/>
  </r>
  <r>
    <d v="2023-02-27T00:00:00"/>
    <x v="0"/>
    <s v="UCLA Graduate"/>
    <d v="2023-02-27T00:00:00"/>
    <s v="IPHONE20"/>
    <s v="SEL Boelter Circ Desk"/>
    <s v="IPH-BOE-04"/>
  </r>
  <r>
    <d v="2023-02-27T00:00:00"/>
    <x v="0"/>
    <s v="UCLA Graduate"/>
    <d v="2023-02-27T00:00:00"/>
    <s v="IPHONE33"/>
    <s v="CLICC Circ Desk"/>
    <s v="IPH-YRL-09"/>
  </r>
  <r>
    <d v="2023-02-27T00:00:00"/>
    <x v="0"/>
    <s v="UCLA Graduate"/>
    <d v="2023-02-27T00:00:00"/>
    <s v="IPHONE58"/>
    <s v="Biomed Circ Desk"/>
    <s v="IPH-BIO-02"/>
  </r>
  <r>
    <d v="2023-02-27T00:00:00"/>
    <x v="0"/>
    <s v="UCLA Graduate"/>
    <d v="2023-02-27T00:00:00"/>
    <s v="MACCHRG42"/>
    <s v="CLICC Circ Desk"/>
    <s v="MAGT-YRL-04"/>
  </r>
  <r>
    <d v="2023-02-27T00:00:00"/>
    <x v="0"/>
    <s v="UCLA Graduate"/>
    <d v="2023-02-27T00:00:00"/>
    <s v="MACCHRG63"/>
    <s v="Biomed Circ Desk"/>
    <s v="MAGT-BIO-02"/>
  </r>
  <r>
    <d v="2023-02-27T00:00:00"/>
    <x v="0"/>
    <s v="UCLA Graduate"/>
    <d v="2023-02-27T00:00:00"/>
    <s v="MACUSBC08"/>
    <s v="CLICC Circ Desk"/>
    <s v="USBC-YRL-04"/>
  </r>
  <r>
    <d v="2023-02-27T00:00:00"/>
    <x v="0"/>
    <s v="UCLA Graduate"/>
    <d v="2023-02-27T00:00:00"/>
    <s v="MACUSBC20"/>
    <s v="CLICC Circ Desk"/>
    <s v="USBC-POW-03"/>
  </r>
  <r>
    <d v="2023-02-27T00:00:00"/>
    <x v="0"/>
    <s v="UCLA Graduate"/>
    <d v="2023-02-27T00:00:00"/>
    <s v="MACUSBC27"/>
    <s v="CLICC Circ Desk"/>
    <s v="USBC-POW-10"/>
  </r>
  <r>
    <d v="2023-02-27T00:00:00"/>
    <x v="0"/>
    <s v="UCLA Graduate"/>
    <d v="2023-02-27T00:00:00"/>
    <s v="WALLADPT09"/>
    <s v="SEL Boelter Circ Desk"/>
    <s v="ADP-BOE-07"/>
  </r>
  <r>
    <d v="2023-02-27T00:00:00"/>
    <x v="0"/>
    <s v="UCLA Graduate"/>
    <d v="2023-02-27T00:00:00"/>
    <s v="WALLADPT20"/>
    <s v="Biomed Circ Desk"/>
    <s v="ADP-BIO-04"/>
  </r>
  <r>
    <d v="2023-02-27T00:00:00"/>
    <x v="0"/>
    <s v="UCLA Graduate"/>
    <d v="2023-02-27T00:00:00"/>
    <s v="WALLADPT38"/>
    <s v="CLICC Circ Desk"/>
    <m/>
  </r>
  <r>
    <d v="2023-02-27T00:00:00"/>
    <x v="0"/>
    <s v="UCLA Graduate"/>
    <d v="2023-03-06T00:00:00"/>
    <s v="CBK124"/>
    <s v="CLICC Circ Desk"/>
    <s v="CBIO-10"/>
  </r>
  <r>
    <d v="2023-02-27T00:00:00"/>
    <x v="0"/>
    <s v="UCLA Graduate"/>
    <d v="2023-03-06T00:00:00"/>
    <s v="CBK192"/>
    <s v="Biomed Circ Desk"/>
    <s v="CBK-BIO-03"/>
  </r>
  <r>
    <d v="2023-02-27T00:00:00"/>
    <x v="0"/>
    <s v="UCLA Graduate"/>
    <d v="2023-03-06T00:00:00"/>
    <s v="CBK194"/>
    <s v="Biomed Circ Desk"/>
    <s v="CBK-BIO-05"/>
  </r>
  <r>
    <d v="2023-02-27T00:00:00"/>
    <x v="0"/>
    <s v="UCLA Graduate"/>
    <d v="2023-03-06T00:00:00"/>
    <s v="CBK199"/>
    <s v="Biomed Circ Desk"/>
    <s v="CBK-BIO-10"/>
  </r>
  <r>
    <d v="2023-02-27T00:00:00"/>
    <x v="0"/>
    <s v="UCLA Graduate"/>
    <d v="2023-03-06T00:00:00"/>
    <s v="CBK203"/>
    <s v="Biomed Circ Desk"/>
    <s v="CBK-BIO-14"/>
  </r>
  <r>
    <d v="2023-02-27T00:00:00"/>
    <x v="0"/>
    <s v="UCLA Graduate"/>
    <d v="2023-03-06T00:00:00"/>
    <s v="CBK209"/>
    <s v="Biomed Circ Desk"/>
    <s v="CBK-BIO-20"/>
  </r>
  <r>
    <d v="2023-02-27T00:00:00"/>
    <x v="0"/>
    <s v="UCLA Graduate"/>
    <d v="2023-03-06T00:00:00"/>
    <s v="CBK214"/>
    <s v="SEL Boelter Circ Desk"/>
    <s v="CBK-BOE-05"/>
  </r>
  <r>
    <d v="2023-02-27T00:00:00"/>
    <x v="0"/>
    <s v="UCLA Graduate"/>
    <d v="2023-03-06T00:00:00"/>
    <s v="CBK363"/>
    <s v="CLICC Circ Desk"/>
    <s v="CBK-CLICC-114"/>
  </r>
  <r>
    <d v="2023-02-27T00:00:00"/>
    <x v="0"/>
    <s v="UCLA Graduate"/>
    <d v="2023-03-06T00:00:00"/>
    <s v="CLICC-ML-2003"/>
    <s v="CLICC Circ Desk"/>
    <s v="CLICC-ML-2003"/>
  </r>
  <r>
    <d v="2023-02-27T00:00:00"/>
    <x v="0"/>
    <s v="UCLA Graduate"/>
    <d v="2023-03-06T00:00:00"/>
    <s v="CLICC-MM-0006"/>
    <s v="CLICC Circ Desk"/>
    <s v="ITS iPad 323"/>
  </r>
  <r>
    <d v="2023-02-27T00:00:00"/>
    <x v="0"/>
    <s v="UCLA Graduate"/>
    <d v="2023-03-12T00:00:00"/>
    <s v="CLICC-MM-0147"/>
    <s v="CLICC Circ Desk"/>
    <s v="ITS iPad 61"/>
  </r>
  <r>
    <d v="2023-02-27T00:00:00"/>
    <x v="0"/>
    <s v="UCLA Graduate"/>
    <d v="2023-03-13T00:00:00"/>
    <s v="CLICC-ML-2079"/>
    <s v="CLICC Circ Desk"/>
    <s v="CLICC-ML-2079"/>
  </r>
  <r>
    <d v="2023-02-27T00:00:00"/>
    <x v="0"/>
    <s v="UCLA Graduate"/>
    <d v="2023-03-20T00:00:00"/>
    <s v="CLICC-MM-040"/>
    <s v="CLICC Circ Desk"/>
    <m/>
  </r>
  <r>
    <d v="2023-02-27T00:00:00"/>
    <x v="0"/>
    <s v="UCLA Music Grad"/>
    <d v="2023-02-27T00:00:00"/>
    <s v="OMNI25"/>
    <s v="Music Circ Desk"/>
    <s v="OMN-MUS-05"/>
  </r>
  <r>
    <d v="2023-02-27T00:00:00"/>
    <x v="0"/>
    <s v="UCLA Music Undergrad"/>
    <d v="2023-02-27T00:00:00"/>
    <s v="MACUSBC17"/>
    <s v="Default Circulation Desk"/>
    <s v="USBC-LOC-06"/>
  </r>
  <r>
    <d v="2023-02-27T00:00:00"/>
    <x v="0"/>
    <s v="UCLA Undergrad"/>
    <d v="2023-02-27T00:00:00"/>
    <s v="BOEIPHONE04"/>
    <s v="SEL Boelter Circ Desk"/>
    <s v="BOE-IPHONE-04"/>
  </r>
  <r>
    <d v="2023-02-27T00:00:00"/>
    <x v="0"/>
    <s v="UCLA Undergrad"/>
    <d v="2023-02-27T00:00:00"/>
    <s v="HDST02"/>
    <s v="SEL Boelter Circ Desk"/>
    <s v="HDS-BOE-02"/>
  </r>
  <r>
    <d v="2023-02-27T00:00:00"/>
    <x v="0"/>
    <s v="UCLA Undergrad"/>
    <d v="2023-02-27T00:00:00"/>
    <s v="HDST07"/>
    <s v="CLICC Circ Desk"/>
    <s v="HDS-YRL-01"/>
  </r>
  <r>
    <d v="2023-02-27T00:00:00"/>
    <x v="0"/>
    <s v="UCLA Undergrad"/>
    <d v="2023-02-27T00:00:00"/>
    <s v="HDST09"/>
    <s v="CLICC Circ Desk"/>
    <s v="HDS-YRL-03"/>
  </r>
  <r>
    <d v="2023-02-27T00:00:00"/>
    <x v="0"/>
    <s v="UCLA Undergrad"/>
    <d v="2023-02-27T00:00:00"/>
    <s v="HDST16"/>
    <s v="CLICC Circ Desk"/>
    <s v="HDS-POW-05"/>
  </r>
  <r>
    <d v="2023-02-27T00:00:00"/>
    <x v="0"/>
    <s v="UCLA Undergrad"/>
    <d v="2023-02-27T00:00:00"/>
    <s v="HPUSBC01"/>
    <s v="SEL Boelter Circ Desk"/>
    <s v="HPUS-BOE-01"/>
  </r>
  <r>
    <d v="2023-02-27T00:00:00"/>
    <x v="0"/>
    <s v="UCLA Undergrad"/>
    <d v="2023-02-27T00:00:00"/>
    <s v="HPUSBC05"/>
    <s v="SEL Boelter Circ Desk"/>
    <s v="HPUS-BOE-05"/>
  </r>
  <r>
    <d v="2023-02-27T00:00:00"/>
    <x v="0"/>
    <s v="UCLA Undergrad"/>
    <d v="2023-02-27T00:00:00"/>
    <s v="HPUSBC09"/>
    <s v="SEL Boelter Circ Desk"/>
    <m/>
  </r>
  <r>
    <d v="2023-02-27T00:00:00"/>
    <x v="0"/>
    <s v="UCLA Undergrad"/>
    <d v="2023-02-27T00:00:00"/>
    <s v="HPUSBC13"/>
    <s v="SEL Boelter Circ Desk"/>
    <m/>
  </r>
  <r>
    <d v="2023-02-27T00:00:00"/>
    <x v="0"/>
    <s v="UCLA Undergrad"/>
    <d v="2023-02-27T00:00:00"/>
    <s v="IPHONE21"/>
    <s v="SEL Boelter Circ Desk"/>
    <s v="IPH-BOE-05"/>
  </r>
  <r>
    <d v="2023-02-27T00:00:00"/>
    <x v="0"/>
    <s v="UCLA Undergrad"/>
    <d v="2023-02-27T00:00:00"/>
    <s v="IPHONE25"/>
    <s v="CLICC Circ Desk"/>
    <s v="IPH-YRL-01"/>
  </r>
  <r>
    <d v="2023-02-27T00:00:00"/>
    <x v="0"/>
    <s v="UCLA Undergrad"/>
    <d v="2023-02-27T00:00:00"/>
    <s v="IPHONE34"/>
    <s v="CLICC Circ Desk"/>
    <s v="IPH-YRL-10"/>
  </r>
  <r>
    <d v="2023-02-27T00:00:00"/>
    <x v="0"/>
    <s v="UCLA Undergrad"/>
    <d v="2023-02-27T00:00:00"/>
    <s v="IPHONE36"/>
    <s v="CLICC Circ Desk"/>
    <s v="IPH-YRL-12"/>
  </r>
  <r>
    <d v="2023-02-27T00:00:00"/>
    <x v="0"/>
    <s v="UCLA Undergrad"/>
    <d v="2023-02-27T00:00:00"/>
    <s v="IPHONE37"/>
    <s v="CLICC Circ Desk"/>
    <s v="IPH-YRL-13"/>
  </r>
  <r>
    <d v="2023-02-27T00:00:00"/>
    <x v="0"/>
    <s v="UCLA Undergrad"/>
    <d v="2023-02-27T00:00:00"/>
    <s v="IPHONE48"/>
    <s v="CLICC Circ Desk"/>
    <s v="IPH-POW-04"/>
  </r>
  <r>
    <d v="2023-02-27T00:00:00"/>
    <x v="0"/>
    <s v="UCLA Undergrad"/>
    <d v="2023-02-27T00:00:00"/>
    <s v="IPHONE52"/>
    <s v="CLICC Circ Desk"/>
    <s v="IPH-POW-08"/>
  </r>
  <r>
    <d v="2023-02-27T00:00:00"/>
    <x v="0"/>
    <s v="UCLA Undergrad"/>
    <d v="2023-02-27T00:00:00"/>
    <s v="IPHONE54"/>
    <s v="CLICC Circ Desk"/>
    <s v="IPH-POW-10"/>
  </r>
  <r>
    <d v="2023-02-27T00:00:00"/>
    <x v="0"/>
    <s v="UCLA Undergrad"/>
    <d v="2023-02-27T00:00:00"/>
    <s v="IPHONE56"/>
    <s v="CLICC Circ Desk"/>
    <s v="IPH-POW-12"/>
  </r>
  <r>
    <d v="2023-02-27T00:00:00"/>
    <x v="0"/>
    <s v="UCLA Undergrad"/>
    <d v="2023-02-27T00:00:00"/>
    <s v="IPHONE66"/>
    <s v="Default Circulation Desk"/>
    <m/>
  </r>
  <r>
    <d v="2023-02-27T00:00:00"/>
    <x v="0"/>
    <s v="UCLA Undergrad"/>
    <d v="2023-02-27T00:00:00"/>
    <s v="MACCHRG53"/>
    <s v="CLICC Circ Desk"/>
    <s v="MAGT-POW-07"/>
  </r>
  <r>
    <d v="2023-02-27T00:00:00"/>
    <x v="0"/>
    <s v="UCLA Undergrad"/>
    <d v="2023-02-27T00:00:00"/>
    <s v="MACCHRG59"/>
    <s v="CLICC Circ Desk"/>
    <s v="MAGT-POW-13"/>
  </r>
  <r>
    <d v="2023-02-27T00:00:00"/>
    <x v="0"/>
    <s v="UCLA Undergrad"/>
    <d v="2023-02-27T00:00:00"/>
    <s v="MACUSBC05"/>
    <s v="CLICC Circ Desk"/>
    <s v="USBC-YRL-01"/>
  </r>
  <r>
    <d v="2023-02-27T00:00:00"/>
    <x v="0"/>
    <s v="UCLA Undergrad"/>
    <d v="2023-02-27T00:00:00"/>
    <s v="MACUSBC06"/>
    <s v="CLICC Circ Desk"/>
    <s v="USBC-YRL-02"/>
  </r>
  <r>
    <d v="2023-02-27T00:00:00"/>
    <x v="0"/>
    <s v="UCLA Undergrad"/>
    <d v="2023-02-27T00:00:00"/>
    <s v="MACUSBC07"/>
    <s v="CLICC Circ Desk"/>
    <s v="USBC-YRL-03"/>
  </r>
  <r>
    <d v="2023-02-27T00:00:00"/>
    <x v="0"/>
    <s v="UCLA Undergrad"/>
    <d v="2023-02-27T00:00:00"/>
    <s v="MACUSBC13"/>
    <s v="Default Circulation Desk"/>
    <s v="USBC-LOC-02"/>
  </r>
  <r>
    <d v="2023-02-27T00:00:00"/>
    <x v="0"/>
    <s v="UCLA Undergrad"/>
    <d v="2023-02-27T00:00:00"/>
    <s v="MACUSBC17"/>
    <s v="Default Circulation Desk"/>
    <s v="USBC-LOC-06"/>
  </r>
  <r>
    <d v="2023-02-27T00:00:00"/>
    <x v="0"/>
    <s v="UCLA Undergrad"/>
    <d v="2023-02-27T00:00:00"/>
    <s v="MACUSBC23"/>
    <s v="CLICC Circ Desk"/>
    <s v="USBC-POW-06"/>
  </r>
  <r>
    <d v="2023-02-27T00:00:00"/>
    <x v="0"/>
    <s v="UCLA Undergrad"/>
    <d v="2023-02-27T00:00:00"/>
    <s v="MACUSBC30"/>
    <s v="CLICC Circ Desk"/>
    <m/>
  </r>
  <r>
    <d v="2023-02-27T00:00:00"/>
    <x v="0"/>
    <s v="UCLA Undergrad"/>
    <d v="2023-02-27T00:00:00"/>
    <s v="OMNI34"/>
    <s v="CLICC Circ Desk"/>
    <s v="OMN-YRL-04"/>
  </r>
  <r>
    <d v="2023-02-27T00:00:00"/>
    <x v="0"/>
    <s v="UCLA Undergrad"/>
    <d v="2023-02-27T00:00:00"/>
    <s v="OMNI35"/>
    <s v="CLICC Circ Desk"/>
    <s v="OMN-YRL-05"/>
  </r>
  <r>
    <d v="2023-02-27T00:00:00"/>
    <x v="0"/>
    <s v="UCLA Undergrad"/>
    <d v="2023-02-27T00:00:00"/>
    <s v="UVGA21"/>
    <s v="CLICC Circ Desk"/>
    <m/>
  </r>
  <r>
    <d v="2023-02-27T00:00:00"/>
    <x v="0"/>
    <s v="UCLA Undergrad"/>
    <d v="2023-02-27T00:00:00"/>
    <s v="WALLADPT03"/>
    <s v="SEL Boelter Circ Desk"/>
    <s v="ADP-BOE-01"/>
  </r>
  <r>
    <d v="2023-02-27T00:00:00"/>
    <x v="0"/>
    <s v="UCLA Undergrad"/>
    <d v="2023-02-27T00:00:00"/>
    <s v="WALLADPT06"/>
    <s v="SEL Boelter Circ Desk"/>
    <s v="ADP-BOE-04"/>
  </r>
  <r>
    <d v="2023-02-27T00:00:00"/>
    <x v="0"/>
    <s v="UCLA Undergrad"/>
    <d v="2023-02-27T00:00:00"/>
    <s v="WALLADPT07"/>
    <s v="SEL Boelter Circ Desk"/>
    <s v="ADP-BOE-05"/>
  </r>
  <r>
    <d v="2023-02-27T00:00:00"/>
    <x v="0"/>
    <s v="UCLA Undergrad"/>
    <d v="2023-02-27T00:00:00"/>
    <s v="WALLADPT29"/>
    <s v="CLICC Circ Desk"/>
    <m/>
  </r>
  <r>
    <d v="2023-02-27T00:00:00"/>
    <x v="0"/>
    <s v="UCLA Undergrad"/>
    <d v="2023-02-27T00:00:00"/>
    <s v="WALLADPT36"/>
    <s v="CLICC Circ Desk"/>
    <m/>
  </r>
  <r>
    <d v="2023-02-27T00:00:00"/>
    <x v="0"/>
    <s v="UCLA Undergrad"/>
    <d v="2023-02-27T00:00:00"/>
    <s v="WALLADPT38"/>
    <s v="CLICC Circ Desk"/>
    <m/>
  </r>
  <r>
    <d v="2023-02-27T00:00:00"/>
    <x v="0"/>
    <s v="UCLA Undergrad"/>
    <d v="2023-02-27T00:00:00"/>
    <s v="WALLADPT41"/>
    <s v="CLICC Circ Desk"/>
    <m/>
  </r>
  <r>
    <d v="2023-02-27T00:00:00"/>
    <x v="0"/>
    <s v="UCLA Undergrad"/>
    <d v="2023-02-27T00:00:00"/>
    <s v="WALLADPT44"/>
    <s v="CLICC Circ Desk"/>
    <m/>
  </r>
  <r>
    <d v="2023-02-27T00:00:00"/>
    <x v="0"/>
    <s v="UCLA Undergrad"/>
    <d v="2023-02-27T00:00:00"/>
    <s v="WALLADPT45"/>
    <s v="CLICC Circ Desk"/>
    <m/>
  </r>
  <r>
    <d v="2023-02-27T00:00:00"/>
    <x v="0"/>
    <s v="UCLA Undergrad"/>
    <d v="2023-02-27T00:00:00"/>
    <s v="WALLADPT50"/>
    <s v="CLICC Circ Desk"/>
    <m/>
  </r>
  <r>
    <d v="2023-02-27T00:00:00"/>
    <x v="0"/>
    <s v="UCLA Undergrad"/>
    <d v="2023-03-02T00:00:00"/>
    <s v="CALC09"/>
    <s v="CLICC Circ Desk"/>
    <m/>
  </r>
  <r>
    <d v="2023-02-27T00:00:00"/>
    <x v="0"/>
    <s v="UCLA Undergrad"/>
    <d v="2023-03-02T00:00:00"/>
    <s v="CALC13"/>
    <s v="CLICC Circ Desk"/>
    <m/>
  </r>
  <r>
    <d v="2023-02-27T00:00:00"/>
    <x v="0"/>
    <s v="UCLA Undergrad"/>
    <d v="2023-03-02T00:00:00"/>
    <s v="CALC16"/>
    <s v="Biomed Circ Desk"/>
    <m/>
  </r>
  <r>
    <d v="2023-02-27T00:00:00"/>
    <x v="0"/>
    <s v="UCLA Undergrad"/>
    <d v="2023-03-02T00:00:00"/>
    <s v="CALC21"/>
    <s v="SEL Boelter Circ Desk"/>
    <m/>
  </r>
  <r>
    <d v="2023-02-27T00:00:00"/>
    <x v="0"/>
    <s v="UCLA Undergrad"/>
    <d v="2023-03-06T00:00:00"/>
    <s v="CBK035"/>
    <s v="Default Circulation Desk"/>
    <s v="CPOW-01"/>
  </r>
  <r>
    <d v="2023-02-27T00:00:00"/>
    <x v="0"/>
    <s v="UCLA Undergrad"/>
    <d v="2023-03-06T00:00:00"/>
    <s v="CBK222"/>
    <s v="SEL Boelter Circ Desk"/>
    <s v="CBK-BOE-13"/>
  </r>
  <r>
    <d v="2023-02-27T00:00:00"/>
    <x v="0"/>
    <s v="UCLA Undergrad"/>
    <d v="2023-03-06T00:00:00"/>
    <s v="CBK235"/>
    <s v="SEL Geology Circ Desk"/>
    <s v="CBK-GEO-06"/>
  </r>
  <r>
    <d v="2023-02-27T00:00:00"/>
    <x v="0"/>
    <s v="UCLA Undergrad"/>
    <d v="2023-03-06T00:00:00"/>
    <s v="CBK303"/>
    <s v="Default Circulation Desk"/>
    <s v="CBK-CLICC-54"/>
  </r>
  <r>
    <d v="2023-02-27T00:00:00"/>
    <x v="0"/>
    <s v="UCLA Undergrad"/>
    <d v="2023-03-06T00:00:00"/>
    <s v="CBK370"/>
    <s v="Default Circulation Desk"/>
    <s v="CBK-CLICC-121"/>
  </r>
  <r>
    <d v="2023-02-27T00:00:00"/>
    <x v="0"/>
    <s v="UCLA Undergrad"/>
    <d v="2023-03-06T00:00:00"/>
    <s v="CBK405"/>
    <s v="CLICC Circ Desk"/>
    <s v="CBK-CLICC-156"/>
  </r>
  <r>
    <d v="2023-02-27T00:00:00"/>
    <x v="0"/>
    <s v="UCLA Undergrad"/>
    <d v="2023-03-06T00:00:00"/>
    <s v="CLICC-ML-0107"/>
    <s v="CLICC Circ Desk"/>
    <s v="ITS MacBook 32"/>
  </r>
  <r>
    <d v="2023-02-27T00:00:00"/>
    <x v="0"/>
    <s v="UCLA Undergrad"/>
    <d v="2023-03-06T00:00:00"/>
    <s v="CLICC-MM-0216"/>
    <s v="CLICC Circ Desk"/>
    <s v="ITS iPad 220"/>
  </r>
  <r>
    <d v="2023-02-27T00:00:00"/>
    <x v="0"/>
    <s v="UCLA Undergrad"/>
    <d v="2023-03-06T00:00:00"/>
    <s v="CLICC-MM-037"/>
    <s v="CLICC Circ Desk"/>
    <m/>
  </r>
  <r>
    <d v="2023-02-27T00:00:00"/>
    <x v="0"/>
    <s v="UCLA Undergrad"/>
    <d v="2023-03-06T00:00:00"/>
    <s v="HP021"/>
    <s v="CLICC Circ Desk"/>
    <s v="WL-BCR-11"/>
  </r>
  <r>
    <d v="2023-02-27T00:00:00"/>
    <x v="0"/>
    <s v="UCLA Undergrad"/>
    <d v="2023-03-06T00:00:00"/>
    <s v="HP074"/>
    <s v="CLICC Circ Desk"/>
    <s v="WL-RC2-04"/>
  </r>
  <r>
    <d v="2023-02-27T00:00:00"/>
    <x v="0"/>
    <s v="UCLA Undergrad"/>
    <d v="2023-03-06T00:00:00"/>
    <s v="HP144"/>
    <s v="CLICC Circ Desk"/>
    <s v="WL-UNA-03"/>
  </r>
  <r>
    <d v="2023-02-27T00:00:00"/>
    <x v="0"/>
    <s v="UCLA Undergrad"/>
    <d v="2023-03-10T00:00:00"/>
    <s v="CBK-093"/>
    <s v="CLICC Circ Desk"/>
    <s v="CYRL-19"/>
  </r>
  <r>
    <d v="2023-02-27T00:00:00"/>
    <x v="0"/>
    <s v="UCLA Undergrad"/>
    <d v="2023-03-10T00:00:00"/>
    <s v="FAC561"/>
    <s v="CLICC Circ Desk"/>
    <s v="ITS iPad 161"/>
  </r>
  <r>
    <d v="2023-02-27T00:00:00"/>
    <x v="0"/>
    <s v="UCLA Undergrad"/>
    <d v="2023-03-11T00:00:00"/>
    <s v="CLICC-ML-0102"/>
    <s v="CLICC Circ Desk"/>
    <s v="ITS MacBook 147"/>
  </r>
  <r>
    <d v="2023-02-27T00:00:00"/>
    <x v="0"/>
    <s v="UCLA Undergrad"/>
    <d v="2023-03-12T00:00:00"/>
    <s v="CLICC-ML-0112"/>
    <s v="CLICC Circ Desk"/>
    <s v="ITS MacBook 153"/>
  </r>
  <r>
    <d v="2023-02-27T00:00:00"/>
    <x v="0"/>
    <s v="UCLA Undergrad"/>
    <d v="2023-03-12T00:00:00"/>
    <s v="CLICC-MM-0223"/>
    <s v="CLICC Circ Desk"/>
    <s v="ITS iPad 78"/>
  </r>
  <r>
    <d v="2023-02-27T00:00:00"/>
    <x v="0"/>
    <s v="UCLA Undergrad"/>
    <d v="2023-03-13T00:00:00"/>
    <s v="CLICC-ML-0049"/>
    <s v="CLICC Circ Desk"/>
    <s v="ITS MacBook 31"/>
  </r>
  <r>
    <d v="2023-02-27T00:00:00"/>
    <x v="0"/>
    <s v="UCLA Undergrad"/>
    <d v="2023-03-13T00:00:00"/>
    <s v="CLICC-ML-0075"/>
    <s v="CLICC Circ Desk"/>
    <s v="ITS MacBook 162"/>
  </r>
  <r>
    <d v="2023-02-27T00:00:00"/>
    <x v="0"/>
    <s v="UCLA Undergrad"/>
    <d v="2023-03-13T00:00:00"/>
    <s v="CLICC-ML-2004"/>
    <s v="CLICC Circ Desk"/>
    <s v="CLICC-ML-2004"/>
  </r>
  <r>
    <d v="2023-02-27T00:00:00"/>
    <x v="0"/>
    <s v="UCLA Undergrad"/>
    <d v="2023-03-13T00:00:00"/>
    <s v="CLICC-ML-2042"/>
    <s v="CLICC Circ Desk"/>
    <s v="CLICC-ML-2042"/>
  </r>
  <r>
    <d v="2023-02-27T00:00:00"/>
    <x v="0"/>
    <s v="UCLA Undergrad"/>
    <d v="2023-03-13T00:00:00"/>
    <s v="CLICC-MM-0024"/>
    <s v="CLICC Circ Desk"/>
    <s v="ITS iPad 17"/>
  </r>
  <r>
    <d v="2023-02-27T00:00:00"/>
    <x v="0"/>
    <s v="UCLA Undergrad"/>
    <d v="2023-03-13T00:00:00"/>
    <s v="CLICC-MM-0033"/>
    <s v="CLICC Circ Desk"/>
    <s v="ITS iPad 143"/>
  </r>
  <r>
    <d v="2023-02-27T00:00:00"/>
    <x v="0"/>
    <s v="UCLA Undergrad"/>
    <d v="2023-03-13T00:00:00"/>
    <s v="CLICC-MM-0043"/>
    <s v="CLICC Circ Desk"/>
    <s v="ITS iPad 260"/>
  </r>
  <r>
    <d v="2023-02-27T00:00:00"/>
    <x v="0"/>
    <s v="UCLA Undergrad"/>
    <d v="2023-03-13T00:00:00"/>
    <s v="CLICC-MM-0213"/>
    <s v="CLICC Circ Desk"/>
    <s v="ITS iPad 33"/>
  </r>
  <r>
    <d v="2023-02-27T00:00:00"/>
    <x v="0"/>
    <s v="UCLA Undergrad"/>
    <d v="2023-03-13T00:00:00"/>
    <s v="CLICC-MM-0227"/>
    <s v="CLICC Circ Desk"/>
    <s v="ITS iPad 134"/>
  </r>
  <r>
    <d v="2023-02-27T00:00:00"/>
    <x v="0"/>
    <s v="UCLA Undergrad"/>
    <d v="2023-03-13T00:00:00"/>
    <s v="HP-028"/>
    <s v="CLICC Circ Desk"/>
    <s v="WL-BCR-18"/>
  </r>
  <r>
    <d v="2023-02-27T00:00:00"/>
    <x v="78"/>
    <s v="UCLA Undergrad"/>
    <d v="2023-03-07T00:00:00"/>
    <s v="CLICC-ML-2060"/>
    <s v="CLICC Circ Desk"/>
    <s v="CLICC-ML-2060"/>
  </r>
  <r>
    <d v="2023-02-28T00:00:00"/>
    <x v="0"/>
    <m/>
    <d v="2023-02-28T00:00:00"/>
    <s v="CBK215"/>
    <s v="SEL Boelter Circ Desk"/>
    <s v="CBK-BOE-06"/>
  </r>
  <r>
    <d v="2023-02-28T00:00:00"/>
    <x v="0"/>
    <m/>
    <d v="2023-02-28T00:00:00"/>
    <s v="HDST04"/>
    <s v="SEL Boelter Circ Desk"/>
    <s v="HDS-BOE-04"/>
  </r>
  <r>
    <d v="2023-02-28T00:00:00"/>
    <x v="0"/>
    <m/>
    <d v="2023-02-28T00:00:00"/>
    <s v="HPUSBC02"/>
    <s v="SEL Boelter Circ Desk"/>
    <s v="HPUS-BOE-02"/>
  </r>
  <r>
    <d v="2023-02-28T00:00:00"/>
    <x v="0"/>
    <m/>
    <d v="2023-02-28T00:00:00"/>
    <s v="HPUSBC13"/>
    <s v="SEL Boelter Circ Desk"/>
    <m/>
  </r>
  <r>
    <d v="2023-02-28T00:00:00"/>
    <x v="0"/>
    <m/>
    <d v="2023-02-28T00:00:00"/>
    <s v="IPHONE17"/>
    <s v="SEL Boelter Circ Desk"/>
    <s v="IPH-BOE-01"/>
  </r>
  <r>
    <d v="2023-02-28T00:00:00"/>
    <x v="0"/>
    <m/>
    <d v="2023-02-28T00:00:00"/>
    <s v="IPHONE52"/>
    <s v="CLICC Circ Desk"/>
    <s v="IPH-POW-08"/>
  </r>
  <r>
    <d v="2023-02-28T00:00:00"/>
    <x v="0"/>
    <m/>
    <d v="2023-02-28T00:00:00"/>
    <s v="MACUSBC17"/>
    <s v="Default Circulation Desk"/>
    <s v="USBC-LOC-06"/>
  </r>
  <r>
    <d v="2023-02-28T00:00:00"/>
    <x v="0"/>
    <m/>
    <d v="2023-02-28T00:00:00"/>
    <s v="WALLADPT04"/>
    <s v="SEL Boelter Circ Desk"/>
    <s v="ADP-BOE-02"/>
  </r>
  <r>
    <d v="2023-02-28T00:00:00"/>
    <x v="0"/>
    <m/>
    <d v="2023-02-28T00:00:00"/>
    <s v="WALLADPT42"/>
    <s v="CLICC Circ Desk"/>
    <m/>
  </r>
  <r>
    <d v="2023-02-28T00:00:00"/>
    <x v="0"/>
    <s v="UCLA Academic"/>
    <d v="2023-02-28T00:00:00"/>
    <s v="HDST25"/>
    <s v="Biomed Circ Desk"/>
    <s v="HDS-BIO-08"/>
  </r>
  <r>
    <d v="2023-02-28T00:00:00"/>
    <x v="0"/>
    <s v="UCLA Academic"/>
    <d v="2023-03-09T00:00:00"/>
    <s v="CBK222"/>
    <s v="SEL Boelter Circ Desk"/>
    <s v="CBK-BOE-13"/>
  </r>
  <r>
    <d v="2023-02-28T00:00:00"/>
    <x v="0"/>
    <s v="UCLA Graduate"/>
    <d v="2023-02-28T00:00:00"/>
    <s v="ANDROID27"/>
    <s v="Biomed Circ Desk"/>
    <s v="AND-BIO-03"/>
  </r>
  <r>
    <d v="2023-02-28T00:00:00"/>
    <x v="0"/>
    <s v="UCLA Graduate"/>
    <d v="2023-02-28T00:00:00"/>
    <s v="HDMIC25"/>
    <s v="CLICC Circ Desk"/>
    <s v="HDMC-YRL-17"/>
  </r>
  <r>
    <d v="2023-02-28T00:00:00"/>
    <x v="0"/>
    <s v="UCLA Graduate"/>
    <d v="2023-02-28T00:00:00"/>
    <s v="IPHONE48"/>
    <s v="CLICC Circ Desk"/>
    <s v="IPH-POW-04"/>
  </r>
  <r>
    <d v="2023-02-28T00:00:00"/>
    <x v="0"/>
    <s v="UCLA Graduate"/>
    <d v="2023-02-28T00:00:00"/>
    <s v="IPHONE56"/>
    <s v="CLICC Circ Desk"/>
    <s v="IPH-POW-12"/>
  </r>
  <r>
    <d v="2023-02-28T00:00:00"/>
    <x v="0"/>
    <s v="UCLA Graduate"/>
    <d v="2023-02-28T00:00:00"/>
    <s v="IPHONE57"/>
    <s v="Biomed Circ Desk"/>
    <s v="IPH-BIO-01"/>
  </r>
  <r>
    <d v="2023-02-28T00:00:00"/>
    <x v="0"/>
    <s v="UCLA Graduate"/>
    <d v="2023-02-28T00:00:00"/>
    <s v="IPHONE58"/>
    <s v="Biomed Circ Desk"/>
    <s v="IPH-BIO-02"/>
  </r>
  <r>
    <d v="2023-02-28T00:00:00"/>
    <x v="0"/>
    <s v="UCLA Graduate"/>
    <d v="2023-02-28T00:00:00"/>
    <s v="IPHONE78"/>
    <s v="CLICC Circ Desk"/>
    <m/>
  </r>
  <r>
    <d v="2023-02-28T00:00:00"/>
    <x v="0"/>
    <s v="UCLA Graduate"/>
    <d v="2023-02-28T00:00:00"/>
    <s v="MACCHRG58"/>
    <s v="CLICC Circ Desk"/>
    <s v="MAGT-POW-12"/>
  </r>
  <r>
    <d v="2023-02-28T00:00:00"/>
    <x v="0"/>
    <s v="UCLA Graduate"/>
    <d v="2023-02-28T00:00:00"/>
    <s v="MACCHRG67"/>
    <s v="Biomed Circ Desk"/>
    <s v="MAGT-BIO-06"/>
  </r>
  <r>
    <d v="2023-02-28T00:00:00"/>
    <x v="0"/>
    <s v="UCLA Graduate"/>
    <d v="2023-02-28T00:00:00"/>
    <s v="MACUSBC06"/>
    <s v="CLICC Circ Desk"/>
    <s v="USBC-YRL-02"/>
  </r>
  <r>
    <d v="2023-02-28T00:00:00"/>
    <x v="0"/>
    <s v="UCLA Graduate"/>
    <d v="2023-02-28T00:00:00"/>
    <s v="MACUSBC19"/>
    <s v="CLICC Circ Desk"/>
    <s v="USBC-POW-02"/>
  </r>
  <r>
    <d v="2023-02-28T00:00:00"/>
    <x v="0"/>
    <s v="UCLA Graduate"/>
    <d v="2023-02-28T00:00:00"/>
    <s v="MACUSBC23"/>
    <s v="CLICC Circ Desk"/>
    <s v="USBC-POW-06"/>
  </r>
  <r>
    <d v="2023-02-28T00:00:00"/>
    <x v="0"/>
    <s v="UCLA Graduate"/>
    <d v="2023-02-28T00:00:00"/>
    <s v="UVGA09"/>
    <s v="CLICC Circ Desk"/>
    <s v="UVGA-YRL-01"/>
  </r>
  <r>
    <d v="2023-02-28T00:00:00"/>
    <x v="0"/>
    <s v="UCLA Graduate"/>
    <d v="2023-02-28T00:00:00"/>
    <s v="UVGA11"/>
    <s v="Biomed Circ Desk"/>
    <s v="UVGA-BIO-01"/>
  </r>
  <r>
    <d v="2023-02-28T00:00:00"/>
    <x v="0"/>
    <s v="UCLA Graduate"/>
    <d v="2023-02-28T00:00:00"/>
    <s v="WALLADPT19"/>
    <s v="Biomed Circ Desk"/>
    <s v="ADP-BIO-03"/>
  </r>
  <r>
    <d v="2023-02-28T00:00:00"/>
    <x v="0"/>
    <s v="UCLA Graduate"/>
    <d v="2023-02-28T00:00:00"/>
    <s v="WALLADPT25"/>
    <s v="CLICC Circ Desk"/>
    <s v="ADP-YRL-02"/>
  </r>
  <r>
    <d v="2023-02-28T00:00:00"/>
    <x v="0"/>
    <s v="UCLA Graduate"/>
    <d v="2023-03-03T00:00:00"/>
    <s v="CALC10"/>
    <s v="CLICC Circ Desk"/>
    <m/>
  </r>
  <r>
    <d v="2023-02-28T00:00:00"/>
    <x v="0"/>
    <s v="UCLA Graduate"/>
    <d v="2023-03-07T00:00:00"/>
    <s v="CBK192"/>
    <s v="Biomed Circ Desk"/>
    <s v="CBK-BIO-03"/>
  </r>
  <r>
    <d v="2023-02-28T00:00:00"/>
    <x v="0"/>
    <s v="UCLA Graduate"/>
    <d v="2023-03-07T00:00:00"/>
    <s v="CBK203"/>
    <s v="Biomed Circ Desk"/>
    <s v="CBK-BIO-14"/>
  </r>
  <r>
    <d v="2023-02-28T00:00:00"/>
    <x v="0"/>
    <s v="UCLA Graduate"/>
    <d v="2023-03-07T00:00:00"/>
    <s v="CBK208"/>
    <s v="Biomed Circ Desk"/>
    <s v="CBK-BIO-19"/>
  </r>
  <r>
    <d v="2023-02-28T00:00:00"/>
    <x v="0"/>
    <s v="UCLA Graduate"/>
    <d v="2023-03-07T00:00:00"/>
    <s v="CBK213"/>
    <s v="SEL Boelter Circ Desk"/>
    <s v="CBK-BOE-04"/>
  </r>
  <r>
    <d v="2023-02-28T00:00:00"/>
    <x v="0"/>
    <s v="UCLA Graduate"/>
    <d v="2023-03-07T00:00:00"/>
    <s v="CBK214"/>
    <s v="SEL Boelter Circ Desk"/>
    <s v="CBK-BOE-05"/>
  </r>
  <r>
    <d v="2023-02-28T00:00:00"/>
    <x v="0"/>
    <s v="UCLA Graduate"/>
    <d v="2023-03-07T00:00:00"/>
    <s v="CBK405"/>
    <s v="CLICC Circ Desk"/>
    <s v="CBK-CLICC-156"/>
  </r>
  <r>
    <d v="2023-02-28T00:00:00"/>
    <x v="0"/>
    <s v="UCLA Graduate"/>
    <d v="2023-03-14T00:00:00"/>
    <s v="CBK192"/>
    <s v="Biomed Circ Desk"/>
    <s v="CBK-BIO-03"/>
  </r>
  <r>
    <d v="2023-02-28T00:00:00"/>
    <x v="0"/>
    <s v="UCLA Graduate"/>
    <d v="2023-03-14T00:00:00"/>
    <s v="CLICC-ML-0044"/>
    <s v="CLICC Circ Desk"/>
    <s v="ITS MacBook 25"/>
  </r>
  <r>
    <d v="2023-02-28T00:00:00"/>
    <x v="0"/>
    <s v="UCLA Graduate"/>
    <d v="2023-03-14T00:00:00"/>
    <s v="CLICC-MM-039"/>
    <s v="CLICC Circ Desk"/>
    <m/>
  </r>
  <r>
    <d v="2023-02-28T00:00:00"/>
    <x v="0"/>
    <s v="UCLA Graduate"/>
    <d v="2023-03-14T00:00:00"/>
    <s v="CLICC-MM-095"/>
    <s v="CLICC Circ Desk"/>
    <m/>
  </r>
  <r>
    <d v="2023-02-28T00:00:00"/>
    <x v="0"/>
    <s v="UCLA Graduate"/>
    <d v="2023-03-14T00:00:00"/>
    <s v="HP-008"/>
    <s v="CLICC Circ Desk"/>
    <s v="WL-BIO-08"/>
  </r>
  <r>
    <d v="2023-02-28T00:00:00"/>
    <x v="0"/>
    <s v="UCLA Music Grad"/>
    <d v="2023-02-28T00:00:00"/>
    <s v="OMNI28"/>
    <s v="Music Circ Desk"/>
    <s v="OMN-MUS-08"/>
  </r>
  <r>
    <d v="2023-02-28T00:00:00"/>
    <x v="0"/>
    <s v="UCLA Music Undergrad"/>
    <d v="2023-02-28T00:00:00"/>
    <s v="MACUSBC12"/>
    <s v="Default Circulation Desk"/>
    <s v="USBC-LOC-01"/>
  </r>
  <r>
    <d v="2023-02-28T00:00:00"/>
    <x v="0"/>
    <s v="UCLA Staff"/>
    <d v="2023-02-28T00:00:00"/>
    <s v="ANKER06"/>
    <s v="CLICC Circ Desk"/>
    <m/>
  </r>
  <r>
    <d v="2023-02-28T00:00:00"/>
    <x v="0"/>
    <s v="UCLA Staff"/>
    <d v="2023-02-28T00:00:00"/>
    <s v="ANKER10"/>
    <s v="CLICC Circ Desk"/>
    <m/>
  </r>
  <r>
    <d v="2023-02-28T00:00:00"/>
    <x v="0"/>
    <s v="UCLA Staff"/>
    <d v="2023-02-28T00:00:00"/>
    <s v="HDST04"/>
    <s v="SEL Boelter Circ Desk"/>
    <s v="HDS-BOE-04"/>
  </r>
  <r>
    <d v="2023-02-28T00:00:00"/>
    <x v="0"/>
    <s v="UCLA Staff"/>
    <d v="2023-02-28T00:00:00"/>
    <s v="OMNI47"/>
    <s v="CLICC Circ Desk"/>
    <m/>
  </r>
  <r>
    <d v="2023-02-28T00:00:00"/>
    <x v="0"/>
    <s v="UCLA Staff"/>
    <d v="2023-02-28T00:00:00"/>
    <s v="OMNI48"/>
    <s v="CLICC Circ Desk"/>
    <m/>
  </r>
  <r>
    <d v="2023-02-28T00:00:00"/>
    <x v="0"/>
    <s v="UCLA Staff"/>
    <d v="2023-02-28T00:00:00"/>
    <s v="OMNI49"/>
    <s v="CLICC Circ Desk"/>
    <m/>
  </r>
  <r>
    <d v="2023-02-28T00:00:00"/>
    <x v="0"/>
    <s v="UCLA Staff"/>
    <d v="2023-02-28T00:00:00"/>
    <s v="OMNI50"/>
    <s v="CLICC Circ Desk"/>
    <m/>
  </r>
  <r>
    <d v="2023-02-28T00:00:00"/>
    <x v="0"/>
    <s v="UCLA Staff"/>
    <d v="2023-02-28T00:00:00"/>
    <s v="WALLADPT12"/>
    <s v="CLICC Circ Desk"/>
    <s v="ADP-POW-01"/>
  </r>
  <r>
    <d v="2023-02-28T00:00:00"/>
    <x v="0"/>
    <s v="UCLA Staff"/>
    <d v="2023-03-03T00:00:00"/>
    <s v="CALC21"/>
    <s v="SEL Boelter Circ Desk"/>
    <m/>
  </r>
  <r>
    <d v="2023-02-28T00:00:00"/>
    <x v="0"/>
    <s v="UCLA Staff"/>
    <d v="2023-03-07T00:00:00"/>
    <s v="CBK041"/>
    <s v="CLICC Circ Desk"/>
    <s v="CPOW-07"/>
  </r>
  <r>
    <d v="2023-02-28T00:00:00"/>
    <x v="0"/>
    <s v="UCLA Staff"/>
    <d v="2023-03-07T00:00:00"/>
    <s v="CBK194"/>
    <s v="Biomed Circ Desk"/>
    <s v="CBK-BIO-05"/>
  </r>
  <r>
    <d v="2023-02-28T00:00:00"/>
    <x v="0"/>
    <s v="UCLA Undergrad"/>
    <d v="2023-02-28T00:00:00"/>
    <s v="HPUSBC02"/>
    <s v="SEL Boelter Circ Desk"/>
    <s v="HPUS-BOE-02"/>
  </r>
  <r>
    <d v="2023-02-28T00:00:00"/>
    <x v="0"/>
    <s v="UCLA Undergrad"/>
    <d v="2023-02-28T00:00:00"/>
    <s v="HPUSBC09"/>
    <s v="SEL Boelter Circ Desk"/>
    <m/>
  </r>
  <r>
    <d v="2023-02-28T00:00:00"/>
    <x v="0"/>
    <s v="UCLA Undergrad"/>
    <d v="2023-02-28T00:00:00"/>
    <s v="HPUSBC13"/>
    <s v="SEL Boelter Circ Desk"/>
    <m/>
  </r>
  <r>
    <d v="2023-02-28T00:00:00"/>
    <x v="0"/>
    <s v="UCLA Undergrad"/>
    <d v="2023-02-28T00:00:00"/>
    <s v="IPADK010"/>
    <s v="CLICC Circ Desk"/>
    <s v="CLICC iPad Keyboard 10"/>
  </r>
  <r>
    <d v="2023-02-28T00:00:00"/>
    <x v="0"/>
    <s v="UCLA Undergrad"/>
    <d v="2023-02-28T00:00:00"/>
    <s v="IPHONE02"/>
    <s v="Music Circ Desk"/>
    <s v="IPH-MUS-02"/>
  </r>
  <r>
    <d v="2023-02-28T00:00:00"/>
    <x v="0"/>
    <s v="UCLA Undergrad"/>
    <d v="2023-02-28T00:00:00"/>
    <s v="IPHONE03"/>
    <s v="Music Circ Desk"/>
    <s v="IPH-MUS-03"/>
  </r>
  <r>
    <d v="2023-02-28T00:00:00"/>
    <x v="0"/>
    <s v="UCLA Undergrad"/>
    <d v="2023-02-28T00:00:00"/>
    <s v="IPHONE20"/>
    <s v="SEL Boelter Circ Desk"/>
    <s v="IPH-BOE-04"/>
  </r>
  <r>
    <d v="2023-02-28T00:00:00"/>
    <x v="0"/>
    <s v="UCLA Undergrad"/>
    <d v="2023-02-28T00:00:00"/>
    <s v="IPHONE21"/>
    <s v="SEL Boelter Circ Desk"/>
    <s v="IPH-BOE-05"/>
  </r>
  <r>
    <d v="2023-02-28T00:00:00"/>
    <x v="0"/>
    <s v="UCLA Undergrad"/>
    <d v="2023-02-28T00:00:00"/>
    <s v="IPHONE23"/>
    <s v="Biomed Circ Desk"/>
    <s v="IPH-GEO-01"/>
  </r>
  <r>
    <d v="2023-02-28T00:00:00"/>
    <x v="0"/>
    <s v="UCLA Undergrad"/>
    <d v="2023-02-28T00:00:00"/>
    <s v="IPHONE25"/>
    <s v="CLICC Circ Desk"/>
    <s v="IPH-YRL-01"/>
  </r>
  <r>
    <d v="2023-02-28T00:00:00"/>
    <x v="0"/>
    <s v="UCLA Undergrad"/>
    <d v="2023-02-28T00:00:00"/>
    <s v="IPHONE33"/>
    <s v="CLICC Circ Desk"/>
    <s v="IPH-YRL-09"/>
  </r>
  <r>
    <d v="2023-02-28T00:00:00"/>
    <x v="0"/>
    <s v="UCLA Undergrad"/>
    <d v="2023-02-28T00:00:00"/>
    <s v="IPHONE34"/>
    <s v="CLICC Circ Desk"/>
    <s v="IPH-YRL-10"/>
  </r>
  <r>
    <d v="2023-02-28T00:00:00"/>
    <x v="0"/>
    <s v="UCLA Undergrad"/>
    <d v="2023-02-28T00:00:00"/>
    <s v="IPHONE40"/>
    <s v="Default Circulation Desk"/>
    <s v="IPH-LOC-02"/>
  </r>
  <r>
    <d v="2023-02-28T00:00:00"/>
    <x v="0"/>
    <s v="UCLA Undergrad"/>
    <d v="2023-02-28T00:00:00"/>
    <s v="IPHONE44"/>
    <s v="CLICC Circ Desk"/>
    <m/>
  </r>
  <r>
    <d v="2023-02-28T00:00:00"/>
    <x v="0"/>
    <s v="UCLA Undergrad"/>
    <d v="2023-02-28T00:00:00"/>
    <s v="IPHONE48"/>
    <s v="CLICC Circ Desk"/>
    <s v="IPH-POW-04"/>
  </r>
  <r>
    <d v="2023-02-28T00:00:00"/>
    <x v="0"/>
    <s v="UCLA Undergrad"/>
    <d v="2023-02-28T00:00:00"/>
    <s v="IPHONE52"/>
    <s v="CLICC Circ Desk"/>
    <s v="IPH-POW-08"/>
  </r>
  <r>
    <d v="2023-02-28T00:00:00"/>
    <x v="0"/>
    <s v="UCLA Undergrad"/>
    <d v="2023-02-28T00:00:00"/>
    <s v="IPHONE58"/>
    <s v="Biomed Circ Desk"/>
    <s v="IPH-BIO-02"/>
  </r>
  <r>
    <d v="2023-02-28T00:00:00"/>
    <x v="0"/>
    <s v="UCLA Undergrad"/>
    <d v="2023-02-28T00:00:00"/>
    <s v="IPHONE78"/>
    <s v="CLICC Circ Desk"/>
    <m/>
  </r>
  <r>
    <d v="2023-02-28T00:00:00"/>
    <x v="0"/>
    <s v="UCLA Undergrad"/>
    <d v="2023-02-28T00:00:00"/>
    <s v="MACCHRG42"/>
    <s v="CLICC Circ Desk"/>
    <s v="MAGT-YRL-04"/>
  </r>
  <r>
    <d v="2023-02-28T00:00:00"/>
    <x v="0"/>
    <s v="UCLA Undergrad"/>
    <d v="2023-02-28T00:00:00"/>
    <s v="MACCHRG47"/>
    <s v="CLICC Circ Desk"/>
    <s v="MAGT-POW-01"/>
  </r>
  <r>
    <d v="2023-02-28T00:00:00"/>
    <x v="0"/>
    <s v="UCLA Undergrad"/>
    <d v="2023-02-28T00:00:00"/>
    <s v="MACCHRG59"/>
    <s v="CLICC Circ Desk"/>
    <s v="MAGT-POW-13"/>
  </r>
  <r>
    <d v="2023-02-28T00:00:00"/>
    <x v="0"/>
    <s v="UCLA Undergrad"/>
    <d v="2023-02-28T00:00:00"/>
    <s v="MACUSBC05"/>
    <s v="CLICC Circ Desk"/>
    <s v="USBC-YRL-01"/>
  </r>
  <r>
    <d v="2023-02-28T00:00:00"/>
    <x v="0"/>
    <s v="UCLA Undergrad"/>
    <d v="2023-02-28T00:00:00"/>
    <s v="MACUSBC06"/>
    <s v="CLICC Circ Desk"/>
    <s v="USBC-YRL-02"/>
  </r>
  <r>
    <d v="2023-02-28T00:00:00"/>
    <x v="0"/>
    <s v="UCLA Undergrad"/>
    <d v="2023-02-28T00:00:00"/>
    <s v="MACUSBC08"/>
    <s v="CLICC Circ Desk"/>
    <s v="USBC-YRL-04"/>
  </r>
  <r>
    <d v="2023-02-28T00:00:00"/>
    <x v="0"/>
    <s v="UCLA Undergrad"/>
    <d v="2023-02-28T00:00:00"/>
    <s v="MACUSBC09"/>
    <s v="CLICC Circ Desk"/>
    <s v="USBC-YRL-05"/>
  </r>
  <r>
    <d v="2023-02-28T00:00:00"/>
    <x v="0"/>
    <s v="UCLA Undergrad"/>
    <d v="2023-02-28T00:00:00"/>
    <s v="MACUSBC13"/>
    <s v="Default Circulation Desk"/>
    <s v="USBC-LOC-02"/>
  </r>
  <r>
    <d v="2023-02-28T00:00:00"/>
    <x v="0"/>
    <s v="UCLA Undergrad"/>
    <d v="2023-02-28T00:00:00"/>
    <s v="MACUSBC19"/>
    <s v="CLICC Circ Desk"/>
    <s v="USBC-POW-02"/>
  </r>
  <r>
    <d v="2023-02-28T00:00:00"/>
    <x v="0"/>
    <s v="UCLA Undergrad"/>
    <d v="2023-02-28T00:00:00"/>
    <s v="MACUSBC20"/>
    <s v="CLICC Circ Desk"/>
    <s v="USBC-POW-03"/>
  </r>
  <r>
    <d v="2023-02-28T00:00:00"/>
    <x v="0"/>
    <s v="UCLA Undergrad"/>
    <d v="2023-02-28T00:00:00"/>
    <s v="MACUSBC23"/>
    <s v="CLICC Circ Desk"/>
    <s v="USBC-POW-06"/>
  </r>
  <r>
    <d v="2023-02-28T00:00:00"/>
    <x v="0"/>
    <s v="UCLA Undergrad"/>
    <d v="2023-02-28T00:00:00"/>
    <s v="MACUSBC24"/>
    <s v="CLICC Circ Desk"/>
    <s v="USBC-POW-07"/>
  </r>
  <r>
    <d v="2023-02-28T00:00:00"/>
    <x v="0"/>
    <s v="UCLA Undergrad"/>
    <d v="2023-02-28T00:00:00"/>
    <s v="MACUSBC27"/>
    <s v="CLICC Circ Desk"/>
    <s v="USBC-POW-10"/>
  </r>
  <r>
    <d v="2023-02-28T00:00:00"/>
    <x v="0"/>
    <s v="UCLA Undergrad"/>
    <d v="2023-02-28T00:00:00"/>
    <s v="MACUSBC30"/>
    <s v="CLICC Circ Desk"/>
    <m/>
  </r>
  <r>
    <d v="2023-02-28T00:00:00"/>
    <x v="0"/>
    <s v="UCLA Undergrad"/>
    <d v="2023-02-28T00:00:00"/>
    <s v="OMNI11"/>
    <s v="SEL Boelter Circ Desk"/>
    <s v="OMN-BOE-01"/>
  </r>
  <r>
    <d v="2023-02-28T00:00:00"/>
    <x v="0"/>
    <s v="UCLA Undergrad"/>
    <d v="2023-02-28T00:00:00"/>
    <s v="OMNI15"/>
    <s v="SEL Boelter Circ Desk"/>
    <s v="OMN-BOE-05"/>
  </r>
  <r>
    <d v="2023-02-28T00:00:00"/>
    <x v="0"/>
    <s v="UCLA Undergrad"/>
    <d v="2023-02-28T00:00:00"/>
    <s v="OMNI17"/>
    <s v="SEL Boelter Circ Desk"/>
    <s v="OMN-BOE-07"/>
  </r>
  <r>
    <d v="2023-02-28T00:00:00"/>
    <x v="0"/>
    <s v="UCLA Undergrad"/>
    <d v="2023-02-28T00:00:00"/>
    <s v="OMNI19"/>
    <s v="SEL Boelter Circ Desk"/>
    <s v="OMN-BOE-09"/>
  </r>
  <r>
    <d v="2023-02-28T00:00:00"/>
    <x v="0"/>
    <s v="UCLA Undergrad"/>
    <d v="2023-02-28T00:00:00"/>
    <s v="OMNI24"/>
    <s v="Music Circ Desk"/>
    <s v="OMN-MUS-04"/>
  </r>
  <r>
    <d v="2023-02-28T00:00:00"/>
    <x v="0"/>
    <s v="UCLA Undergrad"/>
    <d v="2023-02-28T00:00:00"/>
    <s v="OMNI25"/>
    <s v="Music Circ Desk"/>
    <s v="OMN-MUS-05"/>
  </r>
  <r>
    <d v="2023-02-28T00:00:00"/>
    <x v="0"/>
    <s v="UCLA Undergrad"/>
    <d v="2023-02-28T00:00:00"/>
    <s v="UVGA17"/>
    <s v="CLICC Circ Desk"/>
    <m/>
  </r>
  <r>
    <d v="2023-02-28T00:00:00"/>
    <x v="0"/>
    <s v="UCLA Undergrad"/>
    <d v="2023-02-28T00:00:00"/>
    <s v="VGA54"/>
    <s v="CLICC Circ Desk"/>
    <s v="VGAA-POW-10"/>
  </r>
  <r>
    <d v="2023-02-28T00:00:00"/>
    <x v="0"/>
    <s v="UCLA Undergrad"/>
    <d v="2023-02-28T00:00:00"/>
    <s v="WALLADPT06"/>
    <s v="SEL Boelter Circ Desk"/>
    <s v="ADP-BOE-04"/>
  </r>
  <r>
    <d v="2023-02-28T00:00:00"/>
    <x v="0"/>
    <s v="UCLA Undergrad"/>
    <d v="2023-02-28T00:00:00"/>
    <s v="WALLADPT09"/>
    <s v="SEL Boelter Circ Desk"/>
    <s v="ADP-BOE-07"/>
  </r>
  <r>
    <d v="2023-02-28T00:00:00"/>
    <x v="0"/>
    <s v="UCLA Undergrad"/>
    <d v="2023-02-28T00:00:00"/>
    <s v="WALLADPT10"/>
    <s v="Biomed Circ Desk"/>
    <s v="ADP-GEO-01"/>
  </r>
  <r>
    <d v="2023-02-28T00:00:00"/>
    <x v="0"/>
    <s v="UCLA Undergrad"/>
    <d v="2023-02-28T00:00:00"/>
    <s v="WALLADPT23"/>
    <s v="Biomed Circ Desk"/>
    <s v="ADP-BIO-07"/>
  </r>
  <r>
    <d v="2023-02-28T00:00:00"/>
    <x v="0"/>
    <s v="UCLA Undergrad"/>
    <d v="2023-02-28T00:00:00"/>
    <s v="WALLADPT25"/>
    <s v="CLICC Circ Desk"/>
    <s v="ADP-YRL-02"/>
  </r>
  <r>
    <d v="2023-02-28T00:00:00"/>
    <x v="0"/>
    <s v="UCLA Undergrad"/>
    <d v="2023-02-28T00:00:00"/>
    <s v="WALLADPT29"/>
    <s v="CLICC Circ Desk"/>
    <m/>
  </r>
  <r>
    <d v="2023-02-28T00:00:00"/>
    <x v="0"/>
    <s v="UCLA Undergrad"/>
    <d v="2023-02-28T00:00:00"/>
    <s v="WALLADPT39"/>
    <s v="CLICC Circ Desk"/>
    <m/>
  </r>
  <r>
    <d v="2023-02-28T00:00:00"/>
    <x v="0"/>
    <s v="UCLA Undergrad"/>
    <d v="2023-02-28T00:00:00"/>
    <s v="WALLADPT42"/>
    <s v="CLICC Circ Desk"/>
    <m/>
  </r>
  <r>
    <d v="2023-02-28T00:00:00"/>
    <x v="0"/>
    <s v="UCLA Undergrad"/>
    <d v="2023-02-28T00:00:00"/>
    <s v="WALLADPT44"/>
    <s v="CLICC Circ Desk"/>
    <m/>
  </r>
  <r>
    <d v="2023-02-28T00:00:00"/>
    <x v="0"/>
    <s v="UCLA Undergrad"/>
    <d v="2023-02-28T00:00:00"/>
    <s v="WALLADPT48"/>
    <s v="CLICC Circ Desk"/>
    <m/>
  </r>
  <r>
    <d v="2023-02-28T00:00:00"/>
    <x v="0"/>
    <s v="UCLA Undergrad"/>
    <d v="2023-02-28T00:00:00"/>
    <s v="WALLADPT50"/>
    <s v="CLICC Circ Desk"/>
    <m/>
  </r>
  <r>
    <d v="2023-02-28T00:00:00"/>
    <x v="0"/>
    <s v="UCLA Undergrad"/>
    <d v="2023-03-03T00:00:00"/>
    <s v="CALC02"/>
    <s v="CLICC Circ Desk"/>
    <s v="CAL-POW-01"/>
  </r>
  <r>
    <d v="2023-02-28T00:00:00"/>
    <x v="0"/>
    <s v="UCLA Undergrad"/>
    <d v="2023-03-03T00:00:00"/>
    <s v="CALC08"/>
    <s v="CLICC Circ Desk"/>
    <s v="CAL-POW-07"/>
  </r>
  <r>
    <d v="2023-02-28T00:00:00"/>
    <x v="0"/>
    <s v="UCLA Undergrad"/>
    <d v="2023-03-03T00:00:00"/>
    <s v="CALC11"/>
    <s v="CLICC Circ Desk"/>
    <m/>
  </r>
  <r>
    <d v="2023-02-28T00:00:00"/>
    <x v="0"/>
    <s v="UCLA Undergrad"/>
    <d v="2023-03-03T00:00:00"/>
    <s v="CALC21"/>
    <s v="SEL Boelter Circ Desk"/>
    <m/>
  </r>
  <r>
    <d v="2023-02-28T00:00:00"/>
    <x v="0"/>
    <s v="UCLA Undergrad"/>
    <d v="2023-03-03T00:00:00"/>
    <s v="CALC23"/>
    <s v="SEL Boelter Circ Desk"/>
    <m/>
  </r>
  <r>
    <d v="2023-02-28T00:00:00"/>
    <x v="0"/>
    <s v="UCLA Undergrad"/>
    <d v="2023-03-07T00:00:00"/>
    <s v="CBK-096"/>
    <s v="CLICC Circ Desk"/>
    <s v="CYRL-22"/>
  </r>
  <r>
    <d v="2023-02-28T00:00:00"/>
    <x v="0"/>
    <s v="UCLA Undergrad"/>
    <d v="2023-03-07T00:00:00"/>
    <s v="CBK-245"/>
    <s v="Music Circ Desk"/>
    <s v="CBK-MUS-06"/>
  </r>
  <r>
    <d v="2023-02-28T00:00:00"/>
    <x v="0"/>
    <s v="UCLA Undergrad"/>
    <d v="2023-03-07T00:00:00"/>
    <s v="CBK-361"/>
    <s v="CLICC Circ Desk"/>
    <s v="CBK-CLICC-112"/>
  </r>
  <r>
    <d v="2023-02-28T00:00:00"/>
    <x v="0"/>
    <s v="UCLA Undergrad"/>
    <d v="2023-03-07T00:00:00"/>
    <s v="CBK025"/>
    <s v="CLICC Circ Desk"/>
    <s v="CBK-025"/>
  </r>
  <r>
    <d v="2023-02-28T00:00:00"/>
    <x v="0"/>
    <s v="UCLA Undergrad"/>
    <d v="2023-03-07T00:00:00"/>
    <s v="CBK198"/>
    <s v="Biomed Circ Desk"/>
    <s v="CBK-BIO-09"/>
  </r>
  <r>
    <d v="2023-02-28T00:00:00"/>
    <x v="0"/>
    <s v="UCLA Undergrad"/>
    <d v="2023-03-07T00:00:00"/>
    <s v="CBK206"/>
    <s v="Biomed Circ Desk"/>
    <s v="CBK-BIO-17"/>
  </r>
  <r>
    <d v="2023-02-28T00:00:00"/>
    <x v="0"/>
    <s v="UCLA Undergrad"/>
    <d v="2023-03-07T00:00:00"/>
    <s v="CLICC-ML-0022"/>
    <s v="CLICC Circ Desk"/>
    <s v="ITS MacBook 39"/>
  </r>
  <r>
    <d v="2023-02-28T00:00:00"/>
    <x v="0"/>
    <s v="UCLA Undergrad"/>
    <d v="2023-03-07T00:00:00"/>
    <s v="CLICC-ML-2015"/>
    <s v="CLICC Circ Desk"/>
    <s v="CLICC-ML-2015"/>
  </r>
  <r>
    <d v="2023-02-28T00:00:00"/>
    <x v="0"/>
    <s v="UCLA Undergrad"/>
    <d v="2023-03-07T00:00:00"/>
    <s v="CLICC-ML-2061"/>
    <s v="CLICC Circ Desk"/>
    <s v="CLICC-ML-2061"/>
  </r>
  <r>
    <d v="2023-02-28T00:00:00"/>
    <x v="0"/>
    <s v="UCLA Undergrad"/>
    <d v="2023-03-07T00:00:00"/>
    <s v="CLICC-ML-2093"/>
    <s v="CLICC Circ Desk"/>
    <s v="CLICC-ML-2093"/>
  </r>
  <r>
    <d v="2023-02-28T00:00:00"/>
    <x v="0"/>
    <s v="UCLA Undergrad"/>
    <d v="2023-03-07T00:00:00"/>
    <s v="CLICC-MM-0107"/>
    <s v="CLICC Circ Desk"/>
    <s v="ITS iPad 145"/>
  </r>
  <r>
    <d v="2023-02-28T00:00:00"/>
    <x v="0"/>
    <s v="UCLA Undergrad"/>
    <d v="2023-03-07T00:00:00"/>
    <s v="CLICC-MM-0173"/>
    <s v="CLICC Circ Desk"/>
    <s v="ITS iPad 203"/>
  </r>
  <r>
    <d v="2023-02-28T00:00:00"/>
    <x v="0"/>
    <s v="UCLA Undergrad"/>
    <d v="2023-03-07T00:00:00"/>
    <s v="FAC481"/>
    <s v="CLICC Circ Desk"/>
    <s v="ITS iPad 81"/>
  </r>
  <r>
    <d v="2023-02-28T00:00:00"/>
    <x v="0"/>
    <s v="UCLA Undergrad"/>
    <d v="2023-03-07T00:00:00"/>
    <s v="HP-083"/>
    <s v="CLICC Circ Desk"/>
    <s v="WL-RC2-13"/>
  </r>
  <r>
    <d v="2023-02-28T00:00:00"/>
    <x v="0"/>
    <s v="UCLA Undergrad"/>
    <d v="2023-03-07T00:00:00"/>
    <s v="HP-136"/>
    <s v="CLICC Circ Desk"/>
    <s v="WL-PC2-25"/>
  </r>
  <r>
    <d v="2023-02-28T00:00:00"/>
    <x v="0"/>
    <s v="UCLA Undergrad"/>
    <d v="2023-03-07T00:00:00"/>
    <s v="HP072"/>
    <s v="CLICC Circ Desk"/>
    <s v="WL-RC2-02"/>
  </r>
  <r>
    <d v="2023-02-28T00:00:00"/>
    <x v="0"/>
    <s v="UCLA Undergrad"/>
    <d v="2023-03-07T00:00:00"/>
    <s v="HP125"/>
    <s v="CLICC Circ Desk"/>
    <s v="WL-PC2-14"/>
  </r>
  <r>
    <d v="2023-02-28T00:00:00"/>
    <x v="0"/>
    <s v="UCLA Undergrad"/>
    <d v="2023-03-07T00:00:00"/>
    <s v="HP127"/>
    <s v="CLICC Circ Desk"/>
    <s v="WL-PC2-16"/>
  </r>
  <r>
    <d v="2023-02-28T00:00:00"/>
    <x v="0"/>
    <s v="UCLA Undergrad"/>
    <d v="2023-03-08T00:00:00"/>
    <s v="HP-155"/>
    <s v="CLICC Circ Desk"/>
    <s v="WL-LAB-04"/>
  </r>
  <r>
    <d v="2023-02-28T00:00:00"/>
    <x v="0"/>
    <s v="UCLA Undergrad"/>
    <d v="2023-03-12T00:00:00"/>
    <s v="CLICC-ML-2044"/>
    <s v="CLICC Circ Desk"/>
    <s v="CLICC-ML-2044"/>
  </r>
  <r>
    <d v="2023-02-28T00:00:00"/>
    <x v="0"/>
    <s v="UCLA Undergrad"/>
    <d v="2023-03-14T00:00:00"/>
    <s v="CBK357"/>
    <s v="CLICC Circ Desk"/>
    <s v="CBK-CLICC-108"/>
  </r>
  <r>
    <d v="2023-02-28T00:00:00"/>
    <x v="0"/>
    <s v="UCLA Undergrad"/>
    <d v="2023-03-14T00:00:00"/>
    <s v="CLICC-ML-0008"/>
    <s v="CLICC Circ Desk"/>
    <s v="ITS MacBook 68"/>
  </r>
  <r>
    <d v="2023-02-28T00:00:00"/>
    <x v="0"/>
    <s v="UCLA Undergrad"/>
    <d v="2023-03-14T00:00:00"/>
    <s v="CLICC-ML-0012"/>
    <s v="CLICC Circ Desk"/>
    <s v="ITS MacBook 61"/>
  </r>
  <r>
    <d v="2023-02-28T00:00:00"/>
    <x v="0"/>
    <s v="UCLA Undergrad"/>
    <d v="2023-03-14T00:00:00"/>
    <s v="CLICC-ML-0140"/>
    <s v="CLICC Circ Desk"/>
    <s v="ITS MacBook 80"/>
  </r>
  <r>
    <d v="2023-02-28T00:00:00"/>
    <x v="0"/>
    <s v="UCLA Undergrad"/>
    <d v="2023-03-14T00:00:00"/>
    <s v="CLICC-ML-2008"/>
    <s v="CLICC Circ Desk"/>
    <s v="CLICC-ML-2008"/>
  </r>
  <r>
    <d v="2023-02-28T00:00:00"/>
    <x v="0"/>
    <s v="UCLA Undergrad"/>
    <d v="2023-03-14T00:00:00"/>
    <s v="CLICC-ML-2018"/>
    <s v="CLICC Circ Desk"/>
    <s v="CLICC-ML-2018"/>
  </r>
  <r>
    <d v="2023-02-28T00:00:00"/>
    <x v="0"/>
    <s v="UCLA Undergrad"/>
    <d v="2023-03-14T00:00:00"/>
    <s v="CLICC-ML-2041"/>
    <s v="CLICC Circ Desk"/>
    <s v="CLICC-ML-2041"/>
  </r>
  <r>
    <d v="2023-02-28T00:00:00"/>
    <x v="0"/>
    <s v="UCLA Undergrad"/>
    <d v="2023-03-14T00:00:00"/>
    <s v="CLICC-ML-2077"/>
    <s v="CLICC Circ Desk"/>
    <s v="CLICC-ML-2077"/>
  </r>
  <r>
    <d v="2023-02-28T00:00:00"/>
    <x v="0"/>
    <s v="UCLA Undergrad"/>
    <d v="2023-03-14T00:00:00"/>
    <s v="CLICC-ML-2084"/>
    <s v="CLICC Circ Desk"/>
    <s v="CLICC-ML-2084"/>
  </r>
  <r>
    <d v="2023-02-28T00:00:00"/>
    <x v="0"/>
    <s v="UCLA Undergrad"/>
    <d v="2023-03-14T00:00:00"/>
    <s v="CLICC-ML-2093"/>
    <s v="CLICC Circ Desk"/>
    <s v="CLICC-ML-2093"/>
  </r>
  <r>
    <d v="2023-02-28T00:00:00"/>
    <x v="0"/>
    <s v="UCLA Undergrad"/>
    <d v="2023-03-14T00:00:00"/>
    <s v="CLICC-MM-0183"/>
    <s v="CLICC Circ Desk"/>
    <s v="ITS iPad 36"/>
  </r>
  <r>
    <d v="2023-02-28T00:00:00"/>
    <x v="0"/>
    <s v="UCLA Undergrad"/>
    <d v="2023-03-14T00:00:00"/>
    <s v="HP052"/>
    <s v="CLICC Circ Desk"/>
    <s v="WL-YRL-02"/>
  </r>
  <r>
    <d v="2023-02-28T00:00:00"/>
    <x v="0"/>
    <s v="UCLA Undergrad"/>
    <d v="2023-03-14T00:00:00"/>
    <s v="HP058"/>
    <s v="CLICC Circ Desk"/>
    <s v="WL-YRL-08"/>
  </r>
  <r>
    <d v="2023-02-28T00:00:00"/>
    <x v="0"/>
    <s v="UCLA Undergrad"/>
    <d v="2023-03-24T00:00:00"/>
    <s v="CLICC-ML-0020"/>
    <s v="CLICC Circ Desk"/>
    <s v="ITS MacBook 18"/>
  </r>
  <r>
    <d v="2023-02-28T00:00:00"/>
    <x v="79"/>
    <s v="UCLA Graduate"/>
    <d v="2023-02-28T00:00:00"/>
    <s v="MACUSBC07"/>
    <s v="CLICC Circ Desk"/>
    <s v="USBC-YRL-03"/>
  </r>
  <r>
    <d v="2023-03-01T00:00:00"/>
    <x v="0"/>
    <m/>
    <d v="2023-03-01T00:00:00"/>
    <s v="HPUSBC01"/>
    <s v="SEL Boelter Circ Desk"/>
    <s v="HPUS-BOE-01"/>
  </r>
  <r>
    <d v="2023-03-01T00:00:00"/>
    <x v="0"/>
    <m/>
    <d v="2023-03-01T00:00:00"/>
    <s v="HPUSBC09"/>
    <s v="SEL Boelter Circ Desk"/>
    <m/>
  </r>
  <r>
    <d v="2023-03-01T00:00:00"/>
    <x v="0"/>
    <m/>
    <d v="2023-03-01T00:00:00"/>
    <s v="HPUSBC13"/>
    <s v="SEL Boelter Circ Desk"/>
    <m/>
  </r>
  <r>
    <d v="2023-03-01T00:00:00"/>
    <x v="0"/>
    <m/>
    <d v="2023-03-01T00:00:00"/>
    <s v="IPHONE17"/>
    <s v="SEL Boelter Circ Desk"/>
    <s v="IPH-BOE-01"/>
  </r>
  <r>
    <d v="2023-03-01T00:00:00"/>
    <x v="0"/>
    <m/>
    <d v="2023-03-01T00:00:00"/>
    <s v="IPHONE18"/>
    <s v="SEL Boelter Circ Desk"/>
    <s v="IPH-BOE-02"/>
  </r>
  <r>
    <d v="2023-03-01T00:00:00"/>
    <x v="0"/>
    <m/>
    <d v="2023-03-01T00:00:00"/>
    <s v="IPHONE22"/>
    <s v="SEL Boelter Circ Desk"/>
    <s v="IPH-BOE-06"/>
  </r>
  <r>
    <d v="2023-03-01T00:00:00"/>
    <x v="0"/>
    <m/>
    <d v="2023-03-01T00:00:00"/>
    <s v="IPHONE44"/>
    <s v="CLICC Circ Desk"/>
    <m/>
  </r>
  <r>
    <d v="2023-03-01T00:00:00"/>
    <x v="0"/>
    <m/>
    <d v="2023-03-01T00:00:00"/>
    <s v="IPHONE60"/>
    <s v="Biomed Circ Desk"/>
    <s v="IPH-BIO-04"/>
  </r>
  <r>
    <d v="2023-03-01T00:00:00"/>
    <x v="0"/>
    <m/>
    <d v="2023-03-01T00:00:00"/>
    <s v="LABMSE06"/>
    <s v="CLICC Circ Desk"/>
    <s v="LAB-MSE-06"/>
  </r>
  <r>
    <d v="2023-03-01T00:00:00"/>
    <x v="0"/>
    <m/>
    <d v="2023-03-01T00:00:00"/>
    <s v="OMNI15"/>
    <s v="SEL Boelter Circ Desk"/>
    <s v="OMN-BOE-05"/>
  </r>
  <r>
    <d v="2023-03-01T00:00:00"/>
    <x v="0"/>
    <m/>
    <d v="2023-03-01T00:00:00"/>
    <s v="WALLADPT19"/>
    <s v="Biomed Circ Desk"/>
    <s v="ADP-BIO-03"/>
  </r>
  <r>
    <d v="2023-03-01T00:00:00"/>
    <x v="0"/>
    <m/>
    <d v="2023-03-01T00:00:00"/>
    <s v="WALLADPT43"/>
    <s v="CLICC Circ Desk"/>
    <m/>
  </r>
  <r>
    <d v="2023-03-01T00:00:00"/>
    <x v="0"/>
    <s v="UCLA Academic"/>
    <d v="2023-03-01T00:00:00"/>
    <s v="UVGA18"/>
    <s v="CLICC Circ Desk"/>
    <m/>
  </r>
  <r>
    <d v="2023-03-01T00:00:00"/>
    <x v="0"/>
    <s v="UCLA Graduate"/>
    <d v="2023-03-01T00:00:00"/>
    <s v="HDMIC18"/>
    <s v="CLICC Circ Desk"/>
    <s v="HDMC-YRL-10"/>
  </r>
  <r>
    <d v="2023-03-01T00:00:00"/>
    <x v="0"/>
    <s v="UCLA Graduate"/>
    <d v="2023-03-01T00:00:00"/>
    <s v="HDST09"/>
    <s v="CLICC Circ Desk"/>
    <s v="HDS-YRL-03"/>
  </r>
  <r>
    <d v="2023-03-01T00:00:00"/>
    <x v="0"/>
    <s v="UCLA Graduate"/>
    <d v="2023-03-01T00:00:00"/>
    <s v="HDST23"/>
    <s v="Biomed Circ Desk"/>
    <s v="HDS-BIO-06"/>
  </r>
  <r>
    <d v="2023-03-01T00:00:00"/>
    <x v="0"/>
    <s v="UCLA Graduate"/>
    <d v="2023-03-01T00:00:00"/>
    <s v="HDST25"/>
    <s v="Biomed Circ Desk"/>
    <s v="HDS-BIO-08"/>
  </r>
  <r>
    <d v="2023-03-01T00:00:00"/>
    <x v="0"/>
    <s v="UCLA Graduate"/>
    <d v="2023-03-01T00:00:00"/>
    <s v="HPUSBC02"/>
    <s v="SEL Boelter Circ Desk"/>
    <s v="HPUS-BOE-02"/>
  </r>
  <r>
    <d v="2023-03-01T00:00:00"/>
    <x v="0"/>
    <s v="UCLA Graduate"/>
    <d v="2023-03-01T00:00:00"/>
    <s v="HPUSBC13"/>
    <s v="SEL Boelter Circ Desk"/>
    <m/>
  </r>
  <r>
    <d v="2023-03-01T00:00:00"/>
    <x v="0"/>
    <s v="UCLA Graduate"/>
    <d v="2023-03-01T00:00:00"/>
    <s v="IPHONE22"/>
    <s v="SEL Boelter Circ Desk"/>
    <s v="IPH-BOE-06"/>
  </r>
  <r>
    <d v="2023-03-01T00:00:00"/>
    <x v="0"/>
    <s v="UCLA Graduate"/>
    <d v="2023-03-01T00:00:00"/>
    <s v="IPHONE54"/>
    <s v="CLICC Circ Desk"/>
    <s v="IPH-POW-10"/>
  </r>
  <r>
    <d v="2023-03-01T00:00:00"/>
    <x v="0"/>
    <s v="UCLA Graduate"/>
    <d v="2023-03-01T00:00:00"/>
    <s v="IPHONE60"/>
    <s v="Biomed Circ Desk"/>
    <s v="IPH-BIO-04"/>
  </r>
  <r>
    <d v="2023-03-01T00:00:00"/>
    <x v="0"/>
    <s v="UCLA Graduate"/>
    <d v="2023-03-01T00:00:00"/>
    <s v="IPHONE78"/>
    <s v="CLICC Circ Desk"/>
    <m/>
  </r>
  <r>
    <d v="2023-03-01T00:00:00"/>
    <x v="0"/>
    <s v="UCLA Graduate"/>
    <d v="2023-03-01T00:00:00"/>
    <s v="MACCHRG67"/>
    <s v="Biomed Circ Desk"/>
    <s v="MAGT-BIO-06"/>
  </r>
  <r>
    <d v="2023-03-01T00:00:00"/>
    <x v="0"/>
    <s v="UCLA Graduate"/>
    <d v="2023-03-01T00:00:00"/>
    <s v="MACUSBC20"/>
    <s v="CLICC Circ Desk"/>
    <s v="USBC-POW-03"/>
  </r>
  <r>
    <d v="2023-03-01T00:00:00"/>
    <x v="0"/>
    <s v="UCLA Graduate"/>
    <d v="2023-03-01T00:00:00"/>
    <s v="UHDMI16"/>
    <s v="CLICC Circ Desk"/>
    <m/>
  </r>
  <r>
    <d v="2023-03-01T00:00:00"/>
    <x v="0"/>
    <s v="UCLA Graduate"/>
    <d v="2023-03-01T00:00:00"/>
    <s v="UVGA09"/>
    <s v="CLICC Circ Desk"/>
    <s v="UVGA-YRL-01"/>
  </r>
  <r>
    <d v="2023-03-01T00:00:00"/>
    <x v="0"/>
    <s v="UCLA Graduate"/>
    <d v="2023-03-01T00:00:00"/>
    <s v="WALLADPT08"/>
    <s v="SEL Boelter Circ Desk"/>
    <s v="ADP-BOE-06"/>
  </r>
  <r>
    <d v="2023-03-01T00:00:00"/>
    <x v="0"/>
    <s v="UCLA Graduate"/>
    <d v="2023-03-01T00:00:00"/>
    <s v="WALLADPT19"/>
    <s v="Biomed Circ Desk"/>
    <s v="ADP-BIO-03"/>
  </r>
  <r>
    <d v="2023-03-01T00:00:00"/>
    <x v="0"/>
    <s v="UCLA Graduate"/>
    <d v="2023-03-01T00:00:00"/>
    <s v="WALLADPT47"/>
    <s v="CLICC Circ Desk"/>
    <m/>
  </r>
  <r>
    <d v="2023-03-01T00:00:00"/>
    <x v="0"/>
    <s v="UCLA Graduate"/>
    <d v="2023-03-08T00:00:00"/>
    <s v="CBK022"/>
    <s v="CLICC Circ Desk"/>
    <s v="CBK-022"/>
  </r>
  <r>
    <d v="2023-03-01T00:00:00"/>
    <x v="0"/>
    <s v="UCLA Graduate"/>
    <d v="2023-03-08T00:00:00"/>
    <s v="CBK221"/>
    <s v="SEL Boelter Circ Desk"/>
    <s v="CBK-BOE-12"/>
  </r>
  <r>
    <d v="2023-03-01T00:00:00"/>
    <x v="0"/>
    <s v="UCLA Graduate"/>
    <d v="2023-03-08T00:00:00"/>
    <s v="CBK405"/>
    <s v="CLICC Circ Desk"/>
    <s v="CBK-CLICC-156"/>
  </r>
  <r>
    <d v="2023-03-01T00:00:00"/>
    <x v="0"/>
    <s v="UCLA Graduate"/>
    <d v="2023-03-08T00:00:00"/>
    <s v="CLICC-MM-0136"/>
    <s v="CLICC Circ Desk"/>
    <s v="ITS iPad 39"/>
  </r>
  <r>
    <d v="2023-03-01T00:00:00"/>
    <x v="0"/>
    <s v="UCLA Graduate"/>
    <d v="2023-03-15T00:00:00"/>
    <s v="CLICC-MM-0232"/>
    <s v="CLICC Circ Desk"/>
    <s v="ITS iPad 279"/>
  </r>
  <r>
    <d v="2023-03-01T00:00:00"/>
    <x v="0"/>
    <s v="UCLA Graduate"/>
    <d v="2023-03-15T00:00:00"/>
    <s v="CLICC-MM-044"/>
    <s v="CLICC Circ Desk"/>
    <m/>
  </r>
  <r>
    <d v="2023-03-01T00:00:00"/>
    <x v="0"/>
    <s v="UCLA Music Undergrad"/>
    <d v="2023-03-01T00:00:00"/>
    <s v="UHDMI10"/>
    <s v="CLICC Circ Desk"/>
    <m/>
  </r>
  <r>
    <d v="2023-03-01T00:00:00"/>
    <x v="0"/>
    <s v="UCLA Staff"/>
    <d v="2023-03-01T00:00:00"/>
    <s v="MACUSBC06"/>
    <s v="CLICC Circ Desk"/>
    <s v="USBC-YRL-02"/>
  </r>
  <r>
    <d v="2023-03-01T00:00:00"/>
    <x v="0"/>
    <s v="UCLA Staff"/>
    <d v="2023-03-01T00:00:00"/>
    <s v="OMNI31"/>
    <s v="CLICC Circ Desk"/>
    <s v="OMN-YRL-01"/>
  </r>
  <r>
    <d v="2023-03-01T00:00:00"/>
    <x v="0"/>
    <s v="UCLA Staff"/>
    <d v="2023-03-01T00:00:00"/>
    <s v="OMNI35"/>
    <s v="CLICC Circ Desk"/>
    <s v="OMN-YRL-05"/>
  </r>
  <r>
    <d v="2023-03-01T00:00:00"/>
    <x v="0"/>
    <s v="UCLA Staff"/>
    <d v="2023-03-01T00:00:00"/>
    <s v="OMNI36"/>
    <s v="CLICC Circ Desk"/>
    <s v="OMN-YRL-06"/>
  </r>
  <r>
    <d v="2023-03-01T00:00:00"/>
    <x v="0"/>
    <s v="UCLA Staff"/>
    <d v="2023-03-01T00:00:00"/>
    <s v="OMNI38"/>
    <s v="CLICC Circ Desk"/>
    <s v="OMN-YRL-08"/>
  </r>
  <r>
    <d v="2023-03-01T00:00:00"/>
    <x v="0"/>
    <s v="UCLA Staff"/>
    <d v="2023-03-01T00:00:00"/>
    <s v="OMNI39"/>
    <s v="CLICC Circ Desk"/>
    <s v="OMN-YRL-09"/>
  </r>
  <r>
    <d v="2023-03-01T00:00:00"/>
    <x v="0"/>
    <s v="UCLA Staff"/>
    <d v="2023-03-08T00:00:00"/>
    <s v="HP125"/>
    <s v="CLICC Circ Desk"/>
    <s v="WL-PC2-14"/>
  </r>
  <r>
    <d v="2023-03-01T00:00:00"/>
    <x v="0"/>
    <s v="UCLA Undergrad"/>
    <d v="2023-03-01T00:00:00"/>
    <s v="ANDROID24"/>
    <s v="CLICC Circ Desk"/>
    <s v="AND-POW-03"/>
  </r>
  <r>
    <d v="2023-03-01T00:00:00"/>
    <x v="0"/>
    <s v="UCLA Undergrad"/>
    <d v="2023-03-01T00:00:00"/>
    <s v="BOEIPHONE04"/>
    <s v="SEL Boelter Circ Desk"/>
    <s v="BOE-IPHONE-04"/>
  </r>
  <r>
    <d v="2023-03-01T00:00:00"/>
    <x v="0"/>
    <s v="UCLA Undergrad"/>
    <d v="2023-03-01T00:00:00"/>
    <s v="HDMIC18"/>
    <s v="CLICC Circ Desk"/>
    <s v="HDMC-YRL-10"/>
  </r>
  <r>
    <d v="2023-03-01T00:00:00"/>
    <x v="0"/>
    <s v="UCLA Undergrad"/>
    <d v="2023-03-01T00:00:00"/>
    <s v="HDMIC20"/>
    <s v="CLICC Circ Desk"/>
    <s v="HDMC-YRL-12"/>
  </r>
  <r>
    <d v="2023-03-01T00:00:00"/>
    <x v="0"/>
    <s v="UCLA Undergrad"/>
    <d v="2023-03-01T00:00:00"/>
    <s v="HDMIC25"/>
    <s v="CLICC Circ Desk"/>
    <s v="HDMC-YRL-17"/>
  </r>
  <r>
    <d v="2023-03-01T00:00:00"/>
    <x v="0"/>
    <s v="UCLA Undergrad"/>
    <d v="2023-03-01T00:00:00"/>
    <s v="HDST04"/>
    <s v="SEL Boelter Circ Desk"/>
    <s v="HDS-BOE-04"/>
  </r>
  <r>
    <d v="2023-03-01T00:00:00"/>
    <x v="0"/>
    <s v="UCLA Undergrad"/>
    <d v="2023-03-01T00:00:00"/>
    <s v="HDST10"/>
    <s v="CLICC Circ Desk"/>
    <s v="HDS-YRL-04"/>
  </r>
  <r>
    <d v="2023-03-01T00:00:00"/>
    <x v="0"/>
    <s v="UCLA Undergrad"/>
    <d v="2023-03-01T00:00:00"/>
    <s v="HPUSBC01"/>
    <s v="SEL Boelter Circ Desk"/>
    <s v="HPUS-BOE-01"/>
  </r>
  <r>
    <d v="2023-03-01T00:00:00"/>
    <x v="0"/>
    <s v="UCLA Undergrad"/>
    <d v="2023-03-01T00:00:00"/>
    <s v="HPUSBC02"/>
    <s v="SEL Boelter Circ Desk"/>
    <s v="HPUS-BOE-02"/>
  </r>
  <r>
    <d v="2023-03-01T00:00:00"/>
    <x v="0"/>
    <s v="UCLA Undergrad"/>
    <d v="2023-03-01T00:00:00"/>
    <s v="HPUSBC12"/>
    <s v="SEL Boelter Circ Desk"/>
    <m/>
  </r>
  <r>
    <d v="2023-03-01T00:00:00"/>
    <x v="0"/>
    <s v="UCLA Undergrad"/>
    <d v="2023-03-01T00:00:00"/>
    <s v="HPUSBC13"/>
    <s v="SEL Boelter Circ Desk"/>
    <m/>
  </r>
  <r>
    <d v="2023-03-01T00:00:00"/>
    <x v="0"/>
    <s v="UCLA Undergrad"/>
    <d v="2023-03-01T00:00:00"/>
    <s v="IPHONE04"/>
    <s v="Music Circ Desk"/>
    <s v="IPH-MUS-04"/>
  </r>
  <r>
    <d v="2023-03-01T00:00:00"/>
    <x v="0"/>
    <s v="UCLA Undergrad"/>
    <d v="2023-03-01T00:00:00"/>
    <s v="IPHONE20"/>
    <s v="SEL Boelter Circ Desk"/>
    <s v="IPH-BOE-04"/>
  </r>
  <r>
    <d v="2023-03-01T00:00:00"/>
    <x v="0"/>
    <s v="UCLA Undergrad"/>
    <d v="2023-03-01T00:00:00"/>
    <s v="IPHONE21"/>
    <s v="SEL Boelter Circ Desk"/>
    <s v="IPH-BOE-05"/>
  </r>
  <r>
    <d v="2023-03-01T00:00:00"/>
    <x v="0"/>
    <s v="UCLA Undergrad"/>
    <d v="2023-03-01T00:00:00"/>
    <s v="IPHONE34"/>
    <s v="CLICC Circ Desk"/>
    <s v="IPH-YRL-10"/>
  </r>
  <r>
    <d v="2023-03-01T00:00:00"/>
    <x v="0"/>
    <s v="UCLA Undergrad"/>
    <d v="2023-03-01T00:00:00"/>
    <s v="IPHONE35"/>
    <s v="CLICC Circ Desk"/>
    <s v="IPH-YRL-11"/>
  </r>
  <r>
    <d v="2023-03-01T00:00:00"/>
    <x v="0"/>
    <s v="UCLA Undergrad"/>
    <d v="2023-03-01T00:00:00"/>
    <s v="IPHONE36"/>
    <s v="CLICC Circ Desk"/>
    <s v="IPH-YRL-12"/>
  </r>
  <r>
    <d v="2023-03-01T00:00:00"/>
    <x v="0"/>
    <s v="UCLA Undergrad"/>
    <d v="2023-03-01T00:00:00"/>
    <s v="IPHONE37"/>
    <s v="CLICC Circ Desk"/>
    <s v="IPH-YRL-13"/>
  </r>
  <r>
    <d v="2023-03-01T00:00:00"/>
    <x v="0"/>
    <s v="UCLA Undergrad"/>
    <d v="2023-03-01T00:00:00"/>
    <s v="IPHONE44"/>
    <s v="CLICC Circ Desk"/>
    <m/>
  </r>
  <r>
    <d v="2023-03-01T00:00:00"/>
    <x v="0"/>
    <s v="UCLA Undergrad"/>
    <d v="2023-03-01T00:00:00"/>
    <s v="IPHONE48"/>
    <s v="CLICC Circ Desk"/>
    <s v="IPH-POW-04"/>
  </r>
  <r>
    <d v="2023-03-01T00:00:00"/>
    <x v="0"/>
    <s v="UCLA Undergrad"/>
    <d v="2023-03-01T00:00:00"/>
    <s v="IPHONE52"/>
    <s v="CLICC Circ Desk"/>
    <s v="IPH-POW-08"/>
  </r>
  <r>
    <d v="2023-03-01T00:00:00"/>
    <x v="0"/>
    <s v="UCLA Undergrad"/>
    <d v="2023-03-01T00:00:00"/>
    <s v="IPHONE54"/>
    <s v="CLICC Circ Desk"/>
    <s v="IPH-POW-10"/>
  </r>
  <r>
    <d v="2023-03-01T00:00:00"/>
    <x v="0"/>
    <s v="UCLA Undergrad"/>
    <d v="2023-03-01T00:00:00"/>
    <s v="IPHONE78"/>
    <s v="CLICC Circ Desk"/>
    <m/>
  </r>
  <r>
    <d v="2023-03-01T00:00:00"/>
    <x v="0"/>
    <s v="UCLA Undergrad"/>
    <d v="2023-03-01T00:00:00"/>
    <s v="MACUSBC05"/>
    <s v="CLICC Circ Desk"/>
    <s v="USBC-YRL-01"/>
  </r>
  <r>
    <d v="2023-03-01T00:00:00"/>
    <x v="0"/>
    <s v="UCLA Undergrad"/>
    <d v="2023-03-01T00:00:00"/>
    <s v="MACUSBC08"/>
    <s v="CLICC Circ Desk"/>
    <s v="USBC-YRL-04"/>
  </r>
  <r>
    <d v="2023-03-01T00:00:00"/>
    <x v="0"/>
    <s v="UCLA Undergrad"/>
    <d v="2023-03-01T00:00:00"/>
    <s v="MACUSBC09"/>
    <s v="CLICC Circ Desk"/>
    <s v="USBC-YRL-05"/>
  </r>
  <r>
    <d v="2023-03-01T00:00:00"/>
    <x v="0"/>
    <s v="UCLA Undergrad"/>
    <d v="2023-03-01T00:00:00"/>
    <s v="MACUSBC19"/>
    <s v="CLICC Circ Desk"/>
    <s v="USBC-POW-02"/>
  </r>
  <r>
    <d v="2023-03-01T00:00:00"/>
    <x v="0"/>
    <s v="UCLA Undergrad"/>
    <d v="2023-03-01T00:00:00"/>
    <s v="MACUSBC23"/>
    <s v="CLICC Circ Desk"/>
    <s v="USBC-POW-06"/>
  </r>
  <r>
    <d v="2023-03-01T00:00:00"/>
    <x v="0"/>
    <s v="UCLA Undergrad"/>
    <d v="2023-03-01T00:00:00"/>
    <s v="MACUSBC24"/>
    <s v="CLICC Circ Desk"/>
    <s v="USBC-POW-07"/>
  </r>
  <r>
    <d v="2023-03-01T00:00:00"/>
    <x v="0"/>
    <s v="UCLA Undergrad"/>
    <d v="2023-03-01T00:00:00"/>
    <s v="MACUSBC27"/>
    <s v="CLICC Circ Desk"/>
    <s v="USBC-POW-10"/>
  </r>
  <r>
    <d v="2023-03-01T00:00:00"/>
    <x v="0"/>
    <s v="UCLA Undergrad"/>
    <d v="2023-03-01T00:00:00"/>
    <s v="MACUSBC30"/>
    <s v="CLICC Circ Desk"/>
    <m/>
  </r>
  <r>
    <d v="2023-03-01T00:00:00"/>
    <x v="0"/>
    <s v="UCLA Undergrad"/>
    <d v="2023-03-01T00:00:00"/>
    <s v="OMNI15"/>
    <s v="SEL Boelter Circ Desk"/>
    <s v="OMN-BOE-05"/>
  </r>
  <r>
    <d v="2023-03-01T00:00:00"/>
    <x v="0"/>
    <s v="UCLA Undergrad"/>
    <d v="2023-03-01T00:00:00"/>
    <s v="OMNI19"/>
    <s v="SEL Boelter Circ Desk"/>
    <s v="OMN-BOE-09"/>
  </r>
  <r>
    <d v="2023-03-01T00:00:00"/>
    <x v="0"/>
    <s v="UCLA Undergrad"/>
    <d v="2023-03-01T00:00:00"/>
    <s v="OMNI26"/>
    <s v="Music Circ Desk"/>
    <s v="OMN-MUS-06"/>
  </r>
  <r>
    <d v="2023-03-01T00:00:00"/>
    <x v="0"/>
    <s v="UCLA Undergrad"/>
    <d v="2023-03-01T00:00:00"/>
    <s v="OMNI34"/>
    <s v="CLICC Circ Desk"/>
    <s v="OMN-YRL-04"/>
  </r>
  <r>
    <d v="2023-03-01T00:00:00"/>
    <x v="0"/>
    <s v="UCLA Undergrad"/>
    <d v="2023-03-01T00:00:00"/>
    <s v="UHDMI04"/>
    <s v="SEL Boelter Circ Desk"/>
    <s v="UHDM-BOE-01"/>
  </r>
  <r>
    <d v="2023-03-01T00:00:00"/>
    <x v="0"/>
    <s v="UCLA Undergrad"/>
    <d v="2023-03-01T00:00:00"/>
    <s v="UHDMI05"/>
    <s v="SEL Boelter Circ Desk"/>
    <s v="UHDM-BOE-02"/>
  </r>
  <r>
    <d v="2023-03-01T00:00:00"/>
    <x v="0"/>
    <s v="UCLA Undergrad"/>
    <d v="2023-03-01T00:00:00"/>
    <s v="UVGA02"/>
    <s v="Music Circ Desk"/>
    <s v="UVGA-MUS-02"/>
  </r>
  <r>
    <d v="2023-03-01T00:00:00"/>
    <x v="0"/>
    <s v="UCLA Undergrad"/>
    <d v="2023-03-01T00:00:00"/>
    <s v="UVGA09"/>
    <s v="CLICC Circ Desk"/>
    <s v="UVGA-YRL-01"/>
  </r>
  <r>
    <d v="2023-03-01T00:00:00"/>
    <x v="0"/>
    <s v="UCLA Undergrad"/>
    <d v="2023-03-01T00:00:00"/>
    <s v="WALLADPT03"/>
    <s v="SEL Boelter Circ Desk"/>
    <s v="ADP-BOE-01"/>
  </r>
  <r>
    <d v="2023-03-01T00:00:00"/>
    <x v="0"/>
    <s v="UCLA Undergrad"/>
    <d v="2023-03-01T00:00:00"/>
    <s v="WALLADPT06"/>
    <s v="SEL Boelter Circ Desk"/>
    <s v="ADP-BOE-04"/>
  </r>
  <r>
    <d v="2023-03-01T00:00:00"/>
    <x v="0"/>
    <s v="UCLA Undergrad"/>
    <d v="2023-03-01T00:00:00"/>
    <s v="WALLADPT07"/>
    <s v="SEL Boelter Circ Desk"/>
    <s v="ADP-BOE-05"/>
  </r>
  <r>
    <d v="2023-03-01T00:00:00"/>
    <x v="0"/>
    <s v="UCLA Undergrad"/>
    <d v="2023-03-01T00:00:00"/>
    <s v="WALLADPT09"/>
    <s v="SEL Boelter Circ Desk"/>
    <s v="ADP-BOE-07"/>
  </r>
  <r>
    <d v="2023-03-01T00:00:00"/>
    <x v="0"/>
    <s v="UCLA Undergrad"/>
    <d v="2023-03-01T00:00:00"/>
    <s v="WALLADPT25"/>
    <s v="CLICC Circ Desk"/>
    <s v="ADP-YRL-02"/>
  </r>
  <r>
    <d v="2023-03-01T00:00:00"/>
    <x v="0"/>
    <s v="UCLA Undergrad"/>
    <d v="2023-03-01T00:00:00"/>
    <s v="WALLADPT27"/>
    <s v="CLICC Circ Desk"/>
    <s v="ADP-YRL-04"/>
  </r>
  <r>
    <d v="2023-03-01T00:00:00"/>
    <x v="0"/>
    <s v="UCLA Undergrad"/>
    <d v="2023-03-01T00:00:00"/>
    <s v="WALLADPT36"/>
    <s v="CLICC Circ Desk"/>
    <m/>
  </r>
  <r>
    <d v="2023-03-01T00:00:00"/>
    <x v="0"/>
    <s v="UCLA Undergrad"/>
    <d v="2023-03-01T00:00:00"/>
    <s v="WALLADPT39"/>
    <s v="CLICC Circ Desk"/>
    <m/>
  </r>
  <r>
    <d v="2023-03-01T00:00:00"/>
    <x v="0"/>
    <s v="UCLA Undergrad"/>
    <d v="2023-03-01T00:00:00"/>
    <s v="WALLADPT42"/>
    <s v="CLICC Circ Desk"/>
    <m/>
  </r>
  <r>
    <d v="2023-03-01T00:00:00"/>
    <x v="0"/>
    <s v="UCLA Undergrad"/>
    <d v="2023-03-01T00:00:00"/>
    <s v="WALLADPT44"/>
    <s v="CLICC Circ Desk"/>
    <m/>
  </r>
  <r>
    <d v="2023-03-01T00:00:00"/>
    <x v="0"/>
    <s v="UCLA Undergrad"/>
    <d v="2023-03-01T00:00:00"/>
    <s v="WALLADPT45"/>
    <s v="CLICC Circ Desk"/>
    <m/>
  </r>
  <r>
    <d v="2023-03-01T00:00:00"/>
    <x v="0"/>
    <s v="UCLA Undergrad"/>
    <d v="2023-03-01T00:00:00"/>
    <s v="WALLADPT47"/>
    <s v="CLICC Circ Desk"/>
    <m/>
  </r>
  <r>
    <d v="2023-03-01T00:00:00"/>
    <x v="0"/>
    <s v="UCLA Undergrad"/>
    <d v="2023-03-01T00:00:00"/>
    <s v="WALLADPT48"/>
    <s v="CLICC Circ Desk"/>
    <m/>
  </r>
  <r>
    <d v="2023-03-01T00:00:00"/>
    <x v="0"/>
    <s v="UCLA Undergrad"/>
    <d v="2023-03-01T00:00:00"/>
    <s v="WALLADPT50"/>
    <s v="CLICC Circ Desk"/>
    <m/>
  </r>
  <r>
    <d v="2023-03-01T00:00:00"/>
    <x v="0"/>
    <s v="UCLA Undergrad"/>
    <d v="2023-03-02T00:00:00"/>
    <s v="IPHONE43"/>
    <s v="Default Circulation Desk"/>
    <s v="IPH-LOC-05"/>
  </r>
  <r>
    <d v="2023-03-01T00:00:00"/>
    <x v="0"/>
    <s v="UCLA Undergrad"/>
    <d v="2023-03-02T00:00:00"/>
    <s v="IPHONE73"/>
    <s v="Default Circulation Desk"/>
    <m/>
  </r>
  <r>
    <d v="2023-03-01T00:00:00"/>
    <x v="0"/>
    <s v="UCLA Undergrad"/>
    <d v="2023-03-04T00:00:00"/>
    <s v="CALC04"/>
    <s v="CLICC Circ Desk"/>
    <s v="CAL-POW-03"/>
  </r>
  <r>
    <d v="2023-03-01T00:00:00"/>
    <x v="0"/>
    <s v="UCLA Undergrad"/>
    <d v="2023-03-04T00:00:00"/>
    <s v="CALC06"/>
    <s v="CLICC Circ Desk"/>
    <s v="CAL-POW-05"/>
  </r>
  <r>
    <d v="2023-03-01T00:00:00"/>
    <x v="0"/>
    <s v="UCLA Undergrad"/>
    <d v="2023-03-04T00:00:00"/>
    <s v="CALC08"/>
    <s v="CLICC Circ Desk"/>
    <s v="CAL-POW-07"/>
  </r>
  <r>
    <d v="2023-03-01T00:00:00"/>
    <x v="0"/>
    <s v="UCLA Undergrad"/>
    <d v="2023-03-08T00:00:00"/>
    <s v="CBK156"/>
    <s v="Default Circulation Desk"/>
    <s v="CL-BOE-02"/>
  </r>
  <r>
    <d v="2023-03-01T00:00:00"/>
    <x v="0"/>
    <s v="UCLA Undergrad"/>
    <d v="2023-03-08T00:00:00"/>
    <s v="CBK191"/>
    <s v="Biomed Circ Desk"/>
    <s v="CBK-BIO-02"/>
  </r>
  <r>
    <d v="2023-03-01T00:00:00"/>
    <x v="0"/>
    <s v="UCLA Undergrad"/>
    <d v="2023-03-08T00:00:00"/>
    <s v="CBK198"/>
    <s v="Biomed Circ Desk"/>
    <s v="CBK-BIO-09"/>
  </r>
  <r>
    <d v="2023-03-01T00:00:00"/>
    <x v="0"/>
    <s v="UCLA Undergrad"/>
    <d v="2023-03-08T00:00:00"/>
    <s v="CBK203"/>
    <s v="Biomed Circ Desk"/>
    <s v="CBK-BIO-14"/>
  </r>
  <r>
    <d v="2023-03-01T00:00:00"/>
    <x v="0"/>
    <s v="UCLA Undergrad"/>
    <d v="2023-03-08T00:00:00"/>
    <s v="CBK208"/>
    <s v="Biomed Circ Desk"/>
    <s v="CBK-BIO-19"/>
  </r>
  <r>
    <d v="2023-03-01T00:00:00"/>
    <x v="0"/>
    <s v="UCLA Undergrad"/>
    <d v="2023-03-08T00:00:00"/>
    <s v="CBK216"/>
    <s v="SEL Boelter Circ Desk"/>
    <s v="CBK-BOE-07"/>
  </r>
  <r>
    <d v="2023-03-01T00:00:00"/>
    <x v="0"/>
    <s v="UCLA Undergrad"/>
    <d v="2023-03-08T00:00:00"/>
    <s v="CBK320"/>
    <s v="CLICC Circ Desk"/>
    <s v="CBK-CLICC-71"/>
  </r>
  <r>
    <d v="2023-03-01T00:00:00"/>
    <x v="0"/>
    <s v="UCLA Undergrad"/>
    <d v="2023-03-08T00:00:00"/>
    <s v="CBK420"/>
    <s v="Default Circulation Desk"/>
    <s v="CBK-CLICC-171"/>
  </r>
  <r>
    <d v="2023-03-01T00:00:00"/>
    <x v="0"/>
    <s v="UCLA Undergrad"/>
    <d v="2023-03-08T00:00:00"/>
    <s v="CLICC-ML-0134"/>
    <s v="CLICC Circ Desk"/>
    <s v="ITS MacBook 20"/>
  </r>
  <r>
    <d v="2023-03-01T00:00:00"/>
    <x v="0"/>
    <s v="UCLA Undergrad"/>
    <d v="2023-03-08T00:00:00"/>
    <s v="CLICC-MM-0116"/>
    <s v="CLICC Circ Desk"/>
    <s v="ITS iPad 274"/>
  </r>
  <r>
    <d v="2023-03-01T00:00:00"/>
    <x v="0"/>
    <s v="UCLA Undergrad"/>
    <d v="2023-03-08T00:00:00"/>
    <s v="CLICC-MM-0185"/>
    <s v="CLICC Circ Desk"/>
    <s v="ITS iPad 48"/>
  </r>
  <r>
    <d v="2023-03-01T00:00:00"/>
    <x v="0"/>
    <s v="UCLA Undergrad"/>
    <d v="2023-03-08T00:00:00"/>
    <s v="HP-036"/>
    <s v="CLICC Circ Desk"/>
    <s v="WL-SEL-01"/>
  </r>
  <r>
    <d v="2023-03-01T00:00:00"/>
    <x v="0"/>
    <s v="UCLA Undergrad"/>
    <d v="2023-03-12T00:00:00"/>
    <s v="HP-092"/>
    <s v="CLICC Circ Desk"/>
    <s v="WL-POW-01"/>
  </r>
  <r>
    <d v="2023-03-01T00:00:00"/>
    <x v="0"/>
    <s v="UCLA Undergrad"/>
    <d v="2023-03-15T00:00:00"/>
    <s v="CBK363"/>
    <s v="CLICC Circ Desk"/>
    <s v="CBK-CLICC-114"/>
  </r>
  <r>
    <d v="2023-03-01T00:00:00"/>
    <x v="0"/>
    <s v="UCLA Undergrad"/>
    <d v="2023-03-15T00:00:00"/>
    <s v="CLICC-ML-0019"/>
    <s v="CLICC Circ Desk"/>
    <s v="ITS MacBook 152"/>
  </r>
  <r>
    <d v="2023-03-01T00:00:00"/>
    <x v="0"/>
    <s v="UCLA Undergrad"/>
    <d v="2023-03-15T00:00:00"/>
    <s v="CLICC-ML-0104"/>
    <s v="CLICC Circ Desk"/>
    <s v="ITS MacBook 35"/>
  </r>
  <r>
    <d v="2023-03-01T00:00:00"/>
    <x v="0"/>
    <s v="UCLA Undergrad"/>
    <d v="2023-03-15T00:00:00"/>
    <s v="CLICC-ML-2034"/>
    <s v="CLICC Circ Desk"/>
    <s v="CLICC-ML-2034"/>
  </r>
  <r>
    <d v="2023-03-01T00:00:00"/>
    <x v="0"/>
    <s v="UCLA Undergrad"/>
    <d v="2023-03-15T00:00:00"/>
    <s v="HP-154"/>
    <s v="CLICC Circ Desk"/>
    <s v="WL-LAB-03"/>
  </r>
  <r>
    <d v="2023-03-01T00:00:00"/>
    <x v="0"/>
    <s v="UCLA Undergrad"/>
    <d v="2023-03-15T00:00:00"/>
    <s v="HP122"/>
    <s v="CLICC Circ Desk"/>
    <s v="WL-PC2-11"/>
  </r>
  <r>
    <d v="2023-03-01T00:00:00"/>
    <x v="0"/>
    <s v="UCLA Undergrad"/>
    <d v="2023-05-30T00:00:00"/>
    <s v="AD2089"/>
    <s v="SEL Boelter Circ Desk"/>
    <s v="CLICC EE AD2 Unit 89"/>
  </r>
  <r>
    <d v="2023-03-01T00:00:00"/>
    <x v="80"/>
    <s v="UCLA Undergrad"/>
    <d v="2023-03-08T00:00:00"/>
    <s v="HP056"/>
    <s v="CLICC Circ Desk"/>
    <s v="WL-YRL-06"/>
  </r>
  <r>
    <d v="2023-03-01T00:00:00"/>
    <x v="81"/>
    <s v="UCLA Graduate"/>
    <d v="2023-03-24T00:00:00"/>
    <s v="FAC563"/>
    <s v="CLICC Circ Desk"/>
    <s v="ITS iPad 163"/>
  </r>
  <r>
    <d v="2023-03-02T00:00:00"/>
    <x v="0"/>
    <m/>
    <d v="2023-03-02T00:00:00"/>
    <s v="CBK191"/>
    <s v="Biomed Circ Desk"/>
    <s v="CBK-BIO-02"/>
  </r>
  <r>
    <d v="2023-03-02T00:00:00"/>
    <x v="0"/>
    <m/>
    <d v="2023-03-02T00:00:00"/>
    <s v="CBK198"/>
    <s v="Biomed Circ Desk"/>
    <s v="CBK-BIO-09"/>
  </r>
  <r>
    <d v="2023-03-02T00:00:00"/>
    <x v="0"/>
    <m/>
    <d v="2023-03-02T00:00:00"/>
    <s v="IPHONE18"/>
    <s v="SEL Boelter Circ Desk"/>
    <s v="IPH-BOE-02"/>
  </r>
  <r>
    <d v="2023-03-02T00:00:00"/>
    <x v="0"/>
    <m/>
    <d v="2023-03-02T00:00:00"/>
    <s v="IPHONE22"/>
    <s v="SEL Boelter Circ Desk"/>
    <s v="IPH-BOE-06"/>
  </r>
  <r>
    <d v="2023-03-02T00:00:00"/>
    <x v="0"/>
    <m/>
    <d v="2023-03-02T00:00:00"/>
    <s v="IPHONE35"/>
    <s v="CLICC Circ Desk"/>
    <s v="IPH-YRL-11"/>
  </r>
  <r>
    <d v="2023-03-02T00:00:00"/>
    <x v="0"/>
    <m/>
    <d v="2023-03-02T00:00:00"/>
    <s v="IPHONE74"/>
    <s v="Default Circulation Desk"/>
    <m/>
  </r>
  <r>
    <d v="2023-03-02T00:00:00"/>
    <x v="0"/>
    <m/>
    <d v="2023-03-02T00:00:00"/>
    <s v="MACUSBC12"/>
    <s v="Default Circulation Desk"/>
    <s v="USBC-LOC-01"/>
  </r>
  <r>
    <d v="2023-03-02T00:00:00"/>
    <x v="0"/>
    <m/>
    <d v="2023-03-02T00:00:00"/>
    <s v="WALLADPT08"/>
    <s v="SEL Boelter Circ Desk"/>
    <s v="ADP-BOE-06"/>
  </r>
  <r>
    <d v="2023-03-02T00:00:00"/>
    <x v="0"/>
    <m/>
    <d v="2023-03-02T00:00:00"/>
    <s v="WALLADPT44"/>
    <s v="CLICC Circ Desk"/>
    <m/>
  </r>
  <r>
    <d v="2023-03-02T00:00:00"/>
    <x v="0"/>
    <s v="UCLA Graduate"/>
    <d v="2023-03-02T00:00:00"/>
    <s v="ANDROID24"/>
    <s v="CLICC Circ Desk"/>
    <s v="AND-POW-03"/>
  </r>
  <r>
    <d v="2023-03-02T00:00:00"/>
    <x v="0"/>
    <s v="UCLA Graduate"/>
    <d v="2023-03-02T00:00:00"/>
    <s v="HDMIC25"/>
    <s v="CLICC Circ Desk"/>
    <s v="HDMC-YRL-17"/>
  </r>
  <r>
    <d v="2023-03-02T00:00:00"/>
    <x v="0"/>
    <s v="UCLA Graduate"/>
    <d v="2023-03-02T00:00:00"/>
    <s v="HDST04"/>
    <s v="SEL Boelter Circ Desk"/>
    <s v="HDS-BOE-04"/>
  </r>
  <r>
    <d v="2023-03-02T00:00:00"/>
    <x v="0"/>
    <s v="UCLA Graduate"/>
    <d v="2023-03-02T00:00:00"/>
    <s v="HDST09"/>
    <s v="CLICC Circ Desk"/>
    <s v="HDS-YRL-03"/>
  </r>
  <r>
    <d v="2023-03-02T00:00:00"/>
    <x v="0"/>
    <s v="UCLA Graduate"/>
    <d v="2023-03-02T00:00:00"/>
    <s v="HPUSBC01"/>
    <s v="SEL Boelter Circ Desk"/>
    <s v="HPUS-BOE-01"/>
  </r>
  <r>
    <d v="2023-03-02T00:00:00"/>
    <x v="0"/>
    <s v="UCLA Graduate"/>
    <d v="2023-03-02T00:00:00"/>
    <s v="IPHONE35"/>
    <s v="CLICC Circ Desk"/>
    <s v="IPH-YRL-11"/>
  </r>
  <r>
    <d v="2023-03-02T00:00:00"/>
    <x v="0"/>
    <s v="UCLA Graduate"/>
    <d v="2023-03-02T00:00:00"/>
    <s v="IPHONE44"/>
    <s v="CLICC Circ Desk"/>
    <m/>
  </r>
  <r>
    <d v="2023-03-02T00:00:00"/>
    <x v="0"/>
    <s v="UCLA Graduate"/>
    <d v="2023-03-02T00:00:00"/>
    <s v="IPHONE54"/>
    <s v="CLICC Circ Desk"/>
    <s v="IPH-POW-10"/>
  </r>
  <r>
    <d v="2023-03-02T00:00:00"/>
    <x v="0"/>
    <s v="UCLA Graduate"/>
    <d v="2023-03-02T00:00:00"/>
    <s v="IPHONE56"/>
    <s v="CLICC Circ Desk"/>
    <s v="IPH-POW-12"/>
  </r>
  <r>
    <d v="2023-03-02T00:00:00"/>
    <x v="0"/>
    <s v="UCLA Graduate"/>
    <d v="2023-03-02T00:00:00"/>
    <s v="IPHONE57"/>
    <s v="Biomed Circ Desk"/>
    <s v="IPH-BIO-01"/>
  </r>
  <r>
    <d v="2023-03-02T00:00:00"/>
    <x v="0"/>
    <s v="UCLA Graduate"/>
    <d v="2023-03-02T00:00:00"/>
    <s v="IPHONE58"/>
    <s v="Biomed Circ Desk"/>
    <s v="IPH-BIO-02"/>
  </r>
  <r>
    <d v="2023-03-02T00:00:00"/>
    <x v="0"/>
    <s v="UCLA Graduate"/>
    <d v="2023-03-02T00:00:00"/>
    <s v="MACUSBC08"/>
    <s v="CLICC Circ Desk"/>
    <s v="USBC-YRL-04"/>
  </r>
  <r>
    <d v="2023-03-02T00:00:00"/>
    <x v="0"/>
    <s v="UCLA Graduate"/>
    <d v="2023-03-02T00:00:00"/>
    <s v="MACUSBC23"/>
    <s v="CLICC Circ Desk"/>
    <s v="USBC-POW-06"/>
  </r>
  <r>
    <d v="2023-03-02T00:00:00"/>
    <x v="0"/>
    <s v="UCLA Graduate"/>
    <d v="2023-03-02T00:00:00"/>
    <s v="MACUSBC30"/>
    <s v="CLICC Circ Desk"/>
    <m/>
  </r>
  <r>
    <d v="2023-03-02T00:00:00"/>
    <x v="0"/>
    <s v="UCLA Graduate"/>
    <d v="2023-03-02T00:00:00"/>
    <s v="UHDMI17"/>
    <s v="CLICC Circ Desk"/>
    <m/>
  </r>
  <r>
    <d v="2023-03-02T00:00:00"/>
    <x v="0"/>
    <s v="UCLA Graduate"/>
    <d v="2023-03-02T00:00:00"/>
    <s v="WALLADPT20"/>
    <s v="Biomed Circ Desk"/>
    <s v="ADP-BIO-04"/>
  </r>
  <r>
    <d v="2023-03-02T00:00:00"/>
    <x v="0"/>
    <s v="UCLA Graduate"/>
    <d v="2023-03-02T00:00:00"/>
    <s v="WALLADPT32"/>
    <s v="CLICC Circ Desk"/>
    <m/>
  </r>
  <r>
    <d v="2023-03-02T00:00:00"/>
    <x v="0"/>
    <s v="UCLA Graduate"/>
    <d v="2023-03-02T00:00:00"/>
    <s v="WALLADPT39"/>
    <s v="CLICC Circ Desk"/>
    <m/>
  </r>
  <r>
    <d v="2023-03-02T00:00:00"/>
    <x v="0"/>
    <s v="UCLA Graduate"/>
    <d v="2023-03-02T00:00:00"/>
    <s v="WALLADPT45"/>
    <s v="CLICC Circ Desk"/>
    <m/>
  </r>
  <r>
    <d v="2023-03-02T00:00:00"/>
    <x v="0"/>
    <s v="UCLA Graduate"/>
    <d v="2023-03-02T00:00:00"/>
    <s v="WALLADPT50"/>
    <s v="CLICC Circ Desk"/>
    <m/>
  </r>
  <r>
    <d v="2023-03-02T00:00:00"/>
    <x v="0"/>
    <s v="UCLA Graduate"/>
    <d v="2023-03-16T00:00:00"/>
    <s v="CBK226"/>
    <s v="SEL Boelter Circ Desk"/>
    <s v="CBK-BOE-17"/>
  </r>
  <r>
    <d v="2023-03-02T00:00:00"/>
    <x v="0"/>
    <s v="UCLA Graduate"/>
    <d v="2023-03-16T00:00:00"/>
    <s v="CLICC-ML-0137"/>
    <s v="CLICC Circ Desk"/>
    <s v="ITS MacBook 60"/>
  </r>
  <r>
    <d v="2023-03-02T00:00:00"/>
    <x v="0"/>
    <s v="UCLA Graduate"/>
    <d v="2023-03-16T00:00:00"/>
    <s v="CLICC-MM-0062"/>
    <s v="CLICC Circ Desk"/>
    <s v="ITS iPad 62"/>
  </r>
  <r>
    <d v="2023-03-02T00:00:00"/>
    <x v="0"/>
    <s v="UCLA Graduate"/>
    <d v="2023-03-16T00:00:00"/>
    <s v="HP-141"/>
    <s v="CLICC Circ Desk"/>
    <s v="WL-PC2-30"/>
  </r>
  <r>
    <d v="2023-03-02T00:00:00"/>
    <x v="0"/>
    <s v="UCLA Graduate"/>
    <d v="2023-03-16T00:00:00"/>
    <s v="HP078"/>
    <s v="CLICC Circ Desk"/>
    <s v="WL-RC2-08"/>
  </r>
  <r>
    <d v="2023-03-02T00:00:00"/>
    <x v="0"/>
    <s v="UCLA Staff"/>
    <d v="2023-03-02T00:00:00"/>
    <s v="ANDROID14"/>
    <s v="CLICC Circ Desk"/>
    <s v="AND-YRL-02"/>
  </r>
  <r>
    <d v="2023-03-02T00:00:00"/>
    <x v="0"/>
    <s v="UCLA Staff"/>
    <d v="2023-03-02T00:00:00"/>
    <s v="WALLADPT33"/>
    <s v="CLICC Circ Desk"/>
    <m/>
  </r>
  <r>
    <d v="2023-03-02T00:00:00"/>
    <x v="0"/>
    <s v="UCLA Staff"/>
    <d v="2023-03-16T00:00:00"/>
    <s v="HP-132"/>
    <s v="CLICC Circ Desk"/>
    <s v="WL-PC2-21"/>
  </r>
  <r>
    <d v="2023-03-02T00:00:00"/>
    <x v="0"/>
    <s v="UCLA Undergrad"/>
    <d v="2023-03-02T00:00:00"/>
    <s v="ANDROID14"/>
    <s v="CLICC Circ Desk"/>
    <s v="AND-YRL-02"/>
  </r>
  <r>
    <d v="2023-03-02T00:00:00"/>
    <x v="0"/>
    <s v="UCLA Undergrad"/>
    <d v="2023-03-02T00:00:00"/>
    <s v="HDST09"/>
    <s v="CLICC Circ Desk"/>
    <s v="HDS-YRL-03"/>
  </r>
  <r>
    <d v="2023-03-02T00:00:00"/>
    <x v="0"/>
    <s v="UCLA Undergrad"/>
    <d v="2023-03-02T00:00:00"/>
    <s v="HDST16"/>
    <s v="CLICC Circ Desk"/>
    <s v="HDS-POW-05"/>
  </r>
  <r>
    <d v="2023-03-02T00:00:00"/>
    <x v="0"/>
    <s v="UCLA Undergrad"/>
    <d v="2023-03-02T00:00:00"/>
    <s v="HPUSBC01"/>
    <s v="SEL Boelter Circ Desk"/>
    <s v="HPUS-BOE-01"/>
  </r>
  <r>
    <d v="2023-03-02T00:00:00"/>
    <x v="0"/>
    <s v="UCLA Undergrad"/>
    <d v="2023-03-02T00:00:00"/>
    <s v="HPUSBC02"/>
    <s v="SEL Boelter Circ Desk"/>
    <s v="HPUS-BOE-02"/>
  </r>
  <r>
    <d v="2023-03-02T00:00:00"/>
    <x v="0"/>
    <s v="UCLA Undergrad"/>
    <d v="2023-03-02T00:00:00"/>
    <s v="HPUSBC13"/>
    <s v="SEL Boelter Circ Desk"/>
    <m/>
  </r>
  <r>
    <d v="2023-03-02T00:00:00"/>
    <x v="0"/>
    <s v="UCLA Undergrad"/>
    <d v="2023-03-02T00:00:00"/>
    <s v="IPHONE22"/>
    <s v="SEL Boelter Circ Desk"/>
    <s v="IPH-BOE-06"/>
  </r>
  <r>
    <d v="2023-03-02T00:00:00"/>
    <x v="0"/>
    <s v="UCLA Undergrad"/>
    <d v="2023-03-02T00:00:00"/>
    <s v="IPHONE30"/>
    <s v="CLICC Circ Desk"/>
    <s v="IPH-YRL-06"/>
  </r>
  <r>
    <d v="2023-03-02T00:00:00"/>
    <x v="0"/>
    <s v="UCLA Undergrad"/>
    <d v="2023-03-02T00:00:00"/>
    <s v="IPHONE34"/>
    <s v="CLICC Circ Desk"/>
    <s v="IPH-YRL-10"/>
  </r>
  <r>
    <d v="2023-03-02T00:00:00"/>
    <x v="0"/>
    <s v="UCLA Undergrad"/>
    <d v="2023-03-02T00:00:00"/>
    <s v="IPHONE41"/>
    <s v="Default Circulation Desk"/>
    <s v="IPH-LOC-03"/>
  </r>
  <r>
    <d v="2023-03-02T00:00:00"/>
    <x v="0"/>
    <s v="UCLA Undergrad"/>
    <d v="2023-03-02T00:00:00"/>
    <s v="IPHONE48"/>
    <s v="CLICC Circ Desk"/>
    <s v="IPH-POW-04"/>
  </r>
  <r>
    <d v="2023-03-02T00:00:00"/>
    <x v="0"/>
    <s v="UCLA Undergrad"/>
    <d v="2023-03-02T00:00:00"/>
    <s v="IPHONE52"/>
    <s v="CLICC Circ Desk"/>
    <s v="IPH-POW-08"/>
  </r>
  <r>
    <d v="2023-03-02T00:00:00"/>
    <x v="0"/>
    <s v="UCLA Undergrad"/>
    <d v="2023-03-02T00:00:00"/>
    <s v="IPHONE56"/>
    <s v="CLICC Circ Desk"/>
    <s v="IPH-POW-12"/>
  </r>
  <r>
    <d v="2023-03-02T00:00:00"/>
    <x v="0"/>
    <s v="UCLA Undergrad"/>
    <d v="2023-03-02T00:00:00"/>
    <s v="IPHONE60"/>
    <s v="Biomed Circ Desk"/>
    <s v="IPH-BIO-04"/>
  </r>
  <r>
    <d v="2023-03-02T00:00:00"/>
    <x v="0"/>
    <s v="UCLA Undergrad"/>
    <d v="2023-03-02T00:00:00"/>
    <s v="IPHONE74"/>
    <s v="Default Circulation Desk"/>
    <m/>
  </r>
  <r>
    <d v="2023-03-02T00:00:00"/>
    <x v="0"/>
    <s v="UCLA Undergrad"/>
    <d v="2023-03-02T00:00:00"/>
    <s v="MACUSBC05"/>
    <s v="CLICC Circ Desk"/>
    <s v="USBC-YRL-01"/>
  </r>
  <r>
    <d v="2023-03-02T00:00:00"/>
    <x v="0"/>
    <s v="UCLA Undergrad"/>
    <d v="2023-03-02T00:00:00"/>
    <s v="MACUSBC06"/>
    <s v="CLICC Circ Desk"/>
    <s v="USBC-YRL-02"/>
  </r>
  <r>
    <d v="2023-03-02T00:00:00"/>
    <x v="0"/>
    <s v="UCLA Undergrad"/>
    <d v="2023-03-02T00:00:00"/>
    <s v="MACUSBC08"/>
    <s v="CLICC Circ Desk"/>
    <s v="USBC-YRL-04"/>
  </r>
  <r>
    <d v="2023-03-02T00:00:00"/>
    <x v="0"/>
    <s v="UCLA Undergrad"/>
    <d v="2023-03-02T00:00:00"/>
    <s v="MACUSBC09"/>
    <s v="CLICC Circ Desk"/>
    <s v="USBC-YRL-05"/>
  </r>
  <r>
    <d v="2023-03-02T00:00:00"/>
    <x v="0"/>
    <s v="UCLA Undergrad"/>
    <d v="2023-03-02T00:00:00"/>
    <s v="MACUSBC19"/>
    <s v="CLICC Circ Desk"/>
    <s v="USBC-POW-02"/>
  </r>
  <r>
    <d v="2023-03-02T00:00:00"/>
    <x v="0"/>
    <s v="UCLA Undergrad"/>
    <d v="2023-03-02T00:00:00"/>
    <s v="MACUSBC20"/>
    <s v="CLICC Circ Desk"/>
    <s v="USBC-POW-03"/>
  </r>
  <r>
    <d v="2023-03-02T00:00:00"/>
    <x v="0"/>
    <s v="UCLA Undergrad"/>
    <d v="2023-03-02T00:00:00"/>
    <s v="MACUSBC24"/>
    <s v="CLICC Circ Desk"/>
    <s v="USBC-POW-07"/>
  </r>
  <r>
    <d v="2023-03-02T00:00:00"/>
    <x v="0"/>
    <s v="UCLA Undergrad"/>
    <d v="2023-03-02T00:00:00"/>
    <s v="MACUSBC25"/>
    <s v="CLICC Circ Desk"/>
    <s v="USBC-POW-08"/>
  </r>
  <r>
    <d v="2023-03-02T00:00:00"/>
    <x v="0"/>
    <s v="UCLA Undergrad"/>
    <d v="2023-03-02T00:00:00"/>
    <s v="MACUSBC27"/>
    <s v="CLICC Circ Desk"/>
    <s v="USBC-POW-10"/>
  </r>
  <r>
    <d v="2023-03-02T00:00:00"/>
    <x v="0"/>
    <s v="UCLA Undergrad"/>
    <d v="2023-03-02T00:00:00"/>
    <s v="MACUSBC30"/>
    <s v="CLICC Circ Desk"/>
    <m/>
  </r>
  <r>
    <d v="2023-03-02T00:00:00"/>
    <x v="0"/>
    <s v="UCLA Undergrad"/>
    <d v="2023-03-02T00:00:00"/>
    <s v="MSE08"/>
    <s v="CLICC Circ Desk"/>
    <m/>
  </r>
  <r>
    <d v="2023-03-02T00:00:00"/>
    <x v="0"/>
    <s v="UCLA Undergrad"/>
    <d v="2023-03-02T00:00:00"/>
    <s v="MSE09"/>
    <s v="CLICC Circ Desk"/>
    <m/>
  </r>
  <r>
    <d v="2023-03-02T00:00:00"/>
    <x v="0"/>
    <s v="UCLA Undergrad"/>
    <d v="2023-03-02T00:00:00"/>
    <s v="OMNI13"/>
    <s v="SEL Boelter Circ Desk"/>
    <s v="OMN-BOE-03"/>
  </r>
  <r>
    <d v="2023-03-02T00:00:00"/>
    <x v="0"/>
    <s v="UCLA Undergrad"/>
    <d v="2023-03-02T00:00:00"/>
    <s v="OMNI14"/>
    <s v="SEL Boelter Circ Desk"/>
    <s v="OMN-BOE-04"/>
  </r>
  <r>
    <d v="2023-03-02T00:00:00"/>
    <x v="0"/>
    <s v="UCLA Undergrad"/>
    <d v="2023-03-02T00:00:00"/>
    <s v="OMNI16"/>
    <s v="SEL Boelter Circ Desk"/>
    <s v="OMN-BOE-06"/>
  </r>
  <r>
    <d v="2023-03-02T00:00:00"/>
    <x v="0"/>
    <s v="UCLA Undergrad"/>
    <d v="2023-03-02T00:00:00"/>
    <s v="OMNI17"/>
    <s v="SEL Boelter Circ Desk"/>
    <s v="OMN-BOE-07"/>
  </r>
  <r>
    <d v="2023-03-02T00:00:00"/>
    <x v="0"/>
    <s v="UCLA Undergrad"/>
    <d v="2023-03-02T00:00:00"/>
    <s v="OMNI18"/>
    <s v="SEL Boelter Circ Desk"/>
    <s v="OMN-BOE-08"/>
  </r>
  <r>
    <d v="2023-03-02T00:00:00"/>
    <x v="0"/>
    <s v="UCLA Undergrad"/>
    <d v="2023-03-02T00:00:00"/>
    <s v="OMNI19"/>
    <s v="SEL Boelter Circ Desk"/>
    <s v="OMN-BOE-09"/>
  </r>
  <r>
    <d v="2023-03-02T00:00:00"/>
    <x v="0"/>
    <s v="UCLA Undergrad"/>
    <d v="2023-03-02T00:00:00"/>
    <s v="OMNI34"/>
    <s v="CLICC Circ Desk"/>
    <s v="OMN-YRL-04"/>
  </r>
  <r>
    <d v="2023-03-02T00:00:00"/>
    <x v="0"/>
    <s v="UCLA Undergrad"/>
    <d v="2023-03-02T00:00:00"/>
    <s v="UVGA20"/>
    <s v="CLICC Circ Desk"/>
    <m/>
  </r>
  <r>
    <d v="2023-03-02T00:00:00"/>
    <x v="0"/>
    <s v="UCLA Undergrad"/>
    <d v="2023-03-02T00:00:00"/>
    <s v="UVGA21"/>
    <s v="CLICC Circ Desk"/>
    <m/>
  </r>
  <r>
    <d v="2023-03-02T00:00:00"/>
    <x v="0"/>
    <s v="UCLA Undergrad"/>
    <d v="2023-03-02T00:00:00"/>
    <s v="WALLADPT03"/>
    <s v="SEL Boelter Circ Desk"/>
    <s v="ADP-BOE-01"/>
  </r>
  <r>
    <d v="2023-03-02T00:00:00"/>
    <x v="0"/>
    <s v="UCLA Undergrad"/>
    <d v="2023-03-02T00:00:00"/>
    <s v="WALLADPT08"/>
    <s v="SEL Boelter Circ Desk"/>
    <s v="ADP-BOE-06"/>
  </r>
  <r>
    <d v="2023-03-02T00:00:00"/>
    <x v="0"/>
    <s v="UCLA Undergrad"/>
    <d v="2023-03-02T00:00:00"/>
    <s v="WALLADPT12"/>
    <s v="CLICC Circ Desk"/>
    <s v="ADP-POW-01"/>
  </r>
  <r>
    <d v="2023-03-02T00:00:00"/>
    <x v="0"/>
    <s v="UCLA Undergrad"/>
    <d v="2023-03-02T00:00:00"/>
    <s v="WALLADPT19"/>
    <s v="Biomed Circ Desk"/>
    <s v="ADP-BIO-03"/>
  </r>
  <r>
    <d v="2023-03-02T00:00:00"/>
    <x v="0"/>
    <s v="UCLA Undergrad"/>
    <d v="2023-03-02T00:00:00"/>
    <s v="WALLADPT20"/>
    <s v="Biomed Circ Desk"/>
    <s v="ADP-BIO-04"/>
  </r>
  <r>
    <d v="2023-03-02T00:00:00"/>
    <x v="0"/>
    <s v="UCLA Undergrad"/>
    <d v="2023-03-02T00:00:00"/>
    <s v="WALLADPT25"/>
    <s v="CLICC Circ Desk"/>
    <s v="ADP-YRL-02"/>
  </r>
  <r>
    <d v="2023-03-02T00:00:00"/>
    <x v="0"/>
    <s v="UCLA Undergrad"/>
    <d v="2023-03-02T00:00:00"/>
    <s v="WALLADPT33"/>
    <s v="CLICC Circ Desk"/>
    <m/>
  </r>
  <r>
    <d v="2023-03-02T00:00:00"/>
    <x v="0"/>
    <s v="UCLA Undergrad"/>
    <d v="2023-03-02T00:00:00"/>
    <s v="WALLADPT37"/>
    <s v="CLICC Circ Desk"/>
    <m/>
  </r>
  <r>
    <d v="2023-03-02T00:00:00"/>
    <x v="0"/>
    <s v="UCLA Undergrad"/>
    <d v="2023-03-02T00:00:00"/>
    <s v="WALLADPT39"/>
    <s v="CLICC Circ Desk"/>
    <m/>
  </r>
  <r>
    <d v="2023-03-02T00:00:00"/>
    <x v="0"/>
    <s v="UCLA Undergrad"/>
    <d v="2023-03-02T00:00:00"/>
    <s v="WALLADPT42"/>
    <s v="CLICC Circ Desk"/>
    <m/>
  </r>
  <r>
    <d v="2023-03-02T00:00:00"/>
    <x v="0"/>
    <s v="UCLA Undergrad"/>
    <d v="2023-03-02T00:00:00"/>
    <s v="WALLADPT47"/>
    <s v="CLICC Circ Desk"/>
    <m/>
  </r>
  <r>
    <d v="2023-03-02T00:00:00"/>
    <x v="0"/>
    <s v="UCLA Undergrad"/>
    <d v="2023-03-02T00:00:00"/>
    <s v="WALLADPT48"/>
    <s v="CLICC Circ Desk"/>
    <m/>
  </r>
  <r>
    <d v="2023-03-02T00:00:00"/>
    <x v="0"/>
    <s v="UCLA Undergrad"/>
    <d v="2023-03-02T00:00:00"/>
    <s v="WALLADPT50"/>
    <s v="CLICC Circ Desk"/>
    <m/>
  </r>
  <r>
    <d v="2023-03-02T00:00:00"/>
    <x v="0"/>
    <s v="UCLA Undergrad"/>
    <d v="2023-03-09T00:00:00"/>
    <s v="CBK099"/>
    <s v="Default Circulation Desk"/>
    <s v="CYRL-25"/>
  </r>
  <r>
    <d v="2023-03-02T00:00:00"/>
    <x v="0"/>
    <s v="UCLA Undergrad"/>
    <d v="2023-03-09T00:00:00"/>
    <s v="CBK130"/>
    <s v="Default Circulation Desk"/>
    <s v="CMUS-01"/>
  </r>
  <r>
    <d v="2023-03-02T00:00:00"/>
    <x v="0"/>
    <s v="UCLA Undergrad"/>
    <d v="2023-03-09T00:00:00"/>
    <s v="CBK230"/>
    <s v="SEL Geology Circ Desk"/>
    <s v="CBK-GEO-01"/>
  </r>
  <r>
    <d v="2023-03-02T00:00:00"/>
    <x v="0"/>
    <s v="UCLA Undergrad"/>
    <d v="2023-03-09T00:00:00"/>
    <s v="CBK421"/>
    <s v="Default Circulation Desk"/>
    <s v="CBK-CLICC-172"/>
  </r>
  <r>
    <d v="2023-03-02T00:00:00"/>
    <x v="0"/>
    <s v="UCLA Undergrad"/>
    <d v="2023-03-09T00:00:00"/>
    <s v="CLICC-ML-0115"/>
    <s v="CLICC Circ Desk"/>
    <s v="ITS MacBook 14"/>
  </r>
  <r>
    <d v="2023-03-02T00:00:00"/>
    <x v="0"/>
    <s v="UCLA Undergrad"/>
    <d v="2023-03-09T00:00:00"/>
    <s v="CLICC-ML-0126"/>
    <s v="CLICC Circ Desk"/>
    <s v="ITS MacBook 9"/>
  </r>
  <r>
    <d v="2023-03-02T00:00:00"/>
    <x v="0"/>
    <s v="UCLA Undergrad"/>
    <d v="2023-03-09T00:00:00"/>
    <s v="CLICC-ML-2025"/>
    <s v="CLICC Circ Desk"/>
    <s v="CLICC-ML-2025"/>
  </r>
  <r>
    <d v="2023-03-02T00:00:00"/>
    <x v="0"/>
    <s v="UCLA Undergrad"/>
    <d v="2023-03-09T00:00:00"/>
    <s v="CLICC-MM-0018"/>
    <s v="CLICC Circ Desk"/>
    <s v="ITS iPad 160"/>
  </r>
  <r>
    <d v="2023-03-02T00:00:00"/>
    <x v="0"/>
    <s v="UCLA Undergrad"/>
    <d v="2023-03-09T00:00:00"/>
    <s v="HP-155"/>
    <s v="CLICC Circ Desk"/>
    <s v="WL-LAB-04"/>
  </r>
  <r>
    <d v="2023-03-02T00:00:00"/>
    <x v="0"/>
    <s v="UCLA Undergrad"/>
    <d v="2023-03-09T00:00:00"/>
    <s v="HP035"/>
    <s v="CLICC Circ Desk"/>
    <s v="WL-GEO-05"/>
  </r>
  <r>
    <d v="2023-03-02T00:00:00"/>
    <x v="0"/>
    <s v="UCLA Undergrad"/>
    <d v="2023-03-09T00:00:00"/>
    <s v="HP082"/>
    <s v="CLICC Circ Desk"/>
    <s v="WL-RC2-12"/>
  </r>
  <r>
    <d v="2023-03-02T00:00:00"/>
    <x v="0"/>
    <s v="UCLA Undergrad"/>
    <d v="2023-03-12T00:00:00"/>
    <s v="CLICC-ML-2069"/>
    <s v="CLICC Circ Desk"/>
    <s v="CLICC-ML-2069"/>
  </r>
  <r>
    <d v="2023-03-02T00:00:00"/>
    <x v="0"/>
    <s v="UCLA Undergrad"/>
    <d v="2023-03-14T00:00:00"/>
    <s v="HP-040"/>
    <s v="CLICC Circ Desk"/>
    <s v="WL-SEL-05"/>
  </r>
  <r>
    <d v="2023-03-02T00:00:00"/>
    <x v="0"/>
    <s v="UCLA Undergrad"/>
    <d v="2023-03-15T00:00:00"/>
    <s v="CLICC-MM-0103"/>
    <s v="CLICC Circ Desk"/>
    <s v="ITS iPad 242"/>
  </r>
  <r>
    <d v="2023-03-02T00:00:00"/>
    <x v="0"/>
    <s v="UCLA Undergrad"/>
    <d v="2023-03-16T00:00:00"/>
    <s v="CLICC-ML-0083"/>
    <s v="CLICC Circ Desk"/>
    <s v="ITS MacBook 124"/>
  </r>
  <r>
    <d v="2023-03-02T00:00:00"/>
    <x v="0"/>
    <s v="UCLA Undergrad"/>
    <d v="2023-03-16T00:00:00"/>
    <s v="CLICC-ML-0122"/>
    <s v="CLICC Circ Desk"/>
    <s v="ITS MacBook 82"/>
  </r>
  <r>
    <d v="2023-03-02T00:00:00"/>
    <x v="0"/>
    <s v="UCLA Undergrad"/>
    <d v="2023-03-16T00:00:00"/>
    <s v="CLICC-MM-0080"/>
    <s v="CLICC Circ Desk"/>
    <s v="ITS iPad 140"/>
  </r>
  <r>
    <d v="2023-03-02T00:00:00"/>
    <x v="0"/>
    <s v="UCLA Undergrad"/>
    <d v="2023-03-16T00:00:00"/>
    <s v="CLICC-MM-0225"/>
    <s v="CLICC Circ Desk"/>
    <s v="ITS iPad 288"/>
  </r>
  <r>
    <d v="2023-03-02T00:00:00"/>
    <x v="0"/>
    <s v="UCLA Undergrad"/>
    <d v="2023-03-16T00:00:00"/>
    <s v="CLICC-MM-047"/>
    <s v="CLICC Circ Desk"/>
    <m/>
  </r>
  <r>
    <d v="2023-03-02T00:00:00"/>
    <x v="0"/>
    <s v="UCLA Undergrad"/>
    <d v="2023-03-16T00:00:00"/>
    <s v="HP-069"/>
    <s v="CLICC Circ Desk"/>
    <s v="WL-YRL-19"/>
  </r>
  <r>
    <d v="2023-03-02T00:00:00"/>
    <x v="0"/>
    <s v="UCLA Undergrad"/>
    <d v="2023-03-16T00:00:00"/>
    <s v="HP134"/>
    <s v="CLICC Circ Desk"/>
    <s v="WL-PC2-23"/>
  </r>
  <r>
    <d v="2023-03-03T00:00:00"/>
    <x v="0"/>
    <m/>
    <d v="2023-03-03T00:00:00"/>
    <s v="CBK130"/>
    <s v="Default Circulation Desk"/>
    <s v="CMUS-01"/>
  </r>
  <r>
    <d v="2023-03-03T00:00:00"/>
    <x v="0"/>
    <m/>
    <d v="2023-03-03T00:00:00"/>
    <s v="IPHONE18"/>
    <s v="SEL Boelter Circ Desk"/>
    <s v="IPH-BOE-02"/>
  </r>
  <r>
    <d v="2023-03-03T00:00:00"/>
    <x v="0"/>
    <m/>
    <d v="2023-03-03T00:00:00"/>
    <s v="MACUSBC30"/>
    <s v="CLICC Circ Desk"/>
    <m/>
  </r>
  <r>
    <d v="2023-03-03T00:00:00"/>
    <x v="0"/>
    <m/>
    <d v="2023-03-03T00:00:00"/>
    <s v="WALLADPT25"/>
    <s v="CLICC Circ Desk"/>
    <s v="ADP-YRL-02"/>
  </r>
  <r>
    <d v="2023-03-03T00:00:00"/>
    <x v="0"/>
    <s v="UCLA Academic"/>
    <d v="2023-03-03T00:00:00"/>
    <s v="IPHONE58"/>
    <s v="Biomed Circ Desk"/>
    <s v="IPH-BIO-02"/>
  </r>
  <r>
    <d v="2023-03-03T00:00:00"/>
    <x v="0"/>
    <s v="UCLA Academic"/>
    <d v="2023-03-03T00:00:00"/>
    <s v="WALLADPT20"/>
    <s v="Biomed Circ Desk"/>
    <s v="ADP-BIO-04"/>
  </r>
  <r>
    <d v="2023-03-03T00:00:00"/>
    <x v="0"/>
    <s v="UCLA Graduate"/>
    <d v="2023-03-03T00:00:00"/>
    <s v="HDST03"/>
    <s v="SEL Boelter Circ Desk"/>
    <s v="HDS-BOE-03"/>
  </r>
  <r>
    <d v="2023-03-03T00:00:00"/>
    <x v="0"/>
    <s v="UCLA Graduate"/>
    <d v="2023-03-03T00:00:00"/>
    <s v="IPHONE20"/>
    <s v="SEL Boelter Circ Desk"/>
    <s v="IPH-BOE-04"/>
  </r>
  <r>
    <d v="2023-03-03T00:00:00"/>
    <x v="0"/>
    <s v="UCLA Graduate"/>
    <d v="2023-03-03T00:00:00"/>
    <s v="MACUSBC19"/>
    <s v="CLICC Circ Desk"/>
    <s v="USBC-POW-02"/>
  </r>
  <r>
    <d v="2023-03-03T00:00:00"/>
    <x v="0"/>
    <s v="UCLA Graduate"/>
    <d v="2023-03-03T00:00:00"/>
    <s v="UHDMI10"/>
    <s v="CLICC Circ Desk"/>
    <m/>
  </r>
  <r>
    <d v="2023-03-03T00:00:00"/>
    <x v="0"/>
    <s v="UCLA Graduate"/>
    <d v="2023-03-03T00:00:00"/>
    <s v="WALLADPT05"/>
    <s v="SEL Boelter Circ Desk"/>
    <s v="ADP-BOE-03"/>
  </r>
  <r>
    <d v="2023-03-03T00:00:00"/>
    <x v="0"/>
    <s v="UCLA Graduate"/>
    <d v="2023-03-06T00:00:00"/>
    <s v="CALC29"/>
    <s v="SEL Boelter Circ Desk"/>
    <m/>
  </r>
  <r>
    <d v="2023-03-03T00:00:00"/>
    <x v="0"/>
    <s v="UCLA Graduate"/>
    <d v="2023-03-06T00:00:00"/>
    <s v="CALC30"/>
    <s v="CLICC Circ Desk"/>
    <m/>
  </r>
  <r>
    <d v="2023-03-03T00:00:00"/>
    <x v="0"/>
    <s v="UCLA Graduate"/>
    <d v="2023-03-10T00:00:00"/>
    <s v="CBK215"/>
    <s v="SEL Boelter Circ Desk"/>
    <s v="CBK-BOE-06"/>
  </r>
  <r>
    <d v="2023-03-03T00:00:00"/>
    <x v="0"/>
    <s v="UCLA Graduate"/>
    <d v="2023-03-10T00:00:00"/>
    <s v="CBK368"/>
    <s v="CLICC Circ Desk"/>
    <s v="CBK-CLICC-119"/>
  </r>
  <r>
    <d v="2023-03-03T00:00:00"/>
    <x v="0"/>
    <s v="UCLA Graduate"/>
    <d v="2023-03-10T00:00:00"/>
    <s v="CLICC-ML-0132"/>
    <s v="CLICC Circ Desk"/>
    <s v="ITS MacBook 29"/>
  </r>
  <r>
    <d v="2023-03-03T00:00:00"/>
    <x v="0"/>
    <s v="UCLA Graduate"/>
    <d v="2023-03-10T00:00:00"/>
    <s v="HP-130"/>
    <s v="CLICC Circ Desk"/>
    <s v="WL-PC2-19"/>
  </r>
  <r>
    <d v="2023-03-03T00:00:00"/>
    <x v="0"/>
    <s v="UCLA Graduate"/>
    <d v="2023-03-16T00:00:00"/>
    <s v="CLICC-MM-0084"/>
    <s v="CLICC Circ Desk"/>
    <s v="ITS iPad 268"/>
  </r>
  <r>
    <d v="2023-03-03T00:00:00"/>
    <x v="0"/>
    <s v="UCLA Graduate"/>
    <d v="2023-03-16T00:00:00"/>
    <s v="HP072"/>
    <s v="CLICC Circ Desk"/>
    <s v="WL-RC2-02"/>
  </r>
  <r>
    <d v="2023-03-03T00:00:00"/>
    <x v="0"/>
    <s v="UCLA Graduate"/>
    <d v="2023-03-17T00:00:00"/>
    <s v="CLICC-ML-0118"/>
    <s v="CLICC Circ Desk"/>
    <s v="ITS MacBook 150"/>
  </r>
  <r>
    <d v="2023-03-03T00:00:00"/>
    <x v="0"/>
    <s v="UCLA Graduate"/>
    <d v="2023-03-17T00:00:00"/>
    <s v="CLICC-MM-0091"/>
    <s v="CLICC Circ Desk"/>
    <s v="ITS iPad 99"/>
  </r>
  <r>
    <d v="2023-03-03T00:00:00"/>
    <x v="0"/>
    <s v="UCLA Graduate"/>
    <d v="2023-03-17T00:00:00"/>
    <s v="CLICC-MM-0094"/>
    <s v="CLICC Circ Desk"/>
    <s v="ITS iPad 20"/>
  </r>
  <r>
    <d v="2023-03-03T00:00:00"/>
    <x v="0"/>
    <s v="UCLA Graduate"/>
    <d v="2023-03-17T00:00:00"/>
    <s v="HP027"/>
    <s v="CLICC Circ Desk"/>
    <s v="WL-BCR-17"/>
  </r>
  <r>
    <d v="2023-03-03T00:00:00"/>
    <x v="0"/>
    <s v="UCLA Graduate"/>
    <d v="2023-03-17T00:00:00"/>
    <s v="HP064"/>
    <s v="CLICC Circ Desk"/>
    <s v="WL-YRL-14"/>
  </r>
  <r>
    <d v="2023-03-03T00:00:00"/>
    <x v="0"/>
    <s v="UCLA Law Grad"/>
    <d v="2023-03-03T00:00:00"/>
    <s v="IPHONE56"/>
    <s v="CLICC Circ Desk"/>
    <s v="IPH-POW-12"/>
  </r>
  <r>
    <d v="2023-03-03T00:00:00"/>
    <x v="0"/>
    <s v="UCLA Law Grad"/>
    <d v="2023-03-03T00:00:00"/>
    <s v="WALLADPT33"/>
    <s v="CLICC Circ Desk"/>
    <m/>
  </r>
  <r>
    <d v="2023-03-03T00:00:00"/>
    <x v="0"/>
    <s v="UCLA Staff"/>
    <d v="2023-03-03T00:00:00"/>
    <s v="ANDROID02"/>
    <s v="Music Circ Desk"/>
    <s v="AND-MUS-02"/>
  </r>
  <r>
    <d v="2023-03-03T00:00:00"/>
    <x v="0"/>
    <s v="UCLA Undergrad"/>
    <d v="2023-03-03T00:00:00"/>
    <s v="HDST04"/>
    <s v="Biomed Circ Desk"/>
    <s v="HDS-BOE-04"/>
  </r>
  <r>
    <d v="2023-03-03T00:00:00"/>
    <x v="0"/>
    <s v="UCLA Undergrad"/>
    <d v="2023-03-03T00:00:00"/>
    <s v="HDST16"/>
    <s v="CLICC Circ Desk"/>
    <s v="HDS-POW-05"/>
  </r>
  <r>
    <d v="2023-03-03T00:00:00"/>
    <x v="0"/>
    <s v="UCLA Undergrad"/>
    <d v="2023-03-03T00:00:00"/>
    <s v="HDST30"/>
    <s v="CLICC Circ Desk"/>
    <m/>
  </r>
  <r>
    <d v="2023-03-03T00:00:00"/>
    <x v="0"/>
    <s v="UCLA Undergrad"/>
    <d v="2023-03-03T00:00:00"/>
    <s v="HPUSBC01"/>
    <s v="SEL Boelter Circ Desk"/>
    <s v="HPUS-BOE-01"/>
  </r>
  <r>
    <d v="2023-03-03T00:00:00"/>
    <x v="0"/>
    <s v="UCLA Undergrad"/>
    <d v="2023-03-03T00:00:00"/>
    <s v="IPHONE02"/>
    <s v="Music Circ Desk"/>
    <s v="IPH-MUS-02"/>
  </r>
  <r>
    <d v="2023-03-03T00:00:00"/>
    <x v="0"/>
    <s v="UCLA Undergrad"/>
    <d v="2023-03-03T00:00:00"/>
    <s v="IPHONE03"/>
    <s v="Music Circ Desk"/>
    <s v="IPH-MUS-03"/>
  </r>
  <r>
    <d v="2023-03-03T00:00:00"/>
    <x v="0"/>
    <s v="UCLA Undergrad"/>
    <d v="2023-03-03T00:00:00"/>
    <s v="IPHONE27"/>
    <s v="CLICC Circ Desk"/>
    <s v="IPH-YRL-03"/>
  </r>
  <r>
    <d v="2023-03-03T00:00:00"/>
    <x v="0"/>
    <s v="UCLA Undergrad"/>
    <d v="2023-03-03T00:00:00"/>
    <s v="IPHONE30"/>
    <s v="CLICC Circ Desk"/>
    <s v="IPH-YRL-06"/>
  </r>
  <r>
    <d v="2023-03-03T00:00:00"/>
    <x v="0"/>
    <s v="UCLA Undergrad"/>
    <d v="2023-03-03T00:00:00"/>
    <s v="IPHONE35"/>
    <s v="CLICC Circ Desk"/>
    <s v="IPH-YRL-11"/>
  </r>
  <r>
    <d v="2023-03-03T00:00:00"/>
    <x v="0"/>
    <s v="UCLA Undergrad"/>
    <d v="2023-03-03T00:00:00"/>
    <s v="IPHONE44"/>
    <s v="CLICC Circ Desk"/>
    <m/>
  </r>
  <r>
    <d v="2023-03-03T00:00:00"/>
    <x v="0"/>
    <s v="UCLA Undergrad"/>
    <d v="2023-03-03T00:00:00"/>
    <s v="IPHONE48"/>
    <s v="CLICC Circ Desk"/>
    <s v="IPH-POW-04"/>
  </r>
  <r>
    <d v="2023-03-03T00:00:00"/>
    <x v="0"/>
    <s v="UCLA Undergrad"/>
    <d v="2023-03-03T00:00:00"/>
    <s v="IPHONE54"/>
    <s v="CLICC Circ Desk"/>
    <s v="IPH-POW-10"/>
  </r>
  <r>
    <d v="2023-03-03T00:00:00"/>
    <x v="0"/>
    <s v="UCLA Undergrad"/>
    <d v="2023-03-03T00:00:00"/>
    <s v="MACCHRG01"/>
    <s v="Music Circ Desk"/>
    <s v="MAGT-MUS-01"/>
  </r>
  <r>
    <d v="2023-03-03T00:00:00"/>
    <x v="0"/>
    <s v="UCLA Undergrad"/>
    <d v="2023-03-03T00:00:00"/>
    <s v="MACCHRG58"/>
    <s v="CLICC Circ Desk"/>
    <s v="MAGT-POW-12"/>
  </r>
  <r>
    <d v="2023-03-03T00:00:00"/>
    <x v="0"/>
    <s v="UCLA Undergrad"/>
    <d v="2023-03-03T00:00:00"/>
    <s v="MACUSBC06"/>
    <s v="CLICC Circ Desk"/>
    <s v="USBC-YRL-02"/>
  </r>
  <r>
    <d v="2023-03-03T00:00:00"/>
    <x v="0"/>
    <s v="UCLA Undergrad"/>
    <d v="2023-03-03T00:00:00"/>
    <s v="MACUSBC13"/>
    <s v="Default Circulation Desk"/>
    <s v="USBC-LOC-02"/>
  </r>
  <r>
    <d v="2023-03-03T00:00:00"/>
    <x v="0"/>
    <s v="UCLA Undergrad"/>
    <d v="2023-03-03T00:00:00"/>
    <s v="MACUSBC27"/>
    <s v="CLICC Circ Desk"/>
    <s v="USBC-POW-10"/>
  </r>
  <r>
    <d v="2023-03-03T00:00:00"/>
    <x v="0"/>
    <s v="UCLA Undergrad"/>
    <d v="2023-03-03T00:00:00"/>
    <s v="MACUSBC30"/>
    <s v="CLICC Circ Desk"/>
    <m/>
  </r>
  <r>
    <d v="2023-03-03T00:00:00"/>
    <x v="0"/>
    <s v="UCLA Undergrad"/>
    <d v="2023-03-03T00:00:00"/>
    <s v="OMNI11"/>
    <s v="SEL Boelter Circ Desk"/>
    <s v="OMN-BOE-01"/>
  </r>
  <r>
    <d v="2023-03-03T00:00:00"/>
    <x v="0"/>
    <s v="UCLA Undergrad"/>
    <d v="2023-03-03T00:00:00"/>
    <s v="OMNI18"/>
    <s v="SEL Boelter Circ Desk"/>
    <s v="OMN-BOE-08"/>
  </r>
  <r>
    <d v="2023-03-03T00:00:00"/>
    <x v="0"/>
    <s v="UCLA Undergrad"/>
    <d v="2023-03-03T00:00:00"/>
    <s v="OMNI25"/>
    <s v="Music Circ Desk"/>
    <s v="OMN-MUS-05"/>
  </r>
  <r>
    <d v="2023-03-03T00:00:00"/>
    <x v="0"/>
    <s v="UCLA Undergrad"/>
    <d v="2023-03-03T00:00:00"/>
    <s v="OMNI26"/>
    <s v="Music Circ Desk"/>
    <s v="OMN-MUS-06"/>
  </r>
  <r>
    <d v="2023-03-03T00:00:00"/>
    <x v="0"/>
    <s v="UCLA Undergrad"/>
    <d v="2023-03-03T00:00:00"/>
    <s v="OMNI34"/>
    <s v="CLICC Circ Desk"/>
    <s v="OMN-YRL-04"/>
  </r>
  <r>
    <d v="2023-03-03T00:00:00"/>
    <x v="0"/>
    <s v="UCLA Undergrad"/>
    <d v="2023-03-03T00:00:00"/>
    <s v="WALLADPT03"/>
    <s v="SEL Boelter Circ Desk"/>
    <s v="ADP-BOE-01"/>
  </r>
  <r>
    <d v="2023-03-03T00:00:00"/>
    <x v="0"/>
    <s v="UCLA Undergrad"/>
    <d v="2023-03-03T00:00:00"/>
    <s v="WALLADPT12"/>
    <s v="CLICC Circ Desk"/>
    <s v="ADP-POW-01"/>
  </r>
  <r>
    <d v="2023-03-03T00:00:00"/>
    <x v="0"/>
    <s v="UCLA Undergrad"/>
    <d v="2023-03-03T00:00:00"/>
    <s v="WALLADPT32"/>
    <s v="CLICC Circ Desk"/>
    <m/>
  </r>
  <r>
    <d v="2023-03-03T00:00:00"/>
    <x v="0"/>
    <s v="UCLA Undergrad"/>
    <d v="2023-03-03T00:00:00"/>
    <s v="WALLADPT37"/>
    <s v="CLICC Circ Desk"/>
    <m/>
  </r>
  <r>
    <d v="2023-03-03T00:00:00"/>
    <x v="0"/>
    <s v="UCLA Undergrad"/>
    <d v="2023-03-03T00:00:00"/>
    <s v="WALLADPT38"/>
    <s v="CLICC Circ Desk"/>
    <m/>
  </r>
  <r>
    <d v="2023-03-03T00:00:00"/>
    <x v="0"/>
    <s v="UCLA Undergrad"/>
    <d v="2023-03-03T00:00:00"/>
    <s v="WALLADPT42"/>
    <s v="CLICC Circ Desk"/>
    <m/>
  </r>
  <r>
    <d v="2023-03-03T00:00:00"/>
    <x v="0"/>
    <s v="UCLA Undergrad"/>
    <d v="2023-03-03T00:00:00"/>
    <s v="WALLADPT44"/>
    <s v="CLICC Circ Desk"/>
    <m/>
  </r>
  <r>
    <d v="2023-03-03T00:00:00"/>
    <x v="0"/>
    <s v="UCLA Undergrad"/>
    <d v="2023-03-06T00:00:00"/>
    <s v="CALC07"/>
    <s v="CLICC Circ Desk"/>
    <s v="CAL-POW-06"/>
  </r>
  <r>
    <d v="2023-03-03T00:00:00"/>
    <x v="0"/>
    <s v="UCLA Undergrad"/>
    <d v="2023-03-06T00:00:00"/>
    <s v="CALC09"/>
    <s v="CLICC Circ Desk"/>
    <m/>
  </r>
  <r>
    <d v="2023-03-03T00:00:00"/>
    <x v="0"/>
    <s v="UCLA Undergrad"/>
    <d v="2023-03-10T00:00:00"/>
    <s v="CBK-123"/>
    <s v="CLICC Circ Desk"/>
    <s v="CBIO-09"/>
  </r>
  <r>
    <d v="2023-03-03T00:00:00"/>
    <x v="0"/>
    <s v="UCLA Undergrad"/>
    <d v="2023-03-10T00:00:00"/>
    <s v="CBK209"/>
    <s v="Biomed Circ Desk"/>
    <s v="CBK-BIO-20"/>
  </r>
  <r>
    <d v="2023-03-03T00:00:00"/>
    <x v="0"/>
    <s v="UCLA Undergrad"/>
    <d v="2023-03-10T00:00:00"/>
    <s v="CBK396"/>
    <s v="CLICC Circ Desk"/>
    <s v="CBK-CLICC-147"/>
  </r>
  <r>
    <d v="2023-03-03T00:00:00"/>
    <x v="0"/>
    <s v="UCLA Undergrad"/>
    <d v="2023-03-10T00:00:00"/>
    <s v="CBK406"/>
    <s v="CLICC Circ Desk"/>
    <s v="CBK-CLICC-157"/>
  </r>
  <r>
    <d v="2023-03-03T00:00:00"/>
    <x v="0"/>
    <s v="UCLA Undergrad"/>
    <d v="2023-03-10T00:00:00"/>
    <s v="CLICC-ML-0101"/>
    <s v="CLICC Circ Desk"/>
    <s v="ITS MacBook 54"/>
  </r>
  <r>
    <d v="2023-03-03T00:00:00"/>
    <x v="0"/>
    <s v="UCLA Undergrad"/>
    <d v="2023-03-10T00:00:00"/>
    <s v="CLICC-ML-2081"/>
    <s v="CLICC Circ Desk"/>
    <s v="CLICC-ML-2081"/>
  </r>
  <r>
    <d v="2023-03-03T00:00:00"/>
    <x v="0"/>
    <s v="UCLA Undergrad"/>
    <d v="2023-03-10T00:00:00"/>
    <s v="CLICC-MM-0053"/>
    <s v="CLICC Circ Desk"/>
    <s v="ITS iPad 123"/>
  </r>
  <r>
    <d v="2023-03-03T00:00:00"/>
    <x v="0"/>
    <s v="UCLA Undergrad"/>
    <d v="2023-03-10T00:00:00"/>
    <s v="CLICC-MM-079"/>
    <s v="CLICC Circ Desk"/>
    <m/>
  </r>
  <r>
    <d v="2023-03-03T00:00:00"/>
    <x v="0"/>
    <s v="UCLA Undergrad"/>
    <d v="2023-03-10T00:00:00"/>
    <s v="HP-038"/>
    <s v="CLICC Circ Desk"/>
    <s v="WL-SEL-03"/>
  </r>
  <r>
    <d v="2023-03-03T00:00:00"/>
    <x v="0"/>
    <s v="UCLA Undergrad"/>
    <d v="2023-03-10T00:00:00"/>
    <s v="HP-083"/>
    <s v="CLICC Circ Desk"/>
    <s v="WL-RC2-13"/>
  </r>
  <r>
    <d v="2023-03-03T00:00:00"/>
    <x v="0"/>
    <s v="UCLA Undergrad"/>
    <d v="2023-03-10T00:00:00"/>
    <s v="HP-121"/>
    <s v="CLICC Circ Desk"/>
    <s v="WL-PC2-10"/>
  </r>
  <r>
    <d v="2023-03-03T00:00:00"/>
    <x v="0"/>
    <s v="UCLA Undergrad"/>
    <d v="2023-03-10T00:00:00"/>
    <s v="HP-143"/>
    <s v="CLICC Circ Desk"/>
    <s v="WL-UNA-02"/>
  </r>
  <r>
    <d v="2023-03-03T00:00:00"/>
    <x v="0"/>
    <s v="UCLA Undergrad"/>
    <d v="2023-03-10T00:00:00"/>
    <s v="HP140"/>
    <s v="CLICC Circ Desk"/>
    <s v="WL-PC2-29"/>
  </r>
  <r>
    <d v="2023-03-03T00:00:00"/>
    <x v="0"/>
    <s v="UCLA Undergrad"/>
    <d v="2023-03-15T00:00:00"/>
    <s v="HP026"/>
    <s v="CLICC Circ Desk"/>
    <s v="WL-BCR-16"/>
  </r>
  <r>
    <d v="2023-03-03T00:00:00"/>
    <x v="0"/>
    <s v="UCLA Undergrad"/>
    <d v="2023-03-15T00:00:00"/>
    <s v="HP150"/>
    <s v="CLICC Circ Desk"/>
    <s v="WL-LTL-04"/>
  </r>
  <r>
    <d v="2023-03-03T00:00:00"/>
    <x v="0"/>
    <s v="UCLA Undergrad"/>
    <d v="2023-03-16T00:00:00"/>
    <s v="HP113"/>
    <s v="CLICC Circ Desk"/>
    <s v="WL-PC2-02"/>
  </r>
  <r>
    <d v="2023-03-03T00:00:00"/>
    <x v="0"/>
    <s v="UCLA Undergrad"/>
    <d v="2023-03-17T00:00:00"/>
    <s v="CBK082"/>
    <s v="Default Circulation Desk"/>
    <s v="CYRL-08"/>
  </r>
  <r>
    <d v="2023-03-03T00:00:00"/>
    <x v="0"/>
    <s v="UCLA Undergrad"/>
    <d v="2023-03-17T00:00:00"/>
    <s v="CLICC-ML-0010"/>
    <s v="CLICC Circ Desk"/>
    <s v="ITS MacBook 120"/>
  </r>
  <r>
    <d v="2023-03-03T00:00:00"/>
    <x v="0"/>
    <s v="UCLA Undergrad"/>
    <d v="2023-03-17T00:00:00"/>
    <s v="CLICC-ML-2036"/>
    <s v="CLICC Circ Desk"/>
    <s v="CLICC-ML-2036"/>
  </r>
  <r>
    <d v="2023-03-03T00:00:00"/>
    <x v="0"/>
    <s v="UCLA Undergrad"/>
    <d v="2023-03-17T00:00:00"/>
    <s v="CLICC-ML-2091"/>
    <s v="CLICC Circ Desk"/>
    <s v="CLICC-ML-2091"/>
  </r>
  <r>
    <d v="2023-03-03T00:00:00"/>
    <x v="0"/>
    <s v="UCLA Undergrad"/>
    <d v="2023-03-17T00:00:00"/>
    <s v="CLICC-MM-0070"/>
    <s v="CLICC Circ Desk"/>
    <s v="ITS iPad 314"/>
  </r>
  <r>
    <d v="2023-03-03T00:00:00"/>
    <x v="0"/>
    <s v="UCLA Undergrad"/>
    <d v="2023-03-17T00:00:00"/>
    <s v="CLICC-MM-0090"/>
    <s v="CLICC Circ Desk"/>
    <s v="ITS iPad 52"/>
  </r>
  <r>
    <d v="2023-03-03T00:00:00"/>
    <x v="0"/>
    <s v="UCLA Undergrad"/>
    <d v="2023-03-17T00:00:00"/>
    <s v="CLICC-MM-0096"/>
    <s v="CLICC Circ Desk"/>
    <s v="ITS iPad 292"/>
  </r>
  <r>
    <d v="2023-03-03T00:00:00"/>
    <x v="0"/>
    <s v="UCLA Undergrad"/>
    <d v="2023-03-17T00:00:00"/>
    <s v="HP-016"/>
    <s v="CLICC Circ Desk"/>
    <s v="WL-BCR-06"/>
  </r>
  <r>
    <d v="2023-03-03T00:00:00"/>
    <x v="0"/>
    <s v="UCLA Undergrad"/>
    <d v="2023-03-17T00:00:00"/>
    <s v="HP095"/>
    <s v="CLICC Circ Desk"/>
    <s v="WL-POW-04"/>
  </r>
  <r>
    <d v="2023-03-03T00:00:00"/>
    <x v="82"/>
    <s v="UCLA Graduate"/>
    <d v="2023-03-17T00:00:00"/>
    <s v="CLICC-ML-0005"/>
    <s v="CLICC Circ Desk"/>
    <s v="ITS MacBook 109"/>
  </r>
  <r>
    <d v="2023-03-03T00:00:00"/>
    <x v="83"/>
    <s v="UCLA Undergrad"/>
    <d v="2023-03-10T00:00:00"/>
    <s v="CLICC-ML-0134"/>
    <s v="CLICC Circ Desk"/>
    <s v="ITS MacBook 20"/>
  </r>
  <r>
    <d v="2023-03-04T00:00:00"/>
    <x v="0"/>
    <m/>
    <d v="2023-03-04T00:00:00"/>
    <s v="IPADK139"/>
    <s v="CLICC Circ Desk"/>
    <s v="CLICC iPad Keyboard 139"/>
  </r>
  <r>
    <d v="2023-03-04T00:00:00"/>
    <x v="0"/>
    <m/>
    <d v="2023-03-04T00:00:00"/>
    <s v="IPHONE17"/>
    <s v="SEL Boelter Circ Desk"/>
    <s v="IPH-BOE-01"/>
  </r>
  <r>
    <d v="2023-03-04T00:00:00"/>
    <x v="0"/>
    <m/>
    <d v="2023-03-04T00:00:00"/>
    <s v="OMNI17"/>
    <s v="SEL Boelter Circ Desk"/>
    <s v="OMN-BOE-07"/>
  </r>
  <r>
    <d v="2023-03-04T00:00:00"/>
    <x v="0"/>
    <m/>
    <d v="2023-03-04T00:00:00"/>
    <s v="WALLADPT04"/>
    <s v="SEL Boelter Circ Desk"/>
    <s v="ADP-BOE-02"/>
  </r>
  <r>
    <d v="2023-03-04T00:00:00"/>
    <x v="0"/>
    <s v="UCLA Academic"/>
    <d v="2023-03-11T00:00:00"/>
    <s v="CBK083"/>
    <s v="CLICC Circ Desk"/>
    <s v="CYRL-09"/>
  </r>
  <r>
    <d v="2023-03-04T00:00:00"/>
    <x v="0"/>
    <s v="UCLA Graduate"/>
    <d v="2023-03-04T00:00:00"/>
    <s v="MSE01"/>
    <s v="SEL Boelter Circ Desk"/>
    <s v="MSE-BOE-01"/>
  </r>
  <r>
    <d v="2023-03-04T00:00:00"/>
    <x v="0"/>
    <s v="UCLA Graduate"/>
    <d v="2023-03-11T00:00:00"/>
    <s v="CBK405"/>
    <s v="CLICC Circ Desk"/>
    <s v="CBK-CLICC-156"/>
  </r>
  <r>
    <d v="2023-03-04T00:00:00"/>
    <x v="0"/>
    <s v="UCLA Music Undergrad"/>
    <d v="2023-03-11T00:00:00"/>
    <s v="HP037"/>
    <s v="CLICC Circ Desk"/>
    <s v="WL-SEL-02"/>
  </r>
  <r>
    <d v="2023-03-04T00:00:00"/>
    <x v="0"/>
    <s v="UCLA Undergrad"/>
    <d v="2023-03-04T00:00:00"/>
    <s v="IPHONE03"/>
    <s v="Arts Circ Desk"/>
    <s v="IPH-MUS-03"/>
  </r>
  <r>
    <d v="2023-03-04T00:00:00"/>
    <x v="0"/>
    <s v="UCLA Undergrad"/>
    <d v="2023-03-04T00:00:00"/>
    <s v="IPHONE27"/>
    <s v="CLICC Circ Desk"/>
    <s v="IPH-YRL-03"/>
  </r>
  <r>
    <d v="2023-03-04T00:00:00"/>
    <x v="0"/>
    <s v="UCLA Undergrad"/>
    <d v="2023-03-04T00:00:00"/>
    <s v="MACUSBC17"/>
    <s v="Default Circulation Desk"/>
    <s v="USBC-LOC-06"/>
  </r>
  <r>
    <d v="2023-03-04T00:00:00"/>
    <x v="0"/>
    <s v="UCLA Undergrad"/>
    <d v="2023-03-04T00:00:00"/>
    <s v="WALLADPT37"/>
    <s v="CLICC Circ Desk"/>
    <m/>
  </r>
  <r>
    <d v="2023-03-04T00:00:00"/>
    <x v="0"/>
    <s v="UCLA Undergrad"/>
    <d v="2023-03-11T00:00:00"/>
    <s v="CLICC-ML-0026"/>
    <s v="CLICC Circ Desk"/>
    <s v="ITS MacBook 12"/>
  </r>
  <r>
    <d v="2023-03-04T00:00:00"/>
    <x v="0"/>
    <s v="UCLA Undergrad"/>
    <d v="2023-03-17T00:00:00"/>
    <s v="HP144"/>
    <s v="CLICC Circ Desk"/>
    <s v="WL-UNA-03"/>
  </r>
  <r>
    <d v="2023-03-04T00:00:00"/>
    <x v="0"/>
    <s v="UCLA Undergrad"/>
    <d v="2023-03-18T00:00:00"/>
    <s v="CLICC-ML-0017"/>
    <s v="CLICC Circ Desk"/>
    <s v="ITS MacBook 169"/>
  </r>
  <r>
    <d v="2023-03-04T00:00:00"/>
    <x v="0"/>
    <s v="UCLA Undergrad"/>
    <d v="2023-03-18T00:00:00"/>
    <s v="CLICC-ML-2016"/>
    <s v="CLICC Circ Desk"/>
    <s v="CLICC-ML-2016"/>
  </r>
  <r>
    <d v="2023-03-04T00:00:00"/>
    <x v="0"/>
    <s v="UCLA Undergrad"/>
    <d v="2023-03-18T00:00:00"/>
    <s v="CLICC-MM-0215"/>
    <s v="CLICC Circ Desk"/>
    <s v="ITS iPad 10"/>
  </r>
  <r>
    <d v="2023-03-04T00:00:00"/>
    <x v="0"/>
    <s v="UCLA Undergrad"/>
    <d v="2023-03-18T00:00:00"/>
    <s v="HP129"/>
    <s v="CLICC Circ Desk"/>
    <s v="WL-PC2-18"/>
  </r>
  <r>
    <d v="2023-03-05T00:00:00"/>
    <x v="0"/>
    <s v="UCLA Graduate"/>
    <d v="2023-03-05T00:00:00"/>
    <s v="ANDROID25"/>
    <s v="Biomed Circ Desk"/>
    <s v="AND-BIO-01"/>
  </r>
  <r>
    <d v="2023-03-05T00:00:00"/>
    <x v="0"/>
    <s v="UCLA Graduate"/>
    <d v="2023-03-05T00:00:00"/>
    <s v="HDMIC20"/>
    <s v="CLICC Circ Desk"/>
    <s v="HDMC-YRL-12"/>
  </r>
  <r>
    <d v="2023-03-05T00:00:00"/>
    <x v="0"/>
    <s v="UCLA Graduate"/>
    <d v="2023-03-05T00:00:00"/>
    <s v="UHDMI21"/>
    <s v="CLICC Circ Desk"/>
    <m/>
  </r>
  <r>
    <d v="2023-03-05T00:00:00"/>
    <x v="0"/>
    <s v="UCLA Law Grad"/>
    <d v="2023-03-05T00:00:00"/>
    <s v="IPHONE27"/>
    <s v="CLICC Circ Desk"/>
    <s v="IPH-YRL-03"/>
  </r>
  <r>
    <d v="2023-03-05T00:00:00"/>
    <x v="0"/>
    <s v="UCLA Law Grad"/>
    <d v="2023-03-05T00:00:00"/>
    <s v="WALLADPT33"/>
    <s v="CLICC Circ Desk"/>
    <m/>
  </r>
  <r>
    <d v="2023-03-05T00:00:00"/>
    <x v="0"/>
    <s v="UCLA Staff"/>
    <d v="2023-03-19T00:00:00"/>
    <s v="CBK194"/>
    <s v="Biomed Circ Desk"/>
    <s v="CBK-BIO-05"/>
  </r>
  <r>
    <d v="2023-03-05T00:00:00"/>
    <x v="0"/>
    <s v="UCLA Undergrad"/>
    <d v="2023-03-05T00:00:00"/>
    <s v="HPUSBC02"/>
    <s v="SEL Boelter Circ Desk"/>
    <s v="HPUS-BOE-02"/>
  </r>
  <r>
    <d v="2023-03-05T00:00:00"/>
    <x v="0"/>
    <s v="UCLA Undergrad"/>
    <d v="2023-03-05T00:00:00"/>
    <s v="IPHONE42"/>
    <s v="Default Circulation Desk"/>
    <s v="IPH-LOC-04"/>
  </r>
  <r>
    <d v="2023-03-05T00:00:00"/>
    <x v="0"/>
    <s v="UCLA Undergrad"/>
    <d v="2023-03-05T00:00:00"/>
    <s v="MACUSBC12"/>
    <s v="Default Circulation Desk"/>
    <s v="USBC-LOC-01"/>
  </r>
  <r>
    <d v="2023-03-05T00:00:00"/>
    <x v="0"/>
    <s v="UCLA Undergrad"/>
    <d v="2023-03-05T00:00:00"/>
    <s v="MACUSBC13"/>
    <s v="Default Circulation Desk"/>
    <s v="USBC-LOC-02"/>
  </r>
  <r>
    <d v="2023-03-05T00:00:00"/>
    <x v="0"/>
    <s v="UCLA Undergrad"/>
    <d v="2023-03-19T00:00:00"/>
    <s v="CBK196"/>
    <s v="Biomed Circ Desk"/>
    <s v="CBK-BIO-07"/>
  </r>
  <r>
    <d v="2023-03-05T00:00:00"/>
    <x v="0"/>
    <s v="UCLA Undergrad"/>
    <d v="2023-03-19T00:00:00"/>
    <s v="CLICC-ML-2068"/>
    <s v="CLICC Circ Desk"/>
    <s v="CLICC-ML-2068"/>
  </r>
  <r>
    <d v="2023-03-05T00:00:00"/>
    <x v="0"/>
    <s v="UCLA Undergrad"/>
    <d v="2023-03-19T00:00:00"/>
    <s v="HP-062"/>
    <s v="CLICC Circ Desk"/>
    <s v="WL-YRL-12"/>
  </r>
  <r>
    <d v="2023-03-05T00:00:00"/>
    <x v="84"/>
    <s v="UCLA Undergrad"/>
    <d v="2023-03-05T00:00:00"/>
    <s v="IPHONE56"/>
    <s v="CLICC Circ Desk"/>
    <s v="IPH-POW-12"/>
  </r>
  <r>
    <d v="2023-03-05T00:00:00"/>
    <x v="84"/>
    <s v="UCLA Undergrad"/>
    <d v="2023-03-05T00:00:00"/>
    <s v="WALLADPT37"/>
    <s v="CLICC Circ Desk"/>
    <m/>
  </r>
  <r>
    <d v="2023-03-06T00:00:00"/>
    <x v="0"/>
    <m/>
    <d v="2023-03-06T00:00:00"/>
    <s v="HDMIC15"/>
    <s v="CLICC Circ Desk"/>
    <s v="HDMC-YRL-07"/>
  </r>
  <r>
    <d v="2023-03-06T00:00:00"/>
    <x v="0"/>
    <m/>
    <d v="2023-03-06T00:00:00"/>
    <s v="MACCHRG01"/>
    <s v="Music Circ Desk"/>
    <s v="MAGT-MUS-01"/>
  </r>
  <r>
    <d v="2023-03-06T00:00:00"/>
    <x v="0"/>
    <s v="UCLA Academic"/>
    <d v="2023-03-06T00:00:00"/>
    <s v="IPHONE58"/>
    <s v="Biomed Circ Desk"/>
    <s v="IPH-BIO-02"/>
  </r>
  <r>
    <d v="2023-03-06T00:00:00"/>
    <x v="0"/>
    <s v="UCLA Academic"/>
    <d v="2023-03-06T00:00:00"/>
    <s v="WALLADPT20"/>
    <s v="Biomed Circ Desk"/>
    <s v="ADP-BIO-04"/>
  </r>
  <r>
    <d v="2023-03-06T00:00:00"/>
    <x v="0"/>
    <s v="UCLA Graduate"/>
    <d v="2023-03-06T00:00:00"/>
    <s v="ANDROID27"/>
    <s v="Powell Circ Desk"/>
    <s v="AND-BIO-03"/>
  </r>
  <r>
    <d v="2023-03-06T00:00:00"/>
    <x v="0"/>
    <s v="UCLA Graduate"/>
    <d v="2023-03-06T00:00:00"/>
    <s v="HDST17"/>
    <s v="CLICC Circ Desk"/>
    <s v="HDS-POW-06"/>
  </r>
  <r>
    <d v="2023-03-06T00:00:00"/>
    <x v="0"/>
    <s v="UCLA Graduate"/>
    <d v="2023-03-06T00:00:00"/>
    <s v="HDST25"/>
    <s v="Biomed Circ Desk"/>
    <s v="HDS-BIO-08"/>
  </r>
  <r>
    <d v="2023-03-06T00:00:00"/>
    <x v="0"/>
    <s v="UCLA Graduate"/>
    <d v="2023-03-06T00:00:00"/>
    <s v="HPUSBC01"/>
    <s v="SEL Boelter Circ Desk"/>
    <s v="HPUS-BOE-01"/>
  </r>
  <r>
    <d v="2023-03-06T00:00:00"/>
    <x v="0"/>
    <s v="UCLA Graduate"/>
    <d v="2023-03-06T00:00:00"/>
    <s v="IPHONE18"/>
    <s v="SEL Boelter Circ Desk"/>
    <s v="IPH-BOE-02"/>
  </r>
  <r>
    <d v="2023-03-06T00:00:00"/>
    <x v="0"/>
    <s v="UCLA Graduate"/>
    <d v="2023-03-06T00:00:00"/>
    <s v="IPHONE21"/>
    <s v="SEL Boelter Circ Desk"/>
    <s v="IPH-BOE-05"/>
  </r>
  <r>
    <d v="2023-03-06T00:00:00"/>
    <x v="0"/>
    <s v="UCLA Graduate"/>
    <d v="2023-03-06T00:00:00"/>
    <s v="IPHONE33"/>
    <s v="CLICC Circ Desk"/>
    <s v="IPH-YRL-09"/>
  </r>
  <r>
    <d v="2023-03-06T00:00:00"/>
    <x v="0"/>
    <s v="UCLA Graduate"/>
    <d v="2023-03-06T00:00:00"/>
    <s v="IPHONE36"/>
    <s v="CLICC Circ Desk"/>
    <s v="IPH-YRL-12"/>
  </r>
  <r>
    <d v="2023-03-06T00:00:00"/>
    <x v="0"/>
    <s v="UCLA Graduate"/>
    <d v="2023-03-06T00:00:00"/>
    <s v="IPHONE44"/>
    <s v="CLICC Circ Desk"/>
    <m/>
  </r>
  <r>
    <d v="2023-03-06T00:00:00"/>
    <x v="0"/>
    <s v="UCLA Graduate"/>
    <d v="2023-03-06T00:00:00"/>
    <s v="LABMSE06"/>
    <s v="CLICC Circ Desk"/>
    <s v="LAB-MSE-06"/>
  </r>
  <r>
    <d v="2023-03-06T00:00:00"/>
    <x v="0"/>
    <s v="UCLA Graduate"/>
    <d v="2023-03-06T00:00:00"/>
    <s v="MACCHRG63"/>
    <s v="Biomed Circ Desk"/>
    <s v="MAGT-BIO-02"/>
  </r>
  <r>
    <d v="2023-03-06T00:00:00"/>
    <x v="0"/>
    <s v="UCLA Graduate"/>
    <d v="2023-03-06T00:00:00"/>
    <s v="MACUSBC08"/>
    <s v="CLICC Circ Desk"/>
    <s v="USBC-YRL-04"/>
  </r>
  <r>
    <d v="2023-03-06T00:00:00"/>
    <x v="0"/>
    <s v="UCLA Graduate"/>
    <d v="2023-03-06T00:00:00"/>
    <s v="MACUSBC23"/>
    <s v="CLICC Circ Desk"/>
    <s v="USBC-POW-06"/>
  </r>
  <r>
    <d v="2023-03-06T00:00:00"/>
    <x v="0"/>
    <s v="UCLA Graduate"/>
    <d v="2023-03-06T00:00:00"/>
    <s v="MACUSBC30"/>
    <s v="CLICC Circ Desk"/>
    <m/>
  </r>
  <r>
    <d v="2023-03-06T00:00:00"/>
    <x v="0"/>
    <s v="UCLA Graduate"/>
    <d v="2023-03-06T00:00:00"/>
    <s v="MSE01"/>
    <s v="SEL Boelter Circ Desk"/>
    <s v="MSE-BOE-01"/>
  </r>
  <r>
    <d v="2023-03-06T00:00:00"/>
    <x v="0"/>
    <s v="UCLA Graduate"/>
    <d v="2023-03-06T00:00:00"/>
    <s v="OMNI13"/>
    <s v="SEL Boelter Circ Desk"/>
    <s v="OMN-BOE-03"/>
  </r>
  <r>
    <d v="2023-03-06T00:00:00"/>
    <x v="0"/>
    <s v="UCLA Graduate"/>
    <d v="2023-03-06T00:00:00"/>
    <s v="WALLADPT03"/>
    <s v="SEL Boelter Circ Desk"/>
    <s v="ADP-BOE-01"/>
  </r>
  <r>
    <d v="2023-03-06T00:00:00"/>
    <x v="0"/>
    <s v="UCLA Graduate"/>
    <d v="2023-03-06T00:00:00"/>
    <s v="WALLADPT06"/>
    <s v="SEL Boelter Circ Desk"/>
    <s v="ADP-BOE-04"/>
  </r>
  <r>
    <d v="2023-03-06T00:00:00"/>
    <x v="0"/>
    <s v="UCLA Graduate"/>
    <d v="2023-03-06T00:00:00"/>
    <s v="WALLADPT31"/>
    <s v="CLICC Circ Desk"/>
    <m/>
  </r>
  <r>
    <d v="2023-03-06T00:00:00"/>
    <x v="0"/>
    <s v="UCLA Graduate"/>
    <d v="2023-03-06T00:00:00"/>
    <s v="WALLADPT39"/>
    <s v="CLICC Circ Desk"/>
    <m/>
  </r>
  <r>
    <d v="2023-03-06T00:00:00"/>
    <x v="0"/>
    <s v="UCLA Graduate"/>
    <d v="2023-03-06T00:00:00"/>
    <s v="WALLADPT50"/>
    <s v="CLICC Circ Desk"/>
    <m/>
  </r>
  <r>
    <d v="2023-03-06T00:00:00"/>
    <x v="0"/>
    <s v="UCLA Graduate"/>
    <d v="2023-03-13T00:00:00"/>
    <s v="CBK190"/>
    <s v="Biomed Circ Desk"/>
    <s v="CBK-BIO-01"/>
  </r>
  <r>
    <d v="2023-03-06T00:00:00"/>
    <x v="0"/>
    <s v="UCLA Graduate"/>
    <d v="2023-03-13T00:00:00"/>
    <s v="CBK203"/>
    <s v="Biomed Circ Desk"/>
    <s v="CBK-BIO-14"/>
  </r>
  <r>
    <d v="2023-03-06T00:00:00"/>
    <x v="0"/>
    <s v="UCLA Graduate"/>
    <d v="2023-03-13T00:00:00"/>
    <s v="CBK208"/>
    <s v="Biomed Circ Desk"/>
    <s v="CBK-BIO-19"/>
  </r>
  <r>
    <d v="2023-03-06T00:00:00"/>
    <x v="0"/>
    <s v="UCLA Graduate"/>
    <d v="2023-03-13T00:00:00"/>
    <s v="CBK209"/>
    <s v="Biomed Circ Desk"/>
    <s v="CBK-BIO-20"/>
  </r>
  <r>
    <d v="2023-03-06T00:00:00"/>
    <x v="0"/>
    <s v="UCLA Graduate"/>
    <d v="2023-03-13T00:00:00"/>
    <s v="CBK209"/>
    <s v="Powell Circ Desk"/>
    <s v="CBK-BIO-20"/>
  </r>
  <r>
    <d v="2023-03-06T00:00:00"/>
    <x v="0"/>
    <s v="UCLA Graduate"/>
    <d v="2023-03-13T00:00:00"/>
    <s v="CLICC-ML-0110"/>
    <s v="CLICC Circ Desk"/>
    <s v="ITS MacBook 101"/>
  </r>
  <r>
    <d v="2023-03-06T00:00:00"/>
    <x v="0"/>
    <s v="UCLA Graduate"/>
    <d v="2023-03-19T00:00:00"/>
    <s v="HP003"/>
    <s v="CLICC Circ Desk"/>
    <s v="WL-BIO-03"/>
  </r>
  <r>
    <d v="2023-03-06T00:00:00"/>
    <x v="0"/>
    <s v="UCLA Graduate"/>
    <d v="2023-03-20T00:00:00"/>
    <s v="CLICC-ML-2020"/>
    <s v="CLICC Circ Desk"/>
    <s v="CLICC-ML-2020"/>
  </r>
  <r>
    <d v="2023-03-06T00:00:00"/>
    <x v="0"/>
    <s v="UCLA Graduate"/>
    <d v="2023-03-20T00:00:00"/>
    <s v="HP-102"/>
    <s v="CLICC Circ Desk"/>
    <s v="W-POW-11"/>
  </r>
  <r>
    <d v="2023-03-06T00:00:00"/>
    <x v="0"/>
    <s v="UCLA Graduate"/>
    <d v="2023-03-20T00:00:00"/>
    <s v="HP-139"/>
    <s v="CLICC Circ Desk"/>
    <s v="WL-PC2-28"/>
  </r>
  <r>
    <d v="2023-03-06T00:00:00"/>
    <x v="0"/>
    <s v="UCLA Graduate"/>
    <d v="2023-03-20T00:00:00"/>
    <s v="HP111"/>
    <s v="CLICC Circ Desk"/>
    <s v="W-POW-20"/>
  </r>
  <r>
    <d v="2023-03-06T00:00:00"/>
    <x v="0"/>
    <s v="UCLA Music Grad"/>
    <d v="2023-03-06T00:00:00"/>
    <s v="MACCHRG01"/>
    <s v="Music Circ Desk"/>
    <s v="MAGT-MUS-01"/>
  </r>
  <r>
    <d v="2023-03-06T00:00:00"/>
    <x v="0"/>
    <s v="UCLA Staff"/>
    <d v="2023-03-13T00:00:00"/>
    <s v="CBK341"/>
    <s v="CLICC Circ Desk"/>
    <s v="CBK-CLICC-92"/>
  </r>
  <r>
    <d v="2023-03-06T00:00:00"/>
    <x v="0"/>
    <s v="UCLA Undergrad"/>
    <d v="2023-03-06T00:00:00"/>
    <s v="HDMIC18"/>
    <s v="CLICC Circ Desk"/>
    <s v="HDMC-YRL-10"/>
  </r>
  <r>
    <d v="2023-03-06T00:00:00"/>
    <x v="0"/>
    <s v="UCLA Undergrad"/>
    <d v="2023-03-06T00:00:00"/>
    <s v="HDST04"/>
    <s v="SEL Boelter Circ Desk"/>
    <s v="HDS-BOE-04"/>
  </r>
  <r>
    <d v="2023-03-06T00:00:00"/>
    <x v="0"/>
    <s v="UCLA Undergrad"/>
    <d v="2023-03-06T00:00:00"/>
    <s v="HDST09"/>
    <s v="CLICC Circ Desk"/>
    <s v="HDS-YRL-03"/>
  </r>
  <r>
    <d v="2023-03-06T00:00:00"/>
    <x v="0"/>
    <s v="UCLA Undergrad"/>
    <d v="2023-03-06T00:00:00"/>
    <s v="HDST12"/>
    <s v="CLICC Circ Desk"/>
    <s v="HDS-POW-01"/>
  </r>
  <r>
    <d v="2023-03-06T00:00:00"/>
    <x v="0"/>
    <s v="UCLA Undergrad"/>
    <d v="2023-03-06T00:00:00"/>
    <s v="HPUSBC01"/>
    <s v="SEL Boelter Circ Desk"/>
    <s v="HPUS-BOE-01"/>
  </r>
  <r>
    <d v="2023-03-06T00:00:00"/>
    <x v="0"/>
    <s v="UCLA Undergrad"/>
    <d v="2023-03-06T00:00:00"/>
    <s v="HPUSBC02"/>
    <s v="Biomed Circ Desk"/>
    <s v="HPUS-BOE-02"/>
  </r>
  <r>
    <d v="2023-03-06T00:00:00"/>
    <x v="0"/>
    <s v="UCLA Undergrad"/>
    <d v="2023-03-06T00:00:00"/>
    <s v="HPUSBC02"/>
    <s v="SEL Boelter Circ Desk"/>
    <s v="HPUS-BOE-02"/>
  </r>
  <r>
    <d v="2023-03-06T00:00:00"/>
    <x v="0"/>
    <s v="UCLA Undergrad"/>
    <d v="2023-03-06T00:00:00"/>
    <s v="HPUSBC07"/>
    <s v="SEL Boelter Circ Desk"/>
    <m/>
  </r>
  <r>
    <d v="2023-03-06T00:00:00"/>
    <x v="0"/>
    <s v="UCLA Undergrad"/>
    <d v="2023-03-06T00:00:00"/>
    <s v="HPUSBC12"/>
    <s v="Biomed Circ Desk"/>
    <m/>
  </r>
  <r>
    <d v="2023-03-06T00:00:00"/>
    <x v="0"/>
    <s v="UCLA Undergrad"/>
    <d v="2023-03-06T00:00:00"/>
    <s v="IPHONE01"/>
    <s v="Music Circ Desk"/>
    <s v="IPH-MUS-01"/>
  </r>
  <r>
    <d v="2023-03-06T00:00:00"/>
    <x v="0"/>
    <s v="UCLA Undergrad"/>
    <d v="2023-03-06T00:00:00"/>
    <s v="IPHONE07"/>
    <s v="Music Circ Desk"/>
    <s v="IPH-MUS-07"/>
  </r>
  <r>
    <d v="2023-03-06T00:00:00"/>
    <x v="0"/>
    <s v="UCLA Undergrad"/>
    <d v="2023-03-06T00:00:00"/>
    <s v="IPHONE18"/>
    <s v="SEL Boelter Circ Desk"/>
    <s v="IPH-BOE-02"/>
  </r>
  <r>
    <d v="2023-03-06T00:00:00"/>
    <x v="0"/>
    <s v="UCLA Undergrad"/>
    <d v="2023-03-06T00:00:00"/>
    <s v="IPHONE22"/>
    <s v="SEL Boelter Circ Desk"/>
    <s v="IPH-BOE-06"/>
  </r>
  <r>
    <d v="2023-03-06T00:00:00"/>
    <x v="0"/>
    <s v="UCLA Undergrad"/>
    <d v="2023-03-06T00:00:00"/>
    <s v="IPHONE27"/>
    <s v="CLICC Circ Desk"/>
    <s v="IPH-YRL-03"/>
  </r>
  <r>
    <d v="2023-03-06T00:00:00"/>
    <x v="0"/>
    <s v="UCLA Undergrad"/>
    <d v="2023-03-06T00:00:00"/>
    <s v="IPHONE32"/>
    <s v="CLICC Circ Desk"/>
    <s v="IPH-YRL-08"/>
  </r>
  <r>
    <d v="2023-03-06T00:00:00"/>
    <x v="0"/>
    <s v="UCLA Undergrad"/>
    <d v="2023-03-06T00:00:00"/>
    <s v="IPHONE33"/>
    <s v="CLICC Circ Desk"/>
    <s v="IPH-YRL-09"/>
  </r>
  <r>
    <d v="2023-03-06T00:00:00"/>
    <x v="0"/>
    <s v="UCLA Undergrad"/>
    <d v="2023-03-06T00:00:00"/>
    <s v="IPHONE34"/>
    <s v="CLICC Circ Desk"/>
    <s v="IPH-YRL-10"/>
  </r>
  <r>
    <d v="2023-03-06T00:00:00"/>
    <x v="0"/>
    <s v="UCLA Undergrad"/>
    <d v="2023-03-06T00:00:00"/>
    <s v="IPHONE35"/>
    <s v="CLICC Circ Desk"/>
    <s v="IPH-YRL-11"/>
  </r>
  <r>
    <d v="2023-03-06T00:00:00"/>
    <x v="0"/>
    <s v="UCLA Undergrad"/>
    <d v="2023-03-06T00:00:00"/>
    <s v="IPHONE36"/>
    <s v="CLICC Circ Desk"/>
    <s v="IPH-YRL-12"/>
  </r>
  <r>
    <d v="2023-03-06T00:00:00"/>
    <x v="0"/>
    <s v="UCLA Undergrad"/>
    <d v="2023-03-06T00:00:00"/>
    <s v="IPHONE37"/>
    <s v="CLICC Circ Desk"/>
    <s v="IPH-YRL-13"/>
  </r>
  <r>
    <d v="2023-03-06T00:00:00"/>
    <x v="0"/>
    <s v="UCLA Undergrad"/>
    <d v="2023-03-06T00:00:00"/>
    <s v="IPHONE48"/>
    <s v="CLICC Circ Desk"/>
    <s v="IPH-POW-04"/>
  </r>
  <r>
    <d v="2023-03-06T00:00:00"/>
    <x v="0"/>
    <s v="UCLA Undergrad"/>
    <d v="2023-03-06T00:00:00"/>
    <s v="IPHONE52"/>
    <s v="CLICC Circ Desk"/>
    <s v="IPH-POW-08"/>
  </r>
  <r>
    <d v="2023-03-06T00:00:00"/>
    <x v="0"/>
    <s v="UCLA Undergrad"/>
    <d v="2023-03-06T00:00:00"/>
    <s v="IPHONE54"/>
    <s v="CLICC Circ Desk"/>
    <s v="IPH-POW-10"/>
  </r>
  <r>
    <d v="2023-03-06T00:00:00"/>
    <x v="0"/>
    <s v="UCLA Undergrad"/>
    <d v="2023-03-06T00:00:00"/>
    <s v="IPHONE60"/>
    <s v="Powell Circ Desk"/>
    <s v="IPH-BIO-04"/>
  </r>
  <r>
    <d v="2023-03-06T00:00:00"/>
    <x v="0"/>
    <s v="UCLA Undergrad"/>
    <d v="2023-03-06T00:00:00"/>
    <s v="IPHONE78"/>
    <s v="CLICC Circ Desk"/>
    <m/>
  </r>
  <r>
    <d v="2023-03-06T00:00:00"/>
    <x v="0"/>
    <s v="UCLA Undergrad"/>
    <d v="2023-03-06T00:00:00"/>
    <s v="MACCHRG42"/>
    <s v="CLICC Circ Desk"/>
    <s v="MAGT-YRL-04"/>
  </r>
  <r>
    <d v="2023-03-06T00:00:00"/>
    <x v="0"/>
    <s v="UCLA Undergrad"/>
    <d v="2023-03-06T00:00:00"/>
    <s v="MACCHRG63"/>
    <s v="Biomed Circ Desk"/>
    <s v="MAGT-BIO-02"/>
  </r>
  <r>
    <d v="2023-03-06T00:00:00"/>
    <x v="0"/>
    <s v="UCLA Undergrad"/>
    <d v="2023-03-06T00:00:00"/>
    <s v="MACUSBC05"/>
    <s v="CLICC Circ Desk"/>
    <s v="USBC-YRL-01"/>
  </r>
  <r>
    <d v="2023-03-06T00:00:00"/>
    <x v="0"/>
    <s v="UCLA Undergrad"/>
    <d v="2023-03-06T00:00:00"/>
    <s v="MACUSBC06"/>
    <s v="CLICC Circ Desk"/>
    <s v="USBC-YRL-02"/>
  </r>
  <r>
    <d v="2023-03-06T00:00:00"/>
    <x v="0"/>
    <s v="UCLA Undergrad"/>
    <d v="2023-03-06T00:00:00"/>
    <s v="MACUSBC08"/>
    <s v="CLICC Circ Desk"/>
    <s v="USBC-YRL-04"/>
  </r>
  <r>
    <d v="2023-03-06T00:00:00"/>
    <x v="0"/>
    <s v="UCLA Undergrad"/>
    <d v="2023-03-06T00:00:00"/>
    <s v="MACUSBC09"/>
    <s v="CLICC Circ Desk"/>
    <s v="USBC-YRL-05"/>
  </r>
  <r>
    <d v="2023-03-06T00:00:00"/>
    <x v="0"/>
    <s v="UCLA Undergrad"/>
    <d v="2023-03-06T00:00:00"/>
    <s v="MACUSBC20"/>
    <s v="CLICC Circ Desk"/>
    <s v="USBC-POW-03"/>
  </r>
  <r>
    <d v="2023-03-06T00:00:00"/>
    <x v="0"/>
    <s v="UCLA Undergrad"/>
    <d v="2023-03-06T00:00:00"/>
    <s v="MACUSBC23"/>
    <s v="CLICC Circ Desk"/>
    <s v="USBC-POW-06"/>
  </r>
  <r>
    <d v="2023-03-06T00:00:00"/>
    <x v="0"/>
    <s v="UCLA Undergrad"/>
    <d v="2023-03-06T00:00:00"/>
    <s v="MACUSBC24"/>
    <s v="CLICC Circ Desk"/>
    <s v="USBC-POW-07"/>
  </r>
  <r>
    <d v="2023-03-06T00:00:00"/>
    <x v="0"/>
    <s v="UCLA Undergrad"/>
    <d v="2023-03-06T00:00:00"/>
    <s v="MACUSBC27"/>
    <s v="CLICC Circ Desk"/>
    <s v="USBC-POW-10"/>
  </r>
  <r>
    <d v="2023-03-06T00:00:00"/>
    <x v="0"/>
    <s v="UCLA Undergrad"/>
    <d v="2023-03-06T00:00:00"/>
    <s v="MACUSBC30"/>
    <s v="CLICC Circ Desk"/>
    <m/>
  </r>
  <r>
    <d v="2023-03-06T00:00:00"/>
    <x v="0"/>
    <s v="UCLA Undergrad"/>
    <d v="2023-03-06T00:00:00"/>
    <s v="OMNI15"/>
    <s v="SEL Boelter Circ Desk"/>
    <s v="OMN-BOE-05"/>
  </r>
  <r>
    <d v="2023-03-06T00:00:00"/>
    <x v="0"/>
    <s v="UCLA Undergrad"/>
    <d v="2023-03-06T00:00:00"/>
    <s v="OMNI17"/>
    <s v="SEL Boelter Circ Desk"/>
    <s v="OMN-BOE-07"/>
  </r>
  <r>
    <d v="2023-03-06T00:00:00"/>
    <x v="0"/>
    <s v="UCLA Undergrad"/>
    <d v="2023-03-06T00:00:00"/>
    <s v="OMNI19"/>
    <s v="SEL Boelter Circ Desk"/>
    <s v="OMN-BOE-09"/>
  </r>
  <r>
    <d v="2023-03-06T00:00:00"/>
    <x v="0"/>
    <s v="UCLA Undergrad"/>
    <d v="2023-03-06T00:00:00"/>
    <s v="OMNI26"/>
    <s v="Music Circ Desk"/>
    <s v="OMN-MUS-06"/>
  </r>
  <r>
    <d v="2023-03-06T00:00:00"/>
    <x v="0"/>
    <s v="UCLA Undergrad"/>
    <d v="2023-03-06T00:00:00"/>
    <s v="OMNI28"/>
    <s v="Music Circ Desk"/>
    <s v="OMN-MUS-08"/>
  </r>
  <r>
    <d v="2023-03-06T00:00:00"/>
    <x v="0"/>
    <s v="UCLA Undergrad"/>
    <d v="2023-03-06T00:00:00"/>
    <s v="OMNI34"/>
    <s v="CLICC Circ Desk"/>
    <s v="OMN-YRL-04"/>
  </r>
  <r>
    <d v="2023-03-06T00:00:00"/>
    <x v="0"/>
    <s v="UCLA Undergrad"/>
    <d v="2023-03-06T00:00:00"/>
    <s v="UHDMI21"/>
    <s v="CLICC Circ Desk"/>
    <m/>
  </r>
  <r>
    <d v="2023-03-06T00:00:00"/>
    <x v="0"/>
    <s v="UCLA Undergrad"/>
    <d v="2023-03-06T00:00:00"/>
    <s v="UVGA02"/>
    <s v="Music Circ Desk"/>
    <s v="UVGA-MUS-02"/>
  </r>
  <r>
    <d v="2023-03-06T00:00:00"/>
    <x v="0"/>
    <s v="UCLA Undergrad"/>
    <d v="2023-03-06T00:00:00"/>
    <s v="UVGA20"/>
    <s v="CLICC Circ Desk"/>
    <m/>
  </r>
  <r>
    <d v="2023-03-06T00:00:00"/>
    <x v="0"/>
    <s v="UCLA Undergrad"/>
    <d v="2023-03-06T00:00:00"/>
    <s v="WALLADPT03"/>
    <s v="SEL Boelter Circ Desk"/>
    <s v="ADP-BOE-01"/>
  </r>
  <r>
    <d v="2023-03-06T00:00:00"/>
    <x v="0"/>
    <s v="UCLA Undergrad"/>
    <d v="2023-03-06T00:00:00"/>
    <s v="WALLADPT05"/>
    <s v="SEL Boelter Circ Desk"/>
    <s v="ADP-BOE-03"/>
  </r>
  <r>
    <d v="2023-03-06T00:00:00"/>
    <x v="0"/>
    <s v="UCLA Undergrad"/>
    <d v="2023-03-06T00:00:00"/>
    <s v="WALLADPT12"/>
    <s v="CLICC Circ Desk"/>
    <s v="ADP-POW-01"/>
  </r>
  <r>
    <d v="2023-03-06T00:00:00"/>
    <x v="0"/>
    <s v="UCLA Undergrad"/>
    <d v="2023-03-06T00:00:00"/>
    <s v="WALLADPT24"/>
    <s v="CLICC Circ Desk"/>
    <s v="ADP-YRL-01"/>
  </r>
  <r>
    <d v="2023-03-06T00:00:00"/>
    <x v="0"/>
    <s v="UCLA Undergrad"/>
    <d v="2023-03-06T00:00:00"/>
    <s v="WALLADPT31"/>
    <s v="CLICC Circ Desk"/>
    <m/>
  </r>
  <r>
    <d v="2023-03-06T00:00:00"/>
    <x v="0"/>
    <s v="UCLA Undergrad"/>
    <d v="2023-03-06T00:00:00"/>
    <s v="WALLADPT32"/>
    <s v="CLICC Circ Desk"/>
    <m/>
  </r>
  <r>
    <d v="2023-03-06T00:00:00"/>
    <x v="0"/>
    <s v="UCLA Undergrad"/>
    <d v="2023-03-06T00:00:00"/>
    <s v="WALLADPT33"/>
    <s v="CLICC Circ Desk"/>
    <m/>
  </r>
  <r>
    <d v="2023-03-06T00:00:00"/>
    <x v="0"/>
    <s v="UCLA Undergrad"/>
    <d v="2023-03-06T00:00:00"/>
    <s v="WALLADPT39"/>
    <s v="CLICC Circ Desk"/>
    <m/>
  </r>
  <r>
    <d v="2023-03-06T00:00:00"/>
    <x v="0"/>
    <s v="UCLA Undergrad"/>
    <d v="2023-03-06T00:00:00"/>
    <s v="WALLADPT40"/>
    <s v="CLICC Circ Desk"/>
    <m/>
  </r>
  <r>
    <d v="2023-03-06T00:00:00"/>
    <x v="0"/>
    <s v="UCLA Undergrad"/>
    <d v="2023-03-06T00:00:00"/>
    <s v="WALLADPT41"/>
    <s v="CLICC Circ Desk"/>
    <m/>
  </r>
  <r>
    <d v="2023-03-06T00:00:00"/>
    <x v="0"/>
    <s v="UCLA Undergrad"/>
    <d v="2023-03-06T00:00:00"/>
    <s v="WALLADPT45"/>
    <s v="CLICC Circ Desk"/>
    <m/>
  </r>
  <r>
    <d v="2023-03-06T00:00:00"/>
    <x v="0"/>
    <s v="UCLA Undergrad"/>
    <d v="2023-03-06T00:00:00"/>
    <s v="WALLADPT47"/>
    <s v="CLICC Circ Desk"/>
    <m/>
  </r>
  <r>
    <d v="2023-03-06T00:00:00"/>
    <x v="0"/>
    <s v="UCLA Undergrad"/>
    <d v="2023-03-06T00:00:00"/>
    <s v="WALLADPT48"/>
    <s v="CLICC Circ Desk"/>
    <m/>
  </r>
  <r>
    <d v="2023-03-06T00:00:00"/>
    <x v="0"/>
    <s v="UCLA Undergrad"/>
    <d v="2023-03-07T00:00:00"/>
    <s v="IPHONE63"/>
    <s v="Default Circulation Desk"/>
    <m/>
  </r>
  <r>
    <d v="2023-03-06T00:00:00"/>
    <x v="0"/>
    <s v="UCLA Undergrad"/>
    <d v="2023-03-13T00:00:00"/>
    <s v="CBK190"/>
    <s v="Biomed Circ Desk"/>
    <s v="CBK-BIO-01"/>
  </r>
  <r>
    <d v="2023-03-06T00:00:00"/>
    <x v="0"/>
    <s v="UCLA Undergrad"/>
    <d v="2023-03-13T00:00:00"/>
    <s v="CLICC-ML-0039"/>
    <s v="CLICC Circ Desk"/>
    <s v="ITS MacBook 83"/>
  </r>
  <r>
    <d v="2023-03-06T00:00:00"/>
    <x v="0"/>
    <s v="UCLA Undergrad"/>
    <d v="2023-03-13T00:00:00"/>
    <s v="CLICC-ML-0068"/>
    <s v="CLICC Circ Desk"/>
    <s v="ITS MacBook 78"/>
  </r>
  <r>
    <d v="2023-03-06T00:00:00"/>
    <x v="0"/>
    <s v="UCLA Undergrad"/>
    <d v="2023-03-13T00:00:00"/>
    <s v="CLICC-ML-0091"/>
    <s v="CLICC Circ Desk"/>
    <s v="ITS MacBook 135"/>
  </r>
  <r>
    <d v="2023-03-06T00:00:00"/>
    <x v="0"/>
    <s v="UCLA Undergrad"/>
    <d v="2023-03-13T00:00:00"/>
    <s v="CLICC-ML-0106"/>
    <s v="CLICC Circ Desk"/>
    <s v="ITS MacBook 102"/>
  </r>
  <r>
    <d v="2023-03-06T00:00:00"/>
    <x v="0"/>
    <s v="UCLA Undergrad"/>
    <d v="2023-03-13T00:00:00"/>
    <s v="CLICC-ML-2089"/>
    <s v="CLICC Circ Desk"/>
    <s v="CLICC-ML-2089"/>
  </r>
  <r>
    <d v="2023-03-06T00:00:00"/>
    <x v="0"/>
    <s v="UCLA Undergrad"/>
    <d v="2023-03-13T00:00:00"/>
    <s v="CLICC-ML-2092"/>
    <s v="CLICC Circ Desk"/>
    <s v="CLICC-ML-2092"/>
  </r>
  <r>
    <d v="2023-03-06T00:00:00"/>
    <x v="0"/>
    <s v="UCLA Undergrad"/>
    <d v="2023-03-13T00:00:00"/>
    <s v="CLICC-MM-0124"/>
    <s v="CLICC Circ Desk"/>
    <s v="ITS iPad 257"/>
  </r>
  <r>
    <d v="2023-03-06T00:00:00"/>
    <x v="0"/>
    <s v="UCLA Undergrad"/>
    <d v="2023-03-13T00:00:00"/>
    <s v="HP-033"/>
    <s v="CLICC Circ Desk"/>
    <s v="WL-GEO-003"/>
  </r>
  <r>
    <d v="2023-03-06T00:00:00"/>
    <x v="0"/>
    <s v="UCLA Undergrad"/>
    <d v="2023-03-13T00:00:00"/>
    <s v="HP010"/>
    <s v="CLICC Circ Desk"/>
    <s v="WL-BIO-10"/>
  </r>
  <r>
    <d v="2023-03-06T00:00:00"/>
    <x v="0"/>
    <s v="UCLA Undergrad"/>
    <d v="2023-03-13T00:00:00"/>
    <s v="HP111"/>
    <s v="CLICC Circ Desk"/>
    <s v="W-POW-20"/>
  </r>
  <r>
    <d v="2023-03-06T00:00:00"/>
    <x v="0"/>
    <s v="UCLA Undergrad"/>
    <d v="2023-03-14T00:00:00"/>
    <s v="HP-120"/>
    <s v="CLICC Circ Desk"/>
    <s v="WL-PC2-09"/>
  </r>
  <r>
    <d v="2023-03-06T00:00:00"/>
    <x v="0"/>
    <s v="UCLA Undergrad"/>
    <d v="2023-03-19T00:00:00"/>
    <s v="CLICC-MM-0059"/>
    <s v="CLICC Circ Desk"/>
    <s v="ITS iPad 38"/>
  </r>
  <r>
    <d v="2023-03-06T00:00:00"/>
    <x v="0"/>
    <s v="UCLA Undergrad"/>
    <d v="2023-03-20T00:00:00"/>
    <s v="CLICC-ML-0032"/>
    <s v="CLICC Circ Desk"/>
    <s v="ITS MacBook 123"/>
  </r>
  <r>
    <d v="2023-03-06T00:00:00"/>
    <x v="0"/>
    <s v="UCLA Undergrad"/>
    <d v="2023-03-20T00:00:00"/>
    <s v="CLICC-ML-0041"/>
    <s v="CLICC Circ Desk"/>
    <s v="ITS MacBook 70"/>
  </r>
  <r>
    <d v="2023-03-06T00:00:00"/>
    <x v="0"/>
    <s v="UCLA Undergrad"/>
    <d v="2023-03-20T00:00:00"/>
    <s v="CLICC-ML-0107"/>
    <s v="CLICC Circ Desk"/>
    <s v="ITS MacBook 32"/>
  </r>
  <r>
    <d v="2023-03-06T00:00:00"/>
    <x v="0"/>
    <s v="UCLA Undergrad"/>
    <d v="2023-03-20T00:00:00"/>
    <s v="CLICC-ML-2026"/>
    <s v="CLICC Circ Desk"/>
    <s v="CLICC-ML-2026"/>
  </r>
  <r>
    <d v="2023-03-06T00:00:00"/>
    <x v="0"/>
    <s v="UCLA Undergrad"/>
    <d v="2023-03-20T00:00:00"/>
    <s v="CLICC-ML-2083"/>
    <s v="CLICC Circ Desk"/>
    <s v="CLICC-ML-2083"/>
  </r>
  <r>
    <d v="2023-03-06T00:00:00"/>
    <x v="0"/>
    <s v="UCLA Undergrad"/>
    <d v="2023-03-20T00:00:00"/>
    <s v="CLICC-MM-0131"/>
    <s v="CLICC Circ Desk"/>
    <s v="ITS iPad 232"/>
  </r>
  <r>
    <d v="2023-03-06T00:00:00"/>
    <x v="0"/>
    <s v="UCLA Undergrad"/>
    <d v="2023-03-20T00:00:00"/>
    <s v="HP158"/>
    <s v="CLICC Circ Desk"/>
    <s v="WL-LAB-07"/>
  </r>
  <r>
    <d v="2023-03-06T00:00:00"/>
    <x v="85"/>
    <s v="UCLA Undergrad"/>
    <d v="2023-03-20T00:00:00"/>
    <s v="CLICC-MM-0092"/>
    <s v="CLICC Circ Desk"/>
    <s v="ITS iPad 7"/>
  </r>
  <r>
    <d v="2023-03-06T00:00:00"/>
    <x v="86"/>
    <s v="UCLA Undergrad"/>
    <d v="2023-03-20T00:00:00"/>
    <s v="HP161"/>
    <s v="CLICC Circ Desk"/>
    <s v="WL-LAB-10"/>
  </r>
  <r>
    <d v="2023-03-07T00:00:00"/>
    <x v="0"/>
    <m/>
    <d v="2023-03-07T00:00:00"/>
    <s v="CBK368"/>
    <s v="CLICC Circ Desk"/>
    <s v="CBK-CLICC-119"/>
  </r>
  <r>
    <d v="2023-03-07T00:00:00"/>
    <x v="0"/>
    <m/>
    <d v="2023-03-07T00:00:00"/>
    <s v="CBK404"/>
    <s v="CLICC Circ Desk"/>
    <s v="CBK-CLICC-155"/>
  </r>
  <r>
    <d v="2023-03-07T00:00:00"/>
    <x v="0"/>
    <m/>
    <d v="2023-03-07T00:00:00"/>
    <s v="CLICC-MM-0004"/>
    <s v="CLICC Circ Desk"/>
    <s v="ITS iPad 40"/>
  </r>
  <r>
    <d v="2023-03-07T00:00:00"/>
    <x v="0"/>
    <m/>
    <d v="2023-03-07T00:00:00"/>
    <s v="CLICC-MM-0007"/>
    <s v="CLICC Circ Desk"/>
    <s v="ITS iPad 18"/>
  </r>
  <r>
    <d v="2023-03-07T00:00:00"/>
    <x v="0"/>
    <m/>
    <d v="2023-03-07T00:00:00"/>
    <s v="CLICC-MM-0008"/>
    <s v="CLICC Circ Desk"/>
    <s v="ITS iPad 148"/>
  </r>
  <r>
    <d v="2023-03-07T00:00:00"/>
    <x v="0"/>
    <m/>
    <d v="2023-03-07T00:00:00"/>
    <s v="CLICC-MM-0019"/>
    <s v="CLICC Circ Desk"/>
    <s v="ITS iPad 324"/>
  </r>
  <r>
    <d v="2023-03-07T00:00:00"/>
    <x v="0"/>
    <m/>
    <d v="2023-03-07T00:00:00"/>
    <s v="CLICC-MM-0039"/>
    <s v="CLICC Circ Desk"/>
    <s v="ITS iPad 97"/>
  </r>
  <r>
    <d v="2023-03-07T00:00:00"/>
    <x v="0"/>
    <m/>
    <d v="2023-03-07T00:00:00"/>
    <s v="CLICC-MM-0040"/>
    <s v="CLICC Circ Desk"/>
    <s v="ITS iPad 63"/>
  </r>
  <r>
    <d v="2023-03-07T00:00:00"/>
    <x v="0"/>
    <m/>
    <d v="2023-03-07T00:00:00"/>
    <s v="CLICC-MM-0045"/>
    <s v="CLICC Circ Desk"/>
    <s v="ITS iPad 229"/>
  </r>
  <r>
    <d v="2023-03-07T00:00:00"/>
    <x v="0"/>
    <m/>
    <d v="2023-03-07T00:00:00"/>
    <s v="CLICC-MM-0050"/>
    <s v="CLICC Circ Desk"/>
    <s v="ITS iPad 276"/>
  </r>
  <r>
    <d v="2023-03-07T00:00:00"/>
    <x v="0"/>
    <m/>
    <d v="2023-03-07T00:00:00"/>
    <s v="CLICC-MM-0055"/>
    <s v="CLICC Circ Desk"/>
    <s v="ITS iPad 226"/>
  </r>
  <r>
    <d v="2023-03-07T00:00:00"/>
    <x v="0"/>
    <m/>
    <d v="2023-03-07T00:00:00"/>
    <s v="CLICC-MM-0058"/>
    <s v="CLICC Circ Desk"/>
    <s v="ITS iPad 25"/>
  </r>
  <r>
    <d v="2023-03-07T00:00:00"/>
    <x v="0"/>
    <m/>
    <d v="2023-03-07T00:00:00"/>
    <s v="CLICC-MM-0060"/>
    <s v="CLICC Circ Desk"/>
    <s v="ITS iPad 325"/>
  </r>
  <r>
    <d v="2023-03-07T00:00:00"/>
    <x v="0"/>
    <m/>
    <d v="2023-03-07T00:00:00"/>
    <s v="CLICC-MM-0061"/>
    <s v="CLICC Circ Desk"/>
    <s v="ITS iPad 264"/>
  </r>
  <r>
    <d v="2023-03-07T00:00:00"/>
    <x v="0"/>
    <m/>
    <d v="2023-03-07T00:00:00"/>
    <s v="CLICC-MM-0063"/>
    <s v="CLICC Circ Desk"/>
    <s v="ITS iPad 22"/>
  </r>
  <r>
    <d v="2023-03-07T00:00:00"/>
    <x v="0"/>
    <m/>
    <d v="2023-03-07T00:00:00"/>
    <s v="CLICC-MM-0064"/>
    <s v="CLICC Circ Desk"/>
    <s v="ITS iPad 6"/>
  </r>
  <r>
    <d v="2023-03-07T00:00:00"/>
    <x v="0"/>
    <m/>
    <d v="2023-03-07T00:00:00"/>
    <s v="CLICC-MM-0066"/>
    <s v="CLICC Circ Desk"/>
    <s v="ITS iPad 307"/>
  </r>
  <r>
    <d v="2023-03-07T00:00:00"/>
    <x v="0"/>
    <m/>
    <d v="2023-03-07T00:00:00"/>
    <s v="CLICC-MM-0068"/>
    <s v="CLICC Circ Desk"/>
    <s v="ITS iPad 92"/>
  </r>
  <r>
    <d v="2023-03-07T00:00:00"/>
    <x v="0"/>
    <m/>
    <d v="2023-03-07T00:00:00"/>
    <s v="CLICC-MM-0071"/>
    <s v="CLICC Circ Desk"/>
    <s v="ITS iPad 228"/>
  </r>
  <r>
    <d v="2023-03-07T00:00:00"/>
    <x v="0"/>
    <m/>
    <d v="2023-03-07T00:00:00"/>
    <s v="CLICC-MM-0074"/>
    <s v="CLICC Circ Desk"/>
    <s v="ITS iPad 11"/>
  </r>
  <r>
    <d v="2023-03-07T00:00:00"/>
    <x v="0"/>
    <m/>
    <d v="2023-03-07T00:00:00"/>
    <s v="CLICC-MM-0077"/>
    <s v="CLICC Circ Desk"/>
    <s v="ITS iPad 308"/>
  </r>
  <r>
    <d v="2023-03-07T00:00:00"/>
    <x v="0"/>
    <m/>
    <d v="2023-03-07T00:00:00"/>
    <s v="CLICC-MM-0079"/>
    <s v="CLICC Circ Desk"/>
    <s v="ITS iPad 84"/>
  </r>
  <r>
    <d v="2023-03-07T00:00:00"/>
    <x v="0"/>
    <m/>
    <d v="2023-03-07T00:00:00"/>
    <s v="CLICC-MM-0085"/>
    <s v="CLICC Circ Desk"/>
    <s v="ITS iPad 147"/>
  </r>
  <r>
    <d v="2023-03-07T00:00:00"/>
    <x v="0"/>
    <m/>
    <d v="2023-03-07T00:00:00"/>
    <s v="CLICC-MM-0086"/>
    <s v="CLICC Circ Desk"/>
    <s v="ITS iPad 42"/>
  </r>
  <r>
    <d v="2023-03-07T00:00:00"/>
    <x v="0"/>
    <m/>
    <d v="2023-03-07T00:00:00"/>
    <s v="CLICC-MM-0089"/>
    <s v="CLICC Circ Desk"/>
    <s v="ITS iPad 13"/>
  </r>
  <r>
    <d v="2023-03-07T00:00:00"/>
    <x v="0"/>
    <m/>
    <d v="2023-03-07T00:00:00"/>
    <s v="CLICC-MM-0095"/>
    <s v="CLICC Circ Desk"/>
    <s v="ITS iPad 41"/>
  </r>
  <r>
    <d v="2023-03-07T00:00:00"/>
    <x v="0"/>
    <m/>
    <d v="2023-03-07T00:00:00"/>
    <s v="CLICC-MM-0097"/>
    <s v="CLICC Circ Desk"/>
    <s v="ITS iPad 290"/>
  </r>
  <r>
    <d v="2023-03-07T00:00:00"/>
    <x v="0"/>
    <m/>
    <d v="2023-03-07T00:00:00"/>
    <s v="CLICC-MM-0101"/>
    <s v="CLICC Circ Desk"/>
    <s v="ITS iPad 240"/>
  </r>
  <r>
    <d v="2023-03-07T00:00:00"/>
    <x v="0"/>
    <m/>
    <d v="2023-03-07T00:00:00"/>
    <s v="CLICC-MM-0102"/>
    <s v="CLICC Circ Desk"/>
    <s v="ITS iPad 244"/>
  </r>
  <r>
    <d v="2023-03-07T00:00:00"/>
    <x v="0"/>
    <m/>
    <d v="2023-03-07T00:00:00"/>
    <s v="CLICC-MM-0104"/>
    <s v="CLICC Circ Desk"/>
    <s v="ITS iPad 255"/>
  </r>
  <r>
    <d v="2023-03-07T00:00:00"/>
    <x v="0"/>
    <m/>
    <d v="2023-03-07T00:00:00"/>
    <s v="CLICC-MM-0105"/>
    <s v="CLICC Circ Desk"/>
    <s v="ITS iPad 266"/>
  </r>
  <r>
    <d v="2023-03-07T00:00:00"/>
    <x v="0"/>
    <m/>
    <d v="2023-03-07T00:00:00"/>
    <s v="CLICC-MM-0117"/>
    <s v="CLICC Circ Desk"/>
    <s v="ITS iPad 249"/>
  </r>
  <r>
    <d v="2023-03-07T00:00:00"/>
    <x v="0"/>
    <m/>
    <d v="2023-03-07T00:00:00"/>
    <s v="CLICC-MM-0127"/>
    <s v="CLICC Circ Desk"/>
    <s v="ITS iPad 269"/>
  </r>
  <r>
    <d v="2023-03-07T00:00:00"/>
    <x v="0"/>
    <m/>
    <d v="2023-03-07T00:00:00"/>
    <s v="CLICC-MM-0132"/>
    <s v="CLICC Circ Desk"/>
    <s v="ITS iPad 236"/>
  </r>
  <r>
    <d v="2023-03-07T00:00:00"/>
    <x v="0"/>
    <m/>
    <d v="2023-03-07T00:00:00"/>
    <s v="CLICC-MM-0133"/>
    <s v="CLICC Circ Desk"/>
    <s v="ITS iPad 16"/>
  </r>
  <r>
    <d v="2023-03-07T00:00:00"/>
    <x v="0"/>
    <m/>
    <d v="2023-03-07T00:00:00"/>
    <s v="CLICC-MM-0141"/>
    <s v="CLICC Circ Desk"/>
    <s v="ITS iPad 254"/>
  </r>
  <r>
    <d v="2023-03-07T00:00:00"/>
    <x v="0"/>
    <m/>
    <d v="2023-03-07T00:00:00"/>
    <s v="CLICC-MM-0155"/>
    <s v="CLICC Circ Desk"/>
    <s v="ITS iPad 12"/>
  </r>
  <r>
    <d v="2023-03-07T00:00:00"/>
    <x v="0"/>
    <m/>
    <d v="2023-03-07T00:00:00"/>
    <s v="CLICC-MM-0167"/>
    <s v="CLICC Circ Desk"/>
    <s v="ITS iPad 259"/>
  </r>
  <r>
    <d v="2023-03-07T00:00:00"/>
    <x v="0"/>
    <m/>
    <d v="2023-03-07T00:00:00"/>
    <s v="CLICC-MM-087"/>
    <s v="CLICC Circ Desk"/>
    <n v="2022"/>
  </r>
  <r>
    <d v="2023-03-07T00:00:00"/>
    <x v="0"/>
    <m/>
    <d v="2023-03-07T00:00:00"/>
    <s v="OMNI14"/>
    <s v="SEL Boelter Circ Desk"/>
    <s v="OMN-BOE-04"/>
  </r>
  <r>
    <d v="2023-03-07T00:00:00"/>
    <x v="0"/>
    <s v="External 10"/>
    <d v="2023-03-07T00:00:00"/>
    <s v="CBK003"/>
    <s v="Biomed Circ Desk"/>
    <s v="CBK-003"/>
  </r>
  <r>
    <d v="2023-03-07T00:00:00"/>
    <x v="0"/>
    <s v="UCLA Graduate"/>
    <d v="2023-03-07T00:00:00"/>
    <s v="HDMIC15"/>
    <s v="CLICC Circ Desk"/>
    <s v="HDMC-YRL-07"/>
  </r>
  <r>
    <d v="2023-03-07T00:00:00"/>
    <x v="0"/>
    <s v="UCLA Graduate"/>
    <d v="2023-03-07T00:00:00"/>
    <s v="HDMIC17"/>
    <s v="CLICC Circ Desk"/>
    <s v="HDMC-YRL-09"/>
  </r>
  <r>
    <d v="2023-03-07T00:00:00"/>
    <x v="0"/>
    <s v="UCLA Graduate"/>
    <d v="2023-03-07T00:00:00"/>
    <s v="HDMIC18"/>
    <s v="CLICC Circ Desk"/>
    <s v="HDMC-YRL-10"/>
  </r>
  <r>
    <d v="2023-03-07T00:00:00"/>
    <x v="0"/>
    <s v="UCLA Graduate"/>
    <d v="2023-03-07T00:00:00"/>
    <s v="HPUSBC07"/>
    <s v="SEL Boelter Circ Desk"/>
    <m/>
  </r>
  <r>
    <d v="2023-03-07T00:00:00"/>
    <x v="0"/>
    <s v="UCLA Graduate"/>
    <d v="2023-03-07T00:00:00"/>
    <s v="HPUSBC09"/>
    <s v="SEL Boelter Circ Desk"/>
    <m/>
  </r>
  <r>
    <d v="2023-03-07T00:00:00"/>
    <x v="0"/>
    <s v="UCLA Graduate"/>
    <d v="2023-03-07T00:00:00"/>
    <s v="IPHONE21"/>
    <s v="SEL Boelter Circ Desk"/>
    <s v="IPH-BOE-05"/>
  </r>
  <r>
    <d v="2023-03-07T00:00:00"/>
    <x v="0"/>
    <s v="UCLA Graduate"/>
    <d v="2023-03-07T00:00:00"/>
    <s v="IPHONE22"/>
    <s v="SEL Boelter Circ Desk"/>
    <s v="IPH-BOE-06"/>
  </r>
  <r>
    <d v="2023-03-07T00:00:00"/>
    <x v="0"/>
    <s v="UCLA Graduate"/>
    <d v="2023-03-07T00:00:00"/>
    <s v="IPHONE33"/>
    <s v="CLICC Circ Desk"/>
    <s v="IPH-YRL-09"/>
  </r>
  <r>
    <d v="2023-03-07T00:00:00"/>
    <x v="0"/>
    <s v="UCLA Graduate"/>
    <d v="2023-03-07T00:00:00"/>
    <s v="IPHONE44"/>
    <s v="CLICC Circ Desk"/>
    <m/>
  </r>
  <r>
    <d v="2023-03-07T00:00:00"/>
    <x v="0"/>
    <s v="UCLA Graduate"/>
    <d v="2023-03-07T00:00:00"/>
    <s v="IPHONE52"/>
    <s v="CLICC Circ Desk"/>
    <s v="IPH-POW-08"/>
  </r>
  <r>
    <d v="2023-03-07T00:00:00"/>
    <x v="0"/>
    <s v="UCLA Graduate"/>
    <d v="2023-03-07T00:00:00"/>
    <s v="IPHONE58"/>
    <s v="Biomed Circ Desk"/>
    <s v="IPH-BIO-02"/>
  </r>
  <r>
    <d v="2023-03-07T00:00:00"/>
    <x v="0"/>
    <s v="UCLA Graduate"/>
    <d v="2023-03-07T00:00:00"/>
    <s v="IPHONE60"/>
    <s v="Biomed Circ Desk"/>
    <s v="IPH-BIO-04"/>
  </r>
  <r>
    <d v="2023-03-07T00:00:00"/>
    <x v="0"/>
    <s v="UCLA Graduate"/>
    <d v="2023-03-07T00:00:00"/>
    <s v="MACUSBC05"/>
    <s v="CLICC Circ Desk"/>
    <s v="USBC-YRL-01"/>
  </r>
  <r>
    <d v="2023-03-07T00:00:00"/>
    <x v="0"/>
    <s v="UCLA Graduate"/>
    <d v="2023-03-07T00:00:00"/>
    <s v="MACUSBC20"/>
    <s v="CLICC Circ Desk"/>
    <s v="USBC-POW-03"/>
  </r>
  <r>
    <d v="2023-03-07T00:00:00"/>
    <x v="0"/>
    <s v="UCLA Graduate"/>
    <d v="2023-03-07T00:00:00"/>
    <s v="MACUSBC23"/>
    <s v="CLICC Circ Desk"/>
    <s v="USBC-POW-06"/>
  </r>
  <r>
    <d v="2023-03-07T00:00:00"/>
    <x v="0"/>
    <s v="UCLA Graduate"/>
    <d v="2023-03-07T00:00:00"/>
    <s v="MACUSBC24"/>
    <s v="CLICC Circ Desk"/>
    <s v="USBC-POW-07"/>
  </r>
  <r>
    <d v="2023-03-07T00:00:00"/>
    <x v="0"/>
    <s v="UCLA Graduate"/>
    <d v="2023-03-07T00:00:00"/>
    <s v="MACUSBC25"/>
    <s v="CLICC Circ Desk"/>
    <s v="USBC-POW-08"/>
  </r>
  <r>
    <d v="2023-03-07T00:00:00"/>
    <x v="0"/>
    <s v="UCLA Graduate"/>
    <d v="2023-03-07T00:00:00"/>
    <s v="MACUSBC30"/>
    <s v="CLICC Circ Desk"/>
    <m/>
  </r>
  <r>
    <d v="2023-03-07T00:00:00"/>
    <x v="0"/>
    <s v="UCLA Graduate"/>
    <d v="2023-03-07T00:00:00"/>
    <s v="UHDMI08"/>
    <s v="CLICC Circ Desk"/>
    <s v="UHDM-YRL-01"/>
  </r>
  <r>
    <d v="2023-03-07T00:00:00"/>
    <x v="0"/>
    <s v="UCLA Graduate"/>
    <d v="2023-03-07T00:00:00"/>
    <s v="UVGA15"/>
    <s v="CLICC Circ Desk"/>
    <m/>
  </r>
  <r>
    <d v="2023-03-07T00:00:00"/>
    <x v="0"/>
    <s v="UCLA Graduate"/>
    <d v="2023-03-07T00:00:00"/>
    <s v="UVGA16"/>
    <s v="CLICC Circ Desk"/>
    <m/>
  </r>
  <r>
    <d v="2023-03-07T00:00:00"/>
    <x v="0"/>
    <s v="UCLA Graduate"/>
    <d v="2023-03-07T00:00:00"/>
    <s v="WALLADPT06"/>
    <s v="SEL Boelter Circ Desk"/>
    <s v="ADP-BOE-04"/>
  </r>
  <r>
    <d v="2023-03-07T00:00:00"/>
    <x v="0"/>
    <s v="UCLA Graduate"/>
    <d v="2023-03-07T00:00:00"/>
    <s v="WALLADPT08"/>
    <s v="SEL Boelter Circ Desk"/>
    <s v="ADP-BOE-06"/>
  </r>
  <r>
    <d v="2023-03-07T00:00:00"/>
    <x v="0"/>
    <s v="UCLA Graduate"/>
    <d v="2023-03-07T00:00:00"/>
    <s v="WALLADPT12"/>
    <s v="CLICC Circ Desk"/>
    <s v="ADP-POW-01"/>
  </r>
  <r>
    <d v="2023-03-07T00:00:00"/>
    <x v="0"/>
    <s v="UCLA Graduate"/>
    <d v="2023-03-07T00:00:00"/>
    <s v="WALLADPT21"/>
    <s v="Biomed Circ Desk"/>
    <s v="ADP-BIO-05"/>
  </r>
  <r>
    <d v="2023-03-07T00:00:00"/>
    <x v="0"/>
    <s v="UCLA Graduate"/>
    <d v="2023-03-07T00:00:00"/>
    <s v="WALLADPT33"/>
    <s v="CLICC Circ Desk"/>
    <m/>
  </r>
  <r>
    <d v="2023-03-07T00:00:00"/>
    <x v="0"/>
    <s v="UCLA Graduate"/>
    <d v="2023-03-07T00:00:00"/>
    <s v="WALLADPT48"/>
    <s v="CLICC Circ Desk"/>
    <m/>
  </r>
  <r>
    <d v="2023-03-07T00:00:00"/>
    <x v="0"/>
    <s v="UCLA Graduate"/>
    <d v="2023-03-14T00:00:00"/>
    <s v="CBK199"/>
    <s v="Biomed Circ Desk"/>
    <s v="CBK-BIO-10"/>
  </r>
  <r>
    <d v="2023-03-07T00:00:00"/>
    <x v="0"/>
    <s v="UCLA Graduate"/>
    <d v="2023-03-14T00:00:00"/>
    <s v="CLICC-MM-0095"/>
    <s v="CLICC Circ Desk"/>
    <s v="ITS iPad 41"/>
  </r>
  <r>
    <d v="2023-03-07T00:00:00"/>
    <x v="0"/>
    <s v="UCLA Graduate"/>
    <d v="2023-03-21T00:00:00"/>
    <s v="CBK407"/>
    <s v="CLICC Circ Desk"/>
    <s v="CBK-CLICC-158"/>
  </r>
  <r>
    <d v="2023-03-07T00:00:00"/>
    <x v="0"/>
    <s v="UCLA Graduate"/>
    <d v="2023-03-21T00:00:00"/>
    <s v="CLICC-ML-2096"/>
    <s v="CLICC Circ Desk"/>
    <s v="CLICC-ML-2096"/>
  </r>
  <r>
    <d v="2023-03-07T00:00:00"/>
    <x v="0"/>
    <s v="UCLA Graduate"/>
    <d v="2023-03-21T00:00:00"/>
    <s v="HP-103"/>
    <s v="CLICC Circ Desk"/>
    <s v="W-POW-12"/>
  </r>
  <r>
    <d v="2023-03-07T00:00:00"/>
    <x v="0"/>
    <s v="UCLA Graduate"/>
    <d v="2023-03-21T00:00:00"/>
    <s v="HP-128"/>
    <s v="CLICC Circ Desk"/>
    <s v="WL-PC2-17"/>
  </r>
  <r>
    <d v="2023-03-07T00:00:00"/>
    <x v="0"/>
    <s v="UCLA Graduate"/>
    <d v="2023-03-28T00:00:00"/>
    <s v="HP096"/>
    <s v="CLICC Circ Desk"/>
    <s v="WL-POW-05"/>
  </r>
  <r>
    <d v="2023-03-07T00:00:00"/>
    <x v="0"/>
    <s v="UCLA Law Grad"/>
    <d v="2023-03-07T00:00:00"/>
    <s v="MACUSBC06"/>
    <s v="CLICC Circ Desk"/>
    <s v="USBC-YRL-02"/>
  </r>
  <r>
    <d v="2023-03-07T00:00:00"/>
    <x v="0"/>
    <s v="UCLA Staff"/>
    <d v="2023-03-14T00:00:00"/>
    <s v="HP157"/>
    <s v="CLICC Circ Desk"/>
    <s v="WL-LAB-06"/>
  </r>
  <r>
    <d v="2023-03-07T00:00:00"/>
    <x v="0"/>
    <s v="UCLA Undergrad"/>
    <d v="2023-03-07T00:00:00"/>
    <s v="ANDROID16"/>
    <s v="Default Circulation Desk"/>
    <s v="AND-LOC-01"/>
  </r>
  <r>
    <d v="2023-03-07T00:00:00"/>
    <x v="0"/>
    <s v="UCLA Undergrad"/>
    <d v="2023-03-07T00:00:00"/>
    <s v="ANDROID24"/>
    <s v="CLICC Circ Desk"/>
    <s v="AND-POW-03"/>
  </r>
  <r>
    <d v="2023-03-07T00:00:00"/>
    <x v="0"/>
    <s v="UCLA Undergrad"/>
    <d v="2023-03-07T00:00:00"/>
    <s v="ANDROID26"/>
    <s v="Biomed Circ Desk"/>
    <s v="AND-BIO-02"/>
  </r>
  <r>
    <d v="2023-03-07T00:00:00"/>
    <x v="0"/>
    <s v="UCLA Undergrad"/>
    <d v="2023-03-07T00:00:00"/>
    <s v="HDMIC09"/>
    <s v="CLICC Circ Desk"/>
    <s v="HDMC-YRL-01"/>
  </r>
  <r>
    <d v="2023-03-07T00:00:00"/>
    <x v="0"/>
    <s v="UCLA Undergrad"/>
    <d v="2023-03-07T00:00:00"/>
    <s v="HDMIC15"/>
    <s v="CLICC Circ Desk"/>
    <s v="HDMC-YRL-07"/>
  </r>
  <r>
    <d v="2023-03-07T00:00:00"/>
    <x v="0"/>
    <s v="UCLA Undergrad"/>
    <d v="2023-03-07T00:00:00"/>
    <s v="HDMIC18"/>
    <s v="CLICC Circ Desk"/>
    <s v="HDMC-YRL-10"/>
  </r>
  <r>
    <d v="2023-03-07T00:00:00"/>
    <x v="0"/>
    <s v="UCLA Undergrad"/>
    <d v="2023-03-07T00:00:00"/>
    <s v="HDMIC20"/>
    <s v="CLICC Circ Desk"/>
    <s v="HDMC-YRL-12"/>
  </r>
  <r>
    <d v="2023-03-07T00:00:00"/>
    <x v="0"/>
    <s v="UCLA Undergrad"/>
    <d v="2023-03-07T00:00:00"/>
    <s v="HDMIC25"/>
    <s v="CLICC Circ Desk"/>
    <s v="HDMC-YRL-17"/>
  </r>
  <r>
    <d v="2023-03-07T00:00:00"/>
    <x v="0"/>
    <s v="UCLA Undergrad"/>
    <d v="2023-03-07T00:00:00"/>
    <s v="HDST09"/>
    <s v="CLICC Circ Desk"/>
    <s v="HDS-YRL-03"/>
  </r>
  <r>
    <d v="2023-03-07T00:00:00"/>
    <x v="0"/>
    <s v="UCLA Undergrad"/>
    <d v="2023-03-07T00:00:00"/>
    <s v="HDST17"/>
    <s v="CLICC Circ Desk"/>
    <s v="HDS-POW-06"/>
  </r>
  <r>
    <d v="2023-03-07T00:00:00"/>
    <x v="0"/>
    <s v="UCLA Undergrad"/>
    <d v="2023-03-07T00:00:00"/>
    <s v="HPUSBC12"/>
    <s v="SEL Boelter Circ Desk"/>
    <m/>
  </r>
  <r>
    <d v="2023-03-07T00:00:00"/>
    <x v="0"/>
    <s v="UCLA Undergrad"/>
    <d v="2023-03-07T00:00:00"/>
    <s v="IPHONE01"/>
    <s v="Music Circ Desk"/>
    <s v="IPH-MUS-01"/>
  </r>
  <r>
    <d v="2023-03-07T00:00:00"/>
    <x v="0"/>
    <s v="UCLA Undergrad"/>
    <d v="2023-03-07T00:00:00"/>
    <s v="IPHONE18"/>
    <s v="SEL Boelter Circ Desk"/>
    <s v="IPH-BOE-02"/>
  </r>
  <r>
    <d v="2023-03-07T00:00:00"/>
    <x v="0"/>
    <s v="UCLA Undergrad"/>
    <d v="2023-03-07T00:00:00"/>
    <s v="IPHONE21"/>
    <s v="SEL Boelter Circ Desk"/>
    <s v="IPH-BOE-05"/>
  </r>
  <r>
    <d v="2023-03-07T00:00:00"/>
    <x v="0"/>
    <s v="UCLA Undergrad"/>
    <d v="2023-03-07T00:00:00"/>
    <s v="IPHONE24"/>
    <s v="SEL Geology Circ Desk"/>
    <s v="IPH-GEO-02"/>
  </r>
  <r>
    <d v="2023-03-07T00:00:00"/>
    <x v="0"/>
    <s v="UCLA Undergrad"/>
    <d v="2023-03-07T00:00:00"/>
    <s v="IPHONE36"/>
    <s v="CLICC Circ Desk"/>
    <s v="IPH-YRL-12"/>
  </r>
  <r>
    <d v="2023-03-07T00:00:00"/>
    <x v="0"/>
    <s v="UCLA Undergrad"/>
    <d v="2023-03-07T00:00:00"/>
    <s v="IPHONE44"/>
    <s v="CLICC Circ Desk"/>
    <m/>
  </r>
  <r>
    <d v="2023-03-07T00:00:00"/>
    <x v="0"/>
    <s v="UCLA Undergrad"/>
    <d v="2023-03-07T00:00:00"/>
    <s v="IPHONE48"/>
    <s v="CLICC Circ Desk"/>
    <s v="IPH-POW-04"/>
  </r>
  <r>
    <d v="2023-03-07T00:00:00"/>
    <x v="0"/>
    <s v="UCLA Undergrad"/>
    <d v="2023-03-07T00:00:00"/>
    <s v="IPHONE52"/>
    <s v="CLICC Circ Desk"/>
    <s v="IPH-POW-08"/>
  </r>
  <r>
    <d v="2023-03-07T00:00:00"/>
    <x v="0"/>
    <s v="UCLA Undergrad"/>
    <d v="2023-03-07T00:00:00"/>
    <s v="IPHONE54"/>
    <s v="CLICC Circ Desk"/>
    <s v="IPH-POW-10"/>
  </r>
  <r>
    <d v="2023-03-07T00:00:00"/>
    <x v="0"/>
    <s v="UCLA Undergrad"/>
    <d v="2023-03-07T00:00:00"/>
    <s v="MACCHRG42"/>
    <s v="CLICC Circ Desk"/>
    <s v="MAGT-YRL-04"/>
  </r>
  <r>
    <d v="2023-03-07T00:00:00"/>
    <x v="0"/>
    <s v="UCLA Undergrad"/>
    <d v="2023-03-07T00:00:00"/>
    <s v="MACCHRG58"/>
    <s v="CLICC Circ Desk"/>
    <s v="MAGT-POW-12"/>
  </r>
  <r>
    <d v="2023-03-07T00:00:00"/>
    <x v="0"/>
    <s v="UCLA Undergrad"/>
    <d v="2023-03-07T00:00:00"/>
    <s v="MACUSBC05"/>
    <s v="CLICC Circ Desk"/>
    <s v="USBC-YRL-01"/>
  </r>
  <r>
    <d v="2023-03-07T00:00:00"/>
    <x v="0"/>
    <s v="UCLA Undergrad"/>
    <d v="2023-03-07T00:00:00"/>
    <s v="MACUSBC09"/>
    <s v="CLICC Circ Desk"/>
    <s v="USBC-YRL-05"/>
  </r>
  <r>
    <d v="2023-03-07T00:00:00"/>
    <x v="0"/>
    <s v="UCLA Undergrad"/>
    <d v="2023-03-07T00:00:00"/>
    <s v="MACUSBC12"/>
    <s v="Default Circulation Desk"/>
    <s v="USBC-LOC-01"/>
  </r>
  <r>
    <d v="2023-03-07T00:00:00"/>
    <x v="0"/>
    <s v="UCLA Undergrad"/>
    <d v="2023-03-07T00:00:00"/>
    <s v="MACUSBC17"/>
    <s v="Default Circulation Desk"/>
    <s v="USBC-LOC-06"/>
  </r>
  <r>
    <d v="2023-03-07T00:00:00"/>
    <x v="0"/>
    <s v="UCLA Undergrad"/>
    <d v="2023-03-07T00:00:00"/>
    <s v="MACUSBC20"/>
    <s v="CLICC Circ Desk"/>
    <s v="USBC-POW-03"/>
  </r>
  <r>
    <d v="2023-03-07T00:00:00"/>
    <x v="0"/>
    <s v="UCLA Undergrad"/>
    <d v="2023-03-07T00:00:00"/>
    <s v="MACUSBC23"/>
    <s v="CLICC Circ Desk"/>
    <s v="USBC-POW-06"/>
  </r>
  <r>
    <d v="2023-03-07T00:00:00"/>
    <x v="0"/>
    <s v="UCLA Undergrad"/>
    <d v="2023-03-07T00:00:00"/>
    <s v="MACUSBC24"/>
    <s v="CLICC Circ Desk"/>
    <s v="USBC-POW-07"/>
  </r>
  <r>
    <d v="2023-03-07T00:00:00"/>
    <x v="0"/>
    <s v="UCLA Undergrad"/>
    <d v="2023-03-07T00:00:00"/>
    <s v="MACUSBC25"/>
    <s v="CLICC Circ Desk"/>
    <s v="USBC-POW-08"/>
  </r>
  <r>
    <d v="2023-03-07T00:00:00"/>
    <x v="0"/>
    <s v="UCLA Undergrad"/>
    <d v="2023-03-07T00:00:00"/>
    <s v="MACUSBC27"/>
    <s v="CLICC Circ Desk"/>
    <s v="USBC-POW-10"/>
  </r>
  <r>
    <d v="2023-03-07T00:00:00"/>
    <x v="0"/>
    <s v="UCLA Undergrad"/>
    <d v="2023-03-07T00:00:00"/>
    <s v="OMNI13"/>
    <s v="SEL Boelter Circ Desk"/>
    <s v="OMN-BOE-03"/>
  </r>
  <r>
    <d v="2023-03-07T00:00:00"/>
    <x v="0"/>
    <s v="UCLA Undergrad"/>
    <d v="2023-03-07T00:00:00"/>
    <s v="OMNI14"/>
    <s v="SEL Boelter Circ Desk"/>
    <s v="OMN-BOE-04"/>
  </r>
  <r>
    <d v="2023-03-07T00:00:00"/>
    <x v="0"/>
    <s v="UCLA Undergrad"/>
    <d v="2023-03-07T00:00:00"/>
    <s v="OMNI15"/>
    <s v="SEL Boelter Circ Desk"/>
    <s v="OMN-BOE-05"/>
  </r>
  <r>
    <d v="2023-03-07T00:00:00"/>
    <x v="0"/>
    <s v="UCLA Undergrad"/>
    <d v="2023-03-07T00:00:00"/>
    <s v="OMNI18"/>
    <s v="SEL Boelter Circ Desk"/>
    <s v="OMN-BOE-08"/>
  </r>
  <r>
    <d v="2023-03-07T00:00:00"/>
    <x v="0"/>
    <s v="UCLA Undergrad"/>
    <d v="2023-03-07T00:00:00"/>
    <s v="OMNI20"/>
    <s v="SEL Boelter Circ Desk"/>
    <s v="OMN-BOE-10"/>
  </r>
  <r>
    <d v="2023-03-07T00:00:00"/>
    <x v="0"/>
    <s v="UCLA Undergrad"/>
    <d v="2023-03-07T00:00:00"/>
    <s v="OMNI26"/>
    <s v="Music Circ Desk"/>
    <s v="OMN-MUS-06"/>
  </r>
  <r>
    <d v="2023-03-07T00:00:00"/>
    <x v="0"/>
    <s v="UCLA Undergrad"/>
    <d v="2023-03-07T00:00:00"/>
    <s v="OMNI42"/>
    <s v="CLICC Circ Desk"/>
    <m/>
  </r>
  <r>
    <d v="2023-03-07T00:00:00"/>
    <x v="0"/>
    <s v="UCLA Undergrad"/>
    <d v="2023-03-07T00:00:00"/>
    <s v="UHDMI08"/>
    <s v="CLICC Circ Desk"/>
    <s v="UHDM-YRL-01"/>
  </r>
  <r>
    <d v="2023-03-07T00:00:00"/>
    <x v="0"/>
    <s v="UCLA Undergrad"/>
    <d v="2023-03-07T00:00:00"/>
    <s v="UHDMI11"/>
    <s v="CLICC Circ Desk"/>
    <m/>
  </r>
  <r>
    <d v="2023-03-07T00:00:00"/>
    <x v="0"/>
    <s v="UCLA Undergrad"/>
    <d v="2023-03-07T00:00:00"/>
    <s v="UHDMI13"/>
    <s v="CLICC Circ Desk"/>
    <m/>
  </r>
  <r>
    <d v="2023-03-07T00:00:00"/>
    <x v="0"/>
    <s v="UCLA Undergrad"/>
    <d v="2023-03-07T00:00:00"/>
    <s v="UHDMI16"/>
    <s v="CLICC Circ Desk"/>
    <m/>
  </r>
  <r>
    <d v="2023-03-07T00:00:00"/>
    <x v="0"/>
    <s v="UCLA Undergrad"/>
    <d v="2023-03-07T00:00:00"/>
    <s v="UHDMI18"/>
    <s v="CLICC Circ Desk"/>
    <m/>
  </r>
  <r>
    <d v="2023-03-07T00:00:00"/>
    <x v="0"/>
    <s v="UCLA Undergrad"/>
    <d v="2023-03-07T00:00:00"/>
    <s v="UVGA15"/>
    <s v="CLICC Circ Desk"/>
    <m/>
  </r>
  <r>
    <d v="2023-03-07T00:00:00"/>
    <x v="0"/>
    <s v="UCLA Undergrad"/>
    <d v="2023-03-07T00:00:00"/>
    <s v="UVGA21"/>
    <s v="CLICC Circ Desk"/>
    <m/>
  </r>
  <r>
    <d v="2023-03-07T00:00:00"/>
    <x v="0"/>
    <s v="UCLA Undergrad"/>
    <d v="2023-03-07T00:00:00"/>
    <s v="WALLADPT06"/>
    <s v="SEL Boelter Circ Desk"/>
    <s v="ADP-BOE-04"/>
  </r>
  <r>
    <d v="2023-03-07T00:00:00"/>
    <x v="0"/>
    <s v="UCLA Undergrad"/>
    <d v="2023-03-07T00:00:00"/>
    <s v="WALLADPT11"/>
    <s v="SEL Geology Circ Desk"/>
    <s v="ADP-GEO-02"/>
  </r>
  <r>
    <d v="2023-03-07T00:00:00"/>
    <x v="0"/>
    <s v="UCLA Undergrad"/>
    <d v="2023-03-07T00:00:00"/>
    <s v="WALLADPT32"/>
    <s v="CLICC Circ Desk"/>
    <m/>
  </r>
  <r>
    <d v="2023-03-07T00:00:00"/>
    <x v="0"/>
    <s v="UCLA Undergrad"/>
    <d v="2023-03-07T00:00:00"/>
    <s v="WALLADPT39"/>
    <s v="CLICC Circ Desk"/>
    <m/>
  </r>
  <r>
    <d v="2023-03-07T00:00:00"/>
    <x v="0"/>
    <s v="UCLA Undergrad"/>
    <d v="2023-03-07T00:00:00"/>
    <s v="WALLADPT40"/>
    <s v="CLICC Circ Desk"/>
    <m/>
  </r>
  <r>
    <d v="2023-03-07T00:00:00"/>
    <x v="0"/>
    <s v="UCLA Undergrad"/>
    <d v="2023-03-07T00:00:00"/>
    <s v="WALLADPT43"/>
    <s v="CLICC Circ Desk"/>
    <m/>
  </r>
  <r>
    <d v="2023-03-07T00:00:00"/>
    <x v="0"/>
    <s v="UCLA Undergrad"/>
    <d v="2023-03-07T00:00:00"/>
    <s v="WALLADPT45"/>
    <s v="CLICC Circ Desk"/>
    <m/>
  </r>
  <r>
    <d v="2023-03-07T00:00:00"/>
    <x v="0"/>
    <s v="UCLA Undergrad"/>
    <d v="2023-03-07T00:00:00"/>
    <s v="WALLADPT47"/>
    <s v="CLICC Circ Desk"/>
    <m/>
  </r>
  <r>
    <d v="2023-03-07T00:00:00"/>
    <x v="0"/>
    <s v="UCLA Undergrad"/>
    <d v="2023-03-07T00:00:00"/>
    <s v="WALLADPT50"/>
    <s v="CLICC Circ Desk"/>
    <m/>
  </r>
  <r>
    <d v="2023-03-07T00:00:00"/>
    <x v="0"/>
    <s v="UCLA Undergrad"/>
    <d v="2023-03-08T00:00:00"/>
    <s v="IPHONE43"/>
    <s v="Default Circulation Desk"/>
    <s v="IPH-LOC-05"/>
  </r>
  <r>
    <d v="2023-03-07T00:00:00"/>
    <x v="0"/>
    <s v="UCLA Undergrad"/>
    <d v="2023-03-10T00:00:00"/>
    <s v="CALC11"/>
    <s v="CLICC Circ Desk"/>
    <m/>
  </r>
  <r>
    <d v="2023-03-07T00:00:00"/>
    <x v="0"/>
    <s v="UCLA Undergrad"/>
    <d v="2023-03-14T00:00:00"/>
    <s v="CBK206"/>
    <s v="Biomed Circ Desk"/>
    <s v="CBK-BIO-17"/>
  </r>
  <r>
    <d v="2023-03-07T00:00:00"/>
    <x v="0"/>
    <s v="UCLA Undergrad"/>
    <d v="2023-03-14T00:00:00"/>
    <s v="CBK208"/>
    <s v="Biomed Circ Desk"/>
    <s v="CBK-BIO-19"/>
  </r>
  <r>
    <d v="2023-03-07T00:00:00"/>
    <x v="0"/>
    <s v="UCLA Undergrad"/>
    <d v="2023-03-14T00:00:00"/>
    <s v="CBK254"/>
    <s v="Default Circulation Desk"/>
    <s v="CBK-CLICC-05"/>
  </r>
  <r>
    <d v="2023-03-07T00:00:00"/>
    <x v="0"/>
    <s v="UCLA Undergrad"/>
    <d v="2023-03-14T00:00:00"/>
    <s v="CLICC-ML-2039"/>
    <s v="CLICC Circ Desk"/>
    <s v="CLICC-ML-2039"/>
  </r>
  <r>
    <d v="2023-03-07T00:00:00"/>
    <x v="0"/>
    <s v="UCLA Undergrad"/>
    <d v="2023-03-14T00:00:00"/>
    <s v="CLICC-ML-2098"/>
    <s v="CLICC Circ Desk"/>
    <s v="CLICC-ML-2098"/>
  </r>
  <r>
    <d v="2023-03-07T00:00:00"/>
    <x v="0"/>
    <s v="UCLA Undergrad"/>
    <d v="2023-03-14T00:00:00"/>
    <s v="CLICC-MM-0052"/>
    <s v="CLICC Circ Desk"/>
    <s v="ITS iPad 212"/>
  </r>
  <r>
    <d v="2023-03-07T00:00:00"/>
    <x v="0"/>
    <s v="UCLA Undergrad"/>
    <d v="2023-03-14T00:00:00"/>
    <s v="CLICC-MM-0127"/>
    <s v="CLICC Circ Desk"/>
    <s v="ITS iPad 269"/>
  </r>
  <r>
    <d v="2023-03-07T00:00:00"/>
    <x v="0"/>
    <s v="UCLA Undergrad"/>
    <d v="2023-03-14T00:00:00"/>
    <s v="CLICC-MM-0133"/>
    <s v="CLICC Circ Desk"/>
    <s v="ITS iPad 16"/>
  </r>
  <r>
    <d v="2023-03-07T00:00:00"/>
    <x v="0"/>
    <s v="UCLA Undergrad"/>
    <d v="2023-03-14T00:00:00"/>
    <s v="HP-036"/>
    <s v="CLICC Circ Desk"/>
    <s v="WL-SEL-01"/>
  </r>
  <r>
    <d v="2023-03-07T00:00:00"/>
    <x v="0"/>
    <s v="UCLA Undergrad"/>
    <d v="2023-03-14T00:00:00"/>
    <s v="HP-118"/>
    <s v="CLICC Circ Desk"/>
    <s v="WL-PC2-07"/>
  </r>
  <r>
    <d v="2023-03-07T00:00:00"/>
    <x v="0"/>
    <s v="UCLA Undergrad"/>
    <d v="2023-03-14T00:00:00"/>
    <s v="HP009"/>
    <s v="CLICC Circ Desk"/>
    <s v="WL-BIO-09"/>
  </r>
  <r>
    <d v="2023-03-07T00:00:00"/>
    <x v="0"/>
    <s v="UCLA Undergrad"/>
    <d v="2023-03-14T00:00:00"/>
    <s v="HP101"/>
    <s v="CLICC Circ Desk"/>
    <s v="WL-POW-10"/>
  </r>
  <r>
    <d v="2023-03-07T00:00:00"/>
    <x v="0"/>
    <s v="UCLA Undergrad"/>
    <d v="2023-03-16T00:00:00"/>
    <s v="CLICC-MM-088"/>
    <s v="CLICC Circ Desk"/>
    <m/>
  </r>
  <r>
    <d v="2023-03-07T00:00:00"/>
    <x v="0"/>
    <s v="UCLA Undergrad"/>
    <d v="2023-03-19T00:00:00"/>
    <s v="CLICC-ML-2031"/>
    <s v="CLICC Circ Desk"/>
    <s v="CLICC-ML-2031"/>
  </r>
  <r>
    <d v="2023-03-07T00:00:00"/>
    <x v="0"/>
    <s v="UCLA Undergrad"/>
    <d v="2023-03-20T00:00:00"/>
    <s v="CLICC-ML-0061"/>
    <s v="CLICC Circ Desk"/>
    <s v="ITS MacBook 168"/>
  </r>
  <r>
    <d v="2023-03-07T00:00:00"/>
    <x v="0"/>
    <s v="UCLA Undergrad"/>
    <d v="2023-03-20T00:00:00"/>
    <s v="CLICC-MM-0063"/>
    <s v="CLICC Circ Desk"/>
    <s v="ITS iPad 22"/>
  </r>
  <r>
    <d v="2023-03-07T00:00:00"/>
    <x v="0"/>
    <s v="UCLA Undergrad"/>
    <d v="2023-03-20T00:00:00"/>
    <s v="CLICC-MM-0102"/>
    <s v="CLICC Circ Desk"/>
    <s v="ITS iPad 244"/>
  </r>
  <r>
    <d v="2023-03-07T00:00:00"/>
    <x v="0"/>
    <s v="UCLA Undergrad"/>
    <d v="2023-03-20T00:00:00"/>
    <s v="HP-117"/>
    <s v="CLICC Circ Desk"/>
    <s v="WL-PC2-06"/>
  </r>
  <r>
    <d v="2023-03-07T00:00:00"/>
    <x v="0"/>
    <s v="UCLA Undergrad"/>
    <d v="2023-03-21T00:00:00"/>
    <s v="CLICC-ML-0007"/>
    <s v="CLICC Circ Desk"/>
    <s v="ITS MacBook 143"/>
  </r>
  <r>
    <d v="2023-03-07T00:00:00"/>
    <x v="0"/>
    <s v="UCLA Undergrad"/>
    <d v="2023-03-21T00:00:00"/>
    <s v="CLICC-ML-0023"/>
    <s v="CLICC Circ Desk"/>
    <s v="ITS MacBook 140"/>
  </r>
  <r>
    <d v="2023-03-07T00:00:00"/>
    <x v="0"/>
    <s v="UCLA Undergrad"/>
    <d v="2023-03-21T00:00:00"/>
    <s v="CLICC-ML-0082"/>
    <s v="CLICC Circ Desk"/>
    <s v="ITS MacBook 33"/>
  </r>
  <r>
    <d v="2023-03-07T00:00:00"/>
    <x v="0"/>
    <s v="UCLA Undergrad"/>
    <d v="2023-03-21T00:00:00"/>
    <s v="CLICC-ML-0111"/>
    <s v="CLICC Circ Desk"/>
    <s v="ITS MacBook 131"/>
  </r>
  <r>
    <d v="2023-03-07T00:00:00"/>
    <x v="0"/>
    <s v="UCLA Undergrad"/>
    <d v="2023-03-21T00:00:00"/>
    <s v="CLICC-ML-0128"/>
    <s v="CLICC Circ Desk"/>
    <s v="ITS MacBook 137"/>
  </r>
  <r>
    <d v="2023-03-07T00:00:00"/>
    <x v="0"/>
    <s v="UCLA Undergrad"/>
    <d v="2023-03-21T00:00:00"/>
    <s v="CLICC-ML-2012"/>
    <s v="CLICC Circ Desk"/>
    <s v="CLICC-ML-2012"/>
  </r>
  <r>
    <d v="2023-03-07T00:00:00"/>
    <x v="0"/>
    <s v="UCLA Undergrad"/>
    <d v="2023-03-21T00:00:00"/>
    <s v="CLICC-ML-2035"/>
    <s v="CLICC Circ Desk"/>
    <s v="CLICC-ML-2035"/>
  </r>
  <r>
    <d v="2023-03-07T00:00:00"/>
    <x v="0"/>
    <s v="UCLA Undergrad"/>
    <d v="2023-03-21T00:00:00"/>
    <s v="CLICC-ML-2072"/>
    <s v="CLICC Circ Desk"/>
    <s v="CLICC-ML-2072"/>
  </r>
  <r>
    <d v="2023-03-07T00:00:00"/>
    <x v="0"/>
    <s v="UCLA Undergrad"/>
    <d v="2023-03-21T00:00:00"/>
    <s v="CLICC-MM-0065"/>
    <s v="CLICC Circ Desk"/>
    <s v="ITS iPad 24"/>
  </r>
  <r>
    <d v="2023-03-07T00:00:00"/>
    <x v="0"/>
    <s v="UCLA Undergrad"/>
    <d v="2023-03-21T00:00:00"/>
    <s v="CLICC-MM-0069"/>
    <s v="CLICC Circ Desk"/>
    <s v="ITS iPad 176"/>
  </r>
  <r>
    <d v="2023-03-07T00:00:00"/>
    <x v="0"/>
    <s v="UCLA Undergrad"/>
    <d v="2023-03-21T00:00:00"/>
    <s v="FAC396"/>
    <s v="CLICC Circ Desk"/>
    <s v="ITS MacBook 96"/>
  </r>
  <r>
    <d v="2023-03-07T00:00:00"/>
    <x v="0"/>
    <s v="UCLA Undergrad"/>
    <d v="2023-03-21T00:00:00"/>
    <s v="HP-004"/>
    <s v="CLICC Circ Desk"/>
    <s v="WL-BIO-04"/>
  </r>
  <r>
    <d v="2023-03-07T00:00:00"/>
    <x v="0"/>
    <s v="UCLA Undergrad"/>
    <d v="2023-03-21T00:00:00"/>
    <s v="HP-083"/>
    <s v="CLICC Circ Desk"/>
    <s v="WL-RC2-13"/>
  </r>
  <r>
    <d v="2023-03-07T00:00:00"/>
    <x v="0"/>
    <s v="UCLA Undergrad"/>
    <d v="2023-03-21T00:00:00"/>
    <s v="HP-124"/>
    <s v="CLICC Circ Desk"/>
    <s v="WL-PC2-13"/>
  </r>
  <r>
    <d v="2023-03-07T00:00:00"/>
    <x v="0"/>
    <s v="UCLA Undergrad"/>
    <d v="2023-03-21T00:00:00"/>
    <s v="HP123"/>
    <s v="CLICC Circ Desk"/>
    <s v="WL-PC2-12"/>
  </r>
  <r>
    <d v="2023-03-07T00:00:00"/>
    <x v="87"/>
    <s v="UCLA Undergrad"/>
    <d v="2023-03-21T00:00:00"/>
    <s v="CLICC-ML-2045"/>
    <s v="CLICC Circ Desk"/>
    <s v="CLICC-ML-2045"/>
  </r>
  <r>
    <d v="2023-03-07T00:00:00"/>
    <x v="88"/>
    <s v="UCLA Graduate"/>
    <d v="2023-03-20T00:00:00"/>
    <s v="CLICC-ML-0129"/>
    <s v="CLICC Circ Desk"/>
    <s v="ITS MacBook 22"/>
  </r>
  <r>
    <d v="2023-03-07T00:00:00"/>
    <x v="89"/>
    <s v="UCLA Graduate"/>
    <d v="2023-03-21T00:00:00"/>
    <s v="CLICC-ML-0138"/>
    <s v="CLICC Circ Desk"/>
    <s v="ITS MacBook 158"/>
  </r>
  <r>
    <d v="2023-03-08T00:00:00"/>
    <x v="0"/>
    <m/>
    <d v="2023-03-08T00:00:00"/>
    <s v="ANDROID28"/>
    <s v="Default Circulation Desk"/>
    <m/>
  </r>
  <r>
    <d v="2023-03-08T00:00:00"/>
    <x v="0"/>
    <m/>
    <d v="2023-03-08T00:00:00"/>
    <s v="IPHONE21"/>
    <s v="SEL Boelter Circ Desk"/>
    <s v="IPH-BOE-05"/>
  </r>
  <r>
    <d v="2023-03-08T00:00:00"/>
    <x v="0"/>
    <m/>
    <d v="2023-03-08T00:00:00"/>
    <s v="MACUSBC13"/>
    <s v="Default Circulation Desk"/>
    <s v="USBC-LOC-02"/>
  </r>
  <r>
    <d v="2023-03-08T00:00:00"/>
    <x v="0"/>
    <m/>
    <d v="2023-03-08T00:00:00"/>
    <s v="MACUSBC17"/>
    <s v="Default Circulation Desk"/>
    <s v="USBC-LOC-06"/>
  </r>
  <r>
    <d v="2023-03-08T00:00:00"/>
    <x v="0"/>
    <m/>
    <d v="2023-03-08T00:00:00"/>
    <s v="MACUSBC19"/>
    <s v="CLICC Circ Desk"/>
    <s v="USBC-POW-02"/>
  </r>
  <r>
    <d v="2023-03-08T00:00:00"/>
    <x v="0"/>
    <m/>
    <d v="2023-03-08T00:00:00"/>
    <s v="MACUSBC30"/>
    <s v="CLICC Circ Desk"/>
    <m/>
  </r>
  <r>
    <d v="2023-03-08T00:00:00"/>
    <x v="0"/>
    <m/>
    <d v="2023-03-08T00:00:00"/>
    <s v="WALLADPT06"/>
    <s v="SEL Boelter Circ Desk"/>
    <s v="ADP-BOE-04"/>
  </r>
  <r>
    <d v="2023-03-08T00:00:00"/>
    <x v="0"/>
    <m/>
    <d v="2023-03-08T00:00:00"/>
    <s v="WALLADPT43"/>
    <s v="CLICC Circ Desk"/>
    <m/>
  </r>
  <r>
    <d v="2023-03-08T00:00:00"/>
    <x v="0"/>
    <s v="UCLA Grad NoLimit"/>
    <d v="2023-03-08T00:00:00"/>
    <s v="HDST10"/>
    <s v="CLICC Circ Desk"/>
    <s v="HDS-YRL-04"/>
  </r>
  <r>
    <d v="2023-03-08T00:00:00"/>
    <x v="0"/>
    <s v="UCLA Graduate"/>
    <d v="2023-03-08T00:00:00"/>
    <s v="HDMIC09"/>
    <s v="CLICC Circ Desk"/>
    <s v="HDMC-YRL-01"/>
  </r>
  <r>
    <d v="2023-03-08T00:00:00"/>
    <x v="0"/>
    <s v="UCLA Graduate"/>
    <d v="2023-03-08T00:00:00"/>
    <s v="IPHONE07"/>
    <s v="Music Circ Desk"/>
    <s v="IPH-MUS-07"/>
  </r>
  <r>
    <d v="2023-03-08T00:00:00"/>
    <x v="0"/>
    <s v="UCLA Graduate"/>
    <d v="2023-03-08T00:00:00"/>
    <s v="IPHONE18"/>
    <s v="SEL Boelter Circ Desk"/>
    <s v="IPH-BOE-02"/>
  </r>
  <r>
    <d v="2023-03-08T00:00:00"/>
    <x v="0"/>
    <s v="UCLA Graduate"/>
    <d v="2023-03-08T00:00:00"/>
    <s v="IPHONE21"/>
    <s v="SEL Boelter Circ Desk"/>
    <s v="IPH-BOE-05"/>
  </r>
  <r>
    <d v="2023-03-08T00:00:00"/>
    <x v="0"/>
    <s v="UCLA Graduate"/>
    <d v="2023-03-08T00:00:00"/>
    <s v="IPHONE33"/>
    <s v="CLICC Circ Desk"/>
    <s v="IPH-YRL-09"/>
  </r>
  <r>
    <d v="2023-03-08T00:00:00"/>
    <x v="0"/>
    <s v="UCLA Graduate"/>
    <d v="2023-03-08T00:00:00"/>
    <s v="IPHONE52"/>
    <s v="CLICC Circ Desk"/>
    <s v="IPH-POW-08"/>
  </r>
  <r>
    <d v="2023-03-08T00:00:00"/>
    <x v="0"/>
    <s v="UCLA Graduate"/>
    <d v="2023-03-08T00:00:00"/>
    <s v="IPHONE54"/>
    <s v="CLICC Circ Desk"/>
    <s v="IPH-POW-10"/>
  </r>
  <r>
    <d v="2023-03-08T00:00:00"/>
    <x v="0"/>
    <s v="UCLA Graduate"/>
    <d v="2023-03-08T00:00:00"/>
    <s v="IPHONE63"/>
    <s v="Default Circulation Desk"/>
    <m/>
  </r>
  <r>
    <d v="2023-03-08T00:00:00"/>
    <x v="0"/>
    <s v="UCLA Graduate"/>
    <d v="2023-03-08T00:00:00"/>
    <s v="IPHONE73"/>
    <s v="Default Circulation Desk"/>
    <m/>
  </r>
  <r>
    <d v="2023-03-08T00:00:00"/>
    <x v="0"/>
    <s v="UCLA Graduate"/>
    <d v="2023-03-08T00:00:00"/>
    <s v="MACUSBC08"/>
    <s v="CLICC Circ Desk"/>
    <s v="USBC-YRL-04"/>
  </r>
  <r>
    <d v="2023-03-08T00:00:00"/>
    <x v="0"/>
    <s v="UCLA Graduate"/>
    <d v="2023-03-08T00:00:00"/>
    <s v="MACUSBC09"/>
    <s v="CLICC Circ Desk"/>
    <s v="USBC-YRL-05"/>
  </r>
  <r>
    <d v="2023-03-08T00:00:00"/>
    <x v="0"/>
    <s v="UCLA Graduate"/>
    <d v="2023-03-08T00:00:00"/>
    <s v="MACUSBC23"/>
    <s v="CLICC Circ Desk"/>
    <s v="USBC-POW-06"/>
  </r>
  <r>
    <d v="2023-03-08T00:00:00"/>
    <x v="0"/>
    <s v="UCLA Graduate"/>
    <d v="2023-03-08T00:00:00"/>
    <s v="MACUSBC24"/>
    <s v="CLICC Circ Desk"/>
    <s v="USBC-POW-07"/>
  </r>
  <r>
    <d v="2023-03-08T00:00:00"/>
    <x v="0"/>
    <s v="UCLA Graduate"/>
    <d v="2023-03-08T00:00:00"/>
    <s v="MACUSBC25"/>
    <s v="CLICC Circ Desk"/>
    <s v="USBC-POW-08"/>
  </r>
  <r>
    <d v="2023-03-08T00:00:00"/>
    <x v="0"/>
    <s v="UCLA Graduate"/>
    <d v="2023-03-08T00:00:00"/>
    <s v="MACUSBC30"/>
    <s v="CLICC Circ Desk"/>
    <m/>
  </r>
  <r>
    <d v="2023-03-08T00:00:00"/>
    <x v="0"/>
    <s v="UCLA Graduate"/>
    <d v="2023-03-08T00:00:00"/>
    <s v="WALLADPT04"/>
    <s v="SEL Boelter Circ Desk"/>
    <s v="ADP-BOE-02"/>
  </r>
  <r>
    <d v="2023-03-08T00:00:00"/>
    <x v="0"/>
    <s v="UCLA Graduate"/>
    <d v="2023-03-08T00:00:00"/>
    <s v="WALLADPT06"/>
    <s v="SEL Boelter Circ Desk"/>
    <s v="ADP-BOE-04"/>
  </r>
  <r>
    <d v="2023-03-08T00:00:00"/>
    <x v="0"/>
    <s v="UCLA Graduate"/>
    <d v="2023-03-08T00:00:00"/>
    <s v="WALLADPT12"/>
    <s v="CLICC Circ Desk"/>
    <s v="ADP-POW-01"/>
  </r>
  <r>
    <d v="2023-03-08T00:00:00"/>
    <x v="0"/>
    <s v="UCLA Graduate"/>
    <d v="2023-03-08T00:00:00"/>
    <s v="WALLADPT38"/>
    <s v="CLICC Circ Desk"/>
    <m/>
  </r>
  <r>
    <d v="2023-03-08T00:00:00"/>
    <x v="0"/>
    <s v="UCLA Graduate"/>
    <d v="2023-03-08T00:00:00"/>
    <s v="WALLADPT43"/>
    <s v="CLICC Circ Desk"/>
    <m/>
  </r>
  <r>
    <d v="2023-03-08T00:00:00"/>
    <x v="0"/>
    <s v="UCLA Graduate"/>
    <d v="2023-03-08T00:00:00"/>
    <s v="WALLADPT47"/>
    <s v="CLICC Circ Desk"/>
    <m/>
  </r>
  <r>
    <d v="2023-03-08T00:00:00"/>
    <x v="0"/>
    <s v="UCLA Graduate"/>
    <d v="2023-03-15T00:00:00"/>
    <s v="CBK209"/>
    <s v="Biomed Circ Desk"/>
    <s v="CBK-BIO-20"/>
  </r>
  <r>
    <d v="2023-03-08T00:00:00"/>
    <x v="0"/>
    <s v="UCLA Graduate"/>
    <d v="2023-03-15T00:00:00"/>
    <s v="CLICC-ML-2015"/>
    <s v="CLICC Circ Desk"/>
    <s v="CLICC-ML-2015"/>
  </r>
  <r>
    <d v="2023-03-08T00:00:00"/>
    <x v="0"/>
    <s v="UCLA Graduate"/>
    <d v="2023-03-15T00:00:00"/>
    <s v="CLICC-ML-2086"/>
    <s v="CLICC Circ Desk"/>
    <s v="CLICC-ML-2086"/>
  </r>
  <r>
    <d v="2023-03-08T00:00:00"/>
    <x v="0"/>
    <s v="UCLA Graduate"/>
    <d v="2023-03-20T00:00:00"/>
    <s v="CBK215"/>
    <s v="SEL Boelter Circ Desk"/>
    <s v="CBK-BOE-06"/>
  </r>
  <r>
    <d v="2023-03-08T00:00:00"/>
    <x v="0"/>
    <s v="UCLA Mgmt PhD"/>
    <d v="2023-03-21T00:00:00"/>
    <s v="CLICC-MM-0041"/>
    <s v="CLICC Circ Desk"/>
    <s v="ITS iPad 88"/>
  </r>
  <r>
    <d v="2023-03-08T00:00:00"/>
    <x v="0"/>
    <s v="UCLA Music Undergrad"/>
    <d v="2023-03-08T00:00:00"/>
    <s v="IPHONE01"/>
    <s v="Music Circ Desk"/>
    <s v="IPH-MUS-01"/>
  </r>
  <r>
    <d v="2023-03-08T00:00:00"/>
    <x v="0"/>
    <s v="UCLA Staff"/>
    <d v="2023-03-08T00:00:00"/>
    <s v="IPHONE48"/>
    <s v="CLICC Circ Desk"/>
    <s v="IPH-POW-04"/>
  </r>
  <r>
    <d v="2023-03-08T00:00:00"/>
    <x v="0"/>
    <s v="UCLA Staff"/>
    <d v="2023-03-08T00:00:00"/>
    <s v="WALLADPT48"/>
    <s v="CLICC Circ Desk"/>
    <m/>
  </r>
  <r>
    <d v="2023-03-08T00:00:00"/>
    <x v="0"/>
    <s v="UCLA Staff"/>
    <d v="2023-03-15T00:00:00"/>
    <s v="CBK191"/>
    <s v="Biomed Circ Desk"/>
    <s v="CBK-BIO-02"/>
  </r>
  <r>
    <d v="2023-03-08T00:00:00"/>
    <x v="0"/>
    <s v="UCLA Staff"/>
    <d v="2023-03-15T00:00:00"/>
    <s v="CBK198"/>
    <s v="Biomed Circ Desk"/>
    <s v="CBK-BIO-09"/>
  </r>
  <r>
    <d v="2023-03-08T00:00:00"/>
    <x v="0"/>
    <s v="UCLA Staff"/>
    <d v="2023-03-15T00:00:00"/>
    <s v="CBK209"/>
    <s v="Biomed Circ Desk"/>
    <s v="CBK-BIO-20"/>
  </r>
  <r>
    <d v="2023-03-08T00:00:00"/>
    <x v="0"/>
    <s v="UCLA Undergrad"/>
    <d v="2023-03-08T00:00:00"/>
    <s v="ANDROID21"/>
    <s v="Default Circulation Desk"/>
    <s v="AND-LOC-06"/>
  </r>
  <r>
    <d v="2023-03-08T00:00:00"/>
    <x v="0"/>
    <s v="UCLA Undergrad"/>
    <d v="2023-03-08T00:00:00"/>
    <s v="HDST04"/>
    <s v="SEL Boelter Circ Desk"/>
    <s v="HDS-BOE-04"/>
  </r>
  <r>
    <d v="2023-03-08T00:00:00"/>
    <x v="0"/>
    <s v="UCLA Undergrad"/>
    <d v="2023-03-08T00:00:00"/>
    <s v="HPUSBC01"/>
    <s v="SEL Boelter Circ Desk"/>
    <s v="HPUS-BOE-01"/>
  </r>
  <r>
    <d v="2023-03-08T00:00:00"/>
    <x v="0"/>
    <s v="UCLA Undergrad"/>
    <d v="2023-03-08T00:00:00"/>
    <s v="HPUSBC02"/>
    <s v="SEL Boelter Circ Desk"/>
    <s v="HPUS-BOE-02"/>
  </r>
  <r>
    <d v="2023-03-08T00:00:00"/>
    <x v="0"/>
    <s v="UCLA Undergrad"/>
    <d v="2023-03-08T00:00:00"/>
    <s v="HPUSBC06"/>
    <s v="SEL Boelter Circ Desk"/>
    <m/>
  </r>
  <r>
    <d v="2023-03-08T00:00:00"/>
    <x v="0"/>
    <s v="UCLA Undergrad"/>
    <d v="2023-03-08T00:00:00"/>
    <s v="HPUSBC09"/>
    <s v="SEL Boelter Circ Desk"/>
    <m/>
  </r>
  <r>
    <d v="2023-03-08T00:00:00"/>
    <x v="0"/>
    <s v="UCLA Undergrad"/>
    <d v="2023-03-08T00:00:00"/>
    <s v="HPUSBC12"/>
    <s v="SEL Boelter Circ Desk"/>
    <m/>
  </r>
  <r>
    <d v="2023-03-08T00:00:00"/>
    <x v="0"/>
    <s v="UCLA Undergrad"/>
    <d v="2023-03-08T00:00:00"/>
    <s v="IPHONE01"/>
    <s v="Music Circ Desk"/>
    <s v="IPH-MUS-01"/>
  </r>
  <r>
    <d v="2023-03-08T00:00:00"/>
    <x v="0"/>
    <s v="UCLA Undergrad"/>
    <d v="2023-03-08T00:00:00"/>
    <s v="IPHONE17"/>
    <s v="SEL Boelter Circ Desk"/>
    <s v="IPH-BOE-01"/>
  </r>
  <r>
    <d v="2023-03-08T00:00:00"/>
    <x v="0"/>
    <s v="UCLA Undergrad"/>
    <d v="2023-03-08T00:00:00"/>
    <s v="IPHONE21"/>
    <s v="SEL Boelter Circ Desk"/>
    <s v="IPH-BOE-05"/>
  </r>
  <r>
    <d v="2023-03-08T00:00:00"/>
    <x v="0"/>
    <s v="UCLA Undergrad"/>
    <d v="2023-03-08T00:00:00"/>
    <s v="IPHONE22"/>
    <s v="SEL Boelter Circ Desk"/>
    <s v="IPH-BOE-06"/>
  </r>
  <r>
    <d v="2023-03-08T00:00:00"/>
    <x v="0"/>
    <s v="UCLA Undergrad"/>
    <d v="2023-03-08T00:00:00"/>
    <s v="IPHONE27"/>
    <s v="CLICC Circ Desk"/>
    <s v="IPH-YRL-03"/>
  </r>
  <r>
    <d v="2023-03-08T00:00:00"/>
    <x v="0"/>
    <s v="UCLA Undergrad"/>
    <d v="2023-03-08T00:00:00"/>
    <s v="IPHONE31"/>
    <s v="CLICC Circ Desk"/>
    <s v="IPH-YRL-07"/>
  </r>
  <r>
    <d v="2023-03-08T00:00:00"/>
    <x v="0"/>
    <s v="UCLA Undergrad"/>
    <d v="2023-03-08T00:00:00"/>
    <s v="IPHONE33"/>
    <s v="CLICC Circ Desk"/>
    <s v="IPH-YRL-09"/>
  </r>
  <r>
    <d v="2023-03-08T00:00:00"/>
    <x v="0"/>
    <s v="UCLA Undergrad"/>
    <d v="2023-03-08T00:00:00"/>
    <s v="IPHONE34"/>
    <s v="CLICC Circ Desk"/>
    <s v="IPH-YRL-10"/>
  </r>
  <r>
    <d v="2023-03-08T00:00:00"/>
    <x v="0"/>
    <s v="UCLA Undergrad"/>
    <d v="2023-03-08T00:00:00"/>
    <s v="IPHONE36"/>
    <s v="CLICC Circ Desk"/>
    <s v="IPH-YRL-12"/>
  </r>
  <r>
    <d v="2023-03-08T00:00:00"/>
    <x v="0"/>
    <s v="UCLA Undergrad"/>
    <d v="2023-03-08T00:00:00"/>
    <s v="IPHONE42"/>
    <s v="Default Circulation Desk"/>
    <s v="IPH-LOC-04"/>
  </r>
  <r>
    <d v="2023-03-08T00:00:00"/>
    <x v="0"/>
    <s v="UCLA Undergrad"/>
    <d v="2023-03-08T00:00:00"/>
    <s v="IPHONE43"/>
    <s v="Default Circulation Desk"/>
    <s v="IPH-LOC-05"/>
  </r>
  <r>
    <d v="2023-03-08T00:00:00"/>
    <x v="0"/>
    <s v="UCLA Undergrad"/>
    <d v="2023-03-08T00:00:00"/>
    <s v="IPHONE44"/>
    <s v="CLICC Circ Desk"/>
    <m/>
  </r>
  <r>
    <d v="2023-03-08T00:00:00"/>
    <x v="0"/>
    <s v="UCLA Undergrad"/>
    <d v="2023-03-08T00:00:00"/>
    <s v="IPHONE48"/>
    <s v="CLICC Circ Desk"/>
    <s v="IPH-POW-04"/>
  </r>
  <r>
    <d v="2023-03-08T00:00:00"/>
    <x v="0"/>
    <s v="UCLA Undergrad"/>
    <d v="2023-03-08T00:00:00"/>
    <s v="IPHONE52"/>
    <s v="CLICC Circ Desk"/>
    <s v="IPH-POW-08"/>
  </r>
  <r>
    <d v="2023-03-08T00:00:00"/>
    <x v="0"/>
    <s v="UCLA Undergrad"/>
    <d v="2023-03-08T00:00:00"/>
    <s v="IPHONE54"/>
    <s v="CLICC Circ Desk"/>
    <s v="IPH-POW-10"/>
  </r>
  <r>
    <d v="2023-03-08T00:00:00"/>
    <x v="0"/>
    <s v="UCLA Undergrad"/>
    <d v="2023-03-08T00:00:00"/>
    <s v="IPHONE66"/>
    <s v="Default Circulation Desk"/>
    <m/>
  </r>
  <r>
    <d v="2023-03-08T00:00:00"/>
    <x v="0"/>
    <s v="UCLA Undergrad"/>
    <d v="2023-03-08T00:00:00"/>
    <s v="IPHONE80"/>
    <s v="CLICC Circ Desk"/>
    <m/>
  </r>
  <r>
    <d v="2023-03-08T00:00:00"/>
    <x v="0"/>
    <s v="UCLA Undergrad"/>
    <d v="2023-03-08T00:00:00"/>
    <s v="MACCHRG42"/>
    <s v="CLICC Circ Desk"/>
    <s v="MAGT-YRL-04"/>
  </r>
  <r>
    <d v="2023-03-08T00:00:00"/>
    <x v="0"/>
    <s v="UCLA Undergrad"/>
    <d v="2023-03-08T00:00:00"/>
    <s v="MACCHRG59"/>
    <s v="CLICC Circ Desk"/>
    <s v="MAGT-POW-13"/>
  </r>
  <r>
    <d v="2023-03-08T00:00:00"/>
    <x v="0"/>
    <s v="UCLA Undergrad"/>
    <d v="2023-03-08T00:00:00"/>
    <s v="MACUSBC05"/>
    <s v="CLICC Circ Desk"/>
    <s v="USBC-YRL-01"/>
  </r>
  <r>
    <d v="2023-03-08T00:00:00"/>
    <x v="0"/>
    <s v="UCLA Undergrad"/>
    <d v="2023-03-08T00:00:00"/>
    <s v="MACUSBC06"/>
    <s v="CLICC Circ Desk"/>
    <s v="USBC-YRL-02"/>
  </r>
  <r>
    <d v="2023-03-08T00:00:00"/>
    <x v="0"/>
    <s v="UCLA Undergrad"/>
    <d v="2023-03-08T00:00:00"/>
    <s v="MACUSBC08"/>
    <s v="CLICC Circ Desk"/>
    <s v="USBC-YRL-04"/>
  </r>
  <r>
    <d v="2023-03-08T00:00:00"/>
    <x v="0"/>
    <s v="UCLA Undergrad"/>
    <d v="2023-03-08T00:00:00"/>
    <s v="MACUSBC09"/>
    <s v="CLICC Circ Desk"/>
    <s v="USBC-YRL-05"/>
  </r>
  <r>
    <d v="2023-03-08T00:00:00"/>
    <x v="0"/>
    <s v="UCLA Undergrad"/>
    <d v="2023-03-08T00:00:00"/>
    <s v="MACUSBC19"/>
    <s v="CLICC Circ Desk"/>
    <s v="USBC-POW-02"/>
  </r>
  <r>
    <d v="2023-03-08T00:00:00"/>
    <x v="0"/>
    <s v="UCLA Undergrad"/>
    <d v="2023-03-08T00:00:00"/>
    <s v="MACUSBC20"/>
    <s v="CLICC Circ Desk"/>
    <s v="USBC-POW-03"/>
  </r>
  <r>
    <d v="2023-03-08T00:00:00"/>
    <x v="0"/>
    <s v="UCLA Undergrad"/>
    <d v="2023-03-08T00:00:00"/>
    <s v="MACUSBC23"/>
    <s v="CLICC Circ Desk"/>
    <s v="USBC-POW-06"/>
  </r>
  <r>
    <d v="2023-03-08T00:00:00"/>
    <x v="0"/>
    <s v="UCLA Undergrad"/>
    <d v="2023-03-08T00:00:00"/>
    <s v="MACUSBC24"/>
    <s v="CLICC Circ Desk"/>
    <s v="USBC-POW-07"/>
  </r>
  <r>
    <d v="2023-03-08T00:00:00"/>
    <x v="0"/>
    <s v="UCLA Undergrad"/>
    <d v="2023-03-08T00:00:00"/>
    <s v="MACUSBC30"/>
    <s v="CLICC Circ Desk"/>
    <m/>
  </r>
  <r>
    <d v="2023-03-08T00:00:00"/>
    <x v="0"/>
    <s v="UCLA Undergrad"/>
    <d v="2023-03-08T00:00:00"/>
    <s v="OMNI13"/>
    <s v="SEL Boelter Circ Desk"/>
    <s v="OMN-BOE-03"/>
  </r>
  <r>
    <d v="2023-03-08T00:00:00"/>
    <x v="0"/>
    <s v="UCLA Undergrad"/>
    <d v="2023-03-08T00:00:00"/>
    <s v="OMNI14"/>
    <s v="SEL Boelter Circ Desk"/>
    <s v="OMN-BOE-04"/>
  </r>
  <r>
    <d v="2023-03-08T00:00:00"/>
    <x v="0"/>
    <s v="UCLA Undergrad"/>
    <d v="2023-03-08T00:00:00"/>
    <s v="OMNI19"/>
    <s v="SEL Boelter Circ Desk"/>
    <s v="OMN-BOE-09"/>
  </r>
  <r>
    <d v="2023-03-08T00:00:00"/>
    <x v="0"/>
    <s v="UCLA Undergrad"/>
    <d v="2023-03-08T00:00:00"/>
    <s v="OMNI26"/>
    <s v="Music Circ Desk"/>
    <s v="OMN-MUS-06"/>
  </r>
  <r>
    <d v="2023-03-08T00:00:00"/>
    <x v="0"/>
    <s v="UCLA Undergrad"/>
    <d v="2023-03-08T00:00:00"/>
    <s v="UVGA16"/>
    <s v="CLICC Circ Desk"/>
    <m/>
  </r>
  <r>
    <d v="2023-03-08T00:00:00"/>
    <x v="0"/>
    <s v="UCLA Undergrad"/>
    <d v="2023-03-08T00:00:00"/>
    <s v="UVGA22"/>
    <s v="CLICC Circ Desk"/>
    <m/>
  </r>
  <r>
    <d v="2023-03-08T00:00:00"/>
    <x v="0"/>
    <s v="UCLA Undergrad"/>
    <d v="2023-03-08T00:00:00"/>
    <s v="VGAC23"/>
    <s v="CLICC Circ Desk"/>
    <s v="VGAC-YRL-07"/>
  </r>
  <r>
    <d v="2023-03-08T00:00:00"/>
    <x v="0"/>
    <s v="UCLA Undergrad"/>
    <d v="2023-03-08T00:00:00"/>
    <s v="WALLADPT04"/>
    <s v="SEL Boelter Circ Desk"/>
    <s v="ADP-BOE-02"/>
  </r>
  <r>
    <d v="2023-03-08T00:00:00"/>
    <x v="0"/>
    <s v="UCLA Undergrad"/>
    <d v="2023-03-08T00:00:00"/>
    <s v="WALLADPT06"/>
    <s v="SEL Boelter Circ Desk"/>
    <s v="ADP-BOE-04"/>
  </r>
  <r>
    <d v="2023-03-08T00:00:00"/>
    <x v="0"/>
    <s v="UCLA Undergrad"/>
    <d v="2023-03-08T00:00:00"/>
    <s v="WALLADPT07"/>
    <s v="SEL Boelter Circ Desk"/>
    <s v="ADP-BOE-05"/>
  </r>
  <r>
    <d v="2023-03-08T00:00:00"/>
    <x v="0"/>
    <s v="UCLA Undergrad"/>
    <d v="2023-03-08T00:00:00"/>
    <s v="WALLADPT25"/>
    <s v="CLICC Circ Desk"/>
    <s v="ADP-YRL-02"/>
  </r>
  <r>
    <d v="2023-03-08T00:00:00"/>
    <x v="0"/>
    <s v="UCLA Undergrad"/>
    <d v="2023-03-08T00:00:00"/>
    <s v="WALLADPT26"/>
    <s v="CLICC Circ Desk"/>
    <s v="ADP-YRL-03"/>
  </r>
  <r>
    <d v="2023-03-08T00:00:00"/>
    <x v="0"/>
    <s v="UCLA Undergrad"/>
    <d v="2023-03-08T00:00:00"/>
    <s v="WALLADPT32"/>
    <s v="CLICC Circ Desk"/>
    <m/>
  </r>
  <r>
    <d v="2023-03-08T00:00:00"/>
    <x v="0"/>
    <s v="UCLA Undergrad"/>
    <d v="2023-03-08T00:00:00"/>
    <s v="WALLADPT33"/>
    <s v="CLICC Circ Desk"/>
    <m/>
  </r>
  <r>
    <d v="2023-03-08T00:00:00"/>
    <x v="0"/>
    <s v="UCLA Undergrad"/>
    <d v="2023-03-08T00:00:00"/>
    <s v="WALLADPT38"/>
    <s v="CLICC Circ Desk"/>
    <m/>
  </r>
  <r>
    <d v="2023-03-08T00:00:00"/>
    <x v="0"/>
    <s v="UCLA Undergrad"/>
    <d v="2023-03-08T00:00:00"/>
    <s v="WALLADPT39"/>
    <s v="CLICC Circ Desk"/>
    <m/>
  </r>
  <r>
    <d v="2023-03-08T00:00:00"/>
    <x v="0"/>
    <s v="UCLA Undergrad"/>
    <d v="2023-03-08T00:00:00"/>
    <s v="WALLADPT42"/>
    <s v="CLICC Circ Desk"/>
    <m/>
  </r>
  <r>
    <d v="2023-03-08T00:00:00"/>
    <x v="0"/>
    <s v="UCLA Undergrad"/>
    <d v="2023-03-08T00:00:00"/>
    <s v="WALLADPT43"/>
    <s v="CLICC Circ Desk"/>
    <m/>
  </r>
  <r>
    <d v="2023-03-08T00:00:00"/>
    <x v="0"/>
    <s v="UCLA Undergrad"/>
    <d v="2023-03-08T00:00:00"/>
    <s v="WALLADPT47"/>
    <s v="CLICC Circ Desk"/>
    <m/>
  </r>
  <r>
    <d v="2023-03-08T00:00:00"/>
    <x v="0"/>
    <s v="UCLA Undergrad"/>
    <d v="2023-03-08T00:00:00"/>
    <s v="WALLADPT48"/>
    <s v="CLICC Circ Desk"/>
    <m/>
  </r>
  <r>
    <d v="2023-03-08T00:00:00"/>
    <x v="0"/>
    <s v="UCLA Undergrad"/>
    <d v="2023-03-09T00:00:00"/>
    <s v="IPHONE40"/>
    <s v="Default Circulation Desk"/>
    <s v="IPH-LOC-02"/>
  </r>
  <r>
    <d v="2023-03-08T00:00:00"/>
    <x v="0"/>
    <s v="UCLA Undergrad"/>
    <d v="2023-03-09T00:00:00"/>
    <s v="IPHONE42"/>
    <s v="Default Circulation Desk"/>
    <s v="IPH-LOC-04"/>
  </r>
  <r>
    <d v="2023-03-08T00:00:00"/>
    <x v="0"/>
    <s v="UCLA Undergrad"/>
    <d v="2023-03-09T00:00:00"/>
    <s v="MACUSBC12"/>
    <s v="Default Circulation Desk"/>
    <s v="USBC-LOC-01"/>
  </r>
  <r>
    <d v="2023-03-08T00:00:00"/>
    <x v="0"/>
    <s v="UCLA Undergrad"/>
    <d v="2023-03-09T00:00:00"/>
    <s v="MACUSBC13"/>
    <s v="Default Circulation Desk"/>
    <s v="USBC-LOC-02"/>
  </r>
  <r>
    <d v="2023-03-08T00:00:00"/>
    <x v="0"/>
    <s v="UCLA Undergrad"/>
    <d v="2023-03-09T00:00:00"/>
    <s v="MACUSBC17"/>
    <s v="Default Circulation Desk"/>
    <s v="USBC-LOC-06"/>
  </r>
  <r>
    <d v="2023-03-08T00:00:00"/>
    <x v="0"/>
    <s v="UCLA Undergrad"/>
    <d v="2023-03-15T00:00:00"/>
    <s v="CBK114"/>
    <s v="Default Circulation Desk"/>
    <s v="CLTL-10"/>
  </r>
  <r>
    <d v="2023-03-08T00:00:00"/>
    <x v="0"/>
    <s v="UCLA Undergrad"/>
    <d v="2023-03-15T00:00:00"/>
    <s v="CBK209"/>
    <s v="Biomed Circ Desk"/>
    <s v="CBK-BIO-20"/>
  </r>
  <r>
    <d v="2023-03-08T00:00:00"/>
    <x v="0"/>
    <s v="UCLA Undergrad"/>
    <d v="2023-03-15T00:00:00"/>
    <s v="CBK214"/>
    <s v="SEL Boelter Circ Desk"/>
    <s v="CBK-BOE-05"/>
  </r>
  <r>
    <d v="2023-03-08T00:00:00"/>
    <x v="0"/>
    <s v="UCLA Undergrad"/>
    <d v="2023-03-15T00:00:00"/>
    <s v="CBK229"/>
    <s v="SEL Boelter Circ Desk"/>
    <s v="CBK-BOE-20"/>
  </r>
  <r>
    <d v="2023-03-08T00:00:00"/>
    <x v="0"/>
    <s v="UCLA Undergrad"/>
    <d v="2023-03-15T00:00:00"/>
    <s v="CBK403"/>
    <s v="CLICC Circ Desk"/>
    <s v="CBK-CLICC-154"/>
  </r>
  <r>
    <d v="2023-03-08T00:00:00"/>
    <x v="0"/>
    <s v="UCLA Undergrad"/>
    <d v="2023-03-15T00:00:00"/>
    <s v="CLICC-ML-0016"/>
    <s v="CLICC Circ Desk"/>
    <s v="ITS MacBook 6"/>
  </r>
  <r>
    <d v="2023-03-08T00:00:00"/>
    <x v="0"/>
    <s v="UCLA Undergrad"/>
    <d v="2023-03-15T00:00:00"/>
    <s v="CLICC-ML-0071"/>
    <s v="CLICC Circ Desk"/>
    <s v="ITS MacBook 23"/>
  </r>
  <r>
    <d v="2023-03-08T00:00:00"/>
    <x v="0"/>
    <s v="UCLA Undergrad"/>
    <d v="2023-03-15T00:00:00"/>
    <s v="CLICC-ML-0136"/>
    <s v="CLICC Circ Desk"/>
    <s v="ITS MacBook 86"/>
  </r>
  <r>
    <d v="2023-03-08T00:00:00"/>
    <x v="0"/>
    <s v="UCLA Undergrad"/>
    <d v="2023-03-15T00:00:00"/>
    <s v="CLICC-MM-0118"/>
    <s v="CLICC Circ Desk"/>
    <s v="ITS iPad 305"/>
  </r>
  <r>
    <d v="2023-03-08T00:00:00"/>
    <x v="0"/>
    <s v="UCLA Undergrad"/>
    <d v="2023-03-15T00:00:00"/>
    <s v="HP-081"/>
    <s v="CLICC Circ Desk"/>
    <s v="WL-RC2-11"/>
  </r>
  <r>
    <d v="2023-03-08T00:00:00"/>
    <x v="0"/>
    <s v="UCLA Undergrad"/>
    <d v="2023-03-15T00:00:00"/>
    <s v="HP104"/>
    <s v="CLICC Circ Desk"/>
    <s v="W-POW-13"/>
  </r>
  <r>
    <d v="2023-03-08T00:00:00"/>
    <x v="0"/>
    <s v="UCLA Undergrad"/>
    <d v="2023-03-21T00:00:00"/>
    <s v="HP032"/>
    <s v="CLICC Circ Desk"/>
    <s v="WL-GEO-02"/>
  </r>
  <r>
    <d v="2023-03-08T00:00:00"/>
    <x v="0"/>
    <s v="UCLA Undergrad"/>
    <d v="2023-03-21T00:00:00"/>
    <s v="HP063"/>
    <s v="CLICC Circ Desk"/>
    <s v="WL-YRL-13"/>
  </r>
  <r>
    <d v="2023-03-08T00:00:00"/>
    <x v="0"/>
    <s v="UCLA Undergrad"/>
    <d v="2023-03-22T00:00:00"/>
    <s v="CBK162"/>
    <s v="CLICC Circ Desk"/>
    <s v="CL-BOE-08"/>
  </r>
  <r>
    <d v="2023-03-08T00:00:00"/>
    <x v="0"/>
    <s v="UCLA Undergrad"/>
    <d v="2023-03-22T00:00:00"/>
    <s v="CBK396"/>
    <s v="CLICC Circ Desk"/>
    <s v="CBK-CLICC-147"/>
  </r>
  <r>
    <d v="2023-03-08T00:00:00"/>
    <x v="0"/>
    <s v="UCLA Undergrad"/>
    <d v="2023-03-22T00:00:00"/>
    <s v="CBK403"/>
    <s v="CLICC Circ Desk"/>
    <s v="CBK-CLICC-154"/>
  </r>
  <r>
    <d v="2023-03-08T00:00:00"/>
    <x v="0"/>
    <s v="UCLA Undergrad"/>
    <d v="2023-03-22T00:00:00"/>
    <s v="CLICC-ML-0026"/>
    <s v="CLICC Circ Desk"/>
    <s v="ITS MacBook 12"/>
  </r>
  <r>
    <d v="2023-03-08T00:00:00"/>
    <x v="0"/>
    <s v="UCLA Undergrad"/>
    <d v="2023-03-22T00:00:00"/>
    <s v="CLICC-ML-0033"/>
    <s v="CLICC Circ Desk"/>
    <s v="ITS MacBook 112"/>
  </r>
  <r>
    <d v="2023-03-08T00:00:00"/>
    <x v="0"/>
    <s v="UCLA Undergrad"/>
    <d v="2023-03-22T00:00:00"/>
    <s v="CLICC-ML-0094"/>
    <s v="CLICC Circ Desk"/>
    <s v="ITS MacBook 93"/>
  </r>
  <r>
    <d v="2023-03-08T00:00:00"/>
    <x v="0"/>
    <s v="UCLA Undergrad"/>
    <d v="2023-03-22T00:00:00"/>
    <s v="CLICC-ML-2071"/>
    <s v="CLICC Circ Desk"/>
    <s v="CLICC-ML-2071"/>
  </r>
  <r>
    <d v="2023-03-08T00:00:00"/>
    <x v="0"/>
    <s v="UCLA Undergrad"/>
    <d v="2023-03-22T00:00:00"/>
    <s v="HP006"/>
    <s v="CLICC Circ Desk"/>
    <s v="WL-BIO-06"/>
  </r>
  <r>
    <d v="2023-03-08T00:00:00"/>
    <x v="90"/>
    <s v="UCLA Graduate"/>
    <d v="2023-03-22T00:00:00"/>
    <s v="CLICC-ML-0035"/>
    <s v="CLICC Circ Desk"/>
    <s v="ITS MacBook 72"/>
  </r>
  <r>
    <d v="2023-03-08T00:00:00"/>
    <x v="91"/>
    <s v="UCLA Undergrad"/>
    <d v="2023-03-15T00:00:00"/>
    <s v="CLICC-ML-2037"/>
    <s v="CLICC Circ Desk"/>
    <s v="CLICC-ML-2037"/>
  </r>
  <r>
    <d v="2023-03-08T00:00:00"/>
    <x v="92"/>
    <s v="UCLA Undergrad"/>
    <d v="2023-03-08T00:00:00"/>
    <s v="MACUSBC27"/>
    <s v="CLICC Circ Desk"/>
    <s v="USBC-POW-10"/>
  </r>
  <r>
    <d v="2023-03-09T00:00:00"/>
    <x v="0"/>
    <m/>
    <d v="2023-03-09T00:00:00"/>
    <s v="ANDROID29"/>
    <s v="Default Circulation Desk"/>
    <m/>
  </r>
  <r>
    <d v="2023-03-09T00:00:00"/>
    <x v="0"/>
    <m/>
    <d v="2023-03-09T00:00:00"/>
    <s v="CBK-065"/>
    <s v="CLICC Circ Desk"/>
    <m/>
  </r>
  <r>
    <d v="2023-03-09T00:00:00"/>
    <x v="0"/>
    <m/>
    <d v="2023-03-09T00:00:00"/>
    <s v="CBK-096"/>
    <s v="CLICC Circ Desk"/>
    <s v="CYRL-22"/>
  </r>
  <r>
    <d v="2023-03-09T00:00:00"/>
    <x v="0"/>
    <m/>
    <d v="2023-03-09T00:00:00"/>
    <s v="CBK-159"/>
    <s v="Default Circulation Desk"/>
    <n v="2019"/>
  </r>
  <r>
    <d v="2023-03-09T00:00:00"/>
    <x v="0"/>
    <m/>
    <d v="2023-03-09T00:00:00"/>
    <s v="CBK018"/>
    <s v="CLICC Circ Desk"/>
    <s v="CBK-018"/>
  </r>
  <r>
    <d v="2023-03-09T00:00:00"/>
    <x v="0"/>
    <m/>
    <d v="2023-03-09T00:00:00"/>
    <s v="CBK158"/>
    <s v="Default Circulation Desk"/>
    <n v="2019"/>
  </r>
  <r>
    <d v="2023-03-09T00:00:00"/>
    <x v="0"/>
    <m/>
    <d v="2023-03-09T00:00:00"/>
    <s v="CBK208"/>
    <s v="Biomed Circ Desk"/>
    <s v="CBK-BIO-19"/>
  </r>
  <r>
    <d v="2023-03-09T00:00:00"/>
    <x v="0"/>
    <m/>
    <d v="2023-03-09T00:00:00"/>
    <s v="CLICC-MM-0005"/>
    <s v="CLICC Circ Desk"/>
    <s v="ITS iPad 137"/>
  </r>
  <r>
    <d v="2023-03-09T00:00:00"/>
    <x v="0"/>
    <m/>
    <d v="2023-03-09T00:00:00"/>
    <s v="CLICC-MM-0011"/>
    <s v="CLICC Circ Desk"/>
    <s v="ITS iPad 184"/>
  </r>
  <r>
    <d v="2023-03-09T00:00:00"/>
    <x v="0"/>
    <m/>
    <d v="2023-03-09T00:00:00"/>
    <s v="CLICC-MM-0028"/>
    <s v="CLICC Circ Desk"/>
    <s v="ITS iPad 29"/>
  </r>
  <r>
    <d v="2023-03-09T00:00:00"/>
    <x v="0"/>
    <m/>
    <d v="2023-03-09T00:00:00"/>
    <s v="CLICC-MM-0029"/>
    <s v="CLICC Circ Desk"/>
    <s v="ITS iPad 53"/>
  </r>
  <r>
    <d v="2023-03-09T00:00:00"/>
    <x v="0"/>
    <m/>
    <d v="2023-03-09T00:00:00"/>
    <s v="CLICC-MM-0054"/>
    <s v="CLICC Circ Desk"/>
    <s v="ITS iPad 245"/>
  </r>
  <r>
    <d v="2023-03-09T00:00:00"/>
    <x v="0"/>
    <m/>
    <d v="2023-03-09T00:00:00"/>
    <s v="CLICC-MM-0111"/>
    <s v="CLICC Circ Desk"/>
    <s v="ITS iPad 251"/>
  </r>
  <r>
    <d v="2023-03-09T00:00:00"/>
    <x v="0"/>
    <m/>
    <d v="2023-03-09T00:00:00"/>
    <s v="CLICC-MM-0112"/>
    <s v="CLICC Circ Desk"/>
    <s v="ITS iPad 8"/>
  </r>
  <r>
    <d v="2023-03-09T00:00:00"/>
    <x v="0"/>
    <m/>
    <d v="2023-03-09T00:00:00"/>
    <s v="CLICC-MM-0125"/>
    <s v="CLICC Circ Desk"/>
    <s v="ITS iPad 109"/>
  </r>
  <r>
    <d v="2023-03-09T00:00:00"/>
    <x v="0"/>
    <m/>
    <d v="2023-03-09T00:00:00"/>
    <s v="CLICC-MM-0168"/>
    <s v="CLICC Circ Desk"/>
    <s v="ITS iPad 193"/>
  </r>
  <r>
    <d v="2023-03-09T00:00:00"/>
    <x v="0"/>
    <m/>
    <d v="2023-03-09T00:00:00"/>
    <s v="CLICC-MM-0179"/>
    <s v="CLICC Circ Desk"/>
    <s v="ITS iPad 303"/>
  </r>
  <r>
    <d v="2023-03-09T00:00:00"/>
    <x v="0"/>
    <m/>
    <d v="2023-03-09T00:00:00"/>
    <s v="CLICC-MM-0201"/>
    <s v="CLICC Circ Desk"/>
    <s v="ITS iPad 211"/>
  </r>
  <r>
    <d v="2023-03-09T00:00:00"/>
    <x v="0"/>
    <m/>
    <d v="2023-03-09T00:00:00"/>
    <s v="CLICC-MM-0205"/>
    <s v="CLICC Circ Desk"/>
    <s v="ITS iPad 186"/>
  </r>
  <r>
    <d v="2023-03-09T00:00:00"/>
    <x v="0"/>
    <m/>
    <d v="2023-03-09T00:00:00"/>
    <s v="CLICC-MM-0206"/>
    <s v="CLICC Circ Desk"/>
    <s v="ITS iPad 73"/>
  </r>
  <r>
    <d v="2023-03-09T00:00:00"/>
    <x v="0"/>
    <m/>
    <d v="2023-03-09T00:00:00"/>
    <s v="CLICC-MM-0218"/>
    <s v="CLICC Circ Desk"/>
    <s v="ITS iPad 2"/>
  </r>
  <r>
    <d v="2023-03-09T00:00:00"/>
    <x v="0"/>
    <m/>
    <d v="2023-03-09T00:00:00"/>
    <s v="CLICC-MM-0219"/>
    <s v="CLICC Circ Desk"/>
    <s v="ITS iPad 298"/>
  </r>
  <r>
    <d v="2023-03-09T00:00:00"/>
    <x v="0"/>
    <m/>
    <d v="2023-03-09T00:00:00"/>
    <s v="CLICC-MM-0226"/>
    <s v="CLICC Circ Desk"/>
    <s v="ITS iPad 210"/>
  </r>
  <r>
    <d v="2023-03-09T00:00:00"/>
    <x v="0"/>
    <m/>
    <d v="2023-03-09T00:00:00"/>
    <s v="CLICC-MM-0228"/>
    <s v="CLICC Circ Desk"/>
    <s v="ITS iPad 241"/>
  </r>
  <r>
    <d v="2023-03-09T00:00:00"/>
    <x v="0"/>
    <m/>
    <d v="2023-03-09T00:00:00"/>
    <s v="CLICC-MM-0230"/>
    <s v="CLICC Circ Desk"/>
    <s v="ITS iPad 297"/>
  </r>
  <r>
    <d v="2023-03-09T00:00:00"/>
    <x v="0"/>
    <m/>
    <d v="2023-03-09T00:00:00"/>
    <s v="CLICC-MM-0236"/>
    <s v="CLICC Circ Desk"/>
    <s v="ITS iPad 1"/>
  </r>
  <r>
    <d v="2023-03-09T00:00:00"/>
    <x v="0"/>
    <m/>
    <d v="2023-03-09T00:00:00"/>
    <s v="FAC459"/>
    <s v="CLICC Circ Desk"/>
    <s v="ITS iPad 59"/>
  </r>
  <r>
    <d v="2023-03-09T00:00:00"/>
    <x v="0"/>
    <m/>
    <d v="2023-03-09T00:00:00"/>
    <s v="HP-108"/>
    <s v="CLICC Circ Desk"/>
    <s v="W-POW-17"/>
  </r>
  <r>
    <d v="2023-03-09T00:00:00"/>
    <x v="0"/>
    <m/>
    <d v="2023-03-09T00:00:00"/>
    <s v="HP-155"/>
    <s v="CLICC Circ Desk"/>
    <s v="WL-LAB-04"/>
  </r>
  <r>
    <d v="2023-03-09T00:00:00"/>
    <x v="0"/>
    <m/>
    <d v="2023-03-09T00:00:00"/>
    <s v="HP005"/>
    <s v="CLICC Circ Desk"/>
    <s v="WL-BIO-05"/>
  </r>
  <r>
    <d v="2023-03-09T00:00:00"/>
    <x v="0"/>
    <m/>
    <d v="2023-03-09T00:00:00"/>
    <s v="HP035"/>
    <s v="CLICC Circ Desk"/>
    <s v="WL-GEO-05"/>
  </r>
  <r>
    <d v="2023-03-09T00:00:00"/>
    <x v="0"/>
    <m/>
    <d v="2023-03-09T00:00:00"/>
    <s v="HP045"/>
    <s v="CLICC Circ Desk"/>
    <s v="WL-SEL-10"/>
  </r>
  <r>
    <d v="2023-03-09T00:00:00"/>
    <x v="0"/>
    <m/>
    <d v="2023-03-09T00:00:00"/>
    <s v="HP075"/>
    <s v="CLICC Circ Desk"/>
    <s v="WL-RC2-05"/>
  </r>
  <r>
    <d v="2023-03-09T00:00:00"/>
    <x v="0"/>
    <m/>
    <d v="2023-03-09T00:00:00"/>
    <s v="HP088"/>
    <s v="CLICC Circ Desk"/>
    <s v="WL-RC2-18"/>
  </r>
  <r>
    <d v="2023-03-09T00:00:00"/>
    <x v="0"/>
    <m/>
    <d v="2023-03-09T00:00:00"/>
    <s v="HP104"/>
    <s v="CLICC Circ Desk"/>
    <s v="W-POW-13"/>
  </r>
  <r>
    <d v="2023-03-09T00:00:00"/>
    <x v="0"/>
    <m/>
    <d v="2023-03-09T00:00:00"/>
    <s v="HP148"/>
    <s v="CLICC Circ Desk"/>
    <s v="WL-LTL-02"/>
  </r>
  <r>
    <d v="2023-03-09T00:00:00"/>
    <x v="0"/>
    <m/>
    <d v="2023-03-09T00:00:00"/>
    <s v="HP151"/>
    <s v="CLICC Circ Desk"/>
    <s v="WL-LTL-05"/>
  </r>
  <r>
    <d v="2023-03-09T00:00:00"/>
    <x v="0"/>
    <m/>
    <d v="2023-03-09T00:00:00"/>
    <s v="IPHONE41"/>
    <s v="Default Circulation Desk"/>
    <s v="IPH-LOC-03"/>
  </r>
  <r>
    <d v="2023-03-09T00:00:00"/>
    <x v="0"/>
    <m/>
    <d v="2023-03-09T00:00:00"/>
    <s v="IPHONE58"/>
    <s v="Biomed Circ Desk"/>
    <s v="IPH-BIO-02"/>
  </r>
  <r>
    <d v="2023-03-09T00:00:00"/>
    <x v="0"/>
    <m/>
    <d v="2023-03-09T00:00:00"/>
    <s v="MACUSBC16"/>
    <s v="Default Circulation Desk"/>
    <s v="USBC-LOC-05"/>
  </r>
  <r>
    <d v="2023-03-09T00:00:00"/>
    <x v="0"/>
    <m/>
    <d v="2023-03-09T00:00:00"/>
    <s v="MACUSBC17"/>
    <s v="Default Circulation Desk"/>
    <s v="USBC-LOC-06"/>
  </r>
  <r>
    <d v="2023-03-09T00:00:00"/>
    <x v="0"/>
    <m/>
    <d v="2023-03-09T00:00:00"/>
    <s v="MACUSBC24"/>
    <s v="CLICC Circ Desk"/>
    <s v="USBC-POW-07"/>
  </r>
  <r>
    <d v="2023-03-09T00:00:00"/>
    <x v="0"/>
    <m/>
    <d v="2023-03-09T00:00:00"/>
    <s v="MSE09"/>
    <s v="CLICC Circ Desk"/>
    <m/>
  </r>
  <r>
    <d v="2023-03-09T00:00:00"/>
    <x v="0"/>
    <m/>
    <d v="2023-03-09T00:00:00"/>
    <s v="OMNI14"/>
    <s v="SEL Boelter Circ Desk"/>
    <s v="OMN-BOE-04"/>
  </r>
  <r>
    <d v="2023-03-09T00:00:00"/>
    <x v="0"/>
    <m/>
    <d v="2023-03-09T00:00:00"/>
    <s v="OMNI20"/>
    <s v="SEL Boelter Circ Desk"/>
    <s v="OMN-BOE-10"/>
  </r>
  <r>
    <d v="2023-03-09T00:00:00"/>
    <x v="0"/>
    <m/>
    <d v="2023-03-09T00:00:00"/>
    <s v="WALLADPT07"/>
    <s v="SEL Boelter Circ Desk"/>
    <s v="ADP-BOE-05"/>
  </r>
  <r>
    <d v="2023-03-09T00:00:00"/>
    <x v="0"/>
    <m/>
    <d v="2023-03-09T00:00:00"/>
    <s v="WALLADPT20"/>
    <s v="Biomed Circ Desk"/>
    <s v="ADP-BIO-04"/>
  </r>
  <r>
    <d v="2023-03-09T00:00:00"/>
    <x v="0"/>
    <s v="UCLA Academic"/>
    <d v="2023-03-09T00:00:00"/>
    <s v="HDMIC34"/>
    <s v="Biomed Circ Desk"/>
    <s v="HDMC-BIO-04"/>
  </r>
  <r>
    <d v="2023-03-09T00:00:00"/>
    <x v="0"/>
    <s v="UCLA Academic"/>
    <d v="2023-03-09T00:00:00"/>
    <s v="IPHONE58"/>
    <s v="Powell Circ Desk"/>
    <s v="IPH-BIO-02"/>
  </r>
  <r>
    <d v="2023-03-09T00:00:00"/>
    <x v="0"/>
    <s v="UCLA Academic"/>
    <d v="2023-03-09T00:00:00"/>
    <s v="IPHONE60"/>
    <s v="Biomed Circ Desk"/>
    <s v="IPH-BIO-04"/>
  </r>
  <r>
    <d v="2023-03-09T00:00:00"/>
    <x v="0"/>
    <s v="UCLA Academic"/>
    <d v="2023-03-09T00:00:00"/>
    <s v="UHDMI19"/>
    <s v="CLICC Circ Desk"/>
    <m/>
  </r>
  <r>
    <d v="2023-03-09T00:00:00"/>
    <x v="0"/>
    <s v="UCLA Academic"/>
    <d v="2023-03-09T00:00:00"/>
    <s v="WALLADPT20"/>
    <s v="Powell Circ Desk"/>
    <s v="ADP-BIO-04"/>
  </r>
  <r>
    <d v="2023-03-09T00:00:00"/>
    <x v="0"/>
    <s v="UCLA Academic"/>
    <d v="2023-03-09T00:00:00"/>
    <s v="WALLADPT23"/>
    <s v="Biomed Circ Desk"/>
    <s v="ADP-BIO-07"/>
  </r>
  <r>
    <d v="2023-03-09T00:00:00"/>
    <x v="0"/>
    <s v="UCLA Academic"/>
    <d v="2023-03-16T00:00:00"/>
    <s v="CLICC-ML-2028"/>
    <s v="CLICC Circ Desk"/>
    <s v="CLICC-ML-2028"/>
  </r>
  <r>
    <d v="2023-03-09T00:00:00"/>
    <x v="0"/>
    <s v="UCLA Graduate"/>
    <d v="2023-03-09T00:00:00"/>
    <s v="ANKER02"/>
    <s v="CLICC Circ Desk"/>
    <m/>
  </r>
  <r>
    <d v="2023-03-09T00:00:00"/>
    <x v="0"/>
    <s v="UCLA Graduate"/>
    <d v="2023-03-09T00:00:00"/>
    <s v="HDMIC15"/>
    <s v="CLICC Circ Desk"/>
    <s v="HDMC-YRL-07"/>
  </r>
  <r>
    <d v="2023-03-09T00:00:00"/>
    <x v="0"/>
    <s v="UCLA Graduate"/>
    <d v="2023-03-09T00:00:00"/>
    <s v="HDST10"/>
    <s v="CLICC Circ Desk"/>
    <s v="HDS-YRL-04"/>
  </r>
  <r>
    <d v="2023-03-09T00:00:00"/>
    <x v="0"/>
    <s v="UCLA Graduate"/>
    <d v="2023-03-09T00:00:00"/>
    <s v="IPHONE54"/>
    <s v="CLICC Circ Desk"/>
    <s v="IPH-POW-10"/>
  </r>
  <r>
    <d v="2023-03-09T00:00:00"/>
    <x v="0"/>
    <s v="UCLA Graduate"/>
    <d v="2023-03-09T00:00:00"/>
    <s v="IPHONE58"/>
    <s v="SEL Geology Circ Desk"/>
    <s v="IPH-BIO-02"/>
  </r>
  <r>
    <d v="2023-03-09T00:00:00"/>
    <x v="0"/>
    <s v="UCLA Graduate"/>
    <d v="2023-03-09T00:00:00"/>
    <s v="IPHONE60"/>
    <s v="Powell Circ Desk"/>
    <s v="IPH-BIO-04"/>
  </r>
  <r>
    <d v="2023-03-09T00:00:00"/>
    <x v="0"/>
    <s v="UCLA Graduate"/>
    <d v="2023-03-09T00:00:00"/>
    <s v="MACUSBC05"/>
    <s v="CLICC Circ Desk"/>
    <s v="USBC-YRL-01"/>
  </r>
  <r>
    <d v="2023-03-09T00:00:00"/>
    <x v="0"/>
    <s v="UCLA Graduate"/>
    <d v="2023-03-09T00:00:00"/>
    <s v="MACUSBC19"/>
    <s v="CLICC Circ Desk"/>
    <s v="USBC-POW-02"/>
  </r>
  <r>
    <d v="2023-03-09T00:00:00"/>
    <x v="0"/>
    <s v="UCLA Graduate"/>
    <d v="2023-03-09T00:00:00"/>
    <s v="MACUSBC23"/>
    <s v="CLICC Circ Desk"/>
    <s v="USBC-POW-06"/>
  </r>
  <r>
    <d v="2023-03-09T00:00:00"/>
    <x v="0"/>
    <s v="UCLA Graduate"/>
    <d v="2023-03-09T00:00:00"/>
    <s v="MACUSBC30"/>
    <s v="CLICC Circ Desk"/>
    <m/>
  </r>
  <r>
    <d v="2023-03-09T00:00:00"/>
    <x v="0"/>
    <s v="UCLA Graduate"/>
    <d v="2023-03-09T00:00:00"/>
    <s v="OMNI20"/>
    <s v="SEL Boelter Circ Desk"/>
    <s v="OMN-BOE-10"/>
  </r>
  <r>
    <d v="2023-03-09T00:00:00"/>
    <x v="0"/>
    <s v="UCLA Graduate"/>
    <d v="2023-03-09T00:00:00"/>
    <s v="SUP-012"/>
    <s v="Music Circ Desk"/>
    <s v="MUS-SUP-01"/>
  </r>
  <r>
    <d v="2023-03-09T00:00:00"/>
    <x v="0"/>
    <s v="UCLA Graduate"/>
    <d v="2023-03-09T00:00:00"/>
    <s v="UHDMI12"/>
    <s v="CLICC Circ Desk"/>
    <m/>
  </r>
  <r>
    <d v="2023-03-09T00:00:00"/>
    <x v="0"/>
    <s v="UCLA Graduate"/>
    <d v="2023-03-09T00:00:00"/>
    <s v="WALLADPT23"/>
    <s v="SEL Geology Circ Desk"/>
    <s v="ADP-BIO-07"/>
  </r>
  <r>
    <d v="2023-03-09T00:00:00"/>
    <x v="0"/>
    <s v="UCLA Graduate"/>
    <d v="2023-03-09T00:00:00"/>
    <s v="WALLADPT25"/>
    <s v="CLICC Circ Desk"/>
    <s v="ADP-YRL-02"/>
  </r>
  <r>
    <d v="2023-03-09T00:00:00"/>
    <x v="0"/>
    <s v="UCLA Graduate"/>
    <d v="2023-03-16T00:00:00"/>
    <s v="CBK191"/>
    <s v="Powell Circ Desk"/>
    <s v="CBK-BIO-02"/>
  </r>
  <r>
    <d v="2023-03-09T00:00:00"/>
    <x v="0"/>
    <s v="UCLA Graduate"/>
    <d v="2023-03-16T00:00:00"/>
    <s v="CBK203"/>
    <s v="Biomed Circ Desk"/>
    <s v="CBK-BIO-14"/>
  </r>
  <r>
    <d v="2023-03-09T00:00:00"/>
    <x v="0"/>
    <s v="UCLA Graduate"/>
    <d v="2023-03-16T00:00:00"/>
    <s v="CBK207"/>
    <s v="Biomed Circ Desk"/>
    <s v="CBK-BIO-18"/>
  </r>
  <r>
    <d v="2023-03-09T00:00:00"/>
    <x v="0"/>
    <s v="UCLA Graduate"/>
    <d v="2023-03-16T00:00:00"/>
    <s v="CBK208"/>
    <s v="Biomed Circ Desk"/>
    <s v="CBK-BIO-19"/>
  </r>
  <r>
    <d v="2023-03-09T00:00:00"/>
    <x v="0"/>
    <s v="UCLA Graduate"/>
    <d v="2023-03-16T00:00:00"/>
    <s v="CBK209"/>
    <s v="Biomed Circ Desk"/>
    <s v="CBK-BIO-20"/>
  </r>
  <r>
    <d v="2023-03-09T00:00:00"/>
    <x v="0"/>
    <s v="UCLA Graduate"/>
    <d v="2023-03-16T00:00:00"/>
    <s v="CBK253"/>
    <s v="Default Circulation Desk"/>
    <s v="CBK-CLICC-04"/>
  </r>
  <r>
    <d v="2023-03-09T00:00:00"/>
    <x v="0"/>
    <s v="UCLA Graduate"/>
    <d v="2023-03-16T00:00:00"/>
    <s v="CLICC-ML-0100"/>
    <s v="CLICC Circ Desk"/>
    <s v="ITS MacBook 98"/>
  </r>
  <r>
    <d v="2023-03-09T00:00:00"/>
    <x v="0"/>
    <s v="UCLA Graduate"/>
    <d v="2023-03-16T00:00:00"/>
    <s v="HP-108"/>
    <s v="CLICC Circ Desk"/>
    <s v="W-POW-17"/>
  </r>
  <r>
    <d v="2023-03-09T00:00:00"/>
    <x v="0"/>
    <s v="UCLA Graduate"/>
    <d v="2023-03-23T00:00:00"/>
    <s v="CLICC-ML-2100"/>
    <s v="CLICC Circ Desk"/>
    <s v="CLICC-ML-2100"/>
  </r>
  <r>
    <d v="2023-03-09T00:00:00"/>
    <x v="0"/>
    <s v="UCLA Graduate"/>
    <d v="2023-03-23T00:00:00"/>
    <s v="CLICC-MM-0039"/>
    <s v="CLICC Circ Desk"/>
    <s v="ITS iPad 97"/>
  </r>
  <r>
    <d v="2023-03-09T00:00:00"/>
    <x v="0"/>
    <s v="UCLA Graduate"/>
    <d v="2023-03-23T00:00:00"/>
    <s v="CLICC-MM-009"/>
    <s v="CLICC Circ Desk"/>
    <m/>
  </r>
  <r>
    <d v="2023-03-09T00:00:00"/>
    <x v="0"/>
    <s v="UCLA Graduate"/>
    <d v="2023-03-23T00:00:00"/>
    <s v="CLICC-MM-0104"/>
    <s v="CLICC Circ Desk"/>
    <s v="ITS iPad 255"/>
  </r>
  <r>
    <d v="2023-03-09T00:00:00"/>
    <x v="0"/>
    <s v="UCLA Graduate"/>
    <d v="2023-03-23T00:00:00"/>
    <s v="CLICC-MM-0222"/>
    <s v="CLICC Circ Desk"/>
    <s v="ITS iPad 138"/>
  </r>
  <r>
    <d v="2023-03-09T00:00:00"/>
    <x v="0"/>
    <s v="UCLA Staff"/>
    <d v="2023-03-16T00:00:00"/>
    <s v="CBK-322"/>
    <s v="CLICC Circ Desk"/>
    <s v="CBK-CLICC-73"/>
  </r>
  <r>
    <d v="2023-03-09T00:00:00"/>
    <x v="0"/>
    <s v="UCLA Undergrad"/>
    <d v="2023-03-09T00:00:00"/>
    <s v="ANDROID20"/>
    <s v="Default Circulation Desk"/>
    <s v="AND-LOC-05"/>
  </r>
  <r>
    <d v="2023-03-09T00:00:00"/>
    <x v="0"/>
    <s v="UCLA Undergrad"/>
    <d v="2023-03-09T00:00:00"/>
    <s v="BOEIPHONE04"/>
    <s v="SEL Boelter Circ Desk"/>
    <s v="BOE-IPHONE-04"/>
  </r>
  <r>
    <d v="2023-03-09T00:00:00"/>
    <x v="0"/>
    <s v="UCLA Undergrad"/>
    <d v="2023-03-09T00:00:00"/>
    <s v="HDMIC09"/>
    <s v="CLICC Circ Desk"/>
    <s v="HDMC-YRL-01"/>
  </r>
  <r>
    <d v="2023-03-09T00:00:00"/>
    <x v="0"/>
    <s v="UCLA Undergrad"/>
    <d v="2023-03-09T00:00:00"/>
    <s v="HDMIC15"/>
    <s v="CLICC Circ Desk"/>
    <s v="HDMC-YRL-07"/>
  </r>
  <r>
    <d v="2023-03-09T00:00:00"/>
    <x v="0"/>
    <s v="UCLA Undergrad"/>
    <d v="2023-03-09T00:00:00"/>
    <s v="HDST17"/>
    <s v="CLICC Circ Desk"/>
    <s v="HDS-POW-06"/>
  </r>
  <r>
    <d v="2023-03-09T00:00:00"/>
    <x v="0"/>
    <s v="UCLA Undergrad"/>
    <d v="2023-03-09T00:00:00"/>
    <s v="HPUSBC01"/>
    <s v="SEL Boelter Circ Desk"/>
    <s v="HPUS-BOE-01"/>
  </r>
  <r>
    <d v="2023-03-09T00:00:00"/>
    <x v="0"/>
    <s v="UCLA Undergrad"/>
    <d v="2023-03-09T00:00:00"/>
    <s v="HPUSBC02"/>
    <s v="SEL Boelter Circ Desk"/>
    <s v="HPUS-BOE-02"/>
  </r>
  <r>
    <d v="2023-03-09T00:00:00"/>
    <x v="0"/>
    <s v="UCLA Undergrad"/>
    <d v="2023-03-09T00:00:00"/>
    <s v="HPUSBC09"/>
    <s v="SEL Boelter Circ Desk"/>
    <m/>
  </r>
  <r>
    <d v="2023-03-09T00:00:00"/>
    <x v="0"/>
    <s v="UCLA Undergrad"/>
    <d v="2023-03-09T00:00:00"/>
    <s v="HPUSBC12"/>
    <s v="SEL Boelter Circ Desk"/>
    <m/>
  </r>
  <r>
    <d v="2023-03-09T00:00:00"/>
    <x v="0"/>
    <s v="UCLA Undergrad"/>
    <d v="2023-03-09T00:00:00"/>
    <s v="IPHONE02"/>
    <s v="Music Circ Desk"/>
    <s v="IPH-MUS-02"/>
  </r>
  <r>
    <d v="2023-03-09T00:00:00"/>
    <x v="0"/>
    <s v="UCLA Undergrad"/>
    <d v="2023-03-09T00:00:00"/>
    <s v="IPHONE21"/>
    <s v="SEL Boelter Circ Desk"/>
    <s v="IPH-BOE-05"/>
  </r>
  <r>
    <d v="2023-03-09T00:00:00"/>
    <x v="0"/>
    <s v="UCLA Undergrad"/>
    <d v="2023-03-09T00:00:00"/>
    <s v="IPHONE33"/>
    <s v="CLICC Circ Desk"/>
    <s v="IPH-YRL-09"/>
  </r>
  <r>
    <d v="2023-03-09T00:00:00"/>
    <x v="0"/>
    <s v="UCLA Undergrad"/>
    <d v="2023-03-09T00:00:00"/>
    <s v="IPHONE34"/>
    <s v="CLICC Circ Desk"/>
    <s v="IPH-YRL-10"/>
  </r>
  <r>
    <d v="2023-03-09T00:00:00"/>
    <x v="0"/>
    <s v="UCLA Undergrad"/>
    <d v="2023-03-09T00:00:00"/>
    <s v="IPHONE36"/>
    <s v="CLICC Circ Desk"/>
    <s v="IPH-YRL-12"/>
  </r>
  <r>
    <d v="2023-03-09T00:00:00"/>
    <x v="0"/>
    <s v="UCLA Undergrad"/>
    <d v="2023-03-09T00:00:00"/>
    <s v="IPHONE37"/>
    <s v="CLICC Circ Desk"/>
    <s v="IPH-YRL-13"/>
  </r>
  <r>
    <d v="2023-03-09T00:00:00"/>
    <x v="0"/>
    <s v="UCLA Undergrad"/>
    <d v="2023-03-09T00:00:00"/>
    <s v="IPHONE41"/>
    <s v="Default Circulation Desk"/>
    <s v="IPH-LOC-03"/>
  </r>
  <r>
    <d v="2023-03-09T00:00:00"/>
    <x v="0"/>
    <s v="UCLA Undergrad"/>
    <d v="2023-03-09T00:00:00"/>
    <s v="IPHONE44"/>
    <s v="CLICC Circ Desk"/>
    <m/>
  </r>
  <r>
    <d v="2023-03-09T00:00:00"/>
    <x v="0"/>
    <s v="UCLA Undergrad"/>
    <d v="2023-03-09T00:00:00"/>
    <s v="IPHONE48"/>
    <s v="CLICC Circ Desk"/>
    <s v="IPH-POW-04"/>
  </r>
  <r>
    <d v="2023-03-09T00:00:00"/>
    <x v="0"/>
    <s v="UCLA Undergrad"/>
    <d v="2023-03-09T00:00:00"/>
    <s v="IPHONE52"/>
    <s v="CLICC Circ Desk"/>
    <s v="IPH-POW-08"/>
  </r>
  <r>
    <d v="2023-03-09T00:00:00"/>
    <x v="0"/>
    <s v="UCLA Undergrad"/>
    <d v="2023-03-09T00:00:00"/>
    <s v="IPHONE54"/>
    <s v="CLICC Circ Desk"/>
    <s v="IPH-POW-10"/>
  </r>
  <r>
    <d v="2023-03-09T00:00:00"/>
    <x v="0"/>
    <s v="UCLA Undergrad"/>
    <d v="2023-03-09T00:00:00"/>
    <s v="IPHONE74"/>
    <s v="Default Circulation Desk"/>
    <m/>
  </r>
  <r>
    <d v="2023-03-09T00:00:00"/>
    <x v="0"/>
    <s v="UCLA Undergrad"/>
    <d v="2023-03-09T00:00:00"/>
    <s v="IPHONE78"/>
    <s v="CLICC Circ Desk"/>
    <m/>
  </r>
  <r>
    <d v="2023-03-09T00:00:00"/>
    <x v="0"/>
    <s v="UCLA Undergrad"/>
    <d v="2023-03-09T00:00:00"/>
    <s v="MACCHRG35"/>
    <s v="SEL Boelter Circ Desk"/>
    <s v="MAGT-BOE-04"/>
  </r>
  <r>
    <d v="2023-03-09T00:00:00"/>
    <x v="0"/>
    <s v="UCLA Undergrad"/>
    <d v="2023-03-09T00:00:00"/>
    <s v="MACCHRG58"/>
    <s v="CLICC Circ Desk"/>
    <s v="MAGT-POW-12"/>
  </r>
  <r>
    <d v="2023-03-09T00:00:00"/>
    <x v="0"/>
    <s v="UCLA Undergrad"/>
    <d v="2023-03-09T00:00:00"/>
    <s v="MACUSBC06"/>
    <s v="CLICC Circ Desk"/>
    <s v="USBC-YRL-02"/>
  </r>
  <r>
    <d v="2023-03-09T00:00:00"/>
    <x v="0"/>
    <s v="UCLA Undergrad"/>
    <d v="2023-03-09T00:00:00"/>
    <s v="MACUSBC08"/>
    <s v="CLICC Circ Desk"/>
    <s v="USBC-YRL-04"/>
  </r>
  <r>
    <d v="2023-03-09T00:00:00"/>
    <x v="0"/>
    <s v="UCLA Undergrad"/>
    <d v="2023-03-09T00:00:00"/>
    <s v="MACUSBC09"/>
    <s v="CLICC Circ Desk"/>
    <s v="USBC-YRL-05"/>
  </r>
  <r>
    <d v="2023-03-09T00:00:00"/>
    <x v="0"/>
    <s v="UCLA Undergrad"/>
    <d v="2023-03-09T00:00:00"/>
    <s v="MACUSBC12"/>
    <s v="Default Circulation Desk"/>
    <s v="USBC-LOC-01"/>
  </r>
  <r>
    <d v="2023-03-09T00:00:00"/>
    <x v="0"/>
    <s v="UCLA Undergrad"/>
    <d v="2023-03-09T00:00:00"/>
    <s v="MACUSBC19"/>
    <s v="CLICC Circ Desk"/>
    <s v="USBC-POW-02"/>
  </r>
  <r>
    <d v="2023-03-09T00:00:00"/>
    <x v="0"/>
    <s v="UCLA Undergrad"/>
    <d v="2023-03-09T00:00:00"/>
    <s v="MACUSBC20"/>
    <s v="CLICC Circ Desk"/>
    <s v="USBC-POW-03"/>
  </r>
  <r>
    <d v="2023-03-09T00:00:00"/>
    <x v="0"/>
    <s v="UCLA Undergrad"/>
    <d v="2023-03-09T00:00:00"/>
    <s v="MACUSBC23"/>
    <s v="CLICC Circ Desk"/>
    <s v="USBC-POW-06"/>
  </r>
  <r>
    <d v="2023-03-09T00:00:00"/>
    <x v="0"/>
    <s v="UCLA Undergrad"/>
    <d v="2023-03-09T00:00:00"/>
    <s v="MACUSBC24"/>
    <s v="CLICC Circ Desk"/>
    <s v="USBC-POW-07"/>
  </r>
  <r>
    <d v="2023-03-09T00:00:00"/>
    <x v="0"/>
    <s v="UCLA Undergrad"/>
    <d v="2023-03-09T00:00:00"/>
    <s v="MACUSBC25"/>
    <s v="CLICC Circ Desk"/>
    <s v="USBC-POW-08"/>
  </r>
  <r>
    <d v="2023-03-09T00:00:00"/>
    <x v="0"/>
    <s v="UCLA Undergrad"/>
    <d v="2023-03-09T00:00:00"/>
    <s v="MACUSBC30"/>
    <s v="CLICC Circ Desk"/>
    <m/>
  </r>
  <r>
    <d v="2023-03-09T00:00:00"/>
    <x v="0"/>
    <s v="UCLA Undergrad"/>
    <d v="2023-03-09T00:00:00"/>
    <s v="OMNI11"/>
    <s v="SEL Boelter Circ Desk"/>
    <s v="OMN-BOE-01"/>
  </r>
  <r>
    <d v="2023-03-09T00:00:00"/>
    <x v="0"/>
    <s v="UCLA Undergrad"/>
    <d v="2023-03-09T00:00:00"/>
    <s v="OMNI12"/>
    <s v="SEL Boelter Circ Desk"/>
    <s v="OMN-BOE-02"/>
  </r>
  <r>
    <d v="2023-03-09T00:00:00"/>
    <x v="0"/>
    <s v="UCLA Undergrad"/>
    <d v="2023-03-09T00:00:00"/>
    <s v="OMNI13"/>
    <s v="SEL Boelter Circ Desk"/>
    <s v="OMN-BOE-03"/>
  </r>
  <r>
    <d v="2023-03-09T00:00:00"/>
    <x v="0"/>
    <s v="UCLA Undergrad"/>
    <d v="2023-03-09T00:00:00"/>
    <s v="OMNI14"/>
    <s v="SEL Boelter Circ Desk"/>
    <s v="OMN-BOE-04"/>
  </r>
  <r>
    <d v="2023-03-09T00:00:00"/>
    <x v="0"/>
    <s v="UCLA Undergrad"/>
    <d v="2023-03-09T00:00:00"/>
    <s v="OMNI18"/>
    <s v="SEL Boelter Circ Desk"/>
    <s v="OMN-BOE-08"/>
  </r>
  <r>
    <d v="2023-03-09T00:00:00"/>
    <x v="0"/>
    <s v="UCLA Undergrad"/>
    <d v="2023-03-09T00:00:00"/>
    <s v="OMNI19"/>
    <s v="SEL Boelter Circ Desk"/>
    <s v="OMN-BOE-09"/>
  </r>
  <r>
    <d v="2023-03-09T00:00:00"/>
    <x v="0"/>
    <s v="UCLA Undergrad"/>
    <d v="2023-03-09T00:00:00"/>
    <s v="OMNI20"/>
    <s v="SEL Boelter Circ Desk"/>
    <s v="OMN-BOE-10"/>
  </r>
  <r>
    <d v="2023-03-09T00:00:00"/>
    <x v="0"/>
    <s v="UCLA Undergrad"/>
    <d v="2023-03-09T00:00:00"/>
    <s v="UHDMI22"/>
    <s v="CLICC Circ Desk"/>
    <m/>
  </r>
  <r>
    <d v="2023-03-09T00:00:00"/>
    <x v="0"/>
    <s v="UCLA Undergrad"/>
    <d v="2023-03-09T00:00:00"/>
    <s v="UVGA05"/>
    <s v="SEL Boelter Circ Desk"/>
    <s v="UVGA-BOE-01"/>
  </r>
  <r>
    <d v="2023-03-09T00:00:00"/>
    <x v="0"/>
    <s v="UCLA Undergrad"/>
    <d v="2023-03-09T00:00:00"/>
    <s v="UVGA20"/>
    <s v="CLICC Circ Desk"/>
    <m/>
  </r>
  <r>
    <d v="2023-03-09T00:00:00"/>
    <x v="0"/>
    <s v="UCLA Undergrad"/>
    <d v="2023-03-09T00:00:00"/>
    <s v="WALLADPT06"/>
    <s v="SEL Boelter Circ Desk"/>
    <s v="ADP-BOE-04"/>
  </r>
  <r>
    <d v="2023-03-09T00:00:00"/>
    <x v="0"/>
    <s v="UCLA Undergrad"/>
    <d v="2023-03-09T00:00:00"/>
    <s v="WALLADPT07"/>
    <s v="SEL Boelter Circ Desk"/>
    <s v="ADP-BOE-05"/>
  </r>
  <r>
    <d v="2023-03-09T00:00:00"/>
    <x v="0"/>
    <s v="UCLA Undergrad"/>
    <d v="2023-03-09T00:00:00"/>
    <s v="WALLADPT24"/>
    <s v="CLICC Circ Desk"/>
    <s v="ADP-YRL-01"/>
  </r>
  <r>
    <d v="2023-03-09T00:00:00"/>
    <x v="0"/>
    <s v="UCLA Undergrad"/>
    <d v="2023-03-09T00:00:00"/>
    <s v="WALLADPT26"/>
    <s v="CLICC Circ Desk"/>
    <s v="ADP-YRL-03"/>
  </r>
  <r>
    <d v="2023-03-09T00:00:00"/>
    <x v="0"/>
    <s v="UCLA Undergrad"/>
    <d v="2023-03-09T00:00:00"/>
    <s v="WALLADPT33"/>
    <s v="CLICC Circ Desk"/>
    <m/>
  </r>
  <r>
    <d v="2023-03-09T00:00:00"/>
    <x v="0"/>
    <s v="UCLA Undergrad"/>
    <d v="2023-03-09T00:00:00"/>
    <s v="WALLADPT39"/>
    <s v="CLICC Circ Desk"/>
    <m/>
  </r>
  <r>
    <d v="2023-03-09T00:00:00"/>
    <x v="0"/>
    <s v="UCLA Undergrad"/>
    <d v="2023-03-09T00:00:00"/>
    <s v="WALLADPT41"/>
    <s v="CLICC Circ Desk"/>
    <m/>
  </r>
  <r>
    <d v="2023-03-09T00:00:00"/>
    <x v="0"/>
    <s v="UCLA Undergrad"/>
    <d v="2023-03-09T00:00:00"/>
    <s v="WALLADPT43"/>
    <s v="CLICC Circ Desk"/>
    <m/>
  </r>
  <r>
    <d v="2023-03-09T00:00:00"/>
    <x v="0"/>
    <s v="UCLA Undergrad"/>
    <d v="2023-03-09T00:00:00"/>
    <s v="WALLADPT45"/>
    <s v="CLICC Circ Desk"/>
    <m/>
  </r>
  <r>
    <d v="2023-03-09T00:00:00"/>
    <x v="0"/>
    <s v="UCLA Undergrad"/>
    <d v="2023-03-09T00:00:00"/>
    <s v="WALLADPT47"/>
    <s v="CLICC Circ Desk"/>
    <m/>
  </r>
  <r>
    <d v="2023-03-09T00:00:00"/>
    <x v="0"/>
    <s v="UCLA Undergrad"/>
    <d v="2023-03-10T00:00:00"/>
    <s v="ANDROID29"/>
    <s v="Default Circulation Desk"/>
    <m/>
  </r>
  <r>
    <d v="2023-03-09T00:00:00"/>
    <x v="0"/>
    <s v="UCLA Undergrad"/>
    <d v="2023-03-10T00:00:00"/>
    <s v="IPHONE66"/>
    <s v="Default Circulation Desk"/>
    <m/>
  </r>
  <r>
    <d v="2023-03-09T00:00:00"/>
    <x v="0"/>
    <s v="UCLA Undergrad"/>
    <d v="2023-03-10T00:00:00"/>
    <s v="MACUSBC13"/>
    <s v="Default Circulation Desk"/>
    <s v="USBC-LOC-02"/>
  </r>
  <r>
    <d v="2023-03-09T00:00:00"/>
    <x v="0"/>
    <s v="UCLA Undergrad"/>
    <d v="2023-03-10T00:00:00"/>
    <s v="MACUSBC16"/>
    <s v="Default Circulation Desk"/>
    <s v="USBC-LOC-05"/>
  </r>
  <r>
    <d v="2023-03-09T00:00:00"/>
    <x v="0"/>
    <s v="UCLA Undergrad"/>
    <d v="2023-03-10T00:00:00"/>
    <s v="MACUSBC17"/>
    <s v="Default Circulation Desk"/>
    <s v="USBC-LOC-06"/>
  </r>
  <r>
    <d v="2023-03-09T00:00:00"/>
    <x v="0"/>
    <s v="UCLA Undergrad"/>
    <d v="2023-03-16T00:00:00"/>
    <s v="CBK-123"/>
    <s v="CLICC Circ Desk"/>
    <s v="CBIO-09"/>
  </r>
  <r>
    <d v="2023-03-09T00:00:00"/>
    <x v="0"/>
    <s v="UCLA Undergrad"/>
    <d v="2023-03-16T00:00:00"/>
    <s v="CBK224"/>
    <s v="SEL Boelter Circ Desk"/>
    <s v="CBK-BOE-15"/>
  </r>
  <r>
    <d v="2023-03-09T00:00:00"/>
    <x v="0"/>
    <s v="UCLA Undergrad"/>
    <d v="2023-03-16T00:00:00"/>
    <s v="CBK230"/>
    <s v="SEL Geology Circ Desk"/>
    <s v="CBK-GEO-01"/>
  </r>
  <r>
    <d v="2023-03-09T00:00:00"/>
    <x v="0"/>
    <s v="UCLA Undergrad"/>
    <d v="2023-03-16T00:00:00"/>
    <s v="CBK311"/>
    <s v="CLICC Circ Desk"/>
    <s v="CBK-CLICC-62"/>
  </r>
  <r>
    <d v="2023-03-09T00:00:00"/>
    <x v="0"/>
    <s v="UCLA Undergrad"/>
    <d v="2023-03-16T00:00:00"/>
    <s v="CBK342"/>
    <s v="Default Circulation Desk"/>
    <s v="CBK-CLICC-93"/>
  </r>
  <r>
    <d v="2023-03-09T00:00:00"/>
    <x v="0"/>
    <s v="UCLA Undergrad"/>
    <d v="2023-03-16T00:00:00"/>
    <s v="CBK358"/>
    <s v="Default Circulation Desk"/>
    <s v="CBK-CLICC-109"/>
  </r>
  <r>
    <d v="2023-03-09T00:00:00"/>
    <x v="0"/>
    <s v="UCLA Undergrad"/>
    <d v="2023-03-16T00:00:00"/>
    <s v="CLICC-ML-0034"/>
    <s v="CLICC Circ Desk"/>
    <s v="ITS MacBook 63"/>
  </r>
  <r>
    <d v="2023-03-09T00:00:00"/>
    <x v="0"/>
    <s v="UCLA Undergrad"/>
    <d v="2023-03-16T00:00:00"/>
    <s v="CLICC-ML-0062"/>
    <s v="CLICC Circ Desk"/>
    <s v="ITS MacBook 99"/>
  </r>
  <r>
    <d v="2023-03-09T00:00:00"/>
    <x v="0"/>
    <s v="UCLA Undergrad"/>
    <d v="2023-03-16T00:00:00"/>
    <s v="CLICC-ML-0108"/>
    <s v="CLICC Circ Desk"/>
    <s v="ITS MacBook 176"/>
  </r>
  <r>
    <d v="2023-03-09T00:00:00"/>
    <x v="0"/>
    <s v="UCLA Undergrad"/>
    <d v="2023-03-16T00:00:00"/>
    <s v="CLICC-ML-0120"/>
    <s v="CLICC Circ Desk"/>
    <s v="ITS MacBook 10"/>
  </r>
  <r>
    <d v="2023-03-09T00:00:00"/>
    <x v="0"/>
    <s v="UCLA Undergrad"/>
    <d v="2023-03-16T00:00:00"/>
    <s v="CLICC-ML-2082"/>
    <s v="CLICC Circ Desk"/>
    <s v="CLICC-ML-2082"/>
  </r>
  <r>
    <d v="2023-03-09T00:00:00"/>
    <x v="0"/>
    <s v="UCLA Undergrad"/>
    <d v="2023-03-16T00:00:00"/>
    <s v="HP029"/>
    <s v="CLICC Circ Desk"/>
    <s v="WL-BCR-19"/>
  </r>
  <r>
    <d v="2023-03-09T00:00:00"/>
    <x v="0"/>
    <s v="UCLA Undergrad"/>
    <d v="2023-03-22T00:00:00"/>
    <s v="CBK168"/>
    <s v="CLICC Circ Desk"/>
    <s v="CL-BOE-14"/>
  </r>
  <r>
    <d v="2023-03-09T00:00:00"/>
    <x v="0"/>
    <s v="UCLA Undergrad"/>
    <d v="2023-03-22T00:00:00"/>
    <s v="CLICC-ML-2007"/>
    <s v="CLICC Circ Desk"/>
    <s v="CLICC-ML-2007"/>
  </r>
  <r>
    <d v="2023-03-09T00:00:00"/>
    <x v="0"/>
    <s v="UCLA Undergrad"/>
    <d v="2023-03-23T00:00:00"/>
    <s v="CBK083"/>
    <s v="CLICC Circ Desk"/>
    <s v="CYRL-09"/>
  </r>
  <r>
    <d v="2023-03-09T00:00:00"/>
    <x v="0"/>
    <s v="UCLA Undergrad"/>
    <d v="2023-03-23T00:00:00"/>
    <s v="CLICC-ML-0016"/>
    <s v="CLICC Circ Desk"/>
    <s v="ITS MacBook 6"/>
  </r>
  <r>
    <d v="2023-03-09T00:00:00"/>
    <x v="0"/>
    <s v="UCLA Undergrad"/>
    <d v="2023-03-23T00:00:00"/>
    <s v="CLICC-ML-0040"/>
    <s v="CLICC Circ Desk"/>
    <s v="ITS MacBook 159"/>
  </r>
  <r>
    <d v="2023-03-09T00:00:00"/>
    <x v="0"/>
    <s v="UCLA Undergrad"/>
    <d v="2023-03-23T00:00:00"/>
    <s v="CLICC-ML-0116"/>
    <s v="CLICC Circ Desk"/>
    <s v="ITS MacBook 160"/>
  </r>
  <r>
    <d v="2023-03-09T00:00:00"/>
    <x v="0"/>
    <s v="UCLA Undergrad"/>
    <d v="2023-03-23T00:00:00"/>
    <s v="CLICC-ML-2030"/>
    <s v="CLICC Circ Desk"/>
    <s v="CLICC-ML-2030"/>
  </r>
  <r>
    <d v="2023-03-09T00:00:00"/>
    <x v="0"/>
    <s v="UCLA Undergrad"/>
    <d v="2023-03-23T00:00:00"/>
    <s v="CLICC-MM-0089"/>
    <s v="CLICC Circ Desk"/>
    <s v="ITS iPad 13"/>
  </r>
  <r>
    <d v="2023-03-09T00:00:00"/>
    <x v="0"/>
    <s v="UCLA Undergrad"/>
    <d v="2023-03-23T00:00:00"/>
    <s v="CLICC-MM-013"/>
    <s v="CLICC Circ Desk"/>
    <m/>
  </r>
  <r>
    <d v="2023-03-09T00:00:00"/>
    <x v="0"/>
    <s v="UCLA Undergrad"/>
    <d v="2023-03-23T00:00:00"/>
    <s v="CLICC-MM-099"/>
    <s v="CLICC Circ Desk"/>
    <m/>
  </r>
  <r>
    <d v="2023-03-09T00:00:00"/>
    <x v="93"/>
    <s v="UCLA Undergrad"/>
    <d v="2023-03-16T00:00:00"/>
    <s v="HP045"/>
    <s v="CLICC Circ Desk"/>
    <s v="WL-SEL-10"/>
  </r>
  <r>
    <d v="2023-03-09T00:00:00"/>
    <x v="94"/>
    <s v="UCLA Undergrad"/>
    <d v="2023-03-09T00:00:00"/>
    <s v="IPHONE40"/>
    <s v="Default Circulation Desk"/>
    <s v="IPH-LOC-02"/>
  </r>
  <r>
    <d v="2023-03-09T00:00:00"/>
    <x v="95"/>
    <s v="UCLA Undergrad"/>
    <d v="2023-03-16T00:00:00"/>
    <s v="HP035"/>
    <s v="CLICC Circ Desk"/>
    <s v="WL-GEO-05"/>
  </r>
  <r>
    <d v="2023-03-09T00:00:00"/>
    <x v="96"/>
    <s v="UCLA Graduate"/>
    <d v="2023-03-23T00:00:00"/>
    <s v="CLICC-ML-2063"/>
    <s v="CLICC Circ Desk"/>
    <s v="CLICC-ML-2063"/>
  </r>
  <r>
    <d v="2023-03-09T00:00:00"/>
    <x v="97"/>
    <s v="UCLA Undergrad"/>
    <d v="2023-03-23T00:00:00"/>
    <s v="CLICC-ML-0135"/>
    <s v="CLICC Circ Desk"/>
    <s v="ITS MacBook 166"/>
  </r>
  <r>
    <d v="2023-03-10T00:00:00"/>
    <x v="0"/>
    <m/>
    <d v="2023-03-10T00:00:00"/>
    <s v="CBK209"/>
    <s v="Biomed Circ Desk"/>
    <s v="CBK-BIO-20"/>
  </r>
  <r>
    <d v="2023-03-10T00:00:00"/>
    <x v="0"/>
    <m/>
    <d v="2023-03-10T00:00:00"/>
    <s v="MACUSBC13"/>
    <s v="Default Circulation Desk"/>
    <s v="USBC-LOC-02"/>
  </r>
  <r>
    <d v="2023-03-10T00:00:00"/>
    <x v="0"/>
    <s v="UCLA Academic"/>
    <d v="2023-03-10T00:00:00"/>
    <s v="MACUSBC24"/>
    <s v="CLICC Circ Desk"/>
    <s v="USBC-POW-07"/>
  </r>
  <r>
    <d v="2023-03-10T00:00:00"/>
    <x v="0"/>
    <s v="UCLA Graduate"/>
    <d v="2023-03-10T00:00:00"/>
    <s v="ANKER03"/>
    <s v="CLICC Circ Desk"/>
    <m/>
  </r>
  <r>
    <d v="2023-03-10T00:00:00"/>
    <x v="0"/>
    <s v="UCLA Graduate"/>
    <d v="2023-03-10T00:00:00"/>
    <s v="BOEIPHONE04"/>
    <s v="SEL Boelter Circ Desk"/>
    <s v="BOE-IPHONE-04"/>
  </r>
  <r>
    <d v="2023-03-10T00:00:00"/>
    <x v="0"/>
    <s v="UCLA Graduate"/>
    <d v="2023-03-10T00:00:00"/>
    <s v="HDMIC20"/>
    <s v="CLICC Circ Desk"/>
    <s v="HDMC-YRL-12"/>
  </r>
  <r>
    <d v="2023-03-10T00:00:00"/>
    <x v="0"/>
    <s v="UCLA Graduate"/>
    <d v="2023-03-10T00:00:00"/>
    <s v="HDST12"/>
    <s v="CLICC Circ Desk"/>
    <s v="HDS-POW-01"/>
  </r>
  <r>
    <d v="2023-03-10T00:00:00"/>
    <x v="0"/>
    <s v="UCLA Graduate"/>
    <d v="2023-03-10T00:00:00"/>
    <s v="IPHONE44"/>
    <s v="CLICC Circ Desk"/>
    <m/>
  </r>
  <r>
    <d v="2023-03-10T00:00:00"/>
    <x v="0"/>
    <s v="UCLA Graduate"/>
    <d v="2023-03-10T00:00:00"/>
    <s v="IPHONE58"/>
    <s v="Biomed Circ Desk"/>
    <s v="IPH-BIO-02"/>
  </r>
  <r>
    <d v="2023-03-10T00:00:00"/>
    <x v="0"/>
    <s v="UCLA Graduate"/>
    <d v="2023-03-10T00:00:00"/>
    <s v="IPHONE60"/>
    <s v="Biomed Circ Desk"/>
    <s v="IPH-BIO-04"/>
  </r>
  <r>
    <d v="2023-03-10T00:00:00"/>
    <x v="0"/>
    <s v="UCLA Graduate"/>
    <d v="2023-03-10T00:00:00"/>
    <s v="MACUSBC05"/>
    <s v="CLICC Circ Desk"/>
    <s v="USBC-YRL-01"/>
  </r>
  <r>
    <d v="2023-03-10T00:00:00"/>
    <x v="0"/>
    <s v="UCLA Graduate"/>
    <d v="2023-03-10T00:00:00"/>
    <s v="MACUSBC23"/>
    <s v="CLICC Circ Desk"/>
    <s v="USBC-POW-06"/>
  </r>
  <r>
    <d v="2023-03-10T00:00:00"/>
    <x v="0"/>
    <s v="UCLA Graduate"/>
    <d v="2023-03-10T00:00:00"/>
    <s v="MACUSBC25"/>
    <s v="CLICC Circ Desk"/>
    <s v="USBC-POW-08"/>
  </r>
  <r>
    <d v="2023-03-10T00:00:00"/>
    <x v="0"/>
    <s v="UCLA Graduate"/>
    <d v="2023-03-10T00:00:00"/>
    <s v="MACUSBC30"/>
    <s v="CLICC Circ Desk"/>
    <m/>
  </r>
  <r>
    <d v="2023-03-10T00:00:00"/>
    <x v="0"/>
    <s v="UCLA Graduate"/>
    <d v="2023-03-10T00:00:00"/>
    <s v="OMNI26"/>
    <s v="Music Circ Desk"/>
    <s v="OMN-MUS-06"/>
  </r>
  <r>
    <d v="2023-03-10T00:00:00"/>
    <x v="0"/>
    <s v="UCLA Graduate"/>
    <d v="2023-03-10T00:00:00"/>
    <s v="UHDMI08"/>
    <s v="CLICC Circ Desk"/>
    <s v="UHDM-YRL-01"/>
  </r>
  <r>
    <d v="2023-03-10T00:00:00"/>
    <x v="0"/>
    <s v="UCLA Graduate"/>
    <d v="2023-03-10T00:00:00"/>
    <s v="UHDMI10"/>
    <s v="CLICC Circ Desk"/>
    <m/>
  </r>
  <r>
    <d v="2023-03-10T00:00:00"/>
    <x v="0"/>
    <s v="UCLA Graduate"/>
    <d v="2023-03-10T00:00:00"/>
    <s v="UHDMI18"/>
    <s v="CLICC Circ Desk"/>
    <m/>
  </r>
  <r>
    <d v="2023-03-10T00:00:00"/>
    <x v="0"/>
    <s v="UCLA Graduate"/>
    <d v="2023-03-10T00:00:00"/>
    <s v="UHDMI19"/>
    <s v="CLICC Circ Desk"/>
    <m/>
  </r>
  <r>
    <d v="2023-03-10T00:00:00"/>
    <x v="0"/>
    <s v="UCLA Graduate"/>
    <d v="2023-03-10T00:00:00"/>
    <s v="WALLADPT07"/>
    <s v="SEL Boelter Circ Desk"/>
    <s v="ADP-BOE-05"/>
  </r>
  <r>
    <d v="2023-03-10T00:00:00"/>
    <x v="0"/>
    <s v="UCLA Graduate"/>
    <d v="2023-03-10T00:00:00"/>
    <s v="WALLADPT12"/>
    <s v="CLICC Circ Desk"/>
    <s v="ADP-POW-01"/>
  </r>
  <r>
    <d v="2023-03-10T00:00:00"/>
    <x v="0"/>
    <s v="UCLA Graduate"/>
    <d v="2023-03-10T00:00:00"/>
    <s v="WALLADPT20"/>
    <s v="Biomed Circ Desk"/>
    <s v="ADP-BIO-04"/>
  </r>
  <r>
    <d v="2023-03-10T00:00:00"/>
    <x v="0"/>
    <s v="UCLA Graduate"/>
    <d v="2023-03-10T00:00:00"/>
    <s v="WALLADPT23"/>
    <s v="Biomed Circ Desk"/>
    <s v="ADP-BIO-07"/>
  </r>
  <r>
    <d v="2023-03-10T00:00:00"/>
    <x v="0"/>
    <s v="UCLA Graduate"/>
    <d v="2023-03-24T00:00:00"/>
    <s v="CLICC-ML-2027"/>
    <s v="CLICC Circ Desk"/>
    <s v="CLICC-ML-2027"/>
  </r>
  <r>
    <d v="2023-03-10T00:00:00"/>
    <x v="0"/>
    <s v="UCLA Law Grad"/>
    <d v="2023-03-24T00:00:00"/>
    <s v="CLICC-MM-0074"/>
    <s v="CLICC Circ Desk"/>
    <s v="ITS iPad 11"/>
  </r>
  <r>
    <d v="2023-03-10T00:00:00"/>
    <x v="0"/>
    <s v="UCLA Staff"/>
    <d v="2023-03-10T00:00:00"/>
    <s v="MACUSBC08"/>
    <s v="CLICC Circ Desk"/>
    <s v="USBC-YRL-04"/>
  </r>
  <r>
    <d v="2023-03-10T00:00:00"/>
    <x v="0"/>
    <s v="UCLA Undergrad"/>
    <d v="2023-03-10T00:00:00"/>
    <s v="HPUSBC02"/>
    <s v="SEL Boelter Circ Desk"/>
    <s v="HPUS-BOE-02"/>
  </r>
  <r>
    <d v="2023-03-10T00:00:00"/>
    <x v="0"/>
    <s v="UCLA Undergrad"/>
    <d v="2023-03-10T00:00:00"/>
    <s v="HPUSBC09"/>
    <s v="SEL Boelter Circ Desk"/>
    <m/>
  </r>
  <r>
    <d v="2023-03-10T00:00:00"/>
    <x v="0"/>
    <s v="UCLA Undergrad"/>
    <d v="2023-03-10T00:00:00"/>
    <s v="HPUSBC12"/>
    <s v="SEL Boelter Circ Desk"/>
    <m/>
  </r>
  <r>
    <d v="2023-03-10T00:00:00"/>
    <x v="0"/>
    <s v="UCLA Undergrad"/>
    <d v="2023-03-10T00:00:00"/>
    <s v="IPHONE17"/>
    <s v="SEL Boelter Circ Desk"/>
    <s v="IPH-BOE-01"/>
  </r>
  <r>
    <d v="2023-03-10T00:00:00"/>
    <x v="0"/>
    <s v="UCLA Undergrad"/>
    <d v="2023-03-10T00:00:00"/>
    <s v="IPHONE22"/>
    <s v="SEL Boelter Circ Desk"/>
    <s v="IPH-BOE-06"/>
  </r>
  <r>
    <d v="2023-03-10T00:00:00"/>
    <x v="0"/>
    <s v="UCLA Undergrad"/>
    <d v="2023-03-10T00:00:00"/>
    <s v="IPHONE34"/>
    <s v="CLICC Circ Desk"/>
    <s v="IPH-YRL-10"/>
  </r>
  <r>
    <d v="2023-03-10T00:00:00"/>
    <x v="0"/>
    <s v="UCLA Undergrad"/>
    <d v="2023-03-10T00:00:00"/>
    <s v="IPHONE36"/>
    <s v="CLICC Circ Desk"/>
    <s v="IPH-YRL-12"/>
  </r>
  <r>
    <d v="2023-03-10T00:00:00"/>
    <x v="0"/>
    <s v="UCLA Undergrad"/>
    <d v="2023-03-10T00:00:00"/>
    <s v="IPHONE43"/>
    <s v="Default Circulation Desk"/>
    <s v="IPH-LOC-05"/>
  </r>
  <r>
    <d v="2023-03-10T00:00:00"/>
    <x v="0"/>
    <s v="UCLA Undergrad"/>
    <d v="2023-03-10T00:00:00"/>
    <s v="IPHONE44"/>
    <s v="CLICC Circ Desk"/>
    <m/>
  </r>
  <r>
    <d v="2023-03-10T00:00:00"/>
    <x v="0"/>
    <s v="UCLA Undergrad"/>
    <d v="2023-03-10T00:00:00"/>
    <s v="IPHONE52"/>
    <s v="CLICC Circ Desk"/>
    <s v="IPH-POW-08"/>
  </r>
  <r>
    <d v="2023-03-10T00:00:00"/>
    <x v="0"/>
    <s v="UCLA Undergrad"/>
    <d v="2023-03-10T00:00:00"/>
    <s v="MACCHRG01"/>
    <s v="Music Circ Desk"/>
    <s v="MAGT-MUS-01"/>
  </r>
  <r>
    <d v="2023-03-10T00:00:00"/>
    <x v="0"/>
    <s v="UCLA Undergrad"/>
    <d v="2023-03-10T00:00:00"/>
    <s v="MACUSBC06"/>
    <s v="CLICC Circ Desk"/>
    <s v="USBC-YRL-02"/>
  </r>
  <r>
    <d v="2023-03-10T00:00:00"/>
    <x v="0"/>
    <s v="UCLA Undergrad"/>
    <d v="2023-03-10T00:00:00"/>
    <s v="MACUSBC19"/>
    <s v="CLICC Circ Desk"/>
    <s v="USBC-POW-02"/>
  </r>
  <r>
    <d v="2023-03-10T00:00:00"/>
    <x v="0"/>
    <s v="UCLA Undergrad"/>
    <d v="2023-03-10T00:00:00"/>
    <s v="MACUSBC24"/>
    <s v="CLICC Circ Desk"/>
    <s v="USBC-POW-07"/>
  </r>
  <r>
    <d v="2023-03-10T00:00:00"/>
    <x v="0"/>
    <s v="UCLA Undergrad"/>
    <d v="2023-03-10T00:00:00"/>
    <s v="MACUSBC25"/>
    <s v="CLICC Circ Desk"/>
    <s v="USBC-POW-08"/>
  </r>
  <r>
    <d v="2023-03-10T00:00:00"/>
    <x v="0"/>
    <s v="UCLA Undergrad"/>
    <d v="2023-03-10T00:00:00"/>
    <s v="OMNI17"/>
    <s v="SEL Boelter Circ Desk"/>
    <s v="OMN-BOE-07"/>
  </r>
  <r>
    <d v="2023-03-10T00:00:00"/>
    <x v="0"/>
    <s v="UCLA Undergrad"/>
    <d v="2023-03-10T00:00:00"/>
    <s v="WALLADPT05"/>
    <s v="SEL Boelter Circ Desk"/>
    <s v="ADP-BOE-03"/>
  </r>
  <r>
    <d v="2023-03-10T00:00:00"/>
    <x v="0"/>
    <s v="UCLA Undergrad"/>
    <d v="2023-03-10T00:00:00"/>
    <s v="WALLADPT08"/>
    <s v="SEL Boelter Circ Desk"/>
    <s v="ADP-BOE-06"/>
  </r>
  <r>
    <d v="2023-03-10T00:00:00"/>
    <x v="0"/>
    <s v="UCLA Undergrad"/>
    <d v="2023-03-10T00:00:00"/>
    <s v="WALLADPT12"/>
    <s v="CLICC Circ Desk"/>
    <s v="ADP-POW-01"/>
  </r>
  <r>
    <d v="2023-03-10T00:00:00"/>
    <x v="0"/>
    <s v="UCLA Undergrad"/>
    <d v="2023-03-10T00:00:00"/>
    <s v="WALLADPT24"/>
    <s v="CLICC Circ Desk"/>
    <s v="ADP-YRL-01"/>
  </r>
  <r>
    <d v="2023-03-10T00:00:00"/>
    <x v="0"/>
    <s v="UCLA Undergrad"/>
    <d v="2023-03-10T00:00:00"/>
    <s v="WALLADPT25"/>
    <s v="CLICC Circ Desk"/>
    <s v="ADP-YRL-02"/>
  </r>
  <r>
    <d v="2023-03-10T00:00:00"/>
    <x v="0"/>
    <s v="UCLA Undergrad"/>
    <d v="2023-03-10T00:00:00"/>
    <s v="WALLADPT41"/>
    <s v="CLICC Circ Desk"/>
    <m/>
  </r>
  <r>
    <d v="2023-03-10T00:00:00"/>
    <x v="0"/>
    <s v="UCLA Undergrad"/>
    <d v="2023-03-10T00:00:00"/>
    <s v="WALLADPT45"/>
    <s v="CLICC Circ Desk"/>
    <m/>
  </r>
  <r>
    <d v="2023-03-10T00:00:00"/>
    <x v="0"/>
    <s v="UCLA Undergrad"/>
    <d v="2023-03-13T00:00:00"/>
    <s v="CALC24"/>
    <s v="SEL Boelter Circ Desk"/>
    <m/>
  </r>
  <r>
    <d v="2023-03-10T00:00:00"/>
    <x v="0"/>
    <s v="UCLA Undergrad"/>
    <d v="2023-03-17T00:00:00"/>
    <s v="CBK191"/>
    <s v="Biomed Circ Desk"/>
    <s v="CBK-BIO-02"/>
  </r>
  <r>
    <d v="2023-03-10T00:00:00"/>
    <x v="0"/>
    <s v="UCLA Undergrad"/>
    <d v="2023-03-17T00:00:00"/>
    <s v="CBK207"/>
    <s v="Biomed Circ Desk"/>
    <s v="CBK-BIO-18"/>
  </r>
  <r>
    <d v="2023-03-10T00:00:00"/>
    <x v="0"/>
    <s v="UCLA Undergrad"/>
    <d v="2023-03-17T00:00:00"/>
    <s v="CBK224"/>
    <s v="SEL Boelter Circ Desk"/>
    <s v="CBK-BOE-15"/>
  </r>
  <r>
    <d v="2023-03-10T00:00:00"/>
    <x v="0"/>
    <s v="UCLA Undergrad"/>
    <d v="2023-03-17T00:00:00"/>
    <s v="CLICC-ML-0028"/>
    <s v="CLICC Circ Desk"/>
    <s v="ITS MacBook 38"/>
  </r>
  <r>
    <d v="2023-03-10T00:00:00"/>
    <x v="0"/>
    <s v="UCLA Undergrad"/>
    <d v="2023-03-17T00:00:00"/>
    <s v="CLICC-ML-2003"/>
    <s v="CLICC Circ Desk"/>
    <s v="CLICC-ML-2003"/>
  </r>
  <r>
    <d v="2023-03-10T00:00:00"/>
    <x v="0"/>
    <s v="UCLA Undergrad"/>
    <d v="2023-03-23T00:00:00"/>
    <s v="HP-155"/>
    <s v="CLICC Circ Desk"/>
    <s v="WL-LAB-04"/>
  </r>
  <r>
    <d v="2023-03-10T00:00:00"/>
    <x v="0"/>
    <s v="UCLA Undergrad"/>
    <d v="2023-03-24T00:00:00"/>
    <s v="HP068"/>
    <s v="CLICC Circ Desk"/>
    <s v="WL-YRL-18"/>
  </r>
  <r>
    <d v="2023-03-10T00:00:00"/>
    <x v="98"/>
    <s v="UCLA Undergrad"/>
    <d v="2023-03-17T00:00:00"/>
    <s v="HP075"/>
    <s v="CLICC Circ Desk"/>
    <s v="WL-RC2-05"/>
  </r>
  <r>
    <d v="2023-03-10T00:00:00"/>
    <x v="99"/>
    <s v="UCLA Undergrad"/>
    <d v="2023-03-24T00:00:00"/>
    <s v="CLICC-ML-0076"/>
    <s v="CLICC Circ Desk"/>
    <s v="ITS MacBook 175"/>
  </r>
  <r>
    <d v="2023-03-10T00:00:00"/>
    <x v="100"/>
    <s v="UCLA Undergrad"/>
    <d v="2023-03-17T00:00:00"/>
    <s v="CLICC-MM-0179"/>
    <s v="CLICC Circ Desk"/>
    <s v="ITS iPad 303"/>
  </r>
  <r>
    <d v="2023-03-11T00:00:00"/>
    <x v="0"/>
    <s v="UCLA Graduate"/>
    <d v="2023-03-11T00:00:00"/>
    <s v="IPHONE58"/>
    <s v="Biomed Circ Desk"/>
    <s v="IPH-BIO-02"/>
  </r>
  <r>
    <d v="2023-03-11T00:00:00"/>
    <x v="0"/>
    <s v="UCLA Graduate"/>
    <d v="2023-03-11T00:00:00"/>
    <s v="IPHONE60"/>
    <s v="Biomed Circ Desk"/>
    <s v="IPH-BIO-04"/>
  </r>
  <r>
    <d v="2023-03-11T00:00:00"/>
    <x v="0"/>
    <s v="UCLA Graduate"/>
    <d v="2023-03-11T00:00:00"/>
    <s v="WALLADPT20"/>
    <s v="Biomed Circ Desk"/>
    <s v="ADP-BIO-04"/>
  </r>
  <r>
    <d v="2023-03-11T00:00:00"/>
    <x v="0"/>
    <s v="UCLA Graduate"/>
    <d v="2023-03-11T00:00:00"/>
    <s v="WALLADPT23"/>
    <s v="Biomed Circ Desk"/>
    <s v="ADP-BIO-07"/>
  </r>
  <r>
    <d v="2023-03-11T00:00:00"/>
    <x v="0"/>
    <s v="UCLA Graduate"/>
    <d v="2023-03-18T00:00:00"/>
    <s v="CLICC-ML-0103"/>
    <s v="CLICC Circ Desk"/>
    <s v="ITS MacBook 77"/>
  </r>
  <r>
    <d v="2023-03-11T00:00:00"/>
    <x v="0"/>
    <s v="UCLA Undergrad"/>
    <d v="2023-03-11T00:00:00"/>
    <s v="IPHONE78"/>
    <s v="CLICC Circ Desk"/>
    <m/>
  </r>
  <r>
    <d v="2023-03-11T00:00:00"/>
    <x v="0"/>
    <s v="UCLA Undergrad"/>
    <d v="2023-03-11T00:00:00"/>
    <s v="MACUSBC12"/>
    <s v="Default Circulation Desk"/>
    <s v="USBC-LOC-01"/>
  </r>
  <r>
    <d v="2023-03-11T00:00:00"/>
    <x v="0"/>
    <s v="UCLA Undergrad"/>
    <d v="2023-03-11T00:00:00"/>
    <s v="MACUSBC23"/>
    <s v="CLICC Circ Desk"/>
    <s v="USBC-POW-06"/>
  </r>
  <r>
    <d v="2023-03-11T00:00:00"/>
    <x v="0"/>
    <s v="UCLA Undergrad"/>
    <d v="2023-03-18T00:00:00"/>
    <s v="CBK209"/>
    <s v="Biomed Circ Desk"/>
    <s v="CBK-BIO-20"/>
  </r>
  <r>
    <d v="2023-03-11T00:00:00"/>
    <x v="0"/>
    <s v="UCLA Undergrad"/>
    <d v="2023-03-18T00:00:00"/>
    <s v="CLICC-ML-0103"/>
    <s v="CLICC Circ Desk"/>
    <s v="ITS MacBook 77"/>
  </r>
  <r>
    <d v="2023-03-11T00:00:00"/>
    <x v="0"/>
    <s v="UCLA Undergrad"/>
    <d v="2023-03-18T00:00:00"/>
    <s v="CLICC-MM-0230"/>
    <s v="CLICC Circ Desk"/>
    <s v="ITS iPad 297"/>
  </r>
  <r>
    <d v="2023-03-11T00:00:00"/>
    <x v="0"/>
    <s v="UCLA Undergrad"/>
    <d v="2023-03-24T00:00:00"/>
    <s v="CLICC-ML-0038"/>
    <s v="CLICC Circ Desk"/>
    <s v="ITS MacBook 106"/>
  </r>
  <r>
    <d v="2023-03-11T00:00:00"/>
    <x v="0"/>
    <s v="UCLA Undergrad"/>
    <d v="2023-03-24T00:00:00"/>
    <s v="CLICC-ML-0102"/>
    <s v="CLICC Circ Desk"/>
    <s v="ITS MacBook 147"/>
  </r>
  <r>
    <d v="2023-03-11T00:00:00"/>
    <x v="0"/>
    <s v="UCLA Undergrad"/>
    <d v="2023-03-24T00:00:00"/>
    <s v="HP-084"/>
    <s v="CLICC Circ Desk"/>
    <s v="WL-RC2-14"/>
  </r>
  <r>
    <d v="2023-03-12T00:00:00"/>
    <x v="0"/>
    <m/>
    <d v="2023-03-12T00:00:00"/>
    <s v="IPHONE42"/>
    <s v="Default Circulation Desk"/>
    <s v="IPH-LOC-04"/>
  </r>
  <r>
    <d v="2023-03-12T00:00:00"/>
    <x v="0"/>
    <s v="UCLA Academic"/>
    <d v="2023-03-19T00:00:00"/>
    <s v="CBK343"/>
    <s v="Default Circulation Desk"/>
    <s v="CBK-CLICC-94"/>
  </r>
  <r>
    <d v="2023-03-12T00:00:00"/>
    <x v="0"/>
    <s v="UCLA Graduate"/>
    <d v="2023-03-12T00:00:00"/>
    <s v="IPHONE41"/>
    <s v="Default Circulation Desk"/>
    <s v="IPH-LOC-03"/>
  </r>
  <r>
    <d v="2023-03-12T00:00:00"/>
    <x v="0"/>
    <s v="UCLA Graduate"/>
    <d v="2023-03-12T00:00:00"/>
    <s v="MACUSBC23"/>
    <s v="CLICC Circ Desk"/>
    <s v="USBC-POW-06"/>
  </r>
  <r>
    <d v="2023-03-12T00:00:00"/>
    <x v="0"/>
    <s v="UCLA Undergrad"/>
    <d v="2023-03-12T00:00:00"/>
    <s v="HDMIC20"/>
    <s v="CLICC Circ Desk"/>
    <s v="HDMC-YRL-12"/>
  </r>
  <r>
    <d v="2023-03-12T00:00:00"/>
    <x v="0"/>
    <s v="UCLA Undergrad"/>
    <d v="2023-03-12T00:00:00"/>
    <s v="HDMIC28"/>
    <s v="CLICC Circ Desk"/>
    <s v="HDMC-POW-02"/>
  </r>
  <r>
    <d v="2023-03-12T00:00:00"/>
    <x v="0"/>
    <s v="UCLA Undergrad"/>
    <d v="2023-03-12T00:00:00"/>
    <s v="HDMIC34"/>
    <s v="Biomed Circ Desk"/>
    <s v="HDMC-BIO-04"/>
  </r>
  <r>
    <d v="2023-03-12T00:00:00"/>
    <x v="0"/>
    <s v="UCLA Undergrad"/>
    <d v="2023-03-12T00:00:00"/>
    <s v="HPUSBC09"/>
    <s v="SEL Boelter Circ Desk"/>
    <m/>
  </r>
  <r>
    <d v="2023-03-12T00:00:00"/>
    <x v="0"/>
    <s v="UCLA Undergrad"/>
    <d v="2023-03-12T00:00:00"/>
    <s v="IPHONE17"/>
    <s v="SEL Boelter Circ Desk"/>
    <s v="IPH-BOE-01"/>
  </r>
  <r>
    <d v="2023-03-12T00:00:00"/>
    <x v="0"/>
    <s v="UCLA Undergrad"/>
    <d v="2023-03-12T00:00:00"/>
    <s v="IPHONE44"/>
    <s v="CLICC Circ Desk"/>
    <m/>
  </r>
  <r>
    <d v="2023-03-12T00:00:00"/>
    <x v="0"/>
    <s v="UCLA Undergrad"/>
    <d v="2023-03-12T00:00:00"/>
    <s v="IPHONE48"/>
    <s v="CLICC Circ Desk"/>
    <s v="IPH-POW-04"/>
  </r>
  <r>
    <d v="2023-03-12T00:00:00"/>
    <x v="0"/>
    <s v="UCLA Undergrad"/>
    <d v="2023-03-12T00:00:00"/>
    <s v="IPHONE73"/>
    <s v="Default Circulation Desk"/>
    <m/>
  </r>
  <r>
    <d v="2023-03-12T00:00:00"/>
    <x v="0"/>
    <s v="UCLA Undergrad"/>
    <d v="2023-03-12T00:00:00"/>
    <s v="IPHONE74"/>
    <s v="Default Circulation Desk"/>
    <m/>
  </r>
  <r>
    <d v="2023-03-12T00:00:00"/>
    <x v="0"/>
    <s v="UCLA Undergrad"/>
    <d v="2023-03-12T00:00:00"/>
    <s v="MACUSBC12"/>
    <s v="Default Circulation Desk"/>
    <s v="USBC-LOC-01"/>
  </r>
  <r>
    <d v="2023-03-12T00:00:00"/>
    <x v="0"/>
    <s v="UCLA Undergrad"/>
    <d v="2023-03-12T00:00:00"/>
    <s v="MACUSBC16"/>
    <s v="Default Circulation Desk"/>
    <s v="USBC-LOC-05"/>
  </r>
  <r>
    <d v="2023-03-12T00:00:00"/>
    <x v="0"/>
    <s v="UCLA Undergrad"/>
    <d v="2023-03-12T00:00:00"/>
    <s v="MACUSBC17"/>
    <s v="Default Circulation Desk"/>
    <s v="USBC-LOC-06"/>
  </r>
  <r>
    <d v="2023-03-12T00:00:00"/>
    <x v="0"/>
    <s v="UCLA Undergrad"/>
    <d v="2023-03-12T00:00:00"/>
    <s v="WALLADPT08"/>
    <s v="SEL Boelter Circ Desk"/>
    <s v="ADP-BOE-06"/>
  </r>
  <r>
    <d v="2023-03-12T00:00:00"/>
    <x v="0"/>
    <s v="UCLA Undergrad"/>
    <d v="2023-03-12T00:00:00"/>
    <s v="WALLADPT12"/>
    <s v="CLICC Circ Desk"/>
    <s v="ADP-POW-01"/>
  </r>
  <r>
    <d v="2023-03-12T00:00:00"/>
    <x v="0"/>
    <s v="UCLA Undergrad"/>
    <d v="2023-03-12T00:00:00"/>
    <s v="WALLADPT40"/>
    <s v="CLICC Circ Desk"/>
    <m/>
  </r>
  <r>
    <d v="2023-03-12T00:00:00"/>
    <x v="0"/>
    <s v="UCLA Undergrad"/>
    <d v="2023-03-19T00:00:00"/>
    <s v="CBK059"/>
    <s v="CLICC Circ Desk"/>
    <s v="CPOW-25"/>
  </r>
  <r>
    <d v="2023-03-12T00:00:00"/>
    <x v="0"/>
    <s v="UCLA Undergrad"/>
    <d v="2023-03-19T00:00:00"/>
    <s v="CBK207"/>
    <s v="Biomed Circ Desk"/>
    <s v="CBK-BIO-18"/>
  </r>
  <r>
    <d v="2023-03-12T00:00:00"/>
    <x v="0"/>
    <s v="UCLA Undergrad"/>
    <d v="2023-03-19T00:00:00"/>
    <s v="CBK209"/>
    <s v="Biomed Circ Desk"/>
    <s v="CBK-BIO-20"/>
  </r>
  <r>
    <d v="2023-03-12T00:00:00"/>
    <x v="0"/>
    <s v="UCLA Undergrad"/>
    <d v="2023-03-19T00:00:00"/>
    <s v="CBK405"/>
    <s v="CLICC Circ Desk"/>
    <s v="CBK-CLICC-156"/>
  </r>
  <r>
    <d v="2023-03-12T00:00:00"/>
    <x v="0"/>
    <s v="UCLA Undergrad"/>
    <d v="2023-03-19T00:00:00"/>
    <s v="CLICC-ML-2028"/>
    <s v="CLICC Circ Desk"/>
    <s v="CLICC-ML-2028"/>
  </r>
  <r>
    <d v="2023-03-12T00:00:00"/>
    <x v="0"/>
    <s v="UCLA Undergrad"/>
    <d v="2023-03-19T00:00:00"/>
    <s v="CLICC-MM-0076"/>
    <s v="CLICC Circ Desk"/>
    <s v="ITS iPad 128"/>
  </r>
  <r>
    <d v="2023-03-12T00:00:00"/>
    <x v="0"/>
    <s v="UCLA Undergrad"/>
    <d v="2023-03-24T00:00:00"/>
    <s v="CLICC-MM-0110"/>
    <s v="CLICC Circ Desk"/>
    <s v="ITS iPad 253"/>
  </r>
  <r>
    <d v="2023-03-12T00:00:00"/>
    <x v="101"/>
    <s v="UCLA Undergrad"/>
    <d v="2023-03-24T00:00:00"/>
    <s v="CLICC-ML-0086"/>
    <s v="CLICC Circ Desk"/>
    <s v="ITS MacBook 141"/>
  </r>
  <r>
    <d v="2023-03-13T00:00:00"/>
    <x v="0"/>
    <m/>
    <d v="2023-03-13T00:00:00"/>
    <s v="ANDROID22"/>
    <s v="CLICC Circ Desk"/>
    <s v="AND-POW-01"/>
  </r>
  <r>
    <d v="2023-03-13T00:00:00"/>
    <x v="0"/>
    <m/>
    <d v="2023-03-13T00:00:00"/>
    <s v="CBK-303"/>
    <s v="Default Circulation Desk"/>
    <s v="CBK-CLICC-54"/>
  </r>
  <r>
    <d v="2023-03-13T00:00:00"/>
    <x v="0"/>
    <m/>
    <d v="2023-03-13T00:00:00"/>
    <s v="CBK235"/>
    <s v="SEL Geology Circ Desk"/>
    <s v="CBK-GEO-06"/>
  </r>
  <r>
    <d v="2023-03-13T00:00:00"/>
    <x v="0"/>
    <m/>
    <d v="2023-03-13T00:00:00"/>
    <s v="CLICC-ML-0075"/>
    <s v="CLICC Circ Desk"/>
    <s v="ITS MacBook 162"/>
  </r>
  <r>
    <d v="2023-03-13T00:00:00"/>
    <x v="0"/>
    <m/>
    <d v="2023-03-13T00:00:00"/>
    <s v="CLICC-ML-0093"/>
    <s v="CLICC Circ Desk"/>
    <s v="ITS MacBook 139"/>
  </r>
  <r>
    <d v="2023-03-13T00:00:00"/>
    <x v="0"/>
    <m/>
    <d v="2023-03-13T00:00:00"/>
    <s v="CLICC-ML-0139"/>
    <s v="CLICC Circ Desk"/>
    <s v="ITS MacBook 122"/>
  </r>
  <r>
    <d v="2023-03-13T00:00:00"/>
    <x v="0"/>
    <m/>
    <d v="2023-03-13T00:00:00"/>
    <s v="CLICC-ML-2004"/>
    <s v="CLICC Circ Desk"/>
    <s v="CLICC-ML-2004"/>
  </r>
  <r>
    <d v="2023-03-13T00:00:00"/>
    <x v="0"/>
    <m/>
    <d v="2023-03-13T00:00:00"/>
    <s v="CLICC-ML-2042"/>
    <s v="CLICC Circ Desk"/>
    <s v="CLICC-ML-2042"/>
  </r>
  <r>
    <d v="2023-03-13T00:00:00"/>
    <x v="0"/>
    <m/>
    <d v="2023-03-13T00:00:00"/>
    <s v="CLICC-ML-2043"/>
    <s v="CLICC Circ Desk"/>
    <s v="CLICC-ML-2043"/>
  </r>
  <r>
    <d v="2023-03-13T00:00:00"/>
    <x v="0"/>
    <m/>
    <d v="2023-03-13T00:00:00"/>
    <s v="CLICC-ML-2052"/>
    <s v="CLICC Circ Desk"/>
    <s v="CLICC-ML-2052"/>
  </r>
  <r>
    <d v="2023-03-13T00:00:00"/>
    <x v="0"/>
    <m/>
    <d v="2023-03-13T00:00:00"/>
    <s v="CLICC-ML-2055"/>
    <s v="CLICC Circ Desk"/>
    <s v="CLICC-ML-2055"/>
  </r>
  <r>
    <d v="2023-03-13T00:00:00"/>
    <x v="0"/>
    <m/>
    <d v="2023-03-13T00:00:00"/>
    <s v="CLICC-ML-2062"/>
    <s v="CLICC Circ Desk"/>
    <s v="CLICC-ML-2062"/>
  </r>
  <r>
    <d v="2023-03-13T00:00:00"/>
    <x v="0"/>
    <m/>
    <d v="2023-03-13T00:00:00"/>
    <s v="CLICC-ML-2079"/>
    <s v="CLICC Circ Desk"/>
    <s v="CLICC-ML-2079"/>
  </r>
  <r>
    <d v="2023-03-13T00:00:00"/>
    <x v="0"/>
    <m/>
    <d v="2023-03-13T00:00:00"/>
    <s v="CLICC-ML-2088"/>
    <s v="CLICC Circ Desk"/>
    <s v="CLICC-ML-2088"/>
  </r>
  <r>
    <d v="2023-03-13T00:00:00"/>
    <x v="0"/>
    <m/>
    <d v="2023-03-13T00:00:00"/>
    <s v="CLICC-ML-2098"/>
    <s v="CLICC Circ Desk"/>
    <s v="CLICC-ML-2098"/>
  </r>
  <r>
    <d v="2023-03-13T00:00:00"/>
    <x v="0"/>
    <m/>
    <d v="2023-03-13T00:00:00"/>
    <s v="HP-028"/>
    <s v="CLICC Circ Desk"/>
    <s v="WL-BCR-18"/>
  </r>
  <r>
    <d v="2023-03-13T00:00:00"/>
    <x v="0"/>
    <m/>
    <d v="2023-03-13T00:00:00"/>
    <s v="HP-033"/>
    <s v="CLICC Circ Desk"/>
    <s v="WL-GEO-003"/>
  </r>
  <r>
    <d v="2023-03-13T00:00:00"/>
    <x v="0"/>
    <m/>
    <d v="2023-03-13T00:00:00"/>
    <s v="HP-092"/>
    <s v="CLICC Circ Desk"/>
    <s v="WL-POW-01"/>
  </r>
  <r>
    <d v="2023-03-13T00:00:00"/>
    <x v="0"/>
    <m/>
    <d v="2023-03-13T00:00:00"/>
    <s v="HP-118"/>
    <s v="CLICC Circ Desk"/>
    <s v="WL-PC2-07"/>
  </r>
  <r>
    <d v="2023-03-13T00:00:00"/>
    <x v="0"/>
    <m/>
    <d v="2023-03-13T00:00:00"/>
    <s v="HP-120"/>
    <s v="CLICC Circ Desk"/>
    <s v="WL-PC2-09"/>
  </r>
  <r>
    <d v="2023-03-13T00:00:00"/>
    <x v="0"/>
    <m/>
    <d v="2023-03-13T00:00:00"/>
    <s v="HP-121"/>
    <s v="CLICC Circ Desk"/>
    <s v="WL-PC2-10"/>
  </r>
  <r>
    <d v="2023-03-13T00:00:00"/>
    <x v="0"/>
    <m/>
    <d v="2023-03-13T00:00:00"/>
    <s v="HP-143"/>
    <s v="CLICC Circ Desk"/>
    <s v="WL-UNA-02"/>
  </r>
  <r>
    <d v="2023-03-13T00:00:00"/>
    <x v="0"/>
    <m/>
    <d v="2023-03-13T00:00:00"/>
    <s v="HP093"/>
    <s v="CLICC Circ Desk"/>
    <s v="WL-POW-02"/>
  </r>
  <r>
    <d v="2023-03-13T00:00:00"/>
    <x v="0"/>
    <m/>
    <d v="2023-03-13T00:00:00"/>
    <s v="HP122"/>
    <s v="CLICC Circ Desk"/>
    <s v="WL-PC2-11"/>
  </r>
  <r>
    <d v="2023-03-13T00:00:00"/>
    <x v="0"/>
    <m/>
    <d v="2023-03-13T00:00:00"/>
    <s v="IPHONE21"/>
    <s v="SEL Boelter Circ Desk"/>
    <s v="IPH-BOE-05"/>
  </r>
  <r>
    <d v="2023-03-13T00:00:00"/>
    <x v="0"/>
    <m/>
    <d v="2023-03-13T00:00:00"/>
    <s v="IPHONE23"/>
    <s v="SEL Geology Circ Desk"/>
    <s v="IPH-GEO-01"/>
  </r>
  <r>
    <d v="2023-03-13T00:00:00"/>
    <x v="0"/>
    <m/>
    <d v="2023-03-13T00:00:00"/>
    <s v="IPHONE32"/>
    <s v="CLICC Circ Desk"/>
    <s v="IPH-YRL-08"/>
  </r>
  <r>
    <d v="2023-03-13T00:00:00"/>
    <x v="0"/>
    <m/>
    <d v="2023-03-13T00:00:00"/>
    <s v="IPHONE52"/>
    <s v="CLICC Circ Desk"/>
    <s v="IPH-POW-08"/>
  </r>
  <r>
    <d v="2023-03-13T00:00:00"/>
    <x v="0"/>
    <m/>
    <d v="2023-03-13T00:00:00"/>
    <s v="MACCHRG63"/>
    <s v="Biomed Circ Desk"/>
    <s v="MAGT-BIO-02"/>
  </r>
  <r>
    <d v="2023-03-13T00:00:00"/>
    <x v="0"/>
    <m/>
    <d v="2023-03-13T00:00:00"/>
    <s v="MACCHRG67"/>
    <s v="Biomed Circ Desk"/>
    <s v="MAGT-BIO-06"/>
  </r>
  <r>
    <d v="2023-03-13T00:00:00"/>
    <x v="0"/>
    <m/>
    <d v="2023-03-13T00:00:00"/>
    <s v="MACUSBC24"/>
    <s v="CLICC Circ Desk"/>
    <s v="USBC-POW-07"/>
  </r>
  <r>
    <d v="2023-03-13T00:00:00"/>
    <x v="0"/>
    <m/>
    <d v="2023-03-13T00:00:00"/>
    <s v="OMNI15"/>
    <s v="SEL Boelter Circ Desk"/>
    <s v="OMN-BOE-05"/>
  </r>
  <r>
    <d v="2023-03-13T00:00:00"/>
    <x v="0"/>
    <m/>
    <d v="2023-03-13T00:00:00"/>
    <s v="WALLADPT10"/>
    <s v="SEL Geology Circ Desk"/>
    <s v="ADP-GEO-01"/>
  </r>
  <r>
    <d v="2023-03-13T00:00:00"/>
    <x v="0"/>
    <m/>
    <d v="2023-03-13T00:00:00"/>
    <s v="WALLADPT11"/>
    <s v="SEL Geology Circ Desk"/>
    <s v="ADP-GEO-02"/>
  </r>
  <r>
    <d v="2023-03-13T00:00:00"/>
    <x v="0"/>
    <m/>
    <d v="2023-03-13T00:00:00"/>
    <s v="WALLADPT23"/>
    <s v="Biomed Circ Desk"/>
    <s v="ADP-BIO-07"/>
  </r>
  <r>
    <d v="2023-03-13T00:00:00"/>
    <x v="0"/>
    <m/>
    <d v="2023-03-13T00:00:00"/>
    <s v="WALLADPT50"/>
    <s v="CLICC Circ Desk"/>
    <m/>
  </r>
  <r>
    <d v="2023-03-13T00:00:00"/>
    <x v="0"/>
    <s v="UCLA Academic"/>
    <d v="2023-03-13T00:00:00"/>
    <s v="HDST17"/>
    <s v="CLICC Circ Desk"/>
    <s v="HDS-POW-06"/>
  </r>
  <r>
    <d v="2023-03-13T00:00:00"/>
    <x v="0"/>
    <s v="UCLA Academic"/>
    <d v="2023-03-13T00:00:00"/>
    <s v="HDST23"/>
    <s v="Biomed Circ Desk"/>
    <s v="HDS-BIO-06"/>
  </r>
  <r>
    <d v="2023-03-13T00:00:00"/>
    <x v="0"/>
    <s v="UCLA Academic"/>
    <d v="2023-03-13T00:00:00"/>
    <s v="IPHONE58"/>
    <s v="Biomed Circ Desk"/>
    <s v="IPH-BIO-02"/>
  </r>
  <r>
    <d v="2023-03-13T00:00:00"/>
    <x v="0"/>
    <s v="UCLA Academic"/>
    <d v="2023-03-13T00:00:00"/>
    <s v="UHDMI10"/>
    <s v="CLICC Circ Desk"/>
    <m/>
  </r>
  <r>
    <d v="2023-03-13T00:00:00"/>
    <x v="0"/>
    <s v="UCLA Academic"/>
    <d v="2023-03-13T00:00:00"/>
    <s v="WALLADPT20"/>
    <s v="Biomed Circ Desk"/>
    <s v="ADP-BIO-04"/>
  </r>
  <r>
    <d v="2023-03-13T00:00:00"/>
    <x v="0"/>
    <s v="UCLA Academic"/>
    <d v="2023-03-20T00:00:00"/>
    <s v="CLICC-ML-0088"/>
    <s v="CLICC Circ Desk"/>
    <s v="ITS MacBook 134"/>
  </r>
  <r>
    <d v="2023-03-13T00:00:00"/>
    <x v="0"/>
    <s v="UCLA Graduate"/>
    <d v="2023-03-13T00:00:00"/>
    <s v="ANDROID22"/>
    <s v="CLICC Circ Desk"/>
    <s v="AND-POW-01"/>
  </r>
  <r>
    <d v="2023-03-13T00:00:00"/>
    <x v="0"/>
    <s v="UCLA Graduate"/>
    <d v="2023-03-13T00:00:00"/>
    <s v="HDMIC15"/>
    <s v="CLICC Circ Desk"/>
    <s v="HDMC-YRL-07"/>
  </r>
  <r>
    <d v="2023-03-13T00:00:00"/>
    <x v="0"/>
    <s v="UCLA Graduate"/>
    <d v="2023-03-13T00:00:00"/>
    <s v="HDST11"/>
    <s v="CLICC Circ Desk"/>
    <s v="HDS-YRL-05"/>
  </r>
  <r>
    <d v="2023-03-13T00:00:00"/>
    <x v="0"/>
    <s v="UCLA Graduate"/>
    <d v="2023-03-13T00:00:00"/>
    <s v="IPHONE17"/>
    <s v="SEL Boelter Circ Desk"/>
    <s v="IPH-BOE-01"/>
  </r>
  <r>
    <d v="2023-03-13T00:00:00"/>
    <x v="0"/>
    <s v="UCLA Graduate"/>
    <d v="2023-03-13T00:00:00"/>
    <s v="IPHONE31"/>
    <s v="CLICC Circ Desk"/>
    <s v="IPH-YRL-07"/>
  </r>
  <r>
    <d v="2023-03-13T00:00:00"/>
    <x v="0"/>
    <s v="UCLA Graduate"/>
    <d v="2023-03-13T00:00:00"/>
    <s v="IPHONE34"/>
    <s v="CLICC Circ Desk"/>
    <s v="IPH-YRL-10"/>
  </r>
  <r>
    <d v="2023-03-13T00:00:00"/>
    <x v="0"/>
    <s v="UCLA Graduate"/>
    <d v="2023-03-13T00:00:00"/>
    <s v="IPHONE60"/>
    <s v="Biomed Circ Desk"/>
    <s v="IPH-BIO-04"/>
  </r>
  <r>
    <d v="2023-03-13T00:00:00"/>
    <x v="0"/>
    <s v="UCLA Graduate"/>
    <d v="2023-03-13T00:00:00"/>
    <s v="MACCHRG42"/>
    <s v="CLICC Circ Desk"/>
    <s v="MAGT-YRL-04"/>
  </r>
  <r>
    <d v="2023-03-13T00:00:00"/>
    <x v="0"/>
    <s v="UCLA Graduate"/>
    <d v="2023-03-13T00:00:00"/>
    <s v="MACCHRG63"/>
    <s v="Biomed Circ Desk"/>
    <s v="MAGT-BIO-02"/>
  </r>
  <r>
    <d v="2023-03-13T00:00:00"/>
    <x v="0"/>
    <s v="UCLA Graduate"/>
    <d v="2023-03-13T00:00:00"/>
    <s v="MACCHRG67"/>
    <s v="Biomed Circ Desk"/>
    <s v="MAGT-BIO-06"/>
  </r>
  <r>
    <d v="2023-03-13T00:00:00"/>
    <x v="0"/>
    <s v="UCLA Graduate"/>
    <d v="2023-03-13T00:00:00"/>
    <s v="MACCHRG67"/>
    <s v="SEL Boelter Circ Desk"/>
    <s v="MAGT-BIO-06"/>
  </r>
  <r>
    <d v="2023-03-13T00:00:00"/>
    <x v="0"/>
    <s v="UCLA Graduate"/>
    <d v="2023-03-13T00:00:00"/>
    <s v="MACUSBC08"/>
    <s v="CLICC Circ Desk"/>
    <s v="USBC-YRL-04"/>
  </r>
  <r>
    <d v="2023-03-13T00:00:00"/>
    <x v="0"/>
    <s v="UCLA Graduate"/>
    <d v="2023-03-13T00:00:00"/>
    <s v="MACUSBC09"/>
    <s v="CLICC Circ Desk"/>
    <s v="USBC-YRL-05"/>
  </r>
  <r>
    <d v="2023-03-13T00:00:00"/>
    <x v="0"/>
    <s v="UCLA Graduate"/>
    <d v="2023-03-13T00:00:00"/>
    <s v="MACUSBC23"/>
    <s v="CLICC Circ Desk"/>
    <s v="USBC-POW-06"/>
  </r>
  <r>
    <d v="2023-03-13T00:00:00"/>
    <x v="0"/>
    <s v="UCLA Graduate"/>
    <d v="2023-03-13T00:00:00"/>
    <s v="OMNI25"/>
    <s v="Music Circ Desk"/>
    <s v="OMN-MUS-05"/>
  </r>
  <r>
    <d v="2023-03-13T00:00:00"/>
    <x v="0"/>
    <s v="UCLA Graduate"/>
    <d v="2023-03-13T00:00:00"/>
    <s v="UHDMI19"/>
    <s v="CLICC Circ Desk"/>
    <m/>
  </r>
  <r>
    <d v="2023-03-13T00:00:00"/>
    <x v="0"/>
    <s v="UCLA Graduate"/>
    <d v="2023-03-13T00:00:00"/>
    <s v="WALLADPT08"/>
    <s v="SEL Boelter Circ Desk"/>
    <s v="ADP-BOE-06"/>
  </r>
  <r>
    <d v="2023-03-13T00:00:00"/>
    <x v="0"/>
    <s v="UCLA Graduate"/>
    <d v="2023-03-13T00:00:00"/>
    <s v="WALLADPT23"/>
    <s v="Biomed Circ Desk"/>
    <s v="ADP-BIO-07"/>
  </r>
  <r>
    <d v="2023-03-13T00:00:00"/>
    <x v="0"/>
    <s v="UCLA Graduate"/>
    <d v="2023-03-13T00:00:00"/>
    <s v="WALLADPT24"/>
    <s v="CLICC Circ Desk"/>
    <s v="ADP-YRL-01"/>
  </r>
  <r>
    <d v="2023-03-13T00:00:00"/>
    <x v="0"/>
    <s v="UCLA Graduate"/>
    <d v="2023-03-13T00:00:00"/>
    <s v="WALLADPT43"/>
    <s v="CLICC Circ Desk"/>
    <m/>
  </r>
  <r>
    <d v="2023-03-13T00:00:00"/>
    <x v="0"/>
    <s v="UCLA Graduate"/>
    <d v="2023-03-13T00:00:00"/>
    <s v="WALLADPT47"/>
    <s v="CLICC Circ Desk"/>
    <m/>
  </r>
  <r>
    <d v="2023-03-13T00:00:00"/>
    <x v="0"/>
    <s v="UCLA Graduate"/>
    <d v="2023-03-20T00:00:00"/>
    <s v="CBK195"/>
    <s v="Biomed Circ Desk"/>
    <s v="CBK-BIO-06"/>
  </r>
  <r>
    <d v="2023-03-13T00:00:00"/>
    <x v="0"/>
    <s v="UCLA Graduate"/>
    <d v="2023-03-20T00:00:00"/>
    <s v="CBK198"/>
    <s v="Biomed Circ Desk"/>
    <s v="CBK-BIO-09"/>
  </r>
  <r>
    <d v="2023-03-13T00:00:00"/>
    <x v="0"/>
    <s v="UCLA Graduate"/>
    <d v="2023-03-20T00:00:00"/>
    <s v="CLICC-ML-0127"/>
    <s v="CLICC Circ Desk"/>
    <s v="ITS MacBook 136"/>
  </r>
  <r>
    <d v="2023-03-13T00:00:00"/>
    <x v="0"/>
    <s v="UCLA Graduate"/>
    <d v="2023-03-20T00:00:00"/>
    <s v="FAC882"/>
    <s v="CLICC Circ Desk"/>
    <s v="ITS iPad 270"/>
  </r>
  <r>
    <d v="2023-03-13T00:00:00"/>
    <x v="0"/>
    <s v="UCLA Graduate"/>
    <d v="2023-03-24T00:00:00"/>
    <s v="CLICC-MM-0040"/>
    <s v="CLICC Circ Desk"/>
    <s v="ITS iPad 63"/>
  </r>
  <r>
    <d v="2023-03-13T00:00:00"/>
    <x v="0"/>
    <s v="UCLA Graduate"/>
    <d v="2023-03-27T00:00:00"/>
    <s v="CBK193"/>
    <s v="Biomed Circ Desk"/>
    <s v="CBK-BIO-04"/>
  </r>
  <r>
    <d v="2023-03-13T00:00:00"/>
    <x v="0"/>
    <s v="UCLA Graduate"/>
    <d v="2023-03-27T00:00:00"/>
    <s v="HP148"/>
    <s v="CLICC Circ Desk"/>
    <s v="WL-LTL-02"/>
  </r>
  <r>
    <d v="2023-03-13T00:00:00"/>
    <x v="0"/>
    <s v="UCLA Law Grad"/>
    <d v="2023-03-27T00:00:00"/>
    <s v="HP007"/>
    <s v="CLICC Circ Desk"/>
    <s v="WL-BIO-07"/>
  </r>
  <r>
    <d v="2023-03-13T00:00:00"/>
    <x v="0"/>
    <s v="UCLA Music Undergrad"/>
    <d v="2023-03-27T00:00:00"/>
    <s v="HP152"/>
    <s v="CLICC Circ Desk"/>
    <s v="WL-LAB-01"/>
  </r>
  <r>
    <d v="2023-03-13T00:00:00"/>
    <x v="0"/>
    <s v="UCLA Staff"/>
    <d v="2023-03-13T00:00:00"/>
    <s v="MACUSBC20"/>
    <s v="CLICC Circ Desk"/>
    <s v="USBC-POW-03"/>
  </r>
  <r>
    <d v="2023-03-13T00:00:00"/>
    <x v="0"/>
    <s v="UCLA Staff"/>
    <d v="2023-03-20T00:00:00"/>
    <s v="CBK022"/>
    <s v="CLICC Circ Desk"/>
    <s v="CBK-022"/>
  </r>
  <r>
    <d v="2023-03-13T00:00:00"/>
    <x v="0"/>
    <s v="UCLA Staff"/>
    <d v="2023-03-20T00:00:00"/>
    <s v="CBK191"/>
    <s v="Biomed Circ Desk"/>
    <s v="CBK-BIO-02"/>
  </r>
  <r>
    <d v="2023-03-13T00:00:00"/>
    <x v="0"/>
    <s v="UCLA Undergrad"/>
    <d v="2023-03-13T00:00:00"/>
    <s v="ANDROID16"/>
    <s v="Default Circulation Desk"/>
    <s v="AND-LOC-01"/>
  </r>
  <r>
    <d v="2023-03-13T00:00:00"/>
    <x v="0"/>
    <s v="UCLA Undergrad"/>
    <d v="2023-03-13T00:00:00"/>
    <s v="ANDROID18"/>
    <s v="Default Circulation Desk"/>
    <s v="AND-LOC-03"/>
  </r>
  <r>
    <d v="2023-03-13T00:00:00"/>
    <x v="0"/>
    <s v="UCLA Undergrad"/>
    <d v="2023-03-13T00:00:00"/>
    <s v="ANKER02"/>
    <s v="CLICC Circ Desk"/>
    <m/>
  </r>
  <r>
    <d v="2023-03-13T00:00:00"/>
    <x v="0"/>
    <s v="UCLA Undergrad"/>
    <d v="2023-03-13T00:00:00"/>
    <s v="HDMIC20"/>
    <s v="CLICC Circ Desk"/>
    <s v="HDMC-YRL-12"/>
  </r>
  <r>
    <d v="2023-03-13T00:00:00"/>
    <x v="0"/>
    <s v="UCLA Undergrad"/>
    <d v="2023-03-13T00:00:00"/>
    <s v="HDST09"/>
    <s v="CLICC Circ Desk"/>
    <s v="HDS-YRL-03"/>
  </r>
  <r>
    <d v="2023-03-13T00:00:00"/>
    <x v="0"/>
    <s v="UCLA Undergrad"/>
    <d v="2023-03-13T00:00:00"/>
    <s v="HPUSBC09"/>
    <s v="SEL Boelter Circ Desk"/>
    <m/>
  </r>
  <r>
    <d v="2023-03-13T00:00:00"/>
    <x v="0"/>
    <s v="UCLA Undergrad"/>
    <d v="2023-03-13T00:00:00"/>
    <s v="HPUSBC12"/>
    <s v="SEL Boelter Circ Desk"/>
    <m/>
  </r>
  <r>
    <d v="2023-03-13T00:00:00"/>
    <x v="0"/>
    <s v="UCLA Undergrad"/>
    <d v="2023-03-13T00:00:00"/>
    <s v="IPHONE18"/>
    <s v="SEL Boelter Circ Desk"/>
    <s v="IPH-BOE-02"/>
  </r>
  <r>
    <d v="2023-03-13T00:00:00"/>
    <x v="0"/>
    <s v="UCLA Undergrad"/>
    <d v="2023-03-13T00:00:00"/>
    <s v="IPHONE21"/>
    <s v="SEL Boelter Circ Desk"/>
    <s v="IPH-BOE-05"/>
  </r>
  <r>
    <d v="2023-03-13T00:00:00"/>
    <x v="0"/>
    <s v="UCLA Undergrad"/>
    <d v="2023-03-13T00:00:00"/>
    <s v="IPHONE33"/>
    <s v="CLICC Circ Desk"/>
    <s v="IPH-YRL-09"/>
  </r>
  <r>
    <d v="2023-03-13T00:00:00"/>
    <x v="0"/>
    <s v="UCLA Undergrad"/>
    <d v="2023-03-13T00:00:00"/>
    <s v="IPHONE36"/>
    <s v="CLICC Circ Desk"/>
    <s v="IPH-YRL-12"/>
  </r>
  <r>
    <d v="2023-03-13T00:00:00"/>
    <x v="0"/>
    <s v="UCLA Undergrad"/>
    <d v="2023-03-13T00:00:00"/>
    <s v="IPHONE37"/>
    <s v="CLICC Circ Desk"/>
    <s v="IPH-YRL-13"/>
  </r>
  <r>
    <d v="2023-03-13T00:00:00"/>
    <x v="0"/>
    <s v="UCLA Undergrad"/>
    <d v="2023-03-13T00:00:00"/>
    <s v="IPHONE43"/>
    <s v="Default Circulation Desk"/>
    <s v="IPH-LOC-05"/>
  </r>
  <r>
    <d v="2023-03-13T00:00:00"/>
    <x v="0"/>
    <s v="UCLA Undergrad"/>
    <d v="2023-03-13T00:00:00"/>
    <s v="IPHONE48"/>
    <s v="CLICC Circ Desk"/>
    <s v="IPH-POW-04"/>
  </r>
  <r>
    <d v="2023-03-13T00:00:00"/>
    <x v="0"/>
    <s v="UCLA Undergrad"/>
    <d v="2023-03-13T00:00:00"/>
    <s v="IPHONE52"/>
    <s v="CLICC Circ Desk"/>
    <s v="IPH-POW-08"/>
  </r>
  <r>
    <d v="2023-03-13T00:00:00"/>
    <x v="0"/>
    <s v="UCLA Undergrad"/>
    <d v="2023-03-13T00:00:00"/>
    <s v="IPHONE54"/>
    <s v="CLICC Circ Desk"/>
    <s v="IPH-POW-10"/>
  </r>
  <r>
    <d v="2023-03-13T00:00:00"/>
    <x v="0"/>
    <s v="UCLA Undergrad"/>
    <d v="2023-03-13T00:00:00"/>
    <s v="IPHONE58"/>
    <s v="Biomed Circ Desk"/>
    <s v="IPH-BIO-02"/>
  </r>
  <r>
    <d v="2023-03-13T00:00:00"/>
    <x v="0"/>
    <s v="UCLA Undergrad"/>
    <d v="2023-03-13T00:00:00"/>
    <s v="IPHONE78"/>
    <s v="CLICC Circ Desk"/>
    <m/>
  </r>
  <r>
    <d v="2023-03-13T00:00:00"/>
    <x v="0"/>
    <s v="UCLA Undergrad"/>
    <d v="2023-03-13T00:00:00"/>
    <s v="IPHONE80"/>
    <s v="CLICC Circ Desk"/>
    <m/>
  </r>
  <r>
    <d v="2023-03-13T00:00:00"/>
    <x v="0"/>
    <s v="UCLA Undergrad"/>
    <d v="2023-03-13T00:00:00"/>
    <s v="MACCHRG35"/>
    <s v="SEL Boelter Circ Desk"/>
    <s v="MAGT-BOE-04"/>
  </r>
  <r>
    <d v="2023-03-13T00:00:00"/>
    <x v="0"/>
    <s v="UCLA Undergrad"/>
    <d v="2023-03-13T00:00:00"/>
    <s v="MACCHRG42"/>
    <s v="CLICC Circ Desk"/>
    <s v="MAGT-YRL-04"/>
  </r>
  <r>
    <d v="2023-03-13T00:00:00"/>
    <x v="0"/>
    <s v="UCLA Undergrad"/>
    <d v="2023-03-13T00:00:00"/>
    <s v="MACCHRG47"/>
    <s v="CLICC Circ Desk"/>
    <s v="MAGT-POW-01"/>
  </r>
  <r>
    <d v="2023-03-13T00:00:00"/>
    <x v="0"/>
    <s v="UCLA Undergrad"/>
    <d v="2023-03-13T00:00:00"/>
    <s v="MACCHRG58"/>
    <s v="CLICC Circ Desk"/>
    <s v="MAGT-POW-12"/>
  </r>
  <r>
    <d v="2023-03-13T00:00:00"/>
    <x v="0"/>
    <s v="UCLA Undergrad"/>
    <d v="2023-03-13T00:00:00"/>
    <s v="MACUSBC06"/>
    <s v="CLICC Circ Desk"/>
    <s v="USBC-YRL-02"/>
  </r>
  <r>
    <d v="2023-03-13T00:00:00"/>
    <x v="0"/>
    <s v="UCLA Undergrad"/>
    <d v="2023-03-13T00:00:00"/>
    <s v="MACUSBC08"/>
    <s v="CLICC Circ Desk"/>
    <s v="USBC-YRL-04"/>
  </r>
  <r>
    <d v="2023-03-13T00:00:00"/>
    <x v="0"/>
    <s v="UCLA Undergrad"/>
    <d v="2023-03-13T00:00:00"/>
    <s v="MACUSBC09"/>
    <s v="CLICC Circ Desk"/>
    <s v="USBC-YRL-05"/>
  </r>
  <r>
    <d v="2023-03-13T00:00:00"/>
    <x v="0"/>
    <s v="UCLA Undergrad"/>
    <d v="2023-03-13T00:00:00"/>
    <s v="MACUSBC16"/>
    <s v="Default Circulation Desk"/>
    <s v="USBC-LOC-05"/>
  </r>
  <r>
    <d v="2023-03-13T00:00:00"/>
    <x v="0"/>
    <s v="UCLA Undergrad"/>
    <d v="2023-03-13T00:00:00"/>
    <s v="MACUSBC19"/>
    <s v="CLICC Circ Desk"/>
    <s v="USBC-POW-02"/>
  </r>
  <r>
    <d v="2023-03-13T00:00:00"/>
    <x v="0"/>
    <s v="UCLA Undergrad"/>
    <d v="2023-03-13T00:00:00"/>
    <s v="MACUSBC24"/>
    <s v="CLICC Circ Desk"/>
    <s v="USBC-POW-07"/>
  </r>
  <r>
    <d v="2023-03-13T00:00:00"/>
    <x v="0"/>
    <s v="UCLA Undergrad"/>
    <d v="2023-03-13T00:00:00"/>
    <s v="MACUSBC25"/>
    <s v="CLICC Circ Desk"/>
    <s v="USBC-POW-08"/>
  </r>
  <r>
    <d v="2023-03-13T00:00:00"/>
    <x v="0"/>
    <s v="UCLA Undergrad"/>
    <d v="2023-03-13T00:00:00"/>
    <s v="MACUSBC30"/>
    <s v="CLICC Circ Desk"/>
    <m/>
  </r>
  <r>
    <d v="2023-03-13T00:00:00"/>
    <x v="0"/>
    <s v="UCLA Undergrad"/>
    <d v="2023-03-13T00:00:00"/>
    <s v="OMNI11"/>
    <s v="SEL Boelter Circ Desk"/>
    <s v="OMN-BOE-01"/>
  </r>
  <r>
    <d v="2023-03-13T00:00:00"/>
    <x v="0"/>
    <s v="UCLA Undergrad"/>
    <d v="2023-03-13T00:00:00"/>
    <s v="OMNI17"/>
    <s v="SEL Boelter Circ Desk"/>
    <s v="OMN-BOE-07"/>
  </r>
  <r>
    <d v="2023-03-13T00:00:00"/>
    <x v="0"/>
    <s v="UCLA Undergrad"/>
    <d v="2023-03-13T00:00:00"/>
    <s v="OMNI18"/>
    <s v="SEL Boelter Circ Desk"/>
    <s v="OMN-BOE-08"/>
  </r>
  <r>
    <d v="2023-03-13T00:00:00"/>
    <x v="0"/>
    <s v="UCLA Undergrad"/>
    <d v="2023-03-13T00:00:00"/>
    <s v="UVGA15"/>
    <s v="CLICC Circ Desk"/>
    <m/>
  </r>
  <r>
    <d v="2023-03-13T00:00:00"/>
    <x v="0"/>
    <s v="UCLA Undergrad"/>
    <d v="2023-03-13T00:00:00"/>
    <s v="UVGA22"/>
    <s v="CLICC Circ Desk"/>
    <m/>
  </r>
  <r>
    <d v="2023-03-13T00:00:00"/>
    <x v="0"/>
    <s v="UCLA Undergrad"/>
    <d v="2023-03-13T00:00:00"/>
    <s v="WALLADPT05"/>
    <s v="SEL Boelter Circ Desk"/>
    <s v="ADP-BOE-03"/>
  </r>
  <r>
    <d v="2023-03-13T00:00:00"/>
    <x v="0"/>
    <s v="UCLA Undergrad"/>
    <d v="2023-03-13T00:00:00"/>
    <s v="WALLADPT07"/>
    <s v="SEL Boelter Circ Desk"/>
    <s v="ADP-BOE-05"/>
  </r>
  <r>
    <d v="2023-03-13T00:00:00"/>
    <x v="0"/>
    <s v="UCLA Undergrad"/>
    <d v="2023-03-13T00:00:00"/>
    <s v="WALLADPT23"/>
    <s v="Biomed Circ Desk"/>
    <s v="ADP-BIO-07"/>
  </r>
  <r>
    <d v="2023-03-13T00:00:00"/>
    <x v="0"/>
    <s v="UCLA Undergrad"/>
    <d v="2023-03-13T00:00:00"/>
    <s v="WALLADPT24"/>
    <s v="CLICC Circ Desk"/>
    <s v="ADP-YRL-01"/>
  </r>
  <r>
    <d v="2023-03-13T00:00:00"/>
    <x v="0"/>
    <s v="UCLA Undergrad"/>
    <d v="2023-03-13T00:00:00"/>
    <s v="WALLADPT25"/>
    <s v="CLICC Circ Desk"/>
    <s v="ADP-YRL-02"/>
  </r>
  <r>
    <d v="2023-03-13T00:00:00"/>
    <x v="0"/>
    <s v="UCLA Undergrad"/>
    <d v="2023-03-13T00:00:00"/>
    <s v="WALLADPT31"/>
    <s v="CLICC Circ Desk"/>
    <m/>
  </r>
  <r>
    <d v="2023-03-13T00:00:00"/>
    <x v="0"/>
    <s v="UCLA Undergrad"/>
    <d v="2023-03-13T00:00:00"/>
    <s v="WALLADPT33"/>
    <s v="CLICC Circ Desk"/>
    <m/>
  </r>
  <r>
    <d v="2023-03-13T00:00:00"/>
    <x v="0"/>
    <s v="UCLA Undergrad"/>
    <d v="2023-03-13T00:00:00"/>
    <s v="WALLADPT39"/>
    <s v="CLICC Circ Desk"/>
    <m/>
  </r>
  <r>
    <d v="2023-03-13T00:00:00"/>
    <x v="0"/>
    <s v="UCLA Undergrad"/>
    <d v="2023-03-13T00:00:00"/>
    <s v="WALLADPT40"/>
    <s v="CLICC Circ Desk"/>
    <m/>
  </r>
  <r>
    <d v="2023-03-13T00:00:00"/>
    <x v="0"/>
    <s v="UCLA Undergrad"/>
    <d v="2023-03-13T00:00:00"/>
    <s v="WALLADPT41"/>
    <s v="CLICC Circ Desk"/>
    <m/>
  </r>
  <r>
    <d v="2023-03-13T00:00:00"/>
    <x v="0"/>
    <s v="UCLA Undergrad"/>
    <d v="2023-03-13T00:00:00"/>
    <s v="WALLADPT50"/>
    <s v="CLICC Circ Desk"/>
    <m/>
  </r>
  <r>
    <d v="2023-03-13T00:00:00"/>
    <x v="0"/>
    <s v="UCLA Undergrad"/>
    <d v="2023-03-14T00:00:00"/>
    <s v="MACUSBC13"/>
    <s v="Default Circulation Desk"/>
    <s v="USBC-LOC-02"/>
  </r>
  <r>
    <d v="2023-03-13T00:00:00"/>
    <x v="0"/>
    <s v="UCLA Undergrad"/>
    <d v="2023-03-16T00:00:00"/>
    <s v="CALC07"/>
    <s v="CLICC Circ Desk"/>
    <s v="CAL-POW-06"/>
  </r>
  <r>
    <d v="2023-03-13T00:00:00"/>
    <x v="0"/>
    <s v="UCLA Undergrad"/>
    <d v="2023-03-20T00:00:00"/>
    <s v="CBK200"/>
    <s v="Biomed Circ Desk"/>
    <s v="CBK-BIO-11"/>
  </r>
  <r>
    <d v="2023-03-13T00:00:00"/>
    <x v="0"/>
    <s v="UCLA Undergrad"/>
    <d v="2023-03-20T00:00:00"/>
    <s v="CBK202"/>
    <s v="Biomed Circ Desk"/>
    <s v="CBK-BIO-13"/>
  </r>
  <r>
    <d v="2023-03-13T00:00:00"/>
    <x v="0"/>
    <s v="UCLA Undergrad"/>
    <d v="2023-03-20T00:00:00"/>
    <s v="CBK206"/>
    <s v="Biomed Circ Desk"/>
    <s v="CBK-BIO-17"/>
  </r>
  <r>
    <d v="2023-03-13T00:00:00"/>
    <x v="0"/>
    <s v="UCLA Undergrad"/>
    <d v="2023-03-20T00:00:00"/>
    <s v="CBK370"/>
    <s v="Default Circulation Desk"/>
    <s v="CBK-CLICC-121"/>
  </r>
  <r>
    <d v="2023-03-13T00:00:00"/>
    <x v="0"/>
    <s v="UCLA Undergrad"/>
    <d v="2023-03-20T00:00:00"/>
    <s v="CBK373"/>
    <s v="Default Circulation Desk"/>
    <s v="CBK-CLICC-124"/>
  </r>
  <r>
    <d v="2023-03-13T00:00:00"/>
    <x v="0"/>
    <s v="UCLA Undergrad"/>
    <d v="2023-03-20T00:00:00"/>
    <s v="CBK412"/>
    <s v="CLICC Circ Desk"/>
    <s v="CBK-CLICC-163"/>
  </r>
  <r>
    <d v="2023-03-13T00:00:00"/>
    <x v="0"/>
    <s v="UCLA Undergrad"/>
    <d v="2023-03-20T00:00:00"/>
    <s v="CLICC-ML-0068"/>
    <s v="CLICC Circ Desk"/>
    <s v="ITS MacBook 78"/>
  </r>
  <r>
    <d v="2023-03-13T00:00:00"/>
    <x v="0"/>
    <s v="UCLA Undergrad"/>
    <d v="2023-03-20T00:00:00"/>
    <s v="CLICC-ML-2024"/>
    <s v="CLICC Circ Desk"/>
    <s v="CLICC-ML-2024"/>
  </r>
  <r>
    <d v="2023-03-13T00:00:00"/>
    <x v="0"/>
    <s v="UCLA Undergrad"/>
    <d v="2023-03-20T00:00:00"/>
    <s v="CLICC-MM-0004"/>
    <s v="CLICC Circ Desk"/>
    <s v="ITS iPad 40"/>
  </r>
  <r>
    <d v="2023-03-13T00:00:00"/>
    <x v="0"/>
    <s v="UCLA Undergrad"/>
    <d v="2023-03-20T00:00:00"/>
    <s v="CLICC-MM-0011"/>
    <s v="CLICC Circ Desk"/>
    <s v="ITS iPad 184"/>
  </r>
  <r>
    <d v="2023-03-13T00:00:00"/>
    <x v="0"/>
    <s v="UCLA Undergrad"/>
    <d v="2023-03-20T00:00:00"/>
    <s v="CLICC-MM-0067"/>
    <s v="CLICC Circ Desk"/>
    <s v="ITS iPad 278"/>
  </r>
  <r>
    <d v="2023-03-13T00:00:00"/>
    <x v="0"/>
    <s v="UCLA Undergrad"/>
    <d v="2023-03-20T00:00:00"/>
    <s v="HP019"/>
    <s v="CLICC Circ Desk"/>
    <s v="WL-BCR-09"/>
  </r>
  <r>
    <d v="2023-03-13T00:00:00"/>
    <x v="0"/>
    <s v="UCLA Undergrad"/>
    <d v="2023-03-20T00:00:00"/>
    <s v="HP088"/>
    <s v="CLICC Circ Desk"/>
    <s v="WL-RC2-18"/>
  </r>
  <r>
    <d v="2023-03-13T00:00:00"/>
    <x v="0"/>
    <s v="UCLA Undergrad"/>
    <d v="2023-03-20T00:00:00"/>
    <s v="HP151"/>
    <s v="CLICC Circ Desk"/>
    <s v="WL-LTL-05"/>
  </r>
  <r>
    <d v="2023-03-13T00:00:00"/>
    <x v="0"/>
    <s v="UCLA Undergrad"/>
    <d v="2023-03-23T00:00:00"/>
    <s v="CLICC-MM-0101"/>
    <s v="CLICC Circ Desk"/>
    <s v="ITS iPad 240"/>
  </r>
  <r>
    <d v="2023-03-13T00:00:00"/>
    <x v="0"/>
    <s v="UCLA Undergrad"/>
    <d v="2023-03-24T00:00:00"/>
    <s v="CLICC-ML-0113"/>
    <s v="CLICC Circ Desk"/>
    <s v="ITS MacBook 103"/>
  </r>
  <r>
    <d v="2023-03-13T00:00:00"/>
    <x v="0"/>
    <s v="UCLA Undergrad"/>
    <d v="2023-03-24T00:00:00"/>
    <s v="CLICC-ML-2065"/>
    <s v="CLICC Circ Desk"/>
    <s v="CLICC-ML-2065"/>
  </r>
  <r>
    <d v="2023-03-13T00:00:00"/>
    <x v="0"/>
    <s v="UCLA Undergrad"/>
    <d v="2023-03-27T00:00:00"/>
    <s v="CLICC-ML-0002"/>
    <s v="CLICC Circ Desk"/>
    <s v="ITS MacBook 145"/>
  </r>
  <r>
    <d v="2023-03-13T00:00:00"/>
    <x v="0"/>
    <s v="UCLA Undergrad"/>
    <d v="2023-03-27T00:00:00"/>
    <s v="CLICC-ML-0049"/>
    <s v="CLICC Circ Desk"/>
    <s v="ITS MacBook 31"/>
  </r>
  <r>
    <d v="2023-03-13T00:00:00"/>
    <x v="0"/>
    <s v="UCLA Undergrad"/>
    <d v="2023-03-27T00:00:00"/>
    <s v="CLICC-ML-2010"/>
    <s v="CLICC Circ Desk"/>
    <s v="CLICC-ML-2010"/>
  </r>
  <r>
    <d v="2023-03-13T00:00:00"/>
    <x v="0"/>
    <s v="UCLA Undergrad"/>
    <d v="2023-03-27T00:00:00"/>
    <s v="CLICC-MM-0056"/>
    <s v="CLICC Circ Desk"/>
    <s v="ITS iPad 177"/>
  </r>
  <r>
    <d v="2023-03-13T00:00:00"/>
    <x v="0"/>
    <s v="UCLA Undergrad"/>
    <d v="2023-03-27T00:00:00"/>
    <s v="HP-050"/>
    <s v="CLICC Circ Desk"/>
    <s v="WL-SEL-15"/>
  </r>
  <r>
    <d v="2023-03-13T00:00:00"/>
    <x v="0"/>
    <s v="UCLA Undergrad"/>
    <d v="2023-03-27T00:00:00"/>
    <s v="HP104"/>
    <s v="CLICC Circ Desk"/>
    <s v="W-POW-13"/>
  </r>
  <r>
    <d v="2023-03-13T00:00:00"/>
    <x v="102"/>
    <s v="UCLA Undergrad"/>
    <d v="2023-03-27T00:00:00"/>
    <s v="CLICC-MM-0228"/>
    <s v="CLICC Circ Desk"/>
    <s v="ITS iPad 241"/>
  </r>
  <r>
    <d v="2023-03-13T00:00:00"/>
    <x v="103"/>
    <s v="UCLA Undergrad"/>
    <d v="2023-03-27T00:00:00"/>
    <s v="CBK423"/>
    <s v="Default Circulation Desk"/>
    <s v="CBK-CLICC-174"/>
  </r>
  <r>
    <d v="2023-03-13T00:00:00"/>
    <x v="104"/>
    <s v="UCLA Undergrad"/>
    <d v="2023-03-27T00:00:00"/>
    <s v="HP-024"/>
    <s v="CLICC Circ Desk"/>
    <s v="WL-BCR-14"/>
  </r>
  <r>
    <d v="2023-03-13T00:00:00"/>
    <x v="105"/>
    <s v="UCLA Graduate"/>
    <d v="2023-03-27T00:00:00"/>
    <s v="HP-136"/>
    <s v="CLICC Circ Desk"/>
    <s v="WL-PC2-25"/>
  </r>
  <r>
    <d v="2023-03-13T00:00:00"/>
    <x v="106"/>
    <s v="UCLA Undergrad"/>
    <d v="2023-03-13T00:00:00"/>
    <s v="HDST12"/>
    <s v="CLICC Circ Desk"/>
    <s v="HDS-POW-01"/>
  </r>
  <r>
    <d v="2023-03-13T00:00:00"/>
    <x v="107"/>
    <s v="UCLA Undergrad"/>
    <d v="2023-03-27T00:00:00"/>
    <s v="CLICC-ML-2059"/>
    <s v="CLICC Circ Desk"/>
    <s v="CLICC-ML-2059"/>
  </r>
  <r>
    <d v="2023-03-13T00:00:00"/>
    <x v="108"/>
    <s v="UCLA Undergrad"/>
    <d v="2023-03-27T00:00:00"/>
    <s v="CLICC-MM-0081"/>
    <s v="CLICC Circ Desk"/>
    <s v="ITS iPad 117"/>
  </r>
  <r>
    <d v="2023-03-13T00:00:00"/>
    <x v="109"/>
    <s v="UCLA Undergrad"/>
    <d v="2023-03-27T00:00:00"/>
    <s v="CLICC-MM-0112"/>
    <s v="CLICC Circ Desk"/>
    <s v="ITS iPad 8"/>
  </r>
  <r>
    <d v="2023-03-13T00:00:00"/>
    <x v="110"/>
    <s v="UCLA Undergrad"/>
    <d v="2023-03-27T00:00:00"/>
    <s v="CLICC-MM-0132"/>
    <s v="CLICC Circ Desk"/>
    <s v="ITS iPad 236"/>
  </r>
  <r>
    <d v="2023-03-13T00:00:00"/>
    <x v="111"/>
    <s v="UCLA Graduate"/>
    <d v="2023-03-27T00:00:00"/>
    <s v="CLICC-MM-0079"/>
    <s v="CLICC Circ Desk"/>
    <s v="ITS iPad 84"/>
  </r>
  <r>
    <d v="2023-03-14T00:00:00"/>
    <x v="0"/>
    <m/>
    <d v="2023-03-14T00:00:00"/>
    <s v="CBK022"/>
    <s v="CLICC Circ Desk"/>
    <s v="CBK-022"/>
  </r>
  <r>
    <d v="2023-03-14T00:00:00"/>
    <x v="0"/>
    <m/>
    <d v="2023-03-14T00:00:00"/>
    <s v="CBK100"/>
    <s v="CLICC Circ Desk"/>
    <s v="CBCR-21"/>
  </r>
  <r>
    <d v="2023-03-14T00:00:00"/>
    <x v="0"/>
    <m/>
    <d v="2023-03-14T00:00:00"/>
    <s v="CBK173"/>
    <s v="CLICC Circ Desk"/>
    <s v="CL-GEO-04"/>
  </r>
  <r>
    <d v="2023-03-14T00:00:00"/>
    <x v="0"/>
    <m/>
    <d v="2023-03-14T00:00:00"/>
    <s v="CBK301"/>
    <s v="CLICC Circ Desk"/>
    <s v="CBK-CLICC-52"/>
  </r>
  <r>
    <d v="2023-03-14T00:00:00"/>
    <x v="0"/>
    <m/>
    <d v="2023-03-14T00:00:00"/>
    <s v="CBK320"/>
    <s v="CLICC Circ Desk"/>
    <s v="CBK-CLICC-71"/>
  </r>
  <r>
    <d v="2023-03-14T00:00:00"/>
    <x v="0"/>
    <m/>
    <d v="2023-03-14T00:00:00"/>
    <s v="CBK406"/>
    <s v="CLICC Circ Desk"/>
    <s v="CBK-CLICC-157"/>
  </r>
  <r>
    <d v="2023-03-14T00:00:00"/>
    <x v="0"/>
    <m/>
    <d v="2023-03-14T00:00:00"/>
    <s v="CLICC-ML-0001"/>
    <s v="CLICC Circ Desk"/>
    <s v="ITS MacBook 171"/>
  </r>
  <r>
    <d v="2023-03-14T00:00:00"/>
    <x v="0"/>
    <m/>
    <d v="2023-03-14T00:00:00"/>
    <s v="CLICC-ML-0022"/>
    <s v="CLICC Circ Desk"/>
    <s v="ITS MacBook 39"/>
  </r>
  <r>
    <d v="2023-03-14T00:00:00"/>
    <x v="0"/>
    <m/>
    <d v="2023-03-14T00:00:00"/>
    <s v="CLICC-ML-0112"/>
    <s v="CLICC Circ Desk"/>
    <s v="ITS MacBook 153"/>
  </r>
  <r>
    <d v="2023-03-14T00:00:00"/>
    <x v="0"/>
    <m/>
    <d v="2023-03-14T00:00:00"/>
    <s v="CLICC-ML-2044"/>
    <s v="CLICC Circ Desk"/>
    <s v="CLICC-ML-2044"/>
  </r>
  <r>
    <d v="2023-03-14T00:00:00"/>
    <x v="0"/>
    <m/>
    <d v="2023-03-14T00:00:00"/>
    <s v="CLICC-ML-2061"/>
    <s v="CLICC Circ Desk"/>
    <s v="CLICC-ML-2061"/>
  </r>
  <r>
    <d v="2023-03-14T00:00:00"/>
    <x v="0"/>
    <m/>
    <d v="2023-03-14T00:00:00"/>
    <s v="CLICC-MM-0124"/>
    <s v="CLICC Circ Desk"/>
    <s v="ITS iPad 257"/>
  </r>
  <r>
    <d v="2023-03-14T00:00:00"/>
    <x v="0"/>
    <m/>
    <d v="2023-03-14T00:00:00"/>
    <s v="CLICC-MM-033"/>
    <s v="CLICC Circ Desk"/>
    <m/>
  </r>
  <r>
    <d v="2023-03-14T00:00:00"/>
    <x v="0"/>
    <m/>
    <d v="2023-03-14T00:00:00"/>
    <s v="CLICC-MM-061"/>
    <s v="CLICC Circ Desk"/>
    <m/>
  </r>
  <r>
    <d v="2023-03-14T00:00:00"/>
    <x v="0"/>
    <m/>
    <d v="2023-03-14T00:00:00"/>
    <s v="HP-022"/>
    <s v="CLICC Circ Desk"/>
    <s v="WL-BCR-12"/>
  </r>
  <r>
    <d v="2023-03-14T00:00:00"/>
    <x v="0"/>
    <m/>
    <d v="2023-03-14T00:00:00"/>
    <s v="HP-163"/>
    <s v="CLICC Circ Desk"/>
    <s v="WL-LAB-12"/>
  </r>
  <r>
    <d v="2023-03-14T00:00:00"/>
    <x v="0"/>
    <m/>
    <d v="2023-03-14T00:00:00"/>
    <s v="HP021"/>
    <s v="CLICC Circ Desk"/>
    <s v="WL-BCR-11"/>
  </r>
  <r>
    <d v="2023-03-14T00:00:00"/>
    <x v="0"/>
    <m/>
    <d v="2023-03-14T00:00:00"/>
    <s v="IPHONE17"/>
    <s v="SEL Boelter Circ Desk"/>
    <s v="IPH-BOE-01"/>
  </r>
  <r>
    <d v="2023-03-14T00:00:00"/>
    <x v="0"/>
    <m/>
    <d v="2023-03-14T00:00:00"/>
    <s v="MACUSBC13"/>
    <s v="Default Circulation Desk"/>
    <s v="USBC-LOC-02"/>
  </r>
  <r>
    <d v="2023-03-14T00:00:00"/>
    <x v="0"/>
    <m/>
    <d v="2023-03-14T00:00:00"/>
    <s v="WALLADPT08"/>
    <s v="SEL Boelter Circ Desk"/>
    <s v="ADP-BOE-06"/>
  </r>
  <r>
    <d v="2023-03-14T00:00:00"/>
    <x v="0"/>
    <m/>
    <d v="2023-03-14T00:00:00"/>
    <s v="WALLADPT49"/>
    <s v="CLICC Circ Desk"/>
    <m/>
  </r>
  <r>
    <d v="2023-03-14T00:00:00"/>
    <x v="0"/>
    <s v="UCLA Graduate"/>
    <d v="2023-03-14T00:00:00"/>
    <s v="HDMIC09"/>
    <s v="CLICC Circ Desk"/>
    <s v="HDMC-YRL-01"/>
  </r>
  <r>
    <d v="2023-03-14T00:00:00"/>
    <x v="0"/>
    <s v="UCLA Graduate"/>
    <d v="2023-03-14T00:00:00"/>
    <s v="HDMIC15"/>
    <s v="CLICC Circ Desk"/>
    <s v="HDMC-YRL-07"/>
  </r>
  <r>
    <d v="2023-03-14T00:00:00"/>
    <x v="0"/>
    <s v="UCLA Graduate"/>
    <d v="2023-03-14T00:00:00"/>
    <s v="HDMIC20"/>
    <s v="CLICC Circ Desk"/>
    <s v="HDMC-YRL-12"/>
  </r>
  <r>
    <d v="2023-03-14T00:00:00"/>
    <x v="0"/>
    <s v="UCLA Graduate"/>
    <d v="2023-03-14T00:00:00"/>
    <s v="HPUSBC09"/>
    <s v="SEL Boelter Circ Desk"/>
    <m/>
  </r>
  <r>
    <d v="2023-03-14T00:00:00"/>
    <x v="0"/>
    <s v="UCLA Graduate"/>
    <d v="2023-03-14T00:00:00"/>
    <s v="IPHONE04"/>
    <s v="Music Circ Desk"/>
    <s v="IPH-MUS-04"/>
  </r>
  <r>
    <d v="2023-03-14T00:00:00"/>
    <x v="0"/>
    <s v="UCLA Graduate"/>
    <d v="2023-03-14T00:00:00"/>
    <s v="IPHONE54"/>
    <s v="CLICC Circ Desk"/>
    <s v="IPH-POW-10"/>
  </r>
  <r>
    <d v="2023-03-14T00:00:00"/>
    <x v="0"/>
    <s v="UCLA Graduate"/>
    <d v="2023-03-14T00:00:00"/>
    <s v="IPHONE60"/>
    <s v="Biomed Circ Desk"/>
    <s v="IPH-BIO-04"/>
  </r>
  <r>
    <d v="2023-03-14T00:00:00"/>
    <x v="0"/>
    <s v="UCLA Graduate"/>
    <d v="2023-03-14T00:00:00"/>
    <s v="MACCHRG47"/>
    <s v="CLICC Circ Desk"/>
    <s v="MAGT-POW-01"/>
  </r>
  <r>
    <d v="2023-03-14T00:00:00"/>
    <x v="0"/>
    <s v="UCLA Graduate"/>
    <d v="2023-03-14T00:00:00"/>
    <s v="MACCHRG67"/>
    <s v="Biomed Circ Desk"/>
    <s v="MAGT-BIO-06"/>
  </r>
  <r>
    <d v="2023-03-14T00:00:00"/>
    <x v="0"/>
    <s v="UCLA Graduate"/>
    <d v="2023-03-14T00:00:00"/>
    <s v="MACUSBC19"/>
    <s v="CLICC Circ Desk"/>
    <s v="USBC-POW-02"/>
  </r>
  <r>
    <d v="2023-03-14T00:00:00"/>
    <x v="0"/>
    <s v="UCLA Graduate"/>
    <d v="2023-03-14T00:00:00"/>
    <s v="MACUSBC23"/>
    <s v="CLICC Circ Desk"/>
    <s v="USBC-POW-06"/>
  </r>
  <r>
    <d v="2023-03-14T00:00:00"/>
    <x v="0"/>
    <s v="UCLA Graduate"/>
    <d v="2023-03-14T00:00:00"/>
    <s v="MACUSBC24"/>
    <s v="CLICC Circ Desk"/>
    <s v="USBC-POW-07"/>
  </r>
  <r>
    <d v="2023-03-14T00:00:00"/>
    <x v="0"/>
    <s v="UCLA Graduate"/>
    <d v="2023-03-14T00:00:00"/>
    <s v="OMNI28"/>
    <s v="Music Circ Desk"/>
    <s v="OMN-MUS-08"/>
  </r>
  <r>
    <d v="2023-03-14T00:00:00"/>
    <x v="0"/>
    <s v="UCLA Graduate"/>
    <d v="2023-03-14T00:00:00"/>
    <s v="UHDMI11"/>
    <s v="CLICC Circ Desk"/>
    <m/>
  </r>
  <r>
    <d v="2023-03-14T00:00:00"/>
    <x v="0"/>
    <s v="UCLA Graduate"/>
    <d v="2023-03-14T00:00:00"/>
    <s v="UHDMI16"/>
    <s v="CLICC Circ Desk"/>
    <m/>
  </r>
  <r>
    <d v="2023-03-14T00:00:00"/>
    <x v="0"/>
    <s v="UCLA Graduate"/>
    <d v="2023-03-14T00:00:00"/>
    <s v="UVGA09"/>
    <s v="CLICC Circ Desk"/>
    <s v="UVGA-YRL-01"/>
  </r>
  <r>
    <d v="2023-03-14T00:00:00"/>
    <x v="0"/>
    <s v="UCLA Graduate"/>
    <d v="2023-03-14T00:00:00"/>
    <s v="WALLADPT30"/>
    <s v="CLICC Circ Desk"/>
    <m/>
  </r>
  <r>
    <d v="2023-03-14T00:00:00"/>
    <x v="0"/>
    <s v="UCLA Graduate"/>
    <d v="2023-03-14T00:00:00"/>
    <s v="WALLADPT45"/>
    <s v="CLICC Circ Desk"/>
    <m/>
  </r>
  <r>
    <d v="2023-03-14T00:00:00"/>
    <x v="0"/>
    <s v="UCLA Graduate"/>
    <d v="2023-03-21T00:00:00"/>
    <s v="CLICC-MM-0218"/>
    <s v="CLICC Circ Desk"/>
    <s v="ITS iPad 2"/>
  </r>
  <r>
    <d v="2023-03-14T00:00:00"/>
    <x v="0"/>
    <s v="UCLA Music Undergrad"/>
    <d v="2023-03-14T00:00:00"/>
    <s v="MACUSBC12"/>
    <s v="Default Circulation Desk"/>
    <s v="USBC-LOC-01"/>
  </r>
  <r>
    <d v="2023-03-14T00:00:00"/>
    <x v="0"/>
    <s v="UCLA Music Undergrad"/>
    <d v="2023-03-14T00:00:00"/>
    <s v="MACUSBC16"/>
    <s v="Default Circulation Desk"/>
    <s v="USBC-LOC-05"/>
  </r>
  <r>
    <d v="2023-03-14T00:00:00"/>
    <x v="0"/>
    <s v="UCLA Music Undergrad"/>
    <d v="2023-03-14T00:00:00"/>
    <s v="MACUSBC17"/>
    <s v="Default Circulation Desk"/>
    <s v="USBC-LOC-06"/>
  </r>
  <r>
    <d v="2023-03-14T00:00:00"/>
    <x v="0"/>
    <s v="UCLA Staff"/>
    <d v="2023-03-14T00:00:00"/>
    <s v="MACUSBC25"/>
    <s v="CLICC Circ Desk"/>
    <s v="USBC-POW-08"/>
  </r>
  <r>
    <d v="2023-03-14T00:00:00"/>
    <x v="0"/>
    <s v="UCLA Staff"/>
    <d v="2023-03-21T00:00:00"/>
    <s v="CBK022"/>
    <s v="CLICC Circ Desk"/>
    <s v="CBK-022"/>
  </r>
  <r>
    <d v="2023-03-14T00:00:00"/>
    <x v="0"/>
    <s v="UCLA Staff"/>
    <d v="2023-03-21T00:00:00"/>
    <s v="CBK192"/>
    <s v="Biomed Circ Desk"/>
    <s v="CBK-BIO-03"/>
  </r>
  <r>
    <d v="2023-03-14T00:00:00"/>
    <x v="0"/>
    <s v="UCLA Undergrad"/>
    <d v="2023-03-14T00:00:00"/>
    <s v="BOEIPHONE04"/>
    <s v="SEL Boelter Circ Desk"/>
    <s v="BOE-IPHONE-04"/>
  </r>
  <r>
    <d v="2023-03-14T00:00:00"/>
    <x v="0"/>
    <s v="UCLA Undergrad"/>
    <d v="2023-03-14T00:00:00"/>
    <s v="HDMIC09"/>
    <s v="CLICC Circ Desk"/>
    <s v="HDMC-YRL-01"/>
  </r>
  <r>
    <d v="2023-03-14T00:00:00"/>
    <x v="0"/>
    <s v="UCLA Undergrad"/>
    <d v="2023-03-14T00:00:00"/>
    <s v="HDMIC13"/>
    <s v="CLICC Circ Desk"/>
    <s v="HDMC-YRL-05"/>
  </r>
  <r>
    <d v="2023-03-14T00:00:00"/>
    <x v="0"/>
    <s v="UCLA Undergrad"/>
    <d v="2023-03-14T00:00:00"/>
    <s v="HDMIC15"/>
    <s v="CLICC Circ Desk"/>
    <s v="HDMC-YRL-07"/>
  </r>
  <r>
    <d v="2023-03-14T00:00:00"/>
    <x v="0"/>
    <s v="UCLA Undergrad"/>
    <d v="2023-03-14T00:00:00"/>
    <s v="HDST15"/>
    <s v="CLICC Circ Desk"/>
    <s v="HDS-POW-04"/>
  </r>
  <r>
    <d v="2023-03-14T00:00:00"/>
    <x v="0"/>
    <s v="UCLA Undergrad"/>
    <d v="2023-03-14T00:00:00"/>
    <s v="HDST17"/>
    <s v="CLICC Circ Desk"/>
    <s v="HDS-POW-06"/>
  </r>
  <r>
    <d v="2023-03-14T00:00:00"/>
    <x v="0"/>
    <s v="UCLA Undergrad"/>
    <d v="2023-03-14T00:00:00"/>
    <s v="HPUSBC12"/>
    <s v="SEL Boelter Circ Desk"/>
    <m/>
  </r>
  <r>
    <d v="2023-03-14T00:00:00"/>
    <x v="0"/>
    <s v="UCLA Undergrad"/>
    <d v="2023-03-14T00:00:00"/>
    <s v="IPHONE04"/>
    <s v="Music Circ Desk"/>
    <s v="IPH-MUS-04"/>
  </r>
  <r>
    <d v="2023-03-14T00:00:00"/>
    <x v="0"/>
    <s v="UCLA Undergrad"/>
    <d v="2023-03-14T00:00:00"/>
    <s v="IPHONE17"/>
    <s v="Biomed Circ Desk"/>
    <s v="IPH-BOE-01"/>
  </r>
  <r>
    <d v="2023-03-14T00:00:00"/>
    <x v="0"/>
    <s v="UCLA Undergrad"/>
    <d v="2023-03-14T00:00:00"/>
    <s v="IPHONE17"/>
    <s v="SEL Boelter Circ Desk"/>
    <s v="IPH-BOE-01"/>
  </r>
  <r>
    <d v="2023-03-14T00:00:00"/>
    <x v="0"/>
    <s v="UCLA Undergrad"/>
    <d v="2023-03-14T00:00:00"/>
    <s v="IPHONE24"/>
    <s v="SEL Geology Circ Desk"/>
    <s v="IPH-GEO-02"/>
  </r>
  <r>
    <d v="2023-03-14T00:00:00"/>
    <x v="0"/>
    <s v="UCLA Undergrad"/>
    <d v="2023-03-14T00:00:00"/>
    <s v="IPHONE33"/>
    <s v="CLICC Circ Desk"/>
    <s v="IPH-YRL-09"/>
  </r>
  <r>
    <d v="2023-03-14T00:00:00"/>
    <x v="0"/>
    <s v="UCLA Undergrad"/>
    <d v="2023-03-14T00:00:00"/>
    <s v="IPHONE34"/>
    <s v="CLICC Circ Desk"/>
    <s v="IPH-YRL-10"/>
  </r>
  <r>
    <d v="2023-03-14T00:00:00"/>
    <x v="0"/>
    <s v="UCLA Undergrad"/>
    <d v="2023-03-14T00:00:00"/>
    <s v="IPHONE37"/>
    <s v="CLICC Circ Desk"/>
    <s v="IPH-YRL-13"/>
  </r>
  <r>
    <d v="2023-03-14T00:00:00"/>
    <x v="0"/>
    <s v="UCLA Undergrad"/>
    <d v="2023-03-14T00:00:00"/>
    <s v="IPHONE41"/>
    <s v="Default Circulation Desk"/>
    <s v="IPH-LOC-03"/>
  </r>
  <r>
    <d v="2023-03-14T00:00:00"/>
    <x v="0"/>
    <s v="UCLA Undergrad"/>
    <d v="2023-03-14T00:00:00"/>
    <s v="IPHONE42"/>
    <s v="Default Circulation Desk"/>
    <s v="IPH-LOC-04"/>
  </r>
  <r>
    <d v="2023-03-14T00:00:00"/>
    <x v="0"/>
    <s v="UCLA Undergrad"/>
    <d v="2023-03-14T00:00:00"/>
    <s v="IPHONE48"/>
    <s v="CLICC Circ Desk"/>
    <s v="IPH-POW-04"/>
  </r>
  <r>
    <d v="2023-03-14T00:00:00"/>
    <x v="0"/>
    <s v="UCLA Undergrad"/>
    <d v="2023-03-14T00:00:00"/>
    <s v="IPHONE52"/>
    <s v="CLICC Circ Desk"/>
    <s v="IPH-POW-08"/>
  </r>
  <r>
    <d v="2023-03-14T00:00:00"/>
    <x v="0"/>
    <s v="UCLA Undergrad"/>
    <d v="2023-03-14T00:00:00"/>
    <s v="IPHONE66"/>
    <s v="Default Circulation Desk"/>
    <m/>
  </r>
  <r>
    <d v="2023-03-14T00:00:00"/>
    <x v="0"/>
    <s v="UCLA Undergrad"/>
    <d v="2023-03-14T00:00:00"/>
    <s v="IPHONE78"/>
    <s v="CLICC Circ Desk"/>
    <m/>
  </r>
  <r>
    <d v="2023-03-14T00:00:00"/>
    <x v="0"/>
    <s v="UCLA Undergrad"/>
    <d v="2023-03-14T00:00:00"/>
    <s v="MACCHRG35"/>
    <s v="SEL Boelter Circ Desk"/>
    <s v="MAGT-BOE-04"/>
  </r>
  <r>
    <d v="2023-03-14T00:00:00"/>
    <x v="0"/>
    <s v="UCLA Undergrad"/>
    <d v="2023-03-14T00:00:00"/>
    <s v="MACUSBC06"/>
    <s v="CLICC Circ Desk"/>
    <s v="USBC-YRL-02"/>
  </r>
  <r>
    <d v="2023-03-14T00:00:00"/>
    <x v="0"/>
    <s v="UCLA Undergrad"/>
    <d v="2023-03-14T00:00:00"/>
    <s v="MACUSBC08"/>
    <s v="CLICC Circ Desk"/>
    <s v="USBC-YRL-04"/>
  </r>
  <r>
    <d v="2023-03-14T00:00:00"/>
    <x v="0"/>
    <s v="UCLA Undergrad"/>
    <d v="2023-03-14T00:00:00"/>
    <s v="MACUSBC09"/>
    <s v="CLICC Circ Desk"/>
    <s v="USBC-YRL-05"/>
  </r>
  <r>
    <d v="2023-03-14T00:00:00"/>
    <x v="0"/>
    <s v="UCLA Undergrad"/>
    <d v="2023-03-14T00:00:00"/>
    <s v="MACUSBC19"/>
    <s v="CLICC Circ Desk"/>
    <s v="USBC-POW-02"/>
  </r>
  <r>
    <d v="2023-03-14T00:00:00"/>
    <x v="0"/>
    <s v="UCLA Undergrad"/>
    <d v="2023-03-14T00:00:00"/>
    <s v="MACUSBC23"/>
    <s v="CLICC Circ Desk"/>
    <s v="USBC-POW-06"/>
  </r>
  <r>
    <d v="2023-03-14T00:00:00"/>
    <x v="0"/>
    <s v="UCLA Undergrad"/>
    <d v="2023-03-14T00:00:00"/>
    <s v="MACUSBC24"/>
    <s v="CLICC Circ Desk"/>
    <s v="USBC-POW-07"/>
  </r>
  <r>
    <d v="2023-03-14T00:00:00"/>
    <x v="0"/>
    <s v="UCLA Undergrad"/>
    <d v="2023-03-14T00:00:00"/>
    <s v="MACUSBC25"/>
    <s v="CLICC Circ Desk"/>
    <s v="USBC-POW-08"/>
  </r>
  <r>
    <d v="2023-03-14T00:00:00"/>
    <x v="0"/>
    <s v="UCLA Undergrad"/>
    <d v="2023-03-14T00:00:00"/>
    <s v="MACUSBC30"/>
    <s v="CLICC Circ Desk"/>
    <m/>
  </r>
  <r>
    <d v="2023-03-14T00:00:00"/>
    <x v="0"/>
    <s v="UCLA Undergrad"/>
    <d v="2023-03-14T00:00:00"/>
    <s v="MSE09"/>
    <s v="CLICC Circ Desk"/>
    <m/>
  </r>
  <r>
    <d v="2023-03-14T00:00:00"/>
    <x v="0"/>
    <s v="UCLA Undergrad"/>
    <d v="2023-03-14T00:00:00"/>
    <s v="OMNI11"/>
    <s v="SEL Boelter Circ Desk"/>
    <s v="OMN-BOE-01"/>
  </r>
  <r>
    <d v="2023-03-14T00:00:00"/>
    <x v="0"/>
    <s v="UCLA Undergrad"/>
    <d v="2023-03-14T00:00:00"/>
    <s v="OMNI12"/>
    <s v="Biomed Circ Desk"/>
    <s v="OMN-BOE-02"/>
  </r>
  <r>
    <d v="2023-03-14T00:00:00"/>
    <x v="0"/>
    <s v="UCLA Undergrad"/>
    <d v="2023-03-14T00:00:00"/>
    <s v="OMNI14"/>
    <s v="SEL Boelter Circ Desk"/>
    <s v="OMN-BOE-04"/>
  </r>
  <r>
    <d v="2023-03-14T00:00:00"/>
    <x v="0"/>
    <s v="UCLA Undergrad"/>
    <d v="2023-03-14T00:00:00"/>
    <s v="OMNI15"/>
    <s v="SEL Boelter Circ Desk"/>
    <s v="OMN-BOE-05"/>
  </r>
  <r>
    <d v="2023-03-14T00:00:00"/>
    <x v="0"/>
    <s v="UCLA Undergrad"/>
    <d v="2023-03-14T00:00:00"/>
    <s v="OMNI17"/>
    <s v="SEL Boelter Circ Desk"/>
    <s v="OMN-BOE-07"/>
  </r>
  <r>
    <d v="2023-03-14T00:00:00"/>
    <x v="0"/>
    <s v="UCLA Undergrad"/>
    <d v="2023-03-14T00:00:00"/>
    <s v="OMNI25"/>
    <s v="Music Circ Desk"/>
    <s v="OMN-MUS-05"/>
  </r>
  <r>
    <d v="2023-03-14T00:00:00"/>
    <x v="0"/>
    <s v="UCLA Undergrad"/>
    <d v="2023-03-14T00:00:00"/>
    <s v="OMNI34"/>
    <s v="CLICC Circ Desk"/>
    <s v="OMN-YRL-04"/>
  </r>
  <r>
    <d v="2023-03-14T00:00:00"/>
    <x v="0"/>
    <s v="UCLA Undergrad"/>
    <d v="2023-03-14T00:00:00"/>
    <s v="UHDMI12"/>
    <s v="CLICC Circ Desk"/>
    <m/>
  </r>
  <r>
    <d v="2023-03-14T00:00:00"/>
    <x v="0"/>
    <s v="UCLA Undergrad"/>
    <d v="2023-03-14T00:00:00"/>
    <s v="UHDMI13"/>
    <s v="CLICC Circ Desk"/>
    <m/>
  </r>
  <r>
    <d v="2023-03-14T00:00:00"/>
    <x v="0"/>
    <s v="UCLA Undergrad"/>
    <d v="2023-03-14T00:00:00"/>
    <s v="UHDMI21"/>
    <s v="CLICC Circ Desk"/>
    <m/>
  </r>
  <r>
    <d v="2023-03-14T00:00:00"/>
    <x v="0"/>
    <s v="UCLA Undergrad"/>
    <d v="2023-03-14T00:00:00"/>
    <s v="VGA54"/>
    <s v="CLICC Circ Desk"/>
    <s v="VGAA-POW-10"/>
  </r>
  <r>
    <d v="2023-03-14T00:00:00"/>
    <x v="0"/>
    <s v="UCLA Undergrad"/>
    <d v="2023-03-14T00:00:00"/>
    <s v="WALLADPT07"/>
    <s v="SEL Boelter Circ Desk"/>
    <s v="ADP-BOE-05"/>
  </r>
  <r>
    <d v="2023-03-14T00:00:00"/>
    <x v="0"/>
    <s v="UCLA Undergrad"/>
    <d v="2023-03-14T00:00:00"/>
    <s v="WALLADPT08"/>
    <s v="Biomed Circ Desk"/>
    <s v="ADP-BOE-06"/>
  </r>
  <r>
    <d v="2023-03-14T00:00:00"/>
    <x v="0"/>
    <s v="UCLA Undergrad"/>
    <d v="2023-03-14T00:00:00"/>
    <s v="WALLADPT08"/>
    <s v="SEL Boelter Circ Desk"/>
    <s v="ADP-BOE-06"/>
  </r>
  <r>
    <d v="2023-03-14T00:00:00"/>
    <x v="0"/>
    <s v="UCLA Undergrad"/>
    <d v="2023-03-14T00:00:00"/>
    <s v="WALLADPT11"/>
    <s v="SEL Geology Circ Desk"/>
    <s v="ADP-GEO-02"/>
  </r>
  <r>
    <d v="2023-03-14T00:00:00"/>
    <x v="0"/>
    <s v="UCLA Undergrad"/>
    <d v="2023-03-14T00:00:00"/>
    <s v="WALLADPT26"/>
    <s v="CLICC Circ Desk"/>
    <s v="ADP-YRL-03"/>
  </r>
  <r>
    <d v="2023-03-14T00:00:00"/>
    <x v="0"/>
    <s v="UCLA Undergrad"/>
    <d v="2023-03-14T00:00:00"/>
    <s v="WALLADPT28"/>
    <s v="CLICC Circ Desk"/>
    <m/>
  </r>
  <r>
    <d v="2023-03-14T00:00:00"/>
    <x v="0"/>
    <s v="UCLA Undergrad"/>
    <d v="2023-03-14T00:00:00"/>
    <s v="WALLADPT29"/>
    <s v="CLICC Circ Desk"/>
    <m/>
  </r>
  <r>
    <d v="2023-03-14T00:00:00"/>
    <x v="0"/>
    <s v="UCLA Undergrad"/>
    <d v="2023-03-14T00:00:00"/>
    <s v="WALLADPT30"/>
    <s v="CLICC Circ Desk"/>
    <m/>
  </r>
  <r>
    <d v="2023-03-14T00:00:00"/>
    <x v="0"/>
    <s v="UCLA Undergrad"/>
    <d v="2023-03-14T00:00:00"/>
    <s v="WALLADPT41"/>
    <s v="CLICC Circ Desk"/>
    <m/>
  </r>
  <r>
    <d v="2023-03-14T00:00:00"/>
    <x v="0"/>
    <s v="UCLA Undergrad"/>
    <d v="2023-03-14T00:00:00"/>
    <s v="WALLADPT43"/>
    <s v="CLICC Circ Desk"/>
    <m/>
  </r>
  <r>
    <d v="2023-03-14T00:00:00"/>
    <x v="0"/>
    <s v="UCLA Undergrad"/>
    <d v="2023-03-14T00:00:00"/>
    <s v="WALLADPT47"/>
    <s v="CLICC Circ Desk"/>
    <m/>
  </r>
  <r>
    <d v="2023-03-14T00:00:00"/>
    <x v="0"/>
    <s v="UCLA Undergrad"/>
    <d v="2023-03-21T00:00:00"/>
    <s v="CBK018"/>
    <s v="CLICC Circ Desk"/>
    <s v="CBK-018"/>
  </r>
  <r>
    <d v="2023-03-14T00:00:00"/>
    <x v="0"/>
    <s v="UCLA Undergrad"/>
    <d v="2023-03-21T00:00:00"/>
    <s v="CBK035"/>
    <s v="Default Circulation Desk"/>
    <m/>
  </r>
  <r>
    <d v="2023-03-14T00:00:00"/>
    <x v="0"/>
    <s v="UCLA Undergrad"/>
    <d v="2023-03-21T00:00:00"/>
    <s v="CBK311"/>
    <s v="CLICC Circ Desk"/>
    <s v="CBK-CLICC-62"/>
  </r>
  <r>
    <d v="2023-03-14T00:00:00"/>
    <x v="0"/>
    <s v="UCLA Undergrad"/>
    <d v="2023-03-21T00:00:00"/>
    <s v="CBK424"/>
    <s v="Default Circulation Desk"/>
    <s v="CBK-CLICC-175"/>
  </r>
  <r>
    <d v="2023-03-14T00:00:00"/>
    <x v="0"/>
    <s v="UCLA Undergrad"/>
    <d v="2023-03-21T00:00:00"/>
    <s v="CLICC-ML-0001"/>
    <s v="CLICC Circ Desk"/>
    <s v="ITS MacBook 171"/>
  </r>
  <r>
    <d v="2023-03-14T00:00:00"/>
    <x v="0"/>
    <s v="UCLA Undergrad"/>
    <d v="2023-03-21T00:00:00"/>
    <s v="CLICC-ML-0012"/>
    <s v="CLICC Circ Desk"/>
    <s v="ITS MacBook 61"/>
  </r>
  <r>
    <d v="2023-03-14T00:00:00"/>
    <x v="0"/>
    <s v="UCLA Undergrad"/>
    <d v="2023-03-21T00:00:00"/>
    <s v="CLICC-ML-0022"/>
    <s v="CLICC Circ Desk"/>
    <s v="ITS MacBook 39"/>
  </r>
  <r>
    <d v="2023-03-14T00:00:00"/>
    <x v="0"/>
    <s v="UCLA Undergrad"/>
    <d v="2023-03-21T00:00:00"/>
    <s v="CLICC-ML-0067"/>
    <s v="CLICC Circ Desk"/>
    <s v="ITS MacBook 121"/>
  </r>
  <r>
    <d v="2023-03-14T00:00:00"/>
    <x v="0"/>
    <s v="UCLA Undergrad"/>
    <d v="2023-03-21T00:00:00"/>
    <s v="CLICC-ML-0093"/>
    <s v="CLICC Circ Desk"/>
    <s v="ITS MacBook 139"/>
  </r>
  <r>
    <d v="2023-03-14T00:00:00"/>
    <x v="0"/>
    <s v="UCLA Undergrad"/>
    <d v="2023-03-21T00:00:00"/>
    <s v="CLICC-ML-0115"/>
    <s v="CLICC Circ Desk"/>
    <s v="ITS MacBook 14"/>
  </r>
  <r>
    <d v="2023-03-14T00:00:00"/>
    <x v="0"/>
    <s v="UCLA Undergrad"/>
    <d v="2023-03-21T00:00:00"/>
    <s v="CLICC-ML-2028"/>
    <s v="CLICC Circ Desk"/>
    <s v="CLICC-ML-2028"/>
  </r>
  <r>
    <d v="2023-03-14T00:00:00"/>
    <x v="0"/>
    <s v="UCLA Undergrad"/>
    <d v="2023-03-21T00:00:00"/>
    <s v="CLICC-ML-2044"/>
    <s v="CLICC Circ Desk"/>
    <s v="CLICC-ML-2044"/>
  </r>
  <r>
    <d v="2023-03-14T00:00:00"/>
    <x v="0"/>
    <s v="UCLA Undergrad"/>
    <d v="2023-03-21T00:00:00"/>
    <s v="CLICC-ML-2092"/>
    <s v="CLICC Circ Desk"/>
    <s v="CLICC-ML-2092"/>
  </r>
  <r>
    <d v="2023-03-14T00:00:00"/>
    <x v="0"/>
    <s v="UCLA Undergrad"/>
    <d v="2023-03-21T00:00:00"/>
    <s v="CLICC-MM-0168"/>
    <s v="CLICC Circ Desk"/>
    <s v="ITS iPad 193"/>
  </r>
  <r>
    <d v="2023-03-14T00:00:00"/>
    <x v="0"/>
    <s v="UCLA Undergrad"/>
    <d v="2023-03-21T00:00:00"/>
    <s v="CLICC-MM-0236"/>
    <s v="CLICC Circ Desk"/>
    <s v="ITS iPad 1"/>
  </r>
  <r>
    <d v="2023-03-14T00:00:00"/>
    <x v="0"/>
    <s v="UCLA Undergrad"/>
    <d v="2023-03-21T00:00:00"/>
    <s v="HP-021"/>
    <s v="CLICC Circ Desk"/>
    <s v="WL-BCR-11"/>
  </r>
  <r>
    <d v="2023-03-14T00:00:00"/>
    <x v="0"/>
    <s v="UCLA Undergrad"/>
    <d v="2023-03-23T00:00:00"/>
    <s v="CLICC-ML-0112"/>
    <s v="CLICC Circ Desk"/>
    <s v="ITS MacBook 153"/>
  </r>
  <r>
    <d v="2023-03-14T00:00:00"/>
    <x v="0"/>
    <s v="UCLA Undergrad"/>
    <d v="2023-03-24T00:00:00"/>
    <s v="CLICC-ML-0123"/>
    <s v="CLICC Circ Desk"/>
    <s v="ITS MacBook 50"/>
  </r>
  <r>
    <d v="2023-03-14T00:00:00"/>
    <x v="0"/>
    <s v="UCLA Undergrad"/>
    <d v="2023-03-27T00:00:00"/>
    <s v="HP074"/>
    <s v="CLICC Circ Desk"/>
    <s v="WL-RC2-04"/>
  </r>
  <r>
    <d v="2023-03-14T00:00:00"/>
    <x v="0"/>
    <s v="UCLA Undergrad"/>
    <d v="2023-03-28T00:00:00"/>
    <s v="CBK-096"/>
    <s v="CLICC Circ Desk"/>
    <s v="CYRL-22"/>
  </r>
  <r>
    <d v="2023-03-14T00:00:00"/>
    <x v="0"/>
    <s v="UCLA Undergrad"/>
    <d v="2023-03-28T00:00:00"/>
    <s v="CLICC-ML-2004"/>
    <s v="CLICC Circ Desk"/>
    <s v="CLICC-ML-2004"/>
  </r>
  <r>
    <d v="2023-03-14T00:00:00"/>
    <x v="112"/>
    <s v="UCLA Graduate"/>
    <d v="2023-03-28T00:00:00"/>
    <s v="CLICC-ML-2084"/>
    <s v="CLICC Circ Desk"/>
    <s v="CLICC-ML-2084"/>
  </r>
  <r>
    <d v="2023-03-14T00:00:00"/>
    <x v="113"/>
    <s v="UCLA Undergrad"/>
    <d v="2023-03-21T00:00:00"/>
    <s v="CLICC-ML-2078"/>
    <s v="CLICC Circ Desk"/>
    <s v="CLICC-ML-2078"/>
  </r>
  <r>
    <d v="2023-03-14T00:00:00"/>
    <x v="114"/>
    <s v="UCLA Undergrad"/>
    <d v="2023-06-12T00:00:00"/>
    <s v="AD2043"/>
    <s v="Biomed Circ Desk"/>
    <s v="CLICC EE AD2 Unit 43"/>
  </r>
  <r>
    <d v="2023-03-14T00:00:00"/>
    <x v="115"/>
    <s v="UCLA Undergrad"/>
    <d v="2023-03-28T00:00:00"/>
    <s v="CLICC-ML-2028"/>
    <s v="CLICC Circ Desk"/>
    <s v="CLICC-ML-2028"/>
  </r>
  <r>
    <d v="2023-03-14T00:00:00"/>
    <x v="84"/>
    <s v="UCLA Undergrad"/>
    <d v="2023-03-14T00:00:00"/>
    <s v="MACUSBC20"/>
    <s v="CLICC Circ Desk"/>
    <s v="USBC-POW-03"/>
  </r>
  <r>
    <d v="2023-03-14T00:00:00"/>
    <x v="116"/>
    <s v="UCLA Undergrad"/>
    <d v="2023-03-28T00:00:00"/>
    <s v="HP-008"/>
    <s v="CLICC Circ Desk"/>
    <s v="WL-BIO-08"/>
  </r>
  <r>
    <d v="2023-03-14T00:00:00"/>
    <x v="117"/>
    <s v="UCLA Undergrad"/>
    <d v="2023-03-28T00:00:00"/>
    <s v="CLICC-MM-0115"/>
    <s v="CLICC Circ Desk"/>
    <s v="ITS iPad 157"/>
  </r>
  <r>
    <d v="2023-03-14T00:00:00"/>
    <x v="118"/>
    <s v="UCLA Graduate"/>
    <d v="2023-03-28T00:00:00"/>
    <s v="CLICC-MM-0075"/>
    <s v="CLICC Circ Desk"/>
    <s v="ITS iPad 306"/>
  </r>
  <r>
    <d v="2023-03-15T00:00:00"/>
    <x v="0"/>
    <m/>
    <d v="2023-03-15T00:00:00"/>
    <s v="CALC15"/>
    <s v="Biomed Circ Desk"/>
    <m/>
  </r>
  <r>
    <d v="2023-03-15T00:00:00"/>
    <x v="0"/>
    <m/>
    <d v="2023-03-15T00:00:00"/>
    <s v="CBK-130"/>
    <s v="Default Circulation Desk"/>
    <m/>
  </r>
  <r>
    <d v="2023-03-15T00:00:00"/>
    <x v="0"/>
    <m/>
    <d v="2023-03-15T00:00:00"/>
    <s v="CBK-156"/>
    <s v="Default Circulation Desk"/>
    <n v="2019"/>
  </r>
  <r>
    <d v="2023-03-15T00:00:00"/>
    <x v="0"/>
    <m/>
    <d v="2023-03-15T00:00:00"/>
    <s v="CBK103"/>
    <s v="CLICC Circ Desk"/>
    <s v="CBCR-24"/>
  </r>
  <r>
    <d v="2023-03-15T00:00:00"/>
    <x v="0"/>
    <m/>
    <d v="2023-03-15T00:00:00"/>
    <s v="CBK373"/>
    <s v="Default Circulation Desk"/>
    <s v="CBK-CLICC-124"/>
  </r>
  <r>
    <d v="2023-03-15T00:00:00"/>
    <x v="0"/>
    <m/>
    <d v="2023-03-15T00:00:00"/>
    <s v="CBK397"/>
    <s v="CLICC Circ Desk"/>
    <s v="CBK-CLICC-148"/>
  </r>
  <r>
    <d v="2023-03-15T00:00:00"/>
    <x v="0"/>
    <m/>
    <d v="2023-03-15T00:00:00"/>
    <s v="CBK407"/>
    <s v="CLICC Circ Desk"/>
    <s v="CBK-CLICC-158"/>
  </r>
  <r>
    <d v="2023-03-15T00:00:00"/>
    <x v="0"/>
    <m/>
    <d v="2023-03-15T00:00:00"/>
    <s v="CBK413"/>
    <s v="CLICC Circ Desk"/>
    <s v="CBK-CLICC-164"/>
  </r>
  <r>
    <d v="2023-03-15T00:00:00"/>
    <x v="0"/>
    <m/>
    <d v="2023-03-15T00:00:00"/>
    <s v="CLICC-ML-2074"/>
    <s v="CLICC Circ Desk"/>
    <s v="CLICC-ML-2074"/>
  </r>
  <r>
    <d v="2023-03-15T00:00:00"/>
    <x v="0"/>
    <m/>
    <d v="2023-03-15T00:00:00"/>
    <s v="HP-140"/>
    <s v="CLICC Circ Desk"/>
    <s v="WL-PC2-29"/>
  </r>
  <r>
    <d v="2023-03-15T00:00:00"/>
    <x v="0"/>
    <m/>
    <d v="2023-03-15T00:00:00"/>
    <s v="HP140"/>
    <s v="CLICC Circ Desk"/>
    <s v="WL-PC2-29"/>
  </r>
  <r>
    <d v="2023-03-15T00:00:00"/>
    <x v="0"/>
    <m/>
    <d v="2023-03-15T00:00:00"/>
    <s v="HPUSBC06"/>
    <s v="SEL Boelter Circ Desk"/>
    <m/>
  </r>
  <r>
    <d v="2023-03-15T00:00:00"/>
    <x v="0"/>
    <m/>
    <d v="2023-03-15T00:00:00"/>
    <s v="MACUSBC12"/>
    <s v="Default Circulation Desk"/>
    <s v="USBC-LOC-01"/>
  </r>
  <r>
    <d v="2023-03-15T00:00:00"/>
    <x v="0"/>
    <s v="UCLA Academic"/>
    <d v="2023-03-15T00:00:00"/>
    <s v="HDST25"/>
    <s v="Biomed Circ Desk"/>
    <s v="HDS-BIO-08"/>
  </r>
  <r>
    <d v="2023-03-15T00:00:00"/>
    <x v="0"/>
    <s v="UCLA Academic"/>
    <d v="2023-03-23T00:00:00"/>
    <s v="CBK206"/>
    <s v="Biomed Circ Desk"/>
    <s v="CBK-BIO-17"/>
  </r>
  <r>
    <d v="2023-03-15T00:00:00"/>
    <x v="0"/>
    <s v="UCLA Graduate"/>
    <d v="2023-03-15T00:00:00"/>
    <s v="HDST04"/>
    <s v="SEL Boelter Circ Desk"/>
    <s v="HDS-BOE-04"/>
  </r>
  <r>
    <d v="2023-03-15T00:00:00"/>
    <x v="0"/>
    <s v="UCLA Graduate"/>
    <d v="2023-03-15T00:00:00"/>
    <s v="HDST30"/>
    <s v="CLICC Circ Desk"/>
    <m/>
  </r>
  <r>
    <d v="2023-03-15T00:00:00"/>
    <x v="0"/>
    <s v="UCLA Graduate"/>
    <d v="2023-03-15T00:00:00"/>
    <s v="HPUSBC01"/>
    <s v="SEL Boelter Circ Desk"/>
    <s v="HPUS-BOE-01"/>
  </r>
  <r>
    <d v="2023-03-15T00:00:00"/>
    <x v="0"/>
    <s v="UCLA Graduate"/>
    <d v="2023-03-15T00:00:00"/>
    <s v="HPUSBC06"/>
    <s v="SEL Boelter Circ Desk"/>
    <m/>
  </r>
  <r>
    <d v="2023-03-15T00:00:00"/>
    <x v="0"/>
    <s v="UCLA Graduate"/>
    <d v="2023-03-15T00:00:00"/>
    <s v="HPUSBC09"/>
    <s v="SEL Boelter Circ Desk"/>
    <m/>
  </r>
  <r>
    <d v="2023-03-15T00:00:00"/>
    <x v="0"/>
    <s v="UCLA Graduate"/>
    <d v="2023-03-15T00:00:00"/>
    <s v="HPUSBC12"/>
    <s v="SEL Boelter Circ Desk"/>
    <m/>
  </r>
  <r>
    <d v="2023-03-15T00:00:00"/>
    <x v="0"/>
    <s v="UCLA Graduate"/>
    <d v="2023-03-15T00:00:00"/>
    <s v="IPHONE33"/>
    <s v="CLICC Circ Desk"/>
    <s v="IPH-YRL-09"/>
  </r>
  <r>
    <d v="2023-03-15T00:00:00"/>
    <x v="0"/>
    <s v="UCLA Graduate"/>
    <d v="2023-03-15T00:00:00"/>
    <s v="IPHONE37"/>
    <s v="CLICC Circ Desk"/>
    <s v="IPH-YRL-13"/>
  </r>
  <r>
    <d v="2023-03-15T00:00:00"/>
    <x v="0"/>
    <s v="UCLA Graduate"/>
    <d v="2023-03-15T00:00:00"/>
    <s v="IPHONE54"/>
    <s v="CLICC Circ Desk"/>
    <s v="IPH-POW-10"/>
  </r>
  <r>
    <d v="2023-03-15T00:00:00"/>
    <x v="0"/>
    <s v="UCLA Graduate"/>
    <d v="2023-03-15T00:00:00"/>
    <s v="IPHONE60"/>
    <s v="Biomed Circ Desk"/>
    <s v="IPH-BIO-04"/>
  </r>
  <r>
    <d v="2023-03-15T00:00:00"/>
    <x v="0"/>
    <s v="UCLA Graduate"/>
    <d v="2023-03-15T00:00:00"/>
    <s v="IPHONE80"/>
    <s v="CLICC Circ Desk"/>
    <m/>
  </r>
  <r>
    <d v="2023-03-15T00:00:00"/>
    <x v="0"/>
    <s v="UCLA Graduate"/>
    <d v="2023-03-15T00:00:00"/>
    <s v="MACCHRG47"/>
    <s v="CLICC Circ Desk"/>
    <s v="MAGT-POW-01"/>
  </r>
  <r>
    <d v="2023-03-15T00:00:00"/>
    <x v="0"/>
    <s v="UCLA Graduate"/>
    <d v="2023-03-15T00:00:00"/>
    <s v="MACCHRG67"/>
    <s v="Biomed Circ Desk"/>
    <s v="MAGT-BIO-06"/>
  </r>
  <r>
    <d v="2023-03-15T00:00:00"/>
    <x v="0"/>
    <s v="UCLA Graduate"/>
    <d v="2023-03-15T00:00:00"/>
    <s v="MACUSBC09"/>
    <s v="CLICC Circ Desk"/>
    <s v="USBC-YRL-05"/>
  </r>
  <r>
    <d v="2023-03-15T00:00:00"/>
    <x v="0"/>
    <s v="UCLA Graduate"/>
    <d v="2023-03-15T00:00:00"/>
    <s v="MACUSBC19"/>
    <s v="CLICC Circ Desk"/>
    <s v="USBC-POW-02"/>
  </r>
  <r>
    <d v="2023-03-15T00:00:00"/>
    <x v="0"/>
    <s v="UCLA Graduate"/>
    <d v="2023-03-15T00:00:00"/>
    <s v="MACUSBC23"/>
    <s v="CLICC Circ Desk"/>
    <s v="USBC-POW-06"/>
  </r>
  <r>
    <d v="2023-03-15T00:00:00"/>
    <x v="0"/>
    <s v="UCLA Graduate"/>
    <d v="2023-03-15T00:00:00"/>
    <s v="MACUSBC24"/>
    <s v="CLICC Circ Desk"/>
    <s v="USBC-POW-07"/>
  </r>
  <r>
    <d v="2023-03-15T00:00:00"/>
    <x v="0"/>
    <s v="UCLA Graduate"/>
    <d v="2023-03-15T00:00:00"/>
    <s v="OMNI03"/>
    <s v="Biomed Circ Desk"/>
    <s v="OMN-BIO-03"/>
  </r>
  <r>
    <d v="2023-03-15T00:00:00"/>
    <x v="0"/>
    <s v="UCLA Graduate"/>
    <d v="2023-03-15T00:00:00"/>
    <s v="OMNI18"/>
    <s v="SEL Boelter Circ Desk"/>
    <s v="OMN-BOE-08"/>
  </r>
  <r>
    <d v="2023-03-15T00:00:00"/>
    <x v="0"/>
    <s v="UCLA Graduate"/>
    <d v="2023-03-15T00:00:00"/>
    <s v="UVGA09"/>
    <s v="CLICC Circ Desk"/>
    <s v="UVGA-YRL-01"/>
  </r>
  <r>
    <d v="2023-03-15T00:00:00"/>
    <x v="0"/>
    <s v="UCLA Graduate"/>
    <d v="2023-03-15T00:00:00"/>
    <s v="UVGA16"/>
    <s v="CLICC Circ Desk"/>
    <m/>
  </r>
  <r>
    <d v="2023-03-15T00:00:00"/>
    <x v="0"/>
    <s v="UCLA Graduate"/>
    <d v="2023-03-15T00:00:00"/>
    <s v="WALLADPT20"/>
    <s v="Biomed Circ Desk"/>
    <s v="ADP-BIO-04"/>
  </r>
  <r>
    <d v="2023-03-15T00:00:00"/>
    <x v="0"/>
    <s v="UCLA Graduate"/>
    <d v="2023-03-15T00:00:00"/>
    <s v="WALLADPT24"/>
    <s v="CLICC Circ Desk"/>
    <s v="ADP-YRL-01"/>
  </r>
  <r>
    <d v="2023-03-15T00:00:00"/>
    <x v="0"/>
    <s v="UCLA Graduate"/>
    <d v="2023-03-15T00:00:00"/>
    <s v="WALLADPT29"/>
    <s v="CLICC Circ Desk"/>
    <m/>
  </r>
  <r>
    <d v="2023-03-15T00:00:00"/>
    <x v="0"/>
    <s v="UCLA Graduate"/>
    <d v="2023-03-15T00:00:00"/>
    <s v="WALLADPT44"/>
    <s v="CLICC Circ Desk"/>
    <m/>
  </r>
  <r>
    <d v="2023-03-15T00:00:00"/>
    <x v="0"/>
    <s v="UCLA Graduate"/>
    <d v="2023-03-16T00:00:00"/>
    <s v="IPHONE41"/>
    <s v="Default Circulation Desk"/>
    <s v="IPH-LOC-03"/>
  </r>
  <r>
    <d v="2023-03-15T00:00:00"/>
    <x v="0"/>
    <s v="UCLA Graduate"/>
    <d v="2023-03-22T00:00:00"/>
    <s v="CBK206"/>
    <s v="Biomed Circ Desk"/>
    <s v="CBK-BIO-17"/>
  </r>
  <r>
    <d v="2023-03-15T00:00:00"/>
    <x v="0"/>
    <s v="UCLA Graduate"/>
    <d v="2023-03-22T00:00:00"/>
    <s v="CBK229"/>
    <s v="SEL Boelter Circ Desk"/>
    <s v="CBK-BOE-20"/>
  </r>
  <r>
    <d v="2023-03-15T00:00:00"/>
    <x v="0"/>
    <s v="UCLA Graduate"/>
    <d v="2023-03-22T00:00:00"/>
    <s v="CLICC-ML-2011"/>
    <s v="CLICC Circ Desk"/>
    <s v="CLICC-ML-2011"/>
  </r>
  <r>
    <d v="2023-03-15T00:00:00"/>
    <x v="0"/>
    <s v="UCLA Graduate"/>
    <d v="2023-03-27T00:00:00"/>
    <s v="CLICC-MM-015"/>
    <s v="CLICC Circ Desk"/>
    <m/>
  </r>
  <r>
    <d v="2023-03-15T00:00:00"/>
    <x v="0"/>
    <s v="UCLA Staff"/>
    <d v="2023-03-15T00:00:00"/>
    <s v="HDMIC34"/>
    <s v="Biomed Circ Desk"/>
    <s v="HDMC-BIO-04"/>
  </r>
  <r>
    <d v="2023-03-15T00:00:00"/>
    <x v="0"/>
    <s v="UCLA Staff"/>
    <d v="2023-03-22T00:00:00"/>
    <s v="CBK224"/>
    <s v="SEL Boelter Circ Desk"/>
    <s v="CBK-BOE-15"/>
  </r>
  <r>
    <d v="2023-03-15T00:00:00"/>
    <x v="0"/>
    <s v="UCLA Staff"/>
    <d v="2023-03-22T00:00:00"/>
    <s v="CBK301"/>
    <s v="CLICC Circ Desk"/>
    <s v="CBK-CLICC-52"/>
  </r>
  <r>
    <d v="2023-03-15T00:00:00"/>
    <x v="0"/>
    <s v="UCLA Undergrad"/>
    <d v="2023-03-15T00:00:00"/>
    <s v="HDMIC15"/>
    <s v="CLICC Circ Desk"/>
    <s v="HDMC-YRL-07"/>
  </r>
  <r>
    <d v="2023-03-15T00:00:00"/>
    <x v="0"/>
    <s v="UCLA Undergrad"/>
    <d v="2023-03-15T00:00:00"/>
    <s v="HDST03"/>
    <s v="SEL Boelter Circ Desk"/>
    <s v="HDS-BOE-03"/>
  </r>
  <r>
    <d v="2023-03-15T00:00:00"/>
    <x v="0"/>
    <s v="UCLA Undergrad"/>
    <d v="2023-03-15T00:00:00"/>
    <s v="HDST04"/>
    <s v="SEL Boelter Circ Desk"/>
    <s v="HDS-BOE-04"/>
  </r>
  <r>
    <d v="2023-03-15T00:00:00"/>
    <x v="0"/>
    <s v="UCLA Undergrad"/>
    <d v="2023-03-15T00:00:00"/>
    <s v="HDST15"/>
    <s v="CLICC Circ Desk"/>
    <s v="HDS-POW-04"/>
  </r>
  <r>
    <d v="2023-03-15T00:00:00"/>
    <x v="0"/>
    <s v="UCLA Undergrad"/>
    <d v="2023-03-15T00:00:00"/>
    <s v="HDST16"/>
    <s v="CLICC Circ Desk"/>
    <s v="HDS-POW-05"/>
  </r>
  <r>
    <d v="2023-03-15T00:00:00"/>
    <x v="0"/>
    <s v="UCLA Undergrad"/>
    <d v="2023-03-15T00:00:00"/>
    <s v="HDST17"/>
    <s v="CLICC Circ Desk"/>
    <s v="HDS-POW-06"/>
  </r>
  <r>
    <d v="2023-03-15T00:00:00"/>
    <x v="0"/>
    <s v="UCLA Undergrad"/>
    <d v="2023-03-15T00:00:00"/>
    <s v="HPUSBC06"/>
    <s v="SEL Boelter Circ Desk"/>
    <m/>
  </r>
  <r>
    <d v="2023-03-15T00:00:00"/>
    <x v="0"/>
    <s v="UCLA Undergrad"/>
    <d v="2023-03-15T00:00:00"/>
    <s v="HPUSBC07"/>
    <s v="SEL Boelter Circ Desk"/>
    <m/>
  </r>
  <r>
    <d v="2023-03-15T00:00:00"/>
    <x v="0"/>
    <s v="UCLA Undergrad"/>
    <d v="2023-03-15T00:00:00"/>
    <s v="HPUSBC12"/>
    <s v="SEL Boelter Circ Desk"/>
    <m/>
  </r>
  <r>
    <d v="2023-03-15T00:00:00"/>
    <x v="0"/>
    <s v="UCLA Undergrad"/>
    <d v="2023-03-15T00:00:00"/>
    <s v="IPHONE04"/>
    <s v="Music Circ Desk"/>
    <s v="IPH-MUS-04"/>
  </r>
  <r>
    <d v="2023-03-15T00:00:00"/>
    <x v="0"/>
    <s v="UCLA Undergrad"/>
    <d v="2023-03-15T00:00:00"/>
    <s v="IPHONE33"/>
    <s v="CLICC Circ Desk"/>
    <s v="IPH-YRL-09"/>
  </r>
  <r>
    <d v="2023-03-15T00:00:00"/>
    <x v="0"/>
    <s v="UCLA Undergrad"/>
    <d v="2023-03-15T00:00:00"/>
    <s v="IPHONE34"/>
    <s v="CLICC Circ Desk"/>
    <s v="IPH-YRL-10"/>
  </r>
  <r>
    <d v="2023-03-15T00:00:00"/>
    <x v="0"/>
    <s v="UCLA Undergrad"/>
    <d v="2023-03-15T00:00:00"/>
    <s v="IPHONE42"/>
    <s v="Default Circulation Desk"/>
    <s v="IPH-LOC-04"/>
  </r>
  <r>
    <d v="2023-03-15T00:00:00"/>
    <x v="0"/>
    <s v="UCLA Undergrad"/>
    <d v="2023-03-15T00:00:00"/>
    <s v="IPHONE44"/>
    <s v="CLICC Circ Desk"/>
    <m/>
  </r>
  <r>
    <d v="2023-03-15T00:00:00"/>
    <x v="0"/>
    <s v="UCLA Undergrad"/>
    <d v="2023-03-15T00:00:00"/>
    <s v="IPHONE48"/>
    <s v="CLICC Circ Desk"/>
    <s v="IPH-POW-04"/>
  </r>
  <r>
    <d v="2023-03-15T00:00:00"/>
    <x v="0"/>
    <s v="UCLA Undergrad"/>
    <d v="2023-03-15T00:00:00"/>
    <s v="IPHONE52"/>
    <s v="CLICC Circ Desk"/>
    <s v="IPH-POW-08"/>
  </r>
  <r>
    <d v="2023-03-15T00:00:00"/>
    <x v="0"/>
    <s v="UCLA Undergrad"/>
    <d v="2023-03-15T00:00:00"/>
    <s v="IPHONE58"/>
    <s v="SEL Boelter Circ Desk"/>
    <s v="IPH-BIO-02"/>
  </r>
  <r>
    <d v="2023-03-15T00:00:00"/>
    <x v="0"/>
    <s v="UCLA Undergrad"/>
    <d v="2023-03-15T00:00:00"/>
    <s v="IPHONE78"/>
    <s v="CLICC Circ Desk"/>
    <m/>
  </r>
  <r>
    <d v="2023-03-15T00:00:00"/>
    <x v="0"/>
    <s v="UCLA Undergrad"/>
    <d v="2023-03-15T00:00:00"/>
    <s v="MACCHRG42"/>
    <s v="CLICC Circ Desk"/>
    <s v="MAGT-YRL-04"/>
  </r>
  <r>
    <d v="2023-03-15T00:00:00"/>
    <x v="0"/>
    <s v="UCLA Undergrad"/>
    <d v="2023-03-15T00:00:00"/>
    <s v="MACCHRG58"/>
    <s v="CLICC Circ Desk"/>
    <s v="MAGT-POW-12"/>
  </r>
  <r>
    <d v="2023-03-15T00:00:00"/>
    <x v="0"/>
    <s v="UCLA Undergrad"/>
    <d v="2023-03-15T00:00:00"/>
    <s v="MACCHRG67"/>
    <s v="Biomed Circ Desk"/>
    <s v="MAGT-BIO-06"/>
  </r>
  <r>
    <d v="2023-03-15T00:00:00"/>
    <x v="0"/>
    <s v="UCLA Undergrad"/>
    <d v="2023-03-15T00:00:00"/>
    <s v="MACUSBC09"/>
    <s v="CLICC Circ Desk"/>
    <s v="USBC-YRL-05"/>
  </r>
  <r>
    <d v="2023-03-15T00:00:00"/>
    <x v="0"/>
    <s v="UCLA Undergrad"/>
    <d v="2023-03-15T00:00:00"/>
    <s v="MACUSBC12"/>
    <s v="Default Circulation Desk"/>
    <s v="USBC-LOC-01"/>
  </r>
  <r>
    <d v="2023-03-15T00:00:00"/>
    <x v="0"/>
    <s v="UCLA Undergrad"/>
    <d v="2023-03-15T00:00:00"/>
    <s v="MACUSBC16"/>
    <s v="Default Circulation Desk"/>
    <s v="USBC-LOC-05"/>
  </r>
  <r>
    <d v="2023-03-15T00:00:00"/>
    <x v="0"/>
    <s v="UCLA Undergrad"/>
    <d v="2023-03-15T00:00:00"/>
    <s v="MACUSBC17"/>
    <s v="Default Circulation Desk"/>
    <s v="USBC-LOC-06"/>
  </r>
  <r>
    <d v="2023-03-15T00:00:00"/>
    <x v="0"/>
    <s v="UCLA Undergrad"/>
    <d v="2023-03-15T00:00:00"/>
    <s v="MACUSBC19"/>
    <s v="CLICC Circ Desk"/>
    <s v="USBC-POW-02"/>
  </r>
  <r>
    <d v="2023-03-15T00:00:00"/>
    <x v="0"/>
    <s v="UCLA Undergrad"/>
    <d v="2023-03-15T00:00:00"/>
    <s v="MACUSBC23"/>
    <s v="CLICC Circ Desk"/>
    <s v="USBC-POW-06"/>
  </r>
  <r>
    <d v="2023-03-15T00:00:00"/>
    <x v="0"/>
    <s v="UCLA Undergrad"/>
    <d v="2023-03-15T00:00:00"/>
    <s v="MACUSBC24"/>
    <s v="CLICC Circ Desk"/>
    <s v="USBC-POW-07"/>
  </r>
  <r>
    <d v="2023-03-15T00:00:00"/>
    <x v="0"/>
    <s v="UCLA Undergrad"/>
    <d v="2023-03-15T00:00:00"/>
    <s v="MACUSBC30"/>
    <s v="CLICC Circ Desk"/>
    <m/>
  </r>
  <r>
    <d v="2023-03-15T00:00:00"/>
    <x v="0"/>
    <s v="UCLA Undergrad"/>
    <d v="2023-03-15T00:00:00"/>
    <s v="OMNI16"/>
    <s v="SEL Boelter Circ Desk"/>
    <s v="OMN-BOE-06"/>
  </r>
  <r>
    <d v="2023-03-15T00:00:00"/>
    <x v="0"/>
    <s v="UCLA Undergrad"/>
    <d v="2023-03-15T00:00:00"/>
    <s v="OMNI44"/>
    <s v="CLICC Circ Desk"/>
    <m/>
  </r>
  <r>
    <d v="2023-03-15T00:00:00"/>
    <x v="0"/>
    <s v="UCLA Undergrad"/>
    <d v="2023-03-15T00:00:00"/>
    <s v="UHDMI12"/>
    <s v="CLICC Circ Desk"/>
    <m/>
  </r>
  <r>
    <d v="2023-03-15T00:00:00"/>
    <x v="0"/>
    <s v="UCLA Undergrad"/>
    <d v="2023-03-15T00:00:00"/>
    <s v="UVGA14"/>
    <s v="CLICC Circ Desk"/>
    <m/>
  </r>
  <r>
    <d v="2023-03-15T00:00:00"/>
    <x v="0"/>
    <s v="UCLA Undergrad"/>
    <d v="2023-03-15T00:00:00"/>
    <s v="VGAC19"/>
    <s v="CLICC Circ Desk"/>
    <s v="VGAC-YRL-03"/>
  </r>
  <r>
    <d v="2023-03-15T00:00:00"/>
    <x v="0"/>
    <s v="UCLA Undergrad"/>
    <d v="2023-03-15T00:00:00"/>
    <s v="WALLADPT12"/>
    <s v="CLICC Circ Desk"/>
    <s v="ADP-POW-01"/>
  </r>
  <r>
    <d v="2023-03-15T00:00:00"/>
    <x v="0"/>
    <s v="UCLA Undergrad"/>
    <d v="2023-03-15T00:00:00"/>
    <s v="WALLADPT29"/>
    <s v="CLICC Circ Desk"/>
    <m/>
  </r>
  <r>
    <d v="2023-03-15T00:00:00"/>
    <x v="0"/>
    <s v="UCLA Undergrad"/>
    <d v="2023-03-15T00:00:00"/>
    <s v="WALLADPT41"/>
    <s v="CLICC Circ Desk"/>
    <m/>
  </r>
  <r>
    <d v="2023-03-15T00:00:00"/>
    <x v="0"/>
    <s v="UCLA Undergrad"/>
    <d v="2023-03-15T00:00:00"/>
    <s v="WALLADPT43"/>
    <s v="CLICC Circ Desk"/>
    <m/>
  </r>
  <r>
    <d v="2023-03-15T00:00:00"/>
    <x v="0"/>
    <s v="UCLA Undergrad"/>
    <d v="2023-03-15T00:00:00"/>
    <s v="WALLADPT45"/>
    <s v="CLICC Circ Desk"/>
    <m/>
  </r>
  <r>
    <d v="2023-03-15T00:00:00"/>
    <x v="0"/>
    <s v="UCLA Undergrad"/>
    <d v="2023-03-15T00:00:00"/>
    <s v="WALLADPT47"/>
    <s v="CLICC Circ Desk"/>
    <m/>
  </r>
  <r>
    <d v="2023-03-15T00:00:00"/>
    <x v="0"/>
    <s v="UCLA Undergrad"/>
    <d v="2023-03-15T00:00:00"/>
    <s v="WALLADPT49"/>
    <s v="CLICC Circ Desk"/>
    <m/>
  </r>
  <r>
    <d v="2023-03-15T00:00:00"/>
    <x v="0"/>
    <s v="UCLA Undergrad"/>
    <d v="2023-03-16T00:00:00"/>
    <s v="MACUSBC12"/>
    <s v="Default Circulation Desk"/>
    <s v="USBC-LOC-01"/>
  </r>
  <r>
    <d v="2023-03-15T00:00:00"/>
    <x v="0"/>
    <s v="UCLA Undergrad"/>
    <d v="2023-03-16T00:00:00"/>
    <s v="MACUSBC16"/>
    <s v="Default Circulation Desk"/>
    <s v="USBC-LOC-05"/>
  </r>
  <r>
    <d v="2023-03-15T00:00:00"/>
    <x v="0"/>
    <s v="UCLA Undergrad"/>
    <d v="2023-03-16T00:00:00"/>
    <s v="MACUSBC17"/>
    <s v="Default Circulation Desk"/>
    <s v="USBC-LOC-06"/>
  </r>
  <r>
    <d v="2023-03-15T00:00:00"/>
    <x v="0"/>
    <s v="UCLA Undergrad"/>
    <d v="2023-03-18T00:00:00"/>
    <s v="CALC05"/>
    <s v="CLICC Circ Desk"/>
    <s v="CAL-POW-04"/>
  </r>
  <r>
    <d v="2023-03-15T00:00:00"/>
    <x v="0"/>
    <s v="UCLA Undergrad"/>
    <d v="2023-03-22T00:00:00"/>
    <s v="CLICC-ML-0003"/>
    <s v="CLICC Circ Desk"/>
    <s v="ITS MacBook 3"/>
  </r>
  <r>
    <d v="2023-03-15T00:00:00"/>
    <x v="0"/>
    <s v="UCLA Undergrad"/>
    <d v="2023-03-22T00:00:00"/>
    <s v="CLICC-ML-0075"/>
    <s v="CLICC Circ Desk"/>
    <s v="ITS MacBook 162"/>
  </r>
  <r>
    <d v="2023-03-15T00:00:00"/>
    <x v="0"/>
    <s v="UCLA Undergrad"/>
    <d v="2023-03-22T00:00:00"/>
    <s v="CLICC-ML-0108"/>
    <s v="CLICC Circ Desk"/>
    <s v="ITS MacBook 176"/>
  </r>
  <r>
    <d v="2023-03-15T00:00:00"/>
    <x v="0"/>
    <s v="UCLA Undergrad"/>
    <d v="2023-03-22T00:00:00"/>
    <s v="CLICC-ML-0110"/>
    <s v="CLICC Circ Desk"/>
    <s v="ITS MacBook 101"/>
  </r>
  <r>
    <d v="2023-03-15T00:00:00"/>
    <x v="0"/>
    <s v="UCLA Undergrad"/>
    <d v="2023-03-22T00:00:00"/>
    <s v="CLICC-ML-2048"/>
    <s v="CLICC Circ Desk"/>
    <s v="CLICC-ML-2048"/>
  </r>
  <r>
    <d v="2023-03-15T00:00:00"/>
    <x v="0"/>
    <s v="UCLA Undergrad"/>
    <d v="2023-03-22T00:00:00"/>
    <s v="HP-005"/>
    <s v="CLICC Circ Desk"/>
    <s v="WL-BIO-05"/>
  </r>
  <r>
    <d v="2023-03-15T00:00:00"/>
    <x v="0"/>
    <s v="UCLA Undergrad"/>
    <d v="2023-03-22T00:00:00"/>
    <s v="HP-093"/>
    <s v="CLICC Circ Desk"/>
    <s v="WL-POW-02"/>
  </r>
  <r>
    <d v="2023-03-15T00:00:00"/>
    <x v="0"/>
    <s v="UCLA Undergrad"/>
    <d v="2023-03-22T00:00:00"/>
    <s v="HP-120"/>
    <s v="CLICC Circ Desk"/>
    <s v="WL-PC2-09"/>
  </r>
  <r>
    <d v="2023-03-15T00:00:00"/>
    <x v="0"/>
    <s v="UCLA Undergrad"/>
    <d v="2023-03-22T00:00:00"/>
    <s v="HP-143"/>
    <s v="CLICC Circ Desk"/>
    <s v="WL-UNA-02"/>
  </r>
  <r>
    <d v="2023-03-15T00:00:00"/>
    <x v="0"/>
    <s v="UCLA Undergrad"/>
    <d v="2023-03-22T00:00:00"/>
    <s v="HP037"/>
    <s v="CLICC Circ Desk"/>
    <s v="WL-SEL-02"/>
  </r>
  <r>
    <d v="2023-03-15T00:00:00"/>
    <x v="0"/>
    <s v="UCLA Undergrad"/>
    <d v="2023-03-22T00:00:00"/>
    <s v="HP080"/>
    <s v="CLICC Circ Desk"/>
    <s v="WL-RC2-10"/>
  </r>
  <r>
    <d v="2023-03-15T00:00:00"/>
    <x v="0"/>
    <s v="UCLA Undergrad"/>
    <d v="2023-03-27T00:00:00"/>
    <s v="CLICC-ML-2067"/>
    <s v="CLICC Circ Desk"/>
    <s v="CLICC-ML-2067"/>
  </r>
  <r>
    <d v="2023-03-15T00:00:00"/>
    <x v="0"/>
    <s v="UCLA Undergrad"/>
    <d v="2023-03-29T00:00:00"/>
    <s v="CBK381"/>
    <s v="Default Circulation Desk"/>
    <s v="CBK-CLICC-132"/>
  </r>
  <r>
    <d v="2023-03-15T00:00:00"/>
    <x v="0"/>
    <s v="UCLA Undergrad"/>
    <d v="2023-03-29T00:00:00"/>
    <s v="CLICC-ML-2034"/>
    <s v="CLICC Circ Desk"/>
    <s v="CLICC-ML-2034"/>
  </r>
  <r>
    <d v="2023-03-15T00:00:00"/>
    <x v="0"/>
    <s v="UCLA Undergrad"/>
    <d v="2023-03-29T00:00:00"/>
    <s v="CLICC-ML-2053"/>
    <s v="CLICC Circ Desk"/>
    <s v="CLICC-ML-2053"/>
  </r>
  <r>
    <d v="2023-03-15T00:00:00"/>
    <x v="0"/>
    <s v="UCLA Undergrad"/>
    <d v="2023-03-29T00:00:00"/>
    <s v="HP-092"/>
    <s v="CLICC Circ Desk"/>
    <s v="WL-POW-01"/>
  </r>
  <r>
    <d v="2023-03-15T00:00:00"/>
    <x v="0"/>
    <s v="UCLA Undergrad"/>
    <d v="2023-03-29T00:00:00"/>
    <s v="HP-122"/>
    <s v="CLICC Circ Desk"/>
    <s v="WL-PC2-11"/>
  </r>
  <r>
    <d v="2023-03-15T00:00:00"/>
    <x v="0"/>
    <s v="UCLA Undergrad"/>
    <d v="2023-03-29T00:00:00"/>
    <s v="HP-130"/>
    <s v="CLICC Circ Desk"/>
    <s v="WL-PC2-19"/>
  </r>
  <r>
    <d v="2023-03-15T00:00:00"/>
    <x v="119"/>
    <s v="UCLA Graduate"/>
    <d v="2023-03-27T00:00:00"/>
    <s v="CLICC-ML-2025"/>
    <s v="CLICC Circ Desk"/>
    <s v="CLICC-ML-2025"/>
  </r>
  <r>
    <d v="2023-03-15T00:00:00"/>
    <x v="120"/>
    <s v="UCLA Undergrad"/>
    <d v="2023-03-29T00:00:00"/>
    <s v="CLICC-ML-2077"/>
    <s v="CLICC Circ Desk"/>
    <s v="CLICC-ML-2077"/>
  </r>
  <r>
    <d v="2023-03-15T00:00:00"/>
    <x v="121"/>
    <s v="UCLA Undergrad"/>
    <d v="2023-03-29T00:00:00"/>
    <s v="HP-118"/>
    <s v="CLICC Circ Desk"/>
    <s v="WL-PC2-07"/>
  </r>
  <r>
    <d v="2023-03-15T00:00:00"/>
    <x v="122"/>
    <s v="UCLA Undergrad"/>
    <d v="2023-03-22T00:00:00"/>
    <s v="HP010"/>
    <s v="CLICC Circ Desk"/>
    <s v="WL-BIO-10"/>
  </r>
  <r>
    <d v="2023-03-15T00:00:00"/>
    <x v="123"/>
    <s v="UCLA Graduate"/>
    <d v="2023-03-28T00:00:00"/>
    <s v="CLICC-ML-2032"/>
    <s v="CLICC Circ Desk"/>
    <s v="CLICC-ML-2032"/>
  </r>
  <r>
    <d v="2023-03-15T00:00:00"/>
    <x v="124"/>
    <s v="UCLA Graduate"/>
    <d v="2023-03-29T00:00:00"/>
    <s v="CLICC-MM-061"/>
    <s v="CLICC Circ Desk"/>
    <m/>
  </r>
  <r>
    <d v="2023-03-16T00:00:00"/>
    <x v="0"/>
    <m/>
    <d v="2023-03-16T00:00:00"/>
    <s v="CBK-312"/>
    <s v="Default Circulation Desk"/>
    <s v="CBK-CLICC-63"/>
  </r>
  <r>
    <d v="2023-03-16T00:00:00"/>
    <x v="0"/>
    <m/>
    <d v="2023-03-16T00:00:00"/>
    <s v="HPUSBC01"/>
    <s v="SEL Boelter Circ Desk"/>
    <s v="HPUS-BOE-01"/>
  </r>
  <r>
    <d v="2023-03-16T00:00:00"/>
    <x v="0"/>
    <m/>
    <d v="2023-03-16T00:00:00"/>
    <s v="IPADK031"/>
    <s v="CLICC Circ Desk"/>
    <s v="CLICC iPad Keyboard 31"/>
  </r>
  <r>
    <d v="2023-03-16T00:00:00"/>
    <x v="0"/>
    <m/>
    <d v="2023-03-16T00:00:00"/>
    <s v="IPHONE42"/>
    <s v="Default Circulation Desk"/>
    <s v="IPH-LOC-04"/>
  </r>
  <r>
    <d v="2023-03-16T00:00:00"/>
    <x v="0"/>
    <m/>
    <d v="2023-03-16T00:00:00"/>
    <s v="IPHONE54"/>
    <s v="CLICC Circ Desk"/>
    <s v="IPH-POW-10"/>
  </r>
  <r>
    <d v="2023-03-16T00:00:00"/>
    <x v="0"/>
    <m/>
    <d v="2023-03-16T00:00:00"/>
    <s v="WALLADPT45"/>
    <s v="CLICC Circ Desk"/>
    <m/>
  </r>
  <r>
    <d v="2023-03-16T00:00:00"/>
    <x v="0"/>
    <s v="UCLA Academic"/>
    <d v="2023-03-23T00:00:00"/>
    <s v="CBK208"/>
    <s v="Biomed Circ Desk"/>
    <s v="CBK-BIO-19"/>
  </r>
  <r>
    <d v="2023-03-16T00:00:00"/>
    <x v="0"/>
    <s v="UCLA Graduate"/>
    <d v="2023-03-16T00:00:00"/>
    <s v="ANDROID22"/>
    <s v="CLICC Circ Desk"/>
    <s v="AND-POW-01"/>
  </r>
  <r>
    <d v="2023-03-16T00:00:00"/>
    <x v="0"/>
    <s v="UCLA Graduate"/>
    <d v="2023-03-16T00:00:00"/>
    <s v="HDMIC09"/>
    <s v="CLICC Circ Desk"/>
    <s v="HDMC-YRL-01"/>
  </r>
  <r>
    <d v="2023-03-16T00:00:00"/>
    <x v="0"/>
    <s v="UCLA Graduate"/>
    <d v="2023-03-16T00:00:00"/>
    <s v="HDMIC15"/>
    <s v="CLICC Circ Desk"/>
    <s v="HDMC-YRL-07"/>
  </r>
  <r>
    <d v="2023-03-16T00:00:00"/>
    <x v="0"/>
    <s v="UCLA Graduate"/>
    <d v="2023-03-16T00:00:00"/>
    <s v="HDST25"/>
    <s v="Biomed Circ Desk"/>
    <s v="HDS-BIO-08"/>
  </r>
  <r>
    <d v="2023-03-16T00:00:00"/>
    <x v="0"/>
    <s v="UCLA Graduate"/>
    <d v="2023-03-16T00:00:00"/>
    <s v="HDST28"/>
    <s v="Biomed Circ Desk"/>
    <s v="HDS-BIO-11"/>
  </r>
  <r>
    <d v="2023-03-16T00:00:00"/>
    <x v="0"/>
    <s v="UCLA Graduate"/>
    <d v="2023-03-16T00:00:00"/>
    <s v="HPUSBC01"/>
    <s v="SEL Boelter Circ Desk"/>
    <s v="HPUS-BOE-01"/>
  </r>
  <r>
    <d v="2023-03-16T00:00:00"/>
    <x v="0"/>
    <s v="UCLA Graduate"/>
    <d v="2023-03-16T00:00:00"/>
    <s v="HPUSBC10"/>
    <s v="SEL Boelter Circ Desk"/>
    <m/>
  </r>
  <r>
    <d v="2023-03-16T00:00:00"/>
    <x v="0"/>
    <s v="UCLA Graduate"/>
    <d v="2023-03-16T00:00:00"/>
    <s v="IPHONE32"/>
    <s v="CLICC Circ Desk"/>
    <s v="IPH-YRL-08"/>
  </r>
  <r>
    <d v="2023-03-16T00:00:00"/>
    <x v="0"/>
    <s v="UCLA Graduate"/>
    <d v="2023-03-16T00:00:00"/>
    <s v="IPHONE33"/>
    <s v="CLICC Circ Desk"/>
    <s v="IPH-YRL-09"/>
  </r>
  <r>
    <d v="2023-03-16T00:00:00"/>
    <x v="0"/>
    <s v="UCLA Graduate"/>
    <d v="2023-03-16T00:00:00"/>
    <s v="IPHONE41"/>
    <s v="Default Circulation Desk"/>
    <s v="IPH-LOC-03"/>
  </r>
  <r>
    <d v="2023-03-16T00:00:00"/>
    <x v="0"/>
    <s v="UCLA Graduate"/>
    <d v="2023-03-16T00:00:00"/>
    <s v="IPHONE52"/>
    <s v="CLICC Circ Desk"/>
    <s v="IPH-POW-08"/>
  </r>
  <r>
    <d v="2023-03-16T00:00:00"/>
    <x v="0"/>
    <s v="UCLA Graduate"/>
    <d v="2023-03-16T00:00:00"/>
    <s v="IPHONE58"/>
    <s v="Biomed Circ Desk"/>
    <s v="IPH-BIO-02"/>
  </r>
  <r>
    <d v="2023-03-16T00:00:00"/>
    <x v="0"/>
    <s v="UCLA Graduate"/>
    <d v="2023-03-16T00:00:00"/>
    <s v="IPHONE78"/>
    <s v="CLICC Circ Desk"/>
    <m/>
  </r>
  <r>
    <d v="2023-03-16T00:00:00"/>
    <x v="0"/>
    <s v="UCLA Graduate"/>
    <d v="2023-03-16T00:00:00"/>
    <s v="MACCHRG42"/>
    <s v="CLICC Circ Desk"/>
    <s v="MAGT-YRL-04"/>
  </r>
  <r>
    <d v="2023-03-16T00:00:00"/>
    <x v="0"/>
    <s v="UCLA Graduate"/>
    <d v="2023-03-16T00:00:00"/>
    <s v="MACUSBC19"/>
    <s v="CLICC Circ Desk"/>
    <s v="USBC-POW-02"/>
  </r>
  <r>
    <d v="2023-03-16T00:00:00"/>
    <x v="0"/>
    <s v="UCLA Graduate"/>
    <d v="2023-03-16T00:00:00"/>
    <s v="MACUSBC24"/>
    <s v="CLICC Circ Desk"/>
    <s v="USBC-POW-07"/>
  </r>
  <r>
    <d v="2023-03-16T00:00:00"/>
    <x v="0"/>
    <s v="UCLA Graduate"/>
    <d v="2023-03-16T00:00:00"/>
    <s v="OMNI02"/>
    <s v="Biomed Circ Desk"/>
    <s v="OMN-BIO-02"/>
  </r>
  <r>
    <d v="2023-03-16T00:00:00"/>
    <x v="0"/>
    <s v="UCLA Graduate"/>
    <d v="2023-03-16T00:00:00"/>
    <s v="OMNI03"/>
    <s v="Biomed Circ Desk"/>
    <s v="OMN-BIO-03"/>
  </r>
  <r>
    <d v="2023-03-16T00:00:00"/>
    <x v="0"/>
    <s v="UCLA Graduate"/>
    <d v="2023-03-16T00:00:00"/>
    <s v="OMNI26"/>
    <s v="Music Circ Desk"/>
    <s v="OMN-MUS-06"/>
  </r>
  <r>
    <d v="2023-03-16T00:00:00"/>
    <x v="0"/>
    <s v="UCLA Graduate"/>
    <d v="2023-03-16T00:00:00"/>
    <s v="UVGA16"/>
    <s v="CLICC Circ Desk"/>
    <m/>
  </r>
  <r>
    <d v="2023-03-16T00:00:00"/>
    <x v="0"/>
    <s v="UCLA Graduate"/>
    <d v="2023-03-16T00:00:00"/>
    <s v="WALLADPT22"/>
    <s v="Biomed Circ Desk"/>
    <s v="ADP-BIO-06"/>
  </r>
  <r>
    <d v="2023-03-16T00:00:00"/>
    <x v="0"/>
    <s v="UCLA Graduate"/>
    <d v="2023-03-16T00:00:00"/>
    <s v="WALLADPT26"/>
    <s v="CLICC Circ Desk"/>
    <s v="ADP-YRL-03"/>
  </r>
  <r>
    <d v="2023-03-16T00:00:00"/>
    <x v="0"/>
    <s v="UCLA Graduate"/>
    <d v="2023-03-16T00:00:00"/>
    <s v="WALLADPT44"/>
    <s v="CLICC Circ Desk"/>
    <m/>
  </r>
  <r>
    <d v="2023-03-16T00:00:00"/>
    <x v="0"/>
    <s v="UCLA Graduate"/>
    <d v="2023-03-19T00:00:00"/>
    <s v="CALC11"/>
    <s v="CLICC Circ Desk"/>
    <m/>
  </r>
  <r>
    <d v="2023-03-16T00:00:00"/>
    <x v="0"/>
    <s v="UCLA Graduate"/>
    <d v="2023-03-23T00:00:00"/>
    <s v="CBK103"/>
    <s v="CLICC Circ Desk"/>
    <s v="CBCR-24"/>
  </r>
  <r>
    <d v="2023-03-16T00:00:00"/>
    <x v="0"/>
    <s v="UCLA Graduate"/>
    <d v="2023-03-23T00:00:00"/>
    <s v="CBK190"/>
    <s v="SEL Boelter Circ Desk"/>
    <s v="CBK-BIO-01"/>
  </r>
  <r>
    <d v="2023-03-16T00:00:00"/>
    <x v="0"/>
    <s v="UCLA Graduate"/>
    <d v="2023-03-23T00:00:00"/>
    <s v="CBK407"/>
    <s v="CLICC Circ Desk"/>
    <s v="CBK-CLICC-158"/>
  </r>
  <r>
    <d v="2023-03-16T00:00:00"/>
    <x v="0"/>
    <s v="UCLA Graduate"/>
    <d v="2023-03-23T00:00:00"/>
    <s v="HP-033"/>
    <s v="CLICC Circ Desk"/>
    <s v="WL-GEO-003"/>
  </r>
  <r>
    <d v="2023-03-16T00:00:00"/>
    <x v="0"/>
    <s v="UCLA Graduate"/>
    <d v="2023-03-30T00:00:00"/>
    <s v="CLICC-MM-0076"/>
    <s v="CLICC Circ Desk"/>
    <s v="ITS iPad 128"/>
  </r>
  <r>
    <d v="2023-03-16T00:00:00"/>
    <x v="0"/>
    <s v="UCLA Graduate"/>
    <d v="2023-03-30T00:00:00"/>
    <s v="HP-029"/>
    <s v="CLICC Circ Desk"/>
    <s v="WL-BCR-19"/>
  </r>
  <r>
    <d v="2023-03-16T00:00:00"/>
    <x v="0"/>
    <s v="UCLA Music Grad"/>
    <d v="2023-03-16T00:00:00"/>
    <s v="MACCHRG01"/>
    <s v="Music Circ Desk"/>
    <s v="MAGT-MUS-01"/>
  </r>
  <r>
    <d v="2023-03-16T00:00:00"/>
    <x v="0"/>
    <s v="UCLA Undergrad"/>
    <d v="2023-03-16T00:00:00"/>
    <s v="HDMIC13"/>
    <s v="CLICC Circ Desk"/>
    <s v="HDMC-YRL-05"/>
  </r>
  <r>
    <d v="2023-03-16T00:00:00"/>
    <x v="0"/>
    <s v="UCLA Undergrad"/>
    <d v="2023-03-16T00:00:00"/>
    <s v="HDST04"/>
    <s v="SEL Boelter Circ Desk"/>
    <s v="HDS-BOE-04"/>
  </r>
  <r>
    <d v="2023-03-16T00:00:00"/>
    <x v="0"/>
    <s v="UCLA Undergrad"/>
    <d v="2023-03-16T00:00:00"/>
    <s v="HDST08"/>
    <s v="CLICC Circ Desk"/>
    <s v="HDS-YRL-02"/>
  </r>
  <r>
    <d v="2023-03-16T00:00:00"/>
    <x v="0"/>
    <s v="UCLA Undergrad"/>
    <d v="2023-03-16T00:00:00"/>
    <s v="HDST30"/>
    <s v="CLICC Circ Desk"/>
    <m/>
  </r>
  <r>
    <d v="2023-03-16T00:00:00"/>
    <x v="0"/>
    <s v="UCLA Undergrad"/>
    <d v="2023-03-16T00:00:00"/>
    <s v="HPUSBC07"/>
    <s v="SEL Boelter Circ Desk"/>
    <m/>
  </r>
  <r>
    <d v="2023-03-16T00:00:00"/>
    <x v="0"/>
    <s v="UCLA Undergrad"/>
    <d v="2023-03-16T00:00:00"/>
    <s v="IPHONE01"/>
    <s v="Music Circ Desk"/>
    <s v="IPH-MUS-01"/>
  </r>
  <r>
    <d v="2023-03-16T00:00:00"/>
    <x v="0"/>
    <s v="UCLA Undergrad"/>
    <d v="2023-03-16T00:00:00"/>
    <s v="IPHONE04"/>
    <s v="Music Circ Desk"/>
    <s v="IPH-MUS-04"/>
  </r>
  <r>
    <d v="2023-03-16T00:00:00"/>
    <x v="0"/>
    <s v="UCLA Undergrad"/>
    <d v="2023-03-16T00:00:00"/>
    <s v="IPHONE18"/>
    <s v="SEL Boelter Circ Desk"/>
    <s v="IPH-BOE-02"/>
  </r>
  <r>
    <d v="2023-03-16T00:00:00"/>
    <x v="0"/>
    <s v="UCLA Undergrad"/>
    <d v="2023-03-16T00:00:00"/>
    <s v="IPHONE27"/>
    <s v="CLICC Circ Desk"/>
    <s v="IPH-YRL-03"/>
  </r>
  <r>
    <d v="2023-03-16T00:00:00"/>
    <x v="0"/>
    <s v="UCLA Undergrad"/>
    <d v="2023-03-16T00:00:00"/>
    <s v="IPHONE31"/>
    <s v="CLICC Circ Desk"/>
    <s v="IPH-YRL-07"/>
  </r>
  <r>
    <d v="2023-03-16T00:00:00"/>
    <x v="0"/>
    <s v="UCLA Undergrad"/>
    <d v="2023-03-16T00:00:00"/>
    <s v="IPHONE32"/>
    <s v="CLICC Circ Desk"/>
    <s v="IPH-YRL-08"/>
  </r>
  <r>
    <d v="2023-03-16T00:00:00"/>
    <x v="0"/>
    <s v="UCLA Undergrad"/>
    <d v="2023-03-16T00:00:00"/>
    <s v="IPHONE33"/>
    <s v="CLICC Circ Desk"/>
    <s v="IPH-YRL-09"/>
  </r>
  <r>
    <d v="2023-03-16T00:00:00"/>
    <x v="0"/>
    <s v="UCLA Undergrad"/>
    <d v="2023-03-16T00:00:00"/>
    <s v="IPHONE34"/>
    <s v="CLICC Circ Desk"/>
    <s v="IPH-YRL-10"/>
  </r>
  <r>
    <d v="2023-03-16T00:00:00"/>
    <x v="0"/>
    <s v="UCLA Undergrad"/>
    <d v="2023-03-16T00:00:00"/>
    <s v="IPHONE36"/>
    <s v="CLICC Circ Desk"/>
    <s v="IPH-YRL-12"/>
  </r>
  <r>
    <d v="2023-03-16T00:00:00"/>
    <x v="0"/>
    <s v="UCLA Undergrad"/>
    <d v="2023-03-16T00:00:00"/>
    <s v="IPHONE37"/>
    <s v="CLICC Circ Desk"/>
    <s v="IPH-YRL-13"/>
  </r>
  <r>
    <d v="2023-03-16T00:00:00"/>
    <x v="0"/>
    <s v="UCLA Undergrad"/>
    <d v="2023-03-16T00:00:00"/>
    <s v="IPHONE44"/>
    <s v="CLICC Circ Desk"/>
    <m/>
  </r>
  <r>
    <d v="2023-03-16T00:00:00"/>
    <x v="0"/>
    <s v="UCLA Undergrad"/>
    <d v="2023-03-16T00:00:00"/>
    <s v="IPHONE52"/>
    <s v="CLICC Circ Desk"/>
    <s v="IPH-POW-08"/>
  </r>
  <r>
    <d v="2023-03-16T00:00:00"/>
    <x v="0"/>
    <s v="UCLA Undergrad"/>
    <d v="2023-03-16T00:00:00"/>
    <s v="IPHONE54"/>
    <s v="CLICC Circ Desk"/>
    <s v="IPH-POW-10"/>
  </r>
  <r>
    <d v="2023-03-16T00:00:00"/>
    <x v="0"/>
    <s v="UCLA Undergrad"/>
    <d v="2023-03-16T00:00:00"/>
    <s v="IPHONE58"/>
    <s v="Biomed Circ Desk"/>
    <s v="IPH-BIO-02"/>
  </r>
  <r>
    <d v="2023-03-16T00:00:00"/>
    <x v="0"/>
    <s v="UCLA Undergrad"/>
    <d v="2023-03-16T00:00:00"/>
    <s v="IPHONE60"/>
    <s v="Biomed Circ Desk"/>
    <s v="IPH-BIO-04"/>
  </r>
  <r>
    <d v="2023-03-16T00:00:00"/>
    <x v="0"/>
    <s v="UCLA Undergrad"/>
    <d v="2023-03-16T00:00:00"/>
    <s v="IPHONE60"/>
    <s v="SEL Boelter Circ Desk"/>
    <s v="IPH-BIO-04"/>
  </r>
  <r>
    <d v="2023-03-16T00:00:00"/>
    <x v="0"/>
    <s v="UCLA Undergrad"/>
    <d v="2023-03-16T00:00:00"/>
    <s v="IPHONE73"/>
    <s v="Default Circulation Desk"/>
    <m/>
  </r>
  <r>
    <d v="2023-03-16T00:00:00"/>
    <x v="0"/>
    <s v="UCLA Undergrad"/>
    <d v="2023-03-16T00:00:00"/>
    <s v="IPHONE78"/>
    <s v="CLICC Circ Desk"/>
    <m/>
  </r>
  <r>
    <d v="2023-03-16T00:00:00"/>
    <x v="0"/>
    <s v="UCLA Undergrad"/>
    <d v="2023-03-16T00:00:00"/>
    <s v="MACCHRG53"/>
    <s v="CLICC Circ Desk"/>
    <s v="MAGT-POW-07"/>
  </r>
  <r>
    <d v="2023-03-16T00:00:00"/>
    <x v="0"/>
    <s v="UCLA Undergrad"/>
    <d v="2023-03-16T00:00:00"/>
    <s v="MACUSBC09"/>
    <s v="CLICC Circ Desk"/>
    <s v="USBC-YRL-05"/>
  </r>
  <r>
    <d v="2023-03-16T00:00:00"/>
    <x v="0"/>
    <s v="UCLA Undergrad"/>
    <d v="2023-03-16T00:00:00"/>
    <s v="MACUSBC12"/>
    <s v="Default Circulation Desk"/>
    <s v="USBC-LOC-01"/>
  </r>
  <r>
    <d v="2023-03-16T00:00:00"/>
    <x v="0"/>
    <s v="UCLA Undergrad"/>
    <d v="2023-03-16T00:00:00"/>
    <s v="MACUSBC16"/>
    <s v="Default Circulation Desk"/>
    <s v="USBC-LOC-05"/>
  </r>
  <r>
    <d v="2023-03-16T00:00:00"/>
    <x v="0"/>
    <s v="UCLA Undergrad"/>
    <d v="2023-03-16T00:00:00"/>
    <s v="MACUSBC19"/>
    <s v="CLICC Circ Desk"/>
    <s v="USBC-POW-02"/>
  </r>
  <r>
    <d v="2023-03-16T00:00:00"/>
    <x v="0"/>
    <s v="UCLA Undergrad"/>
    <d v="2023-03-16T00:00:00"/>
    <s v="MACUSBC25"/>
    <s v="CLICC Circ Desk"/>
    <s v="USBC-POW-08"/>
  </r>
  <r>
    <d v="2023-03-16T00:00:00"/>
    <x v="0"/>
    <s v="UCLA Undergrad"/>
    <d v="2023-03-16T00:00:00"/>
    <s v="MACUSBC30"/>
    <s v="CLICC Circ Desk"/>
    <m/>
  </r>
  <r>
    <d v="2023-03-16T00:00:00"/>
    <x v="0"/>
    <s v="UCLA Undergrad"/>
    <d v="2023-03-16T00:00:00"/>
    <s v="MSE09"/>
    <s v="CLICC Circ Desk"/>
    <m/>
  </r>
  <r>
    <d v="2023-03-16T00:00:00"/>
    <x v="0"/>
    <s v="UCLA Undergrad"/>
    <d v="2023-03-16T00:00:00"/>
    <s v="OMNI01"/>
    <s v="Biomed Circ Desk"/>
    <s v="OMN-BIO-01"/>
  </r>
  <r>
    <d v="2023-03-16T00:00:00"/>
    <x v="0"/>
    <s v="UCLA Undergrad"/>
    <d v="2023-03-16T00:00:00"/>
    <s v="OMNI11"/>
    <s v="SEL Boelter Circ Desk"/>
    <s v="OMN-BOE-01"/>
  </r>
  <r>
    <d v="2023-03-16T00:00:00"/>
    <x v="0"/>
    <s v="UCLA Undergrad"/>
    <d v="2023-03-16T00:00:00"/>
    <s v="OMNI14"/>
    <s v="SEL Boelter Circ Desk"/>
    <s v="OMN-BOE-04"/>
  </r>
  <r>
    <d v="2023-03-16T00:00:00"/>
    <x v="0"/>
    <s v="UCLA Undergrad"/>
    <d v="2023-03-16T00:00:00"/>
    <s v="OMNI15"/>
    <s v="SEL Boelter Circ Desk"/>
    <s v="OMN-BOE-05"/>
  </r>
  <r>
    <d v="2023-03-16T00:00:00"/>
    <x v="0"/>
    <s v="UCLA Undergrad"/>
    <d v="2023-03-16T00:00:00"/>
    <s v="OMNI17"/>
    <s v="SEL Boelter Circ Desk"/>
    <s v="OMN-BOE-07"/>
  </r>
  <r>
    <d v="2023-03-16T00:00:00"/>
    <x v="0"/>
    <s v="UCLA Undergrad"/>
    <d v="2023-03-16T00:00:00"/>
    <s v="OMNI19"/>
    <s v="SEL Boelter Circ Desk"/>
    <s v="OMN-BOE-09"/>
  </r>
  <r>
    <d v="2023-03-16T00:00:00"/>
    <x v="0"/>
    <s v="UCLA Undergrad"/>
    <d v="2023-03-16T00:00:00"/>
    <s v="OMNI23"/>
    <s v="Music Circ Desk"/>
    <s v="OMN-MUS-03"/>
  </r>
  <r>
    <d v="2023-03-16T00:00:00"/>
    <x v="0"/>
    <s v="UCLA Undergrad"/>
    <d v="2023-03-16T00:00:00"/>
    <s v="OMNI24"/>
    <s v="Music Circ Desk"/>
    <s v="OMN-MUS-04"/>
  </r>
  <r>
    <d v="2023-03-16T00:00:00"/>
    <x v="0"/>
    <s v="UCLA Undergrad"/>
    <d v="2023-03-16T00:00:00"/>
    <s v="OMNI33"/>
    <s v="CLICC Circ Desk"/>
    <s v="OMN-YRL-03"/>
  </r>
  <r>
    <d v="2023-03-16T00:00:00"/>
    <x v="0"/>
    <s v="UCLA Undergrad"/>
    <d v="2023-03-16T00:00:00"/>
    <s v="OMNI34"/>
    <s v="CLICC Circ Desk"/>
    <s v="OMN-YRL-04"/>
  </r>
  <r>
    <d v="2023-03-16T00:00:00"/>
    <x v="0"/>
    <s v="UCLA Undergrad"/>
    <d v="2023-03-16T00:00:00"/>
    <s v="OMNI36"/>
    <s v="CLICC Circ Desk"/>
    <s v="OMN-YRL-06"/>
  </r>
  <r>
    <d v="2023-03-16T00:00:00"/>
    <x v="0"/>
    <s v="UCLA Undergrad"/>
    <d v="2023-03-16T00:00:00"/>
    <s v="OMNI44"/>
    <s v="CLICC Circ Desk"/>
    <m/>
  </r>
  <r>
    <d v="2023-03-16T00:00:00"/>
    <x v="0"/>
    <s v="UCLA Undergrad"/>
    <d v="2023-03-16T00:00:00"/>
    <s v="UHDMI19"/>
    <s v="CLICC Circ Desk"/>
    <m/>
  </r>
  <r>
    <d v="2023-03-16T00:00:00"/>
    <x v="0"/>
    <s v="UCLA Undergrad"/>
    <d v="2023-03-16T00:00:00"/>
    <s v="UVGA14"/>
    <s v="CLICC Circ Desk"/>
    <m/>
  </r>
  <r>
    <d v="2023-03-16T00:00:00"/>
    <x v="0"/>
    <s v="UCLA Undergrad"/>
    <d v="2023-03-16T00:00:00"/>
    <s v="WALLADPT05"/>
    <s v="SEL Boelter Circ Desk"/>
    <s v="ADP-BOE-03"/>
  </r>
  <r>
    <d v="2023-03-16T00:00:00"/>
    <x v="0"/>
    <s v="UCLA Undergrad"/>
    <d v="2023-03-16T00:00:00"/>
    <s v="WALLADPT07"/>
    <s v="SEL Boelter Circ Desk"/>
    <s v="ADP-BOE-05"/>
  </r>
  <r>
    <d v="2023-03-16T00:00:00"/>
    <x v="0"/>
    <s v="UCLA Undergrad"/>
    <d v="2023-03-16T00:00:00"/>
    <s v="WALLADPT23"/>
    <s v="SEL Boelter Circ Desk"/>
    <s v="ADP-BIO-07"/>
  </r>
  <r>
    <d v="2023-03-16T00:00:00"/>
    <x v="0"/>
    <s v="UCLA Undergrad"/>
    <d v="2023-03-16T00:00:00"/>
    <s v="WALLADPT24"/>
    <s v="CLICC Circ Desk"/>
    <s v="ADP-YRL-01"/>
  </r>
  <r>
    <d v="2023-03-16T00:00:00"/>
    <x v="0"/>
    <s v="UCLA Undergrad"/>
    <d v="2023-03-16T00:00:00"/>
    <s v="WALLADPT26"/>
    <s v="CLICC Circ Desk"/>
    <s v="ADP-YRL-03"/>
  </r>
  <r>
    <d v="2023-03-16T00:00:00"/>
    <x v="0"/>
    <s v="UCLA Undergrad"/>
    <d v="2023-03-16T00:00:00"/>
    <s v="WALLADPT29"/>
    <s v="CLICC Circ Desk"/>
    <m/>
  </r>
  <r>
    <d v="2023-03-16T00:00:00"/>
    <x v="0"/>
    <s v="UCLA Undergrad"/>
    <d v="2023-03-16T00:00:00"/>
    <s v="WALLADPT30"/>
    <s v="CLICC Circ Desk"/>
    <m/>
  </r>
  <r>
    <d v="2023-03-16T00:00:00"/>
    <x v="0"/>
    <s v="UCLA Undergrad"/>
    <d v="2023-03-16T00:00:00"/>
    <s v="WALLADPT31"/>
    <s v="CLICC Circ Desk"/>
    <m/>
  </r>
  <r>
    <d v="2023-03-16T00:00:00"/>
    <x v="0"/>
    <s v="UCLA Undergrad"/>
    <d v="2023-03-16T00:00:00"/>
    <s v="WALLADPT35"/>
    <s v="CLICC Circ Desk"/>
    <m/>
  </r>
  <r>
    <d v="2023-03-16T00:00:00"/>
    <x v="0"/>
    <s v="UCLA Undergrad"/>
    <d v="2023-03-16T00:00:00"/>
    <s v="WALLADPT39"/>
    <s v="CLICC Circ Desk"/>
    <m/>
  </r>
  <r>
    <d v="2023-03-16T00:00:00"/>
    <x v="0"/>
    <s v="UCLA Undergrad"/>
    <d v="2023-03-16T00:00:00"/>
    <s v="WALLADPT41"/>
    <s v="CLICC Circ Desk"/>
    <m/>
  </r>
  <r>
    <d v="2023-03-16T00:00:00"/>
    <x v="0"/>
    <s v="UCLA Undergrad"/>
    <d v="2023-03-16T00:00:00"/>
    <s v="WALLADPT43"/>
    <s v="CLICC Circ Desk"/>
    <m/>
  </r>
  <r>
    <d v="2023-03-16T00:00:00"/>
    <x v="0"/>
    <s v="UCLA Undergrad"/>
    <d v="2023-03-16T00:00:00"/>
    <s v="WALLADPT44"/>
    <s v="CLICC Circ Desk"/>
    <m/>
  </r>
  <r>
    <d v="2023-03-16T00:00:00"/>
    <x v="0"/>
    <s v="UCLA Undergrad"/>
    <d v="2023-03-16T00:00:00"/>
    <s v="WALLADPT45"/>
    <s v="CLICC Circ Desk"/>
    <m/>
  </r>
  <r>
    <d v="2023-03-16T00:00:00"/>
    <x v="0"/>
    <s v="UCLA Undergrad"/>
    <d v="2023-03-16T00:00:00"/>
    <s v="WALLADPT47"/>
    <s v="CLICC Circ Desk"/>
    <m/>
  </r>
  <r>
    <d v="2023-03-16T00:00:00"/>
    <x v="0"/>
    <s v="UCLA Undergrad"/>
    <d v="2023-03-17T00:00:00"/>
    <s v="IPHONE42"/>
    <s v="Default Circulation Desk"/>
    <s v="IPH-LOC-04"/>
  </r>
  <r>
    <d v="2023-03-16T00:00:00"/>
    <x v="0"/>
    <s v="UCLA Undergrad"/>
    <d v="2023-03-17T00:00:00"/>
    <s v="MACUSBC17"/>
    <s v="Default Circulation Desk"/>
    <s v="USBC-LOC-06"/>
  </r>
  <r>
    <d v="2023-03-16T00:00:00"/>
    <x v="0"/>
    <s v="UCLA Undergrad"/>
    <d v="2023-03-19T00:00:00"/>
    <s v="CALC02"/>
    <s v="CLICC Circ Desk"/>
    <s v="CAL-POW-01"/>
  </r>
  <r>
    <d v="2023-03-16T00:00:00"/>
    <x v="0"/>
    <s v="UCLA Undergrad"/>
    <d v="2023-03-19T00:00:00"/>
    <s v="CALC03"/>
    <s v="CLICC Circ Desk"/>
    <s v="CAL-POW-02"/>
  </r>
  <r>
    <d v="2023-03-16T00:00:00"/>
    <x v="0"/>
    <s v="UCLA Undergrad"/>
    <d v="2023-03-19T00:00:00"/>
    <s v="CALC09"/>
    <s v="CLICC Circ Desk"/>
    <m/>
  </r>
  <r>
    <d v="2023-03-16T00:00:00"/>
    <x v="0"/>
    <s v="UCLA Undergrad"/>
    <d v="2023-03-19T00:00:00"/>
    <s v="CALC10"/>
    <s v="CLICC Circ Desk"/>
    <m/>
  </r>
  <r>
    <d v="2023-03-16T00:00:00"/>
    <x v="0"/>
    <s v="UCLA Undergrad"/>
    <d v="2023-03-23T00:00:00"/>
    <s v="CBK-103"/>
    <s v="CLICC Circ Desk"/>
    <s v="CBCR-24"/>
  </r>
  <r>
    <d v="2023-03-16T00:00:00"/>
    <x v="0"/>
    <s v="UCLA Undergrad"/>
    <d v="2023-03-23T00:00:00"/>
    <s v="CBK-106"/>
    <s v="CLICC Circ Desk"/>
    <s v="CBCR-27"/>
  </r>
  <r>
    <d v="2023-03-16T00:00:00"/>
    <x v="0"/>
    <s v="UCLA Undergrad"/>
    <d v="2023-03-23T00:00:00"/>
    <s v="CBK-128"/>
    <s v="CLICC Circ Desk"/>
    <s v="CART-04"/>
  </r>
  <r>
    <d v="2023-03-16T00:00:00"/>
    <x v="0"/>
    <s v="UCLA Undergrad"/>
    <d v="2023-03-23T00:00:00"/>
    <s v="CBK098"/>
    <s v="CLICC Circ Desk"/>
    <s v="CYRL-24"/>
  </r>
  <r>
    <d v="2023-03-16T00:00:00"/>
    <x v="0"/>
    <s v="UCLA Undergrad"/>
    <d v="2023-03-23T00:00:00"/>
    <s v="CBK195"/>
    <s v="Biomed Circ Desk"/>
    <s v="CBK-BIO-06"/>
  </r>
  <r>
    <d v="2023-03-16T00:00:00"/>
    <x v="0"/>
    <s v="UCLA Undergrad"/>
    <d v="2023-03-23T00:00:00"/>
    <s v="CBK367"/>
    <s v="CLICC Circ Desk"/>
    <s v="CBK-CLICC-118"/>
  </r>
  <r>
    <d v="2023-03-16T00:00:00"/>
    <x v="0"/>
    <s v="UCLA Undergrad"/>
    <d v="2023-03-23T00:00:00"/>
    <s v="CBK373"/>
    <s v="Default Circulation Desk"/>
    <s v="CBK-CLICC-124"/>
  </r>
  <r>
    <d v="2023-03-16T00:00:00"/>
    <x v="0"/>
    <s v="UCLA Undergrad"/>
    <d v="2023-03-23T00:00:00"/>
    <s v="CBK397"/>
    <s v="CLICC Circ Desk"/>
    <s v="CBK-CLICC-148"/>
  </r>
  <r>
    <d v="2023-03-16T00:00:00"/>
    <x v="0"/>
    <s v="UCLA Undergrad"/>
    <d v="2023-03-23T00:00:00"/>
    <s v="CLICC-ML-0019"/>
    <s v="CLICC Circ Desk"/>
    <s v="ITS MacBook 152"/>
  </r>
  <r>
    <d v="2023-03-16T00:00:00"/>
    <x v="0"/>
    <s v="UCLA Undergrad"/>
    <d v="2023-03-23T00:00:00"/>
    <s v="CLICC-ML-0071"/>
    <s v="CLICC Circ Desk"/>
    <s v="ITS MacBook 23"/>
  </r>
  <r>
    <d v="2023-03-16T00:00:00"/>
    <x v="0"/>
    <s v="UCLA Undergrad"/>
    <d v="2023-03-23T00:00:00"/>
    <s v="CLICC-ML-0090"/>
    <s v="CLICC Circ Desk"/>
    <s v="ITS MacBook 53"/>
  </r>
  <r>
    <d v="2023-03-16T00:00:00"/>
    <x v="0"/>
    <s v="UCLA Undergrad"/>
    <d v="2023-03-23T00:00:00"/>
    <s v="CLICC-ML-0101"/>
    <s v="CLICC Circ Desk"/>
    <s v="ITS MacBook 54"/>
  </r>
  <r>
    <d v="2023-03-16T00:00:00"/>
    <x v="0"/>
    <s v="UCLA Undergrad"/>
    <d v="2023-03-23T00:00:00"/>
    <s v="CLICC-ML-0122"/>
    <s v="CLICC Circ Desk"/>
    <s v="ITS MacBook 82"/>
  </r>
  <r>
    <d v="2023-03-16T00:00:00"/>
    <x v="0"/>
    <s v="UCLA Undergrad"/>
    <d v="2023-03-23T00:00:00"/>
    <s v="CLICC-ML-0137"/>
    <s v="CLICC Circ Desk"/>
    <s v="ITS MacBook 60"/>
  </r>
  <r>
    <d v="2023-03-16T00:00:00"/>
    <x v="0"/>
    <s v="UCLA Undergrad"/>
    <d v="2023-03-23T00:00:00"/>
    <s v="CLICC-ML-2029"/>
    <s v="CLICC Circ Desk"/>
    <s v="CLICC-ML-2029"/>
  </r>
  <r>
    <d v="2023-03-16T00:00:00"/>
    <x v="0"/>
    <s v="UCLA Undergrad"/>
    <d v="2023-03-23T00:00:00"/>
    <s v="CLICC-ML-2061"/>
    <s v="CLICC Circ Desk"/>
    <s v="CLICC-ML-2061"/>
  </r>
  <r>
    <d v="2023-03-16T00:00:00"/>
    <x v="0"/>
    <s v="UCLA Undergrad"/>
    <d v="2023-03-23T00:00:00"/>
    <s v="CLICC-ML-2074"/>
    <s v="CLICC Circ Desk"/>
    <s v="CLICC-ML-2074"/>
  </r>
  <r>
    <d v="2023-03-16T00:00:00"/>
    <x v="0"/>
    <s v="UCLA Undergrad"/>
    <d v="2023-03-23T00:00:00"/>
    <s v="CLICC-ML-2088"/>
    <s v="CLICC Circ Desk"/>
    <s v="CLICC-ML-2088"/>
  </r>
  <r>
    <d v="2023-03-16T00:00:00"/>
    <x v="0"/>
    <s v="UCLA Undergrad"/>
    <d v="2023-03-23T00:00:00"/>
    <s v="CLICC-ML-2097"/>
    <s v="CLICC Circ Desk"/>
    <s v="CLICC-ML-2097"/>
  </r>
  <r>
    <d v="2023-03-16T00:00:00"/>
    <x v="0"/>
    <s v="UCLA Undergrad"/>
    <d v="2023-03-23T00:00:00"/>
    <s v="CLICC-MM-0017"/>
    <s v="CLICC Circ Desk"/>
    <s v="ITS iPad 127"/>
  </r>
  <r>
    <d v="2023-03-16T00:00:00"/>
    <x v="0"/>
    <s v="UCLA Undergrad"/>
    <d v="2023-03-23T00:00:00"/>
    <s v="CLICC-MM-0050"/>
    <s v="CLICC Circ Desk"/>
    <s v="ITS iPad 276"/>
  </r>
  <r>
    <d v="2023-03-16T00:00:00"/>
    <x v="0"/>
    <s v="UCLA Undergrad"/>
    <d v="2023-03-23T00:00:00"/>
    <s v="CLICC-MM-070"/>
    <s v="CLICC Circ Desk"/>
    <m/>
  </r>
  <r>
    <d v="2023-03-16T00:00:00"/>
    <x v="0"/>
    <s v="UCLA Undergrad"/>
    <d v="2023-03-23T00:00:00"/>
    <s v="HP-028"/>
    <s v="CLICC Circ Desk"/>
    <s v="WL-BCR-18"/>
  </r>
  <r>
    <d v="2023-03-16T00:00:00"/>
    <x v="0"/>
    <s v="UCLA Undergrad"/>
    <d v="2023-03-23T00:00:00"/>
    <s v="HP-036"/>
    <s v="CLICC Circ Desk"/>
    <s v="WL-SEL-01"/>
  </r>
  <r>
    <d v="2023-03-16T00:00:00"/>
    <x v="0"/>
    <s v="UCLA Undergrad"/>
    <d v="2023-03-23T00:00:00"/>
    <s v="HP-100"/>
    <s v="CLICC Circ Desk"/>
    <s v="WL-POW-09"/>
  </r>
  <r>
    <d v="2023-03-16T00:00:00"/>
    <x v="0"/>
    <s v="UCLA Undergrad"/>
    <d v="2023-03-23T00:00:00"/>
    <s v="HP160"/>
    <s v="CLICC Circ Desk"/>
    <s v="WL-LAB-09"/>
  </r>
  <r>
    <d v="2023-03-16T00:00:00"/>
    <x v="0"/>
    <s v="UCLA Undergrad"/>
    <d v="2023-03-27T00:00:00"/>
    <s v="CLICC-ML-0098"/>
    <s v="CLICC Circ Desk"/>
    <s v="ITS MacBook 161"/>
  </r>
  <r>
    <d v="2023-03-16T00:00:00"/>
    <x v="0"/>
    <s v="UCLA Undergrad"/>
    <d v="2023-03-30T00:00:00"/>
    <s v="CLICC-MM-0103"/>
    <s v="CLICC Circ Desk"/>
    <s v="ITS iPad 242"/>
  </r>
  <r>
    <d v="2023-03-16T00:00:00"/>
    <x v="0"/>
    <s v="UCLA Undergrad"/>
    <d v="2023-03-30T00:00:00"/>
    <s v="CLICC-MM-0237"/>
    <s v="CLICC Circ Desk"/>
    <s v="ITS iPad 282"/>
  </r>
  <r>
    <d v="2023-03-16T00:00:00"/>
    <x v="125"/>
    <s v="UCLA Staff"/>
    <d v="2023-03-30T00:00:00"/>
    <s v="HP-163"/>
    <s v="CLICC Circ Desk"/>
    <s v="WL-LAB-12"/>
  </r>
  <r>
    <d v="2023-03-16T00:00:00"/>
    <x v="126"/>
    <s v="UCLA Graduate"/>
    <d v="2023-03-27T00:00:00"/>
    <s v="CLICC-ML-0112"/>
    <s v="CLICC Circ Desk"/>
    <s v="ITS MacBook 153"/>
  </r>
  <r>
    <d v="2023-03-16T00:00:00"/>
    <x v="127"/>
    <s v="UCLA Undergrad"/>
    <d v="2023-03-23T00:00:00"/>
    <s v="CLICC-MM-0021"/>
    <s v="CLICC Circ Desk"/>
    <s v="ITS iPad 101"/>
  </r>
  <r>
    <d v="2023-03-16T00:00:00"/>
    <x v="128"/>
    <s v="UCLA Undergrad"/>
    <d v="2023-03-23T00:00:00"/>
    <s v="CLICC-ML-2031"/>
    <s v="CLICC Circ Desk"/>
    <s v="CLICC-ML-2031"/>
  </r>
  <r>
    <d v="2023-03-16T00:00:00"/>
    <x v="129"/>
    <s v="UCLA Undergrad"/>
    <d v="2023-03-30T00:00:00"/>
    <s v="HP-121"/>
    <s v="CLICC Circ Desk"/>
    <s v="WL-PC2-10"/>
  </r>
  <r>
    <d v="2023-03-16T00:00:00"/>
    <x v="130"/>
    <s v="UCLA Undergrad"/>
    <d v="2023-03-30T00:00:00"/>
    <s v="HP-086"/>
    <s v="CLICC Circ Desk"/>
    <s v="WL-RC2-16"/>
  </r>
  <r>
    <d v="2023-03-16T00:00:00"/>
    <x v="131"/>
    <s v="UCLA Graduate"/>
    <d v="2023-03-30T00:00:00"/>
    <s v="CLICC-ML-0126"/>
    <s v="CLICC Circ Desk"/>
    <s v="ITS MacBook 9"/>
  </r>
  <r>
    <d v="2023-03-16T00:00:00"/>
    <x v="132"/>
    <s v="UCLA Undergrad"/>
    <d v="2023-03-16T00:00:00"/>
    <s v="MACUSBC23"/>
    <s v="CLICC Circ Desk"/>
    <s v="USBC-POW-06"/>
  </r>
  <r>
    <d v="2023-03-16T00:00:00"/>
    <x v="133"/>
    <s v="UCLA Undergrad"/>
    <d v="2023-03-16T00:00:00"/>
    <s v="IPHONE48"/>
    <s v="CLICC Circ Desk"/>
    <s v="IPH-POW-04"/>
  </r>
  <r>
    <d v="2023-03-16T00:00:00"/>
    <x v="133"/>
    <s v="UCLA Undergrad"/>
    <d v="2023-03-16T00:00:00"/>
    <s v="WALLADPT12"/>
    <s v="CLICC Circ Desk"/>
    <s v="ADP-POW-01"/>
  </r>
  <r>
    <d v="2023-03-16T00:00:00"/>
    <x v="134"/>
    <s v="UCLA Undergrad"/>
    <d v="2023-03-23T00:00:00"/>
    <s v="CLICC-ML-0064"/>
    <s v="CLICC Circ Desk"/>
    <s v="ITS MacBook 130"/>
  </r>
  <r>
    <d v="2023-03-16T00:00:00"/>
    <x v="135"/>
    <s v="UCLA Undergrad"/>
    <d v="2023-03-23T00:00:00"/>
    <s v="CLICC-MM-0121"/>
    <s v="CLICC Circ Desk"/>
    <s v="ITS iPad 188"/>
  </r>
  <r>
    <d v="2023-03-16T00:00:00"/>
    <x v="136"/>
    <s v="UCLA Undergrad"/>
    <d v="2023-03-23T00:00:00"/>
    <s v="CLICC-MM-0001"/>
    <s v="CLICC Circ Desk"/>
    <s v="ITS iPad 304"/>
  </r>
  <r>
    <d v="2023-03-16T00:00:00"/>
    <x v="137"/>
    <s v="UCLA Undergrad"/>
    <d v="2023-03-23T00:00:00"/>
    <s v="CLICC-ML-0083"/>
    <s v="CLICC Circ Desk"/>
    <s v="ITS MacBook 124"/>
  </r>
  <r>
    <d v="2023-03-16T00:00:00"/>
    <x v="138"/>
    <s v="UCLA Graduate"/>
    <d v="2023-03-30T00:00:00"/>
    <s v="CLICC-MM-0234"/>
    <s v="CLICC Circ Desk"/>
    <s v="ITS iPad 69"/>
  </r>
  <r>
    <d v="2023-03-17T00:00:00"/>
    <x v="0"/>
    <m/>
    <d v="2023-03-17T00:00:00"/>
    <s v="CBK-114"/>
    <s v="Default Circulation Desk"/>
    <n v="2019"/>
  </r>
  <r>
    <d v="2023-03-17T00:00:00"/>
    <x v="0"/>
    <m/>
    <d v="2023-03-17T00:00:00"/>
    <s v="CBK-253"/>
    <s v="Default Circulation Desk"/>
    <s v="CBK-CLICC-04"/>
  </r>
  <r>
    <d v="2023-03-17T00:00:00"/>
    <x v="0"/>
    <m/>
    <d v="2023-03-17T00:00:00"/>
    <s v="FAC482"/>
    <s v="CLICC Circ Desk"/>
    <s v="ITS iPad 82"/>
  </r>
  <r>
    <d v="2023-03-17T00:00:00"/>
    <x v="0"/>
    <m/>
    <d v="2023-03-17T00:00:00"/>
    <s v="FAC517C"/>
    <s v="CLICC Circ Desk"/>
    <s v="CLICC Faculty iPad Charger 117"/>
  </r>
  <r>
    <d v="2023-03-17T00:00:00"/>
    <x v="0"/>
    <m/>
    <d v="2023-03-17T00:00:00"/>
    <s v="HP-036"/>
    <s v="CLICC Circ Desk"/>
    <s v="WL-SEL-01"/>
  </r>
  <r>
    <d v="2023-03-17T00:00:00"/>
    <x v="0"/>
    <m/>
    <d v="2023-03-17T00:00:00"/>
    <s v="IPADK068"/>
    <s v="CLICC Circ Desk"/>
    <s v="CLICC iPad Keyboard 68"/>
  </r>
  <r>
    <d v="2023-03-17T00:00:00"/>
    <x v="0"/>
    <s v="UCLA Graduate"/>
    <d v="2023-03-17T00:00:00"/>
    <s v="HDST15"/>
    <s v="CLICC Circ Desk"/>
    <s v="HDS-POW-04"/>
  </r>
  <r>
    <d v="2023-03-17T00:00:00"/>
    <x v="0"/>
    <s v="UCLA Graduate"/>
    <d v="2023-03-17T00:00:00"/>
    <s v="HPUSBC07"/>
    <s v="SEL Boelter Circ Desk"/>
    <m/>
  </r>
  <r>
    <d v="2023-03-17T00:00:00"/>
    <x v="0"/>
    <s v="UCLA Graduate"/>
    <d v="2023-03-17T00:00:00"/>
    <s v="IPHONE01"/>
    <s v="Music Circ Desk"/>
    <s v="IPH-MUS-01"/>
  </r>
  <r>
    <d v="2023-03-17T00:00:00"/>
    <x v="0"/>
    <s v="UCLA Graduate"/>
    <d v="2023-03-17T00:00:00"/>
    <s v="IPHONE34"/>
    <s v="CLICC Circ Desk"/>
    <s v="IPH-YRL-10"/>
  </r>
  <r>
    <d v="2023-03-17T00:00:00"/>
    <x v="0"/>
    <s v="UCLA Graduate"/>
    <d v="2023-03-17T00:00:00"/>
    <s v="IPHONE46"/>
    <s v="CLICC Circ Desk"/>
    <s v="IPH-POW-02"/>
  </r>
  <r>
    <d v="2023-03-17T00:00:00"/>
    <x v="0"/>
    <s v="UCLA Graduate"/>
    <d v="2023-03-17T00:00:00"/>
    <s v="IPHONE52"/>
    <s v="CLICC Circ Desk"/>
    <s v="IPH-POW-08"/>
  </r>
  <r>
    <d v="2023-03-17T00:00:00"/>
    <x v="0"/>
    <s v="UCLA Graduate"/>
    <d v="2023-03-17T00:00:00"/>
    <s v="MACUSBC24"/>
    <s v="CLICC Circ Desk"/>
    <s v="USBC-POW-07"/>
  </r>
  <r>
    <d v="2023-03-17T00:00:00"/>
    <x v="0"/>
    <s v="UCLA Graduate"/>
    <d v="2023-03-17T00:00:00"/>
    <s v="MACUSBC30"/>
    <s v="CLICC Circ Desk"/>
    <m/>
  </r>
  <r>
    <d v="2023-03-17T00:00:00"/>
    <x v="0"/>
    <s v="UCLA Graduate"/>
    <d v="2023-03-17T00:00:00"/>
    <s v="UHDMI19"/>
    <s v="CLICC Circ Desk"/>
    <m/>
  </r>
  <r>
    <d v="2023-03-17T00:00:00"/>
    <x v="0"/>
    <s v="UCLA Graduate"/>
    <d v="2023-03-17T00:00:00"/>
    <s v="WALLADPT41"/>
    <s v="CLICC Circ Desk"/>
    <m/>
  </r>
  <r>
    <d v="2023-03-17T00:00:00"/>
    <x v="0"/>
    <s v="UCLA Graduate"/>
    <d v="2023-03-17T00:00:00"/>
    <s v="WALLADPT43"/>
    <s v="CLICC Circ Desk"/>
    <m/>
  </r>
  <r>
    <d v="2023-03-17T00:00:00"/>
    <x v="0"/>
    <s v="UCLA Graduate"/>
    <d v="2023-03-17T00:00:00"/>
    <s v="WALLADPT44"/>
    <s v="CLICC Circ Desk"/>
    <m/>
  </r>
  <r>
    <d v="2023-03-17T00:00:00"/>
    <x v="0"/>
    <s v="UCLA Graduate"/>
    <d v="2023-03-18T00:00:00"/>
    <s v="IPHONE58"/>
    <s v="Biomed Circ Desk"/>
    <s v="IPH-BIO-02"/>
  </r>
  <r>
    <d v="2023-03-17T00:00:00"/>
    <x v="0"/>
    <s v="UCLA Graduate"/>
    <d v="2023-03-18T00:00:00"/>
    <s v="WALLADPT21"/>
    <s v="Biomed Circ Desk"/>
    <s v="ADP-BIO-05"/>
  </r>
  <r>
    <d v="2023-03-17T00:00:00"/>
    <x v="0"/>
    <s v="UCLA Graduate"/>
    <d v="2023-03-24T00:00:00"/>
    <s v="CBK029"/>
    <s v="Management Circ Desk"/>
    <s v="CBK-029"/>
  </r>
  <r>
    <d v="2023-03-17T00:00:00"/>
    <x v="0"/>
    <s v="UCLA Graduate"/>
    <d v="2023-03-24T00:00:00"/>
    <s v="CBK198"/>
    <s v="Biomed Circ Desk"/>
    <s v="CBK-BIO-09"/>
  </r>
  <r>
    <d v="2023-03-17T00:00:00"/>
    <x v="0"/>
    <s v="UCLA Graduate"/>
    <d v="2023-03-24T00:00:00"/>
    <s v="CBK361"/>
    <s v="CLICC Circ Desk"/>
    <s v="CBK-CLICC-112"/>
  </r>
  <r>
    <d v="2023-03-17T00:00:00"/>
    <x v="0"/>
    <s v="UCLA Graduate"/>
    <d v="2023-03-24T00:00:00"/>
    <s v="CLICC-MM-0220"/>
    <s v="CLICC Circ Desk"/>
    <s v="ITS iPad 14"/>
  </r>
  <r>
    <d v="2023-03-17T00:00:00"/>
    <x v="0"/>
    <s v="UCLA Graduate"/>
    <d v="2023-03-24T00:00:00"/>
    <s v="CLICC-MM-062"/>
    <s v="CLICC Circ Desk"/>
    <m/>
  </r>
  <r>
    <d v="2023-03-17T00:00:00"/>
    <x v="0"/>
    <s v="UCLA Music Undergrad"/>
    <d v="2023-03-17T00:00:00"/>
    <s v="IPHONE02"/>
    <s v="Music Circ Desk"/>
    <s v="IPH-MUS-02"/>
  </r>
  <r>
    <d v="2023-03-17T00:00:00"/>
    <x v="0"/>
    <s v="UCLA Music Undergrad"/>
    <d v="2023-03-17T00:00:00"/>
    <s v="OMNI24"/>
    <s v="Music Circ Desk"/>
    <s v="OMN-MUS-04"/>
  </r>
  <r>
    <d v="2023-03-17T00:00:00"/>
    <x v="0"/>
    <s v="UCLA Staff"/>
    <d v="2023-03-17T00:00:00"/>
    <s v="IPHONE52"/>
    <s v="CLICC Circ Desk"/>
    <s v="IPH-POW-08"/>
  </r>
  <r>
    <d v="2023-03-17T00:00:00"/>
    <x v="0"/>
    <s v="UCLA Staff"/>
    <d v="2023-03-17T00:00:00"/>
    <s v="UVGA20"/>
    <s v="CLICC Circ Desk"/>
    <m/>
  </r>
  <r>
    <d v="2023-03-17T00:00:00"/>
    <x v="0"/>
    <s v="UCLA Staff"/>
    <d v="2023-03-17T00:00:00"/>
    <s v="WALLADPT47"/>
    <s v="CLICC Circ Desk"/>
    <m/>
  </r>
  <r>
    <d v="2023-03-17T00:00:00"/>
    <x v="0"/>
    <s v="UCLA Staff"/>
    <d v="2023-03-24T00:00:00"/>
    <s v="CBK190"/>
    <s v="Biomed Circ Desk"/>
    <s v="CBK-BIO-01"/>
  </r>
  <r>
    <d v="2023-03-17T00:00:00"/>
    <x v="0"/>
    <s v="UCLA Undergrad"/>
    <d v="2023-03-17T00:00:00"/>
    <s v="ANDROID22"/>
    <s v="CLICC Circ Desk"/>
    <s v="AND-POW-01"/>
  </r>
  <r>
    <d v="2023-03-17T00:00:00"/>
    <x v="0"/>
    <s v="UCLA Undergrad"/>
    <d v="2023-03-17T00:00:00"/>
    <s v="BOEIPHONE04"/>
    <s v="SEL Boelter Circ Desk"/>
    <s v="BOE-IPHONE-04"/>
  </r>
  <r>
    <d v="2023-03-17T00:00:00"/>
    <x v="0"/>
    <s v="UCLA Undergrad"/>
    <d v="2023-03-17T00:00:00"/>
    <s v="HDMIC09"/>
    <s v="CLICC Circ Desk"/>
    <s v="HDMC-YRL-01"/>
  </r>
  <r>
    <d v="2023-03-17T00:00:00"/>
    <x v="0"/>
    <s v="UCLA Undergrad"/>
    <d v="2023-03-17T00:00:00"/>
    <s v="HDST08"/>
    <s v="CLICC Circ Desk"/>
    <s v="HDS-YRL-02"/>
  </r>
  <r>
    <d v="2023-03-17T00:00:00"/>
    <x v="0"/>
    <s v="UCLA Undergrad"/>
    <d v="2023-03-17T00:00:00"/>
    <s v="HPUSBC01"/>
    <s v="SEL Boelter Circ Desk"/>
    <s v="HPUS-BOE-01"/>
  </r>
  <r>
    <d v="2023-03-17T00:00:00"/>
    <x v="0"/>
    <s v="UCLA Undergrad"/>
    <d v="2023-03-17T00:00:00"/>
    <s v="HPUSBC05"/>
    <s v="SEL Boelter Circ Desk"/>
    <s v="HPUS-BOE-05"/>
  </r>
  <r>
    <d v="2023-03-17T00:00:00"/>
    <x v="0"/>
    <s v="UCLA Undergrad"/>
    <d v="2023-03-17T00:00:00"/>
    <s v="HPUSBC06"/>
    <s v="SEL Boelter Circ Desk"/>
    <m/>
  </r>
  <r>
    <d v="2023-03-17T00:00:00"/>
    <x v="0"/>
    <s v="UCLA Undergrad"/>
    <d v="2023-03-17T00:00:00"/>
    <s v="HPUSBC07"/>
    <s v="SEL Boelter Circ Desk"/>
    <m/>
  </r>
  <r>
    <d v="2023-03-17T00:00:00"/>
    <x v="0"/>
    <s v="UCLA Undergrad"/>
    <d v="2023-03-17T00:00:00"/>
    <s v="HPUSBC10"/>
    <s v="SEL Boelter Circ Desk"/>
    <m/>
  </r>
  <r>
    <d v="2023-03-17T00:00:00"/>
    <x v="0"/>
    <s v="UCLA Undergrad"/>
    <d v="2023-03-17T00:00:00"/>
    <s v="HPUSBC12"/>
    <s v="SEL Boelter Circ Desk"/>
    <m/>
  </r>
  <r>
    <d v="2023-03-17T00:00:00"/>
    <x v="0"/>
    <s v="UCLA Undergrad"/>
    <d v="2023-03-17T00:00:00"/>
    <s v="IPHONE02"/>
    <s v="Music Circ Desk"/>
    <s v="IPH-MUS-02"/>
  </r>
  <r>
    <d v="2023-03-17T00:00:00"/>
    <x v="0"/>
    <s v="UCLA Undergrad"/>
    <d v="2023-03-17T00:00:00"/>
    <s v="IPHONE17"/>
    <s v="SEL Boelter Circ Desk"/>
    <s v="IPH-BOE-01"/>
  </r>
  <r>
    <d v="2023-03-17T00:00:00"/>
    <x v="0"/>
    <s v="UCLA Undergrad"/>
    <d v="2023-03-17T00:00:00"/>
    <s v="IPHONE18"/>
    <s v="SEL Boelter Circ Desk"/>
    <s v="IPH-BOE-02"/>
  </r>
  <r>
    <d v="2023-03-17T00:00:00"/>
    <x v="0"/>
    <s v="UCLA Undergrad"/>
    <d v="2023-03-17T00:00:00"/>
    <s v="IPHONE21"/>
    <s v="SEL Boelter Circ Desk"/>
    <s v="IPH-BOE-05"/>
  </r>
  <r>
    <d v="2023-03-17T00:00:00"/>
    <x v="0"/>
    <s v="UCLA Undergrad"/>
    <d v="2023-03-17T00:00:00"/>
    <s v="IPHONE25"/>
    <s v="CLICC Circ Desk"/>
    <s v="IPH-YRL-01"/>
  </r>
  <r>
    <d v="2023-03-17T00:00:00"/>
    <x v="0"/>
    <s v="UCLA Undergrad"/>
    <d v="2023-03-17T00:00:00"/>
    <s v="IPHONE33"/>
    <s v="CLICC Circ Desk"/>
    <s v="IPH-YRL-09"/>
  </r>
  <r>
    <d v="2023-03-17T00:00:00"/>
    <x v="0"/>
    <s v="UCLA Undergrad"/>
    <d v="2023-03-17T00:00:00"/>
    <s v="IPHONE34"/>
    <s v="CLICC Circ Desk"/>
    <s v="IPH-YRL-10"/>
  </r>
  <r>
    <d v="2023-03-17T00:00:00"/>
    <x v="0"/>
    <s v="UCLA Undergrad"/>
    <d v="2023-03-17T00:00:00"/>
    <s v="IPHONE41"/>
    <s v="Default Circulation Desk"/>
    <s v="IPH-LOC-03"/>
  </r>
  <r>
    <d v="2023-03-17T00:00:00"/>
    <x v="0"/>
    <s v="UCLA Undergrad"/>
    <d v="2023-03-17T00:00:00"/>
    <s v="IPHONE52"/>
    <s v="CLICC Circ Desk"/>
    <s v="IPH-POW-08"/>
  </r>
  <r>
    <d v="2023-03-17T00:00:00"/>
    <x v="0"/>
    <s v="UCLA Undergrad"/>
    <d v="2023-03-17T00:00:00"/>
    <s v="IPHONE54"/>
    <s v="CLICC Circ Desk"/>
    <s v="IPH-POW-10"/>
  </r>
  <r>
    <d v="2023-03-17T00:00:00"/>
    <x v="0"/>
    <s v="UCLA Undergrad"/>
    <d v="2023-03-17T00:00:00"/>
    <s v="IPHONE57"/>
    <s v="Biomed Circ Desk"/>
    <s v="IPH-BIO-01"/>
  </r>
  <r>
    <d v="2023-03-17T00:00:00"/>
    <x v="0"/>
    <s v="UCLA Undergrad"/>
    <d v="2023-03-17T00:00:00"/>
    <s v="IPHONE58"/>
    <s v="Biomed Circ Desk"/>
    <s v="IPH-BIO-02"/>
  </r>
  <r>
    <d v="2023-03-17T00:00:00"/>
    <x v="0"/>
    <s v="UCLA Undergrad"/>
    <d v="2023-03-17T00:00:00"/>
    <s v="IPHONE60"/>
    <s v="Biomed Circ Desk"/>
    <s v="IPH-BIO-04"/>
  </r>
  <r>
    <d v="2023-03-17T00:00:00"/>
    <x v="0"/>
    <s v="UCLA Undergrad"/>
    <d v="2023-03-17T00:00:00"/>
    <s v="IPHONE74"/>
    <s v="Default Circulation Desk"/>
    <m/>
  </r>
  <r>
    <d v="2023-03-17T00:00:00"/>
    <x v="0"/>
    <s v="UCLA Undergrad"/>
    <d v="2023-03-17T00:00:00"/>
    <s v="MACCHRG42"/>
    <s v="CLICC Circ Desk"/>
    <s v="MAGT-YRL-04"/>
  </r>
  <r>
    <d v="2023-03-17T00:00:00"/>
    <x v="0"/>
    <s v="UCLA Undergrad"/>
    <d v="2023-03-17T00:00:00"/>
    <s v="MACCHRG53"/>
    <s v="CLICC Circ Desk"/>
    <s v="MAGT-POW-07"/>
  </r>
  <r>
    <d v="2023-03-17T00:00:00"/>
    <x v="0"/>
    <s v="UCLA Undergrad"/>
    <d v="2023-03-17T00:00:00"/>
    <s v="MACUSBC09"/>
    <s v="CLICC Circ Desk"/>
    <s v="USBC-YRL-05"/>
  </r>
  <r>
    <d v="2023-03-17T00:00:00"/>
    <x v="0"/>
    <s v="UCLA Undergrad"/>
    <d v="2023-03-17T00:00:00"/>
    <s v="MACUSBC12"/>
    <s v="Default Circulation Desk"/>
    <s v="USBC-LOC-01"/>
  </r>
  <r>
    <d v="2023-03-17T00:00:00"/>
    <x v="0"/>
    <s v="UCLA Undergrad"/>
    <d v="2023-03-17T00:00:00"/>
    <s v="MACUSBC16"/>
    <s v="Default Circulation Desk"/>
    <s v="USBC-LOC-05"/>
  </r>
  <r>
    <d v="2023-03-17T00:00:00"/>
    <x v="0"/>
    <s v="UCLA Undergrad"/>
    <d v="2023-03-17T00:00:00"/>
    <s v="MACUSBC17"/>
    <s v="Default Circulation Desk"/>
    <s v="USBC-LOC-06"/>
  </r>
  <r>
    <d v="2023-03-17T00:00:00"/>
    <x v="0"/>
    <s v="UCLA Undergrad"/>
    <d v="2023-03-17T00:00:00"/>
    <s v="MACUSBC24"/>
    <s v="CLICC Circ Desk"/>
    <s v="USBC-POW-07"/>
  </r>
  <r>
    <d v="2023-03-17T00:00:00"/>
    <x v="0"/>
    <s v="UCLA Undergrad"/>
    <d v="2023-03-17T00:00:00"/>
    <s v="MACUSBC25"/>
    <s v="CLICC Circ Desk"/>
    <s v="USBC-POW-08"/>
  </r>
  <r>
    <d v="2023-03-17T00:00:00"/>
    <x v="0"/>
    <s v="UCLA Undergrad"/>
    <d v="2023-03-17T00:00:00"/>
    <s v="MACUSBC30"/>
    <s v="CLICC Circ Desk"/>
    <m/>
  </r>
  <r>
    <d v="2023-03-17T00:00:00"/>
    <x v="0"/>
    <s v="UCLA Undergrad"/>
    <d v="2023-03-17T00:00:00"/>
    <s v="OMNI11"/>
    <s v="SEL Boelter Circ Desk"/>
    <s v="OMN-BOE-01"/>
  </r>
  <r>
    <d v="2023-03-17T00:00:00"/>
    <x v="0"/>
    <s v="UCLA Undergrad"/>
    <d v="2023-03-17T00:00:00"/>
    <s v="OMNI15"/>
    <s v="SEL Boelter Circ Desk"/>
    <s v="OMN-BOE-05"/>
  </r>
  <r>
    <d v="2023-03-17T00:00:00"/>
    <x v="0"/>
    <s v="UCLA Undergrad"/>
    <d v="2023-03-17T00:00:00"/>
    <s v="OMNI20"/>
    <s v="SEL Boelter Circ Desk"/>
    <s v="OMN-BOE-10"/>
  </r>
  <r>
    <d v="2023-03-17T00:00:00"/>
    <x v="0"/>
    <s v="UCLA Undergrad"/>
    <d v="2023-03-17T00:00:00"/>
    <s v="OMNI24"/>
    <s v="Music Circ Desk"/>
    <s v="OMN-MUS-04"/>
  </r>
  <r>
    <d v="2023-03-17T00:00:00"/>
    <x v="0"/>
    <s v="UCLA Undergrad"/>
    <d v="2023-03-17T00:00:00"/>
    <s v="OMNI44"/>
    <s v="CLICC Circ Desk"/>
    <m/>
  </r>
  <r>
    <d v="2023-03-17T00:00:00"/>
    <x v="0"/>
    <s v="UCLA Undergrad"/>
    <d v="2023-03-17T00:00:00"/>
    <s v="UHDMI12"/>
    <s v="CLICC Circ Desk"/>
    <m/>
  </r>
  <r>
    <d v="2023-03-17T00:00:00"/>
    <x v="0"/>
    <s v="UCLA Undergrad"/>
    <d v="2023-03-17T00:00:00"/>
    <s v="UVGA20"/>
    <s v="CLICC Circ Desk"/>
    <m/>
  </r>
  <r>
    <d v="2023-03-17T00:00:00"/>
    <x v="0"/>
    <s v="UCLA Undergrad"/>
    <d v="2023-03-17T00:00:00"/>
    <s v="WALLADPT05"/>
    <s v="SEL Boelter Circ Desk"/>
    <s v="ADP-BOE-03"/>
  </r>
  <r>
    <d v="2023-03-17T00:00:00"/>
    <x v="0"/>
    <s v="UCLA Undergrad"/>
    <d v="2023-03-17T00:00:00"/>
    <s v="WALLADPT07"/>
    <s v="SEL Boelter Circ Desk"/>
    <s v="ADP-BOE-05"/>
  </r>
  <r>
    <d v="2023-03-17T00:00:00"/>
    <x v="0"/>
    <s v="UCLA Undergrad"/>
    <d v="2023-03-17T00:00:00"/>
    <s v="WALLADPT08"/>
    <s v="SEL Boelter Circ Desk"/>
    <s v="ADP-BOE-06"/>
  </r>
  <r>
    <d v="2023-03-17T00:00:00"/>
    <x v="0"/>
    <s v="UCLA Undergrad"/>
    <d v="2023-03-17T00:00:00"/>
    <s v="WALLADPT17"/>
    <s v="Biomed Circ Desk"/>
    <s v="ADP-BIO-01"/>
  </r>
  <r>
    <d v="2023-03-17T00:00:00"/>
    <x v="0"/>
    <s v="UCLA Undergrad"/>
    <d v="2023-03-17T00:00:00"/>
    <s v="WALLADPT22"/>
    <s v="Biomed Circ Desk"/>
    <s v="ADP-BIO-06"/>
  </r>
  <r>
    <d v="2023-03-17T00:00:00"/>
    <x v="0"/>
    <s v="UCLA Undergrad"/>
    <d v="2023-03-17T00:00:00"/>
    <s v="WALLADPT23"/>
    <s v="Biomed Circ Desk"/>
    <s v="ADP-BIO-07"/>
  </r>
  <r>
    <d v="2023-03-17T00:00:00"/>
    <x v="0"/>
    <s v="UCLA Undergrad"/>
    <d v="2023-03-17T00:00:00"/>
    <s v="WALLADPT30"/>
    <s v="CLICC Circ Desk"/>
    <m/>
  </r>
  <r>
    <d v="2023-03-17T00:00:00"/>
    <x v="0"/>
    <s v="UCLA Undergrad"/>
    <d v="2023-03-17T00:00:00"/>
    <s v="WALLADPT31"/>
    <s v="CLICC Circ Desk"/>
    <m/>
  </r>
  <r>
    <d v="2023-03-17T00:00:00"/>
    <x v="0"/>
    <s v="UCLA Undergrad"/>
    <d v="2023-03-17T00:00:00"/>
    <s v="WALLADPT39"/>
    <s v="CLICC Circ Desk"/>
    <m/>
  </r>
  <r>
    <d v="2023-03-17T00:00:00"/>
    <x v="0"/>
    <s v="UCLA Undergrad"/>
    <d v="2023-03-17T00:00:00"/>
    <s v="WALLADPT44"/>
    <s v="CLICC Circ Desk"/>
    <m/>
  </r>
  <r>
    <d v="2023-03-17T00:00:00"/>
    <x v="0"/>
    <s v="UCLA Undergrad"/>
    <d v="2023-03-17T00:00:00"/>
    <s v="WALLADPT46"/>
    <s v="CLICC Circ Desk"/>
    <m/>
  </r>
  <r>
    <d v="2023-03-17T00:00:00"/>
    <x v="0"/>
    <s v="UCLA Undergrad"/>
    <d v="2023-03-18T00:00:00"/>
    <s v="IPHONE58"/>
    <s v="Biomed Circ Desk"/>
    <s v="IPH-BIO-02"/>
  </r>
  <r>
    <d v="2023-03-17T00:00:00"/>
    <x v="0"/>
    <s v="UCLA Undergrad"/>
    <d v="2023-03-18T00:00:00"/>
    <s v="WALLADPT21"/>
    <s v="Biomed Circ Desk"/>
    <s v="ADP-BIO-05"/>
  </r>
  <r>
    <d v="2023-03-17T00:00:00"/>
    <x v="0"/>
    <s v="UCLA Undergrad"/>
    <d v="2023-03-20T00:00:00"/>
    <s v="CALC07"/>
    <s v="CLICC Circ Desk"/>
    <s v="CAL-POW-06"/>
  </r>
  <r>
    <d v="2023-03-17T00:00:00"/>
    <x v="0"/>
    <s v="UCLA Undergrad"/>
    <d v="2023-03-24T00:00:00"/>
    <s v="CBK-123"/>
    <s v="CLICC Circ Desk"/>
    <s v="CBIO-09"/>
  </r>
  <r>
    <d v="2023-03-17T00:00:00"/>
    <x v="0"/>
    <s v="UCLA Undergrad"/>
    <d v="2023-03-24T00:00:00"/>
    <s v="CBK-128"/>
    <s v="CLICC Circ Desk"/>
    <s v="CART-04"/>
  </r>
  <r>
    <d v="2023-03-17T00:00:00"/>
    <x v="0"/>
    <s v="UCLA Undergrad"/>
    <d v="2023-03-24T00:00:00"/>
    <s v="CBK-301"/>
    <s v="CLICC Circ Desk"/>
    <s v="CBK-CLICC-52"/>
  </r>
  <r>
    <d v="2023-03-17T00:00:00"/>
    <x v="0"/>
    <s v="UCLA Undergrad"/>
    <d v="2023-03-24T00:00:00"/>
    <s v="CBK018"/>
    <s v="CLICC Circ Desk"/>
    <s v="CBK-018"/>
  </r>
  <r>
    <d v="2023-03-17T00:00:00"/>
    <x v="0"/>
    <s v="UCLA Undergrad"/>
    <d v="2023-03-24T00:00:00"/>
    <s v="CBK038"/>
    <s v="CLICC Circ Desk"/>
    <s v="CPOW-04"/>
  </r>
  <r>
    <d v="2023-03-17T00:00:00"/>
    <x v="0"/>
    <s v="UCLA Undergrad"/>
    <d v="2023-03-24T00:00:00"/>
    <s v="CBK208"/>
    <s v="Biomed Circ Desk"/>
    <s v="CBK-BIO-19"/>
  </r>
  <r>
    <d v="2023-03-17T00:00:00"/>
    <x v="0"/>
    <s v="UCLA Undergrad"/>
    <d v="2023-03-24T00:00:00"/>
    <s v="CBK213"/>
    <s v="SEL Boelter Circ Desk"/>
    <s v="CBK-BOE-04"/>
  </r>
  <r>
    <d v="2023-03-17T00:00:00"/>
    <x v="0"/>
    <s v="UCLA Undergrad"/>
    <d v="2023-03-24T00:00:00"/>
    <s v="CBK362"/>
    <s v="CLICC Circ Desk"/>
    <s v="CBK-CLICC-113"/>
  </r>
  <r>
    <d v="2023-03-17T00:00:00"/>
    <x v="0"/>
    <s v="UCLA Undergrad"/>
    <d v="2023-03-24T00:00:00"/>
    <s v="CBK397"/>
    <s v="CLICC Circ Desk"/>
    <s v="CBK-CLICC-148"/>
  </r>
  <r>
    <d v="2023-03-17T00:00:00"/>
    <x v="0"/>
    <s v="UCLA Undergrad"/>
    <d v="2023-03-24T00:00:00"/>
    <s v="CBK413"/>
    <s v="CLICC Circ Desk"/>
    <s v="CBK-CLICC-164"/>
  </r>
  <r>
    <d v="2023-03-17T00:00:00"/>
    <x v="0"/>
    <s v="UCLA Undergrad"/>
    <d v="2023-03-24T00:00:00"/>
    <s v="CLICC-ML-0006"/>
    <s v="CLICC Circ Desk"/>
    <s v="ITS MacBook 64"/>
  </r>
  <r>
    <d v="2023-03-17T00:00:00"/>
    <x v="0"/>
    <s v="UCLA Undergrad"/>
    <d v="2023-03-24T00:00:00"/>
    <s v="CLICC-ML-0044"/>
    <s v="CLICC Circ Desk"/>
    <s v="ITS MacBook 25"/>
  </r>
  <r>
    <d v="2023-03-17T00:00:00"/>
    <x v="0"/>
    <s v="UCLA Undergrad"/>
    <d v="2023-03-24T00:00:00"/>
    <s v="CLICC-ML-0061"/>
    <s v="CLICC Circ Desk"/>
    <s v="ITS MacBook 168"/>
  </r>
  <r>
    <d v="2023-03-17T00:00:00"/>
    <x v="0"/>
    <s v="UCLA Undergrad"/>
    <d v="2023-03-24T00:00:00"/>
    <s v="CLICC-ML-0088"/>
    <s v="CLICC Circ Desk"/>
    <s v="ITS MacBook 134"/>
  </r>
  <r>
    <d v="2023-03-17T00:00:00"/>
    <x v="0"/>
    <s v="UCLA Undergrad"/>
    <d v="2023-03-24T00:00:00"/>
    <s v="CLICC-ML-2021"/>
    <s v="CLICC Circ Desk"/>
    <s v="CLICC-ML-2021"/>
  </r>
  <r>
    <d v="2023-03-17T00:00:00"/>
    <x v="0"/>
    <s v="UCLA Undergrad"/>
    <d v="2023-03-24T00:00:00"/>
    <s v="CLICC-ML-2036"/>
    <s v="CLICC Circ Desk"/>
    <s v="CLICC-ML-2036"/>
  </r>
  <r>
    <d v="2023-03-17T00:00:00"/>
    <x v="0"/>
    <s v="UCLA Undergrad"/>
    <d v="2023-03-24T00:00:00"/>
    <s v="CLICC-ML-2074"/>
    <s v="CLICC Circ Desk"/>
    <s v="CLICC-ML-2074"/>
  </r>
  <r>
    <d v="2023-03-17T00:00:00"/>
    <x v="0"/>
    <s v="UCLA Undergrad"/>
    <d v="2023-03-24T00:00:00"/>
    <s v="CLICC-ML-2082"/>
    <s v="CLICC Circ Desk"/>
    <s v="CLICC-ML-2082"/>
  </r>
  <r>
    <d v="2023-03-17T00:00:00"/>
    <x v="0"/>
    <s v="UCLA Undergrad"/>
    <d v="2023-03-24T00:00:00"/>
    <s v="CLICC-ML-2089"/>
    <s v="CLICC Circ Desk"/>
    <s v="CLICC-ML-2089"/>
  </r>
  <r>
    <d v="2023-03-17T00:00:00"/>
    <x v="0"/>
    <s v="UCLA Undergrad"/>
    <d v="2023-03-24T00:00:00"/>
    <s v="CLICC-MM-0007"/>
    <s v="CLICC Circ Desk"/>
    <s v="ITS iPad 18"/>
  </r>
  <r>
    <d v="2023-03-17T00:00:00"/>
    <x v="0"/>
    <s v="UCLA Undergrad"/>
    <d v="2023-03-24T00:00:00"/>
    <s v="CLICC-MM-001"/>
    <s v="CLICC Circ Desk"/>
    <m/>
  </r>
  <r>
    <d v="2023-03-17T00:00:00"/>
    <x v="0"/>
    <s v="UCLA Undergrad"/>
    <d v="2023-03-24T00:00:00"/>
    <s v="CLICC-MM-0033"/>
    <s v="CLICC Circ Desk"/>
    <s v="ITS iPad 143"/>
  </r>
  <r>
    <d v="2023-03-17T00:00:00"/>
    <x v="0"/>
    <s v="UCLA Undergrad"/>
    <d v="2023-03-24T00:00:00"/>
    <s v="CLICC-MM-0054"/>
    <s v="CLICC Circ Desk"/>
    <s v="ITS iPad 245"/>
  </r>
  <r>
    <d v="2023-03-17T00:00:00"/>
    <x v="0"/>
    <s v="UCLA Undergrad"/>
    <d v="2023-03-24T00:00:00"/>
    <s v="CLICC-MM-0124"/>
    <s v="CLICC Circ Desk"/>
    <s v="ITS iPad 257"/>
  </r>
  <r>
    <d v="2023-03-17T00:00:00"/>
    <x v="0"/>
    <s v="UCLA Undergrad"/>
    <d v="2023-03-24T00:00:00"/>
    <s v="CLICC-MM-0213"/>
    <s v="CLICC Circ Desk"/>
    <s v="ITS iPad 33"/>
  </r>
  <r>
    <d v="2023-03-17T00:00:00"/>
    <x v="0"/>
    <s v="UCLA Undergrad"/>
    <d v="2023-03-24T00:00:00"/>
    <s v="HP-022"/>
    <s v="CLICC Circ Desk"/>
    <s v="WL-BCR-12"/>
  </r>
  <r>
    <d v="2023-03-17T00:00:00"/>
    <x v="0"/>
    <s v="UCLA Undergrad"/>
    <d v="2023-03-24T00:00:00"/>
    <s v="HP101"/>
    <s v="CLICC Circ Desk"/>
    <s v="WL-POW-10"/>
  </r>
  <r>
    <d v="2023-03-17T00:00:00"/>
    <x v="0"/>
    <s v="UCLA Undergrad"/>
    <d v="2023-03-24T00:00:00"/>
    <s v="HP125"/>
    <s v="CLICC Circ Desk"/>
    <s v="WL-PC2-14"/>
  </r>
  <r>
    <d v="2023-03-17T00:00:00"/>
    <x v="0"/>
    <s v="UCLA Undergrad"/>
    <d v="2023-03-24T00:00:00"/>
    <s v="HP151"/>
    <s v="CLICC Circ Desk"/>
    <s v="WL-LTL-05"/>
  </r>
  <r>
    <d v="2023-03-17T00:00:00"/>
    <x v="0"/>
    <s v="UCLA Undergrad"/>
    <d v="2023-03-24T00:00:00"/>
    <s v="HP160"/>
    <s v="CLICC Circ Desk"/>
    <s v="WL-LAB-09"/>
  </r>
  <r>
    <d v="2023-03-17T00:00:00"/>
    <x v="139"/>
    <s v="UCLA Staff"/>
    <d v="2023-03-24T00:00:00"/>
    <s v="HP157"/>
    <s v="CLICC Circ Desk"/>
    <s v="WL-LAB-06"/>
  </r>
  <r>
    <d v="2023-03-17T00:00:00"/>
    <x v="140"/>
    <s v="UCLA Graduate"/>
    <d v="2023-03-31T00:00:00"/>
    <s v="CBK388"/>
    <s v="CLICC Circ Desk"/>
    <s v="CBK-CLICC-139"/>
  </r>
  <r>
    <d v="2023-03-17T00:00:00"/>
    <x v="141"/>
    <s v="UCLA Staff"/>
    <d v="2023-03-24T00:00:00"/>
    <s v="CBK-103"/>
    <s v="CLICC Circ Desk"/>
    <s v="CBCR-24"/>
  </r>
  <r>
    <d v="2023-03-17T00:00:00"/>
    <x v="142"/>
    <s v="UCLA Graduate"/>
    <d v="2023-03-30T00:00:00"/>
    <s v="CBK222"/>
    <s v="SEL Boelter Circ Desk"/>
    <s v="CBK-BOE-13"/>
  </r>
  <r>
    <d v="2023-03-17T00:00:00"/>
    <x v="143"/>
    <s v="UCLA Graduate"/>
    <d v="2023-03-31T00:00:00"/>
    <s v="CLICC-MM-0073"/>
    <s v="CLICC Circ Desk"/>
    <s v="ITS iPad 124"/>
  </r>
  <r>
    <d v="2023-03-17T00:00:00"/>
    <x v="144"/>
    <s v="UCLA Undergrad"/>
    <d v="2023-03-24T00:00:00"/>
    <s v="FAC906"/>
    <s v="CLICC Circ Desk"/>
    <s v="ITS iPad 294"/>
  </r>
  <r>
    <d v="2023-03-17T00:00:00"/>
    <x v="145"/>
    <s v="UCLA Undergrad"/>
    <d v="2023-03-17T00:00:00"/>
    <s v="IPHONE66"/>
    <s v="Default Circulation Desk"/>
    <m/>
  </r>
  <r>
    <d v="2023-03-17T00:00:00"/>
    <x v="146"/>
    <s v="UCLA Graduate"/>
    <d v="2023-03-24T00:00:00"/>
    <s v="CBK-094"/>
    <s v="CLICC Circ Desk"/>
    <s v="CYRL-20"/>
  </r>
  <r>
    <d v="2023-03-17T00:00:00"/>
    <x v="147"/>
    <s v="UCLA Undergrad"/>
    <d v="2023-03-24T00:00:00"/>
    <s v="CLICC-ML-2041"/>
    <s v="CLICC Circ Desk"/>
    <s v="CLICC-ML-2041"/>
  </r>
  <r>
    <d v="2023-03-17T00:00:00"/>
    <x v="148"/>
    <s v="UCLA Undergrad"/>
    <d v="2023-03-17T00:00:00"/>
    <s v="MACCHRG35"/>
    <s v="SEL Boelter Circ Desk"/>
    <s v="MAGT-BOE-04"/>
  </r>
  <r>
    <d v="2023-03-17T00:00:00"/>
    <x v="149"/>
    <s v="UCLA Undergrad"/>
    <d v="2023-03-31T00:00:00"/>
    <s v="CLICC-ML-0008"/>
    <s v="CLICC Circ Desk"/>
    <s v="ITS MacBook 68"/>
  </r>
  <r>
    <d v="2023-03-17T00:00:00"/>
    <x v="150"/>
    <s v="UCLA Graduate"/>
    <d v="2023-03-30T00:00:00"/>
    <s v="CLICC-MM-0155"/>
    <s v="CLICC Circ Desk"/>
    <s v="ITS iPad 12"/>
  </r>
  <r>
    <d v="2023-03-17T00:00:00"/>
    <x v="151"/>
    <s v="UCLA Graduate"/>
    <d v="2023-03-31T00:00:00"/>
    <s v="HP058"/>
    <s v="CLICC Circ Desk"/>
    <s v="WL-YRL-08"/>
  </r>
  <r>
    <d v="2023-03-17T00:00:00"/>
    <x v="152"/>
    <s v="UCLA Undergrad"/>
    <d v="2023-03-29T00:00:00"/>
    <s v="CLICC-MM-0206"/>
    <s v="CLICC Circ Desk"/>
    <s v="ITS iPad 73"/>
  </r>
  <r>
    <d v="2023-03-17T00:00:00"/>
    <x v="153"/>
    <s v="UCLA Undergrad"/>
    <d v="2023-03-31T00:00:00"/>
    <s v="CLICC-ML-0132"/>
    <s v="CLICC Circ Desk"/>
    <s v="ITS MacBook 29"/>
  </r>
  <r>
    <d v="2023-03-17T00:00:00"/>
    <x v="154"/>
    <s v="UCLA Undergrad"/>
    <d v="2023-06-15T00:00:00"/>
    <s v="AD2270"/>
    <s v="SEL Boelter Circ Desk"/>
    <s v="CLICC EE AD2 Unit 270"/>
  </r>
  <r>
    <d v="2023-03-17T00:00:00"/>
    <x v="155"/>
    <s v="UCLA Graduate"/>
    <d v="2023-03-31T00:00:00"/>
    <s v="CLICC-ML-2018"/>
    <s v="CLICC Circ Desk"/>
    <s v="CLICC-ML-2018"/>
  </r>
  <r>
    <d v="2023-03-17T00:00:00"/>
    <x v="156"/>
    <s v="UCLA Graduate"/>
    <d v="2023-03-31T00:00:00"/>
    <s v="CBK199"/>
    <s v="Biomed Circ Desk"/>
    <s v="CBK-BIO-10"/>
  </r>
  <r>
    <d v="2023-03-17T00:00:00"/>
    <x v="157"/>
    <s v="UCLA Undergrad"/>
    <d v="2023-03-31T00:00:00"/>
    <s v="CLICC-MM-0047"/>
    <s v="CLICC Circ Desk"/>
    <s v="ITS iPad 28"/>
  </r>
  <r>
    <d v="2023-03-17T00:00:00"/>
    <x v="158"/>
    <s v="UCLA Graduate"/>
    <d v="2023-03-17T00:00:00"/>
    <s v="HP076C"/>
    <s v="Management Circ Desk"/>
    <s v="CLICC RC Classrooms HP Charger 76"/>
  </r>
  <r>
    <d v="2023-03-17T00:00:00"/>
    <x v="159"/>
    <s v="UCLA Undergrad"/>
    <d v="2023-03-24T00:00:00"/>
    <s v="CLICC-ML-0118"/>
    <s v="CLICC Circ Desk"/>
    <s v="ITS MacBook 150"/>
  </r>
  <r>
    <d v="2023-03-17T00:00:00"/>
    <x v="160"/>
    <s v="UCLA Graduate"/>
    <d v="2023-03-31T00:00:00"/>
    <s v="CLICC-MM-0072"/>
    <s v="CLICC Circ Desk"/>
    <s v="ITS iPad 252"/>
  </r>
  <r>
    <d v="2023-03-17T00:00:00"/>
    <x v="161"/>
    <s v="UCLA Staff"/>
    <d v="2023-03-24T00:00:00"/>
    <s v="CLICC-MM-0068"/>
    <s v="CLICC Circ Desk"/>
    <s v="ITS iPad 92"/>
  </r>
  <r>
    <d v="2023-03-18T00:00:00"/>
    <x v="0"/>
    <m/>
    <d v="2023-03-18T00:00:00"/>
    <s v="CBK082"/>
    <s v="Default Circulation Desk"/>
    <m/>
  </r>
  <r>
    <d v="2023-03-18T00:00:00"/>
    <x v="0"/>
    <m/>
    <d v="2023-03-18T00:00:00"/>
    <s v="IPHONE18"/>
    <s v="SEL Boelter Circ Desk"/>
    <s v="IPH-BOE-02"/>
  </r>
  <r>
    <d v="2023-03-18T00:00:00"/>
    <x v="0"/>
    <m/>
    <d v="2023-03-18T00:00:00"/>
    <s v="WALLADPT05"/>
    <s v="SEL Boelter Circ Desk"/>
    <s v="ADP-BOE-03"/>
  </r>
  <r>
    <d v="2023-03-18T00:00:00"/>
    <x v="0"/>
    <s v="UCLA Academic"/>
    <d v="2023-03-24T00:00:00"/>
    <s v="CBK413"/>
    <s v="CLICC Circ Desk"/>
    <s v="CBK-CLICC-164"/>
  </r>
  <r>
    <d v="2023-03-18T00:00:00"/>
    <x v="0"/>
    <s v="UCLA Graduate"/>
    <d v="2023-03-18T00:00:00"/>
    <s v="IPHONE42"/>
    <s v="Default Circulation Desk"/>
    <s v="IPH-LOC-04"/>
  </r>
  <r>
    <d v="2023-03-18T00:00:00"/>
    <x v="0"/>
    <s v="UCLA Graduate"/>
    <d v="2023-03-25T00:00:00"/>
    <s v="CBK344"/>
    <s v="Default Circulation Desk"/>
    <s v="CBK-CLICC-95"/>
  </r>
  <r>
    <d v="2023-03-18T00:00:00"/>
    <x v="0"/>
    <s v="UCLA Undergrad"/>
    <d v="2023-03-18T00:00:00"/>
    <s v="HDMIC09"/>
    <s v="CLICC Circ Desk"/>
    <s v="HDMC-YRL-01"/>
  </r>
  <r>
    <d v="2023-03-18T00:00:00"/>
    <x v="0"/>
    <s v="UCLA Undergrad"/>
    <d v="2023-03-18T00:00:00"/>
    <s v="HDST15"/>
    <s v="CLICC Circ Desk"/>
    <s v="HDS-POW-04"/>
  </r>
  <r>
    <d v="2023-03-18T00:00:00"/>
    <x v="0"/>
    <s v="UCLA Undergrad"/>
    <d v="2023-03-18T00:00:00"/>
    <s v="IPHONE18"/>
    <s v="SEL Boelter Circ Desk"/>
    <s v="IPH-BOE-02"/>
  </r>
  <r>
    <d v="2023-03-18T00:00:00"/>
    <x v="0"/>
    <s v="UCLA Undergrad"/>
    <d v="2023-03-18T00:00:00"/>
    <s v="IPHONE30"/>
    <s v="CLICC Circ Desk"/>
    <s v="IPH-YRL-06"/>
  </r>
  <r>
    <d v="2023-03-18T00:00:00"/>
    <x v="0"/>
    <s v="UCLA Undergrad"/>
    <d v="2023-03-18T00:00:00"/>
    <s v="IPHONE33"/>
    <s v="CLICC Circ Desk"/>
    <s v="IPH-YRL-09"/>
  </r>
  <r>
    <d v="2023-03-18T00:00:00"/>
    <x v="0"/>
    <s v="UCLA Undergrad"/>
    <d v="2023-03-18T00:00:00"/>
    <s v="IPHONE58"/>
    <s v="Biomed Circ Desk"/>
    <s v="IPH-BIO-02"/>
  </r>
  <r>
    <d v="2023-03-18T00:00:00"/>
    <x v="0"/>
    <s v="UCLA Undergrad"/>
    <d v="2023-03-18T00:00:00"/>
    <s v="IPHONE73"/>
    <s v="Default Circulation Desk"/>
    <m/>
  </r>
  <r>
    <d v="2023-03-18T00:00:00"/>
    <x v="0"/>
    <s v="UCLA Undergrad"/>
    <d v="2023-03-18T00:00:00"/>
    <s v="OMNI15"/>
    <s v="SEL Boelter Circ Desk"/>
    <s v="OMN-BOE-05"/>
  </r>
  <r>
    <d v="2023-03-18T00:00:00"/>
    <x v="0"/>
    <s v="UCLA Undergrad"/>
    <d v="2023-03-18T00:00:00"/>
    <s v="UHDMI12"/>
    <s v="CLICC Circ Desk"/>
    <m/>
  </r>
  <r>
    <d v="2023-03-18T00:00:00"/>
    <x v="0"/>
    <s v="UCLA Undergrad"/>
    <d v="2023-03-18T00:00:00"/>
    <s v="UVGA09"/>
    <s v="CLICC Circ Desk"/>
    <s v="UVGA-YRL-01"/>
  </r>
  <r>
    <d v="2023-03-18T00:00:00"/>
    <x v="0"/>
    <s v="UCLA Undergrad"/>
    <d v="2023-03-18T00:00:00"/>
    <s v="WALLADPT05"/>
    <s v="SEL Boelter Circ Desk"/>
    <s v="ADP-BOE-03"/>
  </r>
  <r>
    <d v="2023-03-18T00:00:00"/>
    <x v="0"/>
    <s v="UCLA Undergrad"/>
    <d v="2023-03-18T00:00:00"/>
    <s v="WALLADPT35"/>
    <s v="CLICC Circ Desk"/>
    <m/>
  </r>
  <r>
    <d v="2023-03-18T00:00:00"/>
    <x v="0"/>
    <s v="UCLA Undergrad"/>
    <d v="2023-03-24T00:00:00"/>
    <s v="CBK029"/>
    <s v="Management Circ Desk"/>
    <s v="CBK-029"/>
  </r>
  <r>
    <d v="2023-03-18T00:00:00"/>
    <x v="0"/>
    <s v="UCLA Undergrad"/>
    <d v="2023-03-24T00:00:00"/>
    <s v="CLICC-ML-0067"/>
    <s v="CLICC Circ Desk"/>
    <s v="ITS MacBook 121"/>
  </r>
  <r>
    <d v="2023-03-18T00:00:00"/>
    <x v="0"/>
    <s v="UCLA Undergrad"/>
    <d v="2023-03-25T00:00:00"/>
    <s v="CBK082"/>
    <s v="Default Circulation Desk"/>
    <m/>
  </r>
  <r>
    <d v="2023-03-18T00:00:00"/>
    <x v="0"/>
    <s v="UCLA Undergrad"/>
    <d v="2023-03-29T00:00:00"/>
    <s v="CBK-306"/>
    <s v="CLICC Circ Desk"/>
    <s v="CBK-CLICC-57"/>
  </r>
  <r>
    <d v="2023-03-18T00:00:00"/>
    <x v="162"/>
    <s v="UCLA Undergrad"/>
    <d v="2023-03-22T00:00:00"/>
    <s v="HP-081"/>
    <s v="CLICC Circ Desk"/>
    <s v="WL-RC2-11"/>
  </r>
  <r>
    <d v="2023-03-18T00:00:00"/>
    <x v="163"/>
    <s v="UCLA Undergrad"/>
    <d v="2023-03-31T00:00:00"/>
    <s v="CLICC-ML-0039"/>
    <s v="CLICC Circ Desk"/>
    <s v="ITS MacBook 83"/>
  </r>
  <r>
    <d v="2023-03-18T00:00:00"/>
    <x v="164"/>
    <s v="UCLA Graduate"/>
    <d v="2023-03-24T00:00:00"/>
    <s v="CLICC-ML-2097"/>
    <s v="CLICC Circ Desk"/>
    <s v="CLICC-ML-2097"/>
  </r>
  <r>
    <d v="2023-03-18T00:00:00"/>
    <x v="165"/>
    <s v="UCLA Undergrad"/>
    <d v="2023-03-31T00:00:00"/>
    <s v="CLICC-ML-0091"/>
    <s v="CLICC Circ Desk"/>
    <s v="ITS MacBook 135"/>
  </r>
  <r>
    <d v="2023-03-19T00:00:00"/>
    <x v="0"/>
    <m/>
    <d v="2023-03-19T00:00:00"/>
    <s v="CBK-303"/>
    <s v="Default Circulation Desk"/>
    <s v="CBK-CLICC-54"/>
  </r>
  <r>
    <d v="2023-03-19T00:00:00"/>
    <x v="0"/>
    <m/>
    <d v="2023-03-19T00:00:00"/>
    <s v="MACUSBC30"/>
    <s v="CLICC Circ Desk"/>
    <m/>
  </r>
  <r>
    <d v="2023-03-19T00:00:00"/>
    <x v="0"/>
    <s v="UCLA Graduate"/>
    <d v="2023-03-22T00:00:00"/>
    <s v="CALC09"/>
    <s v="CLICC Circ Desk"/>
    <m/>
  </r>
  <r>
    <d v="2023-03-19T00:00:00"/>
    <x v="0"/>
    <s v="UCLA Graduate"/>
    <d v="2023-03-26T00:00:00"/>
    <s v="CBK191"/>
    <s v="Biomed Circ Desk"/>
    <s v="CBK-BIO-02"/>
  </r>
  <r>
    <d v="2023-03-19T00:00:00"/>
    <x v="0"/>
    <s v="UCLA Graduate"/>
    <d v="2023-03-26T00:00:00"/>
    <s v="CBK345"/>
    <s v="Default Circulation Desk"/>
    <s v="CBK-CLICC-96"/>
  </r>
  <r>
    <d v="2023-03-19T00:00:00"/>
    <x v="0"/>
    <s v="UCLA Graduate"/>
    <d v="2023-03-26T00:00:00"/>
    <s v="CBK358"/>
    <s v="Default Circulation Desk"/>
    <s v="CBK-CLICC-109"/>
  </r>
  <r>
    <d v="2023-03-19T00:00:00"/>
    <x v="0"/>
    <s v="UCLA Undergrad"/>
    <d v="2023-03-19T00:00:00"/>
    <s v="HDMIC15"/>
    <s v="CLICC Circ Desk"/>
    <s v="HDMC-YRL-07"/>
  </r>
  <r>
    <d v="2023-03-19T00:00:00"/>
    <x v="0"/>
    <s v="UCLA Undergrad"/>
    <d v="2023-03-19T00:00:00"/>
    <s v="IPHONE46"/>
    <s v="CLICC Circ Desk"/>
    <s v="IPH-POW-02"/>
  </r>
  <r>
    <d v="2023-03-19T00:00:00"/>
    <x v="0"/>
    <s v="UCLA Undergrad"/>
    <d v="2023-03-19T00:00:00"/>
    <s v="IPHONE58"/>
    <s v="Biomed Circ Desk"/>
    <s v="IPH-BIO-02"/>
  </r>
  <r>
    <d v="2023-03-19T00:00:00"/>
    <x v="0"/>
    <s v="UCLA Undergrad"/>
    <d v="2023-03-19T00:00:00"/>
    <s v="MACUSBC09"/>
    <s v="CLICC Circ Desk"/>
    <s v="USBC-YRL-05"/>
  </r>
  <r>
    <d v="2023-03-19T00:00:00"/>
    <x v="0"/>
    <s v="UCLA Undergrad"/>
    <d v="2023-03-19T00:00:00"/>
    <s v="MACUSBC12"/>
    <s v="Default Circulation Desk"/>
    <s v="USBC-LOC-01"/>
  </r>
  <r>
    <d v="2023-03-19T00:00:00"/>
    <x v="0"/>
    <s v="UCLA Undergrad"/>
    <d v="2023-03-19T00:00:00"/>
    <s v="MACUSBC30"/>
    <s v="CLICC Circ Desk"/>
    <m/>
  </r>
  <r>
    <d v="2023-03-19T00:00:00"/>
    <x v="0"/>
    <s v="UCLA Undergrad"/>
    <d v="2023-03-19T00:00:00"/>
    <s v="WALLADPT22"/>
    <s v="Biomed Circ Desk"/>
    <s v="ADP-BIO-06"/>
  </r>
  <r>
    <d v="2023-03-19T00:00:00"/>
    <x v="0"/>
    <s v="UCLA Undergrad"/>
    <d v="2023-03-19T00:00:00"/>
    <s v="WALLADPT43"/>
    <s v="CLICC Circ Desk"/>
    <m/>
  </r>
  <r>
    <d v="2023-03-19T00:00:00"/>
    <x v="0"/>
    <s v="UCLA Undergrad"/>
    <d v="2023-03-22T00:00:00"/>
    <s v="CALC06"/>
    <s v="CLICC Circ Desk"/>
    <s v="CAL-POW-05"/>
  </r>
  <r>
    <d v="2023-03-19T00:00:00"/>
    <x v="0"/>
    <s v="UCLA Undergrad"/>
    <d v="2023-03-22T00:00:00"/>
    <s v="CALC07"/>
    <s v="CLICC Circ Desk"/>
    <s v="CAL-POW-06"/>
  </r>
  <r>
    <d v="2023-03-19T00:00:00"/>
    <x v="0"/>
    <s v="UCLA Undergrad"/>
    <d v="2023-03-22T00:00:00"/>
    <s v="CALC10"/>
    <s v="CLICC Circ Desk"/>
    <m/>
  </r>
  <r>
    <d v="2023-03-19T00:00:00"/>
    <x v="0"/>
    <s v="UCLA Undergrad"/>
    <d v="2023-03-22T00:00:00"/>
    <s v="CALC11"/>
    <s v="CLICC Circ Desk"/>
    <m/>
  </r>
  <r>
    <d v="2023-03-19T00:00:00"/>
    <x v="0"/>
    <s v="UCLA Undergrad"/>
    <d v="2023-03-22T00:00:00"/>
    <s v="CALC13"/>
    <s v="CLICC Circ Desk"/>
    <m/>
  </r>
  <r>
    <d v="2023-03-19T00:00:00"/>
    <x v="0"/>
    <s v="UCLA Undergrad"/>
    <d v="2023-03-22T00:00:00"/>
    <s v="CALC24"/>
    <s v="SEL Boelter Circ Desk"/>
    <m/>
  </r>
  <r>
    <d v="2023-03-19T00:00:00"/>
    <x v="0"/>
    <s v="UCLA Undergrad"/>
    <d v="2023-03-24T00:00:00"/>
    <s v="CBK410"/>
    <s v="CLICC Circ Desk"/>
    <s v="CBK-CLICC-161"/>
  </r>
  <r>
    <d v="2023-03-19T00:00:00"/>
    <x v="0"/>
    <s v="UCLA Undergrad"/>
    <d v="2023-03-24T00:00:00"/>
    <s v="CLICC-ML-0034"/>
    <s v="CLICC Circ Desk"/>
    <s v="ITS MacBook 63"/>
  </r>
  <r>
    <d v="2023-03-19T00:00:00"/>
    <x v="0"/>
    <s v="UCLA Undergrad"/>
    <d v="2023-03-24T00:00:00"/>
    <s v="CLICC-ML-0100"/>
    <s v="CLICC Circ Desk"/>
    <s v="ITS MacBook 98"/>
  </r>
  <r>
    <d v="2023-03-19T00:00:00"/>
    <x v="0"/>
    <s v="UCLA Undergrad"/>
    <d v="2023-03-24T00:00:00"/>
    <s v="CLICC-ML-0140"/>
    <s v="CLICC Circ Desk"/>
    <s v="ITS MacBook 80"/>
  </r>
  <r>
    <d v="2023-03-19T00:00:00"/>
    <x v="0"/>
    <s v="UCLA Undergrad"/>
    <d v="2023-03-26T00:00:00"/>
    <s v="CBK196"/>
    <s v="Biomed Circ Desk"/>
    <s v="CBK-BIO-07"/>
  </r>
  <r>
    <d v="2023-03-19T00:00:00"/>
    <x v="0"/>
    <s v="UCLA Undergrad"/>
    <d v="2023-03-26T00:00:00"/>
    <s v="CBK208"/>
    <s v="Biomed Circ Desk"/>
    <s v="CBK-BIO-19"/>
  </r>
  <r>
    <d v="2023-03-19T00:00:00"/>
    <x v="0"/>
    <s v="UCLA Undergrad"/>
    <d v="2023-03-31T00:00:00"/>
    <s v="CLICC-ML-0041"/>
    <s v="CLICC Circ Desk"/>
    <s v="ITS MacBook 70"/>
  </r>
  <r>
    <d v="2023-03-19T00:00:00"/>
    <x v="166"/>
    <s v="UCLA Undergrad"/>
    <d v="2023-03-31T00:00:00"/>
    <s v="CLICC-MM-0071"/>
    <s v="CLICC Circ Desk"/>
    <s v="ITS iPad 228"/>
  </r>
  <r>
    <d v="2023-03-19T00:00:00"/>
    <x v="167"/>
    <s v="UCLA Undergrad"/>
    <d v="2023-03-24T00:00:00"/>
    <s v="CBK-071"/>
    <s v="CLICC Circ Desk"/>
    <s v="CLTL-02"/>
  </r>
  <r>
    <d v="2023-03-19T00:00:00"/>
    <x v="168"/>
    <s v="UCLA Graduate"/>
    <d v="2023-03-26T00:00:00"/>
    <s v="CBK190"/>
    <s v="Biomed Circ Desk"/>
    <s v="CBK-BIO-01"/>
  </r>
  <r>
    <d v="2023-03-19T00:00:00"/>
    <x v="169"/>
    <s v="UCLA Undergrad"/>
    <d v="2023-03-30T00:00:00"/>
    <s v="CLICC-ML-0022"/>
    <s v="CLICC Circ Desk"/>
    <s v="ITS MacBook 39"/>
  </r>
  <r>
    <d v="2023-03-19T00:00:00"/>
    <x v="170"/>
    <s v="UCLA Undergrad"/>
    <d v="2023-03-31T00:00:00"/>
    <s v="CLICC-ML-0104"/>
    <s v="CLICC Circ Desk"/>
    <s v="ITS MacBook 35"/>
  </r>
  <r>
    <d v="2023-03-19T00:00:00"/>
    <x v="171"/>
    <s v="UCLA Undergrad"/>
    <d v="2023-03-22T00:00:00"/>
    <s v="CALC05"/>
    <s v="CLICC Circ Desk"/>
    <s v="CAL-POW-04"/>
  </r>
  <r>
    <d v="2023-03-19T00:00:00"/>
    <x v="172"/>
    <s v="UCLA Undergrad"/>
    <d v="2023-03-22T00:00:00"/>
    <s v="CALC30"/>
    <s v="CLICC Circ Desk"/>
    <m/>
  </r>
  <r>
    <d v="2023-03-19T00:00:00"/>
    <x v="173"/>
    <s v="UCLA Undergrad"/>
    <d v="2023-03-22T00:00:00"/>
    <s v="CALC08"/>
    <s v="CLICC Circ Desk"/>
    <s v="CAL-POW-07"/>
  </r>
  <r>
    <d v="2023-03-20T00:00:00"/>
    <x v="0"/>
    <m/>
    <d v="2023-03-20T00:00:00"/>
    <s v="CLICC-MM-0236"/>
    <s v="CLICC Circ Desk"/>
    <s v="ITS iPad 1"/>
  </r>
  <r>
    <d v="2023-03-20T00:00:00"/>
    <x v="0"/>
    <m/>
    <d v="2023-03-20T00:00:00"/>
    <s v="HPUSBC10"/>
    <s v="SEL Boelter Circ Desk"/>
    <m/>
  </r>
  <r>
    <d v="2023-03-20T00:00:00"/>
    <x v="0"/>
    <m/>
    <d v="2023-03-20T00:00:00"/>
    <s v="IPHONE42"/>
    <s v="Default Circulation Desk"/>
    <s v="IPH-LOC-04"/>
  </r>
  <r>
    <d v="2023-03-20T00:00:00"/>
    <x v="0"/>
    <m/>
    <d v="2023-03-20T00:00:00"/>
    <s v="IPHONE60"/>
    <s v="Biomed Circ Desk"/>
    <s v="IPH-BIO-04"/>
  </r>
  <r>
    <d v="2023-03-20T00:00:00"/>
    <x v="0"/>
    <m/>
    <d v="2023-03-20T00:00:00"/>
    <s v="OMNI16"/>
    <s v="SEL Boelter Circ Desk"/>
    <s v="OMN-BOE-06"/>
  </r>
  <r>
    <d v="2023-03-20T00:00:00"/>
    <x v="0"/>
    <s v="External 10 - UCLA Alumni"/>
    <d v="2023-03-20T00:00:00"/>
    <s v="MACCHRG67"/>
    <s v="Biomed Circ Desk"/>
    <s v="MAGT-BIO-06"/>
  </r>
  <r>
    <d v="2023-03-20T00:00:00"/>
    <x v="0"/>
    <s v="External 10 - UCLA Alumni"/>
    <d v="2023-03-20T00:00:00"/>
    <s v="OLDMACCHRG24"/>
    <s v="Biomed Circ Desk"/>
    <s v="MAGL-BIO-05"/>
  </r>
  <r>
    <d v="2023-03-20T00:00:00"/>
    <x v="0"/>
    <s v="UCLA Academic"/>
    <d v="2023-03-20T00:00:00"/>
    <s v="IPHONE57"/>
    <s v="Biomed Circ Desk"/>
    <s v="IPH-BIO-01"/>
  </r>
  <r>
    <d v="2023-03-20T00:00:00"/>
    <x v="0"/>
    <s v="UCLA Academic"/>
    <d v="2023-03-20T00:00:00"/>
    <s v="WALLADPT20"/>
    <s v="Biomed Circ Desk"/>
    <s v="ADP-BIO-04"/>
  </r>
  <r>
    <d v="2023-03-20T00:00:00"/>
    <x v="0"/>
    <s v="UCLA Academic"/>
    <d v="2023-03-27T00:00:00"/>
    <s v="CBK-247"/>
    <s v="Music Circ Desk"/>
    <s v="CBK-MUS-08"/>
  </r>
  <r>
    <d v="2023-03-20T00:00:00"/>
    <x v="0"/>
    <s v="UCLA Academic"/>
    <d v="2023-03-27T00:00:00"/>
    <s v="CBK196"/>
    <s v="Biomed Circ Desk"/>
    <s v="CBK-BIO-07"/>
  </r>
  <r>
    <d v="2023-03-20T00:00:00"/>
    <x v="0"/>
    <s v="UCLA Graduate"/>
    <d v="2023-03-20T00:00:00"/>
    <s v="HDST15"/>
    <s v="CLICC Circ Desk"/>
    <s v="HDS-POW-04"/>
  </r>
  <r>
    <d v="2023-03-20T00:00:00"/>
    <x v="0"/>
    <s v="UCLA Graduate"/>
    <d v="2023-03-20T00:00:00"/>
    <s v="IPHONE27"/>
    <s v="CLICC Circ Desk"/>
    <s v="IPH-YRL-03"/>
  </r>
  <r>
    <d v="2023-03-20T00:00:00"/>
    <x v="0"/>
    <s v="UCLA Graduate"/>
    <d v="2023-03-20T00:00:00"/>
    <s v="IPHONE31"/>
    <s v="CLICC Circ Desk"/>
    <s v="IPH-YRL-07"/>
  </r>
  <r>
    <d v="2023-03-20T00:00:00"/>
    <x v="0"/>
    <s v="UCLA Graduate"/>
    <d v="2023-03-20T00:00:00"/>
    <s v="IPHONE54"/>
    <s v="CLICC Circ Desk"/>
    <s v="IPH-POW-10"/>
  </r>
  <r>
    <d v="2023-03-20T00:00:00"/>
    <x v="0"/>
    <s v="UCLA Graduate"/>
    <d v="2023-03-20T00:00:00"/>
    <s v="IPHONE57"/>
    <s v="Biomed Circ Desk"/>
    <s v="IPH-BIO-01"/>
  </r>
  <r>
    <d v="2023-03-20T00:00:00"/>
    <x v="0"/>
    <s v="UCLA Graduate"/>
    <d v="2023-03-20T00:00:00"/>
    <s v="IPHONE60"/>
    <s v="Biomed Circ Desk"/>
    <s v="IPH-BIO-04"/>
  </r>
  <r>
    <d v="2023-03-20T00:00:00"/>
    <x v="0"/>
    <s v="UCLA Graduate"/>
    <d v="2023-03-20T00:00:00"/>
    <s v="MACCHRG67"/>
    <s v="Biomed Circ Desk"/>
    <s v="MAGT-BIO-06"/>
  </r>
  <r>
    <d v="2023-03-20T00:00:00"/>
    <x v="0"/>
    <s v="UCLA Graduate"/>
    <d v="2023-03-20T00:00:00"/>
    <s v="MACUSBC25"/>
    <s v="CLICC Circ Desk"/>
    <s v="USBC-POW-08"/>
  </r>
  <r>
    <d v="2023-03-20T00:00:00"/>
    <x v="0"/>
    <s v="UCLA Graduate"/>
    <d v="2023-03-20T00:00:00"/>
    <s v="MACUSBC30"/>
    <s v="CLICC Circ Desk"/>
    <m/>
  </r>
  <r>
    <d v="2023-03-20T00:00:00"/>
    <x v="0"/>
    <s v="UCLA Graduate"/>
    <d v="2023-03-20T00:00:00"/>
    <s v="MSE09"/>
    <s v="CLICC Circ Desk"/>
    <m/>
  </r>
  <r>
    <d v="2023-03-20T00:00:00"/>
    <x v="0"/>
    <s v="UCLA Graduate"/>
    <d v="2023-03-20T00:00:00"/>
    <s v="OLDMACCHRG21"/>
    <s v="Biomed Circ Desk"/>
    <s v="MAGL-BIO-02"/>
  </r>
  <r>
    <d v="2023-03-20T00:00:00"/>
    <x v="0"/>
    <s v="UCLA Graduate"/>
    <d v="2023-03-20T00:00:00"/>
    <s v="WALLADPT35"/>
    <s v="CLICC Circ Desk"/>
    <m/>
  </r>
  <r>
    <d v="2023-03-20T00:00:00"/>
    <x v="0"/>
    <s v="UCLA Graduate"/>
    <d v="2023-03-20T00:00:00"/>
    <s v="WALLADPT39"/>
    <s v="CLICC Circ Desk"/>
    <m/>
  </r>
  <r>
    <d v="2023-03-20T00:00:00"/>
    <x v="0"/>
    <s v="UCLA Graduate"/>
    <d v="2023-03-20T00:00:00"/>
    <s v="WALLADPT41"/>
    <s v="CLICC Circ Desk"/>
    <m/>
  </r>
  <r>
    <d v="2023-03-20T00:00:00"/>
    <x v="0"/>
    <s v="UCLA Graduate"/>
    <d v="2023-03-23T00:00:00"/>
    <s v="CALC16"/>
    <s v="Biomed Circ Desk"/>
    <m/>
  </r>
  <r>
    <d v="2023-03-20T00:00:00"/>
    <x v="0"/>
    <s v="UCLA Graduate"/>
    <d v="2023-03-27T00:00:00"/>
    <s v="CBK-320"/>
    <s v="CLICC Circ Desk"/>
    <s v="CBK-CLICC-71"/>
  </r>
  <r>
    <d v="2023-03-20T00:00:00"/>
    <x v="0"/>
    <s v="UCLA Graduate"/>
    <d v="2023-03-27T00:00:00"/>
    <s v="CBK030"/>
    <s v="Management Circ Desk"/>
    <s v="CBK-030"/>
  </r>
  <r>
    <d v="2023-03-20T00:00:00"/>
    <x v="0"/>
    <s v="UCLA Graduate"/>
    <d v="2023-03-27T00:00:00"/>
    <s v="CBK203"/>
    <s v="Biomed Circ Desk"/>
    <s v="CBK-BIO-14"/>
  </r>
  <r>
    <d v="2023-03-20T00:00:00"/>
    <x v="0"/>
    <s v="UCLA Graduate"/>
    <d v="2023-03-27T00:00:00"/>
    <s v="CBK357"/>
    <s v="CLICC Circ Desk"/>
    <s v="CBK-CLICC-108"/>
  </r>
  <r>
    <d v="2023-03-20T00:00:00"/>
    <x v="0"/>
    <s v="UCLA Graduate"/>
    <d v="2023-03-27T00:00:00"/>
    <s v="CBK390"/>
    <s v="Default Circulation Desk"/>
    <s v="CBK-CLICC-141"/>
  </r>
  <r>
    <d v="2023-03-20T00:00:00"/>
    <x v="0"/>
    <s v="UCLA Graduate"/>
    <d v="2023-03-27T00:00:00"/>
    <s v="CLICC-MM-0117"/>
    <s v="CLICC Circ Desk"/>
    <s v="ITS iPad 249"/>
  </r>
  <r>
    <d v="2023-03-20T00:00:00"/>
    <x v="0"/>
    <s v="UCLA Mgmt PhD"/>
    <d v="2023-03-27T00:00:00"/>
    <s v="CLICC-MM-084"/>
    <s v="CLICC Circ Desk"/>
    <m/>
  </r>
  <r>
    <d v="2023-03-20T00:00:00"/>
    <x v="0"/>
    <s v="UCLA Mgmt PhD"/>
    <d v="2023-03-27T00:00:00"/>
    <s v="FAC635"/>
    <s v="CLICC Circ Desk"/>
    <s v="ITS iPad 235"/>
  </r>
  <r>
    <d v="2023-03-20T00:00:00"/>
    <x v="0"/>
    <s v="UCLA Music Grad"/>
    <d v="2023-03-20T00:00:00"/>
    <s v="CBK-242"/>
    <s v="Music Circ Desk"/>
    <s v="CBK-MUS-03"/>
  </r>
  <r>
    <d v="2023-03-20T00:00:00"/>
    <x v="0"/>
    <s v="UCLA Music Grad"/>
    <d v="2023-03-20T00:00:00"/>
    <s v="CBK-243"/>
    <s v="Music Circ Desk"/>
    <s v="CBK-MUS-04"/>
  </r>
  <r>
    <d v="2023-03-20T00:00:00"/>
    <x v="0"/>
    <s v="UCLA Music Grad"/>
    <d v="2023-03-20T00:00:00"/>
    <s v="CBK-245"/>
    <s v="Music Circ Desk"/>
    <s v="CBK-MUS-06"/>
  </r>
  <r>
    <d v="2023-03-20T00:00:00"/>
    <x v="0"/>
    <s v="UCLA Music Grad"/>
    <d v="2023-03-20T00:00:00"/>
    <s v="CBK-248"/>
    <s v="Music Circ Desk"/>
    <s v="CBK-MUS-09"/>
  </r>
  <r>
    <d v="2023-03-20T00:00:00"/>
    <x v="0"/>
    <s v="UCLA Music Grad"/>
    <d v="2023-03-20T00:00:00"/>
    <s v="OMNI24"/>
    <s v="Music Circ Desk"/>
    <s v="OMN-MUS-04"/>
  </r>
  <r>
    <d v="2023-03-20T00:00:00"/>
    <x v="0"/>
    <s v="UCLA Music Grad"/>
    <d v="2023-03-21T00:00:00"/>
    <s v="CBK-247"/>
    <s v="Music Circ Desk"/>
    <s v="CBK-MUS-08"/>
  </r>
  <r>
    <d v="2023-03-20T00:00:00"/>
    <x v="0"/>
    <s v="UCLA Staff"/>
    <d v="2023-03-20T00:00:00"/>
    <s v="IPHONE58"/>
    <s v="Biomed Circ Desk"/>
    <s v="IPH-BIO-02"/>
  </r>
  <r>
    <d v="2023-03-20T00:00:00"/>
    <x v="0"/>
    <s v="UCLA Staff"/>
    <d v="2023-03-20T00:00:00"/>
    <s v="WALLADPT22"/>
    <s v="Biomed Circ Desk"/>
    <s v="ADP-BIO-06"/>
  </r>
  <r>
    <d v="2023-03-20T00:00:00"/>
    <x v="0"/>
    <s v="UCLA Staff"/>
    <d v="2023-03-27T00:00:00"/>
    <s v="CBK082"/>
    <s v="CLICC Circ Desk"/>
    <m/>
  </r>
  <r>
    <d v="2023-03-20T00:00:00"/>
    <x v="0"/>
    <s v="UCLA Undergrad"/>
    <d v="2023-03-20T00:00:00"/>
    <s v="ANKER07"/>
    <s v="CLICC Circ Desk"/>
    <m/>
  </r>
  <r>
    <d v="2023-03-20T00:00:00"/>
    <x v="0"/>
    <s v="UCLA Undergrad"/>
    <d v="2023-03-20T00:00:00"/>
    <s v="HDMIC13"/>
    <s v="CLICC Circ Desk"/>
    <s v="HDMC-YRL-05"/>
  </r>
  <r>
    <d v="2023-03-20T00:00:00"/>
    <x v="0"/>
    <s v="UCLA Undergrad"/>
    <d v="2023-03-20T00:00:00"/>
    <s v="HDST30"/>
    <s v="CLICC Circ Desk"/>
    <m/>
  </r>
  <r>
    <d v="2023-03-20T00:00:00"/>
    <x v="0"/>
    <s v="UCLA Undergrad"/>
    <d v="2023-03-20T00:00:00"/>
    <s v="HPUSBC01"/>
    <s v="SEL Boelter Circ Desk"/>
    <s v="HPUS-BOE-01"/>
  </r>
  <r>
    <d v="2023-03-20T00:00:00"/>
    <x v="0"/>
    <s v="UCLA Undergrad"/>
    <d v="2023-03-20T00:00:00"/>
    <s v="HPUSBC10"/>
    <s v="SEL Boelter Circ Desk"/>
    <m/>
  </r>
  <r>
    <d v="2023-03-20T00:00:00"/>
    <x v="0"/>
    <s v="UCLA Undergrad"/>
    <d v="2023-03-20T00:00:00"/>
    <s v="IPHONE22"/>
    <s v="SEL Boelter Circ Desk"/>
    <s v="IPH-BOE-06"/>
  </r>
  <r>
    <d v="2023-03-20T00:00:00"/>
    <x v="0"/>
    <s v="UCLA Undergrad"/>
    <d v="2023-03-20T00:00:00"/>
    <s v="IPHONE34"/>
    <s v="CLICC Circ Desk"/>
    <s v="IPH-YRL-10"/>
  </r>
  <r>
    <d v="2023-03-20T00:00:00"/>
    <x v="0"/>
    <s v="UCLA Undergrad"/>
    <d v="2023-03-20T00:00:00"/>
    <s v="IPHONE39"/>
    <s v="Default Circulation Desk"/>
    <m/>
  </r>
  <r>
    <d v="2023-03-20T00:00:00"/>
    <x v="0"/>
    <s v="UCLA Undergrad"/>
    <d v="2023-03-20T00:00:00"/>
    <s v="IPHONE52"/>
    <s v="CLICC Circ Desk"/>
    <s v="IPH-POW-08"/>
  </r>
  <r>
    <d v="2023-03-20T00:00:00"/>
    <x v="0"/>
    <s v="UCLA Undergrad"/>
    <d v="2023-03-20T00:00:00"/>
    <s v="IPHONE54"/>
    <s v="CLICC Circ Desk"/>
    <s v="IPH-POW-10"/>
  </r>
  <r>
    <d v="2023-03-20T00:00:00"/>
    <x v="0"/>
    <s v="UCLA Undergrad"/>
    <d v="2023-03-20T00:00:00"/>
    <s v="IPHONE60"/>
    <s v="Biomed Circ Desk"/>
    <s v="IPH-BIO-04"/>
  </r>
  <r>
    <d v="2023-03-20T00:00:00"/>
    <x v="0"/>
    <s v="UCLA Undergrad"/>
    <d v="2023-03-20T00:00:00"/>
    <s v="MACCHRG58"/>
    <s v="CLICC Circ Desk"/>
    <s v="MAGT-POW-12"/>
  </r>
  <r>
    <d v="2023-03-20T00:00:00"/>
    <x v="0"/>
    <s v="UCLA Undergrad"/>
    <d v="2023-03-20T00:00:00"/>
    <s v="MACUSBC06"/>
    <s v="CLICC Circ Desk"/>
    <s v="USBC-YRL-02"/>
  </r>
  <r>
    <d v="2023-03-20T00:00:00"/>
    <x v="0"/>
    <s v="UCLA Undergrad"/>
    <d v="2023-03-20T00:00:00"/>
    <s v="MACUSBC25"/>
    <s v="CLICC Circ Desk"/>
    <s v="USBC-POW-08"/>
  </r>
  <r>
    <d v="2023-03-20T00:00:00"/>
    <x v="0"/>
    <s v="UCLA Undergrad"/>
    <d v="2023-03-20T00:00:00"/>
    <s v="MACUSBC30"/>
    <s v="CLICC Circ Desk"/>
    <m/>
  </r>
  <r>
    <d v="2023-03-20T00:00:00"/>
    <x v="0"/>
    <s v="UCLA Undergrad"/>
    <d v="2023-03-20T00:00:00"/>
    <s v="OMNI04"/>
    <s v="Biomed Circ Desk"/>
    <s v="OMN-BIO-04"/>
  </r>
  <r>
    <d v="2023-03-20T00:00:00"/>
    <x v="0"/>
    <s v="UCLA Undergrad"/>
    <d v="2023-03-20T00:00:00"/>
    <s v="OMNI15"/>
    <s v="SEL Boelter Circ Desk"/>
    <s v="OMN-BOE-05"/>
  </r>
  <r>
    <d v="2023-03-20T00:00:00"/>
    <x v="0"/>
    <s v="UCLA Undergrad"/>
    <d v="2023-03-20T00:00:00"/>
    <s v="OMNI20"/>
    <s v="SEL Boelter Circ Desk"/>
    <s v="OMN-BOE-10"/>
  </r>
  <r>
    <d v="2023-03-20T00:00:00"/>
    <x v="0"/>
    <s v="UCLA Undergrad"/>
    <d v="2023-03-20T00:00:00"/>
    <s v="OMNI42"/>
    <s v="CLICC Circ Desk"/>
    <m/>
  </r>
  <r>
    <d v="2023-03-20T00:00:00"/>
    <x v="0"/>
    <s v="UCLA Undergrad"/>
    <d v="2023-03-20T00:00:00"/>
    <s v="OMNI44"/>
    <s v="CLICC Circ Desk"/>
    <m/>
  </r>
  <r>
    <d v="2023-03-20T00:00:00"/>
    <x v="0"/>
    <s v="UCLA Undergrad"/>
    <d v="2023-03-20T00:00:00"/>
    <s v="UVGA14"/>
    <s v="CLICC Circ Desk"/>
    <m/>
  </r>
  <r>
    <d v="2023-03-20T00:00:00"/>
    <x v="0"/>
    <s v="UCLA Undergrad"/>
    <d v="2023-03-20T00:00:00"/>
    <s v="UVGA20"/>
    <s v="CLICC Circ Desk"/>
    <m/>
  </r>
  <r>
    <d v="2023-03-20T00:00:00"/>
    <x v="0"/>
    <s v="UCLA Undergrad"/>
    <d v="2023-03-20T00:00:00"/>
    <s v="VGAC28"/>
    <s v="CLICC Circ Desk"/>
    <s v="VGAC-POW-04"/>
  </r>
  <r>
    <d v="2023-03-20T00:00:00"/>
    <x v="0"/>
    <s v="UCLA Undergrad"/>
    <d v="2023-03-20T00:00:00"/>
    <s v="WALLADPT21"/>
    <s v="Biomed Circ Desk"/>
    <s v="ADP-BIO-05"/>
  </r>
  <r>
    <d v="2023-03-20T00:00:00"/>
    <x v="0"/>
    <s v="UCLA Undergrad"/>
    <d v="2023-03-20T00:00:00"/>
    <s v="WALLADPT41"/>
    <s v="CLICC Circ Desk"/>
    <m/>
  </r>
  <r>
    <d v="2023-03-20T00:00:00"/>
    <x v="0"/>
    <s v="UCLA Undergrad"/>
    <d v="2023-03-20T00:00:00"/>
    <s v="WALLADPT44"/>
    <s v="CLICC Circ Desk"/>
    <m/>
  </r>
  <r>
    <d v="2023-03-20T00:00:00"/>
    <x v="0"/>
    <s v="UCLA Undergrad"/>
    <d v="2023-03-20T00:00:00"/>
    <s v="WALLADPT46"/>
    <s v="CLICC Circ Desk"/>
    <m/>
  </r>
  <r>
    <d v="2023-03-20T00:00:00"/>
    <x v="0"/>
    <s v="UCLA Undergrad"/>
    <d v="2023-03-20T00:00:00"/>
    <s v="WALLADPT47"/>
    <s v="CLICC Circ Desk"/>
    <m/>
  </r>
  <r>
    <d v="2023-03-20T00:00:00"/>
    <x v="0"/>
    <s v="UCLA Undergrad"/>
    <d v="2023-03-23T00:00:00"/>
    <s v="CALC02"/>
    <s v="CLICC Circ Desk"/>
    <s v="CAL-POW-01"/>
  </r>
  <r>
    <d v="2023-03-20T00:00:00"/>
    <x v="0"/>
    <s v="UCLA Undergrad"/>
    <d v="2023-03-23T00:00:00"/>
    <s v="CALC03"/>
    <s v="CLICC Circ Desk"/>
    <s v="CAL-POW-02"/>
  </r>
  <r>
    <d v="2023-03-20T00:00:00"/>
    <x v="0"/>
    <s v="UCLA Undergrad"/>
    <d v="2023-03-23T00:00:00"/>
    <s v="CALC04"/>
    <s v="CLICC Circ Desk"/>
    <s v="CAL-POW-03"/>
  </r>
  <r>
    <d v="2023-03-20T00:00:00"/>
    <x v="0"/>
    <s v="UCLA Undergrad"/>
    <d v="2023-03-23T00:00:00"/>
    <s v="CALC09"/>
    <s v="CLICC Circ Desk"/>
    <m/>
  </r>
  <r>
    <d v="2023-03-20T00:00:00"/>
    <x v="0"/>
    <s v="UCLA Undergrad"/>
    <d v="2023-03-23T00:00:00"/>
    <s v="CALC10"/>
    <s v="CLICC Circ Desk"/>
    <m/>
  </r>
  <r>
    <d v="2023-03-20T00:00:00"/>
    <x v="0"/>
    <s v="UCLA Undergrad"/>
    <d v="2023-03-23T00:00:00"/>
    <s v="CALC21"/>
    <s v="SEL Boelter Circ Desk"/>
    <m/>
  </r>
  <r>
    <d v="2023-03-20T00:00:00"/>
    <x v="0"/>
    <s v="UCLA Undergrad"/>
    <d v="2023-03-23T00:00:00"/>
    <s v="CALC23"/>
    <s v="SEL Boelter Circ Desk"/>
    <m/>
  </r>
  <r>
    <d v="2023-03-20T00:00:00"/>
    <x v="0"/>
    <s v="UCLA Undergrad"/>
    <d v="2023-03-27T00:00:00"/>
    <s v="CBK202"/>
    <s v="Biomed Circ Desk"/>
    <s v="CBK-BIO-13"/>
  </r>
  <r>
    <d v="2023-03-20T00:00:00"/>
    <x v="0"/>
    <s v="UCLA Undergrad"/>
    <d v="2023-03-27T00:00:00"/>
    <s v="CBK209"/>
    <s v="Biomed Circ Desk"/>
    <s v="CBK-BIO-20"/>
  </r>
  <r>
    <d v="2023-03-20T00:00:00"/>
    <x v="0"/>
    <s v="UCLA Undergrad"/>
    <d v="2023-03-27T00:00:00"/>
    <s v="CBK214"/>
    <s v="SEL Boelter Circ Desk"/>
    <s v="CBK-BOE-05"/>
  </r>
  <r>
    <d v="2023-03-20T00:00:00"/>
    <x v="0"/>
    <s v="UCLA Undergrad"/>
    <d v="2023-03-27T00:00:00"/>
    <s v="CBK373"/>
    <s v="Default Circulation Desk"/>
    <s v="CBK-CLICC-124"/>
  </r>
  <r>
    <d v="2023-03-20T00:00:00"/>
    <x v="0"/>
    <s v="UCLA Undergrad"/>
    <d v="2023-03-27T00:00:00"/>
    <s v="CBK383"/>
    <s v="Default Circulation Desk"/>
    <s v="CBK-CLICC-134"/>
  </r>
  <r>
    <d v="2023-03-20T00:00:00"/>
    <x v="0"/>
    <s v="UCLA Undergrad"/>
    <d v="2023-03-27T00:00:00"/>
    <s v="CBK403"/>
    <s v="CLICC Circ Desk"/>
    <s v="CBK-CLICC-154"/>
  </r>
  <r>
    <d v="2023-03-20T00:00:00"/>
    <x v="0"/>
    <s v="UCLA Undergrad"/>
    <d v="2023-03-27T00:00:00"/>
    <s v="CBK425"/>
    <s v="Default Circulation Desk"/>
    <s v="CBK-CLICC-176"/>
  </r>
  <r>
    <d v="2023-03-20T00:00:00"/>
    <x v="0"/>
    <s v="UCLA Undergrad"/>
    <d v="2023-03-27T00:00:00"/>
    <s v="CLICC-ML-0007"/>
    <s v="CLICC Circ Desk"/>
    <s v="ITS MacBook 143"/>
  </r>
  <r>
    <d v="2023-03-20T00:00:00"/>
    <x v="0"/>
    <s v="UCLA Undergrad"/>
    <d v="2023-03-27T00:00:00"/>
    <s v="CLICC-ML-0017"/>
    <s v="CLICC Circ Desk"/>
    <s v="ITS MacBook 169"/>
  </r>
  <r>
    <d v="2023-03-20T00:00:00"/>
    <x v="0"/>
    <s v="UCLA Undergrad"/>
    <d v="2023-03-27T00:00:00"/>
    <s v="CLICC-ML-2081"/>
    <s v="CLICC Circ Desk"/>
    <s v="CLICC-ML-2081"/>
  </r>
  <r>
    <d v="2023-03-20T00:00:00"/>
    <x v="0"/>
    <s v="UCLA Undergrad"/>
    <d v="2023-03-30T00:00:00"/>
    <s v="HP-154"/>
    <s v="CLICC Circ Desk"/>
    <s v="WL-LAB-03"/>
  </r>
  <r>
    <d v="2023-03-20T00:00:00"/>
    <x v="0"/>
    <s v="UCLA Undergrad"/>
    <d v="2023-03-31T00:00:00"/>
    <s v="CBK018"/>
    <s v="CLICC Circ Desk"/>
    <s v="CBK-018"/>
  </r>
  <r>
    <d v="2023-03-20T00:00:00"/>
    <x v="174"/>
    <s v="UCLA Graduate"/>
    <d v="2023-03-27T00:00:00"/>
    <s v="CLICC-MM-0233"/>
    <s v="CLICC Circ Desk"/>
    <s v="ITS iPad 284"/>
  </r>
  <r>
    <d v="2023-03-20T00:00:00"/>
    <x v="175"/>
    <s v="UCLA Graduate"/>
    <d v="2023-03-27T00:00:00"/>
    <s v="HP052"/>
    <s v="CLICC Circ Desk"/>
    <s v="WL-YRL-02"/>
  </r>
  <r>
    <d v="2023-03-20T00:00:00"/>
    <x v="176"/>
    <s v="UCLA Undergrad"/>
    <d v="2023-04-03T00:00:00"/>
    <s v="CLICC-ML-2024"/>
    <s v="CLICC Circ Desk"/>
    <s v="CLICC-ML-2024"/>
  </r>
  <r>
    <d v="2023-03-20T00:00:00"/>
    <x v="177"/>
    <s v="UCLA Undergrad"/>
    <d v="2023-04-03T00:00:00"/>
    <s v="CLICC-ML-0116"/>
    <s v="CLICC Circ Desk"/>
    <s v="ITS MacBook 160"/>
  </r>
  <r>
    <d v="2023-03-20T00:00:00"/>
    <x v="178"/>
    <s v="UCLA Undergrad"/>
    <d v="2023-03-31T00:00:00"/>
    <s v="HP-078"/>
    <s v="CLICC Circ Desk"/>
    <s v="WL-RC2-08"/>
  </r>
  <r>
    <d v="2023-03-20T00:00:00"/>
    <x v="179"/>
    <s v="UCLA Undergrad"/>
    <d v="2023-03-23T00:00:00"/>
    <s v="CALC09"/>
    <s v="CLICC Circ Desk"/>
    <m/>
  </r>
  <r>
    <d v="2023-03-20T00:00:00"/>
    <x v="180"/>
    <s v="UCLA Undergrad"/>
    <d v="2023-03-20T00:00:00"/>
    <s v="MACUSBC24"/>
    <s v="CLICC Circ Desk"/>
    <s v="USBC-POW-07"/>
  </r>
  <r>
    <d v="2023-03-20T00:00:00"/>
    <x v="181"/>
    <s v="UCLA Undergrad"/>
    <d v="2023-03-27T00:00:00"/>
    <s v="CLICC-ML-2052"/>
    <s v="CLICC Circ Desk"/>
    <s v="CLICC-ML-2052"/>
  </r>
  <r>
    <d v="2023-03-20T00:00:00"/>
    <x v="182"/>
    <s v="UCLA Undergrad"/>
    <d v="2023-03-27T00:00:00"/>
    <s v="CBK035"/>
    <s v="Default Circulation Desk"/>
    <m/>
  </r>
  <r>
    <d v="2023-03-20T00:00:00"/>
    <x v="183"/>
    <s v="UCLA Undergrad"/>
    <d v="2023-03-27T00:00:00"/>
    <s v="HP043"/>
    <s v="CLICC Circ Desk"/>
    <s v="WL-SEL-08"/>
  </r>
  <r>
    <d v="2023-03-20T00:00:00"/>
    <x v="184"/>
    <s v="UCLA Undergrad"/>
    <d v="2023-03-27T00:00:00"/>
    <s v="CLICC-ML-0013"/>
    <s v="CLICC Circ Desk"/>
    <s v="ITS MacBook 89"/>
  </r>
  <r>
    <d v="2023-03-20T00:00:00"/>
    <x v="185"/>
    <s v="UCLA Graduate"/>
    <d v="2023-03-27T00:00:00"/>
    <s v="CBK206"/>
    <s v="Biomed Circ Desk"/>
    <s v="CBK-BIO-17"/>
  </r>
  <r>
    <d v="2023-03-20T00:00:00"/>
    <x v="186"/>
    <s v="UCLA Undergrad"/>
    <d v="2023-03-27T00:00:00"/>
    <s v="CLICC-ML-2055"/>
    <s v="CLICC Circ Desk"/>
    <s v="CLICC-ML-2055"/>
  </r>
  <r>
    <d v="2023-03-20T00:00:00"/>
    <x v="187"/>
    <s v="UCLA Undergrad"/>
    <d v="2023-03-23T00:00:00"/>
    <s v="CALC13"/>
    <s v="CLICC Circ Desk"/>
    <m/>
  </r>
  <r>
    <d v="2023-03-20T00:00:00"/>
    <x v="188"/>
    <s v="UCLA Graduate"/>
    <d v="2023-04-03T00:00:00"/>
    <s v="CLICC-MM-0058"/>
    <s v="CLICC Circ Desk"/>
    <s v="ITS iPad 25"/>
  </r>
  <r>
    <d v="2023-03-21T00:00:00"/>
    <x v="0"/>
    <s v="UCLA Academic"/>
    <d v="2023-03-21T00:00:00"/>
    <s v="HDST23"/>
    <s v="Biomed Circ Desk"/>
    <s v="HDS-BIO-06"/>
  </r>
  <r>
    <d v="2023-03-21T00:00:00"/>
    <x v="0"/>
    <s v="UCLA Graduate"/>
    <d v="2023-03-21T00:00:00"/>
    <s v="HDST08"/>
    <s v="CLICC Circ Desk"/>
    <s v="HDS-YRL-02"/>
  </r>
  <r>
    <d v="2023-03-21T00:00:00"/>
    <x v="0"/>
    <s v="UCLA Graduate"/>
    <d v="2023-03-21T00:00:00"/>
    <s v="HDST25"/>
    <s v="Biomed Circ Desk"/>
    <s v="HDS-BIO-08"/>
  </r>
  <r>
    <d v="2023-03-21T00:00:00"/>
    <x v="0"/>
    <s v="UCLA Graduate"/>
    <d v="2023-03-21T00:00:00"/>
    <s v="HPUSBC14"/>
    <s v="SEL Boelter Circ Desk"/>
    <m/>
  </r>
  <r>
    <d v="2023-03-21T00:00:00"/>
    <x v="0"/>
    <s v="UCLA Graduate"/>
    <d v="2023-03-21T00:00:00"/>
    <s v="IPHONE44"/>
    <s v="CLICC Circ Desk"/>
    <m/>
  </r>
  <r>
    <d v="2023-03-21T00:00:00"/>
    <x v="0"/>
    <s v="UCLA Graduate"/>
    <d v="2023-03-21T00:00:00"/>
    <s v="MACCHRG53"/>
    <s v="CLICC Circ Desk"/>
    <s v="MAGT-POW-07"/>
  </r>
  <r>
    <d v="2023-03-21T00:00:00"/>
    <x v="0"/>
    <s v="UCLA Graduate"/>
    <d v="2023-03-21T00:00:00"/>
    <s v="MACCHRG67"/>
    <s v="Biomed Circ Desk"/>
    <s v="MAGT-BIO-06"/>
  </r>
  <r>
    <d v="2023-03-21T00:00:00"/>
    <x v="0"/>
    <s v="UCLA Graduate"/>
    <d v="2023-03-21T00:00:00"/>
    <s v="MACUSBC06"/>
    <s v="CLICC Circ Desk"/>
    <s v="USBC-YRL-02"/>
  </r>
  <r>
    <d v="2023-03-21T00:00:00"/>
    <x v="0"/>
    <s v="UCLA Graduate"/>
    <d v="2023-03-21T00:00:00"/>
    <s v="MACUSBC25"/>
    <s v="CLICC Circ Desk"/>
    <s v="USBC-POW-08"/>
  </r>
  <r>
    <d v="2023-03-21T00:00:00"/>
    <x v="0"/>
    <s v="UCLA Graduate"/>
    <d v="2023-03-21T00:00:00"/>
    <s v="MACUSBC30"/>
    <s v="CLICC Circ Desk"/>
    <m/>
  </r>
  <r>
    <d v="2023-03-21T00:00:00"/>
    <x v="0"/>
    <s v="UCLA Graduate"/>
    <d v="2023-03-21T00:00:00"/>
    <s v="WALLADPT47"/>
    <s v="CLICC Circ Desk"/>
    <m/>
  </r>
  <r>
    <d v="2023-03-21T00:00:00"/>
    <x v="0"/>
    <s v="UCLA Graduate"/>
    <d v="2023-03-24T00:00:00"/>
    <s v="CALC10"/>
    <s v="CLICC Circ Desk"/>
    <m/>
  </r>
  <r>
    <d v="2023-03-21T00:00:00"/>
    <x v="0"/>
    <s v="UCLA Graduate"/>
    <d v="2023-03-24T00:00:00"/>
    <s v="CALC16"/>
    <s v="Biomed Circ Desk"/>
    <m/>
  </r>
  <r>
    <d v="2023-03-21T00:00:00"/>
    <x v="0"/>
    <s v="UCLA Graduate"/>
    <d v="2023-03-24T00:00:00"/>
    <s v="CALC23"/>
    <s v="SEL Boelter Circ Desk"/>
    <m/>
  </r>
  <r>
    <d v="2023-03-21T00:00:00"/>
    <x v="0"/>
    <s v="UCLA Graduate"/>
    <d v="2023-03-28T00:00:00"/>
    <s v="CLICC-ML-0023"/>
    <s v="CLICC Circ Desk"/>
    <s v="ITS MacBook 140"/>
  </r>
  <r>
    <d v="2023-03-21T00:00:00"/>
    <x v="0"/>
    <s v="UCLA Staff"/>
    <d v="2023-03-21T00:00:00"/>
    <s v="HDST15"/>
    <s v="CLICC Circ Desk"/>
    <s v="HDS-POW-04"/>
  </r>
  <r>
    <d v="2023-03-21T00:00:00"/>
    <x v="0"/>
    <s v="UCLA Undergrad"/>
    <d v="2023-03-21T00:00:00"/>
    <s v="ANDROID08"/>
    <s v="SEL Boelter Circ Desk"/>
    <s v="AND-BOE-04"/>
  </r>
  <r>
    <d v="2023-03-21T00:00:00"/>
    <x v="0"/>
    <s v="UCLA Undergrad"/>
    <d v="2023-03-21T00:00:00"/>
    <s v="ANKER10"/>
    <s v="CLICC Circ Desk"/>
    <m/>
  </r>
  <r>
    <d v="2023-03-21T00:00:00"/>
    <x v="0"/>
    <s v="UCLA Undergrad"/>
    <d v="2023-03-21T00:00:00"/>
    <s v="BOEIPHONE04"/>
    <s v="SEL Boelter Circ Desk"/>
    <s v="BOE-IPHONE-04"/>
  </r>
  <r>
    <d v="2023-03-21T00:00:00"/>
    <x v="0"/>
    <s v="UCLA Undergrad"/>
    <d v="2023-03-21T00:00:00"/>
    <s v="HDMIC13"/>
    <s v="CLICC Circ Desk"/>
    <s v="HDMC-YRL-05"/>
  </r>
  <r>
    <d v="2023-03-21T00:00:00"/>
    <x v="0"/>
    <s v="UCLA Undergrad"/>
    <d v="2023-03-21T00:00:00"/>
    <s v="HDMIC24"/>
    <s v="CLICC Circ Desk"/>
    <s v="HDMC-YRL-16"/>
  </r>
  <r>
    <d v="2023-03-21T00:00:00"/>
    <x v="0"/>
    <s v="UCLA Undergrad"/>
    <d v="2023-03-21T00:00:00"/>
    <s v="HDST16"/>
    <s v="CLICC Circ Desk"/>
    <s v="HDS-POW-05"/>
  </r>
  <r>
    <d v="2023-03-21T00:00:00"/>
    <x v="0"/>
    <s v="UCLA Undergrad"/>
    <d v="2023-03-21T00:00:00"/>
    <s v="HPUSBC10"/>
    <s v="SEL Boelter Circ Desk"/>
    <m/>
  </r>
  <r>
    <d v="2023-03-21T00:00:00"/>
    <x v="0"/>
    <s v="UCLA Undergrad"/>
    <d v="2023-03-21T00:00:00"/>
    <s v="IPHONE03"/>
    <s v="Music Circ Desk"/>
    <s v="IPH-MUS-03"/>
  </r>
  <r>
    <d v="2023-03-21T00:00:00"/>
    <x v="0"/>
    <s v="UCLA Undergrad"/>
    <d v="2023-03-21T00:00:00"/>
    <s v="IPHONE21"/>
    <s v="SEL Boelter Circ Desk"/>
    <s v="IPH-BOE-05"/>
  </r>
  <r>
    <d v="2023-03-21T00:00:00"/>
    <x v="0"/>
    <s v="UCLA Undergrad"/>
    <d v="2023-03-21T00:00:00"/>
    <s v="IPHONE27"/>
    <s v="CLICC Circ Desk"/>
    <s v="IPH-YRL-03"/>
  </r>
  <r>
    <d v="2023-03-21T00:00:00"/>
    <x v="0"/>
    <s v="UCLA Undergrad"/>
    <d v="2023-03-21T00:00:00"/>
    <s v="IPHONE30"/>
    <s v="CLICC Circ Desk"/>
    <s v="IPH-YRL-06"/>
  </r>
  <r>
    <d v="2023-03-21T00:00:00"/>
    <x v="0"/>
    <s v="UCLA Undergrad"/>
    <d v="2023-03-21T00:00:00"/>
    <s v="IPHONE34"/>
    <s v="CLICC Circ Desk"/>
    <s v="IPH-YRL-10"/>
  </r>
  <r>
    <d v="2023-03-21T00:00:00"/>
    <x v="0"/>
    <s v="UCLA Undergrad"/>
    <d v="2023-03-21T00:00:00"/>
    <s v="IPHONE35"/>
    <s v="CLICC Circ Desk"/>
    <s v="IPH-YRL-11"/>
  </r>
  <r>
    <d v="2023-03-21T00:00:00"/>
    <x v="0"/>
    <s v="UCLA Undergrad"/>
    <d v="2023-03-21T00:00:00"/>
    <s v="IPHONE37"/>
    <s v="CLICC Circ Desk"/>
    <s v="IPH-YRL-13"/>
  </r>
  <r>
    <d v="2023-03-21T00:00:00"/>
    <x v="0"/>
    <s v="UCLA Undergrad"/>
    <d v="2023-03-21T00:00:00"/>
    <s v="IPHONE63"/>
    <s v="Default Circulation Desk"/>
    <m/>
  </r>
  <r>
    <d v="2023-03-21T00:00:00"/>
    <x v="0"/>
    <s v="UCLA Undergrad"/>
    <d v="2023-03-21T00:00:00"/>
    <s v="IPHONE78"/>
    <s v="CLICC Circ Desk"/>
    <m/>
  </r>
  <r>
    <d v="2023-03-21T00:00:00"/>
    <x v="0"/>
    <s v="UCLA Undergrad"/>
    <d v="2023-03-21T00:00:00"/>
    <s v="IPHONE80"/>
    <s v="CLICC Circ Desk"/>
    <m/>
  </r>
  <r>
    <d v="2023-03-21T00:00:00"/>
    <x v="0"/>
    <s v="UCLA Undergrad"/>
    <d v="2023-03-21T00:00:00"/>
    <s v="MACUSBC05"/>
    <s v="CLICC Circ Desk"/>
    <s v="USBC-YRL-01"/>
  </r>
  <r>
    <d v="2023-03-21T00:00:00"/>
    <x v="0"/>
    <s v="UCLA Undergrad"/>
    <d v="2023-03-21T00:00:00"/>
    <s v="MACUSBC09"/>
    <s v="CLICC Circ Desk"/>
    <s v="USBC-YRL-05"/>
  </r>
  <r>
    <d v="2023-03-21T00:00:00"/>
    <x v="0"/>
    <s v="UCLA Undergrad"/>
    <d v="2023-03-21T00:00:00"/>
    <s v="MACUSBC25"/>
    <s v="CLICC Circ Desk"/>
    <s v="USBC-POW-08"/>
  </r>
  <r>
    <d v="2023-03-21T00:00:00"/>
    <x v="0"/>
    <s v="UCLA Undergrad"/>
    <d v="2023-03-21T00:00:00"/>
    <s v="OMNI24"/>
    <s v="Music Circ Desk"/>
    <s v="OMN-MUS-04"/>
  </r>
  <r>
    <d v="2023-03-21T00:00:00"/>
    <x v="0"/>
    <s v="UCLA Undergrad"/>
    <d v="2023-03-21T00:00:00"/>
    <s v="OMNI38"/>
    <s v="CLICC Circ Desk"/>
    <s v="OMN-YRL-08"/>
  </r>
  <r>
    <d v="2023-03-21T00:00:00"/>
    <x v="0"/>
    <s v="UCLA Undergrad"/>
    <d v="2023-03-21T00:00:00"/>
    <s v="OMNI44"/>
    <s v="CLICC Circ Desk"/>
    <m/>
  </r>
  <r>
    <d v="2023-03-21T00:00:00"/>
    <x v="0"/>
    <s v="UCLA Undergrad"/>
    <d v="2023-03-21T00:00:00"/>
    <s v="UHDMI13"/>
    <s v="CLICC Circ Desk"/>
    <m/>
  </r>
  <r>
    <d v="2023-03-21T00:00:00"/>
    <x v="0"/>
    <s v="UCLA Undergrad"/>
    <d v="2023-03-21T00:00:00"/>
    <s v="WALLADPT07"/>
    <s v="SEL Boelter Circ Desk"/>
    <s v="ADP-BOE-05"/>
  </r>
  <r>
    <d v="2023-03-21T00:00:00"/>
    <x v="0"/>
    <s v="UCLA Undergrad"/>
    <d v="2023-03-21T00:00:00"/>
    <s v="WALLADPT08"/>
    <s v="SEL Boelter Circ Desk"/>
    <s v="ADP-BOE-06"/>
  </r>
  <r>
    <d v="2023-03-21T00:00:00"/>
    <x v="0"/>
    <s v="UCLA Undergrad"/>
    <d v="2023-03-21T00:00:00"/>
    <s v="WALLADPT31"/>
    <s v="CLICC Circ Desk"/>
    <m/>
  </r>
  <r>
    <d v="2023-03-21T00:00:00"/>
    <x v="0"/>
    <s v="UCLA Undergrad"/>
    <d v="2023-03-21T00:00:00"/>
    <s v="WALLADPT35"/>
    <s v="CLICC Circ Desk"/>
    <m/>
  </r>
  <r>
    <d v="2023-03-21T00:00:00"/>
    <x v="0"/>
    <s v="UCLA Undergrad"/>
    <d v="2023-03-21T00:00:00"/>
    <s v="WALLADPT39"/>
    <s v="CLICC Circ Desk"/>
    <m/>
  </r>
  <r>
    <d v="2023-03-21T00:00:00"/>
    <x v="0"/>
    <s v="UCLA Undergrad"/>
    <d v="2023-03-21T00:00:00"/>
    <s v="WALLADPT41"/>
    <s v="CLICC Circ Desk"/>
    <m/>
  </r>
  <r>
    <d v="2023-03-21T00:00:00"/>
    <x v="0"/>
    <s v="UCLA Undergrad"/>
    <d v="2023-03-24T00:00:00"/>
    <s v="CALC02"/>
    <s v="CLICC Circ Desk"/>
    <s v="CAL-POW-01"/>
  </r>
  <r>
    <d v="2023-03-21T00:00:00"/>
    <x v="0"/>
    <s v="UCLA Undergrad"/>
    <d v="2023-03-24T00:00:00"/>
    <s v="CALC10"/>
    <s v="CLICC Circ Desk"/>
    <m/>
  </r>
  <r>
    <d v="2023-03-21T00:00:00"/>
    <x v="0"/>
    <s v="UCLA Undergrad"/>
    <d v="2023-03-24T00:00:00"/>
    <s v="CALC18"/>
    <s v="Biomed Circ Desk"/>
    <m/>
  </r>
  <r>
    <d v="2023-03-21T00:00:00"/>
    <x v="0"/>
    <s v="UCLA Undergrad"/>
    <d v="2023-03-24T00:00:00"/>
    <s v="CALC29"/>
    <s v="SEL Boelter Circ Desk"/>
    <m/>
  </r>
  <r>
    <d v="2023-03-21T00:00:00"/>
    <x v="0"/>
    <s v="UCLA Undergrad"/>
    <d v="2023-03-28T00:00:00"/>
    <s v="CBK203"/>
    <s v="Biomed Circ Desk"/>
    <s v="CBK-BIO-14"/>
  </r>
  <r>
    <d v="2023-03-21T00:00:00"/>
    <x v="0"/>
    <s v="UCLA Undergrad"/>
    <d v="2023-03-28T00:00:00"/>
    <s v="CBK207"/>
    <s v="Biomed Circ Desk"/>
    <s v="CBK-BIO-18"/>
  </r>
  <r>
    <d v="2023-03-21T00:00:00"/>
    <x v="0"/>
    <s v="UCLA Undergrad"/>
    <d v="2023-03-28T00:00:00"/>
    <s v="CLICC-ML-2012"/>
    <s v="CLICC Circ Desk"/>
    <s v="CLICC-ML-2012"/>
  </r>
  <r>
    <d v="2023-03-21T00:00:00"/>
    <x v="0"/>
    <s v="UCLA Undergrad"/>
    <d v="2023-03-28T00:00:00"/>
    <s v="CLICC-ML-2039"/>
    <s v="CLICC Circ Desk"/>
    <s v="CLICC-ML-2039"/>
  </r>
  <r>
    <d v="2023-03-21T00:00:00"/>
    <x v="0"/>
    <s v="UCLA Undergrad"/>
    <d v="2023-03-28T00:00:00"/>
    <s v="CLICC-ML-2080"/>
    <s v="CLICC Circ Desk"/>
    <s v="CLICC-ML-2080"/>
  </r>
  <r>
    <d v="2023-03-21T00:00:00"/>
    <x v="189"/>
    <s v="UCLA Undergrad"/>
    <d v="2023-03-24T00:00:00"/>
    <s v="CALC04"/>
    <s v="CLICC Circ Desk"/>
    <s v="CAL-POW-03"/>
  </r>
  <r>
    <d v="2023-03-21T00:00:00"/>
    <x v="190"/>
    <s v="UCLA Undergrad"/>
    <d v="2023-03-31T00:00:00"/>
    <s v="CLICC-ML-2038"/>
    <s v="CLICC Circ Desk"/>
    <s v="CLICC-ML-2038"/>
  </r>
  <r>
    <d v="2023-03-21T00:00:00"/>
    <x v="191"/>
    <s v="UCLA Undergrad"/>
    <d v="2023-03-24T00:00:00"/>
    <s v="CALC11"/>
    <s v="CLICC Circ Desk"/>
    <m/>
  </r>
  <r>
    <d v="2023-03-21T00:00:00"/>
    <x v="192"/>
    <s v="UCLA Undergrad"/>
    <d v="2023-06-19T00:00:00"/>
    <s v="AD2299"/>
    <s v="SEL Boelter Circ Desk"/>
    <s v="CLICC EE AD2 Unit 299"/>
  </r>
  <r>
    <d v="2023-03-21T00:00:00"/>
    <x v="193"/>
    <s v="UCLA Graduate"/>
    <d v="2023-03-28T00:00:00"/>
    <s v="HP-140"/>
    <s v="CLICC Circ Desk"/>
    <s v="WL-PC2-29"/>
  </r>
  <r>
    <d v="2023-03-21T00:00:00"/>
    <x v="194"/>
    <s v="UCLA Undergrad"/>
    <d v="2023-03-28T00:00:00"/>
    <s v="HP095"/>
    <s v="CLICC Circ Desk"/>
    <s v="WL-POW-04"/>
  </r>
  <r>
    <d v="2023-03-21T00:00:00"/>
    <x v="195"/>
    <s v="UCLA Undergrad"/>
    <d v="2023-03-24T00:00:00"/>
    <s v="CALC24"/>
    <s v="SEL Boelter Circ Desk"/>
    <m/>
  </r>
  <r>
    <d v="2023-03-21T00:00:00"/>
    <x v="196"/>
    <s v="UCLA Graduate"/>
    <d v="2023-03-31T00:00:00"/>
    <s v="CLICC-ML-2026"/>
    <s v="CLICC Circ Desk"/>
    <s v="CLICC-ML-2026"/>
  </r>
  <r>
    <d v="2023-03-21T00:00:00"/>
    <x v="197"/>
    <s v="UCLA Mgmt PhD"/>
    <d v="2023-03-28T00:00:00"/>
    <s v="FAC635"/>
    <s v="CLICC Circ Desk"/>
    <s v="ITS iPad 235"/>
  </r>
  <r>
    <d v="2023-03-21T00:00:00"/>
    <x v="198"/>
    <s v="UCLA Undergrad"/>
    <d v="2023-03-28T00:00:00"/>
    <s v="CLICC-ML-0121"/>
    <s v="CLICC Circ Desk"/>
    <s v="ITS MacBook 46"/>
  </r>
  <r>
    <d v="2023-03-21T00:00:00"/>
    <x v="199"/>
    <s v="UCLA Graduate"/>
    <d v="2023-04-03T00:00:00"/>
    <s v="CLICC-MM-0085"/>
    <s v="CLICC Circ Desk"/>
    <s v="ITS iPad 147"/>
  </r>
  <r>
    <d v="2023-03-21T00:00:00"/>
    <x v="200"/>
    <s v="UCLA Graduate"/>
    <d v="2023-03-28T00:00:00"/>
    <s v="HP-093"/>
    <s v="CLICC Circ Desk"/>
    <s v="WL-POW-02"/>
  </r>
  <r>
    <d v="2023-03-21T00:00:00"/>
    <x v="201"/>
    <s v="UCLA Undergrad"/>
    <d v="2023-03-28T00:00:00"/>
    <s v="CLICC-ML-2079"/>
    <s v="CLICC Circ Desk"/>
    <s v="CLICC-ML-2079"/>
  </r>
  <r>
    <d v="2023-03-21T00:00:00"/>
    <x v="202"/>
    <s v="UCLA Graduate"/>
    <d v="2023-03-28T00:00:00"/>
    <s v="HP096"/>
    <s v="CLICC Circ Desk"/>
    <s v="WL-POW-05"/>
  </r>
  <r>
    <d v="2023-03-21T00:00:00"/>
    <x v="203"/>
    <s v="UCLA Undergrad"/>
    <d v="2023-03-28T00:00:00"/>
    <s v="CLICC-ML-0032"/>
    <s v="CLICC Circ Desk"/>
    <s v="ITS MacBook 123"/>
  </r>
  <r>
    <d v="2023-03-21T00:00:00"/>
    <x v="204"/>
    <s v="UCLA Graduate"/>
    <d v="2023-03-28T00:00:00"/>
    <s v="HP-040"/>
    <s v="CLICC Circ Desk"/>
    <s v="WL-SEL-05"/>
  </r>
  <r>
    <d v="2023-03-21T00:00:00"/>
    <x v="205"/>
    <s v="UCLA Undergrad"/>
    <d v="2023-03-28T00:00:00"/>
    <s v="CLICC-ML-0110"/>
    <s v="CLICC Circ Desk"/>
    <s v="ITS MacBook 101"/>
  </r>
  <r>
    <d v="2023-03-22T00:00:00"/>
    <x v="0"/>
    <m/>
    <d v="2023-03-22T00:00:00"/>
    <s v="ANDROID24"/>
    <s v="CLICC Circ Desk"/>
    <s v="AND-POW-03"/>
  </r>
  <r>
    <d v="2023-03-22T00:00:00"/>
    <x v="0"/>
    <m/>
    <d v="2023-03-22T00:00:00"/>
    <s v="CBK-250"/>
    <s v="Default Circulation Desk"/>
    <s v="CBK-CLICC-01"/>
  </r>
  <r>
    <d v="2023-03-22T00:00:00"/>
    <x v="0"/>
    <m/>
    <d v="2023-03-22T00:00:00"/>
    <s v="MACCHRG58"/>
    <s v="CLICC Circ Desk"/>
    <s v="MAGT-POW-12"/>
  </r>
  <r>
    <d v="2023-03-22T00:00:00"/>
    <x v="0"/>
    <m/>
    <d v="2023-03-22T00:00:00"/>
    <s v="MACUSBC06"/>
    <s v="CLICC Circ Desk"/>
    <s v="USBC-YRL-02"/>
  </r>
  <r>
    <d v="2023-03-22T00:00:00"/>
    <x v="0"/>
    <m/>
    <d v="2023-03-22T00:00:00"/>
    <s v="OMNI24"/>
    <s v="Music Circ Desk"/>
    <s v="OMN-MUS-04"/>
  </r>
  <r>
    <d v="2023-03-22T00:00:00"/>
    <x v="0"/>
    <s v="UCLA Academic"/>
    <d v="2023-03-29T00:00:00"/>
    <s v="CBK209"/>
    <s v="Biomed Circ Desk"/>
    <s v="CBK-BIO-20"/>
  </r>
  <r>
    <d v="2023-03-22T00:00:00"/>
    <x v="0"/>
    <s v="UCLA Graduate"/>
    <d v="2023-03-22T00:00:00"/>
    <s v="ANDROID21"/>
    <s v="Default Circulation Desk"/>
    <s v="AND-LOC-06"/>
  </r>
  <r>
    <d v="2023-03-22T00:00:00"/>
    <x v="0"/>
    <s v="UCLA Graduate"/>
    <d v="2023-03-22T00:00:00"/>
    <s v="HPUSBC04"/>
    <s v="SEL Boelter Circ Desk"/>
    <s v="HPUS-BOE-04"/>
  </r>
  <r>
    <d v="2023-03-22T00:00:00"/>
    <x v="0"/>
    <s v="UCLA Graduate"/>
    <d v="2023-03-22T00:00:00"/>
    <s v="IPHONE34"/>
    <s v="CLICC Circ Desk"/>
    <s v="IPH-YRL-10"/>
  </r>
  <r>
    <d v="2023-03-22T00:00:00"/>
    <x v="0"/>
    <s v="UCLA Graduate"/>
    <d v="2023-03-22T00:00:00"/>
    <s v="MACUSBC06"/>
    <s v="CLICC Circ Desk"/>
    <s v="USBC-YRL-02"/>
  </r>
  <r>
    <d v="2023-03-22T00:00:00"/>
    <x v="0"/>
    <s v="UCLA Graduate"/>
    <d v="2023-03-22T00:00:00"/>
    <s v="MACUSBC16"/>
    <s v="Default Circulation Desk"/>
    <s v="USBC-LOC-05"/>
  </r>
  <r>
    <d v="2023-03-22T00:00:00"/>
    <x v="0"/>
    <s v="UCLA Graduate"/>
    <d v="2023-03-22T00:00:00"/>
    <s v="MACUSBC19"/>
    <s v="CLICC Circ Desk"/>
    <s v="USBC-POW-02"/>
  </r>
  <r>
    <d v="2023-03-22T00:00:00"/>
    <x v="0"/>
    <s v="UCLA Graduate"/>
    <d v="2023-03-22T00:00:00"/>
    <s v="MSE09"/>
    <s v="CLICC Circ Desk"/>
    <m/>
  </r>
  <r>
    <d v="2023-03-22T00:00:00"/>
    <x v="0"/>
    <s v="UCLA Graduate"/>
    <d v="2023-03-22T00:00:00"/>
    <s v="UVGA20"/>
    <s v="CLICC Circ Desk"/>
    <m/>
  </r>
  <r>
    <d v="2023-03-22T00:00:00"/>
    <x v="0"/>
    <s v="UCLA Graduate"/>
    <d v="2023-03-22T00:00:00"/>
    <s v="WALLADPT46"/>
    <s v="CLICC Circ Desk"/>
    <m/>
  </r>
  <r>
    <d v="2023-03-22T00:00:00"/>
    <x v="0"/>
    <s v="UCLA Graduate"/>
    <d v="2023-03-23T00:00:00"/>
    <s v="IPHONE57"/>
    <s v="Biomed Circ Desk"/>
    <s v="IPH-BIO-01"/>
  </r>
  <r>
    <d v="2023-03-22T00:00:00"/>
    <x v="0"/>
    <s v="UCLA Graduate"/>
    <d v="2023-03-23T00:00:00"/>
    <s v="WALLADPT21"/>
    <s v="Biomed Circ Desk"/>
    <s v="ADP-BIO-05"/>
  </r>
  <r>
    <d v="2023-03-22T00:00:00"/>
    <x v="0"/>
    <s v="UCLA Graduate"/>
    <d v="2023-03-24T00:00:00"/>
    <s v="CALC03"/>
    <s v="CLICC Circ Desk"/>
    <s v="CAL-POW-02"/>
  </r>
  <r>
    <d v="2023-03-22T00:00:00"/>
    <x v="0"/>
    <s v="UCLA Music Grad"/>
    <d v="2023-03-22T00:00:00"/>
    <s v="IPHONE06"/>
    <s v="Music Circ Desk"/>
    <s v="IPH-MUS-06"/>
  </r>
  <r>
    <d v="2023-03-22T00:00:00"/>
    <x v="0"/>
    <s v="UCLA Music Grad"/>
    <d v="2023-03-22T00:00:00"/>
    <s v="MACCHRG11"/>
    <s v="Music Circ Desk"/>
    <s v="MAGT-MUS-11"/>
  </r>
  <r>
    <d v="2023-03-22T00:00:00"/>
    <x v="0"/>
    <s v="UCLA Undergrad"/>
    <d v="2023-03-22T00:00:00"/>
    <s v="ANDROID24"/>
    <s v="CLICC Circ Desk"/>
    <s v="AND-POW-03"/>
  </r>
  <r>
    <d v="2023-03-22T00:00:00"/>
    <x v="0"/>
    <s v="UCLA Undergrad"/>
    <d v="2023-03-22T00:00:00"/>
    <s v="HDMIC09"/>
    <s v="CLICC Circ Desk"/>
    <s v="HDMC-YRL-01"/>
  </r>
  <r>
    <d v="2023-03-22T00:00:00"/>
    <x v="0"/>
    <s v="UCLA Undergrad"/>
    <d v="2023-03-22T00:00:00"/>
    <s v="HDMIC24"/>
    <s v="CLICC Circ Desk"/>
    <s v="HDMC-YRL-16"/>
  </r>
  <r>
    <d v="2023-03-22T00:00:00"/>
    <x v="0"/>
    <s v="UCLA Undergrad"/>
    <d v="2023-03-22T00:00:00"/>
    <s v="HDST04"/>
    <s v="SEL Boelter Circ Desk"/>
    <s v="HDS-BOE-04"/>
  </r>
  <r>
    <d v="2023-03-22T00:00:00"/>
    <x v="0"/>
    <s v="UCLA Undergrad"/>
    <d v="2023-03-22T00:00:00"/>
    <s v="HDST08"/>
    <s v="CLICC Circ Desk"/>
    <s v="HDS-YRL-02"/>
  </r>
  <r>
    <d v="2023-03-22T00:00:00"/>
    <x v="0"/>
    <s v="UCLA Undergrad"/>
    <d v="2023-03-22T00:00:00"/>
    <s v="HPUSBC14"/>
    <s v="SEL Boelter Circ Desk"/>
    <m/>
  </r>
  <r>
    <d v="2023-03-22T00:00:00"/>
    <x v="0"/>
    <s v="UCLA Undergrad"/>
    <d v="2023-03-22T00:00:00"/>
    <s v="IPHONE29"/>
    <s v="CLICC Circ Desk"/>
    <s v="IPH-YRL-05"/>
  </r>
  <r>
    <d v="2023-03-22T00:00:00"/>
    <x v="0"/>
    <s v="UCLA Undergrad"/>
    <d v="2023-03-22T00:00:00"/>
    <s v="IPHONE31"/>
    <s v="CLICC Circ Desk"/>
    <s v="IPH-YRL-07"/>
  </r>
  <r>
    <d v="2023-03-22T00:00:00"/>
    <x v="0"/>
    <s v="UCLA Undergrad"/>
    <d v="2023-03-22T00:00:00"/>
    <s v="IPHONE44"/>
    <s v="CLICC Circ Desk"/>
    <m/>
  </r>
  <r>
    <d v="2023-03-22T00:00:00"/>
    <x v="0"/>
    <s v="UCLA Undergrad"/>
    <d v="2023-03-22T00:00:00"/>
    <s v="IPHONE46"/>
    <s v="CLICC Circ Desk"/>
    <s v="IPH-POW-02"/>
  </r>
  <r>
    <d v="2023-03-22T00:00:00"/>
    <x v="0"/>
    <s v="UCLA Undergrad"/>
    <d v="2023-03-22T00:00:00"/>
    <s v="IPHONE54"/>
    <s v="CLICC Circ Desk"/>
    <s v="IPH-POW-10"/>
  </r>
  <r>
    <d v="2023-03-22T00:00:00"/>
    <x v="0"/>
    <s v="UCLA Undergrad"/>
    <d v="2023-03-22T00:00:00"/>
    <s v="IPHONE58"/>
    <s v="Biomed Circ Desk"/>
    <s v="IPH-BIO-02"/>
  </r>
  <r>
    <d v="2023-03-22T00:00:00"/>
    <x v="0"/>
    <s v="UCLA Undergrad"/>
    <d v="2023-03-22T00:00:00"/>
    <s v="IPHONE80"/>
    <s v="CLICC Circ Desk"/>
    <m/>
  </r>
  <r>
    <d v="2023-03-22T00:00:00"/>
    <x v="0"/>
    <s v="UCLA Undergrad"/>
    <d v="2023-03-22T00:00:00"/>
    <s v="MACUSBC06"/>
    <s v="CLICC Circ Desk"/>
    <s v="USBC-YRL-02"/>
  </r>
  <r>
    <d v="2023-03-22T00:00:00"/>
    <x v="0"/>
    <s v="UCLA Undergrad"/>
    <d v="2023-03-22T00:00:00"/>
    <s v="MACUSBC09"/>
    <s v="CLICC Circ Desk"/>
    <s v="USBC-YRL-05"/>
  </r>
  <r>
    <d v="2023-03-22T00:00:00"/>
    <x v="0"/>
    <s v="UCLA Undergrad"/>
    <d v="2023-03-22T00:00:00"/>
    <s v="MACUSBC19"/>
    <s v="CLICC Circ Desk"/>
    <s v="USBC-POW-02"/>
  </r>
  <r>
    <d v="2023-03-22T00:00:00"/>
    <x v="0"/>
    <s v="UCLA Undergrad"/>
    <d v="2023-03-22T00:00:00"/>
    <s v="MACUSBC25"/>
    <s v="CLICC Circ Desk"/>
    <s v="USBC-POW-08"/>
  </r>
  <r>
    <d v="2023-03-22T00:00:00"/>
    <x v="0"/>
    <s v="UCLA Undergrad"/>
    <d v="2023-03-22T00:00:00"/>
    <s v="MACUSBC30"/>
    <s v="CLICC Circ Desk"/>
    <m/>
  </r>
  <r>
    <d v="2023-03-22T00:00:00"/>
    <x v="0"/>
    <s v="UCLA Undergrad"/>
    <d v="2023-03-22T00:00:00"/>
    <s v="OMNI16"/>
    <s v="SEL Boelter Circ Desk"/>
    <s v="OMN-BOE-06"/>
  </r>
  <r>
    <d v="2023-03-22T00:00:00"/>
    <x v="0"/>
    <s v="UCLA Undergrad"/>
    <d v="2023-03-22T00:00:00"/>
    <s v="OMNI20"/>
    <s v="SEL Boelter Circ Desk"/>
    <s v="OMN-BOE-10"/>
  </r>
  <r>
    <d v="2023-03-22T00:00:00"/>
    <x v="0"/>
    <s v="UCLA Undergrad"/>
    <d v="2023-03-22T00:00:00"/>
    <s v="WALLADPT17"/>
    <s v="Biomed Circ Desk"/>
    <s v="ADP-BIO-01"/>
  </r>
  <r>
    <d v="2023-03-22T00:00:00"/>
    <x v="0"/>
    <s v="UCLA Undergrad"/>
    <d v="2023-03-22T00:00:00"/>
    <s v="WALLADPT33"/>
    <s v="CLICC Circ Desk"/>
    <m/>
  </r>
  <r>
    <d v="2023-03-22T00:00:00"/>
    <x v="0"/>
    <s v="UCLA Undergrad"/>
    <d v="2023-03-22T00:00:00"/>
    <s v="WALLADPT35"/>
    <s v="CLICC Circ Desk"/>
    <m/>
  </r>
  <r>
    <d v="2023-03-22T00:00:00"/>
    <x v="0"/>
    <s v="UCLA Undergrad"/>
    <d v="2023-03-22T00:00:00"/>
    <s v="WALLADPT38"/>
    <s v="CLICC Circ Desk"/>
    <m/>
  </r>
  <r>
    <d v="2023-03-22T00:00:00"/>
    <x v="0"/>
    <s v="UCLA Undergrad"/>
    <d v="2023-03-22T00:00:00"/>
    <s v="WALLADPT43"/>
    <s v="CLICC Circ Desk"/>
    <m/>
  </r>
  <r>
    <d v="2023-03-22T00:00:00"/>
    <x v="0"/>
    <s v="UCLA Undergrad"/>
    <d v="2023-03-22T00:00:00"/>
    <s v="WALLADPT45"/>
    <s v="CLICC Circ Desk"/>
    <m/>
  </r>
  <r>
    <d v="2023-03-22T00:00:00"/>
    <x v="0"/>
    <s v="UCLA Undergrad"/>
    <d v="2023-03-22T00:00:00"/>
    <s v="WALLADPT47"/>
    <s v="CLICC Circ Desk"/>
    <m/>
  </r>
  <r>
    <d v="2023-03-22T00:00:00"/>
    <x v="0"/>
    <s v="UCLA Undergrad"/>
    <d v="2023-03-23T00:00:00"/>
    <s v="HDMIC24"/>
    <s v="CLICC Circ Desk"/>
    <s v="HDMC-YRL-16"/>
  </r>
  <r>
    <d v="2023-03-22T00:00:00"/>
    <x v="0"/>
    <s v="UCLA Undergrad"/>
    <d v="2023-03-23T00:00:00"/>
    <s v="MACUSBC16"/>
    <s v="Default Circulation Desk"/>
    <s v="USBC-LOC-05"/>
  </r>
  <r>
    <d v="2023-03-22T00:00:00"/>
    <x v="0"/>
    <s v="UCLA Undergrad"/>
    <d v="2023-03-23T00:00:00"/>
    <s v="UHDMI11"/>
    <s v="CLICC Circ Desk"/>
    <m/>
  </r>
  <r>
    <d v="2023-03-22T00:00:00"/>
    <x v="0"/>
    <s v="UCLA Undergrad"/>
    <d v="2023-03-24T00:00:00"/>
    <s v="CALC07"/>
    <s v="CLICC Circ Desk"/>
    <s v="CAL-POW-06"/>
  </r>
  <r>
    <d v="2023-03-22T00:00:00"/>
    <x v="0"/>
    <s v="UCLA Undergrad"/>
    <d v="2023-03-24T00:00:00"/>
    <s v="CALC10"/>
    <s v="CLICC Circ Desk"/>
    <m/>
  </r>
  <r>
    <d v="2023-03-22T00:00:00"/>
    <x v="0"/>
    <s v="UCLA Undergrad"/>
    <d v="2023-03-25T00:00:00"/>
    <s v="CALC16"/>
    <s v="Biomed Circ Desk"/>
    <m/>
  </r>
  <r>
    <d v="2023-03-22T00:00:00"/>
    <x v="0"/>
    <s v="UCLA Undergrad"/>
    <d v="2023-03-29T00:00:00"/>
    <s v="CBK201"/>
    <s v="Biomed Circ Desk"/>
    <s v="CBK-BIO-12"/>
  </r>
  <r>
    <d v="2023-03-22T00:00:00"/>
    <x v="0"/>
    <s v="UCLA Undergrad"/>
    <d v="2023-03-29T00:00:00"/>
    <s v="CLICC-ML-0111"/>
    <s v="CLICC Circ Desk"/>
    <s v="ITS MacBook 131"/>
  </r>
  <r>
    <d v="2023-03-22T00:00:00"/>
    <x v="0"/>
    <s v="UCLA Undergrad"/>
    <d v="2023-03-29T00:00:00"/>
    <s v="HP-005"/>
    <s v="CLICC Circ Desk"/>
    <s v="WL-BIO-05"/>
  </r>
  <r>
    <d v="2023-03-22T00:00:00"/>
    <x v="206"/>
    <s v="UCLA Graduate"/>
    <d v="2023-03-29T00:00:00"/>
    <s v="CLICC-ML-0079"/>
    <s v="CLICC Circ Desk"/>
    <s v="ITS MacBook 108"/>
  </r>
  <r>
    <d v="2023-03-22T00:00:00"/>
    <x v="207"/>
    <s v="UCLA Undergrad"/>
    <d v="2023-06-20T00:00:00"/>
    <s v="AD2139"/>
    <s v="SEL Boelter Circ Desk"/>
    <s v="CLICC EE AD2 Unit 139"/>
  </r>
  <r>
    <d v="2023-03-22T00:00:00"/>
    <x v="208"/>
    <s v="UCLA Undergrad"/>
    <d v="2023-03-29T00:00:00"/>
    <s v="CLICC-MM-0174"/>
    <s v="CLICC Circ Desk"/>
    <s v="ITS iPad 144"/>
  </r>
  <r>
    <d v="2023-03-22T00:00:00"/>
    <x v="209"/>
    <s v="UCLA Graduate"/>
    <d v="2023-03-29T00:00:00"/>
    <s v="HP-108"/>
    <s v="CLICC Circ Desk"/>
    <s v="W-POW-17"/>
  </r>
  <r>
    <d v="2023-03-22T00:00:00"/>
    <x v="210"/>
    <s v="UCLA Undergrad"/>
    <d v="2023-06-20T00:00:00"/>
    <s v="AD2051"/>
    <s v="SEL Boelter Circ Desk"/>
    <s v="CLICC EE AD2 Unit 51"/>
  </r>
  <r>
    <d v="2023-03-22T00:00:00"/>
    <x v="211"/>
    <s v="UCLA Undergrad"/>
    <d v="2023-03-29T00:00:00"/>
    <s v="CBK203"/>
    <s v="Biomed Circ Desk"/>
    <s v="CBK-BIO-14"/>
  </r>
  <r>
    <d v="2023-03-22T00:00:00"/>
    <x v="212"/>
    <s v="UCLA Graduate"/>
    <d v="2023-06-20T00:00:00"/>
    <s v="AD2312"/>
    <s v="SEL Boelter Circ Desk"/>
    <m/>
  </r>
  <r>
    <d v="2023-03-22T00:00:00"/>
    <x v="213"/>
    <s v="UCLA Undergrad"/>
    <d v="2023-03-29T00:00:00"/>
    <s v="CLICC-ML-0067"/>
    <s v="CLICC Circ Desk"/>
    <s v="ITS MacBook 121"/>
  </r>
  <r>
    <d v="2023-03-22T00:00:00"/>
    <x v="214"/>
    <s v="UCLA Undergrad"/>
    <d v="2023-04-03T00:00:00"/>
    <s v="HP-120"/>
    <s v="CLICC Circ Desk"/>
    <s v="WL-PC2-09"/>
  </r>
  <r>
    <d v="2023-03-22T00:00:00"/>
    <x v="215"/>
    <s v="UCLA Undergrad"/>
    <d v="2023-03-29T00:00:00"/>
    <s v="CLICC-ML-2013"/>
    <s v="CLICC Circ Desk"/>
    <s v="CLICC-ML-2013"/>
  </r>
  <r>
    <d v="2023-03-22T00:00:00"/>
    <x v="216"/>
    <s v="UCLA Undergrad"/>
    <d v="2023-03-29T00:00:00"/>
    <s v="HP-123"/>
    <s v="CLICC Circ Desk"/>
    <s v="WL-PC2-12"/>
  </r>
  <r>
    <d v="2023-03-22T00:00:00"/>
    <x v="217"/>
    <s v="UCLA Undergrad"/>
    <d v="2023-03-29T00:00:00"/>
    <s v="CLICC-ML-2062"/>
    <s v="CLICC Circ Desk"/>
    <s v="CLICC-ML-2062"/>
  </r>
  <r>
    <d v="2023-03-22T00:00:00"/>
    <x v="218"/>
    <s v="UCLA Undergrad"/>
    <d v="2023-03-29T00:00:00"/>
    <s v="CLICC-ML-0100"/>
    <s v="CLICC Circ Desk"/>
    <s v="ITS MacBook 98"/>
  </r>
  <r>
    <d v="2023-03-22T00:00:00"/>
    <x v="219"/>
    <s v="UCLA Undergrad"/>
    <d v="2023-06-20T00:00:00"/>
    <s v="AD2293"/>
    <s v="SEL Boelter Circ Desk"/>
    <s v="CLICC EE AD2 Unit 293"/>
  </r>
  <r>
    <d v="2023-03-22T00:00:00"/>
    <x v="220"/>
    <s v="UCLA Undergrad"/>
    <d v="2023-04-12T00:00:00"/>
    <s v="CLICC-ML-0103"/>
    <s v="CLICC Circ Desk"/>
    <s v="ITS MacBook 77"/>
  </r>
  <r>
    <d v="2023-03-22T00:00:00"/>
    <x v="221"/>
    <s v="UCLA Graduate"/>
    <d v="2023-03-29T00:00:00"/>
    <s v="CLICC-ML-0128"/>
    <s v="CLICC Circ Desk"/>
    <s v="ITS MacBook 137"/>
  </r>
  <r>
    <d v="2023-03-22T00:00:00"/>
    <x v="222"/>
    <s v="UCLA Undergrad"/>
    <d v="2023-03-29T00:00:00"/>
    <s v="CLICC-ML-0122"/>
    <s v="CLICC Circ Desk"/>
    <s v="ITS MacBook 82"/>
  </r>
  <r>
    <d v="2023-03-22T00:00:00"/>
    <x v="223"/>
    <s v="UCLA Undergrad"/>
    <d v="2023-03-29T00:00:00"/>
    <s v="CLICC-MM-0061"/>
    <s v="CLICC Circ Desk"/>
    <s v="ITS iPad 264"/>
  </r>
  <r>
    <d v="2023-03-22T00:00:00"/>
    <x v="224"/>
    <s v="UCLA Law Grad"/>
    <d v="2023-03-30T00:00:00"/>
    <s v="CLICC-ML-0098"/>
    <s v="CLICC Circ Desk"/>
    <s v="ITS MacBook 161"/>
  </r>
  <r>
    <d v="2023-03-22T00:00:00"/>
    <x v="225"/>
    <s v="UCLA Graduate"/>
    <d v="2023-03-22T00:00:00"/>
    <s v="IPHONE63"/>
    <s v="Default Circulation Desk"/>
    <m/>
  </r>
  <r>
    <d v="2023-03-22T00:00:00"/>
    <x v="226"/>
    <s v="UCLA Undergrad"/>
    <d v="2023-06-20T00:00:00"/>
    <s v="AD2315"/>
    <s v="SEL Boelter Circ Desk"/>
    <m/>
  </r>
  <r>
    <d v="2023-03-23T00:00:00"/>
    <x v="0"/>
    <m/>
    <d v="2023-03-23T00:00:00"/>
    <s v="CBK370"/>
    <s v="Default Circulation Desk"/>
    <s v="CBK-CLICC-121"/>
  </r>
  <r>
    <d v="2023-03-23T00:00:00"/>
    <x v="0"/>
    <s v="External 10"/>
    <d v="2023-03-23T00:00:00"/>
    <s v="CBK001"/>
    <s v="Biomed Circ Desk"/>
    <s v="CBK-001"/>
  </r>
  <r>
    <d v="2023-03-23T00:00:00"/>
    <x v="0"/>
    <s v="UCLA Graduate"/>
    <d v="2023-03-23T00:00:00"/>
    <s v="HDST04"/>
    <s v="SEL Boelter Circ Desk"/>
    <s v="HDS-BOE-04"/>
  </r>
  <r>
    <d v="2023-03-23T00:00:00"/>
    <x v="0"/>
    <s v="UCLA Graduate"/>
    <d v="2023-03-23T00:00:00"/>
    <s v="IPHONE57"/>
    <s v="Biomed Circ Desk"/>
    <s v="IPH-BIO-01"/>
  </r>
  <r>
    <d v="2023-03-23T00:00:00"/>
    <x v="0"/>
    <s v="UCLA Graduate"/>
    <d v="2023-03-23T00:00:00"/>
    <s v="MSE09"/>
    <s v="CLICC Circ Desk"/>
    <m/>
  </r>
  <r>
    <d v="2023-03-23T00:00:00"/>
    <x v="0"/>
    <s v="UCLA Graduate"/>
    <d v="2023-03-30T00:00:00"/>
    <s v="CLICC-ML-0026"/>
    <s v="CLICC Circ Desk"/>
    <s v="ITS MacBook 12"/>
  </r>
  <r>
    <d v="2023-03-23T00:00:00"/>
    <x v="0"/>
    <s v="UCLA Graduate"/>
    <d v="2023-03-30T00:00:00"/>
    <s v="CLICC-ML-2053"/>
    <s v="CLICC Circ Desk"/>
    <s v="CLICC-ML-2053"/>
  </r>
  <r>
    <d v="2023-03-23T00:00:00"/>
    <x v="0"/>
    <s v="UCLA Graduate"/>
    <d v="2023-03-30T00:00:00"/>
    <s v="CLICC-ML-2074"/>
    <s v="CLICC Circ Desk"/>
    <s v="CLICC-ML-2074"/>
  </r>
  <r>
    <d v="2023-03-23T00:00:00"/>
    <x v="0"/>
    <s v="UCLA Staff"/>
    <d v="2023-03-23T00:00:00"/>
    <s v="ANKER01"/>
    <s v="CLICC Circ Desk"/>
    <m/>
  </r>
  <r>
    <d v="2023-03-23T00:00:00"/>
    <x v="0"/>
    <s v="UCLA Staff"/>
    <d v="2023-03-23T00:00:00"/>
    <s v="IPHONE78"/>
    <s v="CLICC Circ Desk"/>
    <m/>
  </r>
  <r>
    <d v="2023-03-23T00:00:00"/>
    <x v="0"/>
    <s v="UCLA Staff"/>
    <d v="2023-03-23T00:00:00"/>
    <s v="OMNI41"/>
    <s v="CLICC Circ Desk"/>
    <m/>
  </r>
  <r>
    <d v="2023-03-23T00:00:00"/>
    <x v="0"/>
    <s v="UCLA Staff"/>
    <d v="2023-03-23T00:00:00"/>
    <s v="OMNI42"/>
    <s v="CLICC Circ Desk"/>
    <m/>
  </r>
  <r>
    <d v="2023-03-23T00:00:00"/>
    <x v="0"/>
    <s v="UCLA Staff"/>
    <d v="2023-03-30T00:00:00"/>
    <s v="CLICC-MM-0201"/>
    <s v="CLICC Circ Desk"/>
    <s v="ITS iPad 211"/>
  </r>
  <r>
    <d v="2023-03-23T00:00:00"/>
    <x v="0"/>
    <s v="UCLA Staff"/>
    <d v="2023-03-30T00:00:00"/>
    <s v="CLICC-MM-0201"/>
    <s v="YRL  Circ Desk"/>
    <s v="ITS iPad 211"/>
  </r>
  <r>
    <d v="2023-03-23T00:00:00"/>
    <x v="0"/>
    <s v="UCLA Undergrad"/>
    <d v="2023-03-23T00:00:00"/>
    <s v="HPUSBC04"/>
    <s v="SEL Boelter Circ Desk"/>
    <s v="HPUS-BOE-04"/>
  </r>
  <r>
    <d v="2023-03-23T00:00:00"/>
    <x v="0"/>
    <s v="UCLA Undergrad"/>
    <d v="2023-03-23T00:00:00"/>
    <s v="IPHONE01"/>
    <s v="Music Circ Desk"/>
    <s v="IPH-MUS-01"/>
  </r>
  <r>
    <d v="2023-03-23T00:00:00"/>
    <x v="0"/>
    <s v="UCLA Undergrad"/>
    <d v="2023-03-23T00:00:00"/>
    <s v="IPHONE21"/>
    <s v="SEL Boelter Circ Desk"/>
    <s v="IPH-BOE-05"/>
  </r>
  <r>
    <d v="2023-03-23T00:00:00"/>
    <x v="0"/>
    <s v="UCLA Undergrad"/>
    <d v="2023-03-23T00:00:00"/>
    <s v="IPHONE23"/>
    <s v="SEL Geology Circ Desk"/>
    <s v="IPH-GEO-01"/>
  </r>
  <r>
    <d v="2023-03-23T00:00:00"/>
    <x v="0"/>
    <s v="UCLA Undergrad"/>
    <d v="2023-03-23T00:00:00"/>
    <s v="IPHONE31"/>
    <s v="CLICC Circ Desk"/>
    <s v="IPH-YRL-07"/>
  </r>
  <r>
    <d v="2023-03-23T00:00:00"/>
    <x v="0"/>
    <s v="UCLA Undergrad"/>
    <d v="2023-03-23T00:00:00"/>
    <s v="IPHONE46"/>
    <s v="CLICC Circ Desk"/>
    <s v="IPH-POW-02"/>
  </r>
  <r>
    <d v="2023-03-23T00:00:00"/>
    <x v="0"/>
    <s v="UCLA Undergrad"/>
    <d v="2023-03-23T00:00:00"/>
    <s v="IPHONE52"/>
    <s v="CLICC Circ Desk"/>
    <s v="IPH-POW-08"/>
  </r>
  <r>
    <d v="2023-03-23T00:00:00"/>
    <x v="0"/>
    <s v="UCLA Undergrad"/>
    <d v="2023-03-23T00:00:00"/>
    <s v="IPHONE80"/>
    <s v="CLICC Circ Desk"/>
    <m/>
  </r>
  <r>
    <d v="2023-03-23T00:00:00"/>
    <x v="0"/>
    <s v="UCLA Undergrad"/>
    <d v="2023-03-23T00:00:00"/>
    <s v="MACUSBC05"/>
    <s v="CLICC Circ Desk"/>
    <s v="USBC-YRL-01"/>
  </r>
  <r>
    <d v="2023-03-23T00:00:00"/>
    <x v="0"/>
    <s v="UCLA Undergrad"/>
    <d v="2023-03-23T00:00:00"/>
    <s v="MACUSBC30"/>
    <s v="CLICC Circ Desk"/>
    <m/>
  </r>
  <r>
    <d v="2023-03-23T00:00:00"/>
    <x v="0"/>
    <s v="UCLA Undergrad"/>
    <d v="2023-03-23T00:00:00"/>
    <s v="OMNI16"/>
    <s v="SEL Boelter Circ Desk"/>
    <s v="OMN-BOE-06"/>
  </r>
  <r>
    <d v="2023-03-23T00:00:00"/>
    <x v="0"/>
    <s v="UCLA Undergrad"/>
    <d v="2023-03-23T00:00:00"/>
    <s v="OMNI24"/>
    <s v="Music Circ Desk"/>
    <s v="OMN-MUS-04"/>
  </r>
  <r>
    <d v="2023-03-23T00:00:00"/>
    <x v="0"/>
    <s v="UCLA Undergrad"/>
    <d v="2023-03-23T00:00:00"/>
    <s v="WALLADPT08"/>
    <s v="SEL Boelter Circ Desk"/>
    <s v="ADP-BOE-06"/>
  </r>
  <r>
    <d v="2023-03-23T00:00:00"/>
    <x v="0"/>
    <s v="UCLA Undergrad"/>
    <d v="2023-03-23T00:00:00"/>
    <s v="WALLADPT11"/>
    <s v="SEL Geology Circ Desk"/>
    <s v="ADP-GEO-02"/>
  </r>
  <r>
    <d v="2023-03-23T00:00:00"/>
    <x v="0"/>
    <s v="UCLA Undergrad"/>
    <d v="2023-03-23T00:00:00"/>
    <s v="WALLADPT39"/>
    <s v="CLICC Circ Desk"/>
    <m/>
  </r>
  <r>
    <d v="2023-03-23T00:00:00"/>
    <x v="0"/>
    <s v="UCLA Undergrad"/>
    <d v="2023-03-23T00:00:00"/>
    <s v="WALLADPT48"/>
    <s v="CLICC Circ Desk"/>
    <m/>
  </r>
  <r>
    <d v="2023-03-23T00:00:00"/>
    <x v="0"/>
    <s v="UCLA Undergrad"/>
    <d v="2023-03-23T00:00:00"/>
    <s v="WALLADPT50"/>
    <s v="CLICC Circ Desk"/>
    <m/>
  </r>
  <r>
    <d v="2023-03-23T00:00:00"/>
    <x v="0"/>
    <s v="UCLA Undergrad"/>
    <d v="2023-03-24T00:00:00"/>
    <s v="CALC02"/>
    <s v="CLICC Circ Desk"/>
    <s v="CAL-POW-01"/>
  </r>
  <r>
    <d v="2023-03-23T00:00:00"/>
    <x v="0"/>
    <s v="UCLA Undergrad"/>
    <d v="2023-03-24T00:00:00"/>
    <s v="CALC03"/>
    <s v="CLICC Circ Desk"/>
    <s v="CAL-POW-02"/>
  </r>
  <r>
    <d v="2023-03-23T00:00:00"/>
    <x v="0"/>
    <s v="UCLA Undergrad"/>
    <d v="2023-03-24T00:00:00"/>
    <s v="CALC06"/>
    <s v="CLICC Circ Desk"/>
    <s v="CAL-POW-05"/>
  </r>
  <r>
    <d v="2023-03-23T00:00:00"/>
    <x v="0"/>
    <s v="UCLA Undergrad"/>
    <d v="2023-03-24T00:00:00"/>
    <s v="CALC07"/>
    <s v="CLICC Circ Desk"/>
    <s v="CAL-POW-06"/>
  </r>
  <r>
    <d v="2023-03-23T00:00:00"/>
    <x v="0"/>
    <s v="UCLA Undergrad"/>
    <d v="2023-03-24T00:00:00"/>
    <s v="CALC10"/>
    <s v="CLICC Circ Desk"/>
    <m/>
  </r>
  <r>
    <d v="2023-03-23T00:00:00"/>
    <x v="0"/>
    <s v="UCLA Undergrad"/>
    <d v="2023-03-24T00:00:00"/>
    <s v="CALC23"/>
    <s v="SEL Boelter Circ Desk"/>
    <m/>
  </r>
  <r>
    <d v="2023-03-23T00:00:00"/>
    <x v="0"/>
    <s v="UCLA Undergrad"/>
    <d v="2023-03-24T00:00:00"/>
    <s v="CALC29"/>
    <s v="SEL Boelter Circ Desk"/>
    <m/>
  </r>
  <r>
    <d v="2023-03-23T00:00:00"/>
    <x v="0"/>
    <s v="UCLA Undergrad"/>
    <d v="2023-03-30T00:00:00"/>
    <s v="CBK-301"/>
    <s v="CLICC Circ Desk"/>
    <s v="CBK-CLICC-52"/>
  </r>
  <r>
    <d v="2023-03-23T00:00:00"/>
    <x v="0"/>
    <s v="UCLA Undergrad"/>
    <d v="2023-03-30T00:00:00"/>
    <s v="CBK224"/>
    <s v="SEL Boelter Circ Desk"/>
    <s v="CBK-BOE-15"/>
  </r>
  <r>
    <d v="2023-03-23T00:00:00"/>
    <x v="0"/>
    <s v="UCLA Undergrad"/>
    <d v="2023-03-30T00:00:00"/>
    <s v="CLICC-ML-0123"/>
    <s v="CLICC Circ Desk"/>
    <s v="ITS MacBook 50"/>
  </r>
  <r>
    <d v="2023-03-23T00:00:00"/>
    <x v="227"/>
    <s v="UCLA Undergrad"/>
    <d v="2023-03-30T00:00:00"/>
    <s v="CLICC-ML-0101"/>
    <s v="CLICC Circ Desk"/>
    <s v="ITS MacBook 54"/>
  </r>
  <r>
    <d v="2023-03-23T00:00:00"/>
    <x v="228"/>
    <s v="UCLA Undergrad"/>
    <d v="2023-03-30T00:00:00"/>
    <s v="CLICC-ML-0034"/>
    <s v="CLICC Circ Desk"/>
    <s v="ITS MacBook 63"/>
  </r>
  <r>
    <d v="2023-03-23T00:00:00"/>
    <x v="229"/>
    <s v="UCLA Graduate"/>
    <d v="2023-03-30T00:00:00"/>
    <s v="HP-062"/>
    <s v="CLICC Circ Desk"/>
    <s v="WL-YRL-12"/>
  </r>
  <r>
    <d v="2023-03-23T00:00:00"/>
    <x v="230"/>
    <s v="UCLA Undergrad"/>
    <d v="2023-03-30T00:00:00"/>
    <s v="HP111"/>
    <s v="CLICC Circ Desk"/>
    <s v="W-POW-20"/>
  </r>
  <r>
    <d v="2023-03-23T00:00:00"/>
    <x v="231"/>
    <s v="UCLA Graduate"/>
    <d v="2023-03-30T00:00:00"/>
    <s v="CLICC-ML-0062"/>
    <s v="CLICC Circ Desk"/>
    <s v="ITS MacBook 99"/>
  </r>
  <r>
    <d v="2023-03-23T00:00:00"/>
    <x v="232"/>
    <s v="UCLA Undergrad"/>
    <d v="2023-03-30T00:00:00"/>
    <s v="HP-083"/>
    <s v="CLICC Circ Desk"/>
    <s v="WL-RC2-13"/>
  </r>
  <r>
    <d v="2023-03-23T00:00:00"/>
    <x v="233"/>
    <s v="UCLA Undergrad"/>
    <d v="2023-03-30T00:00:00"/>
    <s v="CLICC-MM-0097"/>
    <s v="CLICC Circ Desk"/>
    <s v="ITS iPad 290"/>
  </r>
  <r>
    <d v="2023-03-23T00:00:00"/>
    <x v="234"/>
    <s v="UCLA Undergrad"/>
    <d v="2023-03-30T00:00:00"/>
    <s v="CLICC-ML-0136"/>
    <s v="CLICC Circ Desk"/>
    <s v="ITS MacBook 86"/>
  </r>
  <r>
    <d v="2023-03-23T00:00:00"/>
    <x v="235"/>
    <s v="UCLA Graduate"/>
    <d v="2023-03-30T00:00:00"/>
    <s v="CLICC-ML-0131"/>
    <s v="CLICC Circ Desk"/>
    <s v="ITS MacBook 113"/>
  </r>
  <r>
    <d v="2023-03-23T00:00:00"/>
    <x v="236"/>
    <s v="UCLA Undergrad"/>
    <d v="2023-03-30T00:00:00"/>
    <s v="CLICC-MM-0166"/>
    <s v="CLICC Circ Desk"/>
    <s v="ITS iPad 155"/>
  </r>
  <r>
    <d v="2023-03-23T00:00:00"/>
    <x v="237"/>
    <s v="UCLA Undergrad"/>
    <d v="2023-03-24T00:00:00"/>
    <s v="CALC06"/>
    <s v="CLICC Circ Desk"/>
    <s v="CAL-POW-05"/>
  </r>
  <r>
    <d v="2023-03-23T00:00:00"/>
    <x v="238"/>
    <s v="UCLA Undergrad"/>
    <d v="2023-03-30T00:00:00"/>
    <s v="CLICC-ML-2044"/>
    <s v="CLICC Circ Desk"/>
    <s v="CLICC-ML-2044"/>
  </r>
  <r>
    <d v="2023-03-23T00:00:00"/>
    <x v="239"/>
    <s v="UCLA Graduate"/>
    <d v="2023-03-30T00:00:00"/>
    <s v="CBK198"/>
    <s v="Biomed Circ Desk"/>
    <s v="CBK-BIO-09"/>
  </r>
  <r>
    <d v="2023-03-23T00:00:00"/>
    <x v="133"/>
    <s v="UCLA Undergrad"/>
    <d v="2023-03-30T00:00:00"/>
    <s v="CLICC-ML-0006"/>
    <s v="CLICC Circ Desk"/>
    <s v="ITS MacBook 64"/>
  </r>
  <r>
    <d v="2023-03-23T00:00:00"/>
    <x v="240"/>
    <s v="UCLA Undergrad"/>
    <d v="2023-06-21T00:00:00"/>
    <s v="AD2347"/>
    <s v="SEL Boelter Circ Desk"/>
    <m/>
  </r>
  <r>
    <d v="2023-03-23T00:00:00"/>
    <x v="241"/>
    <s v="UCLA Graduate"/>
    <d v="2023-03-30T00:00:00"/>
    <s v="HP144"/>
    <s v="CLICC Circ Desk"/>
    <s v="WL-UNA-03"/>
  </r>
  <r>
    <d v="2023-03-23T00:00:00"/>
    <x v="242"/>
    <s v="UCLA Graduate"/>
    <d v="2023-03-30T00:00:00"/>
    <s v="CLICC-MM-0019"/>
    <s v="CLICC Circ Desk"/>
    <s v="ITS iPad 324"/>
  </r>
  <r>
    <d v="2023-03-23T00:00:00"/>
    <x v="243"/>
    <s v="UCLA Undergrad"/>
    <d v="2023-03-30T00:00:00"/>
    <s v="HP-139"/>
    <s v="CLICC Circ Desk"/>
    <s v="WL-PC2-28"/>
  </r>
  <r>
    <d v="2023-03-23T00:00:00"/>
    <x v="244"/>
    <s v="UCLA Undergrad"/>
    <d v="2023-03-30T00:00:00"/>
    <s v="CLICC-MM-0083"/>
    <s v="CLICC Circ Desk"/>
    <s v="ITS iPad 154"/>
  </r>
  <r>
    <d v="2023-03-23T00:00:00"/>
    <x v="245"/>
    <s v="UCLA Undergrad"/>
    <d v="2023-03-30T00:00:00"/>
    <s v="CLICC-MM-0241"/>
    <s v="CLICC Circ Desk"/>
    <s v="ITS iPad 217"/>
  </r>
  <r>
    <d v="2023-03-23T00:00:00"/>
    <x v="246"/>
    <s v="UCLA Undergrad"/>
    <d v="2023-03-30T00:00:00"/>
    <s v="CLICC-ML-0137"/>
    <s v="CLICC Circ Desk"/>
    <s v="ITS MacBook 60"/>
  </r>
  <r>
    <d v="2023-03-24T00:00:00"/>
    <x v="0"/>
    <m/>
    <d v="2023-03-24T00:00:00"/>
    <s v="IPHONE54"/>
    <s v="CLICC Circ Desk"/>
    <s v="IPH-POW-10"/>
  </r>
  <r>
    <d v="2023-03-24T00:00:00"/>
    <x v="0"/>
    <s v="UCLA Academic"/>
    <d v="2023-03-31T00:00:00"/>
    <s v="CBK-083"/>
    <s v="CLICC Circ Desk"/>
    <s v="CYRL-09"/>
  </r>
  <r>
    <d v="2023-03-24T00:00:00"/>
    <x v="0"/>
    <s v="UCLA Academic"/>
    <d v="2023-03-31T00:00:00"/>
    <s v="CLICC-ML-2096"/>
    <s v="CLICC Circ Desk"/>
    <s v="CLICC-ML-2096"/>
  </r>
  <r>
    <d v="2023-03-24T00:00:00"/>
    <x v="0"/>
    <s v="UCLA Graduate"/>
    <d v="2023-03-24T00:00:00"/>
    <s v="HDMIC17"/>
    <s v="CLICC Circ Desk"/>
    <s v="HDMC-YRL-09"/>
  </r>
  <r>
    <d v="2023-03-24T00:00:00"/>
    <x v="0"/>
    <s v="UCLA Graduate"/>
    <d v="2023-03-24T00:00:00"/>
    <s v="IPHONE36"/>
    <s v="CLICC Circ Desk"/>
    <s v="IPH-YRL-12"/>
  </r>
  <r>
    <d v="2023-03-24T00:00:00"/>
    <x v="0"/>
    <s v="UCLA Graduate"/>
    <d v="2023-03-24T00:00:00"/>
    <s v="IPHONE58"/>
    <s v="Biomed Circ Desk"/>
    <s v="IPH-BIO-02"/>
  </r>
  <r>
    <d v="2023-03-24T00:00:00"/>
    <x v="0"/>
    <s v="UCLA Graduate"/>
    <d v="2023-03-24T00:00:00"/>
    <s v="MACUSBC05"/>
    <s v="CLICC Circ Desk"/>
    <s v="USBC-YRL-01"/>
  </r>
  <r>
    <d v="2023-03-24T00:00:00"/>
    <x v="0"/>
    <s v="UCLA Graduate"/>
    <d v="2023-03-24T00:00:00"/>
    <s v="MACUSBC30"/>
    <s v="CLICC Circ Desk"/>
    <m/>
  </r>
  <r>
    <d v="2023-03-24T00:00:00"/>
    <x v="0"/>
    <s v="UCLA Graduate"/>
    <d v="2023-03-24T00:00:00"/>
    <s v="MSE09"/>
    <s v="CLICC Circ Desk"/>
    <m/>
  </r>
  <r>
    <d v="2023-03-24T00:00:00"/>
    <x v="0"/>
    <s v="UCLA Graduate"/>
    <d v="2023-03-24T00:00:00"/>
    <s v="WALLADPT23"/>
    <s v="Biomed Circ Desk"/>
    <s v="ADP-BIO-07"/>
  </r>
  <r>
    <d v="2023-03-24T00:00:00"/>
    <x v="0"/>
    <s v="UCLA Graduate"/>
    <d v="2023-03-24T00:00:00"/>
    <s v="WALLADPT50"/>
    <s v="CLICC Circ Desk"/>
    <m/>
  </r>
  <r>
    <d v="2023-03-24T00:00:00"/>
    <x v="0"/>
    <s v="UCLA Graduate"/>
    <d v="2023-03-31T00:00:00"/>
    <s v="CBK194"/>
    <s v="Biomed Circ Desk"/>
    <s v="CBK-BIO-05"/>
  </r>
  <r>
    <d v="2023-03-24T00:00:00"/>
    <x v="0"/>
    <s v="UCLA Graduate"/>
    <d v="2023-03-31T00:00:00"/>
    <s v="CBK207"/>
    <s v="Biomed Circ Desk"/>
    <s v="CBK-BIO-18"/>
  </r>
  <r>
    <d v="2023-03-24T00:00:00"/>
    <x v="0"/>
    <s v="UCLA Undergrad"/>
    <d v="2023-03-24T00:00:00"/>
    <s v="HDST16"/>
    <s v="CLICC Circ Desk"/>
    <s v="HDS-POW-05"/>
  </r>
  <r>
    <d v="2023-03-24T00:00:00"/>
    <x v="0"/>
    <s v="UCLA Undergrad"/>
    <d v="2023-03-24T00:00:00"/>
    <s v="HPUSBC14"/>
    <s v="SEL Boelter Circ Desk"/>
    <m/>
  </r>
  <r>
    <d v="2023-03-24T00:00:00"/>
    <x v="0"/>
    <s v="UCLA Undergrad"/>
    <d v="2023-03-24T00:00:00"/>
    <s v="IPHONE52"/>
    <s v="CLICC Circ Desk"/>
    <s v="IPH-POW-08"/>
  </r>
  <r>
    <d v="2023-03-24T00:00:00"/>
    <x v="0"/>
    <s v="UCLA Undergrad"/>
    <d v="2023-03-24T00:00:00"/>
    <s v="IPHONE54"/>
    <s v="CLICC Circ Desk"/>
    <s v="IPH-POW-10"/>
  </r>
  <r>
    <d v="2023-03-24T00:00:00"/>
    <x v="0"/>
    <s v="UCLA Undergrad"/>
    <d v="2023-03-24T00:00:00"/>
    <s v="MACUSBC25"/>
    <s v="CLICC Circ Desk"/>
    <s v="USBC-POW-08"/>
  </r>
  <r>
    <d v="2023-03-24T00:00:00"/>
    <x v="0"/>
    <s v="UCLA Undergrad"/>
    <d v="2023-03-24T00:00:00"/>
    <s v="WALLADPT43"/>
    <s v="CLICC Circ Desk"/>
    <m/>
  </r>
  <r>
    <d v="2023-03-24T00:00:00"/>
    <x v="0"/>
    <s v="UCLA Undergrad"/>
    <d v="2023-03-24T00:00:00"/>
    <s v="WALLADPT48"/>
    <s v="CLICC Circ Desk"/>
    <m/>
  </r>
  <r>
    <d v="2023-03-24T00:00:00"/>
    <x v="0"/>
    <s v="UCLA Undergrad"/>
    <d v="2023-03-27T00:00:00"/>
    <s v="CALC10"/>
    <s v="CLICC Circ Desk"/>
    <m/>
  </r>
  <r>
    <d v="2023-03-24T00:00:00"/>
    <x v="0"/>
    <s v="UCLA Undergrad"/>
    <d v="2023-03-31T00:00:00"/>
    <s v="HP-102"/>
    <s v="CLICC Circ Desk"/>
    <s v="W-POW-11"/>
  </r>
  <r>
    <d v="2023-03-24T00:00:00"/>
    <x v="247"/>
    <s v="UCLA Graduate"/>
    <d v="2023-03-31T00:00:00"/>
    <s v="HP151"/>
    <s v="CLICC Circ Desk"/>
    <s v="WL-LTL-05"/>
  </r>
  <r>
    <d v="2023-03-24T00:00:00"/>
    <x v="248"/>
    <s v="UCLA Undergrad"/>
    <d v="2023-03-31T00:00:00"/>
    <s v="CLICC-ML-0102"/>
    <s v="CLICC Circ Desk"/>
    <s v="ITS MacBook 147"/>
  </r>
  <r>
    <d v="2023-03-24T00:00:00"/>
    <x v="249"/>
    <s v="UCLA Undergrad"/>
    <d v="2023-03-31T00:00:00"/>
    <s v="HP-104"/>
    <s v="CLICC Circ Desk"/>
    <s v="W-POW-13"/>
  </r>
  <r>
    <d v="2023-03-24T00:00:00"/>
    <x v="250"/>
    <s v="UCLA Undergrad"/>
    <d v="2023-03-31T00:00:00"/>
    <s v="HP-092"/>
    <s v="CLICC Circ Desk"/>
    <s v="WL-POW-01"/>
  </r>
  <r>
    <d v="2023-03-24T00:00:00"/>
    <x v="251"/>
    <s v="UCLA Graduate"/>
    <d v="2023-03-31T00:00:00"/>
    <s v="CLICC-ML-0092"/>
    <s v="CLICC Circ Desk"/>
    <s v="ITS MacBook 110"/>
  </r>
  <r>
    <d v="2023-03-24T00:00:00"/>
    <x v="252"/>
    <s v="UCLA Graduate"/>
    <d v="2023-03-31T00:00:00"/>
    <s v="CLICC-MM-0025"/>
    <s v="CLICC Circ Desk"/>
    <s v="ITS iPad 283"/>
  </r>
  <r>
    <d v="2023-03-24T00:00:00"/>
    <x v="252"/>
    <s v="UCLA Graduate"/>
    <d v="2023-03-31T00:00:00"/>
    <s v="HP037"/>
    <s v="CLICC Circ Desk"/>
    <s v="WL-SEL-02"/>
  </r>
  <r>
    <d v="2023-03-24T00:00:00"/>
    <x v="253"/>
    <s v="UCLA Graduate"/>
    <d v="2023-03-31T00:00:00"/>
    <s v="CLICC-MM-0108"/>
    <s v="CLICC Circ Desk"/>
    <s v="ITS iPad 130"/>
  </r>
  <r>
    <d v="2023-03-24T00:00:00"/>
    <x v="254"/>
    <s v="UCLA Undergrad"/>
    <d v="2023-03-31T00:00:00"/>
    <s v="CLICC-MM-0231"/>
    <s v="CLICC Circ Desk"/>
    <s v="ITS iPad 265"/>
  </r>
  <r>
    <d v="2023-03-24T00:00:00"/>
    <x v="255"/>
    <s v="UCLA Undergrad"/>
    <d v="2023-03-31T00:00:00"/>
    <s v="HP-016"/>
    <s v="CLICC Circ Desk"/>
    <s v="WL-BCR-06"/>
  </r>
  <r>
    <d v="2023-03-24T00:00:00"/>
    <x v="256"/>
    <s v="UCLA Graduate"/>
    <d v="2023-03-31T00:00:00"/>
    <s v="CLICC-MM-0249"/>
    <s v="CLICC Circ Desk"/>
    <s v="ITS iPad 231"/>
  </r>
  <r>
    <d v="2023-03-24T00:00:00"/>
    <x v="257"/>
    <s v="UCLA Law Grad"/>
    <d v="2023-03-31T00:00:00"/>
    <s v="CLICC-MM-0002"/>
    <s v="CLICC Circ Desk"/>
    <s v="ITS iPad 262"/>
  </r>
  <r>
    <d v="2023-03-24T00:00:00"/>
    <x v="258"/>
    <s v="UCLA Law Grad"/>
    <d v="2023-03-31T00:00:00"/>
    <s v="HP137"/>
    <s v="CLICC Circ Desk"/>
    <s v="WL-PC2-26"/>
  </r>
  <r>
    <d v="2023-03-24T00:00:00"/>
    <x v="259"/>
    <s v="UCLA Undergrad"/>
    <d v="2023-03-31T00:00:00"/>
    <s v="CLICC-ML-2002"/>
    <s v="CLICC Circ Desk"/>
    <s v="CLICC-ML-2002"/>
  </r>
</pivotCacheRecords>
</file>

<file path=xl/pivotCache/pivotCacheRecords2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5458">
  <r>
    <x v="0"/>
    <n v="-1"/>
    <s v="UCLA Academic"/>
    <s v="Academic"/>
    <d v="2023-01-09T00:00:00"/>
    <s v="HDST19"/>
    <s v="HDST"/>
    <s v="Headphones"/>
    <s v="Accessory"/>
    <s v="Biomed Circ Desk"/>
    <s v="HDS-BIO-02"/>
  </r>
  <r>
    <x v="0"/>
    <n v="-1"/>
    <s v="UCLA Academic"/>
    <s v="Academic"/>
    <d v="2023-01-09T00:00:00"/>
    <s v="HDST27"/>
    <s v="HDST"/>
    <s v="Headphones"/>
    <s v="Accessory"/>
    <s v="Biomed Circ Desk"/>
    <s v="HDS-BIO-10"/>
  </r>
  <r>
    <x v="0"/>
    <n v="-1"/>
    <s v="UCLA Graduate"/>
    <s v="Graduate"/>
    <d v="2023-01-09T00:00:00"/>
    <s v="HDST15"/>
    <s v="HDST"/>
    <s v="Headphones"/>
    <s v="Accessory"/>
    <s v="CLICC Circ Desk"/>
    <s v="HDS-POW-04"/>
  </r>
  <r>
    <x v="0"/>
    <n v="-1"/>
    <s v="UCLA Graduate"/>
    <s v="Graduate"/>
    <d v="2023-01-09T00:00:00"/>
    <s v="HDST17"/>
    <s v="HDST"/>
    <s v="Headphones"/>
    <s v="Accessory"/>
    <s v="CLICC Circ Desk"/>
    <s v="HDS-POW-06"/>
  </r>
  <r>
    <x v="0"/>
    <n v="-1"/>
    <s v="UCLA Graduate"/>
    <s v="Graduate"/>
    <d v="2023-01-09T00:00:00"/>
    <s v="HDST20"/>
    <s v="HDST"/>
    <s v="Headphones"/>
    <s v="Accessory"/>
    <s v="Biomed Circ Desk"/>
    <s v="HDS-BIO-03"/>
  </r>
  <r>
    <x v="0"/>
    <n v="-1"/>
    <s v="UCLA Graduate"/>
    <s v="Graduate"/>
    <d v="2023-01-09T00:00:00"/>
    <s v="IPHONE25"/>
    <s v="IPHONE"/>
    <s v="IPHONE"/>
    <s v="Charger"/>
    <s v="CLICC Circ Desk"/>
    <s v="IPH-YRL-01"/>
  </r>
  <r>
    <x v="0"/>
    <n v="-1"/>
    <s v="UCLA Graduate"/>
    <s v="Graduate"/>
    <d v="2023-01-09T00:00:00"/>
    <s v="IPHONE54"/>
    <s v="IPHONE"/>
    <s v="IPHONE"/>
    <s v="Charger"/>
    <s v="CLICC Circ Desk"/>
    <s v="IPH-POW-10"/>
  </r>
  <r>
    <x v="0"/>
    <n v="-1"/>
    <s v="UCLA Graduate"/>
    <s v="Graduate"/>
    <d v="2023-01-09T00:00:00"/>
    <s v="IPHONE60"/>
    <s v="IPHONE"/>
    <s v="IPHONE"/>
    <s v="Charger"/>
    <s v="Biomed Circ Desk"/>
    <s v="IPH-BIO-04"/>
  </r>
  <r>
    <x v="0"/>
    <n v="-1"/>
    <s v="UCLA Graduate"/>
    <s v="Graduate"/>
    <d v="2023-01-09T00:00:00"/>
    <s v="LABMSE12"/>
    <s v="LABMSE"/>
    <s v="Mouse"/>
    <s v="Accessory"/>
    <s v="CLICC Circ Desk"/>
    <s v="LAB-MSE-12"/>
  </r>
  <r>
    <x v="0"/>
    <n v="-1"/>
    <s v="UCLA Graduate"/>
    <s v="Graduate"/>
    <d v="2023-01-09T00:00:00"/>
    <s v="MACCHRG42"/>
    <s v="MACCHRG"/>
    <s v="MACCHRG"/>
    <s v="Charger"/>
    <s v="CLICC Circ Desk"/>
    <s v="MAGT-YRL-04"/>
  </r>
  <r>
    <x v="0"/>
    <n v="-1"/>
    <s v="UCLA Graduate"/>
    <s v="Graduate"/>
    <d v="2023-01-09T00:00:00"/>
    <s v="MACCHRG63"/>
    <s v="MACCHRG"/>
    <s v="MACCHRG"/>
    <s v="Charger"/>
    <s v="Biomed Circ Desk"/>
    <s v="MAGT-BIO-02"/>
  </r>
  <r>
    <x v="0"/>
    <n v="-1"/>
    <s v="UCLA Graduate"/>
    <s v="Graduate"/>
    <d v="2023-01-09T00:00:00"/>
    <s v="MACUSBC24C24"/>
    <s v="MACUSBC"/>
    <s v="MACUSBC"/>
    <s v="Charger"/>
    <s v="CLICC Circ Desk"/>
    <s v="USBC-POW-07"/>
  </r>
  <r>
    <x v="0"/>
    <n v="-1"/>
    <s v="UCLA Graduate"/>
    <s v="Graduate"/>
    <d v="2023-01-09T00:00:00"/>
    <s v="MACUSBC25C25"/>
    <s v="MACUSBC"/>
    <s v="MACUSBC"/>
    <s v="Charger"/>
    <s v="CLICC Circ Desk"/>
    <s v="USBC-POW-08"/>
  </r>
  <r>
    <x v="0"/>
    <n v="-1"/>
    <s v="UCLA Graduate"/>
    <s v="Graduate"/>
    <d v="2023-01-09T00:00:00"/>
    <s v="OMNI39"/>
    <s v="OMNI"/>
    <s v="OMNI"/>
    <s v="Charger"/>
    <s v="CLICC Circ Desk"/>
    <s v="OMN-YRL-09"/>
  </r>
  <r>
    <x v="0"/>
    <n v="-1"/>
    <s v="UCLA Graduate"/>
    <s v="Graduate"/>
    <d v="2023-01-09T00:00:00"/>
    <s v="WALLADPT12"/>
    <s v="WALLADPT"/>
    <s v="WALLADPT"/>
    <s v="Charger"/>
    <s v="CLICC Circ Desk"/>
    <s v="ADP-POW-01"/>
  </r>
  <r>
    <x v="0"/>
    <n v="-1"/>
    <s v="UCLA Graduate"/>
    <s v="Graduate"/>
    <d v="2023-01-09T00:00:00"/>
    <s v="WALLADPT17"/>
    <s v="WALLADPT"/>
    <s v="WALLADPT"/>
    <s v="Charger"/>
    <s v="Biomed Circ Desk"/>
    <s v="ADP-BIO-01"/>
  </r>
  <r>
    <x v="0"/>
    <n v="-1"/>
    <s v="UCLA Graduate"/>
    <s v="Graduate"/>
    <d v="2023-01-09T00:00:00"/>
    <s v="WALLADPT41"/>
    <s v="WALLADPT"/>
    <s v="WALLADPT"/>
    <s v="Charger"/>
    <s v="CLICC Circ Desk"/>
    <m/>
  </r>
  <r>
    <x v="0"/>
    <n v="-1"/>
    <s v="UCLA Graduate"/>
    <s v="Graduate"/>
    <d v="2023-01-15T00:00:00"/>
    <s v="CBK229"/>
    <s v="CBK"/>
    <s v="ChromeBook"/>
    <s v="Device"/>
    <s v="SEL Boelter Circ Desk"/>
    <s v="CBK-BOE-20"/>
  </r>
  <r>
    <x v="0"/>
    <n v="-1"/>
    <s v="UCLA Graduate"/>
    <s v="Graduate"/>
    <d v="2023-01-16T00:00:00"/>
    <s v="CBK204"/>
    <s v="CBK"/>
    <s v="ChromeBook"/>
    <s v="Device"/>
    <s v="Biomed Circ Desk"/>
    <s v="CBK-BIO-15"/>
  </r>
  <r>
    <x v="0"/>
    <n v="-1"/>
    <s v="UCLA Graduate"/>
    <s v="Graduate"/>
    <d v="2023-01-16T00:00:00"/>
    <s v="CBK207"/>
    <s v="CBK"/>
    <s v="ChromeBook"/>
    <s v="Device"/>
    <s v="Biomed Circ Desk"/>
    <s v="CBK-BIO-18"/>
  </r>
  <r>
    <x v="0"/>
    <n v="-1"/>
    <s v="UCLA Graduate"/>
    <s v="Graduate"/>
    <d v="2023-01-16T00:00:00"/>
    <s v="CLICC-ML-2033"/>
    <s v="CLICC-ML"/>
    <s v="MacBook"/>
    <s v="Device"/>
    <s v="CLICC Circ Desk"/>
    <s v="CLICC-ML-2033"/>
  </r>
  <r>
    <x v="0"/>
    <n v="-1"/>
    <s v="UCLA Graduate"/>
    <s v="Graduate"/>
    <d v="2023-01-16T00:00:00"/>
    <s v="CLICC-MM-072"/>
    <s v="CLICC-MM"/>
    <s v="iPad"/>
    <s v="Device"/>
    <s v="CLICC Circ Desk"/>
    <m/>
  </r>
  <r>
    <x v="0"/>
    <n v="-1"/>
    <s v="UCLA Graduate"/>
    <s v="Graduate"/>
    <d v="2023-01-16T00:00:00"/>
    <s v="CLICC-MM-099"/>
    <s v="CLICC-MM"/>
    <s v="iPad"/>
    <s v="Device"/>
    <s v="CLICC Circ Desk"/>
    <m/>
  </r>
  <r>
    <x v="0"/>
    <n v="-1"/>
    <s v="UCLA Graduate"/>
    <s v="Graduate"/>
    <d v="2023-01-16T00:00:00"/>
    <s v="HP100"/>
    <s v="HP"/>
    <s v="HP Laptop"/>
    <s v="Device"/>
    <s v="CLICC Circ Desk"/>
    <s v="WL-POW-09"/>
  </r>
  <r>
    <x v="0"/>
    <n v="-1"/>
    <s v="UCLA Graduate"/>
    <s v="Graduate"/>
    <d v="2023-01-16T00:00:00"/>
    <s v="HP118"/>
    <s v="HP"/>
    <s v="HP Laptop"/>
    <s v="Device"/>
    <s v="CLICC Circ Desk"/>
    <s v="WL-PC2-07"/>
  </r>
  <r>
    <x v="0"/>
    <n v="-1"/>
    <s v="UCLA Graduate"/>
    <s v="Graduate"/>
    <d v="2023-01-23T00:00:00"/>
    <s v="CBK407"/>
    <s v="CBK"/>
    <s v="ChromeBook"/>
    <s v="Device"/>
    <s v="CLICC Circ Desk"/>
    <s v="CBK-CLICC-158"/>
  </r>
  <r>
    <x v="0"/>
    <n v="-1"/>
    <s v="UCLA Graduate"/>
    <s v="Graduate"/>
    <d v="2023-01-23T00:00:00"/>
    <s v="CLICC-MM-001"/>
    <s v="CLICC-MM"/>
    <s v="iPad"/>
    <s v="Device"/>
    <s v="CLICC Circ Desk"/>
    <m/>
  </r>
  <r>
    <x v="0"/>
    <n v="-1"/>
    <s v="UCLA Graduate"/>
    <s v="Graduate"/>
    <d v="2023-01-23T00:00:00"/>
    <s v="CLICC-MM-088"/>
    <s v="CLICC-MM"/>
    <s v="iPad"/>
    <s v="Device"/>
    <s v="CLICC Circ Desk"/>
    <m/>
  </r>
  <r>
    <x v="0"/>
    <n v="-1"/>
    <s v="UCLA Music Grad"/>
    <s v="Graduate"/>
    <d v="2023-01-15T00:00:00"/>
    <s v="CBK-243"/>
    <s v="CBK"/>
    <s v="ChromeBook"/>
    <s v="Device"/>
    <s v="Music Circ Desk"/>
    <s v="CBK-MUS-04"/>
  </r>
  <r>
    <x v="0"/>
    <n v="-1"/>
    <s v="UCLA Music Undergrad"/>
    <s v="Undergraduate"/>
    <d v="2023-01-09T00:00:00"/>
    <s v="IPHONE46"/>
    <s v="IPHONE"/>
    <s v="IPHONE"/>
    <s v="Charger"/>
    <s v="CLICC Circ Desk"/>
    <s v="IPH-POW-02"/>
  </r>
  <r>
    <x v="0"/>
    <n v="-1"/>
    <s v="UCLA Music Undergrad"/>
    <s v="Undergraduate"/>
    <d v="2023-01-09T00:00:00"/>
    <s v="WALLADPT46"/>
    <s v="WALLADPT"/>
    <s v="WALLADPT"/>
    <s v="Charger"/>
    <s v="CLICC Circ Desk"/>
    <m/>
  </r>
  <r>
    <x v="0"/>
    <n v="-1"/>
    <s v="UCLA Staff"/>
    <s v="Staff"/>
    <d v="2023-01-16T00:00:00"/>
    <s v="CBK194"/>
    <s v="CBK"/>
    <s v="ChromeBook"/>
    <s v="Device"/>
    <s v="Biomed Circ Desk"/>
    <s v="CBK-BIO-05"/>
  </r>
  <r>
    <x v="0"/>
    <n v="-1"/>
    <s v="UCLA Undergrad"/>
    <s v="Undergraduate"/>
    <d v="2023-01-09T00:00:00"/>
    <s v="CALC07"/>
    <s v="CALC"/>
    <s v="CALC"/>
    <s v="Accessory"/>
    <s v="CLICC Circ Desk"/>
    <s v="CAL-POW-06"/>
  </r>
  <r>
    <x v="0"/>
    <n v="-1"/>
    <s v="UCLA Undergrad"/>
    <s v="Undergraduate"/>
    <d v="2023-01-09T00:00:00"/>
    <s v="CLICC-MM-0003"/>
    <s v="CLICC-MM"/>
    <s v="iPad"/>
    <s v="Device"/>
    <s v="CLICC Circ Desk"/>
    <s v="ITS iPad 224"/>
  </r>
  <r>
    <x v="0"/>
    <n v="-1"/>
    <s v="UCLA Undergrad"/>
    <s v="Undergraduate"/>
    <d v="2023-01-09T00:00:00"/>
    <s v="CLICC-MM-0016"/>
    <s v="CLICC-MM"/>
    <s v="iPad"/>
    <s v="Device"/>
    <s v="CLICC Circ Desk"/>
    <s v="ITS iPad 114"/>
  </r>
  <r>
    <x v="0"/>
    <n v="-1"/>
    <s v="UCLA Undergrad"/>
    <s v="Undergraduate"/>
    <d v="2023-01-09T00:00:00"/>
    <s v="IPHONE34"/>
    <s v="IPHONE"/>
    <s v="IPHONE"/>
    <s v="Charger"/>
    <s v="CLICC Circ Desk"/>
    <s v="IPH-YRL-10"/>
  </r>
  <r>
    <x v="0"/>
    <n v="-1"/>
    <s v="UCLA Undergrad"/>
    <s v="Undergraduate"/>
    <d v="2023-01-09T00:00:00"/>
    <s v="IPHONE46"/>
    <s v="IPHONE"/>
    <s v="IPHONE"/>
    <s v="Charger"/>
    <s v="CLICC Circ Desk"/>
    <s v="IPH-POW-02"/>
  </r>
  <r>
    <x v="0"/>
    <n v="-1"/>
    <s v="UCLA Undergrad"/>
    <s v="Undergraduate"/>
    <d v="2023-01-09T00:00:00"/>
    <s v="IPHONE48"/>
    <s v="IPHONE"/>
    <s v="IPHONE"/>
    <s v="Charger"/>
    <s v="CLICC Circ Desk"/>
    <s v="IPH-POW-04"/>
  </r>
  <r>
    <x v="0"/>
    <n v="-1"/>
    <s v="UCLA Undergrad"/>
    <s v="Undergraduate"/>
    <d v="2023-01-09T00:00:00"/>
    <s v="IPHONE80"/>
    <s v="IPHONE"/>
    <s v="IPHONE"/>
    <s v="Charger"/>
    <s v="CLICC Circ Desk"/>
    <m/>
  </r>
  <r>
    <x v="0"/>
    <n v="-1"/>
    <s v="UCLA Undergrad"/>
    <s v="Undergraduate"/>
    <d v="2023-01-09T00:00:00"/>
    <s v="MACCHRG49"/>
    <s v="MACCHRG"/>
    <s v="MACCHRG"/>
    <s v="Charger"/>
    <s v="CLICC Circ Desk"/>
    <s v="MAGT-POW-03"/>
  </r>
  <r>
    <x v="0"/>
    <n v="-1"/>
    <s v="UCLA Undergrad"/>
    <s v="Undergraduate"/>
    <d v="2023-01-09T00:00:00"/>
    <s v="MACUSBC19C19"/>
    <s v="MACUSBC"/>
    <s v="MACUSBC"/>
    <s v="Charger"/>
    <s v="CLICC Circ Desk"/>
    <s v="USBC-POW-02"/>
  </r>
  <r>
    <x v="0"/>
    <n v="-1"/>
    <s v="UCLA Undergrad"/>
    <s v="Undergraduate"/>
    <d v="2023-01-09T00:00:00"/>
    <s v="MACUSBC25C25"/>
    <s v="MACUSBC"/>
    <s v="MACUSBC"/>
    <s v="Charger"/>
    <s v="CLICC Circ Desk"/>
    <s v="USBC-POW-08"/>
  </r>
  <r>
    <x v="0"/>
    <n v="-1"/>
    <s v="UCLA Undergrad"/>
    <s v="Undergraduate"/>
    <d v="2023-01-09T00:00:00"/>
    <s v="MACUSBC27C27"/>
    <s v="MACUSBC"/>
    <s v="MACUSBC"/>
    <s v="Charger"/>
    <s v="CLICC Circ Desk"/>
    <s v="USBC-POW-10"/>
  </r>
  <r>
    <x v="0"/>
    <n v="-1"/>
    <s v="UCLA Undergrad"/>
    <s v="Undergraduate"/>
    <d v="2023-01-09T00:00:00"/>
    <s v="WALLADPT45"/>
    <s v="WALLADPT"/>
    <s v="WALLADPT"/>
    <s v="Charger"/>
    <s v="CLICC Circ Desk"/>
    <m/>
  </r>
  <r>
    <x v="0"/>
    <n v="-1"/>
    <s v="UCLA Undergrad"/>
    <s v="Undergraduate"/>
    <d v="2023-01-09T00:00:00"/>
    <s v="WALLADPT46"/>
    <s v="WALLADPT"/>
    <s v="WALLADPT"/>
    <s v="Charger"/>
    <s v="CLICC Circ Desk"/>
    <m/>
  </r>
  <r>
    <x v="0"/>
    <n v="-1"/>
    <s v="UCLA Undergrad"/>
    <s v="Undergraduate"/>
    <d v="2023-01-09T00:00:00"/>
    <s v="WALLADPT47"/>
    <s v="WALLADPT"/>
    <s v="WALLADPT"/>
    <s v="Charger"/>
    <s v="CLICC Circ Desk"/>
    <m/>
  </r>
  <r>
    <x v="0"/>
    <n v="-1"/>
    <s v="UCLA Undergrad"/>
    <s v="Undergraduate"/>
    <d v="2023-01-09T00:00:00"/>
    <s v="WALLADPT48"/>
    <s v="WALLADPT"/>
    <s v="WALLADPT"/>
    <s v="Charger"/>
    <s v="CLICC Circ Desk"/>
    <m/>
  </r>
  <r>
    <x v="0"/>
    <n v="-1"/>
    <s v="UCLA Undergrad"/>
    <s v="Undergraduate"/>
    <d v="2023-01-16T00:00:00"/>
    <s v="CBK194"/>
    <s v="CBK"/>
    <s v="ChromeBook"/>
    <s v="Device"/>
    <s v="Biomed Circ Desk"/>
    <s v="CBK-BIO-05"/>
  </r>
  <r>
    <x v="0"/>
    <n v="-1"/>
    <s v="UCLA Undergrad"/>
    <s v="Undergraduate"/>
    <d v="2023-01-16T00:00:00"/>
    <s v="CBK381"/>
    <s v="CBK"/>
    <s v="ChromeBook"/>
    <s v="Device"/>
    <s v="CLICC Circ Desk"/>
    <s v="CBK-CLICC-132"/>
  </r>
  <r>
    <x v="0"/>
    <n v="-1"/>
    <s v="UCLA Undergrad"/>
    <s v="Undergraduate"/>
    <d v="2023-01-16T00:00:00"/>
    <s v="CBK404"/>
    <s v="CBK"/>
    <s v="ChromeBook"/>
    <s v="Device"/>
    <s v="CLICC Circ Desk"/>
    <s v="CBK-CLICC-155"/>
  </r>
  <r>
    <x v="0"/>
    <n v="-1"/>
    <s v="UCLA Undergrad"/>
    <s v="Undergraduate"/>
    <d v="2023-01-16T00:00:00"/>
    <s v="CLICC-ML-0004"/>
    <s v="CLICC-ML"/>
    <s v="MacBook"/>
    <s v="Device"/>
    <s v="CLICC Circ Desk"/>
    <s v="ITS MacBook 126"/>
  </r>
  <r>
    <x v="0"/>
    <n v="-1"/>
    <s v="UCLA Undergrad"/>
    <s v="Undergraduate"/>
    <d v="2023-01-16T00:00:00"/>
    <s v="CLICC-ML-0015"/>
    <s v="CLICC-ML"/>
    <s v="MacBook"/>
    <s v="Device"/>
    <s v="CLICC Circ Desk"/>
    <s v="ITS MacBook 155"/>
  </r>
  <r>
    <x v="0"/>
    <n v="-1"/>
    <s v="UCLA Undergrad"/>
    <s v="Undergraduate"/>
    <d v="2023-01-16T00:00:00"/>
    <s v="CLICC-ML-0017"/>
    <s v="CLICC-ML"/>
    <s v="MacBook"/>
    <s v="Device"/>
    <s v="CLICC Circ Desk"/>
    <s v="ITS MacBook 169"/>
  </r>
  <r>
    <x v="0"/>
    <n v="-1"/>
    <s v="UCLA Undergrad"/>
    <s v="Undergraduate"/>
    <d v="2023-01-16T00:00:00"/>
    <s v="CLICC-ML-0022"/>
    <s v="CLICC-ML"/>
    <s v="MacBook"/>
    <s v="Device"/>
    <s v="CLICC Circ Desk"/>
    <s v="ITS MacBook 39"/>
  </r>
  <r>
    <x v="0"/>
    <n v="-1"/>
    <s v="UCLA Undergrad"/>
    <s v="Undergraduate"/>
    <d v="2023-01-16T00:00:00"/>
    <s v="CLICC-ML-0108"/>
    <s v="CLICC-ML"/>
    <s v="MacBook"/>
    <s v="Device"/>
    <s v="CLICC Circ Desk"/>
    <s v="ITS MacBook 176"/>
  </r>
  <r>
    <x v="0"/>
    <n v="-1"/>
    <s v="UCLA Undergrad"/>
    <s v="Undergraduate"/>
    <d v="2023-01-16T00:00:00"/>
    <s v="CLICC-ML-0126"/>
    <s v="CLICC-ML"/>
    <s v="MacBook"/>
    <s v="Device"/>
    <s v="CLICC Circ Desk"/>
    <s v="ITS MacBook 9"/>
  </r>
  <r>
    <x v="0"/>
    <n v="-1"/>
    <s v="UCLA Undergrad"/>
    <s v="Undergraduate"/>
    <d v="2023-01-16T00:00:00"/>
    <s v="CLICC-ML-2096"/>
    <s v="CLICC-ML"/>
    <s v="MacBook"/>
    <s v="Device"/>
    <s v="CLICC Circ Desk"/>
    <s v="CLICC-ML-2096"/>
  </r>
  <r>
    <x v="0"/>
    <n v="-1"/>
    <s v="UCLA Undergrad"/>
    <s v="Undergraduate"/>
    <d v="2023-01-16T00:00:00"/>
    <s v="CLICC-MM-0019"/>
    <s v="CLICC-MM"/>
    <s v="iPad"/>
    <s v="Device"/>
    <s v="CLICC Circ Desk"/>
    <s v="ITS iPad 324"/>
  </r>
  <r>
    <x v="0"/>
    <n v="-1"/>
    <s v="UCLA Undergrad"/>
    <s v="Undergraduate"/>
    <d v="2023-01-16T00:00:00"/>
    <s v="CLICC-MM-0033"/>
    <s v="CLICC-MM"/>
    <s v="iPad"/>
    <s v="Device"/>
    <s v="CLICC Circ Desk"/>
    <s v="ITS iPad 143"/>
  </r>
  <r>
    <x v="0"/>
    <n v="-1"/>
    <s v="UCLA Undergrad"/>
    <s v="Undergraduate"/>
    <d v="2023-01-16T00:00:00"/>
    <s v="CLICC-MM-065"/>
    <s v="CLICC-MM"/>
    <s v="iPad"/>
    <s v="Device"/>
    <s v="CLICC Circ Desk"/>
    <m/>
  </r>
  <r>
    <x v="0"/>
    <n v="-1"/>
    <s v="UCLA Undergrad"/>
    <s v="Undergraduate"/>
    <d v="2023-01-16T00:00:00"/>
    <s v="CLICC-MM-095"/>
    <s v="CLICC-MM"/>
    <s v="iPad"/>
    <s v="Device"/>
    <s v="CLICC Circ Desk"/>
    <m/>
  </r>
  <r>
    <x v="0"/>
    <n v="-1"/>
    <s v="UCLA Undergrad"/>
    <s v="Undergraduate"/>
    <d v="2023-01-16T00:00:00"/>
    <s v="HP040"/>
    <s v="HP"/>
    <s v="HP Laptop"/>
    <s v="Device"/>
    <s v="CLICC Circ Desk"/>
    <s v="WL-SEL-05"/>
  </r>
  <r>
    <x v="0"/>
    <n v="-1"/>
    <s v="UCLA Undergrad"/>
    <s v="Undergraduate"/>
    <d v="2023-01-16T00:00:00"/>
    <s v="HP107"/>
    <s v="HP"/>
    <s v="HP Laptop"/>
    <s v="Device"/>
    <s v="CLICC Circ Desk"/>
    <s v="W-POW-16"/>
  </r>
  <r>
    <x v="0"/>
    <n v="-1"/>
    <s v="UCLA Undergrad"/>
    <s v="Undergraduate"/>
    <d v="2023-01-16T00:00:00"/>
    <s v="HP131"/>
    <s v="HP"/>
    <s v="HP Laptop"/>
    <s v="Device"/>
    <s v="CLICC Circ Desk"/>
    <s v="WL-PC2-20"/>
  </r>
  <r>
    <x v="0"/>
    <n v="-1"/>
    <s v="UCLA Undergrad"/>
    <s v="Undergraduate"/>
    <d v="2023-01-17T00:00:00"/>
    <s v="CBK254"/>
    <s v="CBK"/>
    <s v="ChromeBook"/>
    <s v="Device"/>
    <s v="Default Circulation Desk"/>
    <s v="CBK-CLICC-05"/>
  </r>
  <r>
    <x v="0"/>
    <n v="-1"/>
    <s v="UCLA Undergrad"/>
    <s v="Undergraduate"/>
    <d v="2023-01-18T00:00:00"/>
    <s v="CLICC-ML-0106"/>
    <s v="CLICC-ML"/>
    <s v="MacBook"/>
    <s v="Device"/>
    <s v="CLICC Circ Desk"/>
    <s v="ITS MacBook 102"/>
  </r>
  <r>
    <x v="0"/>
    <n v="-1"/>
    <s v="UCLA Undergrad"/>
    <s v="Undergraduate"/>
    <d v="2023-01-20T00:00:00"/>
    <s v="CLICC-ML-0072"/>
    <s v="CLICC-ML"/>
    <s v="MacBook"/>
    <s v="Device"/>
    <s v="CLICC Circ Desk"/>
    <s v="ITS MacBook 30"/>
  </r>
  <r>
    <x v="0"/>
    <n v="-1"/>
    <s v="UCLA Undergrad"/>
    <s v="Undergraduate"/>
    <d v="2023-01-20T00:00:00"/>
    <s v="CLICC-ML-0137"/>
    <s v="CLICC-ML"/>
    <s v="MacBook"/>
    <s v="Device"/>
    <s v="CLICC Circ Desk"/>
    <s v="ITS MacBook 60"/>
  </r>
  <r>
    <x v="0"/>
    <n v="-1"/>
    <s v="UCLA Undergrad"/>
    <s v="Undergraduate"/>
    <d v="2023-01-20T00:00:00"/>
    <s v="CLICC-MM-0006"/>
    <s v="CLICC-MM"/>
    <s v="iPad"/>
    <s v="Device"/>
    <s v="CLICC Circ Desk"/>
    <s v="ITS iPad 323"/>
  </r>
  <r>
    <x v="0"/>
    <n v="-1"/>
    <s v="UCLA Undergrad"/>
    <s v="Undergraduate"/>
    <d v="2023-01-20T00:00:00"/>
    <s v="CLICC-MM-061"/>
    <s v="CLICC-MM"/>
    <s v="iPad"/>
    <s v="Device"/>
    <s v="CLICC Circ Desk"/>
    <m/>
  </r>
  <r>
    <x v="0"/>
    <n v="-1"/>
    <s v="UCLA Undergrad"/>
    <s v="Undergraduate"/>
    <d v="2023-01-20T00:00:00"/>
    <s v="HP070"/>
    <s v="HP"/>
    <s v="HP Laptop"/>
    <s v="Device"/>
    <s v="CLICC Circ Desk"/>
    <s v="WL-YRL-20"/>
  </r>
  <r>
    <x v="0"/>
    <n v="-1"/>
    <s v="UCLA Undergrad"/>
    <s v="Undergraduate"/>
    <d v="2023-01-20T00:00:00"/>
    <s v="HP096"/>
    <s v="HP"/>
    <s v="HP Laptop"/>
    <s v="Device"/>
    <s v="CLICC Circ Desk"/>
    <s v="WL-POW-05"/>
  </r>
  <r>
    <x v="0"/>
    <n v="-1"/>
    <s v="UCLA Undergrad"/>
    <s v="Undergraduate"/>
    <d v="2023-01-20T00:00:00"/>
    <s v="HP130"/>
    <s v="HP"/>
    <s v="HP Laptop"/>
    <s v="Device"/>
    <s v="CLICC Circ Desk"/>
    <s v="WL-PC2-19"/>
  </r>
  <r>
    <x v="0"/>
    <n v="-1"/>
    <s v="UCLA Undergrad"/>
    <s v="Undergraduate"/>
    <d v="2023-01-23T00:00:00"/>
    <s v="CBK038"/>
    <s v="CBK"/>
    <s v="ChromeBook"/>
    <s v="Device"/>
    <s v="CLICC Circ Desk"/>
    <s v="CPOW-04"/>
  </r>
  <r>
    <x v="0"/>
    <n v="-1"/>
    <s v="UCLA Undergrad"/>
    <s v="Undergraduate"/>
    <d v="2023-01-23T00:00:00"/>
    <s v="CBK096"/>
    <s v="CBK"/>
    <s v="ChromeBook"/>
    <s v="Device"/>
    <s v="CLICC Circ Desk"/>
    <s v="CYRL-22"/>
  </r>
  <r>
    <x v="0"/>
    <n v="-1"/>
    <s v="UCLA Undergrad"/>
    <s v="Undergraduate"/>
    <d v="2023-01-23T00:00:00"/>
    <s v="CBK168"/>
    <s v="CBK"/>
    <s v="ChromeBook"/>
    <s v="Device"/>
    <s v="CLICC Circ Desk"/>
    <s v="CL-BOE-14"/>
  </r>
  <r>
    <x v="0"/>
    <n v="-1"/>
    <s v="UCLA Undergrad"/>
    <s v="Undergraduate"/>
    <d v="2023-01-23T00:00:00"/>
    <s v="CBK262"/>
    <s v="CBK"/>
    <s v="ChromeBook"/>
    <s v="Device"/>
    <s v="Default Circulation Desk"/>
    <s v="CBK-CLICC-13"/>
  </r>
  <r>
    <x v="0"/>
    <n v="-1"/>
    <s v="UCLA Undergrad"/>
    <s v="Undergraduate"/>
    <d v="2023-01-23T00:00:00"/>
    <s v="CBK411"/>
    <s v="CBK"/>
    <s v="ChromeBook"/>
    <s v="Device"/>
    <s v="CLICC Circ Desk"/>
    <s v="CBK-CLICC-162"/>
  </r>
  <r>
    <x v="0"/>
    <n v="-1"/>
    <s v="UCLA Undergrad"/>
    <s v="Undergraduate"/>
    <d v="2023-01-23T00:00:00"/>
    <s v="CLICC-ML-0008"/>
    <s v="CLICC-ML"/>
    <s v="MacBook"/>
    <s v="Device"/>
    <s v="CLICC Circ Desk"/>
    <s v="ITS MacBook 68"/>
  </r>
  <r>
    <x v="0"/>
    <n v="-1"/>
    <s v="UCLA Undergrad"/>
    <s v="Undergraduate"/>
    <d v="2023-01-23T00:00:00"/>
    <s v="CLICC-ML-0093"/>
    <s v="CLICC-ML"/>
    <s v="MacBook"/>
    <s v="Device"/>
    <s v="CLICC Circ Desk"/>
    <s v="ITS MacBook 139"/>
  </r>
  <r>
    <x v="0"/>
    <n v="-1"/>
    <s v="UCLA Undergrad"/>
    <s v="Undergraduate"/>
    <d v="2023-01-23T00:00:00"/>
    <s v="CLICC-MM-0005"/>
    <s v="CLICC-MM"/>
    <s v="iPad"/>
    <s v="Device"/>
    <s v="CLICC Circ Desk"/>
    <s v="ITS iPad 137"/>
  </r>
  <r>
    <x v="0"/>
    <n v="-1"/>
    <s v="UCLA Undergrad"/>
    <s v="Undergraduate"/>
    <d v="2023-01-23T00:00:00"/>
    <s v="CLICC-MM-0018"/>
    <s v="CLICC-MM"/>
    <s v="iPad"/>
    <s v="Device"/>
    <s v="CLICC Circ Desk"/>
    <s v="ITS iPad 160"/>
  </r>
  <r>
    <x v="0"/>
    <n v="-1"/>
    <s v="UCLA Undergrad"/>
    <s v="Undergraduate"/>
    <d v="2023-01-23T00:00:00"/>
    <s v="CLICC-MM-0028"/>
    <s v="CLICC-MM"/>
    <s v="iPad"/>
    <s v="Device"/>
    <s v="CLICC Circ Desk"/>
    <s v="ITS iPad 29"/>
  </r>
  <r>
    <x v="0"/>
    <n v="-1"/>
    <s v="UCLA Undergrad"/>
    <s v="Undergraduate"/>
    <d v="2023-01-23T00:00:00"/>
    <s v="CLICC-MM-016"/>
    <s v="CLICC-MM"/>
    <s v="iPad"/>
    <s v="Device"/>
    <s v="CLICC Circ Desk"/>
    <m/>
  </r>
  <r>
    <x v="0"/>
    <n v="-1"/>
    <s v="UCLA Undergrad"/>
    <s v="Undergraduate"/>
    <d v="2023-01-23T00:00:00"/>
    <s v="CLICC-MM-081"/>
    <s v="CLICC-MM"/>
    <s v="iPad"/>
    <s v="Device"/>
    <s v="CLICC Circ Desk"/>
    <m/>
  </r>
  <r>
    <x v="0"/>
    <n v="-1"/>
    <s v="UCLA Undergrad"/>
    <s v="Undergraduate"/>
    <d v="2023-01-23T00:00:00"/>
    <s v="HP005"/>
    <s v="HP"/>
    <s v="HP Laptop"/>
    <s v="Device"/>
    <s v="CLICC Circ Desk"/>
    <s v="WL-BIO-05"/>
  </r>
  <r>
    <x v="0"/>
    <n v="-1"/>
    <s v="UCLA Undergrad"/>
    <s v="Undergraduate"/>
    <d v="2023-01-23T00:00:00"/>
    <s v="HP006"/>
    <s v="HP"/>
    <s v="HP Laptop"/>
    <s v="Device"/>
    <s v="CLICC Circ Desk"/>
    <s v="WL-BIO-06"/>
  </r>
  <r>
    <x v="0"/>
    <n v="-1"/>
    <s v="UCLA Undergrad"/>
    <s v="Undergraduate"/>
    <d v="2023-01-23T00:00:00"/>
    <s v="HP021"/>
    <s v="HP"/>
    <s v="HP Laptop"/>
    <s v="Device"/>
    <s v="CLICC Circ Desk"/>
    <s v="WL-BCR-11"/>
  </r>
  <r>
    <x v="0"/>
    <n v="-1"/>
    <s v="UCLA Undergrad"/>
    <s v="Undergraduate"/>
    <d v="2023-01-23T00:00:00"/>
    <s v="HP022"/>
    <s v="HP"/>
    <s v="HP Laptop"/>
    <s v="Device"/>
    <s v="CLICC Circ Desk"/>
    <s v="WL-BCR-12"/>
  </r>
  <r>
    <x v="0"/>
    <n v="-1"/>
    <s v="UCLA Undergrad"/>
    <s v="Undergraduate"/>
    <d v="2023-01-23T00:00:00"/>
    <s v="HP102"/>
    <s v="HP"/>
    <s v="HP Laptop"/>
    <s v="Device"/>
    <s v="CLICC Circ Desk"/>
    <s v="W-POW-11"/>
  </r>
  <r>
    <x v="0"/>
    <n v="-1"/>
    <s v="UCLA Undergrad"/>
    <s v="Undergraduate"/>
    <d v="2023-01-23T00:00:00"/>
    <s v="HP144"/>
    <s v="HP"/>
    <s v="HP Laptop"/>
    <s v="Device"/>
    <s v="CLICC Circ Desk"/>
    <s v="WL-UNA-03"/>
  </r>
  <r>
    <x v="0"/>
    <n v="-1"/>
    <s v="UCLA Undergrad"/>
    <s v="Undergraduate"/>
    <d v="2023-01-23T00:00:00"/>
    <s v="HP160"/>
    <s v="HP"/>
    <s v="HP Laptop"/>
    <s v="Device"/>
    <s v="CLICC Circ Desk"/>
    <s v="WL-LAB-09"/>
  </r>
  <r>
    <x v="0"/>
    <n v="5560462480006530"/>
    <s v="UCLA Graduate"/>
    <s v="Graduate"/>
    <d v="2023-01-26T00:00:00"/>
    <s v="HP002"/>
    <s v="HP"/>
    <s v="HP Laptop"/>
    <s v="Device"/>
    <s v="CLICC Circ Desk"/>
    <s v="WL-BIO-02"/>
  </r>
  <r>
    <x v="1"/>
    <n v="-1"/>
    <s v="UCLA Academic"/>
    <s v="Academic"/>
    <d v="2023-01-10T00:00:00"/>
    <s v="HDST19"/>
    <s v="HDST"/>
    <s v="Headphones"/>
    <s v="Accessory"/>
    <s v="Biomed Circ Desk"/>
    <s v="HDS-BIO-02"/>
  </r>
  <r>
    <x v="1"/>
    <n v="-1"/>
    <s v="UCLA Graduate"/>
    <s v="Graduate"/>
    <d v="2023-01-10T00:00:00"/>
    <s v="HDMIC24"/>
    <s v="HDMIC"/>
    <s v="HDMIC"/>
    <s v="Cable"/>
    <s v="CLICC Circ Desk"/>
    <s v="HDMC-YRL-16"/>
  </r>
  <r>
    <x v="1"/>
    <n v="-1"/>
    <s v="UCLA Graduate"/>
    <s v="Graduate"/>
    <d v="2023-01-10T00:00:00"/>
    <s v="HDST15"/>
    <s v="HDST"/>
    <s v="Headphones"/>
    <s v="Accessory"/>
    <s v="CLICC Circ Desk"/>
    <s v="HDS-POW-04"/>
  </r>
  <r>
    <x v="1"/>
    <n v="-1"/>
    <s v="UCLA Graduate"/>
    <s v="Graduate"/>
    <d v="2023-01-10T00:00:00"/>
    <s v="HPUSBC13"/>
    <s v="HPUSBC"/>
    <s v="HPUSBC"/>
    <s v="Charger"/>
    <s v="SEL Boelter Circ Desk"/>
    <m/>
  </r>
  <r>
    <x v="1"/>
    <n v="-1"/>
    <s v="UCLA Graduate"/>
    <s v="Graduate"/>
    <d v="2023-01-10T00:00:00"/>
    <s v="IPHONE21"/>
    <s v="IPHONE"/>
    <s v="IPHONE"/>
    <s v="Charger"/>
    <s v="SEL Boelter Circ Desk"/>
    <s v="IPH-BOE-05"/>
  </r>
  <r>
    <x v="1"/>
    <n v="-1"/>
    <s v="UCLA Graduate"/>
    <s v="Graduate"/>
    <d v="2023-01-10T00:00:00"/>
    <s v="IPHONE34"/>
    <s v="IPHONE"/>
    <s v="IPHONE"/>
    <s v="Charger"/>
    <s v="CLICC Circ Desk"/>
    <s v="IPH-YRL-10"/>
  </r>
  <r>
    <x v="1"/>
    <n v="-1"/>
    <s v="UCLA Graduate"/>
    <s v="Graduate"/>
    <d v="2023-01-10T00:00:00"/>
    <s v="IPHONE46"/>
    <s v="IPHONE"/>
    <s v="IPHONE"/>
    <s v="Charger"/>
    <s v="CLICC Circ Desk"/>
    <s v="IPH-POW-02"/>
  </r>
  <r>
    <x v="1"/>
    <n v="-1"/>
    <s v="UCLA Graduate"/>
    <s v="Graduate"/>
    <d v="2023-01-10T00:00:00"/>
    <s v="IPHONE57"/>
    <s v="IPHONE"/>
    <s v="IPHONE"/>
    <s v="Charger"/>
    <s v="Biomed Circ Desk"/>
    <s v="IPH-BIO-01"/>
  </r>
  <r>
    <x v="1"/>
    <n v="-1"/>
    <s v="UCLA Graduate"/>
    <s v="Graduate"/>
    <d v="2023-01-10T00:00:00"/>
    <s v="IPHONE58"/>
    <s v="IPHONE"/>
    <s v="IPHONE"/>
    <s v="Charger"/>
    <s v="Biomed Circ Desk"/>
    <s v="IPH-BIO-02"/>
  </r>
  <r>
    <x v="1"/>
    <n v="-1"/>
    <s v="UCLA Graduate"/>
    <s v="Graduate"/>
    <d v="2023-01-10T00:00:00"/>
    <s v="IPHONE60"/>
    <s v="IPHONE"/>
    <s v="IPHONE"/>
    <s v="Charger"/>
    <s v="Biomed Circ Desk"/>
    <s v="IPH-BIO-04"/>
  </r>
  <r>
    <x v="1"/>
    <n v="-1"/>
    <s v="UCLA Graduate"/>
    <s v="Graduate"/>
    <d v="2023-01-10T00:00:00"/>
    <s v="IPHONE80"/>
    <s v="IPHONE"/>
    <s v="IPHONE"/>
    <s v="Charger"/>
    <s v="CLICC Circ Desk"/>
    <m/>
  </r>
  <r>
    <x v="1"/>
    <n v="-1"/>
    <s v="UCLA Graduate"/>
    <s v="Graduate"/>
    <d v="2023-01-10T00:00:00"/>
    <s v="MACCHRG42"/>
    <s v="MACCHRG"/>
    <s v="MACCHRG"/>
    <s v="Charger"/>
    <s v="CLICC Circ Desk"/>
    <s v="MAGT-YRL-04"/>
  </r>
  <r>
    <x v="1"/>
    <n v="-1"/>
    <s v="UCLA Graduate"/>
    <s v="Graduate"/>
    <d v="2023-01-10T00:00:00"/>
    <s v="MACUSBC06C06"/>
    <s v="MACUSBC"/>
    <s v="MACUSBC"/>
    <s v="Charger"/>
    <s v="CLICC Circ Desk"/>
    <s v="USBC-YRL-02"/>
  </r>
  <r>
    <x v="1"/>
    <n v="-1"/>
    <s v="UCLA Graduate"/>
    <s v="Graduate"/>
    <d v="2023-01-10T00:00:00"/>
    <s v="MACUSBC20C20"/>
    <s v="MACUSBC"/>
    <s v="MACUSBC"/>
    <s v="Charger"/>
    <s v="CLICC Circ Desk"/>
    <s v="USBC-POW-03"/>
  </r>
  <r>
    <x v="1"/>
    <n v="-1"/>
    <s v="UCLA Graduate"/>
    <s v="Graduate"/>
    <d v="2023-01-10T00:00:00"/>
    <s v="MACUSBC24C24"/>
    <s v="MACUSBC"/>
    <s v="MACUSBC"/>
    <s v="Charger"/>
    <s v="CLICC Circ Desk"/>
    <s v="USBC-POW-07"/>
  </r>
  <r>
    <x v="1"/>
    <n v="-1"/>
    <s v="UCLA Graduate"/>
    <s v="Graduate"/>
    <d v="2023-01-10T00:00:00"/>
    <s v="MACUSBC29C29"/>
    <s v="MACUSBC"/>
    <s v="MACUSBC"/>
    <s v="Charger"/>
    <s v="CLICC Circ Desk"/>
    <m/>
  </r>
  <r>
    <x v="1"/>
    <n v="-1"/>
    <s v="UCLA Graduate"/>
    <s v="Graduate"/>
    <d v="2023-01-10T00:00:00"/>
    <s v="OMNI07"/>
    <s v="OMNI"/>
    <s v="OMNI"/>
    <s v="Charger"/>
    <s v="Biomed Circ Desk"/>
    <s v="OMN-BIO-07"/>
  </r>
  <r>
    <x v="1"/>
    <n v="-1"/>
    <s v="UCLA Graduate"/>
    <s v="Graduate"/>
    <d v="2023-01-10T00:00:00"/>
    <s v="WALLADPT03"/>
    <s v="WALLADPT"/>
    <s v="WALLADPT"/>
    <s v="Charger"/>
    <s v="SEL Boelter Circ Desk"/>
    <s v="ADP-BOE-01"/>
  </r>
  <r>
    <x v="1"/>
    <n v="-1"/>
    <s v="UCLA Graduate"/>
    <s v="Graduate"/>
    <d v="2023-01-10T00:00:00"/>
    <s v="WALLADPT12"/>
    <s v="WALLADPT"/>
    <s v="WALLADPT"/>
    <s v="Charger"/>
    <s v="CLICC Circ Desk"/>
    <s v="ADP-POW-01"/>
  </r>
  <r>
    <x v="1"/>
    <n v="-1"/>
    <s v="UCLA Graduate"/>
    <s v="Graduate"/>
    <d v="2023-01-10T00:00:00"/>
    <s v="WALLADPT17"/>
    <s v="WALLADPT"/>
    <s v="WALLADPT"/>
    <s v="Charger"/>
    <s v="Biomed Circ Desk"/>
    <s v="ADP-BIO-01"/>
  </r>
  <r>
    <x v="1"/>
    <n v="-1"/>
    <s v="UCLA Graduate"/>
    <s v="Graduate"/>
    <d v="2023-01-10T00:00:00"/>
    <s v="WALLADPT45"/>
    <s v="WALLADPT"/>
    <s v="WALLADPT"/>
    <s v="Charger"/>
    <s v="CLICC Circ Desk"/>
    <m/>
  </r>
  <r>
    <x v="1"/>
    <n v="-1"/>
    <s v="UCLA Graduate"/>
    <s v="Graduate"/>
    <d v="2023-01-17T00:00:00"/>
    <s v="CBK194"/>
    <s v="CBK"/>
    <s v="ChromeBook"/>
    <s v="Device"/>
    <s v="Biomed Circ Desk"/>
    <s v="CBK-BIO-05"/>
  </r>
  <r>
    <x v="1"/>
    <n v="-1"/>
    <s v="UCLA Graduate"/>
    <s v="Graduate"/>
    <d v="2023-01-17T00:00:00"/>
    <s v="CBK196"/>
    <s v="CBK"/>
    <s v="ChromeBook"/>
    <s v="Device"/>
    <s v="Biomed Circ Desk"/>
    <s v="CBK-BIO-07"/>
  </r>
  <r>
    <x v="1"/>
    <n v="-1"/>
    <s v="UCLA Graduate"/>
    <s v="Graduate"/>
    <d v="2023-01-17T00:00:00"/>
    <s v="CBK207"/>
    <s v="CBK"/>
    <s v="ChromeBook"/>
    <s v="Device"/>
    <s v="Biomed Circ Desk"/>
    <s v="CBK-BIO-18"/>
  </r>
  <r>
    <x v="1"/>
    <n v="-1"/>
    <s v="UCLA Graduate"/>
    <s v="Graduate"/>
    <d v="2023-01-17T00:00:00"/>
    <s v="CBK331"/>
    <s v="CBK"/>
    <s v="ChromeBook"/>
    <s v="Device"/>
    <s v="Default Circulation Desk"/>
    <s v="CBK-CLICC-82"/>
  </r>
  <r>
    <x v="1"/>
    <n v="-1"/>
    <s v="UCLA Graduate"/>
    <s v="Graduate"/>
    <d v="2023-01-17T00:00:00"/>
    <s v="CBK385"/>
    <s v="CBK"/>
    <s v="ChromeBook"/>
    <s v="Device"/>
    <s v="CLICC Circ Desk"/>
    <s v="CBK-CLICC-136"/>
  </r>
  <r>
    <x v="1"/>
    <n v="-1"/>
    <s v="UCLA Graduate"/>
    <s v="Graduate"/>
    <d v="2023-01-17T00:00:00"/>
    <s v="CBK401"/>
    <s v="CBK"/>
    <s v="ChromeBook"/>
    <s v="Device"/>
    <s v="Default Circulation Desk"/>
    <s v="CBK-CLICC-152"/>
  </r>
  <r>
    <x v="1"/>
    <n v="-1"/>
    <s v="UCLA Graduate"/>
    <s v="Graduate"/>
    <d v="2023-01-17T00:00:00"/>
    <s v="CLICC-MM-058"/>
    <s v="CLICC-MM"/>
    <s v="iPad"/>
    <s v="Device"/>
    <s v="CLICC Circ Desk"/>
    <m/>
  </r>
  <r>
    <x v="1"/>
    <n v="-1"/>
    <s v="UCLA Graduate"/>
    <s v="Graduate"/>
    <d v="2023-01-17T00:00:00"/>
    <s v="HP057"/>
    <s v="HP"/>
    <s v="HP Laptop"/>
    <s v="Device"/>
    <s v="CLICC Circ Desk"/>
    <s v="WL-YRL-07"/>
  </r>
  <r>
    <x v="1"/>
    <n v="-1"/>
    <s v="UCLA Graduate"/>
    <s v="Graduate"/>
    <d v="2023-01-23T00:00:00"/>
    <s v="CBK380"/>
    <s v="CBK"/>
    <s v="ChromeBook"/>
    <s v="Device"/>
    <s v="CLICC Circ Desk"/>
    <s v="CBK-CLICC-131"/>
  </r>
  <r>
    <x v="1"/>
    <n v="-1"/>
    <s v="UCLA Graduate"/>
    <s v="Graduate"/>
    <d v="2023-01-23T00:00:00"/>
    <s v="CLICC-MM-0029"/>
    <s v="CLICC-MM"/>
    <s v="iPad"/>
    <s v="Device"/>
    <s v="CLICC Circ Desk"/>
    <s v="ITS iPad 53"/>
  </r>
  <r>
    <x v="1"/>
    <n v="-1"/>
    <s v="UCLA Graduate"/>
    <s v="Graduate"/>
    <d v="2023-01-24T00:00:00"/>
    <s v="CLICC-ML-0068"/>
    <s v="CLICC-ML"/>
    <s v="MacBook"/>
    <s v="Device"/>
    <s v="CLICC Circ Desk"/>
    <s v="ITS MacBook 78"/>
  </r>
  <r>
    <x v="1"/>
    <n v="-1"/>
    <s v="UCLA Graduate"/>
    <s v="Graduate"/>
    <d v="2023-01-24T00:00:00"/>
    <s v="CLICC-MM-0020"/>
    <s v="CLICC-MM"/>
    <s v="iPad"/>
    <s v="Device"/>
    <s v="CLICC Circ Desk"/>
    <s v="ITS iPad 225"/>
  </r>
  <r>
    <x v="1"/>
    <n v="-1"/>
    <s v="UCLA Graduate"/>
    <s v="Graduate"/>
    <d v="2023-03-24T00:00:00"/>
    <s v="CLICC-MM-0025"/>
    <s v="CLICC-MM"/>
    <s v="iPad"/>
    <s v="Device"/>
    <s v="CLICC Circ Desk"/>
    <s v="ITS iPad 283"/>
  </r>
  <r>
    <x v="1"/>
    <n v="-1"/>
    <s v="UCLA Graduate"/>
    <s v="Graduate"/>
    <d v="2023-03-24T00:00:00"/>
    <s v="CLICC-MM-036"/>
    <s v="CLICC-MM"/>
    <s v="iPad"/>
    <s v="Device"/>
    <s v="CLICC Circ Desk"/>
    <n v="2022"/>
  </r>
  <r>
    <x v="1"/>
    <n v="-1"/>
    <s v="UCLA Music Grad"/>
    <s v="Graduate"/>
    <d v="2023-01-17T00:00:00"/>
    <s v="CBK-243"/>
    <s v="CBK"/>
    <s v="ChromeBook"/>
    <s v="Device"/>
    <s v="Music Circ Desk"/>
    <s v="CBK-MUS-04"/>
  </r>
  <r>
    <x v="1"/>
    <n v="-1"/>
    <s v="UCLA Music Undergrad"/>
    <s v="Undergraduate"/>
    <d v="2023-01-17T00:00:00"/>
    <s v="CBK-243"/>
    <s v="CBK"/>
    <s v="ChromeBook"/>
    <s v="Device"/>
    <s v="Music Circ Desk"/>
    <s v="CBK-MUS-04"/>
  </r>
  <r>
    <x v="1"/>
    <n v="-1"/>
    <s v="UCLA Music Undergrad"/>
    <s v="Undergraduate"/>
    <d v="2023-01-24T00:00:00"/>
    <s v="CLICC-MM-087"/>
    <s v="CLICC-MM"/>
    <s v="iPad"/>
    <s v="Device"/>
    <s v="CLICC Circ Desk"/>
    <n v="2022"/>
  </r>
  <r>
    <x v="1"/>
    <n v="-1"/>
    <s v="UCLA Undergrad"/>
    <s v="Undergraduate"/>
    <d v="2023-01-10T00:00:00"/>
    <s v="HDST15"/>
    <s v="HDST"/>
    <s v="Headphones"/>
    <s v="Accessory"/>
    <s v="CLICC Circ Desk"/>
    <s v="HDS-POW-04"/>
  </r>
  <r>
    <x v="1"/>
    <n v="-1"/>
    <s v="UCLA Undergrad"/>
    <s v="Undergraduate"/>
    <d v="2023-01-10T00:00:00"/>
    <s v="HPUSBC04"/>
    <s v="HPUSBC"/>
    <s v="HPUSBC"/>
    <s v="Charger"/>
    <s v="SEL Boelter Circ Desk"/>
    <s v="HPUS-BOE-04"/>
  </r>
  <r>
    <x v="1"/>
    <n v="-1"/>
    <s v="UCLA Undergrad"/>
    <s v="Undergraduate"/>
    <d v="2023-01-10T00:00:00"/>
    <s v="HPUSBC07"/>
    <s v="HPUSBC"/>
    <s v="HPUSBC"/>
    <s v="Charger"/>
    <s v="SEL Boelter Circ Desk"/>
    <m/>
  </r>
  <r>
    <x v="1"/>
    <n v="-1"/>
    <s v="UCLA Undergrad"/>
    <s v="Undergraduate"/>
    <d v="2023-01-10T00:00:00"/>
    <s v="HPUSBC13"/>
    <s v="HPUSBC"/>
    <s v="HPUSBC"/>
    <s v="Charger"/>
    <s v="SEL Boelter Circ Desk"/>
    <m/>
  </r>
  <r>
    <x v="1"/>
    <n v="-1"/>
    <s v="UCLA Undergrad"/>
    <s v="Undergraduate"/>
    <d v="2023-01-10T00:00:00"/>
    <s v="IPHONE25"/>
    <s v="IPHONE"/>
    <s v="IPHONE"/>
    <s v="Charger"/>
    <s v="CLICC Circ Desk"/>
    <s v="IPH-YRL-01"/>
  </r>
  <r>
    <x v="1"/>
    <n v="-1"/>
    <s v="UCLA Undergrad"/>
    <s v="Undergraduate"/>
    <d v="2023-01-10T00:00:00"/>
    <s v="IPHONE28"/>
    <s v="IPHONE"/>
    <s v="IPHONE"/>
    <s v="Charger"/>
    <s v="CLICC Circ Desk"/>
    <s v="IPH-YRL-04"/>
  </r>
  <r>
    <x v="1"/>
    <n v="-1"/>
    <s v="UCLA Undergrad"/>
    <s v="Undergraduate"/>
    <d v="2023-01-10T00:00:00"/>
    <s v="IPHONE31"/>
    <s v="IPHONE"/>
    <s v="IPHONE"/>
    <s v="Charger"/>
    <s v="CLICC Circ Desk"/>
    <s v="IPH-YRL-07"/>
  </r>
  <r>
    <x v="1"/>
    <n v="-1"/>
    <s v="UCLA Undergrad"/>
    <s v="Undergraduate"/>
    <d v="2023-01-10T00:00:00"/>
    <s v="IPHONE34"/>
    <s v="IPHONE"/>
    <s v="IPHONE"/>
    <s v="Charger"/>
    <s v="CLICC Circ Desk"/>
    <s v="IPH-YRL-10"/>
  </r>
  <r>
    <x v="1"/>
    <n v="-1"/>
    <s v="UCLA Undergrad"/>
    <s v="Undergraduate"/>
    <d v="2023-01-10T00:00:00"/>
    <s v="IPHONE39"/>
    <s v="IPHONE"/>
    <s v="IPHONE"/>
    <s v="Charger"/>
    <s v="Default Circulation Desk"/>
    <m/>
  </r>
  <r>
    <x v="1"/>
    <n v="-1"/>
    <s v="UCLA Undergrad"/>
    <s v="Undergraduate"/>
    <d v="2023-01-10T00:00:00"/>
    <s v="IPHONE46"/>
    <s v="IPHONE"/>
    <s v="IPHONE"/>
    <s v="Charger"/>
    <s v="CLICC Circ Desk"/>
    <s v="IPH-POW-02"/>
  </r>
  <r>
    <x v="1"/>
    <n v="-1"/>
    <s v="UCLA Undergrad"/>
    <s v="Undergraduate"/>
    <d v="2023-01-10T00:00:00"/>
    <s v="IPHONE54"/>
    <s v="IPHONE"/>
    <s v="IPHONE"/>
    <s v="Charger"/>
    <s v="CLICC Circ Desk"/>
    <s v="IPH-POW-10"/>
  </r>
  <r>
    <x v="1"/>
    <n v="-1"/>
    <s v="UCLA Undergrad"/>
    <s v="Undergraduate"/>
    <d v="2023-01-10T00:00:00"/>
    <s v="IPHONE78"/>
    <s v="IPHONE"/>
    <s v="IPHONE"/>
    <s v="Charger"/>
    <s v="CLICC Circ Desk"/>
    <m/>
  </r>
  <r>
    <x v="1"/>
    <n v="-1"/>
    <s v="UCLA Undergrad"/>
    <s v="Undergraduate"/>
    <d v="2023-01-10T00:00:00"/>
    <s v="MACCHRG49"/>
    <s v="MACCHRG"/>
    <s v="MACCHRG"/>
    <s v="Charger"/>
    <s v="CLICC Circ Desk"/>
    <s v="MAGT-POW-03"/>
  </r>
  <r>
    <x v="1"/>
    <n v="-1"/>
    <s v="UCLA Undergrad"/>
    <s v="Undergraduate"/>
    <d v="2023-01-10T00:00:00"/>
    <s v="MACCHRG58"/>
    <s v="MACCHRG"/>
    <s v="MACCHRG"/>
    <s v="Charger"/>
    <s v="CLICC Circ Desk"/>
    <s v="MAGT-POW-12"/>
  </r>
  <r>
    <x v="1"/>
    <n v="-1"/>
    <s v="UCLA Undergrad"/>
    <s v="Undergraduate"/>
    <d v="2023-01-10T00:00:00"/>
    <s v="MACCHRG61"/>
    <s v="MACCHRG"/>
    <s v="MACCHRG"/>
    <s v="Charger"/>
    <s v="CLICC Circ Desk"/>
    <s v="MAGT-POW-15"/>
  </r>
  <r>
    <x v="1"/>
    <n v="-1"/>
    <s v="UCLA Undergrad"/>
    <s v="Undergraduate"/>
    <d v="2023-01-10T00:00:00"/>
    <s v="MACUSBC06C06"/>
    <s v="MACUSBC"/>
    <s v="MACUSBC"/>
    <s v="Charger"/>
    <s v="CLICC Circ Desk"/>
    <s v="USBC-YRL-02"/>
  </r>
  <r>
    <x v="1"/>
    <n v="-1"/>
    <s v="UCLA Undergrad"/>
    <s v="Undergraduate"/>
    <d v="2023-01-10T00:00:00"/>
    <s v="MACUSBC20C20"/>
    <s v="MACUSBC"/>
    <s v="MACUSBC"/>
    <s v="Charger"/>
    <s v="CLICC Circ Desk"/>
    <s v="USBC-POW-03"/>
  </r>
  <r>
    <x v="1"/>
    <n v="-1"/>
    <s v="UCLA Undergrad"/>
    <s v="Undergraduate"/>
    <d v="2023-01-10T00:00:00"/>
    <s v="MACUSBC24C24"/>
    <s v="MACUSBC"/>
    <s v="MACUSBC"/>
    <s v="Charger"/>
    <s v="CLICC Circ Desk"/>
    <s v="USBC-POW-07"/>
  </r>
  <r>
    <x v="1"/>
    <n v="-1"/>
    <s v="UCLA Undergrad"/>
    <s v="Undergraduate"/>
    <d v="2023-01-10T00:00:00"/>
    <s v="MACUSBC25C25"/>
    <s v="MACUSBC"/>
    <s v="MACUSBC"/>
    <s v="Charger"/>
    <s v="CLICC Circ Desk"/>
    <s v="USBC-POW-08"/>
  </r>
  <r>
    <x v="1"/>
    <n v="-1"/>
    <s v="UCLA Undergrad"/>
    <s v="Undergraduate"/>
    <d v="2023-01-10T00:00:00"/>
    <s v="OMNI39"/>
    <s v="OMNI"/>
    <s v="OMNI"/>
    <s v="Charger"/>
    <s v="CLICC Circ Desk"/>
    <s v="OMN-YRL-09"/>
  </r>
  <r>
    <x v="1"/>
    <n v="-1"/>
    <s v="UCLA Undergrad"/>
    <s v="Undergraduate"/>
    <d v="2023-01-10T00:00:00"/>
    <s v="UHDMI22"/>
    <s v="UHDMI"/>
    <s v="UHDMI"/>
    <s v="Cable"/>
    <s v="CLICC Circ Desk"/>
    <m/>
  </r>
  <r>
    <x v="1"/>
    <n v="-1"/>
    <s v="UCLA Undergrad"/>
    <s v="Undergraduate"/>
    <d v="2023-01-10T00:00:00"/>
    <s v="WALLADPT05"/>
    <s v="WALLADPT"/>
    <s v="WALLADPT"/>
    <s v="Charger"/>
    <s v="SEL Boelter Circ Desk"/>
    <s v="ADP-BOE-03"/>
  </r>
  <r>
    <x v="1"/>
    <n v="-1"/>
    <s v="UCLA Undergrad"/>
    <s v="Undergraduate"/>
    <d v="2023-01-10T00:00:00"/>
    <s v="WALLADPT12"/>
    <s v="WALLADPT"/>
    <s v="WALLADPT"/>
    <s v="Charger"/>
    <s v="CLICC Circ Desk"/>
    <s v="ADP-POW-01"/>
  </r>
  <r>
    <x v="1"/>
    <n v="-1"/>
    <s v="UCLA Undergrad"/>
    <s v="Undergraduate"/>
    <d v="2023-01-10T00:00:00"/>
    <s v="WALLADPT32"/>
    <s v="WALLADPT"/>
    <s v="WALLADPT"/>
    <s v="Charger"/>
    <s v="CLICC Circ Desk"/>
    <m/>
  </r>
  <r>
    <x v="1"/>
    <n v="-1"/>
    <s v="UCLA Undergrad"/>
    <s v="Undergraduate"/>
    <d v="2023-01-10T00:00:00"/>
    <s v="WALLADPT41"/>
    <s v="WALLADPT"/>
    <s v="WALLADPT"/>
    <s v="Charger"/>
    <s v="CLICC Circ Desk"/>
    <m/>
  </r>
  <r>
    <x v="1"/>
    <n v="-1"/>
    <s v="UCLA Undergrad"/>
    <s v="Undergraduate"/>
    <d v="2023-01-10T00:00:00"/>
    <s v="WALLADPT45"/>
    <s v="WALLADPT"/>
    <s v="WALLADPT"/>
    <s v="Charger"/>
    <s v="CLICC Circ Desk"/>
    <m/>
  </r>
  <r>
    <x v="1"/>
    <n v="-1"/>
    <s v="UCLA Undergrad"/>
    <s v="Undergraduate"/>
    <d v="2023-01-10T00:00:00"/>
    <s v="WALLADPT46"/>
    <s v="WALLADPT"/>
    <s v="WALLADPT"/>
    <s v="Charger"/>
    <s v="CLICC Circ Desk"/>
    <m/>
  </r>
  <r>
    <x v="1"/>
    <n v="-1"/>
    <s v="UCLA Undergrad"/>
    <s v="Undergraduate"/>
    <d v="2023-01-10T00:00:00"/>
    <s v="WALLADPT49"/>
    <s v="WALLADPT"/>
    <s v="WALLADPT"/>
    <s v="Charger"/>
    <s v="CLICC Circ Desk"/>
    <m/>
  </r>
  <r>
    <x v="1"/>
    <n v="-1"/>
    <s v="UCLA Undergrad"/>
    <s v="Undergraduate"/>
    <d v="2023-01-11T00:00:00"/>
    <s v="MACUSBC09C09"/>
    <s v="MACUSBC"/>
    <s v="MACUSBC"/>
    <s v="Charger"/>
    <s v="CLICC Circ Desk"/>
    <s v="USBC-YRL-05"/>
  </r>
  <r>
    <x v="1"/>
    <n v="-1"/>
    <s v="UCLA Undergrad"/>
    <s v="Undergraduate"/>
    <d v="2023-01-17T00:00:00"/>
    <s v="CBK061"/>
    <s v="CBK"/>
    <s v="ChromeBook"/>
    <s v="Device"/>
    <s v="CLICC Circ Desk"/>
    <s v="CBCR-32"/>
  </r>
  <r>
    <x v="1"/>
    <n v="-1"/>
    <s v="UCLA Undergrad"/>
    <s v="Undergraduate"/>
    <d v="2023-01-17T00:00:00"/>
    <s v="CBK299"/>
    <s v="CBK"/>
    <s v="ChromeBook"/>
    <s v="Device"/>
    <s v="CLICC Circ Desk"/>
    <s v="CBK-CLICC-50"/>
  </r>
  <r>
    <x v="1"/>
    <n v="-1"/>
    <s v="UCLA Undergrad"/>
    <s v="Undergraduate"/>
    <d v="2023-01-17T00:00:00"/>
    <s v="CBK320"/>
    <s v="CBK"/>
    <s v="ChromeBook"/>
    <s v="Device"/>
    <s v="Default Circulation Desk"/>
    <s v="CBK-CLICC-71"/>
  </r>
  <r>
    <x v="1"/>
    <n v="-1"/>
    <s v="UCLA Undergrad"/>
    <s v="Undergraduate"/>
    <d v="2023-01-17T00:00:00"/>
    <s v="CBK357"/>
    <s v="CBK"/>
    <s v="ChromeBook"/>
    <s v="Device"/>
    <s v="CLICC Circ Desk"/>
    <s v="CBK-CLICC-108"/>
  </r>
  <r>
    <x v="1"/>
    <n v="-1"/>
    <s v="UCLA Undergrad"/>
    <s v="Undergraduate"/>
    <d v="2023-01-17T00:00:00"/>
    <s v="CBK370"/>
    <s v="CBK"/>
    <s v="ChromeBook"/>
    <s v="Device"/>
    <s v="Default Circulation Desk"/>
    <s v="CBK-CLICC-121"/>
  </r>
  <r>
    <x v="1"/>
    <n v="-1"/>
    <s v="UCLA Undergrad"/>
    <s v="Undergraduate"/>
    <d v="2023-01-17T00:00:00"/>
    <s v="CLICC-ML-0071"/>
    <s v="CLICC-ML"/>
    <s v="MacBook"/>
    <s v="Device"/>
    <s v="CLICC Circ Desk"/>
    <s v="ITS MacBook 23"/>
  </r>
  <r>
    <x v="1"/>
    <n v="-1"/>
    <s v="UCLA Undergrad"/>
    <s v="Undergraduate"/>
    <d v="2023-01-17T00:00:00"/>
    <s v="CLICC-ML-0121"/>
    <s v="CLICC-ML"/>
    <s v="MacBook"/>
    <s v="Device"/>
    <s v="CLICC Circ Desk"/>
    <s v="ITS MacBook 46"/>
  </r>
  <r>
    <x v="1"/>
    <n v="-1"/>
    <s v="UCLA Undergrad"/>
    <s v="Undergraduate"/>
    <d v="2023-01-17T00:00:00"/>
    <s v="CLICC-ML-0132"/>
    <s v="CLICC-ML"/>
    <s v="MacBook"/>
    <s v="Device"/>
    <s v="CLICC Circ Desk"/>
    <s v="ITS MacBook 29"/>
  </r>
  <r>
    <x v="1"/>
    <n v="-1"/>
    <s v="UCLA Undergrad"/>
    <s v="Undergraduate"/>
    <d v="2023-01-17T00:00:00"/>
    <s v="CLICC-ML-2038"/>
    <s v="CLICC-ML"/>
    <s v="MacBook"/>
    <s v="Device"/>
    <s v="CLICC Circ Desk"/>
    <s v="CLICC-ML-2038"/>
  </r>
  <r>
    <x v="1"/>
    <n v="-1"/>
    <s v="UCLA Undergrad"/>
    <s v="Undergraduate"/>
    <d v="2023-01-17T00:00:00"/>
    <s v="CLICC-ML-2053"/>
    <s v="CLICC-ML"/>
    <s v="MacBook"/>
    <s v="Device"/>
    <s v="CLICC Circ Desk"/>
    <s v="CLICC-ML-2053"/>
  </r>
  <r>
    <x v="1"/>
    <n v="-1"/>
    <s v="UCLA Undergrad"/>
    <s v="Undergraduate"/>
    <d v="2023-01-17T00:00:00"/>
    <s v="CLICC-ML-2060"/>
    <s v="CLICC-ML"/>
    <s v="MacBook"/>
    <s v="Device"/>
    <s v="CLICC Circ Desk"/>
    <s v="CLICC-ML-2060"/>
  </r>
  <r>
    <x v="1"/>
    <n v="-1"/>
    <s v="UCLA Undergrad"/>
    <s v="Undergraduate"/>
    <d v="2023-01-17T00:00:00"/>
    <s v="CLICC-MM-0021"/>
    <s v="CLICC-MM"/>
    <s v="iPad"/>
    <s v="Device"/>
    <s v="CLICC Circ Desk"/>
    <s v="ITS iPad 101"/>
  </r>
  <r>
    <x v="1"/>
    <n v="-1"/>
    <s v="UCLA Undergrad"/>
    <s v="Undergraduate"/>
    <d v="2023-01-17T00:00:00"/>
    <s v="HP009"/>
    <s v="HP"/>
    <s v="HP Laptop"/>
    <s v="Device"/>
    <s v="CLICC Circ Desk"/>
    <s v="WL-BIO-09"/>
  </r>
  <r>
    <x v="1"/>
    <n v="-1"/>
    <s v="UCLA Undergrad"/>
    <s v="Undergraduate"/>
    <d v="2023-01-17T00:00:00"/>
    <s v="HP015"/>
    <s v="HP"/>
    <s v="HP Laptop"/>
    <s v="Device"/>
    <s v="CLICC Circ Desk"/>
    <s v="WL-BCR-05"/>
  </r>
  <r>
    <x v="1"/>
    <n v="-1"/>
    <s v="UCLA Undergrad"/>
    <s v="Undergraduate"/>
    <d v="2023-01-18T00:00:00"/>
    <s v="CBK253"/>
    <s v="CBK"/>
    <s v="ChromeBook"/>
    <s v="Device"/>
    <s v="Default Circulation Desk"/>
    <s v="CBK-CLICC-04"/>
  </r>
  <r>
    <x v="1"/>
    <n v="-1"/>
    <s v="UCLA Undergrad"/>
    <s v="Undergraduate"/>
    <d v="2023-01-24T00:00:00"/>
    <s v="CBK116"/>
    <s v="CBK"/>
    <s v="ChromeBook"/>
    <s v="Device"/>
    <s v="CLICC Circ Desk"/>
    <s v="CBIO-02"/>
  </r>
  <r>
    <x v="1"/>
    <n v="-1"/>
    <s v="UCLA Undergrad"/>
    <s v="Undergraduate"/>
    <d v="2023-01-24T00:00:00"/>
    <s v="CBK400"/>
    <s v="CBK"/>
    <s v="ChromeBook"/>
    <s v="Device"/>
    <s v="Default Circulation Desk"/>
    <s v="CBK-CLICC-151"/>
  </r>
  <r>
    <x v="1"/>
    <n v="-1"/>
    <s v="UCLA Undergrad"/>
    <s v="Undergraduate"/>
    <d v="2023-01-24T00:00:00"/>
    <s v="CLICC-ML-0006"/>
    <s v="CLICC-ML"/>
    <s v="MacBook"/>
    <s v="Device"/>
    <s v="CLICC Circ Desk"/>
    <s v="ITS MacBook 64"/>
  </r>
  <r>
    <x v="1"/>
    <n v="-1"/>
    <s v="UCLA Undergrad"/>
    <s v="Undergraduate"/>
    <d v="2023-01-24T00:00:00"/>
    <s v="CLICC-ML-0079"/>
    <s v="CLICC-ML"/>
    <s v="MacBook"/>
    <s v="Device"/>
    <s v="CLICC Circ Desk"/>
    <s v="ITS MacBook 108"/>
  </r>
  <r>
    <x v="1"/>
    <n v="-1"/>
    <s v="UCLA Undergrad"/>
    <s v="Undergraduate"/>
    <d v="2023-01-24T00:00:00"/>
    <s v="CLICC-ML-0083"/>
    <s v="CLICC-ML"/>
    <s v="MacBook"/>
    <s v="Device"/>
    <s v="CLICC Circ Desk"/>
    <s v="ITS MacBook 124"/>
  </r>
  <r>
    <x v="1"/>
    <n v="-1"/>
    <s v="UCLA Undergrad"/>
    <s v="Undergraduate"/>
    <d v="2023-01-24T00:00:00"/>
    <s v="CLICC-ML-0104"/>
    <s v="CLICC-ML"/>
    <s v="MacBook"/>
    <s v="Device"/>
    <s v="CLICC Circ Desk"/>
    <s v="ITS MacBook 35"/>
  </r>
  <r>
    <x v="1"/>
    <n v="-1"/>
    <s v="UCLA Undergrad"/>
    <s v="Undergraduate"/>
    <d v="2023-01-24T00:00:00"/>
    <s v="CLICC-ML-0129"/>
    <s v="CLICC-ML"/>
    <s v="MacBook"/>
    <s v="Device"/>
    <s v="CLICC Circ Desk"/>
    <s v="ITS MacBook 22"/>
  </r>
  <r>
    <x v="1"/>
    <n v="-1"/>
    <s v="UCLA Undergrad"/>
    <s v="Undergraduate"/>
    <d v="2023-01-24T00:00:00"/>
    <s v="CLICC-ML-2068"/>
    <s v="CLICC-ML"/>
    <s v="MacBook"/>
    <s v="Device"/>
    <s v="CLICC Circ Desk"/>
    <s v="CLICC-ML-2068"/>
  </r>
  <r>
    <x v="1"/>
    <n v="-1"/>
    <s v="UCLA Undergrad"/>
    <s v="Undergraduate"/>
    <d v="2023-01-24T00:00:00"/>
    <s v="CLICC-ML-2080"/>
    <s v="CLICC-ML"/>
    <s v="MacBook"/>
    <s v="Device"/>
    <s v="CLICC Circ Desk"/>
    <s v="CLICC-ML-2080"/>
  </r>
  <r>
    <x v="1"/>
    <n v="-1"/>
    <s v="UCLA Undergrad"/>
    <s v="Undergraduate"/>
    <d v="2023-01-24T00:00:00"/>
    <s v="CLICC-MM-0027"/>
    <s v="CLICC-MM"/>
    <s v="iPad"/>
    <s v="Device"/>
    <s v="CLICC Circ Desk"/>
    <s v="ITS iPad 162"/>
  </r>
  <r>
    <x v="1"/>
    <n v="-1"/>
    <s v="UCLA Undergrad"/>
    <s v="Undergraduate"/>
    <d v="2023-01-24T00:00:00"/>
    <s v="CLICC-MM-058"/>
    <s v="CLICC-MM"/>
    <s v="iPad"/>
    <s v="Device"/>
    <s v="CLICC Circ Desk"/>
    <m/>
  </r>
  <r>
    <x v="1"/>
    <n v="-1"/>
    <s v="UCLA Undergrad"/>
    <s v="Undergraduate"/>
    <d v="2023-01-24T00:00:00"/>
    <s v="HP032"/>
    <s v="HP"/>
    <s v="HP Laptop"/>
    <s v="Device"/>
    <s v="CLICC Circ Desk"/>
    <s v="WL-GEO-02"/>
  </r>
  <r>
    <x v="1"/>
    <n v="-1"/>
    <s v="UCLA Undergrad"/>
    <s v="Undergraduate"/>
    <d v="2023-01-24T00:00:00"/>
    <s v="HP062"/>
    <s v="HP"/>
    <s v="HP Laptop"/>
    <s v="Device"/>
    <s v="CLICC Circ Desk"/>
    <s v="WL-YRL-12"/>
  </r>
  <r>
    <x v="1"/>
    <n v="-1"/>
    <s v="UCLA Undergrad"/>
    <s v="Undergraduate"/>
    <d v="2023-01-24T00:00:00"/>
    <s v="HP075"/>
    <s v="HP"/>
    <s v="HP Laptop"/>
    <s v="Device"/>
    <s v="CLICC Circ Desk"/>
    <s v="WL-RC2-05"/>
  </r>
  <r>
    <x v="1"/>
    <n v="-1"/>
    <s v="UCLA Undergrad"/>
    <s v="Undergraduate"/>
    <d v="2023-01-24T00:00:00"/>
    <s v="HP084"/>
    <s v="HP"/>
    <s v="HP Laptop"/>
    <s v="Device"/>
    <s v="CLICC Circ Desk"/>
    <s v="WL-RC2-14"/>
  </r>
  <r>
    <x v="1"/>
    <n v="-1"/>
    <s v="UCLA Undergrad"/>
    <s v="Undergraduate"/>
    <d v="2023-01-24T00:00:00"/>
    <s v="HP124"/>
    <s v="HP"/>
    <s v="HP Laptop"/>
    <s v="Device"/>
    <s v="CLICC Circ Desk"/>
    <s v="WL-PC2-13"/>
  </r>
  <r>
    <x v="1"/>
    <n v="5567467010006530"/>
    <s v="UCLA Undergrad"/>
    <s v="Undergraduate"/>
    <d v="2023-01-17T00:00:00"/>
    <s v="HP162"/>
    <s v="HP"/>
    <s v="HP Laptop"/>
    <s v="Device"/>
    <s v="CLICC Circ Desk"/>
    <s v="WL-LAB-11"/>
  </r>
  <r>
    <x v="1"/>
    <n v="6199943160006530"/>
    <s v="UCLA Graduate"/>
    <s v="Graduate"/>
    <d v="2023-03-24T00:00:00"/>
    <s v="CLICC-ML-0030"/>
    <s v="CLICC-ML"/>
    <s v="MacBook"/>
    <s v="Device"/>
    <s v="CLICC Circ Desk"/>
    <s v="ITS MacBook 157"/>
  </r>
  <r>
    <x v="2"/>
    <n v="-1"/>
    <s v="UCLA Graduate"/>
    <s v="Graduate"/>
    <d v="2023-01-11T00:00:00"/>
    <s v="HDMIC34"/>
    <s v="HDMIC"/>
    <s v="HDMIC"/>
    <s v="Cable"/>
    <s v="Biomed Circ Desk"/>
    <s v="HDMC-BIO-04"/>
  </r>
  <r>
    <x v="2"/>
    <n v="-1"/>
    <s v="UCLA Graduate"/>
    <s v="Graduate"/>
    <d v="2023-01-11T00:00:00"/>
    <s v="HDST27"/>
    <s v="HDST"/>
    <s v="Headphones"/>
    <s v="Accessory"/>
    <s v="Biomed Circ Desk"/>
    <s v="HDS-BIO-10"/>
  </r>
  <r>
    <x v="2"/>
    <n v="-1"/>
    <s v="UCLA Graduate"/>
    <s v="Graduate"/>
    <d v="2023-01-11T00:00:00"/>
    <s v="HDST30"/>
    <s v="HDST"/>
    <s v="Headphones"/>
    <s v="Accessory"/>
    <s v="CLICC Circ Desk"/>
    <m/>
  </r>
  <r>
    <x v="2"/>
    <n v="-1"/>
    <s v="UCLA Graduate"/>
    <s v="Graduate"/>
    <d v="2023-01-11T00:00:00"/>
    <s v="HPUSBC05"/>
    <s v="HPUSBC"/>
    <s v="HPUSBC"/>
    <s v="Charger"/>
    <s v="SEL Boelter Circ Desk"/>
    <s v="HPUS-BOE-05"/>
  </r>
  <r>
    <x v="2"/>
    <n v="-1"/>
    <s v="UCLA Graduate"/>
    <s v="Graduate"/>
    <d v="2023-01-11T00:00:00"/>
    <s v="IPHONE21"/>
    <s v="IPHONE"/>
    <s v="IPHONE"/>
    <s v="Charger"/>
    <s v="SEL Boelter Circ Desk"/>
    <s v="IPH-BOE-05"/>
  </r>
  <r>
    <x v="2"/>
    <n v="-1"/>
    <s v="UCLA Graduate"/>
    <s v="Graduate"/>
    <d v="2023-01-11T00:00:00"/>
    <s v="IPHONE58"/>
    <s v="IPHONE"/>
    <s v="IPHONE"/>
    <s v="Charger"/>
    <s v="Biomed Circ Desk"/>
    <s v="IPH-BIO-02"/>
  </r>
  <r>
    <x v="2"/>
    <n v="-1"/>
    <s v="UCLA Graduate"/>
    <s v="Graduate"/>
    <d v="2023-01-11T00:00:00"/>
    <s v="MACUSBC19C19"/>
    <s v="MACUSBC"/>
    <s v="MACUSBC"/>
    <s v="Charger"/>
    <s v="CLICC Circ Desk"/>
    <s v="USBC-POW-02"/>
  </r>
  <r>
    <x v="2"/>
    <n v="-1"/>
    <s v="UCLA Graduate"/>
    <s v="Graduate"/>
    <d v="2023-01-11T00:00:00"/>
    <s v="MACUSBC24C24"/>
    <s v="MACUSBC"/>
    <s v="MACUSBC"/>
    <s v="Charger"/>
    <s v="CLICC Circ Desk"/>
    <s v="USBC-POW-07"/>
  </r>
  <r>
    <x v="2"/>
    <n v="-1"/>
    <s v="UCLA Graduate"/>
    <s v="Graduate"/>
    <d v="2023-01-11T00:00:00"/>
    <s v="WALLADPT03"/>
    <s v="WALLADPT"/>
    <s v="WALLADPT"/>
    <s v="Charger"/>
    <s v="SEL Boelter Circ Desk"/>
    <s v="ADP-BOE-01"/>
  </r>
  <r>
    <x v="2"/>
    <n v="-1"/>
    <s v="UCLA Graduate"/>
    <s v="Graduate"/>
    <d v="2023-01-12T00:00:00"/>
    <s v="MACUSBC12C12"/>
    <s v="MACUSBC"/>
    <s v="MACUSBC"/>
    <s v="Charger"/>
    <s v="Default Circulation Desk"/>
    <s v="USBC-LOC-01"/>
  </r>
  <r>
    <x v="2"/>
    <n v="-1"/>
    <s v="UCLA Graduate"/>
    <s v="Graduate"/>
    <d v="2023-01-12T00:00:00"/>
    <s v="MACUSBC19C19"/>
    <s v="MACUSBC"/>
    <s v="MACUSBC"/>
    <s v="Charger"/>
    <s v="CLICC Circ Desk"/>
    <s v="USBC-POW-02"/>
  </r>
  <r>
    <x v="2"/>
    <n v="-1"/>
    <s v="UCLA Graduate"/>
    <s v="Graduate"/>
    <d v="2023-01-18T00:00:00"/>
    <s v="CBK199"/>
    <s v="CBK"/>
    <s v="ChromeBook"/>
    <s v="Device"/>
    <s v="Biomed Circ Desk"/>
    <s v="CBK-BIO-10"/>
  </r>
  <r>
    <x v="2"/>
    <n v="-1"/>
    <s v="UCLA Graduate"/>
    <s v="Graduate"/>
    <d v="2023-01-18T00:00:00"/>
    <s v="CBK207"/>
    <s v="CBK"/>
    <s v="ChromeBook"/>
    <s v="Device"/>
    <s v="Biomed Circ Desk"/>
    <s v="CBK-BIO-18"/>
  </r>
  <r>
    <x v="2"/>
    <n v="-1"/>
    <s v="UCLA Graduate"/>
    <s v="Graduate"/>
    <d v="2023-01-18T00:00:00"/>
    <s v="CLICC-MM-077"/>
    <s v="CLICC-MM"/>
    <s v="iPad"/>
    <s v="Device"/>
    <s v="CLICC Circ Desk"/>
    <m/>
  </r>
  <r>
    <x v="2"/>
    <n v="-1"/>
    <s v="UCLA Graduate"/>
    <s v="Graduate"/>
    <d v="2023-01-18T00:00:00"/>
    <s v="HP027"/>
    <s v="HP"/>
    <s v="HP Laptop"/>
    <s v="Device"/>
    <s v="CLICC Circ Desk"/>
    <s v="WL-BCR-17"/>
  </r>
  <r>
    <x v="2"/>
    <n v="-1"/>
    <s v="UCLA Graduate"/>
    <s v="Graduate"/>
    <d v="2023-01-19T00:00:00"/>
    <s v="HP113"/>
    <s v="HP"/>
    <s v="HP Laptop"/>
    <s v="Device"/>
    <s v="CLICC Circ Desk"/>
    <s v="WL-PC2-02"/>
  </r>
  <r>
    <x v="2"/>
    <n v="-1"/>
    <s v="UCLA Graduate"/>
    <s v="Graduate"/>
    <d v="2023-01-23T00:00:00"/>
    <s v="CLICC-ML-0116"/>
    <s v="CLICC-ML"/>
    <s v="MacBook"/>
    <s v="Device"/>
    <s v="CLICC Circ Desk"/>
    <s v="ITS MacBook 160"/>
  </r>
  <r>
    <x v="2"/>
    <n v="-1"/>
    <s v="UCLA Graduate"/>
    <s v="Graduate"/>
    <d v="2023-01-25T00:00:00"/>
    <s v="CLICC-ML-2083"/>
    <s v="CLICC-ML"/>
    <s v="MacBook"/>
    <s v="Device"/>
    <s v="CLICC Circ Desk"/>
    <s v="CLICC-ML-2083"/>
  </r>
  <r>
    <x v="2"/>
    <n v="-1"/>
    <s v="UCLA Graduate"/>
    <s v="Graduate"/>
    <d v="2023-01-25T00:00:00"/>
    <s v="CLICC-MM-0034"/>
    <s v="CLICC-MM"/>
    <s v="iPad"/>
    <s v="Device"/>
    <s v="CLICC Circ Desk"/>
    <s v="ITS iPad 170"/>
  </r>
  <r>
    <x v="2"/>
    <n v="-1"/>
    <s v="UCLA Mgmt PhD"/>
    <s v="Graduate"/>
    <d v="2023-01-25T00:00:00"/>
    <s v="CLICC-MM-035"/>
    <s v="CLICC-MM"/>
    <s v="iPad"/>
    <s v="Device"/>
    <s v="CLICC Circ Desk"/>
    <m/>
  </r>
  <r>
    <x v="2"/>
    <n v="-1"/>
    <s v="UCLA Undergrad"/>
    <s v="Undergraduate"/>
    <d v="2023-01-11T00:00:00"/>
    <s v="ANDROID21"/>
    <s v="ANDROID"/>
    <s v="Android Charger"/>
    <s v="Charger"/>
    <s v="Default Circulation Desk"/>
    <s v="AND-LOC-06"/>
  </r>
  <r>
    <x v="2"/>
    <n v="-1"/>
    <s v="UCLA Undergrad"/>
    <s v="Undergraduate"/>
    <d v="2023-01-11T00:00:00"/>
    <s v="ANDROID22"/>
    <s v="ANDROID"/>
    <s v="Android Charger"/>
    <s v="Charger"/>
    <s v="CLICC Circ Desk"/>
    <s v="AND-POW-01"/>
  </r>
  <r>
    <x v="2"/>
    <n v="-1"/>
    <s v="UCLA Undergrad"/>
    <s v="Undergraduate"/>
    <d v="2023-01-11T00:00:00"/>
    <s v="HDMIC24"/>
    <s v="HDMIC"/>
    <s v="HDMIC"/>
    <s v="Cable"/>
    <s v="CLICC Circ Desk"/>
    <s v="HDMC-YRL-16"/>
  </r>
  <r>
    <x v="2"/>
    <n v="-1"/>
    <s v="UCLA Undergrad"/>
    <s v="Undergraduate"/>
    <d v="2023-01-11T00:00:00"/>
    <s v="HDST17"/>
    <s v="HDST"/>
    <s v="Headphones"/>
    <s v="Accessory"/>
    <s v="CLICC Circ Desk"/>
    <s v="HDS-POW-06"/>
  </r>
  <r>
    <x v="2"/>
    <n v="-1"/>
    <s v="UCLA Undergrad"/>
    <s v="Undergraduate"/>
    <d v="2023-01-11T00:00:00"/>
    <s v="HPUSBC05"/>
    <s v="HPUSBC"/>
    <s v="HPUSBC"/>
    <s v="Charger"/>
    <s v="SEL Boelter Circ Desk"/>
    <s v="HPUS-BOE-05"/>
  </r>
  <r>
    <x v="2"/>
    <n v="-1"/>
    <s v="UCLA Undergrad"/>
    <s v="Undergraduate"/>
    <d v="2023-01-11T00:00:00"/>
    <s v="HPUSBC06"/>
    <s v="HPUSBC"/>
    <s v="HPUSBC"/>
    <s v="Charger"/>
    <s v="SEL Boelter Circ Desk"/>
    <m/>
  </r>
  <r>
    <x v="2"/>
    <n v="-1"/>
    <s v="UCLA Undergrad"/>
    <s v="Undergraduate"/>
    <d v="2023-01-11T00:00:00"/>
    <s v="HPUSBC13"/>
    <s v="HPUSBC"/>
    <s v="HPUSBC"/>
    <s v="Charger"/>
    <s v="SEL Boelter Circ Desk"/>
    <m/>
  </r>
  <r>
    <x v="2"/>
    <n v="-1"/>
    <s v="UCLA Undergrad"/>
    <s v="Undergraduate"/>
    <d v="2023-01-11T00:00:00"/>
    <s v="IPHONE06"/>
    <s v="IPHONE"/>
    <s v="IPHONE"/>
    <s v="Charger"/>
    <s v="Music Circ Desk"/>
    <s v="IPH-MUS-06"/>
  </r>
  <r>
    <x v="2"/>
    <n v="-1"/>
    <s v="UCLA Undergrad"/>
    <s v="Undergraduate"/>
    <d v="2023-01-11T00:00:00"/>
    <s v="IPHONE25"/>
    <s v="IPHONE"/>
    <s v="IPHONE"/>
    <s v="Charger"/>
    <s v="CLICC Circ Desk"/>
    <s v="IPH-YRL-01"/>
  </r>
  <r>
    <x v="2"/>
    <n v="-1"/>
    <s v="UCLA Undergrad"/>
    <s v="Undergraduate"/>
    <d v="2023-01-11T00:00:00"/>
    <s v="IPHONE28"/>
    <s v="IPHONE"/>
    <s v="IPHONE"/>
    <s v="Charger"/>
    <s v="CLICC Circ Desk"/>
    <s v="IPH-YRL-04"/>
  </r>
  <r>
    <x v="2"/>
    <n v="-1"/>
    <s v="UCLA Undergrad"/>
    <s v="Undergraduate"/>
    <d v="2023-01-11T00:00:00"/>
    <s v="IPHONE31"/>
    <s v="IPHONE"/>
    <s v="IPHONE"/>
    <s v="Charger"/>
    <s v="CLICC Circ Desk"/>
    <s v="IPH-YRL-07"/>
  </r>
  <r>
    <x v="2"/>
    <n v="-1"/>
    <s v="UCLA Undergrad"/>
    <s v="Undergraduate"/>
    <d v="2023-01-11T00:00:00"/>
    <s v="IPHONE32"/>
    <s v="IPHONE"/>
    <s v="IPHONE"/>
    <s v="Charger"/>
    <s v="CLICC Circ Desk"/>
    <s v="IPH-YRL-08"/>
  </r>
  <r>
    <x v="2"/>
    <n v="-1"/>
    <s v="UCLA Undergrad"/>
    <s v="Undergraduate"/>
    <d v="2023-01-11T00:00:00"/>
    <s v="IPHONE46"/>
    <s v="IPHONE"/>
    <s v="IPHONE"/>
    <s v="Charger"/>
    <s v="CLICC Circ Desk"/>
    <s v="IPH-POW-02"/>
  </r>
  <r>
    <x v="2"/>
    <n v="-1"/>
    <s v="UCLA Undergrad"/>
    <s v="Undergraduate"/>
    <d v="2023-01-11T00:00:00"/>
    <s v="IPHONE52"/>
    <s v="IPHONE"/>
    <s v="IPHONE"/>
    <s v="Charger"/>
    <s v="CLICC Circ Desk"/>
    <s v="IPH-POW-08"/>
  </r>
  <r>
    <x v="2"/>
    <n v="-1"/>
    <s v="UCLA Undergrad"/>
    <s v="Undergraduate"/>
    <d v="2023-01-11T00:00:00"/>
    <s v="MACCHRG42"/>
    <s v="MACCHRG"/>
    <s v="MACCHRG"/>
    <s v="Charger"/>
    <s v="CLICC Circ Desk"/>
    <s v="MAGT-YRL-04"/>
  </r>
  <r>
    <x v="2"/>
    <n v="-1"/>
    <s v="UCLA Undergrad"/>
    <s v="Undergraduate"/>
    <d v="2023-01-11T00:00:00"/>
    <s v="MACCHRG48"/>
    <s v="MACCHRG"/>
    <s v="MACCHRG"/>
    <s v="Charger"/>
    <s v="CLICC Circ Desk"/>
    <s v="MAGT-POW-02"/>
  </r>
  <r>
    <x v="2"/>
    <n v="-1"/>
    <s v="UCLA Undergrad"/>
    <s v="Undergraduate"/>
    <d v="2023-01-11T00:00:00"/>
    <s v="MACCHRG53"/>
    <s v="MACCHRG"/>
    <s v="MACCHRG"/>
    <s v="Charger"/>
    <s v="CLICC Circ Desk"/>
    <s v="MAGT-POW-07"/>
  </r>
  <r>
    <x v="2"/>
    <n v="-1"/>
    <s v="UCLA Undergrad"/>
    <s v="Undergraduate"/>
    <d v="2023-01-11T00:00:00"/>
    <s v="MACCHRG58"/>
    <s v="MACCHRG"/>
    <s v="MACCHRG"/>
    <s v="Charger"/>
    <s v="CLICC Circ Desk"/>
    <s v="MAGT-POW-12"/>
  </r>
  <r>
    <x v="2"/>
    <n v="-1"/>
    <s v="UCLA Undergrad"/>
    <s v="Undergraduate"/>
    <d v="2023-01-11T00:00:00"/>
    <s v="MACCHRG59"/>
    <s v="MACCHRG"/>
    <s v="MACCHRG"/>
    <s v="Charger"/>
    <s v="CLICC Circ Desk"/>
    <s v="MAGT-POW-13"/>
  </r>
  <r>
    <x v="2"/>
    <n v="-1"/>
    <s v="UCLA Undergrad"/>
    <s v="Undergraduate"/>
    <d v="2023-01-11T00:00:00"/>
    <s v="MACCHRG61"/>
    <s v="MACCHRG"/>
    <s v="MACCHRG"/>
    <s v="Charger"/>
    <s v="CLICC Circ Desk"/>
    <s v="MAGT-POW-15"/>
  </r>
  <r>
    <x v="2"/>
    <n v="-1"/>
    <s v="UCLA Undergrad"/>
    <s v="Undergraduate"/>
    <d v="2023-01-11T00:00:00"/>
    <s v="MACCHRG63"/>
    <s v="MACCHRG"/>
    <s v="MACCHRG"/>
    <s v="Charger"/>
    <s v="Biomed Circ Desk"/>
    <s v="MAGT-BIO-02"/>
  </r>
  <r>
    <x v="2"/>
    <n v="-1"/>
    <s v="UCLA Undergrad"/>
    <s v="Undergraduate"/>
    <d v="2023-01-11T00:00:00"/>
    <s v="MACUSBC07C07"/>
    <s v="MACUSBC"/>
    <s v="MACUSBC"/>
    <s v="Charger"/>
    <s v="CLICC Circ Desk"/>
    <s v="USBC-YRL-03"/>
  </r>
  <r>
    <x v="2"/>
    <n v="-1"/>
    <s v="UCLA Undergrad"/>
    <s v="Undergraduate"/>
    <d v="2023-01-11T00:00:00"/>
    <s v="MACUSBC08C08"/>
    <s v="MACUSBC"/>
    <s v="MACUSBC"/>
    <s v="Charger"/>
    <s v="CLICC Circ Desk"/>
    <s v="USBC-YRL-04"/>
  </r>
  <r>
    <x v="2"/>
    <n v="-1"/>
    <s v="UCLA Undergrad"/>
    <s v="Undergraduate"/>
    <d v="2023-01-11T00:00:00"/>
    <s v="MACUSBC12C12"/>
    <s v="MACUSBC"/>
    <s v="MACUSBC"/>
    <s v="Charger"/>
    <s v="Default Circulation Desk"/>
    <s v="USBC-LOC-01"/>
  </r>
  <r>
    <x v="2"/>
    <n v="-1"/>
    <s v="UCLA Undergrad"/>
    <s v="Undergraduate"/>
    <d v="2023-01-11T00:00:00"/>
    <s v="MACUSBC16C16"/>
    <s v="MACUSBC"/>
    <s v="MACUSBC"/>
    <s v="Charger"/>
    <s v="Default Circulation Desk"/>
    <s v="USBC-LOC-05"/>
  </r>
  <r>
    <x v="2"/>
    <n v="-1"/>
    <s v="UCLA Undergrad"/>
    <s v="Undergraduate"/>
    <d v="2023-01-11T00:00:00"/>
    <s v="MACUSBC17C17"/>
    <s v="MACUSBC"/>
    <s v="MACUSBC"/>
    <s v="Charger"/>
    <s v="CLICC Circ Desk"/>
    <s v="USBC-LOC-06"/>
  </r>
  <r>
    <x v="2"/>
    <n v="-1"/>
    <s v="UCLA Undergrad"/>
    <s v="Undergraduate"/>
    <d v="2023-01-11T00:00:00"/>
    <s v="MACUSBC20C20"/>
    <s v="MACUSBC"/>
    <s v="MACUSBC"/>
    <s v="Charger"/>
    <s v="CLICC Circ Desk"/>
    <s v="USBC-POW-03"/>
  </r>
  <r>
    <x v="2"/>
    <n v="-1"/>
    <s v="UCLA Undergrad"/>
    <s v="Undergraduate"/>
    <d v="2023-01-11T00:00:00"/>
    <s v="MACUSBC25C25"/>
    <s v="MACUSBC"/>
    <s v="MACUSBC"/>
    <s v="Charger"/>
    <s v="CLICC Circ Desk"/>
    <s v="USBC-POW-08"/>
  </r>
  <r>
    <x v="2"/>
    <n v="-1"/>
    <s v="UCLA Undergrad"/>
    <s v="Undergraduate"/>
    <d v="2023-01-11T00:00:00"/>
    <s v="MACUSBC27C27"/>
    <s v="MACUSBC"/>
    <s v="MACUSBC"/>
    <s v="Charger"/>
    <s v="CLICC Circ Desk"/>
    <s v="USBC-POW-10"/>
  </r>
  <r>
    <x v="2"/>
    <n v="-1"/>
    <s v="UCLA Undergrad"/>
    <s v="Undergraduate"/>
    <d v="2023-01-11T00:00:00"/>
    <s v="MACUSBC29C29"/>
    <s v="MACUSBC"/>
    <s v="MACUSBC"/>
    <s v="Charger"/>
    <s v="CLICC Circ Desk"/>
    <m/>
  </r>
  <r>
    <x v="2"/>
    <n v="-1"/>
    <s v="UCLA Undergrad"/>
    <s v="Undergraduate"/>
    <d v="2023-01-11T00:00:00"/>
    <s v="OLDMACCHRG18"/>
    <s v="OLDMACCHRG"/>
    <s v="OLDMACCHRG"/>
    <s v="Charger"/>
    <s v="CLICC Circ Desk"/>
    <s v="MAGL-POW-02"/>
  </r>
  <r>
    <x v="2"/>
    <n v="-1"/>
    <s v="UCLA Undergrad"/>
    <s v="Undergraduate"/>
    <d v="2023-01-11T00:00:00"/>
    <s v="OMNI25"/>
    <s v="OMNI"/>
    <s v="OMNI"/>
    <s v="Charger"/>
    <s v="Music Circ Desk"/>
    <s v="OMN-MUS-05"/>
  </r>
  <r>
    <x v="2"/>
    <n v="-1"/>
    <s v="UCLA Undergrad"/>
    <s v="Undergraduate"/>
    <d v="2023-01-11T00:00:00"/>
    <s v="UHDMI19"/>
    <s v="UHDMI"/>
    <s v="UHDMI"/>
    <s v="Cable"/>
    <s v="CLICC Circ Desk"/>
    <m/>
  </r>
  <r>
    <x v="2"/>
    <n v="-1"/>
    <s v="UCLA Undergrad"/>
    <s v="Undergraduate"/>
    <d v="2023-01-11T00:00:00"/>
    <s v="WALLADPT12"/>
    <s v="WALLADPT"/>
    <s v="WALLADPT"/>
    <s v="Charger"/>
    <s v="CLICC Circ Desk"/>
    <s v="ADP-POW-01"/>
  </r>
  <r>
    <x v="2"/>
    <n v="-1"/>
    <s v="UCLA Undergrad"/>
    <s v="Undergraduate"/>
    <d v="2023-01-11T00:00:00"/>
    <s v="WALLADPT32"/>
    <s v="WALLADPT"/>
    <s v="WALLADPT"/>
    <s v="Charger"/>
    <s v="CLICC Circ Desk"/>
    <m/>
  </r>
  <r>
    <x v="2"/>
    <n v="-1"/>
    <s v="UCLA Undergrad"/>
    <s v="Undergraduate"/>
    <d v="2023-01-11T00:00:00"/>
    <s v="WALLADPT38"/>
    <s v="WALLADPT"/>
    <s v="WALLADPT"/>
    <s v="Charger"/>
    <s v="CLICC Circ Desk"/>
    <m/>
  </r>
  <r>
    <x v="2"/>
    <n v="-1"/>
    <s v="UCLA Undergrad"/>
    <s v="Undergraduate"/>
    <d v="2023-01-11T00:00:00"/>
    <s v="WALLADPT39"/>
    <s v="WALLADPT"/>
    <s v="WALLADPT"/>
    <s v="Charger"/>
    <s v="CLICC Circ Desk"/>
    <m/>
  </r>
  <r>
    <x v="2"/>
    <n v="-1"/>
    <s v="UCLA Undergrad"/>
    <s v="Undergraduate"/>
    <d v="2023-01-11T00:00:00"/>
    <s v="WALLADPT40"/>
    <s v="WALLADPT"/>
    <s v="WALLADPT"/>
    <s v="Charger"/>
    <s v="CLICC Circ Desk"/>
    <m/>
  </r>
  <r>
    <x v="2"/>
    <n v="-1"/>
    <s v="UCLA Undergrad"/>
    <s v="Undergraduate"/>
    <d v="2023-01-11T00:00:00"/>
    <s v="WALLADPT47"/>
    <s v="WALLADPT"/>
    <s v="WALLADPT"/>
    <s v="Charger"/>
    <s v="CLICC Circ Desk"/>
    <m/>
  </r>
  <r>
    <x v="2"/>
    <n v="-1"/>
    <s v="UCLA Undergrad"/>
    <s v="Undergraduate"/>
    <d v="2023-01-11T00:00:00"/>
    <s v="WALLADPT48"/>
    <s v="WALLADPT"/>
    <s v="WALLADPT"/>
    <s v="Charger"/>
    <s v="CLICC Circ Desk"/>
    <m/>
  </r>
  <r>
    <x v="2"/>
    <n v="-1"/>
    <s v="UCLA Undergrad"/>
    <s v="Undergraduate"/>
    <d v="2023-01-18T00:00:00"/>
    <s v="CBK211"/>
    <s v="CBK"/>
    <s v="ChromeBook"/>
    <s v="Device"/>
    <s v="SEL Boelter Circ Desk"/>
    <s v="CBK-BOE-02"/>
  </r>
  <r>
    <x v="2"/>
    <n v="-1"/>
    <s v="UCLA Undergrad"/>
    <s v="Undergraduate"/>
    <d v="2023-01-18T00:00:00"/>
    <s v="CBK373"/>
    <s v="CBK"/>
    <s v="ChromeBook"/>
    <s v="Device"/>
    <s v="Default Circulation Desk"/>
    <s v="CBK-CLICC-124"/>
  </r>
  <r>
    <x v="2"/>
    <n v="-1"/>
    <s v="UCLA Undergrad"/>
    <s v="Undergraduate"/>
    <d v="2023-01-18T00:00:00"/>
    <s v="CBK386"/>
    <s v="CBK"/>
    <s v="ChromeBook"/>
    <s v="Device"/>
    <s v="CLICC Circ Desk"/>
    <s v="CBK-CLICC-137"/>
  </r>
  <r>
    <x v="2"/>
    <n v="-1"/>
    <s v="UCLA Undergrad"/>
    <s v="Undergraduate"/>
    <d v="2023-01-18T00:00:00"/>
    <s v="CBK388"/>
    <s v="CBK"/>
    <s v="ChromeBook"/>
    <s v="Device"/>
    <s v="CLICC Circ Desk"/>
    <s v="CBK-CLICC-139"/>
  </r>
  <r>
    <x v="2"/>
    <n v="-1"/>
    <s v="UCLA Undergrad"/>
    <s v="Undergraduate"/>
    <d v="2023-01-18T00:00:00"/>
    <s v="CBK399"/>
    <s v="CBK"/>
    <s v="ChromeBook"/>
    <s v="Device"/>
    <s v="CLICC Circ Desk"/>
    <s v="CBK-CLICC-150"/>
  </r>
  <r>
    <x v="2"/>
    <n v="-1"/>
    <s v="UCLA Undergrad"/>
    <s v="Undergraduate"/>
    <d v="2023-01-18T00:00:00"/>
    <s v="CBK412"/>
    <s v="CBK"/>
    <s v="ChromeBook"/>
    <s v="Device"/>
    <s v="CLICC Circ Desk"/>
    <s v="CBK-CLICC-163"/>
  </r>
  <r>
    <x v="2"/>
    <n v="-1"/>
    <s v="UCLA Undergrad"/>
    <s v="Undergraduate"/>
    <d v="2023-01-18T00:00:00"/>
    <s v="CLICC-ML-0032"/>
    <s v="CLICC-ML"/>
    <s v="MacBook"/>
    <s v="Device"/>
    <s v="CLICC Circ Desk"/>
    <s v="ITS MacBook 123"/>
  </r>
  <r>
    <x v="2"/>
    <n v="-1"/>
    <s v="UCLA Undergrad"/>
    <s v="Undergraduate"/>
    <d v="2023-01-18T00:00:00"/>
    <s v="CLICC-ML-0069"/>
    <s v="CLICC-ML"/>
    <s v="MacBook"/>
    <s v="Device"/>
    <s v="CLICC Circ Desk"/>
    <s v="ITS MacBook 47"/>
  </r>
  <r>
    <x v="2"/>
    <n v="-1"/>
    <s v="UCLA Undergrad"/>
    <s v="Undergraduate"/>
    <d v="2023-01-18T00:00:00"/>
    <s v="CLICC-MM-0011"/>
    <s v="CLICC-MM"/>
    <s v="iPad"/>
    <s v="Device"/>
    <s v="CLICC Circ Desk"/>
    <s v="ITS iPad 184"/>
  </r>
  <r>
    <x v="2"/>
    <n v="-1"/>
    <s v="UCLA Undergrad"/>
    <s v="Undergraduate"/>
    <d v="2023-01-18T00:00:00"/>
    <s v="CLICC-MM-0035"/>
    <s v="CLICC-MM"/>
    <s v="iPad"/>
    <s v="Device"/>
    <s v="CLICC Circ Desk"/>
    <s v="ITS iPad 77"/>
  </r>
  <r>
    <x v="2"/>
    <n v="-1"/>
    <s v="UCLA Undergrad"/>
    <s v="Undergraduate"/>
    <d v="2023-01-18T00:00:00"/>
    <s v="CLICC-MM-074"/>
    <s v="CLICC-MM"/>
    <s v="iPad"/>
    <s v="Device"/>
    <s v="CLICC Circ Desk"/>
    <m/>
  </r>
  <r>
    <x v="2"/>
    <n v="-1"/>
    <s v="UCLA Undergrad"/>
    <s v="Undergraduate"/>
    <d v="2023-01-18T00:00:00"/>
    <s v="HP010"/>
    <s v="HP"/>
    <s v="HP Laptop"/>
    <s v="Device"/>
    <s v="CLICC Circ Desk"/>
    <s v="WL-BIO-10"/>
  </r>
  <r>
    <x v="2"/>
    <n v="-1"/>
    <s v="UCLA Undergrad"/>
    <s v="Undergraduate"/>
    <d v="2023-01-18T00:00:00"/>
    <s v="HP120"/>
    <s v="HP"/>
    <s v="HP Laptop"/>
    <s v="Device"/>
    <s v="CLICC Circ Desk"/>
    <s v="WL-PC2-09"/>
  </r>
  <r>
    <x v="2"/>
    <n v="-1"/>
    <s v="UCLA Undergrad"/>
    <s v="Undergraduate"/>
    <d v="2023-01-20T00:00:00"/>
    <s v="HP004"/>
    <s v="HP"/>
    <s v="HP Laptop"/>
    <s v="Device"/>
    <s v="CLICC Circ Desk"/>
    <s v="WL-BIO-04"/>
  </r>
  <r>
    <x v="2"/>
    <n v="-1"/>
    <s v="UCLA Undergrad"/>
    <s v="Undergraduate"/>
    <d v="2023-01-24T00:00:00"/>
    <s v="CLICC-ML-0012"/>
    <s v="CLICC-ML"/>
    <s v="MacBook"/>
    <s v="Device"/>
    <s v="CLICC Circ Desk"/>
    <s v="ITS MacBook 61"/>
  </r>
  <r>
    <x v="2"/>
    <n v="-1"/>
    <s v="UCLA Undergrad"/>
    <s v="Undergraduate"/>
    <d v="2023-01-24T00:00:00"/>
    <s v="HP134"/>
    <s v="HP"/>
    <s v="HP Laptop"/>
    <s v="Device"/>
    <s v="CLICC Circ Desk"/>
    <s v="WL-PC2-23"/>
  </r>
  <r>
    <x v="2"/>
    <n v="-1"/>
    <s v="UCLA Undergrad"/>
    <s v="Undergraduate"/>
    <d v="2023-01-25T00:00:00"/>
    <s v="CLICC-ML-0061"/>
    <s v="CLICC-ML"/>
    <s v="MacBook"/>
    <s v="Device"/>
    <s v="CLICC Circ Desk"/>
    <s v="ITS MacBook 168"/>
  </r>
  <r>
    <x v="2"/>
    <n v="-1"/>
    <s v="UCLA Undergrad"/>
    <s v="Undergraduate"/>
    <d v="2023-01-25T00:00:00"/>
    <s v="CLICC-ML-0069"/>
    <s v="CLICC-ML"/>
    <s v="MacBook"/>
    <s v="Device"/>
    <s v="CLICC Circ Desk"/>
    <s v="ITS MacBook 47"/>
  </r>
  <r>
    <x v="2"/>
    <n v="-1"/>
    <s v="UCLA Undergrad"/>
    <s v="Undergraduate"/>
    <d v="2023-01-25T00:00:00"/>
    <s v="CLICC-ML-0125"/>
    <s v="CLICC-ML"/>
    <s v="MacBook"/>
    <s v="Device"/>
    <s v="CLICC Circ Desk"/>
    <s v="ITS MacBook 174"/>
  </r>
  <r>
    <x v="2"/>
    <n v="-1"/>
    <s v="UCLA Undergrad"/>
    <s v="Undergraduate"/>
    <d v="2023-01-25T00:00:00"/>
    <s v="CLICC-ML-2035"/>
    <s v="CLICC-ML"/>
    <s v="MacBook"/>
    <s v="Device"/>
    <s v="CLICC Circ Desk"/>
    <s v="CLICC-ML-2035"/>
  </r>
  <r>
    <x v="2"/>
    <n v="-1"/>
    <s v="UCLA Undergrad"/>
    <s v="Undergraduate"/>
    <d v="2023-01-25T00:00:00"/>
    <s v="CLICC-MM-009"/>
    <s v="CLICC-MM"/>
    <s v="iPad"/>
    <s v="Device"/>
    <s v="CLICC Circ Desk"/>
    <m/>
  </r>
  <r>
    <x v="2"/>
    <n v="-1"/>
    <s v="UCLA Undergrad"/>
    <s v="Undergraduate"/>
    <d v="2023-01-25T00:00:00"/>
    <s v="HP101"/>
    <s v="HP"/>
    <s v="HP Laptop"/>
    <s v="Device"/>
    <s v="CLICC Circ Desk"/>
    <s v="WL-POW-10"/>
  </r>
  <r>
    <x v="2"/>
    <n v="-1"/>
    <s v="UCLA Undergrad"/>
    <s v="Undergraduate"/>
    <d v="2023-01-25T00:00:00"/>
    <s v="HP131"/>
    <s v="HP"/>
    <s v="HP Laptop"/>
    <s v="Device"/>
    <s v="CLICC Circ Desk"/>
    <s v="WL-PC2-20"/>
  </r>
  <r>
    <x v="2"/>
    <n v="5564738850006530"/>
    <s v="UCLA Undergrad"/>
    <s v="Undergraduate"/>
    <d v="2023-01-18T00:00:00"/>
    <s v="CLICC-ML-0133"/>
    <s v="CLICC-ML"/>
    <s v="MacBook"/>
    <s v="Device"/>
    <s v="CLICC Circ Desk"/>
    <s v="ITS MacBook 142"/>
  </r>
  <r>
    <x v="2"/>
    <n v="9399417670006530"/>
    <s v="UCLA Undergrad"/>
    <s v="Undergraduate"/>
    <d v="2023-01-18T00:00:00"/>
    <s v="CLICC-ML-0105"/>
    <s v="CLICC-ML"/>
    <s v="MacBook"/>
    <s v="Device"/>
    <s v="CLICC Circ Desk"/>
    <s v="ITS MacBook 105"/>
  </r>
  <r>
    <x v="2"/>
    <n v="9401453510006530"/>
    <s v="UCLA Undergrad"/>
    <s v="Undergraduate"/>
    <d v="2023-01-25T00:00:00"/>
    <s v="HP149"/>
    <s v="HP"/>
    <s v="HP Laptop"/>
    <s v="Device"/>
    <s v="CLICC Circ Desk"/>
    <s v="WL-LTL-03"/>
  </r>
  <r>
    <x v="3"/>
    <n v="-1"/>
    <s v="UCLA Academic"/>
    <s v="Academic"/>
    <d v="2023-01-19T00:00:00"/>
    <s v="CBK410"/>
    <s v="CBK"/>
    <s v="ChromeBook"/>
    <s v="Device"/>
    <s v="CLICC Circ Desk"/>
    <s v="CBK-CLICC-161"/>
  </r>
  <r>
    <x v="3"/>
    <n v="-1"/>
    <s v="UCLA Graduate"/>
    <s v="Graduate"/>
    <d v="2023-01-12T00:00:00"/>
    <s v="HDMIC24"/>
    <s v="HDMIC"/>
    <s v="HDMIC"/>
    <s v="Cable"/>
    <s v="CLICC Circ Desk"/>
    <s v="HDMC-YRL-16"/>
  </r>
  <r>
    <x v="3"/>
    <n v="-1"/>
    <s v="UCLA Graduate"/>
    <s v="Graduate"/>
    <d v="2023-01-12T00:00:00"/>
    <s v="HDST17"/>
    <s v="HDST"/>
    <s v="Headphones"/>
    <s v="Accessory"/>
    <s v="CLICC Circ Desk"/>
    <s v="HDS-POW-06"/>
  </r>
  <r>
    <x v="3"/>
    <n v="-1"/>
    <s v="UCLA Graduate"/>
    <s v="Graduate"/>
    <d v="2023-01-12T00:00:00"/>
    <s v="HPUSBC04"/>
    <s v="HPUSBC"/>
    <s v="HPUSBC"/>
    <s v="Charger"/>
    <s v="SEL Boelter Circ Desk"/>
    <s v="HPUS-BOE-04"/>
  </r>
  <r>
    <x v="3"/>
    <n v="-1"/>
    <s v="UCLA Graduate"/>
    <s v="Graduate"/>
    <d v="2023-01-12T00:00:00"/>
    <s v="HPUSBC05"/>
    <s v="HPUSBC"/>
    <s v="HPUSBC"/>
    <s v="Charger"/>
    <s v="SEL Boelter Circ Desk"/>
    <s v="HPUS-BOE-05"/>
  </r>
  <r>
    <x v="3"/>
    <n v="-1"/>
    <s v="UCLA Graduate"/>
    <s v="Graduate"/>
    <d v="2023-01-12T00:00:00"/>
    <s v="HPUSBC06"/>
    <s v="HPUSBC"/>
    <s v="HPUSBC"/>
    <s v="Charger"/>
    <s v="SEL Boelter Circ Desk"/>
    <m/>
  </r>
  <r>
    <x v="3"/>
    <n v="-1"/>
    <s v="UCLA Graduate"/>
    <s v="Graduate"/>
    <d v="2023-01-12T00:00:00"/>
    <s v="IPHONE21"/>
    <s v="IPHONE"/>
    <s v="IPHONE"/>
    <s v="Charger"/>
    <s v="SEL Boelter Circ Desk"/>
    <s v="IPH-BOE-05"/>
  </r>
  <r>
    <x v="3"/>
    <n v="-1"/>
    <s v="UCLA Graduate"/>
    <s v="Graduate"/>
    <d v="2023-01-12T00:00:00"/>
    <s v="IPHONE28"/>
    <s v="IPHONE"/>
    <s v="IPHONE"/>
    <s v="Charger"/>
    <s v="CLICC Circ Desk"/>
    <s v="IPH-YRL-04"/>
  </r>
  <r>
    <x v="3"/>
    <n v="-1"/>
    <s v="UCLA Graduate"/>
    <s v="Graduate"/>
    <d v="2023-01-12T00:00:00"/>
    <s v="IPHONE34"/>
    <s v="IPHONE"/>
    <s v="IPHONE"/>
    <s v="Charger"/>
    <s v="CLICC Circ Desk"/>
    <s v="IPH-YRL-10"/>
  </r>
  <r>
    <x v="3"/>
    <n v="-1"/>
    <s v="UCLA Graduate"/>
    <s v="Graduate"/>
    <d v="2023-01-12T00:00:00"/>
    <s v="IPHONE46"/>
    <s v="IPHONE"/>
    <s v="IPHONE"/>
    <s v="Charger"/>
    <s v="CLICC Circ Desk"/>
    <s v="IPH-POW-02"/>
  </r>
  <r>
    <x v="3"/>
    <n v="-1"/>
    <s v="UCLA Graduate"/>
    <s v="Graduate"/>
    <d v="2023-01-12T00:00:00"/>
    <s v="IPHONE48"/>
    <s v="IPHONE"/>
    <s v="IPHONE"/>
    <s v="Charger"/>
    <s v="CLICC Circ Desk"/>
    <s v="IPH-POW-04"/>
  </r>
  <r>
    <x v="3"/>
    <n v="-1"/>
    <s v="UCLA Graduate"/>
    <s v="Graduate"/>
    <d v="2023-01-12T00:00:00"/>
    <s v="IPHONE54"/>
    <s v="IPHONE"/>
    <s v="IPHONE"/>
    <s v="Charger"/>
    <s v="CLICC Circ Desk"/>
    <s v="IPH-POW-10"/>
  </r>
  <r>
    <x v="3"/>
    <n v="-1"/>
    <s v="UCLA Graduate"/>
    <s v="Graduate"/>
    <d v="2023-01-12T00:00:00"/>
    <s v="MACCHRG48"/>
    <s v="MACCHRG"/>
    <s v="MACCHRG"/>
    <s v="Charger"/>
    <s v="CLICC Circ Desk"/>
    <s v="MAGT-POW-02"/>
  </r>
  <r>
    <x v="3"/>
    <n v="-1"/>
    <s v="UCLA Graduate"/>
    <s v="Graduate"/>
    <d v="2023-01-12T00:00:00"/>
    <s v="MACCHRG61"/>
    <s v="MACCHRG"/>
    <s v="MACCHRG"/>
    <s v="Charger"/>
    <s v="CLICC Circ Desk"/>
    <s v="MAGT-POW-15"/>
  </r>
  <r>
    <x v="3"/>
    <n v="-1"/>
    <s v="UCLA Graduate"/>
    <s v="Graduate"/>
    <d v="2023-01-12T00:00:00"/>
    <s v="MACUSBC06C06"/>
    <s v="MACUSBC"/>
    <s v="MACUSBC"/>
    <s v="Charger"/>
    <s v="CLICC Circ Desk"/>
    <s v="USBC-YRL-02"/>
  </r>
  <r>
    <x v="3"/>
    <n v="-1"/>
    <s v="UCLA Graduate"/>
    <s v="Graduate"/>
    <d v="2023-01-12T00:00:00"/>
    <s v="MACUSBC07C07"/>
    <s v="MACUSBC"/>
    <s v="MACUSBC"/>
    <s v="Charger"/>
    <s v="CLICC Circ Desk"/>
    <s v="USBC-YRL-03"/>
  </r>
  <r>
    <x v="3"/>
    <n v="-1"/>
    <s v="UCLA Graduate"/>
    <s v="Graduate"/>
    <d v="2023-01-12T00:00:00"/>
    <s v="MACUSBC08C08"/>
    <s v="MACUSBC"/>
    <s v="MACUSBC"/>
    <s v="Charger"/>
    <s v="CLICC Circ Desk"/>
    <s v="USBC-YRL-04"/>
  </r>
  <r>
    <x v="3"/>
    <n v="-1"/>
    <s v="UCLA Graduate"/>
    <s v="Graduate"/>
    <d v="2023-01-12T00:00:00"/>
    <s v="MACUSBC20C20"/>
    <s v="MACUSBC"/>
    <s v="MACUSBC"/>
    <s v="Charger"/>
    <s v="CLICC Circ Desk"/>
    <s v="USBC-POW-03"/>
  </r>
  <r>
    <x v="3"/>
    <n v="-1"/>
    <s v="UCLA Graduate"/>
    <s v="Graduate"/>
    <d v="2023-01-12T00:00:00"/>
    <s v="MACUSBC24C24"/>
    <s v="MACUSBC"/>
    <s v="MACUSBC"/>
    <s v="Charger"/>
    <s v="CLICC Circ Desk"/>
    <s v="USBC-POW-07"/>
  </r>
  <r>
    <x v="3"/>
    <n v="-1"/>
    <s v="UCLA Graduate"/>
    <s v="Graduate"/>
    <d v="2023-01-12T00:00:00"/>
    <s v="MACUSBC25C25"/>
    <s v="MACUSBC"/>
    <s v="MACUSBC"/>
    <s v="Charger"/>
    <s v="CLICC Circ Desk"/>
    <s v="USBC-POW-08"/>
  </r>
  <r>
    <x v="3"/>
    <n v="-1"/>
    <s v="UCLA Graduate"/>
    <s v="Graduate"/>
    <d v="2023-01-12T00:00:00"/>
    <s v="UHDMI12"/>
    <s v="UHDMI"/>
    <s v="UHDMI"/>
    <s v="Cable"/>
    <s v="CLICC Circ Desk"/>
    <m/>
  </r>
  <r>
    <x v="3"/>
    <n v="-1"/>
    <s v="UCLA Graduate"/>
    <s v="Graduate"/>
    <d v="2023-01-12T00:00:00"/>
    <s v="UVGA11"/>
    <s v="UVGA"/>
    <s v="UVGA"/>
    <s v="Cable"/>
    <s v="Biomed Circ Desk"/>
    <s v="UVGA-BIO-01"/>
  </r>
  <r>
    <x v="3"/>
    <n v="-1"/>
    <s v="UCLA Graduate"/>
    <s v="Graduate"/>
    <d v="2023-01-12T00:00:00"/>
    <s v="UVGA20"/>
    <s v="UVGA"/>
    <s v="UVGA"/>
    <s v="Cable"/>
    <s v="CLICC Circ Desk"/>
    <m/>
  </r>
  <r>
    <x v="3"/>
    <n v="-1"/>
    <s v="UCLA Graduate"/>
    <s v="Graduate"/>
    <d v="2023-01-12T00:00:00"/>
    <s v="WALLADPT03"/>
    <s v="WALLADPT"/>
    <s v="WALLADPT"/>
    <s v="Charger"/>
    <s v="SEL Boelter Circ Desk"/>
    <s v="ADP-BOE-01"/>
  </r>
  <r>
    <x v="3"/>
    <n v="-1"/>
    <s v="UCLA Graduate"/>
    <s v="Graduate"/>
    <d v="2023-01-12T00:00:00"/>
    <s v="WALLADPT32"/>
    <s v="WALLADPT"/>
    <s v="WALLADPT"/>
    <s v="Charger"/>
    <s v="CLICC Circ Desk"/>
    <m/>
  </r>
  <r>
    <x v="3"/>
    <n v="-1"/>
    <s v="UCLA Graduate"/>
    <s v="Graduate"/>
    <d v="2023-01-12T00:00:00"/>
    <s v="WALLADPT41"/>
    <s v="WALLADPT"/>
    <s v="WALLADPT"/>
    <s v="Charger"/>
    <s v="CLICC Circ Desk"/>
    <m/>
  </r>
  <r>
    <x v="3"/>
    <n v="-1"/>
    <s v="UCLA Graduate"/>
    <s v="Graduate"/>
    <d v="2023-01-12T00:00:00"/>
    <s v="WALLADPT44"/>
    <s v="WALLADPT"/>
    <s v="WALLADPT"/>
    <s v="Charger"/>
    <s v="CLICC Circ Desk"/>
    <m/>
  </r>
  <r>
    <x v="3"/>
    <n v="-1"/>
    <s v="UCLA Graduate"/>
    <s v="Graduate"/>
    <d v="2023-01-12T00:00:00"/>
    <s v="WALLADPT45"/>
    <s v="WALLADPT"/>
    <s v="WALLADPT"/>
    <s v="Charger"/>
    <s v="CLICC Circ Desk"/>
    <m/>
  </r>
  <r>
    <x v="3"/>
    <n v="-1"/>
    <s v="UCLA Graduate"/>
    <s v="Graduate"/>
    <d v="2023-01-19T00:00:00"/>
    <s v="CBK130"/>
    <s v="CBK"/>
    <s v="ChromeBook"/>
    <s v="Device"/>
    <s v="Default Circulation Desk"/>
    <s v="CMUS-01"/>
  </r>
  <r>
    <x v="3"/>
    <n v="-1"/>
    <s v="UCLA Graduate"/>
    <s v="Graduate"/>
    <d v="2023-01-19T00:00:00"/>
    <s v="CBK199"/>
    <s v="CBK"/>
    <s v="ChromeBook"/>
    <s v="Device"/>
    <s v="Biomed Circ Desk"/>
    <s v="CBK-BIO-10"/>
  </r>
  <r>
    <x v="3"/>
    <n v="-1"/>
    <s v="UCLA Graduate"/>
    <s v="Graduate"/>
    <d v="2023-01-19T00:00:00"/>
    <s v="CBK207"/>
    <s v="CBK"/>
    <s v="ChromeBook"/>
    <s v="Device"/>
    <s v="Biomed Circ Desk"/>
    <s v="CBK-BIO-18"/>
  </r>
  <r>
    <x v="3"/>
    <n v="-1"/>
    <s v="UCLA Graduate"/>
    <s v="Graduate"/>
    <d v="2023-01-19T00:00:00"/>
    <s v="CBK408"/>
    <s v="CBK"/>
    <s v="ChromeBook"/>
    <s v="Device"/>
    <s v="CLICC Circ Desk"/>
    <s v="CBK-CLICC-159"/>
  </r>
  <r>
    <x v="3"/>
    <n v="-1"/>
    <s v="UCLA Graduate"/>
    <s v="Graduate"/>
    <d v="2023-01-19T00:00:00"/>
    <s v="CLICC-MM-0036"/>
    <s v="CLICC-MM"/>
    <s v="iPad"/>
    <s v="Device"/>
    <s v="CLICC Circ Desk"/>
    <s v="ITS iPad 291"/>
  </r>
  <r>
    <x v="3"/>
    <n v="-1"/>
    <s v="UCLA Graduate"/>
    <s v="Graduate"/>
    <d v="2023-01-19T00:00:00"/>
    <s v="CLICC-MM-0038"/>
    <s v="CLICC-MM"/>
    <s v="iPad"/>
    <s v="Device"/>
    <s v="CLICC Circ Desk"/>
    <s v="ITS iPad 285"/>
  </r>
  <r>
    <x v="3"/>
    <n v="-1"/>
    <s v="UCLA Graduate"/>
    <s v="Graduate"/>
    <d v="2023-01-19T00:00:00"/>
    <s v="HP097"/>
    <s v="HP"/>
    <s v="HP Laptop"/>
    <s v="Device"/>
    <s v="CLICC Circ Desk"/>
    <s v="WL-POW-06"/>
  </r>
  <r>
    <x v="3"/>
    <n v="-1"/>
    <s v="UCLA Graduate"/>
    <s v="Graduate"/>
    <d v="2023-01-19T00:00:00"/>
    <s v="HP136"/>
    <s v="HP"/>
    <s v="HP Laptop"/>
    <s v="Device"/>
    <s v="CLICC Circ Desk"/>
    <s v="WL-PC2-25"/>
  </r>
  <r>
    <x v="3"/>
    <n v="-1"/>
    <s v="UCLA Graduate"/>
    <s v="Graduate"/>
    <d v="2023-01-26T00:00:00"/>
    <s v="CLICC-MM-0033"/>
    <s v="CLICC-MM"/>
    <s v="iPad"/>
    <s v="Device"/>
    <s v="CLICC Circ Desk"/>
    <s v="ITS iPad 143"/>
  </r>
  <r>
    <x v="3"/>
    <n v="-1"/>
    <s v="UCLA Graduate"/>
    <s v="Graduate"/>
    <d v="2023-01-26T00:00:00"/>
    <s v="CLICC-MM-019"/>
    <s v="CLICC-MM"/>
    <s v="iPad"/>
    <s v="Device"/>
    <s v="CLICC Circ Desk"/>
    <n v="2022"/>
  </r>
  <r>
    <x v="3"/>
    <n v="-1"/>
    <s v="UCLA Graduate"/>
    <s v="Graduate"/>
    <d v="2023-01-26T00:00:00"/>
    <s v="CLICC-MM-044"/>
    <s v="CLICC-MM"/>
    <s v="iPad"/>
    <s v="Device"/>
    <s v="CLICC Circ Desk"/>
    <m/>
  </r>
  <r>
    <x v="3"/>
    <n v="-1"/>
    <s v="UCLA Graduate"/>
    <s v="Graduate"/>
    <d v="2023-01-26T00:00:00"/>
    <s v="HP078"/>
    <s v="HP"/>
    <s v="HP Laptop"/>
    <s v="Device"/>
    <s v="CLICC Circ Desk"/>
    <s v="WL-RC2-08"/>
  </r>
  <r>
    <x v="3"/>
    <n v="-1"/>
    <s v="UCLA Music Undergrad"/>
    <s v="Undergraduate"/>
    <d v="2023-01-12T00:00:00"/>
    <s v="MACUSBC05C05"/>
    <s v="MACUSBC"/>
    <s v="MACUSBC"/>
    <s v="Charger"/>
    <s v="CLICC Circ Desk"/>
    <s v="USBC-YRL-01"/>
  </r>
  <r>
    <x v="3"/>
    <n v="-1"/>
    <s v="UCLA Music Undergrad"/>
    <s v="Undergraduate"/>
    <d v="2023-01-12T00:00:00"/>
    <s v="MACUSBC08C08"/>
    <s v="MACUSBC"/>
    <s v="MACUSBC"/>
    <s v="Charger"/>
    <s v="CLICC Circ Desk"/>
    <s v="USBC-YRL-04"/>
  </r>
  <r>
    <x v="3"/>
    <n v="-1"/>
    <s v="UCLA Undergrad"/>
    <s v="Undergraduate"/>
    <d v="2023-01-12T00:00:00"/>
    <s v="HDMIC24"/>
    <s v="HDMIC"/>
    <s v="HDMIC"/>
    <s v="Cable"/>
    <s v="CLICC Circ Desk"/>
    <s v="HDMC-YRL-16"/>
  </r>
  <r>
    <x v="3"/>
    <n v="-1"/>
    <s v="UCLA Undergrad"/>
    <s v="Undergraduate"/>
    <d v="2023-01-12T00:00:00"/>
    <s v="HPUSBC04"/>
    <s v="HPUSBC"/>
    <s v="HPUSBC"/>
    <s v="Charger"/>
    <s v="SEL Boelter Circ Desk"/>
    <s v="HPUS-BOE-04"/>
  </r>
  <r>
    <x v="3"/>
    <n v="-1"/>
    <s v="UCLA Undergrad"/>
    <s v="Undergraduate"/>
    <d v="2023-01-12T00:00:00"/>
    <s v="IPHONE20"/>
    <s v="IPHONE"/>
    <s v="IPHONE"/>
    <s v="Charger"/>
    <s v="SEL Boelter Circ Desk"/>
    <s v="IPH-BOE-04"/>
  </r>
  <r>
    <x v="3"/>
    <n v="-1"/>
    <s v="UCLA Undergrad"/>
    <s v="Undergraduate"/>
    <d v="2023-01-12T00:00:00"/>
    <s v="IPHONE21"/>
    <s v="IPHONE"/>
    <s v="IPHONE"/>
    <s v="Charger"/>
    <s v="SEL Boelter Circ Desk"/>
    <s v="IPH-BOE-05"/>
  </r>
  <r>
    <x v="3"/>
    <n v="-1"/>
    <s v="UCLA Undergrad"/>
    <s v="Undergraduate"/>
    <d v="2023-01-12T00:00:00"/>
    <s v="IPHONE22"/>
    <s v="IPHONE"/>
    <s v="IPHONE"/>
    <s v="Charger"/>
    <s v="SEL Boelter Circ Desk"/>
    <s v="IPH-BOE-06"/>
  </r>
  <r>
    <x v="3"/>
    <n v="-1"/>
    <s v="UCLA Undergrad"/>
    <s v="Undergraduate"/>
    <d v="2023-01-12T00:00:00"/>
    <s v="IPHONE25"/>
    <s v="IPHONE"/>
    <s v="IPHONE"/>
    <s v="Charger"/>
    <s v="CLICC Circ Desk"/>
    <s v="IPH-YRL-01"/>
  </r>
  <r>
    <x v="3"/>
    <n v="-1"/>
    <s v="UCLA Undergrad"/>
    <s v="Undergraduate"/>
    <d v="2023-01-12T00:00:00"/>
    <s v="IPHONE34"/>
    <s v="IPHONE"/>
    <s v="IPHONE"/>
    <s v="Charger"/>
    <s v="CLICC Circ Desk"/>
    <s v="IPH-YRL-10"/>
  </r>
  <r>
    <x v="3"/>
    <n v="-1"/>
    <s v="UCLA Undergrad"/>
    <s v="Undergraduate"/>
    <d v="2023-01-12T00:00:00"/>
    <s v="IPHONE48"/>
    <s v="IPHONE"/>
    <s v="IPHONE"/>
    <s v="Charger"/>
    <s v="CLICC Circ Desk"/>
    <s v="IPH-POW-04"/>
  </r>
  <r>
    <x v="3"/>
    <n v="-1"/>
    <s v="UCLA Undergrad"/>
    <s v="Undergraduate"/>
    <d v="2023-01-12T00:00:00"/>
    <s v="IPHONE52"/>
    <s v="IPHONE"/>
    <s v="IPHONE"/>
    <s v="Charger"/>
    <s v="CLICC Circ Desk"/>
    <s v="IPH-POW-08"/>
  </r>
  <r>
    <x v="3"/>
    <n v="-1"/>
    <s v="UCLA Undergrad"/>
    <s v="Undergraduate"/>
    <d v="2023-01-12T00:00:00"/>
    <s v="MACCHRG36"/>
    <s v="MACCHRG"/>
    <s v="MACCHRG"/>
    <s v="Charger"/>
    <s v="SEL Boelter Circ Desk"/>
    <s v="MAGT-BOE-05"/>
  </r>
  <r>
    <x v="3"/>
    <n v="-1"/>
    <s v="UCLA Undergrad"/>
    <s v="Undergraduate"/>
    <d v="2023-01-12T00:00:00"/>
    <s v="MACCHRG48"/>
    <s v="MACCHRG"/>
    <s v="MACCHRG"/>
    <s v="Charger"/>
    <s v="CLICC Circ Desk"/>
    <s v="MAGT-POW-02"/>
  </r>
  <r>
    <x v="3"/>
    <n v="-1"/>
    <s v="UCLA Undergrad"/>
    <s v="Undergraduate"/>
    <d v="2023-01-12T00:00:00"/>
    <s v="MACCHRG59"/>
    <s v="MACCHRG"/>
    <s v="MACCHRG"/>
    <s v="Charger"/>
    <s v="CLICC Circ Desk"/>
    <s v="MAGT-POW-13"/>
  </r>
  <r>
    <x v="3"/>
    <n v="-1"/>
    <s v="UCLA Undergrad"/>
    <s v="Undergraduate"/>
    <d v="2023-01-12T00:00:00"/>
    <s v="MACUSBC01"/>
    <s v="MACUSBC"/>
    <s v="MACUSBC"/>
    <s v="Charger"/>
    <s v="Music Circ Desk"/>
    <m/>
  </r>
  <r>
    <x v="3"/>
    <n v="-1"/>
    <s v="UCLA Undergrad"/>
    <s v="Undergraduate"/>
    <d v="2023-01-12T00:00:00"/>
    <s v="MACUSBC06C06"/>
    <s v="MACUSBC"/>
    <s v="MACUSBC"/>
    <s v="Charger"/>
    <s v="CLICC Circ Desk"/>
    <s v="USBC-YRL-02"/>
  </r>
  <r>
    <x v="3"/>
    <n v="-1"/>
    <s v="UCLA Undergrad"/>
    <s v="Undergraduate"/>
    <d v="2023-01-12T00:00:00"/>
    <s v="MACUSBC09C09"/>
    <s v="MACUSBC"/>
    <s v="MACUSBC"/>
    <s v="Charger"/>
    <s v="CLICC Circ Desk"/>
    <s v="USBC-YRL-05"/>
  </r>
  <r>
    <x v="3"/>
    <n v="-1"/>
    <s v="UCLA Undergrad"/>
    <s v="Undergraduate"/>
    <d v="2023-01-12T00:00:00"/>
    <s v="MACUSBC20C20"/>
    <s v="MACUSBC"/>
    <s v="MACUSBC"/>
    <s v="Charger"/>
    <s v="CLICC Circ Desk"/>
    <s v="USBC-POW-03"/>
  </r>
  <r>
    <x v="3"/>
    <n v="-1"/>
    <s v="UCLA Undergrad"/>
    <s v="Undergraduate"/>
    <d v="2023-01-12T00:00:00"/>
    <s v="MACUSBC24C24"/>
    <s v="MACUSBC"/>
    <s v="MACUSBC"/>
    <s v="Charger"/>
    <s v="CLICC Circ Desk"/>
    <s v="USBC-POW-07"/>
  </r>
  <r>
    <x v="3"/>
    <n v="-1"/>
    <s v="UCLA Undergrad"/>
    <s v="Undergraduate"/>
    <d v="2023-01-12T00:00:00"/>
    <s v="MACUSBC27C27"/>
    <s v="MACUSBC"/>
    <s v="MACUSBC"/>
    <s v="Charger"/>
    <s v="CLICC Circ Desk"/>
    <s v="USBC-POW-10"/>
  </r>
  <r>
    <x v="3"/>
    <n v="-1"/>
    <s v="UCLA Undergrad"/>
    <s v="Undergraduate"/>
    <d v="2023-01-12T00:00:00"/>
    <s v="MACUSBC29C29"/>
    <s v="MACUSBC"/>
    <s v="MACUSBC"/>
    <s v="Charger"/>
    <s v="CLICC Circ Desk"/>
    <m/>
  </r>
  <r>
    <x v="3"/>
    <n v="-1"/>
    <s v="UCLA Undergrad"/>
    <s v="Undergraduate"/>
    <d v="2023-01-12T00:00:00"/>
    <s v="UHDMI23"/>
    <s v="UHDMI"/>
    <s v="UHDMI"/>
    <s v="Cable"/>
    <s v="CLICC Circ Desk"/>
    <m/>
  </r>
  <r>
    <x v="3"/>
    <n v="-1"/>
    <s v="UCLA Undergrad"/>
    <s v="Undergraduate"/>
    <d v="2023-01-12T00:00:00"/>
    <s v="UVGA20"/>
    <s v="UVGA"/>
    <s v="UVGA"/>
    <s v="Cable"/>
    <s v="CLICC Circ Desk"/>
    <m/>
  </r>
  <r>
    <x v="3"/>
    <n v="-1"/>
    <s v="UCLA Undergrad"/>
    <s v="Undergraduate"/>
    <d v="2023-01-12T00:00:00"/>
    <s v="WALLADPT03"/>
    <s v="WALLADPT"/>
    <s v="WALLADPT"/>
    <s v="Charger"/>
    <s v="SEL Boelter Circ Desk"/>
    <s v="ADP-BOE-01"/>
  </r>
  <r>
    <x v="3"/>
    <n v="-1"/>
    <s v="UCLA Undergrad"/>
    <s v="Undergraduate"/>
    <d v="2023-01-12T00:00:00"/>
    <s v="WALLADPT05"/>
    <s v="WALLADPT"/>
    <s v="WALLADPT"/>
    <s v="Charger"/>
    <s v="SEL Boelter Circ Desk"/>
    <s v="ADP-BOE-03"/>
  </r>
  <r>
    <x v="3"/>
    <n v="-1"/>
    <s v="UCLA Undergrad"/>
    <s v="Undergraduate"/>
    <d v="2023-01-12T00:00:00"/>
    <s v="WALLADPT09"/>
    <s v="WALLADPT"/>
    <s v="WALLADPT"/>
    <s v="Charger"/>
    <s v="SEL Boelter Circ Desk"/>
    <s v="ADP-BOE-07"/>
  </r>
  <r>
    <x v="3"/>
    <n v="-1"/>
    <s v="UCLA Undergrad"/>
    <s v="Undergraduate"/>
    <d v="2023-01-12T00:00:00"/>
    <s v="WALLADPT40"/>
    <s v="WALLADPT"/>
    <s v="WALLADPT"/>
    <s v="Charger"/>
    <s v="CLICC Circ Desk"/>
    <m/>
  </r>
  <r>
    <x v="3"/>
    <n v="-1"/>
    <s v="UCLA Undergrad"/>
    <s v="Undergraduate"/>
    <d v="2023-01-12T00:00:00"/>
    <s v="WALLADPT44"/>
    <s v="WALLADPT"/>
    <s v="WALLADPT"/>
    <s v="Charger"/>
    <s v="CLICC Circ Desk"/>
    <m/>
  </r>
  <r>
    <x v="3"/>
    <n v="-1"/>
    <s v="UCLA Undergrad"/>
    <s v="Undergraduate"/>
    <d v="2023-01-12T00:00:00"/>
    <s v="WALLADPT45"/>
    <s v="WALLADPT"/>
    <s v="WALLADPT"/>
    <s v="Charger"/>
    <s v="CLICC Circ Desk"/>
    <m/>
  </r>
  <r>
    <x v="3"/>
    <n v="-1"/>
    <s v="UCLA Undergrad"/>
    <s v="Undergraduate"/>
    <d v="2023-01-19T00:00:00"/>
    <s v="CBK083"/>
    <s v="CBK"/>
    <s v="ChromeBook"/>
    <s v="Device"/>
    <s v="CLICC Circ Desk"/>
    <s v="CYRL-09"/>
  </r>
  <r>
    <x v="3"/>
    <n v="-1"/>
    <s v="UCLA Undergrad"/>
    <s v="Undergraduate"/>
    <d v="2023-01-19T00:00:00"/>
    <s v="CBK211"/>
    <s v="CBK"/>
    <s v="ChromeBook"/>
    <s v="Device"/>
    <s v="SEL Boelter Circ Desk"/>
    <s v="CBK-BOE-02"/>
  </r>
  <r>
    <x v="3"/>
    <n v="-1"/>
    <s v="UCLA Undergrad"/>
    <s v="Undergraduate"/>
    <d v="2023-01-19T00:00:00"/>
    <s v="CBK215"/>
    <s v="CBK"/>
    <s v="ChromeBook"/>
    <s v="Device"/>
    <s v="SEL Boelter Circ Desk"/>
    <s v="CBK-BOE-06"/>
  </r>
  <r>
    <x v="3"/>
    <n v="-1"/>
    <s v="UCLA Undergrad"/>
    <s v="Undergraduate"/>
    <d v="2023-01-19T00:00:00"/>
    <s v="CBK224"/>
    <s v="CBK"/>
    <s v="ChromeBook"/>
    <s v="Device"/>
    <s v="SEL Boelter Circ Desk"/>
    <s v="CBK-BOE-15"/>
  </r>
  <r>
    <x v="3"/>
    <n v="-1"/>
    <s v="UCLA Undergrad"/>
    <s v="Undergraduate"/>
    <d v="2023-01-19T00:00:00"/>
    <s v="CBK392"/>
    <s v="CBK"/>
    <s v="ChromeBook"/>
    <s v="Device"/>
    <s v="CLICC Circ Desk"/>
    <s v="CBK-CLICC-143"/>
  </r>
  <r>
    <x v="3"/>
    <n v="-1"/>
    <s v="UCLA Undergrad"/>
    <s v="Undergraduate"/>
    <d v="2023-01-19T00:00:00"/>
    <s v="CLICC-ML-0092"/>
    <s v="CLICC-ML"/>
    <s v="MacBook"/>
    <s v="Device"/>
    <s v="CLICC Circ Desk"/>
    <s v="ITS MacBook 110"/>
  </r>
  <r>
    <x v="3"/>
    <n v="-1"/>
    <s v="UCLA Undergrad"/>
    <s v="Undergraduate"/>
    <d v="2023-01-19T00:00:00"/>
    <s v="CLICC-ML-0113"/>
    <s v="CLICC-ML"/>
    <s v="MacBook"/>
    <s v="Device"/>
    <s v="CLICC Circ Desk"/>
    <s v="ITS MacBook 103"/>
  </r>
  <r>
    <x v="3"/>
    <n v="-1"/>
    <s v="UCLA Undergrad"/>
    <s v="Undergraduate"/>
    <d v="2023-01-19T00:00:00"/>
    <s v="CLICC-ML-0131"/>
    <s v="CLICC-ML"/>
    <s v="MacBook"/>
    <s v="Device"/>
    <s v="CLICC Circ Desk"/>
    <s v="ITS MacBook 113"/>
  </r>
  <r>
    <x v="3"/>
    <n v="-1"/>
    <s v="UCLA Undergrad"/>
    <s v="Undergraduate"/>
    <d v="2023-01-19T00:00:00"/>
    <s v="CLICC-ML-0136"/>
    <s v="CLICC-ML"/>
    <s v="MacBook"/>
    <s v="Device"/>
    <s v="CLICC Circ Desk"/>
    <s v="ITS MacBook 86"/>
  </r>
  <r>
    <x v="3"/>
    <n v="-1"/>
    <s v="UCLA Undergrad"/>
    <s v="Undergraduate"/>
    <d v="2023-01-19T00:00:00"/>
    <s v="CLICC-ML-0139"/>
    <s v="CLICC-ML"/>
    <s v="MacBook"/>
    <s v="Device"/>
    <s v="CLICC Circ Desk"/>
    <s v="ITS MacBook 122"/>
  </r>
  <r>
    <x v="3"/>
    <n v="-1"/>
    <s v="UCLA Undergrad"/>
    <s v="Undergraduate"/>
    <d v="2023-01-19T00:00:00"/>
    <s v="CLICC-ML-0140"/>
    <s v="CLICC-ML"/>
    <s v="MacBook"/>
    <s v="Device"/>
    <s v="CLICC Circ Desk"/>
    <s v="ITS MacBook 80"/>
  </r>
  <r>
    <x v="3"/>
    <n v="-1"/>
    <s v="UCLA Undergrad"/>
    <s v="Undergraduate"/>
    <d v="2023-01-19T00:00:00"/>
    <s v="CLICC-MM-0031"/>
    <s v="CLICC-MM"/>
    <s v="iPad"/>
    <s v="Device"/>
    <s v="CLICC Circ Desk"/>
    <s v="ITS iPad 131"/>
  </r>
  <r>
    <x v="3"/>
    <n v="-1"/>
    <s v="UCLA Undergrad"/>
    <s v="Undergraduate"/>
    <d v="2023-01-19T00:00:00"/>
    <s v="HP058"/>
    <s v="HP"/>
    <s v="HP Laptop"/>
    <s v="Device"/>
    <s v="CLICC Circ Desk"/>
    <s v="WL-YRL-08"/>
  </r>
  <r>
    <x v="3"/>
    <n v="-1"/>
    <s v="UCLA Undergrad"/>
    <s v="Undergraduate"/>
    <d v="2023-01-19T00:00:00"/>
    <s v="HP067"/>
    <s v="HP"/>
    <s v="HP Laptop"/>
    <s v="Device"/>
    <s v="CLICC Circ Desk"/>
    <s v="WL-YRL-17"/>
  </r>
  <r>
    <x v="3"/>
    <n v="-1"/>
    <s v="UCLA Undergrad"/>
    <s v="Undergraduate"/>
    <d v="2023-01-19T00:00:00"/>
    <s v="HP128"/>
    <s v="HP"/>
    <s v="HP Laptop"/>
    <s v="Device"/>
    <s v="CLICC Circ Desk"/>
    <s v="WL-PC2-17"/>
  </r>
  <r>
    <x v="3"/>
    <n v="-1"/>
    <s v="UCLA Undergrad"/>
    <s v="Undergraduate"/>
    <d v="2023-01-19T00:00:00"/>
    <s v="HP129"/>
    <s v="HP"/>
    <s v="HP Laptop"/>
    <s v="Device"/>
    <s v="CLICC Circ Desk"/>
    <s v="WL-PC2-18"/>
  </r>
  <r>
    <x v="3"/>
    <n v="-1"/>
    <s v="UCLA Undergrad"/>
    <s v="Undergraduate"/>
    <d v="2023-01-24T00:00:00"/>
    <s v="CLICC-ML-0016"/>
    <s v="CLICC-ML"/>
    <s v="MacBook"/>
    <s v="Device"/>
    <s v="CLICC Circ Desk"/>
    <s v="ITS MacBook 6"/>
  </r>
  <r>
    <x v="3"/>
    <n v="-1"/>
    <s v="UCLA Undergrad"/>
    <s v="Undergraduate"/>
    <d v="2023-01-25T00:00:00"/>
    <s v="CLICC-ML-0128"/>
    <s v="CLICC-ML"/>
    <s v="MacBook"/>
    <s v="Device"/>
    <s v="CLICC Circ Desk"/>
    <s v="ITS MacBook 137"/>
  </r>
  <r>
    <x v="3"/>
    <n v="-1"/>
    <s v="UCLA Undergrad"/>
    <s v="Undergraduate"/>
    <d v="2023-01-25T00:00:00"/>
    <s v="HP074"/>
    <s v="HP"/>
    <s v="HP Laptop"/>
    <s v="Device"/>
    <s v="CLICC Circ Desk"/>
    <s v="WL-RC2-04"/>
  </r>
  <r>
    <x v="3"/>
    <n v="-1"/>
    <s v="UCLA Undergrad"/>
    <s v="Undergraduate"/>
    <d v="2023-01-26T00:00:00"/>
    <s v="CLICC-ML-0107"/>
    <s v="CLICC-ML"/>
    <s v="MacBook"/>
    <s v="Device"/>
    <s v="CLICC Circ Desk"/>
    <s v="ITS MacBook 32"/>
  </r>
  <r>
    <x v="3"/>
    <n v="-1"/>
    <s v="UCLA Undergrad"/>
    <s v="Undergraduate"/>
    <d v="2023-01-26T00:00:00"/>
    <s v="CLICC-ML-0122"/>
    <s v="CLICC-ML"/>
    <s v="MacBook"/>
    <s v="Device"/>
    <s v="CLICC Circ Desk"/>
    <s v="ITS MacBook 82"/>
  </r>
  <r>
    <x v="3"/>
    <n v="-1"/>
    <s v="UCLA Undergrad"/>
    <s v="Undergraduate"/>
    <d v="2023-01-26T00:00:00"/>
    <s v="CLICC-ML-0135"/>
    <s v="CLICC-ML"/>
    <s v="MacBook"/>
    <s v="Device"/>
    <s v="CLICC Circ Desk"/>
    <s v="ITS MacBook 166"/>
  </r>
  <r>
    <x v="3"/>
    <n v="-1"/>
    <s v="UCLA Undergrad"/>
    <s v="Undergraduate"/>
    <d v="2023-01-26T00:00:00"/>
    <s v="CLICC-ML-0138"/>
    <s v="CLICC-ML"/>
    <s v="MacBook"/>
    <s v="Device"/>
    <s v="CLICC Circ Desk"/>
    <s v="ITS MacBook 158"/>
  </r>
  <r>
    <x v="3"/>
    <n v="-1"/>
    <s v="UCLA Undergrad"/>
    <s v="Undergraduate"/>
    <d v="2023-01-26T00:00:00"/>
    <s v="CLICC-MM-015"/>
    <s v="CLICC-MM"/>
    <s v="iPad"/>
    <s v="Device"/>
    <s v="CLICC Circ Desk"/>
    <m/>
  </r>
  <r>
    <x v="3"/>
    <n v="-1"/>
    <s v="UCLA Undergrad"/>
    <s v="Undergraduate"/>
    <d v="2023-01-26T00:00:00"/>
    <s v="CLICC-MM-062"/>
    <s v="CLICC-MM"/>
    <s v="iPad"/>
    <s v="Device"/>
    <s v="CLICC Circ Desk"/>
    <m/>
  </r>
  <r>
    <x v="3"/>
    <n v="-1"/>
    <s v="UCLA Undergrad"/>
    <s v="Undergraduate"/>
    <d v="2023-01-26T00:00:00"/>
    <s v="FAC599"/>
    <s v="FAC"/>
    <s v="iPad"/>
    <s v="Device"/>
    <s v="CLICC Circ Desk"/>
    <s v="ITS iPad 199"/>
  </r>
  <r>
    <x v="4"/>
    <n v="-1"/>
    <s v="External 10 - UCLA Alumni"/>
    <s v="Alumni"/>
    <d v="2023-01-13T00:00:00"/>
    <s v="CBK214"/>
    <s v="CBK"/>
    <s v="ChromeBook"/>
    <s v="Device"/>
    <s v="SEL Boelter Circ Desk"/>
    <s v="CBK-BOE-05"/>
  </r>
  <r>
    <x v="4"/>
    <n v="-1"/>
    <s v="UCLA Graduate"/>
    <s v="Graduate"/>
    <d v="2023-01-13T00:00:00"/>
    <s v="HDST17"/>
    <s v="HDST"/>
    <s v="Headphones"/>
    <s v="Accessory"/>
    <s v="CLICC Circ Desk"/>
    <s v="HDS-POW-06"/>
  </r>
  <r>
    <x v="4"/>
    <n v="-1"/>
    <s v="UCLA Graduate"/>
    <s v="Graduate"/>
    <d v="2023-01-13T00:00:00"/>
    <s v="HPUSBC05"/>
    <s v="HPUSBC"/>
    <s v="HPUSBC"/>
    <s v="Charger"/>
    <s v="SEL Boelter Circ Desk"/>
    <s v="HPUS-BOE-05"/>
  </r>
  <r>
    <x v="4"/>
    <n v="-1"/>
    <s v="UCLA Graduate"/>
    <s v="Graduate"/>
    <d v="2023-01-13T00:00:00"/>
    <s v="HPUSBC12"/>
    <s v="HPUSBC"/>
    <s v="HPUSBC"/>
    <s v="Charger"/>
    <s v="SEL Boelter Circ Desk"/>
    <m/>
  </r>
  <r>
    <x v="4"/>
    <n v="-1"/>
    <s v="UCLA Graduate"/>
    <s v="Graduate"/>
    <d v="2023-01-13T00:00:00"/>
    <s v="IPHONE21"/>
    <s v="IPHONE"/>
    <s v="IPHONE"/>
    <s v="Charger"/>
    <s v="SEL Boelter Circ Desk"/>
    <s v="IPH-BOE-05"/>
  </r>
  <r>
    <x v="4"/>
    <n v="-1"/>
    <s v="UCLA Graduate"/>
    <s v="Graduate"/>
    <d v="2023-01-13T00:00:00"/>
    <s v="IPHONE25"/>
    <s v="IPHONE"/>
    <s v="IPHONE"/>
    <s v="Charger"/>
    <s v="CLICC Circ Desk"/>
    <s v="IPH-YRL-01"/>
  </r>
  <r>
    <x v="4"/>
    <n v="-1"/>
    <s v="UCLA Graduate"/>
    <s v="Graduate"/>
    <d v="2023-01-13T00:00:00"/>
    <s v="IPHONE34"/>
    <s v="IPHONE"/>
    <s v="IPHONE"/>
    <s v="Charger"/>
    <s v="CLICC Circ Desk"/>
    <s v="IPH-YRL-10"/>
  </r>
  <r>
    <x v="4"/>
    <n v="-1"/>
    <s v="UCLA Graduate"/>
    <s v="Graduate"/>
    <d v="2023-01-13T00:00:00"/>
    <s v="IPHONE60"/>
    <s v="IPHONE"/>
    <s v="IPHONE"/>
    <s v="Charger"/>
    <s v="Biomed Circ Desk"/>
    <s v="IPH-BIO-04"/>
  </r>
  <r>
    <x v="4"/>
    <n v="-1"/>
    <s v="UCLA Graduate"/>
    <s v="Graduate"/>
    <d v="2023-01-13T00:00:00"/>
    <s v="MACCHRG59"/>
    <s v="MACCHRG"/>
    <s v="MACCHRG"/>
    <s v="Charger"/>
    <s v="CLICC Circ Desk"/>
    <s v="MAGT-POW-13"/>
  </r>
  <r>
    <x v="4"/>
    <n v="-1"/>
    <s v="UCLA Graduate"/>
    <s v="Graduate"/>
    <d v="2023-01-13T00:00:00"/>
    <s v="MACUSBC20C20"/>
    <s v="MACUSBC"/>
    <s v="MACUSBC"/>
    <s v="Charger"/>
    <s v="CLICC Circ Desk"/>
    <s v="USBC-POW-03"/>
  </r>
  <r>
    <x v="4"/>
    <n v="-1"/>
    <s v="UCLA Graduate"/>
    <s v="Graduate"/>
    <d v="2023-01-13T00:00:00"/>
    <s v="UHDMI16"/>
    <s v="UHDMI"/>
    <s v="UHDMI"/>
    <s v="Cable"/>
    <s v="CLICC Circ Desk"/>
    <m/>
  </r>
  <r>
    <x v="4"/>
    <n v="-1"/>
    <s v="UCLA Graduate"/>
    <s v="Graduate"/>
    <d v="2023-01-13T00:00:00"/>
    <s v="WALLADPT03"/>
    <s v="WALLADPT"/>
    <s v="WALLADPT"/>
    <s v="Charger"/>
    <s v="SEL Boelter Circ Desk"/>
    <s v="ADP-BOE-01"/>
  </r>
  <r>
    <x v="4"/>
    <n v="-1"/>
    <s v="UCLA Graduate"/>
    <s v="Graduate"/>
    <d v="2023-01-13T00:00:00"/>
    <s v="WALLADPT12"/>
    <s v="WALLADPT"/>
    <s v="WALLADPT"/>
    <s v="Charger"/>
    <s v="CLICC Circ Desk"/>
    <s v="ADP-POW-01"/>
  </r>
  <r>
    <x v="4"/>
    <n v="-1"/>
    <s v="UCLA Graduate"/>
    <s v="Graduate"/>
    <d v="2023-01-13T00:00:00"/>
    <s v="WALLADPT46"/>
    <s v="WALLADPT"/>
    <s v="WALLADPT"/>
    <s v="Charger"/>
    <s v="CLICC Circ Desk"/>
    <m/>
  </r>
  <r>
    <x v="4"/>
    <n v="-1"/>
    <s v="UCLA Graduate"/>
    <s v="Graduate"/>
    <d v="2023-01-20T00:00:00"/>
    <s v="CBK192"/>
    <s v="CBK"/>
    <s v="ChromeBook"/>
    <s v="Device"/>
    <s v="Biomed Circ Desk"/>
    <s v="CBK-BIO-03"/>
  </r>
  <r>
    <x v="4"/>
    <n v="-1"/>
    <s v="UCLA Graduate"/>
    <s v="Graduate"/>
    <d v="2023-01-20T00:00:00"/>
    <s v="CBK203"/>
    <s v="CBK"/>
    <s v="ChromeBook"/>
    <s v="Device"/>
    <s v="Biomed Circ Desk"/>
    <s v="CBK-BIO-14"/>
  </r>
  <r>
    <x v="4"/>
    <n v="-1"/>
    <s v="UCLA Graduate"/>
    <s v="Graduate"/>
    <d v="2023-01-20T00:00:00"/>
    <s v="CBK388"/>
    <s v="CBK"/>
    <s v="ChromeBook"/>
    <s v="Device"/>
    <s v="CLICC Circ Desk"/>
    <s v="CBK-CLICC-139"/>
  </r>
  <r>
    <x v="4"/>
    <n v="-1"/>
    <s v="UCLA Graduate"/>
    <s v="Graduate"/>
    <d v="2023-01-20T00:00:00"/>
    <s v="CLICC-ML-0111"/>
    <s v="CLICC-ML"/>
    <s v="MacBook"/>
    <s v="Device"/>
    <s v="CLICC Circ Desk"/>
    <s v="ITS MacBook 131"/>
  </r>
  <r>
    <x v="4"/>
    <n v="-1"/>
    <s v="UCLA Graduate"/>
    <s v="Graduate"/>
    <d v="2023-01-20T00:00:00"/>
    <s v="CLICC-MM-052"/>
    <s v="CLICC-MM"/>
    <s v="iPad"/>
    <s v="Device"/>
    <s v="CLICC Circ Desk"/>
    <m/>
  </r>
  <r>
    <x v="4"/>
    <n v="-1"/>
    <s v="UCLA Graduate"/>
    <s v="Graduate"/>
    <d v="2023-01-20T00:00:00"/>
    <s v="HP148"/>
    <s v="HP"/>
    <s v="HP Laptop"/>
    <s v="Device"/>
    <s v="CLICC Circ Desk"/>
    <s v="WL-LTL-02"/>
  </r>
  <r>
    <x v="4"/>
    <n v="-1"/>
    <s v="UCLA Graduate"/>
    <s v="Graduate"/>
    <d v="2023-01-27T00:00:00"/>
    <s v="CLICC-MM-0023"/>
    <s v="CLICC-MM"/>
    <s v="iPad"/>
    <s v="Device"/>
    <s v="CLICC Circ Desk"/>
    <s v="ITS iPad 98"/>
  </r>
  <r>
    <x v="4"/>
    <n v="-1"/>
    <s v="UCLA Graduate"/>
    <s v="Graduate"/>
    <d v="2023-01-27T00:00:00"/>
    <s v="CLICC-MM-092"/>
    <s v="CLICC-MM"/>
    <s v="iPad"/>
    <s v="Device"/>
    <s v="CLICC Circ Desk"/>
    <m/>
  </r>
  <r>
    <x v="4"/>
    <n v="-1"/>
    <s v="UCLA Graduate"/>
    <s v="Graduate"/>
    <d v="2023-03-24T00:00:00"/>
    <s v="CLICC-MM-0032"/>
    <s v="CLICC-MM"/>
    <s v="iPad"/>
    <s v="Device"/>
    <s v="CLICC Circ Desk"/>
    <s v="ITS iPad 237"/>
  </r>
  <r>
    <x v="4"/>
    <n v="-1"/>
    <s v="UCLA Graduate"/>
    <s v="Graduate"/>
    <d v="2023-03-24T00:00:00"/>
    <s v="CLICC-MM-069"/>
    <s v="CLICC-MM"/>
    <s v="iPad"/>
    <s v="Device"/>
    <s v="CLICC Circ Desk"/>
    <m/>
  </r>
  <r>
    <x v="4"/>
    <n v="-1"/>
    <s v="UCLA Music Grad"/>
    <s v="Graduate"/>
    <d v="2023-01-13T00:00:00"/>
    <s v="OMNI25"/>
    <s v="OMNI"/>
    <s v="OMNI"/>
    <s v="Charger"/>
    <s v="Music Circ Desk"/>
    <s v="OMN-MUS-05"/>
  </r>
  <r>
    <x v="4"/>
    <n v="-1"/>
    <s v="UCLA Undergrad"/>
    <s v="Undergraduate"/>
    <d v="2023-01-13T00:00:00"/>
    <s v="ANDROID02"/>
    <s v="ANDROID"/>
    <s v="Android Charger"/>
    <s v="Charger"/>
    <s v="Music Circ Desk"/>
    <s v="AND-MUS-02"/>
  </r>
  <r>
    <x v="4"/>
    <n v="-1"/>
    <s v="UCLA Undergrad"/>
    <s v="Undergraduate"/>
    <d v="2023-01-13T00:00:00"/>
    <s v="ANKER04"/>
    <s v="ANKER"/>
    <s v="ANKER"/>
    <s v="Charger"/>
    <s v="CLICC Circ Desk"/>
    <m/>
  </r>
  <r>
    <x v="4"/>
    <n v="-1"/>
    <s v="UCLA Undergrad"/>
    <s v="Undergraduate"/>
    <d v="2023-01-13T00:00:00"/>
    <s v="HDMIC23"/>
    <s v="HDMIC"/>
    <s v="HDMIC"/>
    <s v="Cable"/>
    <s v="CLICC Circ Desk"/>
    <s v="HDMC-YRL-15"/>
  </r>
  <r>
    <x v="4"/>
    <n v="-1"/>
    <s v="UCLA Undergrad"/>
    <s v="Undergraduate"/>
    <d v="2023-01-13T00:00:00"/>
    <s v="HPUSBC05"/>
    <s v="HPUSBC"/>
    <s v="HPUSBC"/>
    <s v="Charger"/>
    <s v="SEL Boelter Circ Desk"/>
    <s v="HPUS-BOE-05"/>
  </r>
  <r>
    <x v="4"/>
    <n v="-1"/>
    <s v="UCLA Undergrad"/>
    <s v="Undergraduate"/>
    <d v="2023-01-13T00:00:00"/>
    <s v="HPUSBC12"/>
    <s v="HPUSBC"/>
    <s v="HPUSBC"/>
    <s v="Charger"/>
    <s v="SEL Boelter Circ Desk"/>
    <m/>
  </r>
  <r>
    <x v="4"/>
    <n v="-1"/>
    <s v="UCLA Undergrad"/>
    <s v="Undergraduate"/>
    <d v="2023-01-13T00:00:00"/>
    <s v="IPHONE20"/>
    <s v="IPHONE"/>
    <s v="IPHONE"/>
    <s v="Charger"/>
    <s v="SEL Boelter Circ Desk"/>
    <s v="IPH-BOE-04"/>
  </r>
  <r>
    <x v="4"/>
    <n v="-1"/>
    <s v="UCLA Undergrad"/>
    <s v="Undergraduate"/>
    <d v="2023-01-13T00:00:00"/>
    <s v="IPHONE42"/>
    <s v="IPHONE"/>
    <s v="IPHONE"/>
    <s v="Charger"/>
    <s v="Default Circulation Desk"/>
    <s v="IPH-LOC-04"/>
  </r>
  <r>
    <x v="4"/>
    <n v="-1"/>
    <s v="UCLA Undergrad"/>
    <s v="Undergraduate"/>
    <d v="2023-01-13T00:00:00"/>
    <s v="IPHONE46"/>
    <s v="IPHONE"/>
    <s v="IPHONE"/>
    <s v="Charger"/>
    <s v="CLICC Circ Desk"/>
    <s v="IPH-POW-02"/>
  </r>
  <r>
    <x v="4"/>
    <n v="-1"/>
    <s v="UCLA Undergrad"/>
    <s v="Undergraduate"/>
    <d v="2023-01-13T00:00:00"/>
    <s v="IPHONE48"/>
    <s v="IPHONE"/>
    <s v="IPHONE"/>
    <s v="Charger"/>
    <s v="CLICC Circ Desk"/>
    <s v="IPH-POW-04"/>
  </r>
  <r>
    <x v="4"/>
    <n v="-1"/>
    <s v="UCLA Undergrad"/>
    <s v="Undergraduate"/>
    <d v="2023-01-13T00:00:00"/>
    <s v="IPHONE52"/>
    <s v="IPHONE"/>
    <s v="IPHONE"/>
    <s v="Charger"/>
    <s v="CLICC Circ Desk"/>
    <s v="IPH-POW-08"/>
  </r>
  <r>
    <x v="4"/>
    <n v="-1"/>
    <s v="UCLA Undergrad"/>
    <s v="Undergraduate"/>
    <d v="2023-01-13T00:00:00"/>
    <s v="IPHONE54"/>
    <s v="IPHONE"/>
    <s v="IPHONE"/>
    <s v="Charger"/>
    <s v="CLICC Circ Desk"/>
    <s v="IPH-POW-10"/>
  </r>
  <r>
    <x v="4"/>
    <n v="-1"/>
    <s v="UCLA Undergrad"/>
    <s v="Undergraduate"/>
    <d v="2023-01-13T00:00:00"/>
    <s v="MACUSBC09C09"/>
    <s v="MACUSBC"/>
    <s v="MACUSBC"/>
    <s v="Charger"/>
    <s v="CLICC Circ Desk"/>
    <s v="USBC-YRL-05"/>
  </r>
  <r>
    <x v="4"/>
    <n v="-1"/>
    <s v="UCLA Undergrad"/>
    <s v="Undergraduate"/>
    <d v="2023-01-13T00:00:00"/>
    <s v="MACUSBC20C20"/>
    <s v="MACUSBC"/>
    <s v="MACUSBC"/>
    <s v="Charger"/>
    <s v="CLICC Circ Desk"/>
    <s v="USBC-POW-03"/>
  </r>
  <r>
    <x v="4"/>
    <n v="-1"/>
    <s v="UCLA Undergrad"/>
    <s v="Undergraduate"/>
    <d v="2023-01-13T00:00:00"/>
    <s v="MACUSBC25C25"/>
    <s v="MACUSBC"/>
    <s v="MACUSBC"/>
    <s v="Charger"/>
    <s v="CLICC Circ Desk"/>
    <s v="USBC-POW-08"/>
  </r>
  <r>
    <x v="4"/>
    <n v="-1"/>
    <s v="UCLA Undergrad"/>
    <s v="Undergraduate"/>
    <d v="2023-01-13T00:00:00"/>
    <s v="MACUSBC27C27"/>
    <s v="MACUSBC"/>
    <s v="MACUSBC"/>
    <s v="Charger"/>
    <s v="CLICC Circ Desk"/>
    <s v="USBC-POW-10"/>
  </r>
  <r>
    <x v="4"/>
    <n v="-1"/>
    <s v="UCLA Undergrad"/>
    <s v="Undergraduate"/>
    <d v="2023-01-13T00:00:00"/>
    <s v="MACUSBC29C29"/>
    <s v="MACUSBC"/>
    <s v="MACUSBC"/>
    <s v="Charger"/>
    <s v="CLICC Circ Desk"/>
    <m/>
  </r>
  <r>
    <x v="4"/>
    <n v="-1"/>
    <s v="UCLA Undergrad"/>
    <s v="Undergraduate"/>
    <d v="2023-01-13T00:00:00"/>
    <s v="OMNI26"/>
    <s v="OMNI"/>
    <s v="OMNI"/>
    <s v="Charger"/>
    <s v="Music Circ Desk"/>
    <s v="OMN-MUS-06"/>
  </r>
  <r>
    <x v="4"/>
    <n v="-1"/>
    <s v="UCLA Undergrad"/>
    <s v="Undergraduate"/>
    <d v="2023-01-13T00:00:00"/>
    <s v="OMNI43"/>
    <s v="OMNI"/>
    <s v="OMNI"/>
    <s v="Charger"/>
    <s v="CLICC Circ Desk"/>
    <m/>
  </r>
  <r>
    <x v="4"/>
    <n v="-1"/>
    <s v="UCLA Undergrad"/>
    <s v="Undergraduate"/>
    <d v="2023-01-13T00:00:00"/>
    <s v="UHDMI13"/>
    <s v="UHDMI"/>
    <s v="UHDMI"/>
    <s v="Cable"/>
    <s v="CLICC Circ Desk"/>
    <m/>
  </r>
  <r>
    <x v="4"/>
    <n v="-1"/>
    <s v="UCLA Undergrad"/>
    <s v="Undergraduate"/>
    <d v="2023-01-13T00:00:00"/>
    <s v="WALLADPT09"/>
    <s v="WALLADPT"/>
    <s v="WALLADPT"/>
    <s v="Charger"/>
    <s v="SEL Boelter Circ Desk"/>
    <s v="ADP-BOE-07"/>
  </r>
  <r>
    <x v="4"/>
    <n v="-1"/>
    <s v="UCLA Undergrad"/>
    <s v="Undergraduate"/>
    <d v="2023-01-13T00:00:00"/>
    <s v="WALLADPT40"/>
    <s v="WALLADPT"/>
    <s v="WALLADPT"/>
    <s v="Charger"/>
    <s v="CLICC Circ Desk"/>
    <m/>
  </r>
  <r>
    <x v="4"/>
    <n v="-1"/>
    <s v="UCLA Undergrad"/>
    <s v="Undergraduate"/>
    <d v="2023-01-13T00:00:00"/>
    <s v="WALLADPT41"/>
    <s v="WALLADPT"/>
    <s v="WALLADPT"/>
    <s v="Charger"/>
    <s v="CLICC Circ Desk"/>
    <m/>
  </r>
  <r>
    <x v="4"/>
    <n v="-1"/>
    <s v="UCLA Undergrad"/>
    <s v="Undergraduate"/>
    <d v="2023-01-13T00:00:00"/>
    <s v="WALLADPT44"/>
    <s v="WALLADPT"/>
    <s v="WALLADPT"/>
    <s v="Charger"/>
    <s v="CLICC Circ Desk"/>
    <m/>
  </r>
  <r>
    <x v="4"/>
    <n v="-1"/>
    <s v="UCLA Undergrad"/>
    <s v="Undergraduate"/>
    <d v="2023-01-13T00:00:00"/>
    <s v="WALLADPT49"/>
    <s v="WALLADPT"/>
    <s v="WALLADPT"/>
    <s v="Charger"/>
    <s v="CLICC Circ Desk"/>
    <m/>
  </r>
  <r>
    <x v="4"/>
    <n v="-1"/>
    <s v="UCLA Undergrad"/>
    <s v="Undergraduate"/>
    <d v="2023-01-20T00:00:00"/>
    <s v="CBK-247"/>
    <s v="CBK"/>
    <s v="ChromeBook"/>
    <s v="Device"/>
    <s v="Music Circ Desk"/>
    <s v="CBK-MUS-08"/>
  </r>
  <r>
    <x v="4"/>
    <n v="-1"/>
    <s v="UCLA Undergrad"/>
    <s v="Undergraduate"/>
    <d v="2023-01-20T00:00:00"/>
    <s v="CBK082"/>
    <s v="CBK"/>
    <s v="ChromeBook"/>
    <s v="Device"/>
    <s v="Default Circulation Desk"/>
    <s v="CYRL-08"/>
  </r>
  <r>
    <x v="4"/>
    <n v="-1"/>
    <s v="UCLA Undergrad"/>
    <s v="Undergraduate"/>
    <d v="2023-01-20T00:00:00"/>
    <s v="CBK217"/>
    <s v="CBK"/>
    <s v="ChromeBook"/>
    <s v="Device"/>
    <s v="SEL Boelter Circ Desk"/>
    <s v="CBK-BOE-08"/>
  </r>
  <r>
    <x v="4"/>
    <n v="-1"/>
    <s v="UCLA Undergrad"/>
    <s v="Undergraduate"/>
    <d v="2023-01-20T00:00:00"/>
    <s v="CBK222"/>
    <s v="CBK"/>
    <s v="ChromeBook"/>
    <s v="Device"/>
    <s v="SEL Boelter Circ Desk"/>
    <s v="CBK-BOE-13"/>
  </r>
  <r>
    <x v="4"/>
    <n v="-1"/>
    <s v="UCLA Undergrad"/>
    <s v="Undergraduate"/>
    <d v="2023-01-20T00:00:00"/>
    <s v="CBK337"/>
    <s v="CBK"/>
    <s v="ChromeBook"/>
    <s v="Device"/>
    <s v="Default Circulation Desk"/>
    <s v="CBK-CLICC-88"/>
  </r>
  <r>
    <x v="4"/>
    <n v="-1"/>
    <s v="UCLA Undergrad"/>
    <s v="Undergraduate"/>
    <d v="2023-01-20T00:00:00"/>
    <s v="CBK367"/>
    <s v="CBK"/>
    <s v="ChromeBook"/>
    <s v="Device"/>
    <s v="CLICC Circ Desk"/>
    <s v="CBK-CLICC-118"/>
  </r>
  <r>
    <x v="4"/>
    <n v="-1"/>
    <s v="UCLA Undergrad"/>
    <s v="Undergraduate"/>
    <d v="2023-01-20T00:00:00"/>
    <s v="CLICC-ML-0026"/>
    <s v="CLICC-ML"/>
    <s v="MacBook"/>
    <s v="Device"/>
    <s v="CLICC Circ Desk"/>
    <s v="ITS MacBook 12"/>
  </r>
  <r>
    <x v="4"/>
    <n v="-1"/>
    <s v="UCLA Undergrad"/>
    <s v="Undergraduate"/>
    <d v="2023-01-20T00:00:00"/>
    <s v="CLICC-ML-0029"/>
    <s v="CLICC-ML"/>
    <s v="MacBook"/>
    <s v="Device"/>
    <s v="CLICC Circ Desk"/>
    <s v="ITS MacBook 138"/>
  </r>
  <r>
    <x v="4"/>
    <n v="-1"/>
    <s v="UCLA Undergrad"/>
    <s v="Undergraduate"/>
    <d v="2023-01-20T00:00:00"/>
    <s v="CLICC-ML-0067"/>
    <s v="CLICC-ML"/>
    <s v="MacBook"/>
    <s v="Device"/>
    <s v="CLICC Circ Desk"/>
    <s v="ITS MacBook 121"/>
  </r>
  <r>
    <x v="4"/>
    <n v="-1"/>
    <s v="UCLA Undergrad"/>
    <s v="Undergraduate"/>
    <d v="2023-01-20T00:00:00"/>
    <s v="CLICC-ML-0086"/>
    <s v="CLICC-ML"/>
    <s v="MacBook"/>
    <s v="Device"/>
    <s v="CLICC Circ Desk"/>
    <s v="ITS MacBook 141"/>
  </r>
  <r>
    <x v="4"/>
    <n v="-1"/>
    <s v="UCLA Undergrad"/>
    <s v="Undergraduate"/>
    <d v="2023-01-20T00:00:00"/>
    <s v="CLICC-ML-0131"/>
    <s v="CLICC-ML"/>
    <s v="MacBook"/>
    <s v="Device"/>
    <s v="CLICC Circ Desk"/>
    <s v="ITS MacBook 113"/>
  </r>
  <r>
    <x v="4"/>
    <n v="-1"/>
    <s v="UCLA Undergrad"/>
    <s v="Undergraduate"/>
    <d v="2023-01-20T00:00:00"/>
    <s v="CLICC-ML-2034"/>
    <s v="CLICC-ML"/>
    <s v="MacBook"/>
    <s v="Device"/>
    <s v="CLICC Circ Desk"/>
    <s v="CLICC-ML-2034"/>
  </r>
  <r>
    <x v="4"/>
    <n v="-1"/>
    <s v="UCLA Undergrad"/>
    <s v="Undergraduate"/>
    <d v="2023-01-20T00:00:00"/>
    <s v="HP024"/>
    <s v="HP"/>
    <s v="HP Laptop"/>
    <s v="Device"/>
    <s v="CLICC Circ Desk"/>
    <s v="WL-BCR-14"/>
  </r>
  <r>
    <x v="4"/>
    <n v="-1"/>
    <s v="UCLA Undergrad"/>
    <s v="Undergraduate"/>
    <d v="2023-01-20T00:00:00"/>
    <s v="HP040"/>
    <s v="HP"/>
    <s v="HP Laptop"/>
    <s v="Device"/>
    <s v="CLICC Circ Desk"/>
    <s v="WL-SEL-05"/>
  </r>
  <r>
    <x v="4"/>
    <n v="-1"/>
    <s v="UCLA Undergrad"/>
    <s v="Undergraduate"/>
    <d v="2023-01-20T00:00:00"/>
    <s v="HP061"/>
    <s v="HP"/>
    <s v="HP Laptop"/>
    <s v="Device"/>
    <s v="CLICC Circ Desk"/>
    <s v="WL-YRL-11"/>
  </r>
  <r>
    <x v="4"/>
    <n v="-1"/>
    <s v="UCLA Undergrad"/>
    <s v="Undergraduate"/>
    <d v="2023-01-20T00:00:00"/>
    <s v="HP095"/>
    <s v="HP"/>
    <s v="HP Laptop"/>
    <s v="Device"/>
    <s v="CLICC Circ Desk"/>
    <s v="WL-POW-04"/>
  </r>
  <r>
    <x v="4"/>
    <n v="-1"/>
    <s v="UCLA Undergrad"/>
    <s v="Undergraduate"/>
    <d v="2023-01-26T00:00:00"/>
    <s v="CLICC-ML-0127"/>
    <s v="CLICC-ML"/>
    <s v="MacBook"/>
    <s v="Device"/>
    <s v="CLICC Circ Desk"/>
    <s v="ITS MacBook 136"/>
  </r>
  <r>
    <x v="4"/>
    <n v="-1"/>
    <s v="UCLA Undergrad"/>
    <s v="Undergraduate"/>
    <d v="2023-01-26T00:00:00"/>
    <s v="HP088"/>
    <s v="HP"/>
    <s v="HP Laptop"/>
    <s v="Device"/>
    <s v="CLICC Circ Desk"/>
    <s v="WL-RC2-18"/>
  </r>
  <r>
    <x v="4"/>
    <n v="-1"/>
    <s v="UCLA Undergrad"/>
    <s v="Undergraduate"/>
    <d v="2023-01-26T00:00:00"/>
    <s v="HP163"/>
    <s v="HP"/>
    <s v="HP Laptop"/>
    <s v="Device"/>
    <s v="CLICC Circ Desk"/>
    <s v="WL-LAB-12"/>
  </r>
  <r>
    <x v="4"/>
    <n v="-1"/>
    <s v="UCLA Undergrad"/>
    <s v="Undergraduate"/>
    <d v="2023-01-27T00:00:00"/>
    <s v="CLICC-MM-029"/>
    <s v="CLICC-MM"/>
    <s v="iPad"/>
    <s v="Device"/>
    <s v="CLICC Circ Desk"/>
    <m/>
  </r>
  <r>
    <x v="4"/>
    <n v="-1"/>
    <s v="UCLA Undergrad"/>
    <s v="Undergraduate"/>
    <d v="2023-01-27T00:00:00"/>
    <s v="HP019"/>
    <s v="HP"/>
    <s v="HP Laptop"/>
    <s v="Device"/>
    <s v="CLICC Circ Desk"/>
    <s v="WL-BCR-09"/>
  </r>
  <r>
    <x v="4"/>
    <n v="-1"/>
    <s v="UCLA Undergrad"/>
    <s v="Undergraduate"/>
    <d v="2023-01-27T00:00:00"/>
    <s v="HP028"/>
    <s v="HP"/>
    <s v="HP Laptop"/>
    <s v="Device"/>
    <s v="CLICC Circ Desk"/>
    <s v="WL-BCR-18"/>
  </r>
  <r>
    <x v="4"/>
    <n v="-1"/>
    <s v="UCLA Undergrad"/>
    <s v="Undergraduate"/>
    <d v="2023-01-27T00:00:00"/>
    <s v="HP033"/>
    <s v="HP"/>
    <s v="HP Laptop"/>
    <s v="Device"/>
    <s v="CLICC Circ Desk"/>
    <s v="WL-GEO-003"/>
  </r>
  <r>
    <x v="5"/>
    <n v="-1"/>
    <s v="UCLA Undergrad"/>
    <s v="Undergraduate"/>
    <d v="2023-01-22T00:00:00"/>
    <s v="CBK250"/>
    <s v="CBK"/>
    <s v="ChromeBook"/>
    <s v="Device"/>
    <s v="Default Circulation Desk"/>
    <s v="CBK-CLICC-01"/>
  </r>
  <r>
    <x v="6"/>
    <n v="-1"/>
    <s v="UCLA Graduate"/>
    <s v="Graduate"/>
    <d v="2023-01-23T00:00:00"/>
    <s v="HP030"/>
    <s v="HP"/>
    <s v="HP Laptop"/>
    <s v="Device"/>
    <s v="CLICC Circ Desk"/>
    <s v="WL-BCR-20"/>
  </r>
  <r>
    <x v="6"/>
    <n v="-1"/>
    <s v="UCLA Graduate"/>
    <s v="Graduate"/>
    <d v="2023-01-27T00:00:00"/>
    <s v="HP141"/>
    <s v="HP"/>
    <s v="HP Laptop"/>
    <s v="Device"/>
    <s v="CLICC Circ Desk"/>
    <s v="WL-PC2-30"/>
  </r>
  <r>
    <x v="6"/>
    <n v="-1"/>
    <s v="UCLA Undergrad"/>
    <s v="Undergraduate"/>
    <d v="2023-01-16T00:00:00"/>
    <s v="IPHONE28"/>
    <s v="IPHONE"/>
    <s v="IPHONE"/>
    <s v="Charger"/>
    <s v="CLICC Circ Desk"/>
    <s v="IPH-YRL-04"/>
  </r>
  <r>
    <x v="6"/>
    <n v="-1"/>
    <s v="UCLA Undergrad"/>
    <s v="Undergraduate"/>
    <d v="2023-01-16T00:00:00"/>
    <s v="IPHONE52"/>
    <s v="IPHONE"/>
    <s v="IPHONE"/>
    <s v="Charger"/>
    <s v="CLICC Circ Desk"/>
    <s v="IPH-POW-08"/>
  </r>
  <r>
    <x v="6"/>
    <n v="-1"/>
    <s v="UCLA Undergrad"/>
    <s v="Undergraduate"/>
    <d v="2023-01-16T00:00:00"/>
    <s v="MACUSBC24C24"/>
    <s v="MACUSBC"/>
    <s v="MACUSBC"/>
    <s v="Charger"/>
    <s v="CLICC Circ Desk"/>
    <s v="USBC-POW-07"/>
  </r>
  <r>
    <x v="6"/>
    <n v="-1"/>
    <s v="UCLA Undergrad"/>
    <s v="Undergraduate"/>
    <d v="2023-01-16T00:00:00"/>
    <s v="WALLADPT39"/>
    <s v="WALLADPT"/>
    <s v="WALLADPT"/>
    <s v="Charger"/>
    <s v="CLICC Circ Desk"/>
    <m/>
  </r>
  <r>
    <x v="6"/>
    <n v="-1"/>
    <s v="UCLA Undergrad"/>
    <s v="Undergraduate"/>
    <d v="2023-01-16T00:00:00"/>
    <s v="WALLADPT49"/>
    <s v="WALLADPT"/>
    <s v="WALLADPT"/>
    <s v="Charger"/>
    <s v="CLICC Circ Desk"/>
    <m/>
  </r>
  <r>
    <x v="6"/>
    <n v="-1"/>
    <s v="UCLA Undergrad"/>
    <s v="Undergraduate"/>
    <d v="2023-01-23T00:00:00"/>
    <s v="CBK199"/>
    <s v="CBK"/>
    <s v="ChromeBook"/>
    <s v="Device"/>
    <s v="Biomed Circ Desk"/>
    <s v="CBK-BIO-10"/>
  </r>
  <r>
    <x v="6"/>
    <n v="-1"/>
    <s v="UCLA Undergrad"/>
    <s v="Undergraduate"/>
    <d v="2023-01-23T00:00:00"/>
    <s v="CBK254"/>
    <s v="CBK"/>
    <s v="ChromeBook"/>
    <s v="Device"/>
    <s v="Default Circulation Desk"/>
    <s v="CBK-CLICC-05"/>
  </r>
  <r>
    <x v="6"/>
    <n v="-1"/>
    <s v="UCLA Undergrad"/>
    <s v="Undergraduate"/>
    <d v="2023-01-23T00:00:00"/>
    <s v="HP108"/>
    <s v="HP"/>
    <s v="HP Laptop"/>
    <s v="Device"/>
    <s v="CLICC Circ Desk"/>
    <s v="W-POW-17"/>
  </r>
  <r>
    <x v="6"/>
    <n v="-1"/>
    <s v="UCLA Undergrad"/>
    <s v="Undergraduate"/>
    <d v="2023-01-30T00:00:00"/>
    <s v="HP037"/>
    <s v="HP"/>
    <s v="HP Laptop"/>
    <s v="Device"/>
    <s v="CLICC Circ Desk"/>
    <s v="WL-SEL-02"/>
  </r>
  <r>
    <x v="7"/>
    <n v="-1"/>
    <s v="UCLA Academic"/>
    <s v="Academic"/>
    <d v="2023-01-17T00:00:00"/>
    <s v="HDST19"/>
    <s v="HDST"/>
    <s v="Headphones"/>
    <s v="Accessory"/>
    <s v="Biomed Circ Desk"/>
    <s v="HDS-BIO-02"/>
  </r>
  <r>
    <x v="7"/>
    <n v="-1"/>
    <s v="UCLA Academic"/>
    <s v="Academic"/>
    <d v="2023-01-24T00:00:00"/>
    <s v="HP143"/>
    <s v="HP"/>
    <s v="HP Laptop"/>
    <s v="Device"/>
    <s v="CLICC Circ Desk"/>
    <s v="WL-UNA-02"/>
  </r>
  <r>
    <x v="7"/>
    <n v="-1"/>
    <s v="UCLA Graduate"/>
    <s v="Graduate"/>
    <d v="2023-01-17T00:00:00"/>
    <s v="HDST10"/>
    <s v="HDST"/>
    <s v="Headphones"/>
    <s v="Accessory"/>
    <s v="CLICC Circ Desk"/>
    <s v="HDS-YRL-04"/>
  </r>
  <r>
    <x v="7"/>
    <n v="-1"/>
    <s v="UCLA Graduate"/>
    <s v="Graduate"/>
    <d v="2023-01-17T00:00:00"/>
    <s v="HDST11"/>
    <s v="HDST"/>
    <s v="Headphones"/>
    <s v="Accessory"/>
    <s v="CLICC Circ Desk"/>
    <s v="HDS-YRL-05"/>
  </r>
  <r>
    <x v="7"/>
    <n v="-1"/>
    <s v="UCLA Graduate"/>
    <s v="Graduate"/>
    <d v="2023-01-17T00:00:00"/>
    <s v="HDST17"/>
    <s v="HDST"/>
    <s v="Headphones"/>
    <s v="Accessory"/>
    <s v="CLICC Circ Desk"/>
    <s v="HDS-POW-06"/>
  </r>
  <r>
    <x v="7"/>
    <n v="-1"/>
    <s v="UCLA Graduate"/>
    <s v="Graduate"/>
    <d v="2023-01-17T00:00:00"/>
    <s v="HPUSBC02"/>
    <s v="HPUSBC"/>
    <s v="HPUSBC"/>
    <s v="Charger"/>
    <s v="SEL Boelter Circ Desk"/>
    <s v="HPUS-BOE-02"/>
  </r>
  <r>
    <x v="7"/>
    <n v="-1"/>
    <s v="UCLA Graduate"/>
    <s v="Graduate"/>
    <d v="2023-01-17T00:00:00"/>
    <s v="IPHONE22"/>
    <s v="IPHONE"/>
    <s v="IPHONE"/>
    <s v="Charger"/>
    <s v="SEL Boelter Circ Desk"/>
    <s v="IPH-BOE-06"/>
  </r>
  <r>
    <x v="7"/>
    <n v="-1"/>
    <s v="UCLA Graduate"/>
    <s v="Graduate"/>
    <d v="2023-01-17T00:00:00"/>
    <s v="IPHONE28"/>
    <s v="IPHONE"/>
    <s v="IPHONE"/>
    <s v="Charger"/>
    <s v="CLICC Circ Desk"/>
    <s v="IPH-YRL-04"/>
  </r>
  <r>
    <x v="7"/>
    <n v="-1"/>
    <s v="UCLA Graduate"/>
    <s v="Graduate"/>
    <d v="2023-01-17T00:00:00"/>
    <s v="IPHONE39"/>
    <s v="IPHONE"/>
    <s v="IPHONE"/>
    <s v="Charger"/>
    <s v="Default Circulation Desk"/>
    <m/>
  </r>
  <r>
    <x v="7"/>
    <n v="-1"/>
    <s v="UCLA Graduate"/>
    <s v="Graduate"/>
    <d v="2023-01-17T00:00:00"/>
    <s v="IPHONE52"/>
    <s v="IPHONE"/>
    <s v="IPHONE"/>
    <s v="Charger"/>
    <s v="CLICC Circ Desk"/>
    <s v="IPH-POW-08"/>
  </r>
  <r>
    <x v="7"/>
    <n v="-1"/>
    <s v="UCLA Graduate"/>
    <s v="Graduate"/>
    <d v="2023-01-17T00:00:00"/>
    <s v="IPHONE54"/>
    <s v="IPHONE"/>
    <s v="IPHONE"/>
    <s v="Charger"/>
    <s v="CLICC Circ Desk"/>
    <s v="IPH-POW-10"/>
  </r>
  <r>
    <x v="7"/>
    <n v="-1"/>
    <s v="UCLA Graduate"/>
    <s v="Graduate"/>
    <d v="2023-01-17T00:00:00"/>
    <s v="IPHONE58"/>
    <s v="IPHONE"/>
    <s v="IPHONE"/>
    <s v="Charger"/>
    <s v="Biomed Circ Desk"/>
    <s v="IPH-BIO-02"/>
  </r>
  <r>
    <x v="7"/>
    <n v="-1"/>
    <s v="UCLA Graduate"/>
    <s v="Graduate"/>
    <d v="2023-01-17T00:00:00"/>
    <s v="LABMSE12"/>
    <s v="LABMSE"/>
    <s v="Mouse"/>
    <s v="Accessory"/>
    <s v="CLICC Circ Desk"/>
    <s v="LAB-MSE-12"/>
  </r>
  <r>
    <x v="7"/>
    <n v="-1"/>
    <s v="UCLA Graduate"/>
    <s v="Graduate"/>
    <d v="2023-01-17T00:00:00"/>
    <s v="MACCHRG49"/>
    <s v="MACCHRG"/>
    <s v="MACCHRG"/>
    <s v="Charger"/>
    <s v="CLICC Circ Desk"/>
    <s v="MAGT-POW-03"/>
  </r>
  <r>
    <x v="7"/>
    <n v="-1"/>
    <s v="UCLA Graduate"/>
    <s v="Graduate"/>
    <d v="2023-01-17T00:00:00"/>
    <s v="MACCHRG67"/>
    <s v="MACCHRG"/>
    <s v="MACCHRG"/>
    <s v="Charger"/>
    <s v="Biomed Circ Desk"/>
    <s v="MAGT-BIO-06"/>
  </r>
  <r>
    <x v="7"/>
    <n v="-1"/>
    <s v="UCLA Graduate"/>
    <s v="Graduate"/>
    <d v="2023-01-17T00:00:00"/>
    <s v="MACUSBC05C05"/>
    <s v="MACUSBC"/>
    <s v="MACUSBC"/>
    <s v="Charger"/>
    <s v="CLICC Circ Desk"/>
    <s v="USBC-YRL-01"/>
  </r>
  <r>
    <x v="7"/>
    <n v="-1"/>
    <s v="UCLA Graduate"/>
    <s v="Graduate"/>
    <d v="2023-01-17T00:00:00"/>
    <s v="MACUSBC09C09"/>
    <s v="MACUSBC"/>
    <s v="MACUSBC"/>
    <s v="Charger"/>
    <s v="CLICC Circ Desk"/>
    <s v="USBC-YRL-05"/>
  </r>
  <r>
    <x v="7"/>
    <n v="-1"/>
    <s v="UCLA Graduate"/>
    <s v="Graduate"/>
    <d v="2023-01-17T00:00:00"/>
    <s v="MACUSBC19C19"/>
    <s v="MACUSBC"/>
    <s v="MACUSBC"/>
    <s v="Charger"/>
    <s v="CLICC Circ Desk"/>
    <s v="USBC-POW-02"/>
  </r>
  <r>
    <x v="7"/>
    <n v="-1"/>
    <s v="UCLA Graduate"/>
    <s v="Graduate"/>
    <d v="2023-01-17T00:00:00"/>
    <s v="MACUSBC24C24"/>
    <s v="MACUSBC"/>
    <s v="MACUSBC"/>
    <s v="Charger"/>
    <s v="CLICC Circ Desk"/>
    <s v="USBC-POW-07"/>
  </r>
  <r>
    <x v="7"/>
    <n v="-1"/>
    <s v="UCLA Graduate"/>
    <s v="Graduate"/>
    <d v="2023-01-17T00:00:00"/>
    <s v="MACUSBC25C25"/>
    <s v="MACUSBC"/>
    <s v="MACUSBC"/>
    <s v="Charger"/>
    <s v="CLICC Circ Desk"/>
    <s v="USBC-POW-08"/>
  </r>
  <r>
    <x v="7"/>
    <n v="-1"/>
    <s v="UCLA Graduate"/>
    <s v="Graduate"/>
    <d v="2023-01-17T00:00:00"/>
    <s v="UVGA17"/>
    <s v="UVGA"/>
    <s v="UVGA"/>
    <s v="Cable"/>
    <s v="CLICC Circ Desk"/>
    <m/>
  </r>
  <r>
    <x v="7"/>
    <n v="-1"/>
    <s v="UCLA Graduate"/>
    <s v="Graduate"/>
    <d v="2023-01-17T00:00:00"/>
    <s v="UVGA18"/>
    <s v="UVGA"/>
    <s v="UVGA"/>
    <s v="Cable"/>
    <s v="CLICC Circ Desk"/>
    <m/>
  </r>
  <r>
    <x v="7"/>
    <n v="-1"/>
    <s v="UCLA Graduate"/>
    <s v="Graduate"/>
    <d v="2023-01-17T00:00:00"/>
    <s v="WALLADPT05"/>
    <s v="WALLADPT"/>
    <s v="WALLADPT"/>
    <s v="Charger"/>
    <s v="SEL Boelter Circ Desk"/>
    <s v="ADP-BOE-03"/>
  </r>
  <r>
    <x v="7"/>
    <n v="-1"/>
    <s v="UCLA Graduate"/>
    <s v="Graduate"/>
    <d v="2023-01-17T00:00:00"/>
    <s v="WALLADPT19"/>
    <s v="WALLADPT"/>
    <s v="WALLADPT"/>
    <s v="Charger"/>
    <s v="Biomed Circ Desk"/>
    <s v="ADP-BIO-03"/>
  </r>
  <r>
    <x v="7"/>
    <n v="-1"/>
    <s v="UCLA Graduate"/>
    <s v="Graduate"/>
    <d v="2023-01-17T00:00:00"/>
    <s v="WALLADPT39"/>
    <s v="WALLADPT"/>
    <s v="WALLADPT"/>
    <s v="Charger"/>
    <s v="CLICC Circ Desk"/>
    <m/>
  </r>
  <r>
    <x v="7"/>
    <n v="-1"/>
    <s v="UCLA Graduate"/>
    <s v="Graduate"/>
    <d v="2023-01-17T00:00:00"/>
    <s v="WALLADPT41"/>
    <s v="WALLADPT"/>
    <s v="WALLADPT"/>
    <s v="Charger"/>
    <s v="CLICC Circ Desk"/>
    <m/>
  </r>
  <r>
    <x v="7"/>
    <n v="-1"/>
    <s v="UCLA Graduate"/>
    <s v="Graduate"/>
    <d v="2023-01-17T00:00:00"/>
    <s v="WALLADPT49"/>
    <s v="WALLADPT"/>
    <s v="WALLADPT"/>
    <s v="Charger"/>
    <s v="CLICC Circ Desk"/>
    <m/>
  </r>
  <r>
    <x v="7"/>
    <n v="-1"/>
    <s v="UCLA Graduate"/>
    <s v="Graduate"/>
    <d v="2023-01-24T00:00:00"/>
    <s v="CBK204"/>
    <s v="CBK"/>
    <s v="ChromeBook"/>
    <s v="Device"/>
    <s v="Biomed Circ Desk"/>
    <s v="CBK-BIO-15"/>
  </r>
  <r>
    <x v="7"/>
    <n v="-1"/>
    <s v="UCLA Graduate"/>
    <s v="Graduate"/>
    <d v="2023-01-24T00:00:00"/>
    <s v="CBK357"/>
    <s v="CBK"/>
    <s v="ChromeBook"/>
    <s v="Device"/>
    <s v="CLICC Circ Desk"/>
    <s v="CBK-CLICC-108"/>
  </r>
  <r>
    <x v="7"/>
    <n v="-1"/>
    <s v="UCLA Graduate"/>
    <s v="Graduate"/>
    <d v="2023-01-24T00:00:00"/>
    <s v="CBK405"/>
    <s v="CBK"/>
    <s v="ChromeBook"/>
    <s v="Device"/>
    <s v="CLICC Circ Desk"/>
    <s v="CBK-CLICC-156"/>
  </r>
  <r>
    <x v="7"/>
    <n v="-1"/>
    <s v="UCLA Graduate"/>
    <s v="Graduate"/>
    <d v="2023-01-24T00:00:00"/>
    <s v="HP023"/>
    <s v="HP"/>
    <s v="HP Laptop"/>
    <s v="Device"/>
    <s v="CLICC Circ Desk"/>
    <s v="WL-BCR-13"/>
  </r>
  <r>
    <x v="7"/>
    <n v="-1"/>
    <s v="UCLA Graduate"/>
    <s v="Graduate"/>
    <d v="2023-01-31T00:00:00"/>
    <s v="HP057"/>
    <s v="HP"/>
    <s v="HP Laptop"/>
    <s v="Device"/>
    <s v="CLICC Circ Desk"/>
    <s v="WL-YRL-07"/>
  </r>
  <r>
    <x v="7"/>
    <n v="-1"/>
    <s v="UCLA Graduate"/>
    <s v="Graduate"/>
    <d v="2023-04-17T00:00:00"/>
    <s v="CBK-214"/>
    <s v="CBK"/>
    <s v="ChromeBook"/>
    <s v="Device"/>
    <s v="SEL Boelter Circ Desk"/>
    <m/>
  </r>
  <r>
    <x v="7"/>
    <n v="-1"/>
    <s v="UCLA Law Academic"/>
    <s v="Academic"/>
    <d v="2023-01-30T00:00:00"/>
    <s v="CLICC-ML-0007"/>
    <s v="CLICC-ML"/>
    <s v="MacBook"/>
    <s v="Device"/>
    <s v="CLICC Circ Desk"/>
    <s v="ITS MacBook 143"/>
  </r>
  <r>
    <x v="7"/>
    <n v="-1"/>
    <s v="UCLA Music Grad"/>
    <s v="Graduate"/>
    <d v="2023-01-17T00:00:00"/>
    <s v="OMNI24"/>
    <s v="OMNI"/>
    <s v="OMNI"/>
    <s v="Charger"/>
    <s v="Music Circ Desk"/>
    <s v="OMN-MUS-04"/>
  </r>
  <r>
    <x v="7"/>
    <n v="-1"/>
    <s v="UCLA Music Undergrad"/>
    <s v="Undergraduate"/>
    <d v="2023-01-17T00:00:00"/>
    <s v="OMNI29"/>
    <s v="OMNI"/>
    <s v="OMNI"/>
    <s v="Charger"/>
    <s v="Music Circ Desk"/>
    <s v="OMN-MUS-09"/>
  </r>
  <r>
    <x v="7"/>
    <n v="-1"/>
    <s v="UCLA Music Undergrad"/>
    <s v="Undergraduate"/>
    <d v="2023-01-24T00:00:00"/>
    <s v="CBK-247"/>
    <s v="CBK"/>
    <s v="ChromeBook"/>
    <s v="Device"/>
    <s v="Music Circ Desk"/>
    <s v="CBK-MUS-08"/>
  </r>
  <r>
    <x v="7"/>
    <n v="-1"/>
    <s v="UCLA Undergrad"/>
    <s v="Undergraduate"/>
    <d v="2023-01-17T00:00:00"/>
    <s v="ANDROID02"/>
    <s v="ANDROID"/>
    <s v="Android Charger"/>
    <s v="Charger"/>
    <s v="Music Circ Desk"/>
    <s v="AND-MUS-02"/>
  </r>
  <r>
    <x v="7"/>
    <n v="-1"/>
    <s v="UCLA Undergrad"/>
    <s v="Undergraduate"/>
    <d v="2023-01-17T00:00:00"/>
    <s v="CALC07"/>
    <s v="CALC"/>
    <s v="CALC"/>
    <s v="Accessory"/>
    <s v="CLICC Circ Desk"/>
    <s v="CAL-POW-06"/>
  </r>
  <r>
    <x v="7"/>
    <n v="-1"/>
    <s v="UCLA Undergrad"/>
    <s v="Undergraduate"/>
    <d v="2023-01-17T00:00:00"/>
    <s v="HDMIC23"/>
    <s v="HDMIC"/>
    <s v="HDMIC"/>
    <s v="Cable"/>
    <s v="CLICC Circ Desk"/>
    <s v="HDMC-YRL-15"/>
  </r>
  <r>
    <x v="7"/>
    <n v="-1"/>
    <s v="UCLA Undergrad"/>
    <s v="Undergraduate"/>
    <d v="2023-01-17T00:00:00"/>
    <s v="HDST03"/>
    <s v="HDST"/>
    <s v="Headphones"/>
    <s v="Accessory"/>
    <s v="SEL Boelter Circ Desk"/>
    <s v="HDS-BOE-03"/>
  </r>
  <r>
    <x v="7"/>
    <n v="-1"/>
    <s v="UCLA Undergrad"/>
    <s v="Undergraduate"/>
    <d v="2023-01-17T00:00:00"/>
    <s v="HPUSBC02"/>
    <s v="HPUSBC"/>
    <s v="HPUSBC"/>
    <s v="Charger"/>
    <s v="SEL Boelter Circ Desk"/>
    <s v="HPUS-BOE-02"/>
  </r>
  <r>
    <x v="7"/>
    <n v="-1"/>
    <s v="UCLA Undergrad"/>
    <s v="Undergraduate"/>
    <d v="2023-01-17T00:00:00"/>
    <s v="IPHONE04"/>
    <s v="IPHONE"/>
    <s v="IPHONE"/>
    <s v="Charger"/>
    <s v="Music Circ Desk"/>
    <s v="IPH-MUS-04"/>
  </r>
  <r>
    <x v="7"/>
    <n v="-1"/>
    <s v="UCLA Undergrad"/>
    <s v="Undergraduate"/>
    <d v="2023-01-17T00:00:00"/>
    <s v="IPHONE20"/>
    <s v="IPHONE"/>
    <s v="IPHONE"/>
    <s v="Charger"/>
    <s v="SEL Boelter Circ Desk"/>
    <s v="IPH-BOE-04"/>
  </r>
  <r>
    <x v="7"/>
    <n v="-1"/>
    <s v="UCLA Undergrad"/>
    <s v="Undergraduate"/>
    <d v="2023-01-17T00:00:00"/>
    <s v="IPHONE25"/>
    <s v="IPHONE"/>
    <s v="IPHONE"/>
    <s v="Charger"/>
    <s v="CLICC Circ Desk"/>
    <s v="IPH-YRL-01"/>
  </r>
  <r>
    <x v="7"/>
    <n v="-1"/>
    <s v="UCLA Undergrad"/>
    <s v="Undergraduate"/>
    <d v="2023-01-17T00:00:00"/>
    <s v="IPHONE30"/>
    <s v="IPHONE"/>
    <s v="IPHONE"/>
    <s v="Charger"/>
    <s v="CLICC Circ Desk"/>
    <s v="IPH-YRL-06"/>
  </r>
  <r>
    <x v="7"/>
    <n v="-1"/>
    <s v="UCLA Undergrad"/>
    <s v="Undergraduate"/>
    <d v="2023-01-17T00:00:00"/>
    <s v="IPHONE31"/>
    <s v="IPHONE"/>
    <s v="IPHONE"/>
    <s v="Charger"/>
    <s v="CLICC Circ Desk"/>
    <s v="IPH-YRL-07"/>
  </r>
  <r>
    <x v="7"/>
    <n v="-1"/>
    <s v="UCLA Undergrad"/>
    <s v="Undergraduate"/>
    <d v="2023-01-17T00:00:00"/>
    <s v="IPHONE32"/>
    <s v="IPHONE"/>
    <s v="IPHONE"/>
    <s v="Charger"/>
    <s v="CLICC Circ Desk"/>
    <s v="IPH-YRL-08"/>
  </r>
  <r>
    <x v="7"/>
    <n v="-1"/>
    <s v="UCLA Undergrad"/>
    <s v="Undergraduate"/>
    <d v="2023-01-17T00:00:00"/>
    <s v="IPHONE34"/>
    <s v="IPHONE"/>
    <s v="IPHONE"/>
    <s v="Charger"/>
    <s v="CLICC Circ Desk"/>
    <s v="IPH-YRL-10"/>
  </r>
  <r>
    <x v="7"/>
    <n v="-1"/>
    <s v="UCLA Undergrad"/>
    <s v="Undergraduate"/>
    <d v="2023-01-17T00:00:00"/>
    <s v="IPHONE37"/>
    <s v="IPHONE"/>
    <s v="IPHONE"/>
    <s v="Charger"/>
    <s v="CLICC Circ Desk"/>
    <s v="IPH-YRL-13"/>
  </r>
  <r>
    <x v="7"/>
    <n v="-1"/>
    <s v="UCLA Undergrad"/>
    <s v="Undergraduate"/>
    <d v="2023-01-17T00:00:00"/>
    <s v="IPHONE46"/>
    <s v="IPHONE"/>
    <s v="IPHONE"/>
    <s v="Charger"/>
    <s v="CLICC Circ Desk"/>
    <s v="IPH-POW-02"/>
  </r>
  <r>
    <x v="7"/>
    <n v="-1"/>
    <s v="UCLA Undergrad"/>
    <s v="Undergraduate"/>
    <d v="2023-01-17T00:00:00"/>
    <s v="IPHONE52"/>
    <s v="IPHONE"/>
    <s v="IPHONE"/>
    <s v="Charger"/>
    <s v="CLICC Circ Desk"/>
    <s v="IPH-POW-08"/>
  </r>
  <r>
    <x v="7"/>
    <n v="-1"/>
    <s v="UCLA Undergrad"/>
    <s v="Undergraduate"/>
    <d v="2023-01-17T00:00:00"/>
    <s v="IPHONE54"/>
    <s v="IPHONE"/>
    <s v="IPHONE"/>
    <s v="Charger"/>
    <s v="CLICC Circ Desk"/>
    <s v="IPH-POW-10"/>
  </r>
  <r>
    <x v="7"/>
    <n v="-1"/>
    <s v="UCLA Undergrad"/>
    <s v="Undergraduate"/>
    <d v="2023-01-17T00:00:00"/>
    <s v="IPHONE78"/>
    <s v="IPHONE"/>
    <s v="IPHONE"/>
    <s v="Charger"/>
    <s v="CLICC Circ Desk"/>
    <m/>
  </r>
  <r>
    <x v="7"/>
    <n v="-1"/>
    <s v="UCLA Undergrad"/>
    <s v="Undergraduate"/>
    <d v="2023-01-17T00:00:00"/>
    <s v="MACCHRG50"/>
    <s v="MACCHRG"/>
    <s v="MACCHRG"/>
    <s v="Charger"/>
    <s v="CLICC Circ Desk"/>
    <s v="MAGT-POW-04"/>
  </r>
  <r>
    <x v="7"/>
    <n v="-1"/>
    <s v="UCLA Undergrad"/>
    <s v="Undergraduate"/>
    <d v="2023-01-17T00:00:00"/>
    <s v="MACUSBC01"/>
    <s v="MACUSBC"/>
    <s v="MACUSBC"/>
    <s v="Charger"/>
    <s v="Music Circ Desk"/>
    <m/>
  </r>
  <r>
    <x v="7"/>
    <n v="-1"/>
    <s v="UCLA Undergrad"/>
    <s v="Undergraduate"/>
    <d v="2023-01-17T00:00:00"/>
    <s v="MACUSBC05C05"/>
    <s v="MACUSBC"/>
    <s v="MACUSBC"/>
    <s v="Charger"/>
    <s v="CLICC Circ Desk"/>
    <s v="USBC-YRL-01"/>
  </r>
  <r>
    <x v="7"/>
    <n v="-1"/>
    <s v="UCLA Undergrad"/>
    <s v="Undergraduate"/>
    <d v="2023-01-17T00:00:00"/>
    <s v="MACUSBC07C07"/>
    <s v="MACUSBC"/>
    <s v="MACUSBC"/>
    <s v="Charger"/>
    <s v="CLICC Circ Desk"/>
    <s v="USBC-YRL-03"/>
  </r>
  <r>
    <x v="7"/>
    <n v="-1"/>
    <s v="UCLA Undergrad"/>
    <s v="Undergraduate"/>
    <d v="2023-01-17T00:00:00"/>
    <s v="MACUSBC12C12"/>
    <s v="MACUSBC"/>
    <s v="MACUSBC"/>
    <s v="Charger"/>
    <s v="Default Circulation Desk"/>
    <s v="USBC-LOC-01"/>
  </r>
  <r>
    <x v="7"/>
    <n v="-1"/>
    <s v="UCLA Undergrad"/>
    <s v="Undergraduate"/>
    <d v="2023-01-17T00:00:00"/>
    <s v="MACUSBC19C19"/>
    <s v="MACUSBC"/>
    <s v="MACUSBC"/>
    <s v="Charger"/>
    <s v="CLICC Circ Desk"/>
    <s v="USBC-POW-02"/>
  </r>
  <r>
    <x v="7"/>
    <n v="-1"/>
    <s v="UCLA Undergrad"/>
    <s v="Undergraduate"/>
    <d v="2023-01-17T00:00:00"/>
    <s v="MACUSBC20C20"/>
    <s v="MACUSBC"/>
    <s v="MACUSBC"/>
    <s v="Charger"/>
    <s v="CLICC Circ Desk"/>
    <s v="USBC-POW-03"/>
  </r>
  <r>
    <x v="7"/>
    <n v="-1"/>
    <s v="UCLA Undergrad"/>
    <s v="Undergraduate"/>
    <d v="2023-01-17T00:00:00"/>
    <s v="MACUSBC23C23"/>
    <s v="MACUSBC"/>
    <s v="MACUSBC"/>
    <s v="Charger"/>
    <s v="CLICC Circ Desk"/>
    <s v="USBC-POW-06"/>
  </r>
  <r>
    <x v="7"/>
    <n v="-1"/>
    <s v="UCLA Undergrad"/>
    <s v="Undergraduate"/>
    <d v="2023-01-17T00:00:00"/>
    <s v="MACUSBC24C24"/>
    <s v="MACUSBC"/>
    <s v="MACUSBC"/>
    <s v="Charger"/>
    <s v="CLICC Circ Desk"/>
    <s v="USBC-POW-07"/>
  </r>
  <r>
    <x v="7"/>
    <n v="-1"/>
    <s v="UCLA Undergrad"/>
    <s v="Undergraduate"/>
    <d v="2023-01-17T00:00:00"/>
    <s v="MACUSBC25C25"/>
    <s v="MACUSBC"/>
    <s v="MACUSBC"/>
    <s v="Charger"/>
    <s v="CLICC Circ Desk"/>
    <s v="USBC-POW-08"/>
  </r>
  <r>
    <x v="7"/>
    <n v="-1"/>
    <s v="UCLA Undergrad"/>
    <s v="Undergraduate"/>
    <d v="2023-01-17T00:00:00"/>
    <s v="OMNI11"/>
    <s v="OMNI"/>
    <s v="OMNI"/>
    <s v="Charger"/>
    <s v="SEL Boelter Circ Desk"/>
    <s v="OMN-BOE-01"/>
  </r>
  <r>
    <x v="7"/>
    <n v="-1"/>
    <s v="UCLA Undergrad"/>
    <s v="Undergraduate"/>
    <d v="2023-01-17T00:00:00"/>
    <s v="OMNI25"/>
    <s v="OMNI"/>
    <s v="OMNI"/>
    <s v="Charger"/>
    <s v="Music Circ Desk"/>
    <s v="OMN-MUS-05"/>
  </r>
  <r>
    <x v="7"/>
    <n v="-1"/>
    <s v="UCLA Undergrad"/>
    <s v="Undergraduate"/>
    <d v="2023-01-17T00:00:00"/>
    <s v="OMNI28"/>
    <s v="OMNI"/>
    <s v="OMNI"/>
    <s v="Charger"/>
    <s v="Music Circ Desk"/>
    <s v="OMN-MUS-08"/>
  </r>
  <r>
    <x v="7"/>
    <n v="-1"/>
    <s v="UCLA Undergrad"/>
    <s v="Undergraduate"/>
    <d v="2023-01-17T00:00:00"/>
    <s v="SUP-012"/>
    <s v="SUP"/>
    <s v="Super Drive"/>
    <s v="Accessory"/>
    <s v="Music Circ Desk"/>
    <s v="MUS-SUP-01"/>
  </r>
  <r>
    <x v="7"/>
    <n v="-1"/>
    <s v="UCLA Undergrad"/>
    <s v="Undergraduate"/>
    <d v="2023-01-17T00:00:00"/>
    <s v="SUP-013"/>
    <s v="SUP"/>
    <s v="Super Drive"/>
    <s v="Accessory"/>
    <s v="Music Circ Desk"/>
    <m/>
  </r>
  <r>
    <x v="7"/>
    <n v="-1"/>
    <s v="UCLA Undergrad"/>
    <s v="Undergraduate"/>
    <d v="2023-01-17T00:00:00"/>
    <s v="UVGA18"/>
    <s v="UVGA"/>
    <s v="UVGA"/>
    <s v="Cable"/>
    <s v="CLICC Circ Desk"/>
    <m/>
  </r>
  <r>
    <x v="7"/>
    <n v="-1"/>
    <s v="UCLA Undergrad"/>
    <s v="Undergraduate"/>
    <d v="2023-01-17T00:00:00"/>
    <s v="VGA53"/>
    <s v="VGA"/>
    <s v="VGA Cable"/>
    <s v="Cable"/>
    <s v="CLICC Circ Desk"/>
    <s v="VGAA-POW-09"/>
  </r>
  <r>
    <x v="7"/>
    <n v="-1"/>
    <s v="UCLA Undergrad"/>
    <s v="Undergraduate"/>
    <d v="2023-01-17T00:00:00"/>
    <s v="WALLADPT09"/>
    <s v="WALLADPT"/>
    <s v="WALLADPT"/>
    <s v="Charger"/>
    <s v="SEL Boelter Circ Desk"/>
    <s v="ADP-BOE-07"/>
  </r>
  <r>
    <x v="7"/>
    <n v="-1"/>
    <s v="UCLA Undergrad"/>
    <s v="Undergraduate"/>
    <d v="2023-01-17T00:00:00"/>
    <s v="WALLADPT12"/>
    <s v="WALLADPT"/>
    <s v="WALLADPT"/>
    <s v="Charger"/>
    <s v="CLICC Circ Desk"/>
    <s v="ADP-POW-01"/>
  </r>
  <r>
    <x v="7"/>
    <n v="-1"/>
    <s v="UCLA Undergrad"/>
    <s v="Undergraduate"/>
    <d v="2023-01-17T00:00:00"/>
    <s v="WALLADPT28"/>
    <s v="WALLADPT"/>
    <s v="WALLADPT"/>
    <s v="Charger"/>
    <s v="CLICC Circ Desk"/>
    <m/>
  </r>
  <r>
    <x v="7"/>
    <n v="-1"/>
    <s v="UCLA Undergrad"/>
    <s v="Undergraduate"/>
    <d v="2023-01-17T00:00:00"/>
    <s v="WALLADPT31"/>
    <s v="WALLADPT"/>
    <s v="WALLADPT"/>
    <s v="Charger"/>
    <s v="CLICC Circ Desk"/>
    <m/>
  </r>
  <r>
    <x v="7"/>
    <n v="-1"/>
    <s v="UCLA Undergrad"/>
    <s v="Undergraduate"/>
    <d v="2023-01-17T00:00:00"/>
    <s v="WALLADPT37"/>
    <s v="WALLADPT"/>
    <s v="WALLADPT"/>
    <s v="Charger"/>
    <s v="CLICC Circ Desk"/>
    <m/>
  </r>
  <r>
    <x v="7"/>
    <n v="-1"/>
    <s v="UCLA Undergrad"/>
    <s v="Undergraduate"/>
    <d v="2023-01-17T00:00:00"/>
    <s v="WALLADPT38"/>
    <s v="WALLADPT"/>
    <s v="WALLADPT"/>
    <s v="Charger"/>
    <s v="CLICC Circ Desk"/>
    <m/>
  </r>
  <r>
    <x v="7"/>
    <n v="-1"/>
    <s v="UCLA Undergrad"/>
    <s v="Undergraduate"/>
    <d v="2023-01-17T00:00:00"/>
    <s v="WALLADPT45"/>
    <s v="WALLADPT"/>
    <s v="WALLADPT"/>
    <s v="Charger"/>
    <s v="CLICC Circ Desk"/>
    <m/>
  </r>
  <r>
    <x v="7"/>
    <n v="-1"/>
    <s v="UCLA Undergrad"/>
    <s v="Undergraduate"/>
    <d v="2023-01-17T00:00:00"/>
    <s v="WALLADPT48"/>
    <s v="WALLADPT"/>
    <s v="WALLADPT"/>
    <s v="Charger"/>
    <s v="CLICC Circ Desk"/>
    <m/>
  </r>
  <r>
    <x v="7"/>
    <n v="-1"/>
    <s v="UCLA Undergrad"/>
    <s v="Undergraduate"/>
    <d v="2023-01-17T00:00:00"/>
    <s v="WALLADPT49"/>
    <s v="WALLADPT"/>
    <s v="WALLADPT"/>
    <s v="Charger"/>
    <s v="CLICC Circ Desk"/>
    <m/>
  </r>
  <r>
    <x v="7"/>
    <n v="-1"/>
    <s v="UCLA Undergrad"/>
    <s v="Undergraduate"/>
    <d v="2023-01-24T00:00:00"/>
    <s v="CBK-243"/>
    <s v="CBK"/>
    <s v="ChromeBook"/>
    <s v="Device"/>
    <s v="Music Circ Desk"/>
    <s v="CBK-MUS-04"/>
  </r>
  <r>
    <x v="7"/>
    <n v="-1"/>
    <s v="UCLA Undergrad"/>
    <s v="Undergraduate"/>
    <d v="2023-01-24T00:00:00"/>
    <s v="CBK109"/>
    <s v="CBK"/>
    <s v="ChromeBook"/>
    <s v="Device"/>
    <s v="CLICC Circ Desk"/>
    <s v="CBCR-30"/>
  </r>
  <r>
    <x v="7"/>
    <n v="-1"/>
    <s v="UCLA Undergrad"/>
    <s v="Undergraduate"/>
    <d v="2023-01-24T00:00:00"/>
    <s v="CBK114"/>
    <s v="CBK"/>
    <s v="ChromeBook"/>
    <s v="Device"/>
    <s v="Default Circulation Desk"/>
    <s v="CLTL-10"/>
  </r>
  <r>
    <x v="7"/>
    <n v="-1"/>
    <s v="UCLA Undergrad"/>
    <s v="Undergraduate"/>
    <d v="2023-01-24T00:00:00"/>
    <s v="CBK159"/>
    <s v="CBK"/>
    <s v="ChromeBook"/>
    <s v="Device"/>
    <s v="Default Circulation Desk"/>
    <s v="CL-BOE-05"/>
  </r>
  <r>
    <x v="7"/>
    <n v="-1"/>
    <s v="UCLA Undergrad"/>
    <s v="Undergraduate"/>
    <d v="2023-01-24T00:00:00"/>
    <s v="CBK199"/>
    <s v="CBK"/>
    <s v="ChromeBook"/>
    <s v="Device"/>
    <s v="Biomed Circ Desk"/>
    <s v="CBK-BIO-10"/>
  </r>
  <r>
    <x v="7"/>
    <n v="-1"/>
    <s v="UCLA Undergrad"/>
    <s v="Undergraduate"/>
    <d v="2023-01-24T00:00:00"/>
    <s v="CBK213"/>
    <s v="CBK"/>
    <s v="ChromeBook"/>
    <s v="Device"/>
    <s v="SEL Boelter Circ Desk"/>
    <s v="CBK-BOE-04"/>
  </r>
  <r>
    <x v="7"/>
    <n v="-1"/>
    <s v="UCLA Undergrad"/>
    <s v="Undergraduate"/>
    <d v="2023-01-24T00:00:00"/>
    <s v="CBK217"/>
    <s v="CBK"/>
    <s v="ChromeBook"/>
    <s v="Device"/>
    <s v="SEL Boelter Circ Desk"/>
    <s v="CBK-BOE-08"/>
  </r>
  <r>
    <x v="7"/>
    <n v="-1"/>
    <s v="UCLA Undergrad"/>
    <s v="Undergraduate"/>
    <d v="2023-01-24T00:00:00"/>
    <s v="CBK295"/>
    <s v="CBK"/>
    <s v="ChromeBook"/>
    <s v="Device"/>
    <s v="CLICC Circ Desk"/>
    <s v="CBK-CLICC-46"/>
  </r>
  <r>
    <x v="7"/>
    <n v="-1"/>
    <s v="UCLA Undergrad"/>
    <s v="Undergraduate"/>
    <d v="2023-01-24T00:00:00"/>
    <s v="CBK406"/>
    <s v="CBK"/>
    <s v="ChromeBook"/>
    <s v="Device"/>
    <s v="CLICC Circ Desk"/>
    <s v="CBK-CLICC-157"/>
  </r>
  <r>
    <x v="7"/>
    <n v="-1"/>
    <s v="UCLA Undergrad"/>
    <s v="Undergraduate"/>
    <d v="2023-01-24T00:00:00"/>
    <s v="HP016"/>
    <s v="HP"/>
    <s v="HP Laptop"/>
    <s v="Device"/>
    <s v="CLICC Circ Desk"/>
    <s v="WL-BCR-06"/>
  </r>
  <r>
    <x v="7"/>
    <n v="-1"/>
    <s v="UCLA Undergrad"/>
    <s v="Undergraduate"/>
    <d v="2023-01-24T00:00:00"/>
    <s v="HP047"/>
    <s v="HP"/>
    <s v="HP Laptop"/>
    <s v="Device"/>
    <s v="CLICC Circ Desk"/>
    <s v="WL-SEL-12"/>
  </r>
  <r>
    <x v="7"/>
    <n v="-1"/>
    <s v="UCLA Undergrad"/>
    <s v="Undergraduate"/>
    <d v="2023-01-24T00:00:00"/>
    <s v="HP100"/>
    <s v="HP"/>
    <s v="HP Laptop"/>
    <s v="Device"/>
    <s v="CLICC Circ Desk"/>
    <s v="WL-POW-09"/>
  </r>
  <r>
    <x v="7"/>
    <n v="-1"/>
    <s v="UCLA Undergrad"/>
    <s v="Undergraduate"/>
    <d v="2023-01-24T00:00:00"/>
    <s v="HP132"/>
    <s v="HP"/>
    <s v="HP Laptop"/>
    <s v="Device"/>
    <s v="CLICC Circ Desk"/>
    <s v="WL-PC2-21"/>
  </r>
  <r>
    <x v="7"/>
    <n v="-1"/>
    <s v="UCLA Undergrad"/>
    <s v="Undergraduate"/>
    <d v="2023-01-24T00:00:00"/>
    <s v="HP158"/>
    <s v="HP"/>
    <s v="HP Laptop"/>
    <s v="Device"/>
    <s v="CLICC Circ Desk"/>
    <s v="WL-LAB-07"/>
  </r>
  <r>
    <x v="7"/>
    <n v="-1"/>
    <s v="UCLA Undergrad"/>
    <s v="Undergraduate"/>
    <d v="2023-01-27T00:00:00"/>
    <s v="CLICC-ML-0123"/>
    <s v="CLICC-ML"/>
    <s v="MacBook"/>
    <s v="Device"/>
    <s v="CLICC Circ Desk"/>
    <s v="ITS MacBook 50"/>
  </r>
  <r>
    <x v="7"/>
    <n v="-1"/>
    <s v="UCLA Undergrad"/>
    <s v="Undergraduate"/>
    <d v="2023-01-27T00:00:00"/>
    <s v="HP159"/>
    <s v="HP"/>
    <s v="HP Laptop"/>
    <s v="Device"/>
    <s v="CLICC Circ Desk"/>
    <s v="WL-LAB-08"/>
  </r>
  <r>
    <x v="7"/>
    <n v="-1"/>
    <s v="UCLA Undergrad"/>
    <s v="Undergraduate"/>
    <d v="2023-01-30T00:00:00"/>
    <s v="CBK301"/>
    <s v="CBK"/>
    <s v="ChromeBook"/>
    <s v="Device"/>
    <s v="CLICC Circ Desk"/>
    <s v="CBK-CLICC-52"/>
  </r>
  <r>
    <x v="7"/>
    <n v="-1"/>
    <s v="UCLA Undergrad"/>
    <s v="Undergraduate"/>
    <d v="2023-01-30T00:00:00"/>
    <s v="CLICC-ML-0110"/>
    <s v="CLICC-ML"/>
    <s v="MacBook"/>
    <s v="Device"/>
    <s v="CLICC Circ Desk"/>
    <s v="ITS MacBook 101"/>
  </r>
  <r>
    <x v="7"/>
    <n v="-1"/>
    <s v="UCLA Undergrad"/>
    <s v="Undergraduate"/>
    <d v="2023-01-30T00:00:00"/>
    <s v="HP026"/>
    <s v="HP"/>
    <s v="HP Laptop"/>
    <s v="Device"/>
    <s v="CLICC Circ Desk"/>
    <s v="WL-BCR-16"/>
  </r>
  <r>
    <x v="7"/>
    <n v="-1"/>
    <s v="UCLA Undergrad"/>
    <s v="Undergraduate"/>
    <d v="2023-01-31T00:00:00"/>
    <s v="CBK083"/>
    <s v="CBK"/>
    <s v="ChromeBook"/>
    <s v="Device"/>
    <s v="CLICC Circ Desk"/>
    <s v="CYRL-09"/>
  </r>
  <r>
    <x v="7"/>
    <n v="-1"/>
    <s v="UCLA Undergrad"/>
    <s v="Undergraduate"/>
    <d v="2023-01-31T00:00:00"/>
    <s v="CBK392"/>
    <s v="CBK"/>
    <s v="ChromeBook"/>
    <s v="Device"/>
    <s v="CLICC Circ Desk"/>
    <s v="CBK-CLICC-143"/>
  </r>
  <r>
    <x v="7"/>
    <n v="-1"/>
    <s v="UCLA Undergrad"/>
    <s v="Undergraduate"/>
    <d v="2023-01-31T00:00:00"/>
    <s v="CLICC-ML-0033"/>
    <s v="CLICC-ML"/>
    <s v="MacBook"/>
    <s v="Device"/>
    <s v="CLICC Circ Desk"/>
    <s v="ITS MacBook 112"/>
  </r>
  <r>
    <x v="7"/>
    <n v="-1"/>
    <s v="UCLA Undergrad"/>
    <s v="Undergraduate"/>
    <d v="2023-01-31T00:00:00"/>
    <s v="CLICC-ML-0134"/>
    <s v="CLICC-ML"/>
    <s v="MacBook"/>
    <s v="Device"/>
    <s v="CLICC Circ Desk"/>
    <s v="ITS MacBook 20"/>
  </r>
  <r>
    <x v="7"/>
    <n v="-1"/>
    <s v="UCLA Undergrad"/>
    <s v="Undergraduate"/>
    <d v="2023-01-31T00:00:00"/>
    <s v="CLICC-MM-027"/>
    <s v="CLICC-MM"/>
    <s v="iPad"/>
    <s v="Device"/>
    <s v="CLICC Circ Desk"/>
    <m/>
  </r>
  <r>
    <x v="7"/>
    <n v="-1"/>
    <s v="UCLA Undergrad"/>
    <s v="Undergraduate"/>
    <d v="2023-01-31T00:00:00"/>
    <s v="HP086"/>
    <s v="HP"/>
    <s v="HP Laptop"/>
    <s v="Device"/>
    <s v="CLICC Circ Desk"/>
    <s v="WL-RC2-16"/>
  </r>
  <r>
    <x v="7"/>
    <n v="-1"/>
    <s v="UCLA Undergrad"/>
    <s v="Undergraduate"/>
    <d v="2023-01-31T00:00:00"/>
    <s v="HP151"/>
    <s v="HP"/>
    <s v="HP Laptop"/>
    <s v="Device"/>
    <s v="CLICC Circ Desk"/>
    <s v="WL-LTL-05"/>
  </r>
  <r>
    <x v="7"/>
    <n v="-1"/>
    <s v="UCLA Undergrad"/>
    <s v="Undergraduate"/>
    <d v="2023-02-01T00:00:00"/>
    <s v="CLICC-MM-039"/>
    <s v="CLICC-MM"/>
    <s v="iPad"/>
    <s v="Device"/>
    <s v="CLICC Circ Desk"/>
    <m/>
  </r>
  <r>
    <x v="7"/>
    <n v="-1"/>
    <s v="UCLA Undergrad"/>
    <s v="Undergraduate"/>
    <d v="2023-03-24T00:00:00"/>
    <s v="HP106"/>
    <s v="HP"/>
    <s v="HP Laptop"/>
    <s v="Device"/>
    <s v="CLICC Circ Desk"/>
    <s v="W-POW-15"/>
  </r>
  <r>
    <x v="7"/>
    <n v="-1"/>
    <s v="UCLA Undergrad"/>
    <s v="Undergraduate"/>
    <d v="2023-03-24T00:00:00"/>
    <s v="HP112"/>
    <s v="HP"/>
    <s v="HP Laptop"/>
    <s v="Device"/>
    <s v="CLICC Circ Desk"/>
    <s v="WL-PC2-01"/>
  </r>
  <r>
    <x v="7"/>
    <n v="5560086380006530"/>
    <s v="UCLA Undergrad"/>
    <s v="Undergraduate"/>
    <d v="2023-01-17T00:00:00"/>
    <s v="MACUSBC29C29"/>
    <s v="MACUSBC"/>
    <s v="MACUSBC"/>
    <s v="Charger"/>
    <s v="CLICC Circ Desk"/>
    <m/>
  </r>
  <r>
    <x v="8"/>
    <n v="-1"/>
    <s v="UCLA Academic"/>
    <s v="Academic"/>
    <d v="2023-01-18T00:00:00"/>
    <s v="HDMIC23"/>
    <s v="HDMIC"/>
    <s v="HDMIC"/>
    <s v="Cable"/>
    <s v="CLICC Circ Desk"/>
    <s v="HDMC-YRL-15"/>
  </r>
  <r>
    <x v="8"/>
    <n v="-1"/>
    <s v="UCLA Academic"/>
    <s v="Academic"/>
    <d v="2023-01-18T00:00:00"/>
    <s v="IPHONE58"/>
    <s v="IPHONE"/>
    <s v="IPHONE"/>
    <s v="Charger"/>
    <s v="Biomed Circ Desk"/>
    <s v="IPH-BIO-02"/>
  </r>
  <r>
    <x v="8"/>
    <n v="-1"/>
    <s v="UCLA Academic"/>
    <s v="Academic"/>
    <d v="2023-01-18T00:00:00"/>
    <s v="UHDMI18"/>
    <s v="UHDMI"/>
    <s v="UHDMI"/>
    <s v="Cable"/>
    <s v="CLICC Circ Desk"/>
    <m/>
  </r>
  <r>
    <x v="8"/>
    <n v="-1"/>
    <s v="UCLA Academic"/>
    <s v="Academic"/>
    <d v="2023-01-18T00:00:00"/>
    <s v="WALLADPT22"/>
    <s v="WALLADPT"/>
    <s v="WALLADPT"/>
    <s v="Charger"/>
    <s v="Biomed Circ Desk"/>
    <s v="ADP-BIO-06"/>
  </r>
  <r>
    <x v="8"/>
    <n v="-1"/>
    <s v="UCLA Graduate"/>
    <s v="Graduate"/>
    <d v="2023-01-18T00:00:00"/>
    <s v="HDST13"/>
    <s v="HDST"/>
    <s v="Headphones"/>
    <s v="Accessory"/>
    <s v="CLICC Circ Desk"/>
    <s v="HDS-POW-02"/>
  </r>
  <r>
    <x v="8"/>
    <n v="-1"/>
    <s v="UCLA Graduate"/>
    <s v="Graduate"/>
    <d v="2023-01-18T00:00:00"/>
    <s v="HDST17"/>
    <s v="HDST"/>
    <s v="Headphones"/>
    <s v="Accessory"/>
    <s v="CLICC Circ Desk"/>
    <s v="HDS-POW-06"/>
  </r>
  <r>
    <x v="8"/>
    <n v="-1"/>
    <s v="UCLA Graduate"/>
    <s v="Graduate"/>
    <d v="2023-01-18T00:00:00"/>
    <s v="HPUSBC02"/>
    <s v="HPUSBC"/>
    <s v="HPUSBC"/>
    <s v="Charger"/>
    <s v="SEL Boelter Circ Desk"/>
    <s v="HPUS-BOE-02"/>
  </r>
  <r>
    <x v="8"/>
    <n v="-1"/>
    <s v="UCLA Graduate"/>
    <s v="Graduate"/>
    <d v="2023-01-18T00:00:00"/>
    <s v="IPADK229"/>
    <s v="IPADK"/>
    <s v="iPad"/>
    <s v="Device"/>
    <s v="CLICC Circ Desk"/>
    <s v="CLICC iPad Pro Keyboard 229"/>
  </r>
  <r>
    <x v="8"/>
    <n v="-1"/>
    <s v="UCLA Graduate"/>
    <s v="Graduate"/>
    <d v="2023-01-18T00:00:00"/>
    <s v="IPHONE21"/>
    <s v="IPHONE"/>
    <s v="IPHONE"/>
    <s v="Charger"/>
    <s v="SEL Boelter Circ Desk"/>
    <s v="IPH-BOE-05"/>
  </r>
  <r>
    <x v="8"/>
    <n v="-1"/>
    <s v="UCLA Graduate"/>
    <s v="Graduate"/>
    <d v="2023-01-18T00:00:00"/>
    <s v="IPHONE57"/>
    <s v="IPHONE"/>
    <s v="IPHONE"/>
    <s v="Charger"/>
    <s v="Biomed Circ Desk"/>
    <s v="IPH-BIO-01"/>
  </r>
  <r>
    <x v="8"/>
    <n v="-1"/>
    <s v="UCLA Graduate"/>
    <s v="Graduate"/>
    <d v="2023-01-18T00:00:00"/>
    <s v="MACCHRG67"/>
    <s v="MACCHRG"/>
    <s v="MACCHRG"/>
    <s v="Charger"/>
    <s v="Biomed Circ Desk"/>
    <s v="MAGT-BIO-06"/>
  </r>
  <r>
    <x v="8"/>
    <n v="-1"/>
    <s v="UCLA Graduate"/>
    <s v="Graduate"/>
    <d v="2023-01-18T00:00:00"/>
    <s v="MACUSBC19C19"/>
    <s v="MACUSBC"/>
    <s v="MACUSBC"/>
    <s v="Charger"/>
    <s v="CLICC Circ Desk"/>
    <s v="USBC-POW-02"/>
  </r>
  <r>
    <x v="8"/>
    <n v="-1"/>
    <s v="UCLA Graduate"/>
    <s v="Graduate"/>
    <d v="2023-01-18T00:00:00"/>
    <s v="MACUSBC20C20"/>
    <s v="MACUSBC"/>
    <s v="MACUSBC"/>
    <s v="Charger"/>
    <s v="CLICC Circ Desk"/>
    <s v="USBC-POW-03"/>
  </r>
  <r>
    <x v="8"/>
    <n v="-1"/>
    <s v="UCLA Graduate"/>
    <s v="Graduate"/>
    <d v="2023-01-18T00:00:00"/>
    <s v="UVGA18"/>
    <s v="UVGA"/>
    <s v="UVGA"/>
    <s v="Cable"/>
    <s v="CLICC Circ Desk"/>
    <m/>
  </r>
  <r>
    <x v="8"/>
    <n v="-1"/>
    <s v="UCLA Graduate"/>
    <s v="Graduate"/>
    <d v="2023-01-18T00:00:00"/>
    <s v="UVGA22"/>
    <s v="UVGA"/>
    <s v="UVGA"/>
    <s v="Cable"/>
    <s v="CLICC Circ Desk"/>
    <m/>
  </r>
  <r>
    <x v="8"/>
    <n v="-1"/>
    <s v="UCLA Graduate"/>
    <s v="Graduate"/>
    <d v="2023-01-18T00:00:00"/>
    <s v="WALLADPT03"/>
    <s v="WALLADPT"/>
    <s v="WALLADPT"/>
    <s v="Charger"/>
    <s v="SEL Boelter Circ Desk"/>
    <s v="ADP-BOE-01"/>
  </r>
  <r>
    <x v="8"/>
    <n v="-1"/>
    <s v="UCLA Graduate"/>
    <s v="Graduate"/>
    <d v="2023-01-25T00:00:00"/>
    <s v="CBK103"/>
    <s v="CBK"/>
    <s v="ChromeBook"/>
    <s v="Device"/>
    <s v="CLICC Circ Desk"/>
    <s v="CBCR-24"/>
  </r>
  <r>
    <x v="8"/>
    <n v="-1"/>
    <s v="UCLA Graduate"/>
    <s v="Graduate"/>
    <d v="2023-01-25T00:00:00"/>
    <s v="HP029"/>
    <s v="HP"/>
    <s v="HP Laptop"/>
    <s v="Device"/>
    <s v="CLICC Circ Desk"/>
    <s v="WL-BCR-19"/>
  </r>
  <r>
    <x v="8"/>
    <n v="-1"/>
    <s v="UCLA Graduate"/>
    <s v="Graduate"/>
    <d v="2023-01-25T00:00:00"/>
    <s v="HP108"/>
    <s v="HP"/>
    <s v="HP Laptop"/>
    <s v="Device"/>
    <s v="CLICC Circ Desk"/>
    <s v="W-POW-17"/>
  </r>
  <r>
    <x v="8"/>
    <n v="-1"/>
    <s v="UCLA Graduate"/>
    <s v="Graduate"/>
    <d v="2023-01-25T00:00:00"/>
    <s v="HP122"/>
    <s v="HP"/>
    <s v="HP Laptop"/>
    <s v="Device"/>
    <s v="CLICC Circ Desk"/>
    <s v="WL-PC2-11"/>
  </r>
  <r>
    <x v="8"/>
    <n v="-1"/>
    <s v="UCLA Graduate"/>
    <s v="Graduate"/>
    <d v="2023-01-25T00:00:00"/>
    <s v="HP140"/>
    <s v="HP"/>
    <s v="HP Laptop"/>
    <s v="Device"/>
    <s v="CLICC Circ Desk"/>
    <s v="WL-PC2-29"/>
  </r>
  <r>
    <x v="8"/>
    <n v="-1"/>
    <s v="UCLA Graduate"/>
    <s v="Graduate"/>
    <d v="2023-02-01T00:00:00"/>
    <s v="HP152"/>
    <s v="HP"/>
    <s v="HP Laptop"/>
    <s v="Device"/>
    <s v="CLICC Circ Desk"/>
    <s v="WL-LAB-01"/>
  </r>
  <r>
    <x v="8"/>
    <n v="-1"/>
    <s v="UCLA Graduate"/>
    <s v="Graduate"/>
    <d v="2023-03-24T00:00:00"/>
    <s v="CLICC-MM-0012"/>
    <s v="CLICC-MM"/>
    <s v="iPad"/>
    <s v="Device"/>
    <s v="CLICC Circ Desk"/>
    <s v="ITS iPad 227"/>
  </r>
  <r>
    <x v="8"/>
    <n v="-1"/>
    <s v="UCLA Staff"/>
    <s v="Staff"/>
    <d v="2023-01-31T00:00:00"/>
    <s v="HP007"/>
    <s v="HP"/>
    <s v="HP Laptop"/>
    <s v="Device"/>
    <s v="CLICC Circ Desk"/>
    <s v="WL-BIO-07"/>
  </r>
  <r>
    <x v="8"/>
    <n v="-1"/>
    <s v="UCLA Undergrad"/>
    <s v="Undergraduate"/>
    <d v="2023-01-18T00:00:00"/>
    <s v="ANKER04"/>
    <s v="ANKER"/>
    <s v="ANKER"/>
    <s v="Charger"/>
    <s v="CLICC Circ Desk"/>
    <m/>
  </r>
  <r>
    <x v="8"/>
    <n v="-1"/>
    <s v="UCLA Undergrad"/>
    <s v="Undergraduate"/>
    <d v="2023-01-18T00:00:00"/>
    <s v="BOEIPHONE04"/>
    <s v="BOEIPHONE"/>
    <s v="IPHONE"/>
    <s v="Charger"/>
    <s v="SEL Boelter Circ Desk"/>
    <s v="BOE-IPHONE-04"/>
  </r>
  <r>
    <x v="8"/>
    <n v="-1"/>
    <s v="UCLA Undergrad"/>
    <s v="Undergraduate"/>
    <d v="2023-01-18T00:00:00"/>
    <s v="HDST03"/>
    <s v="HDST"/>
    <s v="Headphones"/>
    <s v="Accessory"/>
    <s v="SEL Boelter Circ Desk"/>
    <s v="HDS-BOE-03"/>
  </r>
  <r>
    <x v="8"/>
    <n v="-1"/>
    <s v="UCLA Undergrad"/>
    <s v="Undergraduate"/>
    <d v="2023-01-18T00:00:00"/>
    <s v="HDST15"/>
    <s v="HDST"/>
    <s v="Headphones"/>
    <s v="Accessory"/>
    <s v="CLICC Circ Desk"/>
    <s v="HDS-POW-04"/>
  </r>
  <r>
    <x v="8"/>
    <n v="-1"/>
    <s v="UCLA Undergrad"/>
    <s v="Undergraduate"/>
    <d v="2023-01-18T00:00:00"/>
    <s v="HDST30"/>
    <s v="HDST"/>
    <s v="Headphones"/>
    <s v="Accessory"/>
    <s v="CLICC Circ Desk"/>
    <m/>
  </r>
  <r>
    <x v="8"/>
    <n v="-1"/>
    <s v="UCLA Undergrad"/>
    <s v="Undergraduate"/>
    <d v="2023-01-18T00:00:00"/>
    <s v="HPUSBC04"/>
    <s v="HPUSBC"/>
    <s v="HPUSBC"/>
    <s v="Charger"/>
    <s v="SEL Boelter Circ Desk"/>
    <s v="HPUS-BOE-04"/>
  </r>
  <r>
    <x v="8"/>
    <n v="-1"/>
    <s v="UCLA Undergrad"/>
    <s v="Undergraduate"/>
    <d v="2023-01-18T00:00:00"/>
    <s v="HPUSBC05"/>
    <s v="HPUSBC"/>
    <s v="HPUSBC"/>
    <s v="Charger"/>
    <s v="SEL Boelter Circ Desk"/>
    <s v="HPUS-BOE-05"/>
  </r>
  <r>
    <x v="8"/>
    <n v="-1"/>
    <s v="UCLA Undergrad"/>
    <s v="Undergraduate"/>
    <d v="2023-01-18T00:00:00"/>
    <s v="HPUSBC06"/>
    <s v="HPUSBC"/>
    <s v="HPUSBC"/>
    <s v="Charger"/>
    <s v="SEL Boelter Circ Desk"/>
    <m/>
  </r>
  <r>
    <x v="8"/>
    <n v="-1"/>
    <s v="UCLA Undergrad"/>
    <s v="Undergraduate"/>
    <d v="2023-01-18T00:00:00"/>
    <s v="HPUSBC12"/>
    <s v="HPUSBC"/>
    <s v="HPUSBC"/>
    <s v="Charger"/>
    <s v="SEL Boelter Circ Desk"/>
    <m/>
  </r>
  <r>
    <x v="8"/>
    <n v="-1"/>
    <s v="UCLA Undergrad"/>
    <s v="Undergraduate"/>
    <d v="2023-01-18T00:00:00"/>
    <s v="IPHONE02"/>
    <s v="IPHONE"/>
    <s v="IPHONE"/>
    <s v="Charger"/>
    <s v="Music Circ Desk"/>
    <s v="IPH-MUS-02"/>
  </r>
  <r>
    <x v="8"/>
    <n v="-1"/>
    <s v="UCLA Undergrad"/>
    <s v="Undergraduate"/>
    <d v="2023-01-18T00:00:00"/>
    <s v="IPHONE20"/>
    <s v="IPHONE"/>
    <s v="IPHONE"/>
    <s v="Charger"/>
    <s v="SEL Boelter Circ Desk"/>
    <s v="IPH-BOE-04"/>
  </r>
  <r>
    <x v="8"/>
    <n v="-1"/>
    <s v="UCLA Undergrad"/>
    <s v="Undergraduate"/>
    <d v="2023-01-18T00:00:00"/>
    <s v="IPHONE21"/>
    <s v="IPHONE"/>
    <s v="IPHONE"/>
    <s v="Charger"/>
    <s v="SEL Boelter Circ Desk"/>
    <s v="IPH-BOE-05"/>
  </r>
  <r>
    <x v="8"/>
    <n v="-1"/>
    <s v="UCLA Undergrad"/>
    <s v="Undergraduate"/>
    <d v="2023-01-18T00:00:00"/>
    <s v="IPHONE31"/>
    <s v="IPHONE"/>
    <s v="IPHONE"/>
    <s v="Charger"/>
    <s v="CLICC Circ Desk"/>
    <s v="IPH-YRL-07"/>
  </r>
  <r>
    <x v="8"/>
    <n v="-1"/>
    <s v="UCLA Undergrad"/>
    <s v="Undergraduate"/>
    <d v="2023-01-18T00:00:00"/>
    <s v="IPHONE32"/>
    <s v="IPHONE"/>
    <s v="IPHONE"/>
    <s v="Charger"/>
    <s v="CLICC Circ Desk"/>
    <s v="IPH-YRL-08"/>
  </r>
  <r>
    <x v="8"/>
    <n v="-1"/>
    <s v="UCLA Undergrad"/>
    <s v="Undergraduate"/>
    <d v="2023-01-18T00:00:00"/>
    <s v="IPHONE34"/>
    <s v="IPHONE"/>
    <s v="IPHONE"/>
    <s v="Charger"/>
    <s v="CLICC Circ Desk"/>
    <s v="IPH-YRL-10"/>
  </r>
  <r>
    <x v="8"/>
    <n v="-1"/>
    <s v="UCLA Undergrad"/>
    <s v="Undergraduate"/>
    <d v="2023-01-18T00:00:00"/>
    <s v="IPHONE37"/>
    <s v="IPHONE"/>
    <s v="IPHONE"/>
    <s v="Charger"/>
    <s v="CLICC Circ Desk"/>
    <s v="IPH-YRL-13"/>
  </r>
  <r>
    <x v="8"/>
    <n v="-1"/>
    <s v="UCLA Undergrad"/>
    <s v="Undergraduate"/>
    <d v="2023-01-18T00:00:00"/>
    <s v="IPHONE42"/>
    <s v="IPHONE"/>
    <s v="IPHONE"/>
    <s v="Charger"/>
    <s v="Default Circulation Desk"/>
    <s v="IPH-LOC-04"/>
  </r>
  <r>
    <x v="8"/>
    <n v="-1"/>
    <s v="UCLA Undergrad"/>
    <s v="Undergraduate"/>
    <d v="2023-01-18T00:00:00"/>
    <s v="IPHONE46"/>
    <s v="IPHONE"/>
    <s v="IPHONE"/>
    <s v="Charger"/>
    <s v="CLICC Circ Desk"/>
    <s v="IPH-POW-02"/>
  </r>
  <r>
    <x v="8"/>
    <n v="-1"/>
    <s v="UCLA Undergrad"/>
    <s v="Undergraduate"/>
    <d v="2023-01-18T00:00:00"/>
    <s v="IPHONE52"/>
    <s v="IPHONE"/>
    <s v="IPHONE"/>
    <s v="Charger"/>
    <s v="CLICC Circ Desk"/>
    <s v="IPH-POW-08"/>
  </r>
  <r>
    <x v="8"/>
    <n v="-1"/>
    <s v="UCLA Undergrad"/>
    <s v="Undergraduate"/>
    <d v="2023-01-18T00:00:00"/>
    <s v="IPHONE80"/>
    <s v="IPHONE"/>
    <s v="IPHONE"/>
    <s v="Charger"/>
    <s v="CLICC Circ Desk"/>
    <m/>
  </r>
  <r>
    <x v="8"/>
    <n v="-1"/>
    <s v="UCLA Undergrad"/>
    <s v="Undergraduate"/>
    <d v="2023-01-18T00:00:00"/>
    <s v="MACUSBC05C05"/>
    <s v="MACUSBC"/>
    <s v="MACUSBC"/>
    <s v="Charger"/>
    <s v="CLICC Circ Desk"/>
    <s v="USBC-YRL-01"/>
  </r>
  <r>
    <x v="8"/>
    <n v="-1"/>
    <s v="UCLA Undergrad"/>
    <s v="Undergraduate"/>
    <d v="2023-01-18T00:00:00"/>
    <s v="MACUSBC07C07"/>
    <s v="MACUSBC"/>
    <s v="MACUSBC"/>
    <s v="Charger"/>
    <s v="CLICC Circ Desk"/>
    <s v="USBC-YRL-03"/>
  </r>
  <r>
    <x v="8"/>
    <n v="-1"/>
    <s v="UCLA Undergrad"/>
    <s v="Undergraduate"/>
    <d v="2023-01-18T00:00:00"/>
    <s v="MACUSBC09C09"/>
    <s v="MACUSBC"/>
    <s v="MACUSBC"/>
    <s v="Charger"/>
    <s v="CLICC Circ Desk"/>
    <s v="USBC-YRL-05"/>
  </r>
  <r>
    <x v="8"/>
    <n v="-1"/>
    <s v="UCLA Undergrad"/>
    <s v="Undergraduate"/>
    <d v="2023-01-18T00:00:00"/>
    <s v="MACUSBC19C19"/>
    <s v="MACUSBC"/>
    <s v="MACUSBC"/>
    <s v="Charger"/>
    <s v="CLICC Circ Desk"/>
    <s v="USBC-POW-02"/>
  </r>
  <r>
    <x v="8"/>
    <n v="-1"/>
    <s v="UCLA Undergrad"/>
    <s v="Undergraduate"/>
    <d v="2023-01-18T00:00:00"/>
    <s v="MACUSBC23C23"/>
    <s v="MACUSBC"/>
    <s v="MACUSBC"/>
    <s v="Charger"/>
    <s v="CLICC Circ Desk"/>
    <s v="USBC-POW-06"/>
  </r>
  <r>
    <x v="8"/>
    <n v="-1"/>
    <s v="UCLA Undergrad"/>
    <s v="Undergraduate"/>
    <d v="2023-01-18T00:00:00"/>
    <s v="MACUSBC24C24"/>
    <s v="MACUSBC"/>
    <s v="MACUSBC"/>
    <s v="Charger"/>
    <s v="CLICC Circ Desk"/>
    <s v="USBC-POW-07"/>
  </r>
  <r>
    <x v="8"/>
    <n v="-1"/>
    <s v="UCLA Undergrad"/>
    <s v="Undergraduate"/>
    <d v="2023-01-18T00:00:00"/>
    <s v="MACUSBC25C25"/>
    <s v="MACUSBC"/>
    <s v="MACUSBC"/>
    <s v="Charger"/>
    <s v="CLICC Circ Desk"/>
    <s v="USBC-POW-08"/>
  </r>
  <r>
    <x v="8"/>
    <n v="-1"/>
    <s v="UCLA Undergrad"/>
    <s v="Undergraduate"/>
    <d v="2023-01-18T00:00:00"/>
    <s v="MACUSBC27C27"/>
    <s v="MACUSBC"/>
    <s v="MACUSBC"/>
    <s v="Charger"/>
    <s v="CLICC Circ Desk"/>
    <s v="USBC-POW-10"/>
  </r>
  <r>
    <x v="8"/>
    <n v="-1"/>
    <s v="UCLA Undergrad"/>
    <s v="Undergraduate"/>
    <d v="2023-01-18T00:00:00"/>
    <s v="OMNI11"/>
    <s v="OMNI"/>
    <s v="OMNI"/>
    <s v="Charger"/>
    <s v="SEL Boelter Circ Desk"/>
    <s v="OMN-BOE-01"/>
  </r>
  <r>
    <x v="8"/>
    <n v="-1"/>
    <s v="UCLA Undergrad"/>
    <s v="Undergraduate"/>
    <d v="2023-01-18T00:00:00"/>
    <s v="OMNI13"/>
    <s v="OMNI"/>
    <s v="OMNI"/>
    <s v="Charger"/>
    <s v="SEL Boelter Circ Desk"/>
    <s v="OMN-BOE-03"/>
  </r>
  <r>
    <x v="8"/>
    <n v="-1"/>
    <s v="UCLA Undergrad"/>
    <s v="Undergraduate"/>
    <d v="2023-01-18T00:00:00"/>
    <s v="OMNI25"/>
    <s v="OMNI"/>
    <s v="OMNI"/>
    <s v="Charger"/>
    <s v="Music Circ Desk"/>
    <s v="OMN-MUS-05"/>
  </r>
  <r>
    <x v="8"/>
    <n v="-1"/>
    <s v="UCLA Undergrad"/>
    <s v="Undergraduate"/>
    <d v="2023-01-18T00:00:00"/>
    <s v="OMNI29"/>
    <s v="OMNI"/>
    <s v="OMNI"/>
    <s v="Charger"/>
    <s v="Music Circ Desk"/>
    <s v="OMN-MUS-09"/>
  </r>
  <r>
    <x v="8"/>
    <n v="-1"/>
    <s v="UCLA Undergrad"/>
    <s v="Undergraduate"/>
    <d v="2023-01-18T00:00:00"/>
    <s v="OMNI50"/>
    <s v="OMNI"/>
    <s v="OMNI"/>
    <s v="Charger"/>
    <s v="CLICC Circ Desk"/>
    <m/>
  </r>
  <r>
    <x v="8"/>
    <n v="-1"/>
    <s v="UCLA Undergrad"/>
    <s v="Undergraduate"/>
    <d v="2023-01-18T00:00:00"/>
    <s v="UVGA17"/>
    <s v="UVGA"/>
    <s v="UVGA"/>
    <s v="Cable"/>
    <s v="CLICC Circ Desk"/>
    <m/>
  </r>
  <r>
    <x v="8"/>
    <n v="-1"/>
    <s v="UCLA Undergrad"/>
    <s v="Undergraduate"/>
    <d v="2023-01-18T00:00:00"/>
    <s v="VGA49"/>
    <s v="VGA"/>
    <s v="VGA Cable"/>
    <s v="Cable"/>
    <s v="CLICC Circ Desk"/>
    <s v="VGAA-POW-05"/>
  </r>
  <r>
    <x v="8"/>
    <n v="-1"/>
    <s v="UCLA Undergrad"/>
    <s v="Undergraduate"/>
    <d v="2023-01-18T00:00:00"/>
    <s v="VGAC24"/>
    <s v="VGAC"/>
    <s v="VGA Cable"/>
    <s v="Cable"/>
    <s v="CLICC Circ Desk"/>
    <s v="VGAC-YRL-08"/>
  </r>
  <r>
    <x v="8"/>
    <n v="-1"/>
    <s v="UCLA Undergrad"/>
    <s v="Undergraduate"/>
    <d v="2023-01-18T00:00:00"/>
    <s v="WALLADPT03"/>
    <s v="WALLADPT"/>
    <s v="WALLADPT"/>
    <s v="Charger"/>
    <s v="SEL Boelter Circ Desk"/>
    <s v="ADP-BOE-01"/>
  </r>
  <r>
    <x v="8"/>
    <n v="-1"/>
    <s v="UCLA Undergrad"/>
    <s v="Undergraduate"/>
    <d v="2023-01-18T00:00:00"/>
    <s v="WALLADPT05"/>
    <s v="WALLADPT"/>
    <s v="WALLADPT"/>
    <s v="Charger"/>
    <s v="SEL Boelter Circ Desk"/>
    <s v="ADP-BOE-03"/>
  </r>
  <r>
    <x v="8"/>
    <n v="-1"/>
    <s v="UCLA Undergrad"/>
    <s v="Undergraduate"/>
    <d v="2023-01-18T00:00:00"/>
    <s v="WALLADPT09"/>
    <s v="WALLADPT"/>
    <s v="WALLADPT"/>
    <s v="Charger"/>
    <s v="SEL Boelter Circ Desk"/>
    <s v="ADP-BOE-07"/>
  </r>
  <r>
    <x v="8"/>
    <n v="-1"/>
    <s v="UCLA Undergrad"/>
    <s v="Undergraduate"/>
    <d v="2023-01-18T00:00:00"/>
    <s v="WALLADPT12"/>
    <s v="WALLADPT"/>
    <s v="WALLADPT"/>
    <s v="Charger"/>
    <s v="CLICC Circ Desk"/>
    <s v="ADP-POW-01"/>
  </r>
  <r>
    <x v="8"/>
    <n v="-1"/>
    <s v="UCLA Undergrad"/>
    <s v="Undergraduate"/>
    <d v="2023-01-18T00:00:00"/>
    <s v="WALLADPT28"/>
    <s v="WALLADPT"/>
    <s v="WALLADPT"/>
    <s v="Charger"/>
    <s v="CLICC Circ Desk"/>
    <m/>
  </r>
  <r>
    <x v="8"/>
    <n v="-1"/>
    <s v="UCLA Undergrad"/>
    <s v="Undergraduate"/>
    <d v="2023-01-18T00:00:00"/>
    <s v="WALLADPT31"/>
    <s v="WALLADPT"/>
    <s v="WALLADPT"/>
    <s v="Charger"/>
    <s v="CLICC Circ Desk"/>
    <m/>
  </r>
  <r>
    <x v="8"/>
    <n v="-1"/>
    <s v="UCLA Undergrad"/>
    <s v="Undergraduate"/>
    <d v="2023-01-18T00:00:00"/>
    <s v="WALLADPT38"/>
    <s v="WALLADPT"/>
    <s v="WALLADPT"/>
    <s v="Charger"/>
    <s v="CLICC Circ Desk"/>
    <m/>
  </r>
  <r>
    <x v="8"/>
    <n v="-1"/>
    <s v="UCLA Undergrad"/>
    <s v="Undergraduate"/>
    <d v="2023-01-18T00:00:00"/>
    <s v="WALLADPT45"/>
    <s v="WALLADPT"/>
    <s v="WALLADPT"/>
    <s v="Charger"/>
    <s v="CLICC Circ Desk"/>
    <m/>
  </r>
  <r>
    <x v="8"/>
    <n v="-1"/>
    <s v="UCLA Undergrad"/>
    <s v="Undergraduate"/>
    <d v="2023-01-18T00:00:00"/>
    <s v="WALLADPT46"/>
    <s v="WALLADPT"/>
    <s v="WALLADPT"/>
    <s v="Charger"/>
    <s v="CLICC Circ Desk"/>
    <m/>
  </r>
  <r>
    <x v="8"/>
    <n v="-1"/>
    <s v="UCLA Undergrad"/>
    <s v="Undergraduate"/>
    <d v="2023-01-18T00:00:00"/>
    <s v="WALLADPT47"/>
    <s v="WALLADPT"/>
    <s v="WALLADPT"/>
    <s v="Charger"/>
    <s v="CLICC Circ Desk"/>
    <m/>
  </r>
  <r>
    <x v="8"/>
    <n v="-1"/>
    <s v="UCLA Undergrad"/>
    <s v="Undergraduate"/>
    <d v="2023-01-18T00:00:00"/>
    <s v="WALLADPT48"/>
    <s v="WALLADPT"/>
    <s v="WALLADPT"/>
    <s v="Charger"/>
    <s v="CLICC Circ Desk"/>
    <m/>
  </r>
  <r>
    <x v="8"/>
    <n v="-1"/>
    <s v="UCLA Undergrad"/>
    <s v="Undergraduate"/>
    <d v="2023-01-25T00:00:00"/>
    <s v="CBK052"/>
    <s v="CBK"/>
    <s v="ChromeBook"/>
    <s v="Device"/>
    <s v="Default Circulation Desk"/>
    <s v="CPOW-18"/>
  </r>
  <r>
    <x v="8"/>
    <n v="-1"/>
    <s v="UCLA Undergrad"/>
    <s v="Undergraduate"/>
    <d v="2023-01-25T00:00:00"/>
    <s v="CBK199"/>
    <s v="CBK"/>
    <s v="ChromeBook"/>
    <s v="Device"/>
    <s v="Biomed Circ Desk"/>
    <s v="CBK-BIO-10"/>
  </r>
  <r>
    <x v="8"/>
    <n v="-1"/>
    <s v="UCLA Undergrad"/>
    <s v="Undergraduate"/>
    <d v="2023-01-25T00:00:00"/>
    <s v="CBK320"/>
    <s v="CBK"/>
    <s v="ChromeBook"/>
    <s v="Device"/>
    <s v="CLICC Circ Desk"/>
    <s v="CBK-CLICC-71"/>
  </r>
  <r>
    <x v="8"/>
    <n v="-1"/>
    <s v="UCLA Undergrad"/>
    <s v="Undergraduate"/>
    <d v="2023-01-25T00:00:00"/>
    <s v="CBK366"/>
    <s v="CBK"/>
    <s v="ChromeBook"/>
    <s v="Device"/>
    <s v="CLICC Circ Desk"/>
    <s v="CBK-CLICC-117"/>
  </r>
  <r>
    <x v="8"/>
    <n v="-1"/>
    <s v="UCLA Undergrad"/>
    <s v="Undergraduate"/>
    <d v="2023-01-25T00:00:00"/>
    <s v="FAC396"/>
    <s v="FAC"/>
    <s v="iPad"/>
    <s v="Device"/>
    <s v="CLICC Circ Desk"/>
    <s v="ITS MacBook 96"/>
  </r>
  <r>
    <x v="8"/>
    <n v="-1"/>
    <s v="UCLA Undergrad"/>
    <s v="Undergraduate"/>
    <d v="2023-01-25T00:00:00"/>
    <s v="HP001"/>
    <s v="HP"/>
    <s v="HP Laptop"/>
    <s v="Device"/>
    <s v="CLICC Circ Desk"/>
    <s v="WL-BIO-01"/>
  </r>
  <r>
    <x v="8"/>
    <n v="-1"/>
    <s v="UCLA Undergrad"/>
    <s v="Undergraduate"/>
    <d v="2023-01-25T00:00:00"/>
    <s v="HP051"/>
    <s v="HP"/>
    <s v="HP Laptop"/>
    <s v="Device"/>
    <s v="CLICC Circ Desk"/>
    <s v="WL-YRL-01"/>
  </r>
  <r>
    <x v="8"/>
    <n v="-1"/>
    <s v="UCLA Undergrad"/>
    <s v="Undergraduate"/>
    <d v="2023-02-01T00:00:00"/>
    <s v="CBK059"/>
    <s v="CBK"/>
    <s v="ChromeBook"/>
    <s v="Device"/>
    <s v="CLICC Circ Desk"/>
    <s v="CPOW-25"/>
  </r>
  <r>
    <x v="8"/>
    <n v="-1"/>
    <s v="UCLA Undergrad"/>
    <s v="Undergraduate"/>
    <d v="2023-02-01T00:00:00"/>
    <s v="CBK413"/>
    <s v="CBK"/>
    <s v="ChromeBook"/>
    <s v="Device"/>
    <s v="CLICC Circ Desk"/>
    <s v="CBK-CLICC-164"/>
  </r>
  <r>
    <x v="8"/>
    <n v="-1"/>
    <s v="UCLA Undergrad"/>
    <s v="Undergraduate"/>
    <d v="2023-02-01T00:00:00"/>
    <s v="HP009"/>
    <s v="HP"/>
    <s v="HP Laptop"/>
    <s v="Device"/>
    <s v="CLICC Circ Desk"/>
    <s v="WL-BIO-09"/>
  </r>
  <r>
    <x v="8"/>
    <n v="-1"/>
    <s v="UCLA Undergrad"/>
    <s v="Undergraduate"/>
    <d v="2023-02-01T00:00:00"/>
    <s v="HP043"/>
    <s v="HP"/>
    <s v="HP Laptop"/>
    <s v="Device"/>
    <s v="CLICC Circ Desk"/>
    <s v="WL-SEL-08"/>
  </r>
  <r>
    <x v="8"/>
    <n v="-1"/>
    <s v="UCLA Undergrad"/>
    <s v="Undergraduate"/>
    <d v="2023-02-01T00:00:00"/>
    <s v="HP045"/>
    <s v="HP"/>
    <s v="HP Laptop"/>
    <s v="Device"/>
    <s v="CLICC Circ Desk"/>
    <s v="WL-SEL-10"/>
  </r>
  <r>
    <x v="8"/>
    <n v="-1"/>
    <s v="UCLA Undergrad"/>
    <s v="Undergraduate"/>
    <d v="2023-02-01T00:00:00"/>
    <s v="HP052"/>
    <s v="HP"/>
    <s v="HP Laptop"/>
    <s v="Device"/>
    <s v="CLICC Circ Desk"/>
    <s v="WL-YRL-02"/>
  </r>
  <r>
    <x v="8"/>
    <n v="-1"/>
    <s v="UCLA Undergrad"/>
    <s v="Undergraduate"/>
    <d v="2023-02-01T00:00:00"/>
    <s v="HP066"/>
    <s v="HP"/>
    <s v="HP Laptop"/>
    <s v="Device"/>
    <s v="CLICC Circ Desk"/>
    <s v="WL-YRL-16"/>
  </r>
  <r>
    <x v="8"/>
    <n v="-1"/>
    <s v="UCLA Undergrad"/>
    <s v="Undergraduate"/>
    <d v="2023-02-01T00:00:00"/>
    <s v="HP114"/>
    <s v="HP"/>
    <s v="HP Laptop"/>
    <s v="Device"/>
    <s v="CLICC Circ Desk"/>
    <s v="WL-PC2-03"/>
  </r>
  <r>
    <x v="8"/>
    <n v="-1"/>
    <s v="UCLA Undergrad"/>
    <s v="Undergraduate"/>
    <d v="2023-02-01T00:00:00"/>
    <s v="HP155"/>
    <s v="HP"/>
    <s v="HP Laptop"/>
    <s v="Device"/>
    <s v="CLICC Circ Desk"/>
    <s v="WL-LAB-04"/>
  </r>
  <r>
    <x v="8"/>
    <n v="-1"/>
    <s v="UCLA Undergrad"/>
    <s v="Undergraduate"/>
    <d v="2023-02-01T00:00:00"/>
    <s v="IPADK233"/>
    <s v="IPADK"/>
    <s v="iPad"/>
    <s v="Device"/>
    <s v="CLICC Circ Desk"/>
    <s v="CLICC iPad Pro Keyboard 233"/>
  </r>
  <r>
    <x v="8"/>
    <n v="6201467920006530"/>
    <s v="UCLA Undergrad"/>
    <s v="Undergraduate"/>
    <d v="2023-02-01T00:00:00"/>
    <s v="IPADK225"/>
    <s v="IPADK"/>
    <s v="iPad"/>
    <s v="Device"/>
    <s v="CLICC Circ Desk"/>
    <s v="CLICC iPad Pro Keyboard 225"/>
  </r>
  <r>
    <x v="9"/>
    <n v="-1"/>
    <s v="UCLA Graduate"/>
    <s v="Graduate"/>
    <d v="2023-01-19T00:00:00"/>
    <s v="HDST13"/>
    <s v="HDST"/>
    <s v="Headphones"/>
    <s v="Accessory"/>
    <s v="CLICC Circ Desk"/>
    <s v="HDS-POW-02"/>
  </r>
  <r>
    <x v="9"/>
    <n v="-1"/>
    <s v="UCLA Graduate"/>
    <s v="Graduate"/>
    <d v="2023-01-19T00:00:00"/>
    <s v="HDST30"/>
    <s v="HDST"/>
    <s v="Headphones"/>
    <s v="Accessory"/>
    <s v="CLICC Circ Desk"/>
    <m/>
  </r>
  <r>
    <x v="9"/>
    <n v="-1"/>
    <s v="UCLA Graduate"/>
    <s v="Graduate"/>
    <d v="2023-01-19T00:00:00"/>
    <s v="HPUSBC02"/>
    <s v="HPUSBC"/>
    <s v="HPUSBC"/>
    <s v="Charger"/>
    <s v="SEL Boelter Circ Desk"/>
    <s v="HPUS-BOE-02"/>
  </r>
  <r>
    <x v="9"/>
    <n v="-1"/>
    <s v="UCLA Graduate"/>
    <s v="Graduate"/>
    <d v="2023-01-19T00:00:00"/>
    <s v="HPUSBC04"/>
    <s v="HPUSBC"/>
    <s v="HPUSBC"/>
    <s v="Charger"/>
    <s v="SEL Boelter Circ Desk"/>
    <s v="HPUS-BOE-04"/>
  </r>
  <r>
    <x v="9"/>
    <n v="-1"/>
    <s v="UCLA Graduate"/>
    <s v="Graduate"/>
    <d v="2023-01-19T00:00:00"/>
    <s v="IPHONE20"/>
    <s v="IPHONE"/>
    <s v="IPHONE"/>
    <s v="Charger"/>
    <s v="Biomed Circ Desk"/>
    <s v="IPH-BOE-04"/>
  </r>
  <r>
    <x v="9"/>
    <n v="-1"/>
    <s v="UCLA Graduate"/>
    <s v="Graduate"/>
    <d v="2023-01-19T00:00:00"/>
    <s v="IPHONE20"/>
    <s v="IPHONE"/>
    <s v="IPHONE"/>
    <s v="Charger"/>
    <s v="SEL Boelter Circ Desk"/>
    <s v="IPH-BOE-04"/>
  </r>
  <r>
    <x v="9"/>
    <n v="-1"/>
    <s v="UCLA Graduate"/>
    <s v="Graduate"/>
    <d v="2023-01-19T00:00:00"/>
    <s v="IPHONE21"/>
    <s v="IPHONE"/>
    <s v="IPHONE"/>
    <s v="Charger"/>
    <s v="SEL Boelter Circ Desk"/>
    <s v="IPH-BOE-05"/>
  </r>
  <r>
    <x v="9"/>
    <n v="-1"/>
    <s v="UCLA Graduate"/>
    <s v="Graduate"/>
    <d v="2023-01-19T00:00:00"/>
    <s v="IPHONE46"/>
    <s v="IPHONE"/>
    <s v="IPHONE"/>
    <s v="Charger"/>
    <s v="CLICC Circ Desk"/>
    <s v="IPH-POW-02"/>
  </r>
  <r>
    <x v="9"/>
    <n v="-1"/>
    <s v="UCLA Graduate"/>
    <s v="Graduate"/>
    <d v="2023-01-19T00:00:00"/>
    <s v="IPHONE57"/>
    <s v="IPHONE"/>
    <s v="IPHONE"/>
    <s v="Charger"/>
    <s v="Biomed Circ Desk"/>
    <s v="IPH-BIO-01"/>
  </r>
  <r>
    <x v="9"/>
    <n v="-1"/>
    <s v="UCLA Graduate"/>
    <s v="Graduate"/>
    <d v="2023-01-19T00:00:00"/>
    <s v="MACCHRG67"/>
    <s v="MACCHRG"/>
    <s v="MACCHRG"/>
    <s v="Charger"/>
    <s v="Biomed Circ Desk"/>
    <s v="MAGT-BIO-06"/>
  </r>
  <r>
    <x v="9"/>
    <n v="-1"/>
    <s v="UCLA Graduate"/>
    <s v="Graduate"/>
    <d v="2023-01-19T00:00:00"/>
    <s v="MACUSBC25C25"/>
    <s v="MACUSBC"/>
    <s v="MACUSBC"/>
    <s v="Charger"/>
    <s v="CLICC Circ Desk"/>
    <s v="USBC-POW-08"/>
  </r>
  <r>
    <x v="9"/>
    <n v="-1"/>
    <s v="UCLA Graduate"/>
    <s v="Graduate"/>
    <d v="2023-01-19T00:00:00"/>
    <s v="UVGA20"/>
    <s v="UVGA"/>
    <s v="UVGA"/>
    <s v="Cable"/>
    <s v="CLICC Circ Desk"/>
    <m/>
  </r>
  <r>
    <x v="9"/>
    <n v="-1"/>
    <s v="UCLA Graduate"/>
    <s v="Graduate"/>
    <d v="2023-01-19T00:00:00"/>
    <s v="WALLADPT03"/>
    <s v="WALLADPT"/>
    <s v="WALLADPT"/>
    <s v="Charger"/>
    <s v="SEL Boelter Circ Desk"/>
    <s v="ADP-BOE-01"/>
  </r>
  <r>
    <x v="9"/>
    <n v="-1"/>
    <s v="UCLA Graduate"/>
    <s v="Graduate"/>
    <d v="2023-01-19T00:00:00"/>
    <s v="WALLADPT09"/>
    <s v="WALLADPT"/>
    <s v="WALLADPT"/>
    <s v="Charger"/>
    <s v="Biomed Circ Desk"/>
    <s v="ADP-BOE-07"/>
  </r>
  <r>
    <x v="9"/>
    <n v="-1"/>
    <s v="UCLA Graduate"/>
    <s v="Graduate"/>
    <d v="2023-01-19T00:00:00"/>
    <s v="WALLADPT09"/>
    <s v="WALLADPT"/>
    <s v="WALLADPT"/>
    <s v="Charger"/>
    <s v="SEL Boelter Circ Desk"/>
    <s v="ADP-BOE-07"/>
  </r>
  <r>
    <x v="9"/>
    <n v="-1"/>
    <s v="UCLA Graduate"/>
    <s v="Graduate"/>
    <d v="2023-01-19T00:00:00"/>
    <s v="WALLADPT19"/>
    <s v="WALLADPT"/>
    <s v="WALLADPT"/>
    <s v="Charger"/>
    <s v="Biomed Circ Desk"/>
    <s v="ADP-BIO-03"/>
  </r>
  <r>
    <x v="9"/>
    <n v="-1"/>
    <s v="UCLA Graduate"/>
    <s v="Graduate"/>
    <d v="2023-01-19T00:00:00"/>
    <s v="WALLADPT40"/>
    <s v="WALLADPT"/>
    <s v="WALLADPT"/>
    <s v="Charger"/>
    <s v="CLICC Circ Desk"/>
    <m/>
  </r>
  <r>
    <x v="9"/>
    <n v="-1"/>
    <s v="UCLA Graduate"/>
    <s v="Graduate"/>
    <d v="2023-01-26T00:00:00"/>
    <s v="CBK196"/>
    <s v="CBK"/>
    <s v="ChromeBook"/>
    <s v="Device"/>
    <s v="Biomed Circ Desk"/>
    <s v="CBK-BIO-07"/>
  </r>
  <r>
    <x v="9"/>
    <n v="-1"/>
    <s v="UCLA Graduate"/>
    <s v="Graduate"/>
    <d v="2023-01-26T00:00:00"/>
    <s v="CBK203"/>
    <s v="CBK"/>
    <s v="ChromeBook"/>
    <s v="Device"/>
    <s v="Biomed Circ Desk"/>
    <s v="CBK-BIO-14"/>
  </r>
  <r>
    <x v="9"/>
    <n v="-1"/>
    <s v="UCLA Graduate"/>
    <s v="Graduate"/>
    <d v="2023-01-26T00:00:00"/>
    <s v="CBK238"/>
    <s v="CBK"/>
    <s v="ChromeBook"/>
    <s v="Device"/>
    <s v="SEL Geology Circ Desk"/>
    <s v="CBK-GEO-09"/>
  </r>
  <r>
    <x v="9"/>
    <n v="-1"/>
    <s v="UCLA Graduate"/>
    <s v="Graduate"/>
    <d v="2023-01-26T00:00:00"/>
    <s v="CBK262"/>
    <s v="CBK"/>
    <s v="ChromeBook"/>
    <s v="Device"/>
    <s v="Default Circulation Desk"/>
    <s v="CBK-CLICC-13"/>
  </r>
  <r>
    <x v="9"/>
    <n v="-1"/>
    <s v="UCLA Graduate"/>
    <s v="Graduate"/>
    <d v="2023-01-26T00:00:00"/>
    <s v="CLICC-MM-0036"/>
    <s v="CLICC-MM"/>
    <s v="iPad"/>
    <s v="Device"/>
    <s v="CLICC Circ Desk"/>
    <s v="ITS iPad 291"/>
  </r>
  <r>
    <x v="9"/>
    <n v="-1"/>
    <s v="UCLA Graduate"/>
    <s v="Graduate"/>
    <d v="2023-01-30T00:00:00"/>
    <s v="CLICC-MM-0041"/>
    <s v="CLICC-MM"/>
    <s v="iPad"/>
    <s v="Device"/>
    <s v="CLICC Circ Desk"/>
    <s v="ITS iPad 88"/>
  </r>
  <r>
    <x v="9"/>
    <n v="-1"/>
    <s v="UCLA Graduate"/>
    <s v="Graduate"/>
    <d v="2023-02-02T00:00:00"/>
    <s v="CLICC-ML-2091"/>
    <s v="CLICC-ML"/>
    <s v="MacBook"/>
    <s v="Device"/>
    <s v="CLICC Circ Desk"/>
    <s v="CLICC-ML-2091"/>
  </r>
  <r>
    <x v="9"/>
    <n v="-1"/>
    <s v="UCLA Graduate"/>
    <s v="Graduate"/>
    <d v="2023-02-02T00:00:00"/>
    <s v="CLICC-MM-0040"/>
    <s v="CLICC-MM"/>
    <s v="iPad"/>
    <s v="Device"/>
    <s v="CLICC Circ Desk"/>
    <s v="ITS iPad 63"/>
  </r>
  <r>
    <x v="9"/>
    <n v="-1"/>
    <s v="UCLA Graduate"/>
    <s v="Graduate"/>
    <d v="2023-02-02T00:00:00"/>
    <s v="HP072"/>
    <s v="HP"/>
    <s v="HP Laptop"/>
    <s v="Device"/>
    <s v="CLICC Circ Desk"/>
    <s v="WL-RC2-02"/>
  </r>
  <r>
    <x v="9"/>
    <n v="-1"/>
    <s v="UCLA Graduate"/>
    <s v="Graduate"/>
    <d v="2023-03-24T00:00:00"/>
    <s v="CLICC-MM-0002"/>
    <s v="CLICC-MM"/>
    <s v="iPad"/>
    <s v="Device"/>
    <s v="CLICC Circ Desk"/>
    <s v="ITS iPad 262"/>
  </r>
  <r>
    <x v="9"/>
    <n v="-1"/>
    <s v="UCLA Staff"/>
    <s v="Staff"/>
    <d v="2023-02-02T00:00:00"/>
    <s v="HP027"/>
    <s v="HP"/>
    <s v="HP Laptop"/>
    <s v="Device"/>
    <s v="CLICC Circ Desk"/>
    <s v="WL-BCR-17"/>
  </r>
  <r>
    <x v="9"/>
    <n v="-1"/>
    <s v="UCLA Undergrad"/>
    <s v="Undergraduate"/>
    <d v="2023-01-19T00:00:00"/>
    <s v="ANKER06"/>
    <s v="ANKER"/>
    <s v="ANKER"/>
    <s v="Charger"/>
    <s v="CLICC Circ Desk"/>
    <m/>
  </r>
  <r>
    <x v="9"/>
    <n v="-1"/>
    <s v="UCLA Undergrad"/>
    <s v="Undergraduate"/>
    <d v="2023-01-19T00:00:00"/>
    <s v="IPHONE05"/>
    <s v="IPHONE"/>
    <s v="IPHONE"/>
    <s v="Charger"/>
    <s v="Music Circ Desk"/>
    <m/>
  </r>
  <r>
    <x v="9"/>
    <n v="-1"/>
    <s v="UCLA Undergrad"/>
    <s v="Undergraduate"/>
    <d v="2023-01-19T00:00:00"/>
    <s v="IPHONE20"/>
    <s v="IPHONE"/>
    <s v="IPHONE"/>
    <s v="Charger"/>
    <s v="SEL Boelter Circ Desk"/>
    <s v="IPH-BOE-04"/>
  </r>
  <r>
    <x v="9"/>
    <n v="-1"/>
    <s v="UCLA Undergrad"/>
    <s v="Undergraduate"/>
    <d v="2023-01-19T00:00:00"/>
    <s v="IPHONE24"/>
    <s v="IPHONE"/>
    <s v="IPHONE"/>
    <s v="Charger"/>
    <s v="SEL Geology Circ Desk"/>
    <s v="IPH-GEO-02"/>
  </r>
  <r>
    <x v="9"/>
    <n v="-1"/>
    <s v="UCLA Undergrad"/>
    <s v="Undergraduate"/>
    <d v="2023-01-19T00:00:00"/>
    <s v="IPHONE28"/>
    <s v="IPHONE"/>
    <s v="IPHONE"/>
    <s v="Charger"/>
    <s v="CLICC Circ Desk"/>
    <s v="IPH-YRL-04"/>
  </r>
  <r>
    <x v="9"/>
    <n v="-1"/>
    <s v="UCLA Undergrad"/>
    <s v="Undergraduate"/>
    <d v="2023-01-19T00:00:00"/>
    <s v="IPHONE30"/>
    <s v="IPHONE"/>
    <s v="IPHONE"/>
    <s v="Charger"/>
    <s v="CLICC Circ Desk"/>
    <s v="IPH-YRL-06"/>
  </r>
  <r>
    <x v="9"/>
    <n v="-1"/>
    <s v="UCLA Undergrad"/>
    <s v="Undergraduate"/>
    <d v="2023-01-19T00:00:00"/>
    <s v="IPHONE32"/>
    <s v="IPHONE"/>
    <s v="IPHONE"/>
    <s v="Charger"/>
    <s v="CLICC Circ Desk"/>
    <s v="IPH-YRL-08"/>
  </r>
  <r>
    <x v="9"/>
    <n v="-1"/>
    <s v="UCLA Undergrad"/>
    <s v="Undergraduate"/>
    <d v="2023-01-19T00:00:00"/>
    <s v="IPHONE37"/>
    <s v="IPHONE"/>
    <s v="IPHONE"/>
    <s v="Charger"/>
    <s v="CLICC Circ Desk"/>
    <s v="IPH-YRL-13"/>
  </r>
  <r>
    <x v="9"/>
    <n v="-1"/>
    <s v="UCLA Undergrad"/>
    <s v="Undergraduate"/>
    <d v="2023-01-19T00:00:00"/>
    <s v="IPHONE39"/>
    <s v="IPHONE"/>
    <s v="IPHONE"/>
    <s v="Charger"/>
    <s v="Default Circulation Desk"/>
    <m/>
  </r>
  <r>
    <x v="9"/>
    <n v="-1"/>
    <s v="UCLA Undergrad"/>
    <s v="Undergraduate"/>
    <d v="2023-01-19T00:00:00"/>
    <s v="IPHONE42"/>
    <s v="IPHONE"/>
    <s v="IPHONE"/>
    <s v="Charger"/>
    <s v="Default Circulation Desk"/>
    <s v="IPH-LOC-04"/>
  </r>
  <r>
    <x v="9"/>
    <n v="-1"/>
    <s v="UCLA Undergrad"/>
    <s v="Undergraduate"/>
    <d v="2023-01-19T00:00:00"/>
    <s v="IPHONE48"/>
    <s v="IPHONE"/>
    <s v="IPHONE"/>
    <s v="Charger"/>
    <s v="CLICC Circ Desk"/>
    <s v="IPH-POW-04"/>
  </r>
  <r>
    <x v="9"/>
    <n v="-1"/>
    <s v="UCLA Undergrad"/>
    <s v="Undergraduate"/>
    <d v="2023-01-19T00:00:00"/>
    <s v="IPHONE52"/>
    <s v="IPHONE"/>
    <s v="IPHONE"/>
    <s v="Charger"/>
    <s v="CLICC Circ Desk"/>
    <s v="IPH-POW-08"/>
  </r>
  <r>
    <x v="9"/>
    <n v="-1"/>
    <s v="UCLA Undergrad"/>
    <s v="Undergraduate"/>
    <d v="2023-01-19T00:00:00"/>
    <s v="IPHONE54"/>
    <s v="IPHONE"/>
    <s v="IPHONE"/>
    <s v="Charger"/>
    <s v="CLICC Circ Desk"/>
    <s v="IPH-POW-10"/>
  </r>
  <r>
    <x v="9"/>
    <n v="-1"/>
    <s v="UCLA Undergrad"/>
    <s v="Undergraduate"/>
    <d v="2023-01-19T00:00:00"/>
    <s v="IPHONE80"/>
    <s v="IPHONE"/>
    <s v="IPHONE"/>
    <s v="Charger"/>
    <s v="CLICC Circ Desk"/>
    <m/>
  </r>
  <r>
    <x v="9"/>
    <n v="-1"/>
    <s v="UCLA Undergrad"/>
    <s v="Undergraduate"/>
    <d v="2023-01-19T00:00:00"/>
    <s v="MACCHRG06"/>
    <s v="MACCHRG"/>
    <s v="MACCHRG"/>
    <s v="Charger"/>
    <s v="Music Circ Desk"/>
    <s v="MAGT-MUS-06"/>
  </r>
  <r>
    <x v="9"/>
    <n v="-1"/>
    <s v="UCLA Undergrad"/>
    <s v="Undergraduate"/>
    <d v="2023-01-19T00:00:00"/>
    <s v="MACUSBC06C06"/>
    <s v="MACUSBC"/>
    <s v="MACUSBC"/>
    <s v="Charger"/>
    <s v="CLICC Circ Desk"/>
    <s v="USBC-YRL-02"/>
  </r>
  <r>
    <x v="9"/>
    <n v="-1"/>
    <s v="UCLA Undergrad"/>
    <s v="Undergraduate"/>
    <d v="2023-01-19T00:00:00"/>
    <s v="MACUSBC19C19"/>
    <s v="MACUSBC"/>
    <s v="MACUSBC"/>
    <s v="Charger"/>
    <s v="CLICC Circ Desk"/>
    <s v="USBC-POW-02"/>
  </r>
  <r>
    <x v="9"/>
    <n v="-1"/>
    <s v="UCLA Undergrad"/>
    <s v="Undergraduate"/>
    <d v="2023-01-19T00:00:00"/>
    <s v="MACUSBC20C20"/>
    <s v="MACUSBC"/>
    <s v="MACUSBC"/>
    <s v="Charger"/>
    <s v="CLICC Circ Desk"/>
    <s v="USBC-POW-03"/>
  </r>
  <r>
    <x v="9"/>
    <n v="-1"/>
    <s v="UCLA Undergrad"/>
    <s v="Undergraduate"/>
    <d v="2023-01-19T00:00:00"/>
    <s v="MACUSBC23C23"/>
    <s v="MACUSBC"/>
    <s v="MACUSBC"/>
    <s v="Charger"/>
    <s v="CLICC Circ Desk"/>
    <s v="USBC-POW-06"/>
  </r>
  <r>
    <x v="9"/>
    <n v="-1"/>
    <s v="UCLA Undergrad"/>
    <s v="Undergraduate"/>
    <d v="2023-01-19T00:00:00"/>
    <s v="MACUSBC24C24"/>
    <s v="MACUSBC"/>
    <s v="MACUSBC"/>
    <s v="Charger"/>
    <s v="CLICC Circ Desk"/>
    <s v="USBC-POW-07"/>
  </r>
  <r>
    <x v="9"/>
    <n v="-1"/>
    <s v="UCLA Undergrad"/>
    <s v="Undergraduate"/>
    <d v="2023-01-19T00:00:00"/>
    <s v="MACUSBC25C25"/>
    <s v="MACUSBC"/>
    <s v="MACUSBC"/>
    <s v="Charger"/>
    <s v="CLICC Circ Desk"/>
    <s v="USBC-POW-08"/>
  </r>
  <r>
    <x v="9"/>
    <n v="-1"/>
    <s v="UCLA Undergrad"/>
    <s v="Undergraduate"/>
    <d v="2023-01-19T00:00:00"/>
    <s v="MACUSBC27C27"/>
    <s v="MACUSBC"/>
    <s v="MACUSBC"/>
    <s v="Charger"/>
    <s v="CLICC Circ Desk"/>
    <s v="USBC-POW-10"/>
  </r>
  <r>
    <x v="9"/>
    <n v="-1"/>
    <s v="UCLA Undergrad"/>
    <s v="Undergraduate"/>
    <d v="2023-01-19T00:00:00"/>
    <s v="OMNI25"/>
    <s v="OMNI"/>
    <s v="OMNI"/>
    <s v="Charger"/>
    <s v="Music Circ Desk"/>
    <s v="OMN-MUS-05"/>
  </r>
  <r>
    <x v="9"/>
    <n v="-1"/>
    <s v="UCLA Undergrad"/>
    <s v="Undergraduate"/>
    <d v="2023-01-19T00:00:00"/>
    <s v="OMNI35"/>
    <s v="OMNI"/>
    <s v="OMNI"/>
    <s v="Charger"/>
    <s v="CLICC Circ Desk"/>
    <s v="OMN-YRL-05"/>
  </r>
  <r>
    <x v="9"/>
    <n v="-1"/>
    <s v="UCLA Undergrad"/>
    <s v="Undergraduate"/>
    <d v="2023-01-19T00:00:00"/>
    <s v="OMNI39"/>
    <s v="OMNI"/>
    <s v="OMNI"/>
    <s v="Charger"/>
    <s v="CLICC Circ Desk"/>
    <s v="OMN-YRL-09"/>
  </r>
  <r>
    <x v="9"/>
    <n v="-1"/>
    <s v="UCLA Undergrad"/>
    <s v="Undergraduate"/>
    <d v="2023-01-19T00:00:00"/>
    <s v="UVGA11"/>
    <s v="UVGA"/>
    <s v="UVGA"/>
    <s v="Cable"/>
    <s v="Biomed Circ Desk"/>
    <s v="UVGA-BIO-01"/>
  </r>
  <r>
    <x v="9"/>
    <n v="-1"/>
    <s v="UCLA Undergrad"/>
    <s v="Undergraduate"/>
    <d v="2023-01-19T00:00:00"/>
    <s v="UVGA20"/>
    <s v="UVGA"/>
    <s v="UVGA"/>
    <s v="Cable"/>
    <s v="CLICC Circ Desk"/>
    <m/>
  </r>
  <r>
    <x v="9"/>
    <n v="-1"/>
    <s v="UCLA Undergrad"/>
    <s v="Undergraduate"/>
    <d v="2023-01-19T00:00:00"/>
    <s v="WALLADPT09"/>
    <s v="WALLADPT"/>
    <s v="WALLADPT"/>
    <s v="Charger"/>
    <s v="SEL Boelter Circ Desk"/>
    <s v="ADP-BOE-07"/>
  </r>
  <r>
    <x v="9"/>
    <n v="-1"/>
    <s v="UCLA Undergrad"/>
    <s v="Undergraduate"/>
    <d v="2023-01-19T00:00:00"/>
    <s v="WALLADPT28"/>
    <s v="WALLADPT"/>
    <s v="WALLADPT"/>
    <s v="Charger"/>
    <s v="CLICC Circ Desk"/>
    <m/>
  </r>
  <r>
    <x v="9"/>
    <n v="-1"/>
    <s v="UCLA Undergrad"/>
    <s v="Undergraduate"/>
    <d v="2023-01-19T00:00:00"/>
    <s v="WALLADPT31"/>
    <s v="WALLADPT"/>
    <s v="WALLADPT"/>
    <s v="Charger"/>
    <s v="CLICC Circ Desk"/>
    <m/>
  </r>
  <r>
    <x v="9"/>
    <n v="-1"/>
    <s v="UCLA Undergrad"/>
    <s v="Undergraduate"/>
    <d v="2023-01-19T00:00:00"/>
    <s v="WALLADPT36"/>
    <s v="WALLADPT"/>
    <s v="WALLADPT"/>
    <s v="Charger"/>
    <s v="CLICC Circ Desk"/>
    <m/>
  </r>
  <r>
    <x v="9"/>
    <n v="-1"/>
    <s v="UCLA Undergrad"/>
    <s v="Undergraduate"/>
    <d v="2023-01-19T00:00:00"/>
    <s v="WALLADPT39"/>
    <s v="WALLADPT"/>
    <s v="WALLADPT"/>
    <s v="Charger"/>
    <s v="CLICC Circ Desk"/>
    <m/>
  </r>
  <r>
    <x v="9"/>
    <n v="-1"/>
    <s v="UCLA Undergrad"/>
    <s v="Undergraduate"/>
    <d v="2023-01-19T00:00:00"/>
    <s v="WALLADPT46"/>
    <s v="WALLADPT"/>
    <s v="WALLADPT"/>
    <s v="Charger"/>
    <s v="CLICC Circ Desk"/>
    <m/>
  </r>
  <r>
    <x v="9"/>
    <n v="-1"/>
    <s v="UCLA Undergrad"/>
    <s v="Undergraduate"/>
    <d v="2023-01-19T00:00:00"/>
    <s v="WALLADPT47"/>
    <s v="WALLADPT"/>
    <s v="WALLADPT"/>
    <s v="Charger"/>
    <s v="CLICC Circ Desk"/>
    <m/>
  </r>
  <r>
    <x v="9"/>
    <n v="-1"/>
    <s v="UCLA Undergrad"/>
    <s v="Undergraduate"/>
    <d v="2023-01-19T00:00:00"/>
    <s v="WALLADPT48"/>
    <s v="WALLADPT"/>
    <s v="WALLADPT"/>
    <s v="Charger"/>
    <s v="CLICC Circ Desk"/>
    <m/>
  </r>
  <r>
    <x v="9"/>
    <n v="-1"/>
    <s v="UCLA Undergrad"/>
    <s v="Undergraduate"/>
    <d v="2023-01-20T00:00:00"/>
    <s v="IPHONE39"/>
    <s v="IPHONE"/>
    <s v="IPHONE"/>
    <s v="Charger"/>
    <s v="Default Circulation Desk"/>
    <m/>
  </r>
  <r>
    <x v="9"/>
    <n v="-1"/>
    <s v="UCLA Undergrad"/>
    <s v="Undergraduate"/>
    <d v="2023-01-26T00:00:00"/>
    <s v="CBK035"/>
    <s v="CBK"/>
    <s v="ChromeBook"/>
    <s v="Device"/>
    <s v="Default Circulation Desk"/>
    <s v="CPOW-01"/>
  </r>
  <r>
    <x v="9"/>
    <n v="-1"/>
    <s v="UCLA Undergrad"/>
    <s v="Undergraduate"/>
    <d v="2023-01-26T00:00:00"/>
    <s v="CBK045"/>
    <s v="CBK"/>
    <s v="ChromeBook"/>
    <s v="Device"/>
    <s v="Default Circulation Desk"/>
    <s v="CPOW-11"/>
  </r>
  <r>
    <x v="9"/>
    <n v="-1"/>
    <s v="UCLA Undergrad"/>
    <s v="Undergraduate"/>
    <d v="2023-01-26T00:00:00"/>
    <s v="CBK253"/>
    <s v="CBK"/>
    <s v="ChromeBook"/>
    <s v="Device"/>
    <s v="Default Circulation Desk"/>
    <s v="CBK-CLICC-04"/>
  </r>
  <r>
    <x v="9"/>
    <n v="-1"/>
    <s v="UCLA Undergrad"/>
    <s v="Undergraduate"/>
    <d v="2023-01-26T00:00:00"/>
    <s v="CBK381"/>
    <s v="CBK"/>
    <s v="ChromeBook"/>
    <s v="Device"/>
    <s v="Default Circulation Desk"/>
    <s v="CBK-CLICC-132"/>
  </r>
  <r>
    <x v="9"/>
    <n v="-1"/>
    <s v="UCLA Undergrad"/>
    <s v="Undergraduate"/>
    <d v="2023-01-26T00:00:00"/>
    <s v="CLICC-ML-0045"/>
    <s v="CLICC-ML"/>
    <s v="MacBook"/>
    <s v="Device"/>
    <s v="CLICC Circ Desk"/>
    <s v="ITS MacBook 115"/>
  </r>
  <r>
    <x v="9"/>
    <n v="-1"/>
    <s v="UCLA Undergrad"/>
    <s v="Undergraduate"/>
    <d v="2023-01-26T00:00:00"/>
    <s v="CLICC-ML-0131"/>
    <s v="CLICC-ML"/>
    <s v="MacBook"/>
    <s v="Device"/>
    <s v="CLICC Circ Desk"/>
    <s v="ITS MacBook 113"/>
  </r>
  <r>
    <x v="9"/>
    <n v="-1"/>
    <s v="UCLA Undergrad"/>
    <s v="Undergraduate"/>
    <d v="2023-01-26T00:00:00"/>
    <s v="CLICC-ML-2041"/>
    <s v="CLICC-ML"/>
    <s v="MacBook"/>
    <s v="Device"/>
    <s v="CLICC Circ Desk"/>
    <s v="CLICC-ML-2041"/>
  </r>
  <r>
    <x v="9"/>
    <n v="-1"/>
    <s v="UCLA Undergrad"/>
    <s v="Undergraduate"/>
    <d v="2023-01-26T00:00:00"/>
    <s v="HP038"/>
    <s v="HP"/>
    <s v="HP Laptop"/>
    <s v="Device"/>
    <s v="CLICC Circ Desk"/>
    <s v="WL-SEL-03"/>
  </r>
  <r>
    <x v="9"/>
    <n v="-1"/>
    <s v="UCLA Undergrad"/>
    <s v="Undergraduate"/>
    <d v="2023-01-26T00:00:00"/>
    <s v="HP064"/>
    <s v="HP"/>
    <s v="HP Laptop"/>
    <s v="Device"/>
    <s v="CLICC Circ Desk"/>
    <s v="WL-YRL-14"/>
  </r>
  <r>
    <x v="9"/>
    <n v="-1"/>
    <s v="UCLA Undergrad"/>
    <s v="Undergraduate"/>
    <d v="2023-01-31T00:00:00"/>
    <s v="HP139"/>
    <s v="HP"/>
    <s v="HP Laptop"/>
    <s v="Device"/>
    <s v="CLICC Circ Desk"/>
    <s v="WL-PC2-28"/>
  </r>
  <r>
    <x v="9"/>
    <n v="-1"/>
    <s v="UCLA Undergrad"/>
    <s v="Undergraduate"/>
    <d v="2023-02-01T00:00:00"/>
    <s v="CBK388"/>
    <s v="CBK"/>
    <s v="ChromeBook"/>
    <s v="Device"/>
    <s v="CLICC Circ Desk"/>
    <s v="CBK-CLICC-139"/>
  </r>
  <r>
    <x v="9"/>
    <n v="-1"/>
    <s v="UCLA Undergrad"/>
    <s v="Undergraduate"/>
    <d v="2023-02-02T00:00:00"/>
    <s v="CLICC-ML-0049"/>
    <s v="CLICC-ML"/>
    <s v="MacBook"/>
    <s v="Device"/>
    <s v="CLICC Circ Desk"/>
    <s v="ITS MacBook 31"/>
  </r>
  <r>
    <x v="9"/>
    <n v="-1"/>
    <s v="UCLA Undergrad"/>
    <s v="Undergraduate"/>
    <d v="2023-02-02T00:00:00"/>
    <s v="CLICC-MM-012"/>
    <s v="CLICC-MM"/>
    <s v="iPad"/>
    <s v="Device"/>
    <s v="CLICC Circ Desk"/>
    <m/>
  </r>
  <r>
    <x v="9"/>
    <n v="-1"/>
    <s v="UCLA Undergrad"/>
    <s v="Undergraduate"/>
    <d v="2023-02-02T00:00:00"/>
    <s v="CLICC-MM-033"/>
    <s v="CLICC-MM"/>
    <s v="iPad"/>
    <s v="Device"/>
    <s v="CLICC Circ Desk"/>
    <m/>
  </r>
  <r>
    <x v="9"/>
    <n v="-1"/>
    <s v="UCLA Undergrad"/>
    <s v="Undergraduate"/>
    <d v="2023-02-02T00:00:00"/>
    <s v="HP010"/>
    <s v="HP"/>
    <s v="HP Laptop"/>
    <s v="Device"/>
    <s v="CLICC Circ Desk"/>
    <s v="WL-BIO-10"/>
  </r>
  <r>
    <x v="9"/>
    <n v="-1"/>
    <s v="UCLA Undergrad"/>
    <s v="Undergraduate"/>
    <d v="2023-02-02T00:00:00"/>
    <s v="HP136"/>
    <s v="HP"/>
    <s v="HP Laptop"/>
    <s v="Device"/>
    <s v="CLICC Circ Desk"/>
    <s v="WL-PC2-25"/>
  </r>
  <r>
    <x v="9"/>
    <n v="9405351780006530"/>
    <s v="UCLA Graduate"/>
    <s v="Graduate"/>
    <d v="2023-02-02T00:00:00"/>
    <s v="CLICC-MM-032"/>
    <s v="CLICC-MM"/>
    <s v="iPad"/>
    <s v="Device"/>
    <s v="CLICC Circ Desk"/>
    <m/>
  </r>
  <r>
    <x v="9"/>
    <n v="9405741700006530"/>
    <s v="UCLA Undergrad"/>
    <s v="Undergraduate"/>
    <d v="2023-01-19T00:00:00"/>
    <s v="HDST13"/>
    <s v="HDST"/>
    <s v="Headphones"/>
    <s v="Accessory"/>
    <s v="CLICC Circ Desk"/>
    <s v="HDS-POW-02"/>
  </r>
  <r>
    <x v="10"/>
    <n v="-1"/>
    <s v="UCLA Graduate"/>
    <s v="Graduate"/>
    <d v="2023-01-20T00:00:00"/>
    <s v="HDMIC18"/>
    <s v="HDMIC"/>
    <s v="HDMIC"/>
    <s v="Cable"/>
    <s v="CLICC Circ Desk"/>
    <s v="HDMC-YRL-10"/>
  </r>
  <r>
    <x v="10"/>
    <n v="-1"/>
    <s v="UCLA Graduate"/>
    <s v="Graduate"/>
    <d v="2023-01-20T00:00:00"/>
    <s v="HDMIC23"/>
    <s v="HDMIC"/>
    <s v="HDMIC"/>
    <s v="Cable"/>
    <s v="CLICC Circ Desk"/>
    <s v="HDMC-YRL-15"/>
  </r>
  <r>
    <x v="10"/>
    <n v="-1"/>
    <s v="UCLA Graduate"/>
    <s v="Graduate"/>
    <d v="2023-01-20T00:00:00"/>
    <s v="HDMIC24"/>
    <s v="HDMIC"/>
    <s v="HDMIC"/>
    <s v="Cable"/>
    <s v="CLICC Circ Desk"/>
    <s v="HDMC-YRL-16"/>
  </r>
  <r>
    <x v="10"/>
    <n v="-1"/>
    <s v="UCLA Graduate"/>
    <s v="Graduate"/>
    <d v="2023-01-20T00:00:00"/>
    <s v="HPUSBC01"/>
    <s v="HPUSBC"/>
    <s v="HPUSBC"/>
    <s v="Charger"/>
    <s v="SEL Boelter Circ Desk"/>
    <s v="HPUS-BOE-01"/>
  </r>
  <r>
    <x v="10"/>
    <n v="-1"/>
    <s v="UCLA Graduate"/>
    <s v="Graduate"/>
    <d v="2023-01-20T00:00:00"/>
    <s v="IPHONE37"/>
    <s v="IPHONE"/>
    <s v="IPHONE"/>
    <s v="Charger"/>
    <s v="CLICC Circ Desk"/>
    <s v="IPH-YRL-13"/>
  </r>
  <r>
    <x v="10"/>
    <n v="-1"/>
    <s v="UCLA Graduate"/>
    <s v="Graduate"/>
    <d v="2023-01-20T00:00:00"/>
    <s v="IPHONE54"/>
    <s v="IPHONE"/>
    <s v="IPHONE"/>
    <s v="Charger"/>
    <s v="CLICC Circ Desk"/>
    <s v="IPH-POW-10"/>
  </r>
  <r>
    <x v="10"/>
    <n v="-1"/>
    <s v="UCLA Graduate"/>
    <s v="Graduate"/>
    <d v="2023-01-20T00:00:00"/>
    <s v="IPHONE62"/>
    <s v="IPHONE"/>
    <s v="IPHONE"/>
    <s v="Charger"/>
    <s v="Default Circulation Desk"/>
    <m/>
  </r>
  <r>
    <x v="10"/>
    <n v="-1"/>
    <s v="UCLA Graduate"/>
    <s v="Graduate"/>
    <d v="2023-01-20T00:00:00"/>
    <s v="MACCHRG67"/>
    <s v="MACCHRG"/>
    <s v="MACCHRG"/>
    <s v="Charger"/>
    <s v="Biomed Circ Desk"/>
    <s v="MAGT-BIO-06"/>
  </r>
  <r>
    <x v="10"/>
    <n v="-1"/>
    <s v="UCLA Graduate"/>
    <s v="Graduate"/>
    <d v="2023-01-20T00:00:00"/>
    <s v="MACUSBC24C24"/>
    <s v="MACUSBC"/>
    <s v="MACUSBC"/>
    <s v="Charger"/>
    <s v="CLICC Circ Desk"/>
    <s v="USBC-POW-07"/>
  </r>
  <r>
    <x v="10"/>
    <n v="-1"/>
    <s v="UCLA Graduate"/>
    <s v="Graduate"/>
    <d v="2023-01-20T00:00:00"/>
    <s v="MACUSBC25C25"/>
    <s v="MACUSBC"/>
    <s v="MACUSBC"/>
    <s v="Charger"/>
    <s v="CLICC Circ Desk"/>
    <s v="USBC-POW-08"/>
  </r>
  <r>
    <x v="10"/>
    <n v="-1"/>
    <s v="UCLA Graduate"/>
    <s v="Graduate"/>
    <d v="2023-01-20T00:00:00"/>
    <s v="UHDMI19"/>
    <s v="UHDMI"/>
    <s v="UHDMI"/>
    <s v="Cable"/>
    <s v="CLICC Circ Desk"/>
    <m/>
  </r>
  <r>
    <x v="10"/>
    <n v="-1"/>
    <s v="UCLA Graduate"/>
    <s v="Graduate"/>
    <d v="2023-01-20T00:00:00"/>
    <s v="UVGA11"/>
    <s v="UVGA"/>
    <s v="UVGA"/>
    <s v="Cable"/>
    <s v="Biomed Circ Desk"/>
    <s v="UVGA-BIO-01"/>
  </r>
  <r>
    <x v="10"/>
    <n v="-1"/>
    <s v="UCLA Graduate"/>
    <s v="Graduate"/>
    <d v="2023-01-20T00:00:00"/>
    <s v="UVGA17"/>
    <s v="UVGA"/>
    <s v="UVGA"/>
    <s v="Cable"/>
    <s v="CLICC Circ Desk"/>
    <m/>
  </r>
  <r>
    <x v="10"/>
    <n v="-1"/>
    <s v="UCLA Graduate"/>
    <s v="Graduate"/>
    <d v="2023-01-20T00:00:00"/>
    <s v="UVGA22"/>
    <s v="UVGA"/>
    <s v="UVGA"/>
    <s v="Cable"/>
    <s v="CLICC Circ Desk"/>
    <m/>
  </r>
  <r>
    <x v="10"/>
    <n v="-1"/>
    <s v="UCLA Graduate"/>
    <s v="Graduate"/>
    <d v="2023-01-20T00:00:00"/>
    <s v="VGA24"/>
    <s v="VGA"/>
    <s v="VGA Cable"/>
    <s v="Cable"/>
    <s v="CLICC Circ Desk"/>
    <s v="VGAA-YRL-09"/>
  </r>
  <r>
    <x v="10"/>
    <n v="-1"/>
    <s v="UCLA Graduate"/>
    <s v="Graduate"/>
    <d v="2023-01-20T00:00:00"/>
    <s v="VGAC24"/>
    <s v="VGAC"/>
    <s v="VGA Cable"/>
    <s v="Cable"/>
    <s v="CLICC Circ Desk"/>
    <s v="VGAC-YRL-08"/>
  </r>
  <r>
    <x v="10"/>
    <n v="-1"/>
    <s v="UCLA Graduate"/>
    <s v="Graduate"/>
    <d v="2023-01-20T00:00:00"/>
    <s v="WALLADPT26"/>
    <s v="WALLADPT"/>
    <s v="WALLADPT"/>
    <s v="Charger"/>
    <s v="CLICC Circ Desk"/>
    <s v="ADP-YRL-03"/>
  </r>
  <r>
    <x v="10"/>
    <n v="-1"/>
    <s v="UCLA Graduate"/>
    <s v="Graduate"/>
    <d v="2023-01-20T00:00:00"/>
    <s v="WALLADPT47"/>
    <s v="WALLADPT"/>
    <s v="WALLADPT"/>
    <s v="Charger"/>
    <s v="CLICC Circ Desk"/>
    <m/>
  </r>
  <r>
    <x v="10"/>
    <n v="-1"/>
    <s v="UCLA Graduate"/>
    <s v="Graduate"/>
    <d v="2023-01-27T00:00:00"/>
    <s v="CBK103"/>
    <s v="CBK"/>
    <s v="ChromeBook"/>
    <s v="Device"/>
    <s v="CLICC Circ Desk"/>
    <s v="CBCR-24"/>
  </r>
  <r>
    <x v="10"/>
    <n v="-1"/>
    <s v="UCLA Graduate"/>
    <s v="Graduate"/>
    <d v="2023-01-27T00:00:00"/>
    <s v="CBK192"/>
    <s v="CBK"/>
    <s v="ChromeBook"/>
    <s v="Device"/>
    <s v="Biomed Circ Desk"/>
    <s v="CBK-BIO-03"/>
  </r>
  <r>
    <x v="10"/>
    <n v="-1"/>
    <s v="UCLA Graduate"/>
    <s v="Graduate"/>
    <d v="2023-01-27T00:00:00"/>
    <s v="CBK203"/>
    <s v="CBK"/>
    <s v="ChromeBook"/>
    <s v="Device"/>
    <s v="Biomed Circ Desk"/>
    <s v="CBK-BIO-14"/>
  </r>
  <r>
    <x v="10"/>
    <n v="-1"/>
    <s v="UCLA Graduate"/>
    <s v="Graduate"/>
    <d v="2023-01-27T00:00:00"/>
    <s v="CBK412"/>
    <s v="CBK"/>
    <s v="ChromeBook"/>
    <s v="Device"/>
    <s v="CLICC Circ Desk"/>
    <s v="CBK-CLICC-163"/>
  </r>
  <r>
    <x v="10"/>
    <n v="-1"/>
    <s v="UCLA Graduate"/>
    <s v="Graduate"/>
    <d v="2023-02-03T00:00:00"/>
    <s v="CLICC-ML-0022"/>
    <s v="CLICC-ML"/>
    <s v="MacBook"/>
    <s v="Device"/>
    <s v="CLICC Circ Desk"/>
    <s v="ITS MacBook 39"/>
  </r>
  <r>
    <x v="10"/>
    <n v="-1"/>
    <s v="UCLA Graduate"/>
    <s v="Graduate"/>
    <d v="2023-02-03T00:00:00"/>
    <s v="CLICC-ML-0120"/>
    <s v="CLICC-ML"/>
    <s v="MacBook"/>
    <s v="Device"/>
    <s v="CLICC Circ Desk"/>
    <s v="ITS MacBook 10"/>
  </r>
  <r>
    <x v="10"/>
    <n v="-1"/>
    <s v="UCLA Graduate"/>
    <s v="Graduate"/>
    <d v="2023-02-03T00:00:00"/>
    <s v="CLICC-MM-040"/>
    <s v="CLICC-MM"/>
    <s v="iPad"/>
    <s v="Device"/>
    <s v="CLICC Circ Desk"/>
    <m/>
  </r>
  <r>
    <x v="10"/>
    <n v="-1"/>
    <s v="UCLA Graduate"/>
    <s v="Graduate"/>
    <d v="2023-02-03T00:00:00"/>
    <s v="CLICC-MM-088"/>
    <s v="CLICC-MM"/>
    <s v="iPad"/>
    <s v="Device"/>
    <s v="CLICC Circ Desk"/>
    <m/>
  </r>
  <r>
    <x v="10"/>
    <n v="-1"/>
    <s v="UCLA Graduate"/>
    <s v="Graduate"/>
    <d v="2023-02-03T00:00:00"/>
    <s v="HP030"/>
    <s v="HP"/>
    <s v="HP Laptop"/>
    <s v="Device"/>
    <s v="CLICC Circ Desk"/>
    <s v="WL-BCR-20"/>
  </r>
  <r>
    <x v="10"/>
    <n v="-1"/>
    <s v="UCLA Graduate"/>
    <s v="Graduate"/>
    <d v="2023-03-24T00:00:00"/>
    <s v="CLICC-MM-010"/>
    <s v="CLICC-MM"/>
    <s v="iPad"/>
    <s v="Device"/>
    <s v="CLICC Circ Desk"/>
    <m/>
  </r>
  <r>
    <x v="10"/>
    <n v="-1"/>
    <s v="UCLA Graduate"/>
    <s v="Graduate"/>
    <d v="2023-03-24T00:00:00"/>
    <s v="FAC905"/>
    <s v="FAC"/>
    <s v="iPad"/>
    <s v="Device"/>
    <s v="CLICC Circ Desk"/>
    <s v="ITS iPad 293"/>
  </r>
  <r>
    <x v="10"/>
    <n v="-1"/>
    <s v="UCLA Staff"/>
    <s v="Staff"/>
    <d v="2023-02-02T00:00:00"/>
    <s v="CLICC-ML-2015"/>
    <s v="CLICC-ML"/>
    <s v="MacBook"/>
    <s v="Device"/>
    <s v="CLICC Circ Desk"/>
    <s v="CLICC-ML-2015"/>
  </r>
  <r>
    <x v="10"/>
    <n v="-1"/>
    <s v="UCLA Undergrad"/>
    <s v="Undergraduate"/>
    <d v="2023-01-20T00:00:00"/>
    <s v="CALC05"/>
    <s v="CALC"/>
    <s v="CALC"/>
    <s v="Accessory"/>
    <s v="CLICC Circ Desk"/>
    <s v="CAL-POW-04"/>
  </r>
  <r>
    <x v="10"/>
    <n v="-1"/>
    <s v="UCLA Undergrad"/>
    <s v="Undergraduate"/>
    <d v="2023-01-20T00:00:00"/>
    <s v="CALC13"/>
    <s v="CALC"/>
    <s v="CALC"/>
    <s v="Accessory"/>
    <s v="CLICC Circ Desk"/>
    <m/>
  </r>
  <r>
    <x v="10"/>
    <n v="-1"/>
    <s v="UCLA Undergrad"/>
    <s v="Undergraduate"/>
    <d v="2023-01-20T00:00:00"/>
    <s v="CALC27"/>
    <s v="CALC"/>
    <s v="CALC"/>
    <s v="Accessory"/>
    <s v="SEL Boelter Circ Desk"/>
    <m/>
  </r>
  <r>
    <x v="10"/>
    <n v="-1"/>
    <s v="UCLA Undergrad"/>
    <s v="Undergraduate"/>
    <d v="2023-01-20T00:00:00"/>
    <s v="HDST03"/>
    <s v="HDST"/>
    <s v="Headphones"/>
    <s v="Accessory"/>
    <s v="SEL Boelter Circ Desk"/>
    <s v="HDS-BOE-03"/>
  </r>
  <r>
    <x v="10"/>
    <n v="-1"/>
    <s v="UCLA Undergrad"/>
    <s v="Undergraduate"/>
    <d v="2023-01-20T00:00:00"/>
    <s v="HPUSBC02"/>
    <s v="HPUSBC"/>
    <s v="HPUSBC"/>
    <s v="Charger"/>
    <s v="SEL Boelter Circ Desk"/>
    <s v="HPUS-BOE-02"/>
  </r>
  <r>
    <x v="10"/>
    <n v="-1"/>
    <s v="UCLA Undergrad"/>
    <s v="Undergraduate"/>
    <d v="2023-01-20T00:00:00"/>
    <s v="HPUSBC12"/>
    <s v="HPUSBC"/>
    <s v="HPUSBC"/>
    <s v="Charger"/>
    <s v="SEL Boelter Circ Desk"/>
    <m/>
  </r>
  <r>
    <x v="10"/>
    <n v="-1"/>
    <s v="UCLA Undergrad"/>
    <s v="Undergraduate"/>
    <d v="2023-01-20T00:00:00"/>
    <s v="IPHONE31"/>
    <s v="IPHONE"/>
    <s v="IPHONE"/>
    <s v="Charger"/>
    <s v="CLICC Circ Desk"/>
    <s v="IPH-YRL-07"/>
  </r>
  <r>
    <x v="10"/>
    <n v="-1"/>
    <s v="UCLA Undergrad"/>
    <s v="Undergraduate"/>
    <d v="2023-01-20T00:00:00"/>
    <s v="IPHONE32"/>
    <s v="IPHONE"/>
    <s v="IPHONE"/>
    <s v="Charger"/>
    <s v="CLICC Circ Desk"/>
    <s v="IPH-YRL-08"/>
  </r>
  <r>
    <x v="10"/>
    <n v="-1"/>
    <s v="UCLA Undergrad"/>
    <s v="Undergraduate"/>
    <d v="2023-01-20T00:00:00"/>
    <s v="IPHONE37"/>
    <s v="IPHONE"/>
    <s v="IPHONE"/>
    <s v="Charger"/>
    <s v="CLICC Circ Desk"/>
    <s v="IPH-YRL-13"/>
  </r>
  <r>
    <x v="10"/>
    <n v="-1"/>
    <s v="UCLA Undergrad"/>
    <s v="Undergraduate"/>
    <d v="2023-01-20T00:00:00"/>
    <s v="IPHONE54"/>
    <s v="IPHONE"/>
    <s v="IPHONE"/>
    <s v="Charger"/>
    <s v="CLICC Circ Desk"/>
    <s v="IPH-POW-10"/>
  </r>
  <r>
    <x v="10"/>
    <n v="-1"/>
    <s v="UCLA Undergrad"/>
    <s v="Undergraduate"/>
    <d v="2023-01-20T00:00:00"/>
    <s v="IPHONE80"/>
    <s v="IPHONE"/>
    <s v="IPHONE"/>
    <s v="Charger"/>
    <s v="CLICC Circ Desk"/>
    <m/>
  </r>
  <r>
    <x v="10"/>
    <n v="-1"/>
    <s v="UCLA Undergrad"/>
    <s v="Undergraduate"/>
    <d v="2023-01-20T00:00:00"/>
    <s v="MACUSBC06C06"/>
    <s v="MACUSBC"/>
    <s v="MACUSBC"/>
    <s v="Charger"/>
    <s v="CLICC Circ Desk"/>
    <s v="USBC-YRL-02"/>
  </r>
  <r>
    <x v="10"/>
    <n v="-1"/>
    <s v="UCLA Undergrad"/>
    <s v="Undergraduate"/>
    <d v="2023-01-20T00:00:00"/>
    <s v="MACUSBC07C07"/>
    <s v="MACUSBC"/>
    <s v="MACUSBC"/>
    <s v="Charger"/>
    <s v="CLICC Circ Desk"/>
    <s v="USBC-YRL-03"/>
  </r>
  <r>
    <x v="10"/>
    <n v="-1"/>
    <s v="UCLA Undergrad"/>
    <s v="Undergraduate"/>
    <d v="2023-01-20T00:00:00"/>
    <s v="MACUSBC09C09"/>
    <s v="MACUSBC"/>
    <s v="MACUSBC"/>
    <s v="Charger"/>
    <s v="CLICC Circ Desk"/>
    <s v="USBC-YRL-05"/>
  </r>
  <r>
    <x v="10"/>
    <n v="-1"/>
    <s v="UCLA Undergrad"/>
    <s v="Undergraduate"/>
    <d v="2023-01-20T00:00:00"/>
    <s v="MACUSBC19C19"/>
    <s v="MACUSBC"/>
    <s v="MACUSBC"/>
    <s v="Charger"/>
    <s v="CLICC Circ Desk"/>
    <s v="USBC-POW-02"/>
  </r>
  <r>
    <x v="10"/>
    <n v="-1"/>
    <s v="UCLA Undergrad"/>
    <s v="Undergraduate"/>
    <d v="2023-01-20T00:00:00"/>
    <s v="MACUSBC20C20"/>
    <s v="MACUSBC"/>
    <s v="MACUSBC"/>
    <s v="Charger"/>
    <s v="CLICC Circ Desk"/>
    <s v="USBC-POW-03"/>
  </r>
  <r>
    <x v="10"/>
    <n v="-1"/>
    <s v="UCLA Undergrad"/>
    <s v="Undergraduate"/>
    <d v="2023-01-20T00:00:00"/>
    <s v="MACUSBC24C24"/>
    <s v="MACUSBC"/>
    <s v="MACUSBC"/>
    <s v="Charger"/>
    <s v="CLICC Circ Desk"/>
    <s v="USBC-POW-07"/>
  </r>
  <r>
    <x v="10"/>
    <n v="-1"/>
    <s v="UCLA Undergrad"/>
    <s v="Undergraduate"/>
    <d v="2023-01-20T00:00:00"/>
    <s v="OMNI11"/>
    <s v="OMNI"/>
    <s v="OMNI"/>
    <s v="Charger"/>
    <s v="SEL Boelter Circ Desk"/>
    <s v="OMN-BOE-01"/>
  </r>
  <r>
    <x v="10"/>
    <n v="-1"/>
    <s v="UCLA Undergrad"/>
    <s v="Undergraduate"/>
    <d v="2023-01-20T00:00:00"/>
    <s v="WALLADPT31"/>
    <s v="WALLADPT"/>
    <s v="WALLADPT"/>
    <s v="Charger"/>
    <s v="CLICC Circ Desk"/>
    <m/>
  </r>
  <r>
    <x v="10"/>
    <n v="-1"/>
    <s v="UCLA Undergrad"/>
    <s v="Undergraduate"/>
    <d v="2023-01-20T00:00:00"/>
    <s v="WALLADPT32"/>
    <s v="WALLADPT"/>
    <s v="WALLADPT"/>
    <s v="Charger"/>
    <s v="CLICC Circ Desk"/>
    <m/>
  </r>
  <r>
    <x v="10"/>
    <n v="-1"/>
    <s v="UCLA Undergrad"/>
    <s v="Undergraduate"/>
    <d v="2023-01-20T00:00:00"/>
    <s v="WALLADPT36"/>
    <s v="WALLADPT"/>
    <s v="WALLADPT"/>
    <s v="Charger"/>
    <s v="CLICC Circ Desk"/>
    <m/>
  </r>
  <r>
    <x v="10"/>
    <n v="-1"/>
    <s v="UCLA Undergrad"/>
    <s v="Undergraduate"/>
    <d v="2023-01-20T00:00:00"/>
    <s v="WALLADPT47"/>
    <s v="WALLADPT"/>
    <s v="WALLADPT"/>
    <s v="Charger"/>
    <s v="CLICC Circ Desk"/>
    <m/>
  </r>
  <r>
    <x v="10"/>
    <n v="-1"/>
    <s v="UCLA Undergrad"/>
    <s v="Undergraduate"/>
    <d v="2023-01-27T00:00:00"/>
    <s v="CBK030"/>
    <s v="CBK"/>
    <s v="ChromeBook"/>
    <s v="Device"/>
    <s v="Management Circ Desk"/>
    <s v="CBK-030"/>
  </r>
  <r>
    <x v="10"/>
    <n v="-1"/>
    <s v="UCLA Undergrad"/>
    <s v="Undergraduate"/>
    <d v="2023-01-27T00:00:00"/>
    <s v="CBK093"/>
    <s v="CBK"/>
    <s v="ChromeBook"/>
    <s v="Device"/>
    <s v="CLICC Circ Desk"/>
    <s v="CYRL-19"/>
  </r>
  <r>
    <x v="10"/>
    <n v="-1"/>
    <s v="UCLA Undergrad"/>
    <s v="Undergraduate"/>
    <d v="2023-01-27T00:00:00"/>
    <s v="CBK162"/>
    <s v="CBK"/>
    <s v="ChromeBook"/>
    <s v="Device"/>
    <s v="CLICC Circ Desk"/>
    <s v="CL-BOE-08"/>
  </r>
  <r>
    <x v="10"/>
    <n v="-1"/>
    <s v="UCLA Undergrad"/>
    <s v="Undergraduate"/>
    <d v="2023-01-27T00:00:00"/>
    <s v="CBK217"/>
    <s v="CBK"/>
    <s v="ChromeBook"/>
    <s v="Device"/>
    <s v="SEL Boelter Circ Desk"/>
    <s v="CBK-BOE-08"/>
  </r>
  <r>
    <x v="10"/>
    <n v="-1"/>
    <s v="UCLA Undergrad"/>
    <s v="Undergraduate"/>
    <d v="2023-01-27T00:00:00"/>
    <s v="CBK367"/>
    <s v="CBK"/>
    <s v="ChromeBook"/>
    <s v="Device"/>
    <s v="CLICC Circ Desk"/>
    <s v="CBK-CLICC-118"/>
  </r>
  <r>
    <x v="10"/>
    <n v="-1"/>
    <s v="UCLA Undergrad"/>
    <s v="Undergraduate"/>
    <d v="2023-01-27T00:00:00"/>
    <s v="CBK382"/>
    <s v="CBK"/>
    <s v="ChromeBook"/>
    <s v="Device"/>
    <s v="CLICC Circ Desk"/>
    <s v="CBK-CLICC-133"/>
  </r>
  <r>
    <x v="10"/>
    <n v="-1"/>
    <s v="UCLA Undergrad"/>
    <s v="Undergraduate"/>
    <d v="2023-01-27T00:00:00"/>
    <s v="CBK402"/>
    <s v="CBK"/>
    <s v="ChromeBook"/>
    <s v="Device"/>
    <s v="CLICC Circ Desk"/>
    <s v="CBK-CLICC-153"/>
  </r>
  <r>
    <x v="10"/>
    <n v="-1"/>
    <s v="UCLA Undergrad"/>
    <s v="Undergraduate"/>
    <d v="2023-01-27T00:00:00"/>
    <s v="CBK406"/>
    <s v="CBK"/>
    <s v="ChromeBook"/>
    <s v="Device"/>
    <s v="CLICC Circ Desk"/>
    <s v="CBK-CLICC-157"/>
  </r>
  <r>
    <x v="10"/>
    <n v="-1"/>
    <s v="UCLA Undergrad"/>
    <s v="Undergraduate"/>
    <d v="2023-01-27T00:00:00"/>
    <s v="CLICC-ML-0106"/>
    <s v="CLICC-ML"/>
    <s v="MacBook"/>
    <s v="Device"/>
    <s v="CLICC Circ Desk"/>
    <s v="ITS MacBook 102"/>
  </r>
  <r>
    <x v="10"/>
    <n v="-1"/>
    <s v="UCLA Undergrad"/>
    <s v="Undergraduate"/>
    <d v="2023-01-27T00:00:00"/>
    <s v="CLICC-ML-2088"/>
    <s v="CLICC-ML"/>
    <s v="MacBook"/>
    <s v="Device"/>
    <s v="CLICC Circ Desk"/>
    <s v="CLICC-ML-2088"/>
  </r>
  <r>
    <x v="10"/>
    <n v="-1"/>
    <s v="UCLA Undergrad"/>
    <s v="Undergraduate"/>
    <d v="2023-01-27T00:00:00"/>
    <s v="CLICC-MM-0039"/>
    <s v="CLICC-MM"/>
    <s v="iPad"/>
    <s v="Device"/>
    <s v="CLICC Circ Desk"/>
    <s v="ITS iPad 97"/>
  </r>
  <r>
    <x v="10"/>
    <n v="-1"/>
    <s v="UCLA Undergrad"/>
    <s v="Undergraduate"/>
    <d v="2023-01-27T00:00:00"/>
    <s v="HP022"/>
    <s v="HP"/>
    <s v="HP Laptop"/>
    <s v="Device"/>
    <s v="CLICC Circ Desk"/>
    <s v="WL-BCR-12"/>
  </r>
  <r>
    <x v="10"/>
    <n v="-1"/>
    <s v="UCLA Undergrad"/>
    <s v="Undergraduate"/>
    <d v="2023-01-27T00:00:00"/>
    <s v="HP047"/>
    <s v="HP"/>
    <s v="HP Laptop"/>
    <s v="Device"/>
    <s v="CLICC Circ Desk"/>
    <s v="WL-SEL-12"/>
  </r>
  <r>
    <x v="10"/>
    <n v="-1"/>
    <s v="UCLA Undergrad"/>
    <s v="Undergraduate"/>
    <d v="2023-01-27T00:00:00"/>
    <s v="HP161"/>
    <s v="HP"/>
    <s v="HP Laptop"/>
    <s v="Device"/>
    <s v="CLICC Circ Desk"/>
    <s v="WL-LAB-10"/>
  </r>
  <r>
    <x v="10"/>
    <n v="-1"/>
    <s v="UCLA Undergrad"/>
    <s v="Undergraduate"/>
    <d v="2023-01-31T00:00:00"/>
    <s v="HP104"/>
    <s v="HP"/>
    <s v="HP Laptop"/>
    <s v="Device"/>
    <s v="CLICC Circ Desk"/>
    <s v="W-POW-13"/>
  </r>
  <r>
    <x v="10"/>
    <n v="-1"/>
    <s v="UCLA Undergrad"/>
    <s v="Undergraduate"/>
    <d v="2023-02-01T00:00:00"/>
    <s v="CLICC-ML-0136"/>
    <s v="CLICC-ML"/>
    <s v="MacBook"/>
    <s v="Device"/>
    <s v="CLICC Circ Desk"/>
    <s v="ITS MacBook 86"/>
  </r>
  <r>
    <x v="10"/>
    <n v="-1"/>
    <s v="UCLA Undergrad"/>
    <s v="Undergraduate"/>
    <d v="2023-02-01T00:00:00"/>
    <s v="HP008"/>
    <s v="HP"/>
    <s v="HP Laptop"/>
    <s v="Device"/>
    <s v="CLICC Circ Desk"/>
    <s v="WL-BIO-08"/>
  </r>
  <r>
    <x v="10"/>
    <n v="-1"/>
    <s v="UCLA Undergrad"/>
    <s v="Undergraduate"/>
    <d v="2023-02-02T00:00:00"/>
    <s v="HP127"/>
    <s v="HP"/>
    <s v="HP Laptop"/>
    <s v="Device"/>
    <s v="CLICC Circ Desk"/>
    <s v="WL-PC2-16"/>
  </r>
  <r>
    <x v="10"/>
    <n v="-1"/>
    <s v="UCLA Undergrad"/>
    <s v="Undergraduate"/>
    <d v="2023-02-03T00:00:00"/>
    <s v="CBK018"/>
    <s v="CBK"/>
    <s v="ChromeBook"/>
    <s v="Device"/>
    <s v="CLICC Circ Desk"/>
    <s v="CBK-018"/>
  </r>
  <r>
    <x v="10"/>
    <n v="-1"/>
    <s v="UCLA Undergrad"/>
    <s v="Undergraduate"/>
    <d v="2023-02-03T00:00:00"/>
    <s v="CLICC-MM-0013"/>
    <s v="CLICC-MM"/>
    <s v="iPad"/>
    <s v="Device"/>
    <s v="CLICC Circ Desk"/>
    <s v="ITS iPad 185"/>
  </r>
  <r>
    <x v="10"/>
    <n v="-1"/>
    <s v="UCLA Undergrad"/>
    <s v="Undergraduate"/>
    <d v="2023-02-03T00:00:00"/>
    <s v="CLICC-MM-0017"/>
    <s v="CLICC-MM"/>
    <s v="iPad"/>
    <s v="Device"/>
    <s v="CLICC Circ Desk"/>
    <s v="ITS iPad 127"/>
  </r>
  <r>
    <x v="10"/>
    <n v="-1"/>
    <s v="UCLA Undergrad"/>
    <s v="Undergraduate"/>
    <d v="2023-02-03T00:00:00"/>
    <s v="CLICC-MM-037"/>
    <s v="CLICC-MM"/>
    <s v="iPad"/>
    <s v="Device"/>
    <s v="CLICC Circ Desk"/>
    <m/>
  </r>
  <r>
    <x v="10"/>
    <n v="-1"/>
    <s v="UCLA Undergrad"/>
    <s v="Undergraduate"/>
    <d v="2023-02-03T00:00:00"/>
    <s v="FAC396"/>
    <s v="FAC"/>
    <s v="iPad"/>
    <s v="Device"/>
    <s v="CLICC Circ Desk"/>
    <s v="ITS MacBook 96"/>
  </r>
  <r>
    <x v="10"/>
    <n v="-1"/>
    <s v="UCLA Undergrad"/>
    <s v="Undergraduate"/>
    <d v="2023-02-03T00:00:00"/>
    <s v="HP081"/>
    <s v="HP"/>
    <s v="HP Laptop"/>
    <s v="Device"/>
    <s v="CLICC Circ Desk"/>
    <s v="WL-RC2-11"/>
  </r>
  <r>
    <x v="11"/>
    <n v="-1"/>
    <s v="UCLA Graduate"/>
    <s v="Graduate"/>
    <d v="2023-02-05T00:00:00"/>
    <s v="CBK192"/>
    <s v="CBK"/>
    <s v="ChromeBook"/>
    <s v="Device"/>
    <s v="Biomed Circ Desk"/>
    <s v="CBK-BIO-03"/>
  </r>
  <r>
    <x v="11"/>
    <n v="-1"/>
    <s v="UCLA Music Grad"/>
    <s v="Graduate"/>
    <d v="2023-01-22T00:00:00"/>
    <s v="OMNI24"/>
    <s v="OMNI"/>
    <s v="OMNI"/>
    <s v="Charger"/>
    <s v="Music Circ Desk"/>
    <s v="OMN-MUS-04"/>
  </r>
  <r>
    <x v="11"/>
    <n v="-1"/>
    <s v="UCLA Undergrad"/>
    <s v="Undergraduate"/>
    <d v="2023-01-22T00:00:00"/>
    <s v="ANDROID20"/>
    <s v="ANDROID"/>
    <s v="Android Charger"/>
    <s v="Charger"/>
    <s v="Default Circulation Desk"/>
    <s v="AND-LOC-05"/>
  </r>
  <r>
    <x v="11"/>
    <n v="-1"/>
    <s v="UCLA Undergrad"/>
    <s v="Undergraduate"/>
    <d v="2023-01-27T00:00:00"/>
    <s v="CBK042"/>
    <s v="CBK"/>
    <s v="ChromeBook"/>
    <s v="Device"/>
    <s v="Default Circulation Desk"/>
    <s v="CPOW-08"/>
  </r>
  <r>
    <x v="11"/>
    <n v="-1"/>
    <s v="UCLA Undergrad"/>
    <s v="Undergraduate"/>
    <d v="2023-01-27T00:00:00"/>
    <s v="CBK317"/>
    <s v="CBK"/>
    <s v="ChromeBook"/>
    <s v="Device"/>
    <s v="Default Circulation Desk"/>
    <s v="CBK-CLICC-68"/>
  </r>
  <r>
    <x v="11"/>
    <n v="-1"/>
    <s v="UCLA Undergrad"/>
    <s v="Undergraduate"/>
    <d v="2023-01-29T00:00:00"/>
    <s v="CBK156"/>
    <s v="CBK"/>
    <s v="ChromeBook"/>
    <s v="Device"/>
    <s v="Default Circulation Desk"/>
    <s v="CL-BOE-02"/>
  </r>
  <r>
    <x v="11"/>
    <n v="-1"/>
    <s v="UCLA Undergrad"/>
    <s v="Undergraduate"/>
    <d v="2023-01-29T00:00:00"/>
    <s v="CBK303"/>
    <s v="CBK"/>
    <s v="ChromeBook"/>
    <s v="Device"/>
    <s v="Default Circulation Desk"/>
    <s v="CBK-CLICC-54"/>
  </r>
  <r>
    <x v="12"/>
    <n v="-1"/>
    <s v="UCLA Academic"/>
    <s v="Academic"/>
    <d v="2023-01-23T00:00:00"/>
    <s v="HDST19"/>
    <s v="HDST"/>
    <s v="Headphones"/>
    <s v="Accessory"/>
    <s v="Biomed Circ Desk"/>
    <s v="HDS-BIO-02"/>
  </r>
  <r>
    <x v="12"/>
    <n v="-1"/>
    <s v="UCLA Academic"/>
    <s v="Academic"/>
    <d v="2023-01-23T00:00:00"/>
    <s v="IPHONE58"/>
    <s v="IPHONE"/>
    <s v="IPHONE"/>
    <s v="Charger"/>
    <s v="Biomed Circ Desk"/>
    <s v="IPH-BIO-02"/>
  </r>
  <r>
    <x v="12"/>
    <n v="-1"/>
    <s v="UCLA Academic"/>
    <s v="Academic"/>
    <d v="2023-01-30T00:00:00"/>
    <s v="CBK207"/>
    <s v="CBK"/>
    <s v="ChromeBook"/>
    <s v="Device"/>
    <s v="Biomed Circ Desk"/>
    <s v="CBK-BIO-18"/>
  </r>
  <r>
    <x v="12"/>
    <n v="-1"/>
    <s v="UCLA Academic"/>
    <s v="Academic"/>
    <d v="2023-01-30T00:00:00"/>
    <s v="CBK357"/>
    <s v="CBK"/>
    <s v="ChromeBook"/>
    <s v="Device"/>
    <s v="CLICC Circ Desk"/>
    <s v="CBK-CLICC-108"/>
  </r>
  <r>
    <x v="12"/>
    <n v="-1"/>
    <s v="UCLA Graduate"/>
    <s v="Graduate"/>
    <d v="2023-01-23T00:00:00"/>
    <s v="HDMIC18"/>
    <s v="HDMIC"/>
    <s v="HDMIC"/>
    <s v="Cable"/>
    <s v="CLICC Circ Desk"/>
    <s v="HDMC-YRL-10"/>
  </r>
  <r>
    <x v="12"/>
    <n v="-1"/>
    <s v="UCLA Graduate"/>
    <s v="Graduate"/>
    <d v="2023-01-23T00:00:00"/>
    <s v="HDST17"/>
    <s v="HDST"/>
    <s v="Headphones"/>
    <s v="Accessory"/>
    <s v="CLICC Circ Desk"/>
    <s v="HDS-POW-06"/>
  </r>
  <r>
    <x v="12"/>
    <n v="-1"/>
    <s v="UCLA Graduate"/>
    <s v="Graduate"/>
    <d v="2023-01-23T00:00:00"/>
    <s v="HDST20"/>
    <s v="HDST"/>
    <s v="Headphones"/>
    <s v="Accessory"/>
    <s v="Biomed Circ Desk"/>
    <s v="HDS-BIO-03"/>
  </r>
  <r>
    <x v="12"/>
    <n v="-1"/>
    <s v="UCLA Graduate"/>
    <s v="Graduate"/>
    <d v="2023-01-23T00:00:00"/>
    <s v="HPUSBC05"/>
    <s v="HPUSBC"/>
    <s v="HPUSBC"/>
    <s v="Charger"/>
    <s v="SEL Boelter Circ Desk"/>
    <s v="HPUS-BOE-05"/>
  </r>
  <r>
    <x v="12"/>
    <n v="-1"/>
    <s v="UCLA Graduate"/>
    <s v="Graduate"/>
    <d v="2023-01-23T00:00:00"/>
    <s v="IPHONE31"/>
    <s v="IPHONE"/>
    <s v="IPHONE"/>
    <s v="Charger"/>
    <s v="CLICC Circ Desk"/>
    <s v="IPH-YRL-07"/>
  </r>
  <r>
    <x v="12"/>
    <n v="-1"/>
    <s v="UCLA Graduate"/>
    <s v="Graduate"/>
    <d v="2023-01-23T00:00:00"/>
    <s v="IPHONE48"/>
    <s v="IPHONE"/>
    <s v="IPHONE"/>
    <s v="Charger"/>
    <s v="CLICC Circ Desk"/>
    <s v="IPH-POW-04"/>
  </r>
  <r>
    <x v="12"/>
    <n v="-1"/>
    <s v="UCLA Graduate"/>
    <s v="Graduate"/>
    <d v="2023-01-23T00:00:00"/>
    <s v="IPHONE58"/>
    <s v="IPHONE"/>
    <s v="IPHONE"/>
    <s v="Charger"/>
    <s v="Biomed Circ Desk"/>
    <s v="IPH-BIO-02"/>
  </r>
  <r>
    <x v="12"/>
    <n v="-1"/>
    <s v="UCLA Graduate"/>
    <s v="Graduate"/>
    <d v="2023-01-23T00:00:00"/>
    <s v="MACCHRG42"/>
    <s v="MACCHRG"/>
    <s v="MACCHRG"/>
    <s v="Charger"/>
    <s v="CLICC Circ Desk"/>
    <s v="MAGT-YRL-04"/>
  </r>
  <r>
    <x v="12"/>
    <n v="-1"/>
    <s v="UCLA Graduate"/>
    <s v="Graduate"/>
    <d v="2023-01-23T00:00:00"/>
    <s v="MACUSBC27C27"/>
    <s v="MACUSBC"/>
    <s v="MACUSBC"/>
    <s v="Charger"/>
    <s v="CLICC Circ Desk"/>
    <s v="USBC-POW-10"/>
  </r>
  <r>
    <x v="12"/>
    <n v="-1"/>
    <s v="UCLA Graduate"/>
    <s v="Graduate"/>
    <d v="2023-01-23T00:00:00"/>
    <s v="OMNI11"/>
    <s v="OMNI"/>
    <s v="OMNI"/>
    <s v="Charger"/>
    <s v="SEL Boelter Circ Desk"/>
    <s v="OMN-BOE-01"/>
  </r>
  <r>
    <x v="12"/>
    <n v="-1"/>
    <s v="UCLA Graduate"/>
    <s v="Graduate"/>
    <d v="2023-01-23T00:00:00"/>
    <s v="UVGA22"/>
    <s v="UVGA"/>
    <s v="UVGA"/>
    <s v="Cable"/>
    <s v="CLICC Circ Desk"/>
    <m/>
  </r>
  <r>
    <x v="12"/>
    <n v="-1"/>
    <s v="UCLA Graduate"/>
    <s v="Graduate"/>
    <d v="2023-01-23T00:00:00"/>
    <s v="WALLADPT26"/>
    <s v="WALLADPT"/>
    <s v="WALLADPT"/>
    <s v="Charger"/>
    <s v="CLICC Circ Desk"/>
    <s v="ADP-YRL-03"/>
  </r>
  <r>
    <x v="12"/>
    <n v="-1"/>
    <s v="UCLA Graduate"/>
    <s v="Graduate"/>
    <d v="2023-01-23T00:00:00"/>
    <s v="WALLADPT46"/>
    <s v="WALLADPT"/>
    <s v="WALLADPT"/>
    <s v="Charger"/>
    <s v="CLICC Circ Desk"/>
    <m/>
  </r>
  <r>
    <x v="12"/>
    <n v="-1"/>
    <s v="UCLA Graduate"/>
    <s v="Graduate"/>
    <d v="2023-01-30T00:00:00"/>
    <s v="CBK198"/>
    <s v="CBK"/>
    <s v="ChromeBook"/>
    <s v="Device"/>
    <s v="Biomed Circ Desk"/>
    <s v="CBK-BIO-09"/>
  </r>
  <r>
    <x v="12"/>
    <n v="-1"/>
    <s v="UCLA Graduate"/>
    <s v="Graduate"/>
    <d v="2023-01-30T00:00:00"/>
    <s v="CBK357"/>
    <s v="CBK"/>
    <s v="ChromeBook"/>
    <s v="Device"/>
    <s v="CLICC Circ Desk"/>
    <s v="CBK-CLICC-108"/>
  </r>
  <r>
    <x v="12"/>
    <n v="-1"/>
    <s v="UCLA Graduate"/>
    <s v="Graduate"/>
    <d v="2023-01-30T00:00:00"/>
    <s v="CLICC-MM-020"/>
    <s v="CLICC-MM"/>
    <s v="iPad"/>
    <s v="Device"/>
    <s v="CLICC Circ Desk"/>
    <n v="2022"/>
  </r>
  <r>
    <x v="12"/>
    <n v="-1"/>
    <s v="UCLA Graduate"/>
    <s v="Graduate"/>
    <d v="2023-02-03T00:00:00"/>
    <s v="HP103"/>
    <s v="HP"/>
    <s v="HP Laptop"/>
    <s v="Device"/>
    <s v="CLICC Circ Desk"/>
    <s v="W-POW-12"/>
  </r>
  <r>
    <x v="12"/>
    <n v="-1"/>
    <s v="UCLA Graduate"/>
    <s v="Graduate"/>
    <d v="2023-02-06T00:00:00"/>
    <s v="CLICC-ML-0092"/>
    <s v="CLICC-ML"/>
    <s v="MacBook"/>
    <s v="Device"/>
    <s v="CLICC Circ Desk"/>
    <s v="ITS MacBook 110"/>
  </r>
  <r>
    <x v="12"/>
    <n v="-1"/>
    <s v="UCLA Graduate"/>
    <s v="Graduate"/>
    <d v="2023-02-06T00:00:00"/>
    <s v="CLICC-ML-2096"/>
    <s v="CLICC-ML"/>
    <s v="MacBook"/>
    <s v="Device"/>
    <s v="CLICC Circ Desk"/>
    <s v="CLICC-ML-2096"/>
  </r>
  <r>
    <x v="12"/>
    <n v="-1"/>
    <s v="UCLA Graduate"/>
    <s v="Graduate"/>
    <d v="2023-02-06T00:00:00"/>
    <s v="FAC518"/>
    <s v="FAC"/>
    <s v="iPad"/>
    <s v="Device"/>
    <s v="CLICC Circ Desk"/>
    <s v="ITS iPad 118"/>
  </r>
  <r>
    <x v="12"/>
    <n v="-1"/>
    <s v="UCLA Graduate"/>
    <s v="Graduate"/>
    <d v="2023-03-24T00:00:00"/>
    <s v="CLICC-ML-0124"/>
    <s v="CLICC-ML"/>
    <s v="MacBook"/>
    <s v="Device"/>
    <s v="CLICC Circ Desk"/>
    <s v="ITS MacBook 28"/>
  </r>
  <r>
    <x v="12"/>
    <n v="-1"/>
    <s v="UCLA Graduate"/>
    <s v="Graduate"/>
    <d v="2023-03-24T00:00:00"/>
    <s v="CLICC-MM-0030"/>
    <s v="CLICC-MM"/>
    <s v="iPad"/>
    <s v="Device"/>
    <s v="CLICC Circ Desk"/>
    <s v="ITS iPad 230"/>
  </r>
  <r>
    <x v="12"/>
    <n v="-1"/>
    <s v="UCLA Law Grad"/>
    <s v="Graduate"/>
    <d v="2023-01-23T00:00:00"/>
    <s v="IPHONE28"/>
    <s v="IPHONE"/>
    <s v="IPHONE"/>
    <s v="Charger"/>
    <s v="CLICC Circ Desk"/>
    <s v="IPH-YRL-04"/>
  </r>
  <r>
    <x v="12"/>
    <n v="-1"/>
    <s v="UCLA Law Grad"/>
    <s v="Graduate"/>
    <d v="2023-01-23T00:00:00"/>
    <s v="WALLADPT28"/>
    <s v="WALLADPT"/>
    <s v="WALLADPT"/>
    <s v="Charger"/>
    <s v="CLICC Circ Desk"/>
    <m/>
  </r>
  <r>
    <x v="12"/>
    <n v="-1"/>
    <s v="UCLA Music Undergrad"/>
    <s v="Undergraduate"/>
    <d v="2023-01-23T00:00:00"/>
    <s v="IPHONE48"/>
    <s v="IPHONE"/>
    <s v="IPHONE"/>
    <s v="Charger"/>
    <s v="CLICC Circ Desk"/>
    <s v="IPH-POW-04"/>
  </r>
  <r>
    <x v="12"/>
    <n v="-1"/>
    <s v="UCLA Music Undergrad"/>
    <s v="Undergraduate"/>
    <d v="2023-01-23T00:00:00"/>
    <s v="MACUSBC24C24"/>
    <s v="MACUSBC"/>
    <s v="MACUSBC"/>
    <s v="Charger"/>
    <s v="CLICC Circ Desk"/>
    <s v="USBC-POW-07"/>
  </r>
  <r>
    <x v="12"/>
    <n v="-1"/>
    <s v="UCLA Music Undergrad"/>
    <s v="Undergraduate"/>
    <d v="2023-01-23T00:00:00"/>
    <s v="WALLADPT48"/>
    <s v="WALLADPT"/>
    <s v="WALLADPT"/>
    <s v="Charger"/>
    <s v="CLICC Circ Desk"/>
    <m/>
  </r>
  <r>
    <x v="12"/>
    <n v="-1"/>
    <s v="UCLA Staff"/>
    <s v="Staff"/>
    <d v="2023-01-23T00:00:00"/>
    <s v="IPHONE16"/>
    <s v="IPHONE"/>
    <s v="IPHONE"/>
    <s v="Charger"/>
    <s v="Arts Circ Desk"/>
    <s v="IPH-ART-09"/>
  </r>
  <r>
    <x v="12"/>
    <n v="-1"/>
    <s v="UCLA Staff"/>
    <s v="Staff"/>
    <d v="2023-01-23T00:00:00"/>
    <s v="UHDMI02"/>
    <s v="UHDMI"/>
    <s v="UHDMI"/>
    <s v="Cable"/>
    <s v="Arts Circ Desk"/>
    <s v="UHDM-ART-01"/>
  </r>
  <r>
    <x v="12"/>
    <n v="-1"/>
    <s v="UCLA Staff"/>
    <s v="Staff"/>
    <d v="2023-01-23T00:00:00"/>
    <s v="WALLADPT02"/>
    <s v="WALLADPT"/>
    <s v="WALLADPT"/>
    <s v="Charger"/>
    <s v="Arts Circ Desk"/>
    <s v="ADP-ART-02"/>
  </r>
  <r>
    <x v="12"/>
    <n v="-1"/>
    <s v="UCLA Staff"/>
    <s v="Staff"/>
    <d v="2023-01-30T00:00:00"/>
    <s v="CBK011"/>
    <s v="CBK"/>
    <s v="ChromeBook"/>
    <s v="Device"/>
    <s v="Arts Circ Desk"/>
    <s v="CBK-011"/>
  </r>
  <r>
    <x v="12"/>
    <n v="-1"/>
    <s v="UCLA Undergrad"/>
    <s v="Undergraduate"/>
    <d v="2023-01-23T00:00:00"/>
    <s v="CALC04"/>
    <s v="CALC"/>
    <s v="CALC"/>
    <s v="Accessory"/>
    <s v="CLICC Circ Desk"/>
    <s v="CAL-POW-03"/>
  </r>
  <r>
    <x v="12"/>
    <n v="-1"/>
    <s v="UCLA Undergrad"/>
    <s v="Undergraduate"/>
    <d v="2023-01-23T00:00:00"/>
    <s v="CALC08"/>
    <s v="CALC"/>
    <s v="CALC"/>
    <s v="Accessory"/>
    <s v="CLICC Circ Desk"/>
    <s v="CAL-POW-07"/>
  </r>
  <r>
    <x v="12"/>
    <n v="-1"/>
    <s v="UCLA Undergrad"/>
    <s v="Undergraduate"/>
    <d v="2023-01-23T00:00:00"/>
    <s v="HPUSBC05"/>
    <s v="HPUSBC"/>
    <s v="HPUSBC"/>
    <s v="Charger"/>
    <s v="SEL Boelter Circ Desk"/>
    <s v="HPUS-BOE-05"/>
  </r>
  <r>
    <x v="12"/>
    <n v="-1"/>
    <s v="UCLA Undergrad"/>
    <s v="Undergraduate"/>
    <d v="2023-01-23T00:00:00"/>
    <s v="HPUSBC07"/>
    <s v="HPUSBC"/>
    <s v="HPUSBC"/>
    <s v="Charger"/>
    <s v="SEL Boelter Circ Desk"/>
    <m/>
  </r>
  <r>
    <x v="12"/>
    <n v="-1"/>
    <s v="UCLA Undergrad"/>
    <s v="Undergraduate"/>
    <d v="2023-01-23T00:00:00"/>
    <s v="HPUSBC12"/>
    <s v="HPUSBC"/>
    <s v="HPUSBC"/>
    <s v="Charger"/>
    <s v="SEL Boelter Circ Desk"/>
    <m/>
  </r>
  <r>
    <x v="12"/>
    <n v="-1"/>
    <s v="UCLA Undergrad"/>
    <s v="Undergraduate"/>
    <d v="2023-01-23T00:00:00"/>
    <s v="IPHONE20"/>
    <s v="IPHONE"/>
    <s v="IPHONE"/>
    <s v="Charger"/>
    <s v="SEL Boelter Circ Desk"/>
    <s v="IPH-BOE-04"/>
  </r>
  <r>
    <x v="12"/>
    <n v="-1"/>
    <s v="UCLA Undergrad"/>
    <s v="Undergraduate"/>
    <d v="2023-01-23T00:00:00"/>
    <s v="IPHONE21"/>
    <s v="IPHONE"/>
    <s v="IPHONE"/>
    <s v="Charger"/>
    <s v="SEL Boelter Circ Desk"/>
    <s v="IPH-BOE-05"/>
  </r>
  <r>
    <x v="12"/>
    <n v="-1"/>
    <s v="UCLA Undergrad"/>
    <s v="Undergraduate"/>
    <d v="2023-01-23T00:00:00"/>
    <s v="IPHONE25"/>
    <s v="IPHONE"/>
    <s v="IPHONE"/>
    <s v="Charger"/>
    <s v="CLICC Circ Desk"/>
    <s v="IPH-YRL-01"/>
  </r>
  <r>
    <x v="12"/>
    <n v="-1"/>
    <s v="UCLA Undergrad"/>
    <s v="Undergraduate"/>
    <d v="2023-01-23T00:00:00"/>
    <s v="IPHONE31"/>
    <s v="IPHONE"/>
    <s v="IPHONE"/>
    <s v="Charger"/>
    <s v="CLICC Circ Desk"/>
    <s v="IPH-YRL-07"/>
  </r>
  <r>
    <x v="12"/>
    <n v="-1"/>
    <s v="UCLA Undergrad"/>
    <s v="Undergraduate"/>
    <d v="2023-01-23T00:00:00"/>
    <s v="IPHONE46"/>
    <s v="IPHONE"/>
    <s v="IPHONE"/>
    <s v="Charger"/>
    <s v="CLICC Circ Desk"/>
    <s v="IPH-POW-02"/>
  </r>
  <r>
    <x v="12"/>
    <n v="-1"/>
    <s v="UCLA Undergrad"/>
    <s v="Undergraduate"/>
    <d v="2023-01-23T00:00:00"/>
    <s v="IPHONE52"/>
    <s v="IPHONE"/>
    <s v="IPHONE"/>
    <s v="Charger"/>
    <s v="CLICC Circ Desk"/>
    <s v="IPH-POW-08"/>
  </r>
  <r>
    <x v="12"/>
    <n v="-1"/>
    <s v="UCLA Undergrad"/>
    <s v="Undergraduate"/>
    <d v="2023-01-23T00:00:00"/>
    <s v="IPHONE54"/>
    <s v="IPHONE"/>
    <s v="IPHONE"/>
    <s v="Charger"/>
    <s v="CLICC Circ Desk"/>
    <s v="IPH-POW-10"/>
  </r>
  <r>
    <x v="12"/>
    <n v="-1"/>
    <s v="UCLA Undergrad"/>
    <s v="Undergraduate"/>
    <d v="2023-01-23T00:00:00"/>
    <s v="IPHONE80"/>
    <s v="IPHONE"/>
    <s v="IPHONE"/>
    <s v="Charger"/>
    <s v="CLICC Circ Desk"/>
    <m/>
  </r>
  <r>
    <x v="12"/>
    <n v="-1"/>
    <s v="UCLA Undergrad"/>
    <s v="Undergraduate"/>
    <d v="2023-01-23T00:00:00"/>
    <s v="MACCHRG61"/>
    <s v="MACCHRG"/>
    <s v="MACCHRG"/>
    <s v="Charger"/>
    <s v="CLICC Circ Desk"/>
    <s v="MAGT-POW-15"/>
  </r>
  <r>
    <x v="12"/>
    <n v="-1"/>
    <s v="UCLA Undergrad"/>
    <s v="Undergraduate"/>
    <d v="2023-01-23T00:00:00"/>
    <s v="MACUSBC06C06"/>
    <s v="MACUSBC"/>
    <s v="MACUSBC"/>
    <s v="Charger"/>
    <s v="CLICC Circ Desk"/>
    <s v="USBC-YRL-02"/>
  </r>
  <r>
    <x v="12"/>
    <n v="-1"/>
    <s v="UCLA Undergrad"/>
    <s v="Undergraduate"/>
    <d v="2023-01-23T00:00:00"/>
    <s v="MACUSBC20C20"/>
    <s v="MACUSBC"/>
    <s v="MACUSBC"/>
    <s v="Charger"/>
    <s v="CLICC Circ Desk"/>
    <s v="USBC-POW-03"/>
  </r>
  <r>
    <x v="12"/>
    <n v="-1"/>
    <s v="UCLA Undergrad"/>
    <s v="Undergraduate"/>
    <d v="2023-01-23T00:00:00"/>
    <s v="MACUSBC25C25"/>
    <s v="MACUSBC"/>
    <s v="MACUSBC"/>
    <s v="Charger"/>
    <s v="CLICC Circ Desk"/>
    <s v="USBC-POW-08"/>
  </r>
  <r>
    <x v="12"/>
    <n v="-1"/>
    <s v="UCLA Undergrad"/>
    <s v="Undergraduate"/>
    <d v="2023-01-23T00:00:00"/>
    <s v="MACUSBC27C27"/>
    <s v="MACUSBC"/>
    <s v="MACUSBC"/>
    <s v="Charger"/>
    <s v="CLICC Circ Desk"/>
    <s v="USBC-POW-10"/>
  </r>
  <r>
    <x v="12"/>
    <n v="-1"/>
    <s v="UCLA Undergrad"/>
    <s v="Undergraduate"/>
    <d v="2023-01-23T00:00:00"/>
    <s v="UVGA17"/>
    <s v="UVGA"/>
    <s v="UVGA"/>
    <s v="Cable"/>
    <s v="CLICC Circ Desk"/>
    <m/>
  </r>
  <r>
    <x v="12"/>
    <n v="-1"/>
    <s v="UCLA Undergrad"/>
    <s v="Undergraduate"/>
    <d v="2023-01-23T00:00:00"/>
    <s v="WALLADPT05"/>
    <s v="WALLADPT"/>
    <s v="WALLADPT"/>
    <s v="Charger"/>
    <s v="SEL Boelter Circ Desk"/>
    <s v="ADP-BOE-03"/>
  </r>
  <r>
    <x v="12"/>
    <n v="-1"/>
    <s v="UCLA Undergrad"/>
    <s v="Undergraduate"/>
    <d v="2023-01-23T00:00:00"/>
    <s v="WALLADPT09"/>
    <s v="WALLADPT"/>
    <s v="WALLADPT"/>
    <s v="Charger"/>
    <s v="SEL Boelter Circ Desk"/>
    <s v="ADP-BOE-07"/>
  </r>
  <r>
    <x v="12"/>
    <n v="-1"/>
    <s v="UCLA Undergrad"/>
    <s v="Undergraduate"/>
    <d v="2023-01-23T00:00:00"/>
    <s v="WALLADPT36"/>
    <s v="WALLADPT"/>
    <s v="WALLADPT"/>
    <s v="Charger"/>
    <s v="CLICC Circ Desk"/>
    <m/>
  </r>
  <r>
    <x v="12"/>
    <n v="-1"/>
    <s v="UCLA Undergrad"/>
    <s v="Undergraduate"/>
    <d v="2023-01-23T00:00:00"/>
    <s v="WALLADPT40"/>
    <s v="WALLADPT"/>
    <s v="WALLADPT"/>
    <s v="Charger"/>
    <s v="CLICC Circ Desk"/>
    <m/>
  </r>
  <r>
    <x v="12"/>
    <n v="-1"/>
    <s v="UCLA Undergrad"/>
    <s v="Undergraduate"/>
    <d v="2023-01-23T00:00:00"/>
    <s v="WALLADPT45"/>
    <s v="WALLADPT"/>
    <s v="WALLADPT"/>
    <s v="Charger"/>
    <s v="CLICC Circ Desk"/>
    <m/>
  </r>
  <r>
    <x v="12"/>
    <n v="-1"/>
    <s v="UCLA Undergrad"/>
    <s v="Undergraduate"/>
    <d v="2023-01-23T00:00:00"/>
    <s v="WALLADPT46"/>
    <s v="WALLADPT"/>
    <s v="WALLADPT"/>
    <s v="Charger"/>
    <s v="CLICC Circ Desk"/>
    <m/>
  </r>
  <r>
    <x v="12"/>
    <n v="-1"/>
    <s v="UCLA Undergrad"/>
    <s v="Undergraduate"/>
    <d v="2023-01-23T00:00:00"/>
    <s v="WALLADPT47"/>
    <s v="WALLADPT"/>
    <s v="WALLADPT"/>
    <s v="Charger"/>
    <s v="CLICC Circ Desk"/>
    <m/>
  </r>
  <r>
    <x v="12"/>
    <n v="-1"/>
    <s v="UCLA Undergrad"/>
    <s v="Undergraduate"/>
    <d v="2023-01-30T00:00:00"/>
    <s v="CBK028"/>
    <s v="CBK"/>
    <s v="ChromeBook"/>
    <s v="Device"/>
    <s v="YRL  Circ Desk"/>
    <s v="CBK-028"/>
  </r>
  <r>
    <x v="12"/>
    <n v="-1"/>
    <s v="UCLA Undergrad"/>
    <s v="Undergraduate"/>
    <d v="2023-01-30T00:00:00"/>
    <s v="CBK038"/>
    <s v="CBK"/>
    <s v="ChromeBook"/>
    <s v="Device"/>
    <s v="CLICC Circ Desk"/>
    <s v="CPOW-04"/>
  </r>
  <r>
    <x v="12"/>
    <n v="-1"/>
    <s v="UCLA Undergrad"/>
    <s v="Undergraduate"/>
    <d v="2023-01-30T00:00:00"/>
    <s v="CBK358"/>
    <s v="CBK"/>
    <s v="ChromeBook"/>
    <s v="Device"/>
    <s v="Default Circulation Desk"/>
    <s v="CBK-CLICC-109"/>
  </r>
  <r>
    <x v="12"/>
    <n v="-1"/>
    <s v="UCLA Undergrad"/>
    <s v="Undergraduate"/>
    <d v="2023-01-30T00:00:00"/>
    <s v="CBK412"/>
    <s v="CBK"/>
    <s v="ChromeBook"/>
    <s v="Device"/>
    <s v="CLICC Circ Desk"/>
    <s v="CBK-CLICC-163"/>
  </r>
  <r>
    <x v="12"/>
    <n v="-1"/>
    <s v="UCLA Undergrad"/>
    <s v="Undergraduate"/>
    <d v="2023-01-30T00:00:00"/>
    <s v="CLICC-ML-0072"/>
    <s v="CLICC-ML"/>
    <s v="MacBook"/>
    <s v="Device"/>
    <s v="CLICC Circ Desk"/>
    <s v="ITS MacBook 30"/>
  </r>
  <r>
    <x v="12"/>
    <n v="-1"/>
    <s v="UCLA Undergrad"/>
    <s v="Undergraduate"/>
    <d v="2023-01-30T00:00:00"/>
    <s v="CLICC-ML-0102"/>
    <s v="CLICC-ML"/>
    <s v="MacBook"/>
    <s v="Device"/>
    <s v="CLICC Circ Desk"/>
    <s v="ITS MacBook 147"/>
  </r>
  <r>
    <x v="12"/>
    <n v="-1"/>
    <s v="UCLA Undergrad"/>
    <s v="Undergraduate"/>
    <d v="2023-01-30T00:00:00"/>
    <s v="CLICC-ML-0140"/>
    <s v="CLICC-ML"/>
    <s v="MacBook"/>
    <s v="Device"/>
    <s v="CLICC Circ Desk"/>
    <s v="ITS MacBook 80"/>
  </r>
  <r>
    <x v="12"/>
    <n v="-1"/>
    <s v="UCLA Undergrad"/>
    <s v="Undergraduate"/>
    <d v="2023-01-30T00:00:00"/>
    <s v="CLICC-ML-2047"/>
    <s v="CLICC-ML"/>
    <s v="MacBook"/>
    <s v="Device"/>
    <s v="CLICC Circ Desk"/>
    <s v="CLICC-ML-2047"/>
  </r>
  <r>
    <x v="12"/>
    <n v="-1"/>
    <s v="UCLA Undergrad"/>
    <s v="Undergraduate"/>
    <d v="2023-01-30T00:00:00"/>
    <s v="HP021"/>
    <s v="HP"/>
    <s v="HP Laptop"/>
    <s v="Device"/>
    <s v="CLICC Circ Desk"/>
    <s v="WL-BCR-11"/>
  </r>
  <r>
    <x v="12"/>
    <n v="-1"/>
    <s v="UCLA Undergrad"/>
    <s v="Undergraduate"/>
    <d v="2023-01-30T00:00:00"/>
    <s v="HP111"/>
    <s v="HP"/>
    <s v="HP Laptop"/>
    <s v="Device"/>
    <s v="CLICC Circ Desk"/>
    <s v="W-POW-20"/>
  </r>
  <r>
    <x v="12"/>
    <n v="-1"/>
    <s v="UCLA Undergrad"/>
    <s v="Undergraduate"/>
    <d v="2023-01-30T00:00:00"/>
    <s v="HP148"/>
    <s v="HP"/>
    <s v="HP Laptop"/>
    <s v="Device"/>
    <s v="CLICC Circ Desk"/>
    <s v="WL-LTL-02"/>
  </r>
  <r>
    <x v="12"/>
    <n v="-1"/>
    <s v="UCLA Undergrad"/>
    <s v="Undergraduate"/>
    <d v="2023-02-03T00:00:00"/>
    <s v="CLICC-ML-0139"/>
    <s v="CLICC-ML"/>
    <s v="MacBook"/>
    <s v="Device"/>
    <s v="CLICC Circ Desk"/>
    <s v="ITS MacBook 122"/>
  </r>
  <r>
    <x v="12"/>
    <n v="-1"/>
    <s v="UCLA Undergrad"/>
    <s v="Undergraduate"/>
    <d v="2023-02-03T00:00:00"/>
    <s v="CLICC-MM-063"/>
    <s v="CLICC-MM"/>
    <s v="iPad"/>
    <s v="Device"/>
    <s v="CLICC Circ Desk"/>
    <m/>
  </r>
  <r>
    <x v="12"/>
    <n v="-1"/>
    <s v="UCLA Undergrad"/>
    <s v="Undergraduate"/>
    <d v="2023-02-03T00:00:00"/>
    <s v="CLICC-MM-084"/>
    <s v="CLICC-MM"/>
    <s v="iPad"/>
    <s v="Device"/>
    <s v="CLICC Circ Desk"/>
    <m/>
  </r>
  <r>
    <x v="12"/>
    <n v="-1"/>
    <s v="UCLA Undergrad"/>
    <s v="Undergraduate"/>
    <d v="2023-02-03T00:00:00"/>
    <s v="HP036"/>
    <s v="HP"/>
    <s v="HP Laptop"/>
    <s v="Device"/>
    <s v="CLICC Circ Desk"/>
    <s v="WL-SEL-01"/>
  </r>
  <r>
    <x v="12"/>
    <n v="-1"/>
    <s v="UCLA Undergrad"/>
    <s v="Undergraduate"/>
    <d v="2023-02-03T00:00:00"/>
    <s v="HP150"/>
    <s v="HP"/>
    <s v="HP Laptop"/>
    <s v="Device"/>
    <s v="CLICC Circ Desk"/>
    <s v="WL-LTL-04"/>
  </r>
  <r>
    <x v="12"/>
    <n v="-1"/>
    <s v="UCLA Undergrad"/>
    <s v="Undergraduate"/>
    <d v="2023-02-06T00:00:00"/>
    <s v="CBK096"/>
    <s v="CBK"/>
    <s v="ChromeBook"/>
    <s v="Device"/>
    <s v="CLICC Circ Desk"/>
    <s v="CYRL-22"/>
  </r>
  <r>
    <x v="12"/>
    <n v="-1"/>
    <s v="UCLA Undergrad"/>
    <s v="Undergraduate"/>
    <d v="2023-02-06T00:00:00"/>
    <s v="CBK124"/>
    <s v="CBK"/>
    <s v="ChromeBook"/>
    <s v="Device"/>
    <s v="CLICC Circ Desk"/>
    <s v="CBIO-10"/>
  </r>
  <r>
    <x v="12"/>
    <n v="-1"/>
    <s v="UCLA Undergrad"/>
    <s v="Undergraduate"/>
    <d v="2023-02-06T00:00:00"/>
    <s v="CLICC-ML-0067"/>
    <s v="CLICC-ML"/>
    <s v="MacBook"/>
    <s v="Device"/>
    <s v="CLICC Circ Desk"/>
    <s v="ITS MacBook 121"/>
  </r>
  <r>
    <x v="12"/>
    <n v="-1"/>
    <s v="UCLA Undergrad"/>
    <s v="Undergraduate"/>
    <d v="2023-02-06T00:00:00"/>
    <s v="CLICC-ML-0132"/>
    <s v="CLICC-ML"/>
    <s v="MacBook"/>
    <s v="Device"/>
    <s v="CLICC Circ Desk"/>
    <s v="ITS MacBook 29"/>
  </r>
  <r>
    <x v="12"/>
    <n v="-1"/>
    <s v="UCLA Undergrad"/>
    <s v="Undergraduate"/>
    <d v="2023-02-06T00:00:00"/>
    <s v="CLICC-ML-2067"/>
    <s v="CLICC-ML"/>
    <s v="MacBook"/>
    <s v="Device"/>
    <s v="CLICC Circ Desk"/>
    <s v="CLICC-ML-2067"/>
  </r>
  <r>
    <x v="12"/>
    <n v="-1"/>
    <s v="UCLA Undergrad"/>
    <s v="Undergraduate"/>
    <d v="2023-02-06T00:00:00"/>
    <s v="CLICC-MM-0006"/>
    <s v="CLICC-MM"/>
    <s v="iPad"/>
    <s v="Device"/>
    <s v="CLICC Circ Desk"/>
    <s v="ITS iPad 323"/>
  </r>
  <r>
    <x v="12"/>
    <n v="-1"/>
    <s v="UCLA Undergrad"/>
    <s v="Undergraduate"/>
    <d v="2023-02-06T00:00:00"/>
    <s v="CLICC-MM-0037"/>
    <s v="CLICC-MM"/>
    <s v="iPad"/>
    <s v="Device"/>
    <s v="CLICC Circ Desk"/>
    <s v="ITS iPad 311"/>
  </r>
  <r>
    <x v="12"/>
    <n v="-1"/>
    <s v="UCLA Undergrad"/>
    <s v="Undergraduate"/>
    <d v="2023-02-06T00:00:00"/>
    <s v="HP063"/>
    <s v="HP"/>
    <s v="HP Laptop"/>
    <s v="Device"/>
    <s v="CLICC Circ Desk"/>
    <s v="WL-YRL-13"/>
  </r>
  <r>
    <x v="12"/>
    <n v="-1"/>
    <s v="UCLA Undergrad"/>
    <s v="Undergraduate"/>
    <d v="2023-02-06T00:00:00"/>
    <s v="HP092"/>
    <s v="HP"/>
    <s v="HP Laptop"/>
    <s v="Device"/>
    <s v="CLICC Circ Desk"/>
    <s v="WL-POW-01"/>
  </r>
  <r>
    <x v="12"/>
    <n v="-1"/>
    <s v="UCLA Undergrad"/>
    <s v="Undergraduate"/>
    <d v="2023-02-06T00:00:00"/>
    <s v="HP095"/>
    <s v="HP"/>
    <s v="HP Laptop"/>
    <s v="Device"/>
    <s v="CLICC Circ Desk"/>
    <s v="WL-POW-04"/>
  </r>
  <r>
    <x v="12"/>
    <n v="-1"/>
    <s v="UCLA Undergrad"/>
    <s v="Undergraduate"/>
    <d v="2023-02-06T00:00:00"/>
    <s v="HP128"/>
    <s v="HP"/>
    <s v="HP Laptop"/>
    <s v="Device"/>
    <s v="CLICC Circ Desk"/>
    <s v="WL-PC2-17"/>
  </r>
  <r>
    <x v="12"/>
    <n v="-1"/>
    <s v="UCLA Undergrad"/>
    <s v="Undergraduate"/>
    <d v="2023-02-06T00:00:00"/>
    <s v="HP129"/>
    <s v="HP"/>
    <s v="HP Laptop"/>
    <s v="Device"/>
    <s v="CLICC Circ Desk"/>
    <s v="WL-PC2-18"/>
  </r>
  <r>
    <x v="12"/>
    <n v="-1"/>
    <s v="UCLA Undergrad"/>
    <s v="Undergraduate"/>
    <d v="2023-03-24T00:00:00"/>
    <s v="HP079"/>
    <s v="HP"/>
    <s v="HP Laptop"/>
    <s v="Device"/>
    <s v="CLICC Circ Desk"/>
    <s v="WL-RC2-09"/>
  </r>
  <r>
    <x v="12"/>
    <n v="5556409070006530"/>
    <s v="UCLA Undergrad"/>
    <s v="Undergraduate"/>
    <d v="2023-01-23T00:00:00"/>
    <s v="LABMSE12"/>
    <s v="LABMSE"/>
    <s v="Mouse"/>
    <s v="Accessory"/>
    <s v="CLICC Circ Desk"/>
    <s v="LAB-MSE-12"/>
  </r>
  <r>
    <x v="13"/>
    <n v="-1"/>
    <s v="UCLA Academic"/>
    <s v="Academic"/>
    <d v="2023-01-24T00:00:00"/>
    <s v="HDST29"/>
    <s v="HDST"/>
    <s v="Headphones"/>
    <s v="Accessory"/>
    <s v="Biomed Circ Desk"/>
    <s v="HDS-BIO-12"/>
  </r>
  <r>
    <x v="13"/>
    <n v="-1"/>
    <s v="UCLA Graduate"/>
    <s v="Graduate"/>
    <d v="2023-01-24T00:00:00"/>
    <s v="CBK030"/>
    <s v="CBK"/>
    <s v="ChromeBook"/>
    <s v="Device"/>
    <s v="Management Circ Desk"/>
    <s v="CBK-030"/>
  </r>
  <r>
    <x v="13"/>
    <n v="-1"/>
    <s v="UCLA Graduate"/>
    <s v="Graduate"/>
    <d v="2023-01-24T00:00:00"/>
    <s v="HPUSBC12"/>
    <s v="HPUSBC"/>
    <s v="HPUSBC"/>
    <s v="Charger"/>
    <s v="SEL Boelter Circ Desk"/>
    <m/>
  </r>
  <r>
    <x v="13"/>
    <n v="-1"/>
    <s v="UCLA Graduate"/>
    <s v="Graduate"/>
    <d v="2023-01-24T00:00:00"/>
    <s v="IPHONE21"/>
    <s v="IPHONE"/>
    <s v="IPHONE"/>
    <s v="Charger"/>
    <s v="SEL Boelter Circ Desk"/>
    <s v="IPH-BOE-05"/>
  </r>
  <r>
    <x v="13"/>
    <n v="-1"/>
    <s v="UCLA Graduate"/>
    <s v="Graduate"/>
    <d v="2023-01-24T00:00:00"/>
    <s v="IPHONE31"/>
    <s v="IPHONE"/>
    <s v="IPHONE"/>
    <s v="Charger"/>
    <s v="CLICC Circ Desk"/>
    <s v="IPH-YRL-07"/>
  </r>
  <r>
    <x v="13"/>
    <n v="-1"/>
    <s v="UCLA Graduate"/>
    <s v="Graduate"/>
    <d v="2023-01-24T00:00:00"/>
    <s v="MACCHRG47"/>
    <s v="MACCHRG"/>
    <s v="MACCHRG"/>
    <s v="Charger"/>
    <s v="CLICC Circ Desk"/>
    <s v="MAGT-POW-01"/>
  </r>
  <r>
    <x v="13"/>
    <n v="-1"/>
    <s v="UCLA Graduate"/>
    <s v="Graduate"/>
    <d v="2023-01-24T00:00:00"/>
    <s v="MACUSBC24C24"/>
    <s v="MACUSBC"/>
    <s v="MACUSBC"/>
    <s v="Charger"/>
    <s v="CLICC Circ Desk"/>
    <s v="USBC-POW-07"/>
  </r>
  <r>
    <x v="13"/>
    <n v="-1"/>
    <s v="UCLA Graduate"/>
    <s v="Graduate"/>
    <d v="2023-01-24T00:00:00"/>
    <s v="MACUSBC25C25"/>
    <s v="MACUSBC"/>
    <s v="MACUSBC"/>
    <s v="Charger"/>
    <s v="CLICC Circ Desk"/>
    <s v="USBC-POW-08"/>
  </r>
  <r>
    <x v="13"/>
    <n v="-1"/>
    <s v="UCLA Graduate"/>
    <s v="Graduate"/>
    <d v="2023-01-24T00:00:00"/>
    <s v="UVGA13"/>
    <s v="UVGA"/>
    <s v="UVGA"/>
    <s v="Cable"/>
    <s v="CLICC Circ Desk"/>
    <m/>
  </r>
  <r>
    <x v="13"/>
    <n v="-1"/>
    <s v="UCLA Graduate"/>
    <s v="Graduate"/>
    <d v="2023-01-24T00:00:00"/>
    <s v="WALLADPT05"/>
    <s v="WALLADPT"/>
    <s v="WALLADPT"/>
    <s v="Charger"/>
    <s v="SEL Boelter Circ Desk"/>
    <s v="ADP-BOE-03"/>
  </r>
  <r>
    <x v="13"/>
    <n v="-1"/>
    <s v="UCLA Graduate"/>
    <s v="Graduate"/>
    <d v="2023-01-24T00:00:00"/>
    <s v="WALLADPT37"/>
    <s v="WALLADPT"/>
    <s v="WALLADPT"/>
    <s v="Charger"/>
    <s v="CLICC Circ Desk"/>
    <m/>
  </r>
  <r>
    <x v="13"/>
    <n v="-1"/>
    <s v="UCLA Graduate"/>
    <s v="Graduate"/>
    <d v="2023-01-31T00:00:00"/>
    <s v="CBK030"/>
    <s v="CBK"/>
    <s v="ChromeBook"/>
    <s v="Device"/>
    <s v="Management Circ Desk"/>
    <s v="CBK-030"/>
  </r>
  <r>
    <x v="13"/>
    <n v="-1"/>
    <s v="UCLA Graduate"/>
    <s v="Graduate"/>
    <d v="2023-01-31T00:00:00"/>
    <s v="CBK224"/>
    <s v="CBK"/>
    <s v="ChromeBook"/>
    <s v="Device"/>
    <s v="SEL Boelter Circ Desk"/>
    <s v="CBK-BOE-15"/>
  </r>
  <r>
    <x v="13"/>
    <n v="-1"/>
    <s v="UCLA Graduate"/>
    <s v="Graduate"/>
    <d v="2023-01-31T00:00:00"/>
    <s v="CBK227"/>
    <s v="CBK"/>
    <s v="ChromeBook"/>
    <s v="Device"/>
    <s v="SEL Boelter Circ Desk"/>
    <s v="CBK-BOE-18"/>
  </r>
  <r>
    <x v="13"/>
    <n v="-1"/>
    <s v="UCLA Graduate"/>
    <s v="Graduate"/>
    <d v="2023-01-31T00:00:00"/>
    <s v="CLICC-ML-0099"/>
    <s v="CLICC-ML"/>
    <s v="MacBook"/>
    <s v="Device"/>
    <s v="CLICC Circ Desk"/>
    <s v="ITS MacBook 4"/>
  </r>
  <r>
    <x v="13"/>
    <n v="-1"/>
    <s v="UCLA Graduate"/>
    <s v="Graduate"/>
    <d v="2023-01-31T00:00:00"/>
    <s v="CLICC-ML-0131"/>
    <s v="CLICC-ML"/>
    <s v="MacBook"/>
    <s v="Device"/>
    <s v="CLICC Circ Desk"/>
    <s v="ITS MacBook 113"/>
  </r>
  <r>
    <x v="13"/>
    <n v="-1"/>
    <s v="UCLA Graduate"/>
    <s v="Graduate"/>
    <d v="2023-01-31T00:00:00"/>
    <s v="CLICC-ML-2032"/>
    <s v="CLICC-ML"/>
    <s v="MacBook"/>
    <s v="Device"/>
    <s v="CLICC Circ Desk"/>
    <s v="CLICC-ML-2032"/>
  </r>
  <r>
    <x v="13"/>
    <n v="-1"/>
    <s v="UCLA Graduate"/>
    <s v="Graduate"/>
    <d v="2023-01-31T00:00:00"/>
    <s v="HP160"/>
    <s v="HP"/>
    <s v="HP Laptop"/>
    <s v="Device"/>
    <s v="CLICC Circ Desk"/>
    <s v="WL-LAB-09"/>
  </r>
  <r>
    <x v="13"/>
    <n v="-1"/>
    <s v="UCLA Graduate"/>
    <s v="Graduate"/>
    <d v="2023-02-06T00:00:00"/>
    <s v="CBK173"/>
    <s v="CBK"/>
    <s v="ChromeBook"/>
    <s v="Device"/>
    <s v="CLICC Circ Desk"/>
    <s v="CL-GEO-04"/>
  </r>
  <r>
    <x v="13"/>
    <n v="-1"/>
    <s v="UCLA Graduate"/>
    <s v="Graduate"/>
    <d v="2023-02-07T00:00:00"/>
    <s v="CLICC-ML-0080"/>
    <s v="CLICC-ML"/>
    <s v="MacBook"/>
    <s v="Device"/>
    <s v="CLICC Circ Desk"/>
    <s v="ITS MacBook 133"/>
  </r>
  <r>
    <x v="13"/>
    <n v="-1"/>
    <s v="UCLA Graduate"/>
    <s v="Graduate"/>
    <d v="2023-02-07T00:00:00"/>
    <s v="CLICC-ML-0108"/>
    <s v="CLICC-ML"/>
    <s v="MacBook"/>
    <s v="Device"/>
    <s v="CLICC Circ Desk"/>
    <s v="ITS MacBook 176"/>
  </r>
  <r>
    <x v="13"/>
    <n v="-1"/>
    <s v="UCLA Graduate"/>
    <s v="Graduate"/>
    <d v="2023-02-07T00:00:00"/>
    <s v="CLICC-ML-2063"/>
    <s v="CLICC-ML"/>
    <s v="MacBook"/>
    <s v="Device"/>
    <s v="CLICC Circ Desk"/>
    <s v="CLICC-ML-2063"/>
  </r>
  <r>
    <x v="13"/>
    <n v="-1"/>
    <s v="UCLA Graduate"/>
    <s v="Graduate"/>
    <d v="2023-02-07T00:00:00"/>
    <s v="HP083"/>
    <s v="HP"/>
    <s v="HP Laptop"/>
    <s v="Device"/>
    <s v="CLICC Circ Desk"/>
    <s v="WL-RC2-13"/>
  </r>
  <r>
    <x v="13"/>
    <n v="-1"/>
    <s v="UCLA Graduate"/>
    <s v="Graduate"/>
    <d v="2023-03-24T00:00:00"/>
    <s v="CLICC-ML-2033"/>
    <s v="CLICC-ML"/>
    <s v="MacBook"/>
    <s v="Device"/>
    <s v="CLICC Circ Desk"/>
    <s v="CLICC-ML-2033"/>
  </r>
  <r>
    <x v="13"/>
    <n v="-1"/>
    <s v="UCLA Music Undergrad"/>
    <s v="Undergraduate"/>
    <d v="2023-02-07T00:00:00"/>
    <s v="CLICC-MM-087"/>
    <s v="CLICC-MM"/>
    <s v="iPad"/>
    <s v="Device"/>
    <s v="CLICC Circ Desk"/>
    <n v="2022"/>
  </r>
  <r>
    <x v="13"/>
    <n v="-1"/>
    <s v="UCLA Staff"/>
    <s v="Staff"/>
    <d v="2023-01-31T00:00:00"/>
    <s v="CBK258"/>
    <s v="CBK"/>
    <s v="ChromeBook"/>
    <s v="Device"/>
    <s v="Arts Circ Desk"/>
    <s v="CBK-CLICC-09"/>
  </r>
  <r>
    <x v="13"/>
    <n v="-1"/>
    <s v="UCLA Undergrad"/>
    <s v="Undergraduate"/>
    <d v="2023-01-24T00:00:00"/>
    <s v="HDMIC09"/>
    <s v="HDMIC"/>
    <s v="HDMIC"/>
    <s v="Cable"/>
    <s v="CLICC Circ Desk"/>
    <s v="HDMC-YRL-01"/>
  </r>
  <r>
    <x v="13"/>
    <n v="-1"/>
    <s v="UCLA Undergrad"/>
    <s v="Undergraduate"/>
    <d v="2023-01-24T00:00:00"/>
    <s v="HDST15"/>
    <s v="HDST"/>
    <s v="Headphones"/>
    <s v="Accessory"/>
    <s v="CLICC Circ Desk"/>
    <s v="HDS-POW-04"/>
  </r>
  <r>
    <x v="13"/>
    <n v="-1"/>
    <s v="UCLA Undergrad"/>
    <s v="Undergraduate"/>
    <d v="2023-01-24T00:00:00"/>
    <s v="HPUSBC02"/>
    <s v="HPUSBC"/>
    <s v="HPUSBC"/>
    <s v="Charger"/>
    <s v="SEL Boelter Circ Desk"/>
    <s v="HPUS-BOE-02"/>
  </r>
  <r>
    <x v="13"/>
    <n v="-1"/>
    <s v="UCLA Undergrad"/>
    <s v="Undergraduate"/>
    <d v="2023-01-24T00:00:00"/>
    <s v="HPUSBC12"/>
    <s v="HPUSBC"/>
    <s v="HPUSBC"/>
    <s v="Charger"/>
    <s v="SEL Boelter Circ Desk"/>
    <m/>
  </r>
  <r>
    <x v="13"/>
    <n v="-1"/>
    <s v="UCLA Undergrad"/>
    <s v="Undergraduate"/>
    <d v="2023-01-24T00:00:00"/>
    <s v="HPUSBC15"/>
    <s v="HPUSBC"/>
    <s v="HPUSBC"/>
    <s v="Charger"/>
    <s v="SEL Boelter Circ Desk"/>
    <m/>
  </r>
  <r>
    <x v="13"/>
    <n v="-1"/>
    <s v="UCLA Undergrad"/>
    <s v="Undergraduate"/>
    <d v="2023-01-24T00:00:00"/>
    <s v="IPHONE03"/>
    <s v="IPHONE"/>
    <s v="IPHONE"/>
    <s v="Charger"/>
    <s v="Music Circ Desk"/>
    <s v="IPH-MUS-03"/>
  </r>
  <r>
    <x v="13"/>
    <n v="-1"/>
    <s v="UCLA Undergrad"/>
    <s v="Undergraduate"/>
    <d v="2023-01-24T00:00:00"/>
    <s v="IPHONE17"/>
    <s v="IPHONE"/>
    <s v="IPHONE"/>
    <s v="Charger"/>
    <s v="SEL Boelter Circ Desk"/>
    <s v="IPH-BOE-01"/>
  </r>
  <r>
    <x v="13"/>
    <n v="-1"/>
    <s v="UCLA Undergrad"/>
    <s v="Undergraduate"/>
    <d v="2023-01-24T00:00:00"/>
    <s v="IPHONE20"/>
    <s v="IPHONE"/>
    <s v="IPHONE"/>
    <s v="Charger"/>
    <s v="SEL Boelter Circ Desk"/>
    <s v="IPH-BOE-04"/>
  </r>
  <r>
    <x v="13"/>
    <n v="-1"/>
    <s v="UCLA Undergrad"/>
    <s v="Undergraduate"/>
    <d v="2023-01-24T00:00:00"/>
    <s v="IPHONE28"/>
    <s v="IPHONE"/>
    <s v="IPHONE"/>
    <s v="Charger"/>
    <s v="CLICC Circ Desk"/>
    <s v="IPH-YRL-04"/>
  </r>
  <r>
    <x v="13"/>
    <n v="-1"/>
    <s v="UCLA Undergrad"/>
    <s v="Undergraduate"/>
    <d v="2023-01-24T00:00:00"/>
    <s v="IPHONE32"/>
    <s v="IPHONE"/>
    <s v="IPHONE"/>
    <s v="Charger"/>
    <s v="CLICC Circ Desk"/>
    <s v="IPH-YRL-08"/>
  </r>
  <r>
    <x v="13"/>
    <n v="-1"/>
    <s v="UCLA Undergrad"/>
    <s v="Undergraduate"/>
    <d v="2023-01-24T00:00:00"/>
    <s v="IPHONE34"/>
    <s v="IPHONE"/>
    <s v="IPHONE"/>
    <s v="Charger"/>
    <s v="CLICC Circ Desk"/>
    <s v="IPH-YRL-10"/>
  </r>
  <r>
    <x v="13"/>
    <n v="-1"/>
    <s v="UCLA Undergrad"/>
    <s v="Undergraduate"/>
    <d v="2023-01-24T00:00:00"/>
    <s v="IPHONE37"/>
    <s v="IPHONE"/>
    <s v="IPHONE"/>
    <s v="Charger"/>
    <s v="CLICC Circ Desk"/>
    <s v="IPH-YRL-13"/>
  </r>
  <r>
    <x v="13"/>
    <n v="-1"/>
    <s v="UCLA Undergrad"/>
    <s v="Undergraduate"/>
    <d v="2023-01-24T00:00:00"/>
    <s v="IPHONE38"/>
    <s v="IPHONE"/>
    <s v="IPHONE"/>
    <s v="Charger"/>
    <s v="CLICC Circ Desk"/>
    <s v="IPH-YRL-14"/>
  </r>
  <r>
    <x v="13"/>
    <n v="-1"/>
    <s v="UCLA Undergrad"/>
    <s v="Undergraduate"/>
    <d v="2023-01-24T00:00:00"/>
    <s v="IPHONE48"/>
    <s v="IPHONE"/>
    <s v="IPHONE"/>
    <s v="Charger"/>
    <s v="CLICC Circ Desk"/>
    <s v="IPH-POW-04"/>
  </r>
  <r>
    <x v="13"/>
    <n v="-1"/>
    <s v="UCLA Undergrad"/>
    <s v="Undergraduate"/>
    <d v="2023-01-24T00:00:00"/>
    <s v="IPHONE52"/>
    <s v="IPHONE"/>
    <s v="IPHONE"/>
    <s v="Charger"/>
    <s v="CLICC Circ Desk"/>
    <s v="IPH-POW-08"/>
  </r>
  <r>
    <x v="13"/>
    <n v="-1"/>
    <s v="UCLA Undergrad"/>
    <s v="Undergraduate"/>
    <d v="2023-01-24T00:00:00"/>
    <s v="IPHONE54"/>
    <s v="IPHONE"/>
    <s v="IPHONE"/>
    <s v="Charger"/>
    <s v="CLICC Circ Desk"/>
    <s v="IPH-POW-10"/>
  </r>
  <r>
    <x v="13"/>
    <n v="-1"/>
    <s v="UCLA Undergrad"/>
    <s v="Undergraduate"/>
    <d v="2023-01-24T00:00:00"/>
    <s v="IPHONE80"/>
    <s v="IPHONE"/>
    <s v="IPHONE"/>
    <s v="Charger"/>
    <s v="CLICC Circ Desk"/>
    <m/>
  </r>
  <r>
    <x v="13"/>
    <n v="-1"/>
    <s v="UCLA Undergrad"/>
    <s v="Undergraduate"/>
    <d v="2023-01-24T00:00:00"/>
    <s v="MACCHRG36"/>
    <s v="MACCHRG"/>
    <s v="MACCHRG"/>
    <s v="Charger"/>
    <s v="SEL Boelter Circ Desk"/>
    <s v="MAGT-BOE-05"/>
  </r>
  <r>
    <x v="13"/>
    <n v="-1"/>
    <s v="UCLA Undergrad"/>
    <s v="Undergraduate"/>
    <d v="2023-01-24T00:00:00"/>
    <s v="MACUSBC06C06"/>
    <s v="MACUSBC"/>
    <s v="MACUSBC"/>
    <s v="Charger"/>
    <s v="CLICC Circ Desk"/>
    <s v="USBC-YRL-02"/>
  </r>
  <r>
    <x v="13"/>
    <n v="-1"/>
    <s v="UCLA Undergrad"/>
    <s v="Undergraduate"/>
    <d v="2023-01-24T00:00:00"/>
    <s v="MACUSBC07C07"/>
    <s v="MACUSBC"/>
    <s v="MACUSBC"/>
    <s v="Charger"/>
    <s v="CLICC Circ Desk"/>
    <s v="USBC-YRL-03"/>
  </r>
  <r>
    <x v="13"/>
    <n v="-1"/>
    <s v="UCLA Undergrad"/>
    <s v="Undergraduate"/>
    <d v="2023-01-24T00:00:00"/>
    <s v="MACUSBC09C09"/>
    <s v="MACUSBC"/>
    <s v="MACUSBC"/>
    <s v="Charger"/>
    <s v="CLICC Circ Desk"/>
    <s v="USBC-YRL-05"/>
  </r>
  <r>
    <x v="13"/>
    <n v="-1"/>
    <s v="UCLA Undergrad"/>
    <s v="Undergraduate"/>
    <d v="2023-01-24T00:00:00"/>
    <s v="MACUSBC19C19"/>
    <s v="MACUSBC"/>
    <s v="MACUSBC"/>
    <s v="Charger"/>
    <s v="CLICC Circ Desk"/>
    <s v="USBC-POW-02"/>
  </r>
  <r>
    <x v="13"/>
    <n v="-1"/>
    <s v="UCLA Undergrad"/>
    <s v="Undergraduate"/>
    <d v="2023-01-24T00:00:00"/>
    <s v="MACUSBC20C20"/>
    <s v="MACUSBC"/>
    <s v="MACUSBC"/>
    <s v="Charger"/>
    <s v="CLICC Circ Desk"/>
    <s v="USBC-POW-03"/>
  </r>
  <r>
    <x v="13"/>
    <n v="-1"/>
    <s v="UCLA Undergrad"/>
    <s v="Undergraduate"/>
    <d v="2023-01-24T00:00:00"/>
    <s v="MACUSBC23C23"/>
    <s v="MACUSBC"/>
    <s v="MACUSBC"/>
    <s v="Charger"/>
    <s v="CLICC Circ Desk"/>
    <s v="USBC-POW-06"/>
  </r>
  <r>
    <x v="13"/>
    <n v="-1"/>
    <s v="UCLA Undergrad"/>
    <s v="Undergraduate"/>
    <d v="2023-01-24T00:00:00"/>
    <s v="MACUSBC24C24"/>
    <s v="MACUSBC"/>
    <s v="MACUSBC"/>
    <s v="Charger"/>
    <s v="CLICC Circ Desk"/>
    <s v="USBC-POW-07"/>
  </r>
  <r>
    <x v="13"/>
    <n v="-1"/>
    <s v="UCLA Undergrad"/>
    <s v="Undergraduate"/>
    <d v="2023-01-24T00:00:00"/>
    <s v="MACUSBC27C27"/>
    <s v="MACUSBC"/>
    <s v="MACUSBC"/>
    <s v="Charger"/>
    <s v="CLICC Circ Desk"/>
    <s v="USBC-POW-10"/>
  </r>
  <r>
    <x v="13"/>
    <n v="-1"/>
    <s v="UCLA Undergrad"/>
    <s v="Undergraduate"/>
    <d v="2023-01-24T00:00:00"/>
    <s v="OMNI24"/>
    <s v="OMNI"/>
    <s v="OMNI"/>
    <s v="Charger"/>
    <s v="Music Circ Desk"/>
    <s v="OMN-MUS-04"/>
  </r>
  <r>
    <x v="13"/>
    <n v="-1"/>
    <s v="UCLA Undergrad"/>
    <s v="Undergraduate"/>
    <d v="2023-01-24T00:00:00"/>
    <s v="UHDMI19"/>
    <s v="UHDMI"/>
    <s v="UHDMI"/>
    <s v="Cable"/>
    <s v="CLICC Circ Desk"/>
    <m/>
  </r>
  <r>
    <x v="13"/>
    <n v="-1"/>
    <s v="UCLA Undergrad"/>
    <s v="Undergraduate"/>
    <d v="2023-01-24T00:00:00"/>
    <s v="UHDMI23"/>
    <s v="UHDMI"/>
    <s v="UHDMI"/>
    <s v="Cable"/>
    <s v="CLICC Circ Desk"/>
    <m/>
  </r>
  <r>
    <x v="13"/>
    <n v="-1"/>
    <s v="UCLA Undergrad"/>
    <s v="Undergraduate"/>
    <d v="2023-01-24T00:00:00"/>
    <s v="UVGA16"/>
    <s v="UVGA"/>
    <s v="UVGA"/>
    <s v="Cable"/>
    <s v="CLICC Circ Desk"/>
    <m/>
  </r>
  <r>
    <x v="13"/>
    <n v="-1"/>
    <s v="UCLA Undergrad"/>
    <s v="Undergraduate"/>
    <d v="2023-01-24T00:00:00"/>
    <s v="UVGA17"/>
    <s v="UVGA"/>
    <s v="UVGA"/>
    <s v="Cable"/>
    <s v="CLICC Circ Desk"/>
    <m/>
  </r>
  <r>
    <x v="13"/>
    <n v="-1"/>
    <s v="UCLA Undergrad"/>
    <s v="Undergraduate"/>
    <d v="2023-01-24T00:00:00"/>
    <s v="WALLADPT07"/>
    <s v="WALLADPT"/>
    <s v="WALLADPT"/>
    <s v="Charger"/>
    <s v="SEL Boelter Circ Desk"/>
    <s v="ADP-BOE-05"/>
  </r>
  <r>
    <x v="13"/>
    <n v="-1"/>
    <s v="UCLA Undergrad"/>
    <s v="Undergraduate"/>
    <d v="2023-01-24T00:00:00"/>
    <s v="WALLADPT09"/>
    <s v="WALLADPT"/>
    <s v="WALLADPT"/>
    <s v="Charger"/>
    <s v="SEL Boelter Circ Desk"/>
    <s v="ADP-BOE-07"/>
  </r>
  <r>
    <x v="13"/>
    <n v="-1"/>
    <s v="UCLA Undergrad"/>
    <s v="Undergraduate"/>
    <d v="2023-01-24T00:00:00"/>
    <s v="WALLADPT31"/>
    <s v="WALLADPT"/>
    <s v="WALLADPT"/>
    <s v="Charger"/>
    <s v="CLICC Circ Desk"/>
    <m/>
  </r>
  <r>
    <x v="13"/>
    <n v="-1"/>
    <s v="UCLA Undergrad"/>
    <s v="Undergraduate"/>
    <d v="2023-01-24T00:00:00"/>
    <s v="WALLADPT36"/>
    <s v="WALLADPT"/>
    <s v="WALLADPT"/>
    <s v="Charger"/>
    <s v="CLICC Circ Desk"/>
    <m/>
  </r>
  <r>
    <x v="13"/>
    <n v="-1"/>
    <s v="UCLA Undergrad"/>
    <s v="Undergraduate"/>
    <d v="2023-01-24T00:00:00"/>
    <s v="WALLADPT39"/>
    <s v="WALLADPT"/>
    <s v="WALLADPT"/>
    <s v="Charger"/>
    <s v="CLICC Circ Desk"/>
    <m/>
  </r>
  <r>
    <x v="13"/>
    <n v="-1"/>
    <s v="UCLA Undergrad"/>
    <s v="Undergraduate"/>
    <d v="2023-01-24T00:00:00"/>
    <s v="WALLADPT45"/>
    <s v="WALLADPT"/>
    <s v="WALLADPT"/>
    <s v="Charger"/>
    <s v="CLICC Circ Desk"/>
    <m/>
  </r>
  <r>
    <x v="13"/>
    <n v="-1"/>
    <s v="UCLA Undergrad"/>
    <s v="Undergraduate"/>
    <d v="2023-01-24T00:00:00"/>
    <s v="WALLADPT46"/>
    <s v="WALLADPT"/>
    <s v="WALLADPT"/>
    <s v="Charger"/>
    <s v="CLICC Circ Desk"/>
    <m/>
  </r>
  <r>
    <x v="13"/>
    <n v="-1"/>
    <s v="UCLA Undergrad"/>
    <s v="Undergraduate"/>
    <d v="2023-01-24T00:00:00"/>
    <s v="WALLADPT47"/>
    <s v="WALLADPT"/>
    <s v="WALLADPT"/>
    <s v="Charger"/>
    <s v="CLICC Circ Desk"/>
    <m/>
  </r>
  <r>
    <x v="13"/>
    <n v="-1"/>
    <s v="UCLA Undergrad"/>
    <s v="Undergraduate"/>
    <d v="2023-01-24T00:00:00"/>
    <s v="WALLADPT48"/>
    <s v="WALLADPT"/>
    <s v="WALLADPT"/>
    <s v="Charger"/>
    <s v="CLICC Circ Desk"/>
    <m/>
  </r>
  <r>
    <x v="13"/>
    <n v="-1"/>
    <s v="UCLA Undergrad"/>
    <s v="Undergraduate"/>
    <d v="2023-01-24T00:00:00"/>
    <s v="WALLADPT49"/>
    <s v="WALLADPT"/>
    <s v="WALLADPT"/>
    <s v="Charger"/>
    <s v="CLICC Circ Desk"/>
    <m/>
  </r>
  <r>
    <x v="13"/>
    <n v="-1"/>
    <s v="UCLA Undergrad"/>
    <s v="Undergraduate"/>
    <d v="2023-01-25T00:00:00"/>
    <s v="IPHONE41"/>
    <s v="IPHONE"/>
    <s v="IPHONE"/>
    <s v="Charger"/>
    <s v="Default Circulation Desk"/>
    <s v="IPH-LOC-03"/>
  </r>
  <r>
    <x v="13"/>
    <n v="-1"/>
    <s v="UCLA Undergrad"/>
    <s v="Undergraduate"/>
    <d v="2023-01-25T00:00:00"/>
    <s v="IPHONE63"/>
    <s v="IPHONE"/>
    <s v="IPHONE"/>
    <s v="Charger"/>
    <s v="Default Circulation Desk"/>
    <m/>
  </r>
  <r>
    <x v="13"/>
    <n v="-1"/>
    <s v="UCLA Undergrad"/>
    <s v="Undergraduate"/>
    <d v="2023-01-31T00:00:00"/>
    <s v="CBK028"/>
    <s v="CBK"/>
    <s v="ChromeBook"/>
    <s v="Device"/>
    <s v="Management Circ Desk"/>
    <s v="CBK-028"/>
  </r>
  <r>
    <x v="13"/>
    <n v="-1"/>
    <s v="UCLA Undergrad"/>
    <s v="Undergraduate"/>
    <d v="2023-01-31T00:00:00"/>
    <s v="CBK407"/>
    <s v="CBK"/>
    <s v="ChromeBook"/>
    <s v="Device"/>
    <s v="CLICC Circ Desk"/>
    <s v="CBK-CLICC-158"/>
  </r>
  <r>
    <x v="13"/>
    <n v="-1"/>
    <s v="UCLA Undergrad"/>
    <s v="Undergraduate"/>
    <d v="2023-01-31T00:00:00"/>
    <s v="CLICC-ML-0111"/>
    <s v="CLICC-ML"/>
    <s v="MacBook"/>
    <s v="Device"/>
    <s v="CLICC Circ Desk"/>
    <s v="ITS MacBook 131"/>
  </r>
  <r>
    <x v="13"/>
    <n v="-1"/>
    <s v="UCLA Undergrad"/>
    <s v="Undergraduate"/>
    <d v="2023-01-31T00:00:00"/>
    <s v="CLICC-ML-0113"/>
    <s v="CLICC-ML"/>
    <s v="MacBook"/>
    <s v="Device"/>
    <s v="CLICC Circ Desk"/>
    <s v="ITS MacBook 103"/>
  </r>
  <r>
    <x v="13"/>
    <n v="-1"/>
    <s v="UCLA Undergrad"/>
    <s v="Undergraduate"/>
    <d v="2023-01-31T00:00:00"/>
    <s v="CLICC-ML-2037"/>
    <s v="CLICC-ML"/>
    <s v="MacBook"/>
    <s v="Device"/>
    <s v="CLICC Circ Desk"/>
    <s v="CLICC-ML-2037"/>
  </r>
  <r>
    <x v="13"/>
    <n v="-1"/>
    <s v="UCLA Undergrad"/>
    <s v="Undergraduate"/>
    <d v="2023-01-31T00:00:00"/>
    <s v="CLICC-ML-2038"/>
    <s v="CLICC-ML"/>
    <s v="MacBook"/>
    <s v="Device"/>
    <s v="CLICC Circ Desk"/>
    <s v="CLICC-ML-2038"/>
  </r>
  <r>
    <x v="13"/>
    <n v="-1"/>
    <s v="UCLA Undergrad"/>
    <s v="Undergraduate"/>
    <d v="2023-01-31T00:00:00"/>
    <s v="HP050"/>
    <s v="HP"/>
    <s v="HP Laptop"/>
    <s v="Device"/>
    <s v="CLICC Circ Desk"/>
    <s v="WL-SEL-15"/>
  </r>
  <r>
    <x v="13"/>
    <n v="-1"/>
    <s v="UCLA Undergrad"/>
    <s v="Undergraduate"/>
    <d v="2023-02-02T00:00:00"/>
    <s v="HP113"/>
    <s v="HP"/>
    <s v="HP Laptop"/>
    <s v="Device"/>
    <s v="CLICC Circ Desk"/>
    <s v="WL-PC2-02"/>
  </r>
  <r>
    <x v="13"/>
    <n v="-1"/>
    <s v="UCLA Undergrad"/>
    <s v="Undergraduate"/>
    <d v="2023-02-07T00:00:00"/>
    <s v="CLICC-ML-0008"/>
    <s v="CLICC-ML"/>
    <s v="MacBook"/>
    <s v="Device"/>
    <s v="CLICC Circ Desk"/>
    <s v="ITS MacBook 68"/>
  </r>
  <r>
    <x v="13"/>
    <n v="-1"/>
    <s v="UCLA Undergrad"/>
    <s v="Undergraduate"/>
    <d v="2023-02-07T00:00:00"/>
    <s v="CLICC-ML-0088"/>
    <s v="CLICC-ML"/>
    <s v="MacBook"/>
    <s v="Device"/>
    <s v="CLICC Circ Desk"/>
    <s v="ITS MacBook 134"/>
  </r>
  <r>
    <x v="13"/>
    <n v="-1"/>
    <s v="UCLA Undergrad"/>
    <s v="Undergraduate"/>
    <d v="2023-02-07T00:00:00"/>
    <s v="CLICC-ML-0104"/>
    <s v="CLICC-ML"/>
    <s v="MacBook"/>
    <s v="Device"/>
    <s v="CLICC Circ Desk"/>
    <s v="ITS MacBook 35"/>
  </r>
  <r>
    <x v="13"/>
    <n v="-1"/>
    <s v="UCLA Undergrad"/>
    <s v="Undergraduate"/>
    <d v="2023-02-07T00:00:00"/>
    <s v="CLICC-ML-0116"/>
    <s v="CLICC-ML"/>
    <s v="MacBook"/>
    <s v="Device"/>
    <s v="CLICC Circ Desk"/>
    <s v="ITS MacBook 160"/>
  </r>
  <r>
    <x v="13"/>
    <n v="-1"/>
    <s v="UCLA Undergrad"/>
    <s v="Undergraduate"/>
    <d v="2023-02-07T00:00:00"/>
    <s v="CLICC-ML-2052"/>
    <s v="CLICC-ML"/>
    <s v="MacBook"/>
    <s v="Device"/>
    <s v="CLICC Circ Desk"/>
    <s v="CLICC-ML-2052"/>
  </r>
  <r>
    <x v="13"/>
    <n v="-1"/>
    <s v="UCLA Undergrad"/>
    <s v="Undergraduate"/>
    <d v="2023-02-07T00:00:00"/>
    <s v="HP132"/>
    <s v="HP"/>
    <s v="HP Laptop"/>
    <s v="Device"/>
    <s v="CLICC Circ Desk"/>
    <s v="WL-PC2-21"/>
  </r>
  <r>
    <x v="13"/>
    <n v="-1"/>
    <s v="UCLA Undergrad"/>
    <s v="Undergraduate"/>
    <d v="2023-02-14T00:00:00"/>
    <s v="CBK387"/>
    <s v="CBK"/>
    <s v="ChromeBook"/>
    <s v="Device"/>
    <s v="CLICC Circ Desk"/>
    <s v="CBK-CLICC-138"/>
  </r>
  <r>
    <x v="13"/>
    <n v="-1"/>
    <s v="UCLA Undergrad"/>
    <s v="Undergraduate"/>
    <d v="2023-03-24T00:00:00"/>
    <s v="HP107"/>
    <s v="HP"/>
    <s v="HP Laptop"/>
    <s v="Device"/>
    <s v="CLICC Circ Desk"/>
    <s v="W-POW-16"/>
  </r>
  <r>
    <x v="13"/>
    <n v="-1"/>
    <s v="UCLA Undergrad"/>
    <s v="Undergraduate"/>
    <d v="2023-03-24T00:00:00"/>
    <s v="HP137"/>
    <s v="HP"/>
    <s v="HP Laptop"/>
    <s v="Device"/>
    <s v="CLICC Circ Desk"/>
    <s v="WL-PC2-26"/>
  </r>
  <r>
    <x v="13"/>
    <n v="5560890180006530"/>
    <s v="UCLA Undergrad"/>
    <s v="Undergraduate"/>
    <d v="2023-02-07T00:00:00"/>
    <s v="CLICC-ML-2058"/>
    <s v="CLICC-ML"/>
    <s v="MacBook"/>
    <s v="Device"/>
    <s v="CLICC Circ Desk"/>
    <s v="CLICC-ML-2058"/>
  </r>
  <r>
    <x v="14"/>
    <n v="-1"/>
    <s v="UCLA Academic"/>
    <s v="Academic"/>
    <d v="2023-01-25T00:00:00"/>
    <s v="IPHONE57"/>
    <s v="IPHONE"/>
    <s v="IPHONE"/>
    <s v="Charger"/>
    <s v="Biomed Circ Desk"/>
    <s v="IPH-BIO-01"/>
  </r>
  <r>
    <x v="14"/>
    <n v="-1"/>
    <s v="UCLA Academic"/>
    <s v="Academic"/>
    <d v="2023-01-25T00:00:00"/>
    <s v="WALLADPT17"/>
    <s v="WALLADPT"/>
    <s v="WALLADPT"/>
    <s v="Charger"/>
    <s v="Biomed Circ Desk"/>
    <s v="ADP-BIO-01"/>
  </r>
  <r>
    <x v="14"/>
    <n v="-1"/>
    <s v="UCLA Graduate"/>
    <s v="Graduate"/>
    <d v="2023-01-25T00:00:00"/>
    <s v="HDST17"/>
    <s v="HDST"/>
    <s v="Headphones"/>
    <s v="Accessory"/>
    <s v="CLICC Circ Desk"/>
    <s v="HDS-POW-06"/>
  </r>
  <r>
    <x v="14"/>
    <n v="-1"/>
    <s v="UCLA Graduate"/>
    <s v="Graduate"/>
    <d v="2023-01-25T00:00:00"/>
    <s v="HDST30"/>
    <s v="HDST"/>
    <s v="Headphones"/>
    <s v="Accessory"/>
    <s v="CLICC Circ Desk"/>
    <m/>
  </r>
  <r>
    <x v="14"/>
    <n v="-1"/>
    <s v="UCLA Graduate"/>
    <s v="Graduate"/>
    <d v="2023-01-25T00:00:00"/>
    <s v="HPUSBC02"/>
    <s v="HPUSBC"/>
    <s v="HPUSBC"/>
    <s v="Charger"/>
    <s v="SEL Boelter Circ Desk"/>
    <s v="HPUS-BOE-02"/>
  </r>
  <r>
    <x v="14"/>
    <n v="-1"/>
    <s v="UCLA Graduate"/>
    <s v="Graduate"/>
    <d v="2023-01-25T00:00:00"/>
    <s v="HPUSBC12"/>
    <s v="HPUSBC"/>
    <s v="HPUSBC"/>
    <s v="Charger"/>
    <s v="SEL Boelter Circ Desk"/>
    <m/>
  </r>
  <r>
    <x v="14"/>
    <n v="-1"/>
    <s v="UCLA Graduate"/>
    <s v="Graduate"/>
    <d v="2023-01-25T00:00:00"/>
    <s v="HPUSBC15"/>
    <s v="HPUSBC"/>
    <s v="HPUSBC"/>
    <s v="Charger"/>
    <s v="SEL Boelter Circ Desk"/>
    <m/>
  </r>
  <r>
    <x v="14"/>
    <n v="-1"/>
    <s v="UCLA Graduate"/>
    <s v="Graduate"/>
    <d v="2023-01-25T00:00:00"/>
    <s v="IPHONE48"/>
    <s v="IPHONE"/>
    <s v="IPHONE"/>
    <s v="Charger"/>
    <s v="CLICC Circ Desk"/>
    <s v="IPH-POW-04"/>
  </r>
  <r>
    <x v="14"/>
    <n v="-1"/>
    <s v="UCLA Graduate"/>
    <s v="Graduate"/>
    <d v="2023-01-25T00:00:00"/>
    <s v="IPHONE60"/>
    <s v="IPHONE"/>
    <s v="IPHONE"/>
    <s v="Charger"/>
    <s v="Biomed Circ Desk"/>
    <s v="IPH-BIO-04"/>
  </r>
  <r>
    <x v="14"/>
    <n v="-1"/>
    <s v="UCLA Graduate"/>
    <s v="Graduate"/>
    <d v="2023-01-25T00:00:00"/>
    <s v="MACUSBC19C19"/>
    <s v="MACUSBC"/>
    <s v="MACUSBC"/>
    <s v="Charger"/>
    <s v="CLICC Circ Desk"/>
    <s v="USBC-POW-02"/>
  </r>
  <r>
    <x v="14"/>
    <n v="-1"/>
    <s v="UCLA Graduate"/>
    <s v="Graduate"/>
    <d v="2023-01-25T00:00:00"/>
    <s v="MACUSBC23C23"/>
    <s v="MACUSBC"/>
    <s v="MACUSBC"/>
    <s v="Charger"/>
    <s v="CLICC Circ Desk"/>
    <s v="USBC-POW-06"/>
  </r>
  <r>
    <x v="14"/>
    <n v="-1"/>
    <s v="UCLA Graduate"/>
    <s v="Graduate"/>
    <d v="2023-01-25T00:00:00"/>
    <s v="MACUSBC24C24"/>
    <s v="MACUSBC"/>
    <s v="MACUSBC"/>
    <s v="Charger"/>
    <s v="CLICC Circ Desk"/>
    <s v="USBC-POW-07"/>
  </r>
  <r>
    <x v="14"/>
    <n v="-1"/>
    <s v="UCLA Graduate"/>
    <s v="Graduate"/>
    <d v="2023-01-25T00:00:00"/>
    <s v="MACUSBC27C27"/>
    <s v="MACUSBC"/>
    <s v="MACUSBC"/>
    <s v="Charger"/>
    <s v="CLICC Circ Desk"/>
    <s v="USBC-POW-10"/>
  </r>
  <r>
    <x v="14"/>
    <n v="-1"/>
    <s v="UCLA Graduate"/>
    <s v="Graduate"/>
    <d v="2023-01-25T00:00:00"/>
    <s v="OMNI07"/>
    <s v="OMNI"/>
    <s v="OMNI"/>
    <s v="Charger"/>
    <s v="Biomed Circ Desk"/>
    <s v="OMN-BIO-07"/>
  </r>
  <r>
    <x v="14"/>
    <n v="-1"/>
    <s v="UCLA Graduate"/>
    <s v="Graduate"/>
    <d v="2023-01-25T00:00:00"/>
    <s v="UHDMI18"/>
    <s v="UHDMI"/>
    <s v="UHDMI"/>
    <s v="Cable"/>
    <s v="CLICC Circ Desk"/>
    <m/>
  </r>
  <r>
    <x v="14"/>
    <n v="-1"/>
    <s v="UCLA Graduate"/>
    <s v="Graduate"/>
    <d v="2023-01-25T00:00:00"/>
    <s v="UVGA13"/>
    <s v="UVGA"/>
    <s v="UVGA"/>
    <s v="Cable"/>
    <s v="CLICC Circ Desk"/>
    <m/>
  </r>
  <r>
    <x v="14"/>
    <n v="-1"/>
    <s v="UCLA Graduate"/>
    <s v="Graduate"/>
    <d v="2023-01-25T00:00:00"/>
    <s v="WALLADPT19"/>
    <s v="WALLADPT"/>
    <s v="WALLADPT"/>
    <s v="Charger"/>
    <s v="Biomed Circ Desk"/>
    <s v="ADP-BIO-03"/>
  </r>
  <r>
    <x v="14"/>
    <n v="-1"/>
    <s v="UCLA Graduate"/>
    <s v="Graduate"/>
    <d v="2023-01-25T00:00:00"/>
    <s v="WALLADPT48"/>
    <s v="WALLADPT"/>
    <s v="WALLADPT"/>
    <s v="Charger"/>
    <s v="CLICC Circ Desk"/>
    <m/>
  </r>
  <r>
    <x v="14"/>
    <n v="-1"/>
    <s v="UCLA Graduate"/>
    <s v="Graduate"/>
    <d v="2023-02-01T00:00:00"/>
    <s v="CBK196"/>
    <s v="CBK"/>
    <s v="ChromeBook"/>
    <s v="Device"/>
    <s v="Biomed Circ Desk"/>
    <s v="CBK-BIO-07"/>
  </r>
  <r>
    <x v="14"/>
    <n v="-1"/>
    <s v="UCLA Graduate"/>
    <s v="Graduate"/>
    <d v="2023-02-01T00:00:00"/>
    <s v="CLICC-ML-0113"/>
    <s v="CLICC-ML"/>
    <s v="MacBook"/>
    <s v="Device"/>
    <s v="CLICC Circ Desk"/>
    <s v="ITS MacBook 103"/>
  </r>
  <r>
    <x v="14"/>
    <n v="-1"/>
    <s v="UCLA Graduate"/>
    <s v="Graduate"/>
    <d v="2023-02-06T00:00:00"/>
    <s v="HP101"/>
    <s v="HP"/>
    <s v="HP Laptop"/>
    <s v="Device"/>
    <s v="CLICC Circ Desk"/>
    <s v="WL-POW-10"/>
  </r>
  <r>
    <x v="14"/>
    <n v="-1"/>
    <s v="UCLA Graduate"/>
    <s v="Graduate"/>
    <d v="2023-03-24T00:00:00"/>
    <s v="CLICC-MM-065"/>
    <s v="CLICC-MM"/>
    <s v="iPad"/>
    <s v="Device"/>
    <s v="CLICC Circ Desk"/>
    <m/>
  </r>
  <r>
    <x v="14"/>
    <n v="-1"/>
    <s v="UCLA Music Grad"/>
    <s v="Graduate"/>
    <d v="2023-01-25T00:00:00"/>
    <s v="OMNI28"/>
    <s v="OMNI"/>
    <s v="OMNI"/>
    <s v="Charger"/>
    <s v="Music Circ Desk"/>
    <s v="OMN-MUS-08"/>
  </r>
  <r>
    <x v="14"/>
    <n v="-1"/>
    <s v="UCLA Undergrad"/>
    <s v="Undergraduate"/>
    <d v="2023-01-25T00:00:00"/>
    <s v="CALC03"/>
    <s v="CALC"/>
    <s v="CALC"/>
    <s v="Accessory"/>
    <s v="CLICC Circ Desk"/>
    <s v="CAL-POW-02"/>
  </r>
  <r>
    <x v="14"/>
    <n v="-1"/>
    <s v="UCLA Undergrad"/>
    <s v="Undergraduate"/>
    <d v="2023-01-25T00:00:00"/>
    <s v="HDMIC09"/>
    <s v="HDMIC"/>
    <s v="HDMIC"/>
    <s v="Cable"/>
    <s v="CLICC Circ Desk"/>
    <s v="HDMC-YRL-01"/>
  </r>
  <r>
    <x v="14"/>
    <n v="-1"/>
    <s v="UCLA Undergrad"/>
    <s v="Undergraduate"/>
    <d v="2023-01-25T00:00:00"/>
    <s v="HDMIC18"/>
    <s v="HDMIC"/>
    <s v="HDMIC"/>
    <s v="Cable"/>
    <s v="CLICC Circ Desk"/>
    <s v="HDMC-YRL-10"/>
  </r>
  <r>
    <x v="14"/>
    <n v="-1"/>
    <s v="UCLA Undergrad"/>
    <s v="Undergraduate"/>
    <d v="2023-01-25T00:00:00"/>
    <s v="HDMIC30"/>
    <s v="HDMIC"/>
    <s v="HDMIC"/>
    <s v="Cable"/>
    <s v="CLICC Circ Desk"/>
    <s v="HDMC-POW-04"/>
  </r>
  <r>
    <x v="14"/>
    <n v="-1"/>
    <s v="UCLA Undergrad"/>
    <s v="Undergraduate"/>
    <d v="2023-01-25T00:00:00"/>
    <s v="HDST29"/>
    <s v="HDST"/>
    <s v="Headphones"/>
    <s v="Accessory"/>
    <s v="Biomed Circ Desk"/>
    <s v="HDS-BIO-12"/>
  </r>
  <r>
    <x v="14"/>
    <n v="-1"/>
    <s v="UCLA Undergrad"/>
    <s v="Undergraduate"/>
    <d v="2023-01-25T00:00:00"/>
    <s v="HPUSBC12"/>
    <s v="HPUSBC"/>
    <s v="HPUSBC"/>
    <s v="Charger"/>
    <s v="SEL Boelter Circ Desk"/>
    <m/>
  </r>
  <r>
    <x v="14"/>
    <n v="-1"/>
    <s v="UCLA Undergrad"/>
    <s v="Undergraduate"/>
    <d v="2023-01-25T00:00:00"/>
    <s v="IPHONE05"/>
    <s v="IPHONE"/>
    <s v="IPHONE"/>
    <s v="Charger"/>
    <s v="Music Circ Desk"/>
    <m/>
  </r>
  <r>
    <x v="14"/>
    <n v="-1"/>
    <s v="UCLA Undergrad"/>
    <s v="Undergraduate"/>
    <d v="2023-01-25T00:00:00"/>
    <s v="IPHONE21"/>
    <s v="IPHONE"/>
    <s v="IPHONE"/>
    <s v="Charger"/>
    <s v="SEL Boelter Circ Desk"/>
    <s v="IPH-BOE-05"/>
  </r>
  <r>
    <x v="14"/>
    <n v="-1"/>
    <s v="UCLA Undergrad"/>
    <s v="Undergraduate"/>
    <d v="2023-01-25T00:00:00"/>
    <s v="IPHONE25"/>
    <s v="IPHONE"/>
    <s v="IPHONE"/>
    <s v="Charger"/>
    <s v="CLICC Circ Desk"/>
    <s v="IPH-YRL-01"/>
  </r>
  <r>
    <x v="14"/>
    <n v="-1"/>
    <s v="UCLA Undergrad"/>
    <s v="Undergraduate"/>
    <d v="2023-01-25T00:00:00"/>
    <s v="IPHONE34"/>
    <s v="IPHONE"/>
    <s v="IPHONE"/>
    <s v="Charger"/>
    <s v="CLICC Circ Desk"/>
    <s v="IPH-YRL-10"/>
  </r>
  <r>
    <x v="14"/>
    <n v="-1"/>
    <s v="UCLA Undergrad"/>
    <s v="Undergraduate"/>
    <d v="2023-01-25T00:00:00"/>
    <s v="IPHONE48"/>
    <s v="IPHONE"/>
    <s v="IPHONE"/>
    <s v="Charger"/>
    <s v="CLICC Circ Desk"/>
    <s v="IPH-POW-04"/>
  </r>
  <r>
    <x v="14"/>
    <n v="-1"/>
    <s v="UCLA Undergrad"/>
    <s v="Undergraduate"/>
    <d v="2023-01-25T00:00:00"/>
    <s v="IPHONE52"/>
    <s v="IPHONE"/>
    <s v="IPHONE"/>
    <s v="Charger"/>
    <s v="CLICC Circ Desk"/>
    <s v="IPH-POW-08"/>
  </r>
  <r>
    <x v="14"/>
    <n v="-1"/>
    <s v="UCLA Undergrad"/>
    <s v="Undergraduate"/>
    <d v="2023-01-25T00:00:00"/>
    <s v="IPHONE58"/>
    <s v="IPHONE"/>
    <s v="IPHONE"/>
    <s v="Charger"/>
    <s v="Biomed Circ Desk"/>
    <s v="IPH-BIO-02"/>
  </r>
  <r>
    <x v="14"/>
    <n v="-1"/>
    <s v="UCLA Undergrad"/>
    <s v="Undergraduate"/>
    <d v="2023-01-25T00:00:00"/>
    <s v="IPHONE62"/>
    <s v="IPHONE"/>
    <s v="IPHONE"/>
    <s v="Charger"/>
    <s v="Default Circulation Desk"/>
    <m/>
  </r>
  <r>
    <x v="14"/>
    <n v="-1"/>
    <s v="UCLA Undergrad"/>
    <s v="Undergraduate"/>
    <d v="2023-01-25T00:00:00"/>
    <s v="MACUSBC05C05"/>
    <s v="MACUSBC"/>
    <s v="MACUSBC"/>
    <s v="Charger"/>
    <s v="CLICC Circ Desk"/>
    <s v="USBC-YRL-01"/>
  </r>
  <r>
    <x v="14"/>
    <n v="-1"/>
    <s v="UCLA Undergrad"/>
    <s v="Undergraduate"/>
    <d v="2023-01-25T00:00:00"/>
    <s v="MACUSBC06C06"/>
    <s v="MACUSBC"/>
    <s v="MACUSBC"/>
    <s v="Charger"/>
    <s v="CLICC Circ Desk"/>
    <s v="USBC-YRL-02"/>
  </r>
  <r>
    <x v="14"/>
    <n v="-1"/>
    <s v="UCLA Undergrad"/>
    <s v="Undergraduate"/>
    <d v="2023-01-25T00:00:00"/>
    <s v="MACUSBC07C07"/>
    <s v="MACUSBC"/>
    <s v="MACUSBC"/>
    <s v="Charger"/>
    <s v="CLICC Circ Desk"/>
    <s v="USBC-YRL-03"/>
  </r>
  <r>
    <x v="14"/>
    <n v="-1"/>
    <s v="UCLA Undergrad"/>
    <s v="Undergraduate"/>
    <d v="2023-01-25T00:00:00"/>
    <s v="MACUSBC20C20"/>
    <s v="MACUSBC"/>
    <s v="MACUSBC"/>
    <s v="Charger"/>
    <s v="CLICC Circ Desk"/>
    <s v="USBC-POW-03"/>
  </r>
  <r>
    <x v="14"/>
    <n v="-1"/>
    <s v="UCLA Undergrad"/>
    <s v="Undergraduate"/>
    <d v="2023-01-25T00:00:00"/>
    <s v="MACUSBC23C23"/>
    <s v="MACUSBC"/>
    <s v="MACUSBC"/>
    <s v="Charger"/>
    <s v="CLICC Circ Desk"/>
    <s v="USBC-POW-06"/>
  </r>
  <r>
    <x v="14"/>
    <n v="-1"/>
    <s v="UCLA Undergrad"/>
    <s v="Undergraduate"/>
    <d v="2023-01-25T00:00:00"/>
    <s v="MACUSBC25C25"/>
    <s v="MACUSBC"/>
    <s v="MACUSBC"/>
    <s v="Charger"/>
    <s v="CLICC Circ Desk"/>
    <s v="USBC-POW-08"/>
  </r>
  <r>
    <x v="14"/>
    <n v="-1"/>
    <s v="UCLA Undergrad"/>
    <s v="Undergraduate"/>
    <d v="2023-01-25T00:00:00"/>
    <s v="OMNI11"/>
    <s v="OMNI"/>
    <s v="OMNI"/>
    <s v="Charger"/>
    <s v="SEL Boelter Circ Desk"/>
    <s v="OMN-BOE-01"/>
  </r>
  <r>
    <x v="14"/>
    <n v="-1"/>
    <s v="UCLA Undergrad"/>
    <s v="Undergraduate"/>
    <d v="2023-01-25T00:00:00"/>
    <s v="OMNI17"/>
    <s v="OMNI"/>
    <s v="OMNI"/>
    <s v="Charger"/>
    <s v="SEL Boelter Circ Desk"/>
    <s v="OMN-BOE-07"/>
  </r>
  <r>
    <x v="14"/>
    <n v="-1"/>
    <s v="UCLA Undergrad"/>
    <s v="Undergraduate"/>
    <d v="2023-01-25T00:00:00"/>
    <s v="OMNI24"/>
    <s v="OMNI"/>
    <s v="OMNI"/>
    <s v="Charger"/>
    <s v="Music Circ Desk"/>
    <s v="OMN-MUS-04"/>
  </r>
  <r>
    <x v="14"/>
    <n v="-1"/>
    <s v="UCLA Undergrad"/>
    <s v="Undergraduate"/>
    <d v="2023-01-25T00:00:00"/>
    <s v="OMNI26"/>
    <s v="OMNI"/>
    <s v="OMNI"/>
    <s v="Charger"/>
    <s v="Music Circ Desk"/>
    <s v="OMN-MUS-06"/>
  </r>
  <r>
    <x v="14"/>
    <n v="-1"/>
    <s v="UCLA Undergrad"/>
    <s v="Undergraduate"/>
    <d v="2023-01-25T00:00:00"/>
    <s v="OMNI39"/>
    <s v="OMNI"/>
    <s v="OMNI"/>
    <s v="Charger"/>
    <s v="CLICC Circ Desk"/>
    <s v="OMN-YRL-09"/>
  </r>
  <r>
    <x v="14"/>
    <n v="-1"/>
    <s v="UCLA Undergrad"/>
    <s v="Undergraduate"/>
    <d v="2023-01-25T00:00:00"/>
    <s v="OMNI50"/>
    <s v="OMNI"/>
    <s v="OMNI"/>
    <s v="Charger"/>
    <s v="CLICC Circ Desk"/>
    <m/>
  </r>
  <r>
    <x v="14"/>
    <n v="-1"/>
    <s v="UCLA Undergrad"/>
    <s v="Undergraduate"/>
    <d v="2023-01-25T00:00:00"/>
    <s v="UHDMI10"/>
    <s v="UHDMI"/>
    <s v="UHDMI"/>
    <s v="Cable"/>
    <s v="CLICC Circ Desk"/>
    <m/>
  </r>
  <r>
    <x v="14"/>
    <n v="-1"/>
    <s v="UCLA Undergrad"/>
    <s v="Undergraduate"/>
    <d v="2023-01-25T00:00:00"/>
    <s v="UHDMI13"/>
    <s v="UHDMI"/>
    <s v="UHDMI"/>
    <s v="Cable"/>
    <s v="CLICC Circ Desk"/>
    <m/>
  </r>
  <r>
    <x v="14"/>
    <n v="-1"/>
    <s v="UCLA Undergrad"/>
    <s v="Undergraduate"/>
    <d v="2023-01-25T00:00:00"/>
    <s v="UVGA15"/>
    <s v="UVGA"/>
    <s v="UVGA"/>
    <s v="Cable"/>
    <s v="CLICC Circ Desk"/>
    <m/>
  </r>
  <r>
    <x v="14"/>
    <n v="-1"/>
    <s v="UCLA Undergrad"/>
    <s v="Undergraduate"/>
    <d v="2023-01-25T00:00:00"/>
    <s v="UVGA20"/>
    <s v="UVGA"/>
    <s v="UVGA"/>
    <s v="Cable"/>
    <s v="CLICC Circ Desk"/>
    <m/>
  </r>
  <r>
    <x v="14"/>
    <n v="-1"/>
    <s v="UCLA Undergrad"/>
    <s v="Undergraduate"/>
    <d v="2023-01-25T00:00:00"/>
    <s v="WALLADPT05"/>
    <s v="WALLADPT"/>
    <s v="WALLADPT"/>
    <s v="Charger"/>
    <s v="SEL Boelter Circ Desk"/>
    <s v="ADP-BOE-03"/>
  </r>
  <r>
    <x v="14"/>
    <n v="-1"/>
    <s v="UCLA Undergrad"/>
    <s v="Undergraduate"/>
    <d v="2023-01-25T00:00:00"/>
    <s v="WALLADPT12"/>
    <s v="WALLADPT"/>
    <s v="WALLADPT"/>
    <s v="Charger"/>
    <s v="CLICC Circ Desk"/>
    <s v="ADP-POW-01"/>
  </r>
  <r>
    <x v="14"/>
    <n v="-1"/>
    <s v="UCLA Undergrad"/>
    <s v="Undergraduate"/>
    <d v="2023-01-25T00:00:00"/>
    <s v="WALLADPT46"/>
    <s v="WALLADPT"/>
    <s v="WALLADPT"/>
    <s v="Charger"/>
    <s v="CLICC Circ Desk"/>
    <m/>
  </r>
  <r>
    <x v="14"/>
    <n v="-1"/>
    <s v="UCLA Undergrad"/>
    <s v="Undergraduate"/>
    <d v="2023-01-25T00:00:00"/>
    <s v="WALLADPT47"/>
    <s v="WALLADPT"/>
    <s v="WALLADPT"/>
    <s v="Charger"/>
    <s v="CLICC Circ Desk"/>
    <m/>
  </r>
  <r>
    <x v="14"/>
    <n v="-1"/>
    <s v="UCLA Undergrad"/>
    <s v="Undergraduate"/>
    <d v="2023-01-25T00:00:00"/>
    <s v="WALLADPT49"/>
    <s v="WALLADPT"/>
    <s v="WALLADPT"/>
    <s v="Charger"/>
    <s v="CLICC Circ Desk"/>
    <m/>
  </r>
  <r>
    <x v="14"/>
    <n v="-1"/>
    <s v="UCLA Undergrad"/>
    <s v="Undergraduate"/>
    <d v="2023-02-01T00:00:00"/>
    <s v="CBK-065"/>
    <s v="CBK"/>
    <s v="ChromeBook"/>
    <s v="Device"/>
    <s v="Music Circ Desk"/>
    <m/>
  </r>
  <r>
    <x v="14"/>
    <n v="-1"/>
    <s v="UCLA Undergrad"/>
    <s v="Undergraduate"/>
    <d v="2023-02-01T00:00:00"/>
    <s v="CBK207"/>
    <s v="CBK"/>
    <s v="ChromeBook"/>
    <s v="Device"/>
    <s v="Biomed Circ Desk"/>
    <s v="CBK-BIO-18"/>
  </r>
  <r>
    <x v="14"/>
    <n v="-1"/>
    <s v="UCLA Undergrad"/>
    <s v="Undergraduate"/>
    <d v="2023-02-01T00:00:00"/>
    <s v="CBK231"/>
    <s v="CBK"/>
    <s v="ChromeBook"/>
    <s v="Device"/>
    <s v="Biomed Circ Desk"/>
    <s v="CBK-GEO-02"/>
  </r>
  <r>
    <x v="14"/>
    <n v="-1"/>
    <s v="UCLA Undergrad"/>
    <s v="Undergraduate"/>
    <d v="2023-02-01T00:00:00"/>
    <s v="CLICC-ML-0072"/>
    <s v="CLICC-ML"/>
    <s v="MacBook"/>
    <s v="Device"/>
    <s v="CLICC Circ Desk"/>
    <s v="ITS MacBook 30"/>
  </r>
  <r>
    <x v="14"/>
    <n v="-1"/>
    <s v="UCLA Undergrad"/>
    <s v="Undergraduate"/>
    <d v="2023-02-01T00:00:00"/>
    <s v="CLICC-ML-0079"/>
    <s v="CLICC-ML"/>
    <s v="MacBook"/>
    <s v="Device"/>
    <s v="CLICC Circ Desk"/>
    <s v="ITS MacBook 108"/>
  </r>
  <r>
    <x v="14"/>
    <n v="-1"/>
    <s v="UCLA Undergrad"/>
    <s v="Undergraduate"/>
    <d v="2023-02-01T00:00:00"/>
    <s v="CLICC-ML-2004"/>
    <s v="CLICC-ML"/>
    <s v="MacBook"/>
    <s v="Device"/>
    <s v="CLICC Circ Desk"/>
    <s v="CLICC-ML-2004"/>
  </r>
  <r>
    <x v="14"/>
    <n v="-1"/>
    <s v="UCLA Undergrad"/>
    <s v="Undergraduate"/>
    <d v="2023-02-01T00:00:00"/>
    <s v="CLICC-ML-2032"/>
    <s v="CLICC-ML"/>
    <s v="MacBook"/>
    <s v="Device"/>
    <s v="CLICC Circ Desk"/>
    <s v="CLICC-ML-2032"/>
  </r>
  <r>
    <x v="14"/>
    <n v="-1"/>
    <s v="UCLA Undergrad"/>
    <s v="Undergraduate"/>
    <d v="2023-02-01T00:00:00"/>
    <s v="CLICC-ML-2097"/>
    <s v="CLICC-ML"/>
    <s v="MacBook"/>
    <s v="Device"/>
    <s v="CLICC Circ Desk"/>
    <s v="CLICC-ML-2097"/>
  </r>
  <r>
    <x v="14"/>
    <n v="-1"/>
    <s v="UCLA Undergrad"/>
    <s v="Undergraduate"/>
    <d v="2023-02-01T00:00:00"/>
    <s v="CLICC-MM-0026"/>
    <s v="CLICC-MM"/>
    <s v="iPad"/>
    <s v="Device"/>
    <s v="CLICC Circ Desk"/>
    <s v="ITS iPad 277"/>
  </r>
  <r>
    <x v="14"/>
    <n v="-1"/>
    <s v="UCLA Undergrad"/>
    <s v="Undergraduate"/>
    <d v="2023-02-01T00:00:00"/>
    <s v="CLICC-MM-0043"/>
    <s v="CLICC-MM"/>
    <s v="iPad"/>
    <s v="Device"/>
    <s v="CLICC Circ Desk"/>
    <s v="ITS iPad 260"/>
  </r>
  <r>
    <x v="14"/>
    <n v="-1"/>
    <s v="UCLA Undergrad"/>
    <s v="Undergraduate"/>
    <d v="2023-02-01T00:00:00"/>
    <s v="CLICC-MM-0046"/>
    <s v="CLICC-MM"/>
    <s v="iPad"/>
    <s v="Device"/>
    <s v="CLICC Circ Desk"/>
    <s v="ITS iPad 46"/>
  </r>
  <r>
    <x v="14"/>
    <n v="-1"/>
    <s v="UCLA Undergrad"/>
    <s v="Undergraduate"/>
    <d v="2023-02-01T00:00:00"/>
    <s v="CLICC-MM-0215"/>
    <s v="CLICC-MM"/>
    <s v="iPad"/>
    <s v="Device"/>
    <s v="CLICC Circ Desk"/>
    <s v="ITS iPad 10"/>
  </r>
  <r>
    <x v="14"/>
    <n v="-1"/>
    <s v="UCLA Undergrad"/>
    <s v="Undergraduate"/>
    <d v="2023-02-01T00:00:00"/>
    <s v="CLICC-MM-0229"/>
    <s v="CLICC-MM"/>
    <s v="iPad"/>
    <s v="Device"/>
    <s v="CLICC Circ Desk"/>
    <s v="ITS iPad 27"/>
  </r>
  <r>
    <x v="14"/>
    <n v="-1"/>
    <s v="UCLA Undergrad"/>
    <s v="Undergraduate"/>
    <d v="2023-02-01T00:00:00"/>
    <s v="CLICC-MM-046"/>
    <s v="CLICC-MM"/>
    <s v="iPad"/>
    <s v="Device"/>
    <s v="CLICC Circ Desk"/>
    <m/>
  </r>
  <r>
    <x v="14"/>
    <n v="-1"/>
    <s v="UCLA Undergrad"/>
    <s v="Undergraduate"/>
    <d v="2023-02-01T00:00:00"/>
    <s v="HP003"/>
    <s v="HP"/>
    <s v="HP Laptop"/>
    <s v="Device"/>
    <s v="CLICC Circ Desk"/>
    <s v="WL-BIO-03"/>
  </r>
  <r>
    <x v="14"/>
    <n v="-1"/>
    <s v="UCLA Undergrad"/>
    <s v="Undergraduate"/>
    <d v="2023-02-07T00:00:00"/>
    <s v="CLICC-ML-0026"/>
    <s v="CLICC-ML"/>
    <s v="MacBook"/>
    <s v="Device"/>
    <s v="CLICC Circ Desk"/>
    <s v="ITS MacBook 12"/>
  </r>
  <r>
    <x v="14"/>
    <n v="-1"/>
    <s v="UCLA Undergrad"/>
    <s v="Undergraduate"/>
    <d v="2023-02-07T00:00:00"/>
    <s v="CLICC-ML-0121"/>
    <s v="CLICC-ML"/>
    <s v="MacBook"/>
    <s v="Device"/>
    <s v="CLICC Circ Desk"/>
    <s v="ITS MacBook 46"/>
  </r>
  <r>
    <x v="14"/>
    <n v="-1"/>
    <s v="UCLA Undergrad"/>
    <s v="Undergraduate"/>
    <d v="2023-02-07T00:00:00"/>
    <s v="HP125"/>
    <s v="HP"/>
    <s v="HP Laptop"/>
    <s v="Device"/>
    <s v="CLICC Circ Desk"/>
    <s v="WL-PC2-14"/>
  </r>
  <r>
    <x v="14"/>
    <n v="-1"/>
    <s v="UCLA Undergrad"/>
    <s v="Undergraduate"/>
    <d v="2023-02-08T00:00:00"/>
    <s v="CLICC-ML-0086"/>
    <s v="CLICC-ML"/>
    <s v="MacBook"/>
    <s v="Device"/>
    <s v="CLICC Circ Desk"/>
    <s v="ITS MacBook 141"/>
  </r>
  <r>
    <x v="14"/>
    <n v="-1"/>
    <s v="UCLA Undergrad"/>
    <s v="Undergraduate"/>
    <d v="2023-02-08T00:00:00"/>
    <s v="CLICC-ML-2074"/>
    <s v="CLICC-ML"/>
    <s v="MacBook"/>
    <s v="Device"/>
    <s v="CLICC Circ Desk"/>
    <s v="CLICC-ML-2074"/>
  </r>
  <r>
    <x v="14"/>
    <n v="-1"/>
    <s v="UCLA Undergrad"/>
    <s v="Undergraduate"/>
    <d v="2023-02-08T00:00:00"/>
    <s v="CLICC-MM-0036"/>
    <s v="CLICC-MM"/>
    <s v="iPad"/>
    <s v="Device"/>
    <s v="CLICC Circ Desk"/>
    <s v="ITS iPad 291"/>
  </r>
  <r>
    <x v="14"/>
    <n v="-1"/>
    <s v="UCLA Undergrad"/>
    <s v="Undergraduate"/>
    <d v="2023-02-08T00:00:00"/>
    <s v="CLICC-MM-0232"/>
    <s v="CLICC-MM"/>
    <s v="iPad"/>
    <s v="Device"/>
    <s v="CLICC Circ Desk"/>
    <s v="ITS iPad 279"/>
  </r>
  <r>
    <x v="14"/>
    <n v="-1"/>
    <s v="UCLA Undergrad"/>
    <s v="Undergraduate"/>
    <d v="2023-02-08T00:00:00"/>
    <s v="CLICC-MM-061"/>
    <s v="CLICC-MM"/>
    <s v="iPad"/>
    <s v="Device"/>
    <s v="CLICC Circ Desk"/>
    <m/>
  </r>
  <r>
    <x v="14"/>
    <n v="-1"/>
    <s v="UCLA Undergrad"/>
    <s v="Undergraduate"/>
    <d v="2023-02-08T00:00:00"/>
    <s v="CLICC-MM-095"/>
    <s v="CLICC-MM"/>
    <s v="iPad"/>
    <s v="Device"/>
    <s v="CLICC Circ Desk"/>
    <m/>
  </r>
  <r>
    <x v="14"/>
    <n v="-1"/>
    <s v="UCLA Undergrad"/>
    <s v="Undergraduate"/>
    <d v="2023-02-08T00:00:00"/>
    <s v="HP124"/>
    <s v="HP"/>
    <s v="HP Laptop"/>
    <s v="Device"/>
    <s v="CLICC Circ Desk"/>
    <s v="WL-PC2-13"/>
  </r>
  <r>
    <x v="14"/>
    <n v="5561657850006530"/>
    <s v="UCLA Undergrad"/>
    <s v="Undergraduate"/>
    <d v="2023-02-01T00:00:00"/>
    <s v="CBK400"/>
    <s v="CBK"/>
    <s v="ChromeBook"/>
    <s v="Device"/>
    <s v="Default Circulation Desk"/>
    <s v="CBK-CLICC-151"/>
  </r>
  <r>
    <x v="14"/>
    <n v="5567886940006530"/>
    <s v="UCLA Undergrad"/>
    <s v="Undergraduate"/>
    <d v="2023-02-07T00:00:00"/>
    <s v="CLICC-MM-0026"/>
    <s v="CLICC-MM"/>
    <s v="iPad"/>
    <s v="Device"/>
    <s v="CLICC Circ Desk"/>
    <s v="ITS iPad 277"/>
  </r>
  <r>
    <x v="14"/>
    <n v="9403482150006530"/>
    <s v="UCLA Undergrad"/>
    <s v="Undergraduate"/>
    <d v="2023-01-25T00:00:00"/>
    <s v="HDMIC21"/>
    <s v="HDMIC"/>
    <s v="HDMIC"/>
    <s v="Cable"/>
    <s v="CLICC Circ Desk"/>
    <s v="HDMC-YRL-13"/>
  </r>
  <r>
    <x v="15"/>
    <n v="-1"/>
    <s v="External 10 - UCLA Alumni"/>
    <s v="Alumni"/>
    <d v="2023-01-26T00:00:00"/>
    <s v="ANKER04"/>
    <s v="ANKER"/>
    <s v="ANKER"/>
    <s v="Charger"/>
    <s v="CLICC Circ Desk"/>
    <m/>
  </r>
  <r>
    <x v="15"/>
    <n v="-1"/>
    <s v="External 10 - UCLA Alumni"/>
    <s v="Alumni"/>
    <d v="2023-01-26T00:00:00"/>
    <s v="MACUSBC05C05"/>
    <s v="MACUSBC"/>
    <s v="MACUSBC"/>
    <s v="Charger"/>
    <s v="CLICC Circ Desk"/>
    <s v="USBC-YRL-01"/>
  </r>
  <r>
    <x v="15"/>
    <n v="-1"/>
    <s v="UCLA Graduate"/>
    <s v="Graduate"/>
    <d v="2023-01-26T00:00:00"/>
    <s v="HDMIC18"/>
    <s v="HDMIC"/>
    <s v="HDMIC"/>
    <s v="Cable"/>
    <s v="CLICC Circ Desk"/>
    <s v="HDMC-YRL-10"/>
  </r>
  <r>
    <x v="15"/>
    <n v="-1"/>
    <s v="UCLA Graduate"/>
    <s v="Graduate"/>
    <d v="2023-01-26T00:00:00"/>
    <s v="HPUSBC12"/>
    <s v="HPUSBC"/>
    <s v="HPUSBC"/>
    <s v="Charger"/>
    <s v="SEL Boelter Circ Desk"/>
    <m/>
  </r>
  <r>
    <x v="15"/>
    <n v="-1"/>
    <s v="UCLA Graduate"/>
    <s v="Graduate"/>
    <d v="2023-01-26T00:00:00"/>
    <s v="IPADK108"/>
    <s v="IPADK"/>
    <s v="iPad"/>
    <s v="Device"/>
    <s v="CLICC Circ Desk"/>
    <s v="CLICC iPad Keyboard 108"/>
  </r>
  <r>
    <x v="15"/>
    <n v="-1"/>
    <s v="UCLA Graduate"/>
    <s v="Graduate"/>
    <d v="2023-01-26T00:00:00"/>
    <s v="IPHONE30"/>
    <s v="IPHONE"/>
    <s v="IPHONE"/>
    <s v="Charger"/>
    <s v="CLICC Circ Desk"/>
    <s v="IPH-YRL-06"/>
  </r>
  <r>
    <x v="15"/>
    <n v="-1"/>
    <s v="UCLA Graduate"/>
    <s v="Graduate"/>
    <d v="2023-01-26T00:00:00"/>
    <s v="IPHONE34"/>
    <s v="IPHONE"/>
    <s v="IPHONE"/>
    <s v="Charger"/>
    <s v="CLICC Circ Desk"/>
    <s v="IPH-YRL-10"/>
  </r>
  <r>
    <x v="15"/>
    <n v="-1"/>
    <s v="UCLA Graduate"/>
    <s v="Graduate"/>
    <d v="2023-01-26T00:00:00"/>
    <s v="IPHONE48"/>
    <s v="IPHONE"/>
    <s v="IPHONE"/>
    <s v="Charger"/>
    <s v="CLICC Circ Desk"/>
    <s v="IPH-POW-04"/>
  </r>
  <r>
    <x v="15"/>
    <n v="-1"/>
    <s v="UCLA Graduate"/>
    <s v="Graduate"/>
    <d v="2023-01-26T00:00:00"/>
    <s v="IPHONE60"/>
    <s v="IPHONE"/>
    <s v="IPHONE"/>
    <s v="Charger"/>
    <s v="Biomed Circ Desk"/>
    <s v="IPH-BIO-04"/>
  </r>
  <r>
    <x v="15"/>
    <n v="-1"/>
    <s v="UCLA Graduate"/>
    <s v="Graduate"/>
    <d v="2023-01-26T00:00:00"/>
    <s v="MACUSBC20C20"/>
    <s v="MACUSBC"/>
    <s v="MACUSBC"/>
    <s v="Charger"/>
    <s v="CLICC Circ Desk"/>
    <s v="USBC-POW-03"/>
  </r>
  <r>
    <x v="15"/>
    <n v="-1"/>
    <s v="UCLA Graduate"/>
    <s v="Graduate"/>
    <d v="2023-01-26T00:00:00"/>
    <s v="MACUSBC23C23"/>
    <s v="MACUSBC"/>
    <s v="MACUSBC"/>
    <s v="Charger"/>
    <s v="CLICC Circ Desk"/>
    <s v="USBC-POW-06"/>
  </r>
  <r>
    <x v="15"/>
    <n v="-1"/>
    <s v="UCLA Graduate"/>
    <s v="Graduate"/>
    <d v="2023-01-26T00:00:00"/>
    <s v="MACUSBC24C24"/>
    <s v="MACUSBC"/>
    <s v="MACUSBC"/>
    <s v="Charger"/>
    <s v="CLICC Circ Desk"/>
    <s v="USBC-POW-07"/>
  </r>
  <r>
    <x v="15"/>
    <n v="-1"/>
    <s v="UCLA Graduate"/>
    <s v="Graduate"/>
    <d v="2023-01-26T00:00:00"/>
    <s v="MACUSBC27C27"/>
    <s v="MACUSBC"/>
    <s v="MACUSBC"/>
    <s v="Charger"/>
    <s v="CLICC Circ Desk"/>
    <s v="USBC-POW-10"/>
  </r>
  <r>
    <x v="15"/>
    <n v="-1"/>
    <s v="UCLA Graduate"/>
    <s v="Graduate"/>
    <d v="2023-01-26T00:00:00"/>
    <s v="UVGA16"/>
    <s v="UVGA"/>
    <s v="UVGA"/>
    <s v="Cable"/>
    <s v="CLICC Circ Desk"/>
    <m/>
  </r>
  <r>
    <x v="15"/>
    <n v="-1"/>
    <s v="UCLA Graduate"/>
    <s v="Graduate"/>
    <d v="2023-01-26T00:00:00"/>
    <s v="WALLADPT17"/>
    <s v="WALLADPT"/>
    <s v="WALLADPT"/>
    <s v="Charger"/>
    <s v="Biomed Circ Desk"/>
    <s v="ADP-BIO-01"/>
  </r>
  <r>
    <x v="15"/>
    <n v="-1"/>
    <s v="UCLA Graduate"/>
    <s v="Graduate"/>
    <d v="2023-01-26T00:00:00"/>
    <s v="WALLADPT44"/>
    <s v="WALLADPT"/>
    <s v="WALLADPT"/>
    <s v="Charger"/>
    <s v="CLICC Circ Desk"/>
    <m/>
  </r>
  <r>
    <x v="15"/>
    <n v="-1"/>
    <s v="UCLA Graduate"/>
    <s v="Graduate"/>
    <d v="2023-01-26T00:00:00"/>
    <s v="WALLADPT48"/>
    <s v="WALLADPT"/>
    <s v="WALLADPT"/>
    <s v="Charger"/>
    <s v="CLICC Circ Desk"/>
    <m/>
  </r>
  <r>
    <x v="15"/>
    <n v="-1"/>
    <s v="UCLA Graduate"/>
    <s v="Graduate"/>
    <d v="2023-02-02T00:00:00"/>
    <s v="CBK022"/>
    <s v="CBK"/>
    <s v="ChromeBook"/>
    <s v="Device"/>
    <s v="CLICC Circ Desk"/>
    <s v="CBK-022"/>
  </r>
  <r>
    <x v="15"/>
    <n v="-1"/>
    <s v="UCLA Graduate"/>
    <s v="Graduate"/>
    <d v="2023-02-02T00:00:00"/>
    <s v="CBK196"/>
    <s v="CBK"/>
    <s v="ChromeBook"/>
    <s v="Device"/>
    <s v="Biomed Circ Desk"/>
    <s v="CBK-BIO-07"/>
  </r>
  <r>
    <x v="15"/>
    <n v="-1"/>
    <s v="UCLA Graduate"/>
    <s v="Graduate"/>
    <d v="2023-02-02T00:00:00"/>
    <s v="CLICC-ML-0038"/>
    <s v="CLICC-ML"/>
    <s v="MacBook"/>
    <s v="Device"/>
    <s v="CLICC Circ Desk"/>
    <s v="ITS MacBook 106"/>
  </r>
  <r>
    <x v="15"/>
    <n v="-1"/>
    <s v="UCLA Graduate"/>
    <s v="Graduate"/>
    <d v="2023-02-02T00:00:00"/>
    <s v="CLICC-ML-2068"/>
    <s v="CLICC-ML"/>
    <s v="MacBook"/>
    <s v="Device"/>
    <s v="CLICC Circ Desk"/>
    <s v="CLICC-ML-2068"/>
  </r>
  <r>
    <x v="15"/>
    <n v="-1"/>
    <s v="UCLA Graduate"/>
    <s v="Graduate"/>
    <d v="2023-02-02T00:00:00"/>
    <s v="CLICC-MM-0054"/>
    <s v="CLICC-MM"/>
    <s v="iPad"/>
    <s v="Device"/>
    <s v="CLICC Circ Desk"/>
    <s v="ITS iPad 245"/>
  </r>
  <r>
    <x v="15"/>
    <n v="-1"/>
    <s v="UCLA Graduate"/>
    <s v="Graduate"/>
    <d v="2023-02-02T00:00:00"/>
    <s v="HP016"/>
    <s v="HP"/>
    <s v="HP Laptop"/>
    <s v="Device"/>
    <s v="CLICC Circ Desk"/>
    <s v="WL-BCR-06"/>
  </r>
  <r>
    <x v="15"/>
    <n v="-1"/>
    <s v="UCLA Graduate"/>
    <s v="Graduate"/>
    <d v="2023-02-02T00:00:00"/>
    <s v="HP160"/>
    <s v="HP"/>
    <s v="HP Laptop"/>
    <s v="Device"/>
    <s v="CLICC Circ Desk"/>
    <s v="WL-LAB-09"/>
  </r>
  <r>
    <x v="15"/>
    <n v="-1"/>
    <s v="UCLA Graduate"/>
    <s v="Graduate"/>
    <d v="2023-02-09T00:00:00"/>
    <s v="CLICC-MM-001"/>
    <s v="CLICC-MM"/>
    <s v="iPad"/>
    <s v="Device"/>
    <s v="CLICC Circ Desk"/>
    <m/>
  </r>
  <r>
    <x v="15"/>
    <n v="-1"/>
    <s v="UCLA Graduate"/>
    <s v="Graduate"/>
    <d v="2023-02-09T00:00:00"/>
    <s v="CLICC-MM-003"/>
    <s v="CLICC-MM"/>
    <s v="iPad"/>
    <s v="Device"/>
    <s v="CLICC Circ Desk"/>
    <m/>
  </r>
  <r>
    <x v="15"/>
    <n v="-1"/>
    <s v="UCLA Graduate"/>
    <s v="Graduate"/>
    <d v="2023-02-09T00:00:00"/>
    <s v="CLICC-MM-058"/>
    <s v="CLICC-MM"/>
    <s v="iPad"/>
    <s v="Device"/>
    <s v="CLICC Circ Desk"/>
    <m/>
  </r>
  <r>
    <x v="15"/>
    <n v="-1"/>
    <s v="UCLA Mgmt PhD"/>
    <s v="Graduate"/>
    <d v="2023-02-09T00:00:00"/>
    <s v="CLICC-MM-017"/>
    <s v="CLICC-MM"/>
    <s v="iPad"/>
    <s v="Device"/>
    <s v="CLICC Circ Desk"/>
    <m/>
  </r>
  <r>
    <x v="15"/>
    <n v="-1"/>
    <s v="UCLA Music Grad"/>
    <s v="Graduate"/>
    <d v="2023-01-26T00:00:00"/>
    <s v="OMNI25"/>
    <s v="OMNI"/>
    <s v="OMNI"/>
    <s v="Charger"/>
    <s v="Music Circ Desk"/>
    <s v="OMN-MUS-05"/>
  </r>
  <r>
    <x v="15"/>
    <n v="-1"/>
    <s v="UCLA Undergrad"/>
    <s v="Undergraduate"/>
    <d v="2023-01-26T00:00:00"/>
    <s v="ANKER06"/>
    <s v="ANKER"/>
    <s v="ANKER"/>
    <s v="Charger"/>
    <s v="CLICC Circ Desk"/>
    <m/>
  </r>
  <r>
    <x v="15"/>
    <n v="-1"/>
    <s v="UCLA Undergrad"/>
    <s v="Undergraduate"/>
    <d v="2023-01-26T00:00:00"/>
    <s v="CALC03"/>
    <s v="CALC"/>
    <s v="CALC"/>
    <s v="Accessory"/>
    <s v="CLICC Circ Desk"/>
    <s v="CAL-POW-02"/>
  </r>
  <r>
    <x v="15"/>
    <n v="-1"/>
    <s v="UCLA Undergrad"/>
    <s v="Undergraduate"/>
    <d v="2023-01-26T00:00:00"/>
    <s v="HPUSBC02"/>
    <s v="HPUSBC"/>
    <s v="HPUSBC"/>
    <s v="Charger"/>
    <s v="SEL Boelter Circ Desk"/>
    <s v="HPUS-BOE-02"/>
  </r>
  <r>
    <x v="15"/>
    <n v="-1"/>
    <s v="UCLA Undergrad"/>
    <s v="Undergraduate"/>
    <d v="2023-01-26T00:00:00"/>
    <s v="HPUSBC12"/>
    <s v="HPUSBC"/>
    <s v="HPUSBC"/>
    <s v="Charger"/>
    <s v="SEL Boelter Circ Desk"/>
    <m/>
  </r>
  <r>
    <x v="15"/>
    <n v="-1"/>
    <s v="UCLA Undergrad"/>
    <s v="Undergraduate"/>
    <d v="2023-01-26T00:00:00"/>
    <s v="IPHONE03"/>
    <s v="IPHONE"/>
    <s v="IPHONE"/>
    <s v="Charger"/>
    <s v="Music Circ Desk"/>
    <s v="IPH-MUS-03"/>
  </r>
  <r>
    <x v="15"/>
    <n v="-1"/>
    <s v="UCLA Undergrad"/>
    <s v="Undergraduate"/>
    <d v="2023-01-26T00:00:00"/>
    <s v="IPHONE17"/>
    <s v="IPHONE"/>
    <s v="IPHONE"/>
    <s v="Charger"/>
    <s v="SEL Boelter Circ Desk"/>
    <s v="IPH-BOE-01"/>
  </r>
  <r>
    <x v="15"/>
    <n v="-1"/>
    <s v="UCLA Undergrad"/>
    <s v="Undergraduate"/>
    <d v="2023-01-26T00:00:00"/>
    <s v="IPHONE18"/>
    <s v="IPHONE"/>
    <s v="IPHONE"/>
    <s v="Charger"/>
    <s v="SEL Boelter Circ Desk"/>
    <s v="IPH-BOE-02"/>
  </r>
  <r>
    <x v="15"/>
    <n v="-1"/>
    <s v="UCLA Undergrad"/>
    <s v="Undergraduate"/>
    <d v="2023-01-26T00:00:00"/>
    <s v="IPHONE23"/>
    <s v="IPHONE"/>
    <s v="IPHONE"/>
    <s v="Charger"/>
    <s v="SEL Geology Circ Desk"/>
    <s v="IPH-GEO-01"/>
  </r>
  <r>
    <x v="15"/>
    <n v="-1"/>
    <s v="UCLA Undergrad"/>
    <s v="Undergraduate"/>
    <d v="2023-01-26T00:00:00"/>
    <s v="IPHONE28"/>
    <s v="IPHONE"/>
    <s v="IPHONE"/>
    <s v="Charger"/>
    <s v="CLICC Circ Desk"/>
    <s v="IPH-YRL-04"/>
  </r>
  <r>
    <x v="15"/>
    <n v="-1"/>
    <s v="UCLA Undergrad"/>
    <s v="Undergraduate"/>
    <d v="2023-01-26T00:00:00"/>
    <s v="IPHONE30"/>
    <s v="IPHONE"/>
    <s v="IPHONE"/>
    <s v="Charger"/>
    <s v="CLICC Circ Desk"/>
    <s v="IPH-YRL-06"/>
  </r>
  <r>
    <x v="15"/>
    <n v="-1"/>
    <s v="UCLA Undergrad"/>
    <s v="Undergraduate"/>
    <d v="2023-01-26T00:00:00"/>
    <s v="IPHONE32"/>
    <s v="IPHONE"/>
    <s v="IPHONE"/>
    <s v="Charger"/>
    <s v="CLICC Circ Desk"/>
    <s v="IPH-YRL-08"/>
  </r>
  <r>
    <x v="15"/>
    <n v="-1"/>
    <s v="UCLA Undergrad"/>
    <s v="Undergraduate"/>
    <d v="2023-01-26T00:00:00"/>
    <s v="IPHONE34"/>
    <s v="IPHONE"/>
    <s v="IPHONE"/>
    <s v="Charger"/>
    <s v="CLICC Circ Desk"/>
    <s v="IPH-YRL-10"/>
  </r>
  <r>
    <x v="15"/>
    <n v="-1"/>
    <s v="UCLA Undergrad"/>
    <s v="Undergraduate"/>
    <d v="2023-01-26T00:00:00"/>
    <s v="IPHONE38"/>
    <s v="IPHONE"/>
    <s v="IPHONE"/>
    <s v="Charger"/>
    <s v="CLICC Circ Desk"/>
    <s v="IPH-YRL-14"/>
  </r>
  <r>
    <x v="15"/>
    <n v="-1"/>
    <s v="UCLA Undergrad"/>
    <s v="Undergraduate"/>
    <d v="2023-01-26T00:00:00"/>
    <s v="IPHONE41"/>
    <s v="IPHONE"/>
    <s v="IPHONE"/>
    <s v="Charger"/>
    <s v="Default Circulation Desk"/>
    <s v="IPH-LOC-03"/>
  </r>
  <r>
    <x v="15"/>
    <n v="-1"/>
    <s v="UCLA Undergrad"/>
    <s v="Undergraduate"/>
    <d v="2023-01-26T00:00:00"/>
    <s v="IPHONE46"/>
    <s v="IPHONE"/>
    <s v="IPHONE"/>
    <s v="Charger"/>
    <s v="CLICC Circ Desk"/>
    <s v="IPH-POW-02"/>
  </r>
  <r>
    <x v="15"/>
    <n v="-1"/>
    <s v="UCLA Undergrad"/>
    <s v="Undergraduate"/>
    <d v="2023-01-26T00:00:00"/>
    <s v="IPHONE48"/>
    <s v="IPHONE"/>
    <s v="IPHONE"/>
    <s v="Charger"/>
    <s v="CLICC Circ Desk"/>
    <s v="IPH-POW-04"/>
  </r>
  <r>
    <x v="15"/>
    <n v="-1"/>
    <s v="UCLA Undergrad"/>
    <s v="Undergraduate"/>
    <d v="2023-01-26T00:00:00"/>
    <s v="IPHONE52"/>
    <s v="IPHONE"/>
    <s v="IPHONE"/>
    <s v="Charger"/>
    <s v="CLICC Circ Desk"/>
    <s v="IPH-POW-08"/>
  </r>
  <r>
    <x v="15"/>
    <n v="-1"/>
    <s v="UCLA Undergrad"/>
    <s v="Undergraduate"/>
    <d v="2023-01-26T00:00:00"/>
    <s v="IPHONE63"/>
    <s v="IPHONE"/>
    <s v="IPHONE"/>
    <s v="Charger"/>
    <s v="Default Circulation Desk"/>
    <m/>
  </r>
  <r>
    <x v="15"/>
    <n v="-1"/>
    <s v="UCLA Undergrad"/>
    <s v="Undergraduate"/>
    <d v="2023-01-26T00:00:00"/>
    <s v="IPHONE80"/>
    <s v="IPHONE"/>
    <s v="IPHONE"/>
    <s v="Charger"/>
    <s v="CLICC Circ Desk"/>
    <m/>
  </r>
  <r>
    <x v="15"/>
    <n v="-1"/>
    <s v="UCLA Undergrad"/>
    <s v="Undergraduate"/>
    <d v="2023-01-26T00:00:00"/>
    <s v="MACUSBC06C06"/>
    <s v="MACUSBC"/>
    <s v="MACUSBC"/>
    <s v="Charger"/>
    <s v="CLICC Circ Desk"/>
    <s v="USBC-YRL-02"/>
  </r>
  <r>
    <x v="15"/>
    <n v="-1"/>
    <s v="UCLA Undergrad"/>
    <s v="Undergraduate"/>
    <d v="2023-01-26T00:00:00"/>
    <s v="MACUSBC07C07"/>
    <s v="MACUSBC"/>
    <s v="MACUSBC"/>
    <s v="Charger"/>
    <s v="CLICC Circ Desk"/>
    <s v="USBC-YRL-03"/>
  </r>
  <r>
    <x v="15"/>
    <n v="-1"/>
    <s v="UCLA Undergrad"/>
    <s v="Undergraduate"/>
    <d v="2023-01-26T00:00:00"/>
    <s v="MACUSBC09C09"/>
    <s v="MACUSBC"/>
    <s v="MACUSBC"/>
    <s v="Charger"/>
    <s v="CLICC Circ Desk"/>
    <s v="USBC-YRL-05"/>
  </r>
  <r>
    <x v="15"/>
    <n v="-1"/>
    <s v="UCLA Undergrad"/>
    <s v="Undergraduate"/>
    <d v="2023-01-26T00:00:00"/>
    <s v="MACUSBC19C19"/>
    <s v="MACUSBC"/>
    <s v="MACUSBC"/>
    <s v="Charger"/>
    <s v="CLICC Circ Desk"/>
    <s v="USBC-POW-02"/>
  </r>
  <r>
    <x v="15"/>
    <n v="-1"/>
    <s v="UCLA Undergrad"/>
    <s v="Undergraduate"/>
    <d v="2023-01-26T00:00:00"/>
    <s v="MACUSBC20C20"/>
    <s v="MACUSBC"/>
    <s v="MACUSBC"/>
    <s v="Charger"/>
    <s v="CLICC Circ Desk"/>
    <s v="USBC-POW-03"/>
  </r>
  <r>
    <x v="15"/>
    <n v="-1"/>
    <s v="UCLA Undergrad"/>
    <s v="Undergraduate"/>
    <d v="2023-01-26T00:00:00"/>
    <s v="MACUSBC23C23"/>
    <s v="MACUSBC"/>
    <s v="MACUSBC"/>
    <s v="Charger"/>
    <s v="CLICC Circ Desk"/>
    <s v="USBC-POW-06"/>
  </r>
  <r>
    <x v="15"/>
    <n v="-1"/>
    <s v="UCLA Undergrad"/>
    <s v="Undergraduate"/>
    <d v="2023-01-26T00:00:00"/>
    <s v="MACUSBC24C24"/>
    <s v="MACUSBC"/>
    <s v="MACUSBC"/>
    <s v="Charger"/>
    <s v="CLICC Circ Desk"/>
    <s v="USBC-POW-07"/>
  </r>
  <r>
    <x v="15"/>
    <n v="-1"/>
    <s v="UCLA Undergrad"/>
    <s v="Undergraduate"/>
    <d v="2023-01-26T00:00:00"/>
    <s v="MACUSBC25C25"/>
    <s v="MACUSBC"/>
    <s v="MACUSBC"/>
    <s v="Charger"/>
    <s v="CLICC Circ Desk"/>
    <s v="USBC-POW-08"/>
  </r>
  <r>
    <x v="15"/>
    <n v="-1"/>
    <s v="UCLA Undergrad"/>
    <s v="Undergraduate"/>
    <d v="2023-01-26T00:00:00"/>
    <s v="MACUSBC27C27"/>
    <s v="MACUSBC"/>
    <s v="MACUSBC"/>
    <s v="Charger"/>
    <s v="CLICC Circ Desk"/>
    <s v="USBC-POW-10"/>
  </r>
  <r>
    <x v="15"/>
    <n v="-1"/>
    <s v="UCLA Undergrad"/>
    <s v="Undergraduate"/>
    <d v="2023-01-26T00:00:00"/>
    <s v="MSE04"/>
    <s v="MSE"/>
    <s v="Mouse"/>
    <s v="Accessory"/>
    <s v="SEL Boelter Circ Desk"/>
    <s v="MSE-BOE-04"/>
  </r>
  <r>
    <x v="15"/>
    <n v="-1"/>
    <s v="UCLA Undergrad"/>
    <s v="Undergraduate"/>
    <d v="2023-01-26T00:00:00"/>
    <s v="OMNI18"/>
    <s v="OMNI"/>
    <s v="OMNI"/>
    <s v="Charger"/>
    <s v="SEL Boelter Circ Desk"/>
    <s v="OMN-BOE-08"/>
  </r>
  <r>
    <x v="15"/>
    <n v="-1"/>
    <s v="UCLA Undergrad"/>
    <s v="Undergraduate"/>
    <d v="2023-01-26T00:00:00"/>
    <s v="OMNI28"/>
    <s v="OMNI"/>
    <s v="OMNI"/>
    <s v="Charger"/>
    <s v="Music Circ Desk"/>
    <s v="OMN-MUS-08"/>
  </r>
  <r>
    <x v="15"/>
    <n v="-1"/>
    <s v="UCLA Undergrad"/>
    <s v="Undergraduate"/>
    <d v="2023-01-26T00:00:00"/>
    <s v="UVGA12"/>
    <s v="UVGA"/>
    <s v="UVGA"/>
    <s v="Cable"/>
    <s v="Biomed Circ Desk"/>
    <s v="UVGA-BIO-02"/>
  </r>
  <r>
    <x v="15"/>
    <n v="-1"/>
    <s v="UCLA Undergrad"/>
    <s v="Undergraduate"/>
    <d v="2023-01-26T00:00:00"/>
    <s v="UVGA13"/>
    <s v="UVGA"/>
    <s v="UVGA"/>
    <s v="Cable"/>
    <s v="CLICC Circ Desk"/>
    <m/>
  </r>
  <r>
    <x v="15"/>
    <n v="-1"/>
    <s v="UCLA Undergrad"/>
    <s v="Undergraduate"/>
    <d v="2023-01-26T00:00:00"/>
    <s v="UVGA19"/>
    <s v="UVGA"/>
    <s v="UVGA"/>
    <s v="Cable"/>
    <s v="CLICC Circ Desk"/>
    <m/>
  </r>
  <r>
    <x v="15"/>
    <n v="-1"/>
    <s v="UCLA Undergrad"/>
    <s v="Undergraduate"/>
    <d v="2023-01-26T00:00:00"/>
    <s v="WALLADPT07"/>
    <s v="WALLADPT"/>
    <s v="WALLADPT"/>
    <s v="Charger"/>
    <s v="SEL Boelter Circ Desk"/>
    <s v="ADP-BOE-05"/>
  </r>
  <r>
    <x v="15"/>
    <n v="-1"/>
    <s v="UCLA Undergrad"/>
    <s v="Undergraduate"/>
    <d v="2023-01-26T00:00:00"/>
    <s v="WALLADPT08"/>
    <s v="WALLADPT"/>
    <s v="WALLADPT"/>
    <s v="Charger"/>
    <s v="SEL Boelter Circ Desk"/>
    <s v="ADP-BOE-06"/>
  </r>
  <r>
    <x v="15"/>
    <n v="-1"/>
    <s v="UCLA Undergrad"/>
    <s v="Undergraduate"/>
    <d v="2023-01-26T00:00:00"/>
    <s v="WALLADPT10"/>
    <s v="WALLADPT"/>
    <s v="WALLADPT"/>
    <s v="Charger"/>
    <s v="SEL Geology Circ Desk"/>
    <s v="ADP-GEO-01"/>
  </r>
  <r>
    <x v="15"/>
    <n v="-1"/>
    <s v="UCLA Undergrad"/>
    <s v="Undergraduate"/>
    <d v="2023-01-26T00:00:00"/>
    <s v="WALLADPT31"/>
    <s v="WALLADPT"/>
    <s v="WALLADPT"/>
    <s v="Charger"/>
    <s v="CLICC Circ Desk"/>
    <m/>
  </r>
  <r>
    <x v="15"/>
    <n v="-1"/>
    <s v="UCLA Undergrad"/>
    <s v="Undergraduate"/>
    <d v="2023-01-26T00:00:00"/>
    <s v="WALLADPT33"/>
    <s v="WALLADPT"/>
    <s v="WALLADPT"/>
    <s v="Charger"/>
    <s v="CLICC Circ Desk"/>
    <m/>
  </r>
  <r>
    <x v="15"/>
    <n v="-1"/>
    <s v="UCLA Undergrad"/>
    <s v="Undergraduate"/>
    <d v="2023-01-26T00:00:00"/>
    <s v="WALLADPT36"/>
    <s v="WALLADPT"/>
    <s v="WALLADPT"/>
    <s v="Charger"/>
    <s v="CLICC Circ Desk"/>
    <m/>
  </r>
  <r>
    <x v="15"/>
    <n v="-1"/>
    <s v="UCLA Undergrad"/>
    <s v="Undergraduate"/>
    <d v="2023-01-26T00:00:00"/>
    <s v="WALLADPT39"/>
    <s v="WALLADPT"/>
    <s v="WALLADPT"/>
    <s v="Charger"/>
    <s v="CLICC Circ Desk"/>
    <m/>
  </r>
  <r>
    <x v="15"/>
    <n v="-1"/>
    <s v="UCLA Undergrad"/>
    <s v="Undergraduate"/>
    <d v="2023-01-26T00:00:00"/>
    <s v="WALLADPT44"/>
    <s v="WALLADPT"/>
    <s v="WALLADPT"/>
    <s v="Charger"/>
    <s v="CLICC Circ Desk"/>
    <m/>
  </r>
  <r>
    <x v="15"/>
    <n v="-1"/>
    <s v="UCLA Undergrad"/>
    <s v="Undergraduate"/>
    <d v="2023-01-26T00:00:00"/>
    <s v="WALLADPT46"/>
    <s v="WALLADPT"/>
    <s v="WALLADPT"/>
    <s v="Charger"/>
    <s v="CLICC Circ Desk"/>
    <m/>
  </r>
  <r>
    <x v="15"/>
    <n v="-1"/>
    <s v="UCLA Undergrad"/>
    <s v="Undergraduate"/>
    <d v="2023-01-26T00:00:00"/>
    <s v="WALLADPT48"/>
    <s v="WALLADPT"/>
    <s v="WALLADPT"/>
    <s v="Charger"/>
    <s v="CLICC Circ Desk"/>
    <m/>
  </r>
  <r>
    <x v="15"/>
    <n v="-1"/>
    <s v="UCLA Undergrad"/>
    <s v="Undergraduate"/>
    <d v="2023-01-26T00:00:00"/>
    <s v="WALLADPT49"/>
    <s v="WALLADPT"/>
    <s v="WALLADPT"/>
    <s v="Charger"/>
    <s v="CLICC Circ Desk"/>
    <m/>
  </r>
  <r>
    <x v="15"/>
    <n v="-1"/>
    <s v="UCLA Undergrad"/>
    <s v="Undergraduate"/>
    <d v="2023-02-02T00:00:00"/>
    <s v="CBK-243"/>
    <s v="CBK"/>
    <s v="ChromeBook"/>
    <s v="Device"/>
    <s v="Music Circ Desk"/>
    <s v="CBK-MUS-04"/>
  </r>
  <r>
    <x v="15"/>
    <n v="-1"/>
    <s v="UCLA Undergrad"/>
    <s v="Undergraduate"/>
    <d v="2023-02-02T00:00:00"/>
    <s v="CLICC-ML-0045"/>
    <s v="CLICC-ML"/>
    <s v="MacBook"/>
    <s v="Device"/>
    <s v="CLICC Circ Desk"/>
    <s v="ITS MacBook 115"/>
  </r>
  <r>
    <x v="15"/>
    <n v="-1"/>
    <s v="UCLA Undergrad"/>
    <s v="Undergraduate"/>
    <d v="2023-02-02T00:00:00"/>
    <s v="CLICC-ML-2095"/>
    <s v="CLICC-ML"/>
    <s v="MacBook"/>
    <s v="Device"/>
    <s v="CLICC Circ Desk"/>
    <s v="CLICC-ML-2095"/>
  </r>
  <r>
    <x v="15"/>
    <n v="-1"/>
    <s v="UCLA Undergrad"/>
    <s v="Undergraduate"/>
    <d v="2023-02-02T00:00:00"/>
    <s v="CLICC-MM-070"/>
    <s v="CLICC-MM"/>
    <s v="iPad"/>
    <s v="Device"/>
    <s v="CLICC Circ Desk"/>
    <m/>
  </r>
  <r>
    <x v="15"/>
    <n v="-1"/>
    <s v="UCLA Undergrad"/>
    <s v="Undergraduate"/>
    <d v="2023-02-08T00:00:00"/>
    <s v="CLICC-MM-013"/>
    <s v="CLICC-MM"/>
    <s v="iPad"/>
    <s v="Device"/>
    <s v="CLICC Circ Desk"/>
    <m/>
  </r>
  <r>
    <x v="15"/>
    <n v="-1"/>
    <s v="UCLA Undergrad"/>
    <s v="Undergraduate"/>
    <d v="2023-02-09T00:00:00"/>
    <s v="CLICC-ML-2021"/>
    <s v="CLICC-ML"/>
    <s v="MacBook"/>
    <s v="Device"/>
    <s v="CLICC Circ Desk"/>
    <s v="CLICC-ML-2021"/>
  </r>
  <r>
    <x v="15"/>
    <n v="-1"/>
    <s v="UCLA Undergrad"/>
    <s v="Undergraduate"/>
    <d v="2023-02-09T00:00:00"/>
    <s v="CLICC-ML-2041"/>
    <s v="CLICC-ML"/>
    <s v="MacBook"/>
    <s v="Device"/>
    <s v="CLICC Circ Desk"/>
    <s v="CLICC-ML-2041"/>
  </r>
  <r>
    <x v="15"/>
    <n v="-1"/>
    <s v="UCLA Undergrad"/>
    <s v="Undergraduate"/>
    <d v="2023-02-09T00:00:00"/>
    <s v="CLICC-MM-0018"/>
    <s v="CLICC-MM"/>
    <s v="iPad"/>
    <s v="Device"/>
    <s v="CLICC Circ Desk"/>
    <s v="ITS iPad 160"/>
  </r>
  <r>
    <x v="15"/>
    <n v="-1"/>
    <s v="UCLA Undergrad"/>
    <s v="Undergraduate"/>
    <d v="2023-02-09T00:00:00"/>
    <s v="FAC496"/>
    <s v="FAC"/>
    <s v="iPad"/>
    <s v="Device"/>
    <s v="CLICC Circ Desk"/>
    <s v="ITS iPad 96"/>
  </r>
  <r>
    <x v="15"/>
    <n v="-1"/>
    <s v="UCLA Undergrad"/>
    <s v="Undergraduate"/>
    <d v="2023-02-09T00:00:00"/>
    <s v="HP056"/>
    <s v="HP"/>
    <s v="HP Laptop"/>
    <s v="Device"/>
    <s v="CLICC Circ Desk"/>
    <s v="WL-YRL-06"/>
  </r>
  <r>
    <x v="15"/>
    <n v="-1"/>
    <s v="UCLA Undergrad"/>
    <s v="Undergraduate"/>
    <d v="2023-02-09T00:00:00"/>
    <s v="HP097"/>
    <s v="HP"/>
    <s v="HP Laptop"/>
    <s v="Device"/>
    <s v="CLICC Circ Desk"/>
    <s v="WL-POW-06"/>
  </r>
  <r>
    <x v="15"/>
    <n v="5546506040006530"/>
    <s v="UCLA Undergrad"/>
    <s v="Undergraduate"/>
    <d v="2023-02-09T00:00:00"/>
    <s v="CLICC-ML-0029"/>
    <s v="CLICC-ML"/>
    <s v="MacBook"/>
    <s v="Device"/>
    <s v="CLICC Circ Desk"/>
    <s v="ITS MacBook 138"/>
  </r>
  <r>
    <x v="15"/>
    <n v="5556260070006530"/>
    <s v="UCLA Undergrad"/>
    <s v="Undergraduate"/>
    <d v="2023-02-02T00:00:00"/>
    <s v="HP070"/>
    <s v="HP"/>
    <s v="HP Laptop"/>
    <s v="Device"/>
    <s v="CLICC Circ Desk"/>
    <s v="WL-YRL-20"/>
  </r>
  <r>
    <x v="16"/>
    <n v="-1"/>
    <s v="UCLA Graduate"/>
    <s v="Graduate"/>
    <d v="2023-01-27T00:00:00"/>
    <s v="HDST15"/>
    <s v="HDST"/>
    <s v="Headphones"/>
    <s v="Accessory"/>
    <s v="CLICC Circ Desk"/>
    <s v="HDS-POW-04"/>
  </r>
  <r>
    <x v="16"/>
    <n v="-1"/>
    <s v="UCLA Graduate"/>
    <s v="Graduate"/>
    <d v="2023-01-27T00:00:00"/>
    <s v="HPUSBC12"/>
    <s v="HPUSBC"/>
    <s v="HPUSBC"/>
    <s v="Charger"/>
    <s v="SEL Boelter Circ Desk"/>
    <m/>
  </r>
  <r>
    <x v="16"/>
    <n v="-1"/>
    <s v="UCLA Graduate"/>
    <s v="Graduate"/>
    <d v="2023-01-27T00:00:00"/>
    <s v="IPHONE17"/>
    <s v="IPHONE"/>
    <s v="IPHONE"/>
    <s v="Charger"/>
    <s v="SEL Boelter Circ Desk"/>
    <s v="IPH-BOE-01"/>
  </r>
  <r>
    <x v="16"/>
    <n v="-1"/>
    <s v="UCLA Graduate"/>
    <s v="Graduate"/>
    <d v="2023-01-27T00:00:00"/>
    <s v="IPHONE32"/>
    <s v="IPHONE"/>
    <s v="IPHONE"/>
    <s v="Charger"/>
    <s v="CLICC Circ Desk"/>
    <s v="IPH-YRL-08"/>
  </r>
  <r>
    <x v="16"/>
    <n v="-1"/>
    <s v="UCLA Graduate"/>
    <s v="Graduate"/>
    <d v="2023-01-27T00:00:00"/>
    <s v="IPHONE38"/>
    <s v="IPHONE"/>
    <s v="IPHONE"/>
    <s v="Charger"/>
    <s v="CLICC Circ Desk"/>
    <s v="IPH-YRL-14"/>
  </r>
  <r>
    <x v="16"/>
    <n v="-1"/>
    <s v="UCLA Graduate"/>
    <s v="Graduate"/>
    <d v="2023-01-27T00:00:00"/>
    <s v="MACUSBC09C09"/>
    <s v="MACUSBC"/>
    <s v="MACUSBC"/>
    <s v="Charger"/>
    <s v="CLICC Circ Desk"/>
    <s v="USBC-YRL-05"/>
  </r>
  <r>
    <x v="16"/>
    <n v="-1"/>
    <s v="UCLA Graduate"/>
    <s v="Graduate"/>
    <d v="2023-01-27T00:00:00"/>
    <s v="MACUSBC19C19"/>
    <s v="MACUSBC"/>
    <s v="MACUSBC"/>
    <s v="Charger"/>
    <s v="CLICC Circ Desk"/>
    <s v="USBC-POW-02"/>
  </r>
  <r>
    <x v="16"/>
    <n v="-1"/>
    <s v="UCLA Graduate"/>
    <s v="Graduate"/>
    <d v="2023-01-27T00:00:00"/>
    <s v="MACUSBC20C20"/>
    <s v="MACUSBC"/>
    <s v="MACUSBC"/>
    <s v="Charger"/>
    <s v="CLICC Circ Desk"/>
    <s v="USBC-POW-03"/>
  </r>
  <r>
    <x v="16"/>
    <n v="-1"/>
    <s v="UCLA Graduate"/>
    <s v="Graduate"/>
    <d v="2023-01-27T00:00:00"/>
    <s v="WALLADPT07"/>
    <s v="WALLADPT"/>
    <s v="WALLADPT"/>
    <s v="Charger"/>
    <s v="SEL Boelter Circ Desk"/>
    <s v="ADP-BOE-05"/>
  </r>
  <r>
    <x v="16"/>
    <n v="-1"/>
    <s v="UCLA Graduate"/>
    <s v="Graduate"/>
    <d v="2023-01-27T00:00:00"/>
    <s v="WALLADPT36"/>
    <s v="WALLADPT"/>
    <s v="WALLADPT"/>
    <s v="Charger"/>
    <s v="CLICC Circ Desk"/>
    <m/>
  </r>
  <r>
    <x v="16"/>
    <n v="-1"/>
    <s v="UCLA Graduate"/>
    <s v="Graduate"/>
    <d v="2023-01-27T00:00:00"/>
    <s v="WALLADPT38"/>
    <s v="WALLADPT"/>
    <s v="WALLADPT"/>
    <s v="Charger"/>
    <s v="CLICC Circ Desk"/>
    <m/>
  </r>
  <r>
    <x v="16"/>
    <n v="-1"/>
    <s v="UCLA Graduate"/>
    <s v="Graduate"/>
    <d v="2023-02-03T00:00:00"/>
    <s v="CBK051"/>
    <s v="CBK"/>
    <s v="ChromeBook"/>
    <s v="Device"/>
    <s v="Default Circulation Desk"/>
    <s v="CPOW-17"/>
  </r>
  <r>
    <x v="16"/>
    <n v="-1"/>
    <s v="UCLA Graduate"/>
    <s v="Graduate"/>
    <d v="2023-02-03T00:00:00"/>
    <s v="CBK196"/>
    <s v="CBK"/>
    <s v="ChromeBook"/>
    <s v="Device"/>
    <s v="Biomed Circ Desk"/>
    <s v="CBK-BIO-07"/>
  </r>
  <r>
    <x v="16"/>
    <n v="-1"/>
    <s v="UCLA Graduate"/>
    <s v="Graduate"/>
    <d v="2023-02-03T00:00:00"/>
    <s v="CBK203"/>
    <s v="CBK"/>
    <s v="ChromeBook"/>
    <s v="Device"/>
    <s v="Biomed Circ Desk"/>
    <s v="CBK-BIO-14"/>
  </r>
  <r>
    <x v="16"/>
    <n v="-1"/>
    <s v="UCLA Graduate"/>
    <s v="Graduate"/>
    <d v="2023-02-03T00:00:00"/>
    <s v="HP032"/>
    <s v="HP"/>
    <s v="HP Laptop"/>
    <s v="Device"/>
    <s v="CLICC Circ Desk"/>
    <s v="WL-GEO-02"/>
  </r>
  <r>
    <x v="16"/>
    <n v="-1"/>
    <s v="UCLA Graduate"/>
    <s v="Graduate"/>
    <d v="2023-02-03T00:00:00"/>
    <s v="HP134"/>
    <s v="HP"/>
    <s v="HP Laptop"/>
    <s v="Device"/>
    <s v="CLICC Circ Desk"/>
    <s v="WL-PC2-23"/>
  </r>
  <r>
    <x v="16"/>
    <n v="-1"/>
    <s v="UCLA Graduate"/>
    <s v="Graduate"/>
    <d v="2023-02-09T00:00:00"/>
    <s v="CBK198"/>
    <s v="CBK"/>
    <s v="ChromeBook"/>
    <s v="Device"/>
    <s v="Biomed Circ Desk"/>
    <s v="CBK-BIO-09"/>
  </r>
  <r>
    <x v="16"/>
    <n v="-1"/>
    <s v="UCLA Graduate"/>
    <s v="Graduate"/>
    <d v="2023-02-10T00:00:00"/>
    <s v="CLICC-ML-2039"/>
    <s v="CLICC-ML"/>
    <s v="MacBook"/>
    <s v="Device"/>
    <s v="CLICC Circ Desk"/>
    <s v="CLICC-ML-2039"/>
  </r>
  <r>
    <x v="16"/>
    <n v="-1"/>
    <s v="UCLA Graduate"/>
    <s v="Graduate"/>
    <d v="2023-02-10T00:00:00"/>
    <s v="CLICC-MM-0046"/>
    <s v="CLICC-MM"/>
    <s v="iPad"/>
    <s v="Device"/>
    <s v="CLICC Circ Desk"/>
    <s v="ITS iPad 46"/>
  </r>
  <r>
    <x v="16"/>
    <n v="-1"/>
    <s v="UCLA Graduate"/>
    <s v="Graduate"/>
    <d v="2023-02-10T00:00:00"/>
    <s v="CLICC-MM-009"/>
    <s v="CLICC-MM"/>
    <s v="iPad"/>
    <s v="Device"/>
    <s v="CLICC Circ Desk"/>
    <m/>
  </r>
  <r>
    <x v="16"/>
    <n v="-1"/>
    <s v="UCLA Graduate"/>
    <s v="Graduate"/>
    <d v="2023-02-10T00:00:00"/>
    <s v="HP022"/>
    <s v="HP"/>
    <s v="HP Laptop"/>
    <s v="Device"/>
    <s v="CLICC Circ Desk"/>
    <s v="WL-BCR-12"/>
  </r>
  <r>
    <x v="16"/>
    <n v="-1"/>
    <s v="UCLA Graduate"/>
    <s v="Graduate"/>
    <d v="2023-02-17T00:00:00"/>
    <s v="CLICC-MM-0215"/>
    <s v="CLICC-MM"/>
    <s v="iPad"/>
    <s v="Device"/>
    <s v="CLICC Circ Desk"/>
    <s v="ITS iPad 10"/>
  </r>
  <r>
    <x v="16"/>
    <n v="-1"/>
    <s v="UCLA Graduate"/>
    <s v="Graduate"/>
    <d v="2023-03-24T00:00:00"/>
    <s v="CLICC-MM-092"/>
    <s v="CLICC-MM"/>
    <s v="iPad"/>
    <s v="Device"/>
    <s v="CLICC Circ Desk"/>
    <m/>
  </r>
  <r>
    <x v="16"/>
    <n v="-1"/>
    <s v="UCLA Music Undergrad"/>
    <s v="Undergraduate"/>
    <d v="2023-01-27T00:00:00"/>
    <s v="MACUSBC19C19"/>
    <s v="MACUSBC"/>
    <s v="MACUSBC"/>
    <s v="Charger"/>
    <s v="CLICC Circ Desk"/>
    <s v="USBC-POW-02"/>
  </r>
  <r>
    <x v="16"/>
    <n v="-1"/>
    <s v="UCLA Staff"/>
    <s v="Staff"/>
    <d v="2023-02-03T00:00:00"/>
    <s v="CBK007"/>
    <s v="CBK"/>
    <s v="ChromeBook"/>
    <s v="Device"/>
    <s v="Arts Circ Desk"/>
    <s v="CBK-007"/>
  </r>
  <r>
    <x v="16"/>
    <n v="-1"/>
    <s v="UCLA Staff"/>
    <s v="Staff"/>
    <d v="2023-02-03T00:00:00"/>
    <s v="CBK046"/>
    <s v="CBK"/>
    <s v="ChromeBook"/>
    <s v="Device"/>
    <s v="Arts Circ Desk"/>
    <s v="CPOW-12"/>
  </r>
  <r>
    <x v="16"/>
    <n v="-1"/>
    <s v="UCLA Staff"/>
    <s v="Staff"/>
    <d v="2023-02-03T00:00:00"/>
    <s v="CBK258"/>
    <s v="CBK"/>
    <s v="ChromeBook"/>
    <s v="Device"/>
    <s v="Arts Circ Desk"/>
    <s v="CBK-CLICC-09"/>
  </r>
  <r>
    <x v="16"/>
    <n v="-1"/>
    <s v="UCLA Staff"/>
    <s v="Staff"/>
    <d v="2023-02-03T00:00:00"/>
    <s v="CBK384"/>
    <s v="CBK"/>
    <s v="ChromeBook"/>
    <s v="Device"/>
    <s v="Arts Circ Desk"/>
    <s v="CBK-CLICC-135"/>
  </r>
  <r>
    <x v="16"/>
    <n v="-1"/>
    <s v="UCLA Undergrad"/>
    <s v="Undergraduate"/>
    <d v="2023-01-27T00:00:00"/>
    <s v="CALC13"/>
    <s v="CALC"/>
    <s v="CALC"/>
    <s v="Accessory"/>
    <s v="CLICC Circ Desk"/>
    <m/>
  </r>
  <r>
    <x v="16"/>
    <n v="-1"/>
    <s v="UCLA Undergrad"/>
    <s v="Undergraduate"/>
    <d v="2023-01-27T00:00:00"/>
    <s v="HDST15"/>
    <s v="HDST"/>
    <s v="Headphones"/>
    <s v="Accessory"/>
    <s v="CLICC Circ Desk"/>
    <s v="HDS-POW-04"/>
  </r>
  <r>
    <x v="16"/>
    <n v="-1"/>
    <s v="UCLA Undergrad"/>
    <s v="Undergraduate"/>
    <d v="2023-01-27T00:00:00"/>
    <s v="HDST17"/>
    <s v="HDST"/>
    <s v="Headphones"/>
    <s v="Accessory"/>
    <s v="CLICC Circ Desk"/>
    <s v="HDS-POW-06"/>
  </r>
  <r>
    <x v="16"/>
    <n v="-1"/>
    <s v="UCLA Undergrad"/>
    <s v="Undergraduate"/>
    <d v="2023-01-27T00:00:00"/>
    <s v="HDST30"/>
    <s v="HDST"/>
    <s v="Headphones"/>
    <s v="Accessory"/>
    <s v="CLICC Circ Desk"/>
    <m/>
  </r>
  <r>
    <x v="16"/>
    <n v="-1"/>
    <s v="UCLA Undergrad"/>
    <s v="Undergraduate"/>
    <d v="2023-01-27T00:00:00"/>
    <s v="IPHONE02"/>
    <s v="IPHONE"/>
    <s v="IPHONE"/>
    <s v="Charger"/>
    <s v="Music Circ Desk"/>
    <s v="IPH-MUS-02"/>
  </r>
  <r>
    <x v="16"/>
    <n v="-1"/>
    <s v="UCLA Undergrad"/>
    <s v="Undergraduate"/>
    <d v="2023-01-27T00:00:00"/>
    <s v="IPHONE17"/>
    <s v="IPHONE"/>
    <s v="IPHONE"/>
    <s v="Charger"/>
    <s v="SEL Boelter Circ Desk"/>
    <s v="IPH-BOE-01"/>
  </r>
  <r>
    <x v="16"/>
    <n v="-1"/>
    <s v="UCLA Undergrad"/>
    <s v="Undergraduate"/>
    <d v="2023-01-27T00:00:00"/>
    <s v="IPHONE21"/>
    <s v="IPHONE"/>
    <s v="IPHONE"/>
    <s v="Charger"/>
    <s v="SEL Boelter Circ Desk"/>
    <s v="IPH-BOE-05"/>
  </r>
  <r>
    <x v="16"/>
    <n v="-1"/>
    <s v="UCLA Undergrad"/>
    <s v="Undergraduate"/>
    <d v="2023-01-27T00:00:00"/>
    <s v="IPHONE34"/>
    <s v="IPHONE"/>
    <s v="IPHONE"/>
    <s v="Charger"/>
    <s v="CLICC Circ Desk"/>
    <s v="IPH-YRL-10"/>
  </r>
  <r>
    <x v="16"/>
    <n v="-1"/>
    <s v="UCLA Undergrad"/>
    <s v="Undergraduate"/>
    <d v="2023-01-27T00:00:00"/>
    <s v="IPHONE37"/>
    <s v="IPHONE"/>
    <s v="IPHONE"/>
    <s v="Charger"/>
    <s v="CLICC Circ Desk"/>
    <s v="IPH-YRL-13"/>
  </r>
  <r>
    <x v="16"/>
    <n v="-1"/>
    <s v="UCLA Undergrad"/>
    <s v="Undergraduate"/>
    <d v="2023-01-27T00:00:00"/>
    <s v="IPHONE38"/>
    <s v="IPHONE"/>
    <s v="IPHONE"/>
    <s v="Charger"/>
    <s v="CLICC Circ Desk"/>
    <s v="IPH-YRL-14"/>
  </r>
  <r>
    <x v="16"/>
    <n v="-1"/>
    <s v="UCLA Undergrad"/>
    <s v="Undergraduate"/>
    <d v="2023-01-27T00:00:00"/>
    <s v="IPHONE48"/>
    <s v="IPHONE"/>
    <s v="IPHONE"/>
    <s v="Charger"/>
    <s v="CLICC Circ Desk"/>
    <s v="IPH-POW-04"/>
  </r>
  <r>
    <x v="16"/>
    <n v="-1"/>
    <s v="UCLA Undergrad"/>
    <s v="Undergraduate"/>
    <d v="2023-01-27T00:00:00"/>
    <s v="IPHONE52"/>
    <s v="IPHONE"/>
    <s v="IPHONE"/>
    <s v="Charger"/>
    <s v="CLICC Circ Desk"/>
    <s v="IPH-POW-08"/>
  </r>
  <r>
    <x v="16"/>
    <n v="-1"/>
    <s v="UCLA Undergrad"/>
    <s v="Undergraduate"/>
    <d v="2023-01-27T00:00:00"/>
    <s v="IPHONE60"/>
    <s v="IPHONE"/>
    <s v="IPHONE"/>
    <s v="Charger"/>
    <s v="Biomed Circ Desk"/>
    <s v="IPH-BIO-04"/>
  </r>
  <r>
    <x v="16"/>
    <n v="-1"/>
    <s v="UCLA Undergrad"/>
    <s v="Undergraduate"/>
    <d v="2023-01-27T00:00:00"/>
    <s v="IPHONE78"/>
    <s v="IPHONE"/>
    <s v="IPHONE"/>
    <s v="Charger"/>
    <s v="CLICC Circ Desk"/>
    <m/>
  </r>
  <r>
    <x v="16"/>
    <n v="-1"/>
    <s v="UCLA Undergrad"/>
    <s v="Undergraduate"/>
    <d v="2023-01-27T00:00:00"/>
    <s v="MACCHRG59"/>
    <s v="MACCHRG"/>
    <s v="MACCHRG"/>
    <s v="Charger"/>
    <s v="CLICC Circ Desk"/>
    <s v="MAGT-POW-13"/>
  </r>
  <r>
    <x v="16"/>
    <n v="-1"/>
    <s v="UCLA Undergrad"/>
    <s v="Undergraduate"/>
    <d v="2023-01-27T00:00:00"/>
    <s v="MACUSBC09C09"/>
    <s v="MACUSBC"/>
    <s v="MACUSBC"/>
    <s v="Charger"/>
    <s v="CLICC Circ Desk"/>
    <s v="USBC-YRL-05"/>
  </r>
  <r>
    <x v="16"/>
    <n v="-1"/>
    <s v="UCLA Undergrad"/>
    <s v="Undergraduate"/>
    <d v="2023-01-27T00:00:00"/>
    <s v="MACUSBC13C13"/>
    <s v="MACUSBC"/>
    <s v="MACUSBC"/>
    <s v="Charger"/>
    <s v="Default Circulation Desk"/>
    <s v="USBC-LOC-02"/>
  </r>
  <r>
    <x v="16"/>
    <n v="-1"/>
    <s v="UCLA Undergrad"/>
    <s v="Undergraduate"/>
    <d v="2023-01-27T00:00:00"/>
    <s v="MACUSBC19C19"/>
    <s v="MACUSBC"/>
    <s v="MACUSBC"/>
    <s v="Charger"/>
    <s v="CLICC Circ Desk"/>
    <s v="USBC-POW-02"/>
  </r>
  <r>
    <x v="16"/>
    <n v="-1"/>
    <s v="UCLA Undergrad"/>
    <s v="Undergraduate"/>
    <d v="2023-01-27T00:00:00"/>
    <s v="MACUSBC23C23"/>
    <s v="MACUSBC"/>
    <s v="MACUSBC"/>
    <s v="Charger"/>
    <s v="CLICC Circ Desk"/>
    <s v="USBC-POW-06"/>
  </r>
  <r>
    <x v="16"/>
    <n v="-1"/>
    <s v="UCLA Undergrad"/>
    <s v="Undergraduate"/>
    <d v="2023-01-27T00:00:00"/>
    <s v="MACUSBC24C24"/>
    <s v="MACUSBC"/>
    <s v="MACUSBC"/>
    <s v="Charger"/>
    <s v="CLICC Circ Desk"/>
    <s v="USBC-POW-07"/>
  </r>
  <r>
    <x v="16"/>
    <n v="-1"/>
    <s v="UCLA Undergrad"/>
    <s v="Undergraduate"/>
    <d v="2023-01-27T00:00:00"/>
    <s v="MACUSBC27C27"/>
    <s v="MACUSBC"/>
    <s v="MACUSBC"/>
    <s v="Charger"/>
    <s v="CLICC Circ Desk"/>
    <s v="USBC-POW-10"/>
  </r>
  <r>
    <x v="16"/>
    <n v="-1"/>
    <s v="UCLA Undergrad"/>
    <s v="Undergraduate"/>
    <d v="2023-01-27T00:00:00"/>
    <s v="OMNI16"/>
    <s v="OMNI"/>
    <s v="OMNI"/>
    <s v="Charger"/>
    <s v="SEL Boelter Circ Desk"/>
    <s v="OMN-BOE-06"/>
  </r>
  <r>
    <x v="16"/>
    <n v="-1"/>
    <s v="UCLA Undergrad"/>
    <s v="Undergraduate"/>
    <d v="2023-01-27T00:00:00"/>
    <s v="OMNI17"/>
    <s v="OMNI"/>
    <s v="OMNI"/>
    <s v="Charger"/>
    <s v="SEL Boelter Circ Desk"/>
    <s v="OMN-BOE-07"/>
  </r>
  <r>
    <x v="16"/>
    <n v="-1"/>
    <s v="UCLA Undergrad"/>
    <s v="Undergraduate"/>
    <d v="2023-01-27T00:00:00"/>
    <s v="OMNI24"/>
    <s v="OMNI"/>
    <s v="OMNI"/>
    <s v="Charger"/>
    <s v="Music Circ Desk"/>
    <s v="OMN-MUS-04"/>
  </r>
  <r>
    <x v="16"/>
    <n v="-1"/>
    <s v="UCLA Undergrad"/>
    <s v="Undergraduate"/>
    <d v="2023-01-27T00:00:00"/>
    <s v="OMNI50"/>
    <s v="OMNI"/>
    <s v="OMNI"/>
    <s v="Charger"/>
    <s v="CLICC Circ Desk"/>
    <m/>
  </r>
  <r>
    <x v="16"/>
    <n v="-1"/>
    <s v="UCLA Undergrad"/>
    <s v="Undergraduate"/>
    <d v="2023-01-27T00:00:00"/>
    <s v="WALLADPT05"/>
    <s v="WALLADPT"/>
    <s v="WALLADPT"/>
    <s v="Charger"/>
    <s v="SEL Boelter Circ Desk"/>
    <s v="ADP-BOE-03"/>
  </r>
  <r>
    <x v="16"/>
    <n v="-1"/>
    <s v="UCLA Undergrad"/>
    <s v="Undergraduate"/>
    <d v="2023-01-27T00:00:00"/>
    <s v="WALLADPT07"/>
    <s v="WALLADPT"/>
    <s v="WALLADPT"/>
    <s v="Charger"/>
    <s v="SEL Boelter Circ Desk"/>
    <s v="ADP-BOE-05"/>
  </r>
  <r>
    <x v="16"/>
    <n v="-1"/>
    <s v="UCLA Undergrad"/>
    <s v="Undergraduate"/>
    <d v="2023-01-27T00:00:00"/>
    <s v="WALLADPT28"/>
    <s v="WALLADPT"/>
    <s v="WALLADPT"/>
    <s v="Charger"/>
    <s v="CLICC Circ Desk"/>
    <m/>
  </r>
  <r>
    <x v="16"/>
    <n v="-1"/>
    <s v="UCLA Undergrad"/>
    <s v="Undergraduate"/>
    <d v="2023-01-27T00:00:00"/>
    <s v="WALLADPT39"/>
    <s v="WALLADPT"/>
    <s v="WALLADPT"/>
    <s v="Charger"/>
    <s v="CLICC Circ Desk"/>
    <m/>
  </r>
  <r>
    <x v="16"/>
    <n v="-1"/>
    <s v="UCLA Undergrad"/>
    <s v="Undergraduate"/>
    <d v="2023-01-27T00:00:00"/>
    <s v="WALLADPT44"/>
    <s v="WALLADPT"/>
    <s v="WALLADPT"/>
    <s v="Charger"/>
    <s v="CLICC Circ Desk"/>
    <m/>
  </r>
  <r>
    <x v="16"/>
    <n v="-1"/>
    <s v="UCLA Undergrad"/>
    <s v="Undergraduate"/>
    <d v="2023-01-27T00:00:00"/>
    <s v="WALLADPT46"/>
    <s v="WALLADPT"/>
    <s v="WALLADPT"/>
    <s v="Charger"/>
    <s v="CLICC Circ Desk"/>
    <m/>
  </r>
  <r>
    <x v="16"/>
    <n v="-1"/>
    <s v="UCLA Undergrad"/>
    <s v="Undergraduate"/>
    <d v="2023-01-27T00:00:00"/>
    <s v="WALLADPT48"/>
    <s v="WALLADPT"/>
    <s v="WALLADPT"/>
    <s v="Charger"/>
    <s v="CLICC Circ Desk"/>
    <m/>
  </r>
  <r>
    <x v="16"/>
    <n v="-1"/>
    <s v="UCLA Undergrad"/>
    <s v="Undergraduate"/>
    <d v="2023-02-03T00:00:00"/>
    <s v="CBK029"/>
    <s v="CBK"/>
    <s v="ChromeBook"/>
    <s v="Device"/>
    <s v="Management Circ Desk"/>
    <s v="CBK-029"/>
  </r>
  <r>
    <x v="16"/>
    <n v="-1"/>
    <s v="UCLA Undergrad"/>
    <s v="Undergraduate"/>
    <d v="2023-02-03T00:00:00"/>
    <s v="CBK030"/>
    <s v="CBK"/>
    <s v="ChromeBook"/>
    <s v="Device"/>
    <s v="Management Circ Desk"/>
    <s v="CBK-030"/>
  </r>
  <r>
    <x v="16"/>
    <n v="-1"/>
    <s v="UCLA Undergrad"/>
    <s v="Undergraduate"/>
    <d v="2023-02-03T00:00:00"/>
    <s v="CBK060"/>
    <s v="CBK"/>
    <s v="ChromeBook"/>
    <s v="Device"/>
    <s v="Default Circulation Desk"/>
    <s v="CBCR-31"/>
  </r>
  <r>
    <x v="16"/>
    <n v="-1"/>
    <s v="UCLA Undergrad"/>
    <s v="Undergraduate"/>
    <d v="2023-02-03T00:00:00"/>
    <s v="CBK082"/>
    <s v="CBK"/>
    <s v="ChromeBook"/>
    <s v="Device"/>
    <s v="Default Circulation Desk"/>
    <s v="CYRL-08"/>
  </r>
  <r>
    <x v="16"/>
    <n v="-1"/>
    <s v="UCLA Undergrad"/>
    <s v="Undergraduate"/>
    <d v="2023-02-03T00:00:00"/>
    <s v="CBK130"/>
    <s v="CBK"/>
    <s v="ChromeBook"/>
    <s v="Device"/>
    <s v="Default Circulation Desk"/>
    <s v="CMUS-01"/>
  </r>
  <r>
    <x v="16"/>
    <n v="-1"/>
    <s v="UCLA Undergrad"/>
    <s v="Undergraduate"/>
    <d v="2023-02-03T00:00:00"/>
    <s v="CLICC-ML-0131"/>
    <s v="CLICC-ML"/>
    <s v="MacBook"/>
    <s v="Device"/>
    <s v="CLICC Circ Desk"/>
    <s v="ITS MacBook 113"/>
  </r>
  <r>
    <x v="16"/>
    <n v="-1"/>
    <s v="UCLA Undergrad"/>
    <s v="Undergraduate"/>
    <d v="2023-02-03T00:00:00"/>
    <s v="CLICC-ML-2089"/>
    <s v="CLICC-ML"/>
    <s v="MacBook"/>
    <s v="Device"/>
    <s v="CLICC Circ Desk"/>
    <s v="CLICC-ML-2089"/>
  </r>
  <r>
    <x v="16"/>
    <n v="-1"/>
    <s v="UCLA Undergrad"/>
    <s v="Undergraduate"/>
    <d v="2023-02-03T00:00:00"/>
    <s v="CLICC-ML-2100"/>
    <s v="CLICC-ML"/>
    <s v="MacBook"/>
    <s v="Device"/>
    <s v="CLICC Circ Desk"/>
    <s v="CLICC-ML-2100"/>
  </r>
  <r>
    <x v="16"/>
    <n v="-1"/>
    <s v="UCLA Undergrad"/>
    <s v="Undergraduate"/>
    <d v="2023-02-03T00:00:00"/>
    <s v="HP038"/>
    <s v="HP"/>
    <s v="HP Laptop"/>
    <s v="Device"/>
    <s v="CLICC Circ Desk"/>
    <s v="WL-SEL-03"/>
  </r>
  <r>
    <x v="16"/>
    <n v="-1"/>
    <s v="UCLA Undergrad"/>
    <s v="Undergraduate"/>
    <d v="2023-02-03T00:00:00"/>
    <s v="HP074"/>
    <s v="HP"/>
    <s v="HP Laptop"/>
    <s v="Device"/>
    <s v="CLICC Circ Desk"/>
    <s v="WL-RC2-04"/>
  </r>
  <r>
    <x v="16"/>
    <n v="-1"/>
    <s v="UCLA Undergrad"/>
    <s v="Undergraduate"/>
    <d v="2023-02-03T00:00:00"/>
    <s v="HP148"/>
    <s v="HP"/>
    <s v="HP Laptop"/>
    <s v="Device"/>
    <s v="CLICC Circ Desk"/>
    <s v="WL-LTL-02"/>
  </r>
  <r>
    <x v="16"/>
    <n v="-1"/>
    <s v="UCLA Undergrad"/>
    <s v="Undergraduate"/>
    <d v="2023-02-09T00:00:00"/>
    <s v="CLICC-ML-0100"/>
    <s v="CLICC-ML"/>
    <s v="MacBook"/>
    <s v="Device"/>
    <s v="CLICC Circ Desk"/>
    <s v="ITS MacBook 98"/>
  </r>
  <r>
    <x v="16"/>
    <n v="-1"/>
    <s v="UCLA Undergrad"/>
    <s v="Undergraduate"/>
    <d v="2023-02-09T00:00:00"/>
    <s v="CLICC-ML-0137"/>
    <s v="CLICC-ML"/>
    <s v="MacBook"/>
    <s v="Device"/>
    <s v="CLICC Circ Desk"/>
    <s v="ITS MacBook 60"/>
  </r>
  <r>
    <x v="16"/>
    <n v="-1"/>
    <s v="UCLA Undergrad"/>
    <s v="Undergraduate"/>
    <d v="2023-02-09T00:00:00"/>
    <s v="HP144"/>
    <s v="HP"/>
    <s v="HP Laptop"/>
    <s v="Device"/>
    <s v="CLICC Circ Desk"/>
    <s v="WL-UNA-03"/>
  </r>
  <r>
    <x v="16"/>
    <n v="-1"/>
    <s v="UCLA Undergrad"/>
    <s v="Undergraduate"/>
    <d v="2023-02-10T00:00:00"/>
    <s v="CLICC-ML-0129"/>
    <s v="CLICC-ML"/>
    <s v="MacBook"/>
    <s v="Device"/>
    <s v="CLICC Circ Desk"/>
    <s v="ITS MacBook 22"/>
  </r>
  <r>
    <x v="16"/>
    <n v="-1"/>
    <s v="UCLA Undergrad"/>
    <s v="Undergraduate"/>
    <d v="2023-02-10T00:00:00"/>
    <s v="CLICC-ML-2060"/>
    <s v="CLICC-ML"/>
    <s v="MacBook"/>
    <s v="Device"/>
    <s v="CLICC Circ Desk"/>
    <s v="CLICC-ML-2060"/>
  </r>
  <r>
    <x v="16"/>
    <n v="-1"/>
    <s v="UCLA Undergrad"/>
    <s v="Undergraduate"/>
    <d v="2023-02-10T00:00:00"/>
    <s v="FAC606"/>
    <s v="FAC"/>
    <s v="iPad"/>
    <s v="Device"/>
    <s v="CLICC Circ Desk"/>
    <s v="ITS iPad 206"/>
  </r>
  <r>
    <x v="16"/>
    <n v="5562228460006530"/>
    <s v="UCLA Undergrad"/>
    <s v="Undergraduate"/>
    <d v="2023-02-03T00:00:00"/>
    <s v="CLICC-ML-2017"/>
    <s v="CLICC-ML"/>
    <s v="MacBook"/>
    <s v="Device"/>
    <s v="CLICC Circ Desk"/>
    <s v="CLICC-ML-2017"/>
  </r>
  <r>
    <x v="17"/>
    <n v="-1"/>
    <s v="UCLA Music Grad"/>
    <s v="Graduate"/>
    <d v="2023-01-28T00:00:00"/>
    <s v="OMNI25"/>
    <s v="OMNI"/>
    <s v="OMNI"/>
    <s v="Charger"/>
    <s v="Music Circ Desk"/>
    <s v="OMN-MUS-05"/>
  </r>
  <r>
    <x v="18"/>
    <n v="-1"/>
    <s v="UCLA Undergrad"/>
    <s v="Undergraduate"/>
    <d v="2023-01-29T00:00:00"/>
    <s v="IPHONE40"/>
    <s v="IPHONE"/>
    <s v="IPHONE"/>
    <s v="Charger"/>
    <s v="Default Circulation Desk"/>
    <s v="IPH-LOC-02"/>
  </r>
  <r>
    <x v="18"/>
    <n v="-1"/>
    <s v="UCLA Undergrad"/>
    <s v="Undergraduate"/>
    <d v="2023-01-29T00:00:00"/>
    <s v="MACUSBC16C16"/>
    <s v="MACUSBC"/>
    <s v="MACUSBC"/>
    <s v="Charger"/>
    <s v="Default Circulation Desk"/>
    <s v="USBC-LOC-05"/>
  </r>
  <r>
    <x v="18"/>
    <n v="-1"/>
    <s v="UCLA Undergrad"/>
    <s v="Undergraduate"/>
    <d v="2023-02-05T00:00:00"/>
    <s v="CBK159"/>
    <s v="CBK"/>
    <s v="ChromeBook"/>
    <s v="Device"/>
    <s v="Default Circulation Desk"/>
    <s v="CL-BOE-05"/>
  </r>
  <r>
    <x v="18"/>
    <n v="-1"/>
    <s v="UCLA Undergrad"/>
    <s v="Undergraduate"/>
    <d v="2023-02-05T00:00:00"/>
    <s v="CBK215"/>
    <s v="CBK"/>
    <s v="ChromeBook"/>
    <s v="Device"/>
    <s v="SEL Boelter Circ Desk"/>
    <s v="CBK-BOE-06"/>
  </r>
  <r>
    <x v="18"/>
    <n v="-1"/>
    <s v="UCLA Undergrad"/>
    <s v="Undergraduate"/>
    <d v="2023-02-05T00:00:00"/>
    <s v="CBK254"/>
    <s v="CBK"/>
    <s v="ChromeBook"/>
    <s v="Device"/>
    <s v="Default Circulation Desk"/>
    <s v="CBK-CLICC-05"/>
  </r>
  <r>
    <x v="18"/>
    <n v="-1"/>
    <s v="UCLA Undergrad"/>
    <s v="Undergraduate"/>
    <d v="2023-02-12T00:00:00"/>
    <s v="CBK196"/>
    <s v="CBK"/>
    <s v="ChromeBook"/>
    <s v="Device"/>
    <s v="Biomed Circ Desk"/>
    <s v="CBK-BIO-07"/>
  </r>
  <r>
    <x v="19"/>
    <n v="-1"/>
    <s v="UCLA Academic"/>
    <s v="Academic"/>
    <d v="2023-02-06T00:00:00"/>
    <s v="CBK404"/>
    <s v="CBK"/>
    <s v="ChromeBook"/>
    <s v="Device"/>
    <s v="CLICC Circ Desk"/>
    <s v="CBK-CLICC-155"/>
  </r>
  <r>
    <x v="19"/>
    <n v="-1"/>
    <s v="UCLA Graduate"/>
    <s v="Graduate"/>
    <d v="2023-01-30T00:00:00"/>
    <s v="HDST17"/>
    <s v="HDST"/>
    <s v="Headphones"/>
    <s v="Accessory"/>
    <s v="CLICC Circ Desk"/>
    <s v="HDS-POW-06"/>
  </r>
  <r>
    <x v="19"/>
    <n v="-1"/>
    <s v="UCLA Graduate"/>
    <s v="Graduate"/>
    <d v="2023-01-30T00:00:00"/>
    <s v="HPUSBC12"/>
    <s v="HPUSBC"/>
    <s v="HPUSBC"/>
    <s v="Charger"/>
    <s v="SEL Boelter Circ Desk"/>
    <m/>
  </r>
  <r>
    <x v="19"/>
    <n v="-1"/>
    <s v="UCLA Graduate"/>
    <s v="Graduate"/>
    <d v="2023-01-30T00:00:00"/>
    <s v="IPHONE17"/>
    <s v="IPHONE"/>
    <s v="IPHONE"/>
    <s v="Charger"/>
    <s v="SEL Boelter Circ Desk"/>
    <s v="IPH-BOE-01"/>
  </r>
  <r>
    <x v="19"/>
    <n v="-1"/>
    <s v="UCLA Graduate"/>
    <s v="Graduate"/>
    <d v="2023-01-30T00:00:00"/>
    <s v="IPHONE21"/>
    <s v="IPHONE"/>
    <s v="IPHONE"/>
    <s v="Charger"/>
    <s v="SEL Boelter Circ Desk"/>
    <s v="IPH-BOE-05"/>
  </r>
  <r>
    <x v="19"/>
    <n v="-1"/>
    <s v="UCLA Graduate"/>
    <s v="Graduate"/>
    <d v="2023-01-30T00:00:00"/>
    <s v="MACCHRG67"/>
    <s v="MACCHRG"/>
    <s v="MACCHRG"/>
    <s v="Charger"/>
    <s v="Biomed Circ Desk"/>
    <s v="MAGT-BIO-06"/>
  </r>
  <r>
    <x v="19"/>
    <n v="-1"/>
    <s v="UCLA Graduate"/>
    <s v="Graduate"/>
    <d v="2023-01-30T00:00:00"/>
    <s v="MACUSBC06C06"/>
    <s v="MACUSBC"/>
    <s v="MACUSBC"/>
    <s v="Charger"/>
    <s v="CLICC Circ Desk"/>
    <s v="USBC-YRL-02"/>
  </r>
  <r>
    <x v="19"/>
    <n v="-1"/>
    <s v="UCLA Graduate"/>
    <s v="Graduate"/>
    <d v="2023-01-30T00:00:00"/>
    <s v="MACUSBC08C08"/>
    <s v="MACUSBC"/>
    <s v="MACUSBC"/>
    <s v="Charger"/>
    <s v="CLICC Circ Desk"/>
    <s v="USBC-YRL-04"/>
  </r>
  <r>
    <x v="19"/>
    <n v="-1"/>
    <s v="UCLA Graduate"/>
    <s v="Graduate"/>
    <d v="2023-01-30T00:00:00"/>
    <s v="MACUSBC20C20"/>
    <s v="MACUSBC"/>
    <s v="MACUSBC"/>
    <s v="Charger"/>
    <s v="CLICC Circ Desk"/>
    <s v="USBC-POW-03"/>
  </r>
  <r>
    <x v="19"/>
    <n v="-1"/>
    <s v="UCLA Graduate"/>
    <s v="Graduate"/>
    <d v="2023-01-30T00:00:00"/>
    <s v="MACUSBC27C27"/>
    <s v="MACUSBC"/>
    <s v="MACUSBC"/>
    <s v="Charger"/>
    <s v="CLICC Circ Desk"/>
    <s v="USBC-POW-10"/>
  </r>
  <r>
    <x v="19"/>
    <n v="-1"/>
    <s v="UCLA Graduate"/>
    <s v="Graduate"/>
    <d v="2023-01-30T00:00:00"/>
    <s v="UVGA19"/>
    <s v="UVGA"/>
    <s v="UVGA"/>
    <s v="Cable"/>
    <s v="CLICC Circ Desk"/>
    <m/>
  </r>
  <r>
    <x v="19"/>
    <n v="-1"/>
    <s v="UCLA Graduate"/>
    <s v="Graduate"/>
    <d v="2023-01-30T00:00:00"/>
    <s v="WALLADPT05"/>
    <s v="WALLADPT"/>
    <s v="WALLADPT"/>
    <s v="Charger"/>
    <s v="SEL Boelter Circ Desk"/>
    <s v="ADP-BOE-03"/>
  </r>
  <r>
    <x v="19"/>
    <n v="-1"/>
    <s v="UCLA Graduate"/>
    <s v="Graduate"/>
    <d v="2023-01-30T00:00:00"/>
    <s v="WALLADPT07"/>
    <s v="WALLADPT"/>
    <s v="WALLADPT"/>
    <s v="Charger"/>
    <s v="SEL Boelter Circ Desk"/>
    <s v="ADP-BOE-05"/>
  </r>
  <r>
    <x v="19"/>
    <n v="-1"/>
    <s v="UCLA Graduate"/>
    <s v="Graduate"/>
    <d v="2023-01-30T00:00:00"/>
    <s v="WALLADPT49"/>
    <s v="WALLADPT"/>
    <s v="WALLADPT"/>
    <s v="Charger"/>
    <s v="CLICC Circ Desk"/>
    <m/>
  </r>
  <r>
    <x v="19"/>
    <n v="-1"/>
    <s v="UCLA Graduate"/>
    <s v="Graduate"/>
    <d v="2023-02-06T00:00:00"/>
    <s v="CBK203"/>
    <s v="CBK"/>
    <s v="ChromeBook"/>
    <s v="Device"/>
    <s v="Biomed Circ Desk"/>
    <s v="CBK-BIO-14"/>
  </r>
  <r>
    <x v="19"/>
    <n v="-1"/>
    <s v="UCLA Graduate"/>
    <s v="Graduate"/>
    <d v="2023-02-06T00:00:00"/>
    <s v="CBK206"/>
    <s v="CBK"/>
    <s v="ChromeBook"/>
    <s v="Device"/>
    <s v="Biomed Circ Desk"/>
    <s v="CBK-BIO-17"/>
  </r>
  <r>
    <x v="19"/>
    <n v="-1"/>
    <s v="UCLA Graduate"/>
    <s v="Graduate"/>
    <d v="2023-02-06T00:00:00"/>
    <s v="CLICC-ML-0069"/>
    <s v="CLICC-ML"/>
    <s v="MacBook"/>
    <s v="Device"/>
    <s v="CLICC Circ Desk"/>
    <s v="ITS MacBook 47"/>
  </r>
  <r>
    <x v="19"/>
    <n v="-1"/>
    <s v="UCLA Graduate"/>
    <s v="Graduate"/>
    <d v="2023-02-06T00:00:00"/>
    <s v="CLICC-ML-2004"/>
    <s v="CLICC-ML"/>
    <s v="MacBook"/>
    <s v="Device"/>
    <s v="CLICC Circ Desk"/>
    <s v="CLICC-ML-2004"/>
  </r>
  <r>
    <x v="19"/>
    <n v="-1"/>
    <s v="UCLA Graduate"/>
    <s v="Graduate"/>
    <d v="2023-02-06T00:00:00"/>
    <s v="HP143"/>
    <s v="HP"/>
    <s v="HP Laptop"/>
    <s v="Device"/>
    <s v="CLICC Circ Desk"/>
    <s v="WL-UNA-02"/>
  </r>
  <r>
    <x v="19"/>
    <n v="-1"/>
    <s v="UCLA Graduate"/>
    <s v="Graduate"/>
    <d v="2023-02-13T00:00:00"/>
    <s v="CBK199"/>
    <s v="CBK"/>
    <s v="ChromeBook"/>
    <s v="Device"/>
    <s v="Biomed Circ Desk"/>
    <s v="CBK-BIO-10"/>
  </r>
  <r>
    <x v="19"/>
    <n v="-1"/>
    <s v="UCLA Graduate"/>
    <s v="Graduate"/>
    <d v="2023-02-13T00:00:00"/>
    <s v="HP123"/>
    <s v="HP"/>
    <s v="HP Laptop"/>
    <s v="Device"/>
    <s v="CLICC Circ Desk"/>
    <s v="WL-PC2-12"/>
  </r>
  <r>
    <x v="19"/>
    <n v="-1"/>
    <s v="UCLA Graduate"/>
    <s v="Graduate"/>
    <d v="2023-02-13T00:00:00"/>
    <s v="HP131"/>
    <s v="HP"/>
    <s v="HP Laptop"/>
    <s v="Device"/>
    <s v="CLICC Circ Desk"/>
    <s v="WL-PC2-20"/>
  </r>
  <r>
    <x v="19"/>
    <n v="-1"/>
    <s v="UCLA Graduate"/>
    <s v="Graduate"/>
    <d v="2023-03-24T00:00:00"/>
    <s v="CLICC-ML-2038"/>
    <s v="CLICC-ML"/>
    <s v="MacBook"/>
    <s v="Device"/>
    <s v="CLICC Circ Desk"/>
    <s v="CLICC-ML-2038"/>
  </r>
  <r>
    <x v="19"/>
    <n v="-1"/>
    <s v="UCLA Music Grad"/>
    <s v="Graduate"/>
    <d v="2023-01-30T00:00:00"/>
    <s v="IPHONE02"/>
    <s v="IPHONE"/>
    <s v="IPHONE"/>
    <s v="Charger"/>
    <s v="Music Circ Desk"/>
    <s v="IPH-MUS-02"/>
  </r>
  <r>
    <x v="19"/>
    <n v="-1"/>
    <s v="UCLA Music Grad"/>
    <s v="Graduate"/>
    <d v="2023-01-30T00:00:00"/>
    <s v="MACCHRG06"/>
    <s v="MACCHRG"/>
    <s v="MACCHRG"/>
    <s v="Charger"/>
    <s v="Music Circ Desk"/>
    <s v="MAGT-MUS-06"/>
  </r>
  <r>
    <x v="19"/>
    <n v="-1"/>
    <s v="UCLA Music Grad"/>
    <s v="Graduate"/>
    <d v="2023-01-30T00:00:00"/>
    <s v="OMNI25"/>
    <s v="OMNI"/>
    <s v="OMNI"/>
    <s v="Charger"/>
    <s v="Music Circ Desk"/>
    <s v="OMN-MUS-05"/>
  </r>
  <r>
    <x v="19"/>
    <n v="-1"/>
    <s v="UCLA Staff"/>
    <s v="Staff"/>
    <d v="2023-02-06T00:00:00"/>
    <s v="CBK190"/>
    <s v="CBK"/>
    <s v="ChromeBook"/>
    <s v="Device"/>
    <s v="Biomed Circ Desk"/>
    <s v="CBK-BIO-01"/>
  </r>
  <r>
    <x v="19"/>
    <n v="-1"/>
    <s v="UCLA Staff"/>
    <s v="Staff"/>
    <d v="2023-02-10T00:00:00"/>
    <s v="HP034"/>
    <s v="HP"/>
    <s v="HP Laptop"/>
    <s v="Device"/>
    <s v="CLICC Circ Desk"/>
    <s v="WL-GEO-004"/>
  </r>
  <r>
    <x v="19"/>
    <n v="-1"/>
    <s v="UCLA Undergrad"/>
    <s v="Undergraduate"/>
    <d v="2023-01-30T00:00:00"/>
    <s v="ANKER04"/>
    <s v="ANKER"/>
    <s v="ANKER"/>
    <s v="Charger"/>
    <s v="CLICC Circ Desk"/>
    <m/>
  </r>
  <r>
    <x v="19"/>
    <n v="-1"/>
    <s v="UCLA Undergrad"/>
    <s v="Undergraduate"/>
    <d v="2023-01-30T00:00:00"/>
    <s v="CALC07"/>
    <s v="CALC"/>
    <s v="CALC"/>
    <s v="Accessory"/>
    <s v="CLICC Circ Desk"/>
    <s v="CAL-POW-06"/>
  </r>
  <r>
    <x v="19"/>
    <n v="-1"/>
    <s v="UCLA Undergrad"/>
    <s v="Undergraduate"/>
    <d v="2023-01-30T00:00:00"/>
    <s v="CALC08"/>
    <s v="CALC"/>
    <s v="CALC"/>
    <s v="Accessory"/>
    <s v="CLICC Circ Desk"/>
    <s v="CAL-POW-07"/>
  </r>
  <r>
    <x v="19"/>
    <n v="-1"/>
    <s v="UCLA Undergrad"/>
    <s v="Undergraduate"/>
    <d v="2023-01-30T00:00:00"/>
    <s v="CALC22"/>
    <s v="CALC"/>
    <s v="CALC"/>
    <s v="Accessory"/>
    <s v="SEL Boelter Circ Desk"/>
    <m/>
  </r>
  <r>
    <x v="19"/>
    <n v="-1"/>
    <s v="UCLA Undergrad"/>
    <s v="Undergraduate"/>
    <d v="2023-01-30T00:00:00"/>
    <s v="HDMIC14"/>
    <s v="HDMIC"/>
    <s v="HDMIC"/>
    <s v="Cable"/>
    <s v="CLICC Circ Desk"/>
    <s v="HDMC-YRL-06"/>
  </r>
  <r>
    <x v="19"/>
    <n v="-1"/>
    <s v="UCLA Undergrad"/>
    <s v="Undergraduate"/>
    <d v="2023-01-30T00:00:00"/>
    <s v="HDST19"/>
    <s v="HDST"/>
    <s v="Headphones"/>
    <s v="Accessory"/>
    <s v="Biomed Circ Desk"/>
    <s v="HDS-BIO-02"/>
  </r>
  <r>
    <x v="19"/>
    <n v="-1"/>
    <s v="UCLA Undergrad"/>
    <s v="Undergraduate"/>
    <d v="2023-01-30T00:00:00"/>
    <s v="HDST29"/>
    <s v="HDST"/>
    <s v="Headphones"/>
    <s v="Accessory"/>
    <s v="Biomed Circ Desk"/>
    <s v="HDS-BIO-12"/>
  </r>
  <r>
    <x v="19"/>
    <n v="-1"/>
    <s v="UCLA Undergrad"/>
    <s v="Undergraduate"/>
    <d v="2023-01-30T00:00:00"/>
    <s v="HPUSBC12"/>
    <s v="HPUSBC"/>
    <s v="HPUSBC"/>
    <s v="Charger"/>
    <s v="SEL Boelter Circ Desk"/>
    <m/>
  </r>
  <r>
    <x v="19"/>
    <n v="-1"/>
    <s v="UCLA Undergrad"/>
    <s v="Undergraduate"/>
    <d v="2023-01-30T00:00:00"/>
    <s v="HPUSBC15"/>
    <s v="HPUSBC"/>
    <s v="HPUSBC"/>
    <s v="Charger"/>
    <s v="SEL Boelter Circ Desk"/>
    <m/>
  </r>
  <r>
    <x v="19"/>
    <n v="-1"/>
    <s v="UCLA Undergrad"/>
    <s v="Undergraduate"/>
    <d v="2023-01-30T00:00:00"/>
    <s v="IPHONE03"/>
    <s v="IPHONE"/>
    <s v="IPHONE"/>
    <s v="Charger"/>
    <s v="Music Circ Desk"/>
    <s v="IPH-MUS-03"/>
  </r>
  <r>
    <x v="19"/>
    <n v="-1"/>
    <s v="UCLA Undergrad"/>
    <s v="Undergraduate"/>
    <d v="2023-01-30T00:00:00"/>
    <s v="IPHONE17"/>
    <s v="IPHONE"/>
    <s v="IPHONE"/>
    <s v="Charger"/>
    <s v="SEL Boelter Circ Desk"/>
    <s v="IPH-BOE-01"/>
  </r>
  <r>
    <x v="19"/>
    <n v="-1"/>
    <s v="UCLA Undergrad"/>
    <s v="Undergraduate"/>
    <d v="2023-01-30T00:00:00"/>
    <s v="IPHONE18"/>
    <s v="IPHONE"/>
    <s v="IPHONE"/>
    <s v="Charger"/>
    <s v="SEL Boelter Circ Desk"/>
    <s v="IPH-BOE-02"/>
  </r>
  <r>
    <x v="19"/>
    <n v="-1"/>
    <s v="UCLA Undergrad"/>
    <s v="Undergraduate"/>
    <d v="2023-01-30T00:00:00"/>
    <s v="IPHONE20"/>
    <s v="IPHONE"/>
    <s v="IPHONE"/>
    <s v="Charger"/>
    <s v="SEL Boelter Circ Desk"/>
    <s v="IPH-BOE-04"/>
  </r>
  <r>
    <x v="19"/>
    <n v="-1"/>
    <s v="UCLA Undergrad"/>
    <s v="Undergraduate"/>
    <d v="2023-01-30T00:00:00"/>
    <s v="IPHONE25"/>
    <s v="IPHONE"/>
    <s v="IPHONE"/>
    <s v="Charger"/>
    <s v="CLICC Circ Desk"/>
    <s v="IPH-YRL-01"/>
  </r>
  <r>
    <x v="19"/>
    <n v="-1"/>
    <s v="UCLA Undergrad"/>
    <s v="Undergraduate"/>
    <d v="2023-01-30T00:00:00"/>
    <s v="IPHONE32"/>
    <s v="IPHONE"/>
    <s v="IPHONE"/>
    <s v="Charger"/>
    <s v="CLICC Circ Desk"/>
    <s v="IPH-YRL-08"/>
  </r>
  <r>
    <x v="19"/>
    <n v="-1"/>
    <s v="UCLA Undergrad"/>
    <s v="Undergraduate"/>
    <d v="2023-01-30T00:00:00"/>
    <s v="IPHONE33"/>
    <s v="IPHONE"/>
    <s v="IPHONE"/>
    <s v="Charger"/>
    <s v="CLICC Circ Desk"/>
    <s v="IPH-YRL-09"/>
  </r>
  <r>
    <x v="19"/>
    <n v="-1"/>
    <s v="UCLA Undergrad"/>
    <s v="Undergraduate"/>
    <d v="2023-01-30T00:00:00"/>
    <s v="IPHONE34"/>
    <s v="IPHONE"/>
    <s v="IPHONE"/>
    <s v="Charger"/>
    <s v="CLICC Circ Desk"/>
    <s v="IPH-YRL-10"/>
  </r>
  <r>
    <x v="19"/>
    <n v="-1"/>
    <s v="UCLA Undergrad"/>
    <s v="Undergraduate"/>
    <d v="2023-01-30T00:00:00"/>
    <s v="IPHONE38"/>
    <s v="IPHONE"/>
    <s v="IPHONE"/>
    <s v="Charger"/>
    <s v="CLICC Circ Desk"/>
    <s v="IPH-YRL-14"/>
  </r>
  <r>
    <x v="19"/>
    <n v="-1"/>
    <s v="UCLA Undergrad"/>
    <s v="Undergraduate"/>
    <d v="2023-01-30T00:00:00"/>
    <s v="IPHONE48"/>
    <s v="IPHONE"/>
    <s v="IPHONE"/>
    <s v="Charger"/>
    <s v="CLICC Circ Desk"/>
    <s v="IPH-POW-04"/>
  </r>
  <r>
    <x v="19"/>
    <n v="-1"/>
    <s v="UCLA Undergrad"/>
    <s v="Undergraduate"/>
    <d v="2023-01-30T00:00:00"/>
    <s v="IPHONE52"/>
    <s v="IPHONE"/>
    <s v="IPHONE"/>
    <s v="Charger"/>
    <s v="CLICC Circ Desk"/>
    <s v="IPH-POW-08"/>
  </r>
  <r>
    <x v="19"/>
    <n v="-1"/>
    <s v="UCLA Undergrad"/>
    <s v="Undergraduate"/>
    <d v="2023-01-30T00:00:00"/>
    <s v="IPHONE54"/>
    <s v="IPHONE"/>
    <s v="IPHONE"/>
    <s v="Charger"/>
    <s v="CLICC Circ Desk"/>
    <s v="IPH-POW-10"/>
  </r>
  <r>
    <x v="19"/>
    <n v="-1"/>
    <s v="UCLA Undergrad"/>
    <s v="Undergraduate"/>
    <d v="2023-01-30T00:00:00"/>
    <s v="IPHONE58"/>
    <s v="IPHONE"/>
    <s v="IPHONE"/>
    <s v="Charger"/>
    <s v="Biomed Circ Desk"/>
    <s v="IPH-BIO-02"/>
  </r>
  <r>
    <x v="19"/>
    <n v="-1"/>
    <s v="UCLA Undergrad"/>
    <s v="Undergraduate"/>
    <d v="2023-01-30T00:00:00"/>
    <s v="IPHONE60"/>
    <s v="IPHONE"/>
    <s v="IPHONE"/>
    <s v="Charger"/>
    <s v="Biomed Circ Desk"/>
    <s v="IPH-BIO-04"/>
  </r>
  <r>
    <x v="19"/>
    <n v="-1"/>
    <s v="UCLA Undergrad"/>
    <s v="Undergraduate"/>
    <d v="2023-01-30T00:00:00"/>
    <s v="IPHONE78"/>
    <s v="IPHONE"/>
    <s v="IPHONE"/>
    <s v="Charger"/>
    <s v="CLICC Circ Desk"/>
    <m/>
  </r>
  <r>
    <x v="19"/>
    <n v="-1"/>
    <s v="UCLA Undergrad"/>
    <s v="Undergraduate"/>
    <d v="2023-01-30T00:00:00"/>
    <s v="MACCHRG60"/>
    <s v="MACCHRG"/>
    <s v="MACCHRG"/>
    <s v="Charger"/>
    <s v="CLICC Circ Desk"/>
    <s v="MAGT-POW-14"/>
  </r>
  <r>
    <x v="19"/>
    <n v="-1"/>
    <s v="UCLA Undergrad"/>
    <s v="Undergraduate"/>
    <d v="2023-01-30T00:00:00"/>
    <s v="MACUSBC05C05"/>
    <s v="MACUSBC"/>
    <s v="MACUSBC"/>
    <s v="Charger"/>
    <s v="CLICC Circ Desk"/>
    <s v="USBC-YRL-01"/>
  </r>
  <r>
    <x v="19"/>
    <n v="-1"/>
    <s v="UCLA Undergrad"/>
    <s v="Undergraduate"/>
    <d v="2023-01-30T00:00:00"/>
    <s v="MACUSBC08C08"/>
    <s v="MACUSBC"/>
    <s v="MACUSBC"/>
    <s v="Charger"/>
    <s v="CLICC Circ Desk"/>
    <s v="USBC-YRL-04"/>
  </r>
  <r>
    <x v="19"/>
    <n v="-1"/>
    <s v="UCLA Undergrad"/>
    <s v="Undergraduate"/>
    <d v="2023-01-30T00:00:00"/>
    <s v="MACUSBC09C09"/>
    <s v="MACUSBC"/>
    <s v="MACUSBC"/>
    <s v="Charger"/>
    <s v="CLICC Circ Desk"/>
    <s v="USBC-YRL-05"/>
  </r>
  <r>
    <x v="19"/>
    <n v="-1"/>
    <s v="UCLA Undergrad"/>
    <s v="Undergraduate"/>
    <d v="2023-01-30T00:00:00"/>
    <s v="MACUSBC19C19"/>
    <s v="MACUSBC"/>
    <s v="MACUSBC"/>
    <s v="Charger"/>
    <s v="CLICC Circ Desk"/>
    <s v="USBC-POW-02"/>
  </r>
  <r>
    <x v="19"/>
    <n v="-1"/>
    <s v="UCLA Undergrad"/>
    <s v="Undergraduate"/>
    <d v="2023-01-30T00:00:00"/>
    <s v="MACUSBC23C23"/>
    <s v="MACUSBC"/>
    <s v="MACUSBC"/>
    <s v="Charger"/>
    <s v="CLICC Circ Desk"/>
    <s v="USBC-POW-06"/>
  </r>
  <r>
    <x v="19"/>
    <n v="-1"/>
    <s v="UCLA Undergrad"/>
    <s v="Undergraduate"/>
    <d v="2023-01-30T00:00:00"/>
    <s v="MACUSBC24C24"/>
    <s v="MACUSBC"/>
    <s v="MACUSBC"/>
    <s v="Charger"/>
    <s v="CLICC Circ Desk"/>
    <s v="USBC-POW-07"/>
  </r>
  <r>
    <x v="19"/>
    <n v="-1"/>
    <s v="UCLA Undergrad"/>
    <s v="Undergraduate"/>
    <d v="2023-01-30T00:00:00"/>
    <s v="MACUSBC27C27"/>
    <s v="MACUSBC"/>
    <s v="MACUSBC"/>
    <s v="Charger"/>
    <s v="CLICC Circ Desk"/>
    <s v="USBC-POW-10"/>
  </r>
  <r>
    <x v="19"/>
    <n v="-1"/>
    <s v="UCLA Undergrad"/>
    <s v="Undergraduate"/>
    <d v="2023-01-30T00:00:00"/>
    <s v="OMNI12"/>
    <s v="OMNI"/>
    <s v="OMNI"/>
    <s v="Charger"/>
    <s v="SEL Boelter Circ Desk"/>
    <s v="OMN-BOE-02"/>
  </r>
  <r>
    <x v="19"/>
    <n v="-1"/>
    <s v="UCLA Undergrad"/>
    <s v="Undergraduate"/>
    <d v="2023-01-30T00:00:00"/>
    <s v="OMNI19"/>
    <s v="OMNI"/>
    <s v="OMNI"/>
    <s v="Charger"/>
    <s v="SEL Boelter Circ Desk"/>
    <s v="OMN-BOE-09"/>
  </r>
  <r>
    <x v="19"/>
    <n v="-1"/>
    <s v="UCLA Undergrad"/>
    <s v="Undergraduate"/>
    <d v="2023-01-30T00:00:00"/>
    <s v="OMNI25"/>
    <s v="OMNI"/>
    <s v="OMNI"/>
    <s v="Charger"/>
    <s v="Arts Circ Desk"/>
    <s v="OMN-MUS-05"/>
  </r>
  <r>
    <x v="19"/>
    <n v="-1"/>
    <s v="UCLA Undergrad"/>
    <s v="Undergraduate"/>
    <d v="2023-01-30T00:00:00"/>
    <s v="OMNI43"/>
    <s v="OMNI"/>
    <s v="OMNI"/>
    <s v="Charger"/>
    <s v="CLICC Circ Desk"/>
    <m/>
  </r>
  <r>
    <x v="19"/>
    <n v="-1"/>
    <s v="UCLA Undergrad"/>
    <s v="Undergraduate"/>
    <d v="2023-01-30T00:00:00"/>
    <s v="UHDMI23"/>
    <s v="UHDMI"/>
    <s v="UHDMI"/>
    <s v="Cable"/>
    <s v="CLICC Circ Desk"/>
    <m/>
  </r>
  <r>
    <x v="19"/>
    <n v="-1"/>
    <s v="UCLA Undergrad"/>
    <s v="Undergraduate"/>
    <d v="2023-01-30T00:00:00"/>
    <s v="UVGA09"/>
    <s v="UVGA"/>
    <s v="UVGA"/>
    <s v="Cable"/>
    <s v="CLICC Circ Desk"/>
    <s v="UVGA-YRL-01"/>
  </r>
  <r>
    <x v="19"/>
    <n v="-1"/>
    <s v="UCLA Undergrad"/>
    <s v="Undergraduate"/>
    <d v="2023-01-30T00:00:00"/>
    <s v="WALLADPT07"/>
    <s v="WALLADPT"/>
    <s v="WALLADPT"/>
    <s v="Charger"/>
    <s v="SEL Boelter Circ Desk"/>
    <s v="ADP-BOE-05"/>
  </r>
  <r>
    <x v="19"/>
    <n v="-1"/>
    <s v="UCLA Undergrad"/>
    <s v="Undergraduate"/>
    <d v="2023-01-30T00:00:00"/>
    <s v="WALLADPT08"/>
    <s v="WALLADPT"/>
    <s v="WALLADPT"/>
    <s v="Charger"/>
    <s v="SEL Boelter Circ Desk"/>
    <s v="ADP-BOE-06"/>
  </r>
  <r>
    <x v="19"/>
    <n v="-1"/>
    <s v="UCLA Undergrad"/>
    <s v="Undergraduate"/>
    <d v="2023-01-30T00:00:00"/>
    <s v="WALLADPT09"/>
    <s v="WALLADPT"/>
    <s v="WALLADPT"/>
    <s v="Charger"/>
    <s v="SEL Boelter Circ Desk"/>
    <s v="ADP-BOE-07"/>
  </r>
  <r>
    <x v="19"/>
    <n v="-1"/>
    <s v="UCLA Undergrad"/>
    <s v="Undergraduate"/>
    <d v="2023-01-30T00:00:00"/>
    <s v="WALLADPT17"/>
    <s v="WALLADPT"/>
    <s v="WALLADPT"/>
    <s v="Charger"/>
    <s v="Biomed Circ Desk"/>
    <s v="ADP-BIO-01"/>
  </r>
  <r>
    <x v="19"/>
    <n v="-1"/>
    <s v="UCLA Undergrad"/>
    <s v="Undergraduate"/>
    <d v="2023-01-30T00:00:00"/>
    <s v="WALLADPT20"/>
    <s v="WALLADPT"/>
    <s v="WALLADPT"/>
    <s v="Charger"/>
    <s v="Biomed Circ Desk"/>
    <s v="ADP-BIO-04"/>
  </r>
  <r>
    <x v="19"/>
    <n v="-1"/>
    <s v="UCLA Undergrad"/>
    <s v="Undergraduate"/>
    <d v="2023-01-30T00:00:00"/>
    <s v="WALLADPT25"/>
    <s v="WALLADPT"/>
    <s v="WALLADPT"/>
    <s v="Charger"/>
    <s v="CLICC Circ Desk"/>
    <s v="ADP-YRL-02"/>
  </r>
  <r>
    <x v="19"/>
    <n v="-1"/>
    <s v="UCLA Undergrad"/>
    <s v="Undergraduate"/>
    <d v="2023-01-30T00:00:00"/>
    <s v="WALLADPT31"/>
    <s v="WALLADPT"/>
    <s v="WALLADPT"/>
    <s v="Charger"/>
    <s v="CLICC Circ Desk"/>
    <m/>
  </r>
  <r>
    <x v="19"/>
    <n v="-1"/>
    <s v="UCLA Undergrad"/>
    <s v="Undergraduate"/>
    <d v="2023-01-30T00:00:00"/>
    <s v="WALLADPT32"/>
    <s v="WALLADPT"/>
    <s v="WALLADPT"/>
    <s v="Charger"/>
    <s v="CLICC Circ Desk"/>
    <m/>
  </r>
  <r>
    <x v="19"/>
    <n v="-1"/>
    <s v="UCLA Undergrad"/>
    <s v="Undergraduate"/>
    <d v="2023-01-30T00:00:00"/>
    <s v="WALLADPT33"/>
    <s v="WALLADPT"/>
    <s v="WALLADPT"/>
    <s v="Charger"/>
    <s v="CLICC Circ Desk"/>
    <m/>
  </r>
  <r>
    <x v="19"/>
    <n v="-1"/>
    <s v="UCLA Undergrad"/>
    <s v="Undergraduate"/>
    <d v="2023-01-30T00:00:00"/>
    <s v="WALLADPT45"/>
    <s v="WALLADPT"/>
    <s v="WALLADPT"/>
    <s v="Charger"/>
    <s v="CLICC Circ Desk"/>
    <m/>
  </r>
  <r>
    <x v="19"/>
    <n v="-1"/>
    <s v="UCLA Undergrad"/>
    <s v="Undergraduate"/>
    <d v="2023-01-30T00:00:00"/>
    <s v="WALLADPT46"/>
    <s v="WALLADPT"/>
    <s v="WALLADPT"/>
    <s v="Charger"/>
    <s v="CLICC Circ Desk"/>
    <m/>
  </r>
  <r>
    <x v="19"/>
    <n v="-1"/>
    <s v="UCLA Undergrad"/>
    <s v="Undergraduate"/>
    <d v="2023-01-30T00:00:00"/>
    <s v="WALLADPT48"/>
    <s v="WALLADPT"/>
    <s v="WALLADPT"/>
    <s v="Charger"/>
    <s v="CLICC Circ Desk"/>
    <m/>
  </r>
  <r>
    <x v="19"/>
    <n v="-1"/>
    <s v="UCLA Undergrad"/>
    <s v="Undergraduate"/>
    <d v="2023-01-30T00:00:00"/>
    <s v="WALLADPT49"/>
    <s v="WALLADPT"/>
    <s v="WALLADPT"/>
    <s v="Charger"/>
    <s v="CLICC Circ Desk"/>
    <m/>
  </r>
  <r>
    <x v="19"/>
    <n v="-1"/>
    <s v="UCLA Undergrad"/>
    <s v="Undergraduate"/>
    <d v="2023-01-31T00:00:00"/>
    <s v="UHDMI08"/>
    <s v="UHDMI"/>
    <s v="UHDMI"/>
    <s v="Cable"/>
    <s v="CLICC Circ Desk"/>
    <s v="UHDM-YRL-01"/>
  </r>
  <r>
    <x v="19"/>
    <n v="-1"/>
    <s v="UCLA Undergrad"/>
    <s v="Undergraduate"/>
    <d v="2023-02-06T00:00:00"/>
    <s v="CBK071"/>
    <s v="CBK"/>
    <s v="ChromeBook"/>
    <s v="Device"/>
    <s v="CLICC Circ Desk"/>
    <s v="CLTL-02"/>
  </r>
  <r>
    <x v="19"/>
    <n v="-1"/>
    <s v="UCLA Undergrad"/>
    <s v="Undergraduate"/>
    <d v="2023-02-06T00:00:00"/>
    <s v="CBK114"/>
    <s v="CBK"/>
    <s v="ChromeBook"/>
    <s v="Device"/>
    <s v="Default Circulation Desk"/>
    <s v="CLTL-10"/>
  </r>
  <r>
    <x v="19"/>
    <n v="-1"/>
    <s v="UCLA Undergrad"/>
    <s v="Undergraduate"/>
    <d v="2023-02-06T00:00:00"/>
    <s v="CBK206"/>
    <s v="CBK"/>
    <s v="ChromeBook"/>
    <s v="Device"/>
    <s v="Biomed Circ Desk"/>
    <s v="CBK-BIO-17"/>
  </r>
  <r>
    <x v="19"/>
    <n v="-1"/>
    <s v="UCLA Undergrad"/>
    <s v="Undergraduate"/>
    <d v="2023-02-06T00:00:00"/>
    <s v="CBK380"/>
    <s v="CBK"/>
    <s v="ChromeBook"/>
    <s v="Device"/>
    <s v="CLICC Circ Desk"/>
    <s v="CBK-CLICC-131"/>
  </r>
  <r>
    <x v="19"/>
    <n v="-1"/>
    <s v="UCLA Undergrad"/>
    <s v="Undergraduate"/>
    <d v="2023-02-06T00:00:00"/>
    <s v="CBK407"/>
    <s v="CBK"/>
    <s v="ChromeBook"/>
    <s v="Device"/>
    <s v="CLICC Circ Desk"/>
    <s v="CBK-CLICC-158"/>
  </r>
  <r>
    <x v="19"/>
    <n v="-1"/>
    <s v="UCLA Undergrad"/>
    <s v="Undergraduate"/>
    <d v="2023-02-06T00:00:00"/>
    <s v="CLICC-ML-0103"/>
    <s v="CLICC-ML"/>
    <s v="MacBook"/>
    <s v="Device"/>
    <s v="CLICC Circ Desk"/>
    <s v="ITS MacBook 77"/>
  </r>
  <r>
    <x v="19"/>
    <n v="-1"/>
    <s v="UCLA Undergrad"/>
    <s v="Undergraduate"/>
    <d v="2023-02-06T00:00:00"/>
    <s v="HP061"/>
    <s v="HP"/>
    <s v="HP Laptop"/>
    <s v="Device"/>
    <s v="CLICC Circ Desk"/>
    <s v="WL-YRL-11"/>
  </r>
  <r>
    <x v="19"/>
    <n v="-1"/>
    <s v="UCLA Undergrad"/>
    <s v="Undergraduate"/>
    <d v="2023-02-06T00:00:00"/>
    <s v="HP119"/>
    <s v="HP"/>
    <s v="HP Laptop"/>
    <s v="Device"/>
    <s v="CLICC Circ Desk"/>
    <s v="WL-PC2-08"/>
  </r>
  <r>
    <x v="19"/>
    <n v="-1"/>
    <s v="UCLA Undergrad"/>
    <s v="Undergraduate"/>
    <d v="2023-02-06T00:00:00"/>
    <s v="HP141"/>
    <s v="HP"/>
    <s v="HP Laptop"/>
    <s v="Device"/>
    <s v="CLICC Circ Desk"/>
    <s v="WL-PC2-30"/>
  </r>
  <r>
    <x v="19"/>
    <n v="-1"/>
    <s v="UCLA Undergrad"/>
    <s v="Undergraduate"/>
    <d v="2023-02-06T00:00:00"/>
    <s v="HP159"/>
    <s v="HP"/>
    <s v="HP Laptop"/>
    <s v="Device"/>
    <s v="CLICC Circ Desk"/>
    <s v="WL-LAB-08"/>
  </r>
  <r>
    <x v="19"/>
    <n v="-1"/>
    <s v="UCLA Undergrad"/>
    <s v="Undergraduate"/>
    <d v="2023-02-10T00:00:00"/>
    <s v="FAC486"/>
    <s v="FAC"/>
    <s v="iPad"/>
    <s v="Device"/>
    <s v="CLICC Circ Desk"/>
    <s v="ITS iPad 86"/>
  </r>
  <r>
    <x v="19"/>
    <n v="-1"/>
    <s v="UCLA Undergrad"/>
    <s v="Undergraduate"/>
    <d v="2023-02-13T00:00:00"/>
    <s v="CLICC-ML-0038"/>
    <s v="CLICC-ML"/>
    <s v="MacBook"/>
    <s v="Device"/>
    <s v="CLICC Circ Desk"/>
    <s v="ITS MacBook 106"/>
  </r>
  <r>
    <x v="19"/>
    <n v="-1"/>
    <s v="UCLA Undergrad"/>
    <s v="Undergraduate"/>
    <d v="2023-02-13T00:00:00"/>
    <s v="CLICC-ML-0106"/>
    <s v="CLICC-ML"/>
    <s v="MacBook"/>
    <s v="Device"/>
    <s v="CLICC Circ Desk"/>
    <s v="ITS MacBook 102"/>
  </r>
  <r>
    <x v="19"/>
    <n v="-1"/>
    <s v="UCLA Undergrad"/>
    <s v="Undergraduate"/>
    <d v="2023-02-13T00:00:00"/>
    <s v="CLICC-ML-0138"/>
    <s v="CLICC-ML"/>
    <s v="MacBook"/>
    <s v="Device"/>
    <s v="CLICC Circ Desk"/>
    <s v="ITS MacBook 158"/>
  </r>
  <r>
    <x v="19"/>
    <n v="-1"/>
    <s v="UCLA Undergrad"/>
    <s v="Undergraduate"/>
    <d v="2023-02-13T00:00:00"/>
    <s v="CLICC-ML-2066"/>
    <s v="CLICC-ML"/>
    <s v="MacBook"/>
    <s v="Device"/>
    <s v="CLICC Circ Desk"/>
    <s v="CLICC-ML-2066"/>
  </r>
  <r>
    <x v="19"/>
    <n v="-1"/>
    <s v="UCLA Undergrad"/>
    <s v="Undergraduate"/>
    <d v="2023-02-13T00:00:00"/>
    <s v="CLICC-MM-0029"/>
    <s v="CLICC-MM"/>
    <s v="iPad"/>
    <s v="Device"/>
    <s v="CLICC Circ Desk"/>
    <s v="ITS iPad 53"/>
  </r>
  <r>
    <x v="19"/>
    <n v="-1"/>
    <s v="UCLA Undergrad"/>
    <s v="Undergraduate"/>
    <d v="2023-02-13T00:00:00"/>
    <s v="CLICC-MM-0128"/>
    <s v="CLICC-MM"/>
    <s v="iPad"/>
    <s v="Device"/>
    <s v="CLICC Circ Desk"/>
    <s v="ITS iPad 202"/>
  </r>
  <r>
    <x v="19"/>
    <n v="-1"/>
    <s v="UCLA Undergrad"/>
    <s v="Undergraduate"/>
    <d v="2023-02-13T00:00:00"/>
    <s v="CLICC-MM-047"/>
    <s v="CLICC-MM"/>
    <s v="iPad"/>
    <s v="Device"/>
    <s v="CLICC Circ Desk"/>
    <m/>
  </r>
  <r>
    <x v="19"/>
    <n v="-1"/>
    <s v="UCLA Undergrad"/>
    <s v="Undergraduate"/>
    <d v="2023-02-13T00:00:00"/>
    <s v="CLICC-MM-055"/>
    <s v="CLICC-MM"/>
    <s v="iPad"/>
    <s v="Device"/>
    <s v="CLICC Circ Desk"/>
    <m/>
  </r>
  <r>
    <x v="19"/>
    <n v="-1"/>
    <s v="UCLA Undergrad"/>
    <s v="Undergraduate"/>
    <d v="2023-02-13T00:00:00"/>
    <s v="CLICC-MM-068"/>
    <s v="CLICC-MM"/>
    <s v="iPad"/>
    <s v="Device"/>
    <s v="CLICC Circ Desk"/>
    <m/>
  </r>
  <r>
    <x v="19"/>
    <n v="-1"/>
    <s v="UCLA Undergrad"/>
    <s v="Undergraduate"/>
    <d v="2023-02-13T00:00:00"/>
    <s v="HP024"/>
    <s v="HP"/>
    <s v="HP Laptop"/>
    <s v="Device"/>
    <s v="CLICC Circ Desk"/>
    <s v="WL-BCR-14"/>
  </r>
  <r>
    <x v="19"/>
    <n v="-1"/>
    <s v="UCLA Undergrad"/>
    <s v="Undergraduate"/>
    <d v="2023-02-13T00:00:00"/>
    <s v="HP029"/>
    <s v="HP"/>
    <s v="HP Laptop"/>
    <s v="Device"/>
    <s v="CLICC Circ Desk"/>
    <s v="WL-BCR-19"/>
  </r>
  <r>
    <x v="19"/>
    <n v="-1"/>
    <s v="UCLA Undergrad"/>
    <s v="Undergraduate"/>
    <d v="2023-02-13T00:00:00"/>
    <s v="HP068"/>
    <s v="HP"/>
    <s v="HP Laptop"/>
    <s v="Device"/>
    <s v="CLICC Circ Desk"/>
    <s v="WL-YRL-18"/>
  </r>
  <r>
    <x v="19"/>
    <n v="6200866010006530"/>
    <s v="UCLA Undergrad"/>
    <s v="Undergraduate"/>
    <d v="2023-02-06T00:00:00"/>
    <s v="CLICC-ML-0114"/>
    <s v="CLICC-ML"/>
    <s v="MacBook"/>
    <s v="Device"/>
    <s v="CLICC Circ Desk"/>
    <s v="ITS MacBook 128"/>
  </r>
  <r>
    <x v="20"/>
    <n v="-1"/>
    <s v="Extension"/>
    <s v="Undergraduate"/>
    <d v="2023-01-31T00:00:00"/>
    <s v="ANKER08"/>
    <s v="ANKER"/>
    <s v="ANKER"/>
    <s v="Charger"/>
    <s v="CLICC Circ Desk"/>
    <m/>
  </r>
  <r>
    <x v="20"/>
    <n v="-1"/>
    <s v="UCLA Academic"/>
    <s v="Academic"/>
    <d v="2023-01-31T00:00:00"/>
    <s v="HDST29"/>
    <s v="HDST"/>
    <s v="Headphones"/>
    <s v="Accessory"/>
    <s v="Biomed Circ Desk"/>
    <s v="HDS-BIO-12"/>
  </r>
  <r>
    <x v="20"/>
    <n v="-1"/>
    <s v="UCLA Graduate"/>
    <s v="Graduate"/>
    <d v="2023-01-31T00:00:00"/>
    <s v="HDST17"/>
    <s v="HDST"/>
    <s v="Headphones"/>
    <s v="Accessory"/>
    <s v="CLICC Circ Desk"/>
    <s v="HDS-POW-06"/>
  </r>
  <r>
    <x v="20"/>
    <n v="-1"/>
    <s v="UCLA Graduate"/>
    <s v="Graduate"/>
    <d v="2023-01-31T00:00:00"/>
    <s v="HDST30"/>
    <s v="HDST"/>
    <s v="Headphones"/>
    <s v="Accessory"/>
    <s v="CLICC Circ Desk"/>
    <m/>
  </r>
  <r>
    <x v="20"/>
    <n v="-1"/>
    <s v="UCLA Graduate"/>
    <s v="Graduate"/>
    <d v="2023-01-31T00:00:00"/>
    <s v="HPUSBC06"/>
    <s v="HPUSBC"/>
    <s v="HPUSBC"/>
    <s v="Charger"/>
    <s v="SEL Boelter Circ Desk"/>
    <m/>
  </r>
  <r>
    <x v="20"/>
    <n v="-1"/>
    <s v="UCLA Graduate"/>
    <s v="Graduate"/>
    <d v="2023-01-31T00:00:00"/>
    <s v="HPUSBC12"/>
    <s v="HPUSBC"/>
    <s v="HPUSBC"/>
    <s v="Charger"/>
    <s v="SEL Boelter Circ Desk"/>
    <m/>
  </r>
  <r>
    <x v="20"/>
    <n v="-1"/>
    <s v="UCLA Graduate"/>
    <s v="Graduate"/>
    <d v="2023-01-31T00:00:00"/>
    <s v="MACUSBC06C06"/>
    <s v="MACUSBC"/>
    <s v="MACUSBC"/>
    <s v="Charger"/>
    <s v="CLICC Circ Desk"/>
    <s v="USBC-YRL-02"/>
  </r>
  <r>
    <x v="20"/>
    <n v="-1"/>
    <s v="UCLA Graduate"/>
    <s v="Graduate"/>
    <d v="2023-01-31T00:00:00"/>
    <s v="MACUSBC19C19"/>
    <s v="MACUSBC"/>
    <s v="MACUSBC"/>
    <s v="Charger"/>
    <s v="CLICC Circ Desk"/>
    <s v="USBC-POW-02"/>
  </r>
  <r>
    <x v="20"/>
    <n v="-1"/>
    <s v="UCLA Graduate"/>
    <s v="Graduate"/>
    <d v="2023-01-31T00:00:00"/>
    <s v="MACUSBC23C23"/>
    <s v="MACUSBC"/>
    <s v="MACUSBC"/>
    <s v="Charger"/>
    <s v="CLICC Circ Desk"/>
    <s v="USBC-POW-06"/>
  </r>
  <r>
    <x v="20"/>
    <n v="-1"/>
    <s v="UCLA Graduate"/>
    <s v="Graduate"/>
    <d v="2023-01-31T00:00:00"/>
    <s v="UVGA14"/>
    <s v="UVGA"/>
    <s v="UVGA"/>
    <s v="Cable"/>
    <s v="CLICC Circ Desk"/>
    <m/>
  </r>
  <r>
    <x v="20"/>
    <n v="-1"/>
    <s v="UCLA Graduate"/>
    <s v="Graduate"/>
    <d v="2023-02-07T00:00:00"/>
    <s v="CBK190"/>
    <s v="CBK"/>
    <s v="ChromeBook"/>
    <s v="Device"/>
    <s v="Biomed Circ Desk"/>
    <s v="CBK-BIO-01"/>
  </r>
  <r>
    <x v="20"/>
    <n v="-1"/>
    <s v="UCLA Graduate"/>
    <s v="Graduate"/>
    <d v="2023-02-07T00:00:00"/>
    <s v="CBK224"/>
    <s v="CBK"/>
    <s v="ChromeBook"/>
    <s v="Device"/>
    <s v="SEL Boelter Circ Desk"/>
    <s v="CBK-BOE-15"/>
  </r>
  <r>
    <x v="20"/>
    <n v="-1"/>
    <s v="UCLA Graduate"/>
    <s v="Graduate"/>
    <d v="2023-02-08T00:00:00"/>
    <s v="CBK191"/>
    <s v="CBK"/>
    <s v="ChromeBook"/>
    <s v="Device"/>
    <s v="Biomed Circ Desk"/>
    <s v="CBK-BIO-02"/>
  </r>
  <r>
    <x v="20"/>
    <n v="-1"/>
    <s v="UCLA Graduate"/>
    <s v="Graduate"/>
    <d v="2023-02-14T00:00:00"/>
    <s v="HP084"/>
    <s v="HP"/>
    <s v="HP Laptop"/>
    <s v="Device"/>
    <s v="CLICC Circ Desk"/>
    <s v="WL-RC2-14"/>
  </r>
  <r>
    <x v="20"/>
    <n v="-1"/>
    <s v="UCLA Graduate"/>
    <s v="Graduate"/>
    <d v="2023-02-14T00:00:00"/>
    <s v="HP118"/>
    <s v="HP"/>
    <s v="HP Laptop"/>
    <s v="Device"/>
    <s v="CLICC Circ Desk"/>
    <s v="WL-PC2-07"/>
  </r>
  <r>
    <x v="20"/>
    <n v="-1"/>
    <s v="UCLA Graduate"/>
    <s v="Graduate"/>
    <d v="2023-02-16T00:00:00"/>
    <s v="CLICC-ML-0035"/>
    <s v="CLICC-ML"/>
    <s v="MacBook"/>
    <s v="Device"/>
    <s v="CLICC Circ Desk"/>
    <s v="ITS MacBook 72"/>
  </r>
  <r>
    <x v="20"/>
    <n v="-1"/>
    <s v="UCLA Law Grad"/>
    <s v="Graduate"/>
    <d v="2023-01-31T00:00:00"/>
    <s v="HPUSBC15"/>
    <s v="HPUSBC"/>
    <s v="HPUSBC"/>
    <s v="Charger"/>
    <s v="SEL Boelter Circ Desk"/>
    <m/>
  </r>
  <r>
    <x v="20"/>
    <n v="-1"/>
    <s v="UCLA Music Undergrad"/>
    <s v="Undergraduate"/>
    <d v="2023-01-31T00:00:00"/>
    <s v="OMNI25"/>
    <s v="OMNI"/>
    <s v="OMNI"/>
    <s v="Charger"/>
    <s v="Music Circ Desk"/>
    <s v="OMN-MUS-05"/>
  </r>
  <r>
    <x v="20"/>
    <n v="-1"/>
    <s v="UCLA Music Undergrad"/>
    <s v="Undergraduate"/>
    <d v="2023-01-31T00:00:00"/>
    <s v="OMNI28"/>
    <s v="OMNI"/>
    <s v="OMNI"/>
    <s v="Charger"/>
    <s v="Music Circ Desk"/>
    <s v="OMN-MUS-08"/>
  </r>
  <r>
    <x v="20"/>
    <n v="-1"/>
    <s v="UCLA Music Undergrad"/>
    <s v="Undergraduate"/>
    <d v="2023-02-07T00:00:00"/>
    <s v="CBK-065"/>
    <s v="CBK"/>
    <s v="ChromeBook"/>
    <s v="Device"/>
    <s v="Music Circ Desk"/>
    <m/>
  </r>
  <r>
    <x v="20"/>
    <n v="-1"/>
    <s v="UCLA Music Undergrad"/>
    <s v="Undergraduate"/>
    <d v="2023-02-07T00:00:00"/>
    <s v="CBK-243"/>
    <s v="CBK"/>
    <s v="ChromeBook"/>
    <s v="Device"/>
    <s v="Music Circ Desk"/>
    <s v="CBK-MUS-04"/>
  </r>
  <r>
    <x v="20"/>
    <n v="-1"/>
    <s v="UCLA Staff"/>
    <s v="Staff"/>
    <d v="2023-02-14T00:00:00"/>
    <s v="CLICC-MM-0054"/>
    <s v="CLICC-MM"/>
    <s v="iPad"/>
    <s v="Device"/>
    <s v="CLICC Circ Desk"/>
    <s v="ITS iPad 245"/>
  </r>
  <r>
    <x v="20"/>
    <n v="-1"/>
    <s v="UCLA Undergrad"/>
    <s v="Undergraduate"/>
    <d v="2023-01-31T00:00:00"/>
    <s v="ANDROID13"/>
    <s v="ANDROID"/>
    <s v="Android Charger"/>
    <s v="Charger"/>
    <s v="CLICC Circ Desk"/>
    <s v="AND-YRL-01"/>
  </r>
  <r>
    <x v="20"/>
    <n v="-1"/>
    <s v="UCLA Undergrad"/>
    <s v="Undergraduate"/>
    <d v="2023-01-31T00:00:00"/>
    <s v="ANDROID15"/>
    <s v="ANDROID"/>
    <s v="Android Charger"/>
    <s v="Charger"/>
    <s v="CLICC Circ Desk"/>
    <m/>
  </r>
  <r>
    <x v="20"/>
    <n v="-1"/>
    <s v="UCLA Undergrad"/>
    <s v="Undergraduate"/>
    <d v="2023-01-31T00:00:00"/>
    <s v="ANKER02"/>
    <s v="ANKER"/>
    <s v="ANKER"/>
    <s v="Charger"/>
    <s v="CLICC Circ Desk"/>
    <m/>
  </r>
  <r>
    <x v="20"/>
    <n v="-1"/>
    <s v="UCLA Undergrad"/>
    <s v="Undergraduate"/>
    <d v="2023-01-31T00:00:00"/>
    <s v="ANKER06"/>
    <s v="ANKER"/>
    <s v="ANKER"/>
    <s v="Charger"/>
    <s v="CLICC Circ Desk"/>
    <m/>
  </r>
  <r>
    <x v="20"/>
    <n v="-1"/>
    <s v="UCLA Undergrad"/>
    <s v="Undergraduate"/>
    <d v="2023-01-31T00:00:00"/>
    <s v="ANKER07"/>
    <s v="ANKER"/>
    <s v="ANKER"/>
    <s v="Charger"/>
    <s v="CLICC Circ Desk"/>
    <m/>
  </r>
  <r>
    <x v="20"/>
    <n v="-1"/>
    <s v="UCLA Undergrad"/>
    <s v="Undergraduate"/>
    <d v="2023-01-31T00:00:00"/>
    <s v="CALC13"/>
    <s v="CALC"/>
    <s v="CALC"/>
    <s v="Accessory"/>
    <s v="CLICC Circ Desk"/>
    <m/>
  </r>
  <r>
    <x v="20"/>
    <n v="-1"/>
    <s v="UCLA Undergrad"/>
    <s v="Undergraduate"/>
    <d v="2023-01-31T00:00:00"/>
    <s v="CALC23"/>
    <s v="CALC"/>
    <s v="CALC"/>
    <s v="Accessory"/>
    <s v="SEL Boelter Circ Desk"/>
    <m/>
  </r>
  <r>
    <x v="20"/>
    <n v="-1"/>
    <s v="UCLA Undergrad"/>
    <s v="Undergraduate"/>
    <d v="2023-01-31T00:00:00"/>
    <s v="HDMIC12"/>
    <s v="HDMIC"/>
    <s v="HDMIC"/>
    <s v="Cable"/>
    <s v="CLICC Circ Desk"/>
    <s v="HDMC-YRL-04"/>
  </r>
  <r>
    <x v="20"/>
    <n v="-1"/>
    <s v="UCLA Undergrad"/>
    <s v="Undergraduate"/>
    <d v="2023-01-31T00:00:00"/>
    <s v="HDST08"/>
    <s v="HDST"/>
    <s v="Headphones"/>
    <s v="Accessory"/>
    <s v="CLICC Circ Desk"/>
    <s v="HDS-YRL-02"/>
  </r>
  <r>
    <x v="20"/>
    <n v="-1"/>
    <s v="UCLA Undergrad"/>
    <s v="Undergraduate"/>
    <d v="2023-01-31T00:00:00"/>
    <s v="HDST17"/>
    <s v="HDST"/>
    <s v="Headphones"/>
    <s v="Accessory"/>
    <s v="CLICC Circ Desk"/>
    <s v="HDS-POW-06"/>
  </r>
  <r>
    <x v="20"/>
    <n v="-1"/>
    <s v="UCLA Undergrad"/>
    <s v="Undergraduate"/>
    <d v="2023-01-31T00:00:00"/>
    <s v="HPUSBC10"/>
    <s v="HPUSBC"/>
    <s v="HPUSBC"/>
    <s v="Charger"/>
    <s v="SEL Boelter Circ Desk"/>
    <m/>
  </r>
  <r>
    <x v="20"/>
    <n v="-1"/>
    <s v="UCLA Undergrad"/>
    <s v="Undergraduate"/>
    <d v="2023-01-31T00:00:00"/>
    <s v="HPUSBC11"/>
    <s v="HPUSBC"/>
    <s v="HPUSBC"/>
    <s v="Charger"/>
    <s v="SEL Boelter Circ Desk"/>
    <m/>
  </r>
  <r>
    <x v="20"/>
    <n v="-1"/>
    <s v="UCLA Undergrad"/>
    <s v="Undergraduate"/>
    <d v="2023-01-31T00:00:00"/>
    <s v="HPUSBC12"/>
    <s v="HPUSBC"/>
    <s v="HPUSBC"/>
    <s v="Charger"/>
    <s v="SEL Boelter Circ Desk"/>
    <m/>
  </r>
  <r>
    <x v="20"/>
    <n v="-1"/>
    <s v="UCLA Undergrad"/>
    <s v="Undergraduate"/>
    <d v="2023-01-31T00:00:00"/>
    <s v="IPHONE02"/>
    <s v="IPHONE"/>
    <s v="IPHONE"/>
    <s v="Charger"/>
    <s v="Music Circ Desk"/>
    <s v="IPH-MUS-02"/>
  </r>
  <r>
    <x v="20"/>
    <n v="-1"/>
    <s v="UCLA Undergrad"/>
    <s v="Undergraduate"/>
    <d v="2023-01-31T00:00:00"/>
    <s v="IPHONE20"/>
    <s v="IPHONE"/>
    <s v="IPHONE"/>
    <s v="Charger"/>
    <s v="SEL Boelter Circ Desk"/>
    <s v="IPH-BOE-04"/>
  </r>
  <r>
    <x v="20"/>
    <n v="-1"/>
    <s v="UCLA Undergrad"/>
    <s v="Undergraduate"/>
    <d v="2023-01-31T00:00:00"/>
    <s v="IPHONE21"/>
    <s v="IPHONE"/>
    <s v="IPHONE"/>
    <s v="Charger"/>
    <s v="SEL Boelter Circ Desk"/>
    <s v="IPH-BOE-05"/>
  </r>
  <r>
    <x v="20"/>
    <n v="-1"/>
    <s v="UCLA Undergrad"/>
    <s v="Undergraduate"/>
    <d v="2023-01-31T00:00:00"/>
    <s v="IPHONE32"/>
    <s v="IPHONE"/>
    <s v="IPHONE"/>
    <s v="Charger"/>
    <s v="CLICC Circ Desk"/>
    <s v="IPH-YRL-08"/>
  </r>
  <r>
    <x v="20"/>
    <n v="-1"/>
    <s v="UCLA Undergrad"/>
    <s v="Undergraduate"/>
    <d v="2023-01-31T00:00:00"/>
    <s v="IPHONE34"/>
    <s v="IPHONE"/>
    <s v="IPHONE"/>
    <s v="Charger"/>
    <s v="CLICC Circ Desk"/>
    <s v="IPH-YRL-10"/>
  </r>
  <r>
    <x v="20"/>
    <n v="-1"/>
    <s v="UCLA Undergrad"/>
    <s v="Undergraduate"/>
    <d v="2023-01-31T00:00:00"/>
    <s v="IPHONE35"/>
    <s v="IPHONE"/>
    <s v="IPHONE"/>
    <s v="Charger"/>
    <s v="CLICC Circ Desk"/>
    <s v="IPH-YRL-11"/>
  </r>
  <r>
    <x v="20"/>
    <n v="-1"/>
    <s v="UCLA Undergrad"/>
    <s v="Undergraduate"/>
    <d v="2023-01-31T00:00:00"/>
    <s v="IPHONE37"/>
    <s v="IPHONE"/>
    <s v="IPHONE"/>
    <s v="Charger"/>
    <s v="CLICC Circ Desk"/>
    <s v="IPH-YRL-13"/>
  </r>
  <r>
    <x v="20"/>
    <n v="-1"/>
    <s v="UCLA Undergrad"/>
    <s v="Undergraduate"/>
    <d v="2023-01-31T00:00:00"/>
    <s v="IPHONE52"/>
    <s v="IPHONE"/>
    <s v="IPHONE"/>
    <s v="Charger"/>
    <s v="CLICC Circ Desk"/>
    <s v="IPH-POW-08"/>
  </r>
  <r>
    <x v="20"/>
    <n v="-1"/>
    <s v="UCLA Undergrad"/>
    <s v="Undergraduate"/>
    <d v="2023-01-31T00:00:00"/>
    <s v="IPHONE54"/>
    <s v="IPHONE"/>
    <s v="IPHONE"/>
    <s v="Charger"/>
    <s v="CLICC Circ Desk"/>
    <s v="IPH-POW-10"/>
  </r>
  <r>
    <x v="20"/>
    <n v="-1"/>
    <s v="UCLA Undergrad"/>
    <s v="Undergraduate"/>
    <d v="2023-01-31T00:00:00"/>
    <s v="IPHONE78"/>
    <s v="IPHONE"/>
    <s v="IPHONE"/>
    <s v="Charger"/>
    <s v="CLICC Circ Desk"/>
    <m/>
  </r>
  <r>
    <x v="20"/>
    <n v="-1"/>
    <s v="UCLA Undergrad"/>
    <s v="Undergraduate"/>
    <d v="2023-01-31T00:00:00"/>
    <s v="MACCHRG42"/>
    <s v="MACCHRG"/>
    <s v="MACCHRG"/>
    <s v="Charger"/>
    <s v="CLICC Circ Desk"/>
    <s v="MAGT-YRL-04"/>
  </r>
  <r>
    <x v="20"/>
    <n v="-1"/>
    <s v="UCLA Undergrad"/>
    <s v="Undergraduate"/>
    <d v="2023-01-31T00:00:00"/>
    <s v="MACCHRG63"/>
    <s v="MACCHRG"/>
    <s v="MACCHRG"/>
    <s v="Charger"/>
    <s v="Biomed Circ Desk"/>
    <s v="MAGT-BIO-02"/>
  </r>
  <r>
    <x v="20"/>
    <n v="-1"/>
    <s v="UCLA Undergrad"/>
    <s v="Undergraduate"/>
    <d v="2023-01-31T00:00:00"/>
    <s v="MACUSBC05C05"/>
    <s v="MACUSBC"/>
    <s v="MACUSBC"/>
    <s v="Charger"/>
    <s v="CLICC Circ Desk"/>
    <s v="USBC-YRL-01"/>
  </r>
  <r>
    <x v="20"/>
    <n v="-1"/>
    <s v="UCLA Undergrad"/>
    <s v="Undergraduate"/>
    <d v="2023-01-31T00:00:00"/>
    <s v="MACUSBC06C06"/>
    <s v="MACUSBC"/>
    <s v="MACUSBC"/>
    <s v="Charger"/>
    <s v="CLICC Circ Desk"/>
    <s v="USBC-YRL-02"/>
  </r>
  <r>
    <x v="20"/>
    <n v="-1"/>
    <s v="UCLA Undergrad"/>
    <s v="Undergraduate"/>
    <d v="2023-01-31T00:00:00"/>
    <s v="MACUSBC07C07"/>
    <s v="MACUSBC"/>
    <s v="MACUSBC"/>
    <s v="Charger"/>
    <s v="CLICC Circ Desk"/>
    <s v="USBC-YRL-03"/>
  </r>
  <r>
    <x v="20"/>
    <n v="-1"/>
    <s v="UCLA Undergrad"/>
    <s v="Undergraduate"/>
    <d v="2023-01-31T00:00:00"/>
    <s v="MACUSBC08C08"/>
    <s v="MACUSBC"/>
    <s v="MACUSBC"/>
    <s v="Charger"/>
    <s v="CLICC Circ Desk"/>
    <s v="USBC-YRL-04"/>
  </r>
  <r>
    <x v="20"/>
    <n v="-1"/>
    <s v="UCLA Undergrad"/>
    <s v="Undergraduate"/>
    <d v="2023-01-31T00:00:00"/>
    <s v="MACUSBC09C09"/>
    <s v="MACUSBC"/>
    <s v="MACUSBC"/>
    <s v="Charger"/>
    <s v="CLICC Circ Desk"/>
    <s v="USBC-YRL-05"/>
  </r>
  <r>
    <x v="20"/>
    <n v="-1"/>
    <s v="UCLA Undergrad"/>
    <s v="Undergraduate"/>
    <d v="2023-01-31T00:00:00"/>
    <s v="MACUSBC17C17"/>
    <s v="MACUSBC"/>
    <s v="MACUSBC"/>
    <s v="Charger"/>
    <s v="Default Circulation Desk"/>
    <s v="USBC-LOC-06"/>
  </r>
  <r>
    <x v="20"/>
    <n v="-1"/>
    <s v="UCLA Undergrad"/>
    <s v="Undergraduate"/>
    <d v="2023-01-31T00:00:00"/>
    <s v="MACUSBC19C19"/>
    <s v="MACUSBC"/>
    <s v="MACUSBC"/>
    <s v="Charger"/>
    <s v="CLICC Circ Desk"/>
    <s v="USBC-POW-02"/>
  </r>
  <r>
    <x v="20"/>
    <n v="-1"/>
    <s v="UCLA Undergrad"/>
    <s v="Undergraduate"/>
    <d v="2023-01-31T00:00:00"/>
    <s v="MACUSBC20C20"/>
    <s v="MACUSBC"/>
    <s v="MACUSBC"/>
    <s v="Charger"/>
    <s v="CLICC Circ Desk"/>
    <s v="USBC-POW-03"/>
  </r>
  <r>
    <x v="20"/>
    <n v="-1"/>
    <s v="UCLA Undergrad"/>
    <s v="Undergraduate"/>
    <d v="2023-01-31T00:00:00"/>
    <s v="MACUSBC23C23"/>
    <s v="MACUSBC"/>
    <s v="MACUSBC"/>
    <s v="Charger"/>
    <s v="CLICC Circ Desk"/>
    <s v="USBC-POW-06"/>
  </r>
  <r>
    <x v="20"/>
    <n v="-1"/>
    <s v="UCLA Undergrad"/>
    <s v="Undergraduate"/>
    <d v="2023-01-31T00:00:00"/>
    <s v="MACUSBC24C24"/>
    <s v="MACUSBC"/>
    <s v="MACUSBC"/>
    <s v="Charger"/>
    <s v="CLICC Circ Desk"/>
    <s v="USBC-POW-07"/>
  </r>
  <r>
    <x v="20"/>
    <n v="-1"/>
    <s v="UCLA Undergrad"/>
    <s v="Undergraduate"/>
    <d v="2023-01-31T00:00:00"/>
    <s v="MACUSBC27C27"/>
    <s v="MACUSBC"/>
    <s v="MACUSBC"/>
    <s v="Charger"/>
    <s v="CLICC Circ Desk"/>
    <s v="USBC-POW-10"/>
  </r>
  <r>
    <x v="20"/>
    <n v="-1"/>
    <s v="UCLA Undergrad"/>
    <s v="Undergraduate"/>
    <d v="2023-01-31T00:00:00"/>
    <s v="OLDMACCHRG17"/>
    <s v="OLDMACCHRG"/>
    <s v="OLDMACCHRG"/>
    <s v="Charger"/>
    <s v="CLICC Circ Desk"/>
    <s v="MAGL-POW-01"/>
  </r>
  <r>
    <x v="20"/>
    <n v="-1"/>
    <s v="UCLA Undergrad"/>
    <s v="Undergraduate"/>
    <d v="2023-01-31T00:00:00"/>
    <s v="OMNI12"/>
    <s v="OMNI"/>
    <s v="OMNI"/>
    <s v="Charger"/>
    <s v="SEL Boelter Circ Desk"/>
    <s v="OMN-BOE-02"/>
  </r>
  <r>
    <x v="20"/>
    <n v="-1"/>
    <s v="UCLA Undergrad"/>
    <s v="Undergraduate"/>
    <d v="2023-01-31T00:00:00"/>
    <s v="OMNI16"/>
    <s v="OMNI"/>
    <s v="OMNI"/>
    <s v="Charger"/>
    <s v="SEL Boelter Circ Desk"/>
    <s v="OMN-BOE-06"/>
  </r>
  <r>
    <x v="20"/>
    <n v="-1"/>
    <s v="UCLA Undergrad"/>
    <s v="Undergraduate"/>
    <d v="2023-01-31T00:00:00"/>
    <s v="OMNI24"/>
    <s v="OMNI"/>
    <s v="OMNI"/>
    <s v="Charger"/>
    <s v="Music Circ Desk"/>
    <s v="OMN-MUS-04"/>
  </r>
  <r>
    <x v="20"/>
    <n v="-1"/>
    <s v="UCLA Undergrad"/>
    <s v="Undergraduate"/>
    <d v="2023-01-31T00:00:00"/>
    <s v="UHDMI23"/>
    <s v="UHDMI"/>
    <s v="UHDMI"/>
    <s v="Cable"/>
    <s v="CLICC Circ Desk"/>
    <m/>
  </r>
  <r>
    <x v="20"/>
    <n v="-1"/>
    <s v="UCLA Undergrad"/>
    <s v="Undergraduate"/>
    <d v="2023-01-31T00:00:00"/>
    <s v="UVGA09"/>
    <s v="UVGA"/>
    <s v="UVGA"/>
    <s v="Cable"/>
    <s v="CLICC Circ Desk"/>
    <s v="UVGA-YRL-01"/>
  </r>
  <r>
    <x v="20"/>
    <n v="-1"/>
    <s v="UCLA Undergrad"/>
    <s v="Undergraduate"/>
    <d v="2023-01-31T00:00:00"/>
    <s v="WALLADPT05"/>
    <s v="WALLADPT"/>
    <s v="WALLADPT"/>
    <s v="Charger"/>
    <s v="SEL Boelter Circ Desk"/>
    <s v="ADP-BOE-03"/>
  </r>
  <r>
    <x v="20"/>
    <n v="-1"/>
    <s v="UCLA Undergrad"/>
    <s v="Undergraduate"/>
    <d v="2023-01-31T00:00:00"/>
    <s v="WALLADPT09"/>
    <s v="WALLADPT"/>
    <s v="WALLADPT"/>
    <s v="Charger"/>
    <s v="SEL Boelter Circ Desk"/>
    <s v="ADP-BOE-07"/>
  </r>
  <r>
    <x v="20"/>
    <n v="-1"/>
    <s v="UCLA Undergrad"/>
    <s v="Undergraduate"/>
    <d v="2023-01-31T00:00:00"/>
    <s v="WALLADPT25"/>
    <s v="WALLADPT"/>
    <s v="WALLADPT"/>
    <s v="Charger"/>
    <s v="CLICC Circ Desk"/>
    <s v="ADP-YRL-02"/>
  </r>
  <r>
    <x v="20"/>
    <n v="-1"/>
    <s v="UCLA Undergrad"/>
    <s v="Undergraduate"/>
    <d v="2023-01-31T00:00:00"/>
    <s v="WALLADPT28"/>
    <s v="WALLADPT"/>
    <s v="WALLADPT"/>
    <s v="Charger"/>
    <s v="CLICC Circ Desk"/>
    <m/>
  </r>
  <r>
    <x v="20"/>
    <n v="-1"/>
    <s v="UCLA Undergrad"/>
    <s v="Undergraduate"/>
    <d v="2023-01-31T00:00:00"/>
    <s v="WALLADPT31"/>
    <s v="WALLADPT"/>
    <s v="WALLADPT"/>
    <s v="Charger"/>
    <s v="CLICC Circ Desk"/>
    <m/>
  </r>
  <r>
    <x v="20"/>
    <n v="-1"/>
    <s v="UCLA Undergrad"/>
    <s v="Undergraduate"/>
    <d v="2023-01-31T00:00:00"/>
    <s v="WALLADPT33"/>
    <s v="WALLADPT"/>
    <s v="WALLADPT"/>
    <s v="Charger"/>
    <s v="CLICC Circ Desk"/>
    <m/>
  </r>
  <r>
    <x v="20"/>
    <n v="-1"/>
    <s v="UCLA Undergrad"/>
    <s v="Undergraduate"/>
    <d v="2023-01-31T00:00:00"/>
    <s v="WALLADPT46"/>
    <s v="WALLADPT"/>
    <s v="WALLADPT"/>
    <s v="Charger"/>
    <s v="CLICC Circ Desk"/>
    <m/>
  </r>
  <r>
    <x v="20"/>
    <n v="-1"/>
    <s v="UCLA Undergrad"/>
    <s v="Undergraduate"/>
    <d v="2023-01-31T00:00:00"/>
    <s v="WALLADPT49"/>
    <s v="WALLADPT"/>
    <s v="WALLADPT"/>
    <s v="Charger"/>
    <s v="CLICC Circ Desk"/>
    <m/>
  </r>
  <r>
    <x v="20"/>
    <n v="-1"/>
    <s v="UCLA Undergrad"/>
    <s v="Undergraduate"/>
    <d v="2023-02-07T00:00:00"/>
    <s v="CBK030"/>
    <s v="CBK"/>
    <s v="ChromeBook"/>
    <s v="Device"/>
    <s v="Management Circ Desk"/>
    <s v="CBK-030"/>
  </r>
  <r>
    <x v="20"/>
    <n v="-1"/>
    <s v="UCLA Undergrad"/>
    <s v="Undergraduate"/>
    <d v="2023-02-07T00:00:00"/>
    <s v="CLICC-MM-0231"/>
    <s v="CLICC-MM"/>
    <s v="iPad"/>
    <s v="Device"/>
    <s v="CLICC Circ Desk"/>
    <s v="ITS iPad 265"/>
  </r>
  <r>
    <x v="20"/>
    <n v="-1"/>
    <s v="UCLA Undergrad"/>
    <s v="Undergraduate"/>
    <d v="2023-02-07T00:00:00"/>
    <s v="FAC599"/>
    <s v="FAC"/>
    <s v="iPad"/>
    <s v="Device"/>
    <s v="CLICC Circ Desk"/>
    <s v="ITS iPad 199"/>
  </r>
  <r>
    <x v="20"/>
    <n v="-1"/>
    <s v="UCLA Undergrad"/>
    <s v="Undergraduate"/>
    <d v="2023-02-13T00:00:00"/>
    <s v="CLICC-ML-0140"/>
    <s v="CLICC-ML"/>
    <s v="MacBook"/>
    <s v="Device"/>
    <s v="CLICC Circ Desk"/>
    <s v="ITS MacBook 80"/>
  </r>
  <r>
    <x v="20"/>
    <n v="-1"/>
    <s v="UCLA Undergrad"/>
    <s v="Undergraduate"/>
    <d v="2023-02-13T00:00:00"/>
    <s v="CLICC-ML-2020"/>
    <s v="CLICC-ML"/>
    <s v="MacBook"/>
    <s v="Device"/>
    <s v="CLICC Circ Desk"/>
    <s v="CLICC-ML-2020"/>
  </r>
  <r>
    <x v="20"/>
    <n v="-1"/>
    <s v="UCLA Undergrad"/>
    <s v="Undergraduate"/>
    <d v="2023-02-13T00:00:00"/>
    <s v="CLICC-ML-2071"/>
    <s v="CLICC-ML"/>
    <s v="MacBook"/>
    <s v="Device"/>
    <s v="CLICC Circ Desk"/>
    <s v="CLICC-ML-2071"/>
  </r>
  <r>
    <x v="20"/>
    <n v="-1"/>
    <s v="UCLA Undergrad"/>
    <s v="Undergraduate"/>
    <d v="2023-02-13T00:00:00"/>
    <s v="CLICC-ML-2077"/>
    <s v="CLICC-ML"/>
    <s v="MacBook"/>
    <s v="Device"/>
    <s v="CLICC Circ Desk"/>
    <s v="CLICC-ML-2077"/>
  </r>
  <r>
    <x v="20"/>
    <n v="-1"/>
    <s v="UCLA Undergrad"/>
    <s v="Undergraduate"/>
    <d v="2023-02-13T00:00:00"/>
    <s v="CLICC-MM-0027"/>
    <s v="CLICC-MM"/>
    <s v="iPad"/>
    <s v="Device"/>
    <s v="CLICC Circ Desk"/>
    <s v="ITS iPad 162"/>
  </r>
  <r>
    <x v="20"/>
    <n v="-1"/>
    <s v="UCLA Undergrad"/>
    <s v="Undergraduate"/>
    <d v="2023-02-13T00:00:00"/>
    <s v="HP064"/>
    <s v="HP"/>
    <s v="HP Laptop"/>
    <s v="Device"/>
    <s v="CLICC Circ Desk"/>
    <s v="WL-YRL-14"/>
  </r>
  <r>
    <x v="20"/>
    <n v="-1"/>
    <s v="UCLA Undergrad"/>
    <s v="Undergraduate"/>
    <d v="2023-02-14T00:00:00"/>
    <s v="CLICC-ML-0019"/>
    <s v="CLICC-ML"/>
    <s v="MacBook"/>
    <s v="Device"/>
    <s v="CLICC Circ Desk"/>
    <s v="ITS MacBook 152"/>
  </r>
  <r>
    <x v="20"/>
    <n v="-1"/>
    <s v="UCLA Undergrad"/>
    <s v="Undergraduate"/>
    <d v="2023-02-14T00:00:00"/>
    <s v="CLICC-ML-0071"/>
    <s v="CLICC-ML"/>
    <s v="MacBook"/>
    <s v="Device"/>
    <s v="CLICC Circ Desk"/>
    <s v="ITS MacBook 23"/>
  </r>
  <r>
    <x v="20"/>
    <n v="-1"/>
    <s v="UCLA Undergrad"/>
    <s v="Undergraduate"/>
    <d v="2023-02-14T00:00:00"/>
    <s v="CLICC-ML-2027"/>
    <s v="CLICC-ML"/>
    <s v="MacBook"/>
    <s v="Device"/>
    <s v="CLICC Circ Desk"/>
    <s v="CLICC-ML-2027"/>
  </r>
  <r>
    <x v="20"/>
    <n v="-1"/>
    <s v="UCLA Undergrad"/>
    <s v="Undergraduate"/>
    <d v="2023-02-14T00:00:00"/>
    <s v="CLICC-ML-2035"/>
    <s v="CLICC-ML"/>
    <s v="MacBook"/>
    <s v="Device"/>
    <s v="CLICC Circ Desk"/>
    <s v="CLICC-ML-2035"/>
  </r>
  <r>
    <x v="20"/>
    <n v="-1"/>
    <s v="UCLA Undergrad"/>
    <s v="Undergraduate"/>
    <d v="2023-02-14T00:00:00"/>
    <s v="CLICC-ML-2075"/>
    <s v="CLICC-ML"/>
    <s v="MacBook"/>
    <s v="Device"/>
    <s v="CLICC Circ Desk"/>
    <s v="CLICC-ML-2075"/>
  </r>
  <r>
    <x v="20"/>
    <n v="-1"/>
    <s v="UCLA Undergrad"/>
    <s v="Undergraduate"/>
    <d v="2023-02-14T00:00:00"/>
    <s v="CLICC-ML-2095"/>
    <s v="CLICC-ML"/>
    <s v="MacBook"/>
    <s v="Device"/>
    <s v="CLICC Circ Desk"/>
    <s v="CLICC-ML-2095"/>
  </r>
  <r>
    <x v="20"/>
    <n v="-1"/>
    <s v="UCLA Undergrad"/>
    <s v="Undergraduate"/>
    <d v="2023-02-14T00:00:00"/>
    <s v="CLICC-MM-062"/>
    <s v="CLICC-MM"/>
    <s v="iPad"/>
    <s v="Device"/>
    <s v="CLICC Circ Desk"/>
    <m/>
  </r>
  <r>
    <x v="20"/>
    <n v="-1"/>
    <s v="UCLA Undergrad"/>
    <s v="Undergraduate"/>
    <d v="2023-02-14T00:00:00"/>
    <s v="HP093"/>
    <s v="HP"/>
    <s v="HP Laptop"/>
    <s v="Device"/>
    <s v="CLICC Circ Desk"/>
    <s v="WL-POW-02"/>
  </r>
  <r>
    <x v="20"/>
    <n v="-1"/>
    <s v="UCLA Undergrad"/>
    <s v="Undergraduate"/>
    <d v="2023-02-14T00:00:00"/>
    <s v="HP154"/>
    <s v="HP"/>
    <s v="HP Laptop"/>
    <s v="Device"/>
    <s v="CLICC Circ Desk"/>
    <s v="WL-LAB-03"/>
  </r>
  <r>
    <x v="20"/>
    <n v="-1"/>
    <s v="UCLA Undergrad"/>
    <s v="Undergraduate"/>
    <d v="2023-02-14T00:00:00"/>
    <s v="HP163"/>
    <s v="HP"/>
    <s v="HP Laptop"/>
    <s v="Device"/>
    <s v="CLICC Circ Desk"/>
    <s v="WL-LAB-12"/>
  </r>
  <r>
    <x v="20"/>
    <n v="6200616520006530"/>
    <s v="UCLA Undergrad"/>
    <s v="Undergraduate"/>
    <d v="2023-01-31T00:00:00"/>
    <s v="UHDMI23"/>
    <s v="UHDMI"/>
    <s v="UHDMI"/>
    <s v="Cable"/>
    <s v="CLICC Circ Desk"/>
    <m/>
  </r>
  <r>
    <x v="21"/>
    <n v="-1"/>
    <s v="UCLA Academic"/>
    <s v="Academic"/>
    <d v="2023-02-01T00:00:00"/>
    <s v="UVGA08"/>
    <s v="UVGA"/>
    <s v="UVGA"/>
    <s v="Cable"/>
    <s v="SEL Geology Circ Desk"/>
    <s v="UVGA-GEO-02"/>
  </r>
  <r>
    <x v="21"/>
    <n v="-1"/>
    <s v="UCLA Academic"/>
    <s v="Academic"/>
    <d v="2023-02-08T00:00:00"/>
    <s v="CBK083"/>
    <s v="CBK"/>
    <s v="ChromeBook"/>
    <s v="Device"/>
    <s v="CLICC Circ Desk"/>
    <s v="CYRL-09"/>
  </r>
  <r>
    <x v="21"/>
    <n v="-1"/>
    <s v="UCLA Academic"/>
    <s v="Academic"/>
    <d v="2023-02-08T00:00:00"/>
    <s v="CBK231"/>
    <s v="CBK"/>
    <s v="ChromeBook"/>
    <s v="Device"/>
    <s v="SEL Geology Circ Desk"/>
    <s v="CBK-GEO-02"/>
  </r>
  <r>
    <x v="21"/>
    <n v="-1"/>
    <s v="UCLA Graduate"/>
    <s v="Graduate"/>
    <d v="2023-02-01T00:00:00"/>
    <s v="HDMIC12"/>
    <s v="HDMIC"/>
    <s v="HDMIC"/>
    <s v="Cable"/>
    <s v="CLICC Circ Desk"/>
    <s v="HDMC-YRL-04"/>
  </r>
  <r>
    <x v="21"/>
    <n v="-1"/>
    <s v="UCLA Graduate"/>
    <s v="Graduate"/>
    <d v="2023-02-01T00:00:00"/>
    <s v="HDST30"/>
    <s v="HDST"/>
    <s v="Headphones"/>
    <s v="Accessory"/>
    <s v="CLICC Circ Desk"/>
    <m/>
  </r>
  <r>
    <x v="21"/>
    <n v="-1"/>
    <s v="UCLA Graduate"/>
    <s v="Graduate"/>
    <d v="2023-02-01T00:00:00"/>
    <s v="HPUSBC11"/>
    <s v="HPUSBC"/>
    <s v="HPUSBC"/>
    <s v="Charger"/>
    <s v="SEL Boelter Circ Desk"/>
    <m/>
  </r>
  <r>
    <x v="21"/>
    <n v="-1"/>
    <s v="UCLA Graduate"/>
    <s v="Graduate"/>
    <d v="2023-02-01T00:00:00"/>
    <s v="IPHONE28"/>
    <s v="IPHONE"/>
    <s v="IPHONE"/>
    <s v="Charger"/>
    <s v="CLICC Circ Desk"/>
    <s v="IPH-YRL-04"/>
  </r>
  <r>
    <x v="21"/>
    <n v="-1"/>
    <s v="UCLA Graduate"/>
    <s v="Graduate"/>
    <d v="2023-02-01T00:00:00"/>
    <s v="IPHONE48"/>
    <s v="IPHONE"/>
    <s v="IPHONE"/>
    <s v="Charger"/>
    <s v="CLICC Circ Desk"/>
    <s v="IPH-POW-04"/>
  </r>
  <r>
    <x v="21"/>
    <n v="-1"/>
    <s v="UCLA Graduate"/>
    <s v="Graduate"/>
    <d v="2023-02-01T00:00:00"/>
    <s v="IPHONE54"/>
    <s v="IPHONE"/>
    <s v="IPHONE"/>
    <s v="Charger"/>
    <s v="CLICC Circ Desk"/>
    <s v="IPH-POW-10"/>
  </r>
  <r>
    <x v="21"/>
    <n v="-1"/>
    <s v="UCLA Graduate"/>
    <s v="Graduate"/>
    <d v="2023-02-01T00:00:00"/>
    <s v="MACCHRG63"/>
    <s v="MACCHRG"/>
    <s v="MACCHRG"/>
    <s v="Charger"/>
    <s v="Biomed Circ Desk"/>
    <s v="MAGT-BIO-02"/>
  </r>
  <r>
    <x v="21"/>
    <n v="-1"/>
    <s v="UCLA Graduate"/>
    <s v="Graduate"/>
    <d v="2023-02-01T00:00:00"/>
    <s v="MACUSBC06C06"/>
    <s v="MACUSBC"/>
    <s v="MACUSBC"/>
    <s v="Charger"/>
    <s v="CLICC Circ Desk"/>
    <s v="USBC-YRL-02"/>
  </r>
  <r>
    <x v="21"/>
    <n v="-1"/>
    <s v="UCLA Graduate"/>
    <s v="Graduate"/>
    <d v="2023-02-01T00:00:00"/>
    <s v="MACUSBC07C07"/>
    <s v="MACUSBC"/>
    <s v="MACUSBC"/>
    <s v="Charger"/>
    <s v="CLICC Circ Desk"/>
    <s v="USBC-YRL-03"/>
  </r>
  <r>
    <x v="21"/>
    <n v="-1"/>
    <s v="UCLA Graduate"/>
    <s v="Graduate"/>
    <d v="2023-02-01T00:00:00"/>
    <s v="MACUSBC08C08"/>
    <s v="MACUSBC"/>
    <s v="MACUSBC"/>
    <s v="Charger"/>
    <s v="CLICC Circ Desk"/>
    <s v="USBC-YRL-04"/>
  </r>
  <r>
    <x v="21"/>
    <n v="-1"/>
    <s v="UCLA Graduate"/>
    <s v="Graduate"/>
    <d v="2023-02-01T00:00:00"/>
    <s v="MACUSBC20C20"/>
    <s v="MACUSBC"/>
    <s v="MACUSBC"/>
    <s v="Charger"/>
    <s v="CLICC Circ Desk"/>
    <s v="USBC-POW-03"/>
  </r>
  <r>
    <x v="21"/>
    <n v="-1"/>
    <s v="UCLA Graduate"/>
    <s v="Graduate"/>
    <d v="2023-02-01T00:00:00"/>
    <s v="MACUSBC23C23"/>
    <s v="MACUSBC"/>
    <s v="MACUSBC"/>
    <s v="Charger"/>
    <s v="CLICC Circ Desk"/>
    <s v="USBC-POW-06"/>
  </r>
  <r>
    <x v="21"/>
    <n v="-1"/>
    <s v="UCLA Graduate"/>
    <s v="Graduate"/>
    <d v="2023-02-01T00:00:00"/>
    <s v="OMNI07"/>
    <s v="OMNI"/>
    <s v="OMNI"/>
    <s v="Charger"/>
    <s v="Biomed Circ Desk"/>
    <s v="OMN-BIO-07"/>
  </r>
  <r>
    <x v="21"/>
    <n v="-1"/>
    <s v="UCLA Graduate"/>
    <s v="Graduate"/>
    <d v="2023-02-01T00:00:00"/>
    <s v="UVGA14"/>
    <s v="UVGA"/>
    <s v="UVGA"/>
    <s v="Cable"/>
    <s v="CLICC Circ Desk"/>
    <m/>
  </r>
  <r>
    <x v="21"/>
    <n v="-1"/>
    <s v="UCLA Graduate"/>
    <s v="Graduate"/>
    <d v="2023-02-01T00:00:00"/>
    <s v="VGAC20"/>
    <s v="VGAC"/>
    <s v="VGA Cable"/>
    <s v="Cable"/>
    <s v="CLICC Circ Desk"/>
    <s v="VGAC-YRL-04"/>
  </r>
  <r>
    <x v="21"/>
    <n v="-1"/>
    <s v="UCLA Graduate"/>
    <s v="Graduate"/>
    <d v="2023-02-01T00:00:00"/>
    <s v="WALLADPT24"/>
    <s v="WALLADPT"/>
    <s v="WALLADPT"/>
    <s v="Charger"/>
    <s v="CLICC Circ Desk"/>
    <s v="ADP-YRL-01"/>
  </r>
  <r>
    <x v="21"/>
    <n v="-1"/>
    <s v="UCLA Graduate"/>
    <s v="Graduate"/>
    <d v="2023-02-01T00:00:00"/>
    <s v="WALLADPT25"/>
    <s v="WALLADPT"/>
    <s v="WALLADPT"/>
    <s v="Charger"/>
    <s v="CLICC Circ Desk"/>
    <s v="ADP-YRL-02"/>
  </r>
  <r>
    <x v="21"/>
    <n v="-1"/>
    <s v="UCLA Graduate"/>
    <s v="Graduate"/>
    <d v="2023-02-01T00:00:00"/>
    <s v="WALLADPT43"/>
    <s v="WALLADPT"/>
    <s v="WALLADPT"/>
    <s v="Charger"/>
    <s v="CLICC Circ Desk"/>
    <m/>
  </r>
  <r>
    <x v="21"/>
    <n v="-1"/>
    <s v="UCLA Graduate"/>
    <s v="Graduate"/>
    <d v="2023-02-08T00:00:00"/>
    <s v="CBK202"/>
    <s v="CBK"/>
    <s v="ChromeBook"/>
    <s v="Device"/>
    <s v="Biomed Circ Desk"/>
    <s v="CBK-BIO-13"/>
  </r>
  <r>
    <x v="21"/>
    <n v="-1"/>
    <s v="UCLA Graduate"/>
    <s v="Graduate"/>
    <d v="2023-02-08T00:00:00"/>
    <s v="CBK206"/>
    <s v="CBK"/>
    <s v="ChromeBook"/>
    <s v="Device"/>
    <s v="Biomed Circ Desk"/>
    <s v="CBK-BIO-17"/>
  </r>
  <r>
    <x v="21"/>
    <n v="-1"/>
    <s v="UCLA Graduate"/>
    <s v="Graduate"/>
    <d v="2023-02-08T00:00:00"/>
    <s v="CBK209"/>
    <s v="CBK"/>
    <s v="ChromeBook"/>
    <s v="Device"/>
    <s v="Biomed Circ Desk"/>
    <s v="CBK-BIO-20"/>
  </r>
  <r>
    <x v="21"/>
    <n v="-1"/>
    <s v="UCLA Graduate"/>
    <s v="Graduate"/>
    <d v="2023-02-08T00:00:00"/>
    <s v="CBK224"/>
    <s v="CBK"/>
    <s v="ChromeBook"/>
    <s v="Device"/>
    <s v="SEL Boelter Circ Desk"/>
    <s v="CBK-BOE-15"/>
  </r>
  <r>
    <x v="21"/>
    <n v="-1"/>
    <s v="UCLA Graduate"/>
    <s v="Graduate"/>
    <d v="2023-02-15T00:00:00"/>
    <s v="CLICC-MM-0005"/>
    <s v="CLICC-MM"/>
    <s v="iPad"/>
    <s v="Device"/>
    <s v="CLICC Circ Desk"/>
    <s v="ITS iPad 137"/>
  </r>
  <r>
    <x v="21"/>
    <n v="-1"/>
    <s v="UCLA Graduate"/>
    <s v="Graduate"/>
    <d v="2023-02-15T00:00:00"/>
    <s v="HP033"/>
    <s v="HP"/>
    <s v="HP Laptop"/>
    <s v="Device"/>
    <s v="CLICC Circ Desk"/>
    <s v="WL-GEO-003"/>
  </r>
  <r>
    <x v="21"/>
    <n v="-1"/>
    <s v="UCLA Staff"/>
    <s v="Staff"/>
    <d v="2023-02-01T00:00:00"/>
    <s v="HDST30"/>
    <s v="HDST"/>
    <s v="Headphones"/>
    <s v="Accessory"/>
    <s v="CLICC Circ Desk"/>
    <m/>
  </r>
  <r>
    <x v="21"/>
    <n v="-1"/>
    <s v="UCLA Staff"/>
    <s v="Staff"/>
    <d v="2023-02-01T00:00:00"/>
    <s v="MACUSBC07C07"/>
    <s v="MACUSBC"/>
    <s v="MACUSBC"/>
    <s v="Charger"/>
    <s v="CLICC Circ Desk"/>
    <s v="USBC-YRL-03"/>
  </r>
  <r>
    <x v="21"/>
    <n v="-1"/>
    <s v="UCLA Staff"/>
    <s v="Staff"/>
    <d v="2023-02-01T00:00:00"/>
    <s v="WALLADPT33"/>
    <s v="WALLADPT"/>
    <s v="WALLADPT"/>
    <s v="Charger"/>
    <s v="CLICC Circ Desk"/>
    <m/>
  </r>
  <r>
    <x v="21"/>
    <n v="-1"/>
    <s v="UCLA Staff"/>
    <s v="Staff"/>
    <d v="2023-02-08T00:00:00"/>
    <s v="CBK103"/>
    <s v="CBK"/>
    <s v="ChromeBook"/>
    <s v="Device"/>
    <s v="CLICC Circ Desk"/>
    <s v="CBCR-24"/>
  </r>
  <r>
    <x v="21"/>
    <n v="-1"/>
    <s v="UCLA Undergrad"/>
    <s v="Undergraduate"/>
    <d v="2023-02-01T00:00:00"/>
    <s v="ANDROID05"/>
    <s v="ANDROID"/>
    <s v="Android Charger"/>
    <s v="Charger"/>
    <s v="SEL Boelter Circ Desk"/>
    <s v="AND-BOE-01"/>
  </r>
  <r>
    <x v="21"/>
    <n v="-1"/>
    <s v="UCLA Undergrad"/>
    <s v="Undergraduate"/>
    <d v="2023-02-01T00:00:00"/>
    <s v="ANDROID18"/>
    <s v="ANDROID"/>
    <s v="Android Charger"/>
    <s v="Charger"/>
    <s v="Default Circulation Desk"/>
    <s v="AND-LOC-03"/>
  </r>
  <r>
    <x v="21"/>
    <n v="-1"/>
    <s v="UCLA Undergrad"/>
    <s v="Undergraduate"/>
    <d v="2023-02-01T00:00:00"/>
    <s v="CALC04"/>
    <s v="CALC"/>
    <s v="CALC"/>
    <s v="Accessory"/>
    <s v="CLICC Circ Desk"/>
    <s v="CAL-POW-03"/>
  </r>
  <r>
    <x v="21"/>
    <n v="-1"/>
    <s v="UCLA Undergrad"/>
    <s v="Undergraduate"/>
    <d v="2023-02-01T00:00:00"/>
    <s v="CALC05"/>
    <s v="CALC"/>
    <s v="CALC"/>
    <s v="Accessory"/>
    <s v="CLICC Circ Desk"/>
    <s v="CAL-POW-04"/>
  </r>
  <r>
    <x v="21"/>
    <n v="-1"/>
    <s v="UCLA Undergrad"/>
    <s v="Undergraduate"/>
    <d v="2023-02-01T00:00:00"/>
    <s v="CALC07"/>
    <s v="CALC"/>
    <s v="CALC"/>
    <s v="Accessory"/>
    <s v="CLICC Circ Desk"/>
    <s v="CAL-POW-06"/>
  </r>
  <r>
    <x v="21"/>
    <n v="-1"/>
    <s v="UCLA Undergrad"/>
    <s v="Undergraduate"/>
    <d v="2023-02-01T00:00:00"/>
    <s v="CALC09"/>
    <s v="CALC"/>
    <s v="CALC"/>
    <s v="Accessory"/>
    <s v="CLICC Circ Desk"/>
    <m/>
  </r>
  <r>
    <x v="21"/>
    <n v="-1"/>
    <s v="UCLA Undergrad"/>
    <s v="Undergraduate"/>
    <d v="2023-02-01T00:00:00"/>
    <s v="CALC10"/>
    <s v="CALC"/>
    <s v="CALC"/>
    <s v="Accessory"/>
    <s v="CLICC Circ Desk"/>
    <m/>
  </r>
  <r>
    <x v="21"/>
    <n v="-1"/>
    <s v="UCLA Undergrad"/>
    <s v="Undergraduate"/>
    <d v="2023-02-01T00:00:00"/>
    <s v="CALC19"/>
    <s v="CALC"/>
    <s v="CALC"/>
    <s v="Accessory"/>
    <s v="SEL Boelter Circ Desk"/>
    <m/>
  </r>
  <r>
    <x v="21"/>
    <n v="-1"/>
    <s v="UCLA Undergrad"/>
    <s v="Undergraduate"/>
    <d v="2023-02-01T00:00:00"/>
    <s v="HDMIC13"/>
    <s v="HDMIC"/>
    <s v="HDMIC"/>
    <s v="Cable"/>
    <s v="CLICC Circ Desk"/>
    <s v="HDMC-YRL-05"/>
  </r>
  <r>
    <x v="21"/>
    <n v="-1"/>
    <s v="UCLA Undergrad"/>
    <s v="Undergraduate"/>
    <d v="2023-02-01T00:00:00"/>
    <s v="HDMIC20"/>
    <s v="HDMIC"/>
    <s v="HDMIC"/>
    <s v="Cable"/>
    <s v="CLICC Circ Desk"/>
    <s v="HDMC-YRL-12"/>
  </r>
  <r>
    <x v="21"/>
    <n v="-1"/>
    <s v="UCLA Undergrad"/>
    <s v="Undergraduate"/>
    <d v="2023-02-01T00:00:00"/>
    <s v="HDST02"/>
    <s v="HDST"/>
    <s v="Headphones"/>
    <s v="Accessory"/>
    <s v="SEL Boelter Circ Desk"/>
    <s v="HDS-BOE-02"/>
  </r>
  <r>
    <x v="21"/>
    <n v="-1"/>
    <s v="UCLA Undergrad"/>
    <s v="Undergraduate"/>
    <d v="2023-02-01T00:00:00"/>
    <s v="HPUSBC10"/>
    <s v="HPUSBC"/>
    <s v="HPUSBC"/>
    <s v="Charger"/>
    <s v="SEL Boelter Circ Desk"/>
    <m/>
  </r>
  <r>
    <x v="21"/>
    <n v="-1"/>
    <s v="UCLA Undergrad"/>
    <s v="Undergraduate"/>
    <d v="2023-02-01T00:00:00"/>
    <s v="HPUSBC11"/>
    <s v="HPUSBC"/>
    <s v="HPUSBC"/>
    <s v="Charger"/>
    <s v="SEL Boelter Circ Desk"/>
    <m/>
  </r>
  <r>
    <x v="21"/>
    <n v="-1"/>
    <s v="UCLA Undergrad"/>
    <s v="Undergraduate"/>
    <d v="2023-02-01T00:00:00"/>
    <s v="IPHONE01"/>
    <s v="IPHONE"/>
    <s v="IPHONE"/>
    <s v="Charger"/>
    <s v="Music Circ Desk"/>
    <s v="IPH-MUS-01"/>
  </r>
  <r>
    <x v="21"/>
    <n v="-1"/>
    <s v="UCLA Undergrad"/>
    <s v="Undergraduate"/>
    <d v="2023-02-01T00:00:00"/>
    <s v="IPHONE02"/>
    <s v="IPHONE"/>
    <s v="IPHONE"/>
    <s v="Charger"/>
    <s v="Music Circ Desk"/>
    <s v="IPH-MUS-02"/>
  </r>
  <r>
    <x v="21"/>
    <n v="-1"/>
    <s v="UCLA Undergrad"/>
    <s v="Undergraduate"/>
    <d v="2023-02-01T00:00:00"/>
    <s v="IPHONE22"/>
    <s v="IPHONE"/>
    <s v="IPHONE"/>
    <s v="Charger"/>
    <s v="SEL Boelter Circ Desk"/>
    <s v="IPH-BOE-06"/>
  </r>
  <r>
    <x v="21"/>
    <n v="-1"/>
    <s v="UCLA Undergrad"/>
    <s v="Undergraduate"/>
    <d v="2023-02-01T00:00:00"/>
    <s v="IPHONE24"/>
    <s v="IPHONE"/>
    <s v="IPHONE"/>
    <s v="Charger"/>
    <s v="Biomed Circ Desk"/>
    <s v="IPH-GEO-02"/>
  </r>
  <r>
    <x v="21"/>
    <n v="-1"/>
    <s v="UCLA Undergrad"/>
    <s v="Undergraduate"/>
    <d v="2023-02-01T00:00:00"/>
    <s v="IPHONE25"/>
    <s v="IPHONE"/>
    <s v="IPHONE"/>
    <s v="Charger"/>
    <s v="CLICC Circ Desk"/>
    <s v="IPH-YRL-01"/>
  </r>
  <r>
    <x v="21"/>
    <n v="-1"/>
    <s v="UCLA Undergrad"/>
    <s v="Undergraduate"/>
    <d v="2023-02-01T00:00:00"/>
    <s v="IPHONE28"/>
    <s v="IPHONE"/>
    <s v="IPHONE"/>
    <s v="Charger"/>
    <s v="CLICC Circ Desk"/>
    <s v="IPH-YRL-04"/>
  </r>
  <r>
    <x v="21"/>
    <n v="-1"/>
    <s v="UCLA Undergrad"/>
    <s v="Undergraduate"/>
    <d v="2023-02-01T00:00:00"/>
    <s v="IPHONE30"/>
    <s v="IPHONE"/>
    <s v="IPHONE"/>
    <s v="Charger"/>
    <s v="CLICC Circ Desk"/>
    <s v="IPH-YRL-06"/>
  </r>
  <r>
    <x v="21"/>
    <n v="-1"/>
    <s v="UCLA Undergrad"/>
    <s v="Undergraduate"/>
    <d v="2023-02-01T00:00:00"/>
    <s v="IPHONE32"/>
    <s v="IPHONE"/>
    <s v="IPHONE"/>
    <s v="Charger"/>
    <s v="CLICC Circ Desk"/>
    <s v="IPH-YRL-08"/>
  </r>
  <r>
    <x v="21"/>
    <n v="-1"/>
    <s v="UCLA Undergrad"/>
    <s v="Undergraduate"/>
    <d v="2023-02-01T00:00:00"/>
    <s v="IPHONE33"/>
    <s v="IPHONE"/>
    <s v="IPHONE"/>
    <s v="Charger"/>
    <s v="CLICC Circ Desk"/>
    <s v="IPH-YRL-09"/>
  </r>
  <r>
    <x v="21"/>
    <n v="-1"/>
    <s v="UCLA Undergrad"/>
    <s v="Undergraduate"/>
    <d v="2023-02-01T00:00:00"/>
    <s v="IPHONE34"/>
    <s v="IPHONE"/>
    <s v="IPHONE"/>
    <s v="Charger"/>
    <s v="CLICC Circ Desk"/>
    <s v="IPH-YRL-10"/>
  </r>
  <r>
    <x v="21"/>
    <n v="-1"/>
    <s v="UCLA Undergrad"/>
    <s v="Undergraduate"/>
    <d v="2023-02-01T00:00:00"/>
    <s v="IPHONE37"/>
    <s v="IPHONE"/>
    <s v="IPHONE"/>
    <s v="Charger"/>
    <s v="CLICC Circ Desk"/>
    <s v="IPH-YRL-13"/>
  </r>
  <r>
    <x v="21"/>
    <n v="-1"/>
    <s v="UCLA Undergrad"/>
    <s v="Undergraduate"/>
    <d v="2023-02-01T00:00:00"/>
    <s v="IPHONE41"/>
    <s v="IPHONE"/>
    <s v="IPHONE"/>
    <s v="Charger"/>
    <s v="Default Circulation Desk"/>
    <s v="IPH-LOC-03"/>
  </r>
  <r>
    <x v="21"/>
    <n v="-1"/>
    <s v="UCLA Undergrad"/>
    <s v="Undergraduate"/>
    <d v="2023-02-01T00:00:00"/>
    <s v="IPHONE46"/>
    <s v="IPHONE"/>
    <s v="IPHONE"/>
    <s v="Charger"/>
    <s v="CLICC Circ Desk"/>
    <s v="IPH-POW-02"/>
  </r>
  <r>
    <x v="21"/>
    <n v="-1"/>
    <s v="UCLA Undergrad"/>
    <s v="Undergraduate"/>
    <d v="2023-02-01T00:00:00"/>
    <s v="IPHONE48"/>
    <s v="IPHONE"/>
    <s v="IPHONE"/>
    <s v="Charger"/>
    <s v="CLICC Circ Desk"/>
    <s v="IPH-POW-04"/>
  </r>
  <r>
    <x v="21"/>
    <n v="-1"/>
    <s v="UCLA Undergrad"/>
    <s v="Undergraduate"/>
    <d v="2023-02-01T00:00:00"/>
    <s v="IPHONE52"/>
    <s v="IPHONE"/>
    <s v="IPHONE"/>
    <s v="Charger"/>
    <s v="CLICC Circ Desk"/>
    <s v="IPH-POW-08"/>
  </r>
  <r>
    <x v="21"/>
    <n v="-1"/>
    <s v="UCLA Undergrad"/>
    <s v="Undergraduate"/>
    <d v="2023-02-01T00:00:00"/>
    <s v="IPHONE54"/>
    <s v="IPHONE"/>
    <s v="IPHONE"/>
    <s v="Charger"/>
    <s v="CLICC Circ Desk"/>
    <s v="IPH-POW-10"/>
  </r>
  <r>
    <x v="21"/>
    <n v="-1"/>
    <s v="UCLA Undergrad"/>
    <s v="Undergraduate"/>
    <d v="2023-02-01T00:00:00"/>
    <s v="MACCHRG34"/>
    <s v="MACCHRG"/>
    <s v="MACCHRG"/>
    <s v="Charger"/>
    <s v="SEL Boelter Circ Desk"/>
    <s v="MAGT-BOE-03"/>
  </r>
  <r>
    <x v="21"/>
    <n v="-1"/>
    <s v="UCLA Undergrad"/>
    <s v="Undergraduate"/>
    <d v="2023-02-01T00:00:00"/>
    <s v="MACCHRG51"/>
    <s v="MACCHRG"/>
    <s v="MACCHRG"/>
    <s v="Charger"/>
    <s v="CLICC Circ Desk"/>
    <m/>
  </r>
  <r>
    <x v="21"/>
    <n v="-1"/>
    <s v="UCLA Undergrad"/>
    <s v="Undergraduate"/>
    <d v="2023-02-01T00:00:00"/>
    <s v="MACCHRG54"/>
    <s v="MACCHRG"/>
    <s v="MACCHRG"/>
    <s v="Charger"/>
    <s v="CLICC Circ Desk"/>
    <s v="MAGT-POW-08"/>
  </r>
  <r>
    <x v="21"/>
    <n v="-1"/>
    <s v="UCLA Undergrad"/>
    <s v="Undergraduate"/>
    <d v="2023-02-01T00:00:00"/>
    <s v="MACCHRG58"/>
    <s v="MACCHRG"/>
    <s v="MACCHRG"/>
    <s v="Charger"/>
    <s v="CLICC Circ Desk"/>
    <s v="MAGT-POW-12"/>
  </r>
  <r>
    <x v="21"/>
    <n v="-1"/>
    <s v="UCLA Undergrad"/>
    <s v="Undergraduate"/>
    <d v="2023-02-01T00:00:00"/>
    <s v="MACUSBC05C05"/>
    <s v="MACUSBC"/>
    <s v="MACUSBC"/>
    <s v="Charger"/>
    <s v="CLICC Circ Desk"/>
    <s v="USBC-YRL-01"/>
  </r>
  <r>
    <x v="21"/>
    <n v="-1"/>
    <s v="UCLA Undergrad"/>
    <s v="Undergraduate"/>
    <d v="2023-02-01T00:00:00"/>
    <s v="MACUSBC06C06"/>
    <s v="MACUSBC"/>
    <s v="MACUSBC"/>
    <s v="Charger"/>
    <s v="CLICC Circ Desk"/>
    <s v="USBC-YRL-02"/>
  </r>
  <r>
    <x v="21"/>
    <n v="-1"/>
    <s v="UCLA Undergrad"/>
    <s v="Undergraduate"/>
    <d v="2023-02-01T00:00:00"/>
    <s v="MACUSBC07C07"/>
    <s v="MACUSBC"/>
    <s v="MACUSBC"/>
    <s v="Charger"/>
    <s v="CLICC Circ Desk"/>
    <s v="USBC-YRL-03"/>
  </r>
  <r>
    <x v="21"/>
    <n v="-1"/>
    <s v="UCLA Undergrad"/>
    <s v="Undergraduate"/>
    <d v="2023-02-01T00:00:00"/>
    <s v="MACUSBC08C08"/>
    <s v="MACUSBC"/>
    <s v="MACUSBC"/>
    <s v="Charger"/>
    <s v="CLICC Circ Desk"/>
    <s v="USBC-YRL-04"/>
  </r>
  <r>
    <x v="21"/>
    <n v="-1"/>
    <s v="UCLA Undergrad"/>
    <s v="Undergraduate"/>
    <d v="2023-02-01T00:00:00"/>
    <s v="MACUSBC09C09"/>
    <s v="MACUSBC"/>
    <s v="MACUSBC"/>
    <s v="Charger"/>
    <s v="CLICC Circ Desk"/>
    <s v="USBC-YRL-05"/>
  </r>
  <r>
    <x v="21"/>
    <n v="-1"/>
    <s v="UCLA Undergrad"/>
    <s v="Undergraduate"/>
    <d v="2023-02-01T00:00:00"/>
    <s v="MACUSBC19C19"/>
    <s v="MACUSBC"/>
    <s v="MACUSBC"/>
    <s v="Charger"/>
    <s v="CLICC Circ Desk"/>
    <s v="USBC-POW-02"/>
  </r>
  <r>
    <x v="21"/>
    <n v="-1"/>
    <s v="UCLA Undergrad"/>
    <s v="Undergraduate"/>
    <d v="2023-02-01T00:00:00"/>
    <s v="MACUSBC23C23"/>
    <s v="MACUSBC"/>
    <s v="MACUSBC"/>
    <s v="Charger"/>
    <s v="CLICC Circ Desk"/>
    <s v="USBC-POW-06"/>
  </r>
  <r>
    <x v="21"/>
    <n v="-1"/>
    <s v="UCLA Undergrad"/>
    <s v="Undergraduate"/>
    <d v="2023-02-01T00:00:00"/>
    <s v="MACUSBC24C24"/>
    <s v="MACUSBC"/>
    <s v="MACUSBC"/>
    <s v="Charger"/>
    <s v="CLICC Circ Desk"/>
    <s v="USBC-POW-07"/>
  </r>
  <r>
    <x v="21"/>
    <n v="-1"/>
    <s v="UCLA Undergrad"/>
    <s v="Undergraduate"/>
    <d v="2023-02-01T00:00:00"/>
    <s v="MACUSBC27C27"/>
    <s v="MACUSBC"/>
    <s v="MACUSBC"/>
    <s v="Charger"/>
    <s v="CLICC Circ Desk"/>
    <s v="USBC-POW-10"/>
  </r>
  <r>
    <x v="21"/>
    <n v="-1"/>
    <s v="UCLA Undergrad"/>
    <s v="Undergraduate"/>
    <d v="2023-02-01T00:00:00"/>
    <s v="OMNI16"/>
    <s v="OMNI"/>
    <s v="OMNI"/>
    <s v="Charger"/>
    <s v="SEL Boelter Circ Desk"/>
    <s v="OMN-BOE-06"/>
  </r>
  <r>
    <x v="21"/>
    <n v="-1"/>
    <s v="UCLA Undergrad"/>
    <s v="Undergraduate"/>
    <d v="2023-02-01T00:00:00"/>
    <s v="OMNI20"/>
    <s v="OMNI"/>
    <s v="OMNI"/>
    <s v="Charger"/>
    <s v="SEL Boelter Circ Desk"/>
    <s v="OMN-BOE-10"/>
  </r>
  <r>
    <x v="21"/>
    <n v="-1"/>
    <s v="UCLA Undergrad"/>
    <s v="Undergraduate"/>
    <d v="2023-02-01T00:00:00"/>
    <s v="OMNI24"/>
    <s v="OMNI"/>
    <s v="OMNI"/>
    <s v="Charger"/>
    <s v="Music Circ Desk"/>
    <s v="OMN-MUS-04"/>
  </r>
  <r>
    <x v="21"/>
    <n v="-1"/>
    <s v="UCLA Undergrad"/>
    <s v="Undergraduate"/>
    <d v="2023-02-01T00:00:00"/>
    <s v="OMNI28"/>
    <s v="OMNI"/>
    <s v="OMNI"/>
    <s v="Charger"/>
    <s v="Music Circ Desk"/>
    <s v="OMN-MUS-08"/>
  </r>
  <r>
    <x v="21"/>
    <n v="-1"/>
    <s v="UCLA Undergrad"/>
    <s v="Undergraduate"/>
    <d v="2023-02-01T00:00:00"/>
    <s v="UHDMI15"/>
    <s v="UHDMI"/>
    <s v="UHDMI"/>
    <s v="Cable"/>
    <s v="CLICC Circ Desk"/>
    <m/>
  </r>
  <r>
    <x v="21"/>
    <n v="-1"/>
    <s v="UCLA Undergrad"/>
    <s v="Undergraduate"/>
    <d v="2023-02-01T00:00:00"/>
    <s v="UHDMI16"/>
    <s v="UHDMI"/>
    <s v="UHDMI"/>
    <s v="Cable"/>
    <s v="CLICC Circ Desk"/>
    <m/>
  </r>
  <r>
    <x v="21"/>
    <n v="-1"/>
    <s v="UCLA Undergrad"/>
    <s v="Undergraduate"/>
    <d v="2023-02-01T00:00:00"/>
    <s v="UHDMI19"/>
    <s v="UHDMI"/>
    <s v="UHDMI"/>
    <s v="Cable"/>
    <s v="CLICC Circ Desk"/>
    <m/>
  </r>
  <r>
    <x v="21"/>
    <n v="-1"/>
    <s v="UCLA Undergrad"/>
    <s v="Undergraduate"/>
    <d v="2023-02-01T00:00:00"/>
    <s v="UVGA17"/>
    <s v="UVGA"/>
    <s v="UVGA"/>
    <s v="Cable"/>
    <s v="CLICC Circ Desk"/>
    <m/>
  </r>
  <r>
    <x v="21"/>
    <n v="-1"/>
    <s v="UCLA Undergrad"/>
    <s v="Undergraduate"/>
    <d v="2023-02-01T00:00:00"/>
    <s v="WALLADPT03"/>
    <s v="WALLADPT"/>
    <s v="WALLADPT"/>
    <s v="Charger"/>
    <s v="SEL Boelter Circ Desk"/>
    <s v="ADP-BOE-01"/>
  </r>
  <r>
    <x v="21"/>
    <n v="-1"/>
    <s v="UCLA Undergrad"/>
    <s v="Undergraduate"/>
    <d v="2023-02-01T00:00:00"/>
    <s v="WALLADPT05"/>
    <s v="WALLADPT"/>
    <s v="WALLADPT"/>
    <s v="Charger"/>
    <s v="SEL Boelter Circ Desk"/>
    <s v="ADP-BOE-03"/>
  </r>
  <r>
    <x v="21"/>
    <n v="-1"/>
    <s v="UCLA Undergrad"/>
    <s v="Undergraduate"/>
    <d v="2023-02-01T00:00:00"/>
    <s v="WALLADPT11"/>
    <s v="WALLADPT"/>
    <s v="WALLADPT"/>
    <s v="Charger"/>
    <s v="Biomed Circ Desk"/>
    <s v="ADP-GEO-02"/>
  </r>
  <r>
    <x v="21"/>
    <n v="-1"/>
    <s v="UCLA Undergrad"/>
    <s v="Undergraduate"/>
    <d v="2023-02-01T00:00:00"/>
    <s v="WALLADPT12"/>
    <s v="WALLADPT"/>
    <s v="WALLADPT"/>
    <s v="Charger"/>
    <s v="CLICC Circ Desk"/>
    <s v="ADP-POW-01"/>
  </r>
  <r>
    <x v="21"/>
    <n v="-1"/>
    <s v="UCLA Undergrad"/>
    <s v="Undergraduate"/>
    <d v="2023-02-01T00:00:00"/>
    <s v="WALLADPT24"/>
    <s v="WALLADPT"/>
    <s v="WALLADPT"/>
    <s v="Charger"/>
    <s v="CLICC Circ Desk"/>
    <s v="ADP-YRL-01"/>
  </r>
  <r>
    <x v="21"/>
    <n v="-1"/>
    <s v="UCLA Undergrad"/>
    <s v="Undergraduate"/>
    <d v="2023-02-01T00:00:00"/>
    <s v="WALLADPT25"/>
    <s v="WALLADPT"/>
    <s v="WALLADPT"/>
    <s v="Charger"/>
    <s v="CLICC Circ Desk"/>
    <s v="ADP-YRL-02"/>
  </r>
  <r>
    <x v="21"/>
    <n v="-1"/>
    <s v="UCLA Undergrad"/>
    <s v="Undergraduate"/>
    <d v="2023-02-01T00:00:00"/>
    <s v="WALLADPT28"/>
    <s v="WALLADPT"/>
    <s v="WALLADPT"/>
    <s v="Charger"/>
    <s v="CLICC Circ Desk"/>
    <m/>
  </r>
  <r>
    <x v="21"/>
    <n v="-1"/>
    <s v="UCLA Undergrad"/>
    <s v="Undergraduate"/>
    <d v="2023-02-01T00:00:00"/>
    <s v="WALLADPT32"/>
    <s v="WALLADPT"/>
    <s v="WALLADPT"/>
    <s v="Charger"/>
    <s v="CLICC Circ Desk"/>
    <m/>
  </r>
  <r>
    <x v="21"/>
    <n v="-1"/>
    <s v="UCLA Undergrad"/>
    <s v="Undergraduate"/>
    <d v="2023-02-01T00:00:00"/>
    <s v="WALLADPT33"/>
    <s v="WALLADPT"/>
    <s v="WALLADPT"/>
    <s v="Charger"/>
    <s v="CLICC Circ Desk"/>
    <m/>
  </r>
  <r>
    <x v="21"/>
    <n v="-1"/>
    <s v="UCLA Undergrad"/>
    <s v="Undergraduate"/>
    <d v="2023-02-01T00:00:00"/>
    <s v="WALLADPT42"/>
    <s v="WALLADPT"/>
    <s v="WALLADPT"/>
    <s v="Charger"/>
    <s v="CLICC Circ Desk"/>
    <m/>
  </r>
  <r>
    <x v="21"/>
    <n v="-1"/>
    <s v="UCLA Undergrad"/>
    <s v="Undergraduate"/>
    <d v="2023-02-01T00:00:00"/>
    <s v="WALLADPT43"/>
    <s v="WALLADPT"/>
    <s v="WALLADPT"/>
    <s v="Charger"/>
    <s v="CLICC Circ Desk"/>
    <m/>
  </r>
  <r>
    <x v="21"/>
    <n v="-1"/>
    <s v="UCLA Undergrad"/>
    <s v="Undergraduate"/>
    <d v="2023-02-01T00:00:00"/>
    <s v="WALLADPT45"/>
    <s v="WALLADPT"/>
    <s v="WALLADPT"/>
    <s v="Charger"/>
    <s v="CLICC Circ Desk"/>
    <m/>
  </r>
  <r>
    <x v="21"/>
    <n v="-1"/>
    <s v="UCLA Undergrad"/>
    <s v="Undergraduate"/>
    <d v="2023-02-01T00:00:00"/>
    <s v="WALLADPT46"/>
    <s v="WALLADPT"/>
    <s v="WALLADPT"/>
    <s v="Charger"/>
    <s v="CLICC Circ Desk"/>
    <m/>
  </r>
  <r>
    <x v="21"/>
    <n v="-1"/>
    <s v="UCLA Undergrad"/>
    <s v="Undergraduate"/>
    <d v="2023-02-01T00:00:00"/>
    <s v="WALLADPT49"/>
    <s v="WALLADPT"/>
    <s v="WALLADPT"/>
    <s v="Charger"/>
    <s v="CLICC Circ Desk"/>
    <m/>
  </r>
  <r>
    <x v="21"/>
    <n v="-1"/>
    <s v="UCLA Undergrad"/>
    <s v="Undergraduate"/>
    <d v="2023-02-08T00:00:00"/>
    <s v="CBK029"/>
    <s v="CBK"/>
    <s v="ChromeBook"/>
    <s v="Device"/>
    <s v="Management Circ Desk"/>
    <s v="CBK-029"/>
  </r>
  <r>
    <x v="21"/>
    <n v="-1"/>
    <s v="UCLA Undergrad"/>
    <s v="Undergraduate"/>
    <d v="2023-02-08T00:00:00"/>
    <s v="CBK039"/>
    <s v="CBK"/>
    <s v="ChromeBook"/>
    <s v="Device"/>
    <s v="Default Circulation Desk"/>
    <s v="CPOW-05"/>
  </r>
  <r>
    <x v="21"/>
    <n v="-1"/>
    <s v="UCLA Undergrad"/>
    <s v="Undergraduate"/>
    <d v="2023-02-08T00:00:00"/>
    <s v="CBK064"/>
    <s v="CBK"/>
    <s v="ChromeBook"/>
    <s v="Device"/>
    <s v="Default Circulation Desk"/>
    <s v="CBCR-35"/>
  </r>
  <r>
    <x v="21"/>
    <n v="-1"/>
    <s v="UCLA Undergrad"/>
    <s v="Undergraduate"/>
    <d v="2023-02-08T00:00:00"/>
    <s v="CBK100"/>
    <s v="CBK"/>
    <s v="ChromeBook"/>
    <s v="Device"/>
    <s v="CLICC Circ Desk"/>
    <s v="CBCR-21"/>
  </r>
  <r>
    <x v="21"/>
    <n v="-1"/>
    <s v="UCLA Undergrad"/>
    <s v="Undergraduate"/>
    <d v="2023-02-08T00:00:00"/>
    <s v="CBK194"/>
    <s v="CBK"/>
    <s v="ChromeBook"/>
    <s v="Device"/>
    <s v="Biomed Circ Desk"/>
    <s v="CBK-BIO-05"/>
  </r>
  <r>
    <x v="21"/>
    <n v="-1"/>
    <s v="UCLA Undergrad"/>
    <s v="Undergraduate"/>
    <d v="2023-02-08T00:00:00"/>
    <s v="CBK209"/>
    <s v="CBK"/>
    <s v="ChromeBook"/>
    <s v="Device"/>
    <s v="Biomed Circ Desk"/>
    <s v="CBK-BIO-20"/>
  </r>
  <r>
    <x v="21"/>
    <n v="-1"/>
    <s v="UCLA Undergrad"/>
    <s v="Undergraduate"/>
    <d v="2023-02-08T00:00:00"/>
    <s v="CBK380"/>
    <s v="CBK"/>
    <s v="ChromeBook"/>
    <s v="Device"/>
    <s v="CLICC Circ Desk"/>
    <s v="CBK-CLICC-131"/>
  </r>
  <r>
    <x v="21"/>
    <n v="-1"/>
    <s v="UCLA Undergrad"/>
    <s v="Undergraduate"/>
    <d v="2023-02-08T00:00:00"/>
    <s v="CBK412"/>
    <s v="CBK"/>
    <s v="ChromeBook"/>
    <s v="Device"/>
    <s v="CLICC Circ Desk"/>
    <s v="CBK-CLICC-163"/>
  </r>
  <r>
    <x v="21"/>
    <n v="-1"/>
    <s v="UCLA Undergrad"/>
    <s v="Undergraduate"/>
    <d v="2023-02-08T00:00:00"/>
    <s v="CLICC-ML-0113"/>
    <s v="CLICC-ML"/>
    <s v="MacBook"/>
    <s v="Device"/>
    <s v="CLICC Circ Desk"/>
    <s v="ITS MacBook 103"/>
  </r>
  <r>
    <x v="21"/>
    <n v="-1"/>
    <s v="UCLA Undergrad"/>
    <s v="Undergraduate"/>
    <d v="2023-02-08T00:00:00"/>
    <s v="CLICC-MM-0023"/>
    <s v="CLICC-MM"/>
    <s v="iPad"/>
    <s v="Device"/>
    <s v="CLICC Circ Desk"/>
    <s v="ITS iPad 98"/>
  </r>
  <r>
    <x v="21"/>
    <n v="-1"/>
    <s v="UCLA Undergrad"/>
    <s v="Undergraduate"/>
    <d v="2023-02-08T00:00:00"/>
    <s v="HP012"/>
    <s v="HP"/>
    <s v="HP Laptop"/>
    <s v="Device"/>
    <s v="CLICC Circ Desk"/>
    <s v="WL-BCR-02"/>
  </r>
  <r>
    <x v="21"/>
    <n v="-1"/>
    <s v="UCLA Undergrad"/>
    <s v="Undergraduate"/>
    <d v="2023-02-14T00:00:00"/>
    <s v="CLICC-ML-0003"/>
    <s v="CLICC-ML"/>
    <s v="MacBook"/>
    <s v="Device"/>
    <s v="CLICC Circ Desk"/>
    <s v="ITS MacBook 3"/>
  </r>
  <r>
    <x v="21"/>
    <n v="-1"/>
    <s v="UCLA Undergrad"/>
    <s v="Undergraduate"/>
    <d v="2023-02-14T00:00:00"/>
    <s v="CLICC-ML-0048"/>
    <s v="CLICC-ML"/>
    <s v="MacBook"/>
    <s v="Device"/>
    <s v="CLICC Circ Desk"/>
    <s v="ITS MacBook 13"/>
  </r>
  <r>
    <x v="21"/>
    <n v="-1"/>
    <s v="UCLA Undergrad"/>
    <s v="Undergraduate"/>
    <d v="2023-02-14T00:00:00"/>
    <s v="CLICC-ML-2089"/>
    <s v="CLICC-ML"/>
    <s v="MacBook"/>
    <s v="Device"/>
    <s v="CLICC Circ Desk"/>
    <s v="CLICC-ML-2089"/>
  </r>
  <r>
    <x v="21"/>
    <n v="-1"/>
    <s v="UCLA Undergrad"/>
    <s v="Undergraduate"/>
    <d v="2023-02-14T00:00:00"/>
    <s v="HP037"/>
    <s v="HP"/>
    <s v="HP Laptop"/>
    <s v="Device"/>
    <s v="CLICC Circ Desk"/>
    <s v="WL-SEL-02"/>
  </r>
  <r>
    <x v="21"/>
    <n v="-1"/>
    <s v="UCLA Undergrad"/>
    <s v="Undergraduate"/>
    <d v="2023-02-15T00:00:00"/>
    <s v="CLICC-ML-0028"/>
    <s v="CLICC-ML"/>
    <s v="MacBook"/>
    <s v="Device"/>
    <s v="CLICC Circ Desk"/>
    <s v="ITS MacBook 38"/>
  </r>
  <r>
    <x v="21"/>
    <n v="-1"/>
    <s v="UCLA Undergrad"/>
    <s v="Undergraduate"/>
    <d v="2023-02-15T00:00:00"/>
    <s v="CLICC-ML-0068"/>
    <s v="CLICC-ML"/>
    <s v="MacBook"/>
    <s v="Device"/>
    <s v="CLICC Circ Desk"/>
    <s v="ITS MacBook 78"/>
  </r>
  <r>
    <x v="21"/>
    <n v="-1"/>
    <s v="UCLA Undergrad"/>
    <s v="Undergraduate"/>
    <d v="2023-02-15T00:00:00"/>
    <s v="CLICC-ML-0136"/>
    <s v="CLICC-ML"/>
    <s v="MacBook"/>
    <s v="Device"/>
    <s v="CLICC Circ Desk"/>
    <s v="ITS MacBook 86"/>
  </r>
  <r>
    <x v="21"/>
    <n v="-1"/>
    <s v="UCLA Undergrad"/>
    <s v="Undergraduate"/>
    <d v="2023-02-15T00:00:00"/>
    <s v="CLICC-ML-2028"/>
    <s v="CLICC-ML"/>
    <s v="MacBook"/>
    <s v="Device"/>
    <s v="CLICC Circ Desk"/>
    <s v="CLICC-ML-2028"/>
  </r>
  <r>
    <x v="21"/>
    <n v="-1"/>
    <s v="UCLA Undergrad"/>
    <s v="Undergraduate"/>
    <d v="2023-02-15T00:00:00"/>
    <s v="CLICC-MM-029"/>
    <s v="CLICC-MM"/>
    <s v="iPad"/>
    <s v="Device"/>
    <s v="CLICC Circ Desk"/>
    <m/>
  </r>
  <r>
    <x v="21"/>
    <n v="-1"/>
    <s v="UCLA Undergrad"/>
    <s v="Undergraduate"/>
    <d v="2023-02-15T00:00:00"/>
    <s v="HP028"/>
    <s v="HP"/>
    <s v="HP Laptop"/>
    <s v="Device"/>
    <s v="CLICC Circ Desk"/>
    <s v="WL-BCR-18"/>
  </r>
  <r>
    <x v="21"/>
    <n v="-1"/>
    <s v="UCLA Undergrad"/>
    <s v="Undergraduate"/>
    <d v="2023-02-15T00:00:00"/>
    <s v="HP086"/>
    <s v="HP"/>
    <s v="HP Laptop"/>
    <s v="Device"/>
    <s v="CLICC Circ Desk"/>
    <s v="WL-RC2-16"/>
  </r>
  <r>
    <x v="21"/>
    <n v="-1"/>
    <s v="UCLA Undergrad"/>
    <s v="Undergraduate"/>
    <d v="2023-02-15T00:00:00"/>
    <s v="HP088"/>
    <s v="HP"/>
    <s v="HP Laptop"/>
    <s v="Device"/>
    <s v="CLICC Circ Desk"/>
    <s v="WL-RC2-18"/>
  </r>
  <r>
    <x v="21"/>
    <n v="-1"/>
    <s v="UCLA Undergrad"/>
    <s v="Undergraduate"/>
    <d v="2023-02-15T00:00:00"/>
    <s v="HP102"/>
    <s v="HP"/>
    <s v="HP Laptop"/>
    <s v="Device"/>
    <s v="CLICC Circ Desk"/>
    <s v="W-POW-11"/>
  </r>
  <r>
    <x v="21"/>
    <n v="-1"/>
    <s v="UCLA Undergrad"/>
    <s v="Undergraduate"/>
    <d v="2023-02-15T00:00:00"/>
    <s v="HP152"/>
    <s v="HP"/>
    <s v="HP Laptop"/>
    <s v="Device"/>
    <s v="CLICC Circ Desk"/>
    <s v="WL-LAB-01"/>
  </r>
  <r>
    <x v="21"/>
    <n v="5560075590006530"/>
    <s v="UCLA Undergrad"/>
    <s v="Undergraduate"/>
    <d v="2023-02-08T00:00:00"/>
    <s v="CBK411"/>
    <s v="CBK"/>
    <s v="ChromeBook"/>
    <s v="Device"/>
    <s v="CLICC Circ Desk"/>
    <s v="CBK-CLICC-162"/>
  </r>
  <r>
    <x v="21"/>
    <n v="9808738490006530"/>
    <s v="UCLA Staff"/>
    <s v="Staff"/>
    <d v="2023-03-31T00:00:00"/>
    <s v="CBK382"/>
    <s v="CBK"/>
    <s v="ChromeBook"/>
    <s v="Device"/>
    <s v="CLICC Circ Desk"/>
    <s v="CBK-CLICC-133"/>
  </r>
  <r>
    <x v="21"/>
    <n v="9808738490006530"/>
    <s v="UCLA Staff"/>
    <s v="Staff"/>
    <d v="2023-03-31T00:00:00"/>
    <s v="IPHONE28"/>
    <s v="IPHONE"/>
    <s v="IPHONE"/>
    <s v="Charger"/>
    <s v="CLICC Circ Desk"/>
    <s v="IPH-YRL-04"/>
  </r>
  <r>
    <x v="22"/>
    <n v="-1"/>
    <s v="UCLA Graduate"/>
    <s v="Graduate"/>
    <d v="2023-02-02T00:00:00"/>
    <s v="IPHONE21"/>
    <s v="IPHONE"/>
    <s v="IPHONE"/>
    <s v="Charger"/>
    <s v="SEL Boelter Circ Desk"/>
    <s v="IPH-BOE-05"/>
  </r>
  <r>
    <x v="22"/>
    <n v="-1"/>
    <s v="UCLA Graduate"/>
    <s v="Graduate"/>
    <d v="2023-02-02T00:00:00"/>
    <s v="IPHONE52"/>
    <s v="IPHONE"/>
    <s v="IPHONE"/>
    <s v="Charger"/>
    <s v="CLICC Circ Desk"/>
    <s v="IPH-POW-08"/>
  </r>
  <r>
    <x v="22"/>
    <n v="-1"/>
    <s v="UCLA Graduate"/>
    <s v="Graduate"/>
    <d v="2023-02-02T00:00:00"/>
    <s v="IPHONE58"/>
    <s v="IPHONE"/>
    <s v="IPHONE"/>
    <s v="Charger"/>
    <s v="Biomed Circ Desk"/>
    <s v="IPH-BIO-02"/>
  </r>
  <r>
    <x v="22"/>
    <n v="-1"/>
    <s v="UCLA Graduate"/>
    <s v="Graduate"/>
    <d v="2023-02-02T00:00:00"/>
    <s v="MACCHRG42"/>
    <s v="MACCHRG"/>
    <s v="MACCHRG"/>
    <s v="Charger"/>
    <s v="CLICC Circ Desk"/>
    <s v="MAGT-YRL-04"/>
  </r>
  <r>
    <x v="22"/>
    <n v="-1"/>
    <s v="UCLA Graduate"/>
    <s v="Graduate"/>
    <d v="2023-02-02T00:00:00"/>
    <s v="MACUSBC06C06"/>
    <s v="MACUSBC"/>
    <s v="MACUSBC"/>
    <s v="Charger"/>
    <s v="CLICC Circ Desk"/>
    <s v="USBC-YRL-02"/>
  </r>
  <r>
    <x v="22"/>
    <n v="-1"/>
    <s v="UCLA Graduate"/>
    <s v="Graduate"/>
    <d v="2023-02-02T00:00:00"/>
    <s v="MACUSBC08C08"/>
    <s v="MACUSBC"/>
    <s v="MACUSBC"/>
    <s v="Charger"/>
    <s v="CLICC Circ Desk"/>
    <s v="USBC-YRL-04"/>
  </r>
  <r>
    <x v="22"/>
    <n v="-1"/>
    <s v="UCLA Graduate"/>
    <s v="Graduate"/>
    <d v="2023-02-02T00:00:00"/>
    <s v="MACUSBC09C09"/>
    <s v="MACUSBC"/>
    <s v="MACUSBC"/>
    <s v="Charger"/>
    <s v="CLICC Circ Desk"/>
    <s v="USBC-YRL-05"/>
  </r>
  <r>
    <x v="22"/>
    <n v="-1"/>
    <s v="UCLA Graduate"/>
    <s v="Graduate"/>
    <d v="2023-02-02T00:00:00"/>
    <s v="MACUSBC23C23"/>
    <s v="MACUSBC"/>
    <s v="MACUSBC"/>
    <s v="Charger"/>
    <s v="CLICC Circ Desk"/>
    <s v="USBC-POW-06"/>
  </r>
  <r>
    <x v="22"/>
    <n v="-1"/>
    <s v="UCLA Graduate"/>
    <s v="Graduate"/>
    <d v="2023-02-02T00:00:00"/>
    <s v="MACUSBC27C27"/>
    <s v="MACUSBC"/>
    <s v="MACUSBC"/>
    <s v="Charger"/>
    <s v="CLICC Circ Desk"/>
    <s v="USBC-POW-10"/>
  </r>
  <r>
    <x v="22"/>
    <n v="-1"/>
    <s v="UCLA Graduate"/>
    <s v="Graduate"/>
    <d v="2023-02-02T00:00:00"/>
    <s v="WALLADPT08"/>
    <s v="WALLADPT"/>
    <s v="WALLADPT"/>
    <s v="Charger"/>
    <s v="SEL Boelter Circ Desk"/>
    <s v="ADP-BOE-06"/>
  </r>
  <r>
    <x v="22"/>
    <n v="-1"/>
    <s v="UCLA Graduate"/>
    <s v="Graduate"/>
    <d v="2023-02-02T00:00:00"/>
    <s v="WALLADPT12"/>
    <s v="WALLADPT"/>
    <s v="WALLADPT"/>
    <s v="Charger"/>
    <s v="CLICC Circ Desk"/>
    <s v="ADP-POW-01"/>
  </r>
  <r>
    <x v="22"/>
    <n v="-1"/>
    <s v="UCLA Graduate"/>
    <s v="Graduate"/>
    <d v="2023-02-02T00:00:00"/>
    <s v="WALLADPT23"/>
    <s v="WALLADPT"/>
    <s v="WALLADPT"/>
    <s v="Charger"/>
    <s v="Biomed Circ Desk"/>
    <s v="ADP-BIO-07"/>
  </r>
  <r>
    <x v="22"/>
    <n v="-1"/>
    <s v="UCLA Graduate"/>
    <s v="Graduate"/>
    <d v="2023-02-09T00:00:00"/>
    <s v="CBK083"/>
    <s v="CBK"/>
    <s v="ChromeBook"/>
    <s v="Device"/>
    <s v="CLICC Circ Desk"/>
    <s v="CYRL-09"/>
  </r>
  <r>
    <x v="22"/>
    <n v="-1"/>
    <s v="UCLA Graduate"/>
    <s v="Graduate"/>
    <d v="2023-02-09T00:00:00"/>
    <s v="CBK194"/>
    <s v="CBK"/>
    <s v="ChromeBook"/>
    <s v="Device"/>
    <s v="Biomed Circ Desk"/>
    <s v="CBK-BIO-05"/>
  </r>
  <r>
    <x v="22"/>
    <n v="-1"/>
    <s v="UCLA Graduate"/>
    <s v="Graduate"/>
    <d v="2023-02-09T00:00:00"/>
    <s v="CBK253"/>
    <s v="CBK"/>
    <s v="ChromeBook"/>
    <s v="Device"/>
    <s v="Default Circulation Desk"/>
    <s v="CBK-CLICC-04"/>
  </r>
  <r>
    <x v="22"/>
    <n v="-1"/>
    <s v="UCLA Graduate"/>
    <s v="Graduate"/>
    <d v="2023-02-09T00:00:00"/>
    <s v="CLICC-ML-2032"/>
    <s v="CLICC-ML"/>
    <s v="MacBook"/>
    <s v="Device"/>
    <s v="CLICC Circ Desk"/>
    <s v="CLICC-ML-2032"/>
  </r>
  <r>
    <x v="22"/>
    <n v="-1"/>
    <s v="UCLA Graduate"/>
    <s v="Graduate"/>
    <d v="2023-02-15T00:00:00"/>
    <s v="CLICC-ML-0069"/>
    <s v="CLICC-ML"/>
    <s v="MacBook"/>
    <s v="Device"/>
    <s v="CLICC Circ Desk"/>
    <s v="ITS MacBook 47"/>
  </r>
  <r>
    <x v="22"/>
    <n v="-1"/>
    <s v="UCLA Graduate"/>
    <s v="Graduate"/>
    <d v="2023-02-15T00:00:00"/>
    <s v="CLICC-MM-072"/>
    <s v="CLICC-MM"/>
    <s v="iPad"/>
    <s v="Device"/>
    <s v="CLICC Circ Desk"/>
    <m/>
  </r>
  <r>
    <x v="22"/>
    <n v="-1"/>
    <s v="UCLA Graduate"/>
    <s v="Graduate"/>
    <d v="2023-02-16T00:00:00"/>
    <s v="CLICC-ML-0077"/>
    <s v="CLICC-ML"/>
    <s v="MacBook"/>
    <s v="Device"/>
    <s v="CLICC Circ Desk"/>
    <s v="ITS MacBook 132"/>
  </r>
  <r>
    <x v="22"/>
    <n v="-1"/>
    <s v="UCLA Graduate"/>
    <s v="Graduate"/>
    <d v="2023-02-16T00:00:00"/>
    <s v="HP161"/>
    <s v="HP"/>
    <s v="HP Laptop"/>
    <s v="Device"/>
    <s v="CLICC Circ Desk"/>
    <s v="WL-LAB-10"/>
  </r>
  <r>
    <x v="22"/>
    <n v="-1"/>
    <s v="UCLA Graduate"/>
    <s v="Graduate"/>
    <d v="2023-03-24T00:00:00"/>
    <s v="CLICC-MM-0014"/>
    <s v="CLICC-MM"/>
    <s v="iPad"/>
    <s v="Device"/>
    <s v="CLICC Circ Desk"/>
    <s v="ITS iPad 243"/>
  </r>
  <r>
    <x v="22"/>
    <n v="-1"/>
    <s v="UCLA Law Grad"/>
    <s v="Graduate"/>
    <d v="2023-02-09T00:00:00"/>
    <s v="CLICC-ML-0061"/>
    <s v="CLICC-ML"/>
    <s v="MacBook"/>
    <s v="Device"/>
    <s v="CLICC Circ Desk"/>
    <s v="ITS MacBook 168"/>
  </r>
  <r>
    <x v="22"/>
    <n v="-1"/>
    <s v="UCLA Staff"/>
    <s v="Staff"/>
    <d v="2023-02-16T00:00:00"/>
    <s v="CBK215"/>
    <s v="CBK"/>
    <s v="ChromeBook"/>
    <s v="Device"/>
    <s v="SEL Boelter Circ Desk"/>
    <s v="CBK-BOE-06"/>
  </r>
  <r>
    <x v="22"/>
    <n v="-1"/>
    <s v="UCLA Staff"/>
    <s v="Staff"/>
    <d v="2023-02-16T00:00:00"/>
    <s v="HP045"/>
    <s v="HP"/>
    <s v="HP Laptop"/>
    <s v="Device"/>
    <s v="CLICC Circ Desk"/>
    <s v="WL-SEL-10"/>
  </r>
  <r>
    <x v="22"/>
    <n v="-1"/>
    <s v="UCLA Undergrad"/>
    <s v="Undergraduate"/>
    <d v="2023-02-02T00:00:00"/>
    <s v="CALC07"/>
    <s v="CALC"/>
    <s v="CALC"/>
    <s v="Accessory"/>
    <s v="CLICC Circ Desk"/>
    <s v="CAL-POW-06"/>
  </r>
  <r>
    <x v="22"/>
    <n v="-1"/>
    <s v="UCLA Undergrad"/>
    <s v="Undergraduate"/>
    <d v="2023-02-02T00:00:00"/>
    <s v="CALC19"/>
    <s v="CALC"/>
    <s v="CALC"/>
    <s v="Accessory"/>
    <s v="SEL Boelter Circ Desk"/>
    <m/>
  </r>
  <r>
    <x v="22"/>
    <n v="-1"/>
    <s v="UCLA Undergrad"/>
    <s v="Undergraduate"/>
    <d v="2023-02-02T00:00:00"/>
    <s v="CALC23"/>
    <s v="CALC"/>
    <s v="CALC"/>
    <s v="Accessory"/>
    <s v="SEL Boelter Circ Desk"/>
    <m/>
  </r>
  <r>
    <x v="22"/>
    <n v="-1"/>
    <s v="UCLA Undergrad"/>
    <s v="Undergraduate"/>
    <d v="2023-02-02T00:00:00"/>
    <s v="CALC28"/>
    <s v="CALC"/>
    <s v="CALC"/>
    <s v="Accessory"/>
    <s v="SEL Boelter Circ Desk"/>
    <m/>
  </r>
  <r>
    <x v="22"/>
    <n v="-1"/>
    <s v="UCLA Undergrad"/>
    <s v="Undergraduate"/>
    <d v="2023-02-02T00:00:00"/>
    <s v="HDMIC13"/>
    <s v="HDMIC"/>
    <s v="HDMIC"/>
    <s v="Cable"/>
    <s v="CLICC Circ Desk"/>
    <s v="HDMC-YRL-05"/>
  </r>
  <r>
    <x v="22"/>
    <n v="-1"/>
    <s v="UCLA Undergrad"/>
    <s v="Undergraduate"/>
    <d v="2023-02-02T00:00:00"/>
    <s v="HDMIC20"/>
    <s v="HDMIC"/>
    <s v="HDMIC"/>
    <s v="Cable"/>
    <s v="CLICC Circ Desk"/>
    <s v="HDMC-YRL-12"/>
  </r>
  <r>
    <x v="22"/>
    <n v="-1"/>
    <s v="UCLA Undergrad"/>
    <s v="Undergraduate"/>
    <d v="2023-02-02T00:00:00"/>
    <s v="HDST03"/>
    <s v="HDST"/>
    <s v="Headphones"/>
    <s v="Accessory"/>
    <s v="SEL Boelter Circ Desk"/>
    <s v="HDS-BOE-03"/>
  </r>
  <r>
    <x v="22"/>
    <n v="-1"/>
    <s v="UCLA Undergrad"/>
    <s v="Undergraduate"/>
    <d v="2023-02-02T00:00:00"/>
    <s v="HDST15"/>
    <s v="HDST"/>
    <s v="Headphones"/>
    <s v="Accessory"/>
    <s v="CLICC Circ Desk"/>
    <s v="HDS-POW-04"/>
  </r>
  <r>
    <x v="22"/>
    <n v="-1"/>
    <s v="UCLA Undergrad"/>
    <s v="Undergraduate"/>
    <d v="2023-02-02T00:00:00"/>
    <s v="HDST29"/>
    <s v="HDST"/>
    <s v="Headphones"/>
    <s v="Accessory"/>
    <s v="Biomed Circ Desk"/>
    <s v="HDS-BIO-12"/>
  </r>
  <r>
    <x v="22"/>
    <n v="-1"/>
    <s v="UCLA Undergrad"/>
    <s v="Undergraduate"/>
    <d v="2023-02-02T00:00:00"/>
    <s v="HPUSBC05"/>
    <s v="HPUSBC"/>
    <s v="HPUSBC"/>
    <s v="Charger"/>
    <s v="SEL Boelter Circ Desk"/>
    <s v="HPUS-BOE-05"/>
  </r>
  <r>
    <x v="22"/>
    <n v="-1"/>
    <s v="UCLA Undergrad"/>
    <s v="Undergraduate"/>
    <d v="2023-02-02T00:00:00"/>
    <s v="HPUSBC06"/>
    <s v="HPUSBC"/>
    <s v="HPUSBC"/>
    <s v="Charger"/>
    <s v="SEL Boelter Circ Desk"/>
    <m/>
  </r>
  <r>
    <x v="22"/>
    <n v="-1"/>
    <s v="UCLA Undergrad"/>
    <s v="Undergraduate"/>
    <d v="2023-02-02T00:00:00"/>
    <s v="HPUSBC11"/>
    <s v="HPUSBC"/>
    <s v="HPUSBC"/>
    <s v="Charger"/>
    <s v="SEL Boelter Circ Desk"/>
    <m/>
  </r>
  <r>
    <x v="22"/>
    <n v="-1"/>
    <s v="UCLA Undergrad"/>
    <s v="Undergraduate"/>
    <d v="2023-02-02T00:00:00"/>
    <s v="IPHONE02"/>
    <s v="IPHONE"/>
    <s v="IPHONE"/>
    <s v="Charger"/>
    <s v="Music Circ Desk"/>
    <s v="IPH-MUS-02"/>
  </r>
  <r>
    <x v="22"/>
    <n v="-1"/>
    <s v="UCLA Undergrad"/>
    <s v="Undergraduate"/>
    <d v="2023-02-02T00:00:00"/>
    <s v="IPHONE21"/>
    <s v="IPHONE"/>
    <s v="IPHONE"/>
    <s v="Charger"/>
    <s v="SEL Boelter Circ Desk"/>
    <s v="IPH-BOE-05"/>
  </r>
  <r>
    <x v="22"/>
    <n v="-1"/>
    <s v="UCLA Undergrad"/>
    <s v="Undergraduate"/>
    <d v="2023-02-02T00:00:00"/>
    <s v="IPHONE30"/>
    <s v="IPHONE"/>
    <s v="IPHONE"/>
    <s v="Charger"/>
    <s v="CLICC Circ Desk"/>
    <s v="IPH-YRL-06"/>
  </r>
  <r>
    <x v="22"/>
    <n v="-1"/>
    <s v="UCLA Undergrad"/>
    <s v="Undergraduate"/>
    <d v="2023-02-02T00:00:00"/>
    <s v="IPHONE33"/>
    <s v="IPHONE"/>
    <s v="IPHONE"/>
    <s v="Charger"/>
    <s v="CLICC Circ Desk"/>
    <s v="IPH-YRL-09"/>
  </r>
  <r>
    <x v="22"/>
    <n v="-1"/>
    <s v="UCLA Undergrad"/>
    <s v="Undergraduate"/>
    <d v="2023-02-02T00:00:00"/>
    <s v="IPHONE34"/>
    <s v="IPHONE"/>
    <s v="IPHONE"/>
    <s v="Charger"/>
    <s v="CLICC Circ Desk"/>
    <s v="IPH-YRL-10"/>
  </r>
  <r>
    <x v="22"/>
    <n v="-1"/>
    <s v="UCLA Undergrad"/>
    <s v="Undergraduate"/>
    <d v="2023-02-02T00:00:00"/>
    <s v="IPHONE46"/>
    <s v="IPHONE"/>
    <s v="IPHONE"/>
    <s v="Charger"/>
    <s v="CLICC Circ Desk"/>
    <s v="IPH-POW-02"/>
  </r>
  <r>
    <x v="22"/>
    <n v="-1"/>
    <s v="UCLA Undergrad"/>
    <s v="Undergraduate"/>
    <d v="2023-02-02T00:00:00"/>
    <s v="IPHONE48"/>
    <s v="IPHONE"/>
    <s v="IPHONE"/>
    <s v="Charger"/>
    <s v="CLICC Circ Desk"/>
    <s v="IPH-POW-04"/>
  </r>
  <r>
    <x v="22"/>
    <n v="-1"/>
    <s v="UCLA Undergrad"/>
    <s v="Undergraduate"/>
    <d v="2023-02-02T00:00:00"/>
    <s v="IPHONE52"/>
    <s v="IPHONE"/>
    <s v="IPHONE"/>
    <s v="Charger"/>
    <s v="CLICC Circ Desk"/>
    <s v="IPH-POW-08"/>
  </r>
  <r>
    <x v="22"/>
    <n v="-1"/>
    <s v="UCLA Undergrad"/>
    <s v="Undergraduate"/>
    <d v="2023-02-02T00:00:00"/>
    <s v="MACCHRG34"/>
    <s v="MACCHRG"/>
    <s v="MACCHRG"/>
    <s v="Charger"/>
    <s v="SEL Boelter Circ Desk"/>
    <s v="MAGT-BOE-03"/>
  </r>
  <r>
    <x v="22"/>
    <n v="-1"/>
    <s v="UCLA Undergrad"/>
    <s v="Undergraduate"/>
    <d v="2023-02-02T00:00:00"/>
    <s v="MACUSBC05C05"/>
    <s v="MACUSBC"/>
    <s v="MACUSBC"/>
    <s v="Charger"/>
    <s v="CLICC Circ Desk"/>
    <s v="USBC-YRL-01"/>
  </r>
  <r>
    <x v="22"/>
    <n v="-1"/>
    <s v="UCLA Undergrad"/>
    <s v="Undergraduate"/>
    <d v="2023-02-02T00:00:00"/>
    <s v="MACUSBC09C09"/>
    <s v="MACUSBC"/>
    <s v="MACUSBC"/>
    <s v="Charger"/>
    <s v="CLICC Circ Desk"/>
    <s v="USBC-YRL-05"/>
  </r>
  <r>
    <x v="22"/>
    <n v="-1"/>
    <s v="UCLA Undergrad"/>
    <s v="Undergraduate"/>
    <d v="2023-02-02T00:00:00"/>
    <s v="MACUSBC19C19"/>
    <s v="MACUSBC"/>
    <s v="MACUSBC"/>
    <s v="Charger"/>
    <s v="CLICC Circ Desk"/>
    <s v="USBC-POW-02"/>
  </r>
  <r>
    <x v="22"/>
    <n v="-1"/>
    <s v="UCLA Undergrad"/>
    <s v="Undergraduate"/>
    <d v="2023-02-02T00:00:00"/>
    <s v="MACUSBC20C20"/>
    <s v="MACUSBC"/>
    <s v="MACUSBC"/>
    <s v="Charger"/>
    <s v="CLICC Circ Desk"/>
    <s v="USBC-POW-03"/>
  </r>
  <r>
    <x v="22"/>
    <n v="-1"/>
    <s v="UCLA Undergrad"/>
    <s v="Undergraduate"/>
    <d v="2023-02-02T00:00:00"/>
    <s v="MACUSBC23C23"/>
    <s v="MACUSBC"/>
    <s v="MACUSBC"/>
    <s v="Charger"/>
    <s v="CLICC Circ Desk"/>
    <s v="USBC-POW-06"/>
  </r>
  <r>
    <x v="22"/>
    <n v="-1"/>
    <s v="UCLA Undergrad"/>
    <s v="Undergraduate"/>
    <d v="2023-02-02T00:00:00"/>
    <s v="MACUSBC25C25"/>
    <s v="MACUSBC"/>
    <s v="MACUSBC"/>
    <s v="Charger"/>
    <s v="CLICC Circ Desk"/>
    <s v="USBC-POW-08"/>
  </r>
  <r>
    <x v="22"/>
    <n v="-1"/>
    <s v="UCLA Undergrad"/>
    <s v="Undergraduate"/>
    <d v="2023-02-02T00:00:00"/>
    <s v="MACUSBC27C27"/>
    <s v="MACUSBC"/>
    <s v="MACUSBC"/>
    <s v="Charger"/>
    <s v="CLICC Circ Desk"/>
    <s v="USBC-POW-10"/>
  </r>
  <r>
    <x v="22"/>
    <n v="-1"/>
    <s v="UCLA Undergrad"/>
    <s v="Undergraduate"/>
    <d v="2023-02-02T00:00:00"/>
    <s v="OMNI26"/>
    <s v="OMNI"/>
    <s v="OMNI"/>
    <s v="Charger"/>
    <s v="Music Circ Desk"/>
    <s v="OMN-MUS-06"/>
  </r>
  <r>
    <x v="22"/>
    <n v="-1"/>
    <s v="UCLA Undergrad"/>
    <s v="Undergraduate"/>
    <d v="2023-02-02T00:00:00"/>
    <s v="UHDMI10"/>
    <s v="UHDMI"/>
    <s v="UHDMI"/>
    <s v="Cable"/>
    <s v="CLICC Circ Desk"/>
    <m/>
  </r>
  <r>
    <x v="22"/>
    <n v="-1"/>
    <s v="UCLA Undergrad"/>
    <s v="Undergraduate"/>
    <d v="2023-02-02T00:00:00"/>
    <s v="UHDMI15"/>
    <s v="UHDMI"/>
    <s v="UHDMI"/>
    <s v="Cable"/>
    <s v="CLICC Circ Desk"/>
    <m/>
  </r>
  <r>
    <x v="22"/>
    <n v="-1"/>
    <s v="UCLA Undergrad"/>
    <s v="Undergraduate"/>
    <d v="2023-02-02T00:00:00"/>
    <s v="UVGA16"/>
    <s v="UVGA"/>
    <s v="UVGA"/>
    <s v="Cable"/>
    <s v="CLICC Circ Desk"/>
    <m/>
  </r>
  <r>
    <x v="22"/>
    <n v="-1"/>
    <s v="UCLA Undergrad"/>
    <s v="Undergraduate"/>
    <d v="2023-02-02T00:00:00"/>
    <s v="UVGA19"/>
    <s v="UVGA"/>
    <s v="UVGA"/>
    <s v="Cable"/>
    <s v="CLICC Circ Desk"/>
    <m/>
  </r>
  <r>
    <x v="22"/>
    <n v="-1"/>
    <s v="UCLA Undergrad"/>
    <s v="Undergraduate"/>
    <d v="2023-02-02T00:00:00"/>
    <s v="VGAC20"/>
    <s v="VGAC"/>
    <s v="VGA Cable"/>
    <s v="Cable"/>
    <s v="CLICC Circ Desk"/>
    <s v="VGAC-YRL-04"/>
  </r>
  <r>
    <x v="22"/>
    <n v="-1"/>
    <s v="UCLA Undergrad"/>
    <s v="Undergraduate"/>
    <d v="2023-02-02T00:00:00"/>
    <s v="WALLADPT06"/>
    <s v="WALLADPT"/>
    <s v="WALLADPT"/>
    <s v="Charger"/>
    <s v="SEL Boelter Circ Desk"/>
    <s v="ADP-BOE-04"/>
  </r>
  <r>
    <x v="22"/>
    <n v="-1"/>
    <s v="UCLA Undergrad"/>
    <s v="Undergraduate"/>
    <d v="2023-02-02T00:00:00"/>
    <s v="WALLADPT09"/>
    <s v="WALLADPT"/>
    <s v="WALLADPT"/>
    <s v="Charger"/>
    <s v="SEL Boelter Circ Desk"/>
    <s v="ADP-BOE-07"/>
  </r>
  <r>
    <x v="22"/>
    <n v="-1"/>
    <s v="UCLA Undergrad"/>
    <s v="Undergraduate"/>
    <d v="2023-02-02T00:00:00"/>
    <s v="WALLADPT12"/>
    <s v="WALLADPT"/>
    <s v="WALLADPT"/>
    <s v="Charger"/>
    <s v="CLICC Circ Desk"/>
    <s v="ADP-POW-01"/>
  </r>
  <r>
    <x v="22"/>
    <n v="-1"/>
    <s v="UCLA Undergrad"/>
    <s v="Undergraduate"/>
    <d v="2023-02-02T00:00:00"/>
    <s v="WALLADPT24"/>
    <s v="WALLADPT"/>
    <s v="WALLADPT"/>
    <s v="Charger"/>
    <s v="CLICC Circ Desk"/>
    <s v="ADP-YRL-01"/>
  </r>
  <r>
    <x v="22"/>
    <n v="-1"/>
    <s v="UCLA Undergrad"/>
    <s v="Undergraduate"/>
    <d v="2023-02-02T00:00:00"/>
    <s v="WALLADPT25"/>
    <s v="WALLADPT"/>
    <s v="WALLADPT"/>
    <s v="Charger"/>
    <s v="CLICC Circ Desk"/>
    <s v="ADP-YRL-02"/>
  </r>
  <r>
    <x v="22"/>
    <n v="-1"/>
    <s v="UCLA Undergrad"/>
    <s v="Undergraduate"/>
    <d v="2023-02-02T00:00:00"/>
    <s v="WALLADPT28"/>
    <s v="WALLADPT"/>
    <s v="WALLADPT"/>
    <s v="Charger"/>
    <s v="CLICC Circ Desk"/>
    <m/>
  </r>
  <r>
    <x v="22"/>
    <n v="-1"/>
    <s v="UCLA Undergrad"/>
    <s v="Undergraduate"/>
    <d v="2023-02-02T00:00:00"/>
    <s v="WALLADPT33"/>
    <s v="WALLADPT"/>
    <s v="WALLADPT"/>
    <s v="Charger"/>
    <s v="CLICC Circ Desk"/>
    <m/>
  </r>
  <r>
    <x v="22"/>
    <n v="-1"/>
    <s v="UCLA Undergrad"/>
    <s v="Undergraduate"/>
    <d v="2023-02-02T00:00:00"/>
    <s v="WALLADPT40"/>
    <s v="WALLADPT"/>
    <s v="WALLADPT"/>
    <s v="Charger"/>
    <s v="CLICC Circ Desk"/>
    <m/>
  </r>
  <r>
    <x v="22"/>
    <n v="-1"/>
    <s v="UCLA Undergrad"/>
    <s v="Undergraduate"/>
    <d v="2023-02-02T00:00:00"/>
    <s v="WALLADPT49"/>
    <s v="WALLADPT"/>
    <s v="WALLADPT"/>
    <s v="Charger"/>
    <s v="CLICC Circ Desk"/>
    <m/>
  </r>
  <r>
    <x v="22"/>
    <n v="-1"/>
    <s v="UCLA Undergrad"/>
    <s v="Undergraduate"/>
    <d v="2023-02-09T00:00:00"/>
    <s v="CBK093"/>
    <s v="CBK"/>
    <s v="ChromeBook"/>
    <s v="Device"/>
    <s v="CLICC Circ Desk"/>
    <s v="CYRL-19"/>
  </r>
  <r>
    <x v="22"/>
    <n v="-1"/>
    <s v="UCLA Undergrad"/>
    <s v="Undergraduate"/>
    <d v="2023-02-09T00:00:00"/>
    <s v="CBK227"/>
    <s v="CBK"/>
    <s v="ChromeBook"/>
    <s v="Device"/>
    <s v="SEL Boelter Circ Desk"/>
    <s v="CBK-BOE-18"/>
  </r>
  <r>
    <x v="22"/>
    <n v="-1"/>
    <s v="UCLA Undergrad"/>
    <s v="Undergraduate"/>
    <d v="2023-02-09T00:00:00"/>
    <s v="CBK392"/>
    <s v="CBK"/>
    <s v="ChromeBook"/>
    <s v="Device"/>
    <s v="CLICC Circ Desk"/>
    <s v="CBK-CLICC-143"/>
  </r>
  <r>
    <x v="22"/>
    <n v="-1"/>
    <s v="UCLA Undergrad"/>
    <s v="Undergraduate"/>
    <d v="2023-02-09T00:00:00"/>
    <s v="CLICC-ML-0121"/>
    <s v="CLICC-ML"/>
    <s v="MacBook"/>
    <s v="Device"/>
    <s v="CLICC Circ Desk"/>
    <s v="ITS MacBook 46"/>
  </r>
  <r>
    <x v="22"/>
    <n v="-1"/>
    <s v="UCLA Undergrad"/>
    <s v="Undergraduate"/>
    <d v="2023-02-09T00:00:00"/>
    <s v="CLICC-ML-2008"/>
    <s v="CLICC-ML"/>
    <s v="MacBook"/>
    <s v="Device"/>
    <s v="CLICC Circ Desk"/>
    <s v="CLICC-ML-2008"/>
  </r>
  <r>
    <x v="22"/>
    <n v="-1"/>
    <s v="UCLA Undergrad"/>
    <s v="Undergraduate"/>
    <d v="2023-02-09T00:00:00"/>
    <s v="CLICC-ML-2065"/>
    <s v="CLICC-ML"/>
    <s v="MacBook"/>
    <s v="Device"/>
    <s v="CLICC Circ Desk"/>
    <s v="CLICC-ML-2065"/>
  </r>
  <r>
    <x v="22"/>
    <n v="-1"/>
    <s v="UCLA Undergrad"/>
    <s v="Undergraduate"/>
    <d v="2023-02-09T00:00:00"/>
    <s v="CLICC-ML-2098"/>
    <s v="CLICC-ML"/>
    <s v="MacBook"/>
    <s v="Device"/>
    <s v="CLICC Circ Desk"/>
    <s v="CLICC-ML-2098"/>
  </r>
  <r>
    <x v="22"/>
    <n v="-1"/>
    <s v="UCLA Undergrad"/>
    <s v="Undergraduate"/>
    <d v="2023-02-09T00:00:00"/>
    <s v="HP072"/>
    <s v="HP"/>
    <s v="HP Laptop"/>
    <s v="Device"/>
    <s v="CLICC Circ Desk"/>
    <s v="WL-RC2-02"/>
  </r>
  <r>
    <x v="22"/>
    <n v="-1"/>
    <s v="UCLA Undergrad"/>
    <s v="Undergraduate"/>
    <d v="2023-02-09T00:00:00"/>
    <s v="HP120"/>
    <s v="HP"/>
    <s v="HP Laptop"/>
    <s v="Device"/>
    <s v="CLICC Circ Desk"/>
    <s v="WL-PC2-09"/>
  </r>
  <r>
    <x v="22"/>
    <n v="-1"/>
    <s v="UCLA Undergrad"/>
    <s v="Undergraduate"/>
    <d v="2023-02-15T00:00:00"/>
    <s v="CBK083"/>
    <s v="CBK"/>
    <s v="ChromeBook"/>
    <s v="Device"/>
    <s v="CLICC Circ Desk"/>
    <s v="CYRL-09"/>
  </r>
  <r>
    <x v="22"/>
    <n v="-1"/>
    <s v="UCLA Undergrad"/>
    <s v="Undergraduate"/>
    <d v="2023-02-16T00:00:00"/>
    <s v="CBK059"/>
    <s v="CBK"/>
    <s v="ChromeBook"/>
    <s v="Device"/>
    <s v="CLICC Circ Desk"/>
    <s v="CPOW-25"/>
  </r>
  <r>
    <x v="22"/>
    <n v="-1"/>
    <s v="UCLA Undergrad"/>
    <s v="Undergraduate"/>
    <d v="2023-02-16T00:00:00"/>
    <s v="CLICC-ML-0016"/>
    <s v="CLICC-ML"/>
    <s v="MacBook"/>
    <s v="Device"/>
    <s v="CLICC Circ Desk"/>
    <s v="ITS MacBook 6"/>
  </r>
  <r>
    <x v="22"/>
    <n v="-1"/>
    <s v="UCLA Undergrad"/>
    <s v="Undergraduate"/>
    <d v="2023-02-16T00:00:00"/>
    <s v="CLICC-ML-0102"/>
    <s v="CLICC-ML"/>
    <s v="MacBook"/>
    <s v="Device"/>
    <s v="CLICC Circ Desk"/>
    <s v="ITS MacBook 147"/>
  </r>
  <r>
    <x v="22"/>
    <n v="-1"/>
    <s v="UCLA Undergrad"/>
    <s v="Undergraduate"/>
    <d v="2023-02-16T00:00:00"/>
    <s v="CLICC-ML-2079"/>
    <s v="CLICC-ML"/>
    <s v="MacBook"/>
    <s v="Device"/>
    <s v="CLICC Circ Desk"/>
    <s v="CLICC-ML-2079"/>
  </r>
  <r>
    <x v="22"/>
    <n v="-1"/>
    <s v="UCLA Undergrad"/>
    <s v="Undergraduate"/>
    <d v="2023-02-16T00:00:00"/>
    <s v="CLICC-MM-0043"/>
    <s v="CLICC-MM"/>
    <s v="iPad"/>
    <s v="Device"/>
    <s v="CLICC Circ Desk"/>
    <s v="ITS iPad 260"/>
  </r>
  <r>
    <x v="22"/>
    <n v="-1"/>
    <s v="UCLA Undergrad"/>
    <s v="Undergraduate"/>
    <d v="2023-02-16T00:00:00"/>
    <s v="HP043"/>
    <s v="HP"/>
    <s v="HP Laptop"/>
    <s v="Device"/>
    <s v="CLICC Circ Desk"/>
    <s v="WL-SEL-08"/>
  </r>
  <r>
    <x v="22"/>
    <n v="-1"/>
    <s v="UCLA Undergrad"/>
    <s v="Undergraduate"/>
    <d v="2023-02-16T00:00:00"/>
    <s v="HP104"/>
    <s v="HP"/>
    <s v="HP Laptop"/>
    <s v="Device"/>
    <s v="CLICC Circ Desk"/>
    <s v="W-POW-13"/>
  </r>
  <r>
    <x v="22"/>
    <n v="5560199380006530"/>
    <s v="UCLA Undergrad"/>
    <s v="Undergraduate"/>
    <d v="2023-02-02T00:00:00"/>
    <s v="CALC28"/>
    <s v="CALC"/>
    <s v="CALC"/>
    <s v="Accessory"/>
    <s v="SEL Boelter Circ Desk"/>
    <m/>
  </r>
  <r>
    <x v="23"/>
    <n v="-1"/>
    <s v="UCLA Graduate"/>
    <s v="Graduate"/>
    <d v="2023-02-03T00:00:00"/>
    <s v="CLICC-MM-0079"/>
    <s v="CLICC-MM"/>
    <s v="iPad"/>
    <s v="Device"/>
    <s v="CLICC Circ Desk"/>
    <s v="ITS iPad 84"/>
  </r>
  <r>
    <x v="23"/>
    <n v="-1"/>
    <s v="UCLA Graduate"/>
    <s v="Graduate"/>
    <d v="2023-02-03T00:00:00"/>
    <s v="HDMIC34"/>
    <s v="HDMIC"/>
    <s v="HDMIC"/>
    <s v="Cable"/>
    <s v="Biomed Circ Desk"/>
    <s v="HDMC-BIO-04"/>
  </r>
  <r>
    <x v="23"/>
    <n v="-1"/>
    <s v="UCLA Graduate"/>
    <s v="Graduate"/>
    <d v="2023-02-03T00:00:00"/>
    <s v="HDST15"/>
    <s v="HDST"/>
    <s v="Headphones"/>
    <s v="Accessory"/>
    <s v="CLICC Circ Desk"/>
    <s v="HDS-POW-04"/>
  </r>
  <r>
    <x v="23"/>
    <n v="-1"/>
    <s v="UCLA Graduate"/>
    <s v="Graduate"/>
    <d v="2023-02-03T00:00:00"/>
    <s v="HPUSBC05"/>
    <s v="HPUSBC"/>
    <s v="HPUSBC"/>
    <s v="Charger"/>
    <s v="SEL Boelter Circ Desk"/>
    <s v="HPUS-BOE-05"/>
  </r>
  <r>
    <x v="23"/>
    <n v="-1"/>
    <s v="UCLA Graduate"/>
    <s v="Graduate"/>
    <d v="2023-02-03T00:00:00"/>
    <s v="HPUSBC10"/>
    <s v="HPUSBC"/>
    <s v="HPUSBC"/>
    <s v="Charger"/>
    <s v="SEL Boelter Circ Desk"/>
    <m/>
  </r>
  <r>
    <x v="23"/>
    <n v="-1"/>
    <s v="UCLA Graduate"/>
    <s v="Graduate"/>
    <d v="2023-02-03T00:00:00"/>
    <s v="IPHONE17"/>
    <s v="IPHONE"/>
    <s v="IPHONE"/>
    <s v="Charger"/>
    <s v="SEL Boelter Circ Desk"/>
    <s v="IPH-BOE-01"/>
  </r>
  <r>
    <x v="23"/>
    <n v="-1"/>
    <s v="UCLA Graduate"/>
    <s v="Graduate"/>
    <d v="2023-02-03T00:00:00"/>
    <s v="IPHONE46"/>
    <s v="IPHONE"/>
    <s v="IPHONE"/>
    <s v="Charger"/>
    <s v="CLICC Circ Desk"/>
    <s v="IPH-POW-02"/>
  </r>
  <r>
    <x v="23"/>
    <n v="-1"/>
    <s v="UCLA Graduate"/>
    <s v="Graduate"/>
    <d v="2023-02-03T00:00:00"/>
    <s v="IPHONE57"/>
    <s v="IPHONE"/>
    <s v="IPHONE"/>
    <s v="Charger"/>
    <s v="Biomed Circ Desk"/>
    <s v="IPH-BIO-01"/>
  </r>
  <r>
    <x v="23"/>
    <n v="-1"/>
    <s v="UCLA Graduate"/>
    <s v="Graduate"/>
    <d v="2023-02-03T00:00:00"/>
    <s v="IPHONE58"/>
    <s v="IPHONE"/>
    <s v="IPHONE"/>
    <s v="Charger"/>
    <s v="Biomed Circ Desk"/>
    <s v="IPH-BIO-02"/>
  </r>
  <r>
    <x v="23"/>
    <n v="-1"/>
    <s v="UCLA Graduate"/>
    <s v="Graduate"/>
    <d v="2023-02-03T00:00:00"/>
    <s v="MACCHRG42"/>
    <s v="MACCHRG"/>
    <s v="MACCHRG"/>
    <s v="Charger"/>
    <s v="CLICC Circ Desk"/>
    <s v="MAGT-YRL-04"/>
  </r>
  <r>
    <x v="23"/>
    <n v="-1"/>
    <s v="UCLA Graduate"/>
    <s v="Graduate"/>
    <d v="2023-02-03T00:00:00"/>
    <s v="MACUSBC06C06"/>
    <s v="MACUSBC"/>
    <s v="MACUSBC"/>
    <s v="Charger"/>
    <s v="CLICC Circ Desk"/>
    <s v="USBC-YRL-02"/>
  </r>
  <r>
    <x v="23"/>
    <n v="-1"/>
    <s v="UCLA Graduate"/>
    <s v="Graduate"/>
    <d v="2023-02-03T00:00:00"/>
    <s v="MACUSBC09C09"/>
    <s v="MACUSBC"/>
    <s v="MACUSBC"/>
    <s v="Charger"/>
    <s v="CLICC Circ Desk"/>
    <s v="USBC-YRL-05"/>
  </r>
  <r>
    <x v="23"/>
    <n v="-1"/>
    <s v="UCLA Graduate"/>
    <s v="Graduate"/>
    <d v="2023-02-03T00:00:00"/>
    <s v="MACUSBC27C27"/>
    <s v="MACUSBC"/>
    <s v="MACUSBC"/>
    <s v="Charger"/>
    <s v="CLICC Circ Desk"/>
    <s v="USBC-POW-10"/>
  </r>
  <r>
    <x v="23"/>
    <n v="-1"/>
    <s v="UCLA Graduate"/>
    <s v="Graduate"/>
    <d v="2023-02-03T00:00:00"/>
    <s v="UHDMI16"/>
    <s v="UHDMI"/>
    <s v="UHDMI"/>
    <s v="Cable"/>
    <s v="CLICC Circ Desk"/>
    <m/>
  </r>
  <r>
    <x v="23"/>
    <n v="-1"/>
    <s v="UCLA Graduate"/>
    <s v="Graduate"/>
    <d v="2023-02-03T00:00:00"/>
    <s v="WALLADPT04"/>
    <s v="WALLADPT"/>
    <s v="WALLADPT"/>
    <s v="Charger"/>
    <s v="SEL Boelter Circ Desk"/>
    <s v="ADP-BOE-02"/>
  </r>
  <r>
    <x v="23"/>
    <n v="-1"/>
    <s v="UCLA Graduate"/>
    <s v="Graduate"/>
    <d v="2023-02-03T00:00:00"/>
    <s v="WALLADPT12"/>
    <s v="WALLADPT"/>
    <s v="WALLADPT"/>
    <s v="Charger"/>
    <s v="CLICC Circ Desk"/>
    <s v="ADP-POW-01"/>
  </r>
  <r>
    <x v="23"/>
    <n v="-1"/>
    <s v="UCLA Graduate"/>
    <s v="Graduate"/>
    <d v="2023-02-03T00:00:00"/>
    <s v="WALLADPT17"/>
    <s v="WALLADPT"/>
    <s v="WALLADPT"/>
    <s v="Charger"/>
    <s v="Biomed Circ Desk"/>
    <s v="ADP-BIO-01"/>
  </r>
  <r>
    <x v="23"/>
    <n v="-1"/>
    <s v="UCLA Graduate"/>
    <s v="Graduate"/>
    <d v="2023-02-10T00:00:00"/>
    <s v="CBK209"/>
    <s v="CBK"/>
    <s v="ChromeBook"/>
    <s v="Device"/>
    <s v="Biomed Circ Desk"/>
    <s v="CBK-BIO-20"/>
  </r>
  <r>
    <x v="23"/>
    <n v="-1"/>
    <s v="UCLA Graduate"/>
    <s v="Graduate"/>
    <d v="2023-02-10T00:00:00"/>
    <s v="CBK256"/>
    <s v="CBK"/>
    <s v="ChromeBook"/>
    <s v="Device"/>
    <s v="CLICC Circ Desk"/>
    <s v="CBK-CLICC-07"/>
  </r>
  <r>
    <x v="23"/>
    <n v="-1"/>
    <s v="UCLA Graduate"/>
    <s v="Graduate"/>
    <d v="2023-02-10T00:00:00"/>
    <s v="CBK338"/>
    <s v="CBK"/>
    <s v="ChromeBook"/>
    <s v="Device"/>
    <s v="Default Circulation Desk"/>
    <s v="CBK-CLICC-89"/>
  </r>
  <r>
    <x v="23"/>
    <n v="-1"/>
    <s v="UCLA Graduate"/>
    <s v="Graduate"/>
    <d v="2023-02-10T00:00:00"/>
    <s v="CLICC-ML-2097"/>
    <s v="CLICC-ML"/>
    <s v="MacBook"/>
    <s v="Device"/>
    <s v="CLICC Circ Desk"/>
    <s v="CLICC-ML-2097"/>
  </r>
  <r>
    <x v="23"/>
    <n v="-1"/>
    <s v="UCLA Graduate"/>
    <s v="Graduate"/>
    <d v="2023-02-10T00:00:00"/>
    <s v="CLICC-MM-015"/>
    <s v="CLICC-MM"/>
    <s v="iPad"/>
    <s v="Device"/>
    <s v="CLICC Circ Desk"/>
    <m/>
  </r>
  <r>
    <x v="23"/>
    <n v="-1"/>
    <s v="UCLA Graduate"/>
    <s v="Graduate"/>
    <d v="2023-02-10T00:00:00"/>
    <s v="HP026"/>
    <s v="HP"/>
    <s v="HP Laptop"/>
    <s v="Device"/>
    <s v="CLICC Circ Desk"/>
    <s v="WL-BCR-16"/>
  </r>
  <r>
    <x v="23"/>
    <n v="-1"/>
    <s v="UCLA Graduate"/>
    <s v="Graduate"/>
    <d v="2023-02-17T00:00:00"/>
    <s v="CBK213"/>
    <s v="CBK"/>
    <s v="ChromeBook"/>
    <s v="Device"/>
    <s v="SEL Boelter Circ Desk"/>
    <s v="CBK-BOE-04"/>
  </r>
  <r>
    <x v="23"/>
    <n v="-1"/>
    <s v="UCLA Graduate"/>
    <s v="Graduate"/>
    <d v="2023-02-17T00:00:00"/>
    <s v="CLICC-MM-081"/>
    <s v="CLICC-MM"/>
    <s v="iPad"/>
    <s v="Device"/>
    <s v="CLICC Circ Desk"/>
    <m/>
  </r>
  <r>
    <x v="23"/>
    <n v="-1"/>
    <s v="UCLA Graduate"/>
    <s v="Graduate"/>
    <d v="2023-02-17T00:00:00"/>
    <s v="FAC598"/>
    <s v="FAC"/>
    <s v="iPad"/>
    <s v="Device"/>
    <s v="CLICC Circ Desk"/>
    <s v="ITS iPad 198"/>
  </r>
  <r>
    <x v="23"/>
    <n v="-1"/>
    <s v="UCLA Graduate"/>
    <s v="Graduate"/>
    <d v="2023-02-17T00:00:00"/>
    <s v="HP050"/>
    <s v="HP"/>
    <s v="HP Laptop"/>
    <s v="Device"/>
    <s v="CLICC Circ Desk"/>
    <s v="WL-SEL-15"/>
  </r>
  <r>
    <x v="23"/>
    <n v="-1"/>
    <s v="UCLA Staff"/>
    <s v="Staff"/>
    <d v="2023-02-10T00:00:00"/>
    <s v="CBK078"/>
    <s v="CBK"/>
    <s v="ChromeBook"/>
    <s v="Device"/>
    <s v="Default Circulation Desk"/>
    <s v="CYRL-04"/>
  </r>
  <r>
    <x v="23"/>
    <n v="-1"/>
    <s v="UCLA Staff"/>
    <s v="Staff"/>
    <d v="2023-02-10T00:00:00"/>
    <s v="CBK256"/>
    <s v="CBK"/>
    <s v="ChromeBook"/>
    <s v="Device"/>
    <s v="CLICC Circ Desk"/>
    <s v="CBK-CLICC-07"/>
  </r>
  <r>
    <x v="23"/>
    <n v="-1"/>
    <s v="UCLA Staff"/>
    <s v="Staff"/>
    <d v="2023-02-13T00:00:00"/>
    <s v="CBK256"/>
    <s v="CBK"/>
    <s v="ChromeBook"/>
    <s v="Device"/>
    <s v="CLICC Circ Desk"/>
    <s v="CBK-CLICC-07"/>
  </r>
  <r>
    <x v="23"/>
    <n v="-1"/>
    <s v="UCLA Staff"/>
    <s v="Staff"/>
    <d v="2023-02-17T00:00:00"/>
    <s v="CLICC-ML-0075"/>
    <s v="CLICC-ML"/>
    <s v="MacBook"/>
    <s v="Device"/>
    <s v="CLICC Circ Desk"/>
    <s v="ITS MacBook 162"/>
  </r>
  <r>
    <x v="23"/>
    <n v="-1"/>
    <s v="UCLA Undergrad"/>
    <s v="Undergraduate"/>
    <d v="2023-02-03T00:00:00"/>
    <s v="ANDROID13"/>
    <s v="ANDROID"/>
    <s v="Android Charger"/>
    <s v="Charger"/>
    <s v="CLICC Circ Desk"/>
    <s v="AND-YRL-01"/>
  </r>
  <r>
    <x v="23"/>
    <n v="-1"/>
    <s v="UCLA Undergrad"/>
    <s v="Undergraduate"/>
    <d v="2023-02-03T00:00:00"/>
    <s v="ANKER07"/>
    <s v="ANKER"/>
    <s v="ANKER"/>
    <s v="Charger"/>
    <s v="CLICC Circ Desk"/>
    <m/>
  </r>
  <r>
    <x v="23"/>
    <n v="-1"/>
    <s v="UCLA Undergrad"/>
    <s v="Undergraduate"/>
    <d v="2023-02-03T00:00:00"/>
    <s v="CALC04"/>
    <s v="CALC"/>
    <s v="CALC"/>
    <s v="Accessory"/>
    <s v="CLICC Circ Desk"/>
    <s v="CAL-POW-03"/>
  </r>
  <r>
    <x v="23"/>
    <n v="-1"/>
    <s v="UCLA Undergrad"/>
    <s v="Undergraduate"/>
    <d v="2023-02-03T00:00:00"/>
    <s v="CALC07"/>
    <s v="CALC"/>
    <s v="CALC"/>
    <s v="Accessory"/>
    <s v="CLICC Circ Desk"/>
    <s v="CAL-POW-06"/>
  </r>
  <r>
    <x v="23"/>
    <n v="-1"/>
    <s v="UCLA Undergrad"/>
    <s v="Undergraduate"/>
    <d v="2023-02-03T00:00:00"/>
    <s v="CALC19"/>
    <s v="CALC"/>
    <s v="CALC"/>
    <s v="Accessory"/>
    <s v="SEL Boelter Circ Desk"/>
    <m/>
  </r>
  <r>
    <x v="23"/>
    <n v="-1"/>
    <s v="UCLA Undergrad"/>
    <s v="Undergraduate"/>
    <d v="2023-02-03T00:00:00"/>
    <s v="HDMIC13"/>
    <s v="HDMIC"/>
    <s v="HDMIC"/>
    <s v="Cable"/>
    <s v="CLICC Circ Desk"/>
    <s v="HDMC-YRL-05"/>
  </r>
  <r>
    <x v="23"/>
    <n v="-1"/>
    <s v="UCLA Undergrad"/>
    <s v="Undergraduate"/>
    <d v="2023-02-03T00:00:00"/>
    <s v="HDST15"/>
    <s v="HDST"/>
    <s v="Headphones"/>
    <s v="Accessory"/>
    <s v="CLICC Circ Desk"/>
    <s v="HDS-POW-04"/>
  </r>
  <r>
    <x v="23"/>
    <n v="-1"/>
    <s v="UCLA Undergrad"/>
    <s v="Undergraduate"/>
    <d v="2023-02-03T00:00:00"/>
    <s v="HDST30"/>
    <s v="HDST"/>
    <s v="Headphones"/>
    <s v="Accessory"/>
    <s v="CLICC Circ Desk"/>
    <m/>
  </r>
  <r>
    <x v="23"/>
    <n v="-1"/>
    <s v="UCLA Undergrad"/>
    <s v="Undergraduate"/>
    <d v="2023-02-03T00:00:00"/>
    <s v="HPUSBC07"/>
    <s v="HPUSBC"/>
    <s v="HPUSBC"/>
    <s v="Charger"/>
    <s v="SEL Boelter Circ Desk"/>
    <m/>
  </r>
  <r>
    <x v="23"/>
    <n v="-1"/>
    <s v="UCLA Undergrad"/>
    <s v="Undergraduate"/>
    <d v="2023-02-03T00:00:00"/>
    <s v="HPUSBC08"/>
    <s v="HPUSBC"/>
    <s v="HPUSBC"/>
    <s v="Charger"/>
    <s v="SEL Boelter Circ Desk"/>
    <m/>
  </r>
  <r>
    <x v="23"/>
    <n v="-1"/>
    <s v="UCLA Undergrad"/>
    <s v="Undergraduate"/>
    <d v="2023-02-03T00:00:00"/>
    <s v="HPUSBC10"/>
    <s v="HPUSBC"/>
    <s v="HPUSBC"/>
    <s v="Charger"/>
    <s v="SEL Boelter Circ Desk"/>
    <m/>
  </r>
  <r>
    <x v="23"/>
    <n v="-1"/>
    <s v="UCLA Undergrad"/>
    <s v="Undergraduate"/>
    <d v="2023-02-03T00:00:00"/>
    <s v="HPUSBC12"/>
    <s v="HPUSBC"/>
    <s v="HPUSBC"/>
    <s v="Charger"/>
    <s v="SEL Boelter Circ Desk"/>
    <m/>
  </r>
  <r>
    <x v="23"/>
    <n v="-1"/>
    <s v="UCLA Undergrad"/>
    <s v="Undergraduate"/>
    <d v="2023-02-03T00:00:00"/>
    <s v="IPHONE01"/>
    <s v="IPHONE"/>
    <s v="IPHONE"/>
    <s v="Charger"/>
    <s v="Music Circ Desk"/>
    <s v="IPH-MUS-01"/>
  </r>
  <r>
    <x v="23"/>
    <n v="-1"/>
    <s v="UCLA Undergrad"/>
    <s v="Undergraduate"/>
    <d v="2023-02-03T00:00:00"/>
    <s v="IPHONE05"/>
    <s v="IPHONE"/>
    <s v="IPHONE"/>
    <s v="Charger"/>
    <s v="Music Circ Desk"/>
    <m/>
  </r>
  <r>
    <x v="23"/>
    <n v="-1"/>
    <s v="UCLA Undergrad"/>
    <s v="Undergraduate"/>
    <d v="2023-02-03T00:00:00"/>
    <s v="IPHONE34"/>
    <s v="IPHONE"/>
    <s v="IPHONE"/>
    <s v="Charger"/>
    <s v="CLICC Circ Desk"/>
    <s v="IPH-YRL-10"/>
  </r>
  <r>
    <x v="23"/>
    <n v="-1"/>
    <s v="UCLA Undergrad"/>
    <s v="Undergraduate"/>
    <d v="2023-02-03T00:00:00"/>
    <s v="IPHONE46"/>
    <s v="IPHONE"/>
    <s v="IPHONE"/>
    <s v="Charger"/>
    <s v="CLICC Circ Desk"/>
    <s v="IPH-POW-02"/>
  </r>
  <r>
    <x v="23"/>
    <n v="-1"/>
    <s v="UCLA Undergrad"/>
    <s v="Undergraduate"/>
    <d v="2023-02-03T00:00:00"/>
    <s v="IPHONE60"/>
    <s v="IPHONE"/>
    <s v="IPHONE"/>
    <s v="Charger"/>
    <s v="Biomed Circ Desk"/>
    <s v="IPH-BIO-04"/>
  </r>
  <r>
    <x v="23"/>
    <n v="-1"/>
    <s v="UCLA Undergrad"/>
    <s v="Undergraduate"/>
    <d v="2023-02-03T00:00:00"/>
    <s v="MACCHRG49"/>
    <s v="MACCHRG"/>
    <s v="MACCHRG"/>
    <s v="Charger"/>
    <s v="CLICC Circ Desk"/>
    <s v="MAGT-POW-03"/>
  </r>
  <r>
    <x v="23"/>
    <n v="-1"/>
    <s v="UCLA Undergrad"/>
    <s v="Undergraduate"/>
    <d v="2023-02-03T00:00:00"/>
    <s v="MACUSBC05C05"/>
    <s v="MACUSBC"/>
    <s v="MACUSBC"/>
    <s v="Charger"/>
    <s v="CLICC Circ Desk"/>
    <s v="USBC-YRL-01"/>
  </r>
  <r>
    <x v="23"/>
    <n v="-1"/>
    <s v="UCLA Undergrad"/>
    <s v="Undergraduate"/>
    <d v="2023-02-03T00:00:00"/>
    <s v="MACUSBC06C06"/>
    <s v="MACUSBC"/>
    <s v="MACUSBC"/>
    <s v="Charger"/>
    <s v="CLICC Circ Desk"/>
    <s v="USBC-YRL-02"/>
  </r>
  <r>
    <x v="23"/>
    <n v="-1"/>
    <s v="UCLA Undergrad"/>
    <s v="Undergraduate"/>
    <d v="2023-02-03T00:00:00"/>
    <s v="MACUSBC09C09"/>
    <s v="MACUSBC"/>
    <s v="MACUSBC"/>
    <s v="Charger"/>
    <s v="CLICC Circ Desk"/>
    <s v="USBC-YRL-05"/>
  </r>
  <r>
    <x v="23"/>
    <n v="-1"/>
    <s v="UCLA Undergrad"/>
    <s v="Undergraduate"/>
    <d v="2023-02-03T00:00:00"/>
    <s v="MACUSBC20C20"/>
    <s v="MACUSBC"/>
    <s v="MACUSBC"/>
    <s v="Charger"/>
    <s v="CLICC Circ Desk"/>
    <s v="USBC-POW-03"/>
  </r>
  <r>
    <x v="23"/>
    <n v="-1"/>
    <s v="UCLA Undergrad"/>
    <s v="Undergraduate"/>
    <d v="2023-02-03T00:00:00"/>
    <s v="MACUSBC24C24"/>
    <s v="MACUSBC"/>
    <s v="MACUSBC"/>
    <s v="Charger"/>
    <s v="CLICC Circ Desk"/>
    <s v="USBC-POW-07"/>
  </r>
  <r>
    <x v="23"/>
    <n v="-1"/>
    <s v="UCLA Undergrad"/>
    <s v="Undergraduate"/>
    <d v="2023-02-03T00:00:00"/>
    <s v="MACUSBC25C25"/>
    <s v="MACUSBC"/>
    <s v="MACUSBC"/>
    <s v="Charger"/>
    <s v="CLICC Circ Desk"/>
    <s v="USBC-POW-08"/>
  </r>
  <r>
    <x v="23"/>
    <n v="-1"/>
    <s v="UCLA Undergrad"/>
    <s v="Undergraduate"/>
    <d v="2023-02-03T00:00:00"/>
    <s v="MACUSBC27C27"/>
    <s v="MACUSBC"/>
    <s v="MACUSBC"/>
    <s v="Charger"/>
    <s v="CLICC Circ Desk"/>
    <s v="USBC-POW-10"/>
  </r>
  <r>
    <x v="23"/>
    <n v="-1"/>
    <s v="UCLA Undergrad"/>
    <s v="Undergraduate"/>
    <d v="2023-02-03T00:00:00"/>
    <s v="OMNI11"/>
    <s v="OMNI"/>
    <s v="OMNI"/>
    <s v="Charger"/>
    <s v="SEL Boelter Circ Desk"/>
    <s v="OMN-BOE-01"/>
  </r>
  <r>
    <x v="23"/>
    <n v="-1"/>
    <s v="UCLA Undergrad"/>
    <s v="Undergraduate"/>
    <d v="2023-02-03T00:00:00"/>
    <s v="OMNI24"/>
    <s v="OMNI"/>
    <s v="OMNI"/>
    <s v="Charger"/>
    <s v="Music Circ Desk"/>
    <s v="OMN-MUS-04"/>
  </r>
  <r>
    <x v="23"/>
    <n v="-1"/>
    <s v="UCLA Undergrad"/>
    <s v="Undergraduate"/>
    <d v="2023-02-03T00:00:00"/>
    <s v="OMNI28"/>
    <s v="OMNI"/>
    <s v="OMNI"/>
    <s v="Charger"/>
    <s v="Music Circ Desk"/>
    <s v="OMN-MUS-08"/>
  </r>
  <r>
    <x v="23"/>
    <n v="-1"/>
    <s v="UCLA Undergrad"/>
    <s v="Undergraduate"/>
    <d v="2023-02-03T00:00:00"/>
    <s v="WALLADPT12"/>
    <s v="WALLADPT"/>
    <s v="WALLADPT"/>
    <s v="Charger"/>
    <s v="CLICC Circ Desk"/>
    <s v="ADP-POW-01"/>
  </r>
  <r>
    <x v="23"/>
    <n v="-1"/>
    <s v="UCLA Undergrad"/>
    <s v="Undergraduate"/>
    <d v="2023-02-03T00:00:00"/>
    <s v="WALLADPT23"/>
    <s v="WALLADPT"/>
    <s v="WALLADPT"/>
    <s v="Charger"/>
    <s v="Biomed Circ Desk"/>
    <s v="ADP-BIO-07"/>
  </r>
  <r>
    <x v="23"/>
    <n v="-1"/>
    <s v="UCLA Undergrad"/>
    <s v="Undergraduate"/>
    <d v="2023-02-03T00:00:00"/>
    <s v="WALLADPT37"/>
    <s v="WALLADPT"/>
    <s v="WALLADPT"/>
    <s v="Charger"/>
    <s v="CLICC Circ Desk"/>
    <m/>
  </r>
  <r>
    <x v="23"/>
    <n v="-1"/>
    <s v="UCLA Undergrad"/>
    <s v="Undergraduate"/>
    <d v="2023-02-03T00:00:00"/>
    <s v="WALLADPT40"/>
    <s v="WALLADPT"/>
    <s v="WALLADPT"/>
    <s v="Charger"/>
    <s v="CLICC Circ Desk"/>
    <m/>
  </r>
  <r>
    <x v="23"/>
    <n v="-1"/>
    <s v="UCLA Undergrad"/>
    <s v="Undergraduate"/>
    <d v="2023-02-03T00:00:00"/>
    <s v="WALLADPT48"/>
    <s v="WALLADPT"/>
    <s v="WALLADPT"/>
    <s v="Charger"/>
    <s v="CLICC Circ Desk"/>
    <m/>
  </r>
  <r>
    <x v="23"/>
    <n v="-1"/>
    <s v="UCLA Undergrad"/>
    <s v="Undergraduate"/>
    <d v="2023-02-10T00:00:00"/>
    <s v="CBK093"/>
    <s v="CBK"/>
    <s v="ChromeBook"/>
    <s v="Device"/>
    <s v="CLICC Circ Desk"/>
    <s v="CYRL-19"/>
  </r>
  <r>
    <x v="23"/>
    <n v="-1"/>
    <s v="UCLA Undergrad"/>
    <s v="Undergraduate"/>
    <d v="2023-02-10T00:00:00"/>
    <s v="CBK158"/>
    <s v="CBK"/>
    <s v="ChromeBook"/>
    <s v="Device"/>
    <s v="Default Circulation Desk"/>
    <s v="CL-BOE-04"/>
  </r>
  <r>
    <x v="23"/>
    <n v="-1"/>
    <s v="UCLA Undergrad"/>
    <s v="Undergraduate"/>
    <d v="2023-02-10T00:00:00"/>
    <s v="CBK207"/>
    <s v="CBK"/>
    <s v="ChromeBook"/>
    <s v="Device"/>
    <s v="Biomed Circ Desk"/>
    <s v="CBK-BIO-18"/>
  </r>
  <r>
    <x v="23"/>
    <n v="-1"/>
    <s v="UCLA Undergrad"/>
    <s v="Undergraduate"/>
    <d v="2023-02-10T00:00:00"/>
    <s v="CBK237"/>
    <s v="CBK"/>
    <s v="ChromeBook"/>
    <s v="Device"/>
    <s v="Biomed Circ Desk"/>
    <s v="CBK-GEO-08"/>
  </r>
  <r>
    <x v="23"/>
    <n v="-1"/>
    <s v="UCLA Undergrad"/>
    <s v="Undergraduate"/>
    <d v="2023-02-10T00:00:00"/>
    <s v="CBK237"/>
    <s v="CBK"/>
    <s v="ChromeBook"/>
    <s v="Device"/>
    <s v="SEL Geology Circ Desk"/>
    <s v="CBK-GEO-08"/>
  </r>
  <r>
    <x v="23"/>
    <n v="-1"/>
    <s v="UCLA Undergrad"/>
    <s v="Undergraduate"/>
    <d v="2023-02-10T00:00:00"/>
    <s v="CBK297"/>
    <s v="CBK"/>
    <s v="ChromeBook"/>
    <s v="Device"/>
    <s v="Default Circulation Desk"/>
    <s v="CBK-CLICC-48"/>
  </r>
  <r>
    <x v="23"/>
    <n v="-1"/>
    <s v="UCLA Undergrad"/>
    <s v="Undergraduate"/>
    <d v="2023-02-10T00:00:00"/>
    <s v="CBK320"/>
    <s v="CBK"/>
    <s v="ChromeBook"/>
    <s v="Device"/>
    <s v="CLICC Circ Desk"/>
    <s v="CBK-CLICC-71"/>
  </r>
  <r>
    <x v="23"/>
    <n v="-1"/>
    <s v="UCLA Undergrad"/>
    <s v="Undergraduate"/>
    <d v="2023-02-10T00:00:00"/>
    <s v="CBK412"/>
    <s v="CBK"/>
    <s v="ChromeBook"/>
    <s v="Device"/>
    <s v="CLICC Circ Desk"/>
    <s v="CBK-CLICC-163"/>
  </r>
  <r>
    <x v="23"/>
    <n v="-1"/>
    <s v="UCLA Undergrad"/>
    <s v="Undergraduate"/>
    <d v="2023-02-10T00:00:00"/>
    <s v="CLICC-ML-0007"/>
    <s v="CLICC-ML"/>
    <s v="MacBook"/>
    <s v="Device"/>
    <s v="CLICC Circ Desk"/>
    <s v="ITS MacBook 143"/>
  </r>
  <r>
    <x v="23"/>
    <n v="-1"/>
    <s v="UCLA Undergrad"/>
    <s v="Undergraduate"/>
    <d v="2023-02-10T00:00:00"/>
    <s v="CLICC-ML-0090"/>
    <s v="CLICC-ML"/>
    <s v="MacBook"/>
    <s v="Device"/>
    <s v="CLICC Circ Desk"/>
    <s v="ITS MacBook 53"/>
  </r>
  <r>
    <x v="23"/>
    <n v="-1"/>
    <s v="UCLA Undergrad"/>
    <s v="Undergraduate"/>
    <d v="2023-02-10T00:00:00"/>
    <s v="CLICC-ML-0118"/>
    <s v="CLICC-ML"/>
    <s v="MacBook"/>
    <s v="Device"/>
    <s v="CLICC Circ Desk"/>
    <s v="ITS MacBook 150"/>
  </r>
  <r>
    <x v="23"/>
    <n v="-1"/>
    <s v="UCLA Undergrad"/>
    <s v="Undergraduate"/>
    <d v="2023-02-10T00:00:00"/>
    <s v="HP121"/>
    <s v="HP"/>
    <s v="HP Laptop"/>
    <s v="Device"/>
    <s v="CLICC Circ Desk"/>
    <s v="WL-PC2-10"/>
  </r>
  <r>
    <x v="23"/>
    <n v="-1"/>
    <s v="UCLA Undergrad"/>
    <s v="Undergraduate"/>
    <d v="2023-02-16T00:00:00"/>
    <s v="CLICC-ML-0121"/>
    <s v="CLICC-ML"/>
    <s v="MacBook"/>
    <s v="Device"/>
    <s v="CLICC Circ Desk"/>
    <s v="ITS MacBook 46"/>
  </r>
  <r>
    <x v="23"/>
    <n v="-1"/>
    <s v="UCLA Undergrad"/>
    <s v="Undergraduate"/>
    <d v="2023-02-16T00:00:00"/>
    <s v="CLICC-ML-2083"/>
    <s v="CLICC-ML"/>
    <s v="MacBook"/>
    <s v="Device"/>
    <s v="CLICC Circ Desk"/>
    <s v="CLICC-ML-2083"/>
  </r>
  <r>
    <x v="23"/>
    <n v="-1"/>
    <s v="UCLA Undergrad"/>
    <s v="Undergraduate"/>
    <d v="2023-02-16T00:00:00"/>
    <s v="HP151"/>
    <s v="HP"/>
    <s v="HP Laptop"/>
    <s v="Device"/>
    <s v="CLICC Circ Desk"/>
    <s v="WL-LTL-05"/>
  </r>
  <r>
    <x v="23"/>
    <n v="-1"/>
    <s v="UCLA Undergrad"/>
    <s v="Undergraduate"/>
    <d v="2023-02-17T00:00:00"/>
    <s v="CLICC-MM-035"/>
    <s v="CLICC-MM"/>
    <s v="iPad"/>
    <s v="Device"/>
    <s v="CLICC Circ Desk"/>
    <m/>
  </r>
  <r>
    <x v="23"/>
    <n v="-1"/>
    <s v="UCLA Undergrad"/>
    <s v="Undergraduate"/>
    <d v="2023-02-17T00:00:00"/>
    <s v="CLICC-MM-063"/>
    <s v="CLICC-MM"/>
    <s v="iPad"/>
    <s v="Device"/>
    <s v="CLICC Circ Desk"/>
    <m/>
  </r>
  <r>
    <x v="23"/>
    <n v="-1"/>
    <s v="UCLA Undergrad"/>
    <s v="Undergraduate"/>
    <d v="2023-03-24T00:00:00"/>
    <s v="HP047"/>
    <s v="HP"/>
    <s v="HP Laptop"/>
    <s v="Device"/>
    <s v="CLICC Circ Desk"/>
    <s v="WL-SEL-12"/>
  </r>
  <r>
    <x v="23"/>
    <n v="5559200110006530"/>
    <s v="UCLA Undergrad"/>
    <s v="Undergraduate"/>
    <d v="2023-02-10T00:00:00"/>
    <s v="HP057"/>
    <s v="HP"/>
    <s v="HP Laptop"/>
    <s v="Device"/>
    <s v="CLICC Circ Desk"/>
    <s v="WL-YRL-07"/>
  </r>
  <r>
    <x v="24"/>
    <n v="-1"/>
    <s v="UCLA Graduate"/>
    <s v="Graduate"/>
    <d v="2023-02-18T00:00:00"/>
    <s v="HP062"/>
    <s v="HP"/>
    <s v="HP Laptop"/>
    <s v="Device"/>
    <s v="CLICC Circ Desk"/>
    <s v="WL-YRL-12"/>
  </r>
  <r>
    <x v="24"/>
    <n v="-1"/>
    <s v="UCLA Undergrad"/>
    <s v="Undergraduate"/>
    <d v="2023-02-04T00:00:00"/>
    <s v="ANKER10"/>
    <s v="ANKER"/>
    <s v="ANKER"/>
    <s v="Charger"/>
    <s v="CLICC Circ Desk"/>
    <m/>
  </r>
  <r>
    <x v="25"/>
    <n v="-1"/>
    <s v="UCLA Graduate"/>
    <s v="Graduate"/>
    <d v="2023-02-05T00:00:00"/>
    <s v="IPHONE42"/>
    <s v="IPHONE"/>
    <s v="IPHONE"/>
    <s v="Charger"/>
    <s v="Default Circulation Desk"/>
    <s v="IPH-LOC-04"/>
  </r>
  <r>
    <x v="25"/>
    <n v="-1"/>
    <s v="UCLA Undergrad"/>
    <s v="Undergraduate"/>
    <d v="2023-02-05T00:00:00"/>
    <s v="CALC07"/>
    <s v="CALC"/>
    <s v="CALC"/>
    <s v="Accessory"/>
    <s v="CLICC Circ Desk"/>
    <s v="CAL-POW-06"/>
  </r>
  <r>
    <x v="25"/>
    <n v="-1"/>
    <s v="UCLA Undergrad"/>
    <s v="Undergraduate"/>
    <d v="2023-02-05T00:00:00"/>
    <s v="OMNI28"/>
    <s v="OMNI"/>
    <s v="OMNI"/>
    <s v="Charger"/>
    <s v="Music Circ Desk"/>
    <s v="OMN-MUS-08"/>
  </r>
  <r>
    <x v="25"/>
    <n v="-1"/>
    <s v="UCLA Undergrad"/>
    <s v="Undergraduate"/>
    <d v="2023-02-05T00:00:00"/>
    <s v="UHDMI16"/>
    <s v="UHDMI"/>
    <s v="UHDMI"/>
    <s v="Cable"/>
    <s v="CLICC Circ Desk"/>
    <m/>
  </r>
  <r>
    <x v="25"/>
    <n v="9398438730006530"/>
    <s v="UCLA Undergrad"/>
    <s v="Undergraduate"/>
    <d v="2023-02-12T00:00:00"/>
    <s v="CBK401"/>
    <s v="CBK"/>
    <s v="ChromeBook"/>
    <s v="Device"/>
    <s v="Default Circulation Desk"/>
    <s v="CBK-CLICC-152"/>
  </r>
  <r>
    <x v="26"/>
    <n v="-1"/>
    <s v="UCLA Academic"/>
    <s v="Academic"/>
    <d v="2023-02-13T00:00:00"/>
    <s v="CLICC-ML-2012"/>
    <s v="CLICC-ML"/>
    <s v="MacBook"/>
    <s v="Device"/>
    <s v="CLICC Circ Desk"/>
    <s v="CLICC-ML-2012"/>
  </r>
  <r>
    <x v="26"/>
    <n v="-1"/>
    <s v="UCLA Graduate"/>
    <s v="Graduate"/>
    <d v="2023-02-06T00:00:00"/>
    <s v="CALC13"/>
    <s v="CALC"/>
    <s v="CALC"/>
    <s v="Accessory"/>
    <s v="CLICC Circ Desk"/>
    <m/>
  </r>
  <r>
    <x v="26"/>
    <n v="-1"/>
    <s v="UCLA Graduate"/>
    <s v="Graduate"/>
    <d v="2023-02-06T00:00:00"/>
    <s v="HPUSBC12"/>
    <s v="HPUSBC"/>
    <s v="HPUSBC"/>
    <s v="Charger"/>
    <s v="SEL Boelter Circ Desk"/>
    <m/>
  </r>
  <r>
    <x v="26"/>
    <n v="-1"/>
    <s v="UCLA Graduate"/>
    <s v="Graduate"/>
    <d v="2023-02-06T00:00:00"/>
    <s v="HPUSBC13"/>
    <s v="HPUSBC"/>
    <s v="HPUSBC"/>
    <s v="Charger"/>
    <s v="SEL Boelter Circ Desk"/>
    <m/>
  </r>
  <r>
    <x v="26"/>
    <n v="-1"/>
    <s v="UCLA Graduate"/>
    <s v="Graduate"/>
    <d v="2023-02-06T00:00:00"/>
    <s v="IPHONE18"/>
    <s v="IPHONE"/>
    <s v="IPHONE"/>
    <s v="Charger"/>
    <s v="SEL Boelter Circ Desk"/>
    <s v="IPH-BOE-02"/>
  </r>
  <r>
    <x v="26"/>
    <n v="-1"/>
    <s v="UCLA Graduate"/>
    <s v="Graduate"/>
    <d v="2023-02-06T00:00:00"/>
    <s v="IPHONE27"/>
    <s v="IPHONE"/>
    <s v="IPHONE"/>
    <s v="Charger"/>
    <s v="CLICC Circ Desk"/>
    <s v="IPH-YRL-03"/>
  </r>
  <r>
    <x v="26"/>
    <n v="-1"/>
    <s v="UCLA Graduate"/>
    <s v="Graduate"/>
    <d v="2023-02-06T00:00:00"/>
    <s v="IPHONE37"/>
    <s v="IPHONE"/>
    <s v="IPHONE"/>
    <s v="Charger"/>
    <s v="CLICC Circ Desk"/>
    <s v="IPH-YRL-13"/>
  </r>
  <r>
    <x v="26"/>
    <n v="-1"/>
    <s v="UCLA Graduate"/>
    <s v="Graduate"/>
    <d v="2023-02-06T00:00:00"/>
    <s v="IPHONE52"/>
    <s v="IPHONE"/>
    <s v="IPHONE"/>
    <s v="Charger"/>
    <s v="CLICC Circ Desk"/>
    <s v="IPH-POW-08"/>
  </r>
  <r>
    <x v="26"/>
    <n v="-1"/>
    <s v="UCLA Graduate"/>
    <s v="Graduate"/>
    <d v="2023-02-06T00:00:00"/>
    <s v="IPHONE54"/>
    <s v="IPHONE"/>
    <s v="IPHONE"/>
    <s v="Charger"/>
    <s v="CLICC Circ Desk"/>
    <s v="IPH-POW-10"/>
  </r>
  <r>
    <x v="26"/>
    <n v="-1"/>
    <s v="UCLA Graduate"/>
    <s v="Graduate"/>
    <d v="2023-02-06T00:00:00"/>
    <s v="IPHONE57"/>
    <s v="IPHONE"/>
    <s v="IPHONE"/>
    <s v="Charger"/>
    <s v="Biomed Circ Desk"/>
    <s v="IPH-BIO-01"/>
  </r>
  <r>
    <x v="26"/>
    <n v="-1"/>
    <s v="UCLA Graduate"/>
    <s v="Graduate"/>
    <d v="2023-02-06T00:00:00"/>
    <s v="MACUSBC06C06"/>
    <s v="MACUSBC"/>
    <s v="MACUSBC"/>
    <s v="Charger"/>
    <s v="CLICC Circ Desk"/>
    <s v="USBC-YRL-02"/>
  </r>
  <r>
    <x v="26"/>
    <n v="-1"/>
    <s v="UCLA Graduate"/>
    <s v="Graduate"/>
    <d v="2023-02-06T00:00:00"/>
    <s v="MACUSBC20C20"/>
    <s v="MACUSBC"/>
    <s v="MACUSBC"/>
    <s v="Charger"/>
    <s v="CLICC Circ Desk"/>
    <s v="USBC-POW-03"/>
  </r>
  <r>
    <x v="26"/>
    <n v="-1"/>
    <s v="UCLA Graduate"/>
    <s v="Graduate"/>
    <d v="2023-02-06T00:00:00"/>
    <s v="OMNI20"/>
    <s v="OMNI"/>
    <s v="OMNI"/>
    <s v="Charger"/>
    <s v="SEL Boelter Circ Desk"/>
    <s v="OMN-BOE-10"/>
  </r>
  <r>
    <x v="26"/>
    <n v="-1"/>
    <s v="UCLA Graduate"/>
    <s v="Graduate"/>
    <d v="2023-02-06T00:00:00"/>
    <s v="WALLADPT03"/>
    <s v="WALLADPT"/>
    <s v="WALLADPT"/>
    <s v="Charger"/>
    <s v="SEL Boelter Circ Desk"/>
    <s v="ADP-BOE-01"/>
  </r>
  <r>
    <x v="26"/>
    <n v="-1"/>
    <s v="UCLA Graduate"/>
    <s v="Graduate"/>
    <d v="2023-02-06T00:00:00"/>
    <s v="WALLADPT04"/>
    <s v="WALLADPT"/>
    <s v="WALLADPT"/>
    <s v="Charger"/>
    <s v="SEL Boelter Circ Desk"/>
    <s v="ADP-BOE-02"/>
  </r>
  <r>
    <x v="26"/>
    <n v="-1"/>
    <s v="UCLA Graduate"/>
    <s v="Graduate"/>
    <d v="2023-02-06T00:00:00"/>
    <s v="WALLADPT07"/>
    <s v="WALLADPT"/>
    <s v="WALLADPT"/>
    <s v="Charger"/>
    <s v="SEL Boelter Circ Desk"/>
    <s v="ADP-BOE-05"/>
  </r>
  <r>
    <x v="26"/>
    <n v="-1"/>
    <s v="UCLA Graduate"/>
    <s v="Graduate"/>
    <d v="2023-02-06T00:00:00"/>
    <s v="WALLADPT12"/>
    <s v="WALLADPT"/>
    <s v="WALLADPT"/>
    <s v="Charger"/>
    <s v="CLICC Circ Desk"/>
    <s v="ADP-POW-01"/>
  </r>
  <r>
    <x v="26"/>
    <n v="-1"/>
    <s v="UCLA Graduate"/>
    <s v="Graduate"/>
    <d v="2023-02-06T00:00:00"/>
    <s v="WALLADPT23"/>
    <s v="WALLADPT"/>
    <s v="WALLADPT"/>
    <s v="Charger"/>
    <s v="Biomed Circ Desk"/>
    <s v="ADP-BIO-07"/>
  </r>
  <r>
    <x v="26"/>
    <n v="-1"/>
    <s v="UCLA Graduate"/>
    <s v="Graduate"/>
    <d v="2023-02-06T00:00:00"/>
    <s v="WALLADPT32"/>
    <s v="WALLADPT"/>
    <s v="WALLADPT"/>
    <s v="Charger"/>
    <s v="CLICC Circ Desk"/>
    <m/>
  </r>
  <r>
    <x v="26"/>
    <n v="-1"/>
    <s v="UCLA Graduate"/>
    <s v="Graduate"/>
    <d v="2023-02-06T00:00:00"/>
    <s v="WALLADPT36"/>
    <s v="WALLADPT"/>
    <s v="WALLADPT"/>
    <s v="Charger"/>
    <s v="CLICC Circ Desk"/>
    <m/>
  </r>
  <r>
    <x v="26"/>
    <n v="-1"/>
    <s v="UCLA Graduate"/>
    <s v="Graduate"/>
    <d v="2023-02-06T00:00:00"/>
    <s v="WALLADPT40"/>
    <s v="WALLADPT"/>
    <s v="WALLADPT"/>
    <s v="Charger"/>
    <s v="CLICC Circ Desk"/>
    <m/>
  </r>
  <r>
    <x v="26"/>
    <n v="-1"/>
    <s v="UCLA Graduate"/>
    <s v="Graduate"/>
    <d v="2023-02-13T00:00:00"/>
    <s v="CBK202"/>
    <s v="CBK"/>
    <s v="ChromeBook"/>
    <s v="Device"/>
    <s v="Biomed Circ Desk"/>
    <s v="CBK-BIO-13"/>
  </r>
  <r>
    <x v="26"/>
    <n v="-1"/>
    <s v="UCLA Graduate"/>
    <s v="Graduate"/>
    <d v="2023-02-13T00:00:00"/>
    <s v="CBK209"/>
    <s v="CBK"/>
    <s v="ChromeBook"/>
    <s v="Device"/>
    <s v="Biomed Circ Desk"/>
    <s v="CBK-BIO-20"/>
  </r>
  <r>
    <x v="26"/>
    <n v="-1"/>
    <s v="UCLA Graduate"/>
    <s v="Graduate"/>
    <d v="2023-02-13T00:00:00"/>
    <s v="CBK214"/>
    <s v="CBK"/>
    <s v="ChromeBook"/>
    <s v="Device"/>
    <s v="SEL Boelter Circ Desk"/>
    <s v="CBK-BOE-05"/>
  </r>
  <r>
    <x v="26"/>
    <n v="-1"/>
    <s v="UCLA Graduate"/>
    <s v="Graduate"/>
    <d v="2023-02-13T00:00:00"/>
    <s v="CBK230"/>
    <s v="CBK"/>
    <s v="ChromeBook"/>
    <s v="Device"/>
    <s v="Biomed Circ Desk"/>
    <s v="CBK-GEO-01"/>
  </r>
  <r>
    <x v="26"/>
    <n v="-1"/>
    <s v="UCLA Graduate"/>
    <s v="Graduate"/>
    <d v="2023-02-13T00:00:00"/>
    <s v="CBK407"/>
    <s v="CBK"/>
    <s v="ChromeBook"/>
    <s v="Device"/>
    <s v="CLICC Circ Desk"/>
    <s v="CBK-CLICC-158"/>
  </r>
  <r>
    <x v="26"/>
    <n v="-1"/>
    <s v="UCLA Graduate"/>
    <s v="Graduate"/>
    <d v="2023-02-13T00:00:00"/>
    <s v="CLICC-MM-077"/>
    <s v="CLICC-MM"/>
    <s v="iPad"/>
    <s v="Device"/>
    <s v="CLICC Circ Desk"/>
    <m/>
  </r>
  <r>
    <x v="26"/>
    <n v="-1"/>
    <s v="UCLA Graduate"/>
    <s v="Graduate"/>
    <d v="2023-02-13T00:00:00"/>
    <s v="FAC599"/>
    <s v="FAC"/>
    <s v="iPad"/>
    <s v="Device"/>
    <s v="CLICC Circ Desk"/>
    <s v="ITS iPad 199"/>
  </r>
  <r>
    <x v="26"/>
    <n v="-1"/>
    <s v="UCLA Graduate"/>
    <s v="Graduate"/>
    <d v="2023-02-18T00:00:00"/>
    <s v="CLICC-ML-2097"/>
    <s v="CLICC-ML"/>
    <s v="MacBook"/>
    <s v="Device"/>
    <s v="CLICC Circ Desk"/>
    <s v="CLICC-ML-2097"/>
  </r>
  <r>
    <x v="26"/>
    <n v="-1"/>
    <s v="UCLA Graduate"/>
    <s v="Graduate"/>
    <d v="2023-02-20T00:00:00"/>
    <s v="CLICC-ML-0123"/>
    <s v="CLICC-ML"/>
    <s v="MacBook"/>
    <s v="Device"/>
    <s v="CLICC Circ Desk"/>
    <s v="ITS MacBook 50"/>
  </r>
  <r>
    <x v="26"/>
    <n v="-1"/>
    <s v="UCLA Graduate"/>
    <s v="Graduate"/>
    <d v="2023-02-20T00:00:00"/>
    <s v="CLICC-MM-027"/>
    <s v="CLICC-MM"/>
    <s v="iPad"/>
    <s v="Device"/>
    <s v="CLICC Circ Desk"/>
    <m/>
  </r>
  <r>
    <x v="26"/>
    <n v="-1"/>
    <s v="UCLA Graduate"/>
    <s v="Graduate"/>
    <d v="2023-02-20T00:00:00"/>
    <s v="HP117"/>
    <s v="HP"/>
    <s v="HP Laptop"/>
    <s v="Device"/>
    <s v="CLICC Circ Desk"/>
    <s v="WL-PC2-06"/>
  </r>
  <r>
    <x v="26"/>
    <n v="-1"/>
    <s v="UCLA Music Grad"/>
    <s v="Graduate"/>
    <d v="2023-02-06T00:00:00"/>
    <s v="OMNI24"/>
    <s v="OMNI"/>
    <s v="OMNI"/>
    <s v="Charger"/>
    <s v="Arts Circ Desk"/>
    <s v="OMN-MUS-04"/>
  </r>
  <r>
    <x v="26"/>
    <n v="-1"/>
    <s v="UCLA Staff"/>
    <s v="Staff"/>
    <d v="2023-02-13T00:00:00"/>
    <s v="CBK128"/>
    <s v="CBK"/>
    <s v="ChromeBook"/>
    <s v="Device"/>
    <s v="CLICC Circ Desk"/>
    <s v="CART-04"/>
  </r>
  <r>
    <x v="26"/>
    <n v="-1"/>
    <s v="UCLA Undergrad"/>
    <s v="Undergraduate"/>
    <d v="2023-02-06T00:00:00"/>
    <s v="BOEIPHONE04"/>
    <s v="BOEIPHONE"/>
    <s v="IPHONE"/>
    <s v="Charger"/>
    <s v="SEL Boelter Circ Desk"/>
    <s v="BOE-IPHONE-04"/>
  </r>
  <r>
    <x v="26"/>
    <n v="-1"/>
    <s v="UCLA Undergrad"/>
    <s v="Undergraduate"/>
    <d v="2023-02-06T00:00:00"/>
    <s v="CALC05"/>
    <s v="CALC"/>
    <s v="CALC"/>
    <s v="Accessory"/>
    <s v="CLICC Circ Desk"/>
    <s v="CAL-POW-04"/>
  </r>
  <r>
    <x v="26"/>
    <n v="-1"/>
    <s v="UCLA Undergrad"/>
    <s v="Undergraduate"/>
    <d v="2023-02-06T00:00:00"/>
    <s v="CALC13"/>
    <s v="CALC"/>
    <s v="CALC"/>
    <s v="Accessory"/>
    <s v="CLICC Circ Desk"/>
    <m/>
  </r>
  <r>
    <x v="26"/>
    <n v="-1"/>
    <s v="UCLA Undergrad"/>
    <s v="Undergraduate"/>
    <d v="2023-02-06T00:00:00"/>
    <s v="CALC19"/>
    <s v="CALC"/>
    <s v="CALC"/>
    <s v="Accessory"/>
    <s v="SEL Boelter Circ Desk"/>
    <m/>
  </r>
  <r>
    <x v="26"/>
    <n v="-1"/>
    <s v="UCLA Undergrad"/>
    <s v="Undergraduate"/>
    <d v="2023-02-06T00:00:00"/>
    <s v="HDMIC12"/>
    <s v="HDMIC"/>
    <s v="HDMIC"/>
    <s v="Cable"/>
    <s v="CLICC Circ Desk"/>
    <s v="HDMC-YRL-04"/>
  </r>
  <r>
    <x v="26"/>
    <n v="-1"/>
    <s v="UCLA Undergrad"/>
    <s v="Undergraduate"/>
    <d v="2023-02-06T00:00:00"/>
    <s v="HDMIC13"/>
    <s v="HDMIC"/>
    <s v="HDMIC"/>
    <s v="Cable"/>
    <s v="CLICC Circ Desk"/>
    <s v="HDMC-YRL-05"/>
  </r>
  <r>
    <x v="26"/>
    <n v="-1"/>
    <s v="UCLA Undergrad"/>
    <s v="Undergraduate"/>
    <d v="2023-02-06T00:00:00"/>
    <s v="HDST03"/>
    <s v="HDST"/>
    <s v="Headphones"/>
    <s v="Accessory"/>
    <s v="SEL Boelter Circ Desk"/>
    <s v="HDS-BOE-03"/>
  </r>
  <r>
    <x v="26"/>
    <n v="-1"/>
    <s v="UCLA Undergrad"/>
    <s v="Undergraduate"/>
    <d v="2023-02-06T00:00:00"/>
    <s v="HPUSBC05"/>
    <s v="HPUSBC"/>
    <s v="HPUSBC"/>
    <s v="Charger"/>
    <s v="SEL Boelter Circ Desk"/>
    <s v="HPUS-BOE-05"/>
  </r>
  <r>
    <x v="26"/>
    <n v="-1"/>
    <s v="UCLA Undergrad"/>
    <s v="Undergraduate"/>
    <d v="2023-02-06T00:00:00"/>
    <s v="HPUSBC08"/>
    <s v="HPUSBC"/>
    <s v="HPUSBC"/>
    <s v="Charger"/>
    <s v="SEL Boelter Circ Desk"/>
    <m/>
  </r>
  <r>
    <x v="26"/>
    <n v="-1"/>
    <s v="UCLA Undergrad"/>
    <s v="Undergraduate"/>
    <d v="2023-02-06T00:00:00"/>
    <s v="IPHONE02"/>
    <s v="IPHONE"/>
    <s v="IPHONE"/>
    <s v="Charger"/>
    <s v="Music Circ Desk"/>
    <s v="IPH-MUS-02"/>
  </r>
  <r>
    <x v="26"/>
    <n v="-1"/>
    <s v="UCLA Undergrad"/>
    <s v="Undergraduate"/>
    <d v="2023-02-06T00:00:00"/>
    <s v="IPHONE20"/>
    <s v="IPHONE"/>
    <s v="IPHONE"/>
    <s v="Charger"/>
    <s v="SEL Boelter Circ Desk"/>
    <s v="IPH-BOE-04"/>
  </r>
  <r>
    <x v="26"/>
    <n v="-1"/>
    <s v="UCLA Undergrad"/>
    <s v="Undergraduate"/>
    <d v="2023-02-06T00:00:00"/>
    <s v="IPHONE21"/>
    <s v="IPHONE"/>
    <s v="IPHONE"/>
    <s v="Charger"/>
    <s v="SEL Boelter Circ Desk"/>
    <s v="IPH-BOE-05"/>
  </r>
  <r>
    <x v="26"/>
    <n v="-1"/>
    <s v="UCLA Undergrad"/>
    <s v="Undergraduate"/>
    <d v="2023-02-06T00:00:00"/>
    <s v="IPHONE25"/>
    <s v="IPHONE"/>
    <s v="IPHONE"/>
    <s v="Charger"/>
    <s v="CLICC Circ Desk"/>
    <s v="IPH-YRL-01"/>
  </r>
  <r>
    <x v="26"/>
    <n v="-1"/>
    <s v="UCLA Undergrad"/>
    <s v="Undergraduate"/>
    <d v="2023-02-06T00:00:00"/>
    <s v="IPHONE27"/>
    <s v="IPHONE"/>
    <s v="IPHONE"/>
    <s v="Charger"/>
    <s v="CLICC Circ Desk"/>
    <s v="IPH-YRL-03"/>
  </r>
  <r>
    <x v="26"/>
    <n v="-1"/>
    <s v="UCLA Undergrad"/>
    <s v="Undergraduate"/>
    <d v="2023-02-06T00:00:00"/>
    <s v="IPHONE31"/>
    <s v="IPHONE"/>
    <s v="IPHONE"/>
    <s v="Charger"/>
    <s v="CLICC Circ Desk"/>
    <s v="IPH-YRL-07"/>
  </r>
  <r>
    <x v="26"/>
    <n v="-1"/>
    <s v="UCLA Undergrad"/>
    <s v="Undergraduate"/>
    <d v="2023-02-06T00:00:00"/>
    <s v="IPHONE32"/>
    <s v="IPHONE"/>
    <s v="IPHONE"/>
    <s v="Charger"/>
    <s v="CLICC Circ Desk"/>
    <s v="IPH-YRL-08"/>
  </r>
  <r>
    <x v="26"/>
    <n v="-1"/>
    <s v="UCLA Undergrad"/>
    <s v="Undergraduate"/>
    <d v="2023-02-06T00:00:00"/>
    <s v="IPHONE33"/>
    <s v="IPHONE"/>
    <s v="IPHONE"/>
    <s v="Charger"/>
    <s v="CLICC Circ Desk"/>
    <s v="IPH-YRL-09"/>
  </r>
  <r>
    <x v="26"/>
    <n v="-1"/>
    <s v="UCLA Undergrad"/>
    <s v="Undergraduate"/>
    <d v="2023-02-06T00:00:00"/>
    <s v="IPHONE34"/>
    <s v="IPHONE"/>
    <s v="IPHONE"/>
    <s v="Charger"/>
    <s v="CLICC Circ Desk"/>
    <s v="IPH-YRL-10"/>
  </r>
  <r>
    <x v="26"/>
    <n v="-1"/>
    <s v="UCLA Undergrad"/>
    <s v="Undergraduate"/>
    <d v="2023-02-06T00:00:00"/>
    <s v="IPHONE37"/>
    <s v="IPHONE"/>
    <s v="IPHONE"/>
    <s v="Charger"/>
    <s v="CLICC Circ Desk"/>
    <s v="IPH-YRL-13"/>
  </r>
  <r>
    <x v="26"/>
    <n v="-1"/>
    <s v="UCLA Undergrad"/>
    <s v="Undergraduate"/>
    <d v="2023-02-06T00:00:00"/>
    <s v="IPHONE46"/>
    <s v="IPHONE"/>
    <s v="IPHONE"/>
    <s v="Charger"/>
    <s v="CLICC Circ Desk"/>
    <s v="IPH-POW-02"/>
  </r>
  <r>
    <x v="26"/>
    <n v="-1"/>
    <s v="UCLA Undergrad"/>
    <s v="Undergraduate"/>
    <d v="2023-02-06T00:00:00"/>
    <s v="IPHONE48"/>
    <s v="IPHONE"/>
    <s v="IPHONE"/>
    <s v="Charger"/>
    <s v="CLICC Circ Desk"/>
    <s v="IPH-POW-04"/>
  </r>
  <r>
    <x v="26"/>
    <n v="-1"/>
    <s v="UCLA Undergrad"/>
    <s v="Undergraduate"/>
    <d v="2023-02-06T00:00:00"/>
    <s v="IPHONE52"/>
    <s v="IPHONE"/>
    <s v="IPHONE"/>
    <s v="Charger"/>
    <s v="CLICC Circ Desk"/>
    <s v="IPH-POW-08"/>
  </r>
  <r>
    <x v="26"/>
    <n v="-1"/>
    <s v="UCLA Undergrad"/>
    <s v="Undergraduate"/>
    <d v="2023-02-06T00:00:00"/>
    <s v="IPHONE54"/>
    <s v="IPHONE"/>
    <s v="IPHONE"/>
    <s v="Charger"/>
    <s v="CLICC Circ Desk"/>
    <s v="IPH-POW-10"/>
  </r>
  <r>
    <x v="26"/>
    <n v="-1"/>
    <s v="UCLA Undergrad"/>
    <s v="Undergraduate"/>
    <d v="2023-02-06T00:00:00"/>
    <s v="IPHONE60"/>
    <s v="IPHONE"/>
    <s v="IPHONE"/>
    <s v="Charger"/>
    <s v="Biomed Circ Desk"/>
    <s v="IPH-BIO-04"/>
  </r>
  <r>
    <x v="26"/>
    <n v="-1"/>
    <s v="UCLA Undergrad"/>
    <s v="Undergraduate"/>
    <d v="2023-02-06T00:00:00"/>
    <s v="MACCHRG36"/>
    <s v="MACCHRG"/>
    <s v="MACCHRG"/>
    <s v="Charger"/>
    <s v="SEL Boelter Circ Desk"/>
    <s v="MAGT-BOE-05"/>
  </r>
  <r>
    <x v="26"/>
    <n v="-1"/>
    <s v="UCLA Undergrad"/>
    <s v="Undergraduate"/>
    <d v="2023-02-06T00:00:00"/>
    <s v="MACCHRG42"/>
    <s v="MACCHRG"/>
    <s v="MACCHRG"/>
    <s v="Charger"/>
    <s v="CLICC Circ Desk"/>
    <s v="MAGT-YRL-04"/>
  </r>
  <r>
    <x v="26"/>
    <n v="-1"/>
    <s v="UCLA Undergrad"/>
    <s v="Undergraduate"/>
    <d v="2023-02-06T00:00:00"/>
    <s v="MACUSBC06C06"/>
    <s v="MACUSBC"/>
    <s v="MACUSBC"/>
    <s v="Charger"/>
    <s v="CLICC Circ Desk"/>
    <s v="USBC-YRL-02"/>
  </r>
  <r>
    <x v="26"/>
    <n v="-1"/>
    <s v="UCLA Undergrad"/>
    <s v="Undergraduate"/>
    <d v="2023-02-06T00:00:00"/>
    <s v="MACUSBC08C08"/>
    <s v="MACUSBC"/>
    <s v="MACUSBC"/>
    <s v="Charger"/>
    <s v="CLICC Circ Desk"/>
    <s v="USBC-YRL-04"/>
  </r>
  <r>
    <x v="26"/>
    <n v="-1"/>
    <s v="UCLA Undergrad"/>
    <s v="Undergraduate"/>
    <d v="2023-02-06T00:00:00"/>
    <s v="MACUSBC19C19"/>
    <s v="MACUSBC"/>
    <s v="MACUSBC"/>
    <s v="Charger"/>
    <s v="CLICC Circ Desk"/>
    <s v="USBC-POW-02"/>
  </r>
  <r>
    <x v="26"/>
    <n v="-1"/>
    <s v="UCLA Undergrad"/>
    <s v="Undergraduate"/>
    <d v="2023-02-06T00:00:00"/>
    <s v="MACUSBC20C20"/>
    <s v="MACUSBC"/>
    <s v="MACUSBC"/>
    <s v="Charger"/>
    <s v="CLICC Circ Desk"/>
    <s v="USBC-POW-03"/>
  </r>
  <r>
    <x v="26"/>
    <n v="-1"/>
    <s v="UCLA Undergrad"/>
    <s v="Undergraduate"/>
    <d v="2023-02-06T00:00:00"/>
    <s v="MACUSBC23C23"/>
    <s v="MACUSBC"/>
    <s v="MACUSBC"/>
    <s v="Charger"/>
    <s v="CLICC Circ Desk"/>
    <s v="USBC-POW-06"/>
  </r>
  <r>
    <x v="26"/>
    <n v="-1"/>
    <s v="UCLA Undergrad"/>
    <s v="Undergraduate"/>
    <d v="2023-02-06T00:00:00"/>
    <s v="MACUSBC24C24"/>
    <s v="MACUSBC"/>
    <s v="MACUSBC"/>
    <s v="Charger"/>
    <s v="CLICC Circ Desk"/>
    <s v="USBC-POW-07"/>
  </r>
  <r>
    <x v="26"/>
    <n v="-1"/>
    <s v="UCLA Undergrad"/>
    <s v="Undergraduate"/>
    <d v="2023-02-06T00:00:00"/>
    <s v="MACUSBC25C25"/>
    <s v="MACUSBC"/>
    <s v="MACUSBC"/>
    <s v="Charger"/>
    <s v="CLICC Circ Desk"/>
    <s v="USBC-POW-08"/>
  </r>
  <r>
    <x v="26"/>
    <n v="-1"/>
    <s v="UCLA Undergrad"/>
    <s v="Undergraduate"/>
    <d v="2023-02-06T00:00:00"/>
    <s v="MACUSBC27C27"/>
    <s v="MACUSBC"/>
    <s v="MACUSBC"/>
    <s v="Charger"/>
    <s v="CLICC Circ Desk"/>
    <s v="USBC-POW-10"/>
  </r>
  <r>
    <x v="26"/>
    <n v="-1"/>
    <s v="UCLA Undergrad"/>
    <s v="Undergraduate"/>
    <d v="2023-02-06T00:00:00"/>
    <s v="OMNI24"/>
    <s v="OMNI"/>
    <s v="OMNI"/>
    <s v="Charger"/>
    <s v="Music Circ Desk"/>
    <s v="OMN-MUS-04"/>
  </r>
  <r>
    <x v="26"/>
    <n v="-1"/>
    <s v="UCLA Undergrad"/>
    <s v="Undergraduate"/>
    <d v="2023-02-06T00:00:00"/>
    <s v="UVGA17"/>
    <s v="UVGA"/>
    <s v="UVGA"/>
    <s v="Cable"/>
    <s v="CLICC Circ Desk"/>
    <m/>
  </r>
  <r>
    <x v="26"/>
    <n v="-1"/>
    <s v="UCLA Undergrad"/>
    <s v="Undergraduate"/>
    <d v="2023-02-06T00:00:00"/>
    <s v="WALLADPT06"/>
    <s v="WALLADPT"/>
    <s v="WALLADPT"/>
    <s v="Charger"/>
    <s v="SEL Boelter Circ Desk"/>
    <s v="ADP-BOE-04"/>
  </r>
  <r>
    <x v="26"/>
    <n v="-1"/>
    <s v="UCLA Undergrad"/>
    <s v="Undergraduate"/>
    <d v="2023-02-06T00:00:00"/>
    <s v="WALLADPT07"/>
    <s v="WALLADPT"/>
    <s v="WALLADPT"/>
    <s v="Charger"/>
    <s v="SEL Boelter Circ Desk"/>
    <s v="ADP-BOE-05"/>
  </r>
  <r>
    <x v="26"/>
    <n v="-1"/>
    <s v="UCLA Undergrad"/>
    <s v="Undergraduate"/>
    <d v="2023-02-06T00:00:00"/>
    <s v="WALLADPT09"/>
    <s v="WALLADPT"/>
    <s v="WALLADPT"/>
    <s v="Charger"/>
    <s v="SEL Boelter Circ Desk"/>
    <s v="ADP-BOE-07"/>
  </r>
  <r>
    <x v="26"/>
    <n v="-1"/>
    <s v="UCLA Undergrad"/>
    <s v="Undergraduate"/>
    <d v="2023-02-06T00:00:00"/>
    <s v="WALLADPT17"/>
    <s v="WALLADPT"/>
    <s v="WALLADPT"/>
    <s v="Charger"/>
    <s v="Biomed Circ Desk"/>
    <s v="ADP-BIO-01"/>
  </r>
  <r>
    <x v="26"/>
    <n v="-1"/>
    <s v="UCLA Undergrad"/>
    <s v="Undergraduate"/>
    <d v="2023-02-06T00:00:00"/>
    <s v="WALLADPT24"/>
    <s v="WALLADPT"/>
    <s v="WALLADPT"/>
    <s v="Charger"/>
    <s v="CLICC Circ Desk"/>
    <s v="ADP-YRL-01"/>
  </r>
  <r>
    <x v="26"/>
    <n v="-1"/>
    <s v="UCLA Undergrad"/>
    <s v="Undergraduate"/>
    <d v="2023-02-06T00:00:00"/>
    <s v="WALLADPT25"/>
    <s v="WALLADPT"/>
    <s v="WALLADPT"/>
    <s v="Charger"/>
    <s v="CLICC Circ Desk"/>
    <s v="ADP-YRL-02"/>
  </r>
  <r>
    <x v="26"/>
    <n v="-1"/>
    <s v="UCLA Undergrad"/>
    <s v="Undergraduate"/>
    <d v="2023-02-06T00:00:00"/>
    <s v="WALLADPT28"/>
    <s v="WALLADPT"/>
    <s v="WALLADPT"/>
    <s v="Charger"/>
    <s v="CLICC Circ Desk"/>
    <m/>
  </r>
  <r>
    <x v="26"/>
    <n v="-1"/>
    <s v="UCLA Undergrad"/>
    <s v="Undergraduate"/>
    <d v="2023-02-06T00:00:00"/>
    <s v="WALLADPT32"/>
    <s v="WALLADPT"/>
    <s v="WALLADPT"/>
    <s v="Charger"/>
    <s v="CLICC Circ Desk"/>
    <m/>
  </r>
  <r>
    <x v="26"/>
    <n v="-1"/>
    <s v="UCLA Undergrad"/>
    <s v="Undergraduate"/>
    <d v="2023-02-06T00:00:00"/>
    <s v="WALLADPT38"/>
    <s v="WALLADPT"/>
    <s v="WALLADPT"/>
    <s v="Charger"/>
    <s v="CLICC Circ Desk"/>
    <m/>
  </r>
  <r>
    <x v="26"/>
    <n v="-1"/>
    <s v="UCLA Undergrad"/>
    <s v="Undergraduate"/>
    <d v="2023-02-06T00:00:00"/>
    <s v="WALLADPT40"/>
    <s v="WALLADPT"/>
    <s v="WALLADPT"/>
    <s v="Charger"/>
    <s v="CLICC Circ Desk"/>
    <m/>
  </r>
  <r>
    <x v="26"/>
    <n v="-1"/>
    <s v="UCLA Undergrad"/>
    <s v="Undergraduate"/>
    <d v="2023-02-06T00:00:00"/>
    <s v="WALLADPT43"/>
    <s v="WALLADPT"/>
    <s v="WALLADPT"/>
    <s v="Charger"/>
    <s v="CLICC Circ Desk"/>
    <m/>
  </r>
  <r>
    <x v="26"/>
    <n v="-1"/>
    <s v="UCLA Undergrad"/>
    <s v="Undergraduate"/>
    <d v="2023-02-06T00:00:00"/>
    <s v="WALLADPT46"/>
    <s v="WALLADPT"/>
    <s v="WALLADPT"/>
    <s v="Charger"/>
    <s v="CLICC Circ Desk"/>
    <m/>
  </r>
  <r>
    <x v="26"/>
    <n v="-1"/>
    <s v="UCLA Undergrad"/>
    <s v="Undergraduate"/>
    <d v="2023-02-06T00:00:00"/>
    <s v="WALLADPT48"/>
    <s v="WALLADPT"/>
    <s v="WALLADPT"/>
    <s v="Charger"/>
    <s v="CLICC Circ Desk"/>
    <m/>
  </r>
  <r>
    <x v="26"/>
    <n v="-1"/>
    <s v="UCLA Undergrad"/>
    <s v="Undergraduate"/>
    <d v="2023-02-06T00:00:00"/>
    <s v="WALLADPT49"/>
    <s v="WALLADPT"/>
    <s v="WALLADPT"/>
    <s v="Charger"/>
    <s v="CLICC Circ Desk"/>
    <m/>
  </r>
  <r>
    <x v="26"/>
    <n v="-1"/>
    <s v="UCLA Undergrad"/>
    <s v="Undergraduate"/>
    <d v="2023-02-13T00:00:00"/>
    <s v="CBK035"/>
    <s v="CBK"/>
    <s v="ChromeBook"/>
    <s v="Device"/>
    <s v="Default Circulation Desk"/>
    <s v="CPOW-01"/>
  </r>
  <r>
    <x v="26"/>
    <n v="-1"/>
    <s v="UCLA Undergrad"/>
    <s v="Undergraduate"/>
    <d v="2023-02-13T00:00:00"/>
    <s v="CBK192"/>
    <s v="CBK"/>
    <s v="ChromeBook"/>
    <s v="Device"/>
    <s v="Biomed Circ Desk"/>
    <s v="CBK-BIO-03"/>
  </r>
  <r>
    <x v="26"/>
    <n v="-1"/>
    <s v="UCLA Undergrad"/>
    <s v="Undergraduate"/>
    <d v="2023-02-13T00:00:00"/>
    <s v="CBK202"/>
    <s v="CBK"/>
    <s v="ChromeBook"/>
    <s v="Device"/>
    <s v="Biomed Circ Desk"/>
    <s v="CBK-BIO-13"/>
  </r>
  <r>
    <x v="26"/>
    <n v="-1"/>
    <s v="UCLA Undergrad"/>
    <s v="Undergraduate"/>
    <d v="2023-02-13T00:00:00"/>
    <s v="CBK367"/>
    <s v="CBK"/>
    <s v="ChromeBook"/>
    <s v="Device"/>
    <s v="CLICC Circ Desk"/>
    <s v="CBK-CLICC-118"/>
  </r>
  <r>
    <x v="26"/>
    <n v="-1"/>
    <s v="UCLA Undergrad"/>
    <s v="Undergraduate"/>
    <d v="2023-02-13T00:00:00"/>
    <s v="CLICC-ML-0001"/>
    <s v="CLICC-ML"/>
    <s v="MacBook"/>
    <s v="Device"/>
    <s v="CLICC Circ Desk"/>
    <s v="ITS MacBook 171"/>
  </r>
  <r>
    <x v="26"/>
    <n v="-1"/>
    <s v="UCLA Undergrad"/>
    <s v="Undergraduate"/>
    <d v="2023-02-13T00:00:00"/>
    <s v="CLICC-ML-0008"/>
    <s v="CLICC-ML"/>
    <s v="MacBook"/>
    <s v="Device"/>
    <s v="CLICC Circ Desk"/>
    <s v="ITS MacBook 68"/>
  </r>
  <r>
    <x v="26"/>
    <n v="-1"/>
    <s v="UCLA Undergrad"/>
    <s v="Undergraduate"/>
    <d v="2023-02-13T00:00:00"/>
    <s v="CLICC-ML-2003"/>
    <s v="CLICC-ML"/>
    <s v="MacBook"/>
    <s v="Device"/>
    <s v="CLICC Circ Desk"/>
    <s v="CLICC-ML-2003"/>
  </r>
  <r>
    <x v="26"/>
    <n v="-1"/>
    <s v="UCLA Undergrad"/>
    <s v="Undergraduate"/>
    <d v="2023-02-13T00:00:00"/>
    <s v="CLICC-MM-052"/>
    <s v="CLICC-MM"/>
    <s v="iPad"/>
    <s v="Device"/>
    <s v="CLICC Circ Desk"/>
    <m/>
  </r>
  <r>
    <x v="26"/>
    <n v="-1"/>
    <s v="UCLA Undergrad"/>
    <s v="Undergraduate"/>
    <d v="2023-02-13T00:00:00"/>
    <s v="HP005"/>
    <s v="HP"/>
    <s v="HP Laptop"/>
    <s v="Device"/>
    <s v="CLICC Circ Desk"/>
    <s v="WL-BIO-05"/>
  </r>
  <r>
    <x v="26"/>
    <n v="-1"/>
    <s v="UCLA Undergrad"/>
    <s v="Undergraduate"/>
    <d v="2023-02-13T00:00:00"/>
    <s v="HP006"/>
    <s v="HP"/>
    <s v="HP Laptop"/>
    <s v="Device"/>
    <s v="CLICC Circ Desk"/>
    <s v="WL-BIO-06"/>
  </r>
  <r>
    <x v="26"/>
    <n v="-1"/>
    <s v="UCLA Undergrad"/>
    <s v="Undergraduate"/>
    <d v="2023-02-13T00:00:00"/>
    <s v="HP074"/>
    <s v="HP"/>
    <s v="HP Laptop"/>
    <s v="Device"/>
    <s v="CLICC Circ Desk"/>
    <s v="WL-RC2-04"/>
  </r>
  <r>
    <x v="26"/>
    <n v="-1"/>
    <s v="UCLA Undergrad"/>
    <s v="Undergraduate"/>
    <d v="2023-02-13T00:00:00"/>
    <s v="HP122"/>
    <s v="HP"/>
    <s v="HP Laptop"/>
    <s v="Device"/>
    <s v="CLICC Circ Desk"/>
    <s v="WL-PC2-11"/>
  </r>
  <r>
    <x v="26"/>
    <n v="-1"/>
    <s v="UCLA Undergrad"/>
    <s v="Undergraduate"/>
    <d v="2023-02-13T00:00:00"/>
    <s v="HP130"/>
    <s v="HP"/>
    <s v="HP Laptop"/>
    <s v="Device"/>
    <s v="CLICC Circ Desk"/>
    <s v="WL-PC2-19"/>
  </r>
  <r>
    <x v="26"/>
    <n v="-1"/>
    <s v="UCLA Undergrad"/>
    <s v="Undergraduate"/>
    <d v="2023-02-13T00:00:00"/>
    <s v="HP159"/>
    <s v="HP"/>
    <s v="HP Laptop"/>
    <s v="Device"/>
    <s v="CLICC Circ Desk"/>
    <s v="WL-LAB-08"/>
  </r>
  <r>
    <x v="26"/>
    <n v="-1"/>
    <s v="UCLA Undergrad"/>
    <s v="Undergraduate"/>
    <d v="2023-02-17T00:00:00"/>
    <s v="CBK262"/>
    <s v="CBK"/>
    <s v="ChromeBook"/>
    <s v="Device"/>
    <s v="Default Circulation Desk"/>
    <s v="CBK-CLICC-13"/>
  </r>
  <r>
    <x v="26"/>
    <n v="-1"/>
    <s v="UCLA Undergrad"/>
    <s v="Undergraduate"/>
    <d v="2023-02-18T00:00:00"/>
    <s v="HP032"/>
    <s v="HP"/>
    <s v="HP Laptop"/>
    <s v="Device"/>
    <s v="CLICC Circ Desk"/>
    <s v="WL-GEO-02"/>
  </r>
  <r>
    <x v="26"/>
    <n v="-1"/>
    <s v="UCLA Undergrad"/>
    <s v="Undergraduate"/>
    <d v="2023-02-19T00:00:00"/>
    <s v="CLICC-ML-0006"/>
    <s v="CLICC-ML"/>
    <s v="MacBook"/>
    <s v="Device"/>
    <s v="CLICC Circ Desk"/>
    <s v="ITS MacBook 64"/>
  </r>
  <r>
    <x v="26"/>
    <n v="-1"/>
    <s v="UCLA Undergrad"/>
    <s v="Undergraduate"/>
    <d v="2023-02-19T00:00:00"/>
    <s v="CLICC-MM-0021"/>
    <s v="CLICC-MM"/>
    <s v="iPad"/>
    <s v="Device"/>
    <s v="CLICC Circ Desk"/>
    <s v="ITS iPad 101"/>
  </r>
  <r>
    <x v="26"/>
    <n v="-1"/>
    <s v="UCLA Undergrad"/>
    <s v="Undergraduate"/>
    <d v="2023-02-19T00:00:00"/>
    <s v="CLICC-MM-039"/>
    <s v="CLICC-MM"/>
    <s v="iPad"/>
    <s v="Device"/>
    <s v="CLICC Circ Desk"/>
    <m/>
  </r>
  <r>
    <x v="26"/>
    <n v="-1"/>
    <s v="UCLA Undergrad"/>
    <s v="Undergraduate"/>
    <d v="2023-02-19T00:00:00"/>
    <s v="CLICC-MM-044"/>
    <s v="CLICC-MM"/>
    <s v="iPad"/>
    <s v="Device"/>
    <s v="CLICC Circ Desk"/>
    <m/>
  </r>
  <r>
    <x v="26"/>
    <n v="-1"/>
    <s v="UCLA Undergrad"/>
    <s v="Undergraduate"/>
    <d v="2023-02-20T00:00:00"/>
    <s v="CBK173"/>
    <s v="CBK"/>
    <s v="ChromeBook"/>
    <s v="Device"/>
    <s v="CLICC Circ Desk"/>
    <s v="CL-GEO-04"/>
  </r>
  <r>
    <x v="26"/>
    <n v="-1"/>
    <s v="UCLA Undergrad"/>
    <s v="Undergraduate"/>
    <d v="2023-02-20T00:00:00"/>
    <s v="CBK413"/>
    <s v="CBK"/>
    <s v="ChromeBook"/>
    <s v="Device"/>
    <s v="CLICC Circ Desk"/>
    <s v="CBK-CLICC-164"/>
  </r>
  <r>
    <x v="26"/>
    <n v="-1"/>
    <s v="UCLA Undergrad"/>
    <s v="Undergraduate"/>
    <d v="2023-02-20T00:00:00"/>
    <s v="CLICC-ML-0093"/>
    <s v="CLICC-ML"/>
    <s v="MacBook"/>
    <s v="Device"/>
    <s v="CLICC Circ Desk"/>
    <s v="ITS MacBook 139"/>
  </r>
  <r>
    <x v="26"/>
    <n v="-1"/>
    <s v="UCLA Undergrad"/>
    <s v="Undergraduate"/>
    <d v="2023-02-20T00:00:00"/>
    <s v="CLICC-ML-0107"/>
    <s v="CLICC-ML"/>
    <s v="MacBook"/>
    <s v="Device"/>
    <s v="CLICC Circ Desk"/>
    <s v="ITS MacBook 32"/>
  </r>
  <r>
    <x v="26"/>
    <n v="-1"/>
    <s v="UCLA Undergrad"/>
    <s v="Undergraduate"/>
    <d v="2023-02-20T00:00:00"/>
    <s v="CLICC-ML-2088"/>
    <s v="CLICC-ML"/>
    <s v="MacBook"/>
    <s v="Device"/>
    <s v="CLICC Circ Desk"/>
    <s v="CLICC-ML-2088"/>
  </r>
  <r>
    <x v="26"/>
    <n v="-1"/>
    <s v="UCLA Undergrad"/>
    <s v="Undergraduate"/>
    <d v="2023-02-20T00:00:00"/>
    <s v="CLICC-MM-019"/>
    <s v="CLICC-MM"/>
    <s v="iPad"/>
    <s v="Device"/>
    <s v="CLICC Circ Desk"/>
    <n v="2022"/>
  </r>
  <r>
    <x v="26"/>
    <n v="-1"/>
    <s v="UCLA Undergrad"/>
    <s v="Undergraduate"/>
    <d v="2023-02-20T00:00:00"/>
    <s v="HP007"/>
    <s v="HP"/>
    <s v="HP Laptop"/>
    <s v="Device"/>
    <s v="CLICC Circ Desk"/>
    <s v="WL-BIO-07"/>
  </r>
  <r>
    <x v="26"/>
    <n v="-1"/>
    <s v="UCLA Undergrad"/>
    <s v="Undergraduate"/>
    <d v="2023-02-20T00:00:00"/>
    <s v="HP100"/>
    <s v="HP"/>
    <s v="HP Laptop"/>
    <s v="Device"/>
    <s v="CLICC Circ Desk"/>
    <s v="WL-POW-09"/>
  </r>
  <r>
    <x v="26"/>
    <n v="-1"/>
    <s v="UCLA Undergrad"/>
    <s v="Undergraduate"/>
    <d v="2023-02-24T00:00:00"/>
    <s v="CBK124"/>
    <s v="CBK"/>
    <s v="ChromeBook"/>
    <s v="Device"/>
    <s v="CLICC Circ Desk"/>
    <s v="CBIO-10"/>
  </r>
  <r>
    <x v="26"/>
    <n v="8916373690006530"/>
    <s v="UCLA Undergrad"/>
    <s v="Undergraduate"/>
    <d v="2023-02-13T00:00:00"/>
    <s v="HP078"/>
    <s v="HP"/>
    <s v="HP Laptop"/>
    <s v="Device"/>
    <s v="CLICC Circ Desk"/>
    <s v="WL-RC2-08"/>
  </r>
  <r>
    <x v="27"/>
    <n v="-1"/>
    <s v="UCLA Academic"/>
    <s v="Academic"/>
    <d v="2023-02-07T00:00:00"/>
    <s v="HDST25"/>
    <s v="HDST"/>
    <s v="Headphones"/>
    <s v="Accessory"/>
    <s v="Biomed Circ Desk"/>
    <s v="HDS-BIO-08"/>
  </r>
  <r>
    <x v="27"/>
    <n v="-1"/>
    <s v="UCLA Academic"/>
    <s v="Academic"/>
    <d v="2023-02-07T00:00:00"/>
    <s v="MACUSBC07C07"/>
    <s v="MACUSBC"/>
    <s v="MACUSBC"/>
    <s v="Charger"/>
    <s v="CLICC Circ Desk"/>
    <s v="USBC-YRL-03"/>
  </r>
  <r>
    <x v="27"/>
    <n v="-1"/>
    <s v="UCLA Academic"/>
    <s v="Academic"/>
    <d v="2023-02-08T00:00:00"/>
    <s v="MACCHRG67"/>
    <s v="MACCHRG"/>
    <s v="MACCHRG"/>
    <s v="Charger"/>
    <s v="Biomed Circ Desk"/>
    <s v="MAGT-BIO-06"/>
  </r>
  <r>
    <x v="27"/>
    <n v="-1"/>
    <s v="UCLA Academic"/>
    <s v="Academic"/>
    <d v="2023-02-14T00:00:00"/>
    <s v="CBK191"/>
    <s v="CBK"/>
    <s v="ChromeBook"/>
    <s v="Device"/>
    <s v="Biomed Circ Desk"/>
    <s v="CBK-BIO-02"/>
  </r>
  <r>
    <x v="27"/>
    <n v="-1"/>
    <s v="UCLA Academic"/>
    <s v="Academic"/>
    <d v="2023-02-14T00:00:00"/>
    <s v="CBK206"/>
    <s v="CBK"/>
    <s v="ChromeBook"/>
    <s v="Device"/>
    <s v="Biomed Circ Desk"/>
    <s v="CBK-BIO-17"/>
  </r>
  <r>
    <x v="27"/>
    <n v="-1"/>
    <s v="UCLA Graduate"/>
    <s v="Graduate"/>
    <d v="2023-02-07T00:00:00"/>
    <s v="IPHONE07"/>
    <s v="IPHONE"/>
    <s v="IPHONE"/>
    <s v="Charger"/>
    <s v="Music Circ Desk"/>
    <s v="IPH-MUS-07"/>
  </r>
  <r>
    <x v="27"/>
    <n v="-1"/>
    <s v="UCLA Graduate"/>
    <s v="Graduate"/>
    <d v="2023-02-07T00:00:00"/>
    <s v="IPHONE18"/>
    <s v="IPHONE"/>
    <s v="IPHONE"/>
    <s v="Charger"/>
    <s v="SEL Boelter Circ Desk"/>
    <s v="IPH-BOE-02"/>
  </r>
  <r>
    <x v="27"/>
    <n v="-1"/>
    <s v="UCLA Graduate"/>
    <s v="Graduate"/>
    <d v="2023-02-07T00:00:00"/>
    <s v="IPHONE21"/>
    <s v="IPHONE"/>
    <s v="IPHONE"/>
    <s v="Charger"/>
    <s v="SEL Boelter Circ Desk"/>
    <s v="IPH-BOE-05"/>
  </r>
  <r>
    <x v="27"/>
    <n v="-1"/>
    <s v="UCLA Graduate"/>
    <s v="Graduate"/>
    <d v="2023-02-07T00:00:00"/>
    <s v="IPHONE22"/>
    <s v="IPHONE"/>
    <s v="IPHONE"/>
    <s v="Charger"/>
    <s v="SEL Boelter Circ Desk"/>
    <s v="IPH-BOE-06"/>
  </r>
  <r>
    <x v="27"/>
    <n v="-1"/>
    <s v="UCLA Graduate"/>
    <s v="Graduate"/>
    <d v="2023-02-07T00:00:00"/>
    <s v="IPHONE27"/>
    <s v="IPHONE"/>
    <s v="IPHONE"/>
    <s v="Charger"/>
    <s v="CLICC Circ Desk"/>
    <s v="IPH-YRL-03"/>
  </r>
  <r>
    <x v="27"/>
    <n v="-1"/>
    <s v="UCLA Graduate"/>
    <s v="Graduate"/>
    <d v="2023-02-07T00:00:00"/>
    <s v="IPHONE44"/>
    <s v="IPHONE"/>
    <s v="IPHONE"/>
    <s v="Charger"/>
    <s v="CLICC Circ Desk"/>
    <m/>
  </r>
  <r>
    <x v="27"/>
    <n v="-1"/>
    <s v="UCLA Graduate"/>
    <s v="Graduate"/>
    <d v="2023-02-07T00:00:00"/>
    <s v="IPHONE52"/>
    <s v="IPHONE"/>
    <s v="IPHONE"/>
    <s v="Charger"/>
    <s v="CLICC Circ Desk"/>
    <s v="IPH-POW-08"/>
  </r>
  <r>
    <x v="27"/>
    <n v="-1"/>
    <s v="UCLA Graduate"/>
    <s v="Graduate"/>
    <d v="2023-02-07T00:00:00"/>
    <s v="IPHONE54"/>
    <s v="IPHONE"/>
    <s v="IPHONE"/>
    <s v="Charger"/>
    <s v="CLICC Circ Desk"/>
    <s v="IPH-POW-10"/>
  </r>
  <r>
    <x v="27"/>
    <n v="-1"/>
    <s v="UCLA Graduate"/>
    <s v="Graduate"/>
    <d v="2023-02-07T00:00:00"/>
    <s v="IPHONE57"/>
    <s v="IPHONE"/>
    <s v="IPHONE"/>
    <s v="Charger"/>
    <s v="Biomed Circ Desk"/>
    <s v="IPH-BIO-01"/>
  </r>
  <r>
    <x v="27"/>
    <n v="-1"/>
    <s v="UCLA Graduate"/>
    <s v="Graduate"/>
    <d v="2023-02-07T00:00:00"/>
    <s v="IPHONE60"/>
    <s v="IPHONE"/>
    <s v="IPHONE"/>
    <s v="Charger"/>
    <s v="Biomed Circ Desk"/>
    <s v="IPH-BIO-04"/>
  </r>
  <r>
    <x v="27"/>
    <n v="-1"/>
    <s v="UCLA Graduate"/>
    <s v="Graduate"/>
    <d v="2023-02-07T00:00:00"/>
    <s v="MACUSBC08C08"/>
    <s v="MACUSBC"/>
    <s v="MACUSBC"/>
    <s v="Charger"/>
    <s v="CLICC Circ Desk"/>
    <s v="USBC-YRL-04"/>
  </r>
  <r>
    <x v="27"/>
    <n v="-1"/>
    <s v="UCLA Graduate"/>
    <s v="Graduate"/>
    <d v="2023-02-07T00:00:00"/>
    <s v="MACUSBC09C09"/>
    <s v="MACUSBC"/>
    <s v="MACUSBC"/>
    <s v="Charger"/>
    <s v="CLICC Circ Desk"/>
    <s v="USBC-YRL-05"/>
  </r>
  <r>
    <x v="27"/>
    <n v="-1"/>
    <s v="UCLA Graduate"/>
    <s v="Graduate"/>
    <d v="2023-02-07T00:00:00"/>
    <s v="MACUSBC23C23"/>
    <s v="MACUSBC"/>
    <s v="MACUSBC"/>
    <s v="Charger"/>
    <s v="CLICC Circ Desk"/>
    <s v="USBC-POW-06"/>
  </r>
  <r>
    <x v="27"/>
    <n v="-1"/>
    <s v="UCLA Graduate"/>
    <s v="Graduate"/>
    <d v="2023-02-07T00:00:00"/>
    <s v="OMNI26"/>
    <s v="OMNI"/>
    <s v="OMNI"/>
    <s v="Charger"/>
    <s v="Music Circ Desk"/>
    <s v="OMN-MUS-06"/>
  </r>
  <r>
    <x v="27"/>
    <n v="-1"/>
    <s v="UCLA Graduate"/>
    <s v="Graduate"/>
    <d v="2023-02-07T00:00:00"/>
    <s v="WALLADPT03"/>
    <s v="WALLADPT"/>
    <s v="WALLADPT"/>
    <s v="Charger"/>
    <s v="SEL Boelter Circ Desk"/>
    <s v="ADP-BOE-01"/>
  </r>
  <r>
    <x v="27"/>
    <n v="-1"/>
    <s v="UCLA Graduate"/>
    <s v="Graduate"/>
    <d v="2023-02-07T00:00:00"/>
    <s v="WALLADPT06"/>
    <s v="WALLADPT"/>
    <s v="WALLADPT"/>
    <s v="Charger"/>
    <s v="SEL Boelter Circ Desk"/>
    <s v="ADP-BOE-04"/>
  </r>
  <r>
    <x v="27"/>
    <n v="-1"/>
    <s v="UCLA Graduate"/>
    <s v="Graduate"/>
    <d v="2023-02-07T00:00:00"/>
    <s v="WALLADPT09"/>
    <s v="WALLADPT"/>
    <s v="WALLADPT"/>
    <s v="Charger"/>
    <s v="SEL Boelter Circ Desk"/>
    <s v="ADP-BOE-07"/>
  </r>
  <r>
    <x v="27"/>
    <n v="-1"/>
    <s v="UCLA Graduate"/>
    <s v="Graduate"/>
    <d v="2023-02-07T00:00:00"/>
    <s v="WALLADPT22"/>
    <s v="WALLADPT"/>
    <s v="WALLADPT"/>
    <s v="Charger"/>
    <s v="Biomed Circ Desk"/>
    <s v="ADP-BIO-06"/>
  </r>
  <r>
    <x v="27"/>
    <n v="-1"/>
    <s v="UCLA Graduate"/>
    <s v="Graduate"/>
    <d v="2023-02-07T00:00:00"/>
    <s v="WALLADPT23"/>
    <s v="WALLADPT"/>
    <s v="WALLADPT"/>
    <s v="Charger"/>
    <s v="Biomed Circ Desk"/>
    <s v="ADP-BIO-07"/>
  </r>
  <r>
    <x v="27"/>
    <n v="-1"/>
    <s v="UCLA Graduate"/>
    <s v="Graduate"/>
    <d v="2023-02-07T00:00:00"/>
    <s v="WALLADPT40"/>
    <s v="WALLADPT"/>
    <s v="WALLADPT"/>
    <s v="Charger"/>
    <s v="CLICC Circ Desk"/>
    <m/>
  </r>
  <r>
    <x v="27"/>
    <n v="-1"/>
    <s v="UCLA Graduate"/>
    <s v="Graduate"/>
    <d v="2023-02-07T00:00:00"/>
    <s v="WALLADPT42"/>
    <s v="WALLADPT"/>
    <s v="WALLADPT"/>
    <s v="Charger"/>
    <s v="CLICC Circ Desk"/>
    <m/>
  </r>
  <r>
    <x v="27"/>
    <n v="-1"/>
    <s v="UCLA Graduate"/>
    <s v="Graduate"/>
    <d v="2023-02-07T00:00:00"/>
    <s v="WALLADPT46"/>
    <s v="WALLADPT"/>
    <s v="WALLADPT"/>
    <s v="Charger"/>
    <s v="CLICC Circ Desk"/>
    <m/>
  </r>
  <r>
    <x v="27"/>
    <n v="-1"/>
    <s v="UCLA Graduate"/>
    <s v="Graduate"/>
    <d v="2023-02-07T00:00:00"/>
    <s v="WALLADPT47"/>
    <s v="WALLADPT"/>
    <s v="WALLADPT"/>
    <s v="Charger"/>
    <s v="CLICC Circ Desk"/>
    <m/>
  </r>
  <r>
    <x v="27"/>
    <n v="-1"/>
    <s v="UCLA Graduate"/>
    <s v="Graduate"/>
    <d v="2023-02-14T00:00:00"/>
    <s v="CBK204"/>
    <s v="CBK"/>
    <s v="ChromeBook"/>
    <s v="Device"/>
    <s v="Biomed Circ Desk"/>
    <s v="CBK-BIO-15"/>
  </r>
  <r>
    <x v="27"/>
    <n v="-1"/>
    <s v="UCLA Graduate"/>
    <s v="Graduate"/>
    <d v="2023-02-14T00:00:00"/>
    <s v="CBK251"/>
    <s v="CBK"/>
    <s v="ChromeBook"/>
    <s v="Device"/>
    <s v="Default Circulation Desk"/>
    <s v="CBK-CLICC-02"/>
  </r>
  <r>
    <x v="27"/>
    <n v="-1"/>
    <s v="UCLA Graduate"/>
    <s v="Graduate"/>
    <d v="2023-02-14T00:00:00"/>
    <s v="CBK303"/>
    <s v="CBK"/>
    <s v="ChromeBook"/>
    <s v="Device"/>
    <s v="Default Circulation Desk"/>
    <s v="CBK-CLICC-54"/>
  </r>
  <r>
    <x v="27"/>
    <n v="-1"/>
    <s v="UCLA Graduate"/>
    <s v="Graduate"/>
    <d v="2023-02-14T00:00:00"/>
    <s v="CLICC-ML-0012"/>
    <s v="CLICC-ML"/>
    <s v="MacBook"/>
    <s v="Device"/>
    <s v="CLICC Circ Desk"/>
    <s v="ITS MacBook 61"/>
  </r>
  <r>
    <x v="27"/>
    <n v="-1"/>
    <s v="UCLA Graduate"/>
    <s v="Graduate"/>
    <d v="2023-02-14T00:00:00"/>
    <s v="CLICC-ML-0130"/>
    <s v="CLICC-ML"/>
    <s v="MacBook"/>
    <s v="Device"/>
    <s v="CLICC Circ Desk"/>
    <s v="ITS MacBook 11"/>
  </r>
  <r>
    <x v="27"/>
    <n v="-1"/>
    <s v="UCLA Graduate"/>
    <s v="Graduate"/>
    <d v="2023-02-14T00:00:00"/>
    <s v="CLICC-ML-2004"/>
    <s v="CLICC-ML"/>
    <s v="MacBook"/>
    <s v="Device"/>
    <s v="CLICC Circ Desk"/>
    <s v="CLICC-ML-2004"/>
  </r>
  <r>
    <x v="27"/>
    <n v="-1"/>
    <s v="UCLA Graduate"/>
    <s v="Graduate"/>
    <d v="2023-02-14T00:00:00"/>
    <s v="CLICC-ML-2034"/>
    <s v="CLICC-ML"/>
    <s v="MacBook"/>
    <s v="Device"/>
    <s v="CLICC Circ Desk"/>
    <s v="CLICC-ML-2034"/>
  </r>
  <r>
    <x v="27"/>
    <n v="-1"/>
    <s v="UCLA Graduate"/>
    <s v="Graduate"/>
    <d v="2023-02-14T00:00:00"/>
    <s v="CLICC-MM-0011"/>
    <s v="CLICC-MM"/>
    <s v="iPad"/>
    <s v="Device"/>
    <s v="CLICC Circ Desk"/>
    <s v="ITS iPad 184"/>
  </r>
  <r>
    <x v="27"/>
    <n v="-1"/>
    <s v="UCLA Graduate"/>
    <s v="Graduate"/>
    <d v="2023-02-14T00:00:00"/>
    <s v="CLICC-MM-0033"/>
    <s v="CLICC-MM"/>
    <s v="iPad"/>
    <s v="Device"/>
    <s v="CLICC Circ Desk"/>
    <s v="ITS iPad 143"/>
  </r>
  <r>
    <x v="27"/>
    <n v="-1"/>
    <s v="UCLA Graduate"/>
    <s v="Graduate"/>
    <d v="2023-02-21T00:00:00"/>
    <s v="CLICC-ML-0092"/>
    <s v="CLICC-ML"/>
    <s v="MacBook"/>
    <s v="Device"/>
    <s v="CLICC Circ Desk"/>
    <s v="ITS MacBook 110"/>
  </r>
  <r>
    <x v="27"/>
    <n v="-1"/>
    <s v="UCLA Graduate"/>
    <s v="Graduate"/>
    <d v="2023-02-21T00:00:00"/>
    <s v="HP139"/>
    <s v="HP"/>
    <s v="HP Laptop"/>
    <s v="Device"/>
    <s v="CLICC Circ Desk"/>
    <s v="WL-PC2-28"/>
  </r>
  <r>
    <x v="27"/>
    <n v="-1"/>
    <s v="UCLA Graduate"/>
    <s v="Graduate"/>
    <d v="2023-03-24T00:00:00"/>
    <s v="CLICC-ML-2049"/>
    <s v="CLICC-ML"/>
    <s v="MacBook"/>
    <s v="Device"/>
    <s v="CLICC Circ Desk"/>
    <s v="CLICC-ML-2049"/>
  </r>
  <r>
    <x v="27"/>
    <n v="-1"/>
    <s v="UCLA Law Grad"/>
    <s v="Graduate"/>
    <d v="2023-02-14T00:00:00"/>
    <s v="HP108"/>
    <s v="HP"/>
    <s v="HP Laptop"/>
    <s v="Device"/>
    <s v="CLICC Circ Desk"/>
    <s v="W-POW-17"/>
  </r>
  <r>
    <x v="27"/>
    <n v="-1"/>
    <s v="UCLA Music Grad"/>
    <s v="Graduate"/>
    <d v="2023-02-07T00:00:00"/>
    <s v="OMNI23"/>
    <s v="OMNI"/>
    <s v="OMNI"/>
    <s v="Charger"/>
    <s v="Music Circ Desk"/>
    <s v="OMN-MUS-03"/>
  </r>
  <r>
    <x v="27"/>
    <n v="-1"/>
    <s v="UCLA Staff"/>
    <s v="Staff"/>
    <d v="2023-02-07T00:00:00"/>
    <s v="CALC18"/>
    <s v="CALC"/>
    <s v="CALC"/>
    <s v="Accessory"/>
    <s v="Biomed Circ Desk"/>
    <m/>
  </r>
  <r>
    <x v="27"/>
    <n v="-1"/>
    <s v="UCLA Staff"/>
    <s v="Staff"/>
    <d v="2023-02-07T00:00:00"/>
    <s v="IPHONE37"/>
    <s v="IPHONE"/>
    <s v="IPHONE"/>
    <s v="Charger"/>
    <s v="CLICC Circ Desk"/>
    <s v="IPH-YRL-13"/>
  </r>
  <r>
    <x v="27"/>
    <n v="-1"/>
    <s v="UCLA Staff"/>
    <s v="Staff"/>
    <d v="2023-02-07T00:00:00"/>
    <s v="WALLADPT28"/>
    <s v="WALLADPT"/>
    <s v="WALLADPT"/>
    <s v="Charger"/>
    <s v="CLICC Circ Desk"/>
    <m/>
  </r>
  <r>
    <x v="27"/>
    <n v="-1"/>
    <s v="UCLA Staff"/>
    <s v="Staff"/>
    <d v="2023-02-21T00:00:00"/>
    <s v="HP016"/>
    <s v="HP"/>
    <s v="HP Laptop"/>
    <s v="Device"/>
    <s v="CLICC Circ Desk"/>
    <s v="WL-BCR-06"/>
  </r>
  <r>
    <x v="27"/>
    <n v="-1"/>
    <s v="UCLA Undergrad"/>
    <s v="Undergraduate"/>
    <d v="2023-02-07T00:00:00"/>
    <s v="ANKER04"/>
    <s v="ANKER"/>
    <s v="ANKER"/>
    <s v="Charger"/>
    <s v="CLICC Circ Desk"/>
    <m/>
  </r>
  <r>
    <x v="27"/>
    <n v="-1"/>
    <s v="UCLA Undergrad"/>
    <s v="Undergraduate"/>
    <d v="2023-02-07T00:00:00"/>
    <s v="ANKER06"/>
    <s v="ANKER"/>
    <s v="ANKER"/>
    <s v="Charger"/>
    <s v="CLICC Circ Desk"/>
    <m/>
  </r>
  <r>
    <x v="27"/>
    <n v="-1"/>
    <s v="UCLA Undergrad"/>
    <s v="Undergraduate"/>
    <d v="2023-02-07T00:00:00"/>
    <s v="ANKER10"/>
    <s v="ANKER"/>
    <s v="ANKER"/>
    <s v="Charger"/>
    <s v="CLICC Circ Desk"/>
    <m/>
  </r>
  <r>
    <x v="27"/>
    <n v="-1"/>
    <s v="UCLA Undergrad"/>
    <s v="Undergraduate"/>
    <d v="2023-02-07T00:00:00"/>
    <s v="CALC05"/>
    <s v="CALC"/>
    <s v="CALC"/>
    <s v="Accessory"/>
    <s v="CLICC Circ Desk"/>
    <s v="CAL-POW-04"/>
  </r>
  <r>
    <x v="27"/>
    <n v="-1"/>
    <s v="UCLA Undergrad"/>
    <s v="Undergraduate"/>
    <d v="2023-02-07T00:00:00"/>
    <s v="CALC06"/>
    <s v="CALC"/>
    <s v="CALC"/>
    <s v="Accessory"/>
    <s v="CLICC Circ Desk"/>
    <s v="CAL-POW-05"/>
  </r>
  <r>
    <x v="27"/>
    <n v="-1"/>
    <s v="UCLA Undergrad"/>
    <s v="Undergraduate"/>
    <d v="2023-02-07T00:00:00"/>
    <s v="CALC19"/>
    <s v="CALC"/>
    <s v="CALC"/>
    <s v="Accessory"/>
    <s v="SEL Boelter Circ Desk"/>
    <m/>
  </r>
  <r>
    <x v="27"/>
    <n v="-1"/>
    <s v="UCLA Undergrad"/>
    <s v="Undergraduate"/>
    <d v="2023-02-07T00:00:00"/>
    <s v="CALC23"/>
    <s v="CALC"/>
    <s v="CALC"/>
    <s v="Accessory"/>
    <s v="SEL Boelter Circ Desk"/>
    <m/>
  </r>
  <r>
    <x v="27"/>
    <n v="-1"/>
    <s v="UCLA Undergrad"/>
    <s v="Undergraduate"/>
    <d v="2023-02-07T00:00:00"/>
    <s v="HDMIC12"/>
    <s v="HDMIC"/>
    <s v="HDMIC"/>
    <s v="Cable"/>
    <s v="CLICC Circ Desk"/>
    <s v="HDMC-YRL-04"/>
  </r>
  <r>
    <x v="27"/>
    <n v="-1"/>
    <s v="UCLA Undergrad"/>
    <s v="Undergraduate"/>
    <d v="2023-02-07T00:00:00"/>
    <s v="HDST03"/>
    <s v="HDST"/>
    <s v="Headphones"/>
    <s v="Accessory"/>
    <s v="SEL Boelter Circ Desk"/>
    <s v="HDS-BOE-03"/>
  </r>
  <r>
    <x v="27"/>
    <n v="-1"/>
    <s v="UCLA Undergrad"/>
    <s v="Undergraduate"/>
    <d v="2023-02-07T00:00:00"/>
    <s v="HDST15"/>
    <s v="HDST"/>
    <s v="Headphones"/>
    <s v="Accessory"/>
    <s v="CLICC Circ Desk"/>
    <s v="HDS-POW-04"/>
  </r>
  <r>
    <x v="27"/>
    <n v="-1"/>
    <s v="UCLA Undergrad"/>
    <s v="Undergraduate"/>
    <d v="2023-02-07T00:00:00"/>
    <s v="HPUSBC05"/>
    <s v="HPUSBC"/>
    <s v="HPUSBC"/>
    <s v="Charger"/>
    <s v="SEL Boelter Circ Desk"/>
    <s v="HPUS-BOE-05"/>
  </r>
  <r>
    <x v="27"/>
    <n v="-1"/>
    <s v="UCLA Undergrad"/>
    <s v="Undergraduate"/>
    <d v="2023-02-07T00:00:00"/>
    <s v="HPUSBC06"/>
    <s v="HPUSBC"/>
    <s v="HPUSBC"/>
    <s v="Charger"/>
    <s v="SEL Boelter Circ Desk"/>
    <m/>
  </r>
  <r>
    <x v="27"/>
    <n v="-1"/>
    <s v="UCLA Undergrad"/>
    <s v="Undergraduate"/>
    <d v="2023-02-07T00:00:00"/>
    <s v="HPUSBC13"/>
    <s v="HPUSBC"/>
    <s v="HPUSBC"/>
    <s v="Charger"/>
    <s v="SEL Boelter Circ Desk"/>
    <m/>
  </r>
  <r>
    <x v="27"/>
    <n v="-1"/>
    <s v="UCLA Undergrad"/>
    <s v="Undergraduate"/>
    <d v="2023-02-07T00:00:00"/>
    <s v="IPHONE02"/>
    <s v="IPHONE"/>
    <s v="IPHONE"/>
    <s v="Charger"/>
    <s v="Music Circ Desk"/>
    <s v="IPH-MUS-02"/>
  </r>
  <r>
    <x v="27"/>
    <n v="-1"/>
    <s v="UCLA Undergrad"/>
    <s v="Undergraduate"/>
    <d v="2023-02-07T00:00:00"/>
    <s v="IPHONE20"/>
    <s v="IPHONE"/>
    <s v="IPHONE"/>
    <s v="Charger"/>
    <s v="SEL Boelter Circ Desk"/>
    <s v="IPH-BOE-04"/>
  </r>
  <r>
    <x v="27"/>
    <n v="-1"/>
    <s v="UCLA Undergrad"/>
    <s v="Undergraduate"/>
    <d v="2023-02-07T00:00:00"/>
    <s v="IPHONE22"/>
    <s v="IPHONE"/>
    <s v="IPHONE"/>
    <s v="Charger"/>
    <s v="SEL Boelter Circ Desk"/>
    <s v="IPH-BOE-06"/>
  </r>
  <r>
    <x v="27"/>
    <n v="-1"/>
    <s v="UCLA Undergrad"/>
    <s v="Undergraduate"/>
    <d v="2023-02-07T00:00:00"/>
    <s v="IPHONE27"/>
    <s v="IPHONE"/>
    <s v="IPHONE"/>
    <s v="Charger"/>
    <s v="CLICC Circ Desk"/>
    <s v="IPH-YRL-03"/>
  </r>
  <r>
    <x v="27"/>
    <n v="-1"/>
    <s v="UCLA Undergrad"/>
    <s v="Undergraduate"/>
    <d v="2023-02-07T00:00:00"/>
    <s v="IPHONE32"/>
    <s v="IPHONE"/>
    <s v="IPHONE"/>
    <s v="Charger"/>
    <s v="CLICC Circ Desk"/>
    <s v="IPH-YRL-08"/>
  </r>
  <r>
    <x v="27"/>
    <n v="-1"/>
    <s v="UCLA Undergrad"/>
    <s v="Undergraduate"/>
    <d v="2023-02-07T00:00:00"/>
    <s v="IPHONE33"/>
    <s v="IPHONE"/>
    <s v="IPHONE"/>
    <s v="Charger"/>
    <s v="CLICC Circ Desk"/>
    <s v="IPH-YRL-09"/>
  </r>
  <r>
    <x v="27"/>
    <n v="-1"/>
    <s v="UCLA Undergrad"/>
    <s v="Undergraduate"/>
    <d v="2023-02-07T00:00:00"/>
    <s v="IPHONE34"/>
    <s v="IPHONE"/>
    <s v="IPHONE"/>
    <s v="Charger"/>
    <s v="CLICC Circ Desk"/>
    <s v="IPH-YRL-10"/>
  </r>
  <r>
    <x v="27"/>
    <n v="-1"/>
    <s v="UCLA Undergrad"/>
    <s v="Undergraduate"/>
    <d v="2023-02-07T00:00:00"/>
    <s v="IPHONE35"/>
    <s v="IPHONE"/>
    <s v="IPHONE"/>
    <s v="Charger"/>
    <s v="CLICC Circ Desk"/>
    <s v="IPH-YRL-11"/>
  </r>
  <r>
    <x v="27"/>
    <n v="-1"/>
    <s v="UCLA Undergrad"/>
    <s v="Undergraduate"/>
    <d v="2023-02-07T00:00:00"/>
    <s v="IPHONE37"/>
    <s v="IPHONE"/>
    <s v="IPHONE"/>
    <s v="Charger"/>
    <s v="CLICC Circ Desk"/>
    <s v="IPH-YRL-13"/>
  </r>
  <r>
    <x v="27"/>
    <n v="-1"/>
    <s v="UCLA Undergrad"/>
    <s v="Undergraduate"/>
    <d v="2023-02-07T00:00:00"/>
    <s v="IPHONE44"/>
    <s v="IPHONE"/>
    <s v="IPHONE"/>
    <s v="Charger"/>
    <s v="CLICC Circ Desk"/>
    <m/>
  </r>
  <r>
    <x v="27"/>
    <n v="-1"/>
    <s v="UCLA Undergrad"/>
    <s v="Undergraduate"/>
    <d v="2023-02-07T00:00:00"/>
    <s v="IPHONE48"/>
    <s v="IPHONE"/>
    <s v="IPHONE"/>
    <s v="Charger"/>
    <s v="CLICC Circ Desk"/>
    <s v="IPH-POW-04"/>
  </r>
  <r>
    <x v="27"/>
    <n v="-1"/>
    <s v="UCLA Undergrad"/>
    <s v="Undergraduate"/>
    <d v="2023-02-07T00:00:00"/>
    <s v="IPHONE57"/>
    <s v="IPHONE"/>
    <s v="IPHONE"/>
    <s v="Charger"/>
    <s v="Biomed Circ Desk"/>
    <s v="IPH-BIO-01"/>
  </r>
  <r>
    <x v="27"/>
    <n v="-1"/>
    <s v="UCLA Undergrad"/>
    <s v="Undergraduate"/>
    <d v="2023-02-07T00:00:00"/>
    <s v="IPHONE58"/>
    <s v="IPHONE"/>
    <s v="IPHONE"/>
    <s v="Charger"/>
    <s v="Biomed Circ Desk"/>
    <s v="IPH-BIO-02"/>
  </r>
  <r>
    <x v="27"/>
    <n v="-1"/>
    <s v="UCLA Undergrad"/>
    <s v="Undergraduate"/>
    <d v="2023-02-07T00:00:00"/>
    <s v="MACCHRG55"/>
    <s v="MACCHRG"/>
    <s v="MACCHRG"/>
    <s v="Charger"/>
    <s v="CLICC Circ Desk"/>
    <s v="MAGT-POW-09"/>
  </r>
  <r>
    <x v="27"/>
    <n v="-1"/>
    <s v="UCLA Undergrad"/>
    <s v="Undergraduate"/>
    <d v="2023-02-07T00:00:00"/>
    <s v="MACUSBC05C05"/>
    <s v="MACUSBC"/>
    <s v="MACUSBC"/>
    <s v="Charger"/>
    <s v="CLICC Circ Desk"/>
    <s v="USBC-YRL-01"/>
  </r>
  <r>
    <x v="27"/>
    <n v="-1"/>
    <s v="UCLA Undergrad"/>
    <s v="Undergraduate"/>
    <d v="2023-02-07T00:00:00"/>
    <s v="MACUSBC06C06"/>
    <s v="MACUSBC"/>
    <s v="MACUSBC"/>
    <s v="Charger"/>
    <s v="CLICC Circ Desk"/>
    <s v="USBC-YRL-02"/>
  </r>
  <r>
    <x v="27"/>
    <n v="-1"/>
    <s v="UCLA Undergrad"/>
    <s v="Undergraduate"/>
    <d v="2023-02-07T00:00:00"/>
    <s v="MACUSBC07C07"/>
    <s v="MACUSBC"/>
    <s v="MACUSBC"/>
    <s v="Charger"/>
    <s v="CLICC Circ Desk"/>
    <s v="USBC-YRL-03"/>
  </r>
  <r>
    <x v="27"/>
    <n v="-1"/>
    <s v="UCLA Undergrad"/>
    <s v="Undergraduate"/>
    <d v="2023-02-07T00:00:00"/>
    <s v="MACUSBC08C08"/>
    <s v="MACUSBC"/>
    <s v="MACUSBC"/>
    <s v="Charger"/>
    <s v="CLICC Circ Desk"/>
    <s v="USBC-YRL-04"/>
  </r>
  <r>
    <x v="27"/>
    <n v="-1"/>
    <s v="UCLA Undergrad"/>
    <s v="Undergraduate"/>
    <d v="2023-02-07T00:00:00"/>
    <s v="MACUSBC19C19"/>
    <s v="MACUSBC"/>
    <s v="MACUSBC"/>
    <s v="Charger"/>
    <s v="CLICC Circ Desk"/>
    <s v="USBC-POW-02"/>
  </r>
  <r>
    <x v="27"/>
    <n v="-1"/>
    <s v="UCLA Undergrad"/>
    <s v="Undergraduate"/>
    <d v="2023-02-07T00:00:00"/>
    <s v="MACUSBC20C20"/>
    <s v="MACUSBC"/>
    <s v="MACUSBC"/>
    <s v="Charger"/>
    <s v="CLICC Circ Desk"/>
    <s v="USBC-POW-03"/>
  </r>
  <r>
    <x v="27"/>
    <n v="-1"/>
    <s v="UCLA Undergrad"/>
    <s v="Undergraduate"/>
    <d v="2023-02-07T00:00:00"/>
    <s v="MACUSBC23C23"/>
    <s v="MACUSBC"/>
    <s v="MACUSBC"/>
    <s v="Charger"/>
    <s v="CLICC Circ Desk"/>
    <s v="USBC-POW-06"/>
  </r>
  <r>
    <x v="27"/>
    <n v="-1"/>
    <s v="UCLA Undergrad"/>
    <s v="Undergraduate"/>
    <d v="2023-02-07T00:00:00"/>
    <s v="MACUSBC25C25"/>
    <s v="MACUSBC"/>
    <s v="MACUSBC"/>
    <s v="Charger"/>
    <s v="CLICC Circ Desk"/>
    <s v="USBC-POW-08"/>
  </r>
  <r>
    <x v="27"/>
    <n v="-1"/>
    <s v="UCLA Undergrad"/>
    <s v="Undergraduate"/>
    <d v="2023-02-07T00:00:00"/>
    <s v="MACUSBC27C27"/>
    <s v="MACUSBC"/>
    <s v="MACUSBC"/>
    <s v="Charger"/>
    <s v="CLICC Circ Desk"/>
    <s v="USBC-POW-10"/>
  </r>
  <r>
    <x v="27"/>
    <n v="-1"/>
    <s v="UCLA Undergrad"/>
    <s v="Undergraduate"/>
    <d v="2023-02-07T00:00:00"/>
    <s v="MSE08"/>
    <s v="MSE"/>
    <s v="Mouse"/>
    <s v="Accessory"/>
    <s v="CLICC Circ Desk"/>
    <m/>
  </r>
  <r>
    <x v="27"/>
    <n v="-1"/>
    <s v="UCLA Undergrad"/>
    <s v="Undergraduate"/>
    <d v="2023-02-07T00:00:00"/>
    <s v="UVGA19"/>
    <s v="UVGA"/>
    <s v="UVGA"/>
    <s v="Cable"/>
    <s v="CLICC Circ Desk"/>
    <m/>
  </r>
  <r>
    <x v="27"/>
    <n v="-1"/>
    <s v="UCLA Undergrad"/>
    <s v="Undergraduate"/>
    <d v="2023-02-07T00:00:00"/>
    <s v="VGA50"/>
    <s v="VGA"/>
    <s v="VGA Cable"/>
    <s v="Cable"/>
    <s v="CLICC Circ Desk"/>
    <s v="VGAA-POW-06"/>
  </r>
  <r>
    <x v="27"/>
    <n v="-1"/>
    <s v="UCLA Undergrad"/>
    <s v="Undergraduate"/>
    <d v="2023-02-07T00:00:00"/>
    <s v="WALLADPT06"/>
    <s v="WALLADPT"/>
    <s v="WALLADPT"/>
    <s v="Charger"/>
    <s v="SEL Boelter Circ Desk"/>
    <s v="ADP-BOE-04"/>
  </r>
  <r>
    <x v="27"/>
    <n v="-1"/>
    <s v="UCLA Undergrad"/>
    <s v="Undergraduate"/>
    <d v="2023-02-07T00:00:00"/>
    <s v="WALLADPT07"/>
    <s v="WALLADPT"/>
    <s v="WALLADPT"/>
    <s v="Charger"/>
    <s v="SEL Boelter Circ Desk"/>
    <s v="ADP-BOE-05"/>
  </r>
  <r>
    <x v="27"/>
    <n v="-1"/>
    <s v="UCLA Undergrad"/>
    <s v="Undergraduate"/>
    <d v="2023-02-07T00:00:00"/>
    <s v="WALLADPT23"/>
    <s v="WALLADPT"/>
    <s v="WALLADPT"/>
    <s v="Charger"/>
    <s v="Biomed Circ Desk"/>
    <s v="ADP-BIO-07"/>
  </r>
  <r>
    <x v="27"/>
    <n v="-1"/>
    <s v="UCLA Undergrad"/>
    <s v="Undergraduate"/>
    <d v="2023-02-07T00:00:00"/>
    <s v="WALLADPT24"/>
    <s v="WALLADPT"/>
    <s v="WALLADPT"/>
    <s v="Charger"/>
    <s v="CLICC Circ Desk"/>
    <s v="ADP-YRL-01"/>
  </r>
  <r>
    <x v="27"/>
    <n v="-1"/>
    <s v="UCLA Undergrad"/>
    <s v="Undergraduate"/>
    <d v="2023-02-07T00:00:00"/>
    <s v="WALLADPT25"/>
    <s v="WALLADPT"/>
    <s v="WALLADPT"/>
    <s v="Charger"/>
    <s v="CLICC Circ Desk"/>
    <s v="ADP-YRL-02"/>
  </r>
  <r>
    <x v="27"/>
    <n v="-1"/>
    <s v="UCLA Undergrad"/>
    <s v="Undergraduate"/>
    <d v="2023-02-07T00:00:00"/>
    <s v="WALLADPT28"/>
    <s v="WALLADPT"/>
    <s v="WALLADPT"/>
    <s v="Charger"/>
    <s v="CLICC Circ Desk"/>
    <m/>
  </r>
  <r>
    <x v="27"/>
    <n v="-1"/>
    <s v="UCLA Undergrad"/>
    <s v="Undergraduate"/>
    <d v="2023-02-07T00:00:00"/>
    <s v="WALLADPT32"/>
    <s v="WALLADPT"/>
    <s v="WALLADPT"/>
    <s v="Charger"/>
    <s v="CLICC Circ Desk"/>
    <m/>
  </r>
  <r>
    <x v="27"/>
    <n v="-1"/>
    <s v="UCLA Undergrad"/>
    <s v="Undergraduate"/>
    <d v="2023-02-07T00:00:00"/>
    <s v="WALLADPT36"/>
    <s v="WALLADPT"/>
    <s v="WALLADPT"/>
    <s v="Charger"/>
    <s v="CLICC Circ Desk"/>
    <m/>
  </r>
  <r>
    <x v="27"/>
    <n v="-1"/>
    <s v="UCLA Undergrad"/>
    <s v="Undergraduate"/>
    <d v="2023-02-07T00:00:00"/>
    <s v="WALLADPT38"/>
    <s v="WALLADPT"/>
    <s v="WALLADPT"/>
    <s v="Charger"/>
    <s v="CLICC Circ Desk"/>
    <m/>
  </r>
  <r>
    <x v="27"/>
    <n v="-1"/>
    <s v="UCLA Undergrad"/>
    <s v="Undergraduate"/>
    <d v="2023-02-07T00:00:00"/>
    <s v="WALLADPT47"/>
    <s v="WALLADPT"/>
    <s v="WALLADPT"/>
    <s v="Charger"/>
    <s v="CLICC Circ Desk"/>
    <m/>
  </r>
  <r>
    <x v="27"/>
    <n v="-1"/>
    <s v="UCLA Undergrad"/>
    <s v="Undergraduate"/>
    <d v="2023-02-07T00:00:00"/>
    <s v="WALLADPT48"/>
    <s v="WALLADPT"/>
    <s v="WALLADPT"/>
    <s v="Charger"/>
    <s v="CLICC Circ Desk"/>
    <m/>
  </r>
  <r>
    <x v="27"/>
    <n v="-1"/>
    <s v="UCLA Undergrad"/>
    <s v="Undergraduate"/>
    <d v="2023-02-07T00:00:00"/>
    <s v="WALLADPT49"/>
    <s v="WALLADPT"/>
    <s v="WALLADPT"/>
    <s v="Charger"/>
    <s v="CLICC Circ Desk"/>
    <m/>
  </r>
  <r>
    <x v="27"/>
    <n v="-1"/>
    <s v="UCLA Undergrad"/>
    <s v="Undergraduate"/>
    <d v="2023-02-08T00:00:00"/>
    <s v="IPHONE46"/>
    <s v="IPHONE"/>
    <s v="IPHONE"/>
    <s v="Charger"/>
    <s v="CLICC Circ Desk"/>
    <s v="IPH-POW-02"/>
  </r>
  <r>
    <x v="27"/>
    <n v="-1"/>
    <s v="UCLA Undergrad"/>
    <s v="Undergraduate"/>
    <d v="2023-02-14T00:00:00"/>
    <s v="CBK369"/>
    <s v="CBK"/>
    <s v="ChromeBook"/>
    <s v="Device"/>
    <s v="CLICC Circ Desk"/>
    <s v="CBK-CLICC-120"/>
  </r>
  <r>
    <x v="27"/>
    <n v="-1"/>
    <s v="UCLA Undergrad"/>
    <s v="Undergraduate"/>
    <d v="2023-02-14T00:00:00"/>
    <s v="CLICC-ML-0034"/>
    <s v="CLICC-ML"/>
    <s v="MacBook"/>
    <s v="Device"/>
    <s v="CLICC Circ Desk"/>
    <s v="ITS MacBook 63"/>
  </r>
  <r>
    <x v="27"/>
    <n v="-1"/>
    <s v="UCLA Undergrad"/>
    <s v="Undergraduate"/>
    <d v="2023-02-14T00:00:00"/>
    <s v="CLICC-ML-0120"/>
    <s v="CLICC-ML"/>
    <s v="MacBook"/>
    <s v="Device"/>
    <s v="CLICC Circ Desk"/>
    <s v="ITS MacBook 10"/>
  </r>
  <r>
    <x v="27"/>
    <n v="-1"/>
    <s v="UCLA Undergrad"/>
    <s v="Undergraduate"/>
    <d v="2023-02-14T00:00:00"/>
    <s v="CLICC-ML-2013"/>
    <s v="CLICC-ML"/>
    <s v="MacBook"/>
    <s v="Device"/>
    <s v="CLICC Circ Desk"/>
    <s v="CLICC-ML-2013"/>
  </r>
  <r>
    <x v="27"/>
    <n v="-1"/>
    <s v="UCLA Undergrad"/>
    <s v="Undergraduate"/>
    <d v="2023-02-14T00:00:00"/>
    <s v="CLICC-ML-2069"/>
    <s v="CLICC-ML"/>
    <s v="MacBook"/>
    <s v="Device"/>
    <s v="CLICC Circ Desk"/>
    <s v="CLICC-ML-2069"/>
  </r>
  <r>
    <x v="27"/>
    <n v="-1"/>
    <s v="UCLA Undergrad"/>
    <s v="Undergraduate"/>
    <d v="2023-02-14T00:00:00"/>
    <s v="CLICC-MM-0229"/>
    <s v="CLICC-MM"/>
    <s v="iPad"/>
    <s v="Device"/>
    <s v="CLICC Circ Desk"/>
    <s v="ITS iPad 27"/>
  </r>
  <r>
    <x v="27"/>
    <n v="-1"/>
    <s v="UCLA Undergrad"/>
    <s v="Undergraduate"/>
    <d v="2023-02-14T00:00:00"/>
    <s v="HP004"/>
    <s v="HP"/>
    <s v="HP Laptop"/>
    <s v="Device"/>
    <s v="CLICC Circ Desk"/>
    <s v="WL-BIO-04"/>
  </r>
  <r>
    <x v="27"/>
    <n v="-1"/>
    <s v="UCLA Undergrad"/>
    <s v="Undergraduate"/>
    <d v="2023-02-15T00:00:00"/>
    <s v="CLICC-ML-2069"/>
    <s v="CLICC-ML"/>
    <s v="MacBook"/>
    <s v="Device"/>
    <s v="CLICC Circ Desk"/>
    <s v="CLICC-ML-2069"/>
  </r>
  <r>
    <x v="27"/>
    <n v="-1"/>
    <s v="UCLA Undergrad"/>
    <s v="Undergraduate"/>
    <d v="2023-02-20T00:00:00"/>
    <s v="CLICC-ML-0134"/>
    <s v="CLICC-ML"/>
    <s v="MacBook"/>
    <s v="Device"/>
    <s v="CLICC Circ Desk"/>
    <s v="ITS MacBook 20"/>
  </r>
  <r>
    <x v="27"/>
    <n v="-1"/>
    <s v="UCLA Undergrad"/>
    <s v="Undergraduate"/>
    <d v="2023-02-20T00:00:00"/>
    <s v="CLICC-MM-0034"/>
    <s v="CLICC-MM"/>
    <s v="iPad"/>
    <s v="Device"/>
    <s v="CLICC Circ Desk"/>
    <s v="ITS iPad 170"/>
  </r>
  <r>
    <x v="27"/>
    <n v="-1"/>
    <s v="UCLA Undergrad"/>
    <s v="Undergraduate"/>
    <d v="2023-02-20T00:00:00"/>
    <s v="FAC396"/>
    <s v="FAC"/>
    <s v="iPad"/>
    <s v="Device"/>
    <s v="CLICC Circ Desk"/>
    <s v="ITS MacBook 96"/>
  </r>
  <r>
    <x v="27"/>
    <n v="-1"/>
    <s v="UCLA Undergrad"/>
    <s v="Undergraduate"/>
    <d v="2023-02-20T00:00:00"/>
    <s v="HP075"/>
    <s v="HP"/>
    <s v="HP Laptop"/>
    <s v="Device"/>
    <s v="CLICC Circ Desk"/>
    <s v="WL-RC2-05"/>
  </r>
  <r>
    <x v="27"/>
    <n v="-1"/>
    <s v="UCLA Undergrad"/>
    <s v="Undergraduate"/>
    <d v="2023-02-21T00:00:00"/>
    <s v="CLICC-ML-0110"/>
    <s v="CLICC-ML"/>
    <s v="MacBook"/>
    <s v="Device"/>
    <s v="CLICC Circ Desk"/>
    <s v="ITS MacBook 101"/>
  </r>
  <r>
    <x v="27"/>
    <n v="-1"/>
    <s v="UCLA Undergrad"/>
    <s v="Undergraduate"/>
    <d v="2023-02-21T00:00:00"/>
    <s v="CLICC-ML-0116"/>
    <s v="CLICC-ML"/>
    <s v="MacBook"/>
    <s v="Device"/>
    <s v="CLICC Circ Desk"/>
    <s v="ITS MacBook 160"/>
  </r>
  <r>
    <x v="27"/>
    <n v="-1"/>
    <s v="UCLA Undergrad"/>
    <s v="Undergraduate"/>
    <d v="2023-02-21T00:00:00"/>
    <s v="CLICC-ML-0132"/>
    <s v="CLICC-ML"/>
    <s v="MacBook"/>
    <s v="Device"/>
    <s v="CLICC Circ Desk"/>
    <s v="ITS MacBook 29"/>
  </r>
  <r>
    <x v="27"/>
    <n v="-1"/>
    <s v="UCLA Undergrad"/>
    <s v="Undergraduate"/>
    <d v="2023-02-21T00:00:00"/>
    <s v="CLICC-ML-2063"/>
    <s v="CLICC-ML"/>
    <s v="MacBook"/>
    <s v="Device"/>
    <s v="CLICC Circ Desk"/>
    <s v="CLICC-ML-2063"/>
  </r>
  <r>
    <x v="27"/>
    <n v="-1"/>
    <s v="UCLA Undergrad"/>
    <s v="Undergraduate"/>
    <d v="2023-02-21T00:00:00"/>
    <s v="CLICC-ML-2070"/>
    <s v="CLICC-ML"/>
    <s v="MacBook"/>
    <s v="Device"/>
    <s v="CLICC Circ Desk"/>
    <s v="CLICC-ML-2070"/>
  </r>
  <r>
    <x v="27"/>
    <n v="-1"/>
    <s v="UCLA Undergrad"/>
    <s v="Undergraduate"/>
    <d v="2023-02-21T00:00:00"/>
    <s v="HP009"/>
    <s v="HP"/>
    <s v="HP Laptop"/>
    <s v="Device"/>
    <s v="CLICC Circ Desk"/>
    <s v="WL-BIO-09"/>
  </r>
  <r>
    <x v="27"/>
    <n v="-1"/>
    <s v="UCLA Undergrad"/>
    <s v="Undergraduate"/>
    <d v="2023-02-23T00:00:00"/>
    <s v="HP021"/>
    <s v="HP"/>
    <s v="HP Laptop"/>
    <s v="Device"/>
    <s v="CLICC Circ Desk"/>
    <s v="WL-BCR-11"/>
  </r>
  <r>
    <x v="27"/>
    <n v="9278553980006530"/>
    <s v="UCLA Undergrad"/>
    <s v="Undergraduate"/>
    <d v="2023-02-14T00:00:00"/>
    <s v="CLICC-MM-0031"/>
    <s v="CLICC-MM"/>
    <s v="iPad"/>
    <s v="Device"/>
    <s v="CLICC Circ Desk"/>
    <s v="ITS iPad 131"/>
  </r>
  <r>
    <x v="28"/>
    <n v="-1"/>
    <s v="UCLA Academic"/>
    <s v="Academic"/>
    <d v="2023-02-08T00:00:00"/>
    <s v="MACCHRG67"/>
    <s v="MACCHRG"/>
    <s v="MACCHRG"/>
    <s v="Charger"/>
    <s v="Biomed Circ Desk"/>
    <s v="MAGT-BIO-06"/>
  </r>
  <r>
    <x v="28"/>
    <n v="-1"/>
    <s v="UCLA Academic"/>
    <s v="Academic"/>
    <d v="2023-02-15T00:00:00"/>
    <s v="HP030"/>
    <s v="HP"/>
    <s v="HP Laptop"/>
    <s v="Device"/>
    <s v="CLICC Circ Desk"/>
    <s v="WL-BCR-20"/>
  </r>
  <r>
    <x v="28"/>
    <n v="-1"/>
    <s v="UCLA Graduate"/>
    <s v="Graduate"/>
    <d v="2023-02-08T00:00:00"/>
    <s v="ANDROID24"/>
    <s v="ANDROID"/>
    <s v="Android Charger"/>
    <s v="Charger"/>
    <s v="CLICC Circ Desk"/>
    <s v="AND-POW-03"/>
  </r>
  <r>
    <x v="28"/>
    <n v="-1"/>
    <s v="UCLA Graduate"/>
    <s v="Graduate"/>
    <d v="2023-02-08T00:00:00"/>
    <s v="HDST15"/>
    <s v="HDST"/>
    <s v="Headphones"/>
    <s v="Accessory"/>
    <s v="CLICC Circ Desk"/>
    <s v="HDS-POW-04"/>
  </r>
  <r>
    <x v="28"/>
    <n v="-1"/>
    <s v="UCLA Graduate"/>
    <s v="Graduate"/>
    <d v="2023-02-08T00:00:00"/>
    <s v="IPHONE20"/>
    <s v="IPHONE"/>
    <s v="IPHONE"/>
    <s v="Charger"/>
    <s v="SEL Boelter Circ Desk"/>
    <s v="IPH-BOE-04"/>
  </r>
  <r>
    <x v="28"/>
    <n v="-1"/>
    <s v="UCLA Graduate"/>
    <s v="Graduate"/>
    <d v="2023-02-08T00:00:00"/>
    <s v="IPHONE34"/>
    <s v="IPHONE"/>
    <s v="IPHONE"/>
    <s v="Charger"/>
    <s v="CLICC Circ Desk"/>
    <s v="IPH-YRL-10"/>
  </r>
  <r>
    <x v="28"/>
    <n v="-1"/>
    <s v="UCLA Graduate"/>
    <s v="Graduate"/>
    <d v="2023-02-08T00:00:00"/>
    <s v="IPHONE35"/>
    <s v="IPHONE"/>
    <s v="IPHONE"/>
    <s v="Charger"/>
    <s v="CLICC Circ Desk"/>
    <s v="IPH-YRL-11"/>
  </r>
  <r>
    <x v="28"/>
    <n v="-1"/>
    <s v="UCLA Graduate"/>
    <s v="Graduate"/>
    <d v="2023-02-08T00:00:00"/>
    <s v="IPHONE44"/>
    <s v="IPHONE"/>
    <s v="IPHONE"/>
    <s v="Charger"/>
    <s v="CLICC Circ Desk"/>
    <m/>
  </r>
  <r>
    <x v="28"/>
    <n v="-1"/>
    <s v="UCLA Graduate"/>
    <s v="Graduate"/>
    <d v="2023-02-08T00:00:00"/>
    <s v="IPHONE54"/>
    <s v="IPHONE"/>
    <s v="IPHONE"/>
    <s v="Charger"/>
    <s v="CLICC Circ Desk"/>
    <s v="IPH-POW-10"/>
  </r>
  <r>
    <x v="28"/>
    <n v="-1"/>
    <s v="UCLA Graduate"/>
    <s v="Graduate"/>
    <d v="2023-02-08T00:00:00"/>
    <s v="IPHONE60"/>
    <s v="IPHONE"/>
    <s v="IPHONE"/>
    <s v="Charger"/>
    <s v="Biomed Circ Desk"/>
    <s v="IPH-BIO-04"/>
  </r>
  <r>
    <x v="28"/>
    <n v="-1"/>
    <s v="UCLA Graduate"/>
    <s v="Graduate"/>
    <d v="2023-02-08T00:00:00"/>
    <s v="MACCHRG54"/>
    <s v="MACCHRG"/>
    <s v="MACCHRG"/>
    <s v="Charger"/>
    <s v="CLICC Circ Desk"/>
    <s v="MAGT-POW-08"/>
  </r>
  <r>
    <x v="28"/>
    <n v="-1"/>
    <s v="UCLA Graduate"/>
    <s v="Graduate"/>
    <d v="2023-02-08T00:00:00"/>
    <s v="MACUSBC08C08"/>
    <s v="MACUSBC"/>
    <s v="MACUSBC"/>
    <s v="Charger"/>
    <s v="CLICC Circ Desk"/>
    <s v="USBC-YRL-04"/>
  </r>
  <r>
    <x v="28"/>
    <n v="-1"/>
    <s v="UCLA Graduate"/>
    <s v="Graduate"/>
    <d v="2023-02-08T00:00:00"/>
    <s v="MACUSBC19C19"/>
    <s v="MACUSBC"/>
    <s v="MACUSBC"/>
    <s v="Charger"/>
    <s v="CLICC Circ Desk"/>
    <s v="USBC-POW-02"/>
  </r>
  <r>
    <x v="28"/>
    <n v="-1"/>
    <s v="UCLA Graduate"/>
    <s v="Graduate"/>
    <d v="2023-02-08T00:00:00"/>
    <s v="MACUSBC20C20"/>
    <s v="MACUSBC"/>
    <s v="MACUSBC"/>
    <s v="Charger"/>
    <s v="CLICC Circ Desk"/>
    <s v="USBC-POW-03"/>
  </r>
  <r>
    <x v="28"/>
    <n v="-1"/>
    <s v="UCLA Graduate"/>
    <s v="Graduate"/>
    <d v="2023-02-08T00:00:00"/>
    <s v="MACUSBC23C23"/>
    <s v="MACUSBC"/>
    <s v="MACUSBC"/>
    <s v="Charger"/>
    <s v="CLICC Circ Desk"/>
    <s v="USBC-POW-06"/>
  </r>
  <r>
    <x v="28"/>
    <n v="-1"/>
    <s v="UCLA Graduate"/>
    <s v="Graduate"/>
    <d v="2023-02-08T00:00:00"/>
    <s v="MACUSBC25C25"/>
    <s v="MACUSBC"/>
    <s v="MACUSBC"/>
    <s v="Charger"/>
    <s v="CLICC Circ Desk"/>
    <s v="USBC-POW-08"/>
  </r>
  <r>
    <x v="28"/>
    <n v="-1"/>
    <s v="UCLA Graduate"/>
    <s v="Graduate"/>
    <d v="2023-02-08T00:00:00"/>
    <s v="MACUSBC27C27"/>
    <s v="MACUSBC"/>
    <s v="MACUSBC"/>
    <s v="Charger"/>
    <s v="CLICC Circ Desk"/>
    <s v="USBC-POW-10"/>
  </r>
  <r>
    <x v="28"/>
    <n v="-1"/>
    <s v="UCLA Graduate"/>
    <s v="Graduate"/>
    <d v="2023-02-08T00:00:00"/>
    <s v="WALLADPT06"/>
    <s v="WALLADPT"/>
    <s v="WALLADPT"/>
    <s v="Charger"/>
    <s v="SEL Boelter Circ Desk"/>
    <s v="ADP-BOE-04"/>
  </r>
  <r>
    <x v="28"/>
    <n v="-1"/>
    <s v="UCLA Graduate"/>
    <s v="Graduate"/>
    <d v="2023-02-08T00:00:00"/>
    <s v="WALLADPT22"/>
    <s v="WALLADPT"/>
    <s v="WALLADPT"/>
    <s v="Charger"/>
    <s v="Biomed Circ Desk"/>
    <s v="ADP-BIO-06"/>
  </r>
  <r>
    <x v="28"/>
    <n v="-1"/>
    <s v="UCLA Graduate"/>
    <s v="Graduate"/>
    <d v="2023-02-08T00:00:00"/>
    <s v="WALLADPT36"/>
    <s v="WALLADPT"/>
    <s v="WALLADPT"/>
    <s v="Charger"/>
    <s v="CLICC Circ Desk"/>
    <m/>
  </r>
  <r>
    <x v="28"/>
    <n v="-1"/>
    <s v="UCLA Graduate"/>
    <s v="Graduate"/>
    <d v="2023-02-08T00:00:00"/>
    <s v="WALLADPT46"/>
    <s v="WALLADPT"/>
    <s v="WALLADPT"/>
    <s v="Charger"/>
    <s v="CLICC Circ Desk"/>
    <m/>
  </r>
  <r>
    <x v="28"/>
    <n v="-1"/>
    <s v="UCLA Graduate"/>
    <s v="Graduate"/>
    <d v="2023-02-08T00:00:00"/>
    <s v="WALLADPT47"/>
    <s v="WALLADPT"/>
    <s v="WALLADPT"/>
    <s v="Charger"/>
    <s v="CLICC Circ Desk"/>
    <m/>
  </r>
  <r>
    <x v="28"/>
    <n v="-1"/>
    <s v="UCLA Graduate"/>
    <s v="Graduate"/>
    <d v="2023-02-15T00:00:00"/>
    <s v="CBK191"/>
    <s v="CBK"/>
    <s v="ChromeBook"/>
    <s v="Device"/>
    <s v="Biomed Circ Desk"/>
    <s v="CBK-BIO-02"/>
  </r>
  <r>
    <x v="28"/>
    <n v="-1"/>
    <s v="UCLA Graduate"/>
    <s v="Graduate"/>
    <d v="2023-02-15T00:00:00"/>
    <s v="CBK227"/>
    <s v="CBK"/>
    <s v="ChromeBook"/>
    <s v="Device"/>
    <s v="SEL Boelter Circ Desk"/>
    <s v="CBK-BOE-18"/>
  </r>
  <r>
    <x v="28"/>
    <n v="-1"/>
    <s v="UCLA Graduate"/>
    <s v="Graduate"/>
    <d v="2023-02-15T00:00:00"/>
    <s v="CBK340"/>
    <s v="CBK"/>
    <s v="ChromeBook"/>
    <s v="Device"/>
    <s v="Default Circulation Desk"/>
    <s v="CBK-CLICC-91"/>
  </r>
  <r>
    <x v="28"/>
    <n v="-1"/>
    <s v="UCLA Graduate"/>
    <s v="Graduate"/>
    <d v="2023-02-15T00:00:00"/>
    <s v="CLICC-ML-0013"/>
    <s v="CLICC-ML"/>
    <s v="MacBook"/>
    <s v="Device"/>
    <s v="CLICC Circ Desk"/>
    <s v="ITS MacBook 89"/>
  </r>
  <r>
    <x v="28"/>
    <n v="-1"/>
    <s v="UCLA Graduate"/>
    <s v="Graduate"/>
    <d v="2023-02-18T00:00:00"/>
    <s v="CLICC-ML-0086"/>
    <s v="CLICC-ML"/>
    <s v="MacBook"/>
    <s v="Device"/>
    <s v="CLICC Circ Desk"/>
    <s v="ITS MacBook 141"/>
  </r>
  <r>
    <x v="28"/>
    <n v="-1"/>
    <s v="UCLA Graduate"/>
    <s v="Graduate"/>
    <d v="2023-02-22T00:00:00"/>
    <s v="CBK198"/>
    <s v="CBK"/>
    <s v="ChromeBook"/>
    <s v="Device"/>
    <s v="Biomed Circ Desk"/>
    <s v="CBK-BIO-09"/>
  </r>
  <r>
    <x v="28"/>
    <n v="-1"/>
    <s v="UCLA Graduate"/>
    <s v="Graduate"/>
    <d v="2023-02-22T00:00:00"/>
    <s v="CLICC-ML-0113"/>
    <s v="CLICC-ML"/>
    <s v="MacBook"/>
    <s v="Device"/>
    <s v="CLICC Circ Desk"/>
    <s v="ITS MacBook 103"/>
  </r>
  <r>
    <x v="28"/>
    <n v="-1"/>
    <s v="UCLA Law Grad"/>
    <s v="Graduate"/>
    <d v="2023-02-22T00:00:00"/>
    <s v="CLICC-MM-013"/>
    <s v="CLICC-MM"/>
    <s v="iPad"/>
    <s v="Device"/>
    <s v="CLICC Circ Desk"/>
    <m/>
  </r>
  <r>
    <x v="28"/>
    <n v="-1"/>
    <s v="UCLA Music Grad"/>
    <s v="Graduate"/>
    <d v="2023-02-08T00:00:00"/>
    <s v="UVGA02"/>
    <s v="UVGA"/>
    <s v="UVGA"/>
    <s v="Cable"/>
    <s v="Music Circ Desk"/>
    <s v="UVGA-MUS-02"/>
  </r>
  <r>
    <x v="28"/>
    <n v="-1"/>
    <s v="UCLA Music Undergrad"/>
    <s v="Undergraduate"/>
    <d v="2023-02-08T00:00:00"/>
    <s v="IPHONE27"/>
    <s v="IPHONE"/>
    <s v="IPHONE"/>
    <s v="Charger"/>
    <s v="CLICC Circ Desk"/>
    <s v="IPH-YRL-03"/>
  </r>
  <r>
    <x v="28"/>
    <n v="-1"/>
    <s v="UCLA Music Undergrad"/>
    <s v="Undergraduate"/>
    <d v="2023-02-08T00:00:00"/>
    <s v="MACUSBC09C09"/>
    <s v="MACUSBC"/>
    <s v="MACUSBC"/>
    <s v="Charger"/>
    <s v="CLICC Circ Desk"/>
    <s v="USBC-YRL-05"/>
  </r>
  <r>
    <x v="28"/>
    <n v="-1"/>
    <s v="UCLA Music Undergrad"/>
    <s v="Undergraduate"/>
    <d v="2023-02-08T00:00:00"/>
    <s v="WALLADPT38"/>
    <s v="WALLADPT"/>
    <s v="WALLADPT"/>
    <s v="Charger"/>
    <s v="CLICC Circ Desk"/>
    <m/>
  </r>
  <r>
    <x v="28"/>
    <n v="-1"/>
    <s v="UCLA Staff"/>
    <s v="Staff"/>
    <d v="2023-02-15T00:00:00"/>
    <s v="CBK263"/>
    <s v="CBK"/>
    <s v="ChromeBook"/>
    <s v="Device"/>
    <s v="CLICC Circ Desk"/>
    <s v="CBK-CLICC-14"/>
  </r>
  <r>
    <x v="28"/>
    <n v="-1"/>
    <s v="UCLA Staff"/>
    <s v="Staff"/>
    <d v="2023-02-21T00:00:00"/>
    <s v="CBK190"/>
    <s v="CBK"/>
    <s v="ChromeBook"/>
    <s v="Device"/>
    <s v="Biomed Circ Desk"/>
    <s v="CBK-BIO-01"/>
  </r>
  <r>
    <x v="28"/>
    <n v="-1"/>
    <s v="UCLA Undergrad"/>
    <s v="Undergraduate"/>
    <d v="2023-02-08T00:00:00"/>
    <s v="ANDROID24"/>
    <s v="ANDROID"/>
    <s v="Android Charger"/>
    <s v="Charger"/>
    <s v="CLICC Circ Desk"/>
    <s v="AND-POW-03"/>
  </r>
  <r>
    <x v="28"/>
    <n v="-1"/>
    <s v="UCLA Undergrad"/>
    <s v="Undergraduate"/>
    <d v="2023-02-08T00:00:00"/>
    <s v="ANKER10"/>
    <s v="ANKER"/>
    <s v="ANKER"/>
    <s v="Charger"/>
    <s v="CLICC Circ Desk"/>
    <m/>
  </r>
  <r>
    <x v="28"/>
    <n v="-1"/>
    <s v="UCLA Undergrad"/>
    <s v="Undergraduate"/>
    <d v="2023-02-08T00:00:00"/>
    <s v="CALC09"/>
    <s v="CALC"/>
    <s v="CALC"/>
    <s v="Accessory"/>
    <s v="CLICC Circ Desk"/>
    <m/>
  </r>
  <r>
    <x v="28"/>
    <n v="-1"/>
    <s v="UCLA Undergrad"/>
    <s v="Undergraduate"/>
    <d v="2023-02-08T00:00:00"/>
    <s v="CALC10"/>
    <s v="CALC"/>
    <s v="CALC"/>
    <s v="Accessory"/>
    <s v="CLICC Circ Desk"/>
    <m/>
  </r>
  <r>
    <x v="28"/>
    <n v="-1"/>
    <s v="UCLA Undergrad"/>
    <s v="Undergraduate"/>
    <d v="2023-02-08T00:00:00"/>
    <s v="CALC21"/>
    <s v="CALC"/>
    <s v="CALC"/>
    <s v="Accessory"/>
    <s v="SEL Boelter Circ Desk"/>
    <m/>
  </r>
  <r>
    <x v="28"/>
    <n v="-1"/>
    <s v="UCLA Undergrad"/>
    <s v="Undergraduate"/>
    <d v="2023-02-08T00:00:00"/>
    <s v="CALC29"/>
    <s v="CALC"/>
    <s v="CALC"/>
    <s v="Accessory"/>
    <s v="SEL Boelter Circ Desk"/>
    <m/>
  </r>
  <r>
    <x v="28"/>
    <n v="-1"/>
    <s v="UCLA Undergrad"/>
    <s v="Undergraduate"/>
    <d v="2023-02-08T00:00:00"/>
    <s v="HDST30"/>
    <s v="HDST"/>
    <s v="Headphones"/>
    <s v="Accessory"/>
    <s v="CLICC Circ Desk"/>
    <m/>
  </r>
  <r>
    <x v="28"/>
    <n v="-1"/>
    <s v="UCLA Undergrad"/>
    <s v="Undergraduate"/>
    <d v="2023-02-08T00:00:00"/>
    <s v="HPUSBC05"/>
    <s v="HPUSBC"/>
    <s v="HPUSBC"/>
    <s v="Charger"/>
    <s v="SEL Boelter Circ Desk"/>
    <s v="HPUS-BOE-05"/>
  </r>
  <r>
    <x v="28"/>
    <n v="-1"/>
    <s v="UCLA Undergrad"/>
    <s v="Undergraduate"/>
    <d v="2023-02-08T00:00:00"/>
    <s v="HPUSBC10"/>
    <s v="HPUSBC"/>
    <s v="HPUSBC"/>
    <s v="Charger"/>
    <s v="SEL Boelter Circ Desk"/>
    <m/>
  </r>
  <r>
    <x v="28"/>
    <n v="-1"/>
    <s v="UCLA Undergrad"/>
    <s v="Undergraduate"/>
    <d v="2023-02-08T00:00:00"/>
    <s v="IPHONE17"/>
    <s v="IPHONE"/>
    <s v="IPHONE"/>
    <s v="Charger"/>
    <s v="SEL Boelter Circ Desk"/>
    <s v="IPH-BOE-01"/>
  </r>
  <r>
    <x v="28"/>
    <n v="-1"/>
    <s v="UCLA Undergrad"/>
    <s v="Undergraduate"/>
    <d v="2023-02-08T00:00:00"/>
    <s v="IPHONE27"/>
    <s v="IPHONE"/>
    <s v="IPHONE"/>
    <s v="Charger"/>
    <s v="CLICC Circ Desk"/>
    <s v="IPH-YRL-03"/>
  </r>
  <r>
    <x v="28"/>
    <n v="-1"/>
    <s v="UCLA Undergrad"/>
    <s v="Undergraduate"/>
    <d v="2023-02-08T00:00:00"/>
    <s v="IPHONE30"/>
    <s v="IPHONE"/>
    <s v="IPHONE"/>
    <s v="Charger"/>
    <s v="CLICC Circ Desk"/>
    <s v="IPH-YRL-06"/>
  </r>
  <r>
    <x v="28"/>
    <n v="-1"/>
    <s v="UCLA Undergrad"/>
    <s v="Undergraduate"/>
    <d v="2023-02-08T00:00:00"/>
    <s v="IPHONE32"/>
    <s v="IPHONE"/>
    <s v="IPHONE"/>
    <s v="Charger"/>
    <s v="CLICC Circ Desk"/>
    <s v="IPH-YRL-08"/>
  </r>
  <r>
    <x v="28"/>
    <n v="-1"/>
    <s v="UCLA Undergrad"/>
    <s v="Undergraduate"/>
    <d v="2023-02-08T00:00:00"/>
    <s v="IPHONE33"/>
    <s v="IPHONE"/>
    <s v="IPHONE"/>
    <s v="Charger"/>
    <s v="CLICC Circ Desk"/>
    <s v="IPH-YRL-09"/>
  </r>
  <r>
    <x v="28"/>
    <n v="-1"/>
    <s v="UCLA Undergrad"/>
    <s v="Undergraduate"/>
    <d v="2023-02-08T00:00:00"/>
    <s v="IPHONE34"/>
    <s v="IPHONE"/>
    <s v="IPHONE"/>
    <s v="Charger"/>
    <s v="CLICC Circ Desk"/>
    <s v="IPH-YRL-10"/>
  </r>
  <r>
    <x v="28"/>
    <n v="-1"/>
    <s v="UCLA Undergrad"/>
    <s v="Undergraduate"/>
    <d v="2023-02-08T00:00:00"/>
    <s v="IPHONE35"/>
    <s v="IPHONE"/>
    <s v="IPHONE"/>
    <s v="Charger"/>
    <s v="CLICC Circ Desk"/>
    <s v="IPH-YRL-11"/>
  </r>
  <r>
    <x v="28"/>
    <n v="-1"/>
    <s v="UCLA Undergrad"/>
    <s v="Undergraduate"/>
    <d v="2023-02-08T00:00:00"/>
    <s v="IPHONE37"/>
    <s v="IPHONE"/>
    <s v="IPHONE"/>
    <s v="Charger"/>
    <s v="CLICC Circ Desk"/>
    <s v="IPH-YRL-13"/>
  </r>
  <r>
    <x v="28"/>
    <n v="-1"/>
    <s v="UCLA Undergrad"/>
    <s v="Undergraduate"/>
    <d v="2023-02-08T00:00:00"/>
    <s v="IPHONE44"/>
    <s v="IPHONE"/>
    <s v="IPHONE"/>
    <s v="Charger"/>
    <s v="CLICC Circ Desk"/>
    <m/>
  </r>
  <r>
    <x v="28"/>
    <n v="-1"/>
    <s v="UCLA Undergrad"/>
    <s v="Undergraduate"/>
    <d v="2023-02-08T00:00:00"/>
    <s v="IPHONE46"/>
    <s v="IPHONE"/>
    <s v="IPHONE"/>
    <s v="Charger"/>
    <s v="CLICC Circ Desk"/>
    <s v="IPH-POW-02"/>
  </r>
  <r>
    <x v="28"/>
    <n v="-1"/>
    <s v="UCLA Undergrad"/>
    <s v="Undergraduate"/>
    <d v="2023-02-08T00:00:00"/>
    <s v="IPHONE48"/>
    <s v="IPHONE"/>
    <s v="IPHONE"/>
    <s v="Charger"/>
    <s v="CLICC Circ Desk"/>
    <s v="IPH-POW-04"/>
  </r>
  <r>
    <x v="28"/>
    <n v="-1"/>
    <s v="UCLA Undergrad"/>
    <s v="Undergraduate"/>
    <d v="2023-02-08T00:00:00"/>
    <s v="IPHONE52"/>
    <s v="IPHONE"/>
    <s v="IPHONE"/>
    <s v="Charger"/>
    <s v="CLICC Circ Desk"/>
    <s v="IPH-POW-08"/>
  </r>
  <r>
    <x v="28"/>
    <n v="-1"/>
    <s v="UCLA Undergrad"/>
    <s v="Undergraduate"/>
    <d v="2023-02-08T00:00:00"/>
    <s v="IPHONE54"/>
    <s v="IPHONE"/>
    <s v="IPHONE"/>
    <s v="Charger"/>
    <s v="CLICC Circ Desk"/>
    <s v="IPH-POW-10"/>
  </r>
  <r>
    <x v="28"/>
    <n v="-1"/>
    <s v="UCLA Undergrad"/>
    <s v="Undergraduate"/>
    <d v="2023-02-08T00:00:00"/>
    <s v="IPHONE65"/>
    <s v="IPHONE"/>
    <s v="IPHONE"/>
    <s v="Charger"/>
    <s v="Default Circulation Desk"/>
    <m/>
  </r>
  <r>
    <x v="28"/>
    <n v="-1"/>
    <s v="UCLA Undergrad"/>
    <s v="Undergraduate"/>
    <d v="2023-02-08T00:00:00"/>
    <s v="IPHONE66"/>
    <s v="IPHONE"/>
    <s v="IPHONE"/>
    <s v="Charger"/>
    <s v="Default Circulation Desk"/>
    <m/>
  </r>
  <r>
    <x v="28"/>
    <n v="-1"/>
    <s v="UCLA Undergrad"/>
    <s v="Undergraduate"/>
    <d v="2023-02-08T00:00:00"/>
    <s v="MACUSBC05C05"/>
    <s v="MACUSBC"/>
    <s v="MACUSBC"/>
    <s v="Charger"/>
    <s v="CLICC Circ Desk"/>
    <s v="USBC-YRL-01"/>
  </r>
  <r>
    <x v="28"/>
    <n v="-1"/>
    <s v="UCLA Undergrad"/>
    <s v="Undergraduate"/>
    <d v="2023-02-08T00:00:00"/>
    <s v="MACUSBC06C06"/>
    <s v="MACUSBC"/>
    <s v="MACUSBC"/>
    <s v="Charger"/>
    <s v="CLICC Circ Desk"/>
    <s v="USBC-YRL-02"/>
  </r>
  <r>
    <x v="28"/>
    <n v="-1"/>
    <s v="UCLA Undergrad"/>
    <s v="Undergraduate"/>
    <d v="2023-02-08T00:00:00"/>
    <s v="MACUSBC07C07"/>
    <s v="MACUSBC"/>
    <s v="MACUSBC"/>
    <s v="Charger"/>
    <s v="CLICC Circ Desk"/>
    <s v="USBC-YRL-03"/>
  </r>
  <r>
    <x v="28"/>
    <n v="-1"/>
    <s v="UCLA Undergrad"/>
    <s v="Undergraduate"/>
    <d v="2023-02-08T00:00:00"/>
    <s v="MACUSBC08C08"/>
    <s v="MACUSBC"/>
    <s v="MACUSBC"/>
    <s v="Charger"/>
    <s v="CLICC Circ Desk"/>
    <s v="USBC-YRL-04"/>
  </r>
  <r>
    <x v="28"/>
    <n v="-1"/>
    <s v="UCLA Undergrad"/>
    <s v="Undergraduate"/>
    <d v="2023-02-08T00:00:00"/>
    <s v="MACUSBC09C09"/>
    <s v="MACUSBC"/>
    <s v="MACUSBC"/>
    <s v="Charger"/>
    <s v="CLICC Circ Desk"/>
    <s v="USBC-YRL-05"/>
  </r>
  <r>
    <x v="28"/>
    <n v="-1"/>
    <s v="UCLA Undergrad"/>
    <s v="Undergraduate"/>
    <d v="2023-02-08T00:00:00"/>
    <s v="MACUSBC19C19"/>
    <s v="MACUSBC"/>
    <s v="MACUSBC"/>
    <s v="Charger"/>
    <s v="CLICC Circ Desk"/>
    <s v="USBC-POW-02"/>
  </r>
  <r>
    <x v="28"/>
    <n v="-1"/>
    <s v="UCLA Undergrad"/>
    <s v="Undergraduate"/>
    <d v="2023-02-08T00:00:00"/>
    <s v="MACUSBC20C20"/>
    <s v="MACUSBC"/>
    <s v="MACUSBC"/>
    <s v="Charger"/>
    <s v="CLICC Circ Desk"/>
    <s v="USBC-POW-03"/>
  </r>
  <r>
    <x v="28"/>
    <n v="-1"/>
    <s v="UCLA Undergrad"/>
    <s v="Undergraduate"/>
    <d v="2023-02-08T00:00:00"/>
    <s v="MACUSBC23C23"/>
    <s v="MACUSBC"/>
    <s v="MACUSBC"/>
    <s v="Charger"/>
    <s v="CLICC Circ Desk"/>
    <s v="USBC-POW-06"/>
  </r>
  <r>
    <x v="28"/>
    <n v="-1"/>
    <s v="UCLA Undergrad"/>
    <s v="Undergraduate"/>
    <d v="2023-02-08T00:00:00"/>
    <s v="MACUSBC25C25"/>
    <s v="MACUSBC"/>
    <s v="MACUSBC"/>
    <s v="Charger"/>
    <s v="CLICC Circ Desk"/>
    <s v="USBC-POW-08"/>
  </r>
  <r>
    <x v="28"/>
    <n v="-1"/>
    <s v="UCLA Undergrad"/>
    <s v="Undergraduate"/>
    <d v="2023-02-08T00:00:00"/>
    <s v="MACUSBC27C27"/>
    <s v="MACUSBC"/>
    <s v="MACUSBC"/>
    <s v="Charger"/>
    <s v="CLICC Circ Desk"/>
    <s v="USBC-POW-10"/>
  </r>
  <r>
    <x v="28"/>
    <n v="-1"/>
    <s v="UCLA Undergrad"/>
    <s v="Undergraduate"/>
    <d v="2023-02-08T00:00:00"/>
    <s v="OMNI12"/>
    <s v="OMNI"/>
    <s v="OMNI"/>
    <s v="Charger"/>
    <s v="SEL Boelter Circ Desk"/>
    <s v="OMN-BOE-02"/>
  </r>
  <r>
    <x v="28"/>
    <n v="-1"/>
    <s v="UCLA Undergrad"/>
    <s v="Undergraduate"/>
    <d v="2023-02-08T00:00:00"/>
    <s v="OMNI24"/>
    <s v="OMNI"/>
    <s v="OMNI"/>
    <s v="Charger"/>
    <s v="Music Circ Desk"/>
    <s v="OMN-MUS-04"/>
  </r>
  <r>
    <x v="28"/>
    <n v="-1"/>
    <s v="UCLA Undergrad"/>
    <s v="Undergraduate"/>
    <d v="2023-02-08T00:00:00"/>
    <s v="OMNI39"/>
    <s v="OMNI"/>
    <s v="OMNI"/>
    <s v="Charger"/>
    <s v="CLICC Circ Desk"/>
    <s v="OMN-YRL-09"/>
  </r>
  <r>
    <x v="28"/>
    <n v="-1"/>
    <s v="UCLA Undergrad"/>
    <s v="Undergraduate"/>
    <d v="2023-02-08T00:00:00"/>
    <s v="OMNI43"/>
    <s v="OMNI"/>
    <s v="OMNI"/>
    <s v="Charger"/>
    <s v="CLICC Circ Desk"/>
    <m/>
  </r>
  <r>
    <x v="28"/>
    <n v="-1"/>
    <s v="UCLA Undergrad"/>
    <s v="Undergraduate"/>
    <d v="2023-02-08T00:00:00"/>
    <s v="UVGA14"/>
    <s v="UVGA"/>
    <s v="UVGA"/>
    <s v="Cable"/>
    <s v="CLICC Circ Desk"/>
    <m/>
  </r>
  <r>
    <x v="28"/>
    <n v="-1"/>
    <s v="UCLA Undergrad"/>
    <s v="Undergraduate"/>
    <d v="2023-02-08T00:00:00"/>
    <s v="UVGA21"/>
    <s v="UVGA"/>
    <s v="UVGA"/>
    <s v="Cable"/>
    <s v="CLICC Circ Desk"/>
    <m/>
  </r>
  <r>
    <x v="28"/>
    <n v="-1"/>
    <s v="UCLA Undergrad"/>
    <s v="Undergraduate"/>
    <d v="2023-02-08T00:00:00"/>
    <s v="WALLADPT04"/>
    <s v="WALLADPT"/>
    <s v="WALLADPT"/>
    <s v="Charger"/>
    <s v="SEL Boelter Circ Desk"/>
    <s v="ADP-BOE-02"/>
  </r>
  <r>
    <x v="28"/>
    <n v="-1"/>
    <s v="UCLA Undergrad"/>
    <s v="Undergraduate"/>
    <d v="2023-02-08T00:00:00"/>
    <s v="WALLADPT24"/>
    <s v="WALLADPT"/>
    <s v="WALLADPT"/>
    <s v="Charger"/>
    <s v="CLICC Circ Desk"/>
    <s v="ADP-YRL-01"/>
  </r>
  <r>
    <x v="28"/>
    <n v="-1"/>
    <s v="UCLA Undergrad"/>
    <s v="Undergraduate"/>
    <d v="2023-02-08T00:00:00"/>
    <s v="WALLADPT28"/>
    <s v="WALLADPT"/>
    <s v="WALLADPT"/>
    <s v="Charger"/>
    <s v="CLICC Circ Desk"/>
    <m/>
  </r>
  <r>
    <x v="28"/>
    <n v="-1"/>
    <s v="UCLA Undergrad"/>
    <s v="Undergraduate"/>
    <d v="2023-02-08T00:00:00"/>
    <s v="WALLADPT32"/>
    <s v="WALLADPT"/>
    <s v="WALLADPT"/>
    <s v="Charger"/>
    <s v="CLICC Circ Desk"/>
    <m/>
  </r>
  <r>
    <x v="28"/>
    <n v="-1"/>
    <s v="UCLA Undergrad"/>
    <s v="Undergraduate"/>
    <d v="2023-02-08T00:00:00"/>
    <s v="WALLADPT36"/>
    <s v="WALLADPT"/>
    <s v="WALLADPT"/>
    <s v="Charger"/>
    <s v="CLICC Circ Desk"/>
    <m/>
  </r>
  <r>
    <x v="28"/>
    <n v="-1"/>
    <s v="UCLA Undergrad"/>
    <s v="Undergraduate"/>
    <d v="2023-02-08T00:00:00"/>
    <s v="WALLADPT39"/>
    <s v="WALLADPT"/>
    <s v="WALLADPT"/>
    <s v="Charger"/>
    <s v="CLICC Circ Desk"/>
    <m/>
  </r>
  <r>
    <x v="28"/>
    <n v="-1"/>
    <s v="UCLA Undergrad"/>
    <s v="Undergraduate"/>
    <d v="2023-02-08T00:00:00"/>
    <s v="WALLADPT40"/>
    <s v="WALLADPT"/>
    <s v="WALLADPT"/>
    <s v="Charger"/>
    <s v="CLICC Circ Desk"/>
    <m/>
  </r>
  <r>
    <x v="28"/>
    <n v="-1"/>
    <s v="UCLA Undergrad"/>
    <s v="Undergraduate"/>
    <d v="2023-02-08T00:00:00"/>
    <s v="WALLADPT44"/>
    <s v="WALLADPT"/>
    <s v="WALLADPT"/>
    <s v="Charger"/>
    <s v="CLICC Circ Desk"/>
    <m/>
  </r>
  <r>
    <x v="28"/>
    <n v="-1"/>
    <s v="UCLA Undergrad"/>
    <s v="Undergraduate"/>
    <d v="2023-02-08T00:00:00"/>
    <s v="WALLADPT46"/>
    <s v="WALLADPT"/>
    <s v="WALLADPT"/>
    <s v="Charger"/>
    <s v="CLICC Circ Desk"/>
    <m/>
  </r>
  <r>
    <x v="28"/>
    <n v="-1"/>
    <s v="UCLA Undergrad"/>
    <s v="Undergraduate"/>
    <d v="2023-02-08T00:00:00"/>
    <s v="WALLADPT47"/>
    <s v="WALLADPT"/>
    <s v="WALLADPT"/>
    <s v="Charger"/>
    <s v="CLICC Circ Desk"/>
    <m/>
  </r>
  <r>
    <x v="28"/>
    <n v="-1"/>
    <s v="UCLA Undergrad"/>
    <s v="Undergraduate"/>
    <d v="2023-02-08T00:00:00"/>
    <s v="WALLADPT49"/>
    <s v="WALLADPT"/>
    <s v="WALLADPT"/>
    <s v="Charger"/>
    <s v="CLICC Circ Desk"/>
    <m/>
  </r>
  <r>
    <x v="28"/>
    <n v="-1"/>
    <s v="UCLA Undergrad"/>
    <s v="Undergraduate"/>
    <d v="2023-02-15T00:00:00"/>
    <s v="CBK110"/>
    <s v="CBK"/>
    <s v="ChromeBook"/>
    <s v="Device"/>
    <s v="Default Circulation Desk"/>
    <s v="CLTL-06"/>
  </r>
  <r>
    <x v="28"/>
    <n v="-1"/>
    <s v="UCLA Undergrad"/>
    <s v="Undergraduate"/>
    <d v="2023-02-15T00:00:00"/>
    <s v="CBK295"/>
    <s v="CBK"/>
    <s v="ChromeBook"/>
    <s v="Device"/>
    <s v="CLICC Circ Desk"/>
    <s v="CBK-CLICC-46"/>
  </r>
  <r>
    <x v="28"/>
    <n v="-1"/>
    <s v="UCLA Undergrad"/>
    <s v="Undergraduate"/>
    <d v="2023-02-15T00:00:00"/>
    <s v="CBK298"/>
    <s v="CBK"/>
    <s v="ChromeBook"/>
    <s v="Device"/>
    <s v="Default Circulation Desk"/>
    <s v="CBK-CLICC-49"/>
  </r>
  <r>
    <x v="28"/>
    <n v="-1"/>
    <s v="UCLA Undergrad"/>
    <s v="Undergraduate"/>
    <d v="2023-02-15T00:00:00"/>
    <s v="CBK332"/>
    <s v="CBK"/>
    <s v="ChromeBook"/>
    <s v="Device"/>
    <s v="Default Circulation Desk"/>
    <s v="CBK-CLICC-83"/>
  </r>
  <r>
    <x v="28"/>
    <n v="-1"/>
    <s v="UCLA Undergrad"/>
    <s v="Undergraduate"/>
    <d v="2023-02-15T00:00:00"/>
    <s v="CBK339"/>
    <s v="CBK"/>
    <s v="ChromeBook"/>
    <s v="Device"/>
    <s v="Default Circulation Desk"/>
    <s v="CBK-CLICC-90"/>
  </r>
  <r>
    <x v="28"/>
    <n v="-1"/>
    <s v="UCLA Undergrad"/>
    <s v="Undergraduate"/>
    <d v="2023-02-15T00:00:00"/>
    <s v="CLICC-ML-0034"/>
    <s v="CLICC-ML"/>
    <s v="MacBook"/>
    <s v="Device"/>
    <s v="CLICC Circ Desk"/>
    <s v="ITS MacBook 63"/>
  </r>
  <r>
    <x v="28"/>
    <n v="-1"/>
    <s v="UCLA Undergrad"/>
    <s v="Undergraduate"/>
    <d v="2023-02-15T00:00:00"/>
    <s v="CLICC-ML-0072"/>
    <s v="CLICC-ML"/>
    <s v="MacBook"/>
    <s v="Device"/>
    <s v="CLICC Circ Desk"/>
    <s v="ITS MacBook 30"/>
  </r>
  <r>
    <x v="28"/>
    <n v="-1"/>
    <s v="UCLA Undergrad"/>
    <s v="Undergraduate"/>
    <d v="2023-02-15T00:00:00"/>
    <s v="CLICC-ML-2015"/>
    <s v="CLICC-ML"/>
    <s v="MacBook"/>
    <s v="Device"/>
    <s v="CLICC Circ Desk"/>
    <s v="CLICC-ML-2015"/>
  </r>
  <r>
    <x v="28"/>
    <n v="-1"/>
    <s v="UCLA Undergrad"/>
    <s v="Undergraduate"/>
    <d v="2023-02-15T00:00:00"/>
    <s v="CLICC-ML-2084"/>
    <s v="CLICC-ML"/>
    <s v="MacBook"/>
    <s v="Device"/>
    <s v="CLICC Circ Desk"/>
    <s v="CLICC-ML-2084"/>
  </r>
  <r>
    <x v="28"/>
    <n v="-1"/>
    <s v="UCLA Undergrad"/>
    <s v="Undergraduate"/>
    <d v="2023-02-15T00:00:00"/>
    <s v="CLICC-MM-0024"/>
    <s v="CLICC-MM"/>
    <s v="iPad"/>
    <s v="Device"/>
    <s v="CLICC Circ Desk"/>
    <s v="ITS iPad 17"/>
  </r>
  <r>
    <x v="28"/>
    <n v="-1"/>
    <s v="UCLA Undergrad"/>
    <s v="Undergraduate"/>
    <d v="2023-02-15T00:00:00"/>
    <s v="CLICC-MM-0231"/>
    <s v="CLICC-MM"/>
    <s v="iPad"/>
    <s v="Device"/>
    <s v="CLICC Circ Desk"/>
    <s v="ITS iPad 265"/>
  </r>
  <r>
    <x v="28"/>
    <n v="-1"/>
    <s v="UCLA Undergrad"/>
    <s v="Undergraduate"/>
    <d v="2023-02-15T00:00:00"/>
    <s v="CLICC-MM-084"/>
    <s v="CLICC-MM"/>
    <s v="iPad"/>
    <s v="Device"/>
    <s v="CLICC Circ Desk"/>
    <m/>
  </r>
  <r>
    <x v="28"/>
    <n v="-1"/>
    <s v="UCLA Undergrad"/>
    <s v="Undergraduate"/>
    <d v="2023-02-15T00:00:00"/>
    <s v="HP120"/>
    <s v="HP"/>
    <s v="HP Laptop"/>
    <s v="Device"/>
    <s v="CLICC Circ Desk"/>
    <s v="WL-PC2-09"/>
  </r>
  <r>
    <x v="28"/>
    <n v="-1"/>
    <s v="UCLA Undergrad"/>
    <s v="Undergraduate"/>
    <d v="2023-02-21T00:00:00"/>
    <s v="CLICC-MM-0069"/>
    <s v="CLICC-MM"/>
    <s v="iPad"/>
    <s v="Device"/>
    <s v="CLICC Circ Desk"/>
    <s v="ITS iPad 176"/>
  </r>
  <r>
    <x v="28"/>
    <n v="-1"/>
    <s v="UCLA Undergrad"/>
    <s v="Undergraduate"/>
    <d v="2023-02-21T00:00:00"/>
    <s v="HP083"/>
    <s v="HP"/>
    <s v="HP Laptop"/>
    <s v="Device"/>
    <s v="CLICC Circ Desk"/>
    <s v="WL-RC2-13"/>
  </r>
  <r>
    <x v="28"/>
    <n v="-1"/>
    <s v="UCLA Undergrad"/>
    <s v="Undergraduate"/>
    <d v="2023-02-22T00:00:00"/>
    <s v="CLICC-ML-0083"/>
    <s v="CLICC-ML"/>
    <s v="MacBook"/>
    <s v="Device"/>
    <s v="CLICC Circ Desk"/>
    <s v="ITS MacBook 124"/>
  </r>
  <r>
    <x v="28"/>
    <n v="-1"/>
    <s v="UCLA Undergrad"/>
    <s v="Undergraduate"/>
    <d v="2023-02-22T00:00:00"/>
    <s v="CLICC-MM-033"/>
    <s v="CLICC-MM"/>
    <s v="iPad"/>
    <s v="Device"/>
    <s v="CLICC Circ Desk"/>
    <m/>
  </r>
  <r>
    <x v="28"/>
    <n v="-1"/>
    <s v="UCLA Undergrad"/>
    <s v="Undergraduate"/>
    <d v="2023-02-22T00:00:00"/>
    <s v="HP019"/>
    <s v="HP"/>
    <s v="HP Laptop"/>
    <s v="Device"/>
    <s v="CLICC Circ Desk"/>
    <s v="WL-BCR-09"/>
  </r>
  <r>
    <x v="28"/>
    <n v="-1"/>
    <s v="UCLA Undergrad"/>
    <s v="Undergraduate"/>
    <d v="2023-02-22T00:00:00"/>
    <s v="HP095"/>
    <s v="HP"/>
    <s v="HP Laptop"/>
    <s v="Device"/>
    <s v="CLICC Circ Desk"/>
    <s v="WL-POW-04"/>
  </r>
  <r>
    <x v="28"/>
    <n v="-1"/>
    <s v="UCLA Undergrad"/>
    <s v="Undergraduate"/>
    <d v="2023-02-22T00:00:00"/>
    <s v="HP125"/>
    <s v="HP"/>
    <s v="HP Laptop"/>
    <s v="Device"/>
    <s v="CLICC Circ Desk"/>
    <s v="WL-PC2-14"/>
  </r>
  <r>
    <x v="28"/>
    <n v="-1"/>
    <s v="UCLA Undergrad"/>
    <s v="Undergraduate"/>
    <d v="2023-02-22T00:00:00"/>
    <s v="HP128"/>
    <s v="HP"/>
    <s v="HP Laptop"/>
    <s v="Device"/>
    <s v="CLICC Circ Desk"/>
    <s v="WL-PC2-17"/>
  </r>
  <r>
    <x v="28"/>
    <n v="-1"/>
    <s v="UCLA Undergrad"/>
    <s v="Undergraduate"/>
    <d v="2023-02-22T00:00:00"/>
    <s v="HP140"/>
    <s v="HP"/>
    <s v="HP Laptop"/>
    <s v="Device"/>
    <s v="CLICC Circ Desk"/>
    <s v="WL-PC2-29"/>
  </r>
  <r>
    <x v="28"/>
    <n v="5560036480006530"/>
    <s v="UCLA Undergrad"/>
    <s v="Undergraduate"/>
    <d v="2023-02-08T00:00:00"/>
    <s v="HDMIC12"/>
    <s v="HDMIC"/>
    <s v="HDMIC"/>
    <s v="Cable"/>
    <s v="CLICC Circ Desk"/>
    <s v="HDMC-YRL-04"/>
  </r>
  <r>
    <x v="29"/>
    <n v="-1"/>
    <s v="UCLA Graduate"/>
    <s v="Graduate"/>
    <d v="2023-02-09T00:00:00"/>
    <s v="CALC08"/>
    <s v="CALC"/>
    <s v="CALC"/>
    <s v="Accessory"/>
    <s v="CLICC Circ Desk"/>
    <s v="CAL-POW-07"/>
  </r>
  <r>
    <x v="29"/>
    <n v="-1"/>
    <s v="UCLA Graduate"/>
    <s v="Graduate"/>
    <d v="2023-02-09T00:00:00"/>
    <s v="HDMIC13"/>
    <s v="HDMIC"/>
    <s v="HDMIC"/>
    <s v="Cable"/>
    <s v="CLICC Circ Desk"/>
    <s v="HDMC-YRL-05"/>
  </r>
  <r>
    <x v="29"/>
    <n v="-1"/>
    <s v="UCLA Graduate"/>
    <s v="Graduate"/>
    <d v="2023-02-09T00:00:00"/>
    <s v="HDST28"/>
    <s v="HDST"/>
    <s v="Headphones"/>
    <s v="Accessory"/>
    <s v="Biomed Circ Desk"/>
    <s v="HDS-BIO-11"/>
  </r>
  <r>
    <x v="29"/>
    <n v="-1"/>
    <s v="UCLA Graduate"/>
    <s v="Graduate"/>
    <d v="2023-02-09T00:00:00"/>
    <s v="HPUSBC05"/>
    <s v="HPUSBC"/>
    <s v="HPUSBC"/>
    <s v="Charger"/>
    <s v="SEL Boelter Circ Desk"/>
    <s v="HPUS-BOE-05"/>
  </r>
  <r>
    <x v="29"/>
    <n v="-1"/>
    <s v="UCLA Graduate"/>
    <s v="Graduate"/>
    <d v="2023-02-09T00:00:00"/>
    <s v="HPUSBC12"/>
    <s v="HPUSBC"/>
    <s v="HPUSBC"/>
    <s v="Charger"/>
    <s v="SEL Boelter Circ Desk"/>
    <m/>
  </r>
  <r>
    <x v="29"/>
    <n v="-1"/>
    <s v="UCLA Graduate"/>
    <s v="Graduate"/>
    <d v="2023-02-09T00:00:00"/>
    <s v="HPUSBC13"/>
    <s v="HPUSBC"/>
    <s v="HPUSBC"/>
    <s v="Charger"/>
    <s v="SEL Boelter Circ Desk"/>
    <m/>
  </r>
  <r>
    <x v="29"/>
    <n v="-1"/>
    <s v="UCLA Graduate"/>
    <s v="Graduate"/>
    <d v="2023-02-09T00:00:00"/>
    <s v="IPHONE30"/>
    <s v="IPHONE"/>
    <s v="IPHONE"/>
    <s v="Charger"/>
    <s v="CLICC Circ Desk"/>
    <s v="IPH-YRL-06"/>
  </r>
  <r>
    <x v="29"/>
    <n v="-1"/>
    <s v="UCLA Graduate"/>
    <s v="Graduate"/>
    <d v="2023-02-09T00:00:00"/>
    <s v="IPHONE34"/>
    <s v="IPHONE"/>
    <s v="IPHONE"/>
    <s v="Charger"/>
    <s v="CLICC Circ Desk"/>
    <s v="IPH-YRL-10"/>
  </r>
  <r>
    <x v="29"/>
    <n v="-1"/>
    <s v="UCLA Graduate"/>
    <s v="Graduate"/>
    <d v="2023-02-09T00:00:00"/>
    <s v="IPHONE48"/>
    <s v="IPHONE"/>
    <s v="IPHONE"/>
    <s v="Charger"/>
    <s v="CLICC Circ Desk"/>
    <s v="IPH-POW-04"/>
  </r>
  <r>
    <x v="29"/>
    <n v="-1"/>
    <s v="UCLA Graduate"/>
    <s v="Graduate"/>
    <d v="2023-02-09T00:00:00"/>
    <s v="IPHONE52"/>
    <s v="IPHONE"/>
    <s v="IPHONE"/>
    <s v="Charger"/>
    <s v="CLICC Circ Desk"/>
    <s v="IPH-POW-08"/>
  </r>
  <r>
    <x v="29"/>
    <n v="-1"/>
    <s v="UCLA Graduate"/>
    <s v="Graduate"/>
    <d v="2023-02-09T00:00:00"/>
    <s v="IPHONE58"/>
    <s v="IPHONE"/>
    <s v="IPHONE"/>
    <s v="Charger"/>
    <s v="Biomed Circ Desk"/>
    <s v="IPH-BIO-02"/>
  </r>
  <r>
    <x v="29"/>
    <n v="-1"/>
    <s v="UCLA Graduate"/>
    <s v="Graduate"/>
    <d v="2023-02-09T00:00:00"/>
    <s v="MACCHRG67"/>
    <s v="MACCHRG"/>
    <s v="MACCHRG"/>
    <s v="Charger"/>
    <s v="Biomed Circ Desk"/>
    <s v="MAGT-BIO-06"/>
  </r>
  <r>
    <x v="29"/>
    <n v="-1"/>
    <s v="UCLA Graduate"/>
    <s v="Graduate"/>
    <d v="2023-02-09T00:00:00"/>
    <s v="MACUSBC08C08"/>
    <s v="MACUSBC"/>
    <s v="MACUSBC"/>
    <s v="Charger"/>
    <s v="CLICC Circ Desk"/>
    <s v="USBC-YRL-04"/>
  </r>
  <r>
    <x v="29"/>
    <n v="-1"/>
    <s v="UCLA Graduate"/>
    <s v="Graduate"/>
    <d v="2023-02-09T00:00:00"/>
    <s v="MACUSBC09C09"/>
    <s v="MACUSBC"/>
    <s v="MACUSBC"/>
    <s v="Charger"/>
    <s v="CLICC Circ Desk"/>
    <s v="USBC-YRL-05"/>
  </r>
  <r>
    <x v="29"/>
    <n v="-1"/>
    <s v="UCLA Graduate"/>
    <s v="Graduate"/>
    <d v="2023-02-09T00:00:00"/>
    <s v="MACUSBC24C24"/>
    <s v="MACUSBC"/>
    <s v="MACUSBC"/>
    <s v="Charger"/>
    <s v="CLICC Circ Desk"/>
    <s v="USBC-POW-07"/>
  </r>
  <r>
    <x v="29"/>
    <n v="-1"/>
    <s v="UCLA Graduate"/>
    <s v="Graduate"/>
    <d v="2023-02-09T00:00:00"/>
    <s v="MACUSBC25C25"/>
    <s v="MACUSBC"/>
    <s v="MACUSBC"/>
    <s v="Charger"/>
    <s v="CLICC Circ Desk"/>
    <s v="USBC-POW-08"/>
  </r>
  <r>
    <x v="29"/>
    <n v="-1"/>
    <s v="UCLA Graduate"/>
    <s v="Graduate"/>
    <d v="2023-02-09T00:00:00"/>
    <s v="MACUSBC27C27"/>
    <s v="MACUSBC"/>
    <s v="MACUSBC"/>
    <s v="Charger"/>
    <s v="CLICC Circ Desk"/>
    <s v="USBC-POW-10"/>
  </r>
  <r>
    <x v="29"/>
    <n v="-1"/>
    <s v="UCLA Graduate"/>
    <s v="Graduate"/>
    <d v="2023-02-09T00:00:00"/>
    <s v="UVGA19"/>
    <s v="UVGA"/>
    <s v="UVGA"/>
    <s v="Cable"/>
    <s v="CLICC Circ Desk"/>
    <m/>
  </r>
  <r>
    <x v="29"/>
    <n v="-1"/>
    <s v="UCLA Graduate"/>
    <s v="Graduate"/>
    <d v="2023-02-09T00:00:00"/>
    <s v="WALLADPT23"/>
    <s v="WALLADPT"/>
    <s v="WALLADPT"/>
    <s v="Charger"/>
    <s v="Biomed Circ Desk"/>
    <s v="ADP-BIO-07"/>
  </r>
  <r>
    <x v="29"/>
    <n v="-1"/>
    <s v="UCLA Graduate"/>
    <s v="Graduate"/>
    <d v="2023-02-09T00:00:00"/>
    <s v="WALLADPT32"/>
    <s v="WALLADPT"/>
    <s v="WALLADPT"/>
    <s v="Charger"/>
    <s v="CLICC Circ Desk"/>
    <m/>
  </r>
  <r>
    <x v="29"/>
    <n v="-1"/>
    <s v="UCLA Graduate"/>
    <s v="Graduate"/>
    <d v="2023-02-09T00:00:00"/>
    <s v="WALLADPT36"/>
    <s v="WALLADPT"/>
    <s v="WALLADPT"/>
    <s v="Charger"/>
    <s v="CLICC Circ Desk"/>
    <m/>
  </r>
  <r>
    <x v="29"/>
    <n v="-1"/>
    <s v="UCLA Graduate"/>
    <s v="Graduate"/>
    <d v="2023-02-09T00:00:00"/>
    <s v="WALLADPT40"/>
    <s v="WALLADPT"/>
    <s v="WALLADPT"/>
    <s v="Charger"/>
    <s v="CLICC Circ Desk"/>
    <m/>
  </r>
  <r>
    <x v="29"/>
    <n v="-1"/>
    <s v="UCLA Graduate"/>
    <s v="Graduate"/>
    <d v="2023-02-09T00:00:00"/>
    <s v="WALLADPT43"/>
    <s v="WALLADPT"/>
    <s v="WALLADPT"/>
    <s v="Charger"/>
    <s v="CLICC Circ Desk"/>
    <m/>
  </r>
  <r>
    <x v="29"/>
    <n v="-1"/>
    <s v="UCLA Graduate"/>
    <s v="Graduate"/>
    <d v="2023-02-09T00:00:00"/>
    <s v="WALLADPT47"/>
    <s v="WALLADPT"/>
    <s v="WALLADPT"/>
    <s v="Charger"/>
    <s v="CLICC Circ Desk"/>
    <m/>
  </r>
  <r>
    <x v="29"/>
    <n v="-1"/>
    <s v="UCLA Graduate"/>
    <s v="Graduate"/>
    <d v="2023-02-16T00:00:00"/>
    <s v="CBK030"/>
    <s v="CBK"/>
    <s v="ChromeBook"/>
    <s v="Device"/>
    <s v="Management Circ Desk"/>
    <s v="CBK-030"/>
  </r>
  <r>
    <x v="29"/>
    <n v="-1"/>
    <s v="UCLA Graduate"/>
    <s v="Graduate"/>
    <d v="2023-02-16T00:00:00"/>
    <s v="CBK191"/>
    <s v="CBK"/>
    <s v="ChromeBook"/>
    <s v="Device"/>
    <s v="Biomed Circ Desk"/>
    <s v="CBK-BIO-02"/>
  </r>
  <r>
    <x v="29"/>
    <n v="-1"/>
    <s v="UCLA Graduate"/>
    <s v="Graduate"/>
    <d v="2023-02-16T00:00:00"/>
    <s v="CLICC-ML-0067"/>
    <s v="CLICC-ML"/>
    <s v="MacBook"/>
    <s v="Device"/>
    <s v="CLICC Circ Desk"/>
    <s v="ITS MacBook 121"/>
  </r>
  <r>
    <x v="29"/>
    <n v="-1"/>
    <s v="UCLA Graduate"/>
    <s v="Graduate"/>
    <d v="2023-02-16T00:00:00"/>
    <s v="CLICC-ML-0072"/>
    <s v="CLICC-ML"/>
    <s v="MacBook"/>
    <s v="Device"/>
    <s v="CLICC Circ Desk"/>
    <s v="ITS MacBook 30"/>
  </r>
  <r>
    <x v="29"/>
    <n v="-1"/>
    <s v="UCLA Graduate"/>
    <s v="Graduate"/>
    <d v="2023-02-16T00:00:00"/>
    <s v="CLICC-ML-2092"/>
    <s v="CLICC-ML"/>
    <s v="MacBook"/>
    <s v="Device"/>
    <s v="CLICC Circ Desk"/>
    <s v="CLICC-ML-2092"/>
  </r>
  <r>
    <x v="29"/>
    <n v="-1"/>
    <s v="UCLA Graduate"/>
    <s v="Graduate"/>
    <d v="2023-02-16T00:00:00"/>
    <s v="CLICC-MM-016"/>
    <s v="CLICC-MM"/>
    <s v="iPad"/>
    <s v="Device"/>
    <s v="CLICC Circ Desk"/>
    <m/>
  </r>
  <r>
    <x v="29"/>
    <n v="-1"/>
    <s v="UCLA Graduate"/>
    <s v="Graduate"/>
    <d v="2023-02-20T00:00:00"/>
    <s v="CLICC-ML-2022"/>
    <s v="CLICC-ML"/>
    <s v="MacBook"/>
    <s v="Device"/>
    <s v="CLICC Circ Desk"/>
    <s v="CLICC-ML-2022"/>
  </r>
  <r>
    <x v="29"/>
    <n v="-1"/>
    <s v="UCLA Graduate"/>
    <s v="Graduate"/>
    <d v="2023-02-20T00:00:00"/>
    <s v="CLICC-MM-0041"/>
    <s v="CLICC-MM"/>
    <s v="iPad"/>
    <s v="Device"/>
    <s v="CLICC Circ Desk"/>
    <s v="ITS iPad 88"/>
  </r>
  <r>
    <x v="29"/>
    <n v="-1"/>
    <s v="UCLA Graduate"/>
    <s v="Graduate"/>
    <d v="2023-02-23T00:00:00"/>
    <s v="CLICC-ML-0026"/>
    <s v="CLICC-ML"/>
    <s v="MacBook"/>
    <s v="Device"/>
    <s v="CLICC Circ Desk"/>
    <s v="ITS MacBook 12"/>
  </r>
  <r>
    <x v="29"/>
    <n v="-1"/>
    <s v="UCLA Graduate"/>
    <s v="Graduate"/>
    <d v="2023-02-23T00:00:00"/>
    <s v="CLICC-ML-0100"/>
    <s v="CLICC-ML"/>
    <s v="MacBook"/>
    <s v="Device"/>
    <s v="CLICC Circ Desk"/>
    <s v="ITS MacBook 98"/>
  </r>
  <r>
    <x v="29"/>
    <n v="-1"/>
    <s v="UCLA Graduate"/>
    <s v="Graduate"/>
    <d v="2023-02-23T00:00:00"/>
    <s v="CLICC-ML-2032"/>
    <s v="CLICC-ML"/>
    <s v="MacBook"/>
    <s v="Device"/>
    <s v="CLICC Circ Desk"/>
    <s v="CLICC-ML-2032"/>
  </r>
  <r>
    <x v="29"/>
    <n v="-1"/>
    <s v="UCLA Graduate"/>
    <s v="Graduate"/>
    <d v="2023-02-23T00:00:00"/>
    <s v="CLICC-MM-0019"/>
    <s v="CLICC-MM"/>
    <s v="iPad"/>
    <s v="Device"/>
    <s v="CLICC Circ Desk"/>
    <s v="ITS iPad 324"/>
  </r>
  <r>
    <x v="29"/>
    <n v="-1"/>
    <s v="UCLA Graduate"/>
    <s v="Graduate"/>
    <d v="2023-02-23T00:00:00"/>
    <s v="CLICC-MM-0044"/>
    <s v="CLICC-MM"/>
    <s v="iPad"/>
    <s v="Device"/>
    <s v="CLICC Circ Desk"/>
    <s v="ITS iPad 219"/>
  </r>
  <r>
    <x v="29"/>
    <n v="-1"/>
    <s v="UCLA Graduate"/>
    <s v="Graduate"/>
    <d v="2023-02-23T00:00:00"/>
    <s v="FAC518"/>
    <s v="FAC"/>
    <s v="iPad"/>
    <s v="Device"/>
    <s v="CLICC Circ Desk"/>
    <s v="ITS iPad 118"/>
  </r>
  <r>
    <x v="29"/>
    <n v="-1"/>
    <s v="UCLA Graduate"/>
    <s v="Graduate"/>
    <d v="2023-02-23T00:00:00"/>
    <s v="HP036"/>
    <s v="HP"/>
    <s v="HP Laptop"/>
    <s v="Device"/>
    <s v="CLICC Circ Desk"/>
    <s v="WL-SEL-01"/>
  </r>
  <r>
    <x v="29"/>
    <n v="-1"/>
    <s v="UCLA Graduate"/>
    <s v="Graduate"/>
    <d v="2023-02-23T00:00:00"/>
    <s v="HP058"/>
    <s v="HP"/>
    <s v="HP Laptop"/>
    <s v="Device"/>
    <s v="CLICC Circ Desk"/>
    <s v="WL-YRL-08"/>
  </r>
  <r>
    <x v="29"/>
    <n v="-1"/>
    <s v="UCLA Graduate"/>
    <s v="Graduate"/>
    <d v="2023-02-23T00:00:00"/>
    <s v="HP127"/>
    <s v="HP"/>
    <s v="HP Laptop"/>
    <s v="Device"/>
    <s v="CLICC Circ Desk"/>
    <s v="WL-PC2-16"/>
  </r>
  <r>
    <x v="29"/>
    <n v="-1"/>
    <s v="UCLA Mgmt PhD"/>
    <s v="Graduate"/>
    <d v="2023-02-23T00:00:00"/>
    <s v="CLICC-MM-040"/>
    <s v="CLICC-MM"/>
    <s v="iPad"/>
    <s v="Device"/>
    <s v="CLICC Circ Desk"/>
    <m/>
  </r>
  <r>
    <x v="29"/>
    <n v="-1"/>
    <s v="UCLA Undergrad"/>
    <s v="Undergraduate"/>
    <d v="2023-02-09T00:00:00"/>
    <s v="CALC04"/>
    <s v="CALC"/>
    <s v="CALC"/>
    <s v="Accessory"/>
    <s v="CLICC Circ Desk"/>
    <s v="CAL-POW-03"/>
  </r>
  <r>
    <x v="29"/>
    <n v="-1"/>
    <s v="UCLA Undergrad"/>
    <s v="Undergraduate"/>
    <d v="2023-02-09T00:00:00"/>
    <s v="CALC05"/>
    <s v="CALC"/>
    <s v="CALC"/>
    <s v="Accessory"/>
    <s v="CLICC Circ Desk"/>
    <s v="CAL-POW-04"/>
  </r>
  <r>
    <x v="29"/>
    <n v="-1"/>
    <s v="UCLA Undergrad"/>
    <s v="Undergraduate"/>
    <d v="2023-02-09T00:00:00"/>
    <s v="CALC07"/>
    <s v="CALC"/>
    <s v="CALC"/>
    <s v="Accessory"/>
    <s v="CLICC Circ Desk"/>
    <s v="CAL-POW-06"/>
  </r>
  <r>
    <x v="29"/>
    <n v="-1"/>
    <s v="UCLA Undergrad"/>
    <s v="Undergraduate"/>
    <d v="2023-02-09T00:00:00"/>
    <s v="CALC09"/>
    <s v="CALC"/>
    <s v="CALC"/>
    <s v="Accessory"/>
    <s v="CLICC Circ Desk"/>
    <m/>
  </r>
  <r>
    <x v="29"/>
    <n v="-1"/>
    <s v="UCLA Undergrad"/>
    <s v="Undergraduate"/>
    <d v="2023-02-09T00:00:00"/>
    <s v="HDMIC13"/>
    <s v="HDMIC"/>
    <s v="HDMIC"/>
    <s v="Cable"/>
    <s v="CLICC Circ Desk"/>
    <s v="HDMC-YRL-05"/>
  </r>
  <r>
    <x v="29"/>
    <n v="-1"/>
    <s v="UCLA Undergrad"/>
    <s v="Undergraduate"/>
    <d v="2023-02-09T00:00:00"/>
    <s v="HDMIC20"/>
    <s v="HDMIC"/>
    <s v="HDMIC"/>
    <s v="Cable"/>
    <s v="CLICC Circ Desk"/>
    <s v="HDMC-YRL-12"/>
  </r>
  <r>
    <x v="29"/>
    <n v="-1"/>
    <s v="UCLA Undergrad"/>
    <s v="Undergraduate"/>
    <d v="2023-02-09T00:00:00"/>
    <s v="HDST03"/>
    <s v="HDST"/>
    <s v="Headphones"/>
    <s v="Accessory"/>
    <s v="SEL Boelter Circ Desk"/>
    <s v="HDS-BOE-03"/>
  </r>
  <r>
    <x v="29"/>
    <n v="-1"/>
    <s v="UCLA Undergrad"/>
    <s v="Undergraduate"/>
    <d v="2023-02-09T00:00:00"/>
    <s v="HDST11"/>
    <s v="HDST"/>
    <s v="Headphones"/>
    <s v="Accessory"/>
    <s v="CLICC Circ Desk"/>
    <s v="HDS-YRL-05"/>
  </r>
  <r>
    <x v="29"/>
    <n v="-1"/>
    <s v="UCLA Undergrad"/>
    <s v="Undergraduate"/>
    <d v="2023-02-09T00:00:00"/>
    <s v="HDST15"/>
    <s v="HDST"/>
    <s v="Headphones"/>
    <s v="Accessory"/>
    <s v="CLICC Circ Desk"/>
    <s v="HDS-POW-04"/>
  </r>
  <r>
    <x v="29"/>
    <n v="-1"/>
    <s v="UCLA Undergrad"/>
    <s v="Undergraduate"/>
    <d v="2023-02-09T00:00:00"/>
    <s v="HPUSBC05"/>
    <s v="HPUSBC"/>
    <s v="HPUSBC"/>
    <s v="Charger"/>
    <s v="SEL Boelter Circ Desk"/>
    <s v="HPUS-BOE-05"/>
  </r>
  <r>
    <x v="29"/>
    <n v="-1"/>
    <s v="UCLA Undergrad"/>
    <s v="Undergraduate"/>
    <d v="2023-02-09T00:00:00"/>
    <s v="HPUSBC06"/>
    <s v="HPUSBC"/>
    <s v="HPUSBC"/>
    <s v="Charger"/>
    <s v="SEL Boelter Circ Desk"/>
    <m/>
  </r>
  <r>
    <x v="29"/>
    <n v="-1"/>
    <s v="UCLA Undergrad"/>
    <s v="Undergraduate"/>
    <d v="2023-02-09T00:00:00"/>
    <s v="HPUSBC10"/>
    <s v="HPUSBC"/>
    <s v="HPUSBC"/>
    <s v="Charger"/>
    <s v="SEL Boelter Circ Desk"/>
    <m/>
  </r>
  <r>
    <x v="29"/>
    <n v="-1"/>
    <s v="UCLA Undergrad"/>
    <s v="Undergraduate"/>
    <d v="2023-02-09T00:00:00"/>
    <s v="IPHONE01"/>
    <s v="IPHONE"/>
    <s v="IPHONE"/>
    <s v="Charger"/>
    <s v="Music Circ Desk"/>
    <s v="IPH-MUS-01"/>
  </r>
  <r>
    <x v="29"/>
    <n v="-1"/>
    <s v="UCLA Undergrad"/>
    <s v="Undergraduate"/>
    <d v="2023-02-09T00:00:00"/>
    <s v="IPHONE02"/>
    <s v="IPHONE"/>
    <s v="IPHONE"/>
    <s v="Charger"/>
    <s v="Music Circ Desk"/>
    <s v="IPH-MUS-02"/>
  </r>
  <r>
    <x v="29"/>
    <n v="-1"/>
    <s v="UCLA Undergrad"/>
    <s v="Undergraduate"/>
    <d v="2023-02-09T00:00:00"/>
    <s v="IPHONE20"/>
    <s v="IPHONE"/>
    <s v="IPHONE"/>
    <s v="Charger"/>
    <s v="SEL Boelter Circ Desk"/>
    <s v="IPH-BOE-04"/>
  </r>
  <r>
    <x v="29"/>
    <n v="-1"/>
    <s v="UCLA Undergrad"/>
    <s v="Undergraduate"/>
    <d v="2023-02-09T00:00:00"/>
    <s v="IPHONE22"/>
    <s v="IPHONE"/>
    <s v="IPHONE"/>
    <s v="Charger"/>
    <s v="SEL Boelter Circ Desk"/>
    <s v="IPH-BOE-06"/>
  </r>
  <r>
    <x v="29"/>
    <n v="-1"/>
    <s v="UCLA Undergrad"/>
    <s v="Undergraduate"/>
    <d v="2023-02-09T00:00:00"/>
    <s v="IPHONE25"/>
    <s v="IPHONE"/>
    <s v="IPHONE"/>
    <s v="Charger"/>
    <s v="CLICC Circ Desk"/>
    <s v="IPH-YRL-01"/>
  </r>
  <r>
    <x v="29"/>
    <n v="-1"/>
    <s v="UCLA Undergrad"/>
    <s v="Undergraduate"/>
    <d v="2023-02-09T00:00:00"/>
    <s v="IPHONE27"/>
    <s v="IPHONE"/>
    <s v="IPHONE"/>
    <s v="Charger"/>
    <s v="CLICC Circ Desk"/>
    <s v="IPH-YRL-03"/>
  </r>
  <r>
    <x v="29"/>
    <n v="-1"/>
    <s v="UCLA Undergrad"/>
    <s v="Undergraduate"/>
    <d v="2023-02-09T00:00:00"/>
    <s v="IPHONE30"/>
    <s v="IPHONE"/>
    <s v="IPHONE"/>
    <s v="Charger"/>
    <s v="CLICC Circ Desk"/>
    <s v="IPH-YRL-06"/>
  </r>
  <r>
    <x v="29"/>
    <n v="-1"/>
    <s v="UCLA Undergrad"/>
    <s v="Undergraduate"/>
    <d v="2023-02-09T00:00:00"/>
    <s v="IPHONE31"/>
    <s v="IPHONE"/>
    <s v="IPHONE"/>
    <s v="Charger"/>
    <s v="CLICC Circ Desk"/>
    <s v="IPH-YRL-07"/>
  </r>
  <r>
    <x v="29"/>
    <n v="-1"/>
    <s v="UCLA Undergrad"/>
    <s v="Undergraduate"/>
    <d v="2023-02-09T00:00:00"/>
    <s v="IPHONE37"/>
    <s v="IPHONE"/>
    <s v="IPHONE"/>
    <s v="Charger"/>
    <s v="CLICC Circ Desk"/>
    <s v="IPH-YRL-13"/>
  </r>
  <r>
    <x v="29"/>
    <n v="-1"/>
    <s v="UCLA Undergrad"/>
    <s v="Undergraduate"/>
    <d v="2023-02-09T00:00:00"/>
    <s v="IPHONE44"/>
    <s v="IPHONE"/>
    <s v="IPHONE"/>
    <s v="Charger"/>
    <s v="CLICC Circ Desk"/>
    <m/>
  </r>
  <r>
    <x v="29"/>
    <n v="-1"/>
    <s v="UCLA Undergrad"/>
    <s v="Undergraduate"/>
    <d v="2023-02-09T00:00:00"/>
    <s v="IPHONE46"/>
    <s v="IPHONE"/>
    <s v="IPHONE"/>
    <s v="Charger"/>
    <s v="CLICC Circ Desk"/>
    <s v="IPH-POW-02"/>
  </r>
  <r>
    <x v="29"/>
    <n v="-1"/>
    <s v="UCLA Undergrad"/>
    <s v="Undergraduate"/>
    <d v="2023-02-09T00:00:00"/>
    <s v="IPHONE52"/>
    <s v="IPHONE"/>
    <s v="IPHONE"/>
    <s v="Charger"/>
    <s v="CLICC Circ Desk"/>
    <s v="IPH-POW-08"/>
  </r>
  <r>
    <x v="29"/>
    <n v="-1"/>
    <s v="UCLA Undergrad"/>
    <s v="Undergraduate"/>
    <d v="2023-02-09T00:00:00"/>
    <s v="IPHONE54"/>
    <s v="IPHONE"/>
    <s v="IPHONE"/>
    <s v="Charger"/>
    <s v="CLICC Circ Desk"/>
    <s v="IPH-POW-10"/>
  </r>
  <r>
    <x v="29"/>
    <n v="-1"/>
    <s v="UCLA Undergrad"/>
    <s v="Undergraduate"/>
    <d v="2023-02-09T00:00:00"/>
    <s v="MACCHRG58"/>
    <s v="MACCHRG"/>
    <s v="MACCHRG"/>
    <s v="Charger"/>
    <s v="CLICC Circ Desk"/>
    <s v="MAGT-POW-12"/>
  </r>
  <r>
    <x v="29"/>
    <n v="-1"/>
    <s v="UCLA Undergrad"/>
    <s v="Undergraduate"/>
    <d v="2023-02-09T00:00:00"/>
    <s v="MACUSBC05C05"/>
    <s v="MACUSBC"/>
    <s v="MACUSBC"/>
    <s v="Charger"/>
    <s v="CLICC Circ Desk"/>
    <s v="USBC-YRL-01"/>
  </r>
  <r>
    <x v="29"/>
    <n v="-1"/>
    <s v="UCLA Undergrad"/>
    <s v="Undergraduate"/>
    <d v="2023-02-09T00:00:00"/>
    <s v="MACUSBC07C07"/>
    <s v="MACUSBC"/>
    <s v="MACUSBC"/>
    <s v="Charger"/>
    <s v="CLICC Circ Desk"/>
    <s v="USBC-YRL-03"/>
  </r>
  <r>
    <x v="29"/>
    <n v="-1"/>
    <s v="UCLA Undergrad"/>
    <s v="Undergraduate"/>
    <d v="2023-02-09T00:00:00"/>
    <s v="MACUSBC19C19"/>
    <s v="MACUSBC"/>
    <s v="MACUSBC"/>
    <s v="Charger"/>
    <s v="CLICC Circ Desk"/>
    <s v="USBC-POW-02"/>
  </r>
  <r>
    <x v="29"/>
    <n v="-1"/>
    <s v="UCLA Undergrad"/>
    <s v="Undergraduate"/>
    <d v="2023-02-09T00:00:00"/>
    <s v="MACUSBC23C23"/>
    <s v="MACUSBC"/>
    <s v="MACUSBC"/>
    <s v="Charger"/>
    <s v="CLICC Circ Desk"/>
    <s v="USBC-POW-06"/>
  </r>
  <r>
    <x v="29"/>
    <n v="-1"/>
    <s v="UCLA Undergrad"/>
    <s v="Undergraduate"/>
    <d v="2023-02-09T00:00:00"/>
    <s v="MACUSBC25C25"/>
    <s v="MACUSBC"/>
    <s v="MACUSBC"/>
    <s v="Charger"/>
    <s v="CLICC Circ Desk"/>
    <s v="USBC-POW-08"/>
  </r>
  <r>
    <x v="29"/>
    <n v="-1"/>
    <s v="UCLA Undergrad"/>
    <s v="Undergraduate"/>
    <d v="2023-02-09T00:00:00"/>
    <s v="OMNI12"/>
    <s v="OMNI"/>
    <s v="OMNI"/>
    <s v="Charger"/>
    <s v="SEL Boelter Circ Desk"/>
    <s v="OMN-BOE-02"/>
  </r>
  <r>
    <x v="29"/>
    <n v="-1"/>
    <s v="UCLA Undergrad"/>
    <s v="Undergraduate"/>
    <d v="2023-02-09T00:00:00"/>
    <s v="OMNI18"/>
    <s v="OMNI"/>
    <s v="OMNI"/>
    <s v="Charger"/>
    <s v="SEL Boelter Circ Desk"/>
    <s v="OMN-BOE-08"/>
  </r>
  <r>
    <x v="29"/>
    <n v="-1"/>
    <s v="UCLA Undergrad"/>
    <s v="Undergraduate"/>
    <d v="2023-02-09T00:00:00"/>
    <s v="OMNI28"/>
    <s v="OMNI"/>
    <s v="OMNI"/>
    <s v="Charger"/>
    <s v="Music Circ Desk"/>
    <s v="OMN-MUS-08"/>
  </r>
  <r>
    <x v="29"/>
    <n v="-1"/>
    <s v="UCLA Undergrad"/>
    <s v="Undergraduate"/>
    <d v="2023-02-09T00:00:00"/>
    <s v="UHDMI17"/>
    <s v="UHDMI"/>
    <s v="UHDMI"/>
    <s v="Cable"/>
    <s v="CLICC Circ Desk"/>
    <m/>
  </r>
  <r>
    <x v="29"/>
    <n v="-1"/>
    <s v="UCLA Undergrad"/>
    <s v="Undergraduate"/>
    <d v="2023-02-09T00:00:00"/>
    <s v="UHDMI18"/>
    <s v="UHDMI"/>
    <s v="UHDMI"/>
    <s v="Cable"/>
    <s v="CLICC Circ Desk"/>
    <m/>
  </r>
  <r>
    <x v="29"/>
    <n v="-1"/>
    <s v="UCLA Undergrad"/>
    <s v="Undergraduate"/>
    <d v="2023-02-09T00:00:00"/>
    <s v="UHDMI19"/>
    <s v="UHDMI"/>
    <s v="UHDMI"/>
    <s v="Cable"/>
    <s v="CLICC Circ Desk"/>
    <m/>
  </r>
  <r>
    <x v="29"/>
    <n v="-1"/>
    <s v="UCLA Undergrad"/>
    <s v="Undergraduate"/>
    <d v="2023-02-09T00:00:00"/>
    <s v="WALLADPT06"/>
    <s v="WALLADPT"/>
    <s v="WALLADPT"/>
    <s v="Charger"/>
    <s v="SEL Boelter Circ Desk"/>
    <s v="ADP-BOE-04"/>
  </r>
  <r>
    <x v="29"/>
    <n v="-1"/>
    <s v="UCLA Undergrad"/>
    <s v="Undergraduate"/>
    <d v="2023-02-09T00:00:00"/>
    <s v="WALLADPT07"/>
    <s v="WALLADPT"/>
    <s v="WALLADPT"/>
    <s v="Charger"/>
    <s v="SEL Boelter Circ Desk"/>
    <s v="ADP-BOE-05"/>
  </r>
  <r>
    <x v="29"/>
    <n v="-1"/>
    <s v="UCLA Undergrad"/>
    <s v="Undergraduate"/>
    <d v="2023-02-09T00:00:00"/>
    <s v="WALLADPT12"/>
    <s v="WALLADPT"/>
    <s v="WALLADPT"/>
    <s v="Charger"/>
    <s v="CLICC Circ Desk"/>
    <s v="ADP-POW-01"/>
  </r>
  <r>
    <x v="29"/>
    <n v="-1"/>
    <s v="UCLA Undergrad"/>
    <s v="Undergraduate"/>
    <d v="2023-02-09T00:00:00"/>
    <s v="WALLADPT25"/>
    <s v="WALLADPT"/>
    <s v="WALLADPT"/>
    <s v="Charger"/>
    <s v="CLICC Circ Desk"/>
    <s v="ADP-YRL-02"/>
  </r>
  <r>
    <x v="29"/>
    <n v="-1"/>
    <s v="UCLA Undergrad"/>
    <s v="Undergraduate"/>
    <d v="2023-02-09T00:00:00"/>
    <s v="WALLADPT28"/>
    <s v="WALLADPT"/>
    <s v="WALLADPT"/>
    <s v="Charger"/>
    <s v="CLICC Circ Desk"/>
    <m/>
  </r>
  <r>
    <x v="29"/>
    <n v="-1"/>
    <s v="UCLA Undergrad"/>
    <s v="Undergraduate"/>
    <d v="2023-02-09T00:00:00"/>
    <s v="WALLADPT32"/>
    <s v="WALLADPT"/>
    <s v="WALLADPT"/>
    <s v="Charger"/>
    <s v="CLICC Circ Desk"/>
    <m/>
  </r>
  <r>
    <x v="29"/>
    <n v="-1"/>
    <s v="UCLA Undergrad"/>
    <s v="Undergraduate"/>
    <d v="2023-02-09T00:00:00"/>
    <s v="WALLADPT36"/>
    <s v="WALLADPT"/>
    <s v="WALLADPT"/>
    <s v="Charger"/>
    <s v="CLICC Circ Desk"/>
    <m/>
  </r>
  <r>
    <x v="29"/>
    <n v="-1"/>
    <s v="UCLA Undergrad"/>
    <s v="Undergraduate"/>
    <d v="2023-02-09T00:00:00"/>
    <s v="WALLADPT39"/>
    <s v="WALLADPT"/>
    <s v="WALLADPT"/>
    <s v="Charger"/>
    <s v="CLICC Circ Desk"/>
    <m/>
  </r>
  <r>
    <x v="29"/>
    <n v="-1"/>
    <s v="UCLA Undergrad"/>
    <s v="Undergraduate"/>
    <d v="2023-02-09T00:00:00"/>
    <s v="WALLADPT44"/>
    <s v="WALLADPT"/>
    <s v="WALLADPT"/>
    <s v="Charger"/>
    <s v="CLICC Circ Desk"/>
    <m/>
  </r>
  <r>
    <x v="29"/>
    <n v="-1"/>
    <s v="UCLA Undergrad"/>
    <s v="Undergraduate"/>
    <d v="2023-02-09T00:00:00"/>
    <s v="WALLADPT46"/>
    <s v="WALLADPT"/>
    <s v="WALLADPT"/>
    <s v="Charger"/>
    <s v="CLICC Circ Desk"/>
    <m/>
  </r>
  <r>
    <x v="29"/>
    <n v="-1"/>
    <s v="UCLA Undergrad"/>
    <s v="Undergraduate"/>
    <d v="2023-02-09T00:00:00"/>
    <s v="WALLADPT48"/>
    <s v="WALLADPT"/>
    <s v="WALLADPT"/>
    <s v="Charger"/>
    <s v="CLICC Circ Desk"/>
    <m/>
  </r>
  <r>
    <x v="29"/>
    <n v="-1"/>
    <s v="UCLA Undergrad"/>
    <s v="Undergraduate"/>
    <d v="2023-02-10T00:00:00"/>
    <s v="IPHONE42"/>
    <s v="IPHONE"/>
    <s v="IPHONE"/>
    <s v="Charger"/>
    <s v="Default Circulation Desk"/>
    <s v="IPH-LOC-04"/>
  </r>
  <r>
    <x v="29"/>
    <n v="-1"/>
    <s v="UCLA Undergrad"/>
    <s v="Undergraduate"/>
    <d v="2023-02-10T00:00:00"/>
    <s v="MACUSBC12C12"/>
    <s v="MACUSBC"/>
    <s v="MACUSBC"/>
    <s v="Charger"/>
    <s v="Default Circulation Desk"/>
    <s v="USBC-LOC-01"/>
  </r>
  <r>
    <x v="29"/>
    <n v="-1"/>
    <s v="UCLA Undergrad"/>
    <s v="Undergraduate"/>
    <d v="2023-02-16T00:00:00"/>
    <s v="CBK038"/>
    <s v="CBK"/>
    <s v="ChromeBook"/>
    <s v="Device"/>
    <s v="CLICC Circ Desk"/>
    <s v="CPOW-04"/>
  </r>
  <r>
    <x v="29"/>
    <n v="-1"/>
    <s v="UCLA Undergrad"/>
    <s v="Undergraduate"/>
    <d v="2023-02-16T00:00:00"/>
    <s v="CBK090"/>
    <s v="CBK"/>
    <s v="ChromeBook"/>
    <s v="Device"/>
    <s v="CLICC Circ Desk"/>
    <s v="CYRL-16"/>
  </r>
  <r>
    <x v="29"/>
    <n v="-1"/>
    <s v="UCLA Undergrad"/>
    <s v="Undergraduate"/>
    <d v="2023-02-16T00:00:00"/>
    <s v="CBK116"/>
    <s v="CBK"/>
    <s v="ChromeBook"/>
    <s v="Device"/>
    <s v="CLICC Circ Desk"/>
    <s v="CBIO-02"/>
  </r>
  <r>
    <x v="29"/>
    <n v="-1"/>
    <s v="UCLA Undergrad"/>
    <s v="Undergraduate"/>
    <d v="2023-02-16T00:00:00"/>
    <s v="CBK128"/>
    <s v="CBK"/>
    <s v="ChromeBook"/>
    <s v="Device"/>
    <s v="CLICC Circ Desk"/>
    <s v="CART-04"/>
  </r>
  <r>
    <x v="29"/>
    <n v="-1"/>
    <s v="UCLA Undergrad"/>
    <s v="Undergraduate"/>
    <d v="2023-02-16T00:00:00"/>
    <s v="CBK206"/>
    <s v="CBK"/>
    <s v="ChromeBook"/>
    <s v="Device"/>
    <s v="Biomed Circ Desk"/>
    <s v="CBK-BIO-17"/>
  </r>
  <r>
    <x v="29"/>
    <n v="-1"/>
    <s v="UCLA Undergrad"/>
    <s v="Undergraduate"/>
    <d v="2023-02-16T00:00:00"/>
    <s v="CBK311"/>
    <s v="CBK"/>
    <s v="ChromeBook"/>
    <s v="Device"/>
    <s v="CLICC Circ Desk"/>
    <s v="CBK-CLICC-62"/>
  </r>
  <r>
    <x v="29"/>
    <n v="-1"/>
    <s v="UCLA Undergrad"/>
    <s v="Undergraduate"/>
    <d v="2023-02-16T00:00:00"/>
    <s v="CLICC-ML-0033"/>
    <s v="CLICC-ML"/>
    <s v="MacBook"/>
    <s v="Device"/>
    <s v="CLICC Circ Desk"/>
    <s v="ITS MacBook 112"/>
  </r>
  <r>
    <x v="29"/>
    <n v="-1"/>
    <s v="UCLA Undergrad"/>
    <s v="Undergraduate"/>
    <d v="2023-02-16T00:00:00"/>
    <s v="CLICC-ML-0044"/>
    <s v="CLICC-ML"/>
    <s v="MacBook"/>
    <s v="Device"/>
    <s v="CLICC Circ Desk"/>
    <s v="ITS MacBook 25"/>
  </r>
  <r>
    <x v="29"/>
    <n v="-1"/>
    <s v="UCLA Undergrad"/>
    <s v="Undergraduate"/>
    <d v="2023-02-16T00:00:00"/>
    <s v="CLICC-ML-2026"/>
    <s v="CLICC-ML"/>
    <s v="MacBook"/>
    <s v="Device"/>
    <s v="CLICC Circ Desk"/>
    <s v="CLICC-ML-2026"/>
  </r>
  <r>
    <x v="29"/>
    <n v="-1"/>
    <s v="UCLA Undergrad"/>
    <s v="Undergraduate"/>
    <d v="2023-02-16T00:00:00"/>
    <s v="CLICC-ML-2065"/>
    <s v="CLICC-ML"/>
    <s v="MacBook"/>
    <s v="Device"/>
    <s v="CLICC Circ Desk"/>
    <s v="CLICC-ML-2065"/>
  </r>
  <r>
    <x v="29"/>
    <n v="-1"/>
    <s v="UCLA Undergrad"/>
    <s v="Undergraduate"/>
    <d v="2023-02-16T00:00:00"/>
    <s v="CLICC-ML-2068"/>
    <s v="CLICC-ML"/>
    <s v="MacBook"/>
    <s v="Device"/>
    <s v="CLICC Circ Desk"/>
    <s v="CLICC-ML-2068"/>
  </r>
  <r>
    <x v="29"/>
    <n v="-1"/>
    <s v="UCLA Undergrad"/>
    <s v="Undergraduate"/>
    <d v="2023-02-16T00:00:00"/>
    <s v="CLICC-MM-0017"/>
    <s v="CLICC-MM"/>
    <s v="iPad"/>
    <s v="Device"/>
    <s v="CLICC Circ Desk"/>
    <s v="ITS iPad 127"/>
  </r>
  <r>
    <x v="29"/>
    <n v="-1"/>
    <s v="UCLA Undergrad"/>
    <s v="Undergraduate"/>
    <d v="2023-02-16T00:00:00"/>
    <s v="CLICC-MM-0018"/>
    <s v="CLICC-MM"/>
    <s v="iPad"/>
    <s v="Device"/>
    <s v="CLICC Circ Desk"/>
    <s v="ITS iPad 160"/>
  </r>
  <r>
    <x v="29"/>
    <n v="-1"/>
    <s v="UCLA Undergrad"/>
    <s v="Undergraduate"/>
    <d v="2023-02-16T00:00:00"/>
    <s v="CLICC-MM-077"/>
    <s v="CLICC-MM"/>
    <s v="iPad"/>
    <s v="Device"/>
    <s v="CLICC Circ Desk"/>
    <m/>
  </r>
  <r>
    <x v="29"/>
    <n v="-1"/>
    <s v="UCLA Undergrad"/>
    <s v="Undergraduate"/>
    <d v="2023-02-16T00:00:00"/>
    <s v="HP081"/>
    <s v="HP"/>
    <s v="HP Laptop"/>
    <s v="Device"/>
    <s v="CLICC Circ Desk"/>
    <s v="WL-RC2-11"/>
  </r>
  <r>
    <x v="29"/>
    <n v="-1"/>
    <s v="UCLA Undergrad"/>
    <s v="Undergraduate"/>
    <d v="2023-02-22T00:00:00"/>
    <s v="CLICC-MM-088"/>
    <s v="CLICC-MM"/>
    <s v="iPad"/>
    <s v="Device"/>
    <s v="CLICC Circ Desk"/>
    <m/>
  </r>
  <r>
    <x v="29"/>
    <n v="-1"/>
    <s v="UCLA Undergrad"/>
    <s v="Undergraduate"/>
    <d v="2023-02-23T00:00:00"/>
    <s v="CBK407"/>
    <s v="CBK"/>
    <s v="ChromeBook"/>
    <s v="Device"/>
    <s v="CLICC Circ Desk"/>
    <s v="CBK-CLICC-158"/>
  </r>
  <r>
    <x v="29"/>
    <n v="-1"/>
    <s v="UCLA Undergrad"/>
    <s v="Undergraduate"/>
    <d v="2023-02-23T00:00:00"/>
    <s v="CLICC-ML-0008"/>
    <s v="CLICC-ML"/>
    <s v="MacBook"/>
    <s v="Device"/>
    <s v="CLICC Circ Desk"/>
    <s v="ITS MacBook 68"/>
  </r>
  <r>
    <x v="29"/>
    <n v="-1"/>
    <s v="UCLA Undergrad"/>
    <s v="Undergraduate"/>
    <d v="2023-02-23T00:00:00"/>
    <s v="CLICC-ML-0118"/>
    <s v="CLICC-ML"/>
    <s v="MacBook"/>
    <s v="Device"/>
    <s v="CLICC Circ Desk"/>
    <s v="ITS MacBook 150"/>
  </r>
  <r>
    <x v="29"/>
    <n v="-1"/>
    <s v="UCLA Undergrad"/>
    <s v="Undergraduate"/>
    <d v="2023-02-23T00:00:00"/>
    <s v="CLICC-ML-0127"/>
    <s v="CLICC-ML"/>
    <s v="MacBook"/>
    <s v="Device"/>
    <s v="CLICC Circ Desk"/>
    <s v="ITS MacBook 136"/>
  </r>
  <r>
    <x v="29"/>
    <n v="-1"/>
    <s v="UCLA Undergrad"/>
    <s v="Undergraduate"/>
    <d v="2023-02-23T00:00:00"/>
    <s v="CLICC-ML-2018"/>
    <s v="CLICC-ML"/>
    <s v="MacBook"/>
    <s v="Device"/>
    <s v="CLICC Circ Desk"/>
    <s v="CLICC-ML-2018"/>
  </r>
  <r>
    <x v="29"/>
    <n v="-1"/>
    <s v="UCLA Undergrad"/>
    <s v="Undergraduate"/>
    <d v="2023-02-23T00:00:00"/>
    <s v="CLICC-ML-2029"/>
    <s v="CLICC-ML"/>
    <s v="MacBook"/>
    <s v="Device"/>
    <s v="CLICC Circ Desk"/>
    <s v="CLICC-ML-2029"/>
  </r>
  <r>
    <x v="29"/>
    <n v="-1"/>
    <s v="UCLA Undergrad"/>
    <s v="Undergraduate"/>
    <d v="2023-02-23T00:00:00"/>
    <s v="CLICC-ML-2074"/>
    <s v="CLICC-ML"/>
    <s v="MacBook"/>
    <s v="Device"/>
    <s v="CLICC Circ Desk"/>
    <s v="CLICC-ML-2074"/>
  </r>
  <r>
    <x v="29"/>
    <n v="-1"/>
    <s v="UCLA Undergrad"/>
    <s v="Undergraduate"/>
    <d v="2023-02-23T00:00:00"/>
    <s v="CLICC-ML-2080"/>
    <s v="CLICC-ML"/>
    <s v="MacBook"/>
    <s v="Device"/>
    <s v="CLICC Circ Desk"/>
    <s v="CLICC-ML-2080"/>
  </r>
  <r>
    <x v="29"/>
    <n v="-1"/>
    <s v="UCLA Undergrad"/>
    <s v="Undergraduate"/>
    <d v="2023-02-23T00:00:00"/>
    <s v="CLICC-MM-0040"/>
    <s v="CLICC-MM"/>
    <s v="iPad"/>
    <s v="Device"/>
    <s v="CLICC Circ Desk"/>
    <s v="ITS iPad 63"/>
  </r>
  <r>
    <x v="29"/>
    <n v="-1"/>
    <s v="UCLA Undergrad"/>
    <s v="Undergraduate"/>
    <d v="2023-02-23T00:00:00"/>
    <s v="CLICC-MM-012"/>
    <s v="CLICC-MM"/>
    <s v="iPad"/>
    <s v="Device"/>
    <s v="CLICC Circ Desk"/>
    <m/>
  </r>
  <r>
    <x v="29"/>
    <n v="-1"/>
    <s v="UCLA Undergrad"/>
    <s v="Undergraduate"/>
    <d v="2023-02-23T00:00:00"/>
    <s v="CLICC-MM-099"/>
    <s v="CLICC-MM"/>
    <s v="iPad"/>
    <s v="Device"/>
    <s v="CLICC Circ Desk"/>
    <m/>
  </r>
  <r>
    <x v="29"/>
    <n v="-1"/>
    <s v="UCLA Undergrad"/>
    <s v="Undergraduate"/>
    <d v="2023-02-23T00:00:00"/>
    <s v="HP072"/>
    <s v="HP"/>
    <s v="HP Laptop"/>
    <s v="Device"/>
    <s v="CLICC Circ Desk"/>
    <s v="WL-RC2-02"/>
  </r>
  <r>
    <x v="30"/>
    <n v="-1"/>
    <s v="UCLA Graduate"/>
    <s v="Graduate"/>
    <d v="2023-02-10T00:00:00"/>
    <s v="HDST30"/>
    <s v="HDST"/>
    <s v="Headphones"/>
    <s v="Accessory"/>
    <s v="CLICC Circ Desk"/>
    <m/>
  </r>
  <r>
    <x v="30"/>
    <n v="-1"/>
    <s v="UCLA Graduate"/>
    <s v="Graduate"/>
    <d v="2023-02-10T00:00:00"/>
    <s v="IPHONE31"/>
    <s v="IPHONE"/>
    <s v="IPHONE"/>
    <s v="Charger"/>
    <s v="CLICC Circ Desk"/>
    <s v="IPH-YRL-07"/>
  </r>
  <r>
    <x v="30"/>
    <n v="-1"/>
    <s v="UCLA Graduate"/>
    <s v="Graduate"/>
    <d v="2023-02-10T00:00:00"/>
    <s v="IPHONE44"/>
    <s v="IPHONE"/>
    <s v="IPHONE"/>
    <s v="Charger"/>
    <s v="CLICC Circ Desk"/>
    <m/>
  </r>
  <r>
    <x v="30"/>
    <n v="-1"/>
    <s v="UCLA Graduate"/>
    <s v="Graduate"/>
    <d v="2023-02-10T00:00:00"/>
    <s v="IPHONE58"/>
    <s v="IPHONE"/>
    <s v="IPHONE"/>
    <s v="Charger"/>
    <s v="Biomed Circ Desk"/>
    <s v="IPH-BIO-02"/>
  </r>
  <r>
    <x v="30"/>
    <n v="-1"/>
    <s v="UCLA Graduate"/>
    <s v="Graduate"/>
    <d v="2023-02-10T00:00:00"/>
    <s v="MACCHRG67"/>
    <s v="MACCHRG"/>
    <s v="MACCHRG"/>
    <s v="Charger"/>
    <s v="Biomed Circ Desk"/>
    <s v="MAGT-BIO-06"/>
  </r>
  <r>
    <x v="30"/>
    <n v="-1"/>
    <s v="UCLA Graduate"/>
    <s v="Graduate"/>
    <d v="2023-02-10T00:00:00"/>
    <s v="MACUSBC08C08"/>
    <s v="MACUSBC"/>
    <s v="MACUSBC"/>
    <s v="Charger"/>
    <s v="CLICC Circ Desk"/>
    <s v="USBC-YRL-04"/>
  </r>
  <r>
    <x v="30"/>
    <n v="-1"/>
    <s v="UCLA Graduate"/>
    <s v="Graduate"/>
    <d v="2023-02-10T00:00:00"/>
    <s v="MACUSBC23C23"/>
    <s v="MACUSBC"/>
    <s v="MACUSBC"/>
    <s v="Charger"/>
    <s v="CLICC Circ Desk"/>
    <s v="USBC-POW-06"/>
  </r>
  <r>
    <x v="30"/>
    <n v="-1"/>
    <s v="UCLA Graduate"/>
    <s v="Graduate"/>
    <d v="2023-02-10T00:00:00"/>
    <s v="MACUSBC25C25"/>
    <s v="MACUSBC"/>
    <s v="MACUSBC"/>
    <s v="Charger"/>
    <s v="CLICC Circ Desk"/>
    <s v="USBC-POW-08"/>
  </r>
  <r>
    <x v="30"/>
    <n v="-1"/>
    <s v="UCLA Graduate"/>
    <s v="Graduate"/>
    <d v="2023-02-10T00:00:00"/>
    <s v="WALLADPT22"/>
    <s v="WALLADPT"/>
    <s v="WALLADPT"/>
    <s v="Charger"/>
    <s v="Biomed Circ Desk"/>
    <s v="ADP-BIO-06"/>
  </r>
  <r>
    <x v="30"/>
    <n v="-1"/>
    <s v="UCLA Graduate"/>
    <s v="Graduate"/>
    <d v="2023-02-10T00:00:00"/>
    <s v="WALLADPT24"/>
    <s v="WALLADPT"/>
    <s v="WALLADPT"/>
    <s v="Charger"/>
    <s v="CLICC Circ Desk"/>
    <s v="ADP-YRL-01"/>
  </r>
  <r>
    <x v="30"/>
    <n v="-1"/>
    <s v="UCLA Graduate"/>
    <s v="Graduate"/>
    <d v="2023-02-10T00:00:00"/>
    <s v="WALLADPT40"/>
    <s v="WALLADPT"/>
    <s v="WALLADPT"/>
    <s v="Charger"/>
    <s v="CLICC Circ Desk"/>
    <m/>
  </r>
  <r>
    <x v="30"/>
    <n v="-1"/>
    <s v="UCLA Graduate"/>
    <s v="Graduate"/>
    <d v="2023-02-13T00:00:00"/>
    <s v="BIOUSBCVGA02"/>
    <s v="BIOUSBCVGA"/>
    <s v="BIOUSBCVGA"/>
    <s v="Cable"/>
    <s v="Biomed Circ Desk"/>
    <s v="BIO-USBC-VGA-02"/>
  </r>
  <r>
    <x v="30"/>
    <n v="-1"/>
    <s v="UCLA Graduate"/>
    <s v="Graduate"/>
    <d v="2023-02-13T00:00:00"/>
    <s v="HDMIC34"/>
    <s v="HDMIC"/>
    <s v="HDMIC"/>
    <s v="Cable"/>
    <s v="Biomed Circ Desk"/>
    <s v="HDMC-BIO-04"/>
  </r>
  <r>
    <x v="30"/>
    <n v="-1"/>
    <s v="UCLA Graduate"/>
    <s v="Graduate"/>
    <d v="2023-02-13T00:00:00"/>
    <s v="VGAC43"/>
    <s v="VGAC"/>
    <s v="VGA Cable"/>
    <s v="Cable"/>
    <s v="Biomed Circ Desk"/>
    <s v="VGAC-BIO-14"/>
  </r>
  <r>
    <x v="30"/>
    <n v="-1"/>
    <s v="UCLA Graduate"/>
    <s v="Graduate"/>
    <d v="2023-02-17T00:00:00"/>
    <s v="CBK417"/>
    <s v="CBK"/>
    <s v="ChromeBook"/>
    <s v="Device"/>
    <s v="Default Circulation Desk"/>
    <s v="CBK-CLICC-168"/>
  </r>
  <r>
    <x v="30"/>
    <n v="-1"/>
    <s v="UCLA Graduate"/>
    <s v="Graduate"/>
    <d v="2023-02-17T00:00:00"/>
    <s v="CLICC-ML-2062"/>
    <s v="CLICC-ML"/>
    <s v="MacBook"/>
    <s v="Device"/>
    <s v="CLICC Circ Desk"/>
    <s v="CLICC-ML-2062"/>
  </r>
  <r>
    <x v="30"/>
    <n v="-1"/>
    <s v="UCLA Graduate"/>
    <s v="Graduate"/>
    <d v="2023-02-17T00:00:00"/>
    <s v="CLICC-MM-0011"/>
    <s v="CLICC-MM"/>
    <s v="iPad"/>
    <s v="Device"/>
    <s v="CLICC Circ Desk"/>
    <s v="ITS iPad 184"/>
  </r>
  <r>
    <x v="30"/>
    <n v="-1"/>
    <s v="UCLA Graduate"/>
    <s v="Graduate"/>
    <d v="2023-02-17T00:00:00"/>
    <s v="CLICC-MM-0018"/>
    <s v="CLICC-MM"/>
    <s v="iPad"/>
    <s v="Device"/>
    <s v="CLICC Circ Desk"/>
    <s v="ITS iPad 160"/>
  </r>
  <r>
    <x v="30"/>
    <n v="-1"/>
    <s v="UCLA Graduate"/>
    <s v="Graduate"/>
    <d v="2023-02-17T00:00:00"/>
    <s v="CLICC-MM-0039"/>
    <s v="CLICC-MM"/>
    <s v="iPad"/>
    <s v="Device"/>
    <s v="CLICC Circ Desk"/>
    <s v="ITS iPad 97"/>
  </r>
  <r>
    <x v="30"/>
    <n v="-1"/>
    <s v="UCLA Graduate"/>
    <s v="Graduate"/>
    <d v="2023-02-17T00:00:00"/>
    <s v="CLICC-MM-0072"/>
    <s v="CLICC-MM"/>
    <s v="iPad"/>
    <s v="Device"/>
    <s v="CLICC Circ Desk"/>
    <s v="ITS iPad 252"/>
  </r>
  <r>
    <x v="30"/>
    <n v="-1"/>
    <s v="UCLA Graduate"/>
    <s v="Graduate"/>
    <d v="2023-02-17T00:00:00"/>
    <s v="CLICC-MM-0168"/>
    <s v="CLICC-MM"/>
    <s v="iPad"/>
    <s v="Device"/>
    <s v="CLICC Circ Desk"/>
    <s v="ITS iPad 193"/>
  </r>
  <r>
    <x v="30"/>
    <n v="-1"/>
    <s v="UCLA Graduate"/>
    <s v="Graduate"/>
    <d v="2023-02-17T00:00:00"/>
    <s v="CLICC-MM-028"/>
    <s v="CLICC-MM"/>
    <s v="iPad"/>
    <s v="Device"/>
    <s v="CLICC Circ Desk"/>
    <m/>
  </r>
  <r>
    <x v="30"/>
    <n v="-1"/>
    <s v="UCLA Graduate"/>
    <s v="Graduate"/>
    <d v="2023-02-17T00:00:00"/>
    <s v="HP022"/>
    <s v="HP"/>
    <s v="HP Laptop"/>
    <s v="Device"/>
    <s v="CLICC Circ Desk"/>
    <s v="WL-BCR-12"/>
  </r>
  <r>
    <x v="30"/>
    <n v="-1"/>
    <s v="UCLA Graduate"/>
    <s v="Graduate"/>
    <d v="2023-02-24T00:00:00"/>
    <s v="CLICC-ML-0103"/>
    <s v="CLICC-ML"/>
    <s v="MacBook"/>
    <s v="Device"/>
    <s v="CLICC Circ Desk"/>
    <s v="ITS MacBook 77"/>
  </r>
  <r>
    <x v="30"/>
    <n v="-1"/>
    <s v="UCLA Graduate"/>
    <s v="Graduate"/>
    <d v="2023-02-24T00:00:00"/>
    <s v="HP134"/>
    <s v="HP"/>
    <s v="HP Laptop"/>
    <s v="Device"/>
    <s v="CLICC Circ Desk"/>
    <s v="WL-PC2-23"/>
  </r>
  <r>
    <x v="30"/>
    <n v="-1"/>
    <s v="UCLA Music Grad"/>
    <s v="Graduate"/>
    <d v="2023-02-10T00:00:00"/>
    <s v="IPHONE02"/>
    <s v="IPHONE"/>
    <s v="IPHONE"/>
    <s v="Charger"/>
    <s v="Music Circ Desk"/>
    <s v="IPH-MUS-02"/>
  </r>
  <r>
    <x v="30"/>
    <n v="-1"/>
    <s v="UCLA Music Grad"/>
    <s v="Graduate"/>
    <d v="2023-02-10T00:00:00"/>
    <s v="OMNI29"/>
    <s v="OMNI"/>
    <s v="OMNI"/>
    <s v="Charger"/>
    <s v="Music Circ Desk"/>
    <s v="OMN-MUS-09"/>
  </r>
  <r>
    <x v="30"/>
    <n v="-1"/>
    <s v="UCLA Staff"/>
    <s v="Staff"/>
    <d v="2023-02-17T00:00:00"/>
    <s v="OMNI41"/>
    <s v="OMNI"/>
    <s v="OMNI"/>
    <s v="Charger"/>
    <s v="CLICC Circ Desk"/>
    <m/>
  </r>
  <r>
    <x v="30"/>
    <n v="-1"/>
    <s v="UCLA Undergrad"/>
    <s v="Undergraduate"/>
    <d v="2023-02-10T00:00:00"/>
    <s v="ANDROID13"/>
    <s v="ANDROID"/>
    <s v="Android Charger"/>
    <s v="Charger"/>
    <s v="CLICC Circ Desk"/>
    <s v="AND-YRL-01"/>
  </r>
  <r>
    <x v="30"/>
    <n v="-1"/>
    <s v="UCLA Undergrad"/>
    <s v="Undergraduate"/>
    <d v="2023-02-10T00:00:00"/>
    <s v="ANDROID27"/>
    <s v="ANDROID"/>
    <s v="Android Charger"/>
    <s v="Charger"/>
    <s v="Biomed Circ Desk"/>
    <s v="AND-BIO-03"/>
  </r>
  <r>
    <x v="30"/>
    <n v="-1"/>
    <s v="UCLA Undergrad"/>
    <s v="Undergraduate"/>
    <d v="2023-02-10T00:00:00"/>
    <s v="CALC08"/>
    <s v="CALC"/>
    <s v="CALC"/>
    <s v="Accessory"/>
    <s v="CLICC Circ Desk"/>
    <s v="CAL-POW-07"/>
  </r>
  <r>
    <x v="30"/>
    <n v="-1"/>
    <s v="UCLA Undergrad"/>
    <s v="Undergraduate"/>
    <d v="2023-02-10T00:00:00"/>
    <s v="CALC24"/>
    <s v="CALC"/>
    <s v="CALC"/>
    <s v="Accessory"/>
    <s v="SEL Boelter Circ Desk"/>
    <m/>
  </r>
  <r>
    <x v="30"/>
    <n v="-1"/>
    <s v="UCLA Undergrad"/>
    <s v="Undergraduate"/>
    <d v="2023-02-10T00:00:00"/>
    <s v="FAC486"/>
    <s v="FAC"/>
    <s v="iPad"/>
    <s v="Device"/>
    <s v="CLICC Circ Desk"/>
    <s v="ITS iPad 86"/>
  </r>
  <r>
    <x v="30"/>
    <n v="-1"/>
    <s v="UCLA Undergrad"/>
    <s v="Undergraduate"/>
    <d v="2023-02-10T00:00:00"/>
    <s v="HDMIC09"/>
    <s v="HDMIC"/>
    <s v="HDMIC"/>
    <s v="Cable"/>
    <s v="CLICC Circ Desk"/>
    <s v="HDMC-YRL-01"/>
  </r>
  <r>
    <x v="30"/>
    <n v="-1"/>
    <s v="UCLA Undergrad"/>
    <s v="Undergraduate"/>
    <d v="2023-02-10T00:00:00"/>
    <s v="HPUSBC12"/>
    <s v="HPUSBC"/>
    <s v="HPUSBC"/>
    <s v="Charger"/>
    <s v="SEL Boelter Circ Desk"/>
    <m/>
  </r>
  <r>
    <x v="30"/>
    <n v="-1"/>
    <s v="UCLA Undergrad"/>
    <s v="Undergraduate"/>
    <d v="2023-02-10T00:00:00"/>
    <s v="HPUSBC13"/>
    <s v="HPUSBC"/>
    <s v="HPUSBC"/>
    <s v="Charger"/>
    <s v="SEL Boelter Circ Desk"/>
    <m/>
  </r>
  <r>
    <x v="30"/>
    <n v="-1"/>
    <s v="UCLA Undergrad"/>
    <s v="Undergraduate"/>
    <d v="2023-02-10T00:00:00"/>
    <s v="IPHONE02"/>
    <s v="IPHONE"/>
    <s v="IPHONE"/>
    <s v="Charger"/>
    <s v="Music Circ Desk"/>
    <s v="IPH-MUS-02"/>
  </r>
  <r>
    <x v="30"/>
    <n v="-1"/>
    <s v="UCLA Undergrad"/>
    <s v="Undergraduate"/>
    <d v="2023-02-10T00:00:00"/>
    <s v="IPHONE03"/>
    <s v="IPHONE"/>
    <s v="IPHONE"/>
    <s v="Charger"/>
    <s v="Music Circ Desk"/>
    <s v="IPH-MUS-03"/>
  </r>
  <r>
    <x v="30"/>
    <n v="-1"/>
    <s v="UCLA Undergrad"/>
    <s v="Undergraduate"/>
    <d v="2023-02-10T00:00:00"/>
    <s v="IPHONE37"/>
    <s v="IPHONE"/>
    <s v="IPHONE"/>
    <s v="Charger"/>
    <s v="CLICC Circ Desk"/>
    <s v="IPH-YRL-13"/>
  </r>
  <r>
    <x v="30"/>
    <n v="-1"/>
    <s v="UCLA Undergrad"/>
    <s v="Undergraduate"/>
    <d v="2023-02-10T00:00:00"/>
    <s v="IPHONE46"/>
    <s v="IPHONE"/>
    <s v="IPHONE"/>
    <s v="Charger"/>
    <s v="CLICC Circ Desk"/>
    <s v="IPH-POW-02"/>
  </r>
  <r>
    <x v="30"/>
    <n v="-1"/>
    <s v="UCLA Undergrad"/>
    <s v="Undergraduate"/>
    <d v="2023-02-10T00:00:00"/>
    <s v="IPHONE48"/>
    <s v="IPHONE"/>
    <s v="IPHONE"/>
    <s v="Charger"/>
    <s v="CLICC Circ Desk"/>
    <s v="IPH-POW-04"/>
  </r>
  <r>
    <x v="30"/>
    <n v="-1"/>
    <s v="UCLA Undergrad"/>
    <s v="Undergraduate"/>
    <d v="2023-02-10T00:00:00"/>
    <s v="IPHONE52"/>
    <s v="IPHONE"/>
    <s v="IPHONE"/>
    <s v="Charger"/>
    <s v="CLICC Circ Desk"/>
    <s v="IPH-POW-08"/>
  </r>
  <r>
    <x v="30"/>
    <n v="-1"/>
    <s v="UCLA Undergrad"/>
    <s v="Undergraduate"/>
    <d v="2023-02-10T00:00:00"/>
    <s v="IPHONE54"/>
    <s v="IPHONE"/>
    <s v="IPHONE"/>
    <s v="Charger"/>
    <s v="CLICC Circ Desk"/>
    <s v="IPH-POW-10"/>
  </r>
  <r>
    <x v="30"/>
    <n v="-1"/>
    <s v="UCLA Undergrad"/>
    <s v="Undergraduate"/>
    <d v="2023-02-10T00:00:00"/>
    <s v="IPHONE57"/>
    <s v="IPHONE"/>
    <s v="IPHONE"/>
    <s v="Charger"/>
    <s v="Biomed Circ Desk"/>
    <s v="IPH-BIO-01"/>
  </r>
  <r>
    <x v="30"/>
    <n v="-1"/>
    <s v="UCLA Undergrad"/>
    <s v="Undergraduate"/>
    <d v="2023-02-10T00:00:00"/>
    <s v="IPHONE67"/>
    <s v="IPHONE"/>
    <s v="IPHONE"/>
    <s v="Charger"/>
    <s v="Default Circulation Desk"/>
    <m/>
  </r>
  <r>
    <x v="30"/>
    <n v="-1"/>
    <s v="UCLA Undergrad"/>
    <s v="Undergraduate"/>
    <d v="2023-02-10T00:00:00"/>
    <s v="MACUSBC05C05"/>
    <s v="MACUSBC"/>
    <s v="MACUSBC"/>
    <s v="Charger"/>
    <s v="CLICC Circ Desk"/>
    <s v="USBC-YRL-01"/>
  </r>
  <r>
    <x v="30"/>
    <n v="-1"/>
    <s v="UCLA Undergrad"/>
    <s v="Undergraduate"/>
    <d v="2023-02-10T00:00:00"/>
    <s v="MACUSBC07C07"/>
    <s v="MACUSBC"/>
    <s v="MACUSBC"/>
    <s v="Charger"/>
    <s v="CLICC Circ Desk"/>
    <s v="USBC-YRL-03"/>
  </r>
  <r>
    <x v="30"/>
    <n v="-1"/>
    <s v="UCLA Undergrad"/>
    <s v="Undergraduate"/>
    <d v="2023-02-10T00:00:00"/>
    <s v="MACUSBC08C08"/>
    <s v="MACUSBC"/>
    <s v="MACUSBC"/>
    <s v="Charger"/>
    <s v="CLICC Circ Desk"/>
    <s v="USBC-YRL-04"/>
  </r>
  <r>
    <x v="30"/>
    <n v="-1"/>
    <s v="UCLA Undergrad"/>
    <s v="Undergraduate"/>
    <d v="2023-02-10T00:00:00"/>
    <s v="MACUSBC13C13"/>
    <s v="MACUSBC"/>
    <s v="MACUSBC"/>
    <s v="Charger"/>
    <s v="Default Circulation Desk"/>
    <s v="USBC-LOC-02"/>
  </r>
  <r>
    <x v="30"/>
    <n v="-1"/>
    <s v="UCLA Undergrad"/>
    <s v="Undergraduate"/>
    <d v="2023-02-10T00:00:00"/>
    <s v="MACUSBC23C23"/>
    <s v="MACUSBC"/>
    <s v="MACUSBC"/>
    <s v="Charger"/>
    <s v="CLICC Circ Desk"/>
    <s v="USBC-POW-06"/>
  </r>
  <r>
    <x v="30"/>
    <n v="-1"/>
    <s v="UCLA Undergrad"/>
    <s v="Undergraduate"/>
    <d v="2023-02-10T00:00:00"/>
    <s v="MACUSBC24C24"/>
    <s v="MACUSBC"/>
    <s v="MACUSBC"/>
    <s v="Charger"/>
    <s v="CLICC Circ Desk"/>
    <s v="USBC-POW-07"/>
  </r>
  <r>
    <x v="30"/>
    <n v="-1"/>
    <s v="UCLA Undergrad"/>
    <s v="Undergraduate"/>
    <d v="2023-02-10T00:00:00"/>
    <s v="MACUSBC25C25"/>
    <s v="MACUSBC"/>
    <s v="MACUSBC"/>
    <s v="Charger"/>
    <s v="CLICC Circ Desk"/>
    <s v="USBC-POW-08"/>
  </r>
  <r>
    <x v="30"/>
    <n v="-1"/>
    <s v="UCLA Undergrad"/>
    <s v="Undergraduate"/>
    <d v="2023-02-10T00:00:00"/>
    <s v="OMNI28"/>
    <s v="OMNI"/>
    <s v="OMNI"/>
    <s v="Charger"/>
    <s v="Music Circ Desk"/>
    <s v="OMN-MUS-08"/>
  </r>
  <r>
    <x v="30"/>
    <n v="-1"/>
    <s v="UCLA Undergrad"/>
    <s v="Undergraduate"/>
    <d v="2023-02-10T00:00:00"/>
    <s v="OMNI50"/>
    <s v="OMNI"/>
    <s v="OMNI"/>
    <s v="Charger"/>
    <s v="CLICC Circ Desk"/>
    <m/>
  </r>
  <r>
    <x v="30"/>
    <n v="-1"/>
    <s v="UCLA Undergrad"/>
    <s v="Undergraduate"/>
    <d v="2023-02-10T00:00:00"/>
    <s v="UVGA17"/>
    <s v="UVGA"/>
    <s v="UVGA"/>
    <s v="Cable"/>
    <s v="CLICC Circ Desk"/>
    <m/>
  </r>
  <r>
    <x v="30"/>
    <n v="-1"/>
    <s v="UCLA Undergrad"/>
    <s v="Undergraduate"/>
    <d v="2023-02-10T00:00:00"/>
    <s v="WALLADPT12"/>
    <s v="WALLADPT"/>
    <s v="WALLADPT"/>
    <s v="Charger"/>
    <s v="CLICC Circ Desk"/>
    <s v="ADP-POW-01"/>
  </r>
  <r>
    <x v="30"/>
    <n v="-1"/>
    <s v="UCLA Undergrad"/>
    <s v="Undergraduate"/>
    <d v="2023-02-10T00:00:00"/>
    <s v="WALLADPT23"/>
    <s v="WALLADPT"/>
    <s v="WALLADPT"/>
    <s v="Charger"/>
    <s v="Biomed Circ Desk"/>
    <s v="ADP-BIO-07"/>
  </r>
  <r>
    <x v="30"/>
    <n v="-1"/>
    <s v="UCLA Undergrad"/>
    <s v="Undergraduate"/>
    <d v="2023-02-10T00:00:00"/>
    <s v="WALLADPT25"/>
    <s v="WALLADPT"/>
    <s v="WALLADPT"/>
    <s v="Charger"/>
    <s v="CLICC Circ Desk"/>
    <s v="ADP-YRL-02"/>
  </r>
  <r>
    <x v="30"/>
    <n v="-1"/>
    <s v="UCLA Undergrad"/>
    <s v="Undergraduate"/>
    <d v="2023-02-10T00:00:00"/>
    <s v="WALLADPT35"/>
    <s v="WALLADPT"/>
    <s v="WALLADPT"/>
    <s v="Charger"/>
    <s v="CLICC Circ Desk"/>
    <m/>
  </r>
  <r>
    <x v="30"/>
    <n v="-1"/>
    <s v="UCLA Undergrad"/>
    <s v="Undergraduate"/>
    <d v="2023-02-10T00:00:00"/>
    <s v="WALLADPT38"/>
    <s v="WALLADPT"/>
    <s v="WALLADPT"/>
    <s v="Charger"/>
    <s v="CLICC Circ Desk"/>
    <m/>
  </r>
  <r>
    <x v="30"/>
    <n v="-1"/>
    <s v="UCLA Undergrad"/>
    <s v="Undergraduate"/>
    <d v="2023-02-10T00:00:00"/>
    <s v="WALLADPT46"/>
    <s v="WALLADPT"/>
    <s v="WALLADPT"/>
    <s v="Charger"/>
    <s v="CLICC Circ Desk"/>
    <m/>
  </r>
  <r>
    <x v="30"/>
    <n v="-1"/>
    <s v="UCLA Undergrad"/>
    <s v="Undergraduate"/>
    <d v="2023-02-10T00:00:00"/>
    <s v="WALLADPT47"/>
    <s v="WALLADPT"/>
    <s v="WALLADPT"/>
    <s v="Charger"/>
    <s v="CLICC Circ Desk"/>
    <m/>
  </r>
  <r>
    <x v="30"/>
    <n v="-1"/>
    <s v="UCLA Undergrad"/>
    <s v="Undergraduate"/>
    <d v="2023-02-17T00:00:00"/>
    <s v="CBK158"/>
    <s v="CBK"/>
    <s v="ChromeBook"/>
    <s v="Device"/>
    <s v="CLICC Circ Desk"/>
    <s v="CL-BOE-04"/>
  </r>
  <r>
    <x v="30"/>
    <n v="-1"/>
    <s v="UCLA Undergrad"/>
    <s v="Undergraduate"/>
    <d v="2023-02-17T00:00:00"/>
    <s v="CBK322"/>
    <s v="CBK"/>
    <s v="ChromeBook"/>
    <s v="Device"/>
    <s v="Default Circulation Desk"/>
    <s v="CBK-CLICC-73"/>
  </r>
  <r>
    <x v="30"/>
    <n v="-1"/>
    <s v="UCLA Undergrad"/>
    <s v="Undergraduate"/>
    <d v="2023-02-17T00:00:00"/>
    <s v="CBK415"/>
    <s v="CBK"/>
    <s v="ChromeBook"/>
    <s v="Device"/>
    <s v="Default Circulation Desk"/>
    <s v="CBK-CLICC-166"/>
  </r>
  <r>
    <x v="30"/>
    <n v="-1"/>
    <s v="UCLA Undergrad"/>
    <s v="Undergraduate"/>
    <d v="2023-02-17T00:00:00"/>
    <s v="CBK416"/>
    <s v="CBK"/>
    <s v="ChromeBook"/>
    <s v="Device"/>
    <s v="Default Circulation Desk"/>
    <s v="CBK-CLICC-167"/>
  </r>
  <r>
    <x v="30"/>
    <n v="-1"/>
    <s v="UCLA Undergrad"/>
    <s v="Undergraduate"/>
    <d v="2023-02-17T00:00:00"/>
    <s v="CBK418"/>
    <s v="CBK"/>
    <s v="ChromeBook"/>
    <s v="Device"/>
    <s v="Default Circulation Desk"/>
    <s v="CBK-CLICC-169"/>
  </r>
  <r>
    <x v="30"/>
    <n v="-1"/>
    <s v="UCLA Undergrad"/>
    <s v="Undergraduate"/>
    <d v="2023-02-17T00:00:00"/>
    <s v="CLICC-ML-0007"/>
    <s v="CLICC-ML"/>
    <s v="MacBook"/>
    <s v="Device"/>
    <s v="CLICC Circ Desk"/>
    <s v="ITS MacBook 143"/>
  </r>
  <r>
    <x v="30"/>
    <n v="-1"/>
    <s v="UCLA Undergrad"/>
    <s v="Undergraduate"/>
    <d v="2023-02-17T00:00:00"/>
    <s v="CLICC-ML-0104"/>
    <s v="CLICC-ML"/>
    <s v="MacBook"/>
    <s v="Device"/>
    <s v="CLICC Circ Desk"/>
    <s v="ITS MacBook 35"/>
  </r>
  <r>
    <x v="30"/>
    <n v="-1"/>
    <s v="UCLA Undergrad"/>
    <s v="Undergraduate"/>
    <d v="2023-02-17T00:00:00"/>
    <s v="CLICC-ML-0131"/>
    <s v="CLICC-ML"/>
    <s v="MacBook"/>
    <s v="Device"/>
    <s v="CLICC Circ Desk"/>
    <s v="ITS MacBook 113"/>
  </r>
  <r>
    <x v="30"/>
    <n v="-1"/>
    <s v="UCLA Undergrad"/>
    <s v="Undergraduate"/>
    <d v="2023-02-17T00:00:00"/>
    <s v="CLICC-MM-0006"/>
    <s v="CLICC-MM"/>
    <s v="iPad"/>
    <s v="Device"/>
    <s v="CLICC Circ Desk"/>
    <s v="ITS iPad 323"/>
  </r>
  <r>
    <x v="30"/>
    <n v="-1"/>
    <s v="UCLA Undergrad"/>
    <s v="Undergraduate"/>
    <d v="2023-02-17T00:00:00"/>
    <s v="CLICC-MM-0124"/>
    <s v="CLICC-MM"/>
    <s v="iPad"/>
    <s v="Device"/>
    <s v="CLICC Circ Desk"/>
    <s v="ITS iPad 257"/>
  </r>
  <r>
    <x v="30"/>
    <n v="-1"/>
    <s v="UCLA Undergrad"/>
    <s v="Undergraduate"/>
    <d v="2023-02-17T00:00:00"/>
    <s v="CLICC-MM-0167"/>
    <s v="CLICC-MM"/>
    <s v="iPad"/>
    <s v="Device"/>
    <s v="CLICC Circ Desk"/>
    <s v="ITS iPad 259"/>
  </r>
  <r>
    <x v="30"/>
    <n v="-1"/>
    <s v="UCLA Undergrad"/>
    <s v="Undergraduate"/>
    <d v="2023-02-17T00:00:00"/>
    <s v="CLICC-MM-095"/>
    <s v="CLICC-MM"/>
    <s v="iPad"/>
    <s v="Device"/>
    <s v="CLICC Circ Desk"/>
    <m/>
  </r>
  <r>
    <x v="30"/>
    <n v="-1"/>
    <s v="UCLA Undergrad"/>
    <s v="Undergraduate"/>
    <d v="2023-02-17T00:00:00"/>
    <s v="FAC561"/>
    <s v="FAC"/>
    <s v="iPad"/>
    <s v="Device"/>
    <s v="CLICC Circ Desk"/>
    <s v="ITS iPad 161"/>
  </r>
  <r>
    <x v="30"/>
    <n v="-1"/>
    <s v="UCLA Undergrad"/>
    <s v="Undergraduate"/>
    <d v="2023-02-17T00:00:00"/>
    <s v="HP034"/>
    <s v="HP"/>
    <s v="HP Laptop"/>
    <s v="Device"/>
    <s v="CLICC Circ Desk"/>
    <s v="WL-GEO-004"/>
  </r>
  <r>
    <x v="30"/>
    <n v="-1"/>
    <s v="UCLA Undergrad"/>
    <s v="Undergraduate"/>
    <d v="2023-02-17T00:00:00"/>
    <s v="HP132"/>
    <s v="HP"/>
    <s v="HP Laptop"/>
    <s v="Device"/>
    <s v="CLICC Circ Desk"/>
    <s v="WL-PC2-21"/>
  </r>
  <r>
    <x v="30"/>
    <n v="-1"/>
    <s v="UCLA Undergrad"/>
    <s v="Undergraduate"/>
    <d v="2023-02-17T00:00:00"/>
    <s v="HP155"/>
    <s v="HP"/>
    <s v="HP Laptop"/>
    <s v="Device"/>
    <s v="CLICC Circ Desk"/>
    <s v="WL-LAB-04"/>
  </r>
  <r>
    <x v="30"/>
    <n v="-1"/>
    <s v="UCLA Undergrad"/>
    <s v="Undergraduate"/>
    <d v="2023-02-19T00:00:00"/>
    <s v="CLICC-ML-2098"/>
    <s v="CLICC-ML"/>
    <s v="MacBook"/>
    <s v="Device"/>
    <s v="CLICC Circ Desk"/>
    <s v="CLICC-ML-2098"/>
  </r>
  <r>
    <x v="30"/>
    <n v="-1"/>
    <s v="UCLA Undergrad"/>
    <s v="Undergraduate"/>
    <d v="2023-02-21T00:00:00"/>
    <s v="HP150"/>
    <s v="HP"/>
    <s v="HP Laptop"/>
    <s v="Device"/>
    <s v="CLICC Circ Desk"/>
    <s v="WL-LTL-04"/>
  </r>
  <r>
    <x v="30"/>
    <n v="-1"/>
    <s v="UCLA Undergrad"/>
    <s v="Undergraduate"/>
    <d v="2023-02-22T00:00:00"/>
    <s v="CLICC-ML-0139"/>
    <s v="CLICC-ML"/>
    <s v="MacBook"/>
    <s v="Device"/>
    <s v="CLICC Circ Desk"/>
    <s v="ITS MacBook 122"/>
  </r>
  <r>
    <x v="30"/>
    <n v="-1"/>
    <s v="UCLA Undergrad"/>
    <s v="Undergraduate"/>
    <d v="2023-02-22T00:00:00"/>
    <s v="CLICC-MM-037"/>
    <s v="CLICC-MM"/>
    <s v="iPad"/>
    <s v="Device"/>
    <s v="CLICC Circ Desk"/>
    <m/>
  </r>
  <r>
    <x v="30"/>
    <n v="-1"/>
    <s v="UCLA Undergrad"/>
    <s v="Undergraduate"/>
    <d v="2023-02-24T00:00:00"/>
    <s v="CLICC-ML-2024"/>
    <s v="CLICC-ML"/>
    <s v="MacBook"/>
    <s v="Device"/>
    <s v="CLICC Circ Desk"/>
    <s v="CLICC-ML-2024"/>
  </r>
  <r>
    <x v="30"/>
    <n v="-1"/>
    <s v="UCLA Undergrad"/>
    <s v="Undergraduate"/>
    <d v="2023-02-24T00:00:00"/>
    <s v="CLICC-ML-2091"/>
    <s v="CLICC-ML"/>
    <s v="MacBook"/>
    <s v="Device"/>
    <s v="CLICC Circ Desk"/>
    <s v="CLICC-ML-2091"/>
  </r>
  <r>
    <x v="30"/>
    <n v="-1"/>
    <s v="UCLA Undergrad"/>
    <s v="Undergraduate"/>
    <d v="2023-02-24T00:00:00"/>
    <s v="CLICC-MM-0141"/>
    <s v="CLICC-MM"/>
    <s v="iPad"/>
    <s v="Device"/>
    <s v="CLICC Circ Desk"/>
    <s v="ITS iPad 254"/>
  </r>
  <r>
    <x v="30"/>
    <n v="-1"/>
    <s v="UCLA Undergrad"/>
    <s v="Undergraduate"/>
    <d v="2023-02-24T00:00:00"/>
    <s v="CLICC-MM-0167"/>
    <s v="CLICC-MM"/>
    <s v="iPad"/>
    <s v="Device"/>
    <s v="CLICC Circ Desk"/>
    <s v="ITS iPad 259"/>
  </r>
  <r>
    <x v="30"/>
    <n v="-1"/>
    <s v="UCLA Undergrad"/>
    <s v="Undergraduate"/>
    <d v="2023-02-24T00:00:00"/>
    <s v="HP003"/>
    <s v="HP"/>
    <s v="HP Laptop"/>
    <s v="Device"/>
    <s v="CLICC Circ Desk"/>
    <s v="WL-BIO-03"/>
  </r>
  <r>
    <x v="30"/>
    <n v="-1"/>
    <s v="UCLA Undergrad"/>
    <s v="Undergraduate"/>
    <d v="2023-02-24T00:00:00"/>
    <s v="HP126"/>
    <s v="HP"/>
    <s v="HP Laptop"/>
    <s v="Device"/>
    <s v="CLICC Circ Desk"/>
    <s v="WL-PC2-15"/>
  </r>
  <r>
    <x v="30"/>
    <n v="-1"/>
    <s v="UCLA Undergrad"/>
    <s v="Undergraduate"/>
    <d v="2023-02-24T00:00:00"/>
    <s v="HP141"/>
    <s v="HP"/>
    <s v="HP Laptop"/>
    <s v="Device"/>
    <s v="CLICC Circ Desk"/>
    <s v="WL-PC2-30"/>
  </r>
  <r>
    <x v="30"/>
    <n v="9398388780006530"/>
    <s v="UCLA Undergrad"/>
    <s v="Undergraduate"/>
    <d v="2023-02-10T00:00:00"/>
    <s v="IPHONE68"/>
    <s v="IPHONE"/>
    <s v="IPHONE"/>
    <s v="Charger"/>
    <s v="Default Circulation Desk"/>
    <m/>
  </r>
  <r>
    <x v="31"/>
    <n v="-1"/>
    <s v="UCLA Graduate"/>
    <s v="Graduate"/>
    <d v="2023-02-11T00:00:00"/>
    <s v="MACUSBC24C24"/>
    <s v="MACUSBC"/>
    <s v="MACUSBC"/>
    <s v="Charger"/>
    <s v="CLICC Circ Desk"/>
    <s v="USBC-POW-07"/>
  </r>
  <r>
    <x v="31"/>
    <n v="-1"/>
    <s v="UCLA Graduate"/>
    <s v="Graduate"/>
    <d v="2023-02-18T00:00:00"/>
    <s v="CBK202"/>
    <s v="CBK"/>
    <s v="ChromeBook"/>
    <s v="Device"/>
    <s v="Biomed Circ Desk"/>
    <s v="CBK-BIO-13"/>
  </r>
  <r>
    <x v="31"/>
    <n v="-1"/>
    <s v="UCLA Graduate"/>
    <s v="Graduate"/>
    <d v="2023-02-18T00:00:00"/>
    <s v="CBK208"/>
    <s v="CBK"/>
    <s v="ChromeBook"/>
    <s v="Device"/>
    <s v="Biomed Circ Desk"/>
    <s v="CBK-BIO-19"/>
  </r>
  <r>
    <x v="31"/>
    <n v="-1"/>
    <s v="UCLA Graduate"/>
    <s v="Graduate"/>
    <d v="2023-02-25T00:00:00"/>
    <s v="CLICC-ML-0137"/>
    <s v="CLICC-ML"/>
    <s v="MacBook"/>
    <s v="Device"/>
    <s v="CLICC Circ Desk"/>
    <s v="ITS MacBook 60"/>
  </r>
  <r>
    <x v="31"/>
    <n v="-1"/>
    <s v="UCLA Undergrad"/>
    <s v="Undergraduate"/>
    <d v="2023-02-11T00:00:00"/>
    <s v="HDMIC09"/>
    <s v="HDMIC"/>
    <s v="HDMIC"/>
    <s v="Cable"/>
    <s v="CLICC Circ Desk"/>
    <s v="HDMC-YRL-01"/>
  </r>
  <r>
    <x v="31"/>
    <n v="-1"/>
    <s v="UCLA Undergrad"/>
    <s v="Undergraduate"/>
    <d v="2023-02-11T00:00:00"/>
    <s v="HDST07"/>
    <s v="HDST"/>
    <s v="Headphones"/>
    <s v="Accessory"/>
    <s v="CLICC Circ Desk"/>
    <s v="HDS-YRL-01"/>
  </r>
  <r>
    <x v="31"/>
    <n v="-1"/>
    <s v="UCLA Undergrad"/>
    <s v="Undergraduate"/>
    <d v="2023-02-11T00:00:00"/>
    <s v="MACUSBC05C05"/>
    <s v="MACUSBC"/>
    <s v="MACUSBC"/>
    <s v="Charger"/>
    <s v="CLICC Circ Desk"/>
    <s v="USBC-YRL-01"/>
  </r>
  <r>
    <x v="31"/>
    <n v="-1"/>
    <s v="UCLA Undergrad"/>
    <s v="Undergraduate"/>
    <d v="2023-02-11T00:00:00"/>
    <s v="MACUSBC16C16"/>
    <s v="MACUSBC"/>
    <s v="MACUSBC"/>
    <s v="Charger"/>
    <s v="Default Circulation Desk"/>
    <s v="USBC-LOC-05"/>
  </r>
  <r>
    <x v="31"/>
    <n v="-1"/>
    <s v="UCLA Undergrad"/>
    <s v="Undergraduate"/>
    <d v="2023-02-11T00:00:00"/>
    <s v="MACUSBC27C27"/>
    <s v="MACUSBC"/>
    <s v="MACUSBC"/>
    <s v="Charger"/>
    <s v="CLICC Circ Desk"/>
    <s v="USBC-POW-10"/>
  </r>
  <r>
    <x v="31"/>
    <n v="-1"/>
    <s v="UCLA Undergrad"/>
    <s v="Undergraduate"/>
    <d v="2023-02-11T00:00:00"/>
    <s v="UHDMI13"/>
    <s v="UHDMI"/>
    <s v="UHDMI"/>
    <s v="Cable"/>
    <s v="CLICC Circ Desk"/>
    <m/>
  </r>
  <r>
    <x v="31"/>
    <n v="-1"/>
    <s v="UCLA Undergrad"/>
    <s v="Undergraduate"/>
    <d v="2023-02-18T00:00:00"/>
    <s v="CBK211"/>
    <s v="CBK"/>
    <s v="ChromeBook"/>
    <s v="Device"/>
    <s v="Biomed Circ Desk"/>
    <s v="CBK-BOE-02"/>
  </r>
  <r>
    <x v="31"/>
    <n v="-1"/>
    <s v="UCLA Undergrad"/>
    <s v="Undergraduate"/>
    <d v="2023-02-25T00:00:00"/>
    <s v="CLICC-MM-0037"/>
    <s v="CLICC-MM"/>
    <s v="iPad"/>
    <s v="Device"/>
    <s v="CLICC Circ Desk"/>
    <s v="ITS iPad 311"/>
  </r>
  <r>
    <x v="32"/>
    <n v="-1"/>
    <s v="UCLA Undergrad"/>
    <s v="Undergraduate"/>
    <d v="2023-02-12T00:00:00"/>
    <s v="HDMIC18"/>
    <s v="HDMIC"/>
    <s v="HDMIC"/>
    <s v="Cable"/>
    <s v="CLICC Circ Desk"/>
    <s v="HDMC-YRL-10"/>
  </r>
  <r>
    <x v="32"/>
    <n v="-1"/>
    <s v="UCLA Undergrad"/>
    <s v="Undergraduate"/>
    <d v="2023-02-12T00:00:00"/>
    <s v="HDMIC20"/>
    <s v="HDMIC"/>
    <s v="HDMIC"/>
    <s v="Cable"/>
    <s v="CLICC Circ Desk"/>
    <s v="HDMC-YRL-12"/>
  </r>
  <r>
    <x v="32"/>
    <n v="-1"/>
    <s v="UCLA Undergrad"/>
    <s v="Undergraduate"/>
    <d v="2023-02-12T00:00:00"/>
    <s v="IPHONE37"/>
    <s v="IPHONE"/>
    <s v="IPHONE"/>
    <s v="Charger"/>
    <s v="CLICC Circ Desk"/>
    <s v="IPH-YRL-13"/>
  </r>
  <r>
    <x v="32"/>
    <n v="-1"/>
    <s v="UCLA Undergrad"/>
    <s v="Undergraduate"/>
    <d v="2023-02-12T00:00:00"/>
    <s v="IPHONE58"/>
    <s v="IPHONE"/>
    <s v="IPHONE"/>
    <s v="Charger"/>
    <s v="Biomed Circ Desk"/>
    <s v="IPH-BIO-02"/>
  </r>
  <r>
    <x v="32"/>
    <n v="-1"/>
    <s v="UCLA Undergrad"/>
    <s v="Undergraduate"/>
    <d v="2023-02-12T00:00:00"/>
    <s v="MACUSBC25C25"/>
    <s v="MACUSBC"/>
    <s v="MACUSBC"/>
    <s v="Charger"/>
    <s v="CLICC Circ Desk"/>
    <s v="USBC-POW-08"/>
  </r>
  <r>
    <x v="32"/>
    <n v="-1"/>
    <s v="UCLA Undergrad"/>
    <s v="Undergraduate"/>
    <d v="2023-02-12T00:00:00"/>
    <s v="WALLADPT23"/>
    <s v="WALLADPT"/>
    <s v="WALLADPT"/>
    <s v="Charger"/>
    <s v="Biomed Circ Desk"/>
    <s v="ADP-BIO-07"/>
  </r>
  <r>
    <x v="32"/>
    <n v="-1"/>
    <s v="UCLA Undergrad"/>
    <s v="Undergraduate"/>
    <d v="2023-02-12T00:00:00"/>
    <s v="WALLADPT24"/>
    <s v="WALLADPT"/>
    <s v="WALLADPT"/>
    <s v="Charger"/>
    <s v="CLICC Circ Desk"/>
    <s v="ADP-YRL-01"/>
  </r>
  <r>
    <x v="32"/>
    <n v="-1"/>
    <s v="UCLA Undergrad"/>
    <s v="Undergraduate"/>
    <d v="2023-02-19T00:00:00"/>
    <s v="CLICC-ML-2096"/>
    <s v="CLICC-ML"/>
    <s v="MacBook"/>
    <s v="Device"/>
    <s v="CLICC Circ Desk"/>
    <s v="CLICC-ML-2096"/>
  </r>
  <r>
    <x v="32"/>
    <n v="-1"/>
    <s v="UCLA Undergrad"/>
    <s v="Undergraduate"/>
    <d v="2023-02-19T00:00:00"/>
    <s v="CLICC-MM-0232"/>
    <s v="CLICC-MM"/>
    <s v="iPad"/>
    <s v="Device"/>
    <s v="CLICC Circ Desk"/>
    <s v="ITS iPad 279"/>
  </r>
  <r>
    <x v="32"/>
    <n v="-1"/>
    <s v="UCLA Undergrad"/>
    <s v="Undergraduate"/>
    <d v="2023-02-26T00:00:00"/>
    <s v="CBK196"/>
    <s v="CBK"/>
    <s v="ChromeBook"/>
    <s v="Device"/>
    <s v="Biomed Circ Desk"/>
    <s v="CBK-BIO-07"/>
  </r>
  <r>
    <x v="33"/>
    <n v="-1"/>
    <s v="UCLA Academic"/>
    <s v="Academic"/>
    <d v="2023-02-13T00:00:00"/>
    <s v="HDST25"/>
    <s v="HDST"/>
    <s v="Headphones"/>
    <s v="Accessory"/>
    <s v="Biomed Circ Desk"/>
    <s v="HDS-BIO-08"/>
  </r>
  <r>
    <x v="33"/>
    <n v="-1"/>
    <s v="UCLA Graduate"/>
    <s v="Graduate"/>
    <d v="2023-02-13T00:00:00"/>
    <s v="CALC10"/>
    <s v="CALC"/>
    <s v="CALC"/>
    <s v="Accessory"/>
    <s v="CLICC Circ Desk"/>
    <m/>
  </r>
  <r>
    <x v="33"/>
    <n v="-1"/>
    <s v="UCLA Graduate"/>
    <s v="Graduate"/>
    <d v="2023-02-13T00:00:00"/>
    <s v="HDMIC15"/>
    <s v="HDMIC"/>
    <s v="HDMIC"/>
    <s v="Cable"/>
    <s v="CLICC Circ Desk"/>
    <s v="HDMC-YRL-07"/>
  </r>
  <r>
    <x v="33"/>
    <n v="-1"/>
    <s v="UCLA Graduate"/>
    <s v="Graduate"/>
    <d v="2023-02-13T00:00:00"/>
    <s v="HDMIC34"/>
    <s v="HDMIC"/>
    <s v="HDMIC"/>
    <s v="Cable"/>
    <s v="Biomed Circ Desk"/>
    <s v="HDMC-BIO-04"/>
  </r>
  <r>
    <x v="33"/>
    <n v="-1"/>
    <s v="UCLA Graduate"/>
    <s v="Graduate"/>
    <d v="2023-02-13T00:00:00"/>
    <s v="HPUSBC06"/>
    <s v="HPUSBC"/>
    <s v="HPUSBC"/>
    <s v="Charger"/>
    <s v="SEL Boelter Circ Desk"/>
    <m/>
  </r>
  <r>
    <x v="33"/>
    <n v="-1"/>
    <s v="UCLA Graduate"/>
    <s v="Graduate"/>
    <d v="2023-02-13T00:00:00"/>
    <s v="HPUSBC13"/>
    <s v="HPUSBC"/>
    <s v="HPUSBC"/>
    <s v="Charger"/>
    <s v="SEL Boelter Circ Desk"/>
    <m/>
  </r>
  <r>
    <x v="33"/>
    <n v="-1"/>
    <s v="UCLA Graduate"/>
    <s v="Graduate"/>
    <d v="2023-02-13T00:00:00"/>
    <s v="IPHONE31"/>
    <s v="IPHONE"/>
    <s v="IPHONE"/>
    <s v="Charger"/>
    <s v="CLICC Circ Desk"/>
    <s v="IPH-YRL-07"/>
  </r>
  <r>
    <x v="33"/>
    <n v="-1"/>
    <s v="UCLA Graduate"/>
    <s v="Graduate"/>
    <d v="2023-02-13T00:00:00"/>
    <s v="IPHONE34"/>
    <s v="IPHONE"/>
    <s v="IPHONE"/>
    <s v="Charger"/>
    <s v="CLICC Circ Desk"/>
    <s v="IPH-YRL-10"/>
  </r>
  <r>
    <x v="33"/>
    <n v="-1"/>
    <s v="UCLA Graduate"/>
    <s v="Graduate"/>
    <d v="2023-02-13T00:00:00"/>
    <s v="IPHONE48"/>
    <s v="IPHONE"/>
    <s v="IPHONE"/>
    <s v="Charger"/>
    <s v="CLICC Circ Desk"/>
    <s v="IPH-POW-04"/>
  </r>
  <r>
    <x v="33"/>
    <n v="-1"/>
    <s v="UCLA Graduate"/>
    <s v="Graduate"/>
    <d v="2023-02-13T00:00:00"/>
    <s v="MACCHRG67"/>
    <s v="MACCHRG"/>
    <s v="MACCHRG"/>
    <s v="Charger"/>
    <s v="Biomed Circ Desk"/>
    <s v="MAGT-BIO-06"/>
  </r>
  <r>
    <x v="33"/>
    <n v="-1"/>
    <s v="UCLA Graduate"/>
    <s v="Graduate"/>
    <d v="2023-02-13T00:00:00"/>
    <s v="MACUSBC08"/>
    <s v="MACUSBC"/>
    <s v="MACUSBC"/>
    <s v="Charger"/>
    <s v="CLICC Circ Desk"/>
    <s v="USBC-YRL-04"/>
  </r>
  <r>
    <x v="33"/>
    <n v="-1"/>
    <s v="UCLA Graduate"/>
    <s v="Graduate"/>
    <d v="2023-02-13T00:00:00"/>
    <s v="MACUSBC08C08"/>
    <s v="MACUSBC"/>
    <s v="MACUSBC"/>
    <s v="Charger"/>
    <s v="CLICC Circ Desk"/>
    <s v="USBC-YRL-04"/>
  </r>
  <r>
    <x v="33"/>
    <n v="-1"/>
    <s v="UCLA Graduate"/>
    <s v="Graduate"/>
    <d v="2023-02-13T00:00:00"/>
    <s v="MACUSBC09C09"/>
    <s v="MACUSBC"/>
    <s v="MACUSBC"/>
    <s v="Charger"/>
    <s v="CLICC Circ Desk"/>
    <s v="USBC-YRL-05"/>
  </r>
  <r>
    <x v="33"/>
    <n v="-1"/>
    <s v="UCLA Graduate"/>
    <s v="Graduate"/>
    <d v="2023-02-13T00:00:00"/>
    <s v="MACUSBC24C24"/>
    <s v="MACUSBC"/>
    <s v="MACUSBC"/>
    <s v="Charger"/>
    <s v="CLICC Circ Desk"/>
    <s v="USBC-POW-07"/>
  </r>
  <r>
    <x v="33"/>
    <n v="-1"/>
    <s v="UCLA Graduate"/>
    <s v="Graduate"/>
    <d v="2023-02-13T00:00:00"/>
    <s v="OMNI14"/>
    <s v="OMNI"/>
    <s v="OMNI"/>
    <s v="Charger"/>
    <s v="SEL Boelter Circ Desk"/>
    <s v="OMN-BOE-04"/>
  </r>
  <r>
    <x v="33"/>
    <n v="-1"/>
    <s v="UCLA Graduate"/>
    <s v="Graduate"/>
    <d v="2023-02-13T00:00:00"/>
    <s v="UHDMI10"/>
    <s v="UHDMI"/>
    <s v="UHDMI"/>
    <s v="Cable"/>
    <s v="CLICC Circ Desk"/>
    <m/>
  </r>
  <r>
    <x v="33"/>
    <n v="-1"/>
    <s v="UCLA Graduate"/>
    <s v="Graduate"/>
    <d v="2023-02-13T00:00:00"/>
    <s v="UVGA14"/>
    <s v="UVGA"/>
    <s v="UVGA"/>
    <s v="Cable"/>
    <s v="CLICC Circ Desk"/>
    <m/>
  </r>
  <r>
    <x v="33"/>
    <n v="-1"/>
    <s v="UCLA Graduate"/>
    <s v="Graduate"/>
    <d v="2023-02-13T00:00:00"/>
    <s v="UVGA18"/>
    <s v="UVGA"/>
    <s v="UVGA"/>
    <s v="Cable"/>
    <s v="CLICC Circ Desk"/>
    <m/>
  </r>
  <r>
    <x v="33"/>
    <n v="-1"/>
    <s v="UCLA Graduate"/>
    <s v="Graduate"/>
    <d v="2023-02-13T00:00:00"/>
    <s v="WALLADPT38"/>
    <s v="WALLADPT"/>
    <s v="WALLADPT"/>
    <s v="Charger"/>
    <s v="CLICC Circ Desk"/>
    <m/>
  </r>
  <r>
    <x v="33"/>
    <n v="-1"/>
    <s v="UCLA Graduate"/>
    <s v="Graduate"/>
    <d v="2023-02-13T00:00:00"/>
    <s v="WALLADPT48"/>
    <s v="WALLADPT"/>
    <s v="WALLADPT"/>
    <s v="Charger"/>
    <s v="CLICC Circ Desk"/>
    <m/>
  </r>
  <r>
    <x v="33"/>
    <n v="-1"/>
    <s v="UCLA Graduate"/>
    <s v="Graduate"/>
    <d v="2023-02-13T00:00:00"/>
    <s v="WALLADPT49"/>
    <s v="WALLADPT"/>
    <s v="WALLADPT"/>
    <s v="Charger"/>
    <s v="CLICC Circ Desk"/>
    <m/>
  </r>
  <r>
    <x v="33"/>
    <n v="-1"/>
    <s v="UCLA Graduate"/>
    <s v="Graduate"/>
    <d v="2023-02-19T00:00:00"/>
    <s v="CBK222"/>
    <s v="CBK"/>
    <s v="ChromeBook"/>
    <s v="Device"/>
    <s v="SEL Boelter Circ Desk"/>
    <s v="CBK-BOE-13"/>
  </r>
  <r>
    <x v="33"/>
    <n v="-1"/>
    <s v="UCLA Graduate"/>
    <s v="Graduate"/>
    <d v="2023-02-19T00:00:00"/>
    <s v="CBK224"/>
    <s v="CBK"/>
    <s v="ChromeBook"/>
    <s v="Device"/>
    <s v="SEL Boelter Circ Desk"/>
    <s v="CBK-BOE-15"/>
  </r>
  <r>
    <x v="33"/>
    <n v="-1"/>
    <s v="UCLA Graduate"/>
    <s v="Graduate"/>
    <d v="2023-02-19T00:00:00"/>
    <s v="CBK227"/>
    <s v="CBK"/>
    <s v="ChromeBook"/>
    <s v="Device"/>
    <s v="SEL Boelter Circ Desk"/>
    <s v="CBK-BOE-18"/>
  </r>
  <r>
    <x v="33"/>
    <n v="-1"/>
    <s v="UCLA Graduate"/>
    <s v="Graduate"/>
    <d v="2023-02-20T00:00:00"/>
    <s v="CBK156"/>
    <s v="CBK"/>
    <s v="ChromeBook"/>
    <s v="Device"/>
    <s v="Default Circulation Desk"/>
    <s v="CL-BOE-02"/>
  </r>
  <r>
    <x v="33"/>
    <n v="-1"/>
    <s v="UCLA Graduate"/>
    <s v="Graduate"/>
    <d v="2023-02-20T00:00:00"/>
    <s v="CBK191"/>
    <s v="CBK"/>
    <s v="ChromeBook"/>
    <s v="Device"/>
    <s v="Biomed Circ Desk"/>
    <s v="CBK-BIO-02"/>
  </r>
  <r>
    <x v="33"/>
    <n v="-1"/>
    <s v="UCLA Graduate"/>
    <s v="Graduate"/>
    <d v="2023-02-20T00:00:00"/>
    <s v="CBK208"/>
    <s v="CBK"/>
    <s v="ChromeBook"/>
    <s v="Device"/>
    <s v="Biomed Circ Desk"/>
    <s v="CBK-BIO-19"/>
  </r>
  <r>
    <x v="33"/>
    <n v="-1"/>
    <s v="UCLA Graduate"/>
    <s v="Graduate"/>
    <d v="2023-02-20T00:00:00"/>
    <s v="CBK209"/>
    <s v="CBK"/>
    <s v="ChromeBook"/>
    <s v="Device"/>
    <s v="Biomed Circ Desk"/>
    <s v="CBK-BIO-20"/>
  </r>
  <r>
    <x v="33"/>
    <n v="-1"/>
    <s v="UCLA Graduate"/>
    <s v="Graduate"/>
    <d v="2023-02-20T00:00:00"/>
    <s v="CLICC-MM-0023"/>
    <s v="CLICC-MM"/>
    <s v="iPad"/>
    <s v="Device"/>
    <s v="CLICC Circ Desk"/>
    <s v="ITS iPad 98"/>
  </r>
  <r>
    <x v="33"/>
    <n v="-1"/>
    <s v="UCLA Graduate"/>
    <s v="Graduate"/>
    <d v="2023-02-20T00:00:00"/>
    <s v="HP010"/>
    <s v="HP"/>
    <s v="HP Laptop"/>
    <s v="Device"/>
    <s v="CLICC Circ Desk"/>
    <s v="WL-BIO-10"/>
  </r>
  <r>
    <x v="33"/>
    <n v="-1"/>
    <s v="UCLA Graduate"/>
    <s v="Graduate"/>
    <d v="2023-02-24T00:00:00"/>
    <s v="CLICC-ML-0122"/>
    <s v="CLICC-ML"/>
    <s v="MacBook"/>
    <s v="Device"/>
    <s v="CLICC Circ Desk"/>
    <s v="ITS MacBook 82"/>
  </r>
  <r>
    <x v="33"/>
    <n v="-1"/>
    <s v="UCLA Graduate"/>
    <s v="Graduate"/>
    <d v="2023-02-27T00:00:00"/>
    <s v="HP008"/>
    <s v="HP"/>
    <s v="HP Laptop"/>
    <s v="Device"/>
    <s v="CLICC Circ Desk"/>
    <s v="WL-BIO-08"/>
  </r>
  <r>
    <x v="33"/>
    <n v="-1"/>
    <s v="UCLA Music Undergrad"/>
    <s v="Undergraduate"/>
    <d v="2023-02-20T00:00:00"/>
    <s v="CBK381"/>
    <s v="CBK"/>
    <s v="ChromeBook"/>
    <s v="Device"/>
    <s v="Default Circulation Desk"/>
    <s v="CBK-CLICC-132"/>
  </r>
  <r>
    <x v="33"/>
    <n v="-1"/>
    <s v="UCLA Music Undergrad"/>
    <s v="Undergraduate"/>
    <d v="2023-02-20T00:00:00"/>
    <s v="CLICC-MM-0172"/>
    <s v="CLICC-MM"/>
    <s v="iPad"/>
    <s v="Device"/>
    <s v="CLICC Circ Desk"/>
    <s v="ITS iPad 26"/>
  </r>
  <r>
    <x v="33"/>
    <n v="-1"/>
    <s v="UCLA Music Undergrad"/>
    <s v="Undergraduate"/>
    <d v="2023-02-20T00:00:00"/>
    <s v="HP069"/>
    <s v="HP"/>
    <s v="HP Laptop"/>
    <s v="Device"/>
    <s v="CLICC Circ Desk"/>
    <s v="WL-YRL-19"/>
  </r>
  <r>
    <x v="33"/>
    <n v="-1"/>
    <s v="UCLA Staff"/>
    <s v="Staff"/>
    <d v="2023-02-13T00:00:00"/>
    <s v="MACUSBC06C06"/>
    <s v="MACUSBC"/>
    <s v="MACUSBC"/>
    <s v="Charger"/>
    <s v="CLICC Circ Desk"/>
    <s v="USBC-YRL-02"/>
  </r>
  <r>
    <x v="33"/>
    <n v="-1"/>
    <s v="UCLA Staff"/>
    <s v="Staff"/>
    <d v="2023-02-20T00:00:00"/>
    <s v="CBK192"/>
    <s v="CBK"/>
    <s v="ChromeBook"/>
    <s v="Device"/>
    <s v="Biomed Circ Desk"/>
    <s v="CBK-BIO-03"/>
  </r>
  <r>
    <x v="33"/>
    <n v="-1"/>
    <s v="UCLA Undergrad"/>
    <s v="Undergraduate"/>
    <d v="2023-02-13T00:00:00"/>
    <s v="BOEIPHONE04"/>
    <s v="BOEIPHONE"/>
    <s v="IPHONE"/>
    <s v="Charger"/>
    <s v="SEL Boelter Circ Desk"/>
    <s v="BOE-IPHONE-04"/>
  </r>
  <r>
    <x v="33"/>
    <n v="-1"/>
    <s v="UCLA Undergrad"/>
    <s v="Undergraduate"/>
    <d v="2023-02-13T00:00:00"/>
    <s v="CALC02"/>
    <s v="CALC"/>
    <s v="CALC"/>
    <s v="Accessory"/>
    <s v="CLICC Circ Desk"/>
    <s v="CAL-POW-01"/>
  </r>
  <r>
    <x v="33"/>
    <n v="-1"/>
    <s v="UCLA Undergrad"/>
    <s v="Undergraduate"/>
    <d v="2023-02-13T00:00:00"/>
    <s v="CALC03"/>
    <s v="CALC"/>
    <s v="CALC"/>
    <s v="Accessory"/>
    <s v="CLICC Circ Desk"/>
    <s v="CAL-POW-02"/>
  </r>
  <r>
    <x v="33"/>
    <n v="-1"/>
    <s v="UCLA Undergrad"/>
    <s v="Undergraduate"/>
    <d v="2023-02-13T00:00:00"/>
    <s v="CALC04"/>
    <s v="CALC"/>
    <s v="CALC"/>
    <s v="Accessory"/>
    <s v="CLICC Circ Desk"/>
    <s v="CAL-POW-03"/>
  </r>
  <r>
    <x v="33"/>
    <n v="-1"/>
    <s v="UCLA Undergrad"/>
    <s v="Undergraduate"/>
    <d v="2023-02-13T00:00:00"/>
    <s v="CALC05"/>
    <s v="CALC"/>
    <s v="CALC"/>
    <s v="Accessory"/>
    <s v="CLICC Circ Desk"/>
    <s v="CAL-POW-04"/>
  </r>
  <r>
    <x v="33"/>
    <n v="-1"/>
    <s v="UCLA Undergrad"/>
    <s v="Undergraduate"/>
    <d v="2023-02-13T00:00:00"/>
    <s v="CALC07"/>
    <s v="CALC"/>
    <s v="CALC"/>
    <s v="Accessory"/>
    <s v="CLICC Circ Desk"/>
    <s v="CAL-POW-06"/>
  </r>
  <r>
    <x v="33"/>
    <n v="-1"/>
    <s v="UCLA Undergrad"/>
    <s v="Undergraduate"/>
    <d v="2023-02-13T00:00:00"/>
    <s v="CALC08"/>
    <s v="CALC"/>
    <s v="CALC"/>
    <s v="Accessory"/>
    <s v="CLICC Circ Desk"/>
    <s v="CAL-POW-07"/>
  </r>
  <r>
    <x v="33"/>
    <n v="-1"/>
    <s v="UCLA Undergrad"/>
    <s v="Undergraduate"/>
    <d v="2023-02-13T00:00:00"/>
    <s v="CALC09"/>
    <s v="CALC"/>
    <s v="CALC"/>
    <s v="Accessory"/>
    <s v="CLICC Circ Desk"/>
    <m/>
  </r>
  <r>
    <x v="33"/>
    <n v="-1"/>
    <s v="UCLA Undergrad"/>
    <s v="Undergraduate"/>
    <d v="2023-02-13T00:00:00"/>
    <s v="CALC10"/>
    <s v="CALC"/>
    <s v="CALC"/>
    <s v="Accessory"/>
    <s v="CLICC Circ Desk"/>
    <m/>
  </r>
  <r>
    <x v="33"/>
    <n v="-1"/>
    <s v="UCLA Undergrad"/>
    <s v="Undergraduate"/>
    <d v="2023-02-13T00:00:00"/>
    <s v="CALC13"/>
    <s v="CALC"/>
    <s v="CALC"/>
    <s v="Accessory"/>
    <s v="CLICC Circ Desk"/>
    <m/>
  </r>
  <r>
    <x v="33"/>
    <n v="-1"/>
    <s v="UCLA Undergrad"/>
    <s v="Undergraduate"/>
    <d v="2023-02-13T00:00:00"/>
    <s v="CALC19"/>
    <s v="CALC"/>
    <s v="CALC"/>
    <s v="Accessory"/>
    <s v="SEL Boelter Circ Desk"/>
    <m/>
  </r>
  <r>
    <x v="33"/>
    <n v="-1"/>
    <s v="UCLA Undergrad"/>
    <s v="Undergraduate"/>
    <d v="2023-02-13T00:00:00"/>
    <s v="CALC23"/>
    <s v="CALC"/>
    <s v="CALC"/>
    <s v="Accessory"/>
    <s v="SEL Boelter Circ Desk"/>
    <m/>
  </r>
  <r>
    <x v="33"/>
    <n v="-1"/>
    <s v="UCLA Undergrad"/>
    <s v="Undergraduate"/>
    <d v="2023-02-13T00:00:00"/>
    <s v="CALC24"/>
    <s v="CALC"/>
    <s v="CALC"/>
    <s v="Accessory"/>
    <s v="SEL Boelter Circ Desk"/>
    <m/>
  </r>
  <r>
    <x v="33"/>
    <n v="-1"/>
    <s v="UCLA Undergrad"/>
    <s v="Undergraduate"/>
    <d v="2023-02-13T00:00:00"/>
    <s v="CALC25"/>
    <s v="CALC"/>
    <s v="CALC"/>
    <s v="Accessory"/>
    <s v="SEL Boelter Circ Desk"/>
    <m/>
  </r>
  <r>
    <x v="33"/>
    <n v="-1"/>
    <s v="UCLA Undergrad"/>
    <s v="Undergraduate"/>
    <d v="2023-02-13T00:00:00"/>
    <s v="HDMIC20"/>
    <s v="HDMIC"/>
    <s v="HDMIC"/>
    <s v="Cable"/>
    <s v="CLICC Circ Desk"/>
    <s v="HDMC-YRL-12"/>
  </r>
  <r>
    <x v="33"/>
    <n v="-1"/>
    <s v="UCLA Undergrad"/>
    <s v="Undergraduate"/>
    <d v="2023-02-13T00:00:00"/>
    <s v="HDMIC25"/>
    <s v="HDMIC"/>
    <s v="HDMIC"/>
    <s v="Cable"/>
    <s v="CLICC Circ Desk"/>
    <s v="HDMC-YRL-17"/>
  </r>
  <r>
    <x v="33"/>
    <n v="-1"/>
    <s v="UCLA Undergrad"/>
    <s v="Undergraduate"/>
    <d v="2023-02-13T00:00:00"/>
    <s v="HDST03"/>
    <s v="HDST"/>
    <s v="Headphones"/>
    <s v="Accessory"/>
    <s v="SEL Boelter Circ Desk"/>
    <s v="HDS-BOE-03"/>
  </r>
  <r>
    <x v="33"/>
    <n v="-1"/>
    <s v="UCLA Undergrad"/>
    <s v="Undergraduate"/>
    <d v="2023-02-13T00:00:00"/>
    <s v="HDST30"/>
    <s v="HDST"/>
    <s v="Headphones"/>
    <s v="Accessory"/>
    <s v="CLICC Circ Desk"/>
    <m/>
  </r>
  <r>
    <x v="33"/>
    <n v="-1"/>
    <s v="UCLA Undergrad"/>
    <s v="Undergraduate"/>
    <d v="2023-02-13T00:00:00"/>
    <s v="HPUSBC07"/>
    <s v="HPUSBC"/>
    <s v="HPUSBC"/>
    <s v="Charger"/>
    <s v="SEL Boelter Circ Desk"/>
    <m/>
  </r>
  <r>
    <x v="33"/>
    <n v="-1"/>
    <s v="UCLA Undergrad"/>
    <s v="Undergraduate"/>
    <d v="2023-02-13T00:00:00"/>
    <s v="HPUSBC12"/>
    <s v="HPUSBC"/>
    <s v="HPUSBC"/>
    <s v="Charger"/>
    <s v="SEL Boelter Circ Desk"/>
    <m/>
  </r>
  <r>
    <x v="33"/>
    <n v="-1"/>
    <s v="UCLA Undergrad"/>
    <s v="Undergraduate"/>
    <d v="2023-02-13T00:00:00"/>
    <s v="IPHONE23"/>
    <s v="IPHONE"/>
    <s v="IPHONE"/>
    <s v="Charger"/>
    <s v="SEL Geology Circ Desk"/>
    <s v="IPH-GEO-01"/>
  </r>
  <r>
    <x v="33"/>
    <n v="-1"/>
    <s v="UCLA Undergrad"/>
    <s v="Undergraduate"/>
    <d v="2023-02-13T00:00:00"/>
    <s v="IPHONE25"/>
    <s v="IPHONE"/>
    <s v="IPHONE"/>
    <s v="Charger"/>
    <s v="CLICC Circ Desk"/>
    <s v="IPH-YRL-01"/>
  </r>
  <r>
    <x v="33"/>
    <n v="-1"/>
    <s v="UCLA Undergrad"/>
    <s v="Undergraduate"/>
    <d v="2023-02-13T00:00:00"/>
    <s v="IPHONE27"/>
    <s v="IPHONE"/>
    <s v="IPHONE"/>
    <s v="Charger"/>
    <s v="CLICC Circ Desk"/>
    <s v="IPH-YRL-03"/>
  </r>
  <r>
    <x v="33"/>
    <n v="-1"/>
    <s v="UCLA Undergrad"/>
    <s v="Undergraduate"/>
    <d v="2023-02-13T00:00:00"/>
    <s v="IPHONE37"/>
    <s v="IPHONE"/>
    <s v="IPHONE"/>
    <s v="Charger"/>
    <s v="CLICC Circ Desk"/>
    <s v="IPH-YRL-13"/>
  </r>
  <r>
    <x v="33"/>
    <n v="-1"/>
    <s v="UCLA Undergrad"/>
    <s v="Undergraduate"/>
    <d v="2023-02-13T00:00:00"/>
    <s v="IPHONE44"/>
    <s v="IPHONE"/>
    <s v="IPHONE"/>
    <s v="Charger"/>
    <s v="CLICC Circ Desk"/>
    <m/>
  </r>
  <r>
    <x v="33"/>
    <n v="-1"/>
    <s v="UCLA Undergrad"/>
    <s v="Undergraduate"/>
    <d v="2023-02-13T00:00:00"/>
    <s v="IPHONE48"/>
    <s v="IPHONE"/>
    <s v="IPHONE"/>
    <s v="Charger"/>
    <s v="CLICC Circ Desk"/>
    <s v="IPH-POW-04"/>
  </r>
  <r>
    <x v="33"/>
    <n v="-1"/>
    <s v="UCLA Undergrad"/>
    <s v="Undergraduate"/>
    <d v="2023-02-13T00:00:00"/>
    <s v="IPHONE52"/>
    <s v="IPHONE"/>
    <s v="IPHONE"/>
    <s v="Charger"/>
    <s v="CLICC Circ Desk"/>
    <s v="IPH-POW-08"/>
  </r>
  <r>
    <x v="33"/>
    <n v="-1"/>
    <s v="UCLA Undergrad"/>
    <s v="Undergraduate"/>
    <d v="2023-02-13T00:00:00"/>
    <s v="IPHONE54"/>
    <s v="IPHONE"/>
    <s v="IPHONE"/>
    <s v="Charger"/>
    <s v="CLICC Circ Desk"/>
    <s v="IPH-POW-10"/>
  </r>
  <r>
    <x v="33"/>
    <n v="-1"/>
    <s v="UCLA Undergrad"/>
    <s v="Undergraduate"/>
    <d v="2023-02-13T00:00:00"/>
    <s v="IPHONE58"/>
    <s v="IPHONE"/>
    <s v="IPHONE"/>
    <s v="Charger"/>
    <s v="Biomed Circ Desk"/>
    <s v="IPH-BIO-02"/>
  </r>
  <r>
    <x v="33"/>
    <n v="-1"/>
    <s v="UCLA Undergrad"/>
    <s v="Undergraduate"/>
    <d v="2023-02-13T00:00:00"/>
    <s v="IPHONE78"/>
    <s v="IPHONE"/>
    <s v="IPHONE"/>
    <s v="Charger"/>
    <s v="CLICC Circ Desk"/>
    <m/>
  </r>
  <r>
    <x v="33"/>
    <n v="-1"/>
    <s v="UCLA Undergrad"/>
    <s v="Undergraduate"/>
    <d v="2023-02-13T00:00:00"/>
    <s v="MACUSBC07"/>
    <s v="MACUSBC"/>
    <s v="MACUSBC"/>
    <s v="Charger"/>
    <s v="CLICC Circ Desk"/>
    <s v="USBC-YRL-03"/>
  </r>
  <r>
    <x v="33"/>
    <n v="-1"/>
    <s v="UCLA Undergrad"/>
    <s v="Undergraduate"/>
    <d v="2023-02-13T00:00:00"/>
    <s v="MACUSBC07C07"/>
    <s v="MACUSBC"/>
    <s v="MACUSBC"/>
    <s v="Charger"/>
    <s v="CLICC Circ Desk"/>
    <s v="USBC-YRL-03"/>
  </r>
  <r>
    <x v="33"/>
    <n v="-1"/>
    <s v="UCLA Undergrad"/>
    <s v="Undergraduate"/>
    <d v="2023-02-13T00:00:00"/>
    <s v="MACUSBC08C08"/>
    <s v="MACUSBC"/>
    <s v="MACUSBC"/>
    <s v="Charger"/>
    <s v="CLICC Circ Desk"/>
    <s v="USBC-YRL-04"/>
  </r>
  <r>
    <x v="33"/>
    <n v="-1"/>
    <s v="UCLA Undergrad"/>
    <s v="Undergraduate"/>
    <d v="2023-02-13T00:00:00"/>
    <s v="MACUSBC09"/>
    <s v="MACUSBC"/>
    <s v="MACUSBC"/>
    <s v="Charger"/>
    <s v="CLICC Circ Desk"/>
    <s v="USBC-YRL-05"/>
  </r>
  <r>
    <x v="33"/>
    <n v="-1"/>
    <s v="UCLA Undergrad"/>
    <s v="Undergraduate"/>
    <d v="2023-02-13T00:00:00"/>
    <s v="MACUSBC20"/>
    <s v="MACUSBC"/>
    <s v="MACUSBC"/>
    <s v="Charger"/>
    <s v="CLICC Circ Desk"/>
    <s v="USBC-POW-03"/>
  </r>
  <r>
    <x v="33"/>
    <n v="-1"/>
    <s v="UCLA Undergrad"/>
    <s v="Undergraduate"/>
    <d v="2023-02-13T00:00:00"/>
    <s v="MACUSBC23"/>
    <s v="MACUSBC"/>
    <s v="MACUSBC"/>
    <s v="Charger"/>
    <s v="CLICC Circ Desk"/>
    <s v="USBC-POW-06"/>
  </r>
  <r>
    <x v="33"/>
    <n v="-1"/>
    <s v="UCLA Undergrad"/>
    <s v="Undergraduate"/>
    <d v="2023-02-13T00:00:00"/>
    <s v="MACUSBC23C23"/>
    <s v="MACUSBC"/>
    <s v="MACUSBC"/>
    <s v="Charger"/>
    <s v="CLICC Circ Desk"/>
    <s v="USBC-POW-06"/>
  </r>
  <r>
    <x v="33"/>
    <n v="-1"/>
    <s v="UCLA Undergrad"/>
    <s v="Undergraduate"/>
    <d v="2023-02-13T00:00:00"/>
    <s v="MACUSBC24"/>
    <s v="MACUSBC"/>
    <s v="MACUSBC"/>
    <s v="Charger"/>
    <s v="CLICC Circ Desk"/>
    <s v="USBC-POW-07"/>
  </r>
  <r>
    <x v="33"/>
    <n v="-1"/>
    <s v="UCLA Undergrad"/>
    <s v="Undergraduate"/>
    <d v="2023-02-13T00:00:00"/>
    <s v="MACUSBC27"/>
    <s v="MACUSBC"/>
    <s v="MACUSBC"/>
    <s v="Charger"/>
    <s v="CLICC Circ Desk"/>
    <s v="USBC-POW-10"/>
  </r>
  <r>
    <x v="33"/>
    <n v="-1"/>
    <s v="UCLA Undergrad"/>
    <s v="Undergraduate"/>
    <d v="2023-02-13T00:00:00"/>
    <s v="MACUSBC27C27"/>
    <s v="MACUSBC"/>
    <s v="MACUSBC"/>
    <s v="Charger"/>
    <s v="CLICC Circ Desk"/>
    <s v="USBC-POW-10"/>
  </r>
  <r>
    <x v="33"/>
    <n v="-1"/>
    <s v="UCLA Undergrad"/>
    <s v="Undergraduate"/>
    <d v="2023-02-13T00:00:00"/>
    <s v="OMNI12"/>
    <s v="OMNI"/>
    <s v="OMNI"/>
    <s v="Charger"/>
    <s v="SEL Boelter Circ Desk"/>
    <s v="OMN-BOE-02"/>
  </r>
  <r>
    <x v="33"/>
    <n v="-1"/>
    <s v="UCLA Undergrad"/>
    <s v="Undergraduate"/>
    <d v="2023-02-13T00:00:00"/>
    <s v="OMNI50"/>
    <s v="OMNI"/>
    <s v="OMNI"/>
    <s v="Charger"/>
    <s v="CLICC Circ Desk"/>
    <m/>
  </r>
  <r>
    <x v="33"/>
    <n v="-1"/>
    <s v="UCLA Undergrad"/>
    <s v="Undergraduate"/>
    <d v="2023-02-13T00:00:00"/>
    <s v="UHDMI12"/>
    <s v="UHDMI"/>
    <s v="UHDMI"/>
    <s v="Cable"/>
    <s v="CLICC Circ Desk"/>
    <m/>
  </r>
  <r>
    <x v="33"/>
    <n v="-1"/>
    <s v="UCLA Undergrad"/>
    <s v="Undergraduate"/>
    <d v="2023-02-13T00:00:00"/>
    <s v="UVGA09"/>
    <s v="UVGA"/>
    <s v="UVGA"/>
    <s v="Cable"/>
    <s v="CLICC Circ Desk"/>
    <s v="UVGA-YRL-01"/>
  </r>
  <r>
    <x v="33"/>
    <n v="-1"/>
    <s v="UCLA Undergrad"/>
    <s v="Undergraduate"/>
    <d v="2023-02-13T00:00:00"/>
    <s v="UVGA18"/>
    <s v="UVGA"/>
    <s v="UVGA"/>
    <s v="Cable"/>
    <s v="CLICC Circ Desk"/>
    <m/>
  </r>
  <r>
    <x v="33"/>
    <n v="-1"/>
    <s v="UCLA Undergrad"/>
    <s v="Undergraduate"/>
    <d v="2023-02-13T00:00:00"/>
    <s v="UVGA19"/>
    <s v="UVGA"/>
    <s v="UVGA"/>
    <s v="Cable"/>
    <s v="CLICC Circ Desk"/>
    <m/>
  </r>
  <r>
    <x v="33"/>
    <n v="-1"/>
    <s v="UCLA Undergrad"/>
    <s v="Undergraduate"/>
    <d v="2023-02-13T00:00:00"/>
    <s v="WALLADPT06"/>
    <s v="WALLADPT"/>
    <s v="WALLADPT"/>
    <s v="Charger"/>
    <s v="SEL Boelter Circ Desk"/>
    <s v="ADP-BOE-04"/>
  </r>
  <r>
    <x v="33"/>
    <n v="-1"/>
    <s v="UCLA Undergrad"/>
    <s v="Undergraduate"/>
    <d v="2023-02-13T00:00:00"/>
    <s v="WALLADPT23"/>
    <s v="WALLADPT"/>
    <s v="WALLADPT"/>
    <s v="Charger"/>
    <s v="Biomed Circ Desk"/>
    <s v="ADP-BIO-07"/>
  </r>
  <r>
    <x v="33"/>
    <n v="-1"/>
    <s v="UCLA Undergrad"/>
    <s v="Undergraduate"/>
    <d v="2023-02-13T00:00:00"/>
    <s v="WALLADPT24"/>
    <s v="WALLADPT"/>
    <s v="WALLADPT"/>
    <s v="Charger"/>
    <s v="CLICC Circ Desk"/>
    <s v="ADP-YRL-01"/>
  </r>
  <r>
    <x v="33"/>
    <n v="-1"/>
    <s v="UCLA Undergrad"/>
    <s v="Undergraduate"/>
    <d v="2023-02-13T00:00:00"/>
    <s v="WALLADPT25"/>
    <s v="WALLADPT"/>
    <s v="WALLADPT"/>
    <s v="Charger"/>
    <s v="CLICC Circ Desk"/>
    <s v="ADP-YRL-02"/>
  </r>
  <r>
    <x v="33"/>
    <n v="-1"/>
    <s v="UCLA Undergrad"/>
    <s v="Undergraduate"/>
    <d v="2023-02-13T00:00:00"/>
    <s v="WALLADPT35"/>
    <s v="WALLADPT"/>
    <s v="WALLADPT"/>
    <s v="Charger"/>
    <s v="CLICC Circ Desk"/>
    <m/>
  </r>
  <r>
    <x v="33"/>
    <n v="-1"/>
    <s v="UCLA Undergrad"/>
    <s v="Undergraduate"/>
    <d v="2023-02-13T00:00:00"/>
    <s v="WALLADPT39"/>
    <s v="WALLADPT"/>
    <s v="WALLADPT"/>
    <s v="Charger"/>
    <s v="CLICC Circ Desk"/>
    <m/>
  </r>
  <r>
    <x v="33"/>
    <n v="-1"/>
    <s v="UCLA Undergrad"/>
    <s v="Undergraduate"/>
    <d v="2023-02-13T00:00:00"/>
    <s v="WALLADPT41"/>
    <s v="WALLADPT"/>
    <s v="WALLADPT"/>
    <s v="Charger"/>
    <s v="CLICC Circ Desk"/>
    <m/>
  </r>
  <r>
    <x v="33"/>
    <n v="-1"/>
    <s v="UCLA Undergrad"/>
    <s v="Undergraduate"/>
    <d v="2023-02-13T00:00:00"/>
    <s v="WALLADPT42"/>
    <s v="WALLADPT"/>
    <s v="WALLADPT"/>
    <s v="Charger"/>
    <s v="CLICC Circ Desk"/>
    <m/>
  </r>
  <r>
    <x v="33"/>
    <n v="-1"/>
    <s v="UCLA Undergrad"/>
    <s v="Undergraduate"/>
    <d v="2023-02-13T00:00:00"/>
    <s v="WALLADPT47"/>
    <s v="WALLADPT"/>
    <s v="WALLADPT"/>
    <s v="Charger"/>
    <s v="CLICC Circ Desk"/>
    <m/>
  </r>
  <r>
    <x v="33"/>
    <n v="-1"/>
    <s v="UCLA Undergrad"/>
    <s v="Undergraduate"/>
    <d v="2023-02-13T00:00:00"/>
    <s v="WALLADPT48"/>
    <s v="WALLADPT"/>
    <s v="WALLADPT"/>
    <s v="Charger"/>
    <s v="CLICC Circ Desk"/>
    <m/>
  </r>
  <r>
    <x v="33"/>
    <n v="-1"/>
    <s v="UCLA Undergrad"/>
    <s v="Undergraduate"/>
    <d v="2023-02-13T00:00:00"/>
    <s v="WALLADPT49"/>
    <s v="WALLADPT"/>
    <s v="WALLADPT"/>
    <s v="Charger"/>
    <s v="CLICC Circ Desk"/>
    <m/>
  </r>
  <r>
    <x v="33"/>
    <n v="-1"/>
    <s v="UCLA Undergrad"/>
    <s v="Undergraduate"/>
    <d v="2023-02-13T00:00:00"/>
    <s v="WALLADPT50"/>
    <s v="WALLADPT"/>
    <s v="WALLADPT"/>
    <s v="Charger"/>
    <s v="CLICC Circ Desk"/>
    <m/>
  </r>
  <r>
    <x v="33"/>
    <n v="-1"/>
    <s v="UCLA Undergrad"/>
    <s v="Undergraduate"/>
    <d v="2023-02-15T00:00:00"/>
    <s v="CALC04"/>
    <s v="CALC"/>
    <s v="CALC"/>
    <s v="Accessory"/>
    <s v="CLICC Circ Desk"/>
    <s v="CAL-POW-03"/>
  </r>
  <r>
    <x v="33"/>
    <n v="-1"/>
    <s v="UCLA Undergrad"/>
    <s v="Undergraduate"/>
    <d v="2023-02-20T00:00:00"/>
    <s v="CBK191"/>
    <s v="CBK"/>
    <s v="ChromeBook"/>
    <s v="Device"/>
    <s v="Biomed Circ Desk"/>
    <s v="CBK-BIO-02"/>
  </r>
  <r>
    <x v="33"/>
    <n v="-1"/>
    <s v="UCLA Undergrad"/>
    <s v="Undergraduate"/>
    <d v="2023-02-20T00:00:00"/>
    <s v="CBK370"/>
    <s v="CBK"/>
    <s v="ChromeBook"/>
    <s v="Device"/>
    <s v="Default Circulation Desk"/>
    <s v="CBK-CLICC-121"/>
  </r>
  <r>
    <x v="33"/>
    <n v="-1"/>
    <s v="UCLA Undergrad"/>
    <s v="Undergraduate"/>
    <d v="2023-02-20T00:00:00"/>
    <s v="CLICC-ML-0126"/>
    <s v="CLICC-ML"/>
    <s v="MacBook"/>
    <s v="Device"/>
    <s v="CLICC Circ Desk"/>
    <s v="ITS MacBook 9"/>
  </r>
  <r>
    <x v="33"/>
    <n v="-1"/>
    <s v="UCLA Undergrad"/>
    <s v="Undergraduate"/>
    <d v="2023-02-20T00:00:00"/>
    <s v="CLICC-ML-2053"/>
    <s v="CLICC-ML"/>
    <s v="MacBook"/>
    <s v="Device"/>
    <s v="CLICC Circ Desk"/>
    <s v="CLICC-ML-2053"/>
  </r>
  <r>
    <x v="33"/>
    <n v="-1"/>
    <s v="UCLA Undergrad"/>
    <s v="Undergraduate"/>
    <d v="2023-02-20T00:00:00"/>
    <s v="CLICC-ML-2055"/>
    <s v="CLICC-ML"/>
    <s v="MacBook"/>
    <s v="Device"/>
    <s v="CLICC Circ Desk"/>
    <s v="CLICC-ML-2055"/>
  </r>
  <r>
    <x v="33"/>
    <n v="-1"/>
    <s v="UCLA Undergrad"/>
    <s v="Undergraduate"/>
    <d v="2023-02-20T00:00:00"/>
    <s v="CLICC-MM-0013"/>
    <s v="CLICC-MM"/>
    <s v="iPad"/>
    <s v="Device"/>
    <s v="CLICC Circ Desk"/>
    <s v="ITS iPad 185"/>
  </r>
  <r>
    <x v="33"/>
    <n v="-1"/>
    <s v="UCLA Undergrad"/>
    <s v="Undergraduate"/>
    <d v="2023-02-20T00:00:00"/>
    <s v="CLICC-MM-030"/>
    <s v="CLICC-MM"/>
    <s v="iPad"/>
    <s v="Device"/>
    <s v="CLICC Circ Desk"/>
    <m/>
  </r>
  <r>
    <x v="33"/>
    <n v="-1"/>
    <s v="UCLA Undergrad"/>
    <s v="Undergraduate"/>
    <d v="2023-02-20T00:00:00"/>
    <s v="FAC486"/>
    <s v="FAC"/>
    <s v="iPad"/>
    <s v="Device"/>
    <s v="CLICC Circ Desk"/>
    <s v="ITS iPad 86"/>
  </r>
  <r>
    <x v="33"/>
    <n v="-1"/>
    <s v="UCLA Undergrad"/>
    <s v="Undergraduate"/>
    <d v="2023-02-20T00:00:00"/>
    <s v="FAC496"/>
    <s v="FAC"/>
    <s v="iPad"/>
    <s v="Device"/>
    <s v="CLICC Circ Desk"/>
    <s v="ITS iPad 96"/>
  </r>
  <r>
    <x v="33"/>
    <n v="-1"/>
    <s v="UCLA Undergrad"/>
    <s v="Undergraduate"/>
    <d v="2023-02-20T00:00:00"/>
    <s v="HP097"/>
    <s v="HP"/>
    <s v="HP Laptop"/>
    <s v="Device"/>
    <s v="CLICC Circ Desk"/>
    <s v="WL-POW-06"/>
  </r>
  <r>
    <x v="33"/>
    <n v="-1"/>
    <s v="UCLA Undergrad"/>
    <s v="Undergraduate"/>
    <d v="2023-02-20T00:00:00"/>
    <s v="HP101"/>
    <s v="HP"/>
    <s v="HP Laptop"/>
    <s v="Device"/>
    <s v="CLICC Circ Desk"/>
    <s v="WL-POW-10"/>
  </r>
  <r>
    <x v="33"/>
    <n v="-1"/>
    <s v="UCLA Undergrad"/>
    <s v="Undergraduate"/>
    <d v="2023-02-20T00:00:00"/>
    <s v="HP119"/>
    <s v="HP"/>
    <s v="HP Laptop"/>
    <s v="Device"/>
    <s v="CLICC Circ Desk"/>
    <s v="WL-PC2-08"/>
  </r>
  <r>
    <x v="33"/>
    <n v="-1"/>
    <s v="UCLA Undergrad"/>
    <s v="Undergraduate"/>
    <d v="2023-02-27T00:00:00"/>
    <s v="CLICC-ML-0020"/>
    <s v="CLICC-ML"/>
    <s v="MacBook"/>
    <s v="Device"/>
    <s v="CLICC Circ Desk"/>
    <s v="ITS MacBook 18"/>
  </r>
  <r>
    <x v="33"/>
    <n v="-1"/>
    <s v="UCLA Undergrad"/>
    <s v="Undergraduate"/>
    <d v="2023-02-27T00:00:00"/>
    <s v="CLICC-ML-2041"/>
    <s v="CLICC-ML"/>
    <s v="MacBook"/>
    <s v="Device"/>
    <s v="CLICC Circ Desk"/>
    <s v="CLICC-ML-2041"/>
  </r>
  <r>
    <x v="33"/>
    <n v="-1"/>
    <s v="UCLA Undergrad"/>
    <s v="Undergraduate"/>
    <d v="2023-02-27T00:00:00"/>
    <s v="CLICC-ML-2044"/>
    <s v="CLICC-ML"/>
    <s v="MacBook"/>
    <s v="Device"/>
    <s v="CLICC Circ Desk"/>
    <s v="CLICC-ML-2044"/>
  </r>
  <r>
    <x v="33"/>
    <n v="-1"/>
    <s v="UCLA Undergrad"/>
    <s v="Undergraduate"/>
    <d v="2023-02-27T00:00:00"/>
    <s v="CLICC-ML-2061"/>
    <s v="CLICC-ML"/>
    <s v="MacBook"/>
    <s v="Device"/>
    <s v="CLICC Circ Desk"/>
    <s v="CLICC-ML-2061"/>
  </r>
  <r>
    <x v="33"/>
    <n v="-1"/>
    <s v="UCLA Undergrad"/>
    <s v="Undergraduate"/>
    <d v="2023-02-27T00:00:00"/>
    <s v="CLICC-ML-2077"/>
    <s v="CLICC-ML"/>
    <s v="MacBook"/>
    <s v="Device"/>
    <s v="CLICC Circ Desk"/>
    <s v="CLICC-ML-2077"/>
  </r>
  <r>
    <x v="33"/>
    <n v="-1"/>
    <s v="UCLA Undergrad"/>
    <s v="Undergraduate"/>
    <d v="2023-02-27T00:00:00"/>
    <s v="CLICC-ML-2093"/>
    <s v="CLICC-ML"/>
    <s v="MacBook"/>
    <s v="Device"/>
    <s v="CLICC Circ Desk"/>
    <s v="CLICC-ML-2093"/>
  </r>
  <r>
    <x v="33"/>
    <n v="-1"/>
    <s v="UCLA Undergrad"/>
    <s v="Undergraduate"/>
    <d v="2023-02-27T00:00:00"/>
    <s v="CLICC-MM-0087"/>
    <s v="CLICC-MM"/>
    <s v="iPad"/>
    <s v="Device"/>
    <s v="CLICC Circ Desk"/>
    <s v="ITS iPad 247"/>
  </r>
  <r>
    <x v="33"/>
    <n v="-1"/>
    <s v="UCLA Undergrad"/>
    <s v="Undergraduate"/>
    <d v="2023-02-27T00:00:00"/>
    <s v="CLICC-MM-0155"/>
    <s v="CLICC-MM"/>
    <s v="iPad"/>
    <s v="Device"/>
    <s v="CLICC Circ Desk"/>
    <s v="ITS iPad 12"/>
  </r>
  <r>
    <x v="33"/>
    <n v="-1"/>
    <s v="UCLA Undergrad"/>
    <s v="Undergraduate"/>
    <d v="2023-02-27T00:00:00"/>
    <s v="FAC882"/>
    <s v="FAC"/>
    <s v="iPad"/>
    <s v="Device"/>
    <s v="CLICC Circ Desk"/>
    <s v="ITS iPad 270"/>
  </r>
  <r>
    <x v="33"/>
    <n v="-1"/>
    <s v="UCLA Undergrad"/>
    <s v="Undergraduate"/>
    <d v="2023-02-27T00:00:00"/>
    <s v="HP035"/>
    <s v="HP"/>
    <s v="HP Laptop"/>
    <s v="Device"/>
    <s v="CLICC Circ Desk"/>
    <s v="WL-GEO-05"/>
  </r>
  <r>
    <x v="33"/>
    <n v="-1"/>
    <s v="UCLA Undergrad"/>
    <s v="Undergraduate"/>
    <d v="2023-02-27T00:00:00"/>
    <s v="HP056"/>
    <s v="HP"/>
    <s v="HP Laptop"/>
    <s v="Device"/>
    <s v="CLICC Circ Desk"/>
    <s v="WL-YRL-06"/>
  </r>
  <r>
    <x v="33"/>
    <n v="-1"/>
    <s v="UCLA Undergrad"/>
    <s v="Undergraduate"/>
    <d v="2023-02-27T00:00:00"/>
    <s v="HP092"/>
    <s v="HP"/>
    <s v="HP Laptop"/>
    <s v="Device"/>
    <s v="CLICC Circ Desk"/>
    <s v="WL-POW-01"/>
  </r>
  <r>
    <x v="33"/>
    <n v="-1"/>
    <s v="UCLA Undergrad"/>
    <s v="Undergraduate"/>
    <d v="2023-03-07T00:00:00"/>
    <s v="HP093"/>
    <s v="HP"/>
    <s v="HP Laptop"/>
    <s v="Device"/>
    <s v="CLICC Circ Desk"/>
    <s v="WL-POW-02"/>
  </r>
  <r>
    <x v="33"/>
    <n v="6200476780006530"/>
    <s v="UCLA Undergrad"/>
    <s v="Undergraduate"/>
    <d v="2023-02-20T00:00:00"/>
    <s v="FAC606"/>
    <s v="FAC"/>
    <s v="iPad"/>
    <s v="Device"/>
    <s v="CLICC Circ Desk"/>
    <s v="ITS iPad 206"/>
  </r>
  <r>
    <x v="33"/>
    <n v="9669442440006530"/>
    <s v="UCLA Graduate"/>
    <s v="Graduate"/>
    <d v="2023-02-20T00:00:00"/>
    <s v="FAC599"/>
    <s v="FAC"/>
    <s v="iPad"/>
    <s v="Device"/>
    <s v="CLICC Circ Desk"/>
    <s v="ITS iPad 199"/>
  </r>
  <r>
    <x v="34"/>
    <n v="-1"/>
    <s v="UCLA Graduate"/>
    <s v="Graduate"/>
    <d v="2023-02-14T00:00:00"/>
    <s v="ANDROID13"/>
    <s v="ANDROID"/>
    <s v="Android Charger"/>
    <s v="Charger"/>
    <s v="CLICC Circ Desk"/>
    <s v="AND-YRL-01"/>
  </r>
  <r>
    <x v="34"/>
    <n v="-1"/>
    <s v="UCLA Graduate"/>
    <s v="Graduate"/>
    <d v="2023-02-14T00:00:00"/>
    <s v="HDST30"/>
    <s v="HDST"/>
    <s v="Headphones"/>
    <s v="Accessory"/>
    <s v="CLICC Circ Desk"/>
    <m/>
  </r>
  <r>
    <x v="34"/>
    <n v="-1"/>
    <s v="UCLA Graduate"/>
    <s v="Graduate"/>
    <d v="2023-02-14T00:00:00"/>
    <s v="HPUSBC07"/>
    <s v="HPUSBC"/>
    <s v="HPUSBC"/>
    <s v="Charger"/>
    <s v="SEL Boelter Circ Desk"/>
    <m/>
  </r>
  <r>
    <x v="34"/>
    <n v="-1"/>
    <s v="UCLA Graduate"/>
    <s v="Graduate"/>
    <d v="2023-02-14T00:00:00"/>
    <s v="IPHONE22"/>
    <s v="IPHONE"/>
    <s v="IPHONE"/>
    <s v="Charger"/>
    <s v="SEL Boelter Circ Desk"/>
    <s v="IPH-BOE-06"/>
  </r>
  <r>
    <x v="34"/>
    <n v="-1"/>
    <s v="UCLA Graduate"/>
    <s v="Graduate"/>
    <d v="2023-02-14T00:00:00"/>
    <s v="IPHONE37"/>
    <s v="IPHONE"/>
    <s v="IPHONE"/>
    <s v="Charger"/>
    <s v="CLICC Circ Desk"/>
    <s v="IPH-YRL-13"/>
  </r>
  <r>
    <x v="34"/>
    <n v="-1"/>
    <s v="UCLA Graduate"/>
    <s v="Graduate"/>
    <d v="2023-02-14T00:00:00"/>
    <s v="IPHONE48"/>
    <s v="IPHONE"/>
    <s v="IPHONE"/>
    <s v="Charger"/>
    <s v="CLICC Circ Desk"/>
    <s v="IPH-POW-04"/>
  </r>
  <r>
    <x v="34"/>
    <n v="-1"/>
    <s v="UCLA Graduate"/>
    <s v="Graduate"/>
    <d v="2023-02-14T00:00:00"/>
    <s v="IPHONE57"/>
    <s v="IPHONE"/>
    <s v="IPHONE"/>
    <s v="Charger"/>
    <s v="Biomed Circ Desk"/>
    <s v="IPH-BIO-01"/>
  </r>
  <r>
    <x v="34"/>
    <n v="-1"/>
    <s v="UCLA Graduate"/>
    <s v="Graduate"/>
    <d v="2023-02-14T00:00:00"/>
    <s v="IPHONE58"/>
    <s v="IPHONE"/>
    <s v="IPHONE"/>
    <s v="Charger"/>
    <s v="Biomed Circ Desk"/>
    <s v="IPH-BIO-02"/>
  </r>
  <r>
    <x v="34"/>
    <n v="-1"/>
    <s v="UCLA Graduate"/>
    <s v="Graduate"/>
    <d v="2023-02-14T00:00:00"/>
    <s v="IPHONE74"/>
    <s v="IPHONE"/>
    <s v="IPHONE"/>
    <s v="Charger"/>
    <s v="Default Circulation Desk"/>
    <m/>
  </r>
  <r>
    <x v="34"/>
    <n v="-1"/>
    <s v="UCLA Graduate"/>
    <s v="Graduate"/>
    <d v="2023-02-14T00:00:00"/>
    <s v="MACUSBC09"/>
    <s v="MACUSBC"/>
    <s v="MACUSBC"/>
    <s v="Charger"/>
    <s v="CLICC Circ Desk"/>
    <s v="USBC-YRL-05"/>
  </r>
  <r>
    <x v="34"/>
    <n v="-1"/>
    <s v="UCLA Graduate"/>
    <s v="Graduate"/>
    <d v="2023-02-14T00:00:00"/>
    <s v="MACUSBC23"/>
    <s v="MACUSBC"/>
    <s v="MACUSBC"/>
    <s v="Charger"/>
    <s v="CLICC Circ Desk"/>
    <s v="USBC-POW-06"/>
  </r>
  <r>
    <x v="34"/>
    <n v="-1"/>
    <s v="UCLA Graduate"/>
    <s v="Graduate"/>
    <d v="2023-02-14T00:00:00"/>
    <s v="UVGA22"/>
    <s v="UVGA"/>
    <s v="UVGA"/>
    <s v="Cable"/>
    <s v="CLICC Circ Desk"/>
    <m/>
  </r>
  <r>
    <x v="34"/>
    <n v="-1"/>
    <s v="UCLA Graduate"/>
    <s v="Graduate"/>
    <d v="2023-02-14T00:00:00"/>
    <s v="WALLADPT17"/>
    <s v="WALLADPT"/>
    <s v="WALLADPT"/>
    <s v="Charger"/>
    <s v="Biomed Circ Desk"/>
    <s v="ADP-BIO-01"/>
  </r>
  <r>
    <x v="34"/>
    <n v="-1"/>
    <s v="UCLA Graduate"/>
    <s v="Graduate"/>
    <d v="2023-02-14T00:00:00"/>
    <s v="WALLADPT22"/>
    <s v="WALLADPT"/>
    <s v="WALLADPT"/>
    <s v="Charger"/>
    <s v="Biomed Circ Desk"/>
    <s v="ADP-BIO-06"/>
  </r>
  <r>
    <x v="34"/>
    <n v="-1"/>
    <s v="UCLA Graduate"/>
    <s v="Graduate"/>
    <d v="2023-02-14T00:00:00"/>
    <s v="WALLADPT32"/>
    <s v="WALLADPT"/>
    <s v="WALLADPT"/>
    <s v="Charger"/>
    <s v="CLICC Circ Desk"/>
    <m/>
  </r>
  <r>
    <x v="34"/>
    <n v="-1"/>
    <s v="UCLA Graduate"/>
    <s v="Graduate"/>
    <d v="2023-02-14T00:00:00"/>
    <s v="WALLADPT35"/>
    <s v="WALLADPT"/>
    <s v="WALLADPT"/>
    <s v="Charger"/>
    <s v="CLICC Circ Desk"/>
    <m/>
  </r>
  <r>
    <x v="34"/>
    <n v="-1"/>
    <s v="UCLA Graduate"/>
    <s v="Graduate"/>
    <d v="2023-02-14T00:00:00"/>
    <s v="WALLADPT41"/>
    <s v="WALLADPT"/>
    <s v="WALLADPT"/>
    <s v="Charger"/>
    <s v="CLICC Circ Desk"/>
    <m/>
  </r>
  <r>
    <x v="34"/>
    <n v="-1"/>
    <s v="UCLA Graduate"/>
    <s v="Graduate"/>
    <d v="2023-02-21T00:00:00"/>
    <s v="CBK041"/>
    <s v="CBK"/>
    <s v="ChromeBook"/>
    <s v="Device"/>
    <s v="Default Circulation Desk"/>
    <s v="CPOW-07"/>
  </r>
  <r>
    <x v="34"/>
    <n v="-1"/>
    <s v="UCLA Graduate"/>
    <s v="Graduate"/>
    <d v="2023-02-21T00:00:00"/>
    <s v="CBK191"/>
    <s v="CBK"/>
    <s v="ChromeBook"/>
    <s v="Device"/>
    <s v="Biomed Circ Desk"/>
    <s v="CBK-BIO-02"/>
  </r>
  <r>
    <x v="34"/>
    <n v="-1"/>
    <s v="UCLA Graduate"/>
    <s v="Graduate"/>
    <d v="2023-02-21T00:00:00"/>
    <s v="CBK393"/>
    <s v="CBK"/>
    <s v="ChromeBook"/>
    <s v="Device"/>
    <s v="CLICC Circ Desk"/>
    <s v="CBK-CLICC-144"/>
  </r>
  <r>
    <x v="34"/>
    <n v="-1"/>
    <s v="UCLA Graduate"/>
    <s v="Graduate"/>
    <d v="2023-02-21T00:00:00"/>
    <s v="CLICC-MM-0011"/>
    <s v="CLICC-MM"/>
    <s v="iPad"/>
    <s v="Device"/>
    <s v="CLICC Circ Desk"/>
    <s v="ITS iPad 184"/>
  </r>
  <r>
    <x v="34"/>
    <n v="-1"/>
    <s v="UCLA Graduate"/>
    <s v="Graduate"/>
    <d v="2023-02-21T00:00:00"/>
    <s v="HP050"/>
    <s v="HP"/>
    <s v="HP Laptop"/>
    <s v="Device"/>
    <s v="CLICC Circ Desk"/>
    <s v="WL-SEL-15"/>
  </r>
  <r>
    <x v="34"/>
    <n v="-1"/>
    <s v="UCLA Graduate"/>
    <s v="Graduate"/>
    <d v="2023-02-21T00:00:00"/>
    <s v="HP144"/>
    <s v="HP"/>
    <s v="HP Laptop"/>
    <s v="Device"/>
    <s v="CLICC Circ Desk"/>
    <s v="WL-UNA-03"/>
  </r>
  <r>
    <x v="34"/>
    <n v="-1"/>
    <s v="UCLA Graduate"/>
    <s v="Graduate"/>
    <d v="2023-02-28T00:00:00"/>
    <s v="CLICC-ML-2096"/>
    <s v="CLICC-ML"/>
    <s v="MacBook"/>
    <s v="Device"/>
    <s v="CLICC Circ Desk"/>
    <s v="CLICC-ML-2096"/>
  </r>
  <r>
    <x v="34"/>
    <n v="-1"/>
    <s v="UCLA Graduate"/>
    <s v="Graduate"/>
    <d v="2023-02-28T00:00:00"/>
    <s v="CLICC-MM-017"/>
    <s v="CLICC-MM"/>
    <s v="iPad"/>
    <s v="Device"/>
    <s v="CLICC Circ Desk"/>
    <m/>
  </r>
  <r>
    <x v="34"/>
    <n v="-1"/>
    <s v="UCLA Graduate"/>
    <s v="Graduate"/>
    <d v="2023-02-28T00:00:00"/>
    <s v="HP040"/>
    <s v="HP"/>
    <s v="HP Laptop"/>
    <s v="Device"/>
    <s v="CLICC Circ Desk"/>
    <s v="WL-SEL-05"/>
  </r>
  <r>
    <x v="34"/>
    <n v="-1"/>
    <s v="UCLA Graduate"/>
    <s v="Graduate"/>
    <d v="2023-02-28T00:00:00"/>
    <s v="HP143"/>
    <s v="HP"/>
    <s v="HP Laptop"/>
    <s v="Device"/>
    <s v="CLICC Circ Desk"/>
    <s v="WL-UNA-02"/>
  </r>
  <r>
    <x v="34"/>
    <n v="-1"/>
    <s v="UCLA Graduate"/>
    <s v="Graduate"/>
    <d v="2023-03-06T00:00:00"/>
    <s v="CLICC-MM-0023"/>
    <s v="CLICC-MM"/>
    <s v="iPad"/>
    <s v="Device"/>
    <s v="CLICC Circ Desk"/>
    <s v="ITS iPad 98"/>
  </r>
  <r>
    <x v="34"/>
    <n v="-1"/>
    <s v="UCLA Music Grad"/>
    <s v="Graduate"/>
    <d v="2023-02-14T00:00:00"/>
    <s v="OMNI24"/>
    <s v="OMNI"/>
    <s v="OMNI"/>
    <s v="Charger"/>
    <s v="Music Circ Desk"/>
    <s v="OMN-MUS-04"/>
  </r>
  <r>
    <x v="34"/>
    <n v="-1"/>
    <s v="UCLA Staff"/>
    <s v="Staff"/>
    <d v="2023-02-14T00:00:00"/>
    <s v="ANDROID26"/>
    <s v="ANDROID"/>
    <s v="Android Charger"/>
    <s v="Charger"/>
    <s v="Biomed Circ Desk"/>
    <s v="AND-BIO-02"/>
  </r>
  <r>
    <x v="34"/>
    <n v="-1"/>
    <s v="UCLA Staff"/>
    <s v="Staff"/>
    <d v="2023-02-14T00:00:00"/>
    <s v="HPUSBC05"/>
    <s v="HPUSBC"/>
    <s v="HPUSBC"/>
    <s v="Charger"/>
    <s v="SEL Boelter Circ Desk"/>
    <s v="HPUS-BOE-05"/>
  </r>
  <r>
    <x v="34"/>
    <n v="-1"/>
    <s v="UCLA Undergrad"/>
    <s v="Undergraduate"/>
    <d v="2023-02-14T00:00:00"/>
    <s v="ANKER02"/>
    <s v="ANKER"/>
    <s v="ANKER"/>
    <s v="Charger"/>
    <s v="CLICC Circ Desk"/>
    <m/>
  </r>
  <r>
    <x v="34"/>
    <n v="-1"/>
    <s v="UCLA Undergrad"/>
    <s v="Undergraduate"/>
    <d v="2023-02-14T00:00:00"/>
    <s v="ANKER10"/>
    <s v="ANKER"/>
    <s v="ANKER"/>
    <s v="Charger"/>
    <s v="CLICC Circ Desk"/>
    <m/>
  </r>
  <r>
    <x v="34"/>
    <n v="-1"/>
    <s v="UCLA Undergrad"/>
    <s v="Undergraduate"/>
    <d v="2023-02-14T00:00:00"/>
    <s v="CALC02"/>
    <s v="CALC"/>
    <s v="CALC"/>
    <s v="Accessory"/>
    <s v="CLICC Circ Desk"/>
    <s v="CAL-POW-01"/>
  </r>
  <r>
    <x v="34"/>
    <n v="-1"/>
    <s v="UCLA Undergrad"/>
    <s v="Undergraduate"/>
    <d v="2023-02-14T00:00:00"/>
    <s v="CALC05"/>
    <s v="CALC"/>
    <s v="CALC"/>
    <s v="Accessory"/>
    <s v="CLICC Circ Desk"/>
    <s v="CAL-POW-04"/>
  </r>
  <r>
    <x v="34"/>
    <n v="-1"/>
    <s v="UCLA Undergrad"/>
    <s v="Undergraduate"/>
    <d v="2023-02-14T00:00:00"/>
    <s v="CALC06"/>
    <s v="CALC"/>
    <s v="CALC"/>
    <s v="Accessory"/>
    <s v="CLICC Circ Desk"/>
    <s v="CAL-POW-05"/>
  </r>
  <r>
    <x v="34"/>
    <n v="-1"/>
    <s v="UCLA Undergrad"/>
    <s v="Undergraduate"/>
    <d v="2023-02-14T00:00:00"/>
    <s v="CALC10"/>
    <s v="CALC"/>
    <s v="CALC"/>
    <s v="Accessory"/>
    <s v="CLICC Circ Desk"/>
    <m/>
  </r>
  <r>
    <x v="34"/>
    <n v="-1"/>
    <s v="UCLA Undergrad"/>
    <s v="Undergraduate"/>
    <d v="2023-02-14T00:00:00"/>
    <s v="CALC13"/>
    <s v="CALC"/>
    <s v="CALC"/>
    <s v="Accessory"/>
    <s v="CLICC Circ Desk"/>
    <m/>
  </r>
  <r>
    <x v="34"/>
    <n v="-1"/>
    <s v="UCLA Undergrad"/>
    <s v="Undergraduate"/>
    <d v="2023-02-14T00:00:00"/>
    <s v="CALC19"/>
    <s v="CALC"/>
    <s v="CALC"/>
    <s v="Accessory"/>
    <s v="SEL Boelter Circ Desk"/>
    <m/>
  </r>
  <r>
    <x v="34"/>
    <n v="-1"/>
    <s v="UCLA Undergrad"/>
    <s v="Undergraduate"/>
    <d v="2023-02-14T00:00:00"/>
    <s v="CALC23"/>
    <s v="CALC"/>
    <s v="CALC"/>
    <s v="Accessory"/>
    <s v="SEL Boelter Circ Desk"/>
    <m/>
  </r>
  <r>
    <x v="34"/>
    <n v="-1"/>
    <s v="UCLA Undergrad"/>
    <s v="Undergraduate"/>
    <d v="2023-02-14T00:00:00"/>
    <s v="CALC25"/>
    <s v="CALC"/>
    <s v="CALC"/>
    <s v="Accessory"/>
    <s v="SEL Boelter Circ Desk"/>
    <m/>
  </r>
  <r>
    <x v="34"/>
    <n v="-1"/>
    <s v="UCLA Undergrad"/>
    <s v="Undergraduate"/>
    <d v="2023-02-14T00:00:00"/>
    <s v="CALC29"/>
    <s v="CALC"/>
    <s v="CALC"/>
    <s v="Accessory"/>
    <s v="SEL Boelter Circ Desk"/>
    <m/>
  </r>
  <r>
    <x v="34"/>
    <n v="-1"/>
    <s v="UCLA Undergrad"/>
    <s v="Undergraduate"/>
    <d v="2023-02-14T00:00:00"/>
    <s v="HDMIC17"/>
    <s v="HDMIC"/>
    <s v="HDMIC"/>
    <s v="Cable"/>
    <s v="CLICC Circ Desk"/>
    <s v="HDMC-YRL-09"/>
  </r>
  <r>
    <x v="34"/>
    <n v="-1"/>
    <s v="UCLA Undergrad"/>
    <s v="Undergraduate"/>
    <d v="2023-02-14T00:00:00"/>
    <s v="HDMIC20"/>
    <s v="HDMIC"/>
    <s v="HDMIC"/>
    <s v="Cable"/>
    <s v="CLICC Circ Desk"/>
    <s v="HDMC-YRL-12"/>
  </r>
  <r>
    <x v="34"/>
    <n v="-1"/>
    <s v="UCLA Undergrad"/>
    <s v="Undergraduate"/>
    <d v="2023-02-14T00:00:00"/>
    <s v="HDMIC25"/>
    <s v="HDMIC"/>
    <s v="HDMIC"/>
    <s v="Cable"/>
    <s v="CLICC Circ Desk"/>
    <s v="HDMC-YRL-17"/>
  </r>
  <r>
    <x v="34"/>
    <n v="-1"/>
    <s v="UCLA Undergrad"/>
    <s v="Undergraduate"/>
    <d v="2023-02-14T00:00:00"/>
    <s v="HDST03"/>
    <s v="HDST"/>
    <s v="Headphones"/>
    <s v="Accessory"/>
    <s v="SEL Boelter Circ Desk"/>
    <s v="HDS-BOE-03"/>
  </r>
  <r>
    <x v="34"/>
    <n v="-1"/>
    <s v="UCLA Undergrad"/>
    <s v="Undergraduate"/>
    <d v="2023-02-14T00:00:00"/>
    <s v="HPUSBC05"/>
    <s v="HPUSBC"/>
    <s v="HPUSBC"/>
    <s v="Charger"/>
    <s v="SEL Boelter Circ Desk"/>
    <s v="HPUS-BOE-05"/>
  </r>
  <r>
    <x v="34"/>
    <n v="-1"/>
    <s v="UCLA Undergrad"/>
    <s v="Undergraduate"/>
    <d v="2023-02-14T00:00:00"/>
    <s v="HPUSBC06"/>
    <s v="HPUSBC"/>
    <s v="HPUSBC"/>
    <s v="Charger"/>
    <s v="SEL Boelter Circ Desk"/>
    <m/>
  </r>
  <r>
    <x v="34"/>
    <n v="-1"/>
    <s v="UCLA Undergrad"/>
    <s v="Undergraduate"/>
    <d v="2023-02-14T00:00:00"/>
    <s v="HPUSBC07"/>
    <s v="HPUSBC"/>
    <s v="HPUSBC"/>
    <s v="Charger"/>
    <s v="SEL Boelter Circ Desk"/>
    <m/>
  </r>
  <r>
    <x v="34"/>
    <n v="-1"/>
    <s v="UCLA Undergrad"/>
    <s v="Undergraduate"/>
    <d v="2023-02-14T00:00:00"/>
    <s v="IPHONE02"/>
    <s v="IPHONE"/>
    <s v="IPHONE"/>
    <s v="Charger"/>
    <s v="Music Circ Desk"/>
    <s v="IPH-MUS-02"/>
  </r>
  <r>
    <x v="34"/>
    <n v="-1"/>
    <s v="UCLA Undergrad"/>
    <s v="Undergraduate"/>
    <d v="2023-02-14T00:00:00"/>
    <s v="IPHONE20"/>
    <s v="IPHONE"/>
    <s v="IPHONE"/>
    <s v="Charger"/>
    <s v="SEL Boelter Circ Desk"/>
    <s v="IPH-BOE-04"/>
  </r>
  <r>
    <x v="34"/>
    <n v="-1"/>
    <s v="UCLA Undergrad"/>
    <s v="Undergraduate"/>
    <d v="2023-02-14T00:00:00"/>
    <s v="IPHONE27"/>
    <s v="IPHONE"/>
    <s v="IPHONE"/>
    <s v="Charger"/>
    <s v="CLICC Circ Desk"/>
    <s v="IPH-YRL-03"/>
  </r>
  <r>
    <x v="34"/>
    <n v="-1"/>
    <s v="UCLA Undergrad"/>
    <s v="Undergraduate"/>
    <d v="2023-02-14T00:00:00"/>
    <s v="IPHONE34"/>
    <s v="IPHONE"/>
    <s v="IPHONE"/>
    <s v="Charger"/>
    <s v="CLICC Circ Desk"/>
    <s v="IPH-YRL-10"/>
  </r>
  <r>
    <x v="34"/>
    <n v="-1"/>
    <s v="UCLA Undergrad"/>
    <s v="Undergraduate"/>
    <d v="2023-02-14T00:00:00"/>
    <s v="IPHONE37"/>
    <s v="IPHONE"/>
    <s v="IPHONE"/>
    <s v="Charger"/>
    <s v="CLICC Circ Desk"/>
    <s v="IPH-YRL-13"/>
  </r>
  <r>
    <x v="34"/>
    <n v="-1"/>
    <s v="UCLA Undergrad"/>
    <s v="Undergraduate"/>
    <d v="2023-02-14T00:00:00"/>
    <s v="IPHONE44"/>
    <s v="IPHONE"/>
    <s v="IPHONE"/>
    <s v="Charger"/>
    <s v="CLICC Circ Desk"/>
    <m/>
  </r>
  <r>
    <x v="34"/>
    <n v="-1"/>
    <s v="UCLA Undergrad"/>
    <s v="Undergraduate"/>
    <d v="2023-02-14T00:00:00"/>
    <s v="IPHONE48"/>
    <s v="IPHONE"/>
    <s v="IPHONE"/>
    <s v="Charger"/>
    <s v="CLICC Circ Desk"/>
    <s v="IPH-POW-04"/>
  </r>
  <r>
    <x v="34"/>
    <n v="-1"/>
    <s v="UCLA Undergrad"/>
    <s v="Undergraduate"/>
    <d v="2023-02-14T00:00:00"/>
    <s v="IPHONE52"/>
    <s v="IPHONE"/>
    <s v="IPHONE"/>
    <s v="Charger"/>
    <s v="CLICC Circ Desk"/>
    <s v="IPH-POW-08"/>
  </r>
  <r>
    <x v="34"/>
    <n v="-1"/>
    <s v="UCLA Undergrad"/>
    <s v="Undergraduate"/>
    <d v="2023-02-14T00:00:00"/>
    <s v="IPHONE73"/>
    <s v="IPHONE"/>
    <s v="IPHONE"/>
    <s v="Charger"/>
    <s v="Default Circulation Desk"/>
    <m/>
  </r>
  <r>
    <x v="34"/>
    <n v="-1"/>
    <s v="UCLA Undergrad"/>
    <s v="Undergraduate"/>
    <d v="2023-02-14T00:00:00"/>
    <s v="MACCHRG47"/>
    <s v="MACCHRG"/>
    <s v="MACCHRG"/>
    <s v="Charger"/>
    <s v="CLICC Circ Desk"/>
    <s v="MAGT-POW-01"/>
  </r>
  <r>
    <x v="34"/>
    <n v="-1"/>
    <s v="UCLA Undergrad"/>
    <s v="Undergraduate"/>
    <d v="2023-02-14T00:00:00"/>
    <s v="MACUSBC07"/>
    <s v="MACUSBC"/>
    <s v="MACUSBC"/>
    <s v="Charger"/>
    <s v="CLICC Circ Desk"/>
    <s v="USBC-YRL-03"/>
  </r>
  <r>
    <x v="34"/>
    <n v="-1"/>
    <s v="UCLA Undergrad"/>
    <s v="Undergraduate"/>
    <d v="2023-02-14T00:00:00"/>
    <s v="MACUSBC09"/>
    <s v="MACUSBC"/>
    <s v="MACUSBC"/>
    <s v="Charger"/>
    <s v="CLICC Circ Desk"/>
    <s v="USBC-YRL-05"/>
  </r>
  <r>
    <x v="34"/>
    <n v="-1"/>
    <s v="UCLA Undergrad"/>
    <s v="Undergraduate"/>
    <d v="2023-02-14T00:00:00"/>
    <s v="MACUSBC20"/>
    <s v="MACUSBC"/>
    <s v="MACUSBC"/>
    <s v="Charger"/>
    <s v="CLICC Circ Desk"/>
    <s v="USBC-POW-03"/>
  </r>
  <r>
    <x v="34"/>
    <n v="-1"/>
    <s v="UCLA Undergrad"/>
    <s v="Undergraduate"/>
    <d v="2023-02-14T00:00:00"/>
    <s v="MACUSBC24"/>
    <s v="MACUSBC"/>
    <s v="MACUSBC"/>
    <s v="Charger"/>
    <s v="CLICC Circ Desk"/>
    <s v="USBC-POW-07"/>
  </r>
  <r>
    <x v="34"/>
    <n v="-1"/>
    <s v="UCLA Undergrad"/>
    <s v="Undergraduate"/>
    <d v="2023-02-14T00:00:00"/>
    <s v="MACUSBC25"/>
    <s v="MACUSBC"/>
    <s v="MACUSBC"/>
    <s v="Charger"/>
    <s v="CLICC Circ Desk"/>
    <s v="USBC-POW-08"/>
  </r>
  <r>
    <x v="34"/>
    <n v="-1"/>
    <s v="UCLA Undergrad"/>
    <s v="Undergraduate"/>
    <d v="2023-02-14T00:00:00"/>
    <s v="MACUSBC27"/>
    <s v="MACUSBC"/>
    <s v="MACUSBC"/>
    <s v="Charger"/>
    <s v="CLICC Circ Desk"/>
    <s v="USBC-POW-10"/>
  </r>
  <r>
    <x v="34"/>
    <n v="-1"/>
    <s v="UCLA Undergrad"/>
    <s v="Undergraduate"/>
    <d v="2023-02-14T00:00:00"/>
    <s v="MSE03"/>
    <s v="MSE"/>
    <s v="Mouse"/>
    <s v="Accessory"/>
    <s v="SEL Boelter Circ Desk"/>
    <s v="MSE-BOE-03"/>
  </r>
  <r>
    <x v="34"/>
    <n v="-1"/>
    <s v="UCLA Undergrad"/>
    <s v="Undergraduate"/>
    <d v="2023-02-14T00:00:00"/>
    <s v="OMNI14"/>
    <s v="OMNI"/>
    <s v="OMNI"/>
    <s v="Charger"/>
    <s v="SEL Boelter Circ Desk"/>
    <s v="OMN-BOE-04"/>
  </r>
  <r>
    <x v="34"/>
    <n v="-1"/>
    <s v="UCLA Undergrad"/>
    <s v="Undergraduate"/>
    <d v="2023-02-14T00:00:00"/>
    <s v="OMNI28"/>
    <s v="OMNI"/>
    <s v="OMNI"/>
    <s v="Charger"/>
    <s v="Music Circ Desk"/>
    <s v="OMN-MUS-08"/>
  </r>
  <r>
    <x v="34"/>
    <n v="-1"/>
    <s v="UCLA Undergrad"/>
    <s v="Undergraduate"/>
    <d v="2023-02-14T00:00:00"/>
    <s v="UHDMI12"/>
    <s v="UHDMI"/>
    <s v="UHDMI"/>
    <s v="Cable"/>
    <s v="CLICC Circ Desk"/>
    <m/>
  </r>
  <r>
    <x v="34"/>
    <n v="-1"/>
    <s v="UCLA Undergrad"/>
    <s v="Undergraduate"/>
    <d v="2023-02-14T00:00:00"/>
    <s v="UHDMI17"/>
    <s v="UHDMI"/>
    <s v="UHDMI"/>
    <s v="Cable"/>
    <s v="CLICC Circ Desk"/>
    <m/>
  </r>
  <r>
    <x v="34"/>
    <n v="-1"/>
    <s v="UCLA Undergrad"/>
    <s v="Undergraduate"/>
    <d v="2023-02-14T00:00:00"/>
    <s v="UHDMI19"/>
    <s v="UHDMI"/>
    <s v="UHDMI"/>
    <s v="Cable"/>
    <s v="CLICC Circ Desk"/>
    <m/>
  </r>
  <r>
    <x v="34"/>
    <n v="-1"/>
    <s v="UCLA Undergrad"/>
    <s v="Undergraduate"/>
    <d v="2023-02-14T00:00:00"/>
    <s v="WALLADPT06"/>
    <s v="WALLADPT"/>
    <s v="WALLADPT"/>
    <s v="Charger"/>
    <s v="SEL Boelter Circ Desk"/>
    <s v="ADP-BOE-04"/>
  </r>
  <r>
    <x v="34"/>
    <n v="-1"/>
    <s v="UCLA Undergrad"/>
    <s v="Undergraduate"/>
    <d v="2023-02-14T00:00:00"/>
    <s v="WALLADPT35"/>
    <s v="WALLADPT"/>
    <s v="WALLADPT"/>
    <s v="Charger"/>
    <s v="CLICC Circ Desk"/>
    <m/>
  </r>
  <r>
    <x v="34"/>
    <n v="-1"/>
    <s v="UCLA Undergrad"/>
    <s v="Undergraduate"/>
    <d v="2023-02-14T00:00:00"/>
    <s v="WALLADPT38"/>
    <s v="WALLADPT"/>
    <s v="WALLADPT"/>
    <s v="Charger"/>
    <s v="CLICC Circ Desk"/>
    <m/>
  </r>
  <r>
    <x v="34"/>
    <n v="-1"/>
    <s v="UCLA Undergrad"/>
    <s v="Undergraduate"/>
    <d v="2023-02-14T00:00:00"/>
    <s v="WALLADPT41"/>
    <s v="WALLADPT"/>
    <s v="WALLADPT"/>
    <s v="Charger"/>
    <s v="CLICC Circ Desk"/>
    <m/>
  </r>
  <r>
    <x v="34"/>
    <n v="-1"/>
    <s v="UCLA Undergrad"/>
    <s v="Undergraduate"/>
    <d v="2023-02-14T00:00:00"/>
    <s v="WALLADPT42"/>
    <s v="WALLADPT"/>
    <s v="WALLADPT"/>
    <s v="Charger"/>
    <s v="CLICC Circ Desk"/>
    <m/>
  </r>
  <r>
    <x v="34"/>
    <n v="-1"/>
    <s v="UCLA Undergrad"/>
    <s v="Undergraduate"/>
    <d v="2023-02-14T00:00:00"/>
    <s v="WALLADPT48"/>
    <s v="WALLADPT"/>
    <s v="WALLADPT"/>
    <s v="Charger"/>
    <s v="CLICC Circ Desk"/>
    <m/>
  </r>
  <r>
    <x v="34"/>
    <n v="-1"/>
    <s v="UCLA Undergrad"/>
    <s v="Undergraduate"/>
    <d v="2023-02-14T00:00:00"/>
    <s v="WALLADPT49"/>
    <s v="WALLADPT"/>
    <s v="WALLADPT"/>
    <s v="Charger"/>
    <s v="CLICC Circ Desk"/>
    <m/>
  </r>
  <r>
    <x v="34"/>
    <n v="-1"/>
    <s v="UCLA Undergrad"/>
    <s v="Undergraduate"/>
    <d v="2023-02-21T00:00:00"/>
    <s v="CBK203"/>
    <s v="CBK"/>
    <s v="ChromeBook"/>
    <s v="Device"/>
    <s v="Biomed Circ Desk"/>
    <s v="CBK-BIO-14"/>
  </r>
  <r>
    <x v="34"/>
    <n v="-1"/>
    <s v="UCLA Undergrad"/>
    <s v="Undergraduate"/>
    <d v="2023-02-21T00:00:00"/>
    <s v="CBK358"/>
    <s v="CBK"/>
    <s v="ChromeBook"/>
    <s v="Device"/>
    <s v="Default Circulation Desk"/>
    <s v="CBK-CLICC-109"/>
  </r>
  <r>
    <x v="34"/>
    <n v="-1"/>
    <s v="UCLA Undergrad"/>
    <s v="Undergraduate"/>
    <d v="2023-02-21T00:00:00"/>
    <s v="CBK388"/>
    <s v="CBK"/>
    <s v="ChromeBook"/>
    <s v="Device"/>
    <s v="CLICC Circ Desk"/>
    <s v="CBK-CLICC-139"/>
  </r>
  <r>
    <x v="34"/>
    <n v="-1"/>
    <s v="UCLA Undergrad"/>
    <s v="Undergraduate"/>
    <d v="2023-02-21T00:00:00"/>
    <s v="CBK402"/>
    <s v="CBK"/>
    <s v="ChromeBook"/>
    <s v="Device"/>
    <s v="CLICC Circ Desk"/>
    <s v="CBK-CLICC-153"/>
  </r>
  <r>
    <x v="34"/>
    <n v="-1"/>
    <s v="UCLA Undergrad"/>
    <s v="Undergraduate"/>
    <d v="2023-02-21T00:00:00"/>
    <s v="CLICC-ML-0064"/>
    <s v="CLICC-ML"/>
    <s v="MacBook"/>
    <s v="Device"/>
    <s v="CLICC Circ Desk"/>
    <s v="ITS MacBook 130"/>
  </r>
  <r>
    <x v="34"/>
    <n v="-1"/>
    <s v="UCLA Undergrad"/>
    <s v="Undergraduate"/>
    <d v="2023-02-21T00:00:00"/>
    <s v="CLICC-ML-0090"/>
    <s v="CLICC-ML"/>
    <s v="MacBook"/>
    <s v="Device"/>
    <s v="CLICC Circ Desk"/>
    <s v="ITS MacBook 53"/>
  </r>
  <r>
    <x v="34"/>
    <n v="-1"/>
    <s v="UCLA Undergrad"/>
    <s v="Undergraduate"/>
    <d v="2023-02-21T00:00:00"/>
    <s v="CLICC-ML-2003"/>
    <s v="CLICC-ML"/>
    <s v="MacBook"/>
    <s v="Device"/>
    <s v="CLICC Circ Desk"/>
    <s v="CLICC-ML-2003"/>
  </r>
  <r>
    <x v="34"/>
    <n v="-1"/>
    <s v="UCLA Undergrad"/>
    <s v="Undergraduate"/>
    <d v="2023-02-21T00:00:00"/>
    <s v="CLICC-ML-2012"/>
    <s v="CLICC-ML"/>
    <s v="MacBook"/>
    <s v="Device"/>
    <s v="CLICC Circ Desk"/>
    <s v="CLICC-ML-2012"/>
  </r>
  <r>
    <x v="34"/>
    <n v="-1"/>
    <s v="UCLA Undergrad"/>
    <s v="Undergraduate"/>
    <d v="2023-02-21T00:00:00"/>
    <s v="CLICC-ML-2059"/>
    <s v="CLICC-ML"/>
    <s v="MacBook"/>
    <s v="Device"/>
    <s v="CLICC Circ Desk"/>
    <s v="CLICC-ML-2059"/>
  </r>
  <r>
    <x v="34"/>
    <n v="-1"/>
    <s v="UCLA Undergrad"/>
    <s v="Undergraduate"/>
    <d v="2023-02-21T00:00:00"/>
    <s v="CLICC-ML-2084"/>
    <s v="CLICC-ML"/>
    <s v="MacBook"/>
    <s v="Device"/>
    <s v="CLICC Circ Desk"/>
    <s v="CLICC-ML-2084"/>
  </r>
  <r>
    <x v="34"/>
    <n v="-1"/>
    <s v="UCLA Undergrad"/>
    <s v="Undergraduate"/>
    <d v="2023-02-21T00:00:00"/>
    <s v="CLICC-MM-0237"/>
    <s v="CLICC-MM"/>
    <s v="iPad"/>
    <s v="Device"/>
    <s v="CLICC Circ Desk"/>
    <s v="ITS iPad 282"/>
  </r>
  <r>
    <x v="34"/>
    <n v="-1"/>
    <s v="UCLA Undergrad"/>
    <s v="Undergraduate"/>
    <d v="2023-02-21T00:00:00"/>
    <s v="HP081"/>
    <s v="HP"/>
    <s v="HP Laptop"/>
    <s v="Device"/>
    <s v="CLICC Circ Desk"/>
    <s v="WL-RC2-11"/>
  </r>
  <r>
    <x v="34"/>
    <n v="-1"/>
    <s v="UCLA Undergrad"/>
    <s v="Undergraduate"/>
    <d v="2023-02-21T00:00:00"/>
    <s v="HP124"/>
    <s v="HP"/>
    <s v="HP Laptop"/>
    <s v="Device"/>
    <s v="CLICC Circ Desk"/>
    <s v="WL-PC2-13"/>
  </r>
  <r>
    <x v="34"/>
    <n v="-1"/>
    <s v="UCLA Undergrad"/>
    <s v="Undergraduate"/>
    <d v="2023-02-28T00:00:00"/>
    <s v="CBK166"/>
    <s v="CBK"/>
    <s v="ChromeBook"/>
    <s v="Device"/>
    <s v="Default Circulation Desk"/>
    <s v="CL-BOE-12"/>
  </r>
  <r>
    <x v="34"/>
    <n v="-1"/>
    <s v="UCLA Undergrad"/>
    <s v="Undergraduate"/>
    <d v="2023-02-28T00:00:00"/>
    <s v="CBK296"/>
    <s v="CBK"/>
    <s v="ChromeBook"/>
    <s v="Device"/>
    <s v="CLICC Circ Desk"/>
    <s v="CBK-CLICC-47"/>
  </r>
  <r>
    <x v="34"/>
    <n v="-1"/>
    <s v="UCLA Undergrad"/>
    <s v="Undergraduate"/>
    <d v="2023-02-28T00:00:00"/>
    <s v="CLICC-ML-0068"/>
    <s v="CLICC-ML"/>
    <s v="MacBook"/>
    <s v="Device"/>
    <s v="CLICC Circ Desk"/>
    <s v="ITS MacBook 78"/>
  </r>
  <r>
    <x v="34"/>
    <n v="-1"/>
    <s v="UCLA Undergrad"/>
    <s v="Undergraduate"/>
    <d v="2023-02-28T00:00:00"/>
    <s v="CLICC-ML-0115"/>
    <s v="CLICC-ML"/>
    <s v="MacBook"/>
    <s v="Device"/>
    <s v="CLICC Circ Desk"/>
    <s v="ITS MacBook 14"/>
  </r>
  <r>
    <x v="34"/>
    <n v="-1"/>
    <s v="UCLA Undergrad"/>
    <s v="Undergraduate"/>
    <d v="2023-02-28T00:00:00"/>
    <s v="CLICC-ML-2030"/>
    <s v="CLICC-ML"/>
    <s v="MacBook"/>
    <s v="Device"/>
    <s v="CLICC Circ Desk"/>
    <s v="CLICC-ML-2030"/>
  </r>
  <r>
    <x v="34"/>
    <n v="-1"/>
    <s v="UCLA Undergrad"/>
    <s v="Undergraduate"/>
    <d v="2023-02-28T00:00:00"/>
    <s v="CLICC-ML-2034"/>
    <s v="CLICC-ML"/>
    <s v="MacBook"/>
    <s v="Device"/>
    <s v="CLICC Circ Desk"/>
    <s v="CLICC-ML-2034"/>
  </r>
  <r>
    <x v="34"/>
    <n v="-1"/>
    <s v="UCLA Undergrad"/>
    <s v="Undergraduate"/>
    <d v="2023-02-28T00:00:00"/>
    <s v="CLICC-ML-2039"/>
    <s v="CLICC-ML"/>
    <s v="MacBook"/>
    <s v="Device"/>
    <s v="CLICC Circ Desk"/>
    <s v="CLICC-ML-2039"/>
  </r>
  <r>
    <x v="34"/>
    <n v="-1"/>
    <s v="UCLA Undergrad"/>
    <s v="Undergraduate"/>
    <d v="2023-02-28T00:00:00"/>
    <s v="CLICC-ML-2045"/>
    <s v="CLICC-ML"/>
    <s v="MacBook"/>
    <s v="Device"/>
    <s v="CLICC Circ Desk"/>
    <s v="CLICC-ML-2045"/>
  </r>
  <r>
    <x v="34"/>
    <n v="-1"/>
    <s v="UCLA Undergrad"/>
    <s v="Undergraduate"/>
    <d v="2023-02-28T00:00:00"/>
    <s v="CLICC-ML-2053"/>
    <s v="CLICC-ML"/>
    <s v="MacBook"/>
    <s v="Device"/>
    <s v="CLICC Circ Desk"/>
    <s v="CLICC-ML-2053"/>
  </r>
  <r>
    <x v="34"/>
    <n v="-1"/>
    <s v="UCLA Undergrad"/>
    <s v="Undergraduate"/>
    <d v="2023-02-28T00:00:00"/>
    <s v="CLICC-ML-2062"/>
    <s v="CLICC-ML"/>
    <s v="MacBook"/>
    <s v="Device"/>
    <s v="CLICC Circ Desk"/>
    <s v="CLICC-ML-2062"/>
  </r>
  <r>
    <x v="34"/>
    <n v="-1"/>
    <s v="UCLA Undergrad"/>
    <s v="Undergraduate"/>
    <d v="2023-02-28T00:00:00"/>
    <s v="CLICC-MM-0035"/>
    <s v="CLICC-MM"/>
    <s v="iPad"/>
    <s v="Device"/>
    <s v="CLICC Circ Desk"/>
    <s v="ITS iPad 77"/>
  </r>
  <r>
    <x v="34"/>
    <n v="-1"/>
    <s v="UCLA Undergrad"/>
    <s v="Undergraduate"/>
    <d v="2023-02-28T00:00:00"/>
    <s v="CLICC-MM-052"/>
    <s v="CLICC-MM"/>
    <s v="iPad"/>
    <s v="Device"/>
    <s v="CLICC Circ Desk"/>
    <m/>
  </r>
  <r>
    <x v="34"/>
    <n v="-1"/>
    <s v="UCLA Undergrad"/>
    <s v="Undergraduate"/>
    <d v="2023-02-28T00:00:00"/>
    <s v="HP026"/>
    <s v="HP"/>
    <s v="HP Laptop"/>
    <s v="Device"/>
    <s v="CLICC Circ Desk"/>
    <s v="WL-BCR-16"/>
  </r>
  <r>
    <x v="34"/>
    <n v="-1"/>
    <s v="UCLA Undergrad"/>
    <s v="Undergraduate"/>
    <d v="2023-02-28T00:00:00"/>
    <s v="HP129"/>
    <s v="HP"/>
    <s v="HP Laptop"/>
    <s v="Device"/>
    <s v="CLICC Circ Desk"/>
    <s v="WL-PC2-18"/>
  </r>
  <r>
    <x v="35"/>
    <n v="-1"/>
    <s v="UCLA Grad NoLimit"/>
    <s v="Graduate"/>
    <d v="2023-02-22T00:00:00"/>
    <s v="CLICC-MM-096"/>
    <s v="CLICC-MM"/>
    <s v="iPad"/>
    <s v="Device"/>
    <s v="CLICC Circ Desk"/>
    <m/>
  </r>
  <r>
    <x v="35"/>
    <n v="-1"/>
    <s v="UCLA Graduate"/>
    <s v="Graduate"/>
    <d v="2023-02-15T00:00:00"/>
    <s v="CALC08"/>
    <s v="CALC"/>
    <s v="CALC"/>
    <s v="Accessory"/>
    <s v="CLICC Circ Desk"/>
    <s v="CAL-POW-07"/>
  </r>
  <r>
    <x v="35"/>
    <n v="-1"/>
    <s v="UCLA Graduate"/>
    <s v="Graduate"/>
    <d v="2023-02-15T00:00:00"/>
    <s v="CALC09"/>
    <s v="CALC"/>
    <s v="CALC"/>
    <s v="Accessory"/>
    <s v="CLICC Circ Desk"/>
    <m/>
  </r>
  <r>
    <x v="35"/>
    <n v="-1"/>
    <s v="UCLA Graduate"/>
    <s v="Graduate"/>
    <d v="2023-02-15T00:00:00"/>
    <s v="CALC17"/>
    <s v="CALC"/>
    <s v="CALC"/>
    <s v="Accessory"/>
    <s v="Biomed Circ Desk"/>
    <m/>
  </r>
  <r>
    <x v="35"/>
    <n v="-1"/>
    <s v="UCLA Graduate"/>
    <s v="Graduate"/>
    <d v="2023-02-15T00:00:00"/>
    <s v="HDST16"/>
    <s v="HDST"/>
    <s v="Headphones"/>
    <s v="Accessory"/>
    <s v="CLICC Circ Desk"/>
    <s v="HDS-POW-05"/>
  </r>
  <r>
    <x v="35"/>
    <n v="-1"/>
    <s v="UCLA Graduate"/>
    <s v="Graduate"/>
    <d v="2023-02-15T00:00:00"/>
    <s v="IPHONE02"/>
    <s v="IPHONE"/>
    <s v="IPHONE"/>
    <s v="Charger"/>
    <s v="Music Circ Desk"/>
    <s v="IPH-MUS-02"/>
  </r>
  <r>
    <x v="35"/>
    <n v="-1"/>
    <s v="UCLA Graduate"/>
    <s v="Graduate"/>
    <d v="2023-02-15T00:00:00"/>
    <s v="IPHONE20"/>
    <s v="IPHONE"/>
    <s v="IPHONE"/>
    <s v="Charger"/>
    <s v="SEL Boelter Circ Desk"/>
    <s v="IPH-BOE-04"/>
  </r>
  <r>
    <x v="35"/>
    <n v="-1"/>
    <s v="UCLA Graduate"/>
    <s v="Graduate"/>
    <d v="2023-02-15T00:00:00"/>
    <s v="IPHONE48"/>
    <s v="IPHONE"/>
    <s v="IPHONE"/>
    <s v="Charger"/>
    <s v="CLICC Circ Desk"/>
    <s v="IPH-POW-04"/>
  </r>
  <r>
    <x v="35"/>
    <n v="-1"/>
    <s v="UCLA Graduate"/>
    <s v="Graduate"/>
    <d v="2023-02-15T00:00:00"/>
    <s v="MACCHRG67"/>
    <s v="MACCHRG"/>
    <s v="MACCHRG"/>
    <s v="Charger"/>
    <s v="Biomed Circ Desk"/>
    <s v="MAGT-BIO-06"/>
  </r>
  <r>
    <x v="35"/>
    <n v="-1"/>
    <s v="UCLA Graduate"/>
    <s v="Graduate"/>
    <d v="2023-02-15T00:00:00"/>
    <s v="MACUSBC09"/>
    <s v="MACUSBC"/>
    <s v="MACUSBC"/>
    <s v="Charger"/>
    <s v="CLICC Circ Desk"/>
    <s v="USBC-YRL-05"/>
  </r>
  <r>
    <x v="35"/>
    <n v="-1"/>
    <s v="UCLA Graduate"/>
    <s v="Graduate"/>
    <d v="2023-02-15T00:00:00"/>
    <s v="MACUSBC19"/>
    <s v="MACUSBC"/>
    <s v="MACUSBC"/>
    <s v="Charger"/>
    <s v="CLICC Circ Desk"/>
    <s v="USBC-POW-02"/>
  </r>
  <r>
    <x v="35"/>
    <n v="-1"/>
    <s v="UCLA Graduate"/>
    <s v="Graduate"/>
    <d v="2023-02-15T00:00:00"/>
    <s v="MACUSBC20"/>
    <s v="MACUSBC"/>
    <s v="MACUSBC"/>
    <s v="Charger"/>
    <s v="CLICC Circ Desk"/>
    <s v="USBC-POW-03"/>
  </r>
  <r>
    <x v="35"/>
    <n v="-1"/>
    <s v="UCLA Graduate"/>
    <s v="Graduate"/>
    <d v="2023-02-15T00:00:00"/>
    <s v="OMNI16"/>
    <s v="OMNI"/>
    <s v="OMNI"/>
    <s v="Charger"/>
    <s v="SEL Boelter Circ Desk"/>
    <s v="OMN-BOE-06"/>
  </r>
  <r>
    <x v="35"/>
    <n v="-1"/>
    <s v="UCLA Graduate"/>
    <s v="Graduate"/>
    <d v="2023-02-15T00:00:00"/>
    <s v="UVGA15"/>
    <s v="UVGA"/>
    <s v="UVGA"/>
    <s v="Cable"/>
    <s v="CLICC Circ Desk"/>
    <m/>
  </r>
  <r>
    <x v="35"/>
    <n v="-1"/>
    <s v="UCLA Graduate"/>
    <s v="Graduate"/>
    <d v="2023-02-15T00:00:00"/>
    <s v="WALLADPT06"/>
    <s v="WALLADPT"/>
    <s v="WALLADPT"/>
    <s v="Charger"/>
    <s v="SEL Boelter Circ Desk"/>
    <s v="ADP-BOE-04"/>
  </r>
  <r>
    <x v="35"/>
    <n v="-1"/>
    <s v="UCLA Graduate"/>
    <s v="Graduate"/>
    <d v="2023-02-15T00:00:00"/>
    <s v="WALLADPT48"/>
    <s v="WALLADPT"/>
    <s v="WALLADPT"/>
    <s v="Charger"/>
    <s v="CLICC Circ Desk"/>
    <m/>
  </r>
  <r>
    <x v="35"/>
    <n v="-1"/>
    <s v="UCLA Graduate"/>
    <s v="Graduate"/>
    <d v="2023-02-22T00:00:00"/>
    <s v="CBK203"/>
    <s v="CBK"/>
    <s v="ChromeBook"/>
    <s v="Device"/>
    <s v="Biomed Circ Desk"/>
    <s v="CBK-BIO-14"/>
  </r>
  <r>
    <x v="35"/>
    <n v="-1"/>
    <s v="UCLA Graduate"/>
    <s v="Graduate"/>
    <d v="2023-02-22T00:00:00"/>
    <s v="CBK224"/>
    <s v="CBK"/>
    <s v="ChromeBook"/>
    <s v="Device"/>
    <s v="SEL Boelter Circ Desk"/>
    <s v="CBK-BOE-15"/>
  </r>
  <r>
    <x v="35"/>
    <n v="-1"/>
    <s v="UCLA Graduate"/>
    <s v="Graduate"/>
    <d v="2023-02-22T00:00:00"/>
    <s v="CLICC-MM-001"/>
    <s v="CLICC-MM"/>
    <s v="iPad"/>
    <s v="Device"/>
    <s v="CLICC Circ Desk"/>
    <m/>
  </r>
  <r>
    <x v="35"/>
    <n v="-1"/>
    <s v="UCLA Graduate"/>
    <s v="Graduate"/>
    <d v="2023-02-28T00:00:00"/>
    <s v="CLICC-ML-0130"/>
    <s v="CLICC-ML"/>
    <s v="MacBook"/>
    <s v="Device"/>
    <s v="CLICC Circ Desk"/>
    <s v="ITS MacBook 11"/>
  </r>
  <r>
    <x v="35"/>
    <n v="-1"/>
    <s v="UCLA Graduate"/>
    <s v="Graduate"/>
    <d v="2023-03-01T00:00:00"/>
    <s v="CLICC-ML-0128"/>
    <s v="CLICC-ML"/>
    <s v="MacBook"/>
    <s v="Device"/>
    <s v="CLICC Circ Desk"/>
    <s v="ITS MacBook 137"/>
  </r>
  <r>
    <x v="35"/>
    <n v="-1"/>
    <s v="UCLA Graduate"/>
    <s v="Graduate"/>
    <d v="2023-03-01T00:00:00"/>
    <s v="CLICC-MM-0046"/>
    <s v="CLICC-MM"/>
    <s v="iPad"/>
    <s v="Device"/>
    <s v="CLICC Circ Desk"/>
    <s v="ITS iPad 46"/>
  </r>
  <r>
    <x v="35"/>
    <n v="-1"/>
    <s v="UCLA Graduate"/>
    <s v="Graduate"/>
    <d v="2023-03-01T00:00:00"/>
    <s v="CLICC-MM-047"/>
    <s v="CLICC-MM"/>
    <s v="iPad"/>
    <s v="Device"/>
    <s v="CLICC Circ Desk"/>
    <m/>
  </r>
  <r>
    <x v="35"/>
    <n v="-1"/>
    <s v="UCLA Graduate"/>
    <s v="Graduate"/>
    <d v="2023-03-01T00:00:00"/>
    <s v="HP006"/>
    <s v="HP"/>
    <s v="HP Laptop"/>
    <s v="Device"/>
    <s v="CLICC Circ Desk"/>
    <s v="WL-BIO-06"/>
  </r>
  <r>
    <x v="35"/>
    <n v="-1"/>
    <s v="UCLA Music Grad"/>
    <s v="Graduate"/>
    <d v="2023-02-15T00:00:00"/>
    <s v="OMNI28"/>
    <s v="OMNI"/>
    <s v="OMNI"/>
    <s v="Charger"/>
    <s v="Music Circ Desk"/>
    <s v="OMN-MUS-08"/>
  </r>
  <r>
    <x v="35"/>
    <n v="-1"/>
    <s v="UCLA Staff"/>
    <s v="Staff"/>
    <d v="2023-02-15T00:00:00"/>
    <s v="HDMIC34"/>
    <s v="HDMIC"/>
    <s v="HDMIC"/>
    <s v="Cable"/>
    <s v="Biomed Circ Desk"/>
    <s v="HDMC-BIO-04"/>
  </r>
  <r>
    <x v="35"/>
    <n v="-1"/>
    <s v="UCLA Staff"/>
    <s v="Staff"/>
    <d v="2023-02-15T00:00:00"/>
    <s v="HDST25"/>
    <s v="HDST"/>
    <s v="Headphones"/>
    <s v="Accessory"/>
    <s v="Biomed Circ Desk"/>
    <s v="HDS-BIO-08"/>
  </r>
  <r>
    <x v="35"/>
    <n v="-1"/>
    <s v="UCLA Staff"/>
    <s v="Staff"/>
    <d v="2023-02-15T00:00:00"/>
    <s v="MACUSBC25"/>
    <s v="MACUSBC"/>
    <s v="MACUSBC"/>
    <s v="Charger"/>
    <s v="CLICC Circ Desk"/>
    <s v="USBC-POW-08"/>
  </r>
  <r>
    <x v="35"/>
    <n v="-1"/>
    <s v="UCLA Staff"/>
    <s v="Staff"/>
    <d v="2023-02-22T00:00:00"/>
    <s v="CBK412"/>
    <s v="CBK"/>
    <s v="ChromeBook"/>
    <s v="Device"/>
    <s v="CLICC Circ Desk"/>
    <s v="CBK-CLICC-163"/>
  </r>
  <r>
    <x v="35"/>
    <n v="-1"/>
    <s v="UCLA Undergrad"/>
    <s v="Undergraduate"/>
    <d v="2023-02-15T00:00:00"/>
    <s v="ANKER07"/>
    <s v="ANKER"/>
    <s v="ANKER"/>
    <s v="Charger"/>
    <s v="CLICC Circ Desk"/>
    <m/>
  </r>
  <r>
    <x v="35"/>
    <n v="-1"/>
    <s v="UCLA Undergrad"/>
    <s v="Undergraduate"/>
    <d v="2023-02-15T00:00:00"/>
    <s v="CALC02"/>
    <s v="CALC"/>
    <s v="CALC"/>
    <s v="Accessory"/>
    <s v="CLICC Circ Desk"/>
    <s v="CAL-POW-01"/>
  </r>
  <r>
    <x v="35"/>
    <n v="-1"/>
    <s v="UCLA Undergrad"/>
    <s v="Undergraduate"/>
    <d v="2023-02-15T00:00:00"/>
    <s v="CALC09"/>
    <s v="CALC"/>
    <s v="CALC"/>
    <s v="Accessory"/>
    <s v="CLICC Circ Desk"/>
    <m/>
  </r>
  <r>
    <x v="35"/>
    <n v="-1"/>
    <s v="UCLA Undergrad"/>
    <s v="Undergraduate"/>
    <d v="2023-02-15T00:00:00"/>
    <s v="CALC18"/>
    <s v="CALC"/>
    <s v="CALC"/>
    <s v="Accessory"/>
    <s v="Biomed Circ Desk"/>
    <m/>
  </r>
  <r>
    <x v="35"/>
    <n v="-1"/>
    <s v="UCLA Undergrad"/>
    <s v="Undergraduate"/>
    <d v="2023-02-15T00:00:00"/>
    <s v="CALC24"/>
    <s v="CALC"/>
    <s v="CALC"/>
    <s v="Accessory"/>
    <s v="SEL Boelter Circ Desk"/>
    <m/>
  </r>
  <r>
    <x v="35"/>
    <n v="-1"/>
    <s v="UCLA Undergrad"/>
    <s v="Undergraduate"/>
    <d v="2023-02-15T00:00:00"/>
    <s v="HDMIC25"/>
    <s v="HDMIC"/>
    <s v="HDMIC"/>
    <s v="Cable"/>
    <s v="CLICC Circ Desk"/>
    <s v="HDMC-YRL-17"/>
  </r>
  <r>
    <x v="35"/>
    <n v="-1"/>
    <s v="UCLA Undergrad"/>
    <s v="Undergraduate"/>
    <d v="2023-02-15T00:00:00"/>
    <s v="HDST07"/>
    <s v="HDST"/>
    <s v="Headphones"/>
    <s v="Accessory"/>
    <s v="CLICC Circ Desk"/>
    <s v="HDS-YRL-01"/>
  </r>
  <r>
    <x v="35"/>
    <n v="-1"/>
    <s v="UCLA Undergrad"/>
    <s v="Undergraduate"/>
    <d v="2023-02-15T00:00:00"/>
    <s v="HPUSBC06"/>
    <s v="HPUSBC"/>
    <s v="HPUSBC"/>
    <s v="Charger"/>
    <s v="SEL Boelter Circ Desk"/>
    <m/>
  </r>
  <r>
    <x v="35"/>
    <n v="-1"/>
    <s v="UCLA Undergrad"/>
    <s v="Undergraduate"/>
    <d v="2023-02-15T00:00:00"/>
    <s v="HPUSBC13"/>
    <s v="HPUSBC"/>
    <s v="HPUSBC"/>
    <s v="Charger"/>
    <s v="SEL Boelter Circ Desk"/>
    <m/>
  </r>
  <r>
    <x v="35"/>
    <n v="-1"/>
    <s v="UCLA Undergrad"/>
    <s v="Undergraduate"/>
    <d v="2023-02-15T00:00:00"/>
    <s v="IPHONE01"/>
    <s v="IPHONE"/>
    <s v="IPHONE"/>
    <s v="Charger"/>
    <s v="Music Circ Desk"/>
    <s v="IPH-MUS-01"/>
  </r>
  <r>
    <x v="35"/>
    <n v="-1"/>
    <s v="UCLA Undergrad"/>
    <s v="Undergraduate"/>
    <d v="2023-02-15T00:00:00"/>
    <s v="IPHONE03"/>
    <s v="IPHONE"/>
    <s v="IPHONE"/>
    <s v="Charger"/>
    <s v="Music Circ Desk"/>
    <s v="IPH-MUS-03"/>
  </r>
  <r>
    <x v="35"/>
    <n v="-1"/>
    <s v="UCLA Undergrad"/>
    <s v="Undergraduate"/>
    <d v="2023-02-15T00:00:00"/>
    <s v="IPHONE07"/>
    <s v="IPHONE"/>
    <s v="IPHONE"/>
    <s v="Charger"/>
    <s v="Music Circ Desk"/>
    <s v="IPH-MUS-07"/>
  </r>
  <r>
    <x v="35"/>
    <n v="-1"/>
    <s v="UCLA Undergrad"/>
    <s v="Undergraduate"/>
    <d v="2023-02-15T00:00:00"/>
    <s v="IPHONE18"/>
    <s v="IPHONE"/>
    <s v="IPHONE"/>
    <s v="Charger"/>
    <s v="SEL Boelter Circ Desk"/>
    <s v="IPH-BOE-02"/>
  </r>
  <r>
    <x v="35"/>
    <n v="-1"/>
    <s v="UCLA Undergrad"/>
    <s v="Undergraduate"/>
    <d v="2023-02-15T00:00:00"/>
    <s v="IPHONE20"/>
    <s v="IPHONE"/>
    <s v="IPHONE"/>
    <s v="Charger"/>
    <s v="SEL Boelter Circ Desk"/>
    <s v="IPH-BOE-04"/>
  </r>
  <r>
    <x v="35"/>
    <n v="-1"/>
    <s v="UCLA Undergrad"/>
    <s v="Undergraduate"/>
    <d v="2023-02-15T00:00:00"/>
    <s v="IPHONE21"/>
    <s v="IPHONE"/>
    <s v="IPHONE"/>
    <s v="Charger"/>
    <s v="SEL Boelter Circ Desk"/>
    <s v="IPH-BOE-05"/>
  </r>
  <r>
    <x v="35"/>
    <n v="-1"/>
    <s v="UCLA Undergrad"/>
    <s v="Undergraduate"/>
    <d v="2023-02-15T00:00:00"/>
    <s v="IPHONE24"/>
    <s v="IPHONE"/>
    <s v="IPHONE"/>
    <s v="Charger"/>
    <s v="Biomed Circ Desk"/>
    <s v="IPH-GEO-02"/>
  </r>
  <r>
    <x v="35"/>
    <n v="-1"/>
    <s v="UCLA Undergrad"/>
    <s v="Undergraduate"/>
    <d v="2023-02-15T00:00:00"/>
    <s v="IPHONE25"/>
    <s v="IPHONE"/>
    <s v="IPHONE"/>
    <s v="Charger"/>
    <s v="CLICC Circ Desk"/>
    <s v="IPH-YRL-01"/>
  </r>
  <r>
    <x v="35"/>
    <n v="-1"/>
    <s v="UCLA Undergrad"/>
    <s v="Undergraduate"/>
    <d v="2023-02-15T00:00:00"/>
    <s v="IPHONE27"/>
    <s v="IPHONE"/>
    <s v="IPHONE"/>
    <s v="Charger"/>
    <s v="CLICC Circ Desk"/>
    <s v="IPH-YRL-03"/>
  </r>
  <r>
    <x v="35"/>
    <n v="-1"/>
    <s v="UCLA Undergrad"/>
    <s v="Undergraduate"/>
    <d v="2023-02-15T00:00:00"/>
    <s v="IPHONE31"/>
    <s v="IPHONE"/>
    <s v="IPHONE"/>
    <s v="Charger"/>
    <s v="CLICC Circ Desk"/>
    <s v="IPH-YRL-07"/>
  </r>
  <r>
    <x v="35"/>
    <n v="-1"/>
    <s v="UCLA Undergrad"/>
    <s v="Undergraduate"/>
    <d v="2023-02-15T00:00:00"/>
    <s v="IPHONE32"/>
    <s v="IPHONE"/>
    <s v="IPHONE"/>
    <s v="Charger"/>
    <s v="CLICC Circ Desk"/>
    <s v="IPH-YRL-08"/>
  </r>
  <r>
    <x v="35"/>
    <n v="-1"/>
    <s v="UCLA Undergrad"/>
    <s v="Undergraduate"/>
    <d v="2023-02-15T00:00:00"/>
    <s v="IPHONE34"/>
    <s v="IPHONE"/>
    <s v="IPHONE"/>
    <s v="Charger"/>
    <s v="CLICC Circ Desk"/>
    <s v="IPH-YRL-10"/>
  </r>
  <r>
    <x v="35"/>
    <n v="-1"/>
    <s v="UCLA Undergrad"/>
    <s v="Undergraduate"/>
    <d v="2023-02-15T00:00:00"/>
    <s v="IPHONE37"/>
    <s v="IPHONE"/>
    <s v="IPHONE"/>
    <s v="Charger"/>
    <s v="CLICC Circ Desk"/>
    <s v="IPH-YRL-13"/>
  </r>
  <r>
    <x v="35"/>
    <n v="-1"/>
    <s v="UCLA Undergrad"/>
    <s v="Undergraduate"/>
    <d v="2023-02-15T00:00:00"/>
    <s v="IPHONE44"/>
    <s v="IPHONE"/>
    <s v="IPHONE"/>
    <s v="Charger"/>
    <s v="CLICC Circ Desk"/>
    <m/>
  </r>
  <r>
    <x v="35"/>
    <n v="-1"/>
    <s v="UCLA Undergrad"/>
    <s v="Undergraduate"/>
    <d v="2023-02-15T00:00:00"/>
    <s v="IPHONE48"/>
    <s v="IPHONE"/>
    <s v="IPHONE"/>
    <s v="Charger"/>
    <s v="CLICC Circ Desk"/>
    <s v="IPH-POW-04"/>
  </r>
  <r>
    <x v="35"/>
    <n v="-1"/>
    <s v="UCLA Undergrad"/>
    <s v="Undergraduate"/>
    <d v="2023-02-15T00:00:00"/>
    <s v="IPHONE52"/>
    <s v="IPHONE"/>
    <s v="IPHONE"/>
    <s v="Charger"/>
    <s v="CLICC Circ Desk"/>
    <s v="IPH-POW-08"/>
  </r>
  <r>
    <x v="35"/>
    <n v="-1"/>
    <s v="UCLA Undergrad"/>
    <s v="Undergraduate"/>
    <d v="2023-02-15T00:00:00"/>
    <s v="IPHONE54"/>
    <s v="IPHONE"/>
    <s v="IPHONE"/>
    <s v="Charger"/>
    <s v="CLICC Circ Desk"/>
    <s v="IPH-POW-10"/>
  </r>
  <r>
    <x v="35"/>
    <n v="-1"/>
    <s v="UCLA Undergrad"/>
    <s v="Undergraduate"/>
    <d v="2023-02-15T00:00:00"/>
    <s v="IPHONE57"/>
    <s v="IPHONE"/>
    <s v="IPHONE"/>
    <s v="Charger"/>
    <s v="Biomed Circ Desk"/>
    <s v="IPH-BIO-01"/>
  </r>
  <r>
    <x v="35"/>
    <n v="-1"/>
    <s v="UCLA Undergrad"/>
    <s v="Undergraduate"/>
    <d v="2023-02-15T00:00:00"/>
    <s v="IPHONE58"/>
    <s v="IPHONE"/>
    <s v="IPHONE"/>
    <s v="Charger"/>
    <s v="Biomed Circ Desk"/>
    <s v="IPH-BIO-02"/>
  </r>
  <r>
    <x v="35"/>
    <n v="-1"/>
    <s v="UCLA Undergrad"/>
    <s v="Undergraduate"/>
    <d v="2023-02-15T00:00:00"/>
    <s v="IPHONE63"/>
    <s v="IPHONE"/>
    <s v="IPHONE"/>
    <s v="Charger"/>
    <s v="Default Circulation Desk"/>
    <m/>
  </r>
  <r>
    <x v="35"/>
    <n v="-1"/>
    <s v="UCLA Undergrad"/>
    <s v="Undergraduate"/>
    <d v="2023-02-15T00:00:00"/>
    <s v="MACCHRG37"/>
    <s v="MACCHRG"/>
    <s v="MACCHRG"/>
    <s v="Charger"/>
    <s v="SEL Geology Circ Desk"/>
    <s v="MAGT-GEO-01"/>
  </r>
  <r>
    <x v="35"/>
    <n v="-1"/>
    <s v="UCLA Undergrad"/>
    <s v="Undergraduate"/>
    <d v="2023-02-15T00:00:00"/>
    <s v="MACCHRG53"/>
    <s v="MACCHRG"/>
    <s v="MACCHRG"/>
    <s v="Charger"/>
    <s v="CLICC Circ Desk"/>
    <s v="MAGT-POW-07"/>
  </r>
  <r>
    <x v="35"/>
    <n v="-1"/>
    <s v="UCLA Undergrad"/>
    <s v="Undergraduate"/>
    <d v="2023-02-15T00:00:00"/>
    <s v="MACUSBC06"/>
    <s v="MACUSBC"/>
    <s v="MACUSBC"/>
    <s v="Charger"/>
    <s v="CLICC Circ Desk"/>
    <s v="USBC-YRL-02"/>
  </r>
  <r>
    <x v="35"/>
    <n v="-1"/>
    <s v="UCLA Undergrad"/>
    <s v="Undergraduate"/>
    <d v="2023-02-15T00:00:00"/>
    <s v="MACUSBC07"/>
    <s v="MACUSBC"/>
    <s v="MACUSBC"/>
    <s v="Charger"/>
    <s v="CLICC Circ Desk"/>
    <s v="USBC-YRL-03"/>
  </r>
  <r>
    <x v="35"/>
    <n v="-1"/>
    <s v="UCLA Undergrad"/>
    <s v="Undergraduate"/>
    <d v="2023-02-15T00:00:00"/>
    <s v="MACUSBC08"/>
    <s v="MACUSBC"/>
    <s v="MACUSBC"/>
    <s v="Charger"/>
    <s v="CLICC Circ Desk"/>
    <s v="USBC-YRL-04"/>
  </r>
  <r>
    <x v="35"/>
    <n v="-1"/>
    <s v="UCLA Undergrad"/>
    <s v="Undergraduate"/>
    <d v="2023-02-15T00:00:00"/>
    <s v="MACUSBC09"/>
    <s v="MACUSBC"/>
    <s v="MACUSBC"/>
    <s v="Charger"/>
    <s v="CLICC Circ Desk"/>
    <s v="USBC-YRL-05"/>
  </r>
  <r>
    <x v="35"/>
    <n v="-1"/>
    <s v="UCLA Undergrad"/>
    <s v="Undergraduate"/>
    <d v="2023-02-15T00:00:00"/>
    <s v="MACUSBC19"/>
    <s v="MACUSBC"/>
    <s v="MACUSBC"/>
    <s v="Charger"/>
    <s v="CLICC Circ Desk"/>
    <s v="USBC-POW-02"/>
  </r>
  <r>
    <x v="35"/>
    <n v="-1"/>
    <s v="UCLA Undergrad"/>
    <s v="Undergraduate"/>
    <d v="2023-02-15T00:00:00"/>
    <s v="MACUSBC20"/>
    <s v="MACUSBC"/>
    <s v="MACUSBC"/>
    <s v="Charger"/>
    <s v="CLICC Circ Desk"/>
    <s v="USBC-POW-03"/>
  </r>
  <r>
    <x v="35"/>
    <n v="-1"/>
    <s v="UCLA Undergrad"/>
    <s v="Undergraduate"/>
    <d v="2023-02-15T00:00:00"/>
    <s v="MACUSBC23"/>
    <s v="MACUSBC"/>
    <s v="MACUSBC"/>
    <s v="Charger"/>
    <s v="CLICC Circ Desk"/>
    <s v="USBC-POW-06"/>
  </r>
  <r>
    <x v="35"/>
    <n v="-1"/>
    <s v="UCLA Undergrad"/>
    <s v="Undergraduate"/>
    <d v="2023-02-15T00:00:00"/>
    <s v="MACUSBC24"/>
    <s v="MACUSBC"/>
    <s v="MACUSBC"/>
    <s v="Charger"/>
    <s v="CLICC Circ Desk"/>
    <s v="USBC-POW-07"/>
  </r>
  <r>
    <x v="35"/>
    <n v="-1"/>
    <s v="UCLA Undergrad"/>
    <s v="Undergraduate"/>
    <d v="2023-02-15T00:00:00"/>
    <s v="MACUSBC25"/>
    <s v="MACUSBC"/>
    <s v="MACUSBC"/>
    <s v="Charger"/>
    <s v="CLICC Circ Desk"/>
    <s v="USBC-POW-08"/>
  </r>
  <r>
    <x v="35"/>
    <n v="-1"/>
    <s v="UCLA Undergrad"/>
    <s v="Undergraduate"/>
    <d v="2023-02-15T00:00:00"/>
    <s v="MACUSBC27"/>
    <s v="MACUSBC"/>
    <s v="MACUSBC"/>
    <s v="Charger"/>
    <s v="CLICC Circ Desk"/>
    <s v="USBC-POW-10"/>
  </r>
  <r>
    <x v="35"/>
    <n v="-1"/>
    <s v="UCLA Undergrad"/>
    <s v="Undergraduate"/>
    <d v="2023-02-15T00:00:00"/>
    <s v="OLDMACCHRG19"/>
    <s v="OLDMACCHRG"/>
    <s v="OLDMACCHRG"/>
    <s v="Charger"/>
    <s v="CLICC Circ Desk"/>
    <s v="MAGL-POW-03"/>
  </r>
  <r>
    <x v="35"/>
    <n v="-1"/>
    <s v="UCLA Undergrad"/>
    <s v="Undergraduate"/>
    <d v="2023-02-15T00:00:00"/>
    <s v="OMNI14"/>
    <s v="OMNI"/>
    <s v="OMNI"/>
    <s v="Charger"/>
    <s v="SEL Boelter Circ Desk"/>
    <s v="OMN-BOE-04"/>
  </r>
  <r>
    <x v="35"/>
    <n v="-1"/>
    <s v="UCLA Undergrad"/>
    <s v="Undergraduate"/>
    <d v="2023-02-15T00:00:00"/>
    <s v="OMNI16"/>
    <s v="OMNI"/>
    <s v="OMNI"/>
    <s v="Charger"/>
    <s v="SEL Boelter Circ Desk"/>
    <s v="OMN-BOE-06"/>
  </r>
  <r>
    <x v="35"/>
    <n v="-1"/>
    <s v="UCLA Undergrad"/>
    <s v="Undergraduate"/>
    <d v="2023-02-15T00:00:00"/>
    <s v="OMNI18"/>
    <s v="OMNI"/>
    <s v="OMNI"/>
    <s v="Charger"/>
    <s v="SEL Boelter Circ Desk"/>
    <s v="OMN-BOE-08"/>
  </r>
  <r>
    <x v="35"/>
    <n v="-1"/>
    <s v="UCLA Undergrad"/>
    <s v="Undergraduate"/>
    <d v="2023-02-15T00:00:00"/>
    <s v="OMNI19"/>
    <s v="OMNI"/>
    <s v="OMNI"/>
    <s v="Charger"/>
    <s v="SEL Boelter Circ Desk"/>
    <s v="OMN-BOE-09"/>
  </r>
  <r>
    <x v="35"/>
    <n v="-1"/>
    <s v="UCLA Undergrad"/>
    <s v="Undergraduate"/>
    <d v="2023-02-15T00:00:00"/>
    <s v="OMNI25"/>
    <s v="OMNI"/>
    <s v="OMNI"/>
    <s v="Charger"/>
    <s v="Music Circ Desk"/>
    <s v="OMN-MUS-05"/>
  </r>
  <r>
    <x v="35"/>
    <n v="-1"/>
    <s v="UCLA Undergrad"/>
    <s v="Undergraduate"/>
    <d v="2023-02-15T00:00:00"/>
    <s v="OMNI26"/>
    <s v="OMNI"/>
    <s v="OMNI"/>
    <s v="Charger"/>
    <s v="Music Circ Desk"/>
    <s v="OMN-MUS-06"/>
  </r>
  <r>
    <x v="35"/>
    <n v="-1"/>
    <s v="UCLA Undergrad"/>
    <s v="Undergraduate"/>
    <d v="2023-02-15T00:00:00"/>
    <s v="OMNI43"/>
    <s v="OMNI"/>
    <s v="OMNI"/>
    <s v="Charger"/>
    <s v="CLICC Circ Desk"/>
    <m/>
  </r>
  <r>
    <x v="35"/>
    <n v="-1"/>
    <s v="UCLA Undergrad"/>
    <s v="Undergraduate"/>
    <d v="2023-02-15T00:00:00"/>
    <s v="UHDMI17"/>
    <s v="UHDMI"/>
    <s v="UHDMI"/>
    <s v="Cable"/>
    <s v="CLICC Circ Desk"/>
    <m/>
  </r>
  <r>
    <x v="35"/>
    <n v="-1"/>
    <s v="UCLA Undergrad"/>
    <s v="Undergraduate"/>
    <d v="2023-02-15T00:00:00"/>
    <s v="UVGA22"/>
    <s v="UVGA"/>
    <s v="UVGA"/>
    <s v="Cable"/>
    <s v="CLICC Circ Desk"/>
    <m/>
  </r>
  <r>
    <x v="35"/>
    <n v="-1"/>
    <s v="UCLA Undergrad"/>
    <s v="Undergraduate"/>
    <d v="2023-02-15T00:00:00"/>
    <s v="WALLADPT03"/>
    <s v="WALLADPT"/>
    <s v="WALLADPT"/>
    <s v="Charger"/>
    <s v="SEL Boelter Circ Desk"/>
    <s v="ADP-BOE-01"/>
  </r>
  <r>
    <x v="35"/>
    <n v="-1"/>
    <s v="UCLA Undergrad"/>
    <s v="Undergraduate"/>
    <d v="2023-02-15T00:00:00"/>
    <s v="WALLADPT06"/>
    <s v="WALLADPT"/>
    <s v="WALLADPT"/>
    <s v="Charger"/>
    <s v="SEL Boelter Circ Desk"/>
    <s v="ADP-BOE-04"/>
  </r>
  <r>
    <x v="35"/>
    <n v="-1"/>
    <s v="UCLA Undergrad"/>
    <s v="Undergraduate"/>
    <d v="2023-02-15T00:00:00"/>
    <s v="WALLADPT09"/>
    <s v="WALLADPT"/>
    <s v="WALLADPT"/>
    <s v="Charger"/>
    <s v="SEL Boelter Circ Desk"/>
    <s v="ADP-BOE-07"/>
  </r>
  <r>
    <x v="35"/>
    <n v="-1"/>
    <s v="UCLA Undergrad"/>
    <s v="Undergraduate"/>
    <d v="2023-02-15T00:00:00"/>
    <s v="WALLADPT10"/>
    <s v="WALLADPT"/>
    <s v="WALLADPT"/>
    <s v="Charger"/>
    <s v="Biomed Circ Desk"/>
    <s v="ADP-GEO-01"/>
  </r>
  <r>
    <x v="35"/>
    <n v="-1"/>
    <s v="UCLA Undergrad"/>
    <s v="Undergraduate"/>
    <d v="2023-02-15T00:00:00"/>
    <s v="WALLADPT12"/>
    <s v="WALLADPT"/>
    <s v="WALLADPT"/>
    <s v="Charger"/>
    <s v="CLICC Circ Desk"/>
    <s v="ADP-POW-01"/>
  </r>
  <r>
    <x v="35"/>
    <n v="-1"/>
    <s v="UCLA Undergrad"/>
    <s v="Undergraduate"/>
    <d v="2023-02-15T00:00:00"/>
    <s v="WALLADPT22"/>
    <s v="WALLADPT"/>
    <s v="WALLADPT"/>
    <s v="Charger"/>
    <s v="Biomed Circ Desk"/>
    <s v="ADP-BIO-06"/>
  </r>
  <r>
    <x v="35"/>
    <n v="-1"/>
    <s v="UCLA Undergrad"/>
    <s v="Undergraduate"/>
    <d v="2023-02-15T00:00:00"/>
    <s v="WALLADPT24"/>
    <s v="WALLADPT"/>
    <s v="WALLADPT"/>
    <s v="Charger"/>
    <s v="CLICC Circ Desk"/>
    <s v="ADP-YRL-01"/>
  </r>
  <r>
    <x v="35"/>
    <n v="-1"/>
    <s v="UCLA Undergrad"/>
    <s v="Undergraduate"/>
    <d v="2023-02-15T00:00:00"/>
    <s v="WALLADPT25"/>
    <s v="WALLADPT"/>
    <s v="WALLADPT"/>
    <s v="Charger"/>
    <s v="CLICC Circ Desk"/>
    <s v="ADP-YRL-02"/>
  </r>
  <r>
    <x v="35"/>
    <n v="-1"/>
    <s v="UCLA Undergrad"/>
    <s v="Undergraduate"/>
    <d v="2023-02-15T00:00:00"/>
    <s v="WALLADPT28"/>
    <s v="WALLADPT"/>
    <s v="WALLADPT"/>
    <s v="Charger"/>
    <s v="CLICC Circ Desk"/>
    <m/>
  </r>
  <r>
    <x v="35"/>
    <n v="-1"/>
    <s v="UCLA Undergrad"/>
    <s v="Undergraduate"/>
    <d v="2023-02-15T00:00:00"/>
    <s v="WALLADPT32"/>
    <s v="WALLADPT"/>
    <s v="WALLADPT"/>
    <s v="Charger"/>
    <s v="CLICC Circ Desk"/>
    <m/>
  </r>
  <r>
    <x v="35"/>
    <n v="-1"/>
    <s v="UCLA Undergrad"/>
    <s v="Undergraduate"/>
    <d v="2023-02-15T00:00:00"/>
    <s v="WALLADPT37"/>
    <s v="WALLADPT"/>
    <s v="WALLADPT"/>
    <s v="Charger"/>
    <s v="CLICC Circ Desk"/>
    <m/>
  </r>
  <r>
    <x v="35"/>
    <n v="-1"/>
    <s v="UCLA Undergrad"/>
    <s v="Undergraduate"/>
    <d v="2023-02-15T00:00:00"/>
    <s v="WALLADPT38"/>
    <s v="WALLADPT"/>
    <s v="WALLADPT"/>
    <s v="Charger"/>
    <s v="CLICC Circ Desk"/>
    <m/>
  </r>
  <r>
    <x v="35"/>
    <n v="-1"/>
    <s v="UCLA Undergrad"/>
    <s v="Undergraduate"/>
    <d v="2023-02-15T00:00:00"/>
    <s v="WALLADPT40"/>
    <s v="WALLADPT"/>
    <s v="WALLADPT"/>
    <s v="Charger"/>
    <s v="CLICC Circ Desk"/>
    <m/>
  </r>
  <r>
    <x v="35"/>
    <n v="-1"/>
    <s v="UCLA Undergrad"/>
    <s v="Undergraduate"/>
    <d v="2023-02-15T00:00:00"/>
    <s v="WALLADPT41"/>
    <s v="WALLADPT"/>
    <s v="WALLADPT"/>
    <s v="Charger"/>
    <s v="CLICC Circ Desk"/>
    <m/>
  </r>
  <r>
    <x v="35"/>
    <n v="-1"/>
    <s v="UCLA Undergrad"/>
    <s v="Undergraduate"/>
    <d v="2023-02-15T00:00:00"/>
    <s v="WALLADPT42"/>
    <s v="WALLADPT"/>
    <s v="WALLADPT"/>
    <s v="Charger"/>
    <s v="CLICC Circ Desk"/>
    <m/>
  </r>
  <r>
    <x v="35"/>
    <n v="-1"/>
    <s v="UCLA Undergrad"/>
    <s v="Undergraduate"/>
    <d v="2023-02-15T00:00:00"/>
    <s v="WALLADPT49"/>
    <s v="WALLADPT"/>
    <s v="WALLADPT"/>
    <s v="Charger"/>
    <s v="CLICC Circ Desk"/>
    <m/>
  </r>
  <r>
    <x v="35"/>
    <n v="-1"/>
    <s v="UCLA Undergrad"/>
    <s v="Undergraduate"/>
    <d v="2023-02-15T00:00:00"/>
    <s v="WALLADPT50"/>
    <s v="WALLADPT"/>
    <s v="WALLADPT"/>
    <s v="Charger"/>
    <s v="CLICC Circ Desk"/>
    <m/>
  </r>
  <r>
    <x v="35"/>
    <n v="-1"/>
    <s v="UCLA Undergrad"/>
    <s v="Undergraduate"/>
    <d v="2023-02-22T00:00:00"/>
    <s v="CBK096"/>
    <s v="CBK"/>
    <s v="ChromeBook"/>
    <s v="Device"/>
    <s v="CLICC Circ Desk"/>
    <s v="CYRL-22"/>
  </r>
  <r>
    <x v="35"/>
    <n v="-1"/>
    <s v="UCLA Undergrad"/>
    <s v="Undergraduate"/>
    <d v="2023-02-22T00:00:00"/>
    <s v="CBK393"/>
    <s v="CBK"/>
    <s v="ChromeBook"/>
    <s v="Device"/>
    <s v="CLICC Circ Desk"/>
    <s v="CBK-CLICC-144"/>
  </r>
  <r>
    <x v="35"/>
    <n v="-1"/>
    <s v="UCLA Undergrad"/>
    <s v="Undergraduate"/>
    <d v="2023-02-22T00:00:00"/>
    <s v="CBK402"/>
    <s v="CBK"/>
    <s v="ChromeBook"/>
    <s v="Device"/>
    <s v="CLICC Circ Desk"/>
    <s v="CBK-CLICC-153"/>
  </r>
  <r>
    <x v="35"/>
    <n v="-1"/>
    <s v="UCLA Undergrad"/>
    <s v="Undergraduate"/>
    <d v="2023-02-22T00:00:00"/>
    <s v="CLICC-ML-0129"/>
    <s v="CLICC-ML"/>
    <s v="MacBook"/>
    <s v="Device"/>
    <s v="CLICC Circ Desk"/>
    <s v="ITS MacBook 22"/>
  </r>
  <r>
    <x v="35"/>
    <n v="-1"/>
    <s v="UCLA Undergrad"/>
    <s v="Undergraduate"/>
    <d v="2023-02-22T00:00:00"/>
    <s v="CLICC-MM-0003"/>
    <s v="CLICC-MM"/>
    <s v="iPad"/>
    <s v="Device"/>
    <s v="CLICC Circ Desk"/>
    <s v="ITS iPad 224"/>
  </r>
  <r>
    <x v="35"/>
    <n v="-1"/>
    <s v="UCLA Undergrad"/>
    <s v="Undergraduate"/>
    <d v="2023-02-22T00:00:00"/>
    <s v="HP103"/>
    <s v="HP"/>
    <s v="HP Laptop"/>
    <s v="Device"/>
    <s v="CLICC Circ Desk"/>
    <s v="W-POW-12"/>
  </r>
  <r>
    <x v="35"/>
    <n v="-1"/>
    <s v="UCLA Undergrad"/>
    <s v="Undergraduate"/>
    <d v="2023-02-28T00:00:00"/>
    <s v="CLICC-ML-0012"/>
    <s v="CLICC-ML"/>
    <s v="MacBook"/>
    <s v="Device"/>
    <s v="CLICC Circ Desk"/>
    <s v="ITS MacBook 61"/>
  </r>
  <r>
    <x v="35"/>
    <n v="-1"/>
    <s v="UCLA Undergrad"/>
    <s v="Undergraduate"/>
    <d v="2023-03-01T00:00:00"/>
    <s v="CLICC-ML-0019"/>
    <s v="CLICC-ML"/>
    <s v="MacBook"/>
    <s v="Device"/>
    <s v="CLICC Circ Desk"/>
    <s v="ITS MacBook 152"/>
  </r>
  <r>
    <x v="35"/>
    <n v="-1"/>
    <s v="UCLA Undergrad"/>
    <s v="Undergraduate"/>
    <d v="2023-03-01T00:00:00"/>
    <s v="CLICC-ML-0088"/>
    <s v="CLICC-ML"/>
    <s v="MacBook"/>
    <s v="Device"/>
    <s v="CLICC Circ Desk"/>
    <s v="ITS MacBook 134"/>
  </r>
  <r>
    <x v="35"/>
    <n v="-1"/>
    <s v="UCLA Undergrad"/>
    <s v="Undergraduate"/>
    <d v="2023-03-01T00:00:00"/>
    <s v="CLICC-ML-2016"/>
    <s v="CLICC-ML"/>
    <s v="MacBook"/>
    <s v="Device"/>
    <s v="CLICC Circ Desk"/>
    <s v="CLICC-ML-2016"/>
  </r>
  <r>
    <x v="35"/>
    <n v="-1"/>
    <s v="UCLA Undergrad"/>
    <s v="Undergraduate"/>
    <d v="2023-03-01T00:00:00"/>
    <s v="CLICC-ML-2025"/>
    <s v="CLICC-ML"/>
    <s v="MacBook"/>
    <s v="Device"/>
    <s v="CLICC Circ Desk"/>
    <s v="CLICC-ML-2025"/>
  </r>
  <r>
    <x v="35"/>
    <n v="-1"/>
    <s v="UCLA Undergrad"/>
    <s v="Undergraduate"/>
    <d v="2023-03-01T00:00:00"/>
    <s v="CLICC-ML-2082"/>
    <s v="CLICC-ML"/>
    <s v="MacBook"/>
    <s v="Device"/>
    <s v="CLICC Circ Desk"/>
    <s v="CLICC-ML-2082"/>
  </r>
  <r>
    <x v="35"/>
    <n v="-1"/>
    <s v="UCLA Undergrad"/>
    <s v="Undergraduate"/>
    <d v="2023-03-01T00:00:00"/>
    <s v="CLICC-MM-0065"/>
    <s v="CLICC-MM"/>
    <s v="iPad"/>
    <s v="Device"/>
    <s v="CLICC Circ Desk"/>
    <s v="ITS iPad 24"/>
  </r>
  <r>
    <x v="35"/>
    <n v="-1"/>
    <s v="UCLA Undergrad"/>
    <s v="Undergraduate"/>
    <d v="2023-03-01T00:00:00"/>
    <s v="HP030"/>
    <s v="HP"/>
    <s v="HP Laptop"/>
    <s v="Device"/>
    <s v="CLICC Circ Desk"/>
    <s v="WL-BCR-20"/>
  </r>
  <r>
    <x v="35"/>
    <n v="-1"/>
    <s v="UCLA Undergrad"/>
    <s v="Undergraduate"/>
    <d v="2023-03-01T00:00:00"/>
    <s v="HP038"/>
    <s v="HP"/>
    <s v="HP Laptop"/>
    <s v="Device"/>
    <s v="CLICC Circ Desk"/>
    <s v="WL-SEL-03"/>
  </r>
  <r>
    <x v="35"/>
    <n v="-1"/>
    <s v="UCLA Undergrad"/>
    <s v="Undergraduate"/>
    <d v="2023-03-01T00:00:00"/>
    <s v="HP064"/>
    <s v="HP"/>
    <s v="HP Laptop"/>
    <s v="Device"/>
    <s v="CLICC Circ Desk"/>
    <s v="WL-YRL-14"/>
  </r>
  <r>
    <x v="35"/>
    <n v="-1"/>
    <s v="UCLA Undergrad"/>
    <s v="Undergraduate"/>
    <d v="2023-03-01T00:00:00"/>
    <s v="HP113"/>
    <s v="HP"/>
    <s v="HP Laptop"/>
    <s v="Device"/>
    <s v="CLICC Circ Desk"/>
    <s v="WL-PC2-02"/>
  </r>
  <r>
    <x v="35"/>
    <n v="-1"/>
    <s v="UCLA Undergrad"/>
    <s v="Undergraduate"/>
    <d v="2023-03-01T00:00:00"/>
    <s v="HP123"/>
    <s v="HP"/>
    <s v="HP Laptop"/>
    <s v="Device"/>
    <s v="CLICC Circ Desk"/>
    <s v="WL-PC2-12"/>
  </r>
  <r>
    <x v="35"/>
    <n v="-1"/>
    <s v="UCLA Undergrad"/>
    <s v="Undergraduate"/>
    <d v="2023-03-01T00:00:00"/>
    <s v="HP158"/>
    <s v="HP"/>
    <s v="HP Laptop"/>
    <s v="Device"/>
    <s v="CLICC Circ Desk"/>
    <s v="WL-LAB-07"/>
  </r>
  <r>
    <x v="35"/>
    <n v="9292950800006530"/>
    <s v="UCLA Undergrad"/>
    <s v="Undergraduate"/>
    <d v="2023-02-22T00:00:00"/>
    <s v="FAC953"/>
    <s v="FAC"/>
    <s v="iPad"/>
    <s v="Device"/>
    <s v="CLICC Circ Desk"/>
    <s v="ITS iPad 313"/>
  </r>
  <r>
    <x v="35"/>
    <n v="9406670710006530"/>
    <s v="UCLA Graduate"/>
    <s v="Graduate"/>
    <d v="2023-03-24T00:00:00"/>
    <s v="HP159"/>
    <s v="HP"/>
    <s v="HP Laptop"/>
    <s v="Device"/>
    <s v="CLICC Circ Desk"/>
    <s v="WL-LAB-08"/>
  </r>
  <r>
    <x v="36"/>
    <n v="-1"/>
    <s v="UCLA Academic"/>
    <s v="Academic"/>
    <d v="2023-02-23T00:00:00"/>
    <s v="CBK203"/>
    <s v="CBK"/>
    <s v="ChromeBook"/>
    <s v="Device"/>
    <s v="Biomed Circ Desk"/>
    <s v="CBK-BIO-14"/>
  </r>
  <r>
    <x v="36"/>
    <n v="-1"/>
    <s v="UCLA Graduate"/>
    <s v="Graduate"/>
    <d v="2023-02-16T00:00:00"/>
    <s v="CALC08"/>
    <s v="CALC"/>
    <s v="CALC"/>
    <s v="Accessory"/>
    <s v="CLICC Circ Desk"/>
    <s v="CAL-POW-07"/>
  </r>
  <r>
    <x v="36"/>
    <n v="-1"/>
    <s v="UCLA Graduate"/>
    <s v="Graduate"/>
    <d v="2023-02-16T00:00:00"/>
    <s v="CALC11"/>
    <s v="CALC"/>
    <s v="CALC"/>
    <s v="Accessory"/>
    <s v="CLICC Circ Desk"/>
    <m/>
  </r>
  <r>
    <x v="36"/>
    <n v="-1"/>
    <s v="UCLA Graduate"/>
    <s v="Graduate"/>
    <d v="2023-02-16T00:00:00"/>
    <s v="HDST15"/>
    <s v="HDST"/>
    <s v="Headphones"/>
    <s v="Accessory"/>
    <s v="CLICC Circ Desk"/>
    <s v="HDS-POW-04"/>
  </r>
  <r>
    <x v="36"/>
    <n v="-1"/>
    <s v="UCLA Graduate"/>
    <s v="Graduate"/>
    <d v="2023-02-16T00:00:00"/>
    <s v="HPUSBC05"/>
    <s v="HPUSBC"/>
    <s v="HPUSBC"/>
    <s v="Charger"/>
    <s v="SEL Boelter Circ Desk"/>
    <s v="HPUS-BOE-05"/>
  </r>
  <r>
    <x v="36"/>
    <n v="-1"/>
    <s v="UCLA Graduate"/>
    <s v="Graduate"/>
    <d v="2023-02-16T00:00:00"/>
    <s v="IPHONE34"/>
    <s v="IPHONE"/>
    <s v="IPHONE"/>
    <s v="Charger"/>
    <s v="CLICC Circ Desk"/>
    <s v="IPH-YRL-10"/>
  </r>
  <r>
    <x v="36"/>
    <n v="-1"/>
    <s v="UCLA Graduate"/>
    <s v="Graduate"/>
    <d v="2023-02-16T00:00:00"/>
    <s v="IPHONE44"/>
    <s v="IPHONE"/>
    <s v="IPHONE"/>
    <s v="Charger"/>
    <s v="CLICC Circ Desk"/>
    <m/>
  </r>
  <r>
    <x v="36"/>
    <n v="-1"/>
    <s v="UCLA Graduate"/>
    <s v="Graduate"/>
    <d v="2023-02-16T00:00:00"/>
    <s v="IPHONE57"/>
    <s v="IPHONE"/>
    <s v="IPHONE"/>
    <s v="Charger"/>
    <s v="Biomed Circ Desk"/>
    <s v="IPH-BIO-01"/>
  </r>
  <r>
    <x v="36"/>
    <n v="-1"/>
    <s v="UCLA Graduate"/>
    <s v="Graduate"/>
    <d v="2023-02-16T00:00:00"/>
    <s v="IPHONE78"/>
    <s v="IPHONE"/>
    <s v="IPHONE"/>
    <s v="Charger"/>
    <s v="CLICC Circ Desk"/>
    <m/>
  </r>
  <r>
    <x v="36"/>
    <n v="-1"/>
    <s v="UCLA Graduate"/>
    <s v="Graduate"/>
    <d v="2023-02-16T00:00:00"/>
    <s v="MACUSBC06"/>
    <s v="MACUSBC"/>
    <s v="MACUSBC"/>
    <s v="Charger"/>
    <s v="CLICC Circ Desk"/>
    <s v="USBC-YRL-02"/>
  </r>
  <r>
    <x v="36"/>
    <n v="-1"/>
    <s v="UCLA Graduate"/>
    <s v="Graduate"/>
    <d v="2023-02-16T00:00:00"/>
    <s v="MACUSBC07"/>
    <s v="MACUSBC"/>
    <s v="MACUSBC"/>
    <s v="Charger"/>
    <s v="CLICC Circ Desk"/>
    <s v="USBC-YRL-03"/>
  </r>
  <r>
    <x v="36"/>
    <n v="-1"/>
    <s v="UCLA Graduate"/>
    <s v="Graduate"/>
    <d v="2023-02-16T00:00:00"/>
    <s v="MACUSBC24"/>
    <s v="MACUSBC"/>
    <s v="MACUSBC"/>
    <s v="Charger"/>
    <s v="CLICC Circ Desk"/>
    <s v="USBC-POW-07"/>
  </r>
  <r>
    <x v="36"/>
    <n v="-1"/>
    <s v="UCLA Graduate"/>
    <s v="Graduate"/>
    <d v="2023-02-16T00:00:00"/>
    <s v="MACUSBC27"/>
    <s v="MACUSBC"/>
    <s v="MACUSBC"/>
    <s v="Charger"/>
    <s v="CLICC Circ Desk"/>
    <s v="USBC-POW-10"/>
  </r>
  <r>
    <x v="36"/>
    <n v="-1"/>
    <s v="UCLA Graduate"/>
    <s v="Graduate"/>
    <d v="2023-02-16T00:00:00"/>
    <s v="OMNI18"/>
    <s v="OMNI"/>
    <s v="OMNI"/>
    <s v="Charger"/>
    <s v="SEL Boelter Circ Desk"/>
    <s v="OMN-BOE-08"/>
  </r>
  <r>
    <x v="36"/>
    <n v="-1"/>
    <s v="UCLA Graduate"/>
    <s v="Graduate"/>
    <d v="2023-02-16T00:00:00"/>
    <s v="UVGA20"/>
    <s v="UVGA"/>
    <s v="UVGA"/>
    <s v="Cable"/>
    <s v="CLICC Circ Desk"/>
    <m/>
  </r>
  <r>
    <x v="36"/>
    <n v="-1"/>
    <s v="UCLA Graduate"/>
    <s v="Graduate"/>
    <d v="2023-02-16T00:00:00"/>
    <s v="WALLADPT17"/>
    <s v="WALLADPT"/>
    <s v="WALLADPT"/>
    <s v="Charger"/>
    <s v="Biomed Circ Desk"/>
    <s v="ADP-BIO-01"/>
  </r>
  <r>
    <x v="36"/>
    <n v="-1"/>
    <s v="UCLA Graduate"/>
    <s v="Graduate"/>
    <d v="2023-02-16T00:00:00"/>
    <s v="WALLADPT22"/>
    <s v="WALLADPT"/>
    <s v="WALLADPT"/>
    <s v="Charger"/>
    <s v="Biomed Circ Desk"/>
    <s v="ADP-BIO-06"/>
  </r>
  <r>
    <x v="36"/>
    <n v="-1"/>
    <s v="UCLA Graduate"/>
    <s v="Graduate"/>
    <d v="2023-02-16T00:00:00"/>
    <s v="WALLADPT25"/>
    <s v="WALLADPT"/>
    <s v="WALLADPT"/>
    <s v="Charger"/>
    <s v="CLICC Circ Desk"/>
    <s v="ADP-YRL-02"/>
  </r>
  <r>
    <x v="36"/>
    <n v="-1"/>
    <s v="UCLA Graduate"/>
    <s v="Graduate"/>
    <d v="2023-02-23T00:00:00"/>
    <s v="CBK082"/>
    <s v="CBK"/>
    <s v="ChromeBook"/>
    <s v="Device"/>
    <s v="Default Circulation Desk"/>
    <s v="CYRL-08"/>
  </r>
  <r>
    <x v="36"/>
    <n v="-1"/>
    <s v="UCLA Graduate"/>
    <s v="Graduate"/>
    <d v="2023-02-23T00:00:00"/>
    <s v="CBK094"/>
    <s v="CBK"/>
    <s v="ChromeBook"/>
    <s v="Device"/>
    <s v="CLICC Circ Desk"/>
    <s v="CYRL-20"/>
  </r>
  <r>
    <x v="36"/>
    <n v="-1"/>
    <s v="UCLA Graduate"/>
    <s v="Graduate"/>
    <d v="2023-02-23T00:00:00"/>
    <s v="CBK123"/>
    <s v="CBK"/>
    <s v="ChromeBook"/>
    <s v="Device"/>
    <s v="CLICC Circ Desk"/>
    <s v="CBIO-09"/>
  </r>
  <r>
    <x v="36"/>
    <n v="-1"/>
    <s v="UCLA Graduate"/>
    <s v="Graduate"/>
    <d v="2023-02-23T00:00:00"/>
    <s v="CBK194"/>
    <s v="CBK"/>
    <s v="ChromeBook"/>
    <s v="Device"/>
    <s v="SEL Boelter Circ Desk"/>
    <s v="CBK-BIO-05"/>
  </r>
  <r>
    <x v="36"/>
    <n v="-1"/>
    <s v="UCLA Graduate"/>
    <s v="Graduate"/>
    <d v="2023-02-23T00:00:00"/>
    <s v="CLICC-ML-0028"/>
    <s v="CLICC-ML"/>
    <s v="MacBook"/>
    <s v="Device"/>
    <s v="CLICC Circ Desk"/>
    <s v="ITS MacBook 38"/>
  </r>
  <r>
    <x v="36"/>
    <n v="-1"/>
    <s v="UCLA Graduate"/>
    <s v="Graduate"/>
    <d v="2023-02-23T00:00:00"/>
    <s v="CLICC-ML-0134"/>
    <s v="CLICC-ML"/>
    <s v="MacBook"/>
    <s v="Device"/>
    <s v="CLICC Circ Desk"/>
    <s v="ITS MacBook 20"/>
  </r>
  <r>
    <x v="36"/>
    <n v="-1"/>
    <s v="UCLA Graduate"/>
    <s v="Graduate"/>
    <d v="2023-02-23T00:00:00"/>
    <s v="CLICC-ML-2027"/>
    <s v="CLICC-ML"/>
    <s v="MacBook"/>
    <s v="Device"/>
    <s v="CLICC Circ Desk"/>
    <s v="CLICC-ML-2027"/>
  </r>
  <r>
    <x v="36"/>
    <n v="-1"/>
    <s v="UCLA Graduate"/>
    <s v="Graduate"/>
    <d v="2023-02-23T00:00:00"/>
    <s v="CLICC-ML-2095"/>
    <s v="CLICC-ML"/>
    <s v="MacBook"/>
    <s v="Device"/>
    <s v="CLICC Circ Desk"/>
    <s v="CLICC-ML-2095"/>
  </r>
  <r>
    <x v="36"/>
    <n v="-1"/>
    <s v="UCLA Graduate"/>
    <s v="Graduate"/>
    <d v="2023-02-23T00:00:00"/>
    <s v="CLICC-MM-0235"/>
    <s v="CLICC-MM"/>
    <s v="iPad"/>
    <s v="Device"/>
    <s v="CLICC Circ Desk"/>
    <s v="ITS iPad 309"/>
  </r>
  <r>
    <x v="36"/>
    <n v="-1"/>
    <s v="UCLA Graduate"/>
    <s v="Graduate"/>
    <d v="2023-02-28T00:00:00"/>
    <s v="CLICC-ML-0111"/>
    <s v="CLICC-ML"/>
    <s v="MacBook"/>
    <s v="Device"/>
    <s v="CLICC Circ Desk"/>
    <s v="ITS MacBook 131"/>
  </r>
  <r>
    <x v="36"/>
    <n v="-1"/>
    <s v="UCLA Graduate"/>
    <s v="Graduate"/>
    <d v="2023-03-02T00:00:00"/>
    <s v="CLICC-ML-0017"/>
    <s v="CLICC-ML"/>
    <s v="MacBook"/>
    <s v="Device"/>
    <s v="CLICC Circ Desk"/>
    <s v="ITS MacBook 169"/>
  </r>
  <r>
    <x v="36"/>
    <n v="-1"/>
    <s v="UCLA Graduate"/>
    <s v="Graduate"/>
    <d v="2023-03-02T00:00:00"/>
    <s v="CLICC-ML-0034"/>
    <s v="CLICC-ML"/>
    <s v="MacBook"/>
    <s v="Device"/>
    <s v="CLICC Circ Desk"/>
    <s v="ITS MacBook 63"/>
  </r>
  <r>
    <x v="36"/>
    <n v="-1"/>
    <s v="UCLA Graduate"/>
    <s v="Graduate"/>
    <d v="2023-03-02T00:00:00"/>
    <s v="CLICC-ML-0090"/>
    <s v="CLICC-ML"/>
    <s v="MacBook"/>
    <s v="Device"/>
    <s v="CLICC Circ Desk"/>
    <s v="ITS MacBook 53"/>
  </r>
  <r>
    <x v="36"/>
    <n v="-1"/>
    <s v="UCLA Graduate"/>
    <s v="Graduate"/>
    <d v="2023-03-02T00:00:00"/>
    <s v="HP037"/>
    <s v="HP"/>
    <s v="HP Laptop"/>
    <s v="Device"/>
    <s v="CLICC Circ Desk"/>
    <s v="WL-SEL-02"/>
  </r>
  <r>
    <x v="36"/>
    <n v="-1"/>
    <s v="UCLA Graduate"/>
    <s v="Graduate"/>
    <d v="2023-03-02T00:00:00"/>
    <s v="HP148"/>
    <s v="HP"/>
    <s v="HP Laptop"/>
    <s v="Device"/>
    <s v="CLICC Circ Desk"/>
    <s v="WL-LTL-02"/>
  </r>
  <r>
    <x v="36"/>
    <n v="-1"/>
    <s v="UCLA Music Grad"/>
    <s v="Graduate"/>
    <d v="2023-02-16T00:00:00"/>
    <s v="MACCHRG22"/>
    <s v="MACCHRG"/>
    <s v="MACCHRG"/>
    <s v="Charger"/>
    <s v="Music Circ Desk"/>
    <m/>
  </r>
  <r>
    <x v="36"/>
    <n v="-1"/>
    <s v="UCLA Music Grad"/>
    <s v="Graduate"/>
    <d v="2023-02-16T00:00:00"/>
    <s v="UVGA01"/>
    <s v="UVGA"/>
    <s v="UVGA"/>
    <s v="Cable"/>
    <s v="Music Circ Desk"/>
    <s v="UVGA-MUS-01"/>
  </r>
  <r>
    <x v="36"/>
    <n v="-1"/>
    <s v="UCLA Music Grad"/>
    <s v="Graduate"/>
    <d v="2023-02-23T00:00:00"/>
    <s v="CBK-245"/>
    <s v="CBK"/>
    <s v="ChromeBook"/>
    <s v="Device"/>
    <s v="Music Circ Desk"/>
    <s v="CBK-MUS-06"/>
  </r>
  <r>
    <x v="36"/>
    <n v="-1"/>
    <s v="UCLA Staff"/>
    <s v="Staff"/>
    <d v="2023-03-02T00:00:00"/>
    <s v="HP111"/>
    <s v="HP"/>
    <s v="HP Laptop"/>
    <s v="Device"/>
    <s v="CLICC Circ Desk"/>
    <s v="W-POW-20"/>
  </r>
  <r>
    <x v="36"/>
    <n v="-1"/>
    <s v="UCLA Undergrad"/>
    <s v="Undergraduate"/>
    <d v="2023-02-16T00:00:00"/>
    <s v="BOEIPHONE04"/>
    <s v="BOEIPHONE"/>
    <s v="IPHONE"/>
    <s v="Charger"/>
    <s v="SEL Boelter Circ Desk"/>
    <s v="BOE-IPHONE-04"/>
  </r>
  <r>
    <x v="36"/>
    <n v="-1"/>
    <s v="UCLA Undergrad"/>
    <s v="Undergraduate"/>
    <d v="2023-02-16T00:00:00"/>
    <s v="CALC09"/>
    <s v="CALC"/>
    <s v="CALC"/>
    <s v="Accessory"/>
    <s v="CLICC Circ Desk"/>
    <m/>
  </r>
  <r>
    <x v="36"/>
    <n v="-1"/>
    <s v="UCLA Undergrad"/>
    <s v="Undergraduate"/>
    <d v="2023-02-16T00:00:00"/>
    <s v="CALC21"/>
    <s v="CALC"/>
    <s v="CALC"/>
    <s v="Accessory"/>
    <s v="SEL Boelter Circ Desk"/>
    <m/>
  </r>
  <r>
    <x v="36"/>
    <n v="-1"/>
    <s v="UCLA Undergrad"/>
    <s v="Undergraduate"/>
    <d v="2023-02-16T00:00:00"/>
    <s v="CALC24"/>
    <s v="CALC"/>
    <s v="CALC"/>
    <s v="Accessory"/>
    <s v="SEL Boelter Circ Desk"/>
    <m/>
  </r>
  <r>
    <x v="36"/>
    <n v="-1"/>
    <s v="UCLA Undergrad"/>
    <s v="Undergraduate"/>
    <d v="2023-02-16T00:00:00"/>
    <s v="HDMIC20"/>
    <s v="HDMIC"/>
    <s v="HDMIC"/>
    <s v="Cable"/>
    <s v="CLICC Circ Desk"/>
    <s v="HDMC-YRL-12"/>
  </r>
  <r>
    <x v="36"/>
    <n v="-1"/>
    <s v="UCLA Undergrad"/>
    <s v="Undergraduate"/>
    <d v="2023-02-16T00:00:00"/>
    <s v="HDST16"/>
    <s v="HDST"/>
    <s v="Headphones"/>
    <s v="Accessory"/>
    <s v="CLICC Circ Desk"/>
    <s v="HDS-POW-05"/>
  </r>
  <r>
    <x v="36"/>
    <n v="-1"/>
    <s v="UCLA Undergrad"/>
    <s v="Undergraduate"/>
    <d v="2023-02-16T00:00:00"/>
    <s v="HPUSBC06"/>
    <s v="HPUSBC"/>
    <s v="HPUSBC"/>
    <s v="Charger"/>
    <s v="SEL Boelter Circ Desk"/>
    <m/>
  </r>
  <r>
    <x v="36"/>
    <n v="-1"/>
    <s v="UCLA Undergrad"/>
    <s v="Undergraduate"/>
    <d v="2023-02-16T00:00:00"/>
    <s v="HPUSBC12"/>
    <s v="HPUSBC"/>
    <s v="HPUSBC"/>
    <s v="Charger"/>
    <s v="SEL Boelter Circ Desk"/>
    <m/>
  </r>
  <r>
    <x v="36"/>
    <n v="-1"/>
    <s v="UCLA Undergrad"/>
    <s v="Undergraduate"/>
    <d v="2023-02-16T00:00:00"/>
    <s v="HPUSBC13"/>
    <s v="HPUSBC"/>
    <s v="HPUSBC"/>
    <s v="Charger"/>
    <s v="SEL Boelter Circ Desk"/>
    <m/>
  </r>
  <r>
    <x v="36"/>
    <n v="-1"/>
    <s v="UCLA Undergrad"/>
    <s v="Undergraduate"/>
    <d v="2023-02-16T00:00:00"/>
    <s v="IPHONE13"/>
    <s v="IPHONE"/>
    <s v="IPHONE"/>
    <s v="Charger"/>
    <s v="Arts Circ Desk"/>
    <s v="IPH-ART-06"/>
  </r>
  <r>
    <x v="36"/>
    <n v="-1"/>
    <s v="UCLA Undergrad"/>
    <s v="Undergraduate"/>
    <d v="2023-02-16T00:00:00"/>
    <s v="IPHONE21"/>
    <s v="IPHONE"/>
    <s v="IPHONE"/>
    <s v="Charger"/>
    <s v="SEL Boelter Circ Desk"/>
    <s v="IPH-BOE-05"/>
  </r>
  <r>
    <x v="36"/>
    <n v="-1"/>
    <s v="UCLA Undergrad"/>
    <s v="Undergraduate"/>
    <d v="2023-02-16T00:00:00"/>
    <s v="IPHONE25"/>
    <s v="IPHONE"/>
    <s v="IPHONE"/>
    <s v="Charger"/>
    <s v="CLICC Circ Desk"/>
    <s v="IPH-YRL-01"/>
  </r>
  <r>
    <x v="36"/>
    <n v="-1"/>
    <s v="UCLA Undergrad"/>
    <s v="Undergraduate"/>
    <d v="2023-02-16T00:00:00"/>
    <s v="IPHONE27"/>
    <s v="IPHONE"/>
    <s v="IPHONE"/>
    <s v="Charger"/>
    <s v="CLICC Circ Desk"/>
    <s v="IPH-YRL-03"/>
  </r>
  <r>
    <x v="36"/>
    <n v="-1"/>
    <s v="UCLA Undergrad"/>
    <s v="Undergraduate"/>
    <d v="2023-02-16T00:00:00"/>
    <s v="IPHONE32"/>
    <s v="IPHONE"/>
    <s v="IPHONE"/>
    <s v="Charger"/>
    <s v="CLICC Circ Desk"/>
    <s v="IPH-YRL-08"/>
  </r>
  <r>
    <x v="36"/>
    <n v="-1"/>
    <s v="UCLA Undergrad"/>
    <s v="Undergraduate"/>
    <d v="2023-02-16T00:00:00"/>
    <s v="IPHONE34"/>
    <s v="IPHONE"/>
    <s v="IPHONE"/>
    <s v="Charger"/>
    <s v="CLICC Circ Desk"/>
    <s v="IPH-YRL-10"/>
  </r>
  <r>
    <x v="36"/>
    <n v="-1"/>
    <s v="UCLA Undergrad"/>
    <s v="Undergraduate"/>
    <d v="2023-02-16T00:00:00"/>
    <s v="IPHONE37"/>
    <s v="IPHONE"/>
    <s v="IPHONE"/>
    <s v="Charger"/>
    <s v="CLICC Circ Desk"/>
    <s v="IPH-YRL-13"/>
  </r>
  <r>
    <x v="36"/>
    <n v="-1"/>
    <s v="UCLA Undergrad"/>
    <s v="Undergraduate"/>
    <d v="2023-02-16T00:00:00"/>
    <s v="IPHONE44"/>
    <s v="IPHONE"/>
    <s v="IPHONE"/>
    <s v="Charger"/>
    <s v="CLICC Circ Desk"/>
    <m/>
  </r>
  <r>
    <x v="36"/>
    <n v="-1"/>
    <s v="UCLA Undergrad"/>
    <s v="Undergraduate"/>
    <d v="2023-02-16T00:00:00"/>
    <s v="IPHONE48"/>
    <s v="IPHONE"/>
    <s v="IPHONE"/>
    <s v="Charger"/>
    <s v="CLICC Circ Desk"/>
    <s v="IPH-POW-04"/>
  </r>
  <r>
    <x v="36"/>
    <n v="-1"/>
    <s v="UCLA Undergrad"/>
    <s v="Undergraduate"/>
    <d v="2023-02-16T00:00:00"/>
    <s v="IPHONE52"/>
    <s v="IPHONE"/>
    <s v="IPHONE"/>
    <s v="Charger"/>
    <s v="CLICC Circ Desk"/>
    <s v="IPH-POW-08"/>
  </r>
  <r>
    <x v="36"/>
    <n v="-1"/>
    <s v="UCLA Undergrad"/>
    <s v="Undergraduate"/>
    <d v="2023-02-16T00:00:00"/>
    <s v="IPHONE66"/>
    <s v="IPHONE"/>
    <s v="IPHONE"/>
    <s v="Charger"/>
    <s v="Default Circulation Desk"/>
    <m/>
  </r>
  <r>
    <x v="36"/>
    <n v="-1"/>
    <s v="UCLA Undergrad"/>
    <s v="Undergraduate"/>
    <d v="2023-02-16T00:00:00"/>
    <s v="IPHONE78"/>
    <s v="IPHONE"/>
    <s v="IPHONE"/>
    <s v="Charger"/>
    <s v="CLICC Circ Desk"/>
    <m/>
  </r>
  <r>
    <x v="36"/>
    <n v="-1"/>
    <s v="UCLA Undergrad"/>
    <s v="Undergraduate"/>
    <d v="2023-02-16T00:00:00"/>
    <s v="MACUSBC05"/>
    <s v="MACUSBC"/>
    <s v="MACUSBC"/>
    <s v="Charger"/>
    <s v="CLICC Circ Desk"/>
    <s v="USBC-YRL-01"/>
  </r>
  <r>
    <x v="36"/>
    <n v="-1"/>
    <s v="UCLA Undergrad"/>
    <s v="Undergraduate"/>
    <d v="2023-02-16T00:00:00"/>
    <s v="MACUSBC08"/>
    <s v="MACUSBC"/>
    <s v="MACUSBC"/>
    <s v="Charger"/>
    <s v="CLICC Circ Desk"/>
    <s v="USBC-YRL-04"/>
  </r>
  <r>
    <x v="36"/>
    <n v="-1"/>
    <s v="UCLA Undergrad"/>
    <s v="Undergraduate"/>
    <d v="2023-02-16T00:00:00"/>
    <s v="MACUSBC09"/>
    <s v="MACUSBC"/>
    <s v="MACUSBC"/>
    <s v="Charger"/>
    <s v="CLICC Circ Desk"/>
    <s v="USBC-YRL-05"/>
  </r>
  <r>
    <x v="36"/>
    <n v="-1"/>
    <s v="UCLA Undergrad"/>
    <s v="Undergraduate"/>
    <d v="2023-02-16T00:00:00"/>
    <s v="MACUSBC19"/>
    <s v="MACUSBC"/>
    <s v="MACUSBC"/>
    <s v="Charger"/>
    <s v="CLICC Circ Desk"/>
    <s v="USBC-POW-02"/>
  </r>
  <r>
    <x v="36"/>
    <n v="-1"/>
    <s v="UCLA Undergrad"/>
    <s v="Undergraduate"/>
    <d v="2023-02-16T00:00:00"/>
    <s v="MACUSBC20"/>
    <s v="MACUSBC"/>
    <s v="MACUSBC"/>
    <s v="Charger"/>
    <s v="CLICC Circ Desk"/>
    <s v="USBC-POW-03"/>
  </r>
  <r>
    <x v="36"/>
    <n v="-1"/>
    <s v="UCLA Undergrad"/>
    <s v="Undergraduate"/>
    <d v="2023-02-16T00:00:00"/>
    <s v="MACUSBC23"/>
    <s v="MACUSBC"/>
    <s v="MACUSBC"/>
    <s v="Charger"/>
    <s v="CLICC Circ Desk"/>
    <s v="USBC-POW-06"/>
  </r>
  <r>
    <x v="36"/>
    <n v="-1"/>
    <s v="UCLA Undergrad"/>
    <s v="Undergraduate"/>
    <d v="2023-02-16T00:00:00"/>
    <s v="MACUSBC24"/>
    <s v="MACUSBC"/>
    <s v="MACUSBC"/>
    <s v="Charger"/>
    <s v="CLICC Circ Desk"/>
    <s v="USBC-POW-07"/>
  </r>
  <r>
    <x v="36"/>
    <n v="-1"/>
    <s v="UCLA Undergrad"/>
    <s v="Undergraduate"/>
    <d v="2023-02-16T00:00:00"/>
    <s v="MACUSBC25"/>
    <s v="MACUSBC"/>
    <s v="MACUSBC"/>
    <s v="Charger"/>
    <s v="CLICC Circ Desk"/>
    <s v="USBC-POW-08"/>
  </r>
  <r>
    <x v="36"/>
    <n v="-1"/>
    <s v="UCLA Undergrad"/>
    <s v="Undergraduate"/>
    <d v="2023-02-16T00:00:00"/>
    <s v="OMNI13"/>
    <s v="OMNI"/>
    <s v="OMNI"/>
    <s v="Charger"/>
    <s v="SEL Boelter Circ Desk"/>
    <s v="OMN-BOE-03"/>
  </r>
  <r>
    <x v="36"/>
    <n v="-1"/>
    <s v="UCLA Undergrad"/>
    <s v="Undergraduate"/>
    <d v="2023-02-16T00:00:00"/>
    <s v="OMNI16"/>
    <s v="OMNI"/>
    <s v="OMNI"/>
    <s v="Charger"/>
    <s v="SEL Boelter Circ Desk"/>
    <s v="OMN-BOE-06"/>
  </r>
  <r>
    <x v="36"/>
    <n v="-1"/>
    <s v="UCLA Undergrad"/>
    <s v="Undergraduate"/>
    <d v="2023-02-16T00:00:00"/>
    <s v="UHDMI12"/>
    <s v="UHDMI"/>
    <s v="UHDMI"/>
    <s v="Cable"/>
    <s v="CLICC Circ Desk"/>
    <m/>
  </r>
  <r>
    <x v="36"/>
    <n v="-1"/>
    <s v="UCLA Undergrad"/>
    <s v="Undergraduate"/>
    <d v="2023-02-16T00:00:00"/>
    <s v="UHDMI16"/>
    <s v="UHDMI"/>
    <s v="UHDMI"/>
    <s v="Cable"/>
    <s v="CLICC Circ Desk"/>
    <m/>
  </r>
  <r>
    <x v="36"/>
    <n v="-1"/>
    <s v="UCLA Undergrad"/>
    <s v="Undergraduate"/>
    <d v="2023-02-16T00:00:00"/>
    <s v="UVGA09"/>
    <s v="UVGA"/>
    <s v="UVGA"/>
    <s v="Cable"/>
    <s v="CLICC Circ Desk"/>
    <s v="UVGA-YRL-01"/>
  </r>
  <r>
    <x v="36"/>
    <n v="-1"/>
    <s v="UCLA Undergrad"/>
    <s v="Undergraduate"/>
    <d v="2023-02-16T00:00:00"/>
    <s v="WALLADPT02"/>
    <s v="WALLADPT"/>
    <s v="WALLADPT"/>
    <s v="Charger"/>
    <s v="Arts Circ Desk"/>
    <s v="ADP-ART-02"/>
  </r>
  <r>
    <x v="36"/>
    <n v="-1"/>
    <s v="UCLA Undergrad"/>
    <s v="Undergraduate"/>
    <d v="2023-02-16T00:00:00"/>
    <s v="WALLADPT07"/>
    <s v="WALLADPT"/>
    <s v="WALLADPT"/>
    <s v="Charger"/>
    <s v="SEL Boelter Circ Desk"/>
    <s v="ADP-BOE-05"/>
  </r>
  <r>
    <x v="36"/>
    <n v="-1"/>
    <s v="UCLA Undergrad"/>
    <s v="Undergraduate"/>
    <d v="2023-02-16T00:00:00"/>
    <s v="WALLADPT09"/>
    <s v="WALLADPT"/>
    <s v="WALLADPT"/>
    <s v="Charger"/>
    <s v="SEL Boelter Circ Desk"/>
    <s v="ADP-BOE-07"/>
  </r>
  <r>
    <x v="36"/>
    <n v="-1"/>
    <s v="UCLA Undergrad"/>
    <s v="Undergraduate"/>
    <d v="2023-02-16T00:00:00"/>
    <s v="WALLADPT25"/>
    <s v="WALLADPT"/>
    <s v="WALLADPT"/>
    <s v="Charger"/>
    <s v="CLICC Circ Desk"/>
    <s v="ADP-YRL-02"/>
  </r>
  <r>
    <x v="36"/>
    <n v="-1"/>
    <s v="UCLA Undergrad"/>
    <s v="Undergraduate"/>
    <d v="2023-02-16T00:00:00"/>
    <s v="WALLADPT29"/>
    <s v="WALLADPT"/>
    <s v="WALLADPT"/>
    <s v="Charger"/>
    <s v="CLICC Circ Desk"/>
    <m/>
  </r>
  <r>
    <x v="36"/>
    <n v="-1"/>
    <s v="UCLA Undergrad"/>
    <s v="Undergraduate"/>
    <d v="2023-02-16T00:00:00"/>
    <s v="WALLADPT36"/>
    <s v="WALLADPT"/>
    <s v="WALLADPT"/>
    <s v="Charger"/>
    <s v="CLICC Circ Desk"/>
    <m/>
  </r>
  <r>
    <x v="36"/>
    <n v="-1"/>
    <s v="UCLA Undergrad"/>
    <s v="Undergraduate"/>
    <d v="2023-02-16T00:00:00"/>
    <s v="WALLADPT37"/>
    <s v="WALLADPT"/>
    <s v="WALLADPT"/>
    <s v="Charger"/>
    <s v="CLICC Circ Desk"/>
    <m/>
  </r>
  <r>
    <x v="36"/>
    <n v="-1"/>
    <s v="UCLA Undergrad"/>
    <s v="Undergraduate"/>
    <d v="2023-02-16T00:00:00"/>
    <s v="WALLADPT41"/>
    <s v="WALLADPT"/>
    <s v="WALLADPT"/>
    <s v="Charger"/>
    <s v="CLICC Circ Desk"/>
    <m/>
  </r>
  <r>
    <x v="36"/>
    <n v="-1"/>
    <s v="UCLA Undergrad"/>
    <s v="Undergraduate"/>
    <d v="2023-02-16T00:00:00"/>
    <s v="WALLADPT47"/>
    <s v="WALLADPT"/>
    <s v="WALLADPT"/>
    <s v="Charger"/>
    <s v="CLICC Circ Desk"/>
    <m/>
  </r>
  <r>
    <x v="36"/>
    <n v="-1"/>
    <s v="UCLA Undergrad"/>
    <s v="Undergraduate"/>
    <d v="2023-02-16T00:00:00"/>
    <s v="WALLADPT48"/>
    <s v="WALLADPT"/>
    <s v="WALLADPT"/>
    <s v="Charger"/>
    <s v="CLICC Circ Desk"/>
    <m/>
  </r>
  <r>
    <x v="36"/>
    <n v="-1"/>
    <s v="UCLA Undergrad"/>
    <s v="Undergraduate"/>
    <d v="2023-02-16T00:00:00"/>
    <s v="WALLADPT49"/>
    <s v="WALLADPT"/>
    <s v="WALLADPT"/>
    <s v="Charger"/>
    <s v="CLICC Circ Desk"/>
    <m/>
  </r>
  <r>
    <x v="36"/>
    <n v="-1"/>
    <s v="UCLA Undergrad"/>
    <s v="Undergraduate"/>
    <d v="2023-02-23T00:00:00"/>
    <s v="CBK-065"/>
    <s v="CBK"/>
    <s v="ChromeBook"/>
    <s v="Device"/>
    <s v="Music Circ Desk"/>
    <m/>
  </r>
  <r>
    <x v="36"/>
    <n v="-1"/>
    <s v="UCLA Undergrad"/>
    <s v="Undergraduate"/>
    <d v="2023-02-23T00:00:00"/>
    <s v="CBK130"/>
    <s v="CBK"/>
    <s v="ChromeBook"/>
    <s v="Device"/>
    <s v="Default Circulation Desk"/>
    <s v="CMUS-01"/>
  </r>
  <r>
    <x v="36"/>
    <n v="-1"/>
    <s v="UCLA Undergrad"/>
    <s v="Undergraduate"/>
    <d v="2023-02-23T00:00:00"/>
    <s v="CLICC-ML-0010"/>
    <s v="CLICC-ML"/>
    <s v="MacBook"/>
    <s v="Device"/>
    <s v="CLICC Circ Desk"/>
    <s v="ITS MacBook 120"/>
  </r>
  <r>
    <x v="36"/>
    <n v="-1"/>
    <s v="UCLA Undergrad"/>
    <s v="Undergraduate"/>
    <d v="2023-02-23T00:00:00"/>
    <s v="CLICC-ML-0091"/>
    <s v="CLICC-ML"/>
    <s v="MacBook"/>
    <s v="Device"/>
    <s v="CLICC Circ Desk"/>
    <s v="ITS MacBook 135"/>
  </r>
  <r>
    <x v="36"/>
    <n v="-1"/>
    <s v="UCLA Undergrad"/>
    <s v="Undergraduate"/>
    <d v="2023-02-23T00:00:00"/>
    <s v="CLICC-ML-2005"/>
    <s v="CLICC-ML"/>
    <s v="MacBook"/>
    <s v="Device"/>
    <s v="CLICC Circ Desk"/>
    <s v="CLICC-ML-2005"/>
  </r>
  <r>
    <x v="36"/>
    <n v="-1"/>
    <s v="UCLA Undergrad"/>
    <s v="Undergraduate"/>
    <d v="2023-02-23T00:00:00"/>
    <s v="CLICC-ML-2078"/>
    <s v="CLICC-ML"/>
    <s v="MacBook"/>
    <s v="Device"/>
    <s v="CLICC Circ Desk"/>
    <s v="CLICC-ML-2078"/>
  </r>
  <r>
    <x v="36"/>
    <n v="-1"/>
    <s v="UCLA Undergrad"/>
    <s v="Undergraduate"/>
    <d v="2023-02-23T00:00:00"/>
    <s v="CLICC-MM-0222"/>
    <s v="CLICC-MM"/>
    <s v="iPad"/>
    <s v="Device"/>
    <s v="CLICC Circ Desk"/>
    <s v="ITS iPad 138"/>
  </r>
  <r>
    <x v="36"/>
    <n v="-1"/>
    <s v="UCLA Undergrad"/>
    <s v="Undergraduate"/>
    <d v="2023-02-23T00:00:00"/>
    <s v="CLICC-MM-058"/>
    <s v="CLICC-MM"/>
    <s v="iPad"/>
    <s v="Device"/>
    <s v="CLICC Circ Desk"/>
    <m/>
  </r>
  <r>
    <x v="36"/>
    <n v="-1"/>
    <s v="UCLA Undergrad"/>
    <s v="Undergraduate"/>
    <d v="2023-02-23T00:00:00"/>
    <s v="HP005"/>
    <s v="HP"/>
    <s v="HP Laptop"/>
    <s v="Device"/>
    <s v="CLICC Circ Desk"/>
    <s v="WL-BIO-05"/>
  </r>
  <r>
    <x v="36"/>
    <n v="-1"/>
    <s v="UCLA Undergrad"/>
    <s v="Undergraduate"/>
    <d v="2023-02-23T00:00:00"/>
    <s v="HP144"/>
    <s v="HP"/>
    <s v="HP Laptop"/>
    <s v="Device"/>
    <s v="CLICC Circ Desk"/>
    <s v="WL-UNA-03"/>
  </r>
  <r>
    <x v="36"/>
    <n v="-1"/>
    <s v="UCLA Undergrad"/>
    <s v="Undergraduate"/>
    <d v="2023-03-01T00:00:00"/>
    <s v="CBK397"/>
    <s v="CBK"/>
    <s v="ChromeBook"/>
    <s v="Device"/>
    <s v="CLICC Circ Desk"/>
    <s v="CBK-CLICC-148"/>
  </r>
  <r>
    <x v="36"/>
    <n v="-1"/>
    <s v="UCLA Undergrad"/>
    <s v="Undergraduate"/>
    <d v="2023-03-02T00:00:00"/>
    <s v="CLICC-ML-0035"/>
    <s v="CLICC-ML"/>
    <s v="MacBook"/>
    <s v="Device"/>
    <s v="CLICC Circ Desk"/>
    <s v="ITS MacBook 72"/>
  </r>
  <r>
    <x v="36"/>
    <n v="-1"/>
    <s v="UCLA Undergrad"/>
    <s v="Undergraduate"/>
    <d v="2023-03-02T00:00:00"/>
    <s v="CLICC-ML-2020"/>
    <s v="CLICC-ML"/>
    <s v="MacBook"/>
    <s v="Device"/>
    <s v="CLICC Circ Desk"/>
    <s v="CLICC-ML-2020"/>
  </r>
  <r>
    <x v="36"/>
    <n v="-1"/>
    <s v="UCLA Undergrad"/>
    <s v="Undergraduate"/>
    <d v="2023-03-02T00:00:00"/>
    <s v="CLICC-ML-2028"/>
    <s v="CLICC-ML"/>
    <s v="MacBook"/>
    <s v="Device"/>
    <s v="CLICC Circ Desk"/>
    <s v="CLICC-ML-2028"/>
  </r>
  <r>
    <x v="36"/>
    <n v="-1"/>
    <s v="UCLA Undergrad"/>
    <s v="Undergraduate"/>
    <d v="2023-03-02T00:00:00"/>
    <s v="CLICC-ML-2100"/>
    <s v="CLICC-ML"/>
    <s v="MacBook"/>
    <s v="Device"/>
    <s v="CLICC Circ Desk"/>
    <s v="CLICC-ML-2100"/>
  </r>
  <r>
    <x v="36"/>
    <n v="-1"/>
    <s v="UCLA Undergrad"/>
    <s v="Undergraduate"/>
    <d v="2023-03-02T00:00:00"/>
    <s v="CLICC-MM-0001"/>
    <s v="CLICC-MM"/>
    <s v="iPad"/>
    <s v="Device"/>
    <s v="CLICC Circ Desk"/>
    <s v="ITS iPad 304"/>
  </r>
  <r>
    <x v="36"/>
    <n v="-1"/>
    <s v="UCLA Undergrad"/>
    <s v="Undergraduate"/>
    <d v="2023-03-02T00:00:00"/>
    <s v="CLICC-MM-0181"/>
    <s v="CLICC-MM"/>
    <s v="iPad"/>
    <s v="Device"/>
    <s v="CLICC Circ Desk"/>
    <s v="ITS iPad 93"/>
  </r>
  <r>
    <x v="36"/>
    <n v="5561697820006530"/>
    <s v="UCLA Undergrad"/>
    <s v="Undergraduate"/>
    <d v="2023-02-23T00:00:00"/>
    <s v="HP131"/>
    <s v="HP"/>
    <s v="HP Laptop"/>
    <s v="Device"/>
    <s v="CLICC Circ Desk"/>
    <s v="WL-PC2-20"/>
  </r>
  <r>
    <x v="37"/>
    <n v="-1"/>
    <s v="UCLA Graduate"/>
    <s v="Graduate"/>
    <d v="2023-02-17T00:00:00"/>
    <s v="HDST11"/>
    <s v="HDST"/>
    <s v="Headphones"/>
    <s v="Accessory"/>
    <s v="CLICC Circ Desk"/>
    <s v="HDS-YRL-05"/>
  </r>
  <r>
    <x v="37"/>
    <n v="-1"/>
    <s v="UCLA Graduate"/>
    <s v="Graduate"/>
    <d v="2023-02-17T00:00:00"/>
    <s v="HDST15"/>
    <s v="HDST"/>
    <s v="Headphones"/>
    <s v="Accessory"/>
    <s v="CLICC Circ Desk"/>
    <s v="HDS-POW-04"/>
  </r>
  <r>
    <x v="37"/>
    <n v="-1"/>
    <s v="UCLA Graduate"/>
    <s v="Graduate"/>
    <d v="2023-02-17T00:00:00"/>
    <s v="HPUSBC06"/>
    <s v="HPUSBC"/>
    <s v="HPUSBC"/>
    <s v="Charger"/>
    <s v="SEL Boelter Circ Desk"/>
    <m/>
  </r>
  <r>
    <x v="37"/>
    <n v="-1"/>
    <s v="UCLA Graduate"/>
    <s v="Graduate"/>
    <d v="2023-02-17T00:00:00"/>
    <s v="IPHONE34"/>
    <s v="IPHONE"/>
    <s v="IPHONE"/>
    <s v="Charger"/>
    <s v="CLICC Circ Desk"/>
    <s v="IPH-YRL-10"/>
  </r>
  <r>
    <x v="37"/>
    <n v="-1"/>
    <s v="UCLA Graduate"/>
    <s v="Graduate"/>
    <d v="2023-02-17T00:00:00"/>
    <s v="IPHONE54"/>
    <s v="IPHONE"/>
    <s v="IPHONE"/>
    <s v="Charger"/>
    <s v="CLICC Circ Desk"/>
    <s v="IPH-POW-10"/>
  </r>
  <r>
    <x v="37"/>
    <n v="-1"/>
    <s v="UCLA Graduate"/>
    <s v="Graduate"/>
    <d v="2023-02-17T00:00:00"/>
    <s v="MACCHRG67"/>
    <s v="MACCHRG"/>
    <s v="MACCHRG"/>
    <s v="Charger"/>
    <s v="Biomed Circ Desk"/>
    <s v="MAGT-BIO-06"/>
  </r>
  <r>
    <x v="37"/>
    <n v="-1"/>
    <s v="UCLA Graduate"/>
    <s v="Graduate"/>
    <d v="2023-02-17T00:00:00"/>
    <s v="MACUSBC06"/>
    <s v="MACUSBC"/>
    <s v="MACUSBC"/>
    <s v="Charger"/>
    <s v="CLICC Circ Desk"/>
    <s v="USBC-YRL-02"/>
  </r>
  <r>
    <x v="37"/>
    <n v="-1"/>
    <s v="UCLA Graduate"/>
    <s v="Graduate"/>
    <d v="2023-02-17T00:00:00"/>
    <s v="MACUSBC07"/>
    <s v="MACUSBC"/>
    <s v="MACUSBC"/>
    <s v="Charger"/>
    <s v="CLICC Circ Desk"/>
    <s v="USBC-YRL-03"/>
  </r>
  <r>
    <x v="37"/>
    <n v="-1"/>
    <s v="UCLA Graduate"/>
    <s v="Graduate"/>
    <d v="2023-02-17T00:00:00"/>
    <s v="MACUSBC08"/>
    <s v="MACUSBC"/>
    <s v="MACUSBC"/>
    <s v="Charger"/>
    <s v="CLICC Circ Desk"/>
    <s v="USBC-YRL-04"/>
  </r>
  <r>
    <x v="37"/>
    <n v="-1"/>
    <s v="UCLA Graduate"/>
    <s v="Graduate"/>
    <d v="2023-02-17T00:00:00"/>
    <s v="MACUSBC24"/>
    <s v="MACUSBC"/>
    <s v="MACUSBC"/>
    <s v="Charger"/>
    <s v="CLICC Circ Desk"/>
    <s v="USBC-POW-07"/>
  </r>
  <r>
    <x v="37"/>
    <n v="-1"/>
    <s v="UCLA Graduate"/>
    <s v="Graduate"/>
    <d v="2023-02-17T00:00:00"/>
    <s v="WALLADPT41"/>
    <s v="WALLADPT"/>
    <s v="WALLADPT"/>
    <s v="Charger"/>
    <s v="CLICC Circ Desk"/>
    <m/>
  </r>
  <r>
    <x v="37"/>
    <n v="-1"/>
    <s v="UCLA Graduate"/>
    <s v="Graduate"/>
    <d v="2023-02-24T00:00:00"/>
    <s v="CBK199"/>
    <s v="CBK"/>
    <s v="ChromeBook"/>
    <s v="Device"/>
    <s v="Biomed Circ Desk"/>
    <s v="CBK-BIO-10"/>
  </r>
  <r>
    <x v="37"/>
    <n v="-1"/>
    <s v="UCLA Graduate"/>
    <s v="Graduate"/>
    <d v="2023-02-24T00:00:00"/>
    <s v="CBK203"/>
    <s v="CBK"/>
    <s v="ChromeBook"/>
    <s v="Device"/>
    <s v="Biomed Circ Desk"/>
    <s v="CBK-BIO-14"/>
  </r>
  <r>
    <x v="37"/>
    <n v="-1"/>
    <s v="UCLA Graduate"/>
    <s v="Graduate"/>
    <d v="2023-02-24T00:00:00"/>
    <s v="CBK319"/>
    <s v="CBK"/>
    <s v="ChromeBook"/>
    <s v="Device"/>
    <s v="Default Circulation Desk"/>
    <s v="CBK-CLICC-70"/>
  </r>
  <r>
    <x v="37"/>
    <n v="-1"/>
    <s v="UCLA Graduate"/>
    <s v="Graduate"/>
    <d v="2023-02-24T00:00:00"/>
    <s v="CBK363"/>
    <s v="CBK"/>
    <s v="ChromeBook"/>
    <s v="Device"/>
    <s v="CLICC Circ Desk"/>
    <s v="CBK-CLICC-114"/>
  </r>
  <r>
    <x v="37"/>
    <n v="-1"/>
    <s v="UCLA Graduate"/>
    <s v="Graduate"/>
    <d v="2023-02-24T00:00:00"/>
    <s v="CLICC-ML-0032"/>
    <s v="CLICC-ML"/>
    <s v="MacBook"/>
    <s v="Device"/>
    <s v="CLICC Circ Desk"/>
    <s v="ITS MacBook 123"/>
  </r>
  <r>
    <x v="37"/>
    <n v="-1"/>
    <s v="UCLA Graduate"/>
    <s v="Graduate"/>
    <d v="2023-02-24T00:00:00"/>
    <s v="CLICC-ML-0062"/>
    <s v="CLICC-ML"/>
    <s v="MacBook"/>
    <s v="Device"/>
    <s v="CLICC Circ Desk"/>
    <s v="ITS MacBook 99"/>
  </r>
  <r>
    <x v="37"/>
    <n v="-1"/>
    <s v="UCLA Graduate"/>
    <s v="Graduate"/>
    <d v="2023-02-24T00:00:00"/>
    <s v="CLICC-ML-2052"/>
    <s v="CLICC-ML"/>
    <s v="MacBook"/>
    <s v="Device"/>
    <s v="CLICC Circ Desk"/>
    <s v="CLICC-ML-2052"/>
  </r>
  <r>
    <x v="37"/>
    <n v="-1"/>
    <s v="UCLA Graduate"/>
    <s v="Graduate"/>
    <d v="2023-02-24T00:00:00"/>
    <s v="CLICC-MM-0017"/>
    <s v="CLICC-MM"/>
    <s v="iPad"/>
    <s v="Device"/>
    <s v="CLICC Circ Desk"/>
    <s v="ITS iPad 127"/>
  </r>
  <r>
    <x v="37"/>
    <n v="-1"/>
    <s v="UCLA Graduate"/>
    <s v="Graduate"/>
    <d v="2023-02-24T00:00:00"/>
    <s v="CLICC-MM-009"/>
    <s v="CLICC-MM"/>
    <s v="iPad"/>
    <s v="Device"/>
    <s v="CLICC Circ Desk"/>
    <m/>
  </r>
  <r>
    <x v="37"/>
    <n v="-1"/>
    <s v="UCLA Graduate"/>
    <s v="Graduate"/>
    <d v="2023-03-02T00:00:00"/>
    <s v="HP-062"/>
    <s v="HP"/>
    <s v="HP Laptop"/>
    <s v="Device"/>
    <s v="CLICC Circ Desk"/>
    <s v="WL-YRL-12"/>
  </r>
  <r>
    <x v="37"/>
    <n v="-1"/>
    <s v="UCLA Graduate"/>
    <s v="Graduate"/>
    <d v="2023-03-03T00:00:00"/>
    <s v="CLICC-ML-2036"/>
    <s v="CLICC-ML"/>
    <s v="MacBook"/>
    <s v="Device"/>
    <s v="CLICC Circ Desk"/>
    <s v="CLICC-ML-2036"/>
  </r>
  <r>
    <x v="37"/>
    <n v="-1"/>
    <s v="UCLA Graduate"/>
    <s v="Graduate"/>
    <d v="2023-03-03T00:00:00"/>
    <s v="CLICC-MM-0221"/>
    <s v="CLICC-MM"/>
    <s v="iPad"/>
    <s v="Device"/>
    <s v="CLICC Circ Desk"/>
    <s v="ITS iPad 107"/>
  </r>
  <r>
    <x v="37"/>
    <n v="-1"/>
    <s v="UCLA Graduate"/>
    <s v="Graduate"/>
    <d v="2023-03-03T00:00:00"/>
    <s v="CLICC-MM-062"/>
    <s v="CLICC-MM"/>
    <s v="iPad"/>
    <s v="Device"/>
    <s v="CLICC Circ Desk"/>
    <m/>
  </r>
  <r>
    <x v="37"/>
    <n v="-1"/>
    <s v="UCLA Graduate"/>
    <s v="Graduate"/>
    <d v="2023-03-03T00:00:00"/>
    <s v="HP-081"/>
    <s v="HP"/>
    <s v="HP Laptop"/>
    <s v="Device"/>
    <s v="CLICC Circ Desk"/>
    <s v="WL-RC2-11"/>
  </r>
  <r>
    <x v="37"/>
    <n v="-1"/>
    <s v="UCLA Law Grad"/>
    <s v="Graduate"/>
    <d v="2023-02-17T00:00:00"/>
    <s v="IPHONE37"/>
    <s v="IPHONE"/>
    <s v="IPHONE"/>
    <s v="Charger"/>
    <s v="CLICC Circ Desk"/>
    <s v="IPH-YRL-13"/>
  </r>
  <r>
    <x v="37"/>
    <n v="-1"/>
    <s v="UCLA Law Grad"/>
    <s v="Graduate"/>
    <d v="2023-02-17T00:00:00"/>
    <s v="WALLADPT37"/>
    <s v="WALLADPT"/>
    <s v="WALLADPT"/>
    <s v="Charger"/>
    <s v="CLICC Circ Desk"/>
    <m/>
  </r>
  <r>
    <x v="37"/>
    <n v="-1"/>
    <s v="UCLA Mgmt PhD"/>
    <s v="Graduate"/>
    <d v="2023-02-24T00:00:00"/>
    <s v="CLICC-MM-095"/>
    <s v="CLICC-MM"/>
    <s v="iPad"/>
    <s v="Device"/>
    <s v="CLICC Circ Desk"/>
    <m/>
  </r>
  <r>
    <x v="37"/>
    <n v="-1"/>
    <s v="UCLA Staff"/>
    <s v="Staff"/>
    <d v="2023-02-24T00:00:00"/>
    <s v="CBK211"/>
    <s v="CBK"/>
    <s v="ChromeBook"/>
    <s v="Device"/>
    <s v="SEL Boelter Circ Desk"/>
    <s v="CBK-BOE-02"/>
  </r>
  <r>
    <x v="37"/>
    <n v="-1"/>
    <s v="UCLA Staff"/>
    <s v="Staff"/>
    <d v="2023-02-24T00:00:00"/>
    <s v="CBK215"/>
    <s v="CBK"/>
    <s v="ChromeBook"/>
    <s v="Device"/>
    <s v="SEL Boelter Circ Desk"/>
    <s v="CBK-BOE-06"/>
  </r>
  <r>
    <x v="37"/>
    <n v="-1"/>
    <s v="UCLA Undergrad"/>
    <s v="Undergraduate"/>
    <d v="2023-02-17T00:00:00"/>
    <s v="ANKER02"/>
    <s v="ANKER"/>
    <s v="ANKER"/>
    <s v="Charger"/>
    <s v="CLICC Circ Desk"/>
    <m/>
  </r>
  <r>
    <x v="37"/>
    <n v="-1"/>
    <s v="UCLA Undergrad"/>
    <s v="Undergraduate"/>
    <d v="2023-02-17T00:00:00"/>
    <s v="CALC21"/>
    <s v="CALC"/>
    <s v="CALC"/>
    <s v="Accessory"/>
    <s v="SEL Boelter Circ Desk"/>
    <m/>
  </r>
  <r>
    <x v="37"/>
    <n v="-1"/>
    <s v="UCLA Undergrad"/>
    <s v="Undergraduate"/>
    <d v="2023-02-17T00:00:00"/>
    <s v="HDST07"/>
    <s v="HDST"/>
    <s v="Headphones"/>
    <s v="Accessory"/>
    <s v="CLICC Circ Desk"/>
    <s v="HDS-YRL-01"/>
  </r>
  <r>
    <x v="37"/>
    <n v="-1"/>
    <s v="UCLA Undergrad"/>
    <s v="Undergraduate"/>
    <d v="2023-02-17T00:00:00"/>
    <s v="HDST10"/>
    <s v="HDST"/>
    <s v="Headphones"/>
    <s v="Accessory"/>
    <s v="CLICC Circ Desk"/>
    <s v="HDS-YRL-04"/>
  </r>
  <r>
    <x v="37"/>
    <n v="-1"/>
    <s v="UCLA Undergrad"/>
    <s v="Undergraduate"/>
    <d v="2023-02-17T00:00:00"/>
    <s v="HPUSBC06"/>
    <s v="HPUSBC"/>
    <s v="HPUSBC"/>
    <s v="Charger"/>
    <s v="SEL Boelter Circ Desk"/>
    <m/>
  </r>
  <r>
    <x v="37"/>
    <n v="-1"/>
    <s v="UCLA Undergrad"/>
    <s v="Undergraduate"/>
    <d v="2023-02-17T00:00:00"/>
    <s v="HPUSBC12"/>
    <s v="HPUSBC"/>
    <s v="HPUSBC"/>
    <s v="Charger"/>
    <s v="SEL Boelter Circ Desk"/>
    <m/>
  </r>
  <r>
    <x v="37"/>
    <n v="-1"/>
    <s v="UCLA Undergrad"/>
    <s v="Undergraduate"/>
    <d v="2023-02-17T00:00:00"/>
    <s v="IPHONE02"/>
    <s v="IPHONE"/>
    <s v="IPHONE"/>
    <s v="Charger"/>
    <s v="Music Circ Desk"/>
    <s v="IPH-MUS-02"/>
  </r>
  <r>
    <x v="37"/>
    <n v="-1"/>
    <s v="UCLA Undergrad"/>
    <s v="Undergraduate"/>
    <d v="2023-02-17T00:00:00"/>
    <s v="IPHONE32"/>
    <s v="IPHONE"/>
    <s v="IPHONE"/>
    <s v="Charger"/>
    <s v="CLICC Circ Desk"/>
    <s v="IPH-YRL-08"/>
  </r>
  <r>
    <x v="37"/>
    <n v="-1"/>
    <s v="UCLA Undergrad"/>
    <s v="Undergraduate"/>
    <d v="2023-02-17T00:00:00"/>
    <s v="IPHONE35"/>
    <s v="IPHONE"/>
    <s v="IPHONE"/>
    <s v="Charger"/>
    <s v="CLICC Circ Desk"/>
    <s v="IPH-YRL-11"/>
  </r>
  <r>
    <x v="37"/>
    <n v="-1"/>
    <s v="UCLA Undergrad"/>
    <s v="Undergraduate"/>
    <d v="2023-02-17T00:00:00"/>
    <s v="IPHONE43"/>
    <s v="IPHONE"/>
    <s v="IPHONE"/>
    <s v="Charger"/>
    <s v="Default Circulation Desk"/>
    <s v="IPH-LOC-05"/>
  </r>
  <r>
    <x v="37"/>
    <n v="-1"/>
    <s v="UCLA Undergrad"/>
    <s v="Undergraduate"/>
    <d v="2023-02-17T00:00:00"/>
    <s v="IPHONE44"/>
    <s v="IPHONE"/>
    <s v="IPHONE"/>
    <s v="Charger"/>
    <s v="CLICC Circ Desk"/>
    <m/>
  </r>
  <r>
    <x v="37"/>
    <n v="-1"/>
    <s v="UCLA Undergrad"/>
    <s v="Undergraduate"/>
    <d v="2023-02-17T00:00:00"/>
    <s v="IPHONE48"/>
    <s v="IPHONE"/>
    <s v="IPHONE"/>
    <s v="Charger"/>
    <s v="CLICC Circ Desk"/>
    <s v="IPH-POW-04"/>
  </r>
  <r>
    <x v="37"/>
    <n v="-1"/>
    <s v="UCLA Undergrad"/>
    <s v="Undergraduate"/>
    <d v="2023-02-17T00:00:00"/>
    <s v="IPHONE52"/>
    <s v="IPHONE"/>
    <s v="IPHONE"/>
    <s v="Charger"/>
    <s v="CLICC Circ Desk"/>
    <s v="IPH-POW-08"/>
  </r>
  <r>
    <x v="37"/>
    <n v="-1"/>
    <s v="UCLA Undergrad"/>
    <s v="Undergraduate"/>
    <d v="2023-02-17T00:00:00"/>
    <s v="MACCHRG42"/>
    <s v="MACCHRG"/>
    <s v="MACCHRG"/>
    <s v="Charger"/>
    <s v="CLICC Circ Desk"/>
    <s v="MAGT-YRL-04"/>
  </r>
  <r>
    <x v="37"/>
    <n v="-1"/>
    <s v="UCLA Undergrad"/>
    <s v="Undergraduate"/>
    <d v="2023-02-17T00:00:00"/>
    <s v="MACUSBC09"/>
    <s v="MACUSBC"/>
    <s v="MACUSBC"/>
    <s v="Charger"/>
    <s v="CLICC Circ Desk"/>
    <s v="USBC-YRL-05"/>
  </r>
  <r>
    <x v="37"/>
    <n v="-1"/>
    <s v="UCLA Undergrad"/>
    <s v="Undergraduate"/>
    <d v="2023-02-17T00:00:00"/>
    <s v="MACUSBC19"/>
    <s v="MACUSBC"/>
    <s v="MACUSBC"/>
    <s v="Charger"/>
    <s v="CLICC Circ Desk"/>
    <s v="USBC-POW-02"/>
  </r>
  <r>
    <x v="37"/>
    <n v="-1"/>
    <s v="UCLA Undergrad"/>
    <s v="Undergraduate"/>
    <d v="2023-02-17T00:00:00"/>
    <s v="MACUSBC20"/>
    <s v="MACUSBC"/>
    <s v="MACUSBC"/>
    <s v="Charger"/>
    <s v="CLICC Circ Desk"/>
    <s v="USBC-POW-03"/>
  </r>
  <r>
    <x v="37"/>
    <n v="-1"/>
    <s v="UCLA Undergrad"/>
    <s v="Undergraduate"/>
    <d v="2023-02-17T00:00:00"/>
    <s v="MACUSBC23"/>
    <s v="MACUSBC"/>
    <s v="MACUSBC"/>
    <s v="Charger"/>
    <s v="CLICC Circ Desk"/>
    <s v="USBC-POW-06"/>
  </r>
  <r>
    <x v="37"/>
    <n v="-1"/>
    <s v="UCLA Undergrad"/>
    <s v="Undergraduate"/>
    <d v="2023-02-17T00:00:00"/>
    <s v="MACUSBC25"/>
    <s v="MACUSBC"/>
    <s v="MACUSBC"/>
    <s v="Charger"/>
    <s v="CLICC Circ Desk"/>
    <s v="USBC-POW-08"/>
  </r>
  <r>
    <x v="37"/>
    <n v="-1"/>
    <s v="UCLA Undergrad"/>
    <s v="Undergraduate"/>
    <d v="2023-02-17T00:00:00"/>
    <s v="MACUSBC27"/>
    <s v="MACUSBC"/>
    <s v="MACUSBC"/>
    <s v="Charger"/>
    <s v="CLICC Circ Desk"/>
    <s v="USBC-POW-10"/>
  </r>
  <r>
    <x v="37"/>
    <n v="-1"/>
    <s v="UCLA Undergrad"/>
    <s v="Undergraduate"/>
    <d v="2023-02-17T00:00:00"/>
    <s v="OMNI11"/>
    <s v="OMNI"/>
    <s v="OMNI"/>
    <s v="Charger"/>
    <s v="SEL Boelter Circ Desk"/>
    <s v="OMN-BOE-01"/>
  </r>
  <r>
    <x v="37"/>
    <n v="-1"/>
    <s v="UCLA Undergrad"/>
    <s v="Undergraduate"/>
    <d v="2023-02-17T00:00:00"/>
    <s v="OMNI24"/>
    <s v="OMNI"/>
    <s v="OMNI"/>
    <s v="Charger"/>
    <s v="Music Circ Desk"/>
    <s v="OMN-MUS-04"/>
  </r>
  <r>
    <x v="37"/>
    <n v="-1"/>
    <s v="UCLA Undergrad"/>
    <s v="Undergraduate"/>
    <d v="2023-02-17T00:00:00"/>
    <s v="OMNI34"/>
    <s v="OMNI"/>
    <s v="OMNI"/>
    <s v="Charger"/>
    <s v="CLICC Circ Desk"/>
    <s v="OMN-YRL-04"/>
  </r>
  <r>
    <x v="37"/>
    <n v="-1"/>
    <s v="UCLA Undergrad"/>
    <s v="Undergraduate"/>
    <d v="2023-02-17T00:00:00"/>
    <s v="OMNI38"/>
    <s v="OMNI"/>
    <s v="OMNI"/>
    <s v="Charger"/>
    <s v="CLICC Circ Desk"/>
    <s v="OMN-YRL-08"/>
  </r>
  <r>
    <x v="37"/>
    <n v="-1"/>
    <s v="UCLA Undergrad"/>
    <s v="Undergraduate"/>
    <d v="2023-02-17T00:00:00"/>
    <s v="OMNI39"/>
    <s v="OMNI"/>
    <s v="OMNI"/>
    <s v="Charger"/>
    <s v="CLICC Circ Desk"/>
    <s v="OMN-YRL-09"/>
  </r>
  <r>
    <x v="37"/>
    <n v="-1"/>
    <s v="UCLA Undergrad"/>
    <s v="Undergraduate"/>
    <d v="2023-02-17T00:00:00"/>
    <s v="UVGA17"/>
    <s v="UVGA"/>
    <s v="UVGA"/>
    <s v="Cable"/>
    <s v="CLICC Circ Desk"/>
    <m/>
  </r>
  <r>
    <x v="37"/>
    <n v="-1"/>
    <s v="UCLA Undergrad"/>
    <s v="Undergraduate"/>
    <d v="2023-02-17T00:00:00"/>
    <s v="WALLADPT12"/>
    <s v="WALLADPT"/>
    <s v="WALLADPT"/>
    <s v="Charger"/>
    <s v="CLICC Circ Desk"/>
    <s v="ADP-POW-01"/>
  </r>
  <r>
    <x v="37"/>
    <n v="-1"/>
    <s v="UCLA Undergrad"/>
    <s v="Undergraduate"/>
    <d v="2023-02-17T00:00:00"/>
    <s v="WALLADPT29"/>
    <s v="WALLADPT"/>
    <s v="WALLADPT"/>
    <s v="Charger"/>
    <s v="CLICC Circ Desk"/>
    <m/>
  </r>
  <r>
    <x v="37"/>
    <n v="-1"/>
    <s v="UCLA Undergrad"/>
    <s v="Undergraduate"/>
    <d v="2023-02-17T00:00:00"/>
    <s v="WALLADPT45"/>
    <s v="WALLADPT"/>
    <s v="WALLADPT"/>
    <s v="Charger"/>
    <s v="CLICC Circ Desk"/>
    <m/>
  </r>
  <r>
    <x v="37"/>
    <n v="-1"/>
    <s v="UCLA Undergrad"/>
    <s v="Undergraduate"/>
    <d v="2023-02-17T00:00:00"/>
    <s v="WALLADPT47"/>
    <s v="WALLADPT"/>
    <s v="WALLADPT"/>
    <s v="Charger"/>
    <s v="CLICC Circ Desk"/>
    <m/>
  </r>
  <r>
    <x v="37"/>
    <n v="-1"/>
    <s v="UCLA Undergrad"/>
    <s v="Undergraduate"/>
    <d v="2023-02-17T00:00:00"/>
    <s v="WALLADPT49"/>
    <s v="WALLADPT"/>
    <s v="WALLADPT"/>
    <s v="Charger"/>
    <s v="CLICC Circ Desk"/>
    <m/>
  </r>
  <r>
    <x v="37"/>
    <n v="-1"/>
    <s v="UCLA Undergrad"/>
    <s v="Undergraduate"/>
    <d v="2023-02-24T00:00:00"/>
    <s v="CBK071"/>
    <s v="CBK"/>
    <s v="ChromeBook"/>
    <s v="Device"/>
    <s v="CLICC Circ Desk"/>
    <s v="CLTL-02"/>
  </r>
  <r>
    <x v="37"/>
    <n v="-1"/>
    <s v="UCLA Undergrad"/>
    <s v="Undergraduate"/>
    <d v="2023-02-24T00:00:00"/>
    <s v="CBK192"/>
    <s v="CBK"/>
    <s v="ChromeBook"/>
    <s v="Device"/>
    <s v="Biomed Circ Desk"/>
    <s v="CBK-BIO-03"/>
  </r>
  <r>
    <x v="37"/>
    <n v="-1"/>
    <s v="UCLA Undergrad"/>
    <s v="Undergraduate"/>
    <d v="2023-02-24T00:00:00"/>
    <s v="CBK208"/>
    <s v="CBK"/>
    <s v="ChromeBook"/>
    <s v="Device"/>
    <s v="Biomed Circ Desk"/>
    <s v="CBK-BIO-19"/>
  </r>
  <r>
    <x v="37"/>
    <n v="-1"/>
    <s v="UCLA Undergrad"/>
    <s v="Undergraduate"/>
    <d v="2023-02-24T00:00:00"/>
    <s v="CBK236"/>
    <s v="CBK"/>
    <s v="ChromeBook"/>
    <s v="Device"/>
    <s v="Biomed Circ Desk"/>
    <s v="CBK-GEO-07"/>
  </r>
  <r>
    <x v="37"/>
    <n v="-1"/>
    <s v="UCLA Undergrad"/>
    <s v="Undergraduate"/>
    <d v="2023-02-24T00:00:00"/>
    <s v="CBK254"/>
    <s v="CBK"/>
    <s v="ChromeBook"/>
    <s v="Device"/>
    <s v="Default Circulation Desk"/>
    <s v="CBK-CLICC-05"/>
  </r>
  <r>
    <x v="37"/>
    <n v="-1"/>
    <s v="UCLA Undergrad"/>
    <s v="Undergraduate"/>
    <d v="2023-02-24T00:00:00"/>
    <s v="CLICC-ML-0023"/>
    <s v="CLICC-ML"/>
    <s v="MacBook"/>
    <s v="Device"/>
    <s v="CLICC Circ Desk"/>
    <s v="ITS MacBook 140"/>
  </r>
  <r>
    <x v="37"/>
    <n v="-1"/>
    <s v="UCLA Undergrad"/>
    <s v="Undergraduate"/>
    <d v="2023-02-24T00:00:00"/>
    <s v="CLICC-ML-0140"/>
    <s v="CLICC-ML"/>
    <s v="MacBook"/>
    <s v="Device"/>
    <s v="CLICC Circ Desk"/>
    <s v="ITS MacBook 80"/>
  </r>
  <r>
    <x v="37"/>
    <n v="-1"/>
    <s v="UCLA Undergrad"/>
    <s v="Undergraduate"/>
    <d v="2023-02-24T00:00:00"/>
    <s v="CLICC-ML-2087"/>
    <s v="CLICC-ML"/>
    <s v="MacBook"/>
    <s v="Device"/>
    <s v="CLICC Circ Desk"/>
    <s v="CLICC-ML-2087"/>
  </r>
  <r>
    <x v="37"/>
    <n v="-1"/>
    <s v="UCLA Undergrad"/>
    <s v="Undergraduate"/>
    <d v="2023-02-24T00:00:00"/>
    <s v="CLICC-ML-2088"/>
    <s v="CLICC-ML"/>
    <s v="MacBook"/>
    <s v="Device"/>
    <s v="CLICC Circ Desk"/>
    <s v="CLICC-ML-2088"/>
  </r>
  <r>
    <x v="37"/>
    <n v="-1"/>
    <s v="UCLA Undergrad"/>
    <s v="Undergraduate"/>
    <d v="2023-02-24T00:00:00"/>
    <s v="HP163"/>
    <s v="HP"/>
    <s v="HP Laptop"/>
    <s v="Device"/>
    <s v="CLICC Circ Desk"/>
    <s v="WL-LAB-12"/>
  </r>
  <r>
    <x v="37"/>
    <n v="-1"/>
    <s v="UCLA Undergrad"/>
    <s v="Undergraduate"/>
    <d v="2023-03-01T00:00:00"/>
    <s v="CLICC-MM-0016"/>
    <s v="CLICC-MM"/>
    <s v="iPad"/>
    <s v="Device"/>
    <s v="CLICC Circ Desk"/>
    <s v="ITS iPad 114"/>
  </r>
  <r>
    <x v="37"/>
    <n v="-1"/>
    <s v="UCLA Undergrad"/>
    <s v="Undergraduate"/>
    <d v="2023-03-03T00:00:00"/>
    <s v="CLICC-ML-0028"/>
    <s v="CLICC-ML"/>
    <s v="MacBook"/>
    <s v="Device"/>
    <s v="CLICC Circ Desk"/>
    <s v="ITS MacBook 38"/>
  </r>
  <r>
    <x v="37"/>
    <n v="-1"/>
    <s v="UCLA Undergrad"/>
    <s v="Undergraduate"/>
    <d v="2023-03-03T00:00:00"/>
    <s v="CLICC-MM-068"/>
    <s v="CLICC-MM"/>
    <s v="iPad"/>
    <s v="Device"/>
    <s v="CLICC Circ Desk"/>
    <m/>
  </r>
  <r>
    <x v="37"/>
    <n v="-1"/>
    <s v="UCLA Undergrad"/>
    <s v="Undergraduate"/>
    <d v="2023-03-03T00:00:00"/>
    <s v="CLICC-MM-087"/>
    <s v="CLICC-MM"/>
    <s v="iPad"/>
    <s v="Device"/>
    <s v="CLICC Circ Desk"/>
    <n v="2022"/>
  </r>
  <r>
    <x v="37"/>
    <n v="-1"/>
    <s v="UCLA Undergrad"/>
    <s v="Undergraduate"/>
    <d v="2023-03-03T00:00:00"/>
    <s v="HP004"/>
    <s v="HP"/>
    <s v="HP Laptop"/>
    <s v="Device"/>
    <s v="CLICC Circ Desk"/>
    <s v="WL-BIO-04"/>
  </r>
  <r>
    <x v="38"/>
    <n v="-1"/>
    <s v="UCLA Graduate"/>
    <s v="Graduate"/>
    <d v="2023-02-18T00:00:00"/>
    <s v="IPHONE48"/>
    <s v="IPHONE"/>
    <s v="IPHONE"/>
    <s v="Charger"/>
    <s v="CLICC Circ Desk"/>
    <s v="IPH-POW-04"/>
  </r>
  <r>
    <x v="38"/>
    <n v="-1"/>
    <s v="UCLA Graduate"/>
    <s v="Graduate"/>
    <d v="2023-02-18T00:00:00"/>
    <s v="WALLADPT41"/>
    <s v="WALLADPT"/>
    <s v="WALLADPT"/>
    <s v="Charger"/>
    <s v="CLICC Circ Desk"/>
    <m/>
  </r>
  <r>
    <x v="39"/>
    <n v="-1"/>
    <s v="UCLA Graduate"/>
    <s v="Graduate"/>
    <d v="2023-02-19T00:00:00"/>
    <s v="IPHONE58"/>
    <s v="IPHONE"/>
    <s v="IPHONE"/>
    <s v="Charger"/>
    <s v="Biomed Circ Desk"/>
    <s v="IPH-BIO-02"/>
  </r>
  <r>
    <x v="39"/>
    <n v="-1"/>
    <s v="UCLA Graduate"/>
    <s v="Graduate"/>
    <d v="2023-02-19T00:00:00"/>
    <s v="WALLADPT21"/>
    <s v="WALLADPT"/>
    <s v="WALLADPT"/>
    <s v="Charger"/>
    <s v="Biomed Circ Desk"/>
    <s v="ADP-BIO-05"/>
  </r>
  <r>
    <x v="39"/>
    <n v="-1"/>
    <s v="UCLA Graduate"/>
    <s v="Graduate"/>
    <d v="2023-02-26T00:00:00"/>
    <s v="CLICC-ML-0086"/>
    <s v="CLICC-ML"/>
    <s v="MacBook"/>
    <s v="Device"/>
    <s v="CLICC Circ Desk"/>
    <s v="ITS MacBook 141"/>
  </r>
  <r>
    <x v="39"/>
    <n v="-1"/>
    <s v="UCLA Graduate"/>
    <s v="Graduate"/>
    <d v="2023-03-04T00:00:00"/>
    <s v="HP161"/>
    <s v="HP"/>
    <s v="HP Laptop"/>
    <s v="Device"/>
    <s v="CLICC Circ Desk"/>
    <s v="WL-LAB-10"/>
  </r>
  <r>
    <x v="39"/>
    <n v="-1"/>
    <s v="UCLA Undergrad"/>
    <s v="Undergraduate"/>
    <d v="2023-02-19T00:00:00"/>
    <s v="IPHONE40"/>
    <s v="IPHONE"/>
    <s v="IPHONE"/>
    <s v="Charger"/>
    <s v="Default Circulation Desk"/>
    <s v="IPH-LOC-02"/>
  </r>
  <r>
    <x v="39"/>
    <n v="-1"/>
    <s v="UCLA Undergrad"/>
    <s v="Undergraduate"/>
    <d v="2023-02-19T00:00:00"/>
    <s v="MACUSBC12"/>
    <s v="MACUSBC"/>
    <s v="MACUSBC"/>
    <s v="Charger"/>
    <s v="Default Circulation Desk"/>
    <s v="USBC-LOC-01"/>
  </r>
  <r>
    <x v="39"/>
    <n v="-1"/>
    <s v="UCLA Undergrad"/>
    <s v="Undergraduate"/>
    <d v="2023-02-19T00:00:00"/>
    <s v="UHDMI16"/>
    <s v="UHDMI"/>
    <s v="UHDMI"/>
    <s v="Cable"/>
    <s v="CLICC Circ Desk"/>
    <m/>
  </r>
  <r>
    <x v="39"/>
    <n v="-1"/>
    <s v="UCLA Undergrad"/>
    <s v="Undergraduate"/>
    <d v="2023-02-26T00:00:00"/>
    <s v="CBK114"/>
    <s v="CBK"/>
    <s v="ChromeBook"/>
    <s v="Device"/>
    <s v="Default Circulation Desk"/>
    <s v="CLTL-10"/>
  </r>
  <r>
    <x v="39"/>
    <n v="-1"/>
    <s v="UCLA Undergrad"/>
    <s v="Undergraduate"/>
    <d v="2023-02-26T00:00:00"/>
    <s v="CBK157"/>
    <s v="CBK"/>
    <s v="ChromeBook"/>
    <s v="Device"/>
    <s v="Default Circulation Desk"/>
    <s v="CL-BOE-03"/>
  </r>
  <r>
    <x v="39"/>
    <n v="-1"/>
    <s v="UCLA Undergrad"/>
    <s v="Undergraduate"/>
    <d v="2023-02-26T00:00:00"/>
    <s v="CBK159"/>
    <s v="CBK"/>
    <s v="ChromeBook"/>
    <s v="Device"/>
    <s v="Default Circulation Desk"/>
    <s v="CL-BOE-05"/>
  </r>
  <r>
    <x v="39"/>
    <n v="-1"/>
    <s v="UCLA Undergrad"/>
    <s v="Undergraduate"/>
    <d v="2023-02-26T00:00:00"/>
    <s v="CLICC-ML-0005"/>
    <s v="CLICC-ML"/>
    <s v="MacBook"/>
    <s v="Device"/>
    <s v="CLICC Circ Desk"/>
    <s v="ITS MacBook 109"/>
  </r>
  <r>
    <x v="39"/>
    <n v="-1"/>
    <s v="UCLA Undergrad"/>
    <s v="Undergraduate"/>
    <d v="2023-02-26T00:00:00"/>
    <s v="CLICC-ML-0098"/>
    <s v="CLICC-ML"/>
    <s v="MacBook"/>
    <s v="Device"/>
    <s v="CLICC Circ Desk"/>
    <s v="ITS MacBook 161"/>
  </r>
  <r>
    <x v="39"/>
    <n v="-1"/>
    <s v="UCLA Undergrad"/>
    <s v="Undergraduate"/>
    <d v="2023-02-26T00:00:00"/>
    <s v="HP052"/>
    <s v="HP"/>
    <s v="HP Laptop"/>
    <s v="Device"/>
    <s v="CLICC Circ Desk"/>
    <s v="WL-YRL-02"/>
  </r>
  <r>
    <x v="39"/>
    <n v="-1"/>
    <s v="UCLA Undergrad"/>
    <s v="Undergraduate"/>
    <d v="2023-03-04T00:00:00"/>
    <s v="CLICC-MM-0041"/>
    <s v="CLICC-MM"/>
    <s v="iPad"/>
    <s v="Device"/>
    <s v="CLICC Circ Desk"/>
    <s v="ITS iPad 88"/>
  </r>
  <r>
    <x v="39"/>
    <n v="-1"/>
    <s v="UCLA Undergrad"/>
    <s v="Undergraduate"/>
    <d v="2023-03-05T00:00:00"/>
    <s v="CLICC-ML-2067"/>
    <s v="CLICC-ML"/>
    <s v="MacBook"/>
    <s v="Device"/>
    <s v="CLICC Circ Desk"/>
    <s v="CLICC-ML-2067"/>
  </r>
  <r>
    <x v="40"/>
    <n v="-1"/>
    <s v="UCLA Graduate"/>
    <s v="Graduate"/>
    <d v="2023-02-27T00:00:00"/>
    <s v="CBK199"/>
    <s v="CBK"/>
    <s v="ChromeBook"/>
    <s v="Device"/>
    <s v="Biomed Circ Desk"/>
    <s v="CBK-BIO-10"/>
  </r>
  <r>
    <x v="40"/>
    <n v="-1"/>
    <s v="UCLA Graduate"/>
    <s v="Graduate"/>
    <d v="2023-02-27T00:00:00"/>
    <s v="CLICC-MM-0225"/>
    <s v="CLICC-MM"/>
    <s v="iPad"/>
    <s v="Device"/>
    <s v="CLICC Circ Desk"/>
    <s v="ITS iPad 288"/>
  </r>
  <r>
    <x v="40"/>
    <n v="-1"/>
    <s v="UCLA Graduate"/>
    <s v="Graduate"/>
    <d v="2023-03-06T00:00:00"/>
    <s v="CLICC-ML-0062"/>
    <s v="CLICC-ML"/>
    <s v="MacBook"/>
    <s v="Device"/>
    <s v="CLICC Circ Desk"/>
    <s v="ITS MacBook 99"/>
  </r>
  <r>
    <x v="40"/>
    <n v="-1"/>
    <s v="UCLA Law Grad"/>
    <s v="Graduate"/>
    <d v="2023-03-05T00:00:00"/>
    <s v="CLICC-ML-0093"/>
    <s v="CLICC-ML"/>
    <s v="MacBook"/>
    <s v="Device"/>
    <s v="CLICC Circ Desk"/>
    <s v="ITS MacBook 139"/>
  </r>
  <r>
    <x v="40"/>
    <n v="-1"/>
    <s v="UCLA Undergrad"/>
    <s v="Undergraduate"/>
    <d v="2023-02-20T00:00:00"/>
    <s v="HDMIC20"/>
    <s v="HDMIC"/>
    <s v="HDMIC"/>
    <s v="Cable"/>
    <s v="CLICC Circ Desk"/>
    <s v="HDMC-YRL-12"/>
  </r>
  <r>
    <x v="40"/>
    <n v="-1"/>
    <s v="UCLA Undergrad"/>
    <s v="Undergraduate"/>
    <d v="2023-02-20T00:00:00"/>
    <s v="HDST10"/>
    <s v="HDST"/>
    <s v="Headphones"/>
    <s v="Accessory"/>
    <s v="CLICC Circ Desk"/>
    <s v="HDS-YRL-04"/>
  </r>
  <r>
    <x v="40"/>
    <n v="-1"/>
    <s v="UCLA Undergrad"/>
    <s v="Undergraduate"/>
    <d v="2023-02-20T00:00:00"/>
    <s v="HDST11"/>
    <s v="HDST"/>
    <s v="Headphones"/>
    <s v="Accessory"/>
    <s v="CLICC Circ Desk"/>
    <s v="HDS-YRL-05"/>
  </r>
  <r>
    <x v="40"/>
    <n v="-1"/>
    <s v="UCLA Undergrad"/>
    <s v="Undergraduate"/>
    <d v="2023-02-20T00:00:00"/>
    <s v="IPHONE42"/>
    <s v="IPHONE"/>
    <s v="IPHONE"/>
    <s v="Charger"/>
    <s v="Default Circulation Desk"/>
    <s v="IPH-LOC-04"/>
  </r>
  <r>
    <x v="40"/>
    <n v="-1"/>
    <s v="UCLA Undergrad"/>
    <s v="Undergraduate"/>
    <d v="2023-02-20T00:00:00"/>
    <s v="MACUSBC09"/>
    <s v="MACUSBC"/>
    <s v="MACUSBC"/>
    <s v="Charger"/>
    <s v="CLICC Circ Desk"/>
    <s v="USBC-YRL-05"/>
  </r>
  <r>
    <x v="40"/>
    <n v="-1"/>
    <s v="UCLA Undergrad"/>
    <s v="Undergraduate"/>
    <d v="2023-02-20T00:00:00"/>
    <s v="UHDMI08"/>
    <s v="UHDMI"/>
    <s v="UHDMI"/>
    <s v="Cable"/>
    <s v="CLICC Circ Desk"/>
    <s v="UHDM-YRL-01"/>
  </r>
  <r>
    <x v="40"/>
    <n v="-1"/>
    <s v="UCLA Undergrad"/>
    <s v="Undergraduate"/>
    <d v="2023-02-27T00:00:00"/>
    <s v="CLICC-ML-0003"/>
    <s v="CLICC-ML"/>
    <s v="MacBook"/>
    <s v="Device"/>
    <s v="CLICC Circ Desk"/>
    <s v="ITS MacBook 3"/>
  </r>
  <r>
    <x v="40"/>
    <n v="-1"/>
    <s v="UCLA Undergrad"/>
    <s v="Undergraduate"/>
    <d v="2023-02-27T00:00:00"/>
    <s v="CLICC-ML-0061"/>
    <s v="CLICC-ML"/>
    <s v="MacBook"/>
    <s v="Device"/>
    <s v="CLICC Circ Desk"/>
    <s v="ITS MacBook 168"/>
  </r>
  <r>
    <x v="40"/>
    <n v="-1"/>
    <s v="UCLA Undergrad"/>
    <s v="Undergraduate"/>
    <d v="2023-02-27T00:00:00"/>
    <s v="HP155"/>
    <s v="HP"/>
    <s v="HP Laptop"/>
    <s v="Device"/>
    <s v="CLICC Circ Desk"/>
    <s v="WL-LAB-04"/>
  </r>
  <r>
    <x v="40"/>
    <n v="-1"/>
    <s v="UCLA Undergrad"/>
    <s v="Undergraduate"/>
    <d v="2023-03-06T00:00:00"/>
    <s v="CLICC-ML-2012"/>
    <s v="CLICC-ML"/>
    <s v="MacBook"/>
    <s v="Device"/>
    <s v="CLICC Circ Desk"/>
    <s v="CLICC-ML-2012"/>
  </r>
  <r>
    <x v="40"/>
    <n v="-1"/>
    <s v="UCLA Undergrad"/>
    <s v="Undergraduate"/>
    <d v="2023-03-06T00:00:00"/>
    <s v="FAC396"/>
    <s v="FAC"/>
    <s v="iPad"/>
    <s v="Device"/>
    <s v="CLICC Circ Desk"/>
    <s v="ITS MacBook 96"/>
  </r>
  <r>
    <x v="40"/>
    <n v="-1"/>
    <s v="UCLA Undergrad"/>
    <s v="Undergraduate"/>
    <d v="2023-03-06T00:00:00"/>
    <s v="HP-124"/>
    <s v="HP"/>
    <s v="HP Laptop"/>
    <s v="Device"/>
    <s v="CLICC Circ Desk"/>
    <s v="WL-PC2-13"/>
  </r>
  <r>
    <x v="41"/>
    <n v="-1"/>
    <s v="UCLA Academic"/>
    <s v="Academic"/>
    <d v="2023-02-21T00:00:00"/>
    <s v="UHDMI17"/>
    <s v="UHDMI"/>
    <s v="UHDMI"/>
    <s v="Cable"/>
    <s v="CLICC Circ Desk"/>
    <m/>
  </r>
  <r>
    <x v="41"/>
    <n v="-1"/>
    <s v="UCLA Academic"/>
    <s v="Academic"/>
    <d v="2023-02-28T00:00:00"/>
    <s v="CBK018"/>
    <s v="CBK"/>
    <s v="ChromeBook"/>
    <s v="Device"/>
    <s v="CLICC Circ Desk"/>
    <s v="CBK-018"/>
  </r>
  <r>
    <x v="41"/>
    <n v="-1"/>
    <s v="UCLA Academic"/>
    <s v="Academic"/>
    <d v="2023-02-28T00:00:00"/>
    <s v="CBK221"/>
    <s v="CBK"/>
    <s v="ChromeBook"/>
    <s v="Device"/>
    <s v="SEL Boelter Circ Desk"/>
    <s v="CBK-BOE-12"/>
  </r>
  <r>
    <x v="41"/>
    <n v="-1"/>
    <s v="UCLA Graduate"/>
    <s v="Graduate"/>
    <d v="2023-02-21T00:00:00"/>
    <s v="ANDROID14"/>
    <s v="ANDROID"/>
    <s v="Android Charger"/>
    <s v="Charger"/>
    <s v="CLICC Circ Desk"/>
    <s v="AND-YRL-02"/>
  </r>
  <r>
    <x v="41"/>
    <n v="-1"/>
    <s v="UCLA Graduate"/>
    <s v="Graduate"/>
    <d v="2023-02-21T00:00:00"/>
    <s v="HPUSBC13"/>
    <s v="HPUSBC"/>
    <s v="HPUSBC"/>
    <s v="Charger"/>
    <s v="SEL Boelter Circ Desk"/>
    <m/>
  </r>
  <r>
    <x v="41"/>
    <n v="-1"/>
    <s v="UCLA Graduate"/>
    <s v="Graduate"/>
    <d v="2023-02-21T00:00:00"/>
    <s v="IPHONE04"/>
    <s v="IPHONE"/>
    <s v="IPHONE"/>
    <s v="Charger"/>
    <s v="Music Circ Desk"/>
    <s v="IPH-MUS-04"/>
  </r>
  <r>
    <x v="41"/>
    <n v="-1"/>
    <s v="UCLA Graduate"/>
    <s v="Graduate"/>
    <d v="2023-02-21T00:00:00"/>
    <s v="IPHONE33"/>
    <s v="IPHONE"/>
    <s v="IPHONE"/>
    <s v="Charger"/>
    <s v="CLICC Circ Desk"/>
    <s v="IPH-YRL-09"/>
  </r>
  <r>
    <x v="41"/>
    <n v="-1"/>
    <s v="UCLA Graduate"/>
    <s v="Graduate"/>
    <d v="2023-02-21T00:00:00"/>
    <s v="IPHONE37"/>
    <s v="IPHONE"/>
    <s v="IPHONE"/>
    <s v="Charger"/>
    <s v="CLICC Circ Desk"/>
    <s v="IPH-YRL-13"/>
  </r>
  <r>
    <x v="41"/>
    <n v="-1"/>
    <s v="UCLA Graduate"/>
    <s v="Graduate"/>
    <d v="2023-02-21T00:00:00"/>
    <s v="IPHONE52"/>
    <s v="IPHONE"/>
    <s v="IPHONE"/>
    <s v="Charger"/>
    <s v="CLICC Circ Desk"/>
    <s v="IPH-POW-08"/>
  </r>
  <r>
    <x v="41"/>
    <n v="-1"/>
    <s v="UCLA Graduate"/>
    <s v="Graduate"/>
    <d v="2023-02-21T00:00:00"/>
    <s v="IPHONE54"/>
    <s v="IPHONE"/>
    <s v="IPHONE"/>
    <s v="Charger"/>
    <s v="CLICC Circ Desk"/>
    <s v="IPH-POW-10"/>
  </r>
  <r>
    <x v="41"/>
    <n v="-1"/>
    <s v="UCLA Graduate"/>
    <s v="Graduate"/>
    <d v="2023-02-21T00:00:00"/>
    <s v="IPHONE57"/>
    <s v="IPHONE"/>
    <s v="IPHONE"/>
    <s v="Charger"/>
    <s v="SEL Boelter Circ Desk"/>
    <s v="IPH-BIO-01"/>
  </r>
  <r>
    <x v="41"/>
    <n v="-1"/>
    <s v="UCLA Graduate"/>
    <s v="Graduate"/>
    <d v="2023-02-21T00:00:00"/>
    <s v="IPHONE78"/>
    <s v="IPHONE"/>
    <s v="IPHONE"/>
    <s v="Charger"/>
    <s v="CLICC Circ Desk"/>
    <m/>
  </r>
  <r>
    <x v="41"/>
    <n v="-1"/>
    <s v="UCLA Graduate"/>
    <s v="Graduate"/>
    <d v="2023-02-21T00:00:00"/>
    <s v="MACUSBC25"/>
    <s v="MACUSBC"/>
    <s v="MACUSBC"/>
    <s v="Charger"/>
    <s v="CLICC Circ Desk"/>
    <s v="USBC-POW-08"/>
  </r>
  <r>
    <x v="41"/>
    <n v="-1"/>
    <s v="UCLA Graduate"/>
    <s v="Graduate"/>
    <d v="2023-02-21T00:00:00"/>
    <s v="MACUSBC27"/>
    <s v="MACUSBC"/>
    <s v="MACUSBC"/>
    <s v="Charger"/>
    <s v="CLICC Circ Desk"/>
    <s v="USBC-POW-10"/>
  </r>
  <r>
    <x v="41"/>
    <n v="-1"/>
    <s v="UCLA Graduate"/>
    <s v="Graduate"/>
    <d v="2023-02-21T00:00:00"/>
    <s v="OMNI28"/>
    <s v="OMNI"/>
    <s v="OMNI"/>
    <s v="Charger"/>
    <s v="Music Circ Desk"/>
    <s v="OMN-MUS-08"/>
  </r>
  <r>
    <x v="41"/>
    <n v="-1"/>
    <s v="UCLA Graduate"/>
    <s v="Graduate"/>
    <d v="2023-02-21T00:00:00"/>
    <s v="UVGA14"/>
    <s v="UVGA"/>
    <s v="UVGA"/>
    <s v="Cable"/>
    <s v="CLICC Circ Desk"/>
    <m/>
  </r>
  <r>
    <x v="41"/>
    <n v="-1"/>
    <s v="UCLA Graduate"/>
    <s v="Graduate"/>
    <d v="2023-02-21T00:00:00"/>
    <s v="UVGA17"/>
    <s v="UVGA"/>
    <s v="UVGA"/>
    <s v="Cable"/>
    <s v="CLICC Circ Desk"/>
    <m/>
  </r>
  <r>
    <x v="41"/>
    <n v="-1"/>
    <s v="UCLA Graduate"/>
    <s v="Graduate"/>
    <d v="2023-02-21T00:00:00"/>
    <s v="WALLADPT17"/>
    <s v="WALLADPT"/>
    <s v="WALLADPT"/>
    <s v="Charger"/>
    <s v="SEL Boelter Circ Desk"/>
    <s v="ADP-BIO-01"/>
  </r>
  <r>
    <x v="41"/>
    <n v="-1"/>
    <s v="UCLA Graduate"/>
    <s v="Graduate"/>
    <d v="2023-02-21T00:00:00"/>
    <s v="WALLADPT33"/>
    <s v="WALLADPT"/>
    <s v="WALLADPT"/>
    <s v="Charger"/>
    <s v="CLICC Circ Desk"/>
    <m/>
  </r>
  <r>
    <x v="41"/>
    <n v="-1"/>
    <s v="UCLA Graduate"/>
    <s v="Graduate"/>
    <d v="2023-02-21T00:00:00"/>
    <s v="WALLADPT39"/>
    <s v="WALLADPT"/>
    <s v="WALLADPT"/>
    <s v="Charger"/>
    <s v="CLICC Circ Desk"/>
    <m/>
  </r>
  <r>
    <x v="41"/>
    <n v="-1"/>
    <s v="UCLA Graduate"/>
    <s v="Graduate"/>
    <d v="2023-02-21T00:00:00"/>
    <s v="WALLADPT45"/>
    <s v="WALLADPT"/>
    <s v="WALLADPT"/>
    <s v="Charger"/>
    <s v="CLICC Circ Desk"/>
    <m/>
  </r>
  <r>
    <x v="41"/>
    <n v="-1"/>
    <s v="UCLA Graduate"/>
    <s v="Graduate"/>
    <d v="2023-02-21T00:00:00"/>
    <s v="WALLADPT50"/>
    <s v="WALLADPT"/>
    <s v="WALLADPT"/>
    <s v="Charger"/>
    <s v="CLICC Circ Desk"/>
    <m/>
  </r>
  <r>
    <x v="41"/>
    <n v="-1"/>
    <s v="UCLA Graduate"/>
    <s v="Graduate"/>
    <d v="2023-02-28T00:00:00"/>
    <s v="CBK194"/>
    <s v="CBK"/>
    <s v="ChromeBook"/>
    <s v="Device"/>
    <s v="Biomed Circ Desk"/>
    <s v="CBK-BIO-05"/>
  </r>
  <r>
    <x v="41"/>
    <n v="-1"/>
    <s v="UCLA Graduate"/>
    <s v="Graduate"/>
    <d v="2023-02-28T00:00:00"/>
    <s v="CLICC-MM-0115"/>
    <s v="CLICC-MM"/>
    <s v="iPad"/>
    <s v="Device"/>
    <s v="CLICC Circ Desk"/>
    <s v="ITS iPad 157"/>
  </r>
  <r>
    <x v="41"/>
    <n v="-1"/>
    <s v="UCLA Graduate"/>
    <s v="Graduate"/>
    <d v="2023-02-28T00:00:00"/>
    <s v="CLICC-MM-0142"/>
    <s v="CLICC-MM"/>
    <s v="iPad"/>
    <s v="Device"/>
    <s v="CLICC Circ Desk"/>
    <s v="ITS iPad 166"/>
  </r>
  <r>
    <x v="41"/>
    <n v="-1"/>
    <s v="UCLA Graduate"/>
    <s v="Graduate"/>
    <d v="2023-02-28T00:00:00"/>
    <s v="CLICC-MM-0184"/>
    <s v="CLICC-MM"/>
    <s v="iPad"/>
    <s v="Device"/>
    <s v="CLICC Circ Desk"/>
    <s v="ITS iPad 299"/>
  </r>
  <r>
    <x v="41"/>
    <n v="-1"/>
    <s v="UCLA Graduate"/>
    <s v="Graduate"/>
    <d v="2023-03-06T00:00:00"/>
    <s v="HP063"/>
    <s v="HP"/>
    <s v="HP Laptop"/>
    <s v="Device"/>
    <s v="CLICC Circ Desk"/>
    <s v="WL-YRL-13"/>
  </r>
  <r>
    <x v="41"/>
    <n v="-1"/>
    <s v="UCLA Graduate"/>
    <s v="Graduate"/>
    <d v="2023-03-06T00:00:00"/>
    <s v="HP120"/>
    <s v="HP"/>
    <s v="HP Laptop"/>
    <s v="Device"/>
    <s v="CLICC Circ Desk"/>
    <s v="WL-PC2-09"/>
  </r>
  <r>
    <x v="41"/>
    <n v="-1"/>
    <s v="UCLA Graduate"/>
    <s v="Graduate"/>
    <d v="2023-03-07T00:00:00"/>
    <s v="CLICC-ML-0016"/>
    <s v="CLICC-ML"/>
    <s v="MacBook"/>
    <s v="Device"/>
    <s v="CLICC Circ Desk"/>
    <s v="ITS MacBook 6"/>
  </r>
  <r>
    <x v="41"/>
    <n v="-1"/>
    <s v="UCLA Graduate"/>
    <s v="Graduate"/>
    <d v="2023-03-07T00:00:00"/>
    <s v="CLICC-ML-0023"/>
    <s v="CLICC-ML"/>
    <s v="MacBook"/>
    <s v="Device"/>
    <s v="CLICC Circ Desk"/>
    <s v="ITS MacBook 140"/>
  </r>
  <r>
    <x v="41"/>
    <n v="-1"/>
    <s v="UCLA Graduate"/>
    <s v="Graduate"/>
    <d v="2023-03-07T00:00:00"/>
    <s v="CLICC-ML-2071"/>
    <s v="CLICC-ML"/>
    <s v="MacBook"/>
    <s v="Device"/>
    <s v="CLICC Circ Desk"/>
    <s v="CLICC-ML-2071"/>
  </r>
  <r>
    <x v="41"/>
    <n v="-1"/>
    <s v="UCLA Graduate"/>
    <s v="Graduate"/>
    <d v="2023-03-07T00:00:00"/>
    <s v="HP084"/>
    <s v="HP"/>
    <s v="HP Laptop"/>
    <s v="Device"/>
    <s v="CLICC Circ Desk"/>
    <s v="WL-RC2-14"/>
  </r>
  <r>
    <x v="41"/>
    <n v="-1"/>
    <s v="UCLA Graduate"/>
    <s v="Graduate"/>
    <d v="2023-03-13T00:00:00"/>
    <s v="FAC961"/>
    <s v="FAC"/>
    <s v="iPad"/>
    <s v="Device"/>
    <s v="CLICC Circ Desk"/>
    <s v="ITS iPad 321"/>
  </r>
  <r>
    <x v="41"/>
    <n v="-1"/>
    <s v="UCLA Law Grad"/>
    <s v="Graduate"/>
    <d v="2023-03-07T00:00:00"/>
    <s v="HP108"/>
    <s v="HP"/>
    <s v="HP Laptop"/>
    <s v="Device"/>
    <s v="CLICC Circ Desk"/>
    <s v="W-POW-17"/>
  </r>
  <r>
    <x v="41"/>
    <n v="-1"/>
    <s v="UCLA Mgmt PhD"/>
    <s v="Graduate"/>
    <d v="2023-03-07T00:00:00"/>
    <s v="CLICC-MM-0115"/>
    <s v="CLICC-MM"/>
    <s v="iPad"/>
    <s v="Device"/>
    <s v="CLICC Circ Desk"/>
    <s v="ITS iPad 157"/>
  </r>
  <r>
    <x v="41"/>
    <n v="-1"/>
    <s v="UCLA Staff"/>
    <s v="Staff"/>
    <d v="2023-02-21T00:00:00"/>
    <s v="IPHONE03"/>
    <s v="IPHONE"/>
    <s v="IPHONE"/>
    <s v="Charger"/>
    <s v="Music Circ Desk"/>
    <s v="IPH-MUS-03"/>
  </r>
  <r>
    <x v="41"/>
    <n v="-1"/>
    <s v="UCLA Staff"/>
    <s v="Staff"/>
    <d v="2023-02-21T00:00:00"/>
    <s v="OMNI25"/>
    <s v="OMNI"/>
    <s v="OMNI"/>
    <s v="Charger"/>
    <s v="Music Circ Desk"/>
    <s v="OMN-MUS-05"/>
  </r>
  <r>
    <x v="41"/>
    <n v="-1"/>
    <s v="UCLA Undergrad"/>
    <s v="Undergraduate"/>
    <d v="2023-02-21T00:00:00"/>
    <s v="ANDROID14"/>
    <s v="ANDROID"/>
    <s v="Android Charger"/>
    <s v="Charger"/>
    <s v="CLICC Circ Desk"/>
    <s v="AND-YRL-02"/>
  </r>
  <r>
    <x v="41"/>
    <n v="-1"/>
    <s v="UCLA Undergrad"/>
    <s v="Undergraduate"/>
    <d v="2023-02-21T00:00:00"/>
    <s v="ANDROID24"/>
    <s v="ANDROID"/>
    <s v="Android Charger"/>
    <s v="Charger"/>
    <s v="CLICC Circ Desk"/>
    <s v="AND-POW-03"/>
  </r>
  <r>
    <x v="41"/>
    <n v="-1"/>
    <s v="UCLA Undergrad"/>
    <s v="Undergraduate"/>
    <d v="2023-02-21T00:00:00"/>
    <s v="CALC02"/>
    <s v="CALC"/>
    <s v="CALC"/>
    <s v="Accessory"/>
    <s v="CLICC Circ Desk"/>
    <s v="CAL-POW-01"/>
  </r>
  <r>
    <x v="41"/>
    <n v="-1"/>
    <s v="UCLA Undergrad"/>
    <s v="Undergraduate"/>
    <d v="2023-02-21T00:00:00"/>
    <s v="CALC06"/>
    <s v="CALC"/>
    <s v="CALC"/>
    <s v="Accessory"/>
    <s v="CLICC Circ Desk"/>
    <s v="CAL-POW-05"/>
  </r>
  <r>
    <x v="41"/>
    <n v="-1"/>
    <s v="UCLA Undergrad"/>
    <s v="Undergraduate"/>
    <d v="2023-02-21T00:00:00"/>
    <s v="CALC10"/>
    <s v="CALC"/>
    <s v="CALC"/>
    <s v="Accessory"/>
    <s v="CLICC Circ Desk"/>
    <m/>
  </r>
  <r>
    <x v="41"/>
    <n v="-1"/>
    <s v="UCLA Undergrad"/>
    <s v="Undergraduate"/>
    <d v="2023-02-21T00:00:00"/>
    <s v="CALC16"/>
    <s v="CALC"/>
    <s v="CALC"/>
    <s v="Accessory"/>
    <s v="Biomed Circ Desk"/>
    <m/>
  </r>
  <r>
    <x v="41"/>
    <n v="-1"/>
    <s v="UCLA Undergrad"/>
    <s v="Undergraduate"/>
    <d v="2023-02-21T00:00:00"/>
    <s v="CALC21"/>
    <s v="CALC"/>
    <s v="CALC"/>
    <s v="Accessory"/>
    <s v="SEL Boelter Circ Desk"/>
    <m/>
  </r>
  <r>
    <x v="41"/>
    <n v="-1"/>
    <s v="UCLA Undergrad"/>
    <s v="Undergraduate"/>
    <d v="2023-02-21T00:00:00"/>
    <s v="HDST04"/>
    <s v="HDST"/>
    <s v="Headphones"/>
    <s v="Accessory"/>
    <s v="SEL Boelter Circ Desk"/>
    <s v="HDS-BOE-04"/>
  </r>
  <r>
    <x v="41"/>
    <n v="-1"/>
    <s v="UCLA Undergrad"/>
    <s v="Undergraduate"/>
    <d v="2023-02-21T00:00:00"/>
    <s v="HPUSBC06"/>
    <s v="HPUSBC"/>
    <s v="HPUSBC"/>
    <s v="Charger"/>
    <s v="SEL Boelter Circ Desk"/>
    <m/>
  </r>
  <r>
    <x v="41"/>
    <n v="-1"/>
    <s v="UCLA Undergrad"/>
    <s v="Undergraduate"/>
    <d v="2023-02-21T00:00:00"/>
    <s v="IPHONE02"/>
    <s v="IPHONE"/>
    <s v="IPHONE"/>
    <s v="Charger"/>
    <s v="Music Circ Desk"/>
    <s v="IPH-MUS-02"/>
  </r>
  <r>
    <x v="41"/>
    <n v="-1"/>
    <s v="UCLA Undergrad"/>
    <s v="Undergraduate"/>
    <d v="2023-02-21T00:00:00"/>
    <s v="IPHONE24"/>
    <s v="IPHONE"/>
    <s v="IPHONE"/>
    <s v="Charger"/>
    <s v="SEL Geology Circ Desk"/>
    <s v="IPH-GEO-02"/>
  </r>
  <r>
    <x v="41"/>
    <n v="-1"/>
    <s v="UCLA Undergrad"/>
    <s v="Undergraduate"/>
    <d v="2023-02-21T00:00:00"/>
    <s v="IPHONE31"/>
    <s v="IPHONE"/>
    <s v="IPHONE"/>
    <s v="Charger"/>
    <s v="CLICC Circ Desk"/>
    <s v="IPH-YRL-07"/>
  </r>
  <r>
    <x v="41"/>
    <n v="-1"/>
    <s v="UCLA Undergrad"/>
    <s v="Undergraduate"/>
    <d v="2023-02-21T00:00:00"/>
    <s v="IPHONE32"/>
    <s v="IPHONE"/>
    <s v="IPHONE"/>
    <s v="Charger"/>
    <s v="CLICC Circ Desk"/>
    <s v="IPH-YRL-08"/>
  </r>
  <r>
    <x v="41"/>
    <n v="-1"/>
    <s v="UCLA Undergrad"/>
    <s v="Undergraduate"/>
    <d v="2023-02-21T00:00:00"/>
    <s v="IPHONE34"/>
    <s v="IPHONE"/>
    <s v="IPHONE"/>
    <s v="Charger"/>
    <s v="CLICC Circ Desk"/>
    <s v="IPH-YRL-10"/>
  </r>
  <r>
    <x v="41"/>
    <n v="-1"/>
    <s v="UCLA Undergrad"/>
    <s v="Undergraduate"/>
    <d v="2023-02-21T00:00:00"/>
    <s v="IPHONE35"/>
    <s v="IPHONE"/>
    <s v="IPHONE"/>
    <s v="Charger"/>
    <s v="CLICC Circ Desk"/>
    <s v="IPH-YRL-11"/>
  </r>
  <r>
    <x v="41"/>
    <n v="-1"/>
    <s v="UCLA Undergrad"/>
    <s v="Undergraduate"/>
    <d v="2023-02-21T00:00:00"/>
    <s v="IPHONE37"/>
    <s v="IPHONE"/>
    <s v="IPHONE"/>
    <s v="Charger"/>
    <s v="CLICC Circ Desk"/>
    <s v="IPH-YRL-13"/>
  </r>
  <r>
    <x v="41"/>
    <n v="-1"/>
    <s v="UCLA Undergrad"/>
    <s v="Undergraduate"/>
    <d v="2023-02-21T00:00:00"/>
    <s v="IPHONE44"/>
    <s v="IPHONE"/>
    <s v="IPHONE"/>
    <s v="Charger"/>
    <s v="CLICC Circ Desk"/>
    <m/>
  </r>
  <r>
    <x v="41"/>
    <n v="-1"/>
    <s v="UCLA Undergrad"/>
    <s v="Undergraduate"/>
    <d v="2023-02-21T00:00:00"/>
    <s v="IPHONE48"/>
    <s v="IPHONE"/>
    <s v="IPHONE"/>
    <s v="Charger"/>
    <s v="CLICC Circ Desk"/>
    <s v="IPH-POW-04"/>
  </r>
  <r>
    <x v="41"/>
    <n v="-1"/>
    <s v="UCLA Undergrad"/>
    <s v="Undergraduate"/>
    <d v="2023-02-21T00:00:00"/>
    <s v="IPHONE54"/>
    <s v="IPHONE"/>
    <s v="IPHONE"/>
    <s v="Charger"/>
    <s v="CLICC Circ Desk"/>
    <s v="IPH-POW-10"/>
  </r>
  <r>
    <x v="41"/>
    <n v="-1"/>
    <s v="UCLA Undergrad"/>
    <s v="Undergraduate"/>
    <d v="2023-02-21T00:00:00"/>
    <s v="IPHONE73"/>
    <s v="IPHONE"/>
    <s v="IPHONE"/>
    <s v="Charger"/>
    <s v="Default Circulation Desk"/>
    <m/>
  </r>
  <r>
    <x v="41"/>
    <n v="-1"/>
    <s v="UCLA Undergrad"/>
    <s v="Undergraduate"/>
    <d v="2023-02-21T00:00:00"/>
    <s v="IPHONE74"/>
    <s v="IPHONE"/>
    <s v="IPHONE"/>
    <s v="Charger"/>
    <s v="Default Circulation Desk"/>
    <m/>
  </r>
  <r>
    <x v="41"/>
    <n v="-1"/>
    <s v="UCLA Undergrad"/>
    <s v="Undergraduate"/>
    <d v="2023-02-21T00:00:00"/>
    <s v="MACCHRG34"/>
    <s v="MACCHRG"/>
    <s v="MACCHRG"/>
    <s v="Charger"/>
    <s v="SEL Boelter Circ Desk"/>
    <s v="MAGT-BOE-03"/>
  </r>
  <r>
    <x v="41"/>
    <n v="-1"/>
    <s v="UCLA Undergrad"/>
    <s v="Undergraduate"/>
    <d v="2023-02-21T00:00:00"/>
    <s v="MACCHRG42"/>
    <s v="MACCHRG"/>
    <s v="MACCHRG"/>
    <s v="Charger"/>
    <s v="CLICC Circ Desk"/>
    <s v="MAGT-YRL-04"/>
  </r>
  <r>
    <x v="41"/>
    <n v="-1"/>
    <s v="UCLA Undergrad"/>
    <s v="Undergraduate"/>
    <d v="2023-02-21T00:00:00"/>
    <s v="MACUSBC05"/>
    <s v="MACUSBC"/>
    <s v="MACUSBC"/>
    <s v="Charger"/>
    <s v="CLICC Circ Desk"/>
    <s v="USBC-YRL-01"/>
  </r>
  <r>
    <x v="41"/>
    <n v="-1"/>
    <s v="UCLA Undergrad"/>
    <s v="Undergraduate"/>
    <d v="2023-02-21T00:00:00"/>
    <s v="MACUSBC06"/>
    <s v="MACUSBC"/>
    <s v="MACUSBC"/>
    <s v="Charger"/>
    <s v="CLICC Circ Desk"/>
    <s v="USBC-YRL-02"/>
  </r>
  <r>
    <x v="41"/>
    <n v="-1"/>
    <s v="UCLA Undergrad"/>
    <s v="Undergraduate"/>
    <d v="2023-02-21T00:00:00"/>
    <s v="MACUSBC07"/>
    <s v="MACUSBC"/>
    <s v="MACUSBC"/>
    <s v="Charger"/>
    <s v="CLICC Circ Desk"/>
    <s v="USBC-YRL-03"/>
  </r>
  <r>
    <x v="41"/>
    <n v="-1"/>
    <s v="UCLA Undergrad"/>
    <s v="Undergraduate"/>
    <d v="2023-02-21T00:00:00"/>
    <s v="MACUSBC08"/>
    <s v="MACUSBC"/>
    <s v="MACUSBC"/>
    <s v="Charger"/>
    <s v="CLICC Circ Desk"/>
    <s v="USBC-YRL-04"/>
  </r>
  <r>
    <x v="41"/>
    <n v="-1"/>
    <s v="UCLA Undergrad"/>
    <s v="Undergraduate"/>
    <d v="2023-02-21T00:00:00"/>
    <s v="MACUSBC09"/>
    <s v="MACUSBC"/>
    <s v="MACUSBC"/>
    <s v="Charger"/>
    <s v="CLICC Circ Desk"/>
    <s v="USBC-YRL-05"/>
  </r>
  <r>
    <x v="41"/>
    <n v="-1"/>
    <s v="UCLA Undergrad"/>
    <s v="Undergraduate"/>
    <d v="2023-02-21T00:00:00"/>
    <s v="MACUSBC13"/>
    <s v="MACUSBC"/>
    <s v="MACUSBC"/>
    <s v="Charger"/>
    <s v="Default Circulation Desk"/>
    <s v="USBC-LOC-02"/>
  </r>
  <r>
    <x v="41"/>
    <n v="-1"/>
    <s v="UCLA Undergrad"/>
    <s v="Undergraduate"/>
    <d v="2023-02-21T00:00:00"/>
    <s v="MACUSBC20"/>
    <s v="MACUSBC"/>
    <s v="MACUSBC"/>
    <s v="Charger"/>
    <s v="CLICC Circ Desk"/>
    <s v="USBC-POW-03"/>
  </r>
  <r>
    <x v="41"/>
    <n v="-1"/>
    <s v="UCLA Undergrad"/>
    <s v="Undergraduate"/>
    <d v="2023-02-21T00:00:00"/>
    <s v="MACUSBC23"/>
    <s v="MACUSBC"/>
    <s v="MACUSBC"/>
    <s v="Charger"/>
    <s v="CLICC Circ Desk"/>
    <s v="USBC-POW-06"/>
  </r>
  <r>
    <x v="41"/>
    <n v="-1"/>
    <s v="UCLA Undergrad"/>
    <s v="Undergraduate"/>
    <d v="2023-02-21T00:00:00"/>
    <s v="MACUSBC24"/>
    <s v="MACUSBC"/>
    <s v="MACUSBC"/>
    <s v="Charger"/>
    <s v="CLICC Circ Desk"/>
    <s v="USBC-POW-07"/>
  </r>
  <r>
    <x v="41"/>
    <n v="-1"/>
    <s v="UCLA Undergrad"/>
    <s v="Undergraduate"/>
    <d v="2023-02-21T00:00:00"/>
    <s v="MACUSBC25"/>
    <s v="MACUSBC"/>
    <s v="MACUSBC"/>
    <s v="Charger"/>
    <s v="CLICC Circ Desk"/>
    <s v="USBC-POW-08"/>
  </r>
  <r>
    <x v="41"/>
    <n v="-1"/>
    <s v="UCLA Undergrad"/>
    <s v="Undergraduate"/>
    <d v="2023-02-21T00:00:00"/>
    <s v="MSE01"/>
    <s v="MSE"/>
    <s v="Mouse"/>
    <s v="Accessory"/>
    <s v="SEL Boelter Circ Desk"/>
    <s v="MSE-BOE-01"/>
  </r>
  <r>
    <x v="41"/>
    <n v="-1"/>
    <s v="UCLA Undergrad"/>
    <s v="Undergraduate"/>
    <d v="2023-02-21T00:00:00"/>
    <s v="OMNI11"/>
    <s v="OMNI"/>
    <s v="OMNI"/>
    <s v="Charger"/>
    <s v="SEL Boelter Circ Desk"/>
    <s v="OMN-BOE-01"/>
  </r>
  <r>
    <x v="41"/>
    <n v="-1"/>
    <s v="UCLA Undergrad"/>
    <s v="Undergraduate"/>
    <d v="2023-02-21T00:00:00"/>
    <s v="OMNI14"/>
    <s v="OMNI"/>
    <s v="OMNI"/>
    <s v="Charger"/>
    <s v="SEL Boelter Circ Desk"/>
    <s v="OMN-BOE-04"/>
  </r>
  <r>
    <x v="41"/>
    <n v="-1"/>
    <s v="UCLA Undergrad"/>
    <s v="Undergraduate"/>
    <d v="2023-02-21T00:00:00"/>
    <s v="OMNI15"/>
    <s v="OMNI"/>
    <s v="OMNI"/>
    <s v="Charger"/>
    <s v="SEL Boelter Circ Desk"/>
    <s v="OMN-BOE-05"/>
  </r>
  <r>
    <x v="41"/>
    <n v="-1"/>
    <s v="UCLA Undergrad"/>
    <s v="Undergraduate"/>
    <d v="2023-02-21T00:00:00"/>
    <s v="OMNI18"/>
    <s v="OMNI"/>
    <s v="OMNI"/>
    <s v="Charger"/>
    <s v="SEL Boelter Circ Desk"/>
    <s v="OMN-BOE-08"/>
  </r>
  <r>
    <x v="41"/>
    <n v="-1"/>
    <s v="UCLA Undergrad"/>
    <s v="Undergraduate"/>
    <d v="2023-02-21T00:00:00"/>
    <s v="OMNI24"/>
    <s v="OMNI"/>
    <s v="OMNI"/>
    <s v="Charger"/>
    <s v="Music Circ Desk"/>
    <s v="OMN-MUS-04"/>
  </r>
  <r>
    <x v="41"/>
    <n v="-1"/>
    <s v="UCLA Undergrad"/>
    <s v="Undergraduate"/>
    <d v="2023-02-21T00:00:00"/>
    <s v="OMNI28"/>
    <s v="OMNI"/>
    <s v="OMNI"/>
    <s v="Charger"/>
    <s v="Music Circ Desk"/>
    <s v="OMN-MUS-08"/>
  </r>
  <r>
    <x v="41"/>
    <n v="-1"/>
    <s v="UCLA Undergrad"/>
    <s v="Undergraduate"/>
    <d v="2023-02-21T00:00:00"/>
    <s v="UHDMI08"/>
    <s v="UHDMI"/>
    <s v="UHDMI"/>
    <s v="Cable"/>
    <s v="CLICC Circ Desk"/>
    <s v="UHDM-YRL-01"/>
  </r>
  <r>
    <x v="41"/>
    <n v="-1"/>
    <s v="UCLA Undergrad"/>
    <s v="Undergraduate"/>
    <d v="2023-02-21T00:00:00"/>
    <s v="UHDMI17"/>
    <s v="UHDMI"/>
    <s v="UHDMI"/>
    <s v="Cable"/>
    <s v="CLICC Circ Desk"/>
    <m/>
  </r>
  <r>
    <x v="41"/>
    <n v="-1"/>
    <s v="UCLA Undergrad"/>
    <s v="Undergraduate"/>
    <d v="2023-02-21T00:00:00"/>
    <s v="UVGA09"/>
    <s v="UVGA"/>
    <s v="UVGA"/>
    <s v="Cable"/>
    <s v="CLICC Circ Desk"/>
    <s v="UVGA-YRL-01"/>
  </r>
  <r>
    <x v="41"/>
    <n v="-1"/>
    <s v="UCLA Undergrad"/>
    <s v="Undergraduate"/>
    <d v="2023-02-21T00:00:00"/>
    <s v="UVGA15"/>
    <s v="UVGA"/>
    <s v="UVGA"/>
    <s v="Cable"/>
    <s v="CLICC Circ Desk"/>
    <m/>
  </r>
  <r>
    <x v="41"/>
    <n v="-1"/>
    <s v="UCLA Undergrad"/>
    <s v="Undergraduate"/>
    <d v="2023-02-21T00:00:00"/>
    <s v="WALLADPT10"/>
    <s v="WALLADPT"/>
    <s v="WALLADPT"/>
    <s v="Charger"/>
    <s v="SEL Geology Circ Desk"/>
    <s v="ADP-GEO-01"/>
  </r>
  <r>
    <x v="41"/>
    <n v="-1"/>
    <s v="UCLA Undergrad"/>
    <s v="Undergraduate"/>
    <d v="2023-02-21T00:00:00"/>
    <s v="WALLADPT25"/>
    <s v="WALLADPT"/>
    <s v="WALLADPT"/>
    <s v="Charger"/>
    <s v="CLICC Circ Desk"/>
    <s v="ADP-YRL-02"/>
  </r>
  <r>
    <x v="41"/>
    <n v="-1"/>
    <s v="UCLA Undergrad"/>
    <s v="Undergraduate"/>
    <d v="2023-02-21T00:00:00"/>
    <s v="WALLADPT32"/>
    <s v="WALLADPT"/>
    <s v="WALLADPT"/>
    <s v="Charger"/>
    <s v="CLICC Circ Desk"/>
    <m/>
  </r>
  <r>
    <x v="41"/>
    <n v="-1"/>
    <s v="UCLA Undergrad"/>
    <s v="Undergraduate"/>
    <d v="2023-02-21T00:00:00"/>
    <s v="WALLADPT37"/>
    <s v="WALLADPT"/>
    <s v="WALLADPT"/>
    <s v="Charger"/>
    <s v="CLICC Circ Desk"/>
    <m/>
  </r>
  <r>
    <x v="41"/>
    <n v="-1"/>
    <s v="UCLA Undergrad"/>
    <s v="Undergraduate"/>
    <d v="2023-02-21T00:00:00"/>
    <s v="WALLADPT38"/>
    <s v="WALLADPT"/>
    <s v="WALLADPT"/>
    <s v="Charger"/>
    <s v="CLICC Circ Desk"/>
    <m/>
  </r>
  <r>
    <x v="41"/>
    <n v="-1"/>
    <s v="UCLA Undergrad"/>
    <s v="Undergraduate"/>
    <d v="2023-02-21T00:00:00"/>
    <s v="WALLADPT39"/>
    <s v="WALLADPT"/>
    <s v="WALLADPT"/>
    <s v="Charger"/>
    <s v="CLICC Circ Desk"/>
    <m/>
  </r>
  <r>
    <x v="41"/>
    <n v="-1"/>
    <s v="UCLA Undergrad"/>
    <s v="Undergraduate"/>
    <d v="2023-02-21T00:00:00"/>
    <s v="WALLADPT41"/>
    <s v="WALLADPT"/>
    <s v="WALLADPT"/>
    <s v="Charger"/>
    <s v="CLICC Circ Desk"/>
    <m/>
  </r>
  <r>
    <x v="41"/>
    <n v="-1"/>
    <s v="UCLA Undergrad"/>
    <s v="Undergraduate"/>
    <d v="2023-02-21T00:00:00"/>
    <s v="WALLADPT44"/>
    <s v="WALLADPT"/>
    <s v="WALLADPT"/>
    <s v="Charger"/>
    <s v="CLICC Circ Desk"/>
    <m/>
  </r>
  <r>
    <x v="41"/>
    <n v="-1"/>
    <s v="UCLA Undergrad"/>
    <s v="Undergraduate"/>
    <d v="2023-02-21T00:00:00"/>
    <s v="WALLADPT45"/>
    <s v="WALLADPT"/>
    <s v="WALLADPT"/>
    <s v="Charger"/>
    <s v="CLICC Circ Desk"/>
    <m/>
  </r>
  <r>
    <x v="41"/>
    <n v="-1"/>
    <s v="UCLA Undergrad"/>
    <s v="Undergraduate"/>
    <d v="2023-02-21T00:00:00"/>
    <s v="WALLADPT47"/>
    <s v="WALLADPT"/>
    <s v="WALLADPT"/>
    <s v="Charger"/>
    <s v="CLICC Circ Desk"/>
    <m/>
  </r>
  <r>
    <x v="41"/>
    <n v="-1"/>
    <s v="UCLA Undergrad"/>
    <s v="Undergraduate"/>
    <d v="2023-02-21T00:00:00"/>
    <s v="WALLADPT49"/>
    <s v="WALLADPT"/>
    <s v="WALLADPT"/>
    <s v="Charger"/>
    <s v="CLICC Circ Desk"/>
    <m/>
  </r>
  <r>
    <x v="41"/>
    <n v="-1"/>
    <s v="UCLA Undergrad"/>
    <s v="Undergraduate"/>
    <d v="2023-02-21T00:00:00"/>
    <s v="WALLADPT50"/>
    <s v="WALLADPT"/>
    <s v="WALLADPT"/>
    <s v="Charger"/>
    <s v="CLICC Circ Desk"/>
    <m/>
  </r>
  <r>
    <x v="41"/>
    <n v="-1"/>
    <s v="UCLA Undergrad"/>
    <s v="Undergraduate"/>
    <d v="2023-02-22T00:00:00"/>
    <s v="IPHONE41"/>
    <s v="IPHONE"/>
    <s v="IPHONE"/>
    <s v="Charger"/>
    <s v="Default Circulation Desk"/>
    <s v="IPH-LOC-03"/>
  </r>
  <r>
    <x v="41"/>
    <n v="-1"/>
    <s v="UCLA Undergrad"/>
    <s v="Undergraduate"/>
    <d v="2023-02-22T00:00:00"/>
    <s v="IPHONE43"/>
    <s v="IPHONE"/>
    <s v="IPHONE"/>
    <s v="Charger"/>
    <s v="Default Circulation Desk"/>
    <s v="IPH-LOC-05"/>
  </r>
  <r>
    <x v="41"/>
    <n v="-1"/>
    <s v="UCLA Undergrad"/>
    <s v="Undergraduate"/>
    <d v="2023-02-22T00:00:00"/>
    <s v="MACUSBC20"/>
    <s v="MACUSBC"/>
    <s v="MACUSBC"/>
    <s v="Charger"/>
    <s v="CLICC Circ Desk"/>
    <s v="USBC-POW-03"/>
  </r>
  <r>
    <x v="41"/>
    <n v="-1"/>
    <s v="UCLA Undergrad"/>
    <s v="Undergraduate"/>
    <d v="2023-02-28T00:00:00"/>
    <s v="CBK208"/>
    <s v="CBK"/>
    <s v="ChromeBook"/>
    <s v="Device"/>
    <s v="Biomed Circ Desk"/>
    <s v="CBK-BIO-19"/>
  </r>
  <r>
    <x v="41"/>
    <n v="-1"/>
    <s v="UCLA Undergrad"/>
    <s v="Undergraduate"/>
    <d v="2023-02-28T00:00:00"/>
    <s v="CBK253"/>
    <s v="CBK"/>
    <s v="ChromeBook"/>
    <s v="Device"/>
    <s v="Default Circulation Desk"/>
    <s v="CBK-CLICC-04"/>
  </r>
  <r>
    <x v="41"/>
    <n v="-1"/>
    <s v="UCLA Undergrad"/>
    <s v="Undergraduate"/>
    <d v="2023-02-28T00:00:00"/>
    <s v="CBK263"/>
    <s v="CBK"/>
    <s v="ChromeBook"/>
    <s v="Device"/>
    <s v="CLICC Circ Desk"/>
    <s v="CBK-CLICC-14"/>
  </r>
  <r>
    <x v="41"/>
    <n v="-1"/>
    <s v="UCLA Undergrad"/>
    <s v="Undergraduate"/>
    <d v="2023-02-28T00:00:00"/>
    <s v="CLICC-ML-0075"/>
    <s v="CLICC-ML"/>
    <s v="MacBook"/>
    <s v="Device"/>
    <s v="CLICC Circ Desk"/>
    <s v="ITS MacBook 162"/>
  </r>
  <r>
    <x v="41"/>
    <n v="-1"/>
    <s v="UCLA Undergrad"/>
    <s v="Undergraduate"/>
    <d v="2023-02-28T00:00:00"/>
    <s v="CLICC-ML-0082"/>
    <s v="CLICC-ML"/>
    <s v="MacBook"/>
    <s v="Device"/>
    <s v="CLICC Circ Desk"/>
    <s v="ITS MacBook 33"/>
  </r>
  <r>
    <x v="41"/>
    <n v="-1"/>
    <s v="UCLA Undergrad"/>
    <s v="Undergraduate"/>
    <d v="2023-02-28T00:00:00"/>
    <s v="CLICC-ML-2021"/>
    <s v="CLICC-ML"/>
    <s v="MacBook"/>
    <s v="Device"/>
    <s v="CLICC Circ Desk"/>
    <s v="CLICC-ML-2021"/>
  </r>
  <r>
    <x v="41"/>
    <n v="-1"/>
    <s v="UCLA Undergrad"/>
    <s v="Undergraduate"/>
    <d v="2023-02-28T00:00:00"/>
    <s v="CLICC-ML-2072"/>
    <s v="CLICC-ML"/>
    <s v="MacBook"/>
    <s v="Device"/>
    <s v="CLICC Circ Desk"/>
    <s v="CLICC-ML-2072"/>
  </r>
  <r>
    <x v="41"/>
    <n v="-1"/>
    <s v="UCLA Undergrad"/>
    <s v="Undergraduate"/>
    <d v="2023-02-28T00:00:00"/>
    <s v="CLICC-MM-0018"/>
    <s v="CLICC-MM"/>
    <s v="iPad"/>
    <s v="Device"/>
    <s v="CLICC Circ Desk"/>
    <s v="ITS iPad 160"/>
  </r>
  <r>
    <x v="41"/>
    <n v="-1"/>
    <s v="UCLA Undergrad"/>
    <s v="Undergraduate"/>
    <d v="2023-02-28T00:00:00"/>
    <s v="CLICC-MM-0027"/>
    <s v="CLICC-MM"/>
    <s v="iPad"/>
    <s v="Device"/>
    <s v="CLICC Circ Desk"/>
    <s v="ITS iPad 162"/>
  </r>
  <r>
    <x v="41"/>
    <n v="-1"/>
    <s v="UCLA Undergrad"/>
    <s v="Undergraduate"/>
    <d v="2023-02-28T00:00:00"/>
    <s v="CLICC-MM-072"/>
    <s v="CLICC-MM"/>
    <s v="iPad"/>
    <s v="Device"/>
    <s v="CLICC Circ Desk"/>
    <m/>
  </r>
  <r>
    <x v="41"/>
    <n v="-1"/>
    <s v="UCLA Undergrad"/>
    <s v="Undergraduate"/>
    <d v="2023-02-28T00:00:00"/>
    <s v="HP-083"/>
    <s v="HP"/>
    <s v="HP Laptop"/>
    <s v="Device"/>
    <s v="CLICC Circ Desk"/>
    <s v="WL-RC2-13"/>
  </r>
  <r>
    <x v="41"/>
    <n v="-1"/>
    <s v="UCLA Undergrad"/>
    <s v="Undergraduate"/>
    <d v="2023-02-28T00:00:00"/>
    <s v="HP028"/>
    <s v="HP"/>
    <s v="HP Laptop"/>
    <s v="Device"/>
    <s v="CLICC Circ Desk"/>
    <s v="WL-BCR-18"/>
  </r>
  <r>
    <x v="41"/>
    <n v="-1"/>
    <s v="UCLA Undergrad"/>
    <s v="Undergraduate"/>
    <d v="2023-02-28T00:00:00"/>
    <s v="HP029"/>
    <s v="HP"/>
    <s v="HP Laptop"/>
    <s v="Device"/>
    <s v="CLICC Circ Desk"/>
    <s v="WL-BCR-19"/>
  </r>
  <r>
    <x v="41"/>
    <n v="-1"/>
    <s v="UCLA Undergrad"/>
    <s v="Undergraduate"/>
    <d v="2023-02-28T00:00:00"/>
    <s v="HP033"/>
    <s v="HP"/>
    <s v="HP Laptop"/>
    <s v="Device"/>
    <s v="CLICC Circ Desk"/>
    <s v="WL-GEO-003"/>
  </r>
  <r>
    <x v="41"/>
    <n v="-1"/>
    <s v="UCLA Undergrad"/>
    <s v="Undergraduate"/>
    <d v="2023-02-28T00:00:00"/>
    <s v="HP130"/>
    <s v="HP"/>
    <s v="HP Laptop"/>
    <s v="Device"/>
    <s v="CLICC Circ Desk"/>
    <s v="WL-PC2-19"/>
  </r>
  <r>
    <x v="41"/>
    <n v="-1"/>
    <s v="UCLA Undergrad"/>
    <s v="Undergraduate"/>
    <d v="2023-03-03T00:00:00"/>
    <s v="CLICC-ML-0132"/>
    <s v="CLICC-ML"/>
    <s v="MacBook"/>
    <s v="Device"/>
    <s v="CLICC Circ Desk"/>
    <s v="ITS MacBook 29"/>
  </r>
  <r>
    <x v="41"/>
    <n v="-1"/>
    <s v="UCLA Undergrad"/>
    <s v="Undergraduate"/>
    <d v="2023-03-06T00:00:00"/>
    <s v="CLICC-MM-0124"/>
    <s v="CLICC-MM"/>
    <s v="iPad"/>
    <s v="Device"/>
    <s v="CLICC Circ Desk"/>
    <s v="ITS iPad 257"/>
  </r>
  <r>
    <x v="41"/>
    <n v="-1"/>
    <s v="UCLA Undergrad"/>
    <s v="Undergraduate"/>
    <d v="2023-03-07T00:00:00"/>
    <s v="CLICC-ML-0002"/>
    <s v="CLICC-ML"/>
    <s v="MacBook"/>
    <s v="Device"/>
    <s v="CLICC Circ Desk"/>
    <s v="ITS MacBook 145"/>
  </r>
  <r>
    <x v="41"/>
    <n v="-1"/>
    <s v="UCLA Undergrad"/>
    <s v="Undergraduate"/>
    <d v="2023-03-07T00:00:00"/>
    <s v="CLICC-ML-0033"/>
    <s v="CLICC-ML"/>
    <s v="MacBook"/>
    <s v="Device"/>
    <s v="CLICC Circ Desk"/>
    <s v="ITS MacBook 112"/>
  </r>
  <r>
    <x v="41"/>
    <n v="-1"/>
    <s v="UCLA Undergrad"/>
    <s v="Undergraduate"/>
    <d v="2023-03-07T00:00:00"/>
    <s v="CLICC-ML-0061"/>
    <s v="CLICC-ML"/>
    <s v="MacBook"/>
    <s v="Device"/>
    <s v="CLICC Circ Desk"/>
    <s v="ITS MacBook 168"/>
  </r>
  <r>
    <x v="41"/>
    <n v="-1"/>
    <s v="UCLA Undergrad"/>
    <s v="Undergraduate"/>
    <d v="2023-03-07T00:00:00"/>
    <s v="CLICC-ML-0071"/>
    <s v="CLICC-ML"/>
    <s v="MacBook"/>
    <s v="Device"/>
    <s v="CLICC Circ Desk"/>
    <s v="ITS MacBook 23"/>
  </r>
  <r>
    <x v="41"/>
    <n v="-1"/>
    <s v="UCLA Undergrad"/>
    <s v="Undergraduate"/>
    <d v="2023-03-07T00:00:00"/>
    <s v="CLICC-ML-0135"/>
    <s v="CLICC-ML"/>
    <s v="MacBook"/>
    <s v="Device"/>
    <s v="CLICC Circ Desk"/>
    <s v="ITS MacBook 166"/>
  </r>
  <r>
    <x v="41"/>
    <n v="-1"/>
    <s v="UCLA Undergrad"/>
    <s v="Undergraduate"/>
    <d v="2023-03-07T00:00:00"/>
    <s v="CLICC-ML-2002"/>
    <s v="CLICC-ML"/>
    <s v="MacBook"/>
    <s v="Device"/>
    <s v="CLICC Circ Desk"/>
    <s v="CLICC-ML-2002"/>
  </r>
  <r>
    <x v="41"/>
    <n v="-1"/>
    <s v="UCLA Undergrad"/>
    <s v="Undergraduate"/>
    <d v="2023-03-07T00:00:00"/>
    <s v="CLICC-ML-2011"/>
    <s v="CLICC-ML"/>
    <s v="MacBook"/>
    <s v="Device"/>
    <s v="CLICC Circ Desk"/>
    <s v="CLICC-ML-2011"/>
  </r>
  <r>
    <x v="41"/>
    <n v="-1"/>
    <s v="UCLA Undergrad"/>
    <s v="Undergraduate"/>
    <d v="2023-03-07T00:00:00"/>
    <s v="CLICC-ML-2021"/>
    <s v="CLICC-ML"/>
    <s v="MacBook"/>
    <s v="Device"/>
    <s v="CLICC Circ Desk"/>
    <s v="CLICC-ML-2021"/>
  </r>
  <r>
    <x v="41"/>
    <n v="-1"/>
    <s v="UCLA Undergrad"/>
    <s v="Undergraduate"/>
    <d v="2023-03-07T00:00:00"/>
    <s v="CLICC-MM-0123"/>
    <s v="CLICC-MM"/>
    <s v="iPad"/>
    <s v="Device"/>
    <s v="CLICC Circ Desk"/>
    <s v="ITS iPad 267"/>
  </r>
  <r>
    <x v="41"/>
    <n v="-1"/>
    <s v="UCLA Undergrad"/>
    <s v="Undergraduate"/>
    <d v="2023-03-07T00:00:00"/>
    <s v="CLICC-MM-029"/>
    <s v="CLICC-MM"/>
    <s v="iPad"/>
    <s v="Device"/>
    <s v="CLICC Circ Desk"/>
    <m/>
  </r>
  <r>
    <x v="41"/>
    <n v="-1"/>
    <s v="UCLA Undergrad"/>
    <s v="Undergraduate"/>
    <d v="2023-03-07T00:00:00"/>
    <s v="HP045"/>
    <s v="HP"/>
    <s v="HP Laptop"/>
    <s v="Device"/>
    <s v="CLICC Circ Desk"/>
    <s v="WL-SEL-10"/>
  </r>
  <r>
    <x v="41"/>
    <n v="-1"/>
    <s v="UCLA Undergrad"/>
    <s v="Undergraduate"/>
    <d v="2023-03-07T00:00:00"/>
    <s v="HP068"/>
    <s v="HP"/>
    <s v="HP Laptop"/>
    <s v="Device"/>
    <s v="CLICC Circ Desk"/>
    <s v="WL-YRL-18"/>
  </r>
  <r>
    <x v="41"/>
    <n v="-1"/>
    <s v="UCLA Undergrad"/>
    <s v="Undergraduate"/>
    <d v="2023-03-07T00:00:00"/>
    <s v="HP121"/>
    <s v="HP"/>
    <s v="HP Laptop"/>
    <s v="Device"/>
    <s v="CLICC Circ Desk"/>
    <s v="WL-PC2-10"/>
  </r>
  <r>
    <x v="41"/>
    <n v="5560137890006530"/>
    <s v="UCLA Undergrad"/>
    <s v="Undergraduate"/>
    <d v="2023-02-28T00:00:00"/>
    <s v="CLICC-ML-0089"/>
    <s v="CLICC-ML"/>
    <s v="MacBook"/>
    <s v="Device"/>
    <s v="CLICC Circ Desk"/>
    <s v="ITS MacBook 172"/>
  </r>
  <r>
    <x v="41"/>
    <n v="5563560380006530"/>
    <s v="UCLA Graduate"/>
    <s v="Graduate"/>
    <d v="2023-03-24T00:00:00"/>
    <s v="CLICC-MM-0114"/>
    <s v="CLICC-MM"/>
    <s v="iPad"/>
    <s v="Device"/>
    <s v="CLICC Circ Desk"/>
    <s v="ITS iPad 271"/>
  </r>
  <r>
    <x v="41"/>
    <n v="5563823480006530"/>
    <s v="UCLA Graduate"/>
    <s v="Graduate"/>
    <d v="2023-04-03T00:00:00"/>
    <s v="CLICC-MM-0036"/>
    <s v="CLICC-MM"/>
    <s v="iPad"/>
    <s v="Device"/>
    <s v="CLICC Circ Desk"/>
    <s v="ITS iPad 291"/>
  </r>
  <r>
    <x v="41"/>
    <n v="6201026490006530"/>
    <s v="UCLA Undergrad"/>
    <s v="Undergraduate"/>
    <d v="2023-02-28T00:00:00"/>
    <s v="CBK255"/>
    <s v="CBK"/>
    <s v="ChromeBook"/>
    <s v="Device"/>
    <s v="CLICC Circ Desk"/>
    <s v="CBK-CLICC-06"/>
  </r>
  <r>
    <x v="42"/>
    <n v="-1"/>
    <s v="UCLA Academic"/>
    <s v="Academic"/>
    <d v="2023-02-22T00:00:00"/>
    <s v="IPHONE60"/>
    <s v="IPHONE"/>
    <s v="IPHONE"/>
    <s v="Charger"/>
    <s v="Biomed Circ Desk"/>
    <s v="IPH-BIO-04"/>
  </r>
  <r>
    <x v="42"/>
    <n v="-1"/>
    <s v="UCLA Academic"/>
    <s v="Academic"/>
    <d v="2023-02-22T00:00:00"/>
    <s v="WALLADPT22"/>
    <s v="WALLADPT"/>
    <s v="WALLADPT"/>
    <s v="Charger"/>
    <s v="Biomed Circ Desk"/>
    <s v="ADP-BIO-06"/>
  </r>
  <r>
    <x v="42"/>
    <n v="-1"/>
    <s v="UCLA Academic"/>
    <s v="Academic"/>
    <d v="2023-03-01T00:00:00"/>
    <s v="HP-132"/>
    <s v="HP"/>
    <s v="HP Laptop"/>
    <s v="Device"/>
    <s v="CLICC Circ Desk"/>
    <s v="WL-PC2-21"/>
  </r>
  <r>
    <x v="42"/>
    <n v="-1"/>
    <s v="UCLA Graduate"/>
    <s v="Graduate"/>
    <d v="2023-02-22T00:00:00"/>
    <s v="HDST03"/>
    <s v="HDST"/>
    <s v="Headphones"/>
    <s v="Accessory"/>
    <s v="SEL Boelter Circ Desk"/>
    <s v="HDS-BOE-03"/>
  </r>
  <r>
    <x v="42"/>
    <n v="-1"/>
    <s v="UCLA Graduate"/>
    <s v="Graduate"/>
    <d v="2023-02-22T00:00:00"/>
    <s v="HDST12"/>
    <s v="HDST"/>
    <s v="Headphones"/>
    <s v="Accessory"/>
    <s v="CLICC Circ Desk"/>
    <s v="HDS-POW-01"/>
  </r>
  <r>
    <x v="42"/>
    <n v="-1"/>
    <s v="UCLA Graduate"/>
    <s v="Graduate"/>
    <d v="2023-02-22T00:00:00"/>
    <s v="IPHONE07"/>
    <s v="IPHONE"/>
    <s v="IPHONE"/>
    <s v="Charger"/>
    <s v="Music Circ Desk"/>
    <s v="IPH-MUS-07"/>
  </r>
  <r>
    <x v="42"/>
    <n v="-1"/>
    <s v="UCLA Graduate"/>
    <s v="Graduate"/>
    <d v="2023-02-22T00:00:00"/>
    <s v="IPHONE31"/>
    <s v="IPHONE"/>
    <s v="IPHONE"/>
    <s v="Charger"/>
    <s v="CLICC Circ Desk"/>
    <s v="IPH-YRL-07"/>
  </r>
  <r>
    <x v="42"/>
    <n v="-1"/>
    <s v="UCLA Graduate"/>
    <s v="Graduate"/>
    <d v="2023-02-22T00:00:00"/>
    <s v="IPHONE34"/>
    <s v="IPHONE"/>
    <s v="IPHONE"/>
    <s v="Charger"/>
    <s v="CLICC Circ Desk"/>
    <s v="IPH-YRL-10"/>
  </r>
  <r>
    <x v="42"/>
    <n v="-1"/>
    <s v="UCLA Graduate"/>
    <s v="Graduate"/>
    <d v="2023-02-22T00:00:00"/>
    <s v="IPHONE54"/>
    <s v="IPHONE"/>
    <s v="IPHONE"/>
    <s v="Charger"/>
    <s v="CLICC Circ Desk"/>
    <s v="IPH-POW-10"/>
  </r>
  <r>
    <x v="42"/>
    <n v="-1"/>
    <s v="UCLA Graduate"/>
    <s v="Graduate"/>
    <d v="2023-02-22T00:00:00"/>
    <s v="IPHONE58"/>
    <s v="IPHONE"/>
    <s v="IPHONE"/>
    <s v="Charger"/>
    <s v="Biomed Circ Desk"/>
    <s v="IPH-BIO-02"/>
  </r>
  <r>
    <x v="42"/>
    <n v="-1"/>
    <s v="UCLA Graduate"/>
    <s v="Graduate"/>
    <d v="2023-02-22T00:00:00"/>
    <s v="IPHONE60"/>
    <s v="IPHONE"/>
    <s v="IPHONE"/>
    <s v="Charger"/>
    <s v="Biomed Circ Desk"/>
    <s v="IPH-BIO-04"/>
  </r>
  <r>
    <x v="42"/>
    <n v="-1"/>
    <s v="UCLA Graduate"/>
    <s v="Graduate"/>
    <d v="2023-02-22T00:00:00"/>
    <s v="MACCHRG53"/>
    <s v="MACCHRG"/>
    <s v="MACCHRG"/>
    <s v="Charger"/>
    <s v="CLICC Circ Desk"/>
    <s v="MAGT-POW-07"/>
  </r>
  <r>
    <x v="42"/>
    <n v="-1"/>
    <s v="UCLA Graduate"/>
    <s v="Graduate"/>
    <d v="2023-02-22T00:00:00"/>
    <s v="MACCHRG63"/>
    <s v="MACCHRG"/>
    <s v="MACCHRG"/>
    <s v="Charger"/>
    <s v="Biomed Circ Desk"/>
    <s v="MAGT-BIO-02"/>
  </r>
  <r>
    <x v="42"/>
    <n v="-1"/>
    <s v="UCLA Graduate"/>
    <s v="Graduate"/>
    <d v="2023-02-22T00:00:00"/>
    <s v="MACUSBC20"/>
    <s v="MACUSBC"/>
    <s v="MACUSBC"/>
    <s v="Charger"/>
    <s v="CLICC Circ Desk"/>
    <s v="USBC-POW-03"/>
  </r>
  <r>
    <x v="42"/>
    <n v="-1"/>
    <s v="UCLA Graduate"/>
    <s v="Graduate"/>
    <d v="2023-02-22T00:00:00"/>
    <s v="OMNI01"/>
    <s v="OMNI"/>
    <s v="OMNI"/>
    <s v="Charger"/>
    <s v="Biomed Circ Desk"/>
    <s v="OMN-BIO-01"/>
  </r>
  <r>
    <x v="42"/>
    <n v="-1"/>
    <s v="UCLA Graduate"/>
    <s v="Graduate"/>
    <d v="2023-02-22T00:00:00"/>
    <s v="OMNI02"/>
    <s v="OMNI"/>
    <s v="OMNI"/>
    <s v="Charger"/>
    <s v="Biomed Circ Desk"/>
    <s v="OMN-BIO-02"/>
  </r>
  <r>
    <x v="42"/>
    <n v="-1"/>
    <s v="UCLA Graduate"/>
    <s v="Graduate"/>
    <d v="2023-02-22T00:00:00"/>
    <s v="OMNI28"/>
    <s v="OMNI"/>
    <s v="OMNI"/>
    <s v="Charger"/>
    <s v="Music Circ Desk"/>
    <s v="OMN-MUS-08"/>
  </r>
  <r>
    <x v="42"/>
    <n v="-1"/>
    <s v="UCLA Graduate"/>
    <s v="Graduate"/>
    <d v="2023-02-22T00:00:00"/>
    <s v="OMNI43"/>
    <s v="OMNI"/>
    <s v="OMNI"/>
    <s v="Charger"/>
    <s v="CLICC Circ Desk"/>
    <m/>
  </r>
  <r>
    <x v="42"/>
    <n v="-1"/>
    <s v="UCLA Graduate"/>
    <s v="Graduate"/>
    <d v="2023-02-22T00:00:00"/>
    <s v="WALLADPT23"/>
    <s v="WALLADPT"/>
    <s v="WALLADPT"/>
    <s v="Charger"/>
    <s v="Biomed Circ Desk"/>
    <s v="ADP-BIO-07"/>
  </r>
  <r>
    <x v="42"/>
    <n v="-1"/>
    <s v="UCLA Graduate"/>
    <s v="Graduate"/>
    <d v="2023-02-22T00:00:00"/>
    <s v="WALLADPT33"/>
    <s v="WALLADPT"/>
    <s v="WALLADPT"/>
    <s v="Charger"/>
    <s v="CLICC Circ Desk"/>
    <m/>
  </r>
  <r>
    <x v="42"/>
    <n v="-1"/>
    <s v="UCLA Graduate"/>
    <s v="Graduate"/>
    <d v="2023-02-22T00:00:00"/>
    <s v="WALLADPT37"/>
    <s v="WALLADPT"/>
    <s v="WALLADPT"/>
    <s v="Charger"/>
    <s v="CLICC Circ Desk"/>
    <m/>
  </r>
  <r>
    <x v="42"/>
    <n v="-1"/>
    <s v="UCLA Graduate"/>
    <s v="Graduate"/>
    <d v="2023-02-22T00:00:00"/>
    <s v="WALLADPT41"/>
    <s v="WALLADPT"/>
    <s v="WALLADPT"/>
    <s v="Charger"/>
    <s v="CLICC Circ Desk"/>
    <m/>
  </r>
  <r>
    <x v="42"/>
    <n v="-1"/>
    <s v="UCLA Graduate"/>
    <s v="Graduate"/>
    <d v="2023-03-01T00:00:00"/>
    <s v="CBK190"/>
    <s v="CBK"/>
    <s v="ChromeBook"/>
    <s v="Device"/>
    <s v="Biomed Circ Desk"/>
    <s v="CBK-BIO-01"/>
  </r>
  <r>
    <x v="42"/>
    <n v="-1"/>
    <s v="UCLA Graduate"/>
    <s v="Graduate"/>
    <d v="2023-03-01T00:00:00"/>
    <s v="CBK202"/>
    <s v="CBK"/>
    <s v="ChromeBook"/>
    <s v="Device"/>
    <s v="Biomed Circ Desk"/>
    <s v="CBK-BIO-13"/>
  </r>
  <r>
    <x v="42"/>
    <n v="-1"/>
    <s v="UCLA Graduate"/>
    <s v="Graduate"/>
    <d v="2023-03-01T00:00:00"/>
    <s v="CBK209"/>
    <s v="CBK"/>
    <s v="ChromeBook"/>
    <s v="Device"/>
    <s v="Biomed Circ Desk"/>
    <s v="CBK-BIO-20"/>
  </r>
  <r>
    <x v="42"/>
    <n v="-1"/>
    <s v="UCLA Graduate"/>
    <s v="Graduate"/>
    <d v="2023-03-01T00:00:00"/>
    <s v="CLICC-ML-0010"/>
    <s v="CLICC-ML"/>
    <s v="MacBook"/>
    <s v="Device"/>
    <s v="CLICC Circ Desk"/>
    <s v="ITS MacBook 120"/>
  </r>
  <r>
    <x v="42"/>
    <n v="-1"/>
    <s v="UCLA Graduate"/>
    <s v="Graduate"/>
    <d v="2023-03-01T00:00:00"/>
    <s v="CLICC-ML-0107"/>
    <s v="CLICC-ML"/>
    <s v="MacBook"/>
    <s v="Device"/>
    <s v="CLICC Circ Desk"/>
    <s v="ITS MacBook 32"/>
  </r>
  <r>
    <x v="42"/>
    <n v="-1"/>
    <s v="UCLA Graduate"/>
    <s v="Graduate"/>
    <d v="2023-03-01T00:00:00"/>
    <s v="HP-083"/>
    <s v="HP"/>
    <s v="HP Laptop"/>
    <s v="Device"/>
    <s v="CLICC Circ Desk"/>
    <s v="WL-RC2-13"/>
  </r>
  <r>
    <x v="42"/>
    <n v="-1"/>
    <s v="UCLA Graduate"/>
    <s v="Graduate"/>
    <d v="2023-03-01T00:00:00"/>
    <s v="HP140"/>
    <s v="HP"/>
    <s v="HP Laptop"/>
    <s v="Device"/>
    <s v="CLICC Circ Desk"/>
    <s v="WL-PC2-29"/>
  </r>
  <r>
    <x v="42"/>
    <n v="-1"/>
    <s v="UCLA Graduate"/>
    <s v="Graduate"/>
    <d v="2023-03-01T00:00:00"/>
    <s v="HP154"/>
    <s v="HP"/>
    <s v="HP Laptop"/>
    <s v="Device"/>
    <s v="CLICC Circ Desk"/>
    <s v="WL-LAB-03"/>
  </r>
  <r>
    <x v="42"/>
    <n v="-1"/>
    <s v="UCLA Graduate"/>
    <s v="Graduate"/>
    <d v="2023-03-06T00:00:00"/>
    <s v="HP-128"/>
    <s v="HP"/>
    <s v="HP Laptop"/>
    <s v="Device"/>
    <s v="CLICC Circ Desk"/>
    <s v="WL-PC2-17"/>
  </r>
  <r>
    <x v="42"/>
    <n v="-1"/>
    <s v="UCLA Graduate"/>
    <s v="Graduate"/>
    <d v="2023-03-08T00:00:00"/>
    <s v="CLICC-ML-2070"/>
    <s v="CLICC-ML"/>
    <s v="MacBook"/>
    <s v="Device"/>
    <s v="CLICC Circ Desk"/>
    <s v="CLICC-ML-2070"/>
  </r>
  <r>
    <x v="42"/>
    <n v="-1"/>
    <s v="UCLA Graduate"/>
    <s v="Graduate"/>
    <d v="2023-03-24T00:00:00"/>
    <s v="CLICC-MM-0217"/>
    <s v="CLICC-MM"/>
    <s v="iPad"/>
    <s v="Device"/>
    <s v="CLICC Circ Desk"/>
    <s v="ITS iPad 272"/>
  </r>
  <r>
    <x v="42"/>
    <n v="-1"/>
    <s v="UCLA Law Grad"/>
    <s v="Graduate"/>
    <d v="2023-03-01T00:00:00"/>
    <s v="CLICC-MM-0231"/>
    <s v="CLICC-MM"/>
    <s v="iPad"/>
    <s v="Device"/>
    <s v="CLICC Circ Desk"/>
    <s v="ITS iPad 265"/>
  </r>
  <r>
    <x v="42"/>
    <n v="-1"/>
    <s v="UCLA Music Grad"/>
    <s v="Graduate"/>
    <d v="2023-02-22T00:00:00"/>
    <s v="OMNI24"/>
    <s v="OMNI"/>
    <s v="OMNI"/>
    <s v="Charger"/>
    <s v="Music Circ Desk"/>
    <s v="OMN-MUS-04"/>
  </r>
  <r>
    <x v="42"/>
    <n v="-1"/>
    <s v="UCLA Staff"/>
    <s v="Staff"/>
    <d v="2023-03-01T00:00:00"/>
    <s v="CBK208"/>
    <s v="CBK"/>
    <s v="ChromeBook"/>
    <s v="Device"/>
    <s v="Biomed Circ Desk"/>
    <s v="CBK-BIO-19"/>
  </r>
  <r>
    <x v="42"/>
    <n v="-1"/>
    <s v="UCLA Undergrad"/>
    <s v="Undergraduate"/>
    <d v="2023-02-22T00:00:00"/>
    <s v="BOEIPHONE04"/>
    <s v="BOEIPHONE"/>
    <s v="IPHONE"/>
    <s v="Charger"/>
    <s v="SEL Boelter Circ Desk"/>
    <s v="BOE-IPHONE-04"/>
  </r>
  <r>
    <x v="42"/>
    <n v="-1"/>
    <s v="UCLA Undergrad"/>
    <s v="Undergraduate"/>
    <d v="2023-02-22T00:00:00"/>
    <s v="CALC04"/>
    <s v="CALC"/>
    <s v="CALC"/>
    <s v="Accessory"/>
    <s v="CLICC Circ Desk"/>
    <s v="CAL-POW-03"/>
  </r>
  <r>
    <x v="42"/>
    <n v="-1"/>
    <s v="UCLA Undergrad"/>
    <s v="Undergraduate"/>
    <d v="2023-02-22T00:00:00"/>
    <s v="CALC06"/>
    <s v="CALC"/>
    <s v="CALC"/>
    <s v="Accessory"/>
    <s v="CLICC Circ Desk"/>
    <s v="CAL-POW-05"/>
  </r>
  <r>
    <x v="42"/>
    <n v="-1"/>
    <s v="UCLA Undergrad"/>
    <s v="Undergraduate"/>
    <d v="2023-02-22T00:00:00"/>
    <s v="CALC08"/>
    <s v="CALC"/>
    <s v="CALC"/>
    <s v="Accessory"/>
    <s v="CLICC Circ Desk"/>
    <s v="CAL-POW-07"/>
  </r>
  <r>
    <x v="42"/>
    <n v="-1"/>
    <s v="UCLA Undergrad"/>
    <s v="Undergraduate"/>
    <d v="2023-02-22T00:00:00"/>
    <s v="CALC09"/>
    <s v="CALC"/>
    <s v="CALC"/>
    <s v="Accessory"/>
    <s v="CLICC Circ Desk"/>
    <m/>
  </r>
  <r>
    <x v="42"/>
    <n v="-1"/>
    <s v="UCLA Undergrad"/>
    <s v="Undergraduate"/>
    <d v="2023-02-22T00:00:00"/>
    <s v="CALC10"/>
    <s v="CALC"/>
    <s v="CALC"/>
    <s v="Accessory"/>
    <s v="CLICC Circ Desk"/>
    <m/>
  </r>
  <r>
    <x v="42"/>
    <n v="-1"/>
    <s v="UCLA Undergrad"/>
    <s v="Undergraduate"/>
    <d v="2023-02-22T00:00:00"/>
    <s v="CALC11"/>
    <s v="CALC"/>
    <s v="CALC"/>
    <s v="Accessory"/>
    <s v="CLICC Circ Desk"/>
    <m/>
  </r>
  <r>
    <x v="42"/>
    <n v="-1"/>
    <s v="UCLA Undergrad"/>
    <s v="Undergraduate"/>
    <d v="2023-02-22T00:00:00"/>
    <s v="CALC13"/>
    <s v="CALC"/>
    <s v="CALC"/>
    <s v="Accessory"/>
    <s v="CLICC Circ Desk"/>
    <m/>
  </r>
  <r>
    <x v="42"/>
    <n v="-1"/>
    <s v="UCLA Undergrad"/>
    <s v="Undergraduate"/>
    <d v="2023-02-22T00:00:00"/>
    <s v="CALC21"/>
    <s v="CALC"/>
    <s v="CALC"/>
    <s v="Accessory"/>
    <s v="SEL Boelter Circ Desk"/>
    <m/>
  </r>
  <r>
    <x v="42"/>
    <n v="-1"/>
    <s v="UCLA Undergrad"/>
    <s v="Undergraduate"/>
    <d v="2023-02-22T00:00:00"/>
    <s v="HDST04"/>
    <s v="HDST"/>
    <s v="Headphones"/>
    <s v="Accessory"/>
    <s v="SEL Boelter Circ Desk"/>
    <s v="HDS-BOE-04"/>
  </r>
  <r>
    <x v="42"/>
    <n v="-1"/>
    <s v="UCLA Undergrad"/>
    <s v="Undergraduate"/>
    <d v="2023-02-22T00:00:00"/>
    <s v="HDST09"/>
    <s v="HDST"/>
    <s v="Headphones"/>
    <s v="Accessory"/>
    <s v="CLICC Circ Desk"/>
    <s v="HDS-YRL-03"/>
  </r>
  <r>
    <x v="42"/>
    <n v="-1"/>
    <s v="UCLA Undergrad"/>
    <s v="Undergraduate"/>
    <d v="2023-02-22T00:00:00"/>
    <s v="HPUSBC05"/>
    <s v="HPUSBC"/>
    <s v="HPUSBC"/>
    <s v="Charger"/>
    <s v="SEL Boelter Circ Desk"/>
    <s v="HPUS-BOE-05"/>
  </r>
  <r>
    <x v="42"/>
    <n v="-1"/>
    <s v="UCLA Undergrad"/>
    <s v="Undergraduate"/>
    <d v="2023-02-22T00:00:00"/>
    <s v="HPUSBC07"/>
    <s v="HPUSBC"/>
    <s v="HPUSBC"/>
    <s v="Charger"/>
    <s v="SEL Boelter Circ Desk"/>
    <m/>
  </r>
  <r>
    <x v="42"/>
    <n v="-1"/>
    <s v="UCLA Undergrad"/>
    <s v="Undergraduate"/>
    <d v="2023-02-22T00:00:00"/>
    <s v="HPUSBC12"/>
    <s v="HPUSBC"/>
    <s v="HPUSBC"/>
    <s v="Charger"/>
    <s v="SEL Boelter Circ Desk"/>
    <m/>
  </r>
  <r>
    <x v="42"/>
    <n v="-1"/>
    <s v="UCLA Undergrad"/>
    <s v="Undergraduate"/>
    <d v="2023-02-22T00:00:00"/>
    <s v="IPHONE17"/>
    <s v="IPHONE"/>
    <s v="IPHONE"/>
    <s v="Charger"/>
    <s v="SEL Boelter Circ Desk"/>
    <s v="IPH-BOE-01"/>
  </r>
  <r>
    <x v="42"/>
    <n v="-1"/>
    <s v="UCLA Undergrad"/>
    <s v="Undergraduate"/>
    <d v="2023-02-22T00:00:00"/>
    <s v="IPHONE20"/>
    <s v="IPHONE"/>
    <s v="IPHONE"/>
    <s v="Charger"/>
    <s v="SEL Boelter Circ Desk"/>
    <s v="IPH-BOE-04"/>
  </r>
  <r>
    <x v="42"/>
    <n v="-1"/>
    <s v="UCLA Undergrad"/>
    <s v="Undergraduate"/>
    <d v="2023-02-22T00:00:00"/>
    <s v="IPHONE22"/>
    <s v="IPHONE"/>
    <s v="IPHONE"/>
    <s v="Charger"/>
    <s v="SEL Boelter Circ Desk"/>
    <s v="IPH-BOE-06"/>
  </r>
  <r>
    <x v="42"/>
    <n v="-1"/>
    <s v="UCLA Undergrad"/>
    <s v="Undergraduate"/>
    <d v="2023-02-22T00:00:00"/>
    <s v="IPHONE34"/>
    <s v="IPHONE"/>
    <s v="IPHONE"/>
    <s v="Charger"/>
    <s v="CLICC Circ Desk"/>
    <s v="IPH-YRL-10"/>
  </r>
  <r>
    <x v="42"/>
    <n v="-1"/>
    <s v="UCLA Undergrad"/>
    <s v="Undergraduate"/>
    <d v="2023-02-22T00:00:00"/>
    <s v="IPHONE35"/>
    <s v="IPHONE"/>
    <s v="IPHONE"/>
    <s v="Charger"/>
    <s v="CLICC Circ Desk"/>
    <s v="IPH-YRL-11"/>
  </r>
  <r>
    <x v="42"/>
    <n v="-1"/>
    <s v="UCLA Undergrad"/>
    <s v="Undergraduate"/>
    <d v="2023-02-22T00:00:00"/>
    <s v="IPHONE37"/>
    <s v="IPHONE"/>
    <s v="IPHONE"/>
    <s v="Charger"/>
    <s v="CLICC Circ Desk"/>
    <s v="IPH-YRL-13"/>
  </r>
  <r>
    <x v="42"/>
    <n v="-1"/>
    <s v="UCLA Undergrad"/>
    <s v="Undergraduate"/>
    <d v="2023-02-22T00:00:00"/>
    <s v="IPHONE44"/>
    <s v="IPHONE"/>
    <s v="IPHONE"/>
    <s v="Charger"/>
    <s v="CLICC Circ Desk"/>
    <m/>
  </r>
  <r>
    <x v="42"/>
    <n v="-1"/>
    <s v="UCLA Undergrad"/>
    <s v="Undergraduate"/>
    <d v="2023-02-22T00:00:00"/>
    <s v="IPHONE48"/>
    <s v="IPHONE"/>
    <s v="IPHONE"/>
    <s v="Charger"/>
    <s v="CLICC Circ Desk"/>
    <s v="IPH-POW-04"/>
  </r>
  <r>
    <x v="42"/>
    <n v="-1"/>
    <s v="UCLA Undergrad"/>
    <s v="Undergraduate"/>
    <d v="2023-02-22T00:00:00"/>
    <s v="IPHONE52"/>
    <s v="IPHONE"/>
    <s v="IPHONE"/>
    <s v="Charger"/>
    <s v="CLICC Circ Desk"/>
    <s v="IPH-POW-08"/>
  </r>
  <r>
    <x v="42"/>
    <n v="-1"/>
    <s v="UCLA Undergrad"/>
    <s v="Undergraduate"/>
    <d v="2023-02-22T00:00:00"/>
    <s v="IPHONE54"/>
    <s v="IPHONE"/>
    <s v="IPHONE"/>
    <s v="Charger"/>
    <s v="CLICC Circ Desk"/>
    <s v="IPH-POW-10"/>
  </r>
  <r>
    <x v="42"/>
    <n v="-1"/>
    <s v="UCLA Undergrad"/>
    <s v="Undergraduate"/>
    <d v="2023-02-22T00:00:00"/>
    <s v="IPHONE57"/>
    <s v="IPHONE"/>
    <s v="IPHONE"/>
    <s v="Charger"/>
    <s v="Biomed Circ Desk"/>
    <s v="IPH-BIO-01"/>
  </r>
  <r>
    <x v="42"/>
    <n v="-1"/>
    <s v="UCLA Undergrad"/>
    <s v="Undergraduate"/>
    <d v="2023-02-22T00:00:00"/>
    <s v="IPHONE78"/>
    <s v="IPHONE"/>
    <s v="IPHONE"/>
    <s v="Charger"/>
    <s v="CLICC Circ Desk"/>
    <m/>
  </r>
  <r>
    <x v="42"/>
    <n v="-1"/>
    <s v="UCLA Undergrad"/>
    <s v="Undergraduate"/>
    <d v="2023-02-22T00:00:00"/>
    <s v="MACCHRG42"/>
    <s v="MACCHRG"/>
    <s v="MACCHRG"/>
    <s v="Charger"/>
    <s v="CLICC Circ Desk"/>
    <s v="MAGT-YRL-04"/>
  </r>
  <r>
    <x v="42"/>
    <n v="-1"/>
    <s v="UCLA Undergrad"/>
    <s v="Undergraduate"/>
    <d v="2023-02-22T00:00:00"/>
    <s v="MACCHRG53"/>
    <s v="MACCHRG"/>
    <s v="MACCHRG"/>
    <s v="Charger"/>
    <s v="CLICC Circ Desk"/>
    <s v="MAGT-POW-07"/>
  </r>
  <r>
    <x v="42"/>
    <n v="-1"/>
    <s v="UCLA Undergrad"/>
    <s v="Undergraduate"/>
    <d v="2023-02-22T00:00:00"/>
    <s v="MACUSBC05"/>
    <s v="MACUSBC"/>
    <s v="MACUSBC"/>
    <s v="Charger"/>
    <s v="CLICC Circ Desk"/>
    <s v="USBC-YRL-01"/>
  </r>
  <r>
    <x v="42"/>
    <n v="-1"/>
    <s v="UCLA Undergrad"/>
    <s v="Undergraduate"/>
    <d v="2023-02-22T00:00:00"/>
    <s v="MACUSBC06"/>
    <s v="MACUSBC"/>
    <s v="MACUSBC"/>
    <s v="Charger"/>
    <s v="CLICC Circ Desk"/>
    <s v="USBC-YRL-02"/>
  </r>
  <r>
    <x v="42"/>
    <n v="-1"/>
    <s v="UCLA Undergrad"/>
    <s v="Undergraduate"/>
    <d v="2023-02-22T00:00:00"/>
    <s v="MACUSBC07"/>
    <s v="MACUSBC"/>
    <s v="MACUSBC"/>
    <s v="Charger"/>
    <s v="CLICC Circ Desk"/>
    <s v="USBC-YRL-03"/>
  </r>
  <r>
    <x v="42"/>
    <n v="-1"/>
    <s v="UCLA Undergrad"/>
    <s v="Undergraduate"/>
    <d v="2023-02-22T00:00:00"/>
    <s v="MACUSBC08"/>
    <s v="MACUSBC"/>
    <s v="MACUSBC"/>
    <s v="Charger"/>
    <s v="CLICC Circ Desk"/>
    <s v="USBC-YRL-04"/>
  </r>
  <r>
    <x v="42"/>
    <n v="-1"/>
    <s v="UCLA Undergrad"/>
    <s v="Undergraduate"/>
    <d v="2023-02-22T00:00:00"/>
    <s v="MACUSBC09"/>
    <s v="MACUSBC"/>
    <s v="MACUSBC"/>
    <s v="Charger"/>
    <s v="CLICC Circ Desk"/>
    <s v="USBC-YRL-05"/>
  </r>
  <r>
    <x v="42"/>
    <n v="-1"/>
    <s v="UCLA Undergrad"/>
    <s v="Undergraduate"/>
    <d v="2023-02-22T00:00:00"/>
    <s v="MACUSBC19"/>
    <s v="MACUSBC"/>
    <s v="MACUSBC"/>
    <s v="Charger"/>
    <s v="CLICC Circ Desk"/>
    <s v="USBC-POW-02"/>
  </r>
  <r>
    <x v="42"/>
    <n v="-1"/>
    <s v="UCLA Undergrad"/>
    <s v="Undergraduate"/>
    <d v="2023-02-22T00:00:00"/>
    <s v="MACUSBC23"/>
    <s v="MACUSBC"/>
    <s v="MACUSBC"/>
    <s v="Charger"/>
    <s v="CLICC Circ Desk"/>
    <s v="USBC-POW-06"/>
  </r>
  <r>
    <x v="42"/>
    <n v="-1"/>
    <s v="UCLA Undergrad"/>
    <s v="Undergraduate"/>
    <d v="2023-02-22T00:00:00"/>
    <s v="MACUSBC24"/>
    <s v="MACUSBC"/>
    <s v="MACUSBC"/>
    <s v="Charger"/>
    <s v="CLICC Circ Desk"/>
    <s v="USBC-POW-07"/>
  </r>
  <r>
    <x v="42"/>
    <n v="-1"/>
    <s v="UCLA Undergrad"/>
    <s v="Undergraduate"/>
    <d v="2023-02-22T00:00:00"/>
    <s v="MACUSBC25"/>
    <s v="MACUSBC"/>
    <s v="MACUSBC"/>
    <s v="Charger"/>
    <s v="CLICC Circ Desk"/>
    <s v="USBC-POW-08"/>
  </r>
  <r>
    <x v="42"/>
    <n v="-1"/>
    <s v="UCLA Undergrad"/>
    <s v="Undergraduate"/>
    <d v="2023-02-22T00:00:00"/>
    <s v="OLDMACCHRG06"/>
    <s v="OLDMACCHRG"/>
    <s v="OLDMACCHRG"/>
    <s v="Charger"/>
    <s v="SEL Boelter Circ Desk"/>
    <s v="MAGL-BOE-01"/>
  </r>
  <r>
    <x v="42"/>
    <n v="-1"/>
    <s v="UCLA Undergrad"/>
    <s v="Undergraduate"/>
    <d v="2023-02-22T00:00:00"/>
    <s v="OMNI15"/>
    <s v="OMNI"/>
    <s v="OMNI"/>
    <s v="Charger"/>
    <s v="SEL Boelter Circ Desk"/>
    <s v="OMN-BOE-05"/>
  </r>
  <r>
    <x v="42"/>
    <n v="-1"/>
    <s v="UCLA Undergrad"/>
    <s v="Undergraduate"/>
    <d v="2023-02-22T00:00:00"/>
    <s v="OMNI18"/>
    <s v="OMNI"/>
    <s v="OMNI"/>
    <s v="Charger"/>
    <s v="SEL Boelter Circ Desk"/>
    <s v="OMN-BOE-08"/>
  </r>
  <r>
    <x v="42"/>
    <n v="-1"/>
    <s v="UCLA Undergrad"/>
    <s v="Undergraduate"/>
    <d v="2023-02-22T00:00:00"/>
    <s v="OMNI34"/>
    <s v="OMNI"/>
    <s v="OMNI"/>
    <s v="Charger"/>
    <s v="CLICC Circ Desk"/>
    <s v="OMN-YRL-04"/>
  </r>
  <r>
    <x v="42"/>
    <n v="-1"/>
    <s v="UCLA Undergrad"/>
    <s v="Undergraduate"/>
    <d v="2023-02-22T00:00:00"/>
    <s v="OMNI42"/>
    <s v="OMNI"/>
    <s v="OMNI"/>
    <s v="Charger"/>
    <s v="CLICC Circ Desk"/>
    <m/>
  </r>
  <r>
    <x v="42"/>
    <n v="-1"/>
    <s v="UCLA Undergrad"/>
    <s v="Undergraduate"/>
    <d v="2023-02-22T00:00:00"/>
    <s v="UVGA17"/>
    <s v="UVGA"/>
    <s v="UVGA"/>
    <s v="Cable"/>
    <s v="CLICC Circ Desk"/>
    <m/>
  </r>
  <r>
    <x v="42"/>
    <n v="-1"/>
    <s v="UCLA Undergrad"/>
    <s v="Undergraduate"/>
    <d v="2023-02-22T00:00:00"/>
    <s v="WALLADPT04"/>
    <s v="WALLADPT"/>
    <s v="WALLADPT"/>
    <s v="Charger"/>
    <s v="SEL Boelter Circ Desk"/>
    <s v="ADP-BOE-02"/>
  </r>
  <r>
    <x v="42"/>
    <n v="-1"/>
    <s v="UCLA Undergrad"/>
    <s v="Undergraduate"/>
    <d v="2023-02-22T00:00:00"/>
    <s v="WALLADPT05"/>
    <s v="WALLADPT"/>
    <s v="WALLADPT"/>
    <s v="Charger"/>
    <s v="SEL Boelter Circ Desk"/>
    <s v="ADP-BOE-03"/>
  </r>
  <r>
    <x v="42"/>
    <n v="-1"/>
    <s v="UCLA Undergrad"/>
    <s v="Undergraduate"/>
    <d v="2023-02-22T00:00:00"/>
    <s v="WALLADPT06"/>
    <s v="WALLADPT"/>
    <s v="WALLADPT"/>
    <s v="Charger"/>
    <s v="SEL Boelter Circ Desk"/>
    <s v="ADP-BOE-04"/>
  </r>
  <r>
    <x v="42"/>
    <n v="-1"/>
    <s v="UCLA Undergrad"/>
    <s v="Undergraduate"/>
    <d v="2023-02-22T00:00:00"/>
    <s v="WALLADPT07"/>
    <s v="WALLADPT"/>
    <s v="WALLADPT"/>
    <s v="Charger"/>
    <s v="SEL Boelter Circ Desk"/>
    <s v="ADP-BOE-05"/>
  </r>
  <r>
    <x v="42"/>
    <n v="-1"/>
    <s v="UCLA Undergrad"/>
    <s v="Undergraduate"/>
    <d v="2023-02-22T00:00:00"/>
    <s v="WALLADPT12"/>
    <s v="WALLADPT"/>
    <s v="WALLADPT"/>
    <s v="Charger"/>
    <s v="CLICC Circ Desk"/>
    <s v="ADP-POW-01"/>
  </r>
  <r>
    <x v="42"/>
    <n v="-1"/>
    <s v="UCLA Undergrad"/>
    <s v="Undergraduate"/>
    <d v="2023-02-22T00:00:00"/>
    <s v="WALLADPT32"/>
    <s v="WALLADPT"/>
    <s v="WALLADPT"/>
    <s v="Charger"/>
    <s v="CLICC Circ Desk"/>
    <m/>
  </r>
  <r>
    <x v="42"/>
    <n v="-1"/>
    <s v="UCLA Undergrad"/>
    <s v="Undergraduate"/>
    <d v="2023-02-22T00:00:00"/>
    <s v="WALLADPT39"/>
    <s v="WALLADPT"/>
    <s v="WALLADPT"/>
    <s v="Charger"/>
    <s v="CLICC Circ Desk"/>
    <m/>
  </r>
  <r>
    <x v="42"/>
    <n v="-1"/>
    <s v="UCLA Undergrad"/>
    <s v="Undergraduate"/>
    <d v="2023-02-22T00:00:00"/>
    <s v="WALLADPT40"/>
    <s v="WALLADPT"/>
    <s v="WALLADPT"/>
    <s v="Charger"/>
    <s v="CLICC Circ Desk"/>
    <m/>
  </r>
  <r>
    <x v="42"/>
    <n v="-1"/>
    <s v="UCLA Undergrad"/>
    <s v="Undergraduate"/>
    <d v="2023-02-22T00:00:00"/>
    <s v="WALLADPT41"/>
    <s v="WALLADPT"/>
    <s v="WALLADPT"/>
    <s v="Charger"/>
    <s v="CLICC Circ Desk"/>
    <m/>
  </r>
  <r>
    <x v="42"/>
    <n v="-1"/>
    <s v="UCLA Undergrad"/>
    <s v="Undergraduate"/>
    <d v="2023-02-22T00:00:00"/>
    <s v="WALLADPT42"/>
    <s v="WALLADPT"/>
    <s v="WALLADPT"/>
    <s v="Charger"/>
    <s v="CLICC Circ Desk"/>
    <m/>
  </r>
  <r>
    <x v="42"/>
    <n v="-1"/>
    <s v="UCLA Undergrad"/>
    <s v="Undergraduate"/>
    <d v="2023-02-22T00:00:00"/>
    <s v="WALLADPT45"/>
    <s v="WALLADPT"/>
    <s v="WALLADPT"/>
    <s v="Charger"/>
    <s v="CLICC Circ Desk"/>
    <m/>
  </r>
  <r>
    <x v="42"/>
    <n v="-1"/>
    <s v="UCLA Undergrad"/>
    <s v="Undergraduate"/>
    <d v="2023-02-22T00:00:00"/>
    <s v="WALLADPT49"/>
    <s v="WALLADPT"/>
    <s v="WALLADPT"/>
    <s v="Charger"/>
    <s v="CLICC Circ Desk"/>
    <m/>
  </r>
  <r>
    <x v="42"/>
    <n v="-1"/>
    <s v="UCLA Undergrad"/>
    <s v="Undergraduate"/>
    <d v="2023-03-01T00:00:00"/>
    <s v="CBK035"/>
    <s v="CBK"/>
    <s v="ChromeBook"/>
    <s v="Device"/>
    <s v="Default Circulation Desk"/>
    <s v="CPOW-01"/>
  </r>
  <r>
    <x v="42"/>
    <n v="-1"/>
    <s v="UCLA Undergrad"/>
    <s v="Undergraduate"/>
    <d v="2023-03-01T00:00:00"/>
    <s v="CBK096"/>
    <s v="CBK"/>
    <s v="ChromeBook"/>
    <s v="Device"/>
    <s v="CLICC Circ Desk"/>
    <s v="CYRL-22"/>
  </r>
  <r>
    <x v="42"/>
    <n v="-1"/>
    <s v="UCLA Undergrad"/>
    <s v="Undergraduate"/>
    <d v="2023-03-01T00:00:00"/>
    <s v="CBK403"/>
    <s v="CBK"/>
    <s v="ChromeBook"/>
    <s v="Device"/>
    <s v="CLICC Circ Desk"/>
    <s v="CBK-CLICC-154"/>
  </r>
  <r>
    <x v="42"/>
    <n v="-1"/>
    <s v="UCLA Undergrad"/>
    <s v="Undergraduate"/>
    <d v="2023-03-01T00:00:00"/>
    <s v="CLICC-ML-2007"/>
    <s v="CLICC-ML"/>
    <s v="MacBook"/>
    <s v="Device"/>
    <s v="CLICC Circ Desk"/>
    <s v="CLICC-ML-2007"/>
  </r>
  <r>
    <x v="42"/>
    <n v="-1"/>
    <s v="UCLA Undergrad"/>
    <s v="Undergraduate"/>
    <d v="2023-03-01T00:00:00"/>
    <s v="CLICC-ML-2010"/>
    <s v="CLICC-ML"/>
    <s v="MacBook"/>
    <s v="Device"/>
    <s v="CLICC Circ Desk"/>
    <s v="CLICC-ML-2010"/>
  </r>
  <r>
    <x v="42"/>
    <n v="-1"/>
    <s v="UCLA Undergrad"/>
    <s v="Undergraduate"/>
    <d v="2023-03-01T00:00:00"/>
    <s v="CLICC-ML-2048"/>
    <s v="CLICC-ML"/>
    <s v="MacBook"/>
    <s v="Device"/>
    <s v="CLICC Circ Desk"/>
    <s v="CLICC-ML-2048"/>
  </r>
  <r>
    <x v="42"/>
    <n v="-1"/>
    <s v="UCLA Undergrad"/>
    <s v="Undergraduate"/>
    <d v="2023-03-01T00:00:00"/>
    <s v="CLICC-MM-0220"/>
    <s v="CLICC-MM"/>
    <s v="iPad"/>
    <s v="Device"/>
    <s v="CLICC Circ Desk"/>
    <s v="ITS iPad 14"/>
  </r>
  <r>
    <x v="42"/>
    <n v="-1"/>
    <s v="UCLA Undergrad"/>
    <s v="Undergraduate"/>
    <d v="2023-03-01T00:00:00"/>
    <s v="HP-141"/>
    <s v="HP"/>
    <s v="HP Laptop"/>
    <s v="Device"/>
    <s v="CLICC Circ Desk"/>
    <s v="WL-PC2-30"/>
  </r>
  <r>
    <x v="42"/>
    <n v="-1"/>
    <s v="UCLA Undergrad"/>
    <s v="Undergraduate"/>
    <d v="2023-03-01T00:00:00"/>
    <s v="HP-155"/>
    <s v="HP"/>
    <s v="HP Laptop"/>
    <s v="Device"/>
    <s v="CLICC Circ Desk"/>
    <s v="WL-LAB-04"/>
  </r>
  <r>
    <x v="42"/>
    <n v="-1"/>
    <s v="UCLA Undergrad"/>
    <s v="Undergraduate"/>
    <d v="2023-03-07T00:00:00"/>
    <s v="CLICC-ML-0116"/>
    <s v="CLICC-ML"/>
    <s v="MacBook"/>
    <s v="Device"/>
    <s v="CLICC Circ Desk"/>
    <s v="ITS MacBook 160"/>
  </r>
  <r>
    <x v="42"/>
    <n v="-1"/>
    <s v="UCLA Undergrad"/>
    <s v="Undergraduate"/>
    <d v="2023-03-07T00:00:00"/>
    <s v="HP152"/>
    <s v="HP"/>
    <s v="HP Laptop"/>
    <s v="Device"/>
    <s v="CLICC Circ Desk"/>
    <s v="WL-LAB-01"/>
  </r>
  <r>
    <x v="42"/>
    <n v="-1"/>
    <s v="UCLA Undergrad"/>
    <s v="Undergraduate"/>
    <d v="2023-03-08T00:00:00"/>
    <s v="CLICC-ML-0094"/>
    <s v="CLICC-ML"/>
    <s v="MacBook"/>
    <s v="Device"/>
    <s v="CLICC Circ Desk"/>
    <s v="ITS MacBook 93"/>
  </r>
  <r>
    <x v="42"/>
    <n v="-1"/>
    <s v="UCLA Undergrad"/>
    <s v="Undergraduate"/>
    <d v="2023-03-08T00:00:00"/>
    <s v="CLICC-ML-0121"/>
    <s v="CLICC-ML"/>
    <s v="MacBook"/>
    <s v="Device"/>
    <s v="CLICC Circ Desk"/>
    <s v="ITS MacBook 46"/>
  </r>
  <r>
    <x v="42"/>
    <n v="-1"/>
    <s v="UCLA Undergrad"/>
    <s v="Undergraduate"/>
    <d v="2023-03-08T00:00:00"/>
    <s v="CLICC-ML-2013"/>
    <s v="CLICC-ML"/>
    <s v="MacBook"/>
    <s v="Device"/>
    <s v="CLICC Circ Desk"/>
    <s v="CLICC-ML-2013"/>
  </r>
  <r>
    <x v="42"/>
    <n v="-1"/>
    <s v="UCLA Undergrad"/>
    <s v="Undergraduate"/>
    <d v="2023-03-08T00:00:00"/>
    <s v="CLICC-ML-2048"/>
    <s v="CLICC-ML"/>
    <s v="MacBook"/>
    <s v="Device"/>
    <s v="CLICC Circ Desk"/>
    <s v="CLICC-ML-2048"/>
  </r>
  <r>
    <x v="42"/>
    <n v="-1"/>
    <s v="UCLA Undergrad"/>
    <s v="Undergraduate"/>
    <d v="2023-03-08T00:00:00"/>
    <s v="CLICC-ML-2057"/>
    <s v="CLICC-ML"/>
    <s v="MacBook"/>
    <s v="Device"/>
    <s v="CLICC Circ Desk"/>
    <s v="CLICC-ML-2057"/>
  </r>
  <r>
    <x v="42"/>
    <n v="-1"/>
    <s v="UCLA Undergrad"/>
    <s v="Undergraduate"/>
    <d v="2023-03-08T00:00:00"/>
    <s v="CLICC-ML-2065"/>
    <s v="CLICC-ML"/>
    <s v="MacBook"/>
    <s v="Device"/>
    <s v="CLICC Circ Desk"/>
    <s v="CLICC-ML-2065"/>
  </r>
  <r>
    <x v="42"/>
    <n v="-1"/>
    <s v="UCLA Undergrad"/>
    <s v="Undergraduate"/>
    <d v="2023-03-08T00:00:00"/>
    <s v="CLICC-MM-058"/>
    <s v="CLICC-MM"/>
    <s v="iPad"/>
    <s v="Device"/>
    <s v="CLICC Circ Desk"/>
    <m/>
  </r>
  <r>
    <x v="42"/>
    <n v="-1"/>
    <s v="UCLA Undergrad"/>
    <s v="Undergraduate"/>
    <d v="2023-03-08T00:00:00"/>
    <s v="HP010"/>
    <s v="HP"/>
    <s v="HP Laptop"/>
    <s v="Device"/>
    <s v="CLICC Circ Desk"/>
    <s v="WL-BIO-10"/>
  </r>
  <r>
    <x v="42"/>
    <n v="-1"/>
    <s v="UCLA Undergrad"/>
    <s v="Undergraduate"/>
    <d v="2023-03-08T00:00:00"/>
    <s v="HP100"/>
    <s v="HP"/>
    <s v="HP Laptop"/>
    <s v="Device"/>
    <s v="CLICC Circ Desk"/>
    <s v="WL-POW-09"/>
  </r>
  <r>
    <x v="42"/>
    <n v="-1"/>
    <s v="UCLA Undergrad"/>
    <s v="Undergraduate"/>
    <d v="2023-03-08T00:00:00"/>
    <s v="HP104"/>
    <s v="HP"/>
    <s v="HP Laptop"/>
    <s v="Device"/>
    <s v="CLICC Circ Desk"/>
    <s v="W-POW-13"/>
  </r>
  <r>
    <x v="42"/>
    <n v="-1"/>
    <s v="UCLA Undergrad"/>
    <s v="Undergraduate"/>
    <d v="2023-03-15T00:00:00"/>
    <s v="CBK103"/>
    <s v="CBK"/>
    <s v="ChromeBook"/>
    <s v="Device"/>
    <s v="CLICC Circ Desk"/>
    <s v="CBCR-24"/>
  </r>
  <r>
    <x v="43"/>
    <n v="-1"/>
    <s v="Access Only"/>
    <s v="External 10 + Access"/>
    <d v="2023-02-23T00:00:00"/>
    <s v="CBK013"/>
    <s v="CBK"/>
    <s v="ChromeBook"/>
    <s v="Device"/>
    <s v="Powell Circ Desk"/>
    <s v="CBK-013"/>
  </r>
  <r>
    <x v="43"/>
    <n v="-1"/>
    <s v="UCLA Graduate"/>
    <s v="Graduate"/>
    <d v="2023-02-23T00:00:00"/>
    <s v="HDMIC20"/>
    <s v="HDMIC"/>
    <s v="HDMIC"/>
    <s v="Cable"/>
    <s v="CLICC Circ Desk"/>
    <s v="HDMC-YRL-12"/>
  </r>
  <r>
    <x v="43"/>
    <n v="-1"/>
    <s v="UCLA Graduate"/>
    <s v="Graduate"/>
    <d v="2023-02-23T00:00:00"/>
    <s v="HDST12"/>
    <s v="HDST"/>
    <s v="Headphones"/>
    <s v="Accessory"/>
    <s v="CLICC Circ Desk"/>
    <s v="HDS-POW-01"/>
  </r>
  <r>
    <x v="43"/>
    <n v="-1"/>
    <s v="UCLA Graduate"/>
    <s v="Graduate"/>
    <d v="2023-02-23T00:00:00"/>
    <s v="HDST16"/>
    <s v="HDST"/>
    <s v="Headphones"/>
    <s v="Accessory"/>
    <s v="CLICC Circ Desk"/>
    <s v="HDS-POW-05"/>
  </r>
  <r>
    <x v="43"/>
    <n v="-1"/>
    <s v="UCLA Graduate"/>
    <s v="Graduate"/>
    <d v="2023-02-23T00:00:00"/>
    <s v="IPHONE20"/>
    <s v="IPHONE"/>
    <s v="IPHONE"/>
    <s v="Charger"/>
    <s v="SEL Boelter Circ Desk"/>
    <s v="IPH-BOE-04"/>
  </r>
  <r>
    <x v="43"/>
    <n v="-1"/>
    <s v="UCLA Graduate"/>
    <s v="Graduate"/>
    <d v="2023-02-23T00:00:00"/>
    <s v="IPHONE33"/>
    <s v="IPHONE"/>
    <s v="IPHONE"/>
    <s v="Charger"/>
    <s v="CLICC Circ Desk"/>
    <s v="IPH-YRL-09"/>
  </r>
  <r>
    <x v="43"/>
    <n v="-1"/>
    <s v="UCLA Graduate"/>
    <s v="Graduate"/>
    <d v="2023-02-23T00:00:00"/>
    <s v="IPHONE34"/>
    <s v="IPHONE"/>
    <s v="IPHONE"/>
    <s v="Charger"/>
    <s v="CLICC Circ Desk"/>
    <s v="IPH-YRL-10"/>
  </r>
  <r>
    <x v="43"/>
    <n v="-1"/>
    <s v="UCLA Graduate"/>
    <s v="Graduate"/>
    <d v="2023-02-23T00:00:00"/>
    <s v="IPHONE54"/>
    <s v="IPHONE"/>
    <s v="IPHONE"/>
    <s v="Charger"/>
    <s v="CLICC Circ Desk"/>
    <s v="IPH-POW-10"/>
  </r>
  <r>
    <x v="43"/>
    <n v="-1"/>
    <s v="UCLA Graduate"/>
    <s v="Graduate"/>
    <d v="2023-02-23T00:00:00"/>
    <s v="IPHONE57"/>
    <s v="IPHONE"/>
    <s v="IPHONE"/>
    <s v="Charger"/>
    <s v="Biomed Circ Desk"/>
    <s v="IPH-BIO-01"/>
  </r>
  <r>
    <x v="43"/>
    <n v="-1"/>
    <s v="UCLA Graduate"/>
    <s v="Graduate"/>
    <d v="2023-02-23T00:00:00"/>
    <s v="IPHONE60"/>
    <s v="IPHONE"/>
    <s v="IPHONE"/>
    <s v="Charger"/>
    <s v="Biomed Circ Desk"/>
    <s v="IPH-BIO-04"/>
  </r>
  <r>
    <x v="43"/>
    <n v="-1"/>
    <s v="UCLA Graduate"/>
    <s v="Graduate"/>
    <d v="2023-02-23T00:00:00"/>
    <s v="MACCHRG63"/>
    <s v="MACCHRG"/>
    <s v="MACCHRG"/>
    <s v="Charger"/>
    <s v="Biomed Circ Desk"/>
    <s v="MAGT-BIO-02"/>
  </r>
  <r>
    <x v="43"/>
    <n v="-1"/>
    <s v="UCLA Graduate"/>
    <s v="Graduate"/>
    <d v="2023-02-23T00:00:00"/>
    <s v="MACUSBC23"/>
    <s v="MACUSBC"/>
    <s v="MACUSBC"/>
    <s v="Charger"/>
    <s v="CLICC Circ Desk"/>
    <s v="USBC-POW-06"/>
  </r>
  <r>
    <x v="43"/>
    <n v="-1"/>
    <s v="UCLA Graduate"/>
    <s v="Graduate"/>
    <d v="2023-02-23T00:00:00"/>
    <s v="OMNI19"/>
    <s v="OMNI"/>
    <s v="OMNI"/>
    <s v="Charger"/>
    <s v="SEL Boelter Circ Desk"/>
    <s v="OMN-BOE-09"/>
  </r>
  <r>
    <x v="43"/>
    <n v="-1"/>
    <s v="UCLA Graduate"/>
    <s v="Graduate"/>
    <d v="2023-02-23T00:00:00"/>
    <s v="UHDMI10"/>
    <s v="UHDMI"/>
    <s v="UHDMI"/>
    <s v="Cable"/>
    <s v="CLICC Circ Desk"/>
    <m/>
  </r>
  <r>
    <x v="43"/>
    <n v="-1"/>
    <s v="UCLA Graduate"/>
    <s v="Graduate"/>
    <d v="2023-02-23T00:00:00"/>
    <s v="WALLADPT09"/>
    <s v="WALLADPT"/>
    <s v="WALLADPT"/>
    <s v="Charger"/>
    <s v="SEL Boelter Circ Desk"/>
    <s v="ADP-BOE-07"/>
  </r>
  <r>
    <x v="43"/>
    <n v="-1"/>
    <s v="UCLA Graduate"/>
    <s v="Graduate"/>
    <d v="2023-02-23T00:00:00"/>
    <s v="WALLADPT20"/>
    <s v="WALLADPT"/>
    <s v="WALLADPT"/>
    <s v="Charger"/>
    <s v="Biomed Circ Desk"/>
    <s v="ADP-BIO-04"/>
  </r>
  <r>
    <x v="43"/>
    <n v="-1"/>
    <s v="UCLA Graduate"/>
    <s v="Graduate"/>
    <d v="2023-02-23T00:00:00"/>
    <s v="WALLADPT29"/>
    <s v="WALLADPT"/>
    <s v="WALLADPT"/>
    <s v="Charger"/>
    <s v="CLICC Circ Desk"/>
    <m/>
  </r>
  <r>
    <x v="43"/>
    <n v="-1"/>
    <s v="UCLA Graduate"/>
    <s v="Graduate"/>
    <d v="2023-02-23T00:00:00"/>
    <s v="WALLADPT42"/>
    <s v="WALLADPT"/>
    <s v="WALLADPT"/>
    <s v="Charger"/>
    <s v="CLICC Circ Desk"/>
    <m/>
  </r>
  <r>
    <x v="43"/>
    <n v="-1"/>
    <s v="UCLA Graduate"/>
    <s v="Graduate"/>
    <d v="2023-02-23T00:00:00"/>
    <s v="WALLADPT48"/>
    <s v="WALLADPT"/>
    <s v="WALLADPT"/>
    <s v="Charger"/>
    <s v="CLICC Circ Desk"/>
    <m/>
  </r>
  <r>
    <x v="43"/>
    <n v="-1"/>
    <s v="UCLA Graduate"/>
    <s v="Graduate"/>
    <d v="2023-03-02T00:00:00"/>
    <s v="CBK263"/>
    <s v="CBK"/>
    <s v="ChromeBook"/>
    <s v="Device"/>
    <s v="CLICC Circ Desk"/>
    <s v="CBK-CLICC-14"/>
  </r>
  <r>
    <x v="43"/>
    <n v="-1"/>
    <s v="UCLA Graduate"/>
    <s v="Graduate"/>
    <d v="2023-03-02T00:00:00"/>
    <s v="CLICC-ML-0032"/>
    <s v="CLICC-ML"/>
    <s v="MacBook"/>
    <s v="Device"/>
    <s v="CLICC Circ Desk"/>
    <s v="ITS MacBook 123"/>
  </r>
  <r>
    <x v="43"/>
    <n v="-1"/>
    <s v="UCLA Graduate"/>
    <s v="Graduate"/>
    <d v="2023-03-02T00:00:00"/>
    <s v="CLICC-ML-0136"/>
    <s v="CLICC-ML"/>
    <s v="MacBook"/>
    <s v="Device"/>
    <s v="CLICC Circ Desk"/>
    <s v="ITS MacBook 86"/>
  </r>
  <r>
    <x v="43"/>
    <n v="-1"/>
    <s v="UCLA Graduate"/>
    <s v="Graduate"/>
    <d v="2023-03-02T00:00:00"/>
    <s v="CLICC-ML-0139"/>
    <s v="CLICC-ML"/>
    <s v="MacBook"/>
    <s v="Device"/>
    <s v="CLICC Circ Desk"/>
    <s v="ITS MacBook 122"/>
  </r>
  <r>
    <x v="43"/>
    <n v="-1"/>
    <s v="UCLA Graduate"/>
    <s v="Graduate"/>
    <d v="2023-03-02T00:00:00"/>
    <s v="CLICC-ML-2031"/>
    <s v="CLICC-ML"/>
    <s v="MacBook"/>
    <s v="Device"/>
    <s v="CLICC Circ Desk"/>
    <s v="CLICC-ML-2031"/>
  </r>
  <r>
    <x v="43"/>
    <n v="-1"/>
    <s v="UCLA Graduate"/>
    <s v="Graduate"/>
    <d v="2023-03-08T00:00:00"/>
    <s v="CLICC-ML-2086"/>
    <s v="CLICC-ML"/>
    <s v="MacBook"/>
    <s v="Device"/>
    <s v="CLICC Circ Desk"/>
    <s v="CLICC-ML-2086"/>
  </r>
  <r>
    <x v="43"/>
    <n v="-1"/>
    <s v="UCLA Graduate"/>
    <s v="Graduate"/>
    <d v="2023-03-08T00:00:00"/>
    <s v="HP-102"/>
    <s v="HP"/>
    <s v="HP Laptop"/>
    <s v="Device"/>
    <s v="CLICC Circ Desk"/>
    <s v="W-POW-11"/>
  </r>
  <r>
    <x v="43"/>
    <n v="-1"/>
    <s v="UCLA Graduate"/>
    <s v="Graduate"/>
    <d v="2023-03-09T00:00:00"/>
    <s v="CLICC-ML-0077"/>
    <s v="CLICC-ML"/>
    <s v="MacBook"/>
    <s v="Device"/>
    <s v="CLICC Circ Desk"/>
    <s v="ITS MacBook 132"/>
  </r>
  <r>
    <x v="43"/>
    <n v="-1"/>
    <s v="UCLA Graduate"/>
    <s v="Graduate"/>
    <d v="2023-03-09T00:00:00"/>
    <s v="CLICC-ML-0103"/>
    <s v="CLICC-ML"/>
    <s v="MacBook"/>
    <s v="Device"/>
    <s v="CLICC Circ Desk"/>
    <s v="ITS MacBook 77"/>
  </r>
  <r>
    <x v="43"/>
    <n v="-1"/>
    <s v="UCLA Graduate"/>
    <s v="Graduate"/>
    <d v="2023-03-09T00:00:00"/>
    <s v="CLICC-ML-2063"/>
    <s v="CLICC-ML"/>
    <s v="MacBook"/>
    <s v="Device"/>
    <s v="CLICC Circ Desk"/>
    <s v="CLICC-ML-2063"/>
  </r>
  <r>
    <x v="43"/>
    <n v="-1"/>
    <s v="UCLA Graduate"/>
    <s v="Graduate"/>
    <d v="2023-03-09T00:00:00"/>
    <s v="CLICC-MM-0122"/>
    <s v="CLICC-MM"/>
    <s v="iPad"/>
    <s v="Device"/>
    <s v="CLICC Circ Desk"/>
    <s v="ITS iPad 207"/>
  </r>
  <r>
    <x v="43"/>
    <n v="-1"/>
    <s v="UCLA Graduate"/>
    <s v="Graduate"/>
    <d v="2023-03-09T00:00:00"/>
    <s v="CLICC-MM-0229"/>
    <s v="CLICC-MM"/>
    <s v="iPad"/>
    <s v="Device"/>
    <s v="CLICC Circ Desk"/>
    <s v="ITS iPad 27"/>
  </r>
  <r>
    <x v="43"/>
    <n v="-1"/>
    <s v="UCLA Graduate"/>
    <s v="Graduate"/>
    <d v="2023-03-09T00:00:00"/>
    <s v="CLICC-MM-061"/>
    <s v="CLICC-MM"/>
    <s v="iPad"/>
    <s v="Device"/>
    <s v="CLICC Circ Desk"/>
    <m/>
  </r>
  <r>
    <x v="43"/>
    <n v="-1"/>
    <s v="UCLA Graduate"/>
    <s v="Graduate"/>
    <d v="2023-03-09T00:00:00"/>
    <s v="HP-086"/>
    <s v="HP"/>
    <s v="HP Laptop"/>
    <s v="Device"/>
    <s v="CLICC Circ Desk"/>
    <s v="WL-RC2-16"/>
  </r>
  <r>
    <x v="43"/>
    <n v="-1"/>
    <s v="UCLA Law Grad"/>
    <s v="Graduate"/>
    <d v="2023-03-09T00:00:00"/>
    <s v="CLICC-MM-0224"/>
    <s v="CLICC-MM"/>
    <s v="iPad"/>
    <s v="Device"/>
    <s v="CLICC Circ Desk"/>
    <s v="ITS iPad 286"/>
  </r>
  <r>
    <x v="43"/>
    <n v="-1"/>
    <s v="UCLA Music Grad"/>
    <s v="Graduate"/>
    <d v="2023-02-23T00:00:00"/>
    <s v="OMNI25"/>
    <s v="OMNI"/>
    <s v="OMNI"/>
    <s v="Charger"/>
    <s v="Music Circ Desk"/>
    <s v="OMN-MUS-05"/>
  </r>
  <r>
    <x v="43"/>
    <n v="-1"/>
    <s v="UCLA Staff"/>
    <s v="Staff"/>
    <d v="2023-02-23T00:00:00"/>
    <s v="HDST30"/>
    <s v="HDST"/>
    <s v="Headphones"/>
    <s v="Accessory"/>
    <s v="CLICC Circ Desk"/>
    <m/>
  </r>
  <r>
    <x v="43"/>
    <n v="-1"/>
    <s v="UCLA Undergrad"/>
    <s v="Undergraduate"/>
    <d v="2023-02-23T00:00:00"/>
    <s v="ANKER10"/>
    <s v="ANKER"/>
    <s v="ANKER"/>
    <s v="Charger"/>
    <s v="CLICC Circ Desk"/>
    <m/>
  </r>
  <r>
    <x v="43"/>
    <n v="-1"/>
    <s v="UCLA Undergrad"/>
    <s v="Undergraduate"/>
    <d v="2023-02-23T00:00:00"/>
    <s v="CALC09"/>
    <s v="CALC"/>
    <s v="CALC"/>
    <s v="Accessory"/>
    <s v="CLICC Circ Desk"/>
    <m/>
  </r>
  <r>
    <x v="43"/>
    <n v="-1"/>
    <s v="UCLA Undergrad"/>
    <s v="Undergraduate"/>
    <d v="2023-02-23T00:00:00"/>
    <s v="HDMIC18"/>
    <s v="HDMIC"/>
    <s v="HDMIC"/>
    <s v="Cable"/>
    <s v="CLICC Circ Desk"/>
    <s v="HDMC-YRL-10"/>
  </r>
  <r>
    <x v="43"/>
    <n v="-1"/>
    <s v="UCLA Undergrad"/>
    <s v="Undergraduate"/>
    <d v="2023-02-23T00:00:00"/>
    <s v="HDMIC20"/>
    <s v="HDMIC"/>
    <s v="HDMIC"/>
    <s v="Cable"/>
    <s v="CLICC Circ Desk"/>
    <s v="HDMC-YRL-12"/>
  </r>
  <r>
    <x v="43"/>
    <n v="-1"/>
    <s v="UCLA Undergrad"/>
    <s v="Undergraduate"/>
    <d v="2023-02-23T00:00:00"/>
    <s v="HDMIC30"/>
    <s v="HDMIC"/>
    <s v="HDMIC"/>
    <s v="Cable"/>
    <s v="CLICC Circ Desk"/>
    <s v="HDMC-POW-04"/>
  </r>
  <r>
    <x v="43"/>
    <n v="-1"/>
    <s v="UCLA Undergrad"/>
    <s v="Undergraduate"/>
    <d v="2023-02-23T00:00:00"/>
    <s v="HDST08"/>
    <s v="HDST"/>
    <s v="Headphones"/>
    <s v="Accessory"/>
    <s v="CLICC Circ Desk"/>
    <s v="HDS-YRL-02"/>
  </r>
  <r>
    <x v="43"/>
    <n v="-1"/>
    <s v="UCLA Undergrad"/>
    <s v="Undergraduate"/>
    <d v="2023-02-23T00:00:00"/>
    <s v="HDST11"/>
    <s v="HDST"/>
    <s v="Headphones"/>
    <s v="Accessory"/>
    <s v="CLICC Circ Desk"/>
    <s v="HDS-YRL-05"/>
  </r>
  <r>
    <x v="43"/>
    <n v="-1"/>
    <s v="UCLA Undergrad"/>
    <s v="Undergraduate"/>
    <d v="2023-02-23T00:00:00"/>
    <s v="HPUSBC05"/>
    <s v="HPUSBC"/>
    <s v="HPUSBC"/>
    <s v="Charger"/>
    <s v="SEL Boelter Circ Desk"/>
    <s v="HPUS-BOE-05"/>
  </r>
  <r>
    <x v="43"/>
    <n v="-1"/>
    <s v="UCLA Undergrad"/>
    <s v="Undergraduate"/>
    <d v="2023-02-23T00:00:00"/>
    <s v="HPUSBC12"/>
    <s v="HPUSBC"/>
    <s v="HPUSBC"/>
    <s v="Charger"/>
    <s v="SEL Boelter Circ Desk"/>
    <m/>
  </r>
  <r>
    <x v="43"/>
    <n v="-1"/>
    <s v="UCLA Undergrad"/>
    <s v="Undergraduate"/>
    <d v="2023-02-23T00:00:00"/>
    <s v="IPHONE21"/>
    <s v="IPHONE"/>
    <s v="IPHONE"/>
    <s v="Charger"/>
    <s v="SEL Boelter Circ Desk"/>
    <s v="IPH-BOE-05"/>
  </r>
  <r>
    <x v="43"/>
    <n v="-1"/>
    <s v="UCLA Undergrad"/>
    <s v="Undergraduate"/>
    <d v="2023-02-23T00:00:00"/>
    <s v="IPHONE33"/>
    <s v="IPHONE"/>
    <s v="IPHONE"/>
    <s v="Charger"/>
    <s v="CLICC Circ Desk"/>
    <s v="IPH-YRL-09"/>
  </r>
  <r>
    <x v="43"/>
    <n v="-1"/>
    <s v="UCLA Undergrad"/>
    <s v="Undergraduate"/>
    <d v="2023-02-23T00:00:00"/>
    <s v="IPHONE34"/>
    <s v="IPHONE"/>
    <s v="IPHONE"/>
    <s v="Charger"/>
    <s v="CLICC Circ Desk"/>
    <s v="IPH-YRL-10"/>
  </r>
  <r>
    <x v="43"/>
    <n v="-1"/>
    <s v="UCLA Undergrad"/>
    <s v="Undergraduate"/>
    <d v="2023-02-23T00:00:00"/>
    <s v="IPHONE35"/>
    <s v="IPHONE"/>
    <s v="IPHONE"/>
    <s v="Charger"/>
    <s v="CLICC Circ Desk"/>
    <s v="IPH-YRL-11"/>
  </r>
  <r>
    <x v="43"/>
    <n v="-1"/>
    <s v="UCLA Undergrad"/>
    <s v="Undergraduate"/>
    <d v="2023-02-23T00:00:00"/>
    <s v="IPHONE37"/>
    <s v="IPHONE"/>
    <s v="IPHONE"/>
    <s v="Charger"/>
    <s v="CLICC Circ Desk"/>
    <s v="IPH-YRL-13"/>
  </r>
  <r>
    <x v="43"/>
    <n v="-1"/>
    <s v="UCLA Undergrad"/>
    <s v="Undergraduate"/>
    <d v="2023-02-23T00:00:00"/>
    <s v="IPHONE44"/>
    <s v="IPHONE"/>
    <s v="IPHONE"/>
    <s v="Charger"/>
    <s v="CLICC Circ Desk"/>
    <m/>
  </r>
  <r>
    <x v="43"/>
    <n v="-1"/>
    <s v="UCLA Undergrad"/>
    <s v="Undergraduate"/>
    <d v="2023-02-23T00:00:00"/>
    <s v="IPHONE48"/>
    <s v="IPHONE"/>
    <s v="IPHONE"/>
    <s v="Charger"/>
    <s v="CLICC Circ Desk"/>
    <s v="IPH-POW-04"/>
  </r>
  <r>
    <x v="43"/>
    <n v="-1"/>
    <s v="UCLA Undergrad"/>
    <s v="Undergraduate"/>
    <d v="2023-02-23T00:00:00"/>
    <s v="IPHONE52"/>
    <s v="IPHONE"/>
    <s v="IPHONE"/>
    <s v="Charger"/>
    <s v="CLICC Circ Desk"/>
    <s v="IPH-POW-08"/>
  </r>
  <r>
    <x v="43"/>
    <n v="-1"/>
    <s v="UCLA Undergrad"/>
    <s v="Undergraduate"/>
    <d v="2023-02-23T00:00:00"/>
    <s v="IPHONE54"/>
    <s v="IPHONE"/>
    <s v="IPHONE"/>
    <s v="Charger"/>
    <s v="CLICC Circ Desk"/>
    <s v="IPH-POW-10"/>
  </r>
  <r>
    <x v="43"/>
    <n v="-1"/>
    <s v="UCLA Undergrad"/>
    <s v="Undergraduate"/>
    <d v="2023-02-23T00:00:00"/>
    <s v="MACCHRG53"/>
    <s v="MACCHRG"/>
    <s v="MACCHRG"/>
    <s v="Charger"/>
    <s v="CLICC Circ Desk"/>
    <s v="MAGT-POW-07"/>
  </r>
  <r>
    <x v="43"/>
    <n v="-1"/>
    <s v="UCLA Undergrad"/>
    <s v="Undergraduate"/>
    <d v="2023-02-23T00:00:00"/>
    <s v="MACUSBC07"/>
    <s v="MACUSBC"/>
    <s v="MACUSBC"/>
    <s v="Charger"/>
    <s v="CLICC Circ Desk"/>
    <s v="USBC-YRL-03"/>
  </r>
  <r>
    <x v="43"/>
    <n v="-1"/>
    <s v="UCLA Undergrad"/>
    <s v="Undergraduate"/>
    <d v="2023-02-23T00:00:00"/>
    <s v="MACUSBC08"/>
    <s v="MACUSBC"/>
    <s v="MACUSBC"/>
    <s v="Charger"/>
    <s v="CLICC Circ Desk"/>
    <s v="USBC-YRL-04"/>
  </r>
  <r>
    <x v="43"/>
    <n v="-1"/>
    <s v="UCLA Undergrad"/>
    <s v="Undergraduate"/>
    <d v="2023-02-23T00:00:00"/>
    <s v="MACUSBC20"/>
    <s v="MACUSBC"/>
    <s v="MACUSBC"/>
    <s v="Charger"/>
    <s v="CLICC Circ Desk"/>
    <s v="USBC-POW-03"/>
  </r>
  <r>
    <x v="43"/>
    <n v="-1"/>
    <s v="UCLA Undergrad"/>
    <s v="Undergraduate"/>
    <d v="2023-02-23T00:00:00"/>
    <s v="MACUSBC23"/>
    <s v="MACUSBC"/>
    <s v="MACUSBC"/>
    <s v="Charger"/>
    <s v="CLICC Circ Desk"/>
    <s v="USBC-POW-06"/>
  </r>
  <r>
    <x v="43"/>
    <n v="-1"/>
    <s v="UCLA Undergrad"/>
    <s v="Undergraduate"/>
    <d v="2023-02-23T00:00:00"/>
    <s v="MACUSBC25"/>
    <s v="MACUSBC"/>
    <s v="MACUSBC"/>
    <s v="Charger"/>
    <s v="CLICC Circ Desk"/>
    <s v="USBC-POW-08"/>
  </r>
  <r>
    <x v="43"/>
    <n v="-1"/>
    <s v="UCLA Undergrad"/>
    <s v="Undergraduate"/>
    <d v="2023-02-23T00:00:00"/>
    <s v="MACUSBC30"/>
    <s v="MACUSBC"/>
    <s v="MACUSBC"/>
    <s v="Charger"/>
    <s v="CLICC Circ Desk"/>
    <m/>
  </r>
  <r>
    <x v="43"/>
    <n v="-1"/>
    <s v="UCLA Undergrad"/>
    <s v="Undergraduate"/>
    <d v="2023-02-23T00:00:00"/>
    <s v="OMNI17"/>
    <s v="OMNI"/>
    <s v="OMNI"/>
    <s v="Charger"/>
    <s v="SEL Boelter Circ Desk"/>
    <s v="OMN-BOE-07"/>
  </r>
  <r>
    <x v="43"/>
    <n v="-1"/>
    <s v="UCLA Undergrad"/>
    <s v="Undergraduate"/>
    <d v="2023-02-23T00:00:00"/>
    <s v="OMNI18"/>
    <s v="OMNI"/>
    <s v="OMNI"/>
    <s v="Charger"/>
    <s v="SEL Boelter Circ Desk"/>
    <s v="OMN-BOE-08"/>
  </r>
  <r>
    <x v="43"/>
    <n v="-1"/>
    <s v="UCLA Undergrad"/>
    <s v="Undergraduate"/>
    <d v="2023-02-23T00:00:00"/>
    <s v="OMNI40"/>
    <s v="OMNI"/>
    <s v="OMNI"/>
    <s v="Charger"/>
    <s v="CLICC Circ Desk"/>
    <s v="OMN-YRL-10"/>
  </r>
  <r>
    <x v="43"/>
    <n v="-1"/>
    <s v="UCLA Undergrad"/>
    <s v="Undergraduate"/>
    <d v="2023-02-23T00:00:00"/>
    <s v="OMNI43"/>
    <s v="OMNI"/>
    <s v="OMNI"/>
    <s v="Charger"/>
    <s v="CLICC Circ Desk"/>
    <m/>
  </r>
  <r>
    <x v="43"/>
    <n v="-1"/>
    <s v="UCLA Undergrad"/>
    <s v="Undergraduate"/>
    <d v="2023-02-23T00:00:00"/>
    <s v="SUP010"/>
    <s v="SUP"/>
    <s v="Super Drive"/>
    <s v="Accessory"/>
    <s v="SEL Boelter Circ Desk"/>
    <s v="BOE-SUP-01"/>
  </r>
  <r>
    <x v="43"/>
    <n v="-1"/>
    <s v="UCLA Undergrad"/>
    <s v="Undergraduate"/>
    <d v="2023-02-23T00:00:00"/>
    <s v="UHDMI04"/>
    <s v="UHDMI"/>
    <s v="UHDMI"/>
    <s v="Cable"/>
    <s v="SEL Boelter Circ Desk"/>
    <s v="UHDM-BOE-01"/>
  </r>
  <r>
    <x v="43"/>
    <n v="-1"/>
    <s v="UCLA Undergrad"/>
    <s v="Undergraduate"/>
    <d v="2023-02-23T00:00:00"/>
    <s v="UHDMI10"/>
    <s v="UHDMI"/>
    <s v="UHDMI"/>
    <s v="Cable"/>
    <s v="CLICC Circ Desk"/>
    <m/>
  </r>
  <r>
    <x v="43"/>
    <n v="-1"/>
    <s v="UCLA Undergrad"/>
    <s v="Undergraduate"/>
    <d v="2023-02-23T00:00:00"/>
    <s v="UHDMI11"/>
    <s v="UHDMI"/>
    <s v="UHDMI"/>
    <s v="Cable"/>
    <s v="CLICC Circ Desk"/>
    <m/>
  </r>
  <r>
    <x v="43"/>
    <n v="-1"/>
    <s v="UCLA Undergrad"/>
    <s v="Undergraduate"/>
    <d v="2023-02-23T00:00:00"/>
    <s v="UVGA16"/>
    <s v="UVGA"/>
    <s v="UVGA"/>
    <s v="Cable"/>
    <s v="CLICC Circ Desk"/>
    <m/>
  </r>
  <r>
    <x v="43"/>
    <n v="-1"/>
    <s v="UCLA Undergrad"/>
    <s v="Undergraduate"/>
    <d v="2023-02-23T00:00:00"/>
    <s v="WALLADPT04"/>
    <s v="WALLADPT"/>
    <s v="WALLADPT"/>
    <s v="Charger"/>
    <s v="SEL Boelter Circ Desk"/>
    <s v="ADP-BOE-02"/>
  </r>
  <r>
    <x v="43"/>
    <n v="-1"/>
    <s v="UCLA Undergrad"/>
    <s v="Undergraduate"/>
    <d v="2023-02-23T00:00:00"/>
    <s v="WALLADPT07"/>
    <s v="WALLADPT"/>
    <s v="WALLADPT"/>
    <s v="Charger"/>
    <s v="SEL Boelter Circ Desk"/>
    <s v="ADP-BOE-05"/>
  </r>
  <r>
    <x v="43"/>
    <n v="-1"/>
    <s v="UCLA Undergrad"/>
    <s v="Undergraduate"/>
    <d v="2023-02-23T00:00:00"/>
    <s v="WALLADPT12"/>
    <s v="WALLADPT"/>
    <s v="WALLADPT"/>
    <s v="Charger"/>
    <s v="CLICC Circ Desk"/>
    <s v="ADP-POW-01"/>
  </r>
  <r>
    <x v="43"/>
    <n v="-1"/>
    <s v="UCLA Undergrad"/>
    <s v="Undergraduate"/>
    <d v="2023-02-23T00:00:00"/>
    <s v="WALLADPT33"/>
    <s v="WALLADPT"/>
    <s v="WALLADPT"/>
    <s v="Charger"/>
    <s v="CLICC Circ Desk"/>
    <m/>
  </r>
  <r>
    <x v="43"/>
    <n v="-1"/>
    <s v="UCLA Undergrad"/>
    <s v="Undergraduate"/>
    <d v="2023-02-23T00:00:00"/>
    <s v="WALLADPT39"/>
    <s v="WALLADPT"/>
    <s v="WALLADPT"/>
    <s v="Charger"/>
    <s v="CLICC Circ Desk"/>
    <m/>
  </r>
  <r>
    <x v="43"/>
    <n v="-1"/>
    <s v="UCLA Undergrad"/>
    <s v="Undergraduate"/>
    <d v="2023-02-23T00:00:00"/>
    <s v="WALLADPT41"/>
    <s v="WALLADPT"/>
    <s v="WALLADPT"/>
    <s v="Charger"/>
    <s v="CLICC Circ Desk"/>
    <m/>
  </r>
  <r>
    <x v="43"/>
    <n v="-1"/>
    <s v="UCLA Undergrad"/>
    <s v="Undergraduate"/>
    <d v="2023-02-23T00:00:00"/>
    <s v="WALLADPT42"/>
    <s v="WALLADPT"/>
    <s v="WALLADPT"/>
    <s v="Charger"/>
    <s v="CLICC Circ Desk"/>
    <m/>
  </r>
  <r>
    <x v="43"/>
    <n v="-1"/>
    <s v="UCLA Undergrad"/>
    <s v="Undergraduate"/>
    <d v="2023-02-23T00:00:00"/>
    <s v="WALLADPT44"/>
    <s v="WALLADPT"/>
    <s v="WALLADPT"/>
    <s v="Charger"/>
    <s v="CLICC Circ Desk"/>
    <m/>
  </r>
  <r>
    <x v="43"/>
    <n v="-1"/>
    <s v="UCLA Undergrad"/>
    <s v="Undergraduate"/>
    <d v="2023-02-23T00:00:00"/>
    <s v="WALLADPT45"/>
    <s v="WALLADPT"/>
    <s v="WALLADPT"/>
    <s v="Charger"/>
    <s v="CLICC Circ Desk"/>
    <m/>
  </r>
  <r>
    <x v="43"/>
    <n v="-1"/>
    <s v="UCLA Undergrad"/>
    <s v="Undergraduate"/>
    <d v="2023-02-23T00:00:00"/>
    <s v="WALLADPT48"/>
    <s v="WALLADPT"/>
    <s v="WALLADPT"/>
    <s v="Charger"/>
    <s v="CLICC Circ Desk"/>
    <m/>
  </r>
  <r>
    <x v="43"/>
    <n v="-1"/>
    <s v="UCLA Undergrad"/>
    <s v="Undergraduate"/>
    <d v="2023-02-23T00:00:00"/>
    <s v="WALLADPT50"/>
    <s v="WALLADPT"/>
    <s v="WALLADPT"/>
    <s v="Charger"/>
    <s v="CLICC Circ Desk"/>
    <m/>
  </r>
  <r>
    <x v="43"/>
    <n v="-1"/>
    <s v="UCLA Undergrad"/>
    <s v="Undergraduate"/>
    <d v="2023-02-24T00:00:00"/>
    <s v="IPHONE42"/>
    <s v="IPHONE"/>
    <s v="IPHONE"/>
    <s v="Charger"/>
    <s v="Default Circulation Desk"/>
    <s v="IPH-LOC-04"/>
  </r>
  <r>
    <x v="43"/>
    <n v="-1"/>
    <s v="UCLA Undergrad"/>
    <s v="Undergraduate"/>
    <d v="2023-03-02T00:00:00"/>
    <s v="CBK096"/>
    <s v="CBK"/>
    <s v="ChromeBook"/>
    <s v="Device"/>
    <s v="CLICC Circ Desk"/>
    <s v="CYRL-22"/>
  </r>
  <r>
    <x v="43"/>
    <n v="-1"/>
    <s v="UCLA Undergrad"/>
    <s v="Undergraduate"/>
    <d v="2023-03-02T00:00:00"/>
    <s v="CBK156"/>
    <s v="CBK"/>
    <s v="ChromeBook"/>
    <s v="Device"/>
    <s v="Default Circulation Desk"/>
    <s v="CL-BOE-02"/>
  </r>
  <r>
    <x v="43"/>
    <n v="-1"/>
    <s v="UCLA Undergrad"/>
    <s v="Undergraduate"/>
    <d v="2023-03-02T00:00:00"/>
    <s v="CBK221"/>
    <s v="CBK"/>
    <s v="ChromeBook"/>
    <s v="Device"/>
    <s v="SEL Boelter Circ Desk"/>
    <s v="CBK-BOE-12"/>
  </r>
  <r>
    <x v="43"/>
    <n v="-1"/>
    <s v="UCLA Undergrad"/>
    <s v="Undergraduate"/>
    <d v="2023-03-02T00:00:00"/>
    <s v="CBK230"/>
    <s v="CBK"/>
    <s v="ChromeBook"/>
    <s v="Device"/>
    <s v="SEL Geology Circ Desk"/>
    <s v="CBK-GEO-01"/>
  </r>
  <r>
    <x v="43"/>
    <n v="-1"/>
    <s v="UCLA Undergrad"/>
    <s v="Undergraduate"/>
    <d v="2023-03-02T00:00:00"/>
    <s v="CBK262"/>
    <s v="CBK"/>
    <s v="ChromeBook"/>
    <s v="Device"/>
    <s v="Default Circulation Desk"/>
    <s v="CBK-CLICC-13"/>
  </r>
  <r>
    <x v="43"/>
    <n v="-1"/>
    <s v="UCLA Undergrad"/>
    <s v="Undergraduate"/>
    <d v="2023-03-02T00:00:00"/>
    <s v="CBK303"/>
    <s v="CBK"/>
    <s v="ChromeBook"/>
    <s v="Device"/>
    <s v="Default Circulation Desk"/>
    <s v="CBK-CLICC-54"/>
  </r>
  <r>
    <x v="43"/>
    <n v="-1"/>
    <s v="UCLA Undergrad"/>
    <s v="Undergraduate"/>
    <d v="2023-03-02T00:00:00"/>
    <s v="CBK370"/>
    <s v="CBK"/>
    <s v="ChromeBook"/>
    <s v="Device"/>
    <s v="Default Circulation Desk"/>
    <s v="CBK-CLICC-121"/>
  </r>
  <r>
    <x v="43"/>
    <n v="-1"/>
    <s v="UCLA Undergrad"/>
    <s v="Undergraduate"/>
    <d v="2023-03-02T00:00:00"/>
    <s v="CBK373"/>
    <s v="CBK"/>
    <s v="ChromeBook"/>
    <s v="Device"/>
    <s v="Default Circulation Desk"/>
    <s v="CBK-CLICC-124"/>
  </r>
  <r>
    <x v="43"/>
    <n v="-1"/>
    <s v="UCLA Undergrad"/>
    <s v="Undergraduate"/>
    <d v="2023-03-02T00:00:00"/>
    <s v="CBK385"/>
    <s v="CBK"/>
    <s v="ChromeBook"/>
    <s v="Device"/>
    <s v="Default Circulation Desk"/>
    <s v="CBK-CLICC-136"/>
  </r>
  <r>
    <x v="43"/>
    <n v="-1"/>
    <s v="UCLA Undergrad"/>
    <s v="Undergraduate"/>
    <d v="2023-03-02T00:00:00"/>
    <s v="CLICC-ML-0001"/>
    <s v="CLICC-ML"/>
    <s v="MacBook"/>
    <s v="Device"/>
    <s v="CLICC Circ Desk"/>
    <s v="ITS MacBook 171"/>
  </r>
  <r>
    <x v="43"/>
    <n v="-1"/>
    <s v="UCLA Undergrad"/>
    <s v="Undergraduate"/>
    <d v="2023-03-02T00:00:00"/>
    <s v="CLICC-ML-0122"/>
    <s v="CLICC-ML"/>
    <s v="MacBook"/>
    <s v="Device"/>
    <s v="CLICC Circ Desk"/>
    <s v="ITS MacBook 82"/>
  </r>
  <r>
    <x v="43"/>
    <n v="-1"/>
    <s v="UCLA Undergrad"/>
    <s v="Undergraduate"/>
    <d v="2023-03-02T00:00:00"/>
    <s v="CLICC-ML-0129"/>
    <s v="CLICC-ML"/>
    <s v="MacBook"/>
    <s v="Device"/>
    <s v="CLICC Circ Desk"/>
    <s v="ITS MacBook 22"/>
  </r>
  <r>
    <x v="43"/>
    <n v="-1"/>
    <s v="UCLA Undergrad"/>
    <s v="Undergraduate"/>
    <d v="2023-03-02T00:00:00"/>
    <s v="CLICC-ML-2015"/>
    <s v="CLICC-ML"/>
    <s v="MacBook"/>
    <s v="Device"/>
    <s v="CLICC Circ Desk"/>
    <s v="CLICC-ML-2015"/>
  </r>
  <r>
    <x v="43"/>
    <n v="-1"/>
    <s v="UCLA Undergrad"/>
    <s v="Undergraduate"/>
    <d v="2023-03-02T00:00:00"/>
    <s v="CLICC-ML-2089"/>
    <s v="CLICC-ML"/>
    <s v="MacBook"/>
    <s v="Device"/>
    <s v="CLICC Circ Desk"/>
    <s v="CLICC-ML-2089"/>
  </r>
  <r>
    <x v="43"/>
    <n v="-1"/>
    <s v="UCLA Undergrad"/>
    <s v="Undergraduate"/>
    <d v="2023-03-02T00:00:00"/>
    <s v="CLICC-MM-0174"/>
    <s v="CLICC-MM"/>
    <s v="iPad"/>
    <s v="Device"/>
    <s v="CLICC Circ Desk"/>
    <s v="ITS iPad 144"/>
  </r>
  <r>
    <x v="43"/>
    <n v="-1"/>
    <s v="UCLA Undergrad"/>
    <s v="Undergraduate"/>
    <d v="2023-03-02T00:00:00"/>
    <s v="CLICC-MM-063"/>
    <s v="CLICC-MM"/>
    <s v="iPad"/>
    <s v="Device"/>
    <s v="CLICC Circ Desk"/>
    <m/>
  </r>
  <r>
    <x v="43"/>
    <n v="-1"/>
    <s v="UCLA Undergrad"/>
    <s v="Undergraduate"/>
    <d v="2023-03-02T00:00:00"/>
    <s v="HP016"/>
    <s v="HP"/>
    <s v="HP Laptop"/>
    <s v="Device"/>
    <s v="CLICC Circ Desk"/>
    <s v="WL-BCR-06"/>
  </r>
  <r>
    <x v="43"/>
    <n v="-1"/>
    <s v="UCLA Undergrad"/>
    <s v="Undergraduate"/>
    <d v="2023-03-02T00:00:00"/>
    <s v="HP136"/>
    <s v="HP"/>
    <s v="HP Laptop"/>
    <s v="Device"/>
    <s v="CLICC Circ Desk"/>
    <s v="WL-PC2-25"/>
  </r>
  <r>
    <x v="43"/>
    <n v="-1"/>
    <s v="UCLA Undergrad"/>
    <s v="Undergraduate"/>
    <d v="2023-03-02T00:00:00"/>
    <s v="HP151"/>
    <s v="HP"/>
    <s v="HP Laptop"/>
    <s v="Device"/>
    <s v="CLICC Circ Desk"/>
    <s v="WL-LTL-05"/>
  </r>
  <r>
    <x v="43"/>
    <n v="-1"/>
    <s v="UCLA Undergrad"/>
    <s v="Undergraduate"/>
    <d v="2023-03-05T00:00:00"/>
    <s v="CLICC-ML-0082"/>
    <s v="CLICC-ML"/>
    <s v="MacBook"/>
    <s v="Device"/>
    <s v="CLICC Circ Desk"/>
    <s v="ITS MacBook 33"/>
  </r>
  <r>
    <x v="43"/>
    <n v="-1"/>
    <s v="UCLA Undergrad"/>
    <s v="Undergraduate"/>
    <d v="2023-03-06T00:00:00"/>
    <s v="CBK381"/>
    <s v="CBK"/>
    <s v="ChromeBook"/>
    <s v="Device"/>
    <s v="Default Circulation Desk"/>
    <s v="CBK-CLICC-132"/>
  </r>
  <r>
    <x v="43"/>
    <n v="-1"/>
    <s v="UCLA Undergrad"/>
    <s v="Undergraduate"/>
    <d v="2023-03-09T00:00:00"/>
    <s v="CBK412"/>
    <s v="CBK"/>
    <s v="ChromeBook"/>
    <s v="Device"/>
    <s v="CLICC Circ Desk"/>
    <s v="CBK-CLICC-163"/>
  </r>
  <r>
    <x v="43"/>
    <n v="-1"/>
    <s v="UCLA Undergrad"/>
    <s v="Undergraduate"/>
    <d v="2023-03-09T00:00:00"/>
    <s v="CLICC-ML-0076"/>
    <s v="CLICC-ML"/>
    <s v="MacBook"/>
    <s v="Device"/>
    <s v="CLICC Circ Desk"/>
    <s v="ITS MacBook 175"/>
  </r>
  <r>
    <x v="43"/>
    <n v="-1"/>
    <s v="UCLA Undergrad"/>
    <s v="Undergraduate"/>
    <d v="2023-03-09T00:00:00"/>
    <s v="CLICC-ML-0086"/>
    <s v="CLICC-ML"/>
    <s v="MacBook"/>
    <s v="Device"/>
    <s v="CLICC Circ Desk"/>
    <s v="ITS MacBook 141"/>
  </r>
  <r>
    <x v="43"/>
    <n v="-1"/>
    <s v="UCLA Undergrad"/>
    <s v="Undergraduate"/>
    <d v="2023-03-09T00:00:00"/>
    <s v="CLICC-ML-0120"/>
    <s v="CLICC-ML"/>
    <s v="MacBook"/>
    <s v="Device"/>
    <s v="CLICC Circ Desk"/>
    <s v="ITS MacBook 10"/>
  </r>
  <r>
    <x v="43"/>
    <n v="-1"/>
    <s v="UCLA Undergrad"/>
    <s v="Undergraduate"/>
    <d v="2023-03-09T00:00:00"/>
    <s v="CLICC-ML-2027"/>
    <s v="CLICC-ML"/>
    <s v="MacBook"/>
    <s v="Device"/>
    <s v="CLICC Circ Desk"/>
    <s v="CLICC-ML-2027"/>
  </r>
  <r>
    <x v="43"/>
    <n v="-1"/>
    <s v="UCLA Undergrad"/>
    <s v="Undergraduate"/>
    <d v="2023-03-09T00:00:00"/>
    <s v="CLICC-ML-2052"/>
    <s v="CLICC-ML"/>
    <s v="MacBook"/>
    <s v="Device"/>
    <s v="CLICC Circ Desk"/>
    <s v="CLICC-ML-2052"/>
  </r>
  <r>
    <x v="43"/>
    <n v="-1"/>
    <s v="UCLA Undergrad"/>
    <s v="Undergraduate"/>
    <d v="2023-03-09T00:00:00"/>
    <s v="CLICC-ML-2088"/>
    <s v="CLICC-ML"/>
    <s v="MacBook"/>
    <s v="Device"/>
    <s v="CLICC Circ Desk"/>
    <s v="CLICC-ML-2088"/>
  </r>
  <r>
    <x v="43"/>
    <n v="-1"/>
    <s v="UCLA Undergrad"/>
    <s v="Undergraduate"/>
    <d v="2023-03-09T00:00:00"/>
    <s v="FAC955"/>
    <s v="FAC"/>
    <s v="iPad"/>
    <s v="Device"/>
    <s v="CLICC Circ Desk"/>
    <s v="ITS iPad 315"/>
  </r>
  <r>
    <x v="43"/>
    <n v="-1"/>
    <s v="UCLA Undergrad"/>
    <s v="Undergraduate"/>
    <d v="2023-03-09T00:00:00"/>
    <s v="HP007"/>
    <s v="HP"/>
    <s v="HP Laptop"/>
    <s v="Device"/>
    <s v="CLICC Circ Desk"/>
    <s v="WL-BIO-07"/>
  </r>
  <r>
    <x v="43"/>
    <n v="-1"/>
    <s v="UCLA Undergrad"/>
    <s v="Undergraduate"/>
    <d v="2023-03-20T00:00:00"/>
    <s v="CLICC-MM-0174"/>
    <s v="CLICC-MM"/>
    <s v="iPad"/>
    <s v="Device"/>
    <s v="CLICC Circ Desk"/>
    <s v="ITS iPad 144"/>
  </r>
  <r>
    <x v="43"/>
    <n v="5569745740006530"/>
    <s v="UCLA Undergrad"/>
    <s v="Undergraduate"/>
    <d v="2023-03-09T00:00:00"/>
    <s v="CLICC-ML-2087"/>
    <s v="CLICC-ML"/>
    <s v="MacBook"/>
    <s v="Device"/>
    <s v="CLICC Circ Desk"/>
    <s v="CLICC-ML-2087"/>
  </r>
  <r>
    <x v="43"/>
    <n v="9401385950006530"/>
    <s v="UCLA Graduate"/>
    <s v="Graduate"/>
    <d v="2023-03-02T00:00:00"/>
    <s v="CLICC-MM-0194"/>
    <s v="CLICC-MM"/>
    <s v="iPad"/>
    <s v="Device"/>
    <s v="CLICC Circ Desk"/>
    <s v="ITS iPad 318"/>
  </r>
  <r>
    <x v="44"/>
    <n v="-1"/>
    <s v="UCLA Graduate"/>
    <s v="Graduate"/>
    <d v="2023-02-24T00:00:00"/>
    <s v="BIOUSBCVGA02"/>
    <s v="BIOUSBCVGA"/>
    <s v="BIOUSBCVGA"/>
    <s v="Cable"/>
    <s v="Biomed Circ Desk"/>
    <s v="BIO-USBC-VGA-02"/>
  </r>
  <r>
    <x v="44"/>
    <n v="-1"/>
    <s v="UCLA Graduate"/>
    <s v="Graduate"/>
    <d v="2023-02-24T00:00:00"/>
    <s v="IPHONE37"/>
    <s v="IPHONE"/>
    <s v="IPHONE"/>
    <s v="Charger"/>
    <s v="CLICC Circ Desk"/>
    <s v="IPH-YRL-13"/>
  </r>
  <r>
    <x v="44"/>
    <n v="-1"/>
    <s v="UCLA Graduate"/>
    <s v="Graduate"/>
    <d v="2023-02-24T00:00:00"/>
    <s v="IPHONE57"/>
    <s v="IPHONE"/>
    <s v="IPHONE"/>
    <s v="Charger"/>
    <s v="Biomed Circ Desk"/>
    <s v="IPH-BIO-01"/>
  </r>
  <r>
    <x v="44"/>
    <n v="-1"/>
    <s v="UCLA Graduate"/>
    <s v="Graduate"/>
    <d v="2023-02-24T00:00:00"/>
    <s v="IPHONE58"/>
    <s v="IPHONE"/>
    <s v="IPHONE"/>
    <s v="Charger"/>
    <s v="Biomed Circ Desk"/>
    <s v="IPH-BIO-02"/>
  </r>
  <r>
    <x v="44"/>
    <n v="-1"/>
    <s v="UCLA Graduate"/>
    <s v="Graduate"/>
    <d v="2023-02-24T00:00:00"/>
    <s v="MACCHRG63"/>
    <s v="MACCHRG"/>
    <s v="MACCHRG"/>
    <s v="Charger"/>
    <s v="Biomed Circ Desk"/>
    <s v="MAGT-BIO-02"/>
  </r>
  <r>
    <x v="44"/>
    <n v="-1"/>
    <s v="UCLA Graduate"/>
    <s v="Graduate"/>
    <d v="2023-02-24T00:00:00"/>
    <s v="MACUSBC06"/>
    <s v="MACUSBC"/>
    <s v="MACUSBC"/>
    <s v="Charger"/>
    <s v="CLICC Circ Desk"/>
    <s v="USBC-YRL-02"/>
  </r>
  <r>
    <x v="44"/>
    <n v="-1"/>
    <s v="UCLA Graduate"/>
    <s v="Graduate"/>
    <d v="2023-02-24T00:00:00"/>
    <s v="MACUSBC25"/>
    <s v="MACUSBC"/>
    <s v="MACUSBC"/>
    <s v="Charger"/>
    <s v="CLICC Circ Desk"/>
    <s v="USBC-POW-08"/>
  </r>
  <r>
    <x v="44"/>
    <n v="-1"/>
    <s v="UCLA Graduate"/>
    <s v="Graduate"/>
    <d v="2023-02-24T00:00:00"/>
    <s v="WALLADPT33"/>
    <s v="WALLADPT"/>
    <s v="WALLADPT"/>
    <s v="Charger"/>
    <s v="CLICC Circ Desk"/>
    <m/>
  </r>
  <r>
    <x v="44"/>
    <n v="-1"/>
    <s v="UCLA Graduate"/>
    <s v="Graduate"/>
    <d v="2023-02-27T00:00:00"/>
    <s v="CALC18"/>
    <s v="CALC"/>
    <s v="CALC"/>
    <s v="Accessory"/>
    <s v="Biomed Circ Desk"/>
    <m/>
  </r>
  <r>
    <x v="44"/>
    <n v="-1"/>
    <s v="UCLA Graduate"/>
    <s v="Graduate"/>
    <d v="2023-03-03T00:00:00"/>
    <s v="CBK096"/>
    <s v="CBK"/>
    <s v="ChromeBook"/>
    <s v="Device"/>
    <s v="CLICC Circ Desk"/>
    <s v="CYRL-22"/>
  </r>
  <r>
    <x v="44"/>
    <n v="-1"/>
    <s v="UCLA Graduate"/>
    <s v="Graduate"/>
    <d v="2023-03-03T00:00:00"/>
    <s v="CBK413"/>
    <s v="CBK"/>
    <s v="ChromeBook"/>
    <s v="Device"/>
    <s v="CLICC Circ Desk"/>
    <s v="CBK-CLICC-164"/>
  </r>
  <r>
    <x v="44"/>
    <n v="-1"/>
    <s v="UCLA Graduate"/>
    <s v="Graduate"/>
    <d v="2023-03-03T00:00:00"/>
    <s v="CBK419"/>
    <s v="CBK"/>
    <s v="ChromeBook"/>
    <s v="Device"/>
    <s v="Default Circulation Desk"/>
    <s v="CBK-CLICC-170"/>
  </r>
  <r>
    <x v="44"/>
    <n v="-1"/>
    <s v="UCLA Graduate"/>
    <s v="Graduate"/>
    <d v="2023-03-03T00:00:00"/>
    <s v="CLICC-MM-0185"/>
    <s v="CLICC-MM"/>
    <s v="iPad"/>
    <s v="Device"/>
    <s v="CLICC Circ Desk"/>
    <s v="ITS iPad 48"/>
  </r>
  <r>
    <x v="44"/>
    <n v="-1"/>
    <s v="UCLA Graduate"/>
    <s v="Graduate"/>
    <d v="2023-03-09T00:00:00"/>
    <s v="CLICC-ML-2010"/>
    <s v="CLICC-ML"/>
    <s v="MacBook"/>
    <s v="Device"/>
    <s v="CLICC Circ Desk"/>
    <s v="CLICC-ML-2010"/>
  </r>
  <r>
    <x v="44"/>
    <n v="-1"/>
    <s v="UCLA Graduate"/>
    <s v="Graduate"/>
    <d v="2023-03-09T00:00:00"/>
    <s v="HP-139"/>
    <s v="HP"/>
    <s v="HP Laptop"/>
    <s v="Device"/>
    <s v="CLICC Circ Desk"/>
    <s v="WL-PC2-28"/>
  </r>
  <r>
    <x v="44"/>
    <n v="-1"/>
    <s v="UCLA Law Grad"/>
    <s v="Graduate"/>
    <d v="2023-02-24T00:00:00"/>
    <s v="IPHONE78"/>
    <s v="IPHONE"/>
    <s v="IPHONE"/>
    <s v="Charger"/>
    <s v="CLICC Circ Desk"/>
    <m/>
  </r>
  <r>
    <x v="44"/>
    <n v="-1"/>
    <s v="UCLA Music Grad"/>
    <s v="Graduate"/>
    <d v="2023-02-24T00:00:00"/>
    <s v="OMNI24"/>
    <s v="OMNI"/>
    <s v="OMNI"/>
    <s v="Charger"/>
    <s v="Music Circ Desk"/>
    <s v="OMN-MUS-04"/>
  </r>
  <r>
    <x v="44"/>
    <n v="-1"/>
    <s v="UCLA Staff"/>
    <s v="Staff"/>
    <d v="2023-02-24T00:00:00"/>
    <s v="SUP010"/>
    <s v="SUP"/>
    <s v="Super Drive"/>
    <s v="Accessory"/>
    <s v="SEL Boelter Circ Desk"/>
    <s v="BOE-SUP-01"/>
  </r>
  <r>
    <x v="44"/>
    <n v="-1"/>
    <s v="UCLA Staff"/>
    <s v="Staff"/>
    <d v="2023-03-03T00:00:00"/>
    <s v="CBK215"/>
    <s v="CBK"/>
    <s v="ChromeBook"/>
    <s v="Device"/>
    <s v="SEL Boelter Circ Desk"/>
    <s v="CBK-BOE-06"/>
  </r>
  <r>
    <x v="44"/>
    <n v="-1"/>
    <s v="UCLA Staff"/>
    <s v="Staff"/>
    <d v="2023-03-03T00:00:00"/>
    <s v="CBK407"/>
    <s v="CBK"/>
    <s v="ChromeBook"/>
    <s v="Device"/>
    <s v="CLICC Circ Desk"/>
    <s v="CBK-CLICC-158"/>
  </r>
  <r>
    <x v="44"/>
    <n v="-1"/>
    <s v="UCLA Undergrad"/>
    <s v="Undergraduate"/>
    <d v="2023-02-24T00:00:00"/>
    <s v="HDST04"/>
    <s v="HDST"/>
    <s v="Headphones"/>
    <s v="Accessory"/>
    <s v="SEL Boelter Circ Desk"/>
    <s v="HDS-BOE-04"/>
  </r>
  <r>
    <x v="44"/>
    <n v="-1"/>
    <s v="UCLA Undergrad"/>
    <s v="Undergraduate"/>
    <d v="2023-02-24T00:00:00"/>
    <s v="HDST10"/>
    <s v="HDST"/>
    <s v="Headphones"/>
    <s v="Accessory"/>
    <s v="CLICC Circ Desk"/>
    <s v="HDS-YRL-04"/>
  </r>
  <r>
    <x v="44"/>
    <n v="-1"/>
    <s v="UCLA Undergrad"/>
    <s v="Undergraduate"/>
    <d v="2023-02-24T00:00:00"/>
    <s v="HDST11"/>
    <s v="HDST"/>
    <s v="Headphones"/>
    <s v="Accessory"/>
    <s v="CLICC Circ Desk"/>
    <s v="HDS-YRL-05"/>
  </r>
  <r>
    <x v="44"/>
    <n v="-1"/>
    <s v="UCLA Undergrad"/>
    <s v="Undergraduate"/>
    <d v="2023-02-24T00:00:00"/>
    <s v="HDST12"/>
    <s v="HDST"/>
    <s v="Headphones"/>
    <s v="Accessory"/>
    <s v="CLICC Circ Desk"/>
    <s v="HDS-POW-01"/>
  </r>
  <r>
    <x v="44"/>
    <n v="-1"/>
    <s v="UCLA Undergrad"/>
    <s v="Undergraduate"/>
    <d v="2023-02-24T00:00:00"/>
    <s v="HDST16"/>
    <s v="HDST"/>
    <s v="Headphones"/>
    <s v="Accessory"/>
    <s v="CLICC Circ Desk"/>
    <s v="HDS-POW-05"/>
  </r>
  <r>
    <x v="44"/>
    <n v="-1"/>
    <s v="UCLA Undergrad"/>
    <s v="Undergraduate"/>
    <d v="2023-02-24T00:00:00"/>
    <s v="HPUSBC09"/>
    <s v="HPUSBC"/>
    <s v="HPUSBC"/>
    <s v="Charger"/>
    <s v="SEL Boelter Circ Desk"/>
    <m/>
  </r>
  <r>
    <x v="44"/>
    <n v="-1"/>
    <s v="UCLA Undergrad"/>
    <s v="Undergraduate"/>
    <d v="2023-02-24T00:00:00"/>
    <s v="HPUSBC12"/>
    <s v="HPUSBC"/>
    <s v="HPUSBC"/>
    <s v="Charger"/>
    <s v="SEL Boelter Circ Desk"/>
    <m/>
  </r>
  <r>
    <x v="44"/>
    <n v="-1"/>
    <s v="UCLA Undergrad"/>
    <s v="Undergraduate"/>
    <d v="2023-02-24T00:00:00"/>
    <s v="IPHONE04"/>
    <s v="IPHONE"/>
    <s v="IPHONE"/>
    <s v="Charger"/>
    <s v="Music Circ Desk"/>
    <s v="IPH-MUS-04"/>
  </r>
  <r>
    <x v="44"/>
    <n v="-1"/>
    <s v="UCLA Undergrad"/>
    <s v="Undergraduate"/>
    <d v="2023-02-24T00:00:00"/>
    <s v="IPHONE33"/>
    <s v="IPHONE"/>
    <s v="IPHONE"/>
    <s v="Charger"/>
    <s v="CLICC Circ Desk"/>
    <s v="IPH-YRL-09"/>
  </r>
  <r>
    <x v="44"/>
    <n v="-1"/>
    <s v="UCLA Undergrad"/>
    <s v="Undergraduate"/>
    <d v="2023-02-24T00:00:00"/>
    <s v="IPHONE34"/>
    <s v="IPHONE"/>
    <s v="IPHONE"/>
    <s v="Charger"/>
    <s v="CLICC Circ Desk"/>
    <s v="IPH-YRL-10"/>
  </r>
  <r>
    <x v="44"/>
    <n v="-1"/>
    <s v="UCLA Undergrad"/>
    <s v="Undergraduate"/>
    <d v="2023-02-24T00:00:00"/>
    <s v="IPHONE36"/>
    <s v="IPHONE"/>
    <s v="IPHONE"/>
    <s v="Charger"/>
    <s v="CLICC Circ Desk"/>
    <s v="IPH-YRL-12"/>
  </r>
  <r>
    <x v="44"/>
    <n v="-1"/>
    <s v="UCLA Undergrad"/>
    <s v="Undergraduate"/>
    <d v="2023-02-24T00:00:00"/>
    <s v="IPHONE54"/>
    <s v="IPHONE"/>
    <s v="IPHONE"/>
    <s v="Charger"/>
    <s v="CLICC Circ Desk"/>
    <s v="IPH-POW-10"/>
  </r>
  <r>
    <x v="44"/>
    <n v="-1"/>
    <s v="UCLA Undergrad"/>
    <s v="Undergraduate"/>
    <d v="2023-02-24T00:00:00"/>
    <s v="MACCHRG47"/>
    <s v="MACCHRG"/>
    <s v="MACCHRG"/>
    <s v="Charger"/>
    <s v="CLICC Circ Desk"/>
    <s v="MAGT-POW-01"/>
  </r>
  <r>
    <x v="44"/>
    <n v="-1"/>
    <s v="UCLA Undergrad"/>
    <s v="Undergraduate"/>
    <d v="2023-02-24T00:00:00"/>
    <s v="MACCHRG53"/>
    <s v="MACCHRG"/>
    <s v="MACCHRG"/>
    <s v="Charger"/>
    <s v="CLICC Circ Desk"/>
    <s v="MAGT-POW-07"/>
  </r>
  <r>
    <x v="44"/>
    <n v="-1"/>
    <s v="UCLA Undergrad"/>
    <s v="Undergraduate"/>
    <d v="2023-02-24T00:00:00"/>
    <s v="MACCHRG59"/>
    <s v="MACCHRG"/>
    <s v="MACCHRG"/>
    <s v="Charger"/>
    <s v="CLICC Circ Desk"/>
    <s v="MAGT-POW-13"/>
  </r>
  <r>
    <x v="44"/>
    <n v="-1"/>
    <s v="UCLA Undergrad"/>
    <s v="Undergraduate"/>
    <d v="2023-02-24T00:00:00"/>
    <s v="MACUSBC05"/>
    <s v="MACUSBC"/>
    <s v="MACUSBC"/>
    <s v="Charger"/>
    <s v="CLICC Circ Desk"/>
    <s v="USBC-YRL-01"/>
  </r>
  <r>
    <x v="44"/>
    <n v="-1"/>
    <s v="UCLA Undergrad"/>
    <s v="Undergraduate"/>
    <d v="2023-02-24T00:00:00"/>
    <s v="MACUSBC20"/>
    <s v="MACUSBC"/>
    <s v="MACUSBC"/>
    <s v="Charger"/>
    <s v="CLICC Circ Desk"/>
    <s v="USBC-POW-03"/>
  </r>
  <r>
    <x v="44"/>
    <n v="-1"/>
    <s v="UCLA Undergrad"/>
    <s v="Undergraduate"/>
    <d v="2023-02-24T00:00:00"/>
    <s v="MACUSBC27"/>
    <s v="MACUSBC"/>
    <s v="MACUSBC"/>
    <s v="Charger"/>
    <s v="CLICC Circ Desk"/>
    <s v="USBC-POW-10"/>
  </r>
  <r>
    <x v="44"/>
    <n v="-1"/>
    <s v="UCLA Undergrad"/>
    <s v="Undergraduate"/>
    <d v="2023-02-24T00:00:00"/>
    <s v="MACUSBC30"/>
    <s v="MACUSBC"/>
    <s v="MACUSBC"/>
    <s v="Charger"/>
    <s v="CLICC Circ Desk"/>
    <m/>
  </r>
  <r>
    <x v="44"/>
    <n v="-1"/>
    <s v="UCLA Undergrad"/>
    <s v="Undergraduate"/>
    <d v="2023-02-24T00:00:00"/>
    <s v="OMNI11"/>
    <s v="OMNI"/>
    <s v="OMNI"/>
    <s v="Charger"/>
    <s v="SEL Boelter Circ Desk"/>
    <s v="OMN-BOE-01"/>
  </r>
  <r>
    <x v="44"/>
    <n v="-1"/>
    <s v="UCLA Undergrad"/>
    <s v="Undergraduate"/>
    <d v="2023-02-24T00:00:00"/>
    <s v="OMNI14"/>
    <s v="OMNI"/>
    <s v="OMNI"/>
    <s v="Charger"/>
    <s v="SEL Boelter Circ Desk"/>
    <s v="OMN-BOE-04"/>
  </r>
  <r>
    <x v="44"/>
    <n v="-1"/>
    <s v="UCLA Undergrad"/>
    <s v="Undergraduate"/>
    <d v="2023-02-24T00:00:00"/>
    <s v="OMNI15"/>
    <s v="OMNI"/>
    <s v="OMNI"/>
    <s v="Charger"/>
    <s v="SEL Boelter Circ Desk"/>
    <s v="OMN-BOE-05"/>
  </r>
  <r>
    <x v="44"/>
    <n v="-1"/>
    <s v="UCLA Undergrad"/>
    <s v="Undergraduate"/>
    <d v="2023-02-24T00:00:00"/>
    <s v="OMNI24"/>
    <s v="OMNI"/>
    <s v="OMNI"/>
    <s v="Charger"/>
    <s v="Music Circ Desk"/>
    <s v="OMN-MUS-04"/>
  </r>
  <r>
    <x v="44"/>
    <n v="-1"/>
    <s v="UCLA Undergrad"/>
    <s v="Undergraduate"/>
    <d v="2023-02-24T00:00:00"/>
    <s v="OMNI34"/>
    <s v="OMNI"/>
    <s v="OMNI"/>
    <s v="Charger"/>
    <s v="CLICC Circ Desk"/>
    <s v="OMN-YRL-04"/>
  </r>
  <r>
    <x v="44"/>
    <n v="-1"/>
    <s v="UCLA Undergrad"/>
    <s v="Undergraduate"/>
    <d v="2023-02-24T00:00:00"/>
    <s v="UHDMI11"/>
    <s v="UHDMI"/>
    <s v="UHDMI"/>
    <s v="Cable"/>
    <s v="CLICC Circ Desk"/>
    <m/>
  </r>
  <r>
    <x v="44"/>
    <n v="-1"/>
    <s v="UCLA Undergrad"/>
    <s v="Undergraduate"/>
    <d v="2023-02-24T00:00:00"/>
    <s v="WALLADPT29"/>
    <s v="WALLADPT"/>
    <s v="WALLADPT"/>
    <s v="Charger"/>
    <s v="CLICC Circ Desk"/>
    <m/>
  </r>
  <r>
    <x v="44"/>
    <n v="-1"/>
    <s v="UCLA Undergrad"/>
    <s v="Undergraduate"/>
    <d v="2023-02-24T00:00:00"/>
    <s v="WALLADPT39"/>
    <s v="WALLADPT"/>
    <s v="WALLADPT"/>
    <s v="Charger"/>
    <s v="CLICC Circ Desk"/>
    <m/>
  </r>
  <r>
    <x v="44"/>
    <n v="-1"/>
    <s v="UCLA Undergrad"/>
    <s v="Undergraduate"/>
    <d v="2023-02-24T00:00:00"/>
    <s v="WALLADPT42"/>
    <s v="WALLADPT"/>
    <s v="WALLADPT"/>
    <s v="Charger"/>
    <s v="CLICC Circ Desk"/>
    <m/>
  </r>
  <r>
    <x v="44"/>
    <n v="-1"/>
    <s v="UCLA Undergrad"/>
    <s v="Undergraduate"/>
    <d v="2023-02-24T00:00:00"/>
    <s v="WALLADPT45"/>
    <s v="WALLADPT"/>
    <s v="WALLADPT"/>
    <s v="Charger"/>
    <s v="CLICC Circ Desk"/>
    <m/>
  </r>
  <r>
    <x v="44"/>
    <n v="-1"/>
    <s v="UCLA Undergrad"/>
    <s v="Undergraduate"/>
    <d v="2023-03-03T00:00:00"/>
    <s v="CBK198"/>
    <s v="CBK"/>
    <s v="ChromeBook"/>
    <s v="Device"/>
    <s v="Biomed Circ Desk"/>
    <s v="CBK-BIO-09"/>
  </r>
  <r>
    <x v="44"/>
    <n v="-1"/>
    <s v="UCLA Undergrad"/>
    <s v="Undergraduate"/>
    <d v="2023-03-03T00:00:00"/>
    <s v="CBK230"/>
    <s v="CBK"/>
    <s v="ChromeBook"/>
    <s v="Device"/>
    <s v="SEL Geology Circ Desk"/>
    <s v="CBK-GEO-01"/>
  </r>
  <r>
    <x v="44"/>
    <n v="-1"/>
    <s v="UCLA Undergrad"/>
    <s v="Undergraduate"/>
    <d v="2023-03-03T00:00:00"/>
    <s v="CLICC-ML-2059"/>
    <s v="CLICC-ML"/>
    <s v="MacBook"/>
    <s v="Device"/>
    <s v="CLICC Circ Desk"/>
    <s v="CLICC-ML-2059"/>
  </r>
  <r>
    <x v="44"/>
    <n v="-1"/>
    <s v="UCLA Undergrad"/>
    <s v="Undergraduate"/>
    <d v="2023-03-03T00:00:00"/>
    <s v="CLICC-MM-0233"/>
    <s v="CLICC-MM"/>
    <s v="iPad"/>
    <s v="Device"/>
    <s v="CLICC Circ Desk"/>
    <s v="ITS iPad 284"/>
  </r>
  <r>
    <x v="44"/>
    <n v="-1"/>
    <s v="UCLA Undergrad"/>
    <s v="Undergraduate"/>
    <d v="2023-03-03T00:00:00"/>
    <s v="HP-028"/>
    <s v="HP"/>
    <s v="HP Laptop"/>
    <s v="Device"/>
    <s v="CLICC Circ Desk"/>
    <s v="WL-BCR-18"/>
  </r>
  <r>
    <x v="44"/>
    <n v="-1"/>
    <s v="UCLA Undergrad"/>
    <s v="Undergraduate"/>
    <d v="2023-03-03T00:00:00"/>
    <s v="HP-118"/>
    <s v="HP"/>
    <s v="HP Laptop"/>
    <s v="Device"/>
    <s v="CLICC Circ Desk"/>
    <s v="WL-PC2-07"/>
  </r>
  <r>
    <x v="44"/>
    <n v="-1"/>
    <s v="UCLA Undergrad"/>
    <s v="Undergraduate"/>
    <d v="2023-03-10T00:00:00"/>
    <s v="CLICC-ML-0038"/>
    <s v="CLICC-ML"/>
    <s v="MacBook"/>
    <s v="Device"/>
    <s v="CLICC Circ Desk"/>
    <s v="ITS MacBook 106"/>
  </r>
  <r>
    <x v="44"/>
    <n v="-1"/>
    <s v="UCLA Undergrad"/>
    <s v="Undergraduate"/>
    <d v="2023-03-10T00:00:00"/>
    <s v="CLICC-ML-0098"/>
    <s v="CLICC-ML"/>
    <s v="MacBook"/>
    <s v="Device"/>
    <s v="CLICC Circ Desk"/>
    <s v="ITS MacBook 161"/>
  </r>
  <r>
    <x v="44"/>
    <n v="-1"/>
    <s v="UCLA Undergrad"/>
    <s v="Undergraduate"/>
    <d v="2023-03-10T00:00:00"/>
    <s v="CLICC-ML-0113"/>
    <s v="CLICC-ML"/>
    <s v="MacBook"/>
    <s v="Device"/>
    <s v="CLICC Circ Desk"/>
    <s v="ITS MacBook 103"/>
  </r>
  <r>
    <x v="44"/>
    <n v="-1"/>
    <s v="UCLA Undergrad"/>
    <s v="Undergraduate"/>
    <d v="2023-03-10T00:00:00"/>
    <s v="HP-050"/>
    <s v="HP"/>
    <s v="HP Laptop"/>
    <s v="Device"/>
    <s v="CLICC Circ Desk"/>
    <s v="WL-SEL-15"/>
  </r>
  <r>
    <x v="44"/>
    <n v="-1"/>
    <s v="UCLA Undergrad"/>
    <s v="Undergraduate"/>
    <d v="2023-03-10T00:00:00"/>
    <s v="HP024"/>
    <s v="HP"/>
    <s v="HP Laptop"/>
    <s v="Device"/>
    <s v="CLICC Circ Desk"/>
    <s v="WL-BCR-14"/>
  </r>
  <r>
    <x v="44"/>
    <n v="-1"/>
    <s v="UCLA Undergrad"/>
    <s v="Undergraduate"/>
    <d v="2023-03-10T00:00:00"/>
    <s v="HP117"/>
    <s v="HP"/>
    <s v="HP Laptop"/>
    <s v="Device"/>
    <s v="CLICC Circ Desk"/>
    <s v="WL-PC2-06"/>
  </r>
  <r>
    <x v="44"/>
    <n v="-1"/>
    <s v="UCLA Undergrad"/>
    <s v="Undergraduate"/>
    <d v="2023-03-24T00:00:00"/>
    <s v="CBK295"/>
    <s v="CBK"/>
    <s v="ChromeBook"/>
    <s v="Device"/>
    <s v="CLICC Circ Desk"/>
    <s v="CBK-CLICC-46"/>
  </r>
  <r>
    <x v="45"/>
    <n v="-1"/>
    <s v="UCLA Graduate"/>
    <s v="Graduate"/>
    <d v="2023-02-25T00:00:00"/>
    <s v="UVGA16"/>
    <s v="UVGA"/>
    <s v="UVGA"/>
    <s v="Cable"/>
    <s v="CLICC Circ Desk"/>
    <m/>
  </r>
  <r>
    <x v="45"/>
    <n v="-1"/>
    <s v="UCLA Graduate"/>
    <s v="Graduate"/>
    <d v="2023-03-11T00:00:00"/>
    <s v="CLICC-ML-2075"/>
    <s v="CLICC-ML"/>
    <s v="MacBook"/>
    <s v="Device"/>
    <s v="CLICC Circ Desk"/>
    <s v="CLICC-ML-2075"/>
  </r>
  <r>
    <x v="45"/>
    <n v="-1"/>
    <s v="UCLA Music Grad"/>
    <s v="Graduate"/>
    <d v="2023-02-25T00:00:00"/>
    <s v="UVGA01"/>
    <s v="UVGA"/>
    <s v="UVGA"/>
    <s v="Cable"/>
    <s v="Music Circ Desk"/>
    <s v="UVGA-MUS-01"/>
  </r>
  <r>
    <x v="45"/>
    <n v="-1"/>
    <s v="UCLA Undergrad"/>
    <s v="Undergraduate"/>
    <d v="2023-02-25T00:00:00"/>
    <s v="HDMIC18"/>
    <s v="HDMIC"/>
    <s v="HDMIC"/>
    <s v="Cable"/>
    <s v="CLICC Circ Desk"/>
    <s v="HDMC-YRL-10"/>
  </r>
  <r>
    <x v="45"/>
    <n v="-1"/>
    <s v="UCLA Undergrad"/>
    <s v="Undergraduate"/>
    <d v="2023-02-25T00:00:00"/>
    <s v="HDMIC25"/>
    <s v="HDMIC"/>
    <s v="HDMIC"/>
    <s v="Cable"/>
    <s v="CLICC Circ Desk"/>
    <s v="HDMC-YRL-17"/>
  </r>
  <r>
    <x v="45"/>
    <n v="-1"/>
    <s v="UCLA Undergrad"/>
    <s v="Undergraduate"/>
    <d v="2023-02-25T00:00:00"/>
    <s v="MACUSBC05"/>
    <s v="MACUSBC"/>
    <s v="MACUSBC"/>
    <s v="Charger"/>
    <s v="CLICC Circ Desk"/>
    <s v="USBC-YRL-01"/>
  </r>
  <r>
    <x v="45"/>
    <n v="-1"/>
    <s v="UCLA Undergrad"/>
    <s v="Undergraduate"/>
    <d v="2023-02-25T00:00:00"/>
    <s v="UHDMI22"/>
    <s v="UHDMI"/>
    <s v="UHDMI"/>
    <s v="Cable"/>
    <s v="CLICC Circ Desk"/>
    <m/>
  </r>
  <r>
    <x v="45"/>
    <n v="-1"/>
    <s v="UCLA Undergrad"/>
    <s v="Undergraduate"/>
    <d v="2023-03-04T00:00:00"/>
    <s v="CLICC-MM-0166"/>
    <s v="CLICC-MM"/>
    <s v="iPad"/>
    <s v="Device"/>
    <s v="CLICC Circ Desk"/>
    <s v="ITS iPad 155"/>
  </r>
  <r>
    <x v="45"/>
    <n v="-1"/>
    <s v="UCLA Undergrad"/>
    <s v="Undergraduate"/>
    <d v="2023-03-04T00:00:00"/>
    <s v="HP088"/>
    <s v="HP"/>
    <s v="HP Laptop"/>
    <s v="Device"/>
    <s v="CLICC Circ Desk"/>
    <s v="WL-RC2-18"/>
  </r>
  <r>
    <x v="45"/>
    <n v="-1"/>
    <s v="UCLA Undergrad"/>
    <s v="Undergraduate"/>
    <d v="2023-03-11T00:00:00"/>
    <s v="CLICC-ML-2098"/>
    <s v="CLICC-ML"/>
    <s v="MacBook"/>
    <s v="Device"/>
    <s v="CLICC Circ Desk"/>
    <s v="CLICC-ML-2098"/>
  </r>
  <r>
    <x v="46"/>
    <n v="-1"/>
    <s v="UCLA Academic"/>
    <s v="Academic"/>
    <d v="2023-03-05T00:00:00"/>
    <s v="CBK357"/>
    <s v="CBK"/>
    <s v="ChromeBook"/>
    <s v="Device"/>
    <s v="CLICC Circ Desk"/>
    <s v="CBK-CLICC-108"/>
  </r>
  <r>
    <x v="46"/>
    <n v="-1"/>
    <s v="UCLA Graduate"/>
    <s v="Graduate"/>
    <d v="2023-02-26T00:00:00"/>
    <s v="HPUSBC09"/>
    <s v="HPUSBC"/>
    <s v="HPUSBC"/>
    <s v="Charger"/>
    <s v="SEL Boelter Circ Desk"/>
    <m/>
  </r>
  <r>
    <x v="46"/>
    <n v="-1"/>
    <s v="UCLA Graduate"/>
    <s v="Graduate"/>
    <d v="2023-03-05T00:00:00"/>
    <s v="HP009"/>
    <s v="HP"/>
    <s v="HP Laptop"/>
    <s v="Device"/>
    <s v="CLICC Circ Desk"/>
    <s v="WL-BIO-09"/>
  </r>
  <r>
    <x v="46"/>
    <n v="-1"/>
    <s v="UCLA Undergrad"/>
    <s v="Undergraduate"/>
    <d v="2023-02-26T00:00:00"/>
    <s v="HDST16"/>
    <s v="HDST"/>
    <s v="Headphones"/>
    <s v="Accessory"/>
    <s v="CLICC Circ Desk"/>
    <s v="HDS-POW-05"/>
  </r>
  <r>
    <x v="46"/>
    <n v="-1"/>
    <s v="UCLA Undergrad"/>
    <s v="Undergraduate"/>
    <d v="2023-02-26T00:00:00"/>
    <s v="HPUSBC11"/>
    <s v="HPUSBC"/>
    <s v="HPUSBC"/>
    <s v="Charger"/>
    <s v="SEL Boelter Circ Desk"/>
    <m/>
  </r>
  <r>
    <x v="46"/>
    <n v="-1"/>
    <s v="UCLA Undergrad"/>
    <s v="Undergraduate"/>
    <d v="2023-02-26T00:00:00"/>
    <s v="SUP-012"/>
    <s v="SUP"/>
    <s v="Super Drive"/>
    <s v="Accessory"/>
    <s v="Music Circ Desk"/>
    <s v="MUS-SUP-01"/>
  </r>
  <r>
    <x v="46"/>
    <n v="-1"/>
    <s v="UCLA Undergrad"/>
    <s v="Undergraduate"/>
    <d v="2023-02-26T00:00:00"/>
    <s v="UVGA02"/>
    <s v="UVGA"/>
    <s v="UVGA"/>
    <s v="Cable"/>
    <s v="Music Circ Desk"/>
    <s v="UVGA-MUS-02"/>
  </r>
  <r>
    <x v="46"/>
    <n v="-1"/>
    <s v="UCLA Undergrad"/>
    <s v="Undergraduate"/>
    <d v="2023-03-05T00:00:00"/>
    <s v="CBK196"/>
    <s v="CBK"/>
    <s v="ChromeBook"/>
    <s v="Device"/>
    <s v="Biomed Circ Desk"/>
    <s v="CBK-BIO-07"/>
  </r>
  <r>
    <x v="46"/>
    <n v="-1"/>
    <s v="UCLA Undergrad"/>
    <s v="Undergraduate"/>
    <d v="2023-03-05T00:00:00"/>
    <s v="CBK203"/>
    <s v="CBK"/>
    <s v="ChromeBook"/>
    <s v="Device"/>
    <s v="Biomed Circ Desk"/>
    <s v="CBK-BIO-14"/>
  </r>
  <r>
    <x v="46"/>
    <n v="-1"/>
    <s v="UCLA Undergrad"/>
    <s v="Undergraduate"/>
    <d v="2023-03-11T00:00:00"/>
    <s v="HP019"/>
    <s v="HP"/>
    <s v="HP Laptop"/>
    <s v="Device"/>
    <s v="CLICC Circ Desk"/>
    <s v="WL-BCR-09"/>
  </r>
  <r>
    <x v="47"/>
    <n v="-1"/>
    <s v="External 10"/>
    <s v="External 10 + Access"/>
    <d v="2023-02-27T00:00:00"/>
    <s v="CBK203"/>
    <s v="CBK"/>
    <s v="ChromeBook"/>
    <s v="Device"/>
    <s v="Biomed Circ Desk"/>
    <s v="CBK-BIO-14"/>
  </r>
  <r>
    <x v="47"/>
    <n v="-1"/>
    <s v="UCLA Academic"/>
    <s v="Academic"/>
    <d v="2023-02-27T00:00:00"/>
    <s v="UVGA11"/>
    <s v="UVGA"/>
    <s v="UVGA"/>
    <s v="Cable"/>
    <s v="Biomed Circ Desk"/>
    <s v="UVGA-BIO-01"/>
  </r>
  <r>
    <x v="47"/>
    <n v="-1"/>
    <s v="UCLA Academic"/>
    <s v="Academic"/>
    <d v="2023-03-06T00:00:00"/>
    <s v="CLICC-ML-0003"/>
    <s v="CLICC-ML"/>
    <s v="MacBook"/>
    <s v="Device"/>
    <s v="CLICC Circ Desk"/>
    <s v="ITS MacBook 3"/>
  </r>
  <r>
    <x v="47"/>
    <n v="-1"/>
    <s v="UCLA Graduate"/>
    <s v="Graduate"/>
    <d v="2023-02-27T00:00:00"/>
    <s v="HDST02"/>
    <s v="HDST"/>
    <s v="Headphones"/>
    <s v="Accessory"/>
    <s v="SEL Boelter Circ Desk"/>
    <s v="HDS-BOE-02"/>
  </r>
  <r>
    <x v="47"/>
    <n v="-1"/>
    <s v="UCLA Graduate"/>
    <s v="Graduate"/>
    <d v="2023-02-27T00:00:00"/>
    <s v="HDST12"/>
    <s v="HDST"/>
    <s v="Headphones"/>
    <s v="Accessory"/>
    <s v="CLICC Circ Desk"/>
    <s v="HDS-POW-01"/>
  </r>
  <r>
    <x v="47"/>
    <n v="-1"/>
    <s v="UCLA Graduate"/>
    <s v="Graduate"/>
    <d v="2023-02-27T00:00:00"/>
    <s v="HDST25"/>
    <s v="HDST"/>
    <s v="Headphones"/>
    <s v="Accessory"/>
    <s v="Biomed Circ Desk"/>
    <s v="HDS-BIO-08"/>
  </r>
  <r>
    <x v="47"/>
    <n v="-1"/>
    <s v="UCLA Graduate"/>
    <s v="Graduate"/>
    <d v="2023-02-27T00:00:00"/>
    <s v="HPUSBC09"/>
    <s v="HPUSBC"/>
    <s v="HPUSBC"/>
    <s v="Charger"/>
    <s v="SEL Boelter Circ Desk"/>
    <m/>
  </r>
  <r>
    <x v="47"/>
    <n v="-1"/>
    <s v="UCLA Graduate"/>
    <s v="Graduate"/>
    <d v="2023-02-27T00:00:00"/>
    <s v="HPUSBC11"/>
    <s v="HPUSBC"/>
    <s v="HPUSBC"/>
    <s v="Charger"/>
    <s v="SEL Boelter Circ Desk"/>
    <m/>
  </r>
  <r>
    <x v="47"/>
    <n v="-1"/>
    <s v="UCLA Graduate"/>
    <s v="Graduate"/>
    <d v="2023-02-27T00:00:00"/>
    <s v="HPUSBC12"/>
    <s v="HPUSBC"/>
    <s v="HPUSBC"/>
    <s v="Charger"/>
    <s v="SEL Boelter Circ Desk"/>
    <m/>
  </r>
  <r>
    <x v="47"/>
    <n v="-1"/>
    <s v="UCLA Graduate"/>
    <s v="Graduate"/>
    <d v="2023-02-27T00:00:00"/>
    <s v="IPHONE20"/>
    <s v="IPHONE"/>
    <s v="IPHONE"/>
    <s v="Charger"/>
    <s v="SEL Boelter Circ Desk"/>
    <s v="IPH-BOE-04"/>
  </r>
  <r>
    <x v="47"/>
    <n v="-1"/>
    <s v="UCLA Graduate"/>
    <s v="Graduate"/>
    <d v="2023-02-27T00:00:00"/>
    <s v="IPHONE33"/>
    <s v="IPHONE"/>
    <s v="IPHONE"/>
    <s v="Charger"/>
    <s v="CLICC Circ Desk"/>
    <s v="IPH-YRL-09"/>
  </r>
  <r>
    <x v="47"/>
    <n v="-1"/>
    <s v="UCLA Graduate"/>
    <s v="Graduate"/>
    <d v="2023-02-27T00:00:00"/>
    <s v="IPHONE58"/>
    <s v="IPHONE"/>
    <s v="IPHONE"/>
    <s v="Charger"/>
    <s v="Biomed Circ Desk"/>
    <s v="IPH-BIO-02"/>
  </r>
  <r>
    <x v="47"/>
    <n v="-1"/>
    <s v="UCLA Graduate"/>
    <s v="Graduate"/>
    <d v="2023-02-27T00:00:00"/>
    <s v="MACCHRG42"/>
    <s v="MACCHRG"/>
    <s v="MACCHRG"/>
    <s v="Charger"/>
    <s v="CLICC Circ Desk"/>
    <s v="MAGT-YRL-04"/>
  </r>
  <r>
    <x v="47"/>
    <n v="-1"/>
    <s v="UCLA Graduate"/>
    <s v="Graduate"/>
    <d v="2023-02-27T00:00:00"/>
    <s v="MACCHRG63"/>
    <s v="MACCHRG"/>
    <s v="MACCHRG"/>
    <s v="Charger"/>
    <s v="Biomed Circ Desk"/>
    <s v="MAGT-BIO-02"/>
  </r>
  <r>
    <x v="47"/>
    <n v="-1"/>
    <s v="UCLA Graduate"/>
    <s v="Graduate"/>
    <d v="2023-02-27T00:00:00"/>
    <s v="MACUSBC08"/>
    <s v="MACUSBC"/>
    <s v="MACUSBC"/>
    <s v="Charger"/>
    <s v="CLICC Circ Desk"/>
    <s v="USBC-YRL-04"/>
  </r>
  <r>
    <x v="47"/>
    <n v="-1"/>
    <s v="UCLA Graduate"/>
    <s v="Graduate"/>
    <d v="2023-02-27T00:00:00"/>
    <s v="MACUSBC20"/>
    <s v="MACUSBC"/>
    <s v="MACUSBC"/>
    <s v="Charger"/>
    <s v="CLICC Circ Desk"/>
    <s v="USBC-POW-03"/>
  </r>
  <r>
    <x v="47"/>
    <n v="-1"/>
    <s v="UCLA Graduate"/>
    <s v="Graduate"/>
    <d v="2023-02-27T00:00:00"/>
    <s v="MACUSBC27"/>
    <s v="MACUSBC"/>
    <s v="MACUSBC"/>
    <s v="Charger"/>
    <s v="CLICC Circ Desk"/>
    <s v="USBC-POW-10"/>
  </r>
  <r>
    <x v="47"/>
    <n v="-1"/>
    <s v="UCLA Graduate"/>
    <s v="Graduate"/>
    <d v="2023-02-27T00:00:00"/>
    <s v="WALLADPT09"/>
    <s v="WALLADPT"/>
    <s v="WALLADPT"/>
    <s v="Charger"/>
    <s v="SEL Boelter Circ Desk"/>
    <s v="ADP-BOE-07"/>
  </r>
  <r>
    <x v="47"/>
    <n v="-1"/>
    <s v="UCLA Graduate"/>
    <s v="Graduate"/>
    <d v="2023-02-27T00:00:00"/>
    <s v="WALLADPT20"/>
    <s v="WALLADPT"/>
    <s v="WALLADPT"/>
    <s v="Charger"/>
    <s v="Biomed Circ Desk"/>
    <s v="ADP-BIO-04"/>
  </r>
  <r>
    <x v="47"/>
    <n v="-1"/>
    <s v="UCLA Graduate"/>
    <s v="Graduate"/>
    <d v="2023-02-27T00:00:00"/>
    <s v="WALLADPT38"/>
    <s v="WALLADPT"/>
    <s v="WALLADPT"/>
    <s v="Charger"/>
    <s v="CLICC Circ Desk"/>
    <m/>
  </r>
  <r>
    <x v="47"/>
    <n v="-1"/>
    <s v="UCLA Graduate"/>
    <s v="Graduate"/>
    <d v="2023-03-06T00:00:00"/>
    <s v="CBK124"/>
    <s v="CBK"/>
    <s v="ChromeBook"/>
    <s v="Device"/>
    <s v="CLICC Circ Desk"/>
    <s v="CBIO-10"/>
  </r>
  <r>
    <x v="47"/>
    <n v="-1"/>
    <s v="UCLA Graduate"/>
    <s v="Graduate"/>
    <d v="2023-03-06T00:00:00"/>
    <s v="CBK192"/>
    <s v="CBK"/>
    <s v="ChromeBook"/>
    <s v="Device"/>
    <s v="Biomed Circ Desk"/>
    <s v="CBK-BIO-03"/>
  </r>
  <r>
    <x v="47"/>
    <n v="-1"/>
    <s v="UCLA Graduate"/>
    <s v="Graduate"/>
    <d v="2023-03-06T00:00:00"/>
    <s v="CBK194"/>
    <s v="CBK"/>
    <s v="ChromeBook"/>
    <s v="Device"/>
    <s v="Biomed Circ Desk"/>
    <s v="CBK-BIO-05"/>
  </r>
  <r>
    <x v="47"/>
    <n v="-1"/>
    <s v="UCLA Graduate"/>
    <s v="Graduate"/>
    <d v="2023-03-06T00:00:00"/>
    <s v="CBK199"/>
    <s v="CBK"/>
    <s v="ChromeBook"/>
    <s v="Device"/>
    <s v="Biomed Circ Desk"/>
    <s v="CBK-BIO-10"/>
  </r>
  <r>
    <x v="47"/>
    <n v="-1"/>
    <s v="UCLA Graduate"/>
    <s v="Graduate"/>
    <d v="2023-03-06T00:00:00"/>
    <s v="CBK203"/>
    <s v="CBK"/>
    <s v="ChromeBook"/>
    <s v="Device"/>
    <s v="Biomed Circ Desk"/>
    <s v="CBK-BIO-14"/>
  </r>
  <r>
    <x v="47"/>
    <n v="-1"/>
    <s v="UCLA Graduate"/>
    <s v="Graduate"/>
    <d v="2023-03-06T00:00:00"/>
    <s v="CBK209"/>
    <s v="CBK"/>
    <s v="ChromeBook"/>
    <s v="Device"/>
    <s v="Biomed Circ Desk"/>
    <s v="CBK-BIO-20"/>
  </r>
  <r>
    <x v="47"/>
    <n v="-1"/>
    <s v="UCLA Graduate"/>
    <s v="Graduate"/>
    <d v="2023-03-06T00:00:00"/>
    <s v="CBK214"/>
    <s v="CBK"/>
    <s v="ChromeBook"/>
    <s v="Device"/>
    <s v="SEL Boelter Circ Desk"/>
    <s v="CBK-BOE-05"/>
  </r>
  <r>
    <x v="47"/>
    <n v="-1"/>
    <s v="UCLA Graduate"/>
    <s v="Graduate"/>
    <d v="2023-03-06T00:00:00"/>
    <s v="CBK363"/>
    <s v="CBK"/>
    <s v="ChromeBook"/>
    <s v="Device"/>
    <s v="CLICC Circ Desk"/>
    <s v="CBK-CLICC-114"/>
  </r>
  <r>
    <x v="47"/>
    <n v="-1"/>
    <s v="UCLA Graduate"/>
    <s v="Graduate"/>
    <d v="2023-03-06T00:00:00"/>
    <s v="CLICC-ML-2003"/>
    <s v="CLICC-ML"/>
    <s v="MacBook"/>
    <s v="Device"/>
    <s v="CLICC Circ Desk"/>
    <s v="CLICC-ML-2003"/>
  </r>
  <r>
    <x v="47"/>
    <n v="-1"/>
    <s v="UCLA Graduate"/>
    <s v="Graduate"/>
    <d v="2023-03-06T00:00:00"/>
    <s v="CLICC-MM-0006"/>
    <s v="CLICC-MM"/>
    <s v="iPad"/>
    <s v="Device"/>
    <s v="CLICC Circ Desk"/>
    <s v="ITS iPad 323"/>
  </r>
  <r>
    <x v="47"/>
    <n v="-1"/>
    <s v="UCLA Graduate"/>
    <s v="Graduate"/>
    <d v="2023-03-12T00:00:00"/>
    <s v="CLICC-MM-0147"/>
    <s v="CLICC-MM"/>
    <s v="iPad"/>
    <s v="Device"/>
    <s v="CLICC Circ Desk"/>
    <s v="ITS iPad 61"/>
  </r>
  <r>
    <x v="47"/>
    <n v="-1"/>
    <s v="UCLA Graduate"/>
    <s v="Graduate"/>
    <d v="2023-03-13T00:00:00"/>
    <s v="CLICC-ML-2079"/>
    <s v="CLICC-ML"/>
    <s v="MacBook"/>
    <s v="Device"/>
    <s v="CLICC Circ Desk"/>
    <s v="CLICC-ML-2079"/>
  </r>
  <r>
    <x v="47"/>
    <n v="-1"/>
    <s v="UCLA Graduate"/>
    <s v="Graduate"/>
    <d v="2023-03-20T00:00:00"/>
    <s v="CLICC-MM-040"/>
    <s v="CLICC-MM"/>
    <s v="iPad"/>
    <s v="Device"/>
    <s v="CLICC Circ Desk"/>
    <m/>
  </r>
  <r>
    <x v="47"/>
    <n v="-1"/>
    <s v="UCLA Music Grad"/>
    <s v="Graduate"/>
    <d v="2023-02-27T00:00:00"/>
    <s v="OMNI25"/>
    <s v="OMNI"/>
    <s v="OMNI"/>
    <s v="Charger"/>
    <s v="Music Circ Desk"/>
    <s v="OMN-MUS-05"/>
  </r>
  <r>
    <x v="47"/>
    <n v="-1"/>
    <s v="UCLA Music Undergrad"/>
    <s v="Undergraduate"/>
    <d v="2023-02-27T00:00:00"/>
    <s v="MACUSBC17"/>
    <s v="MACUSBC"/>
    <s v="MACUSBC"/>
    <s v="Charger"/>
    <s v="Default Circulation Desk"/>
    <s v="USBC-LOC-06"/>
  </r>
  <r>
    <x v="47"/>
    <n v="-1"/>
    <s v="UCLA Undergrad"/>
    <s v="Undergraduate"/>
    <d v="2023-02-27T00:00:00"/>
    <s v="BOEIPHONE04"/>
    <s v="BOEIPHONE"/>
    <s v="IPHONE"/>
    <s v="Charger"/>
    <s v="SEL Boelter Circ Desk"/>
    <s v="BOE-IPHONE-04"/>
  </r>
  <r>
    <x v="47"/>
    <n v="-1"/>
    <s v="UCLA Undergrad"/>
    <s v="Undergraduate"/>
    <d v="2023-02-27T00:00:00"/>
    <s v="HDST02"/>
    <s v="HDST"/>
    <s v="Headphones"/>
    <s v="Accessory"/>
    <s v="SEL Boelter Circ Desk"/>
    <s v="HDS-BOE-02"/>
  </r>
  <r>
    <x v="47"/>
    <n v="-1"/>
    <s v="UCLA Undergrad"/>
    <s v="Undergraduate"/>
    <d v="2023-02-27T00:00:00"/>
    <s v="HDST07"/>
    <s v="HDST"/>
    <s v="Headphones"/>
    <s v="Accessory"/>
    <s v="CLICC Circ Desk"/>
    <s v="HDS-YRL-01"/>
  </r>
  <r>
    <x v="47"/>
    <n v="-1"/>
    <s v="UCLA Undergrad"/>
    <s v="Undergraduate"/>
    <d v="2023-02-27T00:00:00"/>
    <s v="HDST09"/>
    <s v="HDST"/>
    <s v="Headphones"/>
    <s v="Accessory"/>
    <s v="CLICC Circ Desk"/>
    <s v="HDS-YRL-03"/>
  </r>
  <r>
    <x v="47"/>
    <n v="-1"/>
    <s v="UCLA Undergrad"/>
    <s v="Undergraduate"/>
    <d v="2023-02-27T00:00:00"/>
    <s v="HDST16"/>
    <s v="HDST"/>
    <s v="Headphones"/>
    <s v="Accessory"/>
    <s v="CLICC Circ Desk"/>
    <s v="HDS-POW-05"/>
  </r>
  <r>
    <x v="47"/>
    <n v="-1"/>
    <s v="UCLA Undergrad"/>
    <s v="Undergraduate"/>
    <d v="2023-02-27T00:00:00"/>
    <s v="HPUSBC01"/>
    <s v="HPUSBC"/>
    <s v="HPUSBC"/>
    <s v="Charger"/>
    <s v="SEL Boelter Circ Desk"/>
    <s v="HPUS-BOE-01"/>
  </r>
  <r>
    <x v="47"/>
    <n v="-1"/>
    <s v="UCLA Undergrad"/>
    <s v="Undergraduate"/>
    <d v="2023-02-27T00:00:00"/>
    <s v="HPUSBC05"/>
    <s v="HPUSBC"/>
    <s v="HPUSBC"/>
    <s v="Charger"/>
    <s v="SEL Boelter Circ Desk"/>
    <s v="HPUS-BOE-05"/>
  </r>
  <r>
    <x v="47"/>
    <n v="-1"/>
    <s v="UCLA Undergrad"/>
    <s v="Undergraduate"/>
    <d v="2023-02-27T00:00:00"/>
    <s v="HPUSBC09"/>
    <s v="HPUSBC"/>
    <s v="HPUSBC"/>
    <s v="Charger"/>
    <s v="SEL Boelter Circ Desk"/>
    <m/>
  </r>
  <r>
    <x v="47"/>
    <n v="-1"/>
    <s v="UCLA Undergrad"/>
    <s v="Undergraduate"/>
    <d v="2023-02-27T00:00:00"/>
    <s v="HPUSBC13"/>
    <s v="HPUSBC"/>
    <s v="HPUSBC"/>
    <s v="Charger"/>
    <s v="SEL Boelter Circ Desk"/>
    <m/>
  </r>
  <r>
    <x v="47"/>
    <n v="-1"/>
    <s v="UCLA Undergrad"/>
    <s v="Undergraduate"/>
    <d v="2023-02-27T00:00:00"/>
    <s v="IPHONE21"/>
    <s v="IPHONE"/>
    <s v="IPHONE"/>
    <s v="Charger"/>
    <s v="SEL Boelter Circ Desk"/>
    <s v="IPH-BOE-05"/>
  </r>
  <r>
    <x v="47"/>
    <n v="-1"/>
    <s v="UCLA Undergrad"/>
    <s v="Undergraduate"/>
    <d v="2023-02-27T00:00:00"/>
    <s v="IPHONE25"/>
    <s v="IPHONE"/>
    <s v="IPHONE"/>
    <s v="Charger"/>
    <s v="CLICC Circ Desk"/>
    <s v="IPH-YRL-01"/>
  </r>
  <r>
    <x v="47"/>
    <n v="-1"/>
    <s v="UCLA Undergrad"/>
    <s v="Undergraduate"/>
    <d v="2023-02-27T00:00:00"/>
    <s v="IPHONE34"/>
    <s v="IPHONE"/>
    <s v="IPHONE"/>
    <s v="Charger"/>
    <s v="CLICC Circ Desk"/>
    <s v="IPH-YRL-10"/>
  </r>
  <r>
    <x v="47"/>
    <n v="-1"/>
    <s v="UCLA Undergrad"/>
    <s v="Undergraduate"/>
    <d v="2023-02-27T00:00:00"/>
    <s v="IPHONE36"/>
    <s v="IPHONE"/>
    <s v="IPHONE"/>
    <s v="Charger"/>
    <s v="CLICC Circ Desk"/>
    <s v="IPH-YRL-12"/>
  </r>
  <r>
    <x v="47"/>
    <n v="-1"/>
    <s v="UCLA Undergrad"/>
    <s v="Undergraduate"/>
    <d v="2023-02-27T00:00:00"/>
    <s v="IPHONE37"/>
    <s v="IPHONE"/>
    <s v="IPHONE"/>
    <s v="Charger"/>
    <s v="CLICC Circ Desk"/>
    <s v="IPH-YRL-13"/>
  </r>
  <r>
    <x v="47"/>
    <n v="-1"/>
    <s v="UCLA Undergrad"/>
    <s v="Undergraduate"/>
    <d v="2023-02-27T00:00:00"/>
    <s v="IPHONE48"/>
    <s v="IPHONE"/>
    <s v="IPHONE"/>
    <s v="Charger"/>
    <s v="CLICC Circ Desk"/>
    <s v="IPH-POW-04"/>
  </r>
  <r>
    <x v="47"/>
    <n v="-1"/>
    <s v="UCLA Undergrad"/>
    <s v="Undergraduate"/>
    <d v="2023-02-27T00:00:00"/>
    <s v="IPHONE52"/>
    <s v="IPHONE"/>
    <s v="IPHONE"/>
    <s v="Charger"/>
    <s v="CLICC Circ Desk"/>
    <s v="IPH-POW-08"/>
  </r>
  <r>
    <x v="47"/>
    <n v="-1"/>
    <s v="UCLA Undergrad"/>
    <s v="Undergraduate"/>
    <d v="2023-02-27T00:00:00"/>
    <s v="IPHONE54"/>
    <s v="IPHONE"/>
    <s v="IPHONE"/>
    <s v="Charger"/>
    <s v="CLICC Circ Desk"/>
    <s v="IPH-POW-10"/>
  </r>
  <r>
    <x v="47"/>
    <n v="-1"/>
    <s v="UCLA Undergrad"/>
    <s v="Undergraduate"/>
    <d v="2023-02-27T00:00:00"/>
    <s v="IPHONE56"/>
    <s v="IPHONE"/>
    <s v="IPHONE"/>
    <s v="Charger"/>
    <s v="CLICC Circ Desk"/>
    <s v="IPH-POW-12"/>
  </r>
  <r>
    <x v="47"/>
    <n v="-1"/>
    <s v="UCLA Undergrad"/>
    <s v="Undergraduate"/>
    <d v="2023-02-27T00:00:00"/>
    <s v="IPHONE66"/>
    <s v="IPHONE"/>
    <s v="IPHONE"/>
    <s v="Charger"/>
    <s v="Default Circulation Desk"/>
    <m/>
  </r>
  <r>
    <x v="47"/>
    <n v="-1"/>
    <s v="UCLA Undergrad"/>
    <s v="Undergraduate"/>
    <d v="2023-02-27T00:00:00"/>
    <s v="MACCHRG53"/>
    <s v="MACCHRG"/>
    <s v="MACCHRG"/>
    <s v="Charger"/>
    <s v="CLICC Circ Desk"/>
    <s v="MAGT-POW-07"/>
  </r>
  <r>
    <x v="47"/>
    <n v="-1"/>
    <s v="UCLA Undergrad"/>
    <s v="Undergraduate"/>
    <d v="2023-02-27T00:00:00"/>
    <s v="MACCHRG59"/>
    <s v="MACCHRG"/>
    <s v="MACCHRG"/>
    <s v="Charger"/>
    <s v="CLICC Circ Desk"/>
    <s v="MAGT-POW-13"/>
  </r>
  <r>
    <x v="47"/>
    <n v="-1"/>
    <s v="UCLA Undergrad"/>
    <s v="Undergraduate"/>
    <d v="2023-02-27T00:00:00"/>
    <s v="MACUSBC05"/>
    <s v="MACUSBC"/>
    <s v="MACUSBC"/>
    <s v="Charger"/>
    <s v="CLICC Circ Desk"/>
    <s v="USBC-YRL-01"/>
  </r>
  <r>
    <x v="47"/>
    <n v="-1"/>
    <s v="UCLA Undergrad"/>
    <s v="Undergraduate"/>
    <d v="2023-02-27T00:00:00"/>
    <s v="MACUSBC06"/>
    <s v="MACUSBC"/>
    <s v="MACUSBC"/>
    <s v="Charger"/>
    <s v="CLICC Circ Desk"/>
    <s v="USBC-YRL-02"/>
  </r>
  <r>
    <x v="47"/>
    <n v="-1"/>
    <s v="UCLA Undergrad"/>
    <s v="Undergraduate"/>
    <d v="2023-02-27T00:00:00"/>
    <s v="MACUSBC07"/>
    <s v="MACUSBC"/>
    <s v="MACUSBC"/>
    <s v="Charger"/>
    <s v="CLICC Circ Desk"/>
    <s v="USBC-YRL-03"/>
  </r>
  <r>
    <x v="47"/>
    <n v="-1"/>
    <s v="UCLA Undergrad"/>
    <s v="Undergraduate"/>
    <d v="2023-02-27T00:00:00"/>
    <s v="MACUSBC13"/>
    <s v="MACUSBC"/>
    <s v="MACUSBC"/>
    <s v="Charger"/>
    <s v="Default Circulation Desk"/>
    <s v="USBC-LOC-02"/>
  </r>
  <r>
    <x v="47"/>
    <n v="-1"/>
    <s v="UCLA Undergrad"/>
    <s v="Undergraduate"/>
    <d v="2023-02-27T00:00:00"/>
    <s v="MACUSBC17"/>
    <s v="MACUSBC"/>
    <s v="MACUSBC"/>
    <s v="Charger"/>
    <s v="Default Circulation Desk"/>
    <s v="USBC-LOC-06"/>
  </r>
  <r>
    <x v="47"/>
    <n v="-1"/>
    <s v="UCLA Undergrad"/>
    <s v="Undergraduate"/>
    <d v="2023-02-27T00:00:00"/>
    <s v="MACUSBC23"/>
    <s v="MACUSBC"/>
    <s v="MACUSBC"/>
    <s v="Charger"/>
    <s v="CLICC Circ Desk"/>
    <s v="USBC-POW-06"/>
  </r>
  <r>
    <x v="47"/>
    <n v="-1"/>
    <s v="UCLA Undergrad"/>
    <s v="Undergraduate"/>
    <d v="2023-02-27T00:00:00"/>
    <s v="MACUSBC30"/>
    <s v="MACUSBC"/>
    <s v="MACUSBC"/>
    <s v="Charger"/>
    <s v="CLICC Circ Desk"/>
    <m/>
  </r>
  <r>
    <x v="47"/>
    <n v="-1"/>
    <s v="UCLA Undergrad"/>
    <s v="Undergraduate"/>
    <d v="2023-02-27T00:00:00"/>
    <s v="OMNI34"/>
    <s v="OMNI"/>
    <s v="OMNI"/>
    <s v="Charger"/>
    <s v="CLICC Circ Desk"/>
    <s v="OMN-YRL-04"/>
  </r>
  <r>
    <x v="47"/>
    <n v="-1"/>
    <s v="UCLA Undergrad"/>
    <s v="Undergraduate"/>
    <d v="2023-02-27T00:00:00"/>
    <s v="OMNI35"/>
    <s v="OMNI"/>
    <s v="OMNI"/>
    <s v="Charger"/>
    <s v="CLICC Circ Desk"/>
    <s v="OMN-YRL-05"/>
  </r>
  <r>
    <x v="47"/>
    <n v="-1"/>
    <s v="UCLA Undergrad"/>
    <s v="Undergraduate"/>
    <d v="2023-02-27T00:00:00"/>
    <s v="UVGA21"/>
    <s v="UVGA"/>
    <s v="UVGA"/>
    <s v="Cable"/>
    <s v="CLICC Circ Desk"/>
    <m/>
  </r>
  <r>
    <x v="47"/>
    <n v="-1"/>
    <s v="UCLA Undergrad"/>
    <s v="Undergraduate"/>
    <d v="2023-02-27T00:00:00"/>
    <s v="WALLADPT03"/>
    <s v="WALLADPT"/>
    <s v="WALLADPT"/>
    <s v="Charger"/>
    <s v="SEL Boelter Circ Desk"/>
    <s v="ADP-BOE-01"/>
  </r>
  <r>
    <x v="47"/>
    <n v="-1"/>
    <s v="UCLA Undergrad"/>
    <s v="Undergraduate"/>
    <d v="2023-02-27T00:00:00"/>
    <s v="WALLADPT06"/>
    <s v="WALLADPT"/>
    <s v="WALLADPT"/>
    <s v="Charger"/>
    <s v="SEL Boelter Circ Desk"/>
    <s v="ADP-BOE-04"/>
  </r>
  <r>
    <x v="47"/>
    <n v="-1"/>
    <s v="UCLA Undergrad"/>
    <s v="Undergraduate"/>
    <d v="2023-02-27T00:00:00"/>
    <s v="WALLADPT07"/>
    <s v="WALLADPT"/>
    <s v="WALLADPT"/>
    <s v="Charger"/>
    <s v="SEL Boelter Circ Desk"/>
    <s v="ADP-BOE-05"/>
  </r>
  <r>
    <x v="47"/>
    <n v="-1"/>
    <s v="UCLA Undergrad"/>
    <s v="Undergraduate"/>
    <d v="2023-02-27T00:00:00"/>
    <s v="WALLADPT29"/>
    <s v="WALLADPT"/>
    <s v="WALLADPT"/>
    <s v="Charger"/>
    <s v="CLICC Circ Desk"/>
    <m/>
  </r>
  <r>
    <x v="47"/>
    <n v="-1"/>
    <s v="UCLA Undergrad"/>
    <s v="Undergraduate"/>
    <d v="2023-02-27T00:00:00"/>
    <s v="WALLADPT36"/>
    <s v="WALLADPT"/>
    <s v="WALLADPT"/>
    <s v="Charger"/>
    <s v="CLICC Circ Desk"/>
    <m/>
  </r>
  <r>
    <x v="47"/>
    <n v="-1"/>
    <s v="UCLA Undergrad"/>
    <s v="Undergraduate"/>
    <d v="2023-02-27T00:00:00"/>
    <s v="WALLADPT38"/>
    <s v="WALLADPT"/>
    <s v="WALLADPT"/>
    <s v="Charger"/>
    <s v="CLICC Circ Desk"/>
    <m/>
  </r>
  <r>
    <x v="47"/>
    <n v="-1"/>
    <s v="UCLA Undergrad"/>
    <s v="Undergraduate"/>
    <d v="2023-02-27T00:00:00"/>
    <s v="WALLADPT41"/>
    <s v="WALLADPT"/>
    <s v="WALLADPT"/>
    <s v="Charger"/>
    <s v="CLICC Circ Desk"/>
    <m/>
  </r>
  <r>
    <x v="47"/>
    <n v="-1"/>
    <s v="UCLA Undergrad"/>
    <s v="Undergraduate"/>
    <d v="2023-02-27T00:00:00"/>
    <s v="WALLADPT44"/>
    <s v="WALLADPT"/>
    <s v="WALLADPT"/>
    <s v="Charger"/>
    <s v="CLICC Circ Desk"/>
    <m/>
  </r>
  <r>
    <x v="47"/>
    <n v="-1"/>
    <s v="UCLA Undergrad"/>
    <s v="Undergraduate"/>
    <d v="2023-02-27T00:00:00"/>
    <s v="WALLADPT45"/>
    <s v="WALLADPT"/>
    <s v="WALLADPT"/>
    <s v="Charger"/>
    <s v="CLICC Circ Desk"/>
    <m/>
  </r>
  <r>
    <x v="47"/>
    <n v="-1"/>
    <s v="UCLA Undergrad"/>
    <s v="Undergraduate"/>
    <d v="2023-02-27T00:00:00"/>
    <s v="WALLADPT50"/>
    <s v="WALLADPT"/>
    <s v="WALLADPT"/>
    <s v="Charger"/>
    <s v="CLICC Circ Desk"/>
    <m/>
  </r>
  <r>
    <x v="47"/>
    <n v="-1"/>
    <s v="UCLA Undergrad"/>
    <s v="Undergraduate"/>
    <d v="2023-03-02T00:00:00"/>
    <s v="CALC09"/>
    <s v="CALC"/>
    <s v="CALC"/>
    <s v="Accessory"/>
    <s v="CLICC Circ Desk"/>
    <m/>
  </r>
  <r>
    <x v="47"/>
    <n v="-1"/>
    <s v="UCLA Undergrad"/>
    <s v="Undergraduate"/>
    <d v="2023-03-02T00:00:00"/>
    <s v="CALC13"/>
    <s v="CALC"/>
    <s v="CALC"/>
    <s v="Accessory"/>
    <s v="CLICC Circ Desk"/>
    <m/>
  </r>
  <r>
    <x v="47"/>
    <n v="-1"/>
    <s v="UCLA Undergrad"/>
    <s v="Undergraduate"/>
    <d v="2023-03-02T00:00:00"/>
    <s v="CALC16"/>
    <s v="CALC"/>
    <s v="CALC"/>
    <s v="Accessory"/>
    <s v="Biomed Circ Desk"/>
    <m/>
  </r>
  <r>
    <x v="47"/>
    <n v="-1"/>
    <s v="UCLA Undergrad"/>
    <s v="Undergraduate"/>
    <d v="2023-03-02T00:00:00"/>
    <s v="CALC21"/>
    <s v="CALC"/>
    <s v="CALC"/>
    <s v="Accessory"/>
    <s v="SEL Boelter Circ Desk"/>
    <m/>
  </r>
  <r>
    <x v="47"/>
    <n v="-1"/>
    <s v="UCLA Undergrad"/>
    <s v="Undergraduate"/>
    <d v="2023-03-06T00:00:00"/>
    <s v="CBK035"/>
    <s v="CBK"/>
    <s v="ChromeBook"/>
    <s v="Device"/>
    <s v="Default Circulation Desk"/>
    <s v="CPOW-01"/>
  </r>
  <r>
    <x v="47"/>
    <n v="-1"/>
    <s v="UCLA Undergrad"/>
    <s v="Undergraduate"/>
    <d v="2023-03-06T00:00:00"/>
    <s v="CBK222"/>
    <s v="CBK"/>
    <s v="ChromeBook"/>
    <s v="Device"/>
    <s v="SEL Boelter Circ Desk"/>
    <s v="CBK-BOE-13"/>
  </r>
  <r>
    <x v="47"/>
    <n v="-1"/>
    <s v="UCLA Undergrad"/>
    <s v="Undergraduate"/>
    <d v="2023-03-06T00:00:00"/>
    <s v="CBK235"/>
    <s v="CBK"/>
    <s v="ChromeBook"/>
    <s v="Device"/>
    <s v="SEL Geology Circ Desk"/>
    <s v="CBK-GEO-06"/>
  </r>
  <r>
    <x v="47"/>
    <n v="-1"/>
    <s v="UCLA Undergrad"/>
    <s v="Undergraduate"/>
    <d v="2023-03-06T00:00:00"/>
    <s v="CBK303"/>
    <s v="CBK"/>
    <s v="ChromeBook"/>
    <s v="Device"/>
    <s v="Default Circulation Desk"/>
    <s v="CBK-CLICC-54"/>
  </r>
  <r>
    <x v="47"/>
    <n v="-1"/>
    <s v="UCLA Undergrad"/>
    <s v="Undergraduate"/>
    <d v="2023-03-06T00:00:00"/>
    <s v="CBK370"/>
    <s v="CBK"/>
    <s v="ChromeBook"/>
    <s v="Device"/>
    <s v="Default Circulation Desk"/>
    <s v="CBK-CLICC-121"/>
  </r>
  <r>
    <x v="47"/>
    <n v="-1"/>
    <s v="UCLA Undergrad"/>
    <s v="Undergraduate"/>
    <d v="2023-03-06T00:00:00"/>
    <s v="CBK405"/>
    <s v="CBK"/>
    <s v="ChromeBook"/>
    <s v="Device"/>
    <s v="CLICC Circ Desk"/>
    <s v="CBK-CLICC-156"/>
  </r>
  <r>
    <x v="47"/>
    <n v="-1"/>
    <s v="UCLA Undergrad"/>
    <s v="Undergraduate"/>
    <d v="2023-03-06T00:00:00"/>
    <s v="CLICC-ML-0107"/>
    <s v="CLICC-ML"/>
    <s v="MacBook"/>
    <s v="Device"/>
    <s v="CLICC Circ Desk"/>
    <s v="ITS MacBook 32"/>
  </r>
  <r>
    <x v="47"/>
    <n v="-1"/>
    <s v="UCLA Undergrad"/>
    <s v="Undergraduate"/>
    <d v="2023-03-06T00:00:00"/>
    <s v="CLICC-MM-0216"/>
    <s v="CLICC-MM"/>
    <s v="iPad"/>
    <s v="Device"/>
    <s v="CLICC Circ Desk"/>
    <s v="ITS iPad 220"/>
  </r>
  <r>
    <x v="47"/>
    <n v="-1"/>
    <s v="UCLA Undergrad"/>
    <s v="Undergraduate"/>
    <d v="2023-03-06T00:00:00"/>
    <s v="CLICC-MM-037"/>
    <s v="CLICC-MM"/>
    <s v="iPad"/>
    <s v="Device"/>
    <s v="CLICC Circ Desk"/>
    <m/>
  </r>
  <r>
    <x v="47"/>
    <n v="-1"/>
    <s v="UCLA Undergrad"/>
    <s v="Undergraduate"/>
    <d v="2023-03-06T00:00:00"/>
    <s v="HP021"/>
    <s v="HP"/>
    <s v="HP Laptop"/>
    <s v="Device"/>
    <s v="CLICC Circ Desk"/>
    <s v="WL-BCR-11"/>
  </r>
  <r>
    <x v="47"/>
    <n v="-1"/>
    <s v="UCLA Undergrad"/>
    <s v="Undergraduate"/>
    <d v="2023-03-06T00:00:00"/>
    <s v="HP074"/>
    <s v="HP"/>
    <s v="HP Laptop"/>
    <s v="Device"/>
    <s v="CLICC Circ Desk"/>
    <s v="WL-RC2-04"/>
  </r>
  <r>
    <x v="47"/>
    <n v="-1"/>
    <s v="UCLA Undergrad"/>
    <s v="Undergraduate"/>
    <d v="2023-03-06T00:00:00"/>
    <s v="HP144"/>
    <s v="HP"/>
    <s v="HP Laptop"/>
    <s v="Device"/>
    <s v="CLICC Circ Desk"/>
    <s v="WL-UNA-03"/>
  </r>
  <r>
    <x v="47"/>
    <n v="-1"/>
    <s v="UCLA Undergrad"/>
    <s v="Undergraduate"/>
    <d v="2023-03-10T00:00:00"/>
    <s v="CBK-093"/>
    <s v="CBK"/>
    <s v="ChromeBook"/>
    <s v="Device"/>
    <s v="CLICC Circ Desk"/>
    <s v="CYRL-19"/>
  </r>
  <r>
    <x v="47"/>
    <n v="-1"/>
    <s v="UCLA Undergrad"/>
    <s v="Undergraduate"/>
    <d v="2023-03-10T00:00:00"/>
    <s v="FAC561"/>
    <s v="FAC"/>
    <s v="iPad"/>
    <s v="Device"/>
    <s v="CLICC Circ Desk"/>
    <s v="ITS iPad 161"/>
  </r>
  <r>
    <x v="47"/>
    <n v="-1"/>
    <s v="UCLA Undergrad"/>
    <s v="Undergraduate"/>
    <d v="2023-03-11T00:00:00"/>
    <s v="CLICC-ML-0102"/>
    <s v="CLICC-ML"/>
    <s v="MacBook"/>
    <s v="Device"/>
    <s v="CLICC Circ Desk"/>
    <s v="ITS MacBook 147"/>
  </r>
  <r>
    <x v="47"/>
    <n v="-1"/>
    <s v="UCLA Undergrad"/>
    <s v="Undergraduate"/>
    <d v="2023-03-12T00:00:00"/>
    <s v="CLICC-ML-0112"/>
    <s v="CLICC-ML"/>
    <s v="MacBook"/>
    <s v="Device"/>
    <s v="CLICC Circ Desk"/>
    <s v="ITS MacBook 153"/>
  </r>
  <r>
    <x v="47"/>
    <n v="-1"/>
    <s v="UCLA Undergrad"/>
    <s v="Undergraduate"/>
    <d v="2023-03-12T00:00:00"/>
    <s v="CLICC-MM-0223"/>
    <s v="CLICC-MM"/>
    <s v="iPad"/>
    <s v="Device"/>
    <s v="CLICC Circ Desk"/>
    <s v="ITS iPad 78"/>
  </r>
  <r>
    <x v="47"/>
    <n v="-1"/>
    <s v="UCLA Undergrad"/>
    <s v="Undergraduate"/>
    <d v="2023-03-13T00:00:00"/>
    <s v="CLICC-ML-0049"/>
    <s v="CLICC-ML"/>
    <s v="MacBook"/>
    <s v="Device"/>
    <s v="CLICC Circ Desk"/>
    <s v="ITS MacBook 31"/>
  </r>
  <r>
    <x v="47"/>
    <n v="-1"/>
    <s v="UCLA Undergrad"/>
    <s v="Undergraduate"/>
    <d v="2023-03-13T00:00:00"/>
    <s v="CLICC-ML-0075"/>
    <s v="CLICC-ML"/>
    <s v="MacBook"/>
    <s v="Device"/>
    <s v="CLICC Circ Desk"/>
    <s v="ITS MacBook 162"/>
  </r>
  <r>
    <x v="47"/>
    <n v="-1"/>
    <s v="UCLA Undergrad"/>
    <s v="Undergraduate"/>
    <d v="2023-03-13T00:00:00"/>
    <s v="CLICC-ML-2004"/>
    <s v="CLICC-ML"/>
    <s v="MacBook"/>
    <s v="Device"/>
    <s v="CLICC Circ Desk"/>
    <s v="CLICC-ML-2004"/>
  </r>
  <r>
    <x v="47"/>
    <n v="-1"/>
    <s v="UCLA Undergrad"/>
    <s v="Undergraduate"/>
    <d v="2023-03-13T00:00:00"/>
    <s v="CLICC-ML-2042"/>
    <s v="CLICC-ML"/>
    <s v="MacBook"/>
    <s v="Device"/>
    <s v="CLICC Circ Desk"/>
    <s v="CLICC-ML-2042"/>
  </r>
  <r>
    <x v="47"/>
    <n v="-1"/>
    <s v="UCLA Undergrad"/>
    <s v="Undergraduate"/>
    <d v="2023-03-13T00:00:00"/>
    <s v="CLICC-MM-0024"/>
    <s v="CLICC-MM"/>
    <s v="iPad"/>
    <s v="Device"/>
    <s v="CLICC Circ Desk"/>
    <s v="ITS iPad 17"/>
  </r>
  <r>
    <x v="47"/>
    <n v="-1"/>
    <s v="UCLA Undergrad"/>
    <s v="Undergraduate"/>
    <d v="2023-03-13T00:00:00"/>
    <s v="CLICC-MM-0033"/>
    <s v="CLICC-MM"/>
    <s v="iPad"/>
    <s v="Device"/>
    <s v="CLICC Circ Desk"/>
    <s v="ITS iPad 143"/>
  </r>
  <r>
    <x v="47"/>
    <n v="-1"/>
    <s v="UCLA Undergrad"/>
    <s v="Undergraduate"/>
    <d v="2023-03-13T00:00:00"/>
    <s v="CLICC-MM-0043"/>
    <s v="CLICC-MM"/>
    <s v="iPad"/>
    <s v="Device"/>
    <s v="CLICC Circ Desk"/>
    <s v="ITS iPad 260"/>
  </r>
  <r>
    <x v="47"/>
    <n v="-1"/>
    <s v="UCLA Undergrad"/>
    <s v="Undergraduate"/>
    <d v="2023-03-13T00:00:00"/>
    <s v="CLICC-MM-0213"/>
    <s v="CLICC-MM"/>
    <s v="iPad"/>
    <s v="Device"/>
    <s v="CLICC Circ Desk"/>
    <s v="ITS iPad 33"/>
  </r>
  <r>
    <x v="47"/>
    <n v="-1"/>
    <s v="UCLA Undergrad"/>
    <s v="Undergraduate"/>
    <d v="2023-03-13T00:00:00"/>
    <s v="CLICC-MM-0227"/>
    <s v="CLICC-MM"/>
    <s v="iPad"/>
    <s v="Device"/>
    <s v="CLICC Circ Desk"/>
    <s v="ITS iPad 134"/>
  </r>
  <r>
    <x v="47"/>
    <n v="-1"/>
    <s v="UCLA Undergrad"/>
    <s v="Undergraduate"/>
    <d v="2023-03-13T00:00:00"/>
    <s v="HP-028"/>
    <s v="HP"/>
    <s v="HP Laptop"/>
    <s v="Device"/>
    <s v="CLICC Circ Desk"/>
    <s v="WL-BCR-18"/>
  </r>
  <r>
    <x v="47"/>
    <n v="5570469130006530"/>
    <s v="UCLA Undergrad"/>
    <s v="Undergraduate"/>
    <d v="2023-03-07T00:00:00"/>
    <s v="CLICC-ML-2060"/>
    <s v="CLICC-ML"/>
    <s v="MacBook"/>
    <s v="Device"/>
    <s v="CLICC Circ Desk"/>
    <s v="CLICC-ML-2060"/>
  </r>
  <r>
    <x v="48"/>
    <n v="-1"/>
    <s v="UCLA Academic"/>
    <s v="Academic"/>
    <d v="2023-02-28T00:00:00"/>
    <s v="HDST25"/>
    <s v="HDST"/>
    <s v="Headphones"/>
    <s v="Accessory"/>
    <s v="Biomed Circ Desk"/>
    <s v="HDS-BIO-08"/>
  </r>
  <r>
    <x v="48"/>
    <n v="-1"/>
    <s v="UCLA Academic"/>
    <s v="Academic"/>
    <d v="2023-03-09T00:00:00"/>
    <s v="CBK222"/>
    <s v="CBK"/>
    <s v="ChromeBook"/>
    <s v="Device"/>
    <s v="SEL Boelter Circ Desk"/>
    <s v="CBK-BOE-13"/>
  </r>
  <r>
    <x v="48"/>
    <n v="-1"/>
    <s v="UCLA Graduate"/>
    <s v="Graduate"/>
    <d v="2023-02-28T00:00:00"/>
    <s v="ANDROID27"/>
    <s v="ANDROID"/>
    <s v="Android Charger"/>
    <s v="Charger"/>
    <s v="Biomed Circ Desk"/>
    <s v="AND-BIO-03"/>
  </r>
  <r>
    <x v="48"/>
    <n v="-1"/>
    <s v="UCLA Graduate"/>
    <s v="Graduate"/>
    <d v="2023-02-28T00:00:00"/>
    <s v="HDMIC25"/>
    <s v="HDMIC"/>
    <s v="HDMIC"/>
    <s v="Cable"/>
    <s v="CLICC Circ Desk"/>
    <s v="HDMC-YRL-17"/>
  </r>
  <r>
    <x v="48"/>
    <n v="-1"/>
    <s v="UCLA Graduate"/>
    <s v="Graduate"/>
    <d v="2023-02-28T00:00:00"/>
    <s v="IPHONE48"/>
    <s v="IPHONE"/>
    <s v="IPHONE"/>
    <s v="Charger"/>
    <s v="CLICC Circ Desk"/>
    <s v="IPH-POW-04"/>
  </r>
  <r>
    <x v="48"/>
    <n v="-1"/>
    <s v="UCLA Graduate"/>
    <s v="Graduate"/>
    <d v="2023-02-28T00:00:00"/>
    <s v="IPHONE56"/>
    <s v="IPHONE"/>
    <s v="IPHONE"/>
    <s v="Charger"/>
    <s v="CLICC Circ Desk"/>
    <s v="IPH-POW-12"/>
  </r>
  <r>
    <x v="48"/>
    <n v="-1"/>
    <s v="UCLA Graduate"/>
    <s v="Graduate"/>
    <d v="2023-02-28T00:00:00"/>
    <s v="IPHONE57"/>
    <s v="IPHONE"/>
    <s v="IPHONE"/>
    <s v="Charger"/>
    <s v="Biomed Circ Desk"/>
    <s v="IPH-BIO-01"/>
  </r>
  <r>
    <x v="48"/>
    <n v="-1"/>
    <s v="UCLA Graduate"/>
    <s v="Graduate"/>
    <d v="2023-02-28T00:00:00"/>
    <s v="IPHONE58"/>
    <s v="IPHONE"/>
    <s v="IPHONE"/>
    <s v="Charger"/>
    <s v="Biomed Circ Desk"/>
    <s v="IPH-BIO-02"/>
  </r>
  <r>
    <x v="48"/>
    <n v="-1"/>
    <s v="UCLA Graduate"/>
    <s v="Graduate"/>
    <d v="2023-02-28T00:00:00"/>
    <s v="IPHONE78"/>
    <s v="IPHONE"/>
    <s v="IPHONE"/>
    <s v="Charger"/>
    <s v="CLICC Circ Desk"/>
    <m/>
  </r>
  <r>
    <x v="48"/>
    <n v="-1"/>
    <s v="UCLA Graduate"/>
    <s v="Graduate"/>
    <d v="2023-02-28T00:00:00"/>
    <s v="MACCHRG58"/>
    <s v="MACCHRG"/>
    <s v="MACCHRG"/>
    <s v="Charger"/>
    <s v="CLICC Circ Desk"/>
    <s v="MAGT-POW-12"/>
  </r>
  <r>
    <x v="48"/>
    <n v="-1"/>
    <s v="UCLA Graduate"/>
    <s v="Graduate"/>
    <d v="2023-02-28T00:00:00"/>
    <s v="MACCHRG67"/>
    <s v="MACCHRG"/>
    <s v="MACCHRG"/>
    <s v="Charger"/>
    <s v="Biomed Circ Desk"/>
    <s v="MAGT-BIO-06"/>
  </r>
  <r>
    <x v="48"/>
    <n v="-1"/>
    <s v="UCLA Graduate"/>
    <s v="Graduate"/>
    <d v="2023-02-28T00:00:00"/>
    <s v="MACUSBC06"/>
    <s v="MACUSBC"/>
    <s v="MACUSBC"/>
    <s v="Charger"/>
    <s v="CLICC Circ Desk"/>
    <s v="USBC-YRL-02"/>
  </r>
  <r>
    <x v="48"/>
    <n v="-1"/>
    <s v="UCLA Graduate"/>
    <s v="Graduate"/>
    <d v="2023-02-28T00:00:00"/>
    <s v="MACUSBC19"/>
    <s v="MACUSBC"/>
    <s v="MACUSBC"/>
    <s v="Charger"/>
    <s v="CLICC Circ Desk"/>
    <s v="USBC-POW-02"/>
  </r>
  <r>
    <x v="48"/>
    <n v="-1"/>
    <s v="UCLA Graduate"/>
    <s v="Graduate"/>
    <d v="2023-02-28T00:00:00"/>
    <s v="MACUSBC23"/>
    <s v="MACUSBC"/>
    <s v="MACUSBC"/>
    <s v="Charger"/>
    <s v="CLICC Circ Desk"/>
    <s v="USBC-POW-06"/>
  </r>
  <r>
    <x v="48"/>
    <n v="-1"/>
    <s v="UCLA Graduate"/>
    <s v="Graduate"/>
    <d v="2023-02-28T00:00:00"/>
    <s v="UVGA09"/>
    <s v="UVGA"/>
    <s v="UVGA"/>
    <s v="Cable"/>
    <s v="CLICC Circ Desk"/>
    <s v="UVGA-YRL-01"/>
  </r>
  <r>
    <x v="48"/>
    <n v="-1"/>
    <s v="UCLA Graduate"/>
    <s v="Graduate"/>
    <d v="2023-02-28T00:00:00"/>
    <s v="UVGA11"/>
    <s v="UVGA"/>
    <s v="UVGA"/>
    <s v="Cable"/>
    <s v="Biomed Circ Desk"/>
    <s v="UVGA-BIO-01"/>
  </r>
  <r>
    <x v="48"/>
    <n v="-1"/>
    <s v="UCLA Graduate"/>
    <s v="Graduate"/>
    <d v="2023-02-28T00:00:00"/>
    <s v="WALLADPT19"/>
    <s v="WALLADPT"/>
    <s v="WALLADPT"/>
    <s v="Charger"/>
    <s v="Biomed Circ Desk"/>
    <s v="ADP-BIO-03"/>
  </r>
  <r>
    <x v="48"/>
    <n v="-1"/>
    <s v="UCLA Graduate"/>
    <s v="Graduate"/>
    <d v="2023-02-28T00:00:00"/>
    <s v="WALLADPT25"/>
    <s v="WALLADPT"/>
    <s v="WALLADPT"/>
    <s v="Charger"/>
    <s v="CLICC Circ Desk"/>
    <s v="ADP-YRL-02"/>
  </r>
  <r>
    <x v="48"/>
    <n v="-1"/>
    <s v="UCLA Graduate"/>
    <s v="Graduate"/>
    <d v="2023-03-03T00:00:00"/>
    <s v="CALC10"/>
    <s v="CALC"/>
    <s v="CALC"/>
    <s v="Accessory"/>
    <s v="CLICC Circ Desk"/>
    <m/>
  </r>
  <r>
    <x v="48"/>
    <n v="-1"/>
    <s v="UCLA Graduate"/>
    <s v="Graduate"/>
    <d v="2023-03-07T00:00:00"/>
    <s v="CBK192"/>
    <s v="CBK"/>
    <s v="ChromeBook"/>
    <s v="Device"/>
    <s v="Biomed Circ Desk"/>
    <s v="CBK-BIO-03"/>
  </r>
  <r>
    <x v="48"/>
    <n v="-1"/>
    <s v="UCLA Graduate"/>
    <s v="Graduate"/>
    <d v="2023-03-07T00:00:00"/>
    <s v="CBK203"/>
    <s v="CBK"/>
    <s v="ChromeBook"/>
    <s v="Device"/>
    <s v="Biomed Circ Desk"/>
    <s v="CBK-BIO-14"/>
  </r>
  <r>
    <x v="48"/>
    <n v="-1"/>
    <s v="UCLA Graduate"/>
    <s v="Graduate"/>
    <d v="2023-03-07T00:00:00"/>
    <s v="CBK208"/>
    <s v="CBK"/>
    <s v="ChromeBook"/>
    <s v="Device"/>
    <s v="Biomed Circ Desk"/>
    <s v="CBK-BIO-19"/>
  </r>
  <r>
    <x v="48"/>
    <n v="-1"/>
    <s v="UCLA Graduate"/>
    <s v="Graduate"/>
    <d v="2023-03-07T00:00:00"/>
    <s v="CBK213"/>
    <s v="CBK"/>
    <s v="ChromeBook"/>
    <s v="Device"/>
    <s v="SEL Boelter Circ Desk"/>
    <s v="CBK-BOE-04"/>
  </r>
  <r>
    <x v="48"/>
    <n v="-1"/>
    <s v="UCLA Graduate"/>
    <s v="Graduate"/>
    <d v="2023-03-07T00:00:00"/>
    <s v="CBK214"/>
    <s v="CBK"/>
    <s v="ChromeBook"/>
    <s v="Device"/>
    <s v="SEL Boelter Circ Desk"/>
    <s v="CBK-BOE-05"/>
  </r>
  <r>
    <x v="48"/>
    <n v="-1"/>
    <s v="UCLA Graduate"/>
    <s v="Graduate"/>
    <d v="2023-03-07T00:00:00"/>
    <s v="CBK405"/>
    <s v="CBK"/>
    <s v="ChromeBook"/>
    <s v="Device"/>
    <s v="CLICC Circ Desk"/>
    <s v="CBK-CLICC-156"/>
  </r>
  <r>
    <x v="48"/>
    <n v="-1"/>
    <s v="UCLA Graduate"/>
    <s v="Graduate"/>
    <d v="2023-03-14T00:00:00"/>
    <s v="CBK192"/>
    <s v="CBK"/>
    <s v="ChromeBook"/>
    <s v="Device"/>
    <s v="Biomed Circ Desk"/>
    <s v="CBK-BIO-03"/>
  </r>
  <r>
    <x v="48"/>
    <n v="-1"/>
    <s v="UCLA Graduate"/>
    <s v="Graduate"/>
    <d v="2023-03-14T00:00:00"/>
    <s v="CLICC-ML-0044"/>
    <s v="CLICC-ML"/>
    <s v="MacBook"/>
    <s v="Device"/>
    <s v="CLICC Circ Desk"/>
    <s v="ITS MacBook 25"/>
  </r>
  <r>
    <x v="48"/>
    <n v="-1"/>
    <s v="UCLA Graduate"/>
    <s v="Graduate"/>
    <d v="2023-03-14T00:00:00"/>
    <s v="CLICC-MM-039"/>
    <s v="CLICC-MM"/>
    <s v="iPad"/>
    <s v="Device"/>
    <s v="CLICC Circ Desk"/>
    <m/>
  </r>
  <r>
    <x v="48"/>
    <n v="-1"/>
    <s v="UCLA Graduate"/>
    <s v="Graduate"/>
    <d v="2023-03-14T00:00:00"/>
    <s v="CLICC-MM-095"/>
    <s v="CLICC-MM"/>
    <s v="iPad"/>
    <s v="Device"/>
    <s v="CLICC Circ Desk"/>
    <m/>
  </r>
  <r>
    <x v="48"/>
    <n v="-1"/>
    <s v="UCLA Graduate"/>
    <s v="Graduate"/>
    <d v="2023-03-14T00:00:00"/>
    <s v="HP-008"/>
    <s v="HP"/>
    <s v="HP Laptop"/>
    <s v="Device"/>
    <s v="CLICC Circ Desk"/>
    <s v="WL-BIO-08"/>
  </r>
  <r>
    <x v="48"/>
    <n v="-1"/>
    <s v="UCLA Music Grad"/>
    <s v="Graduate"/>
    <d v="2023-02-28T00:00:00"/>
    <s v="OMNI28"/>
    <s v="OMNI"/>
    <s v="OMNI"/>
    <s v="Charger"/>
    <s v="Music Circ Desk"/>
    <s v="OMN-MUS-08"/>
  </r>
  <r>
    <x v="48"/>
    <n v="-1"/>
    <s v="UCLA Music Undergrad"/>
    <s v="Undergraduate"/>
    <d v="2023-02-28T00:00:00"/>
    <s v="MACUSBC12"/>
    <s v="MACUSBC"/>
    <s v="MACUSBC"/>
    <s v="Charger"/>
    <s v="Default Circulation Desk"/>
    <s v="USBC-LOC-01"/>
  </r>
  <r>
    <x v="48"/>
    <n v="-1"/>
    <s v="UCLA Staff"/>
    <s v="Staff"/>
    <d v="2023-02-28T00:00:00"/>
    <s v="ANKER06"/>
    <s v="ANKER"/>
    <s v="ANKER"/>
    <s v="Charger"/>
    <s v="CLICC Circ Desk"/>
    <m/>
  </r>
  <r>
    <x v="48"/>
    <n v="-1"/>
    <s v="UCLA Staff"/>
    <s v="Staff"/>
    <d v="2023-02-28T00:00:00"/>
    <s v="ANKER10"/>
    <s v="ANKER"/>
    <s v="ANKER"/>
    <s v="Charger"/>
    <s v="CLICC Circ Desk"/>
    <m/>
  </r>
  <r>
    <x v="48"/>
    <n v="-1"/>
    <s v="UCLA Staff"/>
    <s v="Staff"/>
    <d v="2023-02-28T00:00:00"/>
    <s v="HDST04"/>
    <s v="HDST"/>
    <s v="Headphones"/>
    <s v="Accessory"/>
    <s v="SEL Boelter Circ Desk"/>
    <s v="HDS-BOE-04"/>
  </r>
  <r>
    <x v="48"/>
    <n v="-1"/>
    <s v="UCLA Staff"/>
    <s v="Staff"/>
    <d v="2023-02-28T00:00:00"/>
    <s v="OMNI47"/>
    <s v="OMNI"/>
    <s v="OMNI"/>
    <s v="Charger"/>
    <s v="CLICC Circ Desk"/>
    <m/>
  </r>
  <r>
    <x v="48"/>
    <n v="-1"/>
    <s v="UCLA Staff"/>
    <s v="Staff"/>
    <d v="2023-02-28T00:00:00"/>
    <s v="OMNI48"/>
    <s v="OMNI"/>
    <s v="OMNI"/>
    <s v="Charger"/>
    <s v="CLICC Circ Desk"/>
    <m/>
  </r>
  <r>
    <x v="48"/>
    <n v="-1"/>
    <s v="UCLA Staff"/>
    <s v="Staff"/>
    <d v="2023-02-28T00:00:00"/>
    <s v="OMNI49"/>
    <s v="OMNI"/>
    <s v="OMNI"/>
    <s v="Charger"/>
    <s v="CLICC Circ Desk"/>
    <m/>
  </r>
  <r>
    <x v="48"/>
    <n v="-1"/>
    <s v="UCLA Staff"/>
    <s v="Staff"/>
    <d v="2023-02-28T00:00:00"/>
    <s v="OMNI50"/>
    <s v="OMNI"/>
    <s v="OMNI"/>
    <s v="Charger"/>
    <s v="CLICC Circ Desk"/>
    <m/>
  </r>
  <r>
    <x v="48"/>
    <n v="-1"/>
    <s v="UCLA Staff"/>
    <s v="Staff"/>
    <d v="2023-02-28T00:00:00"/>
    <s v="WALLADPT12"/>
    <s v="WALLADPT"/>
    <s v="WALLADPT"/>
    <s v="Charger"/>
    <s v="CLICC Circ Desk"/>
    <s v="ADP-POW-01"/>
  </r>
  <r>
    <x v="48"/>
    <n v="-1"/>
    <s v="UCLA Staff"/>
    <s v="Staff"/>
    <d v="2023-03-03T00:00:00"/>
    <s v="CALC21"/>
    <s v="CALC"/>
    <s v="CALC"/>
    <s v="Accessory"/>
    <s v="SEL Boelter Circ Desk"/>
    <m/>
  </r>
  <r>
    <x v="48"/>
    <n v="-1"/>
    <s v="UCLA Staff"/>
    <s v="Staff"/>
    <d v="2023-03-07T00:00:00"/>
    <s v="CBK041"/>
    <s v="CBK"/>
    <s v="ChromeBook"/>
    <s v="Device"/>
    <s v="CLICC Circ Desk"/>
    <s v="CPOW-07"/>
  </r>
  <r>
    <x v="48"/>
    <n v="-1"/>
    <s v="UCLA Staff"/>
    <s v="Staff"/>
    <d v="2023-03-07T00:00:00"/>
    <s v="CBK194"/>
    <s v="CBK"/>
    <s v="ChromeBook"/>
    <s v="Device"/>
    <s v="Biomed Circ Desk"/>
    <s v="CBK-BIO-05"/>
  </r>
  <r>
    <x v="48"/>
    <n v="-1"/>
    <s v="UCLA Undergrad"/>
    <s v="Undergraduate"/>
    <d v="2023-02-28T00:00:00"/>
    <s v="HPUSBC02"/>
    <s v="HPUSBC"/>
    <s v="HPUSBC"/>
    <s v="Charger"/>
    <s v="SEL Boelter Circ Desk"/>
    <s v="HPUS-BOE-02"/>
  </r>
  <r>
    <x v="48"/>
    <n v="-1"/>
    <s v="UCLA Undergrad"/>
    <s v="Undergraduate"/>
    <d v="2023-02-28T00:00:00"/>
    <s v="HPUSBC09"/>
    <s v="HPUSBC"/>
    <s v="HPUSBC"/>
    <s v="Charger"/>
    <s v="SEL Boelter Circ Desk"/>
    <m/>
  </r>
  <r>
    <x v="48"/>
    <n v="-1"/>
    <s v="UCLA Undergrad"/>
    <s v="Undergraduate"/>
    <d v="2023-02-28T00:00:00"/>
    <s v="HPUSBC13"/>
    <s v="HPUSBC"/>
    <s v="HPUSBC"/>
    <s v="Charger"/>
    <s v="SEL Boelter Circ Desk"/>
    <m/>
  </r>
  <r>
    <x v="48"/>
    <n v="-1"/>
    <s v="UCLA Undergrad"/>
    <s v="Undergraduate"/>
    <d v="2023-02-28T00:00:00"/>
    <s v="IPADK010"/>
    <s v="IPADK"/>
    <s v="iPad"/>
    <s v="Device"/>
    <s v="CLICC Circ Desk"/>
    <s v="CLICC iPad Keyboard 10"/>
  </r>
  <r>
    <x v="48"/>
    <n v="-1"/>
    <s v="UCLA Undergrad"/>
    <s v="Undergraduate"/>
    <d v="2023-02-28T00:00:00"/>
    <s v="IPHONE02"/>
    <s v="IPHONE"/>
    <s v="IPHONE"/>
    <s v="Charger"/>
    <s v="Music Circ Desk"/>
    <s v="IPH-MUS-02"/>
  </r>
  <r>
    <x v="48"/>
    <n v="-1"/>
    <s v="UCLA Undergrad"/>
    <s v="Undergraduate"/>
    <d v="2023-02-28T00:00:00"/>
    <s v="IPHONE03"/>
    <s v="IPHONE"/>
    <s v="IPHONE"/>
    <s v="Charger"/>
    <s v="Music Circ Desk"/>
    <s v="IPH-MUS-03"/>
  </r>
  <r>
    <x v="48"/>
    <n v="-1"/>
    <s v="UCLA Undergrad"/>
    <s v="Undergraduate"/>
    <d v="2023-02-28T00:00:00"/>
    <s v="IPHONE20"/>
    <s v="IPHONE"/>
    <s v="IPHONE"/>
    <s v="Charger"/>
    <s v="SEL Boelter Circ Desk"/>
    <s v="IPH-BOE-04"/>
  </r>
  <r>
    <x v="48"/>
    <n v="-1"/>
    <s v="UCLA Undergrad"/>
    <s v="Undergraduate"/>
    <d v="2023-02-28T00:00:00"/>
    <s v="IPHONE21"/>
    <s v="IPHONE"/>
    <s v="IPHONE"/>
    <s v="Charger"/>
    <s v="SEL Boelter Circ Desk"/>
    <s v="IPH-BOE-05"/>
  </r>
  <r>
    <x v="48"/>
    <n v="-1"/>
    <s v="UCLA Undergrad"/>
    <s v="Undergraduate"/>
    <d v="2023-02-28T00:00:00"/>
    <s v="IPHONE23"/>
    <s v="IPHONE"/>
    <s v="IPHONE"/>
    <s v="Charger"/>
    <s v="Biomed Circ Desk"/>
    <s v="IPH-GEO-01"/>
  </r>
  <r>
    <x v="48"/>
    <n v="-1"/>
    <s v="UCLA Undergrad"/>
    <s v="Undergraduate"/>
    <d v="2023-02-28T00:00:00"/>
    <s v="IPHONE25"/>
    <s v="IPHONE"/>
    <s v="IPHONE"/>
    <s v="Charger"/>
    <s v="CLICC Circ Desk"/>
    <s v="IPH-YRL-01"/>
  </r>
  <r>
    <x v="48"/>
    <n v="-1"/>
    <s v="UCLA Undergrad"/>
    <s v="Undergraduate"/>
    <d v="2023-02-28T00:00:00"/>
    <s v="IPHONE33"/>
    <s v="IPHONE"/>
    <s v="IPHONE"/>
    <s v="Charger"/>
    <s v="CLICC Circ Desk"/>
    <s v="IPH-YRL-09"/>
  </r>
  <r>
    <x v="48"/>
    <n v="-1"/>
    <s v="UCLA Undergrad"/>
    <s v="Undergraduate"/>
    <d v="2023-02-28T00:00:00"/>
    <s v="IPHONE34"/>
    <s v="IPHONE"/>
    <s v="IPHONE"/>
    <s v="Charger"/>
    <s v="CLICC Circ Desk"/>
    <s v="IPH-YRL-10"/>
  </r>
  <r>
    <x v="48"/>
    <n v="-1"/>
    <s v="UCLA Undergrad"/>
    <s v="Undergraduate"/>
    <d v="2023-02-28T00:00:00"/>
    <s v="IPHONE40"/>
    <s v="IPHONE"/>
    <s v="IPHONE"/>
    <s v="Charger"/>
    <s v="Default Circulation Desk"/>
    <s v="IPH-LOC-02"/>
  </r>
  <r>
    <x v="48"/>
    <n v="-1"/>
    <s v="UCLA Undergrad"/>
    <s v="Undergraduate"/>
    <d v="2023-02-28T00:00:00"/>
    <s v="IPHONE44"/>
    <s v="IPHONE"/>
    <s v="IPHONE"/>
    <s v="Charger"/>
    <s v="CLICC Circ Desk"/>
    <m/>
  </r>
  <r>
    <x v="48"/>
    <n v="-1"/>
    <s v="UCLA Undergrad"/>
    <s v="Undergraduate"/>
    <d v="2023-02-28T00:00:00"/>
    <s v="IPHONE48"/>
    <s v="IPHONE"/>
    <s v="IPHONE"/>
    <s v="Charger"/>
    <s v="CLICC Circ Desk"/>
    <s v="IPH-POW-04"/>
  </r>
  <r>
    <x v="48"/>
    <n v="-1"/>
    <s v="UCLA Undergrad"/>
    <s v="Undergraduate"/>
    <d v="2023-02-28T00:00:00"/>
    <s v="IPHONE52"/>
    <s v="IPHONE"/>
    <s v="IPHONE"/>
    <s v="Charger"/>
    <s v="CLICC Circ Desk"/>
    <s v="IPH-POW-08"/>
  </r>
  <r>
    <x v="48"/>
    <n v="-1"/>
    <s v="UCLA Undergrad"/>
    <s v="Undergraduate"/>
    <d v="2023-02-28T00:00:00"/>
    <s v="IPHONE58"/>
    <s v="IPHONE"/>
    <s v="IPHONE"/>
    <s v="Charger"/>
    <s v="Biomed Circ Desk"/>
    <s v="IPH-BIO-02"/>
  </r>
  <r>
    <x v="48"/>
    <n v="-1"/>
    <s v="UCLA Undergrad"/>
    <s v="Undergraduate"/>
    <d v="2023-02-28T00:00:00"/>
    <s v="IPHONE78"/>
    <s v="IPHONE"/>
    <s v="IPHONE"/>
    <s v="Charger"/>
    <s v="CLICC Circ Desk"/>
    <m/>
  </r>
  <r>
    <x v="48"/>
    <n v="-1"/>
    <s v="UCLA Undergrad"/>
    <s v="Undergraduate"/>
    <d v="2023-02-28T00:00:00"/>
    <s v="MACCHRG42"/>
    <s v="MACCHRG"/>
    <s v="MACCHRG"/>
    <s v="Charger"/>
    <s v="CLICC Circ Desk"/>
    <s v="MAGT-YRL-04"/>
  </r>
  <r>
    <x v="48"/>
    <n v="-1"/>
    <s v="UCLA Undergrad"/>
    <s v="Undergraduate"/>
    <d v="2023-02-28T00:00:00"/>
    <s v="MACCHRG47"/>
    <s v="MACCHRG"/>
    <s v="MACCHRG"/>
    <s v="Charger"/>
    <s v="CLICC Circ Desk"/>
    <s v="MAGT-POW-01"/>
  </r>
  <r>
    <x v="48"/>
    <n v="-1"/>
    <s v="UCLA Undergrad"/>
    <s v="Undergraduate"/>
    <d v="2023-02-28T00:00:00"/>
    <s v="MACCHRG59"/>
    <s v="MACCHRG"/>
    <s v="MACCHRG"/>
    <s v="Charger"/>
    <s v="CLICC Circ Desk"/>
    <s v="MAGT-POW-13"/>
  </r>
  <r>
    <x v="48"/>
    <n v="-1"/>
    <s v="UCLA Undergrad"/>
    <s v="Undergraduate"/>
    <d v="2023-02-28T00:00:00"/>
    <s v="MACUSBC05"/>
    <s v="MACUSBC"/>
    <s v="MACUSBC"/>
    <s v="Charger"/>
    <s v="CLICC Circ Desk"/>
    <s v="USBC-YRL-01"/>
  </r>
  <r>
    <x v="48"/>
    <n v="-1"/>
    <s v="UCLA Undergrad"/>
    <s v="Undergraduate"/>
    <d v="2023-02-28T00:00:00"/>
    <s v="MACUSBC06"/>
    <s v="MACUSBC"/>
    <s v="MACUSBC"/>
    <s v="Charger"/>
    <s v="CLICC Circ Desk"/>
    <s v="USBC-YRL-02"/>
  </r>
  <r>
    <x v="48"/>
    <n v="-1"/>
    <s v="UCLA Undergrad"/>
    <s v="Undergraduate"/>
    <d v="2023-02-28T00:00:00"/>
    <s v="MACUSBC08"/>
    <s v="MACUSBC"/>
    <s v="MACUSBC"/>
    <s v="Charger"/>
    <s v="CLICC Circ Desk"/>
    <s v="USBC-YRL-04"/>
  </r>
  <r>
    <x v="48"/>
    <n v="-1"/>
    <s v="UCLA Undergrad"/>
    <s v="Undergraduate"/>
    <d v="2023-02-28T00:00:00"/>
    <s v="MACUSBC09"/>
    <s v="MACUSBC"/>
    <s v="MACUSBC"/>
    <s v="Charger"/>
    <s v="CLICC Circ Desk"/>
    <s v="USBC-YRL-05"/>
  </r>
  <r>
    <x v="48"/>
    <n v="-1"/>
    <s v="UCLA Undergrad"/>
    <s v="Undergraduate"/>
    <d v="2023-02-28T00:00:00"/>
    <s v="MACUSBC13"/>
    <s v="MACUSBC"/>
    <s v="MACUSBC"/>
    <s v="Charger"/>
    <s v="Default Circulation Desk"/>
    <s v="USBC-LOC-02"/>
  </r>
  <r>
    <x v="48"/>
    <n v="-1"/>
    <s v="UCLA Undergrad"/>
    <s v="Undergraduate"/>
    <d v="2023-02-28T00:00:00"/>
    <s v="MACUSBC19"/>
    <s v="MACUSBC"/>
    <s v="MACUSBC"/>
    <s v="Charger"/>
    <s v="CLICC Circ Desk"/>
    <s v="USBC-POW-02"/>
  </r>
  <r>
    <x v="48"/>
    <n v="-1"/>
    <s v="UCLA Undergrad"/>
    <s v="Undergraduate"/>
    <d v="2023-02-28T00:00:00"/>
    <s v="MACUSBC20"/>
    <s v="MACUSBC"/>
    <s v="MACUSBC"/>
    <s v="Charger"/>
    <s v="CLICC Circ Desk"/>
    <s v="USBC-POW-03"/>
  </r>
  <r>
    <x v="48"/>
    <n v="-1"/>
    <s v="UCLA Undergrad"/>
    <s v="Undergraduate"/>
    <d v="2023-02-28T00:00:00"/>
    <s v="MACUSBC23"/>
    <s v="MACUSBC"/>
    <s v="MACUSBC"/>
    <s v="Charger"/>
    <s v="CLICC Circ Desk"/>
    <s v="USBC-POW-06"/>
  </r>
  <r>
    <x v="48"/>
    <n v="-1"/>
    <s v="UCLA Undergrad"/>
    <s v="Undergraduate"/>
    <d v="2023-02-28T00:00:00"/>
    <s v="MACUSBC24"/>
    <s v="MACUSBC"/>
    <s v="MACUSBC"/>
    <s v="Charger"/>
    <s v="CLICC Circ Desk"/>
    <s v="USBC-POW-07"/>
  </r>
  <r>
    <x v="48"/>
    <n v="-1"/>
    <s v="UCLA Undergrad"/>
    <s v="Undergraduate"/>
    <d v="2023-02-28T00:00:00"/>
    <s v="MACUSBC27"/>
    <s v="MACUSBC"/>
    <s v="MACUSBC"/>
    <s v="Charger"/>
    <s v="CLICC Circ Desk"/>
    <s v="USBC-POW-10"/>
  </r>
  <r>
    <x v="48"/>
    <n v="-1"/>
    <s v="UCLA Undergrad"/>
    <s v="Undergraduate"/>
    <d v="2023-02-28T00:00:00"/>
    <s v="MACUSBC30"/>
    <s v="MACUSBC"/>
    <s v="MACUSBC"/>
    <s v="Charger"/>
    <s v="CLICC Circ Desk"/>
    <m/>
  </r>
  <r>
    <x v="48"/>
    <n v="-1"/>
    <s v="UCLA Undergrad"/>
    <s v="Undergraduate"/>
    <d v="2023-02-28T00:00:00"/>
    <s v="OMNI11"/>
    <s v="OMNI"/>
    <s v="OMNI"/>
    <s v="Charger"/>
    <s v="SEL Boelter Circ Desk"/>
    <s v="OMN-BOE-01"/>
  </r>
  <r>
    <x v="48"/>
    <n v="-1"/>
    <s v="UCLA Undergrad"/>
    <s v="Undergraduate"/>
    <d v="2023-02-28T00:00:00"/>
    <s v="OMNI15"/>
    <s v="OMNI"/>
    <s v="OMNI"/>
    <s v="Charger"/>
    <s v="SEL Boelter Circ Desk"/>
    <s v="OMN-BOE-05"/>
  </r>
  <r>
    <x v="48"/>
    <n v="-1"/>
    <s v="UCLA Undergrad"/>
    <s v="Undergraduate"/>
    <d v="2023-02-28T00:00:00"/>
    <s v="OMNI17"/>
    <s v="OMNI"/>
    <s v="OMNI"/>
    <s v="Charger"/>
    <s v="SEL Boelter Circ Desk"/>
    <s v="OMN-BOE-07"/>
  </r>
  <r>
    <x v="48"/>
    <n v="-1"/>
    <s v="UCLA Undergrad"/>
    <s v="Undergraduate"/>
    <d v="2023-02-28T00:00:00"/>
    <s v="OMNI19"/>
    <s v="OMNI"/>
    <s v="OMNI"/>
    <s v="Charger"/>
    <s v="SEL Boelter Circ Desk"/>
    <s v="OMN-BOE-09"/>
  </r>
  <r>
    <x v="48"/>
    <n v="-1"/>
    <s v="UCLA Undergrad"/>
    <s v="Undergraduate"/>
    <d v="2023-02-28T00:00:00"/>
    <s v="OMNI24"/>
    <s v="OMNI"/>
    <s v="OMNI"/>
    <s v="Charger"/>
    <s v="Music Circ Desk"/>
    <s v="OMN-MUS-04"/>
  </r>
  <r>
    <x v="48"/>
    <n v="-1"/>
    <s v="UCLA Undergrad"/>
    <s v="Undergraduate"/>
    <d v="2023-02-28T00:00:00"/>
    <s v="OMNI25"/>
    <s v="OMNI"/>
    <s v="OMNI"/>
    <s v="Charger"/>
    <s v="Music Circ Desk"/>
    <s v="OMN-MUS-05"/>
  </r>
  <r>
    <x v="48"/>
    <n v="-1"/>
    <s v="UCLA Undergrad"/>
    <s v="Undergraduate"/>
    <d v="2023-02-28T00:00:00"/>
    <s v="UVGA17"/>
    <s v="UVGA"/>
    <s v="UVGA"/>
    <s v="Cable"/>
    <s v="CLICC Circ Desk"/>
    <m/>
  </r>
  <r>
    <x v="48"/>
    <n v="-1"/>
    <s v="UCLA Undergrad"/>
    <s v="Undergraduate"/>
    <d v="2023-02-28T00:00:00"/>
    <s v="VGA54"/>
    <s v="VGA"/>
    <s v="VGA Cable"/>
    <s v="Cable"/>
    <s v="CLICC Circ Desk"/>
    <s v="VGAA-POW-10"/>
  </r>
  <r>
    <x v="48"/>
    <n v="-1"/>
    <s v="UCLA Undergrad"/>
    <s v="Undergraduate"/>
    <d v="2023-02-28T00:00:00"/>
    <s v="WALLADPT06"/>
    <s v="WALLADPT"/>
    <s v="WALLADPT"/>
    <s v="Charger"/>
    <s v="SEL Boelter Circ Desk"/>
    <s v="ADP-BOE-04"/>
  </r>
  <r>
    <x v="48"/>
    <n v="-1"/>
    <s v="UCLA Undergrad"/>
    <s v="Undergraduate"/>
    <d v="2023-02-28T00:00:00"/>
    <s v="WALLADPT09"/>
    <s v="WALLADPT"/>
    <s v="WALLADPT"/>
    <s v="Charger"/>
    <s v="SEL Boelter Circ Desk"/>
    <s v="ADP-BOE-07"/>
  </r>
  <r>
    <x v="48"/>
    <n v="-1"/>
    <s v="UCLA Undergrad"/>
    <s v="Undergraduate"/>
    <d v="2023-02-28T00:00:00"/>
    <s v="WALLADPT10"/>
    <s v="WALLADPT"/>
    <s v="WALLADPT"/>
    <s v="Charger"/>
    <s v="Biomed Circ Desk"/>
    <s v="ADP-GEO-01"/>
  </r>
  <r>
    <x v="48"/>
    <n v="-1"/>
    <s v="UCLA Undergrad"/>
    <s v="Undergraduate"/>
    <d v="2023-02-28T00:00:00"/>
    <s v="WALLADPT23"/>
    <s v="WALLADPT"/>
    <s v="WALLADPT"/>
    <s v="Charger"/>
    <s v="Biomed Circ Desk"/>
    <s v="ADP-BIO-07"/>
  </r>
  <r>
    <x v="48"/>
    <n v="-1"/>
    <s v="UCLA Undergrad"/>
    <s v="Undergraduate"/>
    <d v="2023-02-28T00:00:00"/>
    <s v="WALLADPT25"/>
    <s v="WALLADPT"/>
    <s v="WALLADPT"/>
    <s v="Charger"/>
    <s v="CLICC Circ Desk"/>
    <s v="ADP-YRL-02"/>
  </r>
  <r>
    <x v="48"/>
    <n v="-1"/>
    <s v="UCLA Undergrad"/>
    <s v="Undergraduate"/>
    <d v="2023-02-28T00:00:00"/>
    <s v="WALLADPT29"/>
    <s v="WALLADPT"/>
    <s v="WALLADPT"/>
    <s v="Charger"/>
    <s v="CLICC Circ Desk"/>
    <m/>
  </r>
  <r>
    <x v="48"/>
    <n v="-1"/>
    <s v="UCLA Undergrad"/>
    <s v="Undergraduate"/>
    <d v="2023-02-28T00:00:00"/>
    <s v="WALLADPT39"/>
    <s v="WALLADPT"/>
    <s v="WALLADPT"/>
    <s v="Charger"/>
    <s v="CLICC Circ Desk"/>
    <m/>
  </r>
  <r>
    <x v="48"/>
    <n v="-1"/>
    <s v="UCLA Undergrad"/>
    <s v="Undergraduate"/>
    <d v="2023-02-28T00:00:00"/>
    <s v="WALLADPT42"/>
    <s v="WALLADPT"/>
    <s v="WALLADPT"/>
    <s v="Charger"/>
    <s v="CLICC Circ Desk"/>
    <m/>
  </r>
  <r>
    <x v="48"/>
    <n v="-1"/>
    <s v="UCLA Undergrad"/>
    <s v="Undergraduate"/>
    <d v="2023-02-28T00:00:00"/>
    <s v="WALLADPT44"/>
    <s v="WALLADPT"/>
    <s v="WALLADPT"/>
    <s v="Charger"/>
    <s v="CLICC Circ Desk"/>
    <m/>
  </r>
  <r>
    <x v="48"/>
    <n v="-1"/>
    <s v="UCLA Undergrad"/>
    <s v="Undergraduate"/>
    <d v="2023-02-28T00:00:00"/>
    <s v="WALLADPT48"/>
    <s v="WALLADPT"/>
    <s v="WALLADPT"/>
    <s v="Charger"/>
    <s v="CLICC Circ Desk"/>
    <m/>
  </r>
  <r>
    <x v="48"/>
    <n v="-1"/>
    <s v="UCLA Undergrad"/>
    <s v="Undergraduate"/>
    <d v="2023-02-28T00:00:00"/>
    <s v="WALLADPT50"/>
    <s v="WALLADPT"/>
    <s v="WALLADPT"/>
    <s v="Charger"/>
    <s v="CLICC Circ Desk"/>
    <m/>
  </r>
  <r>
    <x v="48"/>
    <n v="-1"/>
    <s v="UCLA Undergrad"/>
    <s v="Undergraduate"/>
    <d v="2023-03-03T00:00:00"/>
    <s v="CALC02"/>
    <s v="CALC"/>
    <s v="CALC"/>
    <s v="Accessory"/>
    <s v="CLICC Circ Desk"/>
    <s v="CAL-POW-01"/>
  </r>
  <r>
    <x v="48"/>
    <n v="-1"/>
    <s v="UCLA Undergrad"/>
    <s v="Undergraduate"/>
    <d v="2023-03-03T00:00:00"/>
    <s v="CALC08"/>
    <s v="CALC"/>
    <s v="CALC"/>
    <s v="Accessory"/>
    <s v="CLICC Circ Desk"/>
    <s v="CAL-POW-07"/>
  </r>
  <r>
    <x v="48"/>
    <n v="-1"/>
    <s v="UCLA Undergrad"/>
    <s v="Undergraduate"/>
    <d v="2023-03-03T00:00:00"/>
    <s v="CALC11"/>
    <s v="CALC"/>
    <s v="CALC"/>
    <s v="Accessory"/>
    <s v="CLICC Circ Desk"/>
    <m/>
  </r>
  <r>
    <x v="48"/>
    <n v="-1"/>
    <s v="UCLA Undergrad"/>
    <s v="Undergraduate"/>
    <d v="2023-03-03T00:00:00"/>
    <s v="CALC21"/>
    <s v="CALC"/>
    <s v="CALC"/>
    <s v="Accessory"/>
    <s v="SEL Boelter Circ Desk"/>
    <m/>
  </r>
  <r>
    <x v="48"/>
    <n v="-1"/>
    <s v="UCLA Undergrad"/>
    <s v="Undergraduate"/>
    <d v="2023-03-03T00:00:00"/>
    <s v="CALC23"/>
    <s v="CALC"/>
    <s v="CALC"/>
    <s v="Accessory"/>
    <s v="SEL Boelter Circ Desk"/>
    <m/>
  </r>
  <r>
    <x v="48"/>
    <n v="-1"/>
    <s v="UCLA Undergrad"/>
    <s v="Undergraduate"/>
    <d v="2023-03-07T00:00:00"/>
    <s v="CBK-096"/>
    <s v="CBK"/>
    <s v="ChromeBook"/>
    <s v="Device"/>
    <s v="CLICC Circ Desk"/>
    <s v="CYRL-22"/>
  </r>
  <r>
    <x v="48"/>
    <n v="-1"/>
    <s v="UCLA Undergrad"/>
    <s v="Undergraduate"/>
    <d v="2023-03-07T00:00:00"/>
    <s v="CBK-245"/>
    <s v="CBK"/>
    <s v="ChromeBook"/>
    <s v="Device"/>
    <s v="Music Circ Desk"/>
    <s v="CBK-MUS-06"/>
  </r>
  <r>
    <x v="48"/>
    <n v="-1"/>
    <s v="UCLA Undergrad"/>
    <s v="Undergraduate"/>
    <d v="2023-03-07T00:00:00"/>
    <s v="CBK-361"/>
    <s v="CBK"/>
    <s v="ChromeBook"/>
    <s v="Device"/>
    <s v="CLICC Circ Desk"/>
    <s v="CBK-CLICC-112"/>
  </r>
  <r>
    <x v="48"/>
    <n v="-1"/>
    <s v="UCLA Undergrad"/>
    <s v="Undergraduate"/>
    <d v="2023-03-07T00:00:00"/>
    <s v="CBK025"/>
    <s v="CBK"/>
    <s v="ChromeBook"/>
    <s v="Device"/>
    <s v="CLICC Circ Desk"/>
    <s v="CBK-025"/>
  </r>
  <r>
    <x v="48"/>
    <n v="-1"/>
    <s v="UCLA Undergrad"/>
    <s v="Undergraduate"/>
    <d v="2023-03-07T00:00:00"/>
    <s v="CBK198"/>
    <s v="CBK"/>
    <s v="ChromeBook"/>
    <s v="Device"/>
    <s v="Biomed Circ Desk"/>
    <s v="CBK-BIO-09"/>
  </r>
  <r>
    <x v="48"/>
    <n v="-1"/>
    <s v="UCLA Undergrad"/>
    <s v="Undergraduate"/>
    <d v="2023-03-07T00:00:00"/>
    <s v="CBK206"/>
    <s v="CBK"/>
    <s v="ChromeBook"/>
    <s v="Device"/>
    <s v="Biomed Circ Desk"/>
    <s v="CBK-BIO-17"/>
  </r>
  <r>
    <x v="48"/>
    <n v="-1"/>
    <s v="UCLA Undergrad"/>
    <s v="Undergraduate"/>
    <d v="2023-03-07T00:00:00"/>
    <s v="CLICC-ML-0022"/>
    <s v="CLICC-ML"/>
    <s v="MacBook"/>
    <s v="Device"/>
    <s v="CLICC Circ Desk"/>
    <s v="ITS MacBook 39"/>
  </r>
  <r>
    <x v="48"/>
    <n v="-1"/>
    <s v="UCLA Undergrad"/>
    <s v="Undergraduate"/>
    <d v="2023-03-07T00:00:00"/>
    <s v="CLICC-ML-2015"/>
    <s v="CLICC-ML"/>
    <s v="MacBook"/>
    <s v="Device"/>
    <s v="CLICC Circ Desk"/>
    <s v="CLICC-ML-2015"/>
  </r>
  <r>
    <x v="48"/>
    <n v="-1"/>
    <s v="UCLA Undergrad"/>
    <s v="Undergraduate"/>
    <d v="2023-03-07T00:00:00"/>
    <s v="CLICC-ML-2061"/>
    <s v="CLICC-ML"/>
    <s v="MacBook"/>
    <s v="Device"/>
    <s v="CLICC Circ Desk"/>
    <s v="CLICC-ML-2061"/>
  </r>
  <r>
    <x v="48"/>
    <n v="-1"/>
    <s v="UCLA Undergrad"/>
    <s v="Undergraduate"/>
    <d v="2023-03-07T00:00:00"/>
    <s v="CLICC-ML-2093"/>
    <s v="CLICC-ML"/>
    <s v="MacBook"/>
    <s v="Device"/>
    <s v="CLICC Circ Desk"/>
    <s v="CLICC-ML-2093"/>
  </r>
  <r>
    <x v="48"/>
    <n v="-1"/>
    <s v="UCLA Undergrad"/>
    <s v="Undergraduate"/>
    <d v="2023-03-07T00:00:00"/>
    <s v="CLICC-MM-0107"/>
    <s v="CLICC-MM"/>
    <s v="iPad"/>
    <s v="Device"/>
    <s v="CLICC Circ Desk"/>
    <s v="ITS iPad 145"/>
  </r>
  <r>
    <x v="48"/>
    <n v="-1"/>
    <s v="UCLA Undergrad"/>
    <s v="Undergraduate"/>
    <d v="2023-03-07T00:00:00"/>
    <s v="CLICC-MM-0173"/>
    <s v="CLICC-MM"/>
    <s v="iPad"/>
    <s v="Device"/>
    <s v="CLICC Circ Desk"/>
    <s v="ITS iPad 203"/>
  </r>
  <r>
    <x v="48"/>
    <n v="-1"/>
    <s v="UCLA Undergrad"/>
    <s v="Undergraduate"/>
    <d v="2023-03-07T00:00:00"/>
    <s v="FAC481"/>
    <s v="FAC"/>
    <s v="iPad"/>
    <s v="Device"/>
    <s v="CLICC Circ Desk"/>
    <s v="ITS iPad 81"/>
  </r>
  <r>
    <x v="48"/>
    <n v="-1"/>
    <s v="UCLA Undergrad"/>
    <s v="Undergraduate"/>
    <d v="2023-03-07T00:00:00"/>
    <s v="HP-083"/>
    <s v="HP"/>
    <s v="HP Laptop"/>
    <s v="Device"/>
    <s v="CLICC Circ Desk"/>
    <s v="WL-RC2-13"/>
  </r>
  <r>
    <x v="48"/>
    <n v="-1"/>
    <s v="UCLA Undergrad"/>
    <s v="Undergraduate"/>
    <d v="2023-03-07T00:00:00"/>
    <s v="HP-136"/>
    <s v="HP"/>
    <s v="HP Laptop"/>
    <s v="Device"/>
    <s v="CLICC Circ Desk"/>
    <s v="WL-PC2-25"/>
  </r>
  <r>
    <x v="48"/>
    <n v="-1"/>
    <s v="UCLA Undergrad"/>
    <s v="Undergraduate"/>
    <d v="2023-03-07T00:00:00"/>
    <s v="HP072"/>
    <s v="HP"/>
    <s v="HP Laptop"/>
    <s v="Device"/>
    <s v="CLICC Circ Desk"/>
    <s v="WL-RC2-02"/>
  </r>
  <r>
    <x v="48"/>
    <n v="-1"/>
    <s v="UCLA Undergrad"/>
    <s v="Undergraduate"/>
    <d v="2023-03-07T00:00:00"/>
    <s v="HP125"/>
    <s v="HP"/>
    <s v="HP Laptop"/>
    <s v="Device"/>
    <s v="CLICC Circ Desk"/>
    <s v="WL-PC2-14"/>
  </r>
  <r>
    <x v="48"/>
    <n v="-1"/>
    <s v="UCLA Undergrad"/>
    <s v="Undergraduate"/>
    <d v="2023-03-07T00:00:00"/>
    <s v="HP127"/>
    <s v="HP"/>
    <s v="HP Laptop"/>
    <s v="Device"/>
    <s v="CLICC Circ Desk"/>
    <s v="WL-PC2-16"/>
  </r>
  <r>
    <x v="48"/>
    <n v="-1"/>
    <s v="UCLA Undergrad"/>
    <s v="Undergraduate"/>
    <d v="2023-03-08T00:00:00"/>
    <s v="HP-155"/>
    <s v="HP"/>
    <s v="HP Laptop"/>
    <s v="Device"/>
    <s v="CLICC Circ Desk"/>
    <s v="WL-LAB-04"/>
  </r>
  <r>
    <x v="48"/>
    <n v="-1"/>
    <s v="UCLA Undergrad"/>
    <s v="Undergraduate"/>
    <d v="2023-03-12T00:00:00"/>
    <s v="CLICC-ML-2044"/>
    <s v="CLICC-ML"/>
    <s v="MacBook"/>
    <s v="Device"/>
    <s v="CLICC Circ Desk"/>
    <s v="CLICC-ML-2044"/>
  </r>
  <r>
    <x v="48"/>
    <n v="-1"/>
    <s v="UCLA Undergrad"/>
    <s v="Undergraduate"/>
    <d v="2023-03-14T00:00:00"/>
    <s v="CBK357"/>
    <s v="CBK"/>
    <s v="ChromeBook"/>
    <s v="Device"/>
    <s v="CLICC Circ Desk"/>
    <s v="CBK-CLICC-108"/>
  </r>
  <r>
    <x v="48"/>
    <n v="-1"/>
    <s v="UCLA Undergrad"/>
    <s v="Undergraduate"/>
    <d v="2023-03-14T00:00:00"/>
    <s v="CLICC-ML-0008"/>
    <s v="CLICC-ML"/>
    <s v="MacBook"/>
    <s v="Device"/>
    <s v="CLICC Circ Desk"/>
    <s v="ITS MacBook 68"/>
  </r>
  <r>
    <x v="48"/>
    <n v="-1"/>
    <s v="UCLA Undergrad"/>
    <s v="Undergraduate"/>
    <d v="2023-03-14T00:00:00"/>
    <s v="CLICC-ML-0012"/>
    <s v="CLICC-ML"/>
    <s v="MacBook"/>
    <s v="Device"/>
    <s v="CLICC Circ Desk"/>
    <s v="ITS MacBook 61"/>
  </r>
  <r>
    <x v="48"/>
    <n v="-1"/>
    <s v="UCLA Undergrad"/>
    <s v="Undergraduate"/>
    <d v="2023-03-14T00:00:00"/>
    <s v="CLICC-ML-0140"/>
    <s v="CLICC-ML"/>
    <s v="MacBook"/>
    <s v="Device"/>
    <s v="CLICC Circ Desk"/>
    <s v="ITS MacBook 80"/>
  </r>
  <r>
    <x v="48"/>
    <n v="-1"/>
    <s v="UCLA Undergrad"/>
    <s v="Undergraduate"/>
    <d v="2023-03-14T00:00:00"/>
    <s v="CLICC-ML-2008"/>
    <s v="CLICC-ML"/>
    <s v="MacBook"/>
    <s v="Device"/>
    <s v="CLICC Circ Desk"/>
    <s v="CLICC-ML-2008"/>
  </r>
  <r>
    <x v="48"/>
    <n v="-1"/>
    <s v="UCLA Undergrad"/>
    <s v="Undergraduate"/>
    <d v="2023-03-14T00:00:00"/>
    <s v="CLICC-ML-2018"/>
    <s v="CLICC-ML"/>
    <s v="MacBook"/>
    <s v="Device"/>
    <s v="CLICC Circ Desk"/>
    <s v="CLICC-ML-2018"/>
  </r>
  <r>
    <x v="48"/>
    <n v="-1"/>
    <s v="UCLA Undergrad"/>
    <s v="Undergraduate"/>
    <d v="2023-03-14T00:00:00"/>
    <s v="CLICC-ML-2041"/>
    <s v="CLICC-ML"/>
    <s v="MacBook"/>
    <s v="Device"/>
    <s v="CLICC Circ Desk"/>
    <s v="CLICC-ML-2041"/>
  </r>
  <r>
    <x v="48"/>
    <n v="-1"/>
    <s v="UCLA Undergrad"/>
    <s v="Undergraduate"/>
    <d v="2023-03-14T00:00:00"/>
    <s v="CLICC-ML-2077"/>
    <s v="CLICC-ML"/>
    <s v="MacBook"/>
    <s v="Device"/>
    <s v="CLICC Circ Desk"/>
    <s v="CLICC-ML-2077"/>
  </r>
  <r>
    <x v="48"/>
    <n v="-1"/>
    <s v="UCLA Undergrad"/>
    <s v="Undergraduate"/>
    <d v="2023-03-14T00:00:00"/>
    <s v="CLICC-ML-2084"/>
    <s v="CLICC-ML"/>
    <s v="MacBook"/>
    <s v="Device"/>
    <s v="CLICC Circ Desk"/>
    <s v="CLICC-ML-2084"/>
  </r>
  <r>
    <x v="48"/>
    <n v="-1"/>
    <s v="UCLA Undergrad"/>
    <s v="Undergraduate"/>
    <d v="2023-03-14T00:00:00"/>
    <s v="CLICC-ML-2093"/>
    <s v="CLICC-ML"/>
    <s v="MacBook"/>
    <s v="Device"/>
    <s v="CLICC Circ Desk"/>
    <s v="CLICC-ML-2093"/>
  </r>
  <r>
    <x v="48"/>
    <n v="-1"/>
    <s v="UCLA Undergrad"/>
    <s v="Undergraduate"/>
    <d v="2023-03-14T00:00:00"/>
    <s v="CLICC-MM-0183"/>
    <s v="CLICC-MM"/>
    <s v="iPad"/>
    <s v="Device"/>
    <s v="CLICC Circ Desk"/>
    <s v="ITS iPad 36"/>
  </r>
  <r>
    <x v="48"/>
    <n v="-1"/>
    <s v="UCLA Undergrad"/>
    <s v="Undergraduate"/>
    <d v="2023-03-14T00:00:00"/>
    <s v="HP052"/>
    <s v="HP"/>
    <s v="HP Laptop"/>
    <s v="Device"/>
    <s v="CLICC Circ Desk"/>
    <s v="WL-YRL-02"/>
  </r>
  <r>
    <x v="48"/>
    <n v="-1"/>
    <s v="UCLA Undergrad"/>
    <s v="Undergraduate"/>
    <d v="2023-03-14T00:00:00"/>
    <s v="HP058"/>
    <s v="HP"/>
    <s v="HP Laptop"/>
    <s v="Device"/>
    <s v="CLICC Circ Desk"/>
    <s v="WL-YRL-08"/>
  </r>
  <r>
    <x v="48"/>
    <n v="-1"/>
    <s v="UCLA Undergrad"/>
    <s v="Undergraduate"/>
    <d v="2023-03-24T00:00:00"/>
    <s v="CLICC-ML-0020"/>
    <s v="CLICC-ML"/>
    <s v="MacBook"/>
    <s v="Device"/>
    <s v="CLICC Circ Desk"/>
    <s v="ITS MacBook 18"/>
  </r>
  <r>
    <x v="48"/>
    <n v="9401593880006530"/>
    <s v="UCLA Graduate"/>
    <s v="Graduate"/>
    <d v="2023-02-28T00:00:00"/>
    <s v="MACUSBC07"/>
    <s v="MACUSBC"/>
    <s v="MACUSBC"/>
    <s v="Charger"/>
    <s v="CLICC Circ Desk"/>
    <s v="USBC-YRL-03"/>
  </r>
  <r>
    <x v="49"/>
    <n v="-1"/>
    <s v="UCLA Academic"/>
    <s v="Academic"/>
    <d v="2023-03-01T00:00:00"/>
    <s v="UVGA18"/>
    <s v="UVGA"/>
    <s v="UVGA"/>
    <s v="Cable"/>
    <s v="CLICC Circ Desk"/>
    <m/>
  </r>
  <r>
    <x v="49"/>
    <n v="-1"/>
    <s v="UCLA Graduate"/>
    <s v="Graduate"/>
    <d v="2023-03-01T00:00:00"/>
    <s v="HDMIC18"/>
    <s v="HDMIC"/>
    <s v="HDMIC"/>
    <s v="Cable"/>
    <s v="CLICC Circ Desk"/>
    <s v="HDMC-YRL-10"/>
  </r>
  <r>
    <x v="49"/>
    <n v="-1"/>
    <s v="UCLA Graduate"/>
    <s v="Graduate"/>
    <d v="2023-03-01T00:00:00"/>
    <s v="HDST09"/>
    <s v="HDST"/>
    <s v="Headphones"/>
    <s v="Accessory"/>
    <s v="CLICC Circ Desk"/>
    <s v="HDS-YRL-03"/>
  </r>
  <r>
    <x v="49"/>
    <n v="-1"/>
    <s v="UCLA Graduate"/>
    <s v="Graduate"/>
    <d v="2023-03-01T00:00:00"/>
    <s v="HDST23"/>
    <s v="HDST"/>
    <s v="Headphones"/>
    <s v="Accessory"/>
    <s v="Biomed Circ Desk"/>
    <s v="HDS-BIO-06"/>
  </r>
  <r>
    <x v="49"/>
    <n v="-1"/>
    <s v="UCLA Graduate"/>
    <s v="Graduate"/>
    <d v="2023-03-01T00:00:00"/>
    <s v="HDST25"/>
    <s v="HDST"/>
    <s v="Headphones"/>
    <s v="Accessory"/>
    <s v="Biomed Circ Desk"/>
    <s v="HDS-BIO-08"/>
  </r>
  <r>
    <x v="49"/>
    <n v="-1"/>
    <s v="UCLA Graduate"/>
    <s v="Graduate"/>
    <d v="2023-03-01T00:00:00"/>
    <s v="HPUSBC02"/>
    <s v="HPUSBC"/>
    <s v="HPUSBC"/>
    <s v="Charger"/>
    <s v="SEL Boelter Circ Desk"/>
    <s v="HPUS-BOE-02"/>
  </r>
  <r>
    <x v="49"/>
    <n v="-1"/>
    <s v="UCLA Graduate"/>
    <s v="Graduate"/>
    <d v="2023-03-01T00:00:00"/>
    <s v="HPUSBC13"/>
    <s v="HPUSBC"/>
    <s v="HPUSBC"/>
    <s v="Charger"/>
    <s v="SEL Boelter Circ Desk"/>
    <m/>
  </r>
  <r>
    <x v="49"/>
    <n v="-1"/>
    <s v="UCLA Graduate"/>
    <s v="Graduate"/>
    <d v="2023-03-01T00:00:00"/>
    <s v="IPHONE22"/>
    <s v="IPHONE"/>
    <s v="IPHONE"/>
    <s v="Charger"/>
    <s v="SEL Boelter Circ Desk"/>
    <s v="IPH-BOE-06"/>
  </r>
  <r>
    <x v="49"/>
    <n v="-1"/>
    <s v="UCLA Graduate"/>
    <s v="Graduate"/>
    <d v="2023-03-01T00:00:00"/>
    <s v="IPHONE54"/>
    <s v="IPHONE"/>
    <s v="IPHONE"/>
    <s v="Charger"/>
    <s v="CLICC Circ Desk"/>
    <s v="IPH-POW-10"/>
  </r>
  <r>
    <x v="49"/>
    <n v="-1"/>
    <s v="UCLA Graduate"/>
    <s v="Graduate"/>
    <d v="2023-03-01T00:00:00"/>
    <s v="IPHONE60"/>
    <s v="IPHONE"/>
    <s v="IPHONE"/>
    <s v="Charger"/>
    <s v="Biomed Circ Desk"/>
    <s v="IPH-BIO-04"/>
  </r>
  <r>
    <x v="49"/>
    <n v="-1"/>
    <s v="UCLA Graduate"/>
    <s v="Graduate"/>
    <d v="2023-03-01T00:00:00"/>
    <s v="IPHONE78"/>
    <s v="IPHONE"/>
    <s v="IPHONE"/>
    <s v="Charger"/>
    <s v="CLICC Circ Desk"/>
    <m/>
  </r>
  <r>
    <x v="49"/>
    <n v="-1"/>
    <s v="UCLA Graduate"/>
    <s v="Graduate"/>
    <d v="2023-03-01T00:00:00"/>
    <s v="MACCHRG67"/>
    <s v="MACCHRG"/>
    <s v="MACCHRG"/>
    <s v="Charger"/>
    <s v="Biomed Circ Desk"/>
    <s v="MAGT-BIO-06"/>
  </r>
  <r>
    <x v="49"/>
    <n v="-1"/>
    <s v="UCLA Graduate"/>
    <s v="Graduate"/>
    <d v="2023-03-01T00:00:00"/>
    <s v="MACUSBC20"/>
    <s v="MACUSBC"/>
    <s v="MACUSBC"/>
    <s v="Charger"/>
    <s v="CLICC Circ Desk"/>
    <s v="USBC-POW-03"/>
  </r>
  <r>
    <x v="49"/>
    <n v="-1"/>
    <s v="UCLA Graduate"/>
    <s v="Graduate"/>
    <d v="2023-03-01T00:00:00"/>
    <s v="UHDMI16"/>
    <s v="UHDMI"/>
    <s v="UHDMI"/>
    <s v="Cable"/>
    <s v="CLICC Circ Desk"/>
    <m/>
  </r>
  <r>
    <x v="49"/>
    <n v="-1"/>
    <s v="UCLA Graduate"/>
    <s v="Graduate"/>
    <d v="2023-03-01T00:00:00"/>
    <s v="UVGA09"/>
    <s v="UVGA"/>
    <s v="UVGA"/>
    <s v="Cable"/>
    <s v="CLICC Circ Desk"/>
    <s v="UVGA-YRL-01"/>
  </r>
  <r>
    <x v="49"/>
    <n v="-1"/>
    <s v="UCLA Graduate"/>
    <s v="Graduate"/>
    <d v="2023-03-01T00:00:00"/>
    <s v="WALLADPT08"/>
    <s v="WALLADPT"/>
    <s v="WALLADPT"/>
    <s v="Charger"/>
    <s v="SEL Boelter Circ Desk"/>
    <s v="ADP-BOE-06"/>
  </r>
  <r>
    <x v="49"/>
    <n v="-1"/>
    <s v="UCLA Graduate"/>
    <s v="Graduate"/>
    <d v="2023-03-01T00:00:00"/>
    <s v="WALLADPT19"/>
    <s v="WALLADPT"/>
    <s v="WALLADPT"/>
    <s v="Charger"/>
    <s v="Biomed Circ Desk"/>
    <s v="ADP-BIO-03"/>
  </r>
  <r>
    <x v="49"/>
    <n v="-1"/>
    <s v="UCLA Graduate"/>
    <s v="Graduate"/>
    <d v="2023-03-01T00:00:00"/>
    <s v="WALLADPT47"/>
    <s v="WALLADPT"/>
    <s v="WALLADPT"/>
    <s v="Charger"/>
    <s v="CLICC Circ Desk"/>
    <m/>
  </r>
  <r>
    <x v="49"/>
    <n v="-1"/>
    <s v="UCLA Graduate"/>
    <s v="Graduate"/>
    <d v="2023-03-08T00:00:00"/>
    <s v="CBK022"/>
    <s v="CBK"/>
    <s v="ChromeBook"/>
    <s v="Device"/>
    <s v="CLICC Circ Desk"/>
    <s v="CBK-022"/>
  </r>
  <r>
    <x v="49"/>
    <n v="-1"/>
    <s v="UCLA Graduate"/>
    <s v="Graduate"/>
    <d v="2023-03-08T00:00:00"/>
    <s v="CBK221"/>
    <s v="CBK"/>
    <s v="ChromeBook"/>
    <s v="Device"/>
    <s v="SEL Boelter Circ Desk"/>
    <s v="CBK-BOE-12"/>
  </r>
  <r>
    <x v="49"/>
    <n v="-1"/>
    <s v="UCLA Graduate"/>
    <s v="Graduate"/>
    <d v="2023-03-08T00:00:00"/>
    <s v="CBK405"/>
    <s v="CBK"/>
    <s v="ChromeBook"/>
    <s v="Device"/>
    <s v="CLICC Circ Desk"/>
    <s v="CBK-CLICC-156"/>
  </r>
  <r>
    <x v="49"/>
    <n v="-1"/>
    <s v="UCLA Graduate"/>
    <s v="Graduate"/>
    <d v="2023-03-08T00:00:00"/>
    <s v="CLICC-MM-0136"/>
    <s v="CLICC-MM"/>
    <s v="iPad"/>
    <s v="Device"/>
    <s v="CLICC Circ Desk"/>
    <s v="ITS iPad 39"/>
  </r>
  <r>
    <x v="49"/>
    <n v="-1"/>
    <s v="UCLA Graduate"/>
    <s v="Graduate"/>
    <d v="2023-03-15T00:00:00"/>
    <s v="CLICC-MM-0232"/>
    <s v="CLICC-MM"/>
    <s v="iPad"/>
    <s v="Device"/>
    <s v="CLICC Circ Desk"/>
    <s v="ITS iPad 279"/>
  </r>
  <r>
    <x v="49"/>
    <n v="-1"/>
    <s v="UCLA Graduate"/>
    <s v="Graduate"/>
    <d v="2023-03-15T00:00:00"/>
    <s v="CLICC-MM-044"/>
    <s v="CLICC-MM"/>
    <s v="iPad"/>
    <s v="Device"/>
    <s v="CLICC Circ Desk"/>
    <m/>
  </r>
  <r>
    <x v="49"/>
    <n v="-1"/>
    <s v="UCLA Music Undergrad"/>
    <s v="Undergraduate"/>
    <d v="2023-03-01T00:00:00"/>
    <s v="UHDMI10"/>
    <s v="UHDMI"/>
    <s v="UHDMI"/>
    <s v="Cable"/>
    <s v="CLICC Circ Desk"/>
    <m/>
  </r>
  <r>
    <x v="49"/>
    <n v="-1"/>
    <s v="UCLA Staff"/>
    <s v="Staff"/>
    <d v="2023-03-01T00:00:00"/>
    <s v="MACUSBC06"/>
    <s v="MACUSBC"/>
    <s v="MACUSBC"/>
    <s v="Charger"/>
    <s v="CLICC Circ Desk"/>
    <s v="USBC-YRL-02"/>
  </r>
  <r>
    <x v="49"/>
    <n v="-1"/>
    <s v="UCLA Staff"/>
    <s v="Staff"/>
    <d v="2023-03-01T00:00:00"/>
    <s v="OMNI31"/>
    <s v="OMNI"/>
    <s v="OMNI"/>
    <s v="Charger"/>
    <s v="CLICC Circ Desk"/>
    <s v="OMN-YRL-01"/>
  </r>
  <r>
    <x v="49"/>
    <n v="-1"/>
    <s v="UCLA Staff"/>
    <s v="Staff"/>
    <d v="2023-03-01T00:00:00"/>
    <s v="OMNI35"/>
    <s v="OMNI"/>
    <s v="OMNI"/>
    <s v="Charger"/>
    <s v="CLICC Circ Desk"/>
    <s v="OMN-YRL-05"/>
  </r>
  <r>
    <x v="49"/>
    <n v="-1"/>
    <s v="UCLA Staff"/>
    <s v="Staff"/>
    <d v="2023-03-01T00:00:00"/>
    <s v="OMNI36"/>
    <s v="OMNI"/>
    <s v="OMNI"/>
    <s v="Charger"/>
    <s v="CLICC Circ Desk"/>
    <s v="OMN-YRL-06"/>
  </r>
  <r>
    <x v="49"/>
    <n v="-1"/>
    <s v="UCLA Staff"/>
    <s v="Staff"/>
    <d v="2023-03-01T00:00:00"/>
    <s v="OMNI38"/>
    <s v="OMNI"/>
    <s v="OMNI"/>
    <s v="Charger"/>
    <s v="CLICC Circ Desk"/>
    <s v="OMN-YRL-08"/>
  </r>
  <r>
    <x v="49"/>
    <n v="-1"/>
    <s v="UCLA Staff"/>
    <s v="Staff"/>
    <d v="2023-03-01T00:00:00"/>
    <s v="OMNI39"/>
    <s v="OMNI"/>
    <s v="OMNI"/>
    <s v="Charger"/>
    <s v="CLICC Circ Desk"/>
    <s v="OMN-YRL-09"/>
  </r>
  <r>
    <x v="49"/>
    <n v="-1"/>
    <s v="UCLA Staff"/>
    <s v="Staff"/>
    <d v="2023-03-08T00:00:00"/>
    <s v="HP125"/>
    <s v="HP"/>
    <s v="HP Laptop"/>
    <s v="Device"/>
    <s v="CLICC Circ Desk"/>
    <s v="WL-PC2-14"/>
  </r>
  <r>
    <x v="49"/>
    <n v="-1"/>
    <s v="UCLA Undergrad"/>
    <s v="Undergraduate"/>
    <d v="2023-03-01T00:00:00"/>
    <s v="ANDROID24"/>
    <s v="ANDROID"/>
    <s v="Android Charger"/>
    <s v="Charger"/>
    <s v="CLICC Circ Desk"/>
    <s v="AND-POW-03"/>
  </r>
  <r>
    <x v="49"/>
    <n v="-1"/>
    <s v="UCLA Undergrad"/>
    <s v="Undergraduate"/>
    <d v="2023-03-01T00:00:00"/>
    <s v="BOEIPHONE04"/>
    <s v="BOEIPHONE"/>
    <s v="IPHONE"/>
    <s v="Charger"/>
    <s v="SEL Boelter Circ Desk"/>
    <s v="BOE-IPHONE-04"/>
  </r>
  <r>
    <x v="49"/>
    <n v="-1"/>
    <s v="UCLA Undergrad"/>
    <s v="Undergraduate"/>
    <d v="2023-03-01T00:00:00"/>
    <s v="HDMIC18"/>
    <s v="HDMIC"/>
    <s v="HDMIC"/>
    <s v="Cable"/>
    <s v="CLICC Circ Desk"/>
    <s v="HDMC-YRL-10"/>
  </r>
  <r>
    <x v="49"/>
    <n v="-1"/>
    <s v="UCLA Undergrad"/>
    <s v="Undergraduate"/>
    <d v="2023-03-01T00:00:00"/>
    <s v="HDMIC20"/>
    <s v="HDMIC"/>
    <s v="HDMIC"/>
    <s v="Cable"/>
    <s v="CLICC Circ Desk"/>
    <s v="HDMC-YRL-12"/>
  </r>
  <r>
    <x v="49"/>
    <n v="-1"/>
    <s v="UCLA Undergrad"/>
    <s v="Undergraduate"/>
    <d v="2023-03-01T00:00:00"/>
    <s v="HDMIC25"/>
    <s v="HDMIC"/>
    <s v="HDMIC"/>
    <s v="Cable"/>
    <s v="CLICC Circ Desk"/>
    <s v="HDMC-YRL-17"/>
  </r>
  <r>
    <x v="49"/>
    <n v="-1"/>
    <s v="UCLA Undergrad"/>
    <s v="Undergraduate"/>
    <d v="2023-03-01T00:00:00"/>
    <s v="HDST04"/>
    <s v="HDST"/>
    <s v="Headphones"/>
    <s v="Accessory"/>
    <s v="SEL Boelter Circ Desk"/>
    <s v="HDS-BOE-04"/>
  </r>
  <r>
    <x v="49"/>
    <n v="-1"/>
    <s v="UCLA Undergrad"/>
    <s v="Undergraduate"/>
    <d v="2023-03-01T00:00:00"/>
    <s v="HDST10"/>
    <s v="HDST"/>
    <s v="Headphones"/>
    <s v="Accessory"/>
    <s v="CLICC Circ Desk"/>
    <s v="HDS-YRL-04"/>
  </r>
  <r>
    <x v="49"/>
    <n v="-1"/>
    <s v="UCLA Undergrad"/>
    <s v="Undergraduate"/>
    <d v="2023-03-01T00:00:00"/>
    <s v="HPUSBC01"/>
    <s v="HPUSBC"/>
    <s v="HPUSBC"/>
    <s v="Charger"/>
    <s v="SEL Boelter Circ Desk"/>
    <s v="HPUS-BOE-01"/>
  </r>
  <r>
    <x v="49"/>
    <n v="-1"/>
    <s v="UCLA Undergrad"/>
    <s v="Undergraduate"/>
    <d v="2023-03-01T00:00:00"/>
    <s v="HPUSBC02"/>
    <s v="HPUSBC"/>
    <s v="HPUSBC"/>
    <s v="Charger"/>
    <s v="SEL Boelter Circ Desk"/>
    <s v="HPUS-BOE-02"/>
  </r>
  <r>
    <x v="49"/>
    <n v="-1"/>
    <s v="UCLA Undergrad"/>
    <s v="Undergraduate"/>
    <d v="2023-03-01T00:00:00"/>
    <s v="HPUSBC12"/>
    <s v="HPUSBC"/>
    <s v="HPUSBC"/>
    <s v="Charger"/>
    <s v="SEL Boelter Circ Desk"/>
    <m/>
  </r>
  <r>
    <x v="49"/>
    <n v="-1"/>
    <s v="UCLA Undergrad"/>
    <s v="Undergraduate"/>
    <d v="2023-03-01T00:00:00"/>
    <s v="HPUSBC13"/>
    <s v="HPUSBC"/>
    <s v="HPUSBC"/>
    <s v="Charger"/>
    <s v="SEL Boelter Circ Desk"/>
    <m/>
  </r>
  <r>
    <x v="49"/>
    <n v="-1"/>
    <s v="UCLA Undergrad"/>
    <s v="Undergraduate"/>
    <d v="2023-03-01T00:00:00"/>
    <s v="IPHONE04"/>
    <s v="IPHONE"/>
    <s v="IPHONE"/>
    <s v="Charger"/>
    <s v="Music Circ Desk"/>
    <s v="IPH-MUS-04"/>
  </r>
  <r>
    <x v="49"/>
    <n v="-1"/>
    <s v="UCLA Undergrad"/>
    <s v="Undergraduate"/>
    <d v="2023-03-01T00:00:00"/>
    <s v="IPHONE20"/>
    <s v="IPHONE"/>
    <s v="IPHONE"/>
    <s v="Charger"/>
    <s v="SEL Boelter Circ Desk"/>
    <s v="IPH-BOE-04"/>
  </r>
  <r>
    <x v="49"/>
    <n v="-1"/>
    <s v="UCLA Undergrad"/>
    <s v="Undergraduate"/>
    <d v="2023-03-01T00:00:00"/>
    <s v="IPHONE21"/>
    <s v="IPHONE"/>
    <s v="IPHONE"/>
    <s v="Charger"/>
    <s v="SEL Boelter Circ Desk"/>
    <s v="IPH-BOE-05"/>
  </r>
  <r>
    <x v="49"/>
    <n v="-1"/>
    <s v="UCLA Undergrad"/>
    <s v="Undergraduate"/>
    <d v="2023-03-01T00:00:00"/>
    <s v="IPHONE34"/>
    <s v="IPHONE"/>
    <s v="IPHONE"/>
    <s v="Charger"/>
    <s v="CLICC Circ Desk"/>
    <s v="IPH-YRL-10"/>
  </r>
  <r>
    <x v="49"/>
    <n v="-1"/>
    <s v="UCLA Undergrad"/>
    <s v="Undergraduate"/>
    <d v="2023-03-01T00:00:00"/>
    <s v="IPHONE35"/>
    <s v="IPHONE"/>
    <s v="IPHONE"/>
    <s v="Charger"/>
    <s v="CLICC Circ Desk"/>
    <s v="IPH-YRL-11"/>
  </r>
  <r>
    <x v="49"/>
    <n v="-1"/>
    <s v="UCLA Undergrad"/>
    <s v="Undergraduate"/>
    <d v="2023-03-01T00:00:00"/>
    <s v="IPHONE36"/>
    <s v="IPHONE"/>
    <s v="IPHONE"/>
    <s v="Charger"/>
    <s v="CLICC Circ Desk"/>
    <s v="IPH-YRL-12"/>
  </r>
  <r>
    <x v="49"/>
    <n v="-1"/>
    <s v="UCLA Undergrad"/>
    <s v="Undergraduate"/>
    <d v="2023-03-01T00:00:00"/>
    <s v="IPHONE37"/>
    <s v="IPHONE"/>
    <s v="IPHONE"/>
    <s v="Charger"/>
    <s v="CLICC Circ Desk"/>
    <s v="IPH-YRL-13"/>
  </r>
  <r>
    <x v="49"/>
    <n v="-1"/>
    <s v="UCLA Undergrad"/>
    <s v="Undergraduate"/>
    <d v="2023-03-01T00:00:00"/>
    <s v="IPHONE44"/>
    <s v="IPHONE"/>
    <s v="IPHONE"/>
    <s v="Charger"/>
    <s v="CLICC Circ Desk"/>
    <m/>
  </r>
  <r>
    <x v="49"/>
    <n v="-1"/>
    <s v="UCLA Undergrad"/>
    <s v="Undergraduate"/>
    <d v="2023-03-01T00:00:00"/>
    <s v="IPHONE48"/>
    <s v="IPHONE"/>
    <s v="IPHONE"/>
    <s v="Charger"/>
    <s v="CLICC Circ Desk"/>
    <s v="IPH-POW-04"/>
  </r>
  <r>
    <x v="49"/>
    <n v="-1"/>
    <s v="UCLA Undergrad"/>
    <s v="Undergraduate"/>
    <d v="2023-03-01T00:00:00"/>
    <s v="IPHONE52"/>
    <s v="IPHONE"/>
    <s v="IPHONE"/>
    <s v="Charger"/>
    <s v="CLICC Circ Desk"/>
    <s v="IPH-POW-08"/>
  </r>
  <r>
    <x v="49"/>
    <n v="-1"/>
    <s v="UCLA Undergrad"/>
    <s v="Undergraduate"/>
    <d v="2023-03-01T00:00:00"/>
    <s v="IPHONE54"/>
    <s v="IPHONE"/>
    <s v="IPHONE"/>
    <s v="Charger"/>
    <s v="CLICC Circ Desk"/>
    <s v="IPH-POW-10"/>
  </r>
  <r>
    <x v="49"/>
    <n v="-1"/>
    <s v="UCLA Undergrad"/>
    <s v="Undergraduate"/>
    <d v="2023-03-01T00:00:00"/>
    <s v="IPHONE78"/>
    <s v="IPHONE"/>
    <s v="IPHONE"/>
    <s v="Charger"/>
    <s v="CLICC Circ Desk"/>
    <m/>
  </r>
  <r>
    <x v="49"/>
    <n v="-1"/>
    <s v="UCLA Undergrad"/>
    <s v="Undergraduate"/>
    <d v="2023-03-01T00:00:00"/>
    <s v="MACUSBC05"/>
    <s v="MACUSBC"/>
    <s v="MACUSBC"/>
    <s v="Charger"/>
    <s v="CLICC Circ Desk"/>
    <s v="USBC-YRL-01"/>
  </r>
  <r>
    <x v="49"/>
    <n v="-1"/>
    <s v="UCLA Undergrad"/>
    <s v="Undergraduate"/>
    <d v="2023-03-01T00:00:00"/>
    <s v="MACUSBC08"/>
    <s v="MACUSBC"/>
    <s v="MACUSBC"/>
    <s v="Charger"/>
    <s v="CLICC Circ Desk"/>
    <s v="USBC-YRL-04"/>
  </r>
  <r>
    <x v="49"/>
    <n v="-1"/>
    <s v="UCLA Undergrad"/>
    <s v="Undergraduate"/>
    <d v="2023-03-01T00:00:00"/>
    <s v="MACUSBC09"/>
    <s v="MACUSBC"/>
    <s v="MACUSBC"/>
    <s v="Charger"/>
    <s v="CLICC Circ Desk"/>
    <s v="USBC-YRL-05"/>
  </r>
  <r>
    <x v="49"/>
    <n v="-1"/>
    <s v="UCLA Undergrad"/>
    <s v="Undergraduate"/>
    <d v="2023-03-01T00:00:00"/>
    <s v="MACUSBC19"/>
    <s v="MACUSBC"/>
    <s v="MACUSBC"/>
    <s v="Charger"/>
    <s v="CLICC Circ Desk"/>
    <s v="USBC-POW-02"/>
  </r>
  <r>
    <x v="49"/>
    <n v="-1"/>
    <s v="UCLA Undergrad"/>
    <s v="Undergraduate"/>
    <d v="2023-03-01T00:00:00"/>
    <s v="MACUSBC23"/>
    <s v="MACUSBC"/>
    <s v="MACUSBC"/>
    <s v="Charger"/>
    <s v="CLICC Circ Desk"/>
    <s v="USBC-POW-06"/>
  </r>
  <r>
    <x v="49"/>
    <n v="-1"/>
    <s v="UCLA Undergrad"/>
    <s v="Undergraduate"/>
    <d v="2023-03-01T00:00:00"/>
    <s v="MACUSBC24"/>
    <s v="MACUSBC"/>
    <s v="MACUSBC"/>
    <s v="Charger"/>
    <s v="CLICC Circ Desk"/>
    <s v="USBC-POW-07"/>
  </r>
  <r>
    <x v="49"/>
    <n v="-1"/>
    <s v="UCLA Undergrad"/>
    <s v="Undergraduate"/>
    <d v="2023-03-01T00:00:00"/>
    <s v="MACUSBC27"/>
    <s v="MACUSBC"/>
    <s v="MACUSBC"/>
    <s v="Charger"/>
    <s v="CLICC Circ Desk"/>
    <s v="USBC-POW-10"/>
  </r>
  <r>
    <x v="49"/>
    <n v="-1"/>
    <s v="UCLA Undergrad"/>
    <s v="Undergraduate"/>
    <d v="2023-03-01T00:00:00"/>
    <s v="MACUSBC30"/>
    <s v="MACUSBC"/>
    <s v="MACUSBC"/>
    <s v="Charger"/>
    <s v="CLICC Circ Desk"/>
    <m/>
  </r>
  <r>
    <x v="49"/>
    <n v="-1"/>
    <s v="UCLA Undergrad"/>
    <s v="Undergraduate"/>
    <d v="2023-03-01T00:00:00"/>
    <s v="OMNI15"/>
    <s v="OMNI"/>
    <s v="OMNI"/>
    <s v="Charger"/>
    <s v="SEL Boelter Circ Desk"/>
    <s v="OMN-BOE-05"/>
  </r>
  <r>
    <x v="49"/>
    <n v="-1"/>
    <s v="UCLA Undergrad"/>
    <s v="Undergraduate"/>
    <d v="2023-03-01T00:00:00"/>
    <s v="OMNI19"/>
    <s v="OMNI"/>
    <s v="OMNI"/>
    <s v="Charger"/>
    <s v="SEL Boelter Circ Desk"/>
    <s v="OMN-BOE-09"/>
  </r>
  <r>
    <x v="49"/>
    <n v="-1"/>
    <s v="UCLA Undergrad"/>
    <s v="Undergraduate"/>
    <d v="2023-03-01T00:00:00"/>
    <s v="OMNI26"/>
    <s v="OMNI"/>
    <s v="OMNI"/>
    <s v="Charger"/>
    <s v="Music Circ Desk"/>
    <s v="OMN-MUS-06"/>
  </r>
  <r>
    <x v="49"/>
    <n v="-1"/>
    <s v="UCLA Undergrad"/>
    <s v="Undergraduate"/>
    <d v="2023-03-01T00:00:00"/>
    <s v="OMNI34"/>
    <s v="OMNI"/>
    <s v="OMNI"/>
    <s v="Charger"/>
    <s v="CLICC Circ Desk"/>
    <s v="OMN-YRL-04"/>
  </r>
  <r>
    <x v="49"/>
    <n v="-1"/>
    <s v="UCLA Undergrad"/>
    <s v="Undergraduate"/>
    <d v="2023-03-01T00:00:00"/>
    <s v="UHDMI04"/>
    <s v="UHDMI"/>
    <s v="UHDMI"/>
    <s v="Cable"/>
    <s v="SEL Boelter Circ Desk"/>
    <s v="UHDM-BOE-01"/>
  </r>
  <r>
    <x v="49"/>
    <n v="-1"/>
    <s v="UCLA Undergrad"/>
    <s v="Undergraduate"/>
    <d v="2023-03-01T00:00:00"/>
    <s v="UHDMI05"/>
    <s v="UHDMI"/>
    <s v="UHDMI"/>
    <s v="Cable"/>
    <s v="SEL Boelter Circ Desk"/>
    <s v="UHDM-BOE-02"/>
  </r>
  <r>
    <x v="49"/>
    <n v="-1"/>
    <s v="UCLA Undergrad"/>
    <s v="Undergraduate"/>
    <d v="2023-03-01T00:00:00"/>
    <s v="UVGA02"/>
    <s v="UVGA"/>
    <s v="UVGA"/>
    <s v="Cable"/>
    <s v="Music Circ Desk"/>
    <s v="UVGA-MUS-02"/>
  </r>
  <r>
    <x v="49"/>
    <n v="-1"/>
    <s v="UCLA Undergrad"/>
    <s v="Undergraduate"/>
    <d v="2023-03-01T00:00:00"/>
    <s v="UVGA09"/>
    <s v="UVGA"/>
    <s v="UVGA"/>
    <s v="Cable"/>
    <s v="CLICC Circ Desk"/>
    <s v="UVGA-YRL-01"/>
  </r>
  <r>
    <x v="49"/>
    <n v="-1"/>
    <s v="UCLA Undergrad"/>
    <s v="Undergraduate"/>
    <d v="2023-03-01T00:00:00"/>
    <s v="WALLADPT03"/>
    <s v="WALLADPT"/>
    <s v="WALLADPT"/>
    <s v="Charger"/>
    <s v="SEL Boelter Circ Desk"/>
    <s v="ADP-BOE-01"/>
  </r>
  <r>
    <x v="49"/>
    <n v="-1"/>
    <s v="UCLA Undergrad"/>
    <s v="Undergraduate"/>
    <d v="2023-03-01T00:00:00"/>
    <s v="WALLADPT06"/>
    <s v="WALLADPT"/>
    <s v="WALLADPT"/>
    <s v="Charger"/>
    <s v="SEL Boelter Circ Desk"/>
    <s v="ADP-BOE-04"/>
  </r>
  <r>
    <x v="49"/>
    <n v="-1"/>
    <s v="UCLA Undergrad"/>
    <s v="Undergraduate"/>
    <d v="2023-03-01T00:00:00"/>
    <s v="WALLADPT07"/>
    <s v="WALLADPT"/>
    <s v="WALLADPT"/>
    <s v="Charger"/>
    <s v="SEL Boelter Circ Desk"/>
    <s v="ADP-BOE-05"/>
  </r>
  <r>
    <x v="49"/>
    <n v="-1"/>
    <s v="UCLA Undergrad"/>
    <s v="Undergraduate"/>
    <d v="2023-03-01T00:00:00"/>
    <s v="WALLADPT09"/>
    <s v="WALLADPT"/>
    <s v="WALLADPT"/>
    <s v="Charger"/>
    <s v="SEL Boelter Circ Desk"/>
    <s v="ADP-BOE-07"/>
  </r>
  <r>
    <x v="49"/>
    <n v="-1"/>
    <s v="UCLA Undergrad"/>
    <s v="Undergraduate"/>
    <d v="2023-03-01T00:00:00"/>
    <s v="WALLADPT25"/>
    <s v="WALLADPT"/>
    <s v="WALLADPT"/>
    <s v="Charger"/>
    <s v="CLICC Circ Desk"/>
    <s v="ADP-YRL-02"/>
  </r>
  <r>
    <x v="49"/>
    <n v="-1"/>
    <s v="UCLA Undergrad"/>
    <s v="Undergraduate"/>
    <d v="2023-03-01T00:00:00"/>
    <s v="WALLADPT27"/>
    <s v="WALLADPT"/>
    <s v="WALLADPT"/>
    <s v="Charger"/>
    <s v="CLICC Circ Desk"/>
    <s v="ADP-YRL-04"/>
  </r>
  <r>
    <x v="49"/>
    <n v="-1"/>
    <s v="UCLA Undergrad"/>
    <s v="Undergraduate"/>
    <d v="2023-03-01T00:00:00"/>
    <s v="WALLADPT36"/>
    <s v="WALLADPT"/>
    <s v="WALLADPT"/>
    <s v="Charger"/>
    <s v="CLICC Circ Desk"/>
    <m/>
  </r>
  <r>
    <x v="49"/>
    <n v="-1"/>
    <s v="UCLA Undergrad"/>
    <s v="Undergraduate"/>
    <d v="2023-03-01T00:00:00"/>
    <s v="WALLADPT39"/>
    <s v="WALLADPT"/>
    <s v="WALLADPT"/>
    <s v="Charger"/>
    <s v="CLICC Circ Desk"/>
    <m/>
  </r>
  <r>
    <x v="49"/>
    <n v="-1"/>
    <s v="UCLA Undergrad"/>
    <s v="Undergraduate"/>
    <d v="2023-03-01T00:00:00"/>
    <s v="WALLADPT42"/>
    <s v="WALLADPT"/>
    <s v="WALLADPT"/>
    <s v="Charger"/>
    <s v="CLICC Circ Desk"/>
    <m/>
  </r>
  <r>
    <x v="49"/>
    <n v="-1"/>
    <s v="UCLA Undergrad"/>
    <s v="Undergraduate"/>
    <d v="2023-03-01T00:00:00"/>
    <s v="WALLADPT44"/>
    <s v="WALLADPT"/>
    <s v="WALLADPT"/>
    <s v="Charger"/>
    <s v="CLICC Circ Desk"/>
    <m/>
  </r>
  <r>
    <x v="49"/>
    <n v="-1"/>
    <s v="UCLA Undergrad"/>
    <s v="Undergraduate"/>
    <d v="2023-03-01T00:00:00"/>
    <s v="WALLADPT45"/>
    <s v="WALLADPT"/>
    <s v="WALLADPT"/>
    <s v="Charger"/>
    <s v="CLICC Circ Desk"/>
    <m/>
  </r>
  <r>
    <x v="49"/>
    <n v="-1"/>
    <s v="UCLA Undergrad"/>
    <s v="Undergraduate"/>
    <d v="2023-03-01T00:00:00"/>
    <s v="WALLADPT47"/>
    <s v="WALLADPT"/>
    <s v="WALLADPT"/>
    <s v="Charger"/>
    <s v="CLICC Circ Desk"/>
    <m/>
  </r>
  <r>
    <x v="49"/>
    <n v="-1"/>
    <s v="UCLA Undergrad"/>
    <s v="Undergraduate"/>
    <d v="2023-03-01T00:00:00"/>
    <s v="WALLADPT48"/>
    <s v="WALLADPT"/>
    <s v="WALLADPT"/>
    <s v="Charger"/>
    <s v="CLICC Circ Desk"/>
    <m/>
  </r>
  <r>
    <x v="49"/>
    <n v="-1"/>
    <s v="UCLA Undergrad"/>
    <s v="Undergraduate"/>
    <d v="2023-03-01T00:00:00"/>
    <s v="WALLADPT50"/>
    <s v="WALLADPT"/>
    <s v="WALLADPT"/>
    <s v="Charger"/>
    <s v="CLICC Circ Desk"/>
    <m/>
  </r>
  <r>
    <x v="49"/>
    <n v="-1"/>
    <s v="UCLA Undergrad"/>
    <s v="Undergraduate"/>
    <d v="2023-03-02T00:00:00"/>
    <s v="IPHONE43"/>
    <s v="IPHONE"/>
    <s v="IPHONE"/>
    <s v="Charger"/>
    <s v="Default Circulation Desk"/>
    <s v="IPH-LOC-05"/>
  </r>
  <r>
    <x v="49"/>
    <n v="-1"/>
    <s v="UCLA Undergrad"/>
    <s v="Undergraduate"/>
    <d v="2023-03-02T00:00:00"/>
    <s v="IPHONE73"/>
    <s v="IPHONE"/>
    <s v="IPHONE"/>
    <s v="Charger"/>
    <s v="Default Circulation Desk"/>
    <m/>
  </r>
  <r>
    <x v="49"/>
    <n v="-1"/>
    <s v="UCLA Undergrad"/>
    <s v="Undergraduate"/>
    <d v="2023-03-04T00:00:00"/>
    <s v="CALC04"/>
    <s v="CALC"/>
    <s v="CALC"/>
    <s v="Accessory"/>
    <s v="CLICC Circ Desk"/>
    <s v="CAL-POW-03"/>
  </r>
  <r>
    <x v="49"/>
    <n v="-1"/>
    <s v="UCLA Undergrad"/>
    <s v="Undergraduate"/>
    <d v="2023-03-04T00:00:00"/>
    <s v="CALC06"/>
    <s v="CALC"/>
    <s v="CALC"/>
    <s v="Accessory"/>
    <s v="CLICC Circ Desk"/>
    <s v="CAL-POW-05"/>
  </r>
  <r>
    <x v="49"/>
    <n v="-1"/>
    <s v="UCLA Undergrad"/>
    <s v="Undergraduate"/>
    <d v="2023-03-04T00:00:00"/>
    <s v="CALC08"/>
    <s v="CALC"/>
    <s v="CALC"/>
    <s v="Accessory"/>
    <s v="CLICC Circ Desk"/>
    <s v="CAL-POW-07"/>
  </r>
  <r>
    <x v="49"/>
    <n v="-1"/>
    <s v="UCLA Undergrad"/>
    <s v="Undergraduate"/>
    <d v="2023-03-08T00:00:00"/>
    <s v="CBK156"/>
    <s v="CBK"/>
    <s v="ChromeBook"/>
    <s v="Device"/>
    <s v="Default Circulation Desk"/>
    <s v="CL-BOE-02"/>
  </r>
  <r>
    <x v="49"/>
    <n v="-1"/>
    <s v="UCLA Undergrad"/>
    <s v="Undergraduate"/>
    <d v="2023-03-08T00:00:00"/>
    <s v="CBK191"/>
    <s v="CBK"/>
    <s v="ChromeBook"/>
    <s v="Device"/>
    <s v="Biomed Circ Desk"/>
    <s v="CBK-BIO-02"/>
  </r>
  <r>
    <x v="49"/>
    <n v="-1"/>
    <s v="UCLA Undergrad"/>
    <s v="Undergraduate"/>
    <d v="2023-03-08T00:00:00"/>
    <s v="CBK198"/>
    <s v="CBK"/>
    <s v="ChromeBook"/>
    <s v="Device"/>
    <s v="Biomed Circ Desk"/>
    <s v="CBK-BIO-09"/>
  </r>
  <r>
    <x v="49"/>
    <n v="-1"/>
    <s v="UCLA Undergrad"/>
    <s v="Undergraduate"/>
    <d v="2023-03-08T00:00:00"/>
    <s v="CBK203"/>
    <s v="CBK"/>
    <s v="ChromeBook"/>
    <s v="Device"/>
    <s v="Biomed Circ Desk"/>
    <s v="CBK-BIO-14"/>
  </r>
  <r>
    <x v="49"/>
    <n v="-1"/>
    <s v="UCLA Undergrad"/>
    <s v="Undergraduate"/>
    <d v="2023-03-08T00:00:00"/>
    <s v="CBK208"/>
    <s v="CBK"/>
    <s v="ChromeBook"/>
    <s v="Device"/>
    <s v="Biomed Circ Desk"/>
    <s v="CBK-BIO-19"/>
  </r>
  <r>
    <x v="49"/>
    <n v="-1"/>
    <s v="UCLA Undergrad"/>
    <s v="Undergraduate"/>
    <d v="2023-03-08T00:00:00"/>
    <s v="CBK216"/>
    <s v="CBK"/>
    <s v="ChromeBook"/>
    <s v="Device"/>
    <s v="SEL Boelter Circ Desk"/>
    <s v="CBK-BOE-07"/>
  </r>
  <r>
    <x v="49"/>
    <n v="-1"/>
    <s v="UCLA Undergrad"/>
    <s v="Undergraduate"/>
    <d v="2023-03-08T00:00:00"/>
    <s v="CBK320"/>
    <s v="CBK"/>
    <s v="ChromeBook"/>
    <s v="Device"/>
    <s v="CLICC Circ Desk"/>
    <s v="CBK-CLICC-71"/>
  </r>
  <r>
    <x v="49"/>
    <n v="-1"/>
    <s v="UCLA Undergrad"/>
    <s v="Undergraduate"/>
    <d v="2023-03-08T00:00:00"/>
    <s v="CBK420"/>
    <s v="CBK"/>
    <s v="ChromeBook"/>
    <s v="Device"/>
    <s v="Default Circulation Desk"/>
    <s v="CBK-CLICC-171"/>
  </r>
  <r>
    <x v="49"/>
    <n v="-1"/>
    <s v="UCLA Undergrad"/>
    <s v="Undergraduate"/>
    <d v="2023-03-08T00:00:00"/>
    <s v="CLICC-ML-0134"/>
    <s v="CLICC-ML"/>
    <s v="MacBook"/>
    <s v="Device"/>
    <s v="CLICC Circ Desk"/>
    <s v="ITS MacBook 20"/>
  </r>
  <r>
    <x v="49"/>
    <n v="-1"/>
    <s v="UCLA Undergrad"/>
    <s v="Undergraduate"/>
    <d v="2023-03-08T00:00:00"/>
    <s v="CLICC-MM-0116"/>
    <s v="CLICC-MM"/>
    <s v="iPad"/>
    <s v="Device"/>
    <s v="CLICC Circ Desk"/>
    <s v="ITS iPad 274"/>
  </r>
  <r>
    <x v="49"/>
    <n v="-1"/>
    <s v="UCLA Undergrad"/>
    <s v="Undergraduate"/>
    <d v="2023-03-08T00:00:00"/>
    <s v="CLICC-MM-0185"/>
    <s v="CLICC-MM"/>
    <s v="iPad"/>
    <s v="Device"/>
    <s v="CLICC Circ Desk"/>
    <s v="ITS iPad 48"/>
  </r>
  <r>
    <x v="49"/>
    <n v="-1"/>
    <s v="UCLA Undergrad"/>
    <s v="Undergraduate"/>
    <d v="2023-03-08T00:00:00"/>
    <s v="HP-036"/>
    <s v="HP"/>
    <s v="HP Laptop"/>
    <s v="Device"/>
    <s v="CLICC Circ Desk"/>
    <s v="WL-SEL-01"/>
  </r>
  <r>
    <x v="49"/>
    <n v="-1"/>
    <s v="UCLA Undergrad"/>
    <s v="Undergraduate"/>
    <d v="2023-03-12T00:00:00"/>
    <s v="HP-092"/>
    <s v="HP"/>
    <s v="HP Laptop"/>
    <s v="Device"/>
    <s v="CLICC Circ Desk"/>
    <s v="WL-POW-01"/>
  </r>
  <r>
    <x v="49"/>
    <n v="-1"/>
    <s v="UCLA Undergrad"/>
    <s v="Undergraduate"/>
    <d v="2023-03-15T00:00:00"/>
    <s v="CBK363"/>
    <s v="CBK"/>
    <s v="ChromeBook"/>
    <s v="Device"/>
    <s v="CLICC Circ Desk"/>
    <s v="CBK-CLICC-114"/>
  </r>
  <r>
    <x v="49"/>
    <n v="-1"/>
    <s v="UCLA Undergrad"/>
    <s v="Undergraduate"/>
    <d v="2023-03-15T00:00:00"/>
    <s v="CLICC-ML-0019"/>
    <s v="CLICC-ML"/>
    <s v="MacBook"/>
    <s v="Device"/>
    <s v="CLICC Circ Desk"/>
    <s v="ITS MacBook 152"/>
  </r>
  <r>
    <x v="49"/>
    <n v="-1"/>
    <s v="UCLA Undergrad"/>
    <s v="Undergraduate"/>
    <d v="2023-03-15T00:00:00"/>
    <s v="CLICC-ML-0104"/>
    <s v="CLICC-ML"/>
    <s v="MacBook"/>
    <s v="Device"/>
    <s v="CLICC Circ Desk"/>
    <s v="ITS MacBook 35"/>
  </r>
  <r>
    <x v="49"/>
    <n v="-1"/>
    <s v="UCLA Undergrad"/>
    <s v="Undergraduate"/>
    <d v="2023-03-15T00:00:00"/>
    <s v="CLICC-ML-2034"/>
    <s v="CLICC-ML"/>
    <s v="MacBook"/>
    <s v="Device"/>
    <s v="CLICC Circ Desk"/>
    <s v="CLICC-ML-2034"/>
  </r>
  <r>
    <x v="49"/>
    <n v="-1"/>
    <s v="UCLA Undergrad"/>
    <s v="Undergraduate"/>
    <d v="2023-03-15T00:00:00"/>
    <s v="HP-154"/>
    <s v="HP"/>
    <s v="HP Laptop"/>
    <s v="Device"/>
    <s v="CLICC Circ Desk"/>
    <s v="WL-LAB-03"/>
  </r>
  <r>
    <x v="49"/>
    <n v="-1"/>
    <s v="UCLA Undergrad"/>
    <s v="Undergraduate"/>
    <d v="2023-03-15T00:00:00"/>
    <s v="HP122"/>
    <s v="HP"/>
    <s v="HP Laptop"/>
    <s v="Device"/>
    <s v="CLICC Circ Desk"/>
    <s v="WL-PC2-11"/>
  </r>
  <r>
    <x v="49"/>
    <n v="5559437580006530"/>
    <s v="UCLA Undergrad"/>
    <s v="Undergraduate"/>
    <d v="2023-03-08T00:00:00"/>
    <s v="HP056"/>
    <s v="HP"/>
    <s v="HP Laptop"/>
    <s v="Device"/>
    <s v="CLICC Circ Desk"/>
    <s v="WL-YRL-06"/>
  </r>
  <r>
    <x v="49"/>
    <n v="9403172370006530"/>
    <s v="UCLA Graduate"/>
    <s v="Graduate"/>
    <d v="2023-03-24T00:00:00"/>
    <s v="FAC563"/>
    <s v="FAC"/>
    <s v="iPad"/>
    <s v="Device"/>
    <s v="CLICC Circ Desk"/>
    <s v="ITS iPad 163"/>
  </r>
  <r>
    <x v="50"/>
    <n v="-1"/>
    <s v="UCLA Graduate"/>
    <s v="Graduate"/>
    <d v="2023-03-02T00:00:00"/>
    <s v="ANDROID24"/>
    <s v="ANDROID"/>
    <s v="Android Charger"/>
    <s v="Charger"/>
    <s v="CLICC Circ Desk"/>
    <s v="AND-POW-03"/>
  </r>
  <r>
    <x v="50"/>
    <n v="-1"/>
    <s v="UCLA Graduate"/>
    <s v="Graduate"/>
    <d v="2023-03-02T00:00:00"/>
    <s v="HDMIC25"/>
    <s v="HDMIC"/>
    <s v="HDMIC"/>
    <s v="Cable"/>
    <s v="CLICC Circ Desk"/>
    <s v="HDMC-YRL-17"/>
  </r>
  <r>
    <x v="50"/>
    <n v="-1"/>
    <s v="UCLA Graduate"/>
    <s v="Graduate"/>
    <d v="2023-03-02T00:00:00"/>
    <s v="HDST04"/>
    <s v="HDST"/>
    <s v="Headphones"/>
    <s v="Accessory"/>
    <s v="SEL Boelter Circ Desk"/>
    <s v="HDS-BOE-04"/>
  </r>
  <r>
    <x v="50"/>
    <n v="-1"/>
    <s v="UCLA Graduate"/>
    <s v="Graduate"/>
    <d v="2023-03-02T00:00:00"/>
    <s v="HDST09"/>
    <s v="HDST"/>
    <s v="Headphones"/>
    <s v="Accessory"/>
    <s v="CLICC Circ Desk"/>
    <s v="HDS-YRL-03"/>
  </r>
  <r>
    <x v="50"/>
    <n v="-1"/>
    <s v="UCLA Graduate"/>
    <s v="Graduate"/>
    <d v="2023-03-02T00:00:00"/>
    <s v="HPUSBC01"/>
    <s v="HPUSBC"/>
    <s v="HPUSBC"/>
    <s v="Charger"/>
    <s v="SEL Boelter Circ Desk"/>
    <s v="HPUS-BOE-01"/>
  </r>
  <r>
    <x v="50"/>
    <n v="-1"/>
    <s v="UCLA Graduate"/>
    <s v="Graduate"/>
    <d v="2023-03-02T00:00:00"/>
    <s v="IPHONE35"/>
    <s v="IPHONE"/>
    <s v="IPHONE"/>
    <s v="Charger"/>
    <s v="CLICC Circ Desk"/>
    <s v="IPH-YRL-11"/>
  </r>
  <r>
    <x v="50"/>
    <n v="-1"/>
    <s v="UCLA Graduate"/>
    <s v="Graduate"/>
    <d v="2023-03-02T00:00:00"/>
    <s v="IPHONE44"/>
    <s v="IPHONE"/>
    <s v="IPHONE"/>
    <s v="Charger"/>
    <s v="CLICC Circ Desk"/>
    <m/>
  </r>
  <r>
    <x v="50"/>
    <n v="-1"/>
    <s v="UCLA Graduate"/>
    <s v="Graduate"/>
    <d v="2023-03-02T00:00:00"/>
    <s v="IPHONE54"/>
    <s v="IPHONE"/>
    <s v="IPHONE"/>
    <s v="Charger"/>
    <s v="CLICC Circ Desk"/>
    <s v="IPH-POW-10"/>
  </r>
  <r>
    <x v="50"/>
    <n v="-1"/>
    <s v="UCLA Graduate"/>
    <s v="Graduate"/>
    <d v="2023-03-02T00:00:00"/>
    <s v="IPHONE56"/>
    <s v="IPHONE"/>
    <s v="IPHONE"/>
    <s v="Charger"/>
    <s v="CLICC Circ Desk"/>
    <s v="IPH-POW-12"/>
  </r>
  <r>
    <x v="50"/>
    <n v="-1"/>
    <s v="UCLA Graduate"/>
    <s v="Graduate"/>
    <d v="2023-03-02T00:00:00"/>
    <s v="IPHONE57"/>
    <s v="IPHONE"/>
    <s v="IPHONE"/>
    <s v="Charger"/>
    <s v="Biomed Circ Desk"/>
    <s v="IPH-BIO-01"/>
  </r>
  <r>
    <x v="50"/>
    <n v="-1"/>
    <s v="UCLA Graduate"/>
    <s v="Graduate"/>
    <d v="2023-03-02T00:00:00"/>
    <s v="IPHONE58"/>
    <s v="IPHONE"/>
    <s v="IPHONE"/>
    <s v="Charger"/>
    <s v="Biomed Circ Desk"/>
    <s v="IPH-BIO-02"/>
  </r>
  <r>
    <x v="50"/>
    <n v="-1"/>
    <s v="UCLA Graduate"/>
    <s v="Graduate"/>
    <d v="2023-03-02T00:00:00"/>
    <s v="MACUSBC08"/>
    <s v="MACUSBC"/>
    <s v="MACUSBC"/>
    <s v="Charger"/>
    <s v="CLICC Circ Desk"/>
    <s v="USBC-YRL-04"/>
  </r>
  <r>
    <x v="50"/>
    <n v="-1"/>
    <s v="UCLA Graduate"/>
    <s v="Graduate"/>
    <d v="2023-03-02T00:00:00"/>
    <s v="MACUSBC23"/>
    <s v="MACUSBC"/>
    <s v="MACUSBC"/>
    <s v="Charger"/>
    <s v="CLICC Circ Desk"/>
    <s v="USBC-POW-06"/>
  </r>
  <r>
    <x v="50"/>
    <n v="-1"/>
    <s v="UCLA Graduate"/>
    <s v="Graduate"/>
    <d v="2023-03-02T00:00:00"/>
    <s v="MACUSBC30"/>
    <s v="MACUSBC"/>
    <s v="MACUSBC"/>
    <s v="Charger"/>
    <s v="CLICC Circ Desk"/>
    <m/>
  </r>
  <r>
    <x v="50"/>
    <n v="-1"/>
    <s v="UCLA Graduate"/>
    <s v="Graduate"/>
    <d v="2023-03-02T00:00:00"/>
    <s v="UHDMI17"/>
    <s v="UHDMI"/>
    <s v="UHDMI"/>
    <s v="Cable"/>
    <s v="CLICC Circ Desk"/>
    <m/>
  </r>
  <r>
    <x v="50"/>
    <n v="-1"/>
    <s v="UCLA Graduate"/>
    <s v="Graduate"/>
    <d v="2023-03-02T00:00:00"/>
    <s v="WALLADPT20"/>
    <s v="WALLADPT"/>
    <s v="WALLADPT"/>
    <s v="Charger"/>
    <s v="Biomed Circ Desk"/>
    <s v="ADP-BIO-04"/>
  </r>
  <r>
    <x v="50"/>
    <n v="-1"/>
    <s v="UCLA Graduate"/>
    <s v="Graduate"/>
    <d v="2023-03-02T00:00:00"/>
    <s v="WALLADPT32"/>
    <s v="WALLADPT"/>
    <s v="WALLADPT"/>
    <s v="Charger"/>
    <s v="CLICC Circ Desk"/>
    <m/>
  </r>
  <r>
    <x v="50"/>
    <n v="-1"/>
    <s v="UCLA Graduate"/>
    <s v="Graduate"/>
    <d v="2023-03-02T00:00:00"/>
    <s v="WALLADPT39"/>
    <s v="WALLADPT"/>
    <s v="WALLADPT"/>
    <s v="Charger"/>
    <s v="CLICC Circ Desk"/>
    <m/>
  </r>
  <r>
    <x v="50"/>
    <n v="-1"/>
    <s v="UCLA Graduate"/>
    <s v="Graduate"/>
    <d v="2023-03-02T00:00:00"/>
    <s v="WALLADPT45"/>
    <s v="WALLADPT"/>
    <s v="WALLADPT"/>
    <s v="Charger"/>
    <s v="CLICC Circ Desk"/>
    <m/>
  </r>
  <r>
    <x v="50"/>
    <n v="-1"/>
    <s v="UCLA Graduate"/>
    <s v="Graduate"/>
    <d v="2023-03-02T00:00:00"/>
    <s v="WALLADPT50"/>
    <s v="WALLADPT"/>
    <s v="WALLADPT"/>
    <s v="Charger"/>
    <s v="CLICC Circ Desk"/>
    <m/>
  </r>
  <r>
    <x v="50"/>
    <n v="-1"/>
    <s v="UCLA Graduate"/>
    <s v="Graduate"/>
    <d v="2023-03-16T00:00:00"/>
    <s v="CBK226"/>
    <s v="CBK"/>
    <s v="ChromeBook"/>
    <s v="Device"/>
    <s v="SEL Boelter Circ Desk"/>
    <s v="CBK-BOE-17"/>
  </r>
  <r>
    <x v="50"/>
    <n v="-1"/>
    <s v="UCLA Graduate"/>
    <s v="Graduate"/>
    <d v="2023-03-16T00:00:00"/>
    <s v="CLICC-ML-0137"/>
    <s v="CLICC-ML"/>
    <s v="MacBook"/>
    <s v="Device"/>
    <s v="CLICC Circ Desk"/>
    <s v="ITS MacBook 60"/>
  </r>
  <r>
    <x v="50"/>
    <n v="-1"/>
    <s v="UCLA Graduate"/>
    <s v="Graduate"/>
    <d v="2023-03-16T00:00:00"/>
    <s v="CLICC-MM-0062"/>
    <s v="CLICC-MM"/>
    <s v="iPad"/>
    <s v="Device"/>
    <s v="CLICC Circ Desk"/>
    <s v="ITS iPad 62"/>
  </r>
  <r>
    <x v="50"/>
    <n v="-1"/>
    <s v="UCLA Graduate"/>
    <s v="Graduate"/>
    <d v="2023-03-16T00:00:00"/>
    <s v="HP-141"/>
    <s v="HP"/>
    <s v="HP Laptop"/>
    <s v="Device"/>
    <s v="CLICC Circ Desk"/>
    <s v="WL-PC2-30"/>
  </r>
  <r>
    <x v="50"/>
    <n v="-1"/>
    <s v="UCLA Graduate"/>
    <s v="Graduate"/>
    <d v="2023-03-16T00:00:00"/>
    <s v="HP078"/>
    <s v="HP"/>
    <s v="HP Laptop"/>
    <s v="Device"/>
    <s v="CLICC Circ Desk"/>
    <s v="WL-RC2-08"/>
  </r>
  <r>
    <x v="50"/>
    <n v="-1"/>
    <s v="UCLA Staff"/>
    <s v="Staff"/>
    <d v="2023-03-02T00:00:00"/>
    <s v="ANDROID14"/>
    <s v="ANDROID"/>
    <s v="Android Charger"/>
    <s v="Charger"/>
    <s v="CLICC Circ Desk"/>
    <s v="AND-YRL-02"/>
  </r>
  <r>
    <x v="50"/>
    <n v="-1"/>
    <s v="UCLA Staff"/>
    <s v="Staff"/>
    <d v="2023-03-02T00:00:00"/>
    <s v="WALLADPT33"/>
    <s v="WALLADPT"/>
    <s v="WALLADPT"/>
    <s v="Charger"/>
    <s v="CLICC Circ Desk"/>
    <m/>
  </r>
  <r>
    <x v="50"/>
    <n v="-1"/>
    <s v="UCLA Staff"/>
    <s v="Staff"/>
    <d v="2023-03-16T00:00:00"/>
    <s v="HP-132"/>
    <s v="HP"/>
    <s v="HP Laptop"/>
    <s v="Device"/>
    <s v="CLICC Circ Desk"/>
    <s v="WL-PC2-21"/>
  </r>
  <r>
    <x v="50"/>
    <n v="-1"/>
    <s v="UCLA Undergrad"/>
    <s v="Undergraduate"/>
    <d v="2023-03-02T00:00:00"/>
    <s v="ANDROID14"/>
    <s v="ANDROID"/>
    <s v="Android Charger"/>
    <s v="Charger"/>
    <s v="CLICC Circ Desk"/>
    <s v="AND-YRL-02"/>
  </r>
  <r>
    <x v="50"/>
    <n v="-1"/>
    <s v="UCLA Undergrad"/>
    <s v="Undergraduate"/>
    <d v="2023-03-02T00:00:00"/>
    <s v="HDST09"/>
    <s v="HDST"/>
    <s v="Headphones"/>
    <s v="Accessory"/>
    <s v="CLICC Circ Desk"/>
    <s v="HDS-YRL-03"/>
  </r>
  <r>
    <x v="50"/>
    <n v="-1"/>
    <s v="UCLA Undergrad"/>
    <s v="Undergraduate"/>
    <d v="2023-03-02T00:00:00"/>
    <s v="HDST16"/>
    <s v="HDST"/>
    <s v="Headphones"/>
    <s v="Accessory"/>
    <s v="CLICC Circ Desk"/>
    <s v="HDS-POW-05"/>
  </r>
  <r>
    <x v="50"/>
    <n v="-1"/>
    <s v="UCLA Undergrad"/>
    <s v="Undergraduate"/>
    <d v="2023-03-02T00:00:00"/>
    <s v="HPUSBC01"/>
    <s v="HPUSBC"/>
    <s v="HPUSBC"/>
    <s v="Charger"/>
    <s v="SEL Boelter Circ Desk"/>
    <s v="HPUS-BOE-01"/>
  </r>
  <r>
    <x v="50"/>
    <n v="-1"/>
    <s v="UCLA Undergrad"/>
    <s v="Undergraduate"/>
    <d v="2023-03-02T00:00:00"/>
    <s v="HPUSBC02"/>
    <s v="HPUSBC"/>
    <s v="HPUSBC"/>
    <s v="Charger"/>
    <s v="SEL Boelter Circ Desk"/>
    <s v="HPUS-BOE-02"/>
  </r>
  <r>
    <x v="50"/>
    <n v="-1"/>
    <s v="UCLA Undergrad"/>
    <s v="Undergraduate"/>
    <d v="2023-03-02T00:00:00"/>
    <s v="HPUSBC13"/>
    <s v="HPUSBC"/>
    <s v="HPUSBC"/>
    <s v="Charger"/>
    <s v="SEL Boelter Circ Desk"/>
    <m/>
  </r>
  <r>
    <x v="50"/>
    <n v="-1"/>
    <s v="UCLA Undergrad"/>
    <s v="Undergraduate"/>
    <d v="2023-03-02T00:00:00"/>
    <s v="IPHONE22"/>
    <s v="IPHONE"/>
    <s v="IPHONE"/>
    <s v="Charger"/>
    <s v="SEL Boelter Circ Desk"/>
    <s v="IPH-BOE-06"/>
  </r>
  <r>
    <x v="50"/>
    <n v="-1"/>
    <s v="UCLA Undergrad"/>
    <s v="Undergraduate"/>
    <d v="2023-03-02T00:00:00"/>
    <s v="IPHONE30"/>
    <s v="IPHONE"/>
    <s v="IPHONE"/>
    <s v="Charger"/>
    <s v="CLICC Circ Desk"/>
    <s v="IPH-YRL-06"/>
  </r>
  <r>
    <x v="50"/>
    <n v="-1"/>
    <s v="UCLA Undergrad"/>
    <s v="Undergraduate"/>
    <d v="2023-03-02T00:00:00"/>
    <s v="IPHONE34"/>
    <s v="IPHONE"/>
    <s v="IPHONE"/>
    <s v="Charger"/>
    <s v="CLICC Circ Desk"/>
    <s v="IPH-YRL-10"/>
  </r>
  <r>
    <x v="50"/>
    <n v="-1"/>
    <s v="UCLA Undergrad"/>
    <s v="Undergraduate"/>
    <d v="2023-03-02T00:00:00"/>
    <s v="IPHONE41"/>
    <s v="IPHONE"/>
    <s v="IPHONE"/>
    <s v="Charger"/>
    <s v="Default Circulation Desk"/>
    <s v="IPH-LOC-03"/>
  </r>
  <r>
    <x v="50"/>
    <n v="-1"/>
    <s v="UCLA Undergrad"/>
    <s v="Undergraduate"/>
    <d v="2023-03-02T00:00:00"/>
    <s v="IPHONE48"/>
    <s v="IPHONE"/>
    <s v="IPHONE"/>
    <s v="Charger"/>
    <s v="CLICC Circ Desk"/>
    <s v="IPH-POW-04"/>
  </r>
  <r>
    <x v="50"/>
    <n v="-1"/>
    <s v="UCLA Undergrad"/>
    <s v="Undergraduate"/>
    <d v="2023-03-02T00:00:00"/>
    <s v="IPHONE52"/>
    <s v="IPHONE"/>
    <s v="IPHONE"/>
    <s v="Charger"/>
    <s v="CLICC Circ Desk"/>
    <s v="IPH-POW-08"/>
  </r>
  <r>
    <x v="50"/>
    <n v="-1"/>
    <s v="UCLA Undergrad"/>
    <s v="Undergraduate"/>
    <d v="2023-03-02T00:00:00"/>
    <s v="IPHONE56"/>
    <s v="IPHONE"/>
    <s v="IPHONE"/>
    <s v="Charger"/>
    <s v="CLICC Circ Desk"/>
    <s v="IPH-POW-12"/>
  </r>
  <r>
    <x v="50"/>
    <n v="-1"/>
    <s v="UCLA Undergrad"/>
    <s v="Undergraduate"/>
    <d v="2023-03-02T00:00:00"/>
    <s v="IPHONE60"/>
    <s v="IPHONE"/>
    <s v="IPHONE"/>
    <s v="Charger"/>
    <s v="Biomed Circ Desk"/>
    <s v="IPH-BIO-04"/>
  </r>
  <r>
    <x v="50"/>
    <n v="-1"/>
    <s v="UCLA Undergrad"/>
    <s v="Undergraduate"/>
    <d v="2023-03-02T00:00:00"/>
    <s v="IPHONE74"/>
    <s v="IPHONE"/>
    <s v="IPHONE"/>
    <s v="Charger"/>
    <s v="Default Circulation Desk"/>
    <m/>
  </r>
  <r>
    <x v="50"/>
    <n v="-1"/>
    <s v="UCLA Undergrad"/>
    <s v="Undergraduate"/>
    <d v="2023-03-02T00:00:00"/>
    <s v="MACUSBC05"/>
    <s v="MACUSBC"/>
    <s v="MACUSBC"/>
    <s v="Charger"/>
    <s v="CLICC Circ Desk"/>
    <s v="USBC-YRL-01"/>
  </r>
  <r>
    <x v="50"/>
    <n v="-1"/>
    <s v="UCLA Undergrad"/>
    <s v="Undergraduate"/>
    <d v="2023-03-02T00:00:00"/>
    <s v="MACUSBC06"/>
    <s v="MACUSBC"/>
    <s v="MACUSBC"/>
    <s v="Charger"/>
    <s v="CLICC Circ Desk"/>
    <s v="USBC-YRL-02"/>
  </r>
  <r>
    <x v="50"/>
    <n v="-1"/>
    <s v="UCLA Undergrad"/>
    <s v="Undergraduate"/>
    <d v="2023-03-02T00:00:00"/>
    <s v="MACUSBC08"/>
    <s v="MACUSBC"/>
    <s v="MACUSBC"/>
    <s v="Charger"/>
    <s v="CLICC Circ Desk"/>
    <s v="USBC-YRL-04"/>
  </r>
  <r>
    <x v="50"/>
    <n v="-1"/>
    <s v="UCLA Undergrad"/>
    <s v="Undergraduate"/>
    <d v="2023-03-02T00:00:00"/>
    <s v="MACUSBC09"/>
    <s v="MACUSBC"/>
    <s v="MACUSBC"/>
    <s v="Charger"/>
    <s v="CLICC Circ Desk"/>
    <s v="USBC-YRL-05"/>
  </r>
  <r>
    <x v="50"/>
    <n v="-1"/>
    <s v="UCLA Undergrad"/>
    <s v="Undergraduate"/>
    <d v="2023-03-02T00:00:00"/>
    <s v="MACUSBC19"/>
    <s v="MACUSBC"/>
    <s v="MACUSBC"/>
    <s v="Charger"/>
    <s v="CLICC Circ Desk"/>
    <s v="USBC-POW-02"/>
  </r>
  <r>
    <x v="50"/>
    <n v="-1"/>
    <s v="UCLA Undergrad"/>
    <s v="Undergraduate"/>
    <d v="2023-03-02T00:00:00"/>
    <s v="MACUSBC20"/>
    <s v="MACUSBC"/>
    <s v="MACUSBC"/>
    <s v="Charger"/>
    <s v="CLICC Circ Desk"/>
    <s v="USBC-POW-03"/>
  </r>
  <r>
    <x v="50"/>
    <n v="-1"/>
    <s v="UCLA Undergrad"/>
    <s v="Undergraduate"/>
    <d v="2023-03-02T00:00:00"/>
    <s v="MACUSBC24"/>
    <s v="MACUSBC"/>
    <s v="MACUSBC"/>
    <s v="Charger"/>
    <s v="CLICC Circ Desk"/>
    <s v="USBC-POW-07"/>
  </r>
  <r>
    <x v="50"/>
    <n v="-1"/>
    <s v="UCLA Undergrad"/>
    <s v="Undergraduate"/>
    <d v="2023-03-02T00:00:00"/>
    <s v="MACUSBC25"/>
    <s v="MACUSBC"/>
    <s v="MACUSBC"/>
    <s v="Charger"/>
    <s v="CLICC Circ Desk"/>
    <s v="USBC-POW-08"/>
  </r>
  <r>
    <x v="50"/>
    <n v="-1"/>
    <s v="UCLA Undergrad"/>
    <s v="Undergraduate"/>
    <d v="2023-03-02T00:00:00"/>
    <s v="MACUSBC27"/>
    <s v="MACUSBC"/>
    <s v="MACUSBC"/>
    <s v="Charger"/>
    <s v="CLICC Circ Desk"/>
    <s v="USBC-POW-10"/>
  </r>
  <r>
    <x v="50"/>
    <n v="-1"/>
    <s v="UCLA Undergrad"/>
    <s v="Undergraduate"/>
    <d v="2023-03-02T00:00:00"/>
    <s v="MACUSBC30"/>
    <s v="MACUSBC"/>
    <s v="MACUSBC"/>
    <s v="Charger"/>
    <s v="CLICC Circ Desk"/>
    <m/>
  </r>
  <r>
    <x v="50"/>
    <n v="-1"/>
    <s v="UCLA Undergrad"/>
    <s v="Undergraduate"/>
    <d v="2023-03-02T00:00:00"/>
    <s v="MSE08"/>
    <s v="MSE"/>
    <s v="Mouse"/>
    <s v="Accessory"/>
    <s v="CLICC Circ Desk"/>
    <m/>
  </r>
  <r>
    <x v="50"/>
    <n v="-1"/>
    <s v="UCLA Undergrad"/>
    <s v="Undergraduate"/>
    <d v="2023-03-02T00:00:00"/>
    <s v="MSE09"/>
    <s v="MSE"/>
    <s v="Mouse"/>
    <s v="Accessory"/>
    <s v="CLICC Circ Desk"/>
    <m/>
  </r>
  <r>
    <x v="50"/>
    <n v="-1"/>
    <s v="UCLA Undergrad"/>
    <s v="Undergraduate"/>
    <d v="2023-03-02T00:00:00"/>
    <s v="OMNI13"/>
    <s v="OMNI"/>
    <s v="OMNI"/>
    <s v="Charger"/>
    <s v="SEL Boelter Circ Desk"/>
    <s v="OMN-BOE-03"/>
  </r>
  <r>
    <x v="50"/>
    <n v="-1"/>
    <s v="UCLA Undergrad"/>
    <s v="Undergraduate"/>
    <d v="2023-03-02T00:00:00"/>
    <s v="OMNI14"/>
    <s v="OMNI"/>
    <s v="OMNI"/>
    <s v="Charger"/>
    <s v="SEL Boelter Circ Desk"/>
    <s v="OMN-BOE-04"/>
  </r>
  <r>
    <x v="50"/>
    <n v="-1"/>
    <s v="UCLA Undergrad"/>
    <s v="Undergraduate"/>
    <d v="2023-03-02T00:00:00"/>
    <s v="OMNI16"/>
    <s v="OMNI"/>
    <s v="OMNI"/>
    <s v="Charger"/>
    <s v="SEL Boelter Circ Desk"/>
    <s v="OMN-BOE-06"/>
  </r>
  <r>
    <x v="50"/>
    <n v="-1"/>
    <s v="UCLA Undergrad"/>
    <s v="Undergraduate"/>
    <d v="2023-03-02T00:00:00"/>
    <s v="OMNI17"/>
    <s v="OMNI"/>
    <s v="OMNI"/>
    <s v="Charger"/>
    <s v="SEL Boelter Circ Desk"/>
    <s v="OMN-BOE-07"/>
  </r>
  <r>
    <x v="50"/>
    <n v="-1"/>
    <s v="UCLA Undergrad"/>
    <s v="Undergraduate"/>
    <d v="2023-03-02T00:00:00"/>
    <s v="OMNI18"/>
    <s v="OMNI"/>
    <s v="OMNI"/>
    <s v="Charger"/>
    <s v="SEL Boelter Circ Desk"/>
    <s v="OMN-BOE-08"/>
  </r>
  <r>
    <x v="50"/>
    <n v="-1"/>
    <s v="UCLA Undergrad"/>
    <s v="Undergraduate"/>
    <d v="2023-03-02T00:00:00"/>
    <s v="OMNI19"/>
    <s v="OMNI"/>
    <s v="OMNI"/>
    <s v="Charger"/>
    <s v="SEL Boelter Circ Desk"/>
    <s v="OMN-BOE-09"/>
  </r>
  <r>
    <x v="50"/>
    <n v="-1"/>
    <s v="UCLA Undergrad"/>
    <s v="Undergraduate"/>
    <d v="2023-03-02T00:00:00"/>
    <s v="OMNI34"/>
    <s v="OMNI"/>
    <s v="OMNI"/>
    <s v="Charger"/>
    <s v="CLICC Circ Desk"/>
    <s v="OMN-YRL-04"/>
  </r>
  <r>
    <x v="50"/>
    <n v="-1"/>
    <s v="UCLA Undergrad"/>
    <s v="Undergraduate"/>
    <d v="2023-03-02T00:00:00"/>
    <s v="UVGA20"/>
    <s v="UVGA"/>
    <s v="UVGA"/>
    <s v="Cable"/>
    <s v="CLICC Circ Desk"/>
    <m/>
  </r>
  <r>
    <x v="50"/>
    <n v="-1"/>
    <s v="UCLA Undergrad"/>
    <s v="Undergraduate"/>
    <d v="2023-03-02T00:00:00"/>
    <s v="UVGA21"/>
    <s v="UVGA"/>
    <s v="UVGA"/>
    <s v="Cable"/>
    <s v="CLICC Circ Desk"/>
    <m/>
  </r>
  <r>
    <x v="50"/>
    <n v="-1"/>
    <s v="UCLA Undergrad"/>
    <s v="Undergraduate"/>
    <d v="2023-03-02T00:00:00"/>
    <s v="WALLADPT03"/>
    <s v="WALLADPT"/>
    <s v="WALLADPT"/>
    <s v="Charger"/>
    <s v="SEL Boelter Circ Desk"/>
    <s v="ADP-BOE-01"/>
  </r>
  <r>
    <x v="50"/>
    <n v="-1"/>
    <s v="UCLA Undergrad"/>
    <s v="Undergraduate"/>
    <d v="2023-03-02T00:00:00"/>
    <s v="WALLADPT08"/>
    <s v="WALLADPT"/>
    <s v="WALLADPT"/>
    <s v="Charger"/>
    <s v="SEL Boelter Circ Desk"/>
    <s v="ADP-BOE-06"/>
  </r>
  <r>
    <x v="50"/>
    <n v="-1"/>
    <s v="UCLA Undergrad"/>
    <s v="Undergraduate"/>
    <d v="2023-03-02T00:00:00"/>
    <s v="WALLADPT12"/>
    <s v="WALLADPT"/>
    <s v="WALLADPT"/>
    <s v="Charger"/>
    <s v="CLICC Circ Desk"/>
    <s v="ADP-POW-01"/>
  </r>
  <r>
    <x v="50"/>
    <n v="-1"/>
    <s v="UCLA Undergrad"/>
    <s v="Undergraduate"/>
    <d v="2023-03-02T00:00:00"/>
    <s v="WALLADPT19"/>
    <s v="WALLADPT"/>
    <s v="WALLADPT"/>
    <s v="Charger"/>
    <s v="Biomed Circ Desk"/>
    <s v="ADP-BIO-03"/>
  </r>
  <r>
    <x v="50"/>
    <n v="-1"/>
    <s v="UCLA Undergrad"/>
    <s v="Undergraduate"/>
    <d v="2023-03-02T00:00:00"/>
    <s v="WALLADPT20"/>
    <s v="WALLADPT"/>
    <s v="WALLADPT"/>
    <s v="Charger"/>
    <s v="Biomed Circ Desk"/>
    <s v="ADP-BIO-04"/>
  </r>
  <r>
    <x v="50"/>
    <n v="-1"/>
    <s v="UCLA Undergrad"/>
    <s v="Undergraduate"/>
    <d v="2023-03-02T00:00:00"/>
    <s v="WALLADPT25"/>
    <s v="WALLADPT"/>
    <s v="WALLADPT"/>
    <s v="Charger"/>
    <s v="CLICC Circ Desk"/>
    <s v="ADP-YRL-02"/>
  </r>
  <r>
    <x v="50"/>
    <n v="-1"/>
    <s v="UCLA Undergrad"/>
    <s v="Undergraduate"/>
    <d v="2023-03-02T00:00:00"/>
    <s v="WALLADPT33"/>
    <s v="WALLADPT"/>
    <s v="WALLADPT"/>
    <s v="Charger"/>
    <s v="CLICC Circ Desk"/>
    <m/>
  </r>
  <r>
    <x v="50"/>
    <n v="-1"/>
    <s v="UCLA Undergrad"/>
    <s v="Undergraduate"/>
    <d v="2023-03-02T00:00:00"/>
    <s v="WALLADPT37"/>
    <s v="WALLADPT"/>
    <s v="WALLADPT"/>
    <s v="Charger"/>
    <s v="CLICC Circ Desk"/>
    <m/>
  </r>
  <r>
    <x v="50"/>
    <n v="-1"/>
    <s v="UCLA Undergrad"/>
    <s v="Undergraduate"/>
    <d v="2023-03-02T00:00:00"/>
    <s v="WALLADPT39"/>
    <s v="WALLADPT"/>
    <s v="WALLADPT"/>
    <s v="Charger"/>
    <s v="CLICC Circ Desk"/>
    <m/>
  </r>
  <r>
    <x v="50"/>
    <n v="-1"/>
    <s v="UCLA Undergrad"/>
    <s v="Undergraduate"/>
    <d v="2023-03-02T00:00:00"/>
    <s v="WALLADPT42"/>
    <s v="WALLADPT"/>
    <s v="WALLADPT"/>
    <s v="Charger"/>
    <s v="CLICC Circ Desk"/>
    <m/>
  </r>
  <r>
    <x v="50"/>
    <n v="-1"/>
    <s v="UCLA Undergrad"/>
    <s v="Undergraduate"/>
    <d v="2023-03-02T00:00:00"/>
    <s v="WALLADPT47"/>
    <s v="WALLADPT"/>
    <s v="WALLADPT"/>
    <s v="Charger"/>
    <s v="CLICC Circ Desk"/>
    <m/>
  </r>
  <r>
    <x v="50"/>
    <n v="-1"/>
    <s v="UCLA Undergrad"/>
    <s v="Undergraduate"/>
    <d v="2023-03-02T00:00:00"/>
    <s v="WALLADPT48"/>
    <s v="WALLADPT"/>
    <s v="WALLADPT"/>
    <s v="Charger"/>
    <s v="CLICC Circ Desk"/>
    <m/>
  </r>
  <r>
    <x v="50"/>
    <n v="-1"/>
    <s v="UCLA Undergrad"/>
    <s v="Undergraduate"/>
    <d v="2023-03-02T00:00:00"/>
    <s v="WALLADPT50"/>
    <s v="WALLADPT"/>
    <s v="WALLADPT"/>
    <s v="Charger"/>
    <s v="CLICC Circ Desk"/>
    <m/>
  </r>
  <r>
    <x v="50"/>
    <n v="-1"/>
    <s v="UCLA Undergrad"/>
    <s v="Undergraduate"/>
    <d v="2023-03-09T00:00:00"/>
    <s v="CBK099"/>
    <s v="CBK"/>
    <s v="ChromeBook"/>
    <s v="Device"/>
    <s v="Default Circulation Desk"/>
    <s v="CYRL-25"/>
  </r>
  <r>
    <x v="50"/>
    <n v="-1"/>
    <s v="UCLA Undergrad"/>
    <s v="Undergraduate"/>
    <d v="2023-03-09T00:00:00"/>
    <s v="CBK130"/>
    <s v="CBK"/>
    <s v="ChromeBook"/>
    <s v="Device"/>
    <s v="Default Circulation Desk"/>
    <s v="CMUS-01"/>
  </r>
  <r>
    <x v="50"/>
    <n v="-1"/>
    <s v="UCLA Undergrad"/>
    <s v="Undergraduate"/>
    <d v="2023-03-09T00:00:00"/>
    <s v="CBK230"/>
    <s v="CBK"/>
    <s v="ChromeBook"/>
    <s v="Device"/>
    <s v="SEL Geology Circ Desk"/>
    <s v="CBK-GEO-01"/>
  </r>
  <r>
    <x v="50"/>
    <n v="-1"/>
    <s v="UCLA Undergrad"/>
    <s v="Undergraduate"/>
    <d v="2023-03-09T00:00:00"/>
    <s v="CBK421"/>
    <s v="CBK"/>
    <s v="ChromeBook"/>
    <s v="Device"/>
    <s v="Default Circulation Desk"/>
    <s v="CBK-CLICC-172"/>
  </r>
  <r>
    <x v="50"/>
    <n v="-1"/>
    <s v="UCLA Undergrad"/>
    <s v="Undergraduate"/>
    <d v="2023-03-09T00:00:00"/>
    <s v="CLICC-ML-0115"/>
    <s v="CLICC-ML"/>
    <s v="MacBook"/>
    <s v="Device"/>
    <s v="CLICC Circ Desk"/>
    <s v="ITS MacBook 14"/>
  </r>
  <r>
    <x v="50"/>
    <n v="-1"/>
    <s v="UCLA Undergrad"/>
    <s v="Undergraduate"/>
    <d v="2023-03-09T00:00:00"/>
    <s v="CLICC-ML-0126"/>
    <s v="CLICC-ML"/>
    <s v="MacBook"/>
    <s v="Device"/>
    <s v="CLICC Circ Desk"/>
    <s v="ITS MacBook 9"/>
  </r>
  <r>
    <x v="50"/>
    <n v="-1"/>
    <s v="UCLA Undergrad"/>
    <s v="Undergraduate"/>
    <d v="2023-03-09T00:00:00"/>
    <s v="CLICC-ML-2025"/>
    <s v="CLICC-ML"/>
    <s v="MacBook"/>
    <s v="Device"/>
    <s v="CLICC Circ Desk"/>
    <s v="CLICC-ML-2025"/>
  </r>
  <r>
    <x v="50"/>
    <n v="-1"/>
    <s v="UCLA Undergrad"/>
    <s v="Undergraduate"/>
    <d v="2023-03-09T00:00:00"/>
    <s v="CLICC-MM-0018"/>
    <s v="CLICC-MM"/>
    <s v="iPad"/>
    <s v="Device"/>
    <s v="CLICC Circ Desk"/>
    <s v="ITS iPad 160"/>
  </r>
  <r>
    <x v="50"/>
    <n v="-1"/>
    <s v="UCLA Undergrad"/>
    <s v="Undergraduate"/>
    <d v="2023-03-09T00:00:00"/>
    <s v="HP-155"/>
    <s v="HP"/>
    <s v="HP Laptop"/>
    <s v="Device"/>
    <s v="CLICC Circ Desk"/>
    <s v="WL-LAB-04"/>
  </r>
  <r>
    <x v="50"/>
    <n v="-1"/>
    <s v="UCLA Undergrad"/>
    <s v="Undergraduate"/>
    <d v="2023-03-09T00:00:00"/>
    <s v="HP035"/>
    <s v="HP"/>
    <s v="HP Laptop"/>
    <s v="Device"/>
    <s v="CLICC Circ Desk"/>
    <s v="WL-GEO-05"/>
  </r>
  <r>
    <x v="50"/>
    <n v="-1"/>
    <s v="UCLA Undergrad"/>
    <s v="Undergraduate"/>
    <d v="2023-03-09T00:00:00"/>
    <s v="HP082"/>
    <s v="HP"/>
    <s v="HP Laptop"/>
    <s v="Device"/>
    <s v="CLICC Circ Desk"/>
    <s v="WL-RC2-12"/>
  </r>
  <r>
    <x v="50"/>
    <n v="-1"/>
    <s v="UCLA Undergrad"/>
    <s v="Undergraduate"/>
    <d v="2023-03-12T00:00:00"/>
    <s v="CLICC-ML-2069"/>
    <s v="CLICC-ML"/>
    <s v="MacBook"/>
    <s v="Device"/>
    <s v="CLICC Circ Desk"/>
    <s v="CLICC-ML-2069"/>
  </r>
  <r>
    <x v="50"/>
    <n v="-1"/>
    <s v="UCLA Undergrad"/>
    <s v="Undergraduate"/>
    <d v="2023-03-14T00:00:00"/>
    <s v="HP-040"/>
    <s v="HP"/>
    <s v="HP Laptop"/>
    <s v="Device"/>
    <s v="CLICC Circ Desk"/>
    <s v="WL-SEL-05"/>
  </r>
  <r>
    <x v="50"/>
    <n v="-1"/>
    <s v="UCLA Undergrad"/>
    <s v="Undergraduate"/>
    <d v="2023-03-15T00:00:00"/>
    <s v="CLICC-MM-0103"/>
    <s v="CLICC-MM"/>
    <s v="iPad"/>
    <s v="Device"/>
    <s v="CLICC Circ Desk"/>
    <s v="ITS iPad 242"/>
  </r>
  <r>
    <x v="50"/>
    <n v="-1"/>
    <s v="UCLA Undergrad"/>
    <s v="Undergraduate"/>
    <d v="2023-03-16T00:00:00"/>
    <s v="CLICC-ML-0083"/>
    <s v="CLICC-ML"/>
    <s v="MacBook"/>
    <s v="Device"/>
    <s v="CLICC Circ Desk"/>
    <s v="ITS MacBook 124"/>
  </r>
  <r>
    <x v="50"/>
    <n v="-1"/>
    <s v="UCLA Undergrad"/>
    <s v="Undergraduate"/>
    <d v="2023-03-16T00:00:00"/>
    <s v="CLICC-ML-0122"/>
    <s v="CLICC-ML"/>
    <s v="MacBook"/>
    <s v="Device"/>
    <s v="CLICC Circ Desk"/>
    <s v="ITS MacBook 82"/>
  </r>
  <r>
    <x v="50"/>
    <n v="-1"/>
    <s v="UCLA Undergrad"/>
    <s v="Undergraduate"/>
    <d v="2023-03-16T00:00:00"/>
    <s v="CLICC-MM-0080"/>
    <s v="CLICC-MM"/>
    <s v="iPad"/>
    <s v="Device"/>
    <s v="CLICC Circ Desk"/>
    <s v="ITS iPad 140"/>
  </r>
  <r>
    <x v="50"/>
    <n v="-1"/>
    <s v="UCLA Undergrad"/>
    <s v="Undergraduate"/>
    <d v="2023-03-16T00:00:00"/>
    <s v="CLICC-MM-0225"/>
    <s v="CLICC-MM"/>
    <s v="iPad"/>
    <s v="Device"/>
    <s v="CLICC Circ Desk"/>
    <s v="ITS iPad 288"/>
  </r>
  <r>
    <x v="50"/>
    <n v="-1"/>
    <s v="UCLA Undergrad"/>
    <s v="Undergraduate"/>
    <d v="2023-03-16T00:00:00"/>
    <s v="CLICC-MM-047"/>
    <s v="CLICC-MM"/>
    <s v="iPad"/>
    <s v="Device"/>
    <s v="CLICC Circ Desk"/>
    <m/>
  </r>
  <r>
    <x v="50"/>
    <n v="-1"/>
    <s v="UCLA Undergrad"/>
    <s v="Undergraduate"/>
    <d v="2023-03-16T00:00:00"/>
    <s v="HP-069"/>
    <s v="HP"/>
    <s v="HP Laptop"/>
    <s v="Device"/>
    <s v="CLICC Circ Desk"/>
    <s v="WL-YRL-19"/>
  </r>
  <r>
    <x v="50"/>
    <n v="-1"/>
    <s v="UCLA Undergrad"/>
    <s v="Undergraduate"/>
    <d v="2023-03-16T00:00:00"/>
    <s v="HP134"/>
    <s v="HP"/>
    <s v="HP Laptop"/>
    <s v="Device"/>
    <s v="CLICC Circ Desk"/>
    <s v="WL-PC2-23"/>
  </r>
  <r>
    <x v="51"/>
    <n v="-1"/>
    <s v="UCLA Academic"/>
    <s v="Academic"/>
    <d v="2023-03-03T00:00:00"/>
    <s v="IPHONE58"/>
    <s v="IPHONE"/>
    <s v="IPHONE"/>
    <s v="Charger"/>
    <s v="Biomed Circ Desk"/>
    <s v="IPH-BIO-02"/>
  </r>
  <r>
    <x v="51"/>
    <n v="-1"/>
    <s v="UCLA Academic"/>
    <s v="Academic"/>
    <d v="2023-03-03T00:00:00"/>
    <s v="WALLADPT20"/>
    <s v="WALLADPT"/>
    <s v="WALLADPT"/>
    <s v="Charger"/>
    <s v="Biomed Circ Desk"/>
    <s v="ADP-BIO-04"/>
  </r>
  <r>
    <x v="51"/>
    <n v="-1"/>
    <s v="UCLA Graduate"/>
    <s v="Graduate"/>
    <d v="2023-03-03T00:00:00"/>
    <s v="HDST03"/>
    <s v="HDST"/>
    <s v="Headphones"/>
    <s v="Accessory"/>
    <s v="SEL Boelter Circ Desk"/>
    <s v="HDS-BOE-03"/>
  </r>
  <r>
    <x v="51"/>
    <n v="-1"/>
    <s v="UCLA Graduate"/>
    <s v="Graduate"/>
    <d v="2023-03-03T00:00:00"/>
    <s v="IPHONE20"/>
    <s v="IPHONE"/>
    <s v="IPHONE"/>
    <s v="Charger"/>
    <s v="SEL Boelter Circ Desk"/>
    <s v="IPH-BOE-04"/>
  </r>
  <r>
    <x v="51"/>
    <n v="-1"/>
    <s v="UCLA Graduate"/>
    <s v="Graduate"/>
    <d v="2023-03-03T00:00:00"/>
    <s v="MACUSBC19"/>
    <s v="MACUSBC"/>
    <s v="MACUSBC"/>
    <s v="Charger"/>
    <s v="CLICC Circ Desk"/>
    <s v="USBC-POW-02"/>
  </r>
  <r>
    <x v="51"/>
    <n v="-1"/>
    <s v="UCLA Graduate"/>
    <s v="Graduate"/>
    <d v="2023-03-03T00:00:00"/>
    <s v="UHDMI10"/>
    <s v="UHDMI"/>
    <s v="UHDMI"/>
    <s v="Cable"/>
    <s v="CLICC Circ Desk"/>
    <m/>
  </r>
  <r>
    <x v="51"/>
    <n v="-1"/>
    <s v="UCLA Graduate"/>
    <s v="Graduate"/>
    <d v="2023-03-03T00:00:00"/>
    <s v="WALLADPT05"/>
    <s v="WALLADPT"/>
    <s v="WALLADPT"/>
    <s v="Charger"/>
    <s v="SEL Boelter Circ Desk"/>
    <s v="ADP-BOE-03"/>
  </r>
  <r>
    <x v="51"/>
    <n v="-1"/>
    <s v="UCLA Graduate"/>
    <s v="Graduate"/>
    <d v="2023-03-06T00:00:00"/>
    <s v="CALC29"/>
    <s v="CALC"/>
    <s v="CALC"/>
    <s v="Accessory"/>
    <s v="SEL Boelter Circ Desk"/>
    <m/>
  </r>
  <r>
    <x v="51"/>
    <n v="-1"/>
    <s v="UCLA Graduate"/>
    <s v="Graduate"/>
    <d v="2023-03-06T00:00:00"/>
    <s v="CALC30"/>
    <s v="CALC"/>
    <s v="CALC"/>
    <s v="Accessory"/>
    <s v="CLICC Circ Desk"/>
    <m/>
  </r>
  <r>
    <x v="51"/>
    <n v="-1"/>
    <s v="UCLA Graduate"/>
    <s v="Graduate"/>
    <d v="2023-03-10T00:00:00"/>
    <s v="CBK215"/>
    <s v="CBK"/>
    <s v="ChromeBook"/>
    <s v="Device"/>
    <s v="SEL Boelter Circ Desk"/>
    <s v="CBK-BOE-06"/>
  </r>
  <r>
    <x v="51"/>
    <n v="-1"/>
    <s v="UCLA Graduate"/>
    <s v="Graduate"/>
    <d v="2023-03-10T00:00:00"/>
    <s v="CBK368"/>
    <s v="CBK"/>
    <s v="ChromeBook"/>
    <s v="Device"/>
    <s v="CLICC Circ Desk"/>
    <s v="CBK-CLICC-119"/>
  </r>
  <r>
    <x v="51"/>
    <n v="-1"/>
    <s v="UCLA Graduate"/>
    <s v="Graduate"/>
    <d v="2023-03-10T00:00:00"/>
    <s v="CLICC-ML-0132"/>
    <s v="CLICC-ML"/>
    <s v="MacBook"/>
    <s v="Device"/>
    <s v="CLICC Circ Desk"/>
    <s v="ITS MacBook 29"/>
  </r>
  <r>
    <x v="51"/>
    <n v="-1"/>
    <s v="UCLA Graduate"/>
    <s v="Graduate"/>
    <d v="2023-03-10T00:00:00"/>
    <s v="HP-130"/>
    <s v="HP"/>
    <s v="HP Laptop"/>
    <s v="Device"/>
    <s v="CLICC Circ Desk"/>
    <s v="WL-PC2-19"/>
  </r>
  <r>
    <x v="51"/>
    <n v="-1"/>
    <s v="UCLA Graduate"/>
    <s v="Graduate"/>
    <d v="2023-03-16T00:00:00"/>
    <s v="CLICC-MM-0084"/>
    <s v="CLICC-MM"/>
    <s v="iPad"/>
    <s v="Device"/>
    <s v="CLICC Circ Desk"/>
    <s v="ITS iPad 268"/>
  </r>
  <r>
    <x v="51"/>
    <n v="-1"/>
    <s v="UCLA Graduate"/>
    <s v="Graduate"/>
    <d v="2023-03-16T00:00:00"/>
    <s v="HP072"/>
    <s v="HP"/>
    <s v="HP Laptop"/>
    <s v="Device"/>
    <s v="CLICC Circ Desk"/>
    <s v="WL-RC2-02"/>
  </r>
  <r>
    <x v="51"/>
    <n v="-1"/>
    <s v="UCLA Graduate"/>
    <s v="Graduate"/>
    <d v="2023-03-17T00:00:00"/>
    <s v="CLICC-ML-0118"/>
    <s v="CLICC-ML"/>
    <s v="MacBook"/>
    <s v="Device"/>
    <s v="CLICC Circ Desk"/>
    <s v="ITS MacBook 150"/>
  </r>
  <r>
    <x v="51"/>
    <n v="-1"/>
    <s v="UCLA Graduate"/>
    <s v="Graduate"/>
    <d v="2023-03-17T00:00:00"/>
    <s v="CLICC-MM-0091"/>
    <s v="CLICC-MM"/>
    <s v="iPad"/>
    <s v="Device"/>
    <s v="CLICC Circ Desk"/>
    <s v="ITS iPad 99"/>
  </r>
  <r>
    <x v="51"/>
    <n v="-1"/>
    <s v="UCLA Graduate"/>
    <s v="Graduate"/>
    <d v="2023-03-17T00:00:00"/>
    <s v="CLICC-MM-0094"/>
    <s v="CLICC-MM"/>
    <s v="iPad"/>
    <s v="Device"/>
    <s v="CLICC Circ Desk"/>
    <s v="ITS iPad 20"/>
  </r>
  <r>
    <x v="51"/>
    <n v="-1"/>
    <s v="UCLA Graduate"/>
    <s v="Graduate"/>
    <d v="2023-03-17T00:00:00"/>
    <s v="HP027"/>
    <s v="HP"/>
    <s v="HP Laptop"/>
    <s v="Device"/>
    <s v="CLICC Circ Desk"/>
    <s v="WL-BCR-17"/>
  </r>
  <r>
    <x v="51"/>
    <n v="-1"/>
    <s v="UCLA Graduate"/>
    <s v="Graduate"/>
    <d v="2023-03-17T00:00:00"/>
    <s v="HP064"/>
    <s v="HP"/>
    <s v="HP Laptop"/>
    <s v="Device"/>
    <s v="CLICC Circ Desk"/>
    <s v="WL-YRL-14"/>
  </r>
  <r>
    <x v="51"/>
    <n v="-1"/>
    <s v="UCLA Law Grad"/>
    <s v="Graduate"/>
    <d v="2023-03-03T00:00:00"/>
    <s v="IPHONE56"/>
    <s v="IPHONE"/>
    <s v="IPHONE"/>
    <s v="Charger"/>
    <s v="CLICC Circ Desk"/>
    <s v="IPH-POW-12"/>
  </r>
  <r>
    <x v="51"/>
    <n v="-1"/>
    <s v="UCLA Law Grad"/>
    <s v="Graduate"/>
    <d v="2023-03-03T00:00:00"/>
    <s v="WALLADPT33"/>
    <s v="WALLADPT"/>
    <s v="WALLADPT"/>
    <s v="Charger"/>
    <s v="CLICC Circ Desk"/>
    <m/>
  </r>
  <r>
    <x v="51"/>
    <n v="-1"/>
    <s v="UCLA Staff"/>
    <s v="Staff"/>
    <d v="2023-03-03T00:00:00"/>
    <s v="ANDROID02"/>
    <s v="ANDROID"/>
    <s v="Android Charger"/>
    <s v="Charger"/>
    <s v="Music Circ Desk"/>
    <s v="AND-MUS-02"/>
  </r>
  <r>
    <x v="51"/>
    <n v="-1"/>
    <s v="UCLA Undergrad"/>
    <s v="Undergraduate"/>
    <d v="2023-03-03T00:00:00"/>
    <s v="HDST04"/>
    <s v="HDST"/>
    <s v="Headphones"/>
    <s v="Accessory"/>
    <s v="Biomed Circ Desk"/>
    <s v="HDS-BOE-04"/>
  </r>
  <r>
    <x v="51"/>
    <n v="-1"/>
    <s v="UCLA Undergrad"/>
    <s v="Undergraduate"/>
    <d v="2023-03-03T00:00:00"/>
    <s v="HDST16"/>
    <s v="HDST"/>
    <s v="Headphones"/>
    <s v="Accessory"/>
    <s v="CLICC Circ Desk"/>
    <s v="HDS-POW-05"/>
  </r>
  <r>
    <x v="51"/>
    <n v="-1"/>
    <s v="UCLA Undergrad"/>
    <s v="Undergraduate"/>
    <d v="2023-03-03T00:00:00"/>
    <s v="HDST30"/>
    <s v="HDST"/>
    <s v="Headphones"/>
    <s v="Accessory"/>
    <s v="CLICC Circ Desk"/>
    <m/>
  </r>
  <r>
    <x v="51"/>
    <n v="-1"/>
    <s v="UCLA Undergrad"/>
    <s v="Undergraduate"/>
    <d v="2023-03-03T00:00:00"/>
    <s v="HPUSBC01"/>
    <s v="HPUSBC"/>
    <s v="HPUSBC"/>
    <s v="Charger"/>
    <s v="SEL Boelter Circ Desk"/>
    <s v="HPUS-BOE-01"/>
  </r>
  <r>
    <x v="51"/>
    <n v="-1"/>
    <s v="UCLA Undergrad"/>
    <s v="Undergraduate"/>
    <d v="2023-03-03T00:00:00"/>
    <s v="IPHONE02"/>
    <s v="IPHONE"/>
    <s v="IPHONE"/>
    <s v="Charger"/>
    <s v="Music Circ Desk"/>
    <s v="IPH-MUS-02"/>
  </r>
  <r>
    <x v="51"/>
    <n v="-1"/>
    <s v="UCLA Undergrad"/>
    <s v="Undergraduate"/>
    <d v="2023-03-03T00:00:00"/>
    <s v="IPHONE03"/>
    <s v="IPHONE"/>
    <s v="IPHONE"/>
    <s v="Charger"/>
    <s v="Music Circ Desk"/>
    <s v="IPH-MUS-03"/>
  </r>
  <r>
    <x v="51"/>
    <n v="-1"/>
    <s v="UCLA Undergrad"/>
    <s v="Undergraduate"/>
    <d v="2023-03-03T00:00:00"/>
    <s v="IPHONE27"/>
    <s v="IPHONE"/>
    <s v="IPHONE"/>
    <s v="Charger"/>
    <s v="CLICC Circ Desk"/>
    <s v="IPH-YRL-03"/>
  </r>
  <r>
    <x v="51"/>
    <n v="-1"/>
    <s v="UCLA Undergrad"/>
    <s v="Undergraduate"/>
    <d v="2023-03-03T00:00:00"/>
    <s v="IPHONE30"/>
    <s v="IPHONE"/>
    <s v="IPHONE"/>
    <s v="Charger"/>
    <s v="CLICC Circ Desk"/>
    <s v="IPH-YRL-06"/>
  </r>
  <r>
    <x v="51"/>
    <n v="-1"/>
    <s v="UCLA Undergrad"/>
    <s v="Undergraduate"/>
    <d v="2023-03-03T00:00:00"/>
    <s v="IPHONE35"/>
    <s v="IPHONE"/>
    <s v="IPHONE"/>
    <s v="Charger"/>
    <s v="CLICC Circ Desk"/>
    <s v="IPH-YRL-11"/>
  </r>
  <r>
    <x v="51"/>
    <n v="-1"/>
    <s v="UCLA Undergrad"/>
    <s v="Undergraduate"/>
    <d v="2023-03-03T00:00:00"/>
    <s v="IPHONE44"/>
    <s v="IPHONE"/>
    <s v="IPHONE"/>
    <s v="Charger"/>
    <s v="CLICC Circ Desk"/>
    <m/>
  </r>
  <r>
    <x v="51"/>
    <n v="-1"/>
    <s v="UCLA Undergrad"/>
    <s v="Undergraduate"/>
    <d v="2023-03-03T00:00:00"/>
    <s v="IPHONE48"/>
    <s v="IPHONE"/>
    <s v="IPHONE"/>
    <s v="Charger"/>
    <s v="CLICC Circ Desk"/>
    <s v="IPH-POW-04"/>
  </r>
  <r>
    <x v="51"/>
    <n v="-1"/>
    <s v="UCLA Undergrad"/>
    <s v="Undergraduate"/>
    <d v="2023-03-03T00:00:00"/>
    <s v="IPHONE54"/>
    <s v="IPHONE"/>
    <s v="IPHONE"/>
    <s v="Charger"/>
    <s v="CLICC Circ Desk"/>
    <s v="IPH-POW-10"/>
  </r>
  <r>
    <x v="51"/>
    <n v="-1"/>
    <s v="UCLA Undergrad"/>
    <s v="Undergraduate"/>
    <d v="2023-03-03T00:00:00"/>
    <s v="MACCHRG01"/>
    <s v="MACCHRG"/>
    <s v="MACCHRG"/>
    <s v="Charger"/>
    <s v="Music Circ Desk"/>
    <s v="MAGT-MUS-01"/>
  </r>
  <r>
    <x v="51"/>
    <n v="-1"/>
    <s v="UCLA Undergrad"/>
    <s v="Undergraduate"/>
    <d v="2023-03-03T00:00:00"/>
    <s v="MACCHRG58"/>
    <s v="MACCHRG"/>
    <s v="MACCHRG"/>
    <s v="Charger"/>
    <s v="CLICC Circ Desk"/>
    <s v="MAGT-POW-12"/>
  </r>
  <r>
    <x v="51"/>
    <n v="-1"/>
    <s v="UCLA Undergrad"/>
    <s v="Undergraduate"/>
    <d v="2023-03-03T00:00:00"/>
    <s v="MACUSBC06"/>
    <s v="MACUSBC"/>
    <s v="MACUSBC"/>
    <s v="Charger"/>
    <s v="CLICC Circ Desk"/>
    <s v="USBC-YRL-02"/>
  </r>
  <r>
    <x v="51"/>
    <n v="-1"/>
    <s v="UCLA Undergrad"/>
    <s v="Undergraduate"/>
    <d v="2023-03-03T00:00:00"/>
    <s v="MACUSBC13"/>
    <s v="MACUSBC"/>
    <s v="MACUSBC"/>
    <s v="Charger"/>
    <s v="Default Circulation Desk"/>
    <s v="USBC-LOC-02"/>
  </r>
  <r>
    <x v="51"/>
    <n v="-1"/>
    <s v="UCLA Undergrad"/>
    <s v="Undergraduate"/>
    <d v="2023-03-03T00:00:00"/>
    <s v="MACUSBC27"/>
    <s v="MACUSBC"/>
    <s v="MACUSBC"/>
    <s v="Charger"/>
    <s v="CLICC Circ Desk"/>
    <s v="USBC-POW-10"/>
  </r>
  <r>
    <x v="51"/>
    <n v="-1"/>
    <s v="UCLA Undergrad"/>
    <s v="Undergraduate"/>
    <d v="2023-03-03T00:00:00"/>
    <s v="MACUSBC30"/>
    <s v="MACUSBC"/>
    <s v="MACUSBC"/>
    <s v="Charger"/>
    <s v="CLICC Circ Desk"/>
    <m/>
  </r>
  <r>
    <x v="51"/>
    <n v="-1"/>
    <s v="UCLA Undergrad"/>
    <s v="Undergraduate"/>
    <d v="2023-03-03T00:00:00"/>
    <s v="OMNI11"/>
    <s v="OMNI"/>
    <s v="OMNI"/>
    <s v="Charger"/>
    <s v="SEL Boelter Circ Desk"/>
    <s v="OMN-BOE-01"/>
  </r>
  <r>
    <x v="51"/>
    <n v="-1"/>
    <s v="UCLA Undergrad"/>
    <s v="Undergraduate"/>
    <d v="2023-03-03T00:00:00"/>
    <s v="OMNI18"/>
    <s v="OMNI"/>
    <s v="OMNI"/>
    <s v="Charger"/>
    <s v="SEL Boelter Circ Desk"/>
    <s v="OMN-BOE-08"/>
  </r>
  <r>
    <x v="51"/>
    <n v="-1"/>
    <s v="UCLA Undergrad"/>
    <s v="Undergraduate"/>
    <d v="2023-03-03T00:00:00"/>
    <s v="OMNI25"/>
    <s v="OMNI"/>
    <s v="OMNI"/>
    <s v="Charger"/>
    <s v="Music Circ Desk"/>
    <s v="OMN-MUS-05"/>
  </r>
  <r>
    <x v="51"/>
    <n v="-1"/>
    <s v="UCLA Undergrad"/>
    <s v="Undergraduate"/>
    <d v="2023-03-03T00:00:00"/>
    <s v="OMNI26"/>
    <s v="OMNI"/>
    <s v="OMNI"/>
    <s v="Charger"/>
    <s v="Music Circ Desk"/>
    <s v="OMN-MUS-06"/>
  </r>
  <r>
    <x v="51"/>
    <n v="-1"/>
    <s v="UCLA Undergrad"/>
    <s v="Undergraduate"/>
    <d v="2023-03-03T00:00:00"/>
    <s v="OMNI34"/>
    <s v="OMNI"/>
    <s v="OMNI"/>
    <s v="Charger"/>
    <s v="CLICC Circ Desk"/>
    <s v="OMN-YRL-04"/>
  </r>
  <r>
    <x v="51"/>
    <n v="-1"/>
    <s v="UCLA Undergrad"/>
    <s v="Undergraduate"/>
    <d v="2023-03-03T00:00:00"/>
    <s v="WALLADPT03"/>
    <s v="WALLADPT"/>
    <s v="WALLADPT"/>
    <s v="Charger"/>
    <s v="SEL Boelter Circ Desk"/>
    <s v="ADP-BOE-01"/>
  </r>
  <r>
    <x v="51"/>
    <n v="-1"/>
    <s v="UCLA Undergrad"/>
    <s v="Undergraduate"/>
    <d v="2023-03-03T00:00:00"/>
    <s v="WALLADPT12"/>
    <s v="WALLADPT"/>
    <s v="WALLADPT"/>
    <s v="Charger"/>
    <s v="CLICC Circ Desk"/>
    <s v="ADP-POW-01"/>
  </r>
  <r>
    <x v="51"/>
    <n v="-1"/>
    <s v="UCLA Undergrad"/>
    <s v="Undergraduate"/>
    <d v="2023-03-03T00:00:00"/>
    <s v="WALLADPT32"/>
    <s v="WALLADPT"/>
    <s v="WALLADPT"/>
    <s v="Charger"/>
    <s v="CLICC Circ Desk"/>
    <m/>
  </r>
  <r>
    <x v="51"/>
    <n v="-1"/>
    <s v="UCLA Undergrad"/>
    <s v="Undergraduate"/>
    <d v="2023-03-03T00:00:00"/>
    <s v="WALLADPT37"/>
    <s v="WALLADPT"/>
    <s v="WALLADPT"/>
    <s v="Charger"/>
    <s v="CLICC Circ Desk"/>
    <m/>
  </r>
  <r>
    <x v="51"/>
    <n v="-1"/>
    <s v="UCLA Undergrad"/>
    <s v="Undergraduate"/>
    <d v="2023-03-03T00:00:00"/>
    <s v="WALLADPT38"/>
    <s v="WALLADPT"/>
    <s v="WALLADPT"/>
    <s v="Charger"/>
    <s v="CLICC Circ Desk"/>
    <m/>
  </r>
  <r>
    <x v="51"/>
    <n v="-1"/>
    <s v="UCLA Undergrad"/>
    <s v="Undergraduate"/>
    <d v="2023-03-03T00:00:00"/>
    <s v="WALLADPT42"/>
    <s v="WALLADPT"/>
    <s v="WALLADPT"/>
    <s v="Charger"/>
    <s v="CLICC Circ Desk"/>
    <m/>
  </r>
  <r>
    <x v="51"/>
    <n v="-1"/>
    <s v="UCLA Undergrad"/>
    <s v="Undergraduate"/>
    <d v="2023-03-03T00:00:00"/>
    <s v="WALLADPT44"/>
    <s v="WALLADPT"/>
    <s v="WALLADPT"/>
    <s v="Charger"/>
    <s v="CLICC Circ Desk"/>
    <m/>
  </r>
  <r>
    <x v="51"/>
    <n v="-1"/>
    <s v="UCLA Undergrad"/>
    <s v="Undergraduate"/>
    <d v="2023-03-06T00:00:00"/>
    <s v="CALC07"/>
    <s v="CALC"/>
    <s v="CALC"/>
    <s v="Accessory"/>
    <s v="CLICC Circ Desk"/>
    <s v="CAL-POW-06"/>
  </r>
  <r>
    <x v="51"/>
    <n v="-1"/>
    <s v="UCLA Undergrad"/>
    <s v="Undergraduate"/>
    <d v="2023-03-06T00:00:00"/>
    <s v="CALC09"/>
    <s v="CALC"/>
    <s v="CALC"/>
    <s v="Accessory"/>
    <s v="CLICC Circ Desk"/>
    <m/>
  </r>
  <r>
    <x v="51"/>
    <n v="-1"/>
    <s v="UCLA Undergrad"/>
    <s v="Undergraduate"/>
    <d v="2023-03-10T00:00:00"/>
    <s v="CBK-123"/>
    <s v="CBK"/>
    <s v="ChromeBook"/>
    <s v="Device"/>
    <s v="CLICC Circ Desk"/>
    <s v="CBIO-09"/>
  </r>
  <r>
    <x v="51"/>
    <n v="-1"/>
    <s v="UCLA Undergrad"/>
    <s v="Undergraduate"/>
    <d v="2023-03-10T00:00:00"/>
    <s v="CBK209"/>
    <s v="CBK"/>
    <s v="ChromeBook"/>
    <s v="Device"/>
    <s v="Biomed Circ Desk"/>
    <s v="CBK-BIO-20"/>
  </r>
  <r>
    <x v="51"/>
    <n v="-1"/>
    <s v="UCLA Undergrad"/>
    <s v="Undergraduate"/>
    <d v="2023-03-10T00:00:00"/>
    <s v="CBK396"/>
    <s v="CBK"/>
    <s v="ChromeBook"/>
    <s v="Device"/>
    <s v="CLICC Circ Desk"/>
    <s v="CBK-CLICC-147"/>
  </r>
  <r>
    <x v="51"/>
    <n v="-1"/>
    <s v="UCLA Undergrad"/>
    <s v="Undergraduate"/>
    <d v="2023-03-10T00:00:00"/>
    <s v="CBK406"/>
    <s v="CBK"/>
    <s v="ChromeBook"/>
    <s v="Device"/>
    <s v="CLICC Circ Desk"/>
    <s v="CBK-CLICC-157"/>
  </r>
  <r>
    <x v="51"/>
    <n v="-1"/>
    <s v="UCLA Undergrad"/>
    <s v="Undergraduate"/>
    <d v="2023-03-10T00:00:00"/>
    <s v="CLICC-ML-0101"/>
    <s v="CLICC-ML"/>
    <s v="MacBook"/>
    <s v="Device"/>
    <s v="CLICC Circ Desk"/>
    <s v="ITS MacBook 54"/>
  </r>
  <r>
    <x v="51"/>
    <n v="-1"/>
    <s v="UCLA Undergrad"/>
    <s v="Undergraduate"/>
    <d v="2023-03-10T00:00:00"/>
    <s v="CLICC-ML-2081"/>
    <s v="CLICC-ML"/>
    <s v="MacBook"/>
    <s v="Device"/>
    <s v="CLICC Circ Desk"/>
    <s v="CLICC-ML-2081"/>
  </r>
  <r>
    <x v="51"/>
    <n v="-1"/>
    <s v="UCLA Undergrad"/>
    <s v="Undergraduate"/>
    <d v="2023-03-10T00:00:00"/>
    <s v="CLICC-MM-0053"/>
    <s v="CLICC-MM"/>
    <s v="iPad"/>
    <s v="Device"/>
    <s v="CLICC Circ Desk"/>
    <s v="ITS iPad 123"/>
  </r>
  <r>
    <x v="51"/>
    <n v="-1"/>
    <s v="UCLA Undergrad"/>
    <s v="Undergraduate"/>
    <d v="2023-03-10T00:00:00"/>
    <s v="CLICC-MM-079"/>
    <s v="CLICC-MM"/>
    <s v="iPad"/>
    <s v="Device"/>
    <s v="CLICC Circ Desk"/>
    <m/>
  </r>
  <r>
    <x v="51"/>
    <n v="-1"/>
    <s v="UCLA Undergrad"/>
    <s v="Undergraduate"/>
    <d v="2023-03-10T00:00:00"/>
    <s v="HP-038"/>
    <s v="HP"/>
    <s v="HP Laptop"/>
    <s v="Device"/>
    <s v="CLICC Circ Desk"/>
    <s v="WL-SEL-03"/>
  </r>
  <r>
    <x v="51"/>
    <n v="-1"/>
    <s v="UCLA Undergrad"/>
    <s v="Undergraduate"/>
    <d v="2023-03-10T00:00:00"/>
    <s v="HP-083"/>
    <s v="HP"/>
    <s v="HP Laptop"/>
    <s v="Device"/>
    <s v="CLICC Circ Desk"/>
    <s v="WL-RC2-13"/>
  </r>
  <r>
    <x v="51"/>
    <n v="-1"/>
    <s v="UCLA Undergrad"/>
    <s v="Undergraduate"/>
    <d v="2023-03-10T00:00:00"/>
    <s v="HP-121"/>
    <s v="HP"/>
    <s v="HP Laptop"/>
    <s v="Device"/>
    <s v="CLICC Circ Desk"/>
    <s v="WL-PC2-10"/>
  </r>
  <r>
    <x v="51"/>
    <n v="-1"/>
    <s v="UCLA Undergrad"/>
    <s v="Undergraduate"/>
    <d v="2023-03-10T00:00:00"/>
    <s v="HP-143"/>
    <s v="HP"/>
    <s v="HP Laptop"/>
    <s v="Device"/>
    <s v="CLICC Circ Desk"/>
    <s v="WL-UNA-02"/>
  </r>
  <r>
    <x v="51"/>
    <n v="-1"/>
    <s v="UCLA Undergrad"/>
    <s v="Undergraduate"/>
    <d v="2023-03-10T00:00:00"/>
    <s v="HP140"/>
    <s v="HP"/>
    <s v="HP Laptop"/>
    <s v="Device"/>
    <s v="CLICC Circ Desk"/>
    <s v="WL-PC2-29"/>
  </r>
  <r>
    <x v="51"/>
    <n v="-1"/>
    <s v="UCLA Undergrad"/>
    <s v="Undergraduate"/>
    <d v="2023-03-15T00:00:00"/>
    <s v="HP026"/>
    <s v="HP"/>
    <s v="HP Laptop"/>
    <s v="Device"/>
    <s v="CLICC Circ Desk"/>
    <s v="WL-BCR-16"/>
  </r>
  <r>
    <x v="51"/>
    <n v="-1"/>
    <s v="UCLA Undergrad"/>
    <s v="Undergraduate"/>
    <d v="2023-03-15T00:00:00"/>
    <s v="HP150"/>
    <s v="HP"/>
    <s v="HP Laptop"/>
    <s v="Device"/>
    <s v="CLICC Circ Desk"/>
    <s v="WL-LTL-04"/>
  </r>
  <r>
    <x v="51"/>
    <n v="-1"/>
    <s v="UCLA Undergrad"/>
    <s v="Undergraduate"/>
    <d v="2023-03-16T00:00:00"/>
    <s v="HP113"/>
    <s v="HP"/>
    <s v="HP Laptop"/>
    <s v="Device"/>
    <s v="CLICC Circ Desk"/>
    <s v="WL-PC2-02"/>
  </r>
  <r>
    <x v="51"/>
    <n v="-1"/>
    <s v="UCLA Undergrad"/>
    <s v="Undergraduate"/>
    <d v="2023-03-17T00:00:00"/>
    <s v="CBK082"/>
    <s v="CBK"/>
    <s v="ChromeBook"/>
    <s v="Device"/>
    <s v="Default Circulation Desk"/>
    <s v="CYRL-08"/>
  </r>
  <r>
    <x v="51"/>
    <n v="-1"/>
    <s v="UCLA Undergrad"/>
    <s v="Undergraduate"/>
    <d v="2023-03-17T00:00:00"/>
    <s v="CLICC-ML-0010"/>
    <s v="CLICC-ML"/>
    <s v="MacBook"/>
    <s v="Device"/>
    <s v="CLICC Circ Desk"/>
    <s v="ITS MacBook 120"/>
  </r>
  <r>
    <x v="51"/>
    <n v="-1"/>
    <s v="UCLA Undergrad"/>
    <s v="Undergraduate"/>
    <d v="2023-03-17T00:00:00"/>
    <s v="CLICC-ML-2036"/>
    <s v="CLICC-ML"/>
    <s v="MacBook"/>
    <s v="Device"/>
    <s v="CLICC Circ Desk"/>
    <s v="CLICC-ML-2036"/>
  </r>
  <r>
    <x v="51"/>
    <n v="-1"/>
    <s v="UCLA Undergrad"/>
    <s v="Undergraduate"/>
    <d v="2023-03-17T00:00:00"/>
    <s v="CLICC-ML-2091"/>
    <s v="CLICC-ML"/>
    <s v="MacBook"/>
    <s v="Device"/>
    <s v="CLICC Circ Desk"/>
    <s v="CLICC-ML-2091"/>
  </r>
  <r>
    <x v="51"/>
    <n v="-1"/>
    <s v="UCLA Undergrad"/>
    <s v="Undergraduate"/>
    <d v="2023-03-17T00:00:00"/>
    <s v="CLICC-MM-0070"/>
    <s v="CLICC-MM"/>
    <s v="iPad"/>
    <s v="Device"/>
    <s v="CLICC Circ Desk"/>
    <s v="ITS iPad 314"/>
  </r>
  <r>
    <x v="51"/>
    <n v="-1"/>
    <s v="UCLA Undergrad"/>
    <s v="Undergraduate"/>
    <d v="2023-03-17T00:00:00"/>
    <s v="CLICC-MM-0090"/>
    <s v="CLICC-MM"/>
    <s v="iPad"/>
    <s v="Device"/>
    <s v="CLICC Circ Desk"/>
    <s v="ITS iPad 52"/>
  </r>
  <r>
    <x v="51"/>
    <n v="-1"/>
    <s v="UCLA Undergrad"/>
    <s v="Undergraduate"/>
    <d v="2023-03-17T00:00:00"/>
    <s v="CLICC-MM-0096"/>
    <s v="CLICC-MM"/>
    <s v="iPad"/>
    <s v="Device"/>
    <s v="CLICC Circ Desk"/>
    <s v="ITS iPad 292"/>
  </r>
  <r>
    <x v="51"/>
    <n v="-1"/>
    <s v="UCLA Undergrad"/>
    <s v="Undergraduate"/>
    <d v="2023-03-17T00:00:00"/>
    <s v="HP-016"/>
    <s v="HP"/>
    <s v="HP Laptop"/>
    <s v="Device"/>
    <s v="CLICC Circ Desk"/>
    <s v="WL-BCR-06"/>
  </r>
  <r>
    <x v="51"/>
    <n v="-1"/>
    <s v="UCLA Undergrad"/>
    <s v="Undergraduate"/>
    <d v="2023-03-17T00:00:00"/>
    <s v="HP095"/>
    <s v="HP"/>
    <s v="HP Laptop"/>
    <s v="Device"/>
    <s v="CLICC Circ Desk"/>
    <s v="WL-POW-04"/>
  </r>
  <r>
    <x v="51"/>
    <n v="5568775680006530"/>
    <s v="UCLA Graduate"/>
    <s v="Graduate"/>
    <d v="2023-03-17T00:00:00"/>
    <s v="CLICC-ML-0005"/>
    <s v="CLICC-ML"/>
    <s v="MacBook"/>
    <s v="Device"/>
    <s v="CLICC Circ Desk"/>
    <s v="ITS MacBook 109"/>
  </r>
  <r>
    <x v="51"/>
    <n v="9407685070006530"/>
    <s v="UCLA Undergrad"/>
    <s v="Undergraduate"/>
    <d v="2023-03-10T00:00:00"/>
    <s v="CLICC-ML-0134"/>
    <s v="CLICC-ML"/>
    <s v="MacBook"/>
    <s v="Device"/>
    <s v="CLICC Circ Desk"/>
    <s v="ITS MacBook 20"/>
  </r>
  <r>
    <x v="52"/>
    <n v="-1"/>
    <s v="UCLA Academic"/>
    <s v="Academic"/>
    <d v="2023-03-11T00:00:00"/>
    <s v="CBK083"/>
    <s v="CBK"/>
    <s v="ChromeBook"/>
    <s v="Device"/>
    <s v="CLICC Circ Desk"/>
    <s v="CYRL-09"/>
  </r>
  <r>
    <x v="52"/>
    <n v="-1"/>
    <s v="UCLA Graduate"/>
    <s v="Graduate"/>
    <d v="2023-03-04T00:00:00"/>
    <s v="MSE01"/>
    <s v="MSE"/>
    <s v="Mouse"/>
    <s v="Accessory"/>
    <s v="SEL Boelter Circ Desk"/>
    <s v="MSE-BOE-01"/>
  </r>
  <r>
    <x v="52"/>
    <n v="-1"/>
    <s v="UCLA Graduate"/>
    <s v="Graduate"/>
    <d v="2023-03-11T00:00:00"/>
    <s v="CBK405"/>
    <s v="CBK"/>
    <s v="ChromeBook"/>
    <s v="Device"/>
    <s v="CLICC Circ Desk"/>
    <s v="CBK-CLICC-156"/>
  </r>
  <r>
    <x v="52"/>
    <n v="-1"/>
    <s v="UCLA Music Undergrad"/>
    <s v="Undergraduate"/>
    <d v="2023-03-11T00:00:00"/>
    <s v="HP037"/>
    <s v="HP"/>
    <s v="HP Laptop"/>
    <s v="Device"/>
    <s v="CLICC Circ Desk"/>
    <s v="WL-SEL-02"/>
  </r>
  <r>
    <x v="52"/>
    <n v="-1"/>
    <s v="UCLA Undergrad"/>
    <s v="Undergraduate"/>
    <d v="2023-03-04T00:00:00"/>
    <s v="IPHONE03"/>
    <s v="IPHONE"/>
    <s v="IPHONE"/>
    <s v="Charger"/>
    <s v="Arts Circ Desk"/>
    <s v="IPH-MUS-03"/>
  </r>
  <r>
    <x v="52"/>
    <n v="-1"/>
    <s v="UCLA Undergrad"/>
    <s v="Undergraduate"/>
    <d v="2023-03-04T00:00:00"/>
    <s v="IPHONE27"/>
    <s v="IPHONE"/>
    <s v="IPHONE"/>
    <s v="Charger"/>
    <s v="CLICC Circ Desk"/>
    <s v="IPH-YRL-03"/>
  </r>
  <r>
    <x v="52"/>
    <n v="-1"/>
    <s v="UCLA Undergrad"/>
    <s v="Undergraduate"/>
    <d v="2023-03-04T00:00:00"/>
    <s v="MACUSBC17"/>
    <s v="MACUSBC"/>
    <s v="MACUSBC"/>
    <s v="Charger"/>
    <s v="Default Circulation Desk"/>
    <s v="USBC-LOC-06"/>
  </r>
  <r>
    <x v="52"/>
    <n v="-1"/>
    <s v="UCLA Undergrad"/>
    <s v="Undergraduate"/>
    <d v="2023-03-04T00:00:00"/>
    <s v="WALLADPT37"/>
    <s v="WALLADPT"/>
    <s v="WALLADPT"/>
    <s v="Charger"/>
    <s v="CLICC Circ Desk"/>
    <m/>
  </r>
  <r>
    <x v="52"/>
    <n v="-1"/>
    <s v="UCLA Undergrad"/>
    <s v="Undergraduate"/>
    <d v="2023-03-11T00:00:00"/>
    <s v="CLICC-ML-0026"/>
    <s v="CLICC-ML"/>
    <s v="MacBook"/>
    <s v="Device"/>
    <s v="CLICC Circ Desk"/>
    <s v="ITS MacBook 12"/>
  </r>
  <r>
    <x v="52"/>
    <n v="-1"/>
    <s v="UCLA Undergrad"/>
    <s v="Undergraduate"/>
    <d v="2023-03-17T00:00:00"/>
    <s v="HP144"/>
    <s v="HP"/>
    <s v="HP Laptop"/>
    <s v="Device"/>
    <s v="CLICC Circ Desk"/>
    <s v="WL-UNA-03"/>
  </r>
  <r>
    <x v="52"/>
    <n v="-1"/>
    <s v="UCLA Undergrad"/>
    <s v="Undergraduate"/>
    <d v="2023-03-18T00:00:00"/>
    <s v="CLICC-ML-0017"/>
    <s v="CLICC-ML"/>
    <s v="MacBook"/>
    <s v="Device"/>
    <s v="CLICC Circ Desk"/>
    <s v="ITS MacBook 169"/>
  </r>
  <r>
    <x v="52"/>
    <n v="-1"/>
    <s v="UCLA Undergrad"/>
    <s v="Undergraduate"/>
    <d v="2023-03-18T00:00:00"/>
    <s v="CLICC-ML-2016"/>
    <s v="CLICC-ML"/>
    <s v="MacBook"/>
    <s v="Device"/>
    <s v="CLICC Circ Desk"/>
    <s v="CLICC-ML-2016"/>
  </r>
  <r>
    <x v="52"/>
    <n v="-1"/>
    <s v="UCLA Undergrad"/>
    <s v="Undergraduate"/>
    <d v="2023-03-18T00:00:00"/>
    <s v="CLICC-MM-0215"/>
    <s v="CLICC-MM"/>
    <s v="iPad"/>
    <s v="Device"/>
    <s v="CLICC Circ Desk"/>
    <s v="ITS iPad 10"/>
  </r>
  <r>
    <x v="52"/>
    <n v="-1"/>
    <s v="UCLA Undergrad"/>
    <s v="Undergraduate"/>
    <d v="2023-03-18T00:00:00"/>
    <s v="HP129"/>
    <s v="HP"/>
    <s v="HP Laptop"/>
    <s v="Device"/>
    <s v="CLICC Circ Desk"/>
    <s v="WL-PC2-18"/>
  </r>
  <r>
    <x v="53"/>
    <n v="-1"/>
    <s v="UCLA Graduate"/>
    <s v="Graduate"/>
    <d v="2023-03-05T00:00:00"/>
    <s v="ANDROID25"/>
    <s v="ANDROID"/>
    <s v="Android Charger"/>
    <s v="Charger"/>
    <s v="Biomed Circ Desk"/>
    <s v="AND-BIO-01"/>
  </r>
  <r>
    <x v="53"/>
    <n v="-1"/>
    <s v="UCLA Graduate"/>
    <s v="Graduate"/>
    <d v="2023-03-05T00:00:00"/>
    <s v="HDMIC20"/>
    <s v="HDMIC"/>
    <s v="HDMIC"/>
    <s v="Cable"/>
    <s v="CLICC Circ Desk"/>
    <s v="HDMC-YRL-12"/>
  </r>
  <r>
    <x v="53"/>
    <n v="-1"/>
    <s v="UCLA Graduate"/>
    <s v="Graduate"/>
    <d v="2023-03-05T00:00:00"/>
    <s v="UHDMI21"/>
    <s v="UHDMI"/>
    <s v="UHDMI"/>
    <s v="Cable"/>
    <s v="CLICC Circ Desk"/>
    <m/>
  </r>
  <r>
    <x v="53"/>
    <n v="-1"/>
    <s v="UCLA Law Grad"/>
    <s v="Graduate"/>
    <d v="2023-03-05T00:00:00"/>
    <s v="IPHONE27"/>
    <s v="IPHONE"/>
    <s v="IPHONE"/>
    <s v="Charger"/>
    <s v="CLICC Circ Desk"/>
    <s v="IPH-YRL-03"/>
  </r>
  <r>
    <x v="53"/>
    <n v="-1"/>
    <s v="UCLA Law Grad"/>
    <s v="Graduate"/>
    <d v="2023-03-05T00:00:00"/>
    <s v="WALLADPT33"/>
    <s v="WALLADPT"/>
    <s v="WALLADPT"/>
    <s v="Charger"/>
    <s v="CLICC Circ Desk"/>
    <m/>
  </r>
  <r>
    <x v="53"/>
    <n v="-1"/>
    <s v="UCLA Staff"/>
    <s v="Staff"/>
    <d v="2023-03-19T00:00:00"/>
    <s v="CBK194"/>
    <s v="CBK"/>
    <s v="ChromeBook"/>
    <s v="Device"/>
    <s v="Biomed Circ Desk"/>
    <s v="CBK-BIO-05"/>
  </r>
  <r>
    <x v="53"/>
    <n v="-1"/>
    <s v="UCLA Undergrad"/>
    <s v="Undergraduate"/>
    <d v="2023-03-05T00:00:00"/>
    <s v="HPUSBC02"/>
    <s v="HPUSBC"/>
    <s v="HPUSBC"/>
    <s v="Charger"/>
    <s v="SEL Boelter Circ Desk"/>
    <s v="HPUS-BOE-02"/>
  </r>
  <r>
    <x v="53"/>
    <n v="-1"/>
    <s v="UCLA Undergrad"/>
    <s v="Undergraduate"/>
    <d v="2023-03-05T00:00:00"/>
    <s v="IPHONE42"/>
    <s v="IPHONE"/>
    <s v="IPHONE"/>
    <s v="Charger"/>
    <s v="Default Circulation Desk"/>
    <s v="IPH-LOC-04"/>
  </r>
  <r>
    <x v="53"/>
    <n v="-1"/>
    <s v="UCLA Undergrad"/>
    <s v="Undergraduate"/>
    <d v="2023-03-05T00:00:00"/>
    <s v="MACUSBC12"/>
    <s v="MACUSBC"/>
    <s v="MACUSBC"/>
    <s v="Charger"/>
    <s v="Default Circulation Desk"/>
    <s v="USBC-LOC-01"/>
  </r>
  <r>
    <x v="53"/>
    <n v="-1"/>
    <s v="UCLA Undergrad"/>
    <s v="Undergraduate"/>
    <d v="2023-03-05T00:00:00"/>
    <s v="MACUSBC13"/>
    <s v="MACUSBC"/>
    <s v="MACUSBC"/>
    <s v="Charger"/>
    <s v="Default Circulation Desk"/>
    <s v="USBC-LOC-02"/>
  </r>
  <r>
    <x v="53"/>
    <n v="-1"/>
    <s v="UCLA Undergrad"/>
    <s v="Undergraduate"/>
    <d v="2023-03-19T00:00:00"/>
    <s v="CBK196"/>
    <s v="CBK"/>
    <s v="ChromeBook"/>
    <s v="Device"/>
    <s v="Biomed Circ Desk"/>
    <s v="CBK-BIO-07"/>
  </r>
  <r>
    <x v="53"/>
    <n v="-1"/>
    <s v="UCLA Undergrad"/>
    <s v="Undergraduate"/>
    <d v="2023-03-19T00:00:00"/>
    <s v="CLICC-ML-2068"/>
    <s v="CLICC-ML"/>
    <s v="MacBook"/>
    <s v="Device"/>
    <s v="CLICC Circ Desk"/>
    <s v="CLICC-ML-2068"/>
  </r>
  <r>
    <x v="53"/>
    <n v="-1"/>
    <s v="UCLA Undergrad"/>
    <s v="Undergraduate"/>
    <d v="2023-03-19T00:00:00"/>
    <s v="HP-062"/>
    <s v="HP"/>
    <s v="HP Laptop"/>
    <s v="Device"/>
    <s v="CLICC Circ Desk"/>
    <s v="WL-YRL-12"/>
  </r>
  <r>
    <x v="53"/>
    <n v="9399451980006530"/>
    <s v="UCLA Undergrad"/>
    <s v="Undergraduate"/>
    <d v="2023-03-05T00:00:00"/>
    <s v="IPHONE56"/>
    <s v="IPHONE"/>
    <s v="IPHONE"/>
    <s v="Charger"/>
    <s v="CLICC Circ Desk"/>
    <s v="IPH-POW-12"/>
  </r>
  <r>
    <x v="53"/>
    <n v="9399451980006530"/>
    <s v="UCLA Undergrad"/>
    <s v="Undergraduate"/>
    <d v="2023-03-05T00:00:00"/>
    <s v="WALLADPT37"/>
    <s v="WALLADPT"/>
    <s v="WALLADPT"/>
    <s v="Charger"/>
    <s v="CLICC Circ Desk"/>
    <m/>
  </r>
  <r>
    <x v="54"/>
    <n v="-1"/>
    <s v="UCLA Academic"/>
    <s v="Academic"/>
    <d v="2023-03-06T00:00:00"/>
    <s v="IPHONE58"/>
    <s v="IPHONE"/>
    <s v="IPHONE"/>
    <s v="Charger"/>
    <s v="Biomed Circ Desk"/>
    <s v="IPH-BIO-02"/>
  </r>
  <r>
    <x v="54"/>
    <n v="-1"/>
    <s v="UCLA Academic"/>
    <s v="Academic"/>
    <d v="2023-03-06T00:00:00"/>
    <s v="WALLADPT20"/>
    <s v="WALLADPT"/>
    <s v="WALLADPT"/>
    <s v="Charger"/>
    <s v="Biomed Circ Desk"/>
    <s v="ADP-BIO-04"/>
  </r>
  <r>
    <x v="54"/>
    <n v="-1"/>
    <s v="UCLA Graduate"/>
    <s v="Graduate"/>
    <d v="2023-03-06T00:00:00"/>
    <s v="ANDROID27"/>
    <s v="ANDROID"/>
    <s v="Android Charger"/>
    <s v="Charger"/>
    <s v="Powell Circ Desk"/>
    <s v="AND-BIO-03"/>
  </r>
  <r>
    <x v="54"/>
    <n v="-1"/>
    <s v="UCLA Graduate"/>
    <s v="Graduate"/>
    <d v="2023-03-06T00:00:00"/>
    <s v="HDST17"/>
    <s v="HDST"/>
    <s v="Headphones"/>
    <s v="Accessory"/>
    <s v="CLICC Circ Desk"/>
    <s v="HDS-POW-06"/>
  </r>
  <r>
    <x v="54"/>
    <n v="-1"/>
    <s v="UCLA Graduate"/>
    <s v="Graduate"/>
    <d v="2023-03-06T00:00:00"/>
    <s v="HDST25"/>
    <s v="HDST"/>
    <s v="Headphones"/>
    <s v="Accessory"/>
    <s v="Biomed Circ Desk"/>
    <s v="HDS-BIO-08"/>
  </r>
  <r>
    <x v="54"/>
    <n v="-1"/>
    <s v="UCLA Graduate"/>
    <s v="Graduate"/>
    <d v="2023-03-06T00:00:00"/>
    <s v="HPUSBC01"/>
    <s v="HPUSBC"/>
    <s v="HPUSBC"/>
    <s v="Charger"/>
    <s v="SEL Boelter Circ Desk"/>
    <s v="HPUS-BOE-01"/>
  </r>
  <r>
    <x v="54"/>
    <n v="-1"/>
    <s v="UCLA Graduate"/>
    <s v="Graduate"/>
    <d v="2023-03-06T00:00:00"/>
    <s v="IPHONE18"/>
    <s v="IPHONE"/>
    <s v="IPHONE"/>
    <s v="Charger"/>
    <s v="SEL Boelter Circ Desk"/>
    <s v="IPH-BOE-02"/>
  </r>
  <r>
    <x v="54"/>
    <n v="-1"/>
    <s v="UCLA Graduate"/>
    <s v="Graduate"/>
    <d v="2023-03-06T00:00:00"/>
    <s v="IPHONE21"/>
    <s v="IPHONE"/>
    <s v="IPHONE"/>
    <s v="Charger"/>
    <s v="SEL Boelter Circ Desk"/>
    <s v="IPH-BOE-05"/>
  </r>
  <r>
    <x v="54"/>
    <n v="-1"/>
    <s v="UCLA Graduate"/>
    <s v="Graduate"/>
    <d v="2023-03-06T00:00:00"/>
    <s v="IPHONE33"/>
    <s v="IPHONE"/>
    <s v="IPHONE"/>
    <s v="Charger"/>
    <s v="CLICC Circ Desk"/>
    <s v="IPH-YRL-09"/>
  </r>
  <r>
    <x v="54"/>
    <n v="-1"/>
    <s v="UCLA Graduate"/>
    <s v="Graduate"/>
    <d v="2023-03-06T00:00:00"/>
    <s v="IPHONE36"/>
    <s v="IPHONE"/>
    <s v="IPHONE"/>
    <s v="Charger"/>
    <s v="CLICC Circ Desk"/>
    <s v="IPH-YRL-12"/>
  </r>
  <r>
    <x v="54"/>
    <n v="-1"/>
    <s v="UCLA Graduate"/>
    <s v="Graduate"/>
    <d v="2023-03-06T00:00:00"/>
    <s v="IPHONE44"/>
    <s v="IPHONE"/>
    <s v="IPHONE"/>
    <s v="Charger"/>
    <s v="CLICC Circ Desk"/>
    <m/>
  </r>
  <r>
    <x v="54"/>
    <n v="-1"/>
    <s v="UCLA Graduate"/>
    <s v="Graduate"/>
    <d v="2023-03-06T00:00:00"/>
    <s v="LABMSE06"/>
    <s v="LABMSE"/>
    <s v="Mouse"/>
    <s v="Accessory"/>
    <s v="CLICC Circ Desk"/>
    <s v="LAB-MSE-06"/>
  </r>
  <r>
    <x v="54"/>
    <n v="-1"/>
    <s v="UCLA Graduate"/>
    <s v="Graduate"/>
    <d v="2023-03-06T00:00:00"/>
    <s v="MACCHRG63"/>
    <s v="MACCHRG"/>
    <s v="MACCHRG"/>
    <s v="Charger"/>
    <s v="Biomed Circ Desk"/>
    <s v="MAGT-BIO-02"/>
  </r>
  <r>
    <x v="54"/>
    <n v="-1"/>
    <s v="UCLA Graduate"/>
    <s v="Graduate"/>
    <d v="2023-03-06T00:00:00"/>
    <s v="MACUSBC08"/>
    <s v="MACUSBC"/>
    <s v="MACUSBC"/>
    <s v="Charger"/>
    <s v="CLICC Circ Desk"/>
    <s v="USBC-YRL-04"/>
  </r>
  <r>
    <x v="54"/>
    <n v="-1"/>
    <s v="UCLA Graduate"/>
    <s v="Graduate"/>
    <d v="2023-03-06T00:00:00"/>
    <s v="MACUSBC23"/>
    <s v="MACUSBC"/>
    <s v="MACUSBC"/>
    <s v="Charger"/>
    <s v="CLICC Circ Desk"/>
    <s v="USBC-POW-06"/>
  </r>
  <r>
    <x v="54"/>
    <n v="-1"/>
    <s v="UCLA Graduate"/>
    <s v="Graduate"/>
    <d v="2023-03-06T00:00:00"/>
    <s v="MACUSBC30"/>
    <s v="MACUSBC"/>
    <s v="MACUSBC"/>
    <s v="Charger"/>
    <s v="CLICC Circ Desk"/>
    <m/>
  </r>
  <r>
    <x v="54"/>
    <n v="-1"/>
    <s v="UCLA Graduate"/>
    <s v="Graduate"/>
    <d v="2023-03-06T00:00:00"/>
    <s v="MSE01"/>
    <s v="MSE"/>
    <s v="Mouse"/>
    <s v="Accessory"/>
    <s v="SEL Boelter Circ Desk"/>
    <s v="MSE-BOE-01"/>
  </r>
  <r>
    <x v="54"/>
    <n v="-1"/>
    <s v="UCLA Graduate"/>
    <s v="Graduate"/>
    <d v="2023-03-06T00:00:00"/>
    <s v="OMNI13"/>
    <s v="OMNI"/>
    <s v="OMNI"/>
    <s v="Charger"/>
    <s v="SEL Boelter Circ Desk"/>
    <s v="OMN-BOE-03"/>
  </r>
  <r>
    <x v="54"/>
    <n v="-1"/>
    <s v="UCLA Graduate"/>
    <s v="Graduate"/>
    <d v="2023-03-06T00:00:00"/>
    <s v="WALLADPT03"/>
    <s v="WALLADPT"/>
    <s v="WALLADPT"/>
    <s v="Charger"/>
    <s v="SEL Boelter Circ Desk"/>
    <s v="ADP-BOE-01"/>
  </r>
  <r>
    <x v="54"/>
    <n v="-1"/>
    <s v="UCLA Graduate"/>
    <s v="Graduate"/>
    <d v="2023-03-06T00:00:00"/>
    <s v="WALLADPT06"/>
    <s v="WALLADPT"/>
    <s v="WALLADPT"/>
    <s v="Charger"/>
    <s v="SEL Boelter Circ Desk"/>
    <s v="ADP-BOE-04"/>
  </r>
  <r>
    <x v="54"/>
    <n v="-1"/>
    <s v="UCLA Graduate"/>
    <s v="Graduate"/>
    <d v="2023-03-06T00:00:00"/>
    <s v="WALLADPT31"/>
    <s v="WALLADPT"/>
    <s v="WALLADPT"/>
    <s v="Charger"/>
    <s v="CLICC Circ Desk"/>
    <m/>
  </r>
  <r>
    <x v="54"/>
    <n v="-1"/>
    <s v="UCLA Graduate"/>
    <s v="Graduate"/>
    <d v="2023-03-06T00:00:00"/>
    <s v="WALLADPT39"/>
    <s v="WALLADPT"/>
    <s v="WALLADPT"/>
    <s v="Charger"/>
    <s v="CLICC Circ Desk"/>
    <m/>
  </r>
  <r>
    <x v="54"/>
    <n v="-1"/>
    <s v="UCLA Graduate"/>
    <s v="Graduate"/>
    <d v="2023-03-06T00:00:00"/>
    <s v="WALLADPT50"/>
    <s v="WALLADPT"/>
    <s v="WALLADPT"/>
    <s v="Charger"/>
    <s v="CLICC Circ Desk"/>
    <m/>
  </r>
  <r>
    <x v="54"/>
    <n v="-1"/>
    <s v="UCLA Graduate"/>
    <s v="Graduate"/>
    <d v="2023-03-13T00:00:00"/>
    <s v="CBK190"/>
    <s v="CBK"/>
    <s v="ChromeBook"/>
    <s v="Device"/>
    <s v="Biomed Circ Desk"/>
    <s v="CBK-BIO-01"/>
  </r>
  <r>
    <x v="54"/>
    <n v="-1"/>
    <s v="UCLA Graduate"/>
    <s v="Graduate"/>
    <d v="2023-03-13T00:00:00"/>
    <s v="CBK203"/>
    <s v="CBK"/>
    <s v="ChromeBook"/>
    <s v="Device"/>
    <s v="Biomed Circ Desk"/>
    <s v="CBK-BIO-14"/>
  </r>
  <r>
    <x v="54"/>
    <n v="-1"/>
    <s v="UCLA Graduate"/>
    <s v="Graduate"/>
    <d v="2023-03-13T00:00:00"/>
    <s v="CBK208"/>
    <s v="CBK"/>
    <s v="ChromeBook"/>
    <s v="Device"/>
    <s v="Biomed Circ Desk"/>
    <s v="CBK-BIO-19"/>
  </r>
  <r>
    <x v="54"/>
    <n v="-1"/>
    <s v="UCLA Graduate"/>
    <s v="Graduate"/>
    <d v="2023-03-13T00:00:00"/>
    <s v="CBK209"/>
    <s v="CBK"/>
    <s v="ChromeBook"/>
    <s v="Device"/>
    <s v="Biomed Circ Desk"/>
    <s v="CBK-BIO-20"/>
  </r>
  <r>
    <x v="54"/>
    <n v="-1"/>
    <s v="UCLA Graduate"/>
    <s v="Graduate"/>
    <d v="2023-03-13T00:00:00"/>
    <s v="CBK209"/>
    <s v="CBK"/>
    <s v="ChromeBook"/>
    <s v="Device"/>
    <s v="Powell Circ Desk"/>
    <s v="CBK-BIO-20"/>
  </r>
  <r>
    <x v="54"/>
    <n v="-1"/>
    <s v="UCLA Graduate"/>
    <s v="Graduate"/>
    <d v="2023-03-13T00:00:00"/>
    <s v="CLICC-ML-0110"/>
    <s v="CLICC-ML"/>
    <s v="MacBook"/>
    <s v="Device"/>
    <s v="CLICC Circ Desk"/>
    <s v="ITS MacBook 101"/>
  </r>
  <r>
    <x v="54"/>
    <n v="-1"/>
    <s v="UCLA Graduate"/>
    <s v="Graduate"/>
    <d v="2023-03-19T00:00:00"/>
    <s v="HP003"/>
    <s v="HP"/>
    <s v="HP Laptop"/>
    <s v="Device"/>
    <s v="CLICC Circ Desk"/>
    <s v="WL-BIO-03"/>
  </r>
  <r>
    <x v="54"/>
    <n v="-1"/>
    <s v="UCLA Graduate"/>
    <s v="Graduate"/>
    <d v="2023-03-20T00:00:00"/>
    <s v="CLICC-ML-2020"/>
    <s v="CLICC-ML"/>
    <s v="MacBook"/>
    <s v="Device"/>
    <s v="CLICC Circ Desk"/>
    <s v="CLICC-ML-2020"/>
  </r>
  <r>
    <x v="54"/>
    <n v="-1"/>
    <s v="UCLA Graduate"/>
    <s v="Graduate"/>
    <d v="2023-03-20T00:00:00"/>
    <s v="HP-102"/>
    <s v="HP"/>
    <s v="HP Laptop"/>
    <s v="Device"/>
    <s v="CLICC Circ Desk"/>
    <s v="W-POW-11"/>
  </r>
  <r>
    <x v="54"/>
    <n v="-1"/>
    <s v="UCLA Graduate"/>
    <s v="Graduate"/>
    <d v="2023-03-20T00:00:00"/>
    <s v="HP-139"/>
    <s v="HP"/>
    <s v="HP Laptop"/>
    <s v="Device"/>
    <s v="CLICC Circ Desk"/>
    <s v="WL-PC2-28"/>
  </r>
  <r>
    <x v="54"/>
    <n v="-1"/>
    <s v="UCLA Graduate"/>
    <s v="Graduate"/>
    <d v="2023-03-20T00:00:00"/>
    <s v="HP111"/>
    <s v="HP"/>
    <s v="HP Laptop"/>
    <s v="Device"/>
    <s v="CLICC Circ Desk"/>
    <s v="W-POW-20"/>
  </r>
  <r>
    <x v="54"/>
    <n v="-1"/>
    <s v="UCLA Music Grad"/>
    <s v="Graduate"/>
    <d v="2023-03-06T00:00:00"/>
    <s v="MACCHRG01"/>
    <s v="MACCHRG"/>
    <s v="MACCHRG"/>
    <s v="Charger"/>
    <s v="Music Circ Desk"/>
    <s v="MAGT-MUS-01"/>
  </r>
  <r>
    <x v="54"/>
    <n v="-1"/>
    <s v="UCLA Staff"/>
    <s v="Staff"/>
    <d v="2023-03-13T00:00:00"/>
    <s v="CBK341"/>
    <s v="CBK"/>
    <s v="ChromeBook"/>
    <s v="Device"/>
    <s v="CLICC Circ Desk"/>
    <s v="CBK-CLICC-92"/>
  </r>
  <r>
    <x v="54"/>
    <n v="-1"/>
    <s v="UCLA Undergrad"/>
    <s v="Undergraduate"/>
    <d v="2023-03-06T00:00:00"/>
    <s v="HDMIC18"/>
    <s v="HDMIC"/>
    <s v="HDMIC"/>
    <s v="Cable"/>
    <s v="CLICC Circ Desk"/>
    <s v="HDMC-YRL-10"/>
  </r>
  <r>
    <x v="54"/>
    <n v="-1"/>
    <s v="UCLA Undergrad"/>
    <s v="Undergraduate"/>
    <d v="2023-03-06T00:00:00"/>
    <s v="HDST04"/>
    <s v="HDST"/>
    <s v="Headphones"/>
    <s v="Accessory"/>
    <s v="SEL Boelter Circ Desk"/>
    <s v="HDS-BOE-04"/>
  </r>
  <r>
    <x v="54"/>
    <n v="-1"/>
    <s v="UCLA Undergrad"/>
    <s v="Undergraduate"/>
    <d v="2023-03-06T00:00:00"/>
    <s v="HDST09"/>
    <s v="HDST"/>
    <s v="Headphones"/>
    <s v="Accessory"/>
    <s v="CLICC Circ Desk"/>
    <s v="HDS-YRL-03"/>
  </r>
  <r>
    <x v="54"/>
    <n v="-1"/>
    <s v="UCLA Undergrad"/>
    <s v="Undergraduate"/>
    <d v="2023-03-06T00:00:00"/>
    <s v="HDST12"/>
    <s v="HDST"/>
    <s v="Headphones"/>
    <s v="Accessory"/>
    <s v="CLICC Circ Desk"/>
    <s v="HDS-POW-01"/>
  </r>
  <r>
    <x v="54"/>
    <n v="-1"/>
    <s v="UCLA Undergrad"/>
    <s v="Undergraduate"/>
    <d v="2023-03-06T00:00:00"/>
    <s v="HPUSBC01"/>
    <s v="HPUSBC"/>
    <s v="HPUSBC"/>
    <s v="Charger"/>
    <s v="SEL Boelter Circ Desk"/>
    <s v="HPUS-BOE-01"/>
  </r>
  <r>
    <x v="54"/>
    <n v="-1"/>
    <s v="UCLA Undergrad"/>
    <s v="Undergraduate"/>
    <d v="2023-03-06T00:00:00"/>
    <s v="HPUSBC02"/>
    <s v="HPUSBC"/>
    <s v="HPUSBC"/>
    <s v="Charger"/>
    <s v="Biomed Circ Desk"/>
    <s v="HPUS-BOE-02"/>
  </r>
  <r>
    <x v="54"/>
    <n v="-1"/>
    <s v="UCLA Undergrad"/>
    <s v="Undergraduate"/>
    <d v="2023-03-06T00:00:00"/>
    <s v="HPUSBC02"/>
    <s v="HPUSBC"/>
    <s v="HPUSBC"/>
    <s v="Charger"/>
    <s v="SEL Boelter Circ Desk"/>
    <s v="HPUS-BOE-02"/>
  </r>
  <r>
    <x v="54"/>
    <n v="-1"/>
    <s v="UCLA Undergrad"/>
    <s v="Undergraduate"/>
    <d v="2023-03-06T00:00:00"/>
    <s v="HPUSBC07"/>
    <s v="HPUSBC"/>
    <s v="HPUSBC"/>
    <s v="Charger"/>
    <s v="SEL Boelter Circ Desk"/>
    <m/>
  </r>
  <r>
    <x v="54"/>
    <n v="-1"/>
    <s v="UCLA Undergrad"/>
    <s v="Undergraduate"/>
    <d v="2023-03-06T00:00:00"/>
    <s v="HPUSBC12"/>
    <s v="HPUSBC"/>
    <s v="HPUSBC"/>
    <s v="Charger"/>
    <s v="Biomed Circ Desk"/>
    <m/>
  </r>
  <r>
    <x v="54"/>
    <n v="-1"/>
    <s v="UCLA Undergrad"/>
    <s v="Undergraduate"/>
    <d v="2023-03-06T00:00:00"/>
    <s v="IPHONE01"/>
    <s v="IPHONE"/>
    <s v="IPHONE"/>
    <s v="Charger"/>
    <s v="Music Circ Desk"/>
    <s v="IPH-MUS-01"/>
  </r>
  <r>
    <x v="54"/>
    <n v="-1"/>
    <s v="UCLA Undergrad"/>
    <s v="Undergraduate"/>
    <d v="2023-03-06T00:00:00"/>
    <s v="IPHONE07"/>
    <s v="IPHONE"/>
    <s v="IPHONE"/>
    <s v="Charger"/>
    <s v="Music Circ Desk"/>
    <s v="IPH-MUS-07"/>
  </r>
  <r>
    <x v="54"/>
    <n v="-1"/>
    <s v="UCLA Undergrad"/>
    <s v="Undergraduate"/>
    <d v="2023-03-06T00:00:00"/>
    <s v="IPHONE18"/>
    <s v="IPHONE"/>
    <s v="IPHONE"/>
    <s v="Charger"/>
    <s v="SEL Boelter Circ Desk"/>
    <s v="IPH-BOE-02"/>
  </r>
  <r>
    <x v="54"/>
    <n v="-1"/>
    <s v="UCLA Undergrad"/>
    <s v="Undergraduate"/>
    <d v="2023-03-06T00:00:00"/>
    <s v="IPHONE22"/>
    <s v="IPHONE"/>
    <s v="IPHONE"/>
    <s v="Charger"/>
    <s v="SEL Boelter Circ Desk"/>
    <s v="IPH-BOE-06"/>
  </r>
  <r>
    <x v="54"/>
    <n v="-1"/>
    <s v="UCLA Undergrad"/>
    <s v="Undergraduate"/>
    <d v="2023-03-06T00:00:00"/>
    <s v="IPHONE27"/>
    <s v="IPHONE"/>
    <s v="IPHONE"/>
    <s v="Charger"/>
    <s v="CLICC Circ Desk"/>
    <s v="IPH-YRL-03"/>
  </r>
  <r>
    <x v="54"/>
    <n v="-1"/>
    <s v="UCLA Undergrad"/>
    <s v="Undergraduate"/>
    <d v="2023-03-06T00:00:00"/>
    <s v="IPHONE32"/>
    <s v="IPHONE"/>
    <s v="IPHONE"/>
    <s v="Charger"/>
    <s v="CLICC Circ Desk"/>
    <s v="IPH-YRL-08"/>
  </r>
  <r>
    <x v="54"/>
    <n v="-1"/>
    <s v="UCLA Undergrad"/>
    <s v="Undergraduate"/>
    <d v="2023-03-06T00:00:00"/>
    <s v="IPHONE33"/>
    <s v="IPHONE"/>
    <s v="IPHONE"/>
    <s v="Charger"/>
    <s v="CLICC Circ Desk"/>
    <s v="IPH-YRL-09"/>
  </r>
  <r>
    <x v="54"/>
    <n v="-1"/>
    <s v="UCLA Undergrad"/>
    <s v="Undergraduate"/>
    <d v="2023-03-06T00:00:00"/>
    <s v="IPHONE34"/>
    <s v="IPHONE"/>
    <s v="IPHONE"/>
    <s v="Charger"/>
    <s v="CLICC Circ Desk"/>
    <s v="IPH-YRL-10"/>
  </r>
  <r>
    <x v="54"/>
    <n v="-1"/>
    <s v="UCLA Undergrad"/>
    <s v="Undergraduate"/>
    <d v="2023-03-06T00:00:00"/>
    <s v="IPHONE35"/>
    <s v="IPHONE"/>
    <s v="IPHONE"/>
    <s v="Charger"/>
    <s v="CLICC Circ Desk"/>
    <s v="IPH-YRL-11"/>
  </r>
  <r>
    <x v="54"/>
    <n v="-1"/>
    <s v="UCLA Undergrad"/>
    <s v="Undergraduate"/>
    <d v="2023-03-06T00:00:00"/>
    <s v="IPHONE36"/>
    <s v="IPHONE"/>
    <s v="IPHONE"/>
    <s v="Charger"/>
    <s v="CLICC Circ Desk"/>
    <s v="IPH-YRL-12"/>
  </r>
  <r>
    <x v="54"/>
    <n v="-1"/>
    <s v="UCLA Undergrad"/>
    <s v="Undergraduate"/>
    <d v="2023-03-06T00:00:00"/>
    <s v="IPHONE37"/>
    <s v="IPHONE"/>
    <s v="IPHONE"/>
    <s v="Charger"/>
    <s v="CLICC Circ Desk"/>
    <s v="IPH-YRL-13"/>
  </r>
  <r>
    <x v="54"/>
    <n v="-1"/>
    <s v="UCLA Undergrad"/>
    <s v="Undergraduate"/>
    <d v="2023-03-06T00:00:00"/>
    <s v="IPHONE48"/>
    <s v="IPHONE"/>
    <s v="IPHONE"/>
    <s v="Charger"/>
    <s v="CLICC Circ Desk"/>
    <s v="IPH-POW-04"/>
  </r>
  <r>
    <x v="54"/>
    <n v="-1"/>
    <s v="UCLA Undergrad"/>
    <s v="Undergraduate"/>
    <d v="2023-03-06T00:00:00"/>
    <s v="IPHONE52"/>
    <s v="IPHONE"/>
    <s v="IPHONE"/>
    <s v="Charger"/>
    <s v="CLICC Circ Desk"/>
    <s v="IPH-POW-08"/>
  </r>
  <r>
    <x v="54"/>
    <n v="-1"/>
    <s v="UCLA Undergrad"/>
    <s v="Undergraduate"/>
    <d v="2023-03-06T00:00:00"/>
    <s v="IPHONE54"/>
    <s v="IPHONE"/>
    <s v="IPHONE"/>
    <s v="Charger"/>
    <s v="CLICC Circ Desk"/>
    <s v="IPH-POW-10"/>
  </r>
  <r>
    <x v="54"/>
    <n v="-1"/>
    <s v="UCLA Undergrad"/>
    <s v="Undergraduate"/>
    <d v="2023-03-06T00:00:00"/>
    <s v="IPHONE60"/>
    <s v="IPHONE"/>
    <s v="IPHONE"/>
    <s v="Charger"/>
    <s v="Powell Circ Desk"/>
    <s v="IPH-BIO-04"/>
  </r>
  <r>
    <x v="54"/>
    <n v="-1"/>
    <s v="UCLA Undergrad"/>
    <s v="Undergraduate"/>
    <d v="2023-03-06T00:00:00"/>
    <s v="IPHONE78"/>
    <s v="IPHONE"/>
    <s v="IPHONE"/>
    <s v="Charger"/>
    <s v="CLICC Circ Desk"/>
    <m/>
  </r>
  <r>
    <x v="54"/>
    <n v="-1"/>
    <s v="UCLA Undergrad"/>
    <s v="Undergraduate"/>
    <d v="2023-03-06T00:00:00"/>
    <s v="MACCHRG42"/>
    <s v="MACCHRG"/>
    <s v="MACCHRG"/>
    <s v="Charger"/>
    <s v="CLICC Circ Desk"/>
    <s v="MAGT-YRL-04"/>
  </r>
  <r>
    <x v="54"/>
    <n v="-1"/>
    <s v="UCLA Undergrad"/>
    <s v="Undergraduate"/>
    <d v="2023-03-06T00:00:00"/>
    <s v="MACCHRG63"/>
    <s v="MACCHRG"/>
    <s v="MACCHRG"/>
    <s v="Charger"/>
    <s v="Biomed Circ Desk"/>
    <s v="MAGT-BIO-02"/>
  </r>
  <r>
    <x v="54"/>
    <n v="-1"/>
    <s v="UCLA Undergrad"/>
    <s v="Undergraduate"/>
    <d v="2023-03-06T00:00:00"/>
    <s v="MACUSBC05"/>
    <s v="MACUSBC"/>
    <s v="MACUSBC"/>
    <s v="Charger"/>
    <s v="CLICC Circ Desk"/>
    <s v="USBC-YRL-01"/>
  </r>
  <r>
    <x v="54"/>
    <n v="-1"/>
    <s v="UCLA Undergrad"/>
    <s v="Undergraduate"/>
    <d v="2023-03-06T00:00:00"/>
    <s v="MACUSBC06"/>
    <s v="MACUSBC"/>
    <s v="MACUSBC"/>
    <s v="Charger"/>
    <s v="CLICC Circ Desk"/>
    <s v="USBC-YRL-02"/>
  </r>
  <r>
    <x v="54"/>
    <n v="-1"/>
    <s v="UCLA Undergrad"/>
    <s v="Undergraduate"/>
    <d v="2023-03-06T00:00:00"/>
    <s v="MACUSBC08"/>
    <s v="MACUSBC"/>
    <s v="MACUSBC"/>
    <s v="Charger"/>
    <s v="CLICC Circ Desk"/>
    <s v="USBC-YRL-04"/>
  </r>
  <r>
    <x v="54"/>
    <n v="-1"/>
    <s v="UCLA Undergrad"/>
    <s v="Undergraduate"/>
    <d v="2023-03-06T00:00:00"/>
    <s v="MACUSBC09"/>
    <s v="MACUSBC"/>
    <s v="MACUSBC"/>
    <s v="Charger"/>
    <s v="CLICC Circ Desk"/>
    <s v="USBC-YRL-05"/>
  </r>
  <r>
    <x v="54"/>
    <n v="-1"/>
    <s v="UCLA Undergrad"/>
    <s v="Undergraduate"/>
    <d v="2023-03-06T00:00:00"/>
    <s v="MACUSBC20"/>
    <s v="MACUSBC"/>
    <s v="MACUSBC"/>
    <s v="Charger"/>
    <s v="CLICC Circ Desk"/>
    <s v="USBC-POW-03"/>
  </r>
  <r>
    <x v="54"/>
    <n v="-1"/>
    <s v="UCLA Undergrad"/>
    <s v="Undergraduate"/>
    <d v="2023-03-06T00:00:00"/>
    <s v="MACUSBC23"/>
    <s v="MACUSBC"/>
    <s v="MACUSBC"/>
    <s v="Charger"/>
    <s v="CLICC Circ Desk"/>
    <s v="USBC-POW-06"/>
  </r>
  <r>
    <x v="54"/>
    <n v="-1"/>
    <s v="UCLA Undergrad"/>
    <s v="Undergraduate"/>
    <d v="2023-03-06T00:00:00"/>
    <s v="MACUSBC24"/>
    <s v="MACUSBC"/>
    <s v="MACUSBC"/>
    <s v="Charger"/>
    <s v="CLICC Circ Desk"/>
    <s v="USBC-POW-07"/>
  </r>
  <r>
    <x v="54"/>
    <n v="-1"/>
    <s v="UCLA Undergrad"/>
    <s v="Undergraduate"/>
    <d v="2023-03-06T00:00:00"/>
    <s v="MACUSBC27"/>
    <s v="MACUSBC"/>
    <s v="MACUSBC"/>
    <s v="Charger"/>
    <s v="CLICC Circ Desk"/>
    <s v="USBC-POW-10"/>
  </r>
  <r>
    <x v="54"/>
    <n v="-1"/>
    <s v="UCLA Undergrad"/>
    <s v="Undergraduate"/>
    <d v="2023-03-06T00:00:00"/>
    <s v="MACUSBC30"/>
    <s v="MACUSBC"/>
    <s v="MACUSBC"/>
    <s v="Charger"/>
    <s v="CLICC Circ Desk"/>
    <m/>
  </r>
  <r>
    <x v="54"/>
    <n v="-1"/>
    <s v="UCLA Undergrad"/>
    <s v="Undergraduate"/>
    <d v="2023-03-06T00:00:00"/>
    <s v="OMNI15"/>
    <s v="OMNI"/>
    <s v="OMNI"/>
    <s v="Charger"/>
    <s v="SEL Boelter Circ Desk"/>
    <s v="OMN-BOE-05"/>
  </r>
  <r>
    <x v="54"/>
    <n v="-1"/>
    <s v="UCLA Undergrad"/>
    <s v="Undergraduate"/>
    <d v="2023-03-06T00:00:00"/>
    <s v="OMNI17"/>
    <s v="OMNI"/>
    <s v="OMNI"/>
    <s v="Charger"/>
    <s v="SEL Boelter Circ Desk"/>
    <s v="OMN-BOE-07"/>
  </r>
  <r>
    <x v="54"/>
    <n v="-1"/>
    <s v="UCLA Undergrad"/>
    <s v="Undergraduate"/>
    <d v="2023-03-06T00:00:00"/>
    <s v="OMNI19"/>
    <s v="OMNI"/>
    <s v="OMNI"/>
    <s v="Charger"/>
    <s v="SEL Boelter Circ Desk"/>
    <s v="OMN-BOE-09"/>
  </r>
  <r>
    <x v="54"/>
    <n v="-1"/>
    <s v="UCLA Undergrad"/>
    <s v="Undergraduate"/>
    <d v="2023-03-06T00:00:00"/>
    <s v="OMNI26"/>
    <s v="OMNI"/>
    <s v="OMNI"/>
    <s v="Charger"/>
    <s v="Music Circ Desk"/>
    <s v="OMN-MUS-06"/>
  </r>
  <r>
    <x v="54"/>
    <n v="-1"/>
    <s v="UCLA Undergrad"/>
    <s v="Undergraduate"/>
    <d v="2023-03-06T00:00:00"/>
    <s v="OMNI28"/>
    <s v="OMNI"/>
    <s v="OMNI"/>
    <s v="Charger"/>
    <s v="Music Circ Desk"/>
    <s v="OMN-MUS-08"/>
  </r>
  <r>
    <x v="54"/>
    <n v="-1"/>
    <s v="UCLA Undergrad"/>
    <s v="Undergraduate"/>
    <d v="2023-03-06T00:00:00"/>
    <s v="OMNI34"/>
    <s v="OMNI"/>
    <s v="OMNI"/>
    <s v="Charger"/>
    <s v="CLICC Circ Desk"/>
    <s v="OMN-YRL-04"/>
  </r>
  <r>
    <x v="54"/>
    <n v="-1"/>
    <s v="UCLA Undergrad"/>
    <s v="Undergraduate"/>
    <d v="2023-03-06T00:00:00"/>
    <s v="UHDMI21"/>
    <s v="UHDMI"/>
    <s v="UHDMI"/>
    <s v="Cable"/>
    <s v="CLICC Circ Desk"/>
    <m/>
  </r>
  <r>
    <x v="54"/>
    <n v="-1"/>
    <s v="UCLA Undergrad"/>
    <s v="Undergraduate"/>
    <d v="2023-03-06T00:00:00"/>
    <s v="UVGA02"/>
    <s v="UVGA"/>
    <s v="UVGA"/>
    <s v="Cable"/>
    <s v="Music Circ Desk"/>
    <s v="UVGA-MUS-02"/>
  </r>
  <r>
    <x v="54"/>
    <n v="-1"/>
    <s v="UCLA Undergrad"/>
    <s v="Undergraduate"/>
    <d v="2023-03-06T00:00:00"/>
    <s v="UVGA20"/>
    <s v="UVGA"/>
    <s v="UVGA"/>
    <s v="Cable"/>
    <s v="CLICC Circ Desk"/>
    <m/>
  </r>
  <r>
    <x v="54"/>
    <n v="-1"/>
    <s v="UCLA Undergrad"/>
    <s v="Undergraduate"/>
    <d v="2023-03-06T00:00:00"/>
    <s v="WALLADPT03"/>
    <s v="WALLADPT"/>
    <s v="WALLADPT"/>
    <s v="Charger"/>
    <s v="SEL Boelter Circ Desk"/>
    <s v="ADP-BOE-01"/>
  </r>
  <r>
    <x v="54"/>
    <n v="-1"/>
    <s v="UCLA Undergrad"/>
    <s v="Undergraduate"/>
    <d v="2023-03-06T00:00:00"/>
    <s v="WALLADPT05"/>
    <s v="WALLADPT"/>
    <s v="WALLADPT"/>
    <s v="Charger"/>
    <s v="SEL Boelter Circ Desk"/>
    <s v="ADP-BOE-03"/>
  </r>
  <r>
    <x v="54"/>
    <n v="-1"/>
    <s v="UCLA Undergrad"/>
    <s v="Undergraduate"/>
    <d v="2023-03-06T00:00:00"/>
    <s v="WALLADPT12"/>
    <s v="WALLADPT"/>
    <s v="WALLADPT"/>
    <s v="Charger"/>
    <s v="CLICC Circ Desk"/>
    <s v="ADP-POW-01"/>
  </r>
  <r>
    <x v="54"/>
    <n v="-1"/>
    <s v="UCLA Undergrad"/>
    <s v="Undergraduate"/>
    <d v="2023-03-06T00:00:00"/>
    <s v="WALLADPT24"/>
    <s v="WALLADPT"/>
    <s v="WALLADPT"/>
    <s v="Charger"/>
    <s v="CLICC Circ Desk"/>
    <s v="ADP-YRL-01"/>
  </r>
  <r>
    <x v="54"/>
    <n v="-1"/>
    <s v="UCLA Undergrad"/>
    <s v="Undergraduate"/>
    <d v="2023-03-06T00:00:00"/>
    <s v="WALLADPT31"/>
    <s v="WALLADPT"/>
    <s v="WALLADPT"/>
    <s v="Charger"/>
    <s v="CLICC Circ Desk"/>
    <m/>
  </r>
  <r>
    <x v="54"/>
    <n v="-1"/>
    <s v="UCLA Undergrad"/>
    <s v="Undergraduate"/>
    <d v="2023-03-06T00:00:00"/>
    <s v="WALLADPT32"/>
    <s v="WALLADPT"/>
    <s v="WALLADPT"/>
    <s v="Charger"/>
    <s v="CLICC Circ Desk"/>
    <m/>
  </r>
  <r>
    <x v="54"/>
    <n v="-1"/>
    <s v="UCLA Undergrad"/>
    <s v="Undergraduate"/>
    <d v="2023-03-06T00:00:00"/>
    <s v="WALLADPT33"/>
    <s v="WALLADPT"/>
    <s v="WALLADPT"/>
    <s v="Charger"/>
    <s v="CLICC Circ Desk"/>
    <m/>
  </r>
  <r>
    <x v="54"/>
    <n v="-1"/>
    <s v="UCLA Undergrad"/>
    <s v="Undergraduate"/>
    <d v="2023-03-06T00:00:00"/>
    <s v="WALLADPT39"/>
    <s v="WALLADPT"/>
    <s v="WALLADPT"/>
    <s v="Charger"/>
    <s v="CLICC Circ Desk"/>
    <m/>
  </r>
  <r>
    <x v="54"/>
    <n v="-1"/>
    <s v="UCLA Undergrad"/>
    <s v="Undergraduate"/>
    <d v="2023-03-06T00:00:00"/>
    <s v="WALLADPT40"/>
    <s v="WALLADPT"/>
    <s v="WALLADPT"/>
    <s v="Charger"/>
    <s v="CLICC Circ Desk"/>
    <m/>
  </r>
  <r>
    <x v="54"/>
    <n v="-1"/>
    <s v="UCLA Undergrad"/>
    <s v="Undergraduate"/>
    <d v="2023-03-06T00:00:00"/>
    <s v="WALLADPT41"/>
    <s v="WALLADPT"/>
    <s v="WALLADPT"/>
    <s v="Charger"/>
    <s v="CLICC Circ Desk"/>
    <m/>
  </r>
  <r>
    <x v="54"/>
    <n v="-1"/>
    <s v="UCLA Undergrad"/>
    <s v="Undergraduate"/>
    <d v="2023-03-06T00:00:00"/>
    <s v="WALLADPT45"/>
    <s v="WALLADPT"/>
    <s v="WALLADPT"/>
    <s v="Charger"/>
    <s v="CLICC Circ Desk"/>
    <m/>
  </r>
  <r>
    <x v="54"/>
    <n v="-1"/>
    <s v="UCLA Undergrad"/>
    <s v="Undergraduate"/>
    <d v="2023-03-06T00:00:00"/>
    <s v="WALLADPT47"/>
    <s v="WALLADPT"/>
    <s v="WALLADPT"/>
    <s v="Charger"/>
    <s v="CLICC Circ Desk"/>
    <m/>
  </r>
  <r>
    <x v="54"/>
    <n v="-1"/>
    <s v="UCLA Undergrad"/>
    <s v="Undergraduate"/>
    <d v="2023-03-06T00:00:00"/>
    <s v="WALLADPT48"/>
    <s v="WALLADPT"/>
    <s v="WALLADPT"/>
    <s v="Charger"/>
    <s v="CLICC Circ Desk"/>
    <m/>
  </r>
  <r>
    <x v="54"/>
    <n v="-1"/>
    <s v="UCLA Undergrad"/>
    <s v="Undergraduate"/>
    <d v="2023-03-07T00:00:00"/>
    <s v="IPHONE63"/>
    <s v="IPHONE"/>
    <s v="IPHONE"/>
    <s v="Charger"/>
    <s v="Default Circulation Desk"/>
    <m/>
  </r>
  <r>
    <x v="54"/>
    <n v="-1"/>
    <s v="UCLA Undergrad"/>
    <s v="Undergraduate"/>
    <d v="2023-03-13T00:00:00"/>
    <s v="CBK190"/>
    <s v="CBK"/>
    <s v="ChromeBook"/>
    <s v="Device"/>
    <s v="Biomed Circ Desk"/>
    <s v="CBK-BIO-01"/>
  </r>
  <r>
    <x v="54"/>
    <n v="-1"/>
    <s v="UCLA Undergrad"/>
    <s v="Undergraduate"/>
    <d v="2023-03-13T00:00:00"/>
    <s v="CLICC-ML-0039"/>
    <s v="CLICC-ML"/>
    <s v="MacBook"/>
    <s v="Device"/>
    <s v="CLICC Circ Desk"/>
    <s v="ITS MacBook 83"/>
  </r>
  <r>
    <x v="54"/>
    <n v="-1"/>
    <s v="UCLA Undergrad"/>
    <s v="Undergraduate"/>
    <d v="2023-03-13T00:00:00"/>
    <s v="CLICC-ML-0068"/>
    <s v="CLICC-ML"/>
    <s v="MacBook"/>
    <s v="Device"/>
    <s v="CLICC Circ Desk"/>
    <s v="ITS MacBook 78"/>
  </r>
  <r>
    <x v="54"/>
    <n v="-1"/>
    <s v="UCLA Undergrad"/>
    <s v="Undergraduate"/>
    <d v="2023-03-13T00:00:00"/>
    <s v="CLICC-ML-0091"/>
    <s v="CLICC-ML"/>
    <s v="MacBook"/>
    <s v="Device"/>
    <s v="CLICC Circ Desk"/>
    <s v="ITS MacBook 135"/>
  </r>
  <r>
    <x v="54"/>
    <n v="-1"/>
    <s v="UCLA Undergrad"/>
    <s v="Undergraduate"/>
    <d v="2023-03-13T00:00:00"/>
    <s v="CLICC-ML-0106"/>
    <s v="CLICC-ML"/>
    <s v="MacBook"/>
    <s v="Device"/>
    <s v="CLICC Circ Desk"/>
    <s v="ITS MacBook 102"/>
  </r>
  <r>
    <x v="54"/>
    <n v="-1"/>
    <s v="UCLA Undergrad"/>
    <s v="Undergraduate"/>
    <d v="2023-03-13T00:00:00"/>
    <s v="CLICC-ML-2089"/>
    <s v="CLICC-ML"/>
    <s v="MacBook"/>
    <s v="Device"/>
    <s v="CLICC Circ Desk"/>
    <s v="CLICC-ML-2089"/>
  </r>
  <r>
    <x v="54"/>
    <n v="-1"/>
    <s v="UCLA Undergrad"/>
    <s v="Undergraduate"/>
    <d v="2023-03-13T00:00:00"/>
    <s v="CLICC-ML-2092"/>
    <s v="CLICC-ML"/>
    <s v="MacBook"/>
    <s v="Device"/>
    <s v="CLICC Circ Desk"/>
    <s v="CLICC-ML-2092"/>
  </r>
  <r>
    <x v="54"/>
    <n v="-1"/>
    <s v="UCLA Undergrad"/>
    <s v="Undergraduate"/>
    <d v="2023-03-13T00:00:00"/>
    <s v="CLICC-MM-0124"/>
    <s v="CLICC-MM"/>
    <s v="iPad"/>
    <s v="Device"/>
    <s v="CLICC Circ Desk"/>
    <s v="ITS iPad 257"/>
  </r>
  <r>
    <x v="54"/>
    <n v="-1"/>
    <s v="UCLA Undergrad"/>
    <s v="Undergraduate"/>
    <d v="2023-03-13T00:00:00"/>
    <s v="HP-033"/>
    <s v="HP"/>
    <s v="HP Laptop"/>
    <s v="Device"/>
    <s v="CLICC Circ Desk"/>
    <s v="WL-GEO-003"/>
  </r>
  <r>
    <x v="54"/>
    <n v="-1"/>
    <s v="UCLA Undergrad"/>
    <s v="Undergraduate"/>
    <d v="2023-03-13T00:00:00"/>
    <s v="HP010"/>
    <s v="HP"/>
    <s v="HP Laptop"/>
    <s v="Device"/>
    <s v="CLICC Circ Desk"/>
    <s v="WL-BIO-10"/>
  </r>
  <r>
    <x v="54"/>
    <n v="-1"/>
    <s v="UCLA Undergrad"/>
    <s v="Undergraduate"/>
    <d v="2023-03-13T00:00:00"/>
    <s v="HP111"/>
    <s v="HP"/>
    <s v="HP Laptop"/>
    <s v="Device"/>
    <s v="CLICC Circ Desk"/>
    <s v="W-POW-20"/>
  </r>
  <r>
    <x v="54"/>
    <n v="-1"/>
    <s v="UCLA Undergrad"/>
    <s v="Undergraduate"/>
    <d v="2023-03-14T00:00:00"/>
    <s v="HP-120"/>
    <s v="HP"/>
    <s v="HP Laptop"/>
    <s v="Device"/>
    <s v="CLICC Circ Desk"/>
    <s v="WL-PC2-09"/>
  </r>
  <r>
    <x v="54"/>
    <n v="-1"/>
    <s v="UCLA Undergrad"/>
    <s v="Undergraduate"/>
    <d v="2023-03-19T00:00:00"/>
    <s v="CLICC-MM-0059"/>
    <s v="CLICC-MM"/>
    <s v="iPad"/>
    <s v="Device"/>
    <s v="CLICC Circ Desk"/>
    <s v="ITS iPad 38"/>
  </r>
  <r>
    <x v="54"/>
    <n v="-1"/>
    <s v="UCLA Undergrad"/>
    <s v="Undergraduate"/>
    <d v="2023-03-20T00:00:00"/>
    <s v="CLICC-ML-0032"/>
    <s v="CLICC-ML"/>
    <s v="MacBook"/>
    <s v="Device"/>
    <s v="CLICC Circ Desk"/>
    <s v="ITS MacBook 123"/>
  </r>
  <r>
    <x v="54"/>
    <n v="-1"/>
    <s v="UCLA Undergrad"/>
    <s v="Undergraduate"/>
    <d v="2023-03-20T00:00:00"/>
    <s v="CLICC-ML-0041"/>
    <s v="CLICC-ML"/>
    <s v="MacBook"/>
    <s v="Device"/>
    <s v="CLICC Circ Desk"/>
    <s v="ITS MacBook 70"/>
  </r>
  <r>
    <x v="54"/>
    <n v="-1"/>
    <s v="UCLA Undergrad"/>
    <s v="Undergraduate"/>
    <d v="2023-03-20T00:00:00"/>
    <s v="CLICC-ML-0107"/>
    <s v="CLICC-ML"/>
    <s v="MacBook"/>
    <s v="Device"/>
    <s v="CLICC Circ Desk"/>
    <s v="ITS MacBook 32"/>
  </r>
  <r>
    <x v="54"/>
    <n v="-1"/>
    <s v="UCLA Undergrad"/>
    <s v="Undergraduate"/>
    <d v="2023-03-20T00:00:00"/>
    <s v="CLICC-ML-2026"/>
    <s v="CLICC-ML"/>
    <s v="MacBook"/>
    <s v="Device"/>
    <s v="CLICC Circ Desk"/>
    <s v="CLICC-ML-2026"/>
  </r>
  <r>
    <x v="54"/>
    <n v="-1"/>
    <s v="UCLA Undergrad"/>
    <s v="Undergraduate"/>
    <d v="2023-03-20T00:00:00"/>
    <s v="CLICC-ML-2083"/>
    <s v="CLICC-ML"/>
    <s v="MacBook"/>
    <s v="Device"/>
    <s v="CLICC Circ Desk"/>
    <s v="CLICC-ML-2083"/>
  </r>
  <r>
    <x v="54"/>
    <n v="-1"/>
    <s v="UCLA Undergrad"/>
    <s v="Undergraduate"/>
    <d v="2023-03-20T00:00:00"/>
    <s v="CLICC-MM-0131"/>
    <s v="CLICC-MM"/>
    <s v="iPad"/>
    <s v="Device"/>
    <s v="CLICC Circ Desk"/>
    <s v="ITS iPad 232"/>
  </r>
  <r>
    <x v="54"/>
    <n v="-1"/>
    <s v="UCLA Undergrad"/>
    <s v="Undergraduate"/>
    <d v="2023-03-20T00:00:00"/>
    <s v="HP158"/>
    <s v="HP"/>
    <s v="HP Laptop"/>
    <s v="Device"/>
    <s v="CLICC Circ Desk"/>
    <s v="WL-LAB-07"/>
  </r>
  <r>
    <x v="54"/>
    <n v="6200891840006530"/>
    <s v="UCLA Undergrad"/>
    <s v="Undergraduate"/>
    <d v="2023-03-20T00:00:00"/>
    <s v="CLICC-MM-0092"/>
    <s v="CLICC-MM"/>
    <s v="iPad"/>
    <s v="Device"/>
    <s v="CLICC Circ Desk"/>
    <s v="ITS iPad 7"/>
  </r>
  <r>
    <x v="54"/>
    <n v="6201334700006530"/>
    <s v="UCLA Undergrad"/>
    <s v="Undergraduate"/>
    <d v="2023-03-20T00:00:00"/>
    <s v="HP161"/>
    <s v="HP"/>
    <s v="HP Laptop"/>
    <s v="Device"/>
    <s v="CLICC Circ Desk"/>
    <s v="WL-LAB-10"/>
  </r>
  <r>
    <x v="55"/>
    <n v="-1"/>
    <s v="External 10"/>
    <s v="External 10 + Access"/>
    <d v="2023-03-07T00:00:00"/>
    <s v="CBK003"/>
    <s v="CBK"/>
    <s v="ChromeBook"/>
    <s v="Device"/>
    <s v="Biomed Circ Desk"/>
    <s v="CBK-003"/>
  </r>
  <r>
    <x v="55"/>
    <n v="-1"/>
    <s v="UCLA Graduate"/>
    <s v="Graduate"/>
    <d v="2023-03-07T00:00:00"/>
    <s v="HDMIC15"/>
    <s v="HDMIC"/>
    <s v="HDMIC"/>
    <s v="Cable"/>
    <s v="CLICC Circ Desk"/>
    <s v="HDMC-YRL-07"/>
  </r>
  <r>
    <x v="55"/>
    <n v="-1"/>
    <s v="UCLA Graduate"/>
    <s v="Graduate"/>
    <d v="2023-03-07T00:00:00"/>
    <s v="HDMIC17"/>
    <s v="HDMIC"/>
    <s v="HDMIC"/>
    <s v="Cable"/>
    <s v="CLICC Circ Desk"/>
    <s v="HDMC-YRL-09"/>
  </r>
  <r>
    <x v="55"/>
    <n v="-1"/>
    <s v="UCLA Graduate"/>
    <s v="Graduate"/>
    <d v="2023-03-07T00:00:00"/>
    <s v="HDMIC18"/>
    <s v="HDMIC"/>
    <s v="HDMIC"/>
    <s v="Cable"/>
    <s v="CLICC Circ Desk"/>
    <s v="HDMC-YRL-10"/>
  </r>
  <r>
    <x v="55"/>
    <n v="-1"/>
    <s v="UCLA Graduate"/>
    <s v="Graduate"/>
    <d v="2023-03-07T00:00:00"/>
    <s v="HPUSBC07"/>
    <s v="HPUSBC"/>
    <s v="HPUSBC"/>
    <s v="Charger"/>
    <s v="SEL Boelter Circ Desk"/>
    <m/>
  </r>
  <r>
    <x v="55"/>
    <n v="-1"/>
    <s v="UCLA Graduate"/>
    <s v="Graduate"/>
    <d v="2023-03-07T00:00:00"/>
    <s v="HPUSBC09"/>
    <s v="HPUSBC"/>
    <s v="HPUSBC"/>
    <s v="Charger"/>
    <s v="SEL Boelter Circ Desk"/>
    <m/>
  </r>
  <r>
    <x v="55"/>
    <n v="-1"/>
    <s v="UCLA Graduate"/>
    <s v="Graduate"/>
    <d v="2023-03-07T00:00:00"/>
    <s v="IPHONE21"/>
    <s v="IPHONE"/>
    <s v="IPHONE"/>
    <s v="Charger"/>
    <s v="SEL Boelter Circ Desk"/>
    <s v="IPH-BOE-05"/>
  </r>
  <r>
    <x v="55"/>
    <n v="-1"/>
    <s v="UCLA Graduate"/>
    <s v="Graduate"/>
    <d v="2023-03-07T00:00:00"/>
    <s v="IPHONE22"/>
    <s v="IPHONE"/>
    <s v="IPHONE"/>
    <s v="Charger"/>
    <s v="SEL Boelter Circ Desk"/>
    <s v="IPH-BOE-06"/>
  </r>
  <r>
    <x v="55"/>
    <n v="-1"/>
    <s v="UCLA Graduate"/>
    <s v="Graduate"/>
    <d v="2023-03-07T00:00:00"/>
    <s v="IPHONE33"/>
    <s v="IPHONE"/>
    <s v="IPHONE"/>
    <s v="Charger"/>
    <s v="CLICC Circ Desk"/>
    <s v="IPH-YRL-09"/>
  </r>
  <r>
    <x v="55"/>
    <n v="-1"/>
    <s v="UCLA Graduate"/>
    <s v="Graduate"/>
    <d v="2023-03-07T00:00:00"/>
    <s v="IPHONE44"/>
    <s v="IPHONE"/>
    <s v="IPHONE"/>
    <s v="Charger"/>
    <s v="CLICC Circ Desk"/>
    <m/>
  </r>
  <r>
    <x v="55"/>
    <n v="-1"/>
    <s v="UCLA Graduate"/>
    <s v="Graduate"/>
    <d v="2023-03-07T00:00:00"/>
    <s v="IPHONE52"/>
    <s v="IPHONE"/>
    <s v="IPHONE"/>
    <s v="Charger"/>
    <s v="CLICC Circ Desk"/>
    <s v="IPH-POW-08"/>
  </r>
  <r>
    <x v="55"/>
    <n v="-1"/>
    <s v="UCLA Graduate"/>
    <s v="Graduate"/>
    <d v="2023-03-07T00:00:00"/>
    <s v="IPHONE58"/>
    <s v="IPHONE"/>
    <s v="IPHONE"/>
    <s v="Charger"/>
    <s v="Biomed Circ Desk"/>
    <s v="IPH-BIO-02"/>
  </r>
  <r>
    <x v="55"/>
    <n v="-1"/>
    <s v="UCLA Graduate"/>
    <s v="Graduate"/>
    <d v="2023-03-07T00:00:00"/>
    <s v="IPHONE60"/>
    <s v="IPHONE"/>
    <s v="IPHONE"/>
    <s v="Charger"/>
    <s v="Biomed Circ Desk"/>
    <s v="IPH-BIO-04"/>
  </r>
  <r>
    <x v="55"/>
    <n v="-1"/>
    <s v="UCLA Graduate"/>
    <s v="Graduate"/>
    <d v="2023-03-07T00:00:00"/>
    <s v="MACUSBC05"/>
    <s v="MACUSBC"/>
    <s v="MACUSBC"/>
    <s v="Charger"/>
    <s v="CLICC Circ Desk"/>
    <s v="USBC-YRL-01"/>
  </r>
  <r>
    <x v="55"/>
    <n v="-1"/>
    <s v="UCLA Graduate"/>
    <s v="Graduate"/>
    <d v="2023-03-07T00:00:00"/>
    <s v="MACUSBC20"/>
    <s v="MACUSBC"/>
    <s v="MACUSBC"/>
    <s v="Charger"/>
    <s v="CLICC Circ Desk"/>
    <s v="USBC-POW-03"/>
  </r>
  <r>
    <x v="55"/>
    <n v="-1"/>
    <s v="UCLA Graduate"/>
    <s v="Graduate"/>
    <d v="2023-03-07T00:00:00"/>
    <s v="MACUSBC23"/>
    <s v="MACUSBC"/>
    <s v="MACUSBC"/>
    <s v="Charger"/>
    <s v="CLICC Circ Desk"/>
    <s v="USBC-POW-06"/>
  </r>
  <r>
    <x v="55"/>
    <n v="-1"/>
    <s v="UCLA Graduate"/>
    <s v="Graduate"/>
    <d v="2023-03-07T00:00:00"/>
    <s v="MACUSBC24"/>
    <s v="MACUSBC"/>
    <s v="MACUSBC"/>
    <s v="Charger"/>
    <s v="CLICC Circ Desk"/>
    <s v="USBC-POW-07"/>
  </r>
  <r>
    <x v="55"/>
    <n v="-1"/>
    <s v="UCLA Graduate"/>
    <s v="Graduate"/>
    <d v="2023-03-07T00:00:00"/>
    <s v="MACUSBC25"/>
    <s v="MACUSBC"/>
    <s v="MACUSBC"/>
    <s v="Charger"/>
    <s v="CLICC Circ Desk"/>
    <s v="USBC-POW-08"/>
  </r>
  <r>
    <x v="55"/>
    <n v="-1"/>
    <s v="UCLA Graduate"/>
    <s v="Graduate"/>
    <d v="2023-03-07T00:00:00"/>
    <s v="MACUSBC30"/>
    <s v="MACUSBC"/>
    <s v="MACUSBC"/>
    <s v="Charger"/>
    <s v="CLICC Circ Desk"/>
    <m/>
  </r>
  <r>
    <x v="55"/>
    <n v="-1"/>
    <s v="UCLA Graduate"/>
    <s v="Graduate"/>
    <d v="2023-03-07T00:00:00"/>
    <s v="UHDMI08"/>
    <s v="UHDMI"/>
    <s v="UHDMI"/>
    <s v="Cable"/>
    <s v="CLICC Circ Desk"/>
    <s v="UHDM-YRL-01"/>
  </r>
  <r>
    <x v="55"/>
    <n v="-1"/>
    <s v="UCLA Graduate"/>
    <s v="Graduate"/>
    <d v="2023-03-07T00:00:00"/>
    <s v="UVGA15"/>
    <s v="UVGA"/>
    <s v="UVGA"/>
    <s v="Cable"/>
    <s v="CLICC Circ Desk"/>
    <m/>
  </r>
  <r>
    <x v="55"/>
    <n v="-1"/>
    <s v="UCLA Graduate"/>
    <s v="Graduate"/>
    <d v="2023-03-07T00:00:00"/>
    <s v="UVGA16"/>
    <s v="UVGA"/>
    <s v="UVGA"/>
    <s v="Cable"/>
    <s v="CLICC Circ Desk"/>
    <m/>
  </r>
  <r>
    <x v="55"/>
    <n v="-1"/>
    <s v="UCLA Graduate"/>
    <s v="Graduate"/>
    <d v="2023-03-07T00:00:00"/>
    <s v="WALLADPT06"/>
    <s v="WALLADPT"/>
    <s v="WALLADPT"/>
    <s v="Charger"/>
    <s v="SEL Boelter Circ Desk"/>
    <s v="ADP-BOE-04"/>
  </r>
  <r>
    <x v="55"/>
    <n v="-1"/>
    <s v="UCLA Graduate"/>
    <s v="Graduate"/>
    <d v="2023-03-07T00:00:00"/>
    <s v="WALLADPT08"/>
    <s v="WALLADPT"/>
    <s v="WALLADPT"/>
    <s v="Charger"/>
    <s v="SEL Boelter Circ Desk"/>
    <s v="ADP-BOE-06"/>
  </r>
  <r>
    <x v="55"/>
    <n v="-1"/>
    <s v="UCLA Graduate"/>
    <s v="Graduate"/>
    <d v="2023-03-07T00:00:00"/>
    <s v="WALLADPT12"/>
    <s v="WALLADPT"/>
    <s v="WALLADPT"/>
    <s v="Charger"/>
    <s v="CLICC Circ Desk"/>
    <s v="ADP-POW-01"/>
  </r>
  <r>
    <x v="55"/>
    <n v="-1"/>
    <s v="UCLA Graduate"/>
    <s v="Graduate"/>
    <d v="2023-03-07T00:00:00"/>
    <s v="WALLADPT21"/>
    <s v="WALLADPT"/>
    <s v="WALLADPT"/>
    <s v="Charger"/>
    <s v="Biomed Circ Desk"/>
    <s v="ADP-BIO-05"/>
  </r>
  <r>
    <x v="55"/>
    <n v="-1"/>
    <s v="UCLA Graduate"/>
    <s v="Graduate"/>
    <d v="2023-03-07T00:00:00"/>
    <s v="WALLADPT33"/>
    <s v="WALLADPT"/>
    <s v="WALLADPT"/>
    <s v="Charger"/>
    <s v="CLICC Circ Desk"/>
    <m/>
  </r>
  <r>
    <x v="55"/>
    <n v="-1"/>
    <s v="UCLA Graduate"/>
    <s v="Graduate"/>
    <d v="2023-03-07T00:00:00"/>
    <s v="WALLADPT48"/>
    <s v="WALLADPT"/>
    <s v="WALLADPT"/>
    <s v="Charger"/>
    <s v="CLICC Circ Desk"/>
    <m/>
  </r>
  <r>
    <x v="55"/>
    <n v="-1"/>
    <s v="UCLA Graduate"/>
    <s v="Graduate"/>
    <d v="2023-03-14T00:00:00"/>
    <s v="CBK199"/>
    <s v="CBK"/>
    <s v="ChromeBook"/>
    <s v="Device"/>
    <s v="Biomed Circ Desk"/>
    <s v="CBK-BIO-10"/>
  </r>
  <r>
    <x v="55"/>
    <n v="-1"/>
    <s v="UCLA Graduate"/>
    <s v="Graduate"/>
    <d v="2023-03-14T00:00:00"/>
    <s v="CLICC-MM-0095"/>
    <s v="CLICC-MM"/>
    <s v="iPad"/>
    <s v="Device"/>
    <s v="CLICC Circ Desk"/>
    <s v="ITS iPad 41"/>
  </r>
  <r>
    <x v="55"/>
    <n v="-1"/>
    <s v="UCLA Graduate"/>
    <s v="Graduate"/>
    <d v="2023-03-21T00:00:00"/>
    <s v="CBK407"/>
    <s v="CBK"/>
    <s v="ChromeBook"/>
    <s v="Device"/>
    <s v="CLICC Circ Desk"/>
    <s v="CBK-CLICC-158"/>
  </r>
  <r>
    <x v="55"/>
    <n v="-1"/>
    <s v="UCLA Graduate"/>
    <s v="Graduate"/>
    <d v="2023-03-21T00:00:00"/>
    <s v="CLICC-ML-2096"/>
    <s v="CLICC-ML"/>
    <s v="MacBook"/>
    <s v="Device"/>
    <s v="CLICC Circ Desk"/>
    <s v="CLICC-ML-2096"/>
  </r>
  <r>
    <x v="55"/>
    <n v="-1"/>
    <s v="UCLA Graduate"/>
    <s v="Graduate"/>
    <d v="2023-03-21T00:00:00"/>
    <s v="HP-103"/>
    <s v="HP"/>
    <s v="HP Laptop"/>
    <s v="Device"/>
    <s v="CLICC Circ Desk"/>
    <s v="W-POW-12"/>
  </r>
  <r>
    <x v="55"/>
    <n v="-1"/>
    <s v="UCLA Graduate"/>
    <s v="Graduate"/>
    <d v="2023-03-21T00:00:00"/>
    <s v="HP-128"/>
    <s v="HP"/>
    <s v="HP Laptop"/>
    <s v="Device"/>
    <s v="CLICC Circ Desk"/>
    <s v="WL-PC2-17"/>
  </r>
  <r>
    <x v="55"/>
    <n v="-1"/>
    <s v="UCLA Graduate"/>
    <s v="Graduate"/>
    <d v="2023-03-28T00:00:00"/>
    <s v="HP096"/>
    <s v="HP"/>
    <s v="HP Laptop"/>
    <s v="Device"/>
    <s v="CLICC Circ Desk"/>
    <s v="WL-POW-05"/>
  </r>
  <r>
    <x v="55"/>
    <n v="-1"/>
    <s v="UCLA Law Grad"/>
    <s v="Graduate"/>
    <d v="2023-03-07T00:00:00"/>
    <s v="MACUSBC06"/>
    <s v="MACUSBC"/>
    <s v="MACUSBC"/>
    <s v="Charger"/>
    <s v="CLICC Circ Desk"/>
    <s v="USBC-YRL-02"/>
  </r>
  <r>
    <x v="55"/>
    <n v="-1"/>
    <s v="UCLA Staff"/>
    <s v="Staff"/>
    <d v="2023-03-14T00:00:00"/>
    <s v="HP157"/>
    <s v="HP"/>
    <s v="HP Laptop"/>
    <s v="Device"/>
    <s v="CLICC Circ Desk"/>
    <s v="WL-LAB-06"/>
  </r>
  <r>
    <x v="55"/>
    <n v="-1"/>
    <s v="UCLA Undergrad"/>
    <s v="Undergraduate"/>
    <d v="2023-03-07T00:00:00"/>
    <s v="ANDROID16"/>
    <s v="ANDROID"/>
    <s v="Android Charger"/>
    <s v="Charger"/>
    <s v="Default Circulation Desk"/>
    <s v="AND-LOC-01"/>
  </r>
  <r>
    <x v="55"/>
    <n v="-1"/>
    <s v="UCLA Undergrad"/>
    <s v="Undergraduate"/>
    <d v="2023-03-07T00:00:00"/>
    <s v="ANDROID24"/>
    <s v="ANDROID"/>
    <s v="Android Charger"/>
    <s v="Charger"/>
    <s v="CLICC Circ Desk"/>
    <s v="AND-POW-03"/>
  </r>
  <r>
    <x v="55"/>
    <n v="-1"/>
    <s v="UCLA Undergrad"/>
    <s v="Undergraduate"/>
    <d v="2023-03-07T00:00:00"/>
    <s v="ANDROID26"/>
    <s v="ANDROID"/>
    <s v="Android Charger"/>
    <s v="Charger"/>
    <s v="Biomed Circ Desk"/>
    <s v="AND-BIO-02"/>
  </r>
  <r>
    <x v="55"/>
    <n v="-1"/>
    <s v="UCLA Undergrad"/>
    <s v="Undergraduate"/>
    <d v="2023-03-07T00:00:00"/>
    <s v="HDMIC09"/>
    <s v="HDMIC"/>
    <s v="HDMIC"/>
    <s v="Cable"/>
    <s v="CLICC Circ Desk"/>
    <s v="HDMC-YRL-01"/>
  </r>
  <r>
    <x v="55"/>
    <n v="-1"/>
    <s v="UCLA Undergrad"/>
    <s v="Undergraduate"/>
    <d v="2023-03-07T00:00:00"/>
    <s v="HDMIC15"/>
    <s v="HDMIC"/>
    <s v="HDMIC"/>
    <s v="Cable"/>
    <s v="CLICC Circ Desk"/>
    <s v="HDMC-YRL-07"/>
  </r>
  <r>
    <x v="55"/>
    <n v="-1"/>
    <s v="UCLA Undergrad"/>
    <s v="Undergraduate"/>
    <d v="2023-03-07T00:00:00"/>
    <s v="HDMIC18"/>
    <s v="HDMIC"/>
    <s v="HDMIC"/>
    <s v="Cable"/>
    <s v="CLICC Circ Desk"/>
    <s v="HDMC-YRL-10"/>
  </r>
  <r>
    <x v="55"/>
    <n v="-1"/>
    <s v="UCLA Undergrad"/>
    <s v="Undergraduate"/>
    <d v="2023-03-07T00:00:00"/>
    <s v="HDMIC20"/>
    <s v="HDMIC"/>
    <s v="HDMIC"/>
    <s v="Cable"/>
    <s v="CLICC Circ Desk"/>
    <s v="HDMC-YRL-12"/>
  </r>
  <r>
    <x v="55"/>
    <n v="-1"/>
    <s v="UCLA Undergrad"/>
    <s v="Undergraduate"/>
    <d v="2023-03-07T00:00:00"/>
    <s v="HDMIC25"/>
    <s v="HDMIC"/>
    <s v="HDMIC"/>
    <s v="Cable"/>
    <s v="CLICC Circ Desk"/>
    <s v="HDMC-YRL-17"/>
  </r>
  <r>
    <x v="55"/>
    <n v="-1"/>
    <s v="UCLA Undergrad"/>
    <s v="Undergraduate"/>
    <d v="2023-03-07T00:00:00"/>
    <s v="HDST09"/>
    <s v="HDST"/>
    <s v="Headphones"/>
    <s v="Accessory"/>
    <s v="CLICC Circ Desk"/>
    <s v="HDS-YRL-03"/>
  </r>
  <r>
    <x v="55"/>
    <n v="-1"/>
    <s v="UCLA Undergrad"/>
    <s v="Undergraduate"/>
    <d v="2023-03-07T00:00:00"/>
    <s v="HDST17"/>
    <s v="HDST"/>
    <s v="Headphones"/>
    <s v="Accessory"/>
    <s v="CLICC Circ Desk"/>
    <s v="HDS-POW-06"/>
  </r>
  <r>
    <x v="55"/>
    <n v="-1"/>
    <s v="UCLA Undergrad"/>
    <s v="Undergraduate"/>
    <d v="2023-03-07T00:00:00"/>
    <s v="HPUSBC12"/>
    <s v="HPUSBC"/>
    <s v="HPUSBC"/>
    <s v="Charger"/>
    <s v="SEL Boelter Circ Desk"/>
    <m/>
  </r>
  <r>
    <x v="55"/>
    <n v="-1"/>
    <s v="UCLA Undergrad"/>
    <s v="Undergraduate"/>
    <d v="2023-03-07T00:00:00"/>
    <s v="IPHONE01"/>
    <s v="IPHONE"/>
    <s v="IPHONE"/>
    <s v="Charger"/>
    <s v="Music Circ Desk"/>
    <s v="IPH-MUS-01"/>
  </r>
  <r>
    <x v="55"/>
    <n v="-1"/>
    <s v="UCLA Undergrad"/>
    <s v="Undergraduate"/>
    <d v="2023-03-07T00:00:00"/>
    <s v="IPHONE18"/>
    <s v="IPHONE"/>
    <s v="IPHONE"/>
    <s v="Charger"/>
    <s v="SEL Boelter Circ Desk"/>
    <s v="IPH-BOE-02"/>
  </r>
  <r>
    <x v="55"/>
    <n v="-1"/>
    <s v="UCLA Undergrad"/>
    <s v="Undergraduate"/>
    <d v="2023-03-07T00:00:00"/>
    <s v="IPHONE21"/>
    <s v="IPHONE"/>
    <s v="IPHONE"/>
    <s v="Charger"/>
    <s v="SEL Boelter Circ Desk"/>
    <s v="IPH-BOE-05"/>
  </r>
  <r>
    <x v="55"/>
    <n v="-1"/>
    <s v="UCLA Undergrad"/>
    <s v="Undergraduate"/>
    <d v="2023-03-07T00:00:00"/>
    <s v="IPHONE24"/>
    <s v="IPHONE"/>
    <s v="IPHONE"/>
    <s v="Charger"/>
    <s v="SEL Geology Circ Desk"/>
    <s v="IPH-GEO-02"/>
  </r>
  <r>
    <x v="55"/>
    <n v="-1"/>
    <s v="UCLA Undergrad"/>
    <s v="Undergraduate"/>
    <d v="2023-03-07T00:00:00"/>
    <s v="IPHONE36"/>
    <s v="IPHONE"/>
    <s v="IPHONE"/>
    <s v="Charger"/>
    <s v="CLICC Circ Desk"/>
    <s v="IPH-YRL-12"/>
  </r>
  <r>
    <x v="55"/>
    <n v="-1"/>
    <s v="UCLA Undergrad"/>
    <s v="Undergraduate"/>
    <d v="2023-03-07T00:00:00"/>
    <s v="IPHONE44"/>
    <s v="IPHONE"/>
    <s v="IPHONE"/>
    <s v="Charger"/>
    <s v="CLICC Circ Desk"/>
    <m/>
  </r>
  <r>
    <x v="55"/>
    <n v="-1"/>
    <s v="UCLA Undergrad"/>
    <s v="Undergraduate"/>
    <d v="2023-03-07T00:00:00"/>
    <s v="IPHONE48"/>
    <s v="IPHONE"/>
    <s v="IPHONE"/>
    <s v="Charger"/>
    <s v="CLICC Circ Desk"/>
    <s v="IPH-POW-04"/>
  </r>
  <r>
    <x v="55"/>
    <n v="-1"/>
    <s v="UCLA Undergrad"/>
    <s v="Undergraduate"/>
    <d v="2023-03-07T00:00:00"/>
    <s v="IPHONE52"/>
    <s v="IPHONE"/>
    <s v="IPHONE"/>
    <s v="Charger"/>
    <s v="CLICC Circ Desk"/>
    <s v="IPH-POW-08"/>
  </r>
  <r>
    <x v="55"/>
    <n v="-1"/>
    <s v="UCLA Undergrad"/>
    <s v="Undergraduate"/>
    <d v="2023-03-07T00:00:00"/>
    <s v="IPHONE54"/>
    <s v="IPHONE"/>
    <s v="IPHONE"/>
    <s v="Charger"/>
    <s v="CLICC Circ Desk"/>
    <s v="IPH-POW-10"/>
  </r>
  <r>
    <x v="55"/>
    <n v="-1"/>
    <s v="UCLA Undergrad"/>
    <s v="Undergraduate"/>
    <d v="2023-03-07T00:00:00"/>
    <s v="MACCHRG42"/>
    <s v="MACCHRG"/>
    <s v="MACCHRG"/>
    <s v="Charger"/>
    <s v="CLICC Circ Desk"/>
    <s v="MAGT-YRL-04"/>
  </r>
  <r>
    <x v="55"/>
    <n v="-1"/>
    <s v="UCLA Undergrad"/>
    <s v="Undergraduate"/>
    <d v="2023-03-07T00:00:00"/>
    <s v="MACCHRG58"/>
    <s v="MACCHRG"/>
    <s v="MACCHRG"/>
    <s v="Charger"/>
    <s v="CLICC Circ Desk"/>
    <s v="MAGT-POW-12"/>
  </r>
  <r>
    <x v="55"/>
    <n v="-1"/>
    <s v="UCLA Undergrad"/>
    <s v="Undergraduate"/>
    <d v="2023-03-07T00:00:00"/>
    <s v="MACUSBC05"/>
    <s v="MACUSBC"/>
    <s v="MACUSBC"/>
    <s v="Charger"/>
    <s v="CLICC Circ Desk"/>
    <s v="USBC-YRL-01"/>
  </r>
  <r>
    <x v="55"/>
    <n v="-1"/>
    <s v="UCLA Undergrad"/>
    <s v="Undergraduate"/>
    <d v="2023-03-07T00:00:00"/>
    <s v="MACUSBC09"/>
    <s v="MACUSBC"/>
    <s v="MACUSBC"/>
    <s v="Charger"/>
    <s v="CLICC Circ Desk"/>
    <s v="USBC-YRL-05"/>
  </r>
  <r>
    <x v="55"/>
    <n v="-1"/>
    <s v="UCLA Undergrad"/>
    <s v="Undergraduate"/>
    <d v="2023-03-07T00:00:00"/>
    <s v="MACUSBC12"/>
    <s v="MACUSBC"/>
    <s v="MACUSBC"/>
    <s v="Charger"/>
    <s v="Default Circulation Desk"/>
    <s v="USBC-LOC-01"/>
  </r>
  <r>
    <x v="55"/>
    <n v="-1"/>
    <s v="UCLA Undergrad"/>
    <s v="Undergraduate"/>
    <d v="2023-03-07T00:00:00"/>
    <s v="MACUSBC17"/>
    <s v="MACUSBC"/>
    <s v="MACUSBC"/>
    <s v="Charger"/>
    <s v="Default Circulation Desk"/>
    <s v="USBC-LOC-06"/>
  </r>
  <r>
    <x v="55"/>
    <n v="-1"/>
    <s v="UCLA Undergrad"/>
    <s v="Undergraduate"/>
    <d v="2023-03-07T00:00:00"/>
    <s v="MACUSBC20"/>
    <s v="MACUSBC"/>
    <s v="MACUSBC"/>
    <s v="Charger"/>
    <s v="CLICC Circ Desk"/>
    <s v="USBC-POW-03"/>
  </r>
  <r>
    <x v="55"/>
    <n v="-1"/>
    <s v="UCLA Undergrad"/>
    <s v="Undergraduate"/>
    <d v="2023-03-07T00:00:00"/>
    <s v="MACUSBC23"/>
    <s v="MACUSBC"/>
    <s v="MACUSBC"/>
    <s v="Charger"/>
    <s v="CLICC Circ Desk"/>
    <s v="USBC-POW-06"/>
  </r>
  <r>
    <x v="55"/>
    <n v="-1"/>
    <s v="UCLA Undergrad"/>
    <s v="Undergraduate"/>
    <d v="2023-03-07T00:00:00"/>
    <s v="MACUSBC24"/>
    <s v="MACUSBC"/>
    <s v="MACUSBC"/>
    <s v="Charger"/>
    <s v="CLICC Circ Desk"/>
    <s v="USBC-POW-07"/>
  </r>
  <r>
    <x v="55"/>
    <n v="-1"/>
    <s v="UCLA Undergrad"/>
    <s v="Undergraduate"/>
    <d v="2023-03-07T00:00:00"/>
    <s v="MACUSBC25"/>
    <s v="MACUSBC"/>
    <s v="MACUSBC"/>
    <s v="Charger"/>
    <s v="CLICC Circ Desk"/>
    <s v="USBC-POW-08"/>
  </r>
  <r>
    <x v="55"/>
    <n v="-1"/>
    <s v="UCLA Undergrad"/>
    <s v="Undergraduate"/>
    <d v="2023-03-07T00:00:00"/>
    <s v="MACUSBC27"/>
    <s v="MACUSBC"/>
    <s v="MACUSBC"/>
    <s v="Charger"/>
    <s v="CLICC Circ Desk"/>
    <s v="USBC-POW-10"/>
  </r>
  <r>
    <x v="55"/>
    <n v="-1"/>
    <s v="UCLA Undergrad"/>
    <s v="Undergraduate"/>
    <d v="2023-03-07T00:00:00"/>
    <s v="OMNI13"/>
    <s v="OMNI"/>
    <s v="OMNI"/>
    <s v="Charger"/>
    <s v="SEL Boelter Circ Desk"/>
    <s v="OMN-BOE-03"/>
  </r>
  <r>
    <x v="55"/>
    <n v="-1"/>
    <s v="UCLA Undergrad"/>
    <s v="Undergraduate"/>
    <d v="2023-03-07T00:00:00"/>
    <s v="OMNI14"/>
    <s v="OMNI"/>
    <s v="OMNI"/>
    <s v="Charger"/>
    <s v="SEL Boelter Circ Desk"/>
    <s v="OMN-BOE-04"/>
  </r>
  <r>
    <x v="55"/>
    <n v="-1"/>
    <s v="UCLA Undergrad"/>
    <s v="Undergraduate"/>
    <d v="2023-03-07T00:00:00"/>
    <s v="OMNI15"/>
    <s v="OMNI"/>
    <s v="OMNI"/>
    <s v="Charger"/>
    <s v="SEL Boelter Circ Desk"/>
    <s v="OMN-BOE-05"/>
  </r>
  <r>
    <x v="55"/>
    <n v="-1"/>
    <s v="UCLA Undergrad"/>
    <s v="Undergraduate"/>
    <d v="2023-03-07T00:00:00"/>
    <s v="OMNI18"/>
    <s v="OMNI"/>
    <s v="OMNI"/>
    <s v="Charger"/>
    <s v="SEL Boelter Circ Desk"/>
    <s v="OMN-BOE-08"/>
  </r>
  <r>
    <x v="55"/>
    <n v="-1"/>
    <s v="UCLA Undergrad"/>
    <s v="Undergraduate"/>
    <d v="2023-03-07T00:00:00"/>
    <s v="OMNI20"/>
    <s v="OMNI"/>
    <s v="OMNI"/>
    <s v="Charger"/>
    <s v="SEL Boelter Circ Desk"/>
    <s v="OMN-BOE-10"/>
  </r>
  <r>
    <x v="55"/>
    <n v="-1"/>
    <s v="UCLA Undergrad"/>
    <s v="Undergraduate"/>
    <d v="2023-03-07T00:00:00"/>
    <s v="OMNI26"/>
    <s v="OMNI"/>
    <s v="OMNI"/>
    <s v="Charger"/>
    <s v="Music Circ Desk"/>
    <s v="OMN-MUS-06"/>
  </r>
  <r>
    <x v="55"/>
    <n v="-1"/>
    <s v="UCLA Undergrad"/>
    <s v="Undergraduate"/>
    <d v="2023-03-07T00:00:00"/>
    <s v="OMNI42"/>
    <s v="OMNI"/>
    <s v="OMNI"/>
    <s v="Charger"/>
    <s v="CLICC Circ Desk"/>
    <m/>
  </r>
  <r>
    <x v="55"/>
    <n v="-1"/>
    <s v="UCLA Undergrad"/>
    <s v="Undergraduate"/>
    <d v="2023-03-07T00:00:00"/>
    <s v="UHDMI08"/>
    <s v="UHDMI"/>
    <s v="UHDMI"/>
    <s v="Cable"/>
    <s v="CLICC Circ Desk"/>
    <s v="UHDM-YRL-01"/>
  </r>
  <r>
    <x v="55"/>
    <n v="-1"/>
    <s v="UCLA Undergrad"/>
    <s v="Undergraduate"/>
    <d v="2023-03-07T00:00:00"/>
    <s v="UHDMI11"/>
    <s v="UHDMI"/>
    <s v="UHDMI"/>
    <s v="Cable"/>
    <s v="CLICC Circ Desk"/>
    <m/>
  </r>
  <r>
    <x v="55"/>
    <n v="-1"/>
    <s v="UCLA Undergrad"/>
    <s v="Undergraduate"/>
    <d v="2023-03-07T00:00:00"/>
    <s v="UHDMI13"/>
    <s v="UHDMI"/>
    <s v="UHDMI"/>
    <s v="Cable"/>
    <s v="CLICC Circ Desk"/>
    <m/>
  </r>
  <r>
    <x v="55"/>
    <n v="-1"/>
    <s v="UCLA Undergrad"/>
    <s v="Undergraduate"/>
    <d v="2023-03-07T00:00:00"/>
    <s v="UHDMI16"/>
    <s v="UHDMI"/>
    <s v="UHDMI"/>
    <s v="Cable"/>
    <s v="CLICC Circ Desk"/>
    <m/>
  </r>
  <r>
    <x v="55"/>
    <n v="-1"/>
    <s v="UCLA Undergrad"/>
    <s v="Undergraduate"/>
    <d v="2023-03-07T00:00:00"/>
    <s v="UHDMI18"/>
    <s v="UHDMI"/>
    <s v="UHDMI"/>
    <s v="Cable"/>
    <s v="CLICC Circ Desk"/>
    <m/>
  </r>
  <r>
    <x v="55"/>
    <n v="-1"/>
    <s v="UCLA Undergrad"/>
    <s v="Undergraduate"/>
    <d v="2023-03-07T00:00:00"/>
    <s v="UVGA15"/>
    <s v="UVGA"/>
    <s v="UVGA"/>
    <s v="Cable"/>
    <s v="CLICC Circ Desk"/>
    <m/>
  </r>
  <r>
    <x v="55"/>
    <n v="-1"/>
    <s v="UCLA Undergrad"/>
    <s v="Undergraduate"/>
    <d v="2023-03-07T00:00:00"/>
    <s v="UVGA21"/>
    <s v="UVGA"/>
    <s v="UVGA"/>
    <s v="Cable"/>
    <s v="CLICC Circ Desk"/>
    <m/>
  </r>
  <r>
    <x v="55"/>
    <n v="-1"/>
    <s v="UCLA Undergrad"/>
    <s v="Undergraduate"/>
    <d v="2023-03-07T00:00:00"/>
    <s v="WALLADPT06"/>
    <s v="WALLADPT"/>
    <s v="WALLADPT"/>
    <s v="Charger"/>
    <s v="SEL Boelter Circ Desk"/>
    <s v="ADP-BOE-04"/>
  </r>
  <r>
    <x v="55"/>
    <n v="-1"/>
    <s v="UCLA Undergrad"/>
    <s v="Undergraduate"/>
    <d v="2023-03-07T00:00:00"/>
    <s v="WALLADPT11"/>
    <s v="WALLADPT"/>
    <s v="WALLADPT"/>
    <s v="Charger"/>
    <s v="SEL Geology Circ Desk"/>
    <s v="ADP-GEO-02"/>
  </r>
  <r>
    <x v="55"/>
    <n v="-1"/>
    <s v="UCLA Undergrad"/>
    <s v="Undergraduate"/>
    <d v="2023-03-07T00:00:00"/>
    <s v="WALLADPT32"/>
    <s v="WALLADPT"/>
    <s v="WALLADPT"/>
    <s v="Charger"/>
    <s v="CLICC Circ Desk"/>
    <m/>
  </r>
  <r>
    <x v="55"/>
    <n v="-1"/>
    <s v="UCLA Undergrad"/>
    <s v="Undergraduate"/>
    <d v="2023-03-07T00:00:00"/>
    <s v="WALLADPT39"/>
    <s v="WALLADPT"/>
    <s v="WALLADPT"/>
    <s v="Charger"/>
    <s v="CLICC Circ Desk"/>
    <m/>
  </r>
  <r>
    <x v="55"/>
    <n v="-1"/>
    <s v="UCLA Undergrad"/>
    <s v="Undergraduate"/>
    <d v="2023-03-07T00:00:00"/>
    <s v="WALLADPT40"/>
    <s v="WALLADPT"/>
    <s v="WALLADPT"/>
    <s v="Charger"/>
    <s v="CLICC Circ Desk"/>
    <m/>
  </r>
  <r>
    <x v="55"/>
    <n v="-1"/>
    <s v="UCLA Undergrad"/>
    <s v="Undergraduate"/>
    <d v="2023-03-07T00:00:00"/>
    <s v="WALLADPT43"/>
    <s v="WALLADPT"/>
    <s v="WALLADPT"/>
    <s v="Charger"/>
    <s v="CLICC Circ Desk"/>
    <m/>
  </r>
  <r>
    <x v="55"/>
    <n v="-1"/>
    <s v="UCLA Undergrad"/>
    <s v="Undergraduate"/>
    <d v="2023-03-07T00:00:00"/>
    <s v="WALLADPT45"/>
    <s v="WALLADPT"/>
    <s v="WALLADPT"/>
    <s v="Charger"/>
    <s v="CLICC Circ Desk"/>
    <m/>
  </r>
  <r>
    <x v="55"/>
    <n v="-1"/>
    <s v="UCLA Undergrad"/>
    <s v="Undergraduate"/>
    <d v="2023-03-07T00:00:00"/>
    <s v="WALLADPT47"/>
    <s v="WALLADPT"/>
    <s v="WALLADPT"/>
    <s v="Charger"/>
    <s v="CLICC Circ Desk"/>
    <m/>
  </r>
  <r>
    <x v="55"/>
    <n v="-1"/>
    <s v="UCLA Undergrad"/>
    <s v="Undergraduate"/>
    <d v="2023-03-07T00:00:00"/>
    <s v="WALLADPT50"/>
    <s v="WALLADPT"/>
    <s v="WALLADPT"/>
    <s v="Charger"/>
    <s v="CLICC Circ Desk"/>
    <m/>
  </r>
  <r>
    <x v="55"/>
    <n v="-1"/>
    <s v="UCLA Undergrad"/>
    <s v="Undergraduate"/>
    <d v="2023-03-08T00:00:00"/>
    <s v="IPHONE43"/>
    <s v="IPHONE"/>
    <s v="IPHONE"/>
    <s v="Charger"/>
    <s v="Default Circulation Desk"/>
    <s v="IPH-LOC-05"/>
  </r>
  <r>
    <x v="55"/>
    <n v="-1"/>
    <s v="UCLA Undergrad"/>
    <s v="Undergraduate"/>
    <d v="2023-03-10T00:00:00"/>
    <s v="CALC11"/>
    <s v="CALC"/>
    <s v="CALC"/>
    <s v="Accessory"/>
    <s v="CLICC Circ Desk"/>
    <m/>
  </r>
  <r>
    <x v="55"/>
    <n v="-1"/>
    <s v="UCLA Undergrad"/>
    <s v="Undergraduate"/>
    <d v="2023-03-14T00:00:00"/>
    <s v="CBK206"/>
    <s v="CBK"/>
    <s v="ChromeBook"/>
    <s v="Device"/>
    <s v="Biomed Circ Desk"/>
    <s v="CBK-BIO-17"/>
  </r>
  <r>
    <x v="55"/>
    <n v="-1"/>
    <s v="UCLA Undergrad"/>
    <s v="Undergraduate"/>
    <d v="2023-03-14T00:00:00"/>
    <s v="CBK208"/>
    <s v="CBK"/>
    <s v="ChromeBook"/>
    <s v="Device"/>
    <s v="Biomed Circ Desk"/>
    <s v="CBK-BIO-19"/>
  </r>
  <r>
    <x v="55"/>
    <n v="-1"/>
    <s v="UCLA Undergrad"/>
    <s v="Undergraduate"/>
    <d v="2023-03-14T00:00:00"/>
    <s v="CBK254"/>
    <s v="CBK"/>
    <s v="ChromeBook"/>
    <s v="Device"/>
    <s v="Default Circulation Desk"/>
    <s v="CBK-CLICC-05"/>
  </r>
  <r>
    <x v="55"/>
    <n v="-1"/>
    <s v="UCLA Undergrad"/>
    <s v="Undergraduate"/>
    <d v="2023-03-14T00:00:00"/>
    <s v="CLICC-ML-2039"/>
    <s v="CLICC-ML"/>
    <s v="MacBook"/>
    <s v="Device"/>
    <s v="CLICC Circ Desk"/>
    <s v="CLICC-ML-2039"/>
  </r>
  <r>
    <x v="55"/>
    <n v="-1"/>
    <s v="UCLA Undergrad"/>
    <s v="Undergraduate"/>
    <d v="2023-03-14T00:00:00"/>
    <s v="CLICC-ML-2098"/>
    <s v="CLICC-ML"/>
    <s v="MacBook"/>
    <s v="Device"/>
    <s v="CLICC Circ Desk"/>
    <s v="CLICC-ML-2098"/>
  </r>
  <r>
    <x v="55"/>
    <n v="-1"/>
    <s v="UCLA Undergrad"/>
    <s v="Undergraduate"/>
    <d v="2023-03-14T00:00:00"/>
    <s v="CLICC-MM-0052"/>
    <s v="CLICC-MM"/>
    <s v="iPad"/>
    <s v="Device"/>
    <s v="CLICC Circ Desk"/>
    <s v="ITS iPad 212"/>
  </r>
  <r>
    <x v="55"/>
    <n v="-1"/>
    <s v="UCLA Undergrad"/>
    <s v="Undergraduate"/>
    <d v="2023-03-14T00:00:00"/>
    <s v="CLICC-MM-0127"/>
    <s v="CLICC-MM"/>
    <s v="iPad"/>
    <s v="Device"/>
    <s v="CLICC Circ Desk"/>
    <s v="ITS iPad 269"/>
  </r>
  <r>
    <x v="55"/>
    <n v="-1"/>
    <s v="UCLA Undergrad"/>
    <s v="Undergraduate"/>
    <d v="2023-03-14T00:00:00"/>
    <s v="CLICC-MM-0133"/>
    <s v="CLICC-MM"/>
    <s v="iPad"/>
    <s v="Device"/>
    <s v="CLICC Circ Desk"/>
    <s v="ITS iPad 16"/>
  </r>
  <r>
    <x v="55"/>
    <n v="-1"/>
    <s v="UCLA Undergrad"/>
    <s v="Undergraduate"/>
    <d v="2023-03-14T00:00:00"/>
    <s v="HP-036"/>
    <s v="HP"/>
    <s v="HP Laptop"/>
    <s v="Device"/>
    <s v="CLICC Circ Desk"/>
    <s v="WL-SEL-01"/>
  </r>
  <r>
    <x v="55"/>
    <n v="-1"/>
    <s v="UCLA Undergrad"/>
    <s v="Undergraduate"/>
    <d v="2023-03-14T00:00:00"/>
    <s v="HP-118"/>
    <s v="HP"/>
    <s v="HP Laptop"/>
    <s v="Device"/>
    <s v="CLICC Circ Desk"/>
    <s v="WL-PC2-07"/>
  </r>
  <r>
    <x v="55"/>
    <n v="-1"/>
    <s v="UCLA Undergrad"/>
    <s v="Undergraduate"/>
    <d v="2023-03-14T00:00:00"/>
    <s v="HP009"/>
    <s v="HP"/>
    <s v="HP Laptop"/>
    <s v="Device"/>
    <s v="CLICC Circ Desk"/>
    <s v="WL-BIO-09"/>
  </r>
  <r>
    <x v="55"/>
    <n v="-1"/>
    <s v="UCLA Undergrad"/>
    <s v="Undergraduate"/>
    <d v="2023-03-14T00:00:00"/>
    <s v="HP101"/>
    <s v="HP"/>
    <s v="HP Laptop"/>
    <s v="Device"/>
    <s v="CLICC Circ Desk"/>
    <s v="WL-POW-10"/>
  </r>
  <r>
    <x v="55"/>
    <n v="-1"/>
    <s v="UCLA Undergrad"/>
    <s v="Undergraduate"/>
    <d v="2023-03-16T00:00:00"/>
    <s v="CLICC-MM-088"/>
    <s v="CLICC-MM"/>
    <s v="iPad"/>
    <s v="Device"/>
    <s v="CLICC Circ Desk"/>
    <m/>
  </r>
  <r>
    <x v="55"/>
    <n v="-1"/>
    <s v="UCLA Undergrad"/>
    <s v="Undergraduate"/>
    <d v="2023-03-19T00:00:00"/>
    <s v="CLICC-ML-2031"/>
    <s v="CLICC-ML"/>
    <s v="MacBook"/>
    <s v="Device"/>
    <s v="CLICC Circ Desk"/>
    <s v="CLICC-ML-2031"/>
  </r>
  <r>
    <x v="55"/>
    <n v="-1"/>
    <s v="UCLA Undergrad"/>
    <s v="Undergraduate"/>
    <d v="2023-03-20T00:00:00"/>
    <s v="CLICC-ML-0061"/>
    <s v="CLICC-ML"/>
    <s v="MacBook"/>
    <s v="Device"/>
    <s v="CLICC Circ Desk"/>
    <s v="ITS MacBook 168"/>
  </r>
  <r>
    <x v="55"/>
    <n v="-1"/>
    <s v="UCLA Undergrad"/>
    <s v="Undergraduate"/>
    <d v="2023-03-20T00:00:00"/>
    <s v="CLICC-MM-0063"/>
    <s v="CLICC-MM"/>
    <s v="iPad"/>
    <s v="Device"/>
    <s v="CLICC Circ Desk"/>
    <s v="ITS iPad 22"/>
  </r>
  <r>
    <x v="55"/>
    <n v="-1"/>
    <s v="UCLA Undergrad"/>
    <s v="Undergraduate"/>
    <d v="2023-03-20T00:00:00"/>
    <s v="CLICC-MM-0102"/>
    <s v="CLICC-MM"/>
    <s v="iPad"/>
    <s v="Device"/>
    <s v="CLICC Circ Desk"/>
    <s v="ITS iPad 244"/>
  </r>
  <r>
    <x v="55"/>
    <n v="-1"/>
    <s v="UCLA Undergrad"/>
    <s v="Undergraduate"/>
    <d v="2023-03-20T00:00:00"/>
    <s v="HP-117"/>
    <s v="HP"/>
    <s v="HP Laptop"/>
    <s v="Device"/>
    <s v="CLICC Circ Desk"/>
    <s v="WL-PC2-06"/>
  </r>
  <r>
    <x v="55"/>
    <n v="-1"/>
    <s v="UCLA Undergrad"/>
    <s v="Undergraduate"/>
    <d v="2023-03-21T00:00:00"/>
    <s v="CLICC-ML-0007"/>
    <s v="CLICC-ML"/>
    <s v="MacBook"/>
    <s v="Device"/>
    <s v="CLICC Circ Desk"/>
    <s v="ITS MacBook 143"/>
  </r>
  <r>
    <x v="55"/>
    <n v="-1"/>
    <s v="UCLA Undergrad"/>
    <s v="Undergraduate"/>
    <d v="2023-03-21T00:00:00"/>
    <s v="CLICC-ML-0023"/>
    <s v="CLICC-ML"/>
    <s v="MacBook"/>
    <s v="Device"/>
    <s v="CLICC Circ Desk"/>
    <s v="ITS MacBook 140"/>
  </r>
  <r>
    <x v="55"/>
    <n v="-1"/>
    <s v="UCLA Undergrad"/>
    <s v="Undergraduate"/>
    <d v="2023-03-21T00:00:00"/>
    <s v="CLICC-ML-0082"/>
    <s v="CLICC-ML"/>
    <s v="MacBook"/>
    <s v="Device"/>
    <s v="CLICC Circ Desk"/>
    <s v="ITS MacBook 33"/>
  </r>
  <r>
    <x v="55"/>
    <n v="-1"/>
    <s v="UCLA Undergrad"/>
    <s v="Undergraduate"/>
    <d v="2023-03-21T00:00:00"/>
    <s v="CLICC-ML-0111"/>
    <s v="CLICC-ML"/>
    <s v="MacBook"/>
    <s v="Device"/>
    <s v="CLICC Circ Desk"/>
    <s v="ITS MacBook 131"/>
  </r>
  <r>
    <x v="55"/>
    <n v="-1"/>
    <s v="UCLA Undergrad"/>
    <s v="Undergraduate"/>
    <d v="2023-03-21T00:00:00"/>
    <s v="CLICC-ML-0128"/>
    <s v="CLICC-ML"/>
    <s v="MacBook"/>
    <s v="Device"/>
    <s v="CLICC Circ Desk"/>
    <s v="ITS MacBook 137"/>
  </r>
  <r>
    <x v="55"/>
    <n v="-1"/>
    <s v="UCLA Undergrad"/>
    <s v="Undergraduate"/>
    <d v="2023-03-21T00:00:00"/>
    <s v="CLICC-ML-2012"/>
    <s v="CLICC-ML"/>
    <s v="MacBook"/>
    <s v="Device"/>
    <s v="CLICC Circ Desk"/>
    <s v="CLICC-ML-2012"/>
  </r>
  <r>
    <x v="55"/>
    <n v="-1"/>
    <s v="UCLA Undergrad"/>
    <s v="Undergraduate"/>
    <d v="2023-03-21T00:00:00"/>
    <s v="CLICC-ML-2035"/>
    <s v="CLICC-ML"/>
    <s v="MacBook"/>
    <s v="Device"/>
    <s v="CLICC Circ Desk"/>
    <s v="CLICC-ML-2035"/>
  </r>
  <r>
    <x v="55"/>
    <n v="-1"/>
    <s v="UCLA Undergrad"/>
    <s v="Undergraduate"/>
    <d v="2023-03-21T00:00:00"/>
    <s v="CLICC-ML-2072"/>
    <s v="CLICC-ML"/>
    <s v="MacBook"/>
    <s v="Device"/>
    <s v="CLICC Circ Desk"/>
    <s v="CLICC-ML-2072"/>
  </r>
  <r>
    <x v="55"/>
    <n v="-1"/>
    <s v="UCLA Undergrad"/>
    <s v="Undergraduate"/>
    <d v="2023-03-21T00:00:00"/>
    <s v="CLICC-MM-0065"/>
    <s v="CLICC-MM"/>
    <s v="iPad"/>
    <s v="Device"/>
    <s v="CLICC Circ Desk"/>
    <s v="ITS iPad 24"/>
  </r>
  <r>
    <x v="55"/>
    <n v="-1"/>
    <s v="UCLA Undergrad"/>
    <s v="Undergraduate"/>
    <d v="2023-03-21T00:00:00"/>
    <s v="CLICC-MM-0069"/>
    <s v="CLICC-MM"/>
    <s v="iPad"/>
    <s v="Device"/>
    <s v="CLICC Circ Desk"/>
    <s v="ITS iPad 176"/>
  </r>
  <r>
    <x v="55"/>
    <n v="-1"/>
    <s v="UCLA Undergrad"/>
    <s v="Undergraduate"/>
    <d v="2023-03-21T00:00:00"/>
    <s v="FAC396"/>
    <s v="FAC"/>
    <s v="iPad"/>
    <s v="Device"/>
    <s v="CLICC Circ Desk"/>
    <s v="ITS MacBook 96"/>
  </r>
  <r>
    <x v="55"/>
    <n v="-1"/>
    <s v="UCLA Undergrad"/>
    <s v="Undergraduate"/>
    <d v="2023-03-21T00:00:00"/>
    <s v="HP-004"/>
    <s v="HP"/>
    <s v="HP Laptop"/>
    <s v="Device"/>
    <s v="CLICC Circ Desk"/>
    <s v="WL-BIO-04"/>
  </r>
  <r>
    <x v="55"/>
    <n v="-1"/>
    <s v="UCLA Undergrad"/>
    <s v="Undergraduate"/>
    <d v="2023-03-21T00:00:00"/>
    <s v="HP-083"/>
    <s v="HP"/>
    <s v="HP Laptop"/>
    <s v="Device"/>
    <s v="CLICC Circ Desk"/>
    <s v="WL-RC2-13"/>
  </r>
  <r>
    <x v="55"/>
    <n v="-1"/>
    <s v="UCLA Undergrad"/>
    <s v="Undergraduate"/>
    <d v="2023-03-21T00:00:00"/>
    <s v="HP-124"/>
    <s v="HP"/>
    <s v="HP Laptop"/>
    <s v="Device"/>
    <s v="CLICC Circ Desk"/>
    <s v="WL-PC2-13"/>
  </r>
  <r>
    <x v="55"/>
    <n v="-1"/>
    <s v="UCLA Undergrad"/>
    <s v="Undergraduate"/>
    <d v="2023-03-21T00:00:00"/>
    <s v="HP123"/>
    <s v="HP"/>
    <s v="HP Laptop"/>
    <s v="Device"/>
    <s v="CLICC Circ Desk"/>
    <s v="WL-PC2-12"/>
  </r>
  <r>
    <x v="55"/>
    <n v="5555584800006530"/>
    <s v="UCLA Undergrad"/>
    <s v="Undergraduate"/>
    <d v="2023-03-21T00:00:00"/>
    <s v="CLICC-ML-2045"/>
    <s v="CLICC-ML"/>
    <s v="MacBook"/>
    <s v="Device"/>
    <s v="CLICC Circ Desk"/>
    <s v="CLICC-ML-2045"/>
  </r>
  <r>
    <x v="55"/>
    <n v="5566665750006530"/>
    <s v="UCLA Graduate"/>
    <s v="Graduate"/>
    <d v="2023-03-20T00:00:00"/>
    <s v="CLICC-ML-0129"/>
    <s v="CLICC-ML"/>
    <s v="MacBook"/>
    <s v="Device"/>
    <s v="CLICC Circ Desk"/>
    <s v="ITS MacBook 22"/>
  </r>
  <r>
    <x v="55"/>
    <n v="6200476150006530"/>
    <s v="UCLA Graduate"/>
    <s v="Graduate"/>
    <d v="2023-03-21T00:00:00"/>
    <s v="CLICC-ML-0138"/>
    <s v="CLICC-ML"/>
    <s v="MacBook"/>
    <s v="Device"/>
    <s v="CLICC Circ Desk"/>
    <s v="ITS MacBook 158"/>
  </r>
  <r>
    <x v="56"/>
    <n v="-1"/>
    <s v="UCLA Grad NoLimit"/>
    <s v="Graduate"/>
    <d v="2023-03-08T00:00:00"/>
    <s v="HDST10"/>
    <s v="HDST"/>
    <s v="Headphones"/>
    <s v="Accessory"/>
    <s v="CLICC Circ Desk"/>
    <s v="HDS-YRL-04"/>
  </r>
  <r>
    <x v="56"/>
    <n v="-1"/>
    <s v="UCLA Graduate"/>
    <s v="Graduate"/>
    <d v="2023-03-08T00:00:00"/>
    <s v="HDMIC09"/>
    <s v="HDMIC"/>
    <s v="HDMIC"/>
    <s v="Cable"/>
    <s v="CLICC Circ Desk"/>
    <s v="HDMC-YRL-01"/>
  </r>
  <r>
    <x v="56"/>
    <n v="-1"/>
    <s v="UCLA Graduate"/>
    <s v="Graduate"/>
    <d v="2023-03-08T00:00:00"/>
    <s v="IPHONE07"/>
    <s v="IPHONE"/>
    <s v="IPHONE"/>
    <s v="Charger"/>
    <s v="Music Circ Desk"/>
    <s v="IPH-MUS-07"/>
  </r>
  <r>
    <x v="56"/>
    <n v="-1"/>
    <s v="UCLA Graduate"/>
    <s v="Graduate"/>
    <d v="2023-03-08T00:00:00"/>
    <s v="IPHONE18"/>
    <s v="IPHONE"/>
    <s v="IPHONE"/>
    <s v="Charger"/>
    <s v="SEL Boelter Circ Desk"/>
    <s v="IPH-BOE-02"/>
  </r>
  <r>
    <x v="56"/>
    <n v="-1"/>
    <s v="UCLA Graduate"/>
    <s v="Graduate"/>
    <d v="2023-03-08T00:00:00"/>
    <s v="IPHONE21"/>
    <s v="IPHONE"/>
    <s v="IPHONE"/>
    <s v="Charger"/>
    <s v="SEL Boelter Circ Desk"/>
    <s v="IPH-BOE-05"/>
  </r>
  <r>
    <x v="56"/>
    <n v="-1"/>
    <s v="UCLA Graduate"/>
    <s v="Graduate"/>
    <d v="2023-03-08T00:00:00"/>
    <s v="IPHONE33"/>
    <s v="IPHONE"/>
    <s v="IPHONE"/>
    <s v="Charger"/>
    <s v="CLICC Circ Desk"/>
    <s v="IPH-YRL-09"/>
  </r>
  <r>
    <x v="56"/>
    <n v="-1"/>
    <s v="UCLA Graduate"/>
    <s v="Graduate"/>
    <d v="2023-03-08T00:00:00"/>
    <s v="IPHONE52"/>
    <s v="IPHONE"/>
    <s v="IPHONE"/>
    <s v="Charger"/>
    <s v="CLICC Circ Desk"/>
    <s v="IPH-POW-08"/>
  </r>
  <r>
    <x v="56"/>
    <n v="-1"/>
    <s v="UCLA Graduate"/>
    <s v="Graduate"/>
    <d v="2023-03-08T00:00:00"/>
    <s v="IPHONE54"/>
    <s v="IPHONE"/>
    <s v="IPHONE"/>
    <s v="Charger"/>
    <s v="CLICC Circ Desk"/>
    <s v="IPH-POW-10"/>
  </r>
  <r>
    <x v="56"/>
    <n v="-1"/>
    <s v="UCLA Graduate"/>
    <s v="Graduate"/>
    <d v="2023-03-08T00:00:00"/>
    <s v="IPHONE63"/>
    <s v="IPHONE"/>
    <s v="IPHONE"/>
    <s v="Charger"/>
    <s v="Default Circulation Desk"/>
    <m/>
  </r>
  <r>
    <x v="56"/>
    <n v="-1"/>
    <s v="UCLA Graduate"/>
    <s v="Graduate"/>
    <d v="2023-03-08T00:00:00"/>
    <s v="IPHONE73"/>
    <s v="IPHONE"/>
    <s v="IPHONE"/>
    <s v="Charger"/>
    <s v="Default Circulation Desk"/>
    <m/>
  </r>
  <r>
    <x v="56"/>
    <n v="-1"/>
    <s v="UCLA Graduate"/>
    <s v="Graduate"/>
    <d v="2023-03-08T00:00:00"/>
    <s v="MACUSBC08"/>
    <s v="MACUSBC"/>
    <s v="MACUSBC"/>
    <s v="Charger"/>
    <s v="CLICC Circ Desk"/>
    <s v="USBC-YRL-04"/>
  </r>
  <r>
    <x v="56"/>
    <n v="-1"/>
    <s v="UCLA Graduate"/>
    <s v="Graduate"/>
    <d v="2023-03-08T00:00:00"/>
    <s v="MACUSBC09"/>
    <s v="MACUSBC"/>
    <s v="MACUSBC"/>
    <s v="Charger"/>
    <s v="CLICC Circ Desk"/>
    <s v="USBC-YRL-05"/>
  </r>
  <r>
    <x v="56"/>
    <n v="-1"/>
    <s v="UCLA Graduate"/>
    <s v="Graduate"/>
    <d v="2023-03-08T00:00:00"/>
    <s v="MACUSBC23"/>
    <s v="MACUSBC"/>
    <s v="MACUSBC"/>
    <s v="Charger"/>
    <s v="CLICC Circ Desk"/>
    <s v="USBC-POW-06"/>
  </r>
  <r>
    <x v="56"/>
    <n v="-1"/>
    <s v="UCLA Graduate"/>
    <s v="Graduate"/>
    <d v="2023-03-08T00:00:00"/>
    <s v="MACUSBC24"/>
    <s v="MACUSBC"/>
    <s v="MACUSBC"/>
    <s v="Charger"/>
    <s v="CLICC Circ Desk"/>
    <s v="USBC-POW-07"/>
  </r>
  <r>
    <x v="56"/>
    <n v="-1"/>
    <s v="UCLA Graduate"/>
    <s v="Graduate"/>
    <d v="2023-03-08T00:00:00"/>
    <s v="MACUSBC25"/>
    <s v="MACUSBC"/>
    <s v="MACUSBC"/>
    <s v="Charger"/>
    <s v="CLICC Circ Desk"/>
    <s v="USBC-POW-08"/>
  </r>
  <r>
    <x v="56"/>
    <n v="-1"/>
    <s v="UCLA Graduate"/>
    <s v="Graduate"/>
    <d v="2023-03-08T00:00:00"/>
    <s v="MACUSBC30"/>
    <s v="MACUSBC"/>
    <s v="MACUSBC"/>
    <s v="Charger"/>
    <s v="CLICC Circ Desk"/>
    <m/>
  </r>
  <r>
    <x v="56"/>
    <n v="-1"/>
    <s v="UCLA Graduate"/>
    <s v="Graduate"/>
    <d v="2023-03-08T00:00:00"/>
    <s v="WALLADPT04"/>
    <s v="WALLADPT"/>
    <s v="WALLADPT"/>
    <s v="Charger"/>
    <s v="SEL Boelter Circ Desk"/>
    <s v="ADP-BOE-02"/>
  </r>
  <r>
    <x v="56"/>
    <n v="-1"/>
    <s v="UCLA Graduate"/>
    <s v="Graduate"/>
    <d v="2023-03-08T00:00:00"/>
    <s v="WALLADPT06"/>
    <s v="WALLADPT"/>
    <s v="WALLADPT"/>
    <s v="Charger"/>
    <s v="SEL Boelter Circ Desk"/>
    <s v="ADP-BOE-04"/>
  </r>
  <r>
    <x v="56"/>
    <n v="-1"/>
    <s v="UCLA Graduate"/>
    <s v="Graduate"/>
    <d v="2023-03-08T00:00:00"/>
    <s v="WALLADPT12"/>
    <s v="WALLADPT"/>
    <s v="WALLADPT"/>
    <s v="Charger"/>
    <s v="CLICC Circ Desk"/>
    <s v="ADP-POW-01"/>
  </r>
  <r>
    <x v="56"/>
    <n v="-1"/>
    <s v="UCLA Graduate"/>
    <s v="Graduate"/>
    <d v="2023-03-08T00:00:00"/>
    <s v="WALLADPT38"/>
    <s v="WALLADPT"/>
    <s v="WALLADPT"/>
    <s v="Charger"/>
    <s v="CLICC Circ Desk"/>
    <m/>
  </r>
  <r>
    <x v="56"/>
    <n v="-1"/>
    <s v="UCLA Graduate"/>
    <s v="Graduate"/>
    <d v="2023-03-08T00:00:00"/>
    <s v="WALLADPT43"/>
    <s v="WALLADPT"/>
    <s v="WALLADPT"/>
    <s v="Charger"/>
    <s v="CLICC Circ Desk"/>
    <m/>
  </r>
  <r>
    <x v="56"/>
    <n v="-1"/>
    <s v="UCLA Graduate"/>
    <s v="Graduate"/>
    <d v="2023-03-08T00:00:00"/>
    <s v="WALLADPT47"/>
    <s v="WALLADPT"/>
    <s v="WALLADPT"/>
    <s v="Charger"/>
    <s v="CLICC Circ Desk"/>
    <m/>
  </r>
  <r>
    <x v="56"/>
    <n v="-1"/>
    <s v="UCLA Graduate"/>
    <s v="Graduate"/>
    <d v="2023-03-15T00:00:00"/>
    <s v="CBK209"/>
    <s v="CBK"/>
    <s v="ChromeBook"/>
    <s v="Device"/>
    <s v="Biomed Circ Desk"/>
    <s v="CBK-BIO-20"/>
  </r>
  <r>
    <x v="56"/>
    <n v="-1"/>
    <s v="UCLA Graduate"/>
    <s v="Graduate"/>
    <d v="2023-03-15T00:00:00"/>
    <s v="CLICC-ML-2015"/>
    <s v="CLICC-ML"/>
    <s v="MacBook"/>
    <s v="Device"/>
    <s v="CLICC Circ Desk"/>
    <s v="CLICC-ML-2015"/>
  </r>
  <r>
    <x v="56"/>
    <n v="-1"/>
    <s v="UCLA Graduate"/>
    <s v="Graduate"/>
    <d v="2023-03-15T00:00:00"/>
    <s v="CLICC-ML-2086"/>
    <s v="CLICC-ML"/>
    <s v="MacBook"/>
    <s v="Device"/>
    <s v="CLICC Circ Desk"/>
    <s v="CLICC-ML-2086"/>
  </r>
  <r>
    <x v="56"/>
    <n v="-1"/>
    <s v="UCLA Graduate"/>
    <s v="Graduate"/>
    <d v="2023-03-20T00:00:00"/>
    <s v="CBK215"/>
    <s v="CBK"/>
    <s v="ChromeBook"/>
    <s v="Device"/>
    <s v="SEL Boelter Circ Desk"/>
    <s v="CBK-BOE-06"/>
  </r>
  <r>
    <x v="56"/>
    <n v="-1"/>
    <s v="UCLA Mgmt PhD"/>
    <s v="Graduate"/>
    <d v="2023-03-21T00:00:00"/>
    <s v="CLICC-MM-0041"/>
    <s v="CLICC-MM"/>
    <s v="iPad"/>
    <s v="Device"/>
    <s v="CLICC Circ Desk"/>
    <s v="ITS iPad 88"/>
  </r>
  <r>
    <x v="56"/>
    <n v="-1"/>
    <s v="UCLA Music Undergrad"/>
    <s v="Undergraduate"/>
    <d v="2023-03-08T00:00:00"/>
    <s v="IPHONE01"/>
    <s v="IPHONE"/>
    <s v="IPHONE"/>
    <s v="Charger"/>
    <s v="Music Circ Desk"/>
    <s v="IPH-MUS-01"/>
  </r>
  <r>
    <x v="56"/>
    <n v="-1"/>
    <s v="UCLA Staff"/>
    <s v="Staff"/>
    <d v="2023-03-08T00:00:00"/>
    <s v="IPHONE48"/>
    <s v="IPHONE"/>
    <s v="IPHONE"/>
    <s v="Charger"/>
    <s v="CLICC Circ Desk"/>
    <s v="IPH-POW-04"/>
  </r>
  <r>
    <x v="56"/>
    <n v="-1"/>
    <s v="UCLA Staff"/>
    <s v="Staff"/>
    <d v="2023-03-08T00:00:00"/>
    <s v="WALLADPT48"/>
    <s v="WALLADPT"/>
    <s v="WALLADPT"/>
    <s v="Charger"/>
    <s v="CLICC Circ Desk"/>
    <m/>
  </r>
  <r>
    <x v="56"/>
    <n v="-1"/>
    <s v="UCLA Staff"/>
    <s v="Staff"/>
    <d v="2023-03-15T00:00:00"/>
    <s v="CBK191"/>
    <s v="CBK"/>
    <s v="ChromeBook"/>
    <s v="Device"/>
    <s v="Biomed Circ Desk"/>
    <s v="CBK-BIO-02"/>
  </r>
  <r>
    <x v="56"/>
    <n v="-1"/>
    <s v="UCLA Staff"/>
    <s v="Staff"/>
    <d v="2023-03-15T00:00:00"/>
    <s v="CBK198"/>
    <s v="CBK"/>
    <s v="ChromeBook"/>
    <s v="Device"/>
    <s v="Biomed Circ Desk"/>
    <s v="CBK-BIO-09"/>
  </r>
  <r>
    <x v="56"/>
    <n v="-1"/>
    <s v="UCLA Staff"/>
    <s v="Staff"/>
    <d v="2023-03-15T00:00:00"/>
    <s v="CBK209"/>
    <s v="CBK"/>
    <s v="ChromeBook"/>
    <s v="Device"/>
    <s v="Biomed Circ Desk"/>
    <s v="CBK-BIO-20"/>
  </r>
  <r>
    <x v="56"/>
    <n v="-1"/>
    <s v="UCLA Undergrad"/>
    <s v="Undergraduate"/>
    <d v="2023-03-08T00:00:00"/>
    <s v="ANDROID21"/>
    <s v="ANDROID"/>
    <s v="Android Charger"/>
    <s v="Charger"/>
    <s v="Default Circulation Desk"/>
    <s v="AND-LOC-06"/>
  </r>
  <r>
    <x v="56"/>
    <n v="-1"/>
    <s v="UCLA Undergrad"/>
    <s v="Undergraduate"/>
    <d v="2023-03-08T00:00:00"/>
    <s v="HDST04"/>
    <s v="HDST"/>
    <s v="Headphones"/>
    <s v="Accessory"/>
    <s v="SEL Boelter Circ Desk"/>
    <s v="HDS-BOE-04"/>
  </r>
  <r>
    <x v="56"/>
    <n v="-1"/>
    <s v="UCLA Undergrad"/>
    <s v="Undergraduate"/>
    <d v="2023-03-08T00:00:00"/>
    <s v="HPUSBC01"/>
    <s v="HPUSBC"/>
    <s v="HPUSBC"/>
    <s v="Charger"/>
    <s v="SEL Boelter Circ Desk"/>
    <s v="HPUS-BOE-01"/>
  </r>
  <r>
    <x v="56"/>
    <n v="-1"/>
    <s v="UCLA Undergrad"/>
    <s v="Undergraduate"/>
    <d v="2023-03-08T00:00:00"/>
    <s v="HPUSBC02"/>
    <s v="HPUSBC"/>
    <s v="HPUSBC"/>
    <s v="Charger"/>
    <s v="SEL Boelter Circ Desk"/>
    <s v="HPUS-BOE-02"/>
  </r>
  <r>
    <x v="56"/>
    <n v="-1"/>
    <s v="UCLA Undergrad"/>
    <s v="Undergraduate"/>
    <d v="2023-03-08T00:00:00"/>
    <s v="HPUSBC06"/>
    <s v="HPUSBC"/>
    <s v="HPUSBC"/>
    <s v="Charger"/>
    <s v="SEL Boelter Circ Desk"/>
    <m/>
  </r>
  <r>
    <x v="56"/>
    <n v="-1"/>
    <s v="UCLA Undergrad"/>
    <s v="Undergraduate"/>
    <d v="2023-03-08T00:00:00"/>
    <s v="HPUSBC09"/>
    <s v="HPUSBC"/>
    <s v="HPUSBC"/>
    <s v="Charger"/>
    <s v="SEL Boelter Circ Desk"/>
    <m/>
  </r>
  <r>
    <x v="56"/>
    <n v="-1"/>
    <s v="UCLA Undergrad"/>
    <s v="Undergraduate"/>
    <d v="2023-03-08T00:00:00"/>
    <s v="HPUSBC12"/>
    <s v="HPUSBC"/>
    <s v="HPUSBC"/>
    <s v="Charger"/>
    <s v="SEL Boelter Circ Desk"/>
    <m/>
  </r>
  <r>
    <x v="56"/>
    <n v="-1"/>
    <s v="UCLA Undergrad"/>
    <s v="Undergraduate"/>
    <d v="2023-03-08T00:00:00"/>
    <s v="IPHONE01"/>
    <s v="IPHONE"/>
    <s v="IPHONE"/>
    <s v="Charger"/>
    <s v="Music Circ Desk"/>
    <s v="IPH-MUS-01"/>
  </r>
  <r>
    <x v="56"/>
    <n v="-1"/>
    <s v="UCLA Undergrad"/>
    <s v="Undergraduate"/>
    <d v="2023-03-08T00:00:00"/>
    <s v="IPHONE17"/>
    <s v="IPHONE"/>
    <s v="IPHONE"/>
    <s v="Charger"/>
    <s v="SEL Boelter Circ Desk"/>
    <s v="IPH-BOE-01"/>
  </r>
  <r>
    <x v="56"/>
    <n v="-1"/>
    <s v="UCLA Undergrad"/>
    <s v="Undergraduate"/>
    <d v="2023-03-08T00:00:00"/>
    <s v="IPHONE21"/>
    <s v="IPHONE"/>
    <s v="IPHONE"/>
    <s v="Charger"/>
    <s v="SEL Boelter Circ Desk"/>
    <s v="IPH-BOE-05"/>
  </r>
  <r>
    <x v="56"/>
    <n v="-1"/>
    <s v="UCLA Undergrad"/>
    <s v="Undergraduate"/>
    <d v="2023-03-08T00:00:00"/>
    <s v="IPHONE22"/>
    <s v="IPHONE"/>
    <s v="IPHONE"/>
    <s v="Charger"/>
    <s v="SEL Boelter Circ Desk"/>
    <s v="IPH-BOE-06"/>
  </r>
  <r>
    <x v="56"/>
    <n v="-1"/>
    <s v="UCLA Undergrad"/>
    <s v="Undergraduate"/>
    <d v="2023-03-08T00:00:00"/>
    <s v="IPHONE27"/>
    <s v="IPHONE"/>
    <s v="IPHONE"/>
    <s v="Charger"/>
    <s v="CLICC Circ Desk"/>
    <s v="IPH-YRL-03"/>
  </r>
  <r>
    <x v="56"/>
    <n v="-1"/>
    <s v="UCLA Undergrad"/>
    <s v="Undergraduate"/>
    <d v="2023-03-08T00:00:00"/>
    <s v="IPHONE31"/>
    <s v="IPHONE"/>
    <s v="IPHONE"/>
    <s v="Charger"/>
    <s v="CLICC Circ Desk"/>
    <s v="IPH-YRL-07"/>
  </r>
  <r>
    <x v="56"/>
    <n v="-1"/>
    <s v="UCLA Undergrad"/>
    <s v="Undergraduate"/>
    <d v="2023-03-08T00:00:00"/>
    <s v="IPHONE33"/>
    <s v="IPHONE"/>
    <s v="IPHONE"/>
    <s v="Charger"/>
    <s v="CLICC Circ Desk"/>
    <s v="IPH-YRL-09"/>
  </r>
  <r>
    <x v="56"/>
    <n v="-1"/>
    <s v="UCLA Undergrad"/>
    <s v="Undergraduate"/>
    <d v="2023-03-08T00:00:00"/>
    <s v="IPHONE34"/>
    <s v="IPHONE"/>
    <s v="IPHONE"/>
    <s v="Charger"/>
    <s v="CLICC Circ Desk"/>
    <s v="IPH-YRL-10"/>
  </r>
  <r>
    <x v="56"/>
    <n v="-1"/>
    <s v="UCLA Undergrad"/>
    <s v="Undergraduate"/>
    <d v="2023-03-08T00:00:00"/>
    <s v="IPHONE36"/>
    <s v="IPHONE"/>
    <s v="IPHONE"/>
    <s v="Charger"/>
    <s v="CLICC Circ Desk"/>
    <s v="IPH-YRL-12"/>
  </r>
  <r>
    <x v="56"/>
    <n v="-1"/>
    <s v="UCLA Undergrad"/>
    <s v="Undergraduate"/>
    <d v="2023-03-08T00:00:00"/>
    <s v="IPHONE42"/>
    <s v="IPHONE"/>
    <s v="IPHONE"/>
    <s v="Charger"/>
    <s v="Default Circulation Desk"/>
    <s v="IPH-LOC-04"/>
  </r>
  <r>
    <x v="56"/>
    <n v="-1"/>
    <s v="UCLA Undergrad"/>
    <s v="Undergraduate"/>
    <d v="2023-03-08T00:00:00"/>
    <s v="IPHONE43"/>
    <s v="IPHONE"/>
    <s v="IPHONE"/>
    <s v="Charger"/>
    <s v="Default Circulation Desk"/>
    <s v="IPH-LOC-05"/>
  </r>
  <r>
    <x v="56"/>
    <n v="-1"/>
    <s v="UCLA Undergrad"/>
    <s v="Undergraduate"/>
    <d v="2023-03-08T00:00:00"/>
    <s v="IPHONE44"/>
    <s v="IPHONE"/>
    <s v="IPHONE"/>
    <s v="Charger"/>
    <s v="CLICC Circ Desk"/>
    <m/>
  </r>
  <r>
    <x v="56"/>
    <n v="-1"/>
    <s v="UCLA Undergrad"/>
    <s v="Undergraduate"/>
    <d v="2023-03-08T00:00:00"/>
    <s v="IPHONE48"/>
    <s v="IPHONE"/>
    <s v="IPHONE"/>
    <s v="Charger"/>
    <s v="CLICC Circ Desk"/>
    <s v="IPH-POW-04"/>
  </r>
  <r>
    <x v="56"/>
    <n v="-1"/>
    <s v="UCLA Undergrad"/>
    <s v="Undergraduate"/>
    <d v="2023-03-08T00:00:00"/>
    <s v="IPHONE52"/>
    <s v="IPHONE"/>
    <s v="IPHONE"/>
    <s v="Charger"/>
    <s v="CLICC Circ Desk"/>
    <s v="IPH-POW-08"/>
  </r>
  <r>
    <x v="56"/>
    <n v="-1"/>
    <s v="UCLA Undergrad"/>
    <s v="Undergraduate"/>
    <d v="2023-03-08T00:00:00"/>
    <s v="IPHONE54"/>
    <s v="IPHONE"/>
    <s v="IPHONE"/>
    <s v="Charger"/>
    <s v="CLICC Circ Desk"/>
    <s v="IPH-POW-10"/>
  </r>
  <r>
    <x v="56"/>
    <n v="-1"/>
    <s v="UCLA Undergrad"/>
    <s v="Undergraduate"/>
    <d v="2023-03-08T00:00:00"/>
    <s v="IPHONE66"/>
    <s v="IPHONE"/>
    <s v="IPHONE"/>
    <s v="Charger"/>
    <s v="Default Circulation Desk"/>
    <m/>
  </r>
  <r>
    <x v="56"/>
    <n v="-1"/>
    <s v="UCLA Undergrad"/>
    <s v="Undergraduate"/>
    <d v="2023-03-08T00:00:00"/>
    <s v="IPHONE80"/>
    <s v="IPHONE"/>
    <s v="IPHONE"/>
    <s v="Charger"/>
    <s v="CLICC Circ Desk"/>
    <m/>
  </r>
  <r>
    <x v="56"/>
    <n v="-1"/>
    <s v="UCLA Undergrad"/>
    <s v="Undergraduate"/>
    <d v="2023-03-08T00:00:00"/>
    <s v="MACCHRG42"/>
    <s v="MACCHRG"/>
    <s v="MACCHRG"/>
    <s v="Charger"/>
    <s v="CLICC Circ Desk"/>
    <s v="MAGT-YRL-04"/>
  </r>
  <r>
    <x v="56"/>
    <n v="-1"/>
    <s v="UCLA Undergrad"/>
    <s v="Undergraduate"/>
    <d v="2023-03-08T00:00:00"/>
    <s v="MACCHRG59"/>
    <s v="MACCHRG"/>
    <s v="MACCHRG"/>
    <s v="Charger"/>
    <s v="CLICC Circ Desk"/>
    <s v="MAGT-POW-13"/>
  </r>
  <r>
    <x v="56"/>
    <n v="-1"/>
    <s v="UCLA Undergrad"/>
    <s v="Undergraduate"/>
    <d v="2023-03-08T00:00:00"/>
    <s v="MACUSBC05"/>
    <s v="MACUSBC"/>
    <s v="MACUSBC"/>
    <s v="Charger"/>
    <s v="CLICC Circ Desk"/>
    <s v="USBC-YRL-01"/>
  </r>
  <r>
    <x v="56"/>
    <n v="-1"/>
    <s v="UCLA Undergrad"/>
    <s v="Undergraduate"/>
    <d v="2023-03-08T00:00:00"/>
    <s v="MACUSBC06"/>
    <s v="MACUSBC"/>
    <s v="MACUSBC"/>
    <s v="Charger"/>
    <s v="CLICC Circ Desk"/>
    <s v="USBC-YRL-02"/>
  </r>
  <r>
    <x v="56"/>
    <n v="-1"/>
    <s v="UCLA Undergrad"/>
    <s v="Undergraduate"/>
    <d v="2023-03-08T00:00:00"/>
    <s v="MACUSBC08"/>
    <s v="MACUSBC"/>
    <s v="MACUSBC"/>
    <s v="Charger"/>
    <s v="CLICC Circ Desk"/>
    <s v="USBC-YRL-04"/>
  </r>
  <r>
    <x v="56"/>
    <n v="-1"/>
    <s v="UCLA Undergrad"/>
    <s v="Undergraduate"/>
    <d v="2023-03-08T00:00:00"/>
    <s v="MACUSBC09"/>
    <s v="MACUSBC"/>
    <s v="MACUSBC"/>
    <s v="Charger"/>
    <s v="CLICC Circ Desk"/>
    <s v="USBC-YRL-05"/>
  </r>
  <r>
    <x v="56"/>
    <n v="-1"/>
    <s v="UCLA Undergrad"/>
    <s v="Undergraduate"/>
    <d v="2023-03-08T00:00:00"/>
    <s v="MACUSBC19"/>
    <s v="MACUSBC"/>
    <s v="MACUSBC"/>
    <s v="Charger"/>
    <s v="CLICC Circ Desk"/>
    <s v="USBC-POW-02"/>
  </r>
  <r>
    <x v="56"/>
    <n v="-1"/>
    <s v="UCLA Undergrad"/>
    <s v="Undergraduate"/>
    <d v="2023-03-08T00:00:00"/>
    <s v="MACUSBC20"/>
    <s v="MACUSBC"/>
    <s v="MACUSBC"/>
    <s v="Charger"/>
    <s v="CLICC Circ Desk"/>
    <s v="USBC-POW-03"/>
  </r>
  <r>
    <x v="56"/>
    <n v="-1"/>
    <s v="UCLA Undergrad"/>
    <s v="Undergraduate"/>
    <d v="2023-03-08T00:00:00"/>
    <s v="MACUSBC23"/>
    <s v="MACUSBC"/>
    <s v="MACUSBC"/>
    <s v="Charger"/>
    <s v="CLICC Circ Desk"/>
    <s v="USBC-POW-06"/>
  </r>
  <r>
    <x v="56"/>
    <n v="-1"/>
    <s v="UCLA Undergrad"/>
    <s v="Undergraduate"/>
    <d v="2023-03-08T00:00:00"/>
    <s v="MACUSBC24"/>
    <s v="MACUSBC"/>
    <s v="MACUSBC"/>
    <s v="Charger"/>
    <s v="CLICC Circ Desk"/>
    <s v="USBC-POW-07"/>
  </r>
  <r>
    <x v="56"/>
    <n v="-1"/>
    <s v="UCLA Undergrad"/>
    <s v="Undergraduate"/>
    <d v="2023-03-08T00:00:00"/>
    <s v="MACUSBC30"/>
    <s v="MACUSBC"/>
    <s v="MACUSBC"/>
    <s v="Charger"/>
    <s v="CLICC Circ Desk"/>
    <m/>
  </r>
  <r>
    <x v="56"/>
    <n v="-1"/>
    <s v="UCLA Undergrad"/>
    <s v="Undergraduate"/>
    <d v="2023-03-08T00:00:00"/>
    <s v="OMNI13"/>
    <s v="OMNI"/>
    <s v="OMNI"/>
    <s v="Charger"/>
    <s v="SEL Boelter Circ Desk"/>
    <s v="OMN-BOE-03"/>
  </r>
  <r>
    <x v="56"/>
    <n v="-1"/>
    <s v="UCLA Undergrad"/>
    <s v="Undergraduate"/>
    <d v="2023-03-08T00:00:00"/>
    <s v="OMNI14"/>
    <s v="OMNI"/>
    <s v="OMNI"/>
    <s v="Charger"/>
    <s v="SEL Boelter Circ Desk"/>
    <s v="OMN-BOE-04"/>
  </r>
  <r>
    <x v="56"/>
    <n v="-1"/>
    <s v="UCLA Undergrad"/>
    <s v="Undergraduate"/>
    <d v="2023-03-08T00:00:00"/>
    <s v="OMNI19"/>
    <s v="OMNI"/>
    <s v="OMNI"/>
    <s v="Charger"/>
    <s v="SEL Boelter Circ Desk"/>
    <s v="OMN-BOE-09"/>
  </r>
  <r>
    <x v="56"/>
    <n v="-1"/>
    <s v="UCLA Undergrad"/>
    <s v="Undergraduate"/>
    <d v="2023-03-08T00:00:00"/>
    <s v="OMNI26"/>
    <s v="OMNI"/>
    <s v="OMNI"/>
    <s v="Charger"/>
    <s v="Music Circ Desk"/>
    <s v="OMN-MUS-06"/>
  </r>
  <r>
    <x v="56"/>
    <n v="-1"/>
    <s v="UCLA Undergrad"/>
    <s v="Undergraduate"/>
    <d v="2023-03-08T00:00:00"/>
    <s v="UVGA16"/>
    <s v="UVGA"/>
    <s v="UVGA"/>
    <s v="Cable"/>
    <s v="CLICC Circ Desk"/>
    <m/>
  </r>
  <r>
    <x v="56"/>
    <n v="-1"/>
    <s v="UCLA Undergrad"/>
    <s v="Undergraduate"/>
    <d v="2023-03-08T00:00:00"/>
    <s v="UVGA22"/>
    <s v="UVGA"/>
    <s v="UVGA"/>
    <s v="Cable"/>
    <s v="CLICC Circ Desk"/>
    <m/>
  </r>
  <r>
    <x v="56"/>
    <n v="-1"/>
    <s v="UCLA Undergrad"/>
    <s v="Undergraduate"/>
    <d v="2023-03-08T00:00:00"/>
    <s v="VGAC23"/>
    <s v="VGAC"/>
    <s v="VGA Cable"/>
    <s v="Cable"/>
    <s v="CLICC Circ Desk"/>
    <s v="VGAC-YRL-07"/>
  </r>
  <r>
    <x v="56"/>
    <n v="-1"/>
    <s v="UCLA Undergrad"/>
    <s v="Undergraduate"/>
    <d v="2023-03-08T00:00:00"/>
    <s v="WALLADPT04"/>
    <s v="WALLADPT"/>
    <s v="WALLADPT"/>
    <s v="Charger"/>
    <s v="SEL Boelter Circ Desk"/>
    <s v="ADP-BOE-02"/>
  </r>
  <r>
    <x v="56"/>
    <n v="-1"/>
    <s v="UCLA Undergrad"/>
    <s v="Undergraduate"/>
    <d v="2023-03-08T00:00:00"/>
    <s v="WALLADPT06"/>
    <s v="WALLADPT"/>
    <s v="WALLADPT"/>
    <s v="Charger"/>
    <s v="SEL Boelter Circ Desk"/>
    <s v="ADP-BOE-04"/>
  </r>
  <r>
    <x v="56"/>
    <n v="-1"/>
    <s v="UCLA Undergrad"/>
    <s v="Undergraduate"/>
    <d v="2023-03-08T00:00:00"/>
    <s v="WALLADPT07"/>
    <s v="WALLADPT"/>
    <s v="WALLADPT"/>
    <s v="Charger"/>
    <s v="SEL Boelter Circ Desk"/>
    <s v="ADP-BOE-05"/>
  </r>
  <r>
    <x v="56"/>
    <n v="-1"/>
    <s v="UCLA Undergrad"/>
    <s v="Undergraduate"/>
    <d v="2023-03-08T00:00:00"/>
    <s v="WALLADPT25"/>
    <s v="WALLADPT"/>
    <s v="WALLADPT"/>
    <s v="Charger"/>
    <s v="CLICC Circ Desk"/>
    <s v="ADP-YRL-02"/>
  </r>
  <r>
    <x v="56"/>
    <n v="-1"/>
    <s v="UCLA Undergrad"/>
    <s v="Undergraduate"/>
    <d v="2023-03-08T00:00:00"/>
    <s v="WALLADPT26"/>
    <s v="WALLADPT"/>
    <s v="WALLADPT"/>
    <s v="Charger"/>
    <s v="CLICC Circ Desk"/>
    <s v="ADP-YRL-03"/>
  </r>
  <r>
    <x v="56"/>
    <n v="-1"/>
    <s v="UCLA Undergrad"/>
    <s v="Undergraduate"/>
    <d v="2023-03-08T00:00:00"/>
    <s v="WALLADPT32"/>
    <s v="WALLADPT"/>
    <s v="WALLADPT"/>
    <s v="Charger"/>
    <s v="CLICC Circ Desk"/>
    <m/>
  </r>
  <r>
    <x v="56"/>
    <n v="-1"/>
    <s v="UCLA Undergrad"/>
    <s v="Undergraduate"/>
    <d v="2023-03-08T00:00:00"/>
    <s v="WALLADPT33"/>
    <s v="WALLADPT"/>
    <s v="WALLADPT"/>
    <s v="Charger"/>
    <s v="CLICC Circ Desk"/>
    <m/>
  </r>
  <r>
    <x v="56"/>
    <n v="-1"/>
    <s v="UCLA Undergrad"/>
    <s v="Undergraduate"/>
    <d v="2023-03-08T00:00:00"/>
    <s v="WALLADPT38"/>
    <s v="WALLADPT"/>
    <s v="WALLADPT"/>
    <s v="Charger"/>
    <s v="CLICC Circ Desk"/>
    <m/>
  </r>
  <r>
    <x v="56"/>
    <n v="-1"/>
    <s v="UCLA Undergrad"/>
    <s v="Undergraduate"/>
    <d v="2023-03-08T00:00:00"/>
    <s v="WALLADPT39"/>
    <s v="WALLADPT"/>
    <s v="WALLADPT"/>
    <s v="Charger"/>
    <s v="CLICC Circ Desk"/>
    <m/>
  </r>
  <r>
    <x v="56"/>
    <n v="-1"/>
    <s v="UCLA Undergrad"/>
    <s v="Undergraduate"/>
    <d v="2023-03-08T00:00:00"/>
    <s v="WALLADPT42"/>
    <s v="WALLADPT"/>
    <s v="WALLADPT"/>
    <s v="Charger"/>
    <s v="CLICC Circ Desk"/>
    <m/>
  </r>
  <r>
    <x v="56"/>
    <n v="-1"/>
    <s v="UCLA Undergrad"/>
    <s v="Undergraduate"/>
    <d v="2023-03-08T00:00:00"/>
    <s v="WALLADPT43"/>
    <s v="WALLADPT"/>
    <s v="WALLADPT"/>
    <s v="Charger"/>
    <s v="CLICC Circ Desk"/>
    <m/>
  </r>
  <r>
    <x v="56"/>
    <n v="-1"/>
    <s v="UCLA Undergrad"/>
    <s v="Undergraduate"/>
    <d v="2023-03-08T00:00:00"/>
    <s v="WALLADPT47"/>
    <s v="WALLADPT"/>
    <s v="WALLADPT"/>
    <s v="Charger"/>
    <s v="CLICC Circ Desk"/>
    <m/>
  </r>
  <r>
    <x v="56"/>
    <n v="-1"/>
    <s v="UCLA Undergrad"/>
    <s v="Undergraduate"/>
    <d v="2023-03-08T00:00:00"/>
    <s v="WALLADPT48"/>
    <s v="WALLADPT"/>
    <s v="WALLADPT"/>
    <s v="Charger"/>
    <s v="CLICC Circ Desk"/>
    <m/>
  </r>
  <r>
    <x v="56"/>
    <n v="-1"/>
    <s v="UCLA Undergrad"/>
    <s v="Undergraduate"/>
    <d v="2023-03-09T00:00:00"/>
    <s v="IPHONE40"/>
    <s v="IPHONE"/>
    <s v="IPHONE"/>
    <s v="Charger"/>
    <s v="Default Circulation Desk"/>
    <s v="IPH-LOC-02"/>
  </r>
  <r>
    <x v="56"/>
    <n v="-1"/>
    <s v="UCLA Undergrad"/>
    <s v="Undergraduate"/>
    <d v="2023-03-09T00:00:00"/>
    <s v="IPHONE42"/>
    <s v="IPHONE"/>
    <s v="IPHONE"/>
    <s v="Charger"/>
    <s v="Default Circulation Desk"/>
    <s v="IPH-LOC-04"/>
  </r>
  <r>
    <x v="56"/>
    <n v="-1"/>
    <s v="UCLA Undergrad"/>
    <s v="Undergraduate"/>
    <d v="2023-03-09T00:00:00"/>
    <s v="MACUSBC12"/>
    <s v="MACUSBC"/>
    <s v="MACUSBC"/>
    <s v="Charger"/>
    <s v="Default Circulation Desk"/>
    <s v="USBC-LOC-01"/>
  </r>
  <r>
    <x v="56"/>
    <n v="-1"/>
    <s v="UCLA Undergrad"/>
    <s v="Undergraduate"/>
    <d v="2023-03-09T00:00:00"/>
    <s v="MACUSBC13"/>
    <s v="MACUSBC"/>
    <s v="MACUSBC"/>
    <s v="Charger"/>
    <s v="Default Circulation Desk"/>
    <s v="USBC-LOC-02"/>
  </r>
  <r>
    <x v="56"/>
    <n v="-1"/>
    <s v="UCLA Undergrad"/>
    <s v="Undergraduate"/>
    <d v="2023-03-09T00:00:00"/>
    <s v="MACUSBC17"/>
    <s v="MACUSBC"/>
    <s v="MACUSBC"/>
    <s v="Charger"/>
    <s v="Default Circulation Desk"/>
    <s v="USBC-LOC-06"/>
  </r>
  <r>
    <x v="56"/>
    <n v="-1"/>
    <s v="UCLA Undergrad"/>
    <s v="Undergraduate"/>
    <d v="2023-03-15T00:00:00"/>
    <s v="CBK114"/>
    <s v="CBK"/>
    <s v="ChromeBook"/>
    <s v="Device"/>
    <s v="Default Circulation Desk"/>
    <s v="CLTL-10"/>
  </r>
  <r>
    <x v="56"/>
    <n v="-1"/>
    <s v="UCLA Undergrad"/>
    <s v="Undergraduate"/>
    <d v="2023-03-15T00:00:00"/>
    <s v="CBK209"/>
    <s v="CBK"/>
    <s v="ChromeBook"/>
    <s v="Device"/>
    <s v="Biomed Circ Desk"/>
    <s v="CBK-BIO-20"/>
  </r>
  <r>
    <x v="56"/>
    <n v="-1"/>
    <s v="UCLA Undergrad"/>
    <s v="Undergraduate"/>
    <d v="2023-03-15T00:00:00"/>
    <s v="CBK214"/>
    <s v="CBK"/>
    <s v="ChromeBook"/>
    <s v="Device"/>
    <s v="SEL Boelter Circ Desk"/>
    <s v="CBK-BOE-05"/>
  </r>
  <r>
    <x v="56"/>
    <n v="-1"/>
    <s v="UCLA Undergrad"/>
    <s v="Undergraduate"/>
    <d v="2023-03-15T00:00:00"/>
    <s v="CBK229"/>
    <s v="CBK"/>
    <s v="ChromeBook"/>
    <s v="Device"/>
    <s v="SEL Boelter Circ Desk"/>
    <s v="CBK-BOE-20"/>
  </r>
  <r>
    <x v="56"/>
    <n v="-1"/>
    <s v="UCLA Undergrad"/>
    <s v="Undergraduate"/>
    <d v="2023-03-15T00:00:00"/>
    <s v="CBK403"/>
    <s v="CBK"/>
    <s v="ChromeBook"/>
    <s v="Device"/>
    <s v="CLICC Circ Desk"/>
    <s v="CBK-CLICC-154"/>
  </r>
  <r>
    <x v="56"/>
    <n v="-1"/>
    <s v="UCLA Undergrad"/>
    <s v="Undergraduate"/>
    <d v="2023-03-15T00:00:00"/>
    <s v="CLICC-ML-0016"/>
    <s v="CLICC-ML"/>
    <s v="MacBook"/>
    <s v="Device"/>
    <s v="CLICC Circ Desk"/>
    <s v="ITS MacBook 6"/>
  </r>
  <r>
    <x v="56"/>
    <n v="-1"/>
    <s v="UCLA Undergrad"/>
    <s v="Undergraduate"/>
    <d v="2023-03-15T00:00:00"/>
    <s v="CLICC-ML-0071"/>
    <s v="CLICC-ML"/>
    <s v="MacBook"/>
    <s v="Device"/>
    <s v="CLICC Circ Desk"/>
    <s v="ITS MacBook 23"/>
  </r>
  <r>
    <x v="56"/>
    <n v="-1"/>
    <s v="UCLA Undergrad"/>
    <s v="Undergraduate"/>
    <d v="2023-03-15T00:00:00"/>
    <s v="CLICC-ML-0136"/>
    <s v="CLICC-ML"/>
    <s v="MacBook"/>
    <s v="Device"/>
    <s v="CLICC Circ Desk"/>
    <s v="ITS MacBook 86"/>
  </r>
  <r>
    <x v="56"/>
    <n v="-1"/>
    <s v="UCLA Undergrad"/>
    <s v="Undergraduate"/>
    <d v="2023-03-15T00:00:00"/>
    <s v="CLICC-MM-0118"/>
    <s v="CLICC-MM"/>
    <s v="iPad"/>
    <s v="Device"/>
    <s v="CLICC Circ Desk"/>
    <s v="ITS iPad 305"/>
  </r>
  <r>
    <x v="56"/>
    <n v="-1"/>
    <s v="UCLA Undergrad"/>
    <s v="Undergraduate"/>
    <d v="2023-03-15T00:00:00"/>
    <s v="HP-081"/>
    <s v="HP"/>
    <s v="HP Laptop"/>
    <s v="Device"/>
    <s v="CLICC Circ Desk"/>
    <s v="WL-RC2-11"/>
  </r>
  <r>
    <x v="56"/>
    <n v="-1"/>
    <s v="UCLA Undergrad"/>
    <s v="Undergraduate"/>
    <d v="2023-03-15T00:00:00"/>
    <s v="HP104"/>
    <s v="HP"/>
    <s v="HP Laptop"/>
    <s v="Device"/>
    <s v="CLICC Circ Desk"/>
    <s v="W-POW-13"/>
  </r>
  <r>
    <x v="56"/>
    <n v="-1"/>
    <s v="UCLA Undergrad"/>
    <s v="Undergraduate"/>
    <d v="2023-03-21T00:00:00"/>
    <s v="HP032"/>
    <s v="HP"/>
    <s v="HP Laptop"/>
    <s v="Device"/>
    <s v="CLICC Circ Desk"/>
    <s v="WL-GEO-02"/>
  </r>
  <r>
    <x v="56"/>
    <n v="-1"/>
    <s v="UCLA Undergrad"/>
    <s v="Undergraduate"/>
    <d v="2023-03-21T00:00:00"/>
    <s v="HP063"/>
    <s v="HP"/>
    <s v="HP Laptop"/>
    <s v="Device"/>
    <s v="CLICC Circ Desk"/>
    <s v="WL-YRL-13"/>
  </r>
  <r>
    <x v="56"/>
    <n v="-1"/>
    <s v="UCLA Undergrad"/>
    <s v="Undergraduate"/>
    <d v="2023-03-22T00:00:00"/>
    <s v="CBK162"/>
    <s v="CBK"/>
    <s v="ChromeBook"/>
    <s v="Device"/>
    <s v="CLICC Circ Desk"/>
    <s v="CL-BOE-08"/>
  </r>
  <r>
    <x v="56"/>
    <n v="-1"/>
    <s v="UCLA Undergrad"/>
    <s v="Undergraduate"/>
    <d v="2023-03-22T00:00:00"/>
    <s v="CBK396"/>
    <s v="CBK"/>
    <s v="ChromeBook"/>
    <s v="Device"/>
    <s v="CLICC Circ Desk"/>
    <s v="CBK-CLICC-147"/>
  </r>
  <r>
    <x v="56"/>
    <n v="-1"/>
    <s v="UCLA Undergrad"/>
    <s v="Undergraduate"/>
    <d v="2023-03-22T00:00:00"/>
    <s v="CBK403"/>
    <s v="CBK"/>
    <s v="ChromeBook"/>
    <s v="Device"/>
    <s v="CLICC Circ Desk"/>
    <s v="CBK-CLICC-154"/>
  </r>
  <r>
    <x v="56"/>
    <n v="-1"/>
    <s v="UCLA Undergrad"/>
    <s v="Undergraduate"/>
    <d v="2023-03-22T00:00:00"/>
    <s v="CLICC-ML-0026"/>
    <s v="CLICC-ML"/>
    <s v="MacBook"/>
    <s v="Device"/>
    <s v="CLICC Circ Desk"/>
    <s v="ITS MacBook 12"/>
  </r>
  <r>
    <x v="56"/>
    <n v="-1"/>
    <s v="UCLA Undergrad"/>
    <s v="Undergraduate"/>
    <d v="2023-03-22T00:00:00"/>
    <s v="CLICC-ML-0033"/>
    <s v="CLICC-ML"/>
    <s v="MacBook"/>
    <s v="Device"/>
    <s v="CLICC Circ Desk"/>
    <s v="ITS MacBook 112"/>
  </r>
  <r>
    <x v="56"/>
    <n v="-1"/>
    <s v="UCLA Undergrad"/>
    <s v="Undergraduate"/>
    <d v="2023-03-22T00:00:00"/>
    <s v="CLICC-ML-0094"/>
    <s v="CLICC-ML"/>
    <s v="MacBook"/>
    <s v="Device"/>
    <s v="CLICC Circ Desk"/>
    <s v="ITS MacBook 93"/>
  </r>
  <r>
    <x v="56"/>
    <n v="-1"/>
    <s v="UCLA Undergrad"/>
    <s v="Undergraduate"/>
    <d v="2023-03-22T00:00:00"/>
    <s v="CLICC-ML-2071"/>
    <s v="CLICC-ML"/>
    <s v="MacBook"/>
    <s v="Device"/>
    <s v="CLICC Circ Desk"/>
    <s v="CLICC-ML-2071"/>
  </r>
  <r>
    <x v="56"/>
    <n v="-1"/>
    <s v="UCLA Undergrad"/>
    <s v="Undergraduate"/>
    <d v="2023-03-22T00:00:00"/>
    <s v="HP006"/>
    <s v="HP"/>
    <s v="HP Laptop"/>
    <s v="Device"/>
    <s v="CLICC Circ Desk"/>
    <s v="WL-BIO-06"/>
  </r>
  <r>
    <x v="56"/>
    <n v="5557156940006530"/>
    <s v="UCLA Graduate"/>
    <s v="Graduate"/>
    <d v="2023-03-22T00:00:00"/>
    <s v="CLICC-ML-0035"/>
    <s v="CLICC-ML"/>
    <s v="MacBook"/>
    <s v="Device"/>
    <s v="CLICC Circ Desk"/>
    <s v="ITS MacBook 72"/>
  </r>
  <r>
    <x v="56"/>
    <n v="5565952320006530"/>
    <s v="UCLA Undergrad"/>
    <s v="Undergraduate"/>
    <d v="2023-03-15T00:00:00"/>
    <s v="CLICC-ML-2037"/>
    <s v="CLICC-ML"/>
    <s v="MacBook"/>
    <s v="Device"/>
    <s v="CLICC Circ Desk"/>
    <s v="CLICC-ML-2037"/>
  </r>
  <r>
    <x v="56"/>
    <n v="6201832770006530"/>
    <s v="UCLA Undergrad"/>
    <s v="Undergraduate"/>
    <d v="2023-03-08T00:00:00"/>
    <s v="MACUSBC27"/>
    <s v="MACUSBC"/>
    <s v="MACUSBC"/>
    <s v="Charger"/>
    <s v="CLICC Circ Desk"/>
    <s v="USBC-POW-10"/>
  </r>
  <r>
    <x v="57"/>
    <n v="-1"/>
    <s v="UCLA Academic"/>
    <s v="Academic"/>
    <d v="2023-03-09T00:00:00"/>
    <s v="HDMIC34"/>
    <s v="HDMIC"/>
    <s v="HDMIC"/>
    <s v="Cable"/>
    <s v="Biomed Circ Desk"/>
    <s v="HDMC-BIO-04"/>
  </r>
  <r>
    <x v="57"/>
    <n v="-1"/>
    <s v="UCLA Academic"/>
    <s v="Academic"/>
    <d v="2023-03-09T00:00:00"/>
    <s v="IPHONE58"/>
    <s v="IPHONE"/>
    <s v="IPHONE"/>
    <s v="Charger"/>
    <s v="Powell Circ Desk"/>
    <s v="IPH-BIO-02"/>
  </r>
  <r>
    <x v="57"/>
    <n v="-1"/>
    <s v="UCLA Academic"/>
    <s v="Academic"/>
    <d v="2023-03-09T00:00:00"/>
    <s v="IPHONE60"/>
    <s v="IPHONE"/>
    <s v="IPHONE"/>
    <s v="Charger"/>
    <s v="Biomed Circ Desk"/>
    <s v="IPH-BIO-04"/>
  </r>
  <r>
    <x v="57"/>
    <n v="-1"/>
    <s v="UCLA Academic"/>
    <s v="Academic"/>
    <d v="2023-03-09T00:00:00"/>
    <s v="UHDMI19"/>
    <s v="UHDMI"/>
    <s v="UHDMI"/>
    <s v="Cable"/>
    <s v="CLICC Circ Desk"/>
    <m/>
  </r>
  <r>
    <x v="57"/>
    <n v="-1"/>
    <s v="UCLA Academic"/>
    <s v="Academic"/>
    <d v="2023-03-09T00:00:00"/>
    <s v="WALLADPT20"/>
    <s v="WALLADPT"/>
    <s v="WALLADPT"/>
    <s v="Charger"/>
    <s v="Powell Circ Desk"/>
    <s v="ADP-BIO-04"/>
  </r>
  <r>
    <x v="57"/>
    <n v="-1"/>
    <s v="UCLA Academic"/>
    <s v="Academic"/>
    <d v="2023-03-09T00:00:00"/>
    <s v="WALLADPT23"/>
    <s v="WALLADPT"/>
    <s v="WALLADPT"/>
    <s v="Charger"/>
    <s v="Biomed Circ Desk"/>
    <s v="ADP-BIO-07"/>
  </r>
  <r>
    <x v="57"/>
    <n v="-1"/>
    <s v="UCLA Academic"/>
    <s v="Academic"/>
    <d v="2023-03-16T00:00:00"/>
    <s v="CLICC-ML-2028"/>
    <s v="CLICC-ML"/>
    <s v="MacBook"/>
    <s v="Device"/>
    <s v="CLICC Circ Desk"/>
    <s v="CLICC-ML-2028"/>
  </r>
  <r>
    <x v="57"/>
    <n v="-1"/>
    <s v="UCLA Graduate"/>
    <s v="Graduate"/>
    <d v="2023-03-09T00:00:00"/>
    <s v="ANKER02"/>
    <s v="ANKER"/>
    <s v="ANKER"/>
    <s v="Charger"/>
    <s v="CLICC Circ Desk"/>
    <m/>
  </r>
  <r>
    <x v="57"/>
    <n v="-1"/>
    <s v="UCLA Graduate"/>
    <s v="Graduate"/>
    <d v="2023-03-09T00:00:00"/>
    <s v="HDMIC15"/>
    <s v="HDMIC"/>
    <s v="HDMIC"/>
    <s v="Cable"/>
    <s v="CLICC Circ Desk"/>
    <s v="HDMC-YRL-07"/>
  </r>
  <r>
    <x v="57"/>
    <n v="-1"/>
    <s v="UCLA Graduate"/>
    <s v="Graduate"/>
    <d v="2023-03-09T00:00:00"/>
    <s v="HDST10"/>
    <s v="HDST"/>
    <s v="Headphones"/>
    <s v="Accessory"/>
    <s v="CLICC Circ Desk"/>
    <s v="HDS-YRL-04"/>
  </r>
  <r>
    <x v="57"/>
    <n v="-1"/>
    <s v="UCLA Graduate"/>
    <s v="Graduate"/>
    <d v="2023-03-09T00:00:00"/>
    <s v="IPHONE54"/>
    <s v="IPHONE"/>
    <s v="IPHONE"/>
    <s v="Charger"/>
    <s v="CLICC Circ Desk"/>
    <s v="IPH-POW-10"/>
  </r>
  <r>
    <x v="57"/>
    <n v="-1"/>
    <s v="UCLA Graduate"/>
    <s v="Graduate"/>
    <d v="2023-03-09T00:00:00"/>
    <s v="IPHONE58"/>
    <s v="IPHONE"/>
    <s v="IPHONE"/>
    <s v="Charger"/>
    <s v="SEL Geology Circ Desk"/>
    <s v="IPH-BIO-02"/>
  </r>
  <r>
    <x v="57"/>
    <n v="-1"/>
    <s v="UCLA Graduate"/>
    <s v="Graduate"/>
    <d v="2023-03-09T00:00:00"/>
    <s v="IPHONE60"/>
    <s v="IPHONE"/>
    <s v="IPHONE"/>
    <s v="Charger"/>
    <s v="Powell Circ Desk"/>
    <s v="IPH-BIO-04"/>
  </r>
  <r>
    <x v="57"/>
    <n v="-1"/>
    <s v="UCLA Graduate"/>
    <s v="Graduate"/>
    <d v="2023-03-09T00:00:00"/>
    <s v="MACUSBC05"/>
    <s v="MACUSBC"/>
    <s v="MACUSBC"/>
    <s v="Charger"/>
    <s v="CLICC Circ Desk"/>
    <s v="USBC-YRL-01"/>
  </r>
  <r>
    <x v="57"/>
    <n v="-1"/>
    <s v="UCLA Graduate"/>
    <s v="Graduate"/>
    <d v="2023-03-09T00:00:00"/>
    <s v="MACUSBC19"/>
    <s v="MACUSBC"/>
    <s v="MACUSBC"/>
    <s v="Charger"/>
    <s v="CLICC Circ Desk"/>
    <s v="USBC-POW-02"/>
  </r>
  <r>
    <x v="57"/>
    <n v="-1"/>
    <s v="UCLA Graduate"/>
    <s v="Graduate"/>
    <d v="2023-03-09T00:00:00"/>
    <s v="MACUSBC23"/>
    <s v="MACUSBC"/>
    <s v="MACUSBC"/>
    <s v="Charger"/>
    <s v="CLICC Circ Desk"/>
    <s v="USBC-POW-06"/>
  </r>
  <r>
    <x v="57"/>
    <n v="-1"/>
    <s v="UCLA Graduate"/>
    <s v="Graduate"/>
    <d v="2023-03-09T00:00:00"/>
    <s v="MACUSBC30"/>
    <s v="MACUSBC"/>
    <s v="MACUSBC"/>
    <s v="Charger"/>
    <s v="CLICC Circ Desk"/>
    <m/>
  </r>
  <r>
    <x v="57"/>
    <n v="-1"/>
    <s v="UCLA Graduate"/>
    <s v="Graduate"/>
    <d v="2023-03-09T00:00:00"/>
    <s v="OMNI20"/>
    <s v="OMNI"/>
    <s v="OMNI"/>
    <s v="Charger"/>
    <s v="SEL Boelter Circ Desk"/>
    <s v="OMN-BOE-10"/>
  </r>
  <r>
    <x v="57"/>
    <n v="-1"/>
    <s v="UCLA Graduate"/>
    <s v="Graduate"/>
    <d v="2023-03-09T00:00:00"/>
    <s v="SUP-012"/>
    <s v="SUP"/>
    <s v="Super Drive"/>
    <s v="Accessory"/>
    <s v="Music Circ Desk"/>
    <s v="MUS-SUP-01"/>
  </r>
  <r>
    <x v="57"/>
    <n v="-1"/>
    <s v="UCLA Graduate"/>
    <s v="Graduate"/>
    <d v="2023-03-09T00:00:00"/>
    <s v="UHDMI12"/>
    <s v="UHDMI"/>
    <s v="UHDMI"/>
    <s v="Cable"/>
    <s v="CLICC Circ Desk"/>
    <m/>
  </r>
  <r>
    <x v="57"/>
    <n v="-1"/>
    <s v="UCLA Graduate"/>
    <s v="Graduate"/>
    <d v="2023-03-09T00:00:00"/>
    <s v="WALLADPT23"/>
    <s v="WALLADPT"/>
    <s v="WALLADPT"/>
    <s v="Charger"/>
    <s v="SEL Geology Circ Desk"/>
    <s v="ADP-BIO-07"/>
  </r>
  <r>
    <x v="57"/>
    <n v="-1"/>
    <s v="UCLA Graduate"/>
    <s v="Graduate"/>
    <d v="2023-03-09T00:00:00"/>
    <s v="WALLADPT25"/>
    <s v="WALLADPT"/>
    <s v="WALLADPT"/>
    <s v="Charger"/>
    <s v="CLICC Circ Desk"/>
    <s v="ADP-YRL-02"/>
  </r>
  <r>
    <x v="57"/>
    <n v="-1"/>
    <s v="UCLA Graduate"/>
    <s v="Graduate"/>
    <d v="2023-03-16T00:00:00"/>
    <s v="CBK191"/>
    <s v="CBK"/>
    <s v="ChromeBook"/>
    <s v="Device"/>
    <s v="Powell Circ Desk"/>
    <s v="CBK-BIO-02"/>
  </r>
  <r>
    <x v="57"/>
    <n v="-1"/>
    <s v="UCLA Graduate"/>
    <s v="Graduate"/>
    <d v="2023-03-16T00:00:00"/>
    <s v="CBK203"/>
    <s v="CBK"/>
    <s v="ChromeBook"/>
    <s v="Device"/>
    <s v="Biomed Circ Desk"/>
    <s v="CBK-BIO-14"/>
  </r>
  <r>
    <x v="57"/>
    <n v="-1"/>
    <s v="UCLA Graduate"/>
    <s v="Graduate"/>
    <d v="2023-03-16T00:00:00"/>
    <s v="CBK207"/>
    <s v="CBK"/>
    <s v="ChromeBook"/>
    <s v="Device"/>
    <s v="Biomed Circ Desk"/>
    <s v="CBK-BIO-18"/>
  </r>
  <r>
    <x v="57"/>
    <n v="-1"/>
    <s v="UCLA Graduate"/>
    <s v="Graduate"/>
    <d v="2023-03-16T00:00:00"/>
    <s v="CBK208"/>
    <s v="CBK"/>
    <s v="ChromeBook"/>
    <s v="Device"/>
    <s v="Biomed Circ Desk"/>
    <s v="CBK-BIO-19"/>
  </r>
  <r>
    <x v="57"/>
    <n v="-1"/>
    <s v="UCLA Graduate"/>
    <s v="Graduate"/>
    <d v="2023-03-16T00:00:00"/>
    <s v="CBK209"/>
    <s v="CBK"/>
    <s v="ChromeBook"/>
    <s v="Device"/>
    <s v="Biomed Circ Desk"/>
    <s v="CBK-BIO-20"/>
  </r>
  <r>
    <x v="57"/>
    <n v="-1"/>
    <s v="UCLA Graduate"/>
    <s v="Graduate"/>
    <d v="2023-03-16T00:00:00"/>
    <s v="CBK253"/>
    <s v="CBK"/>
    <s v="ChromeBook"/>
    <s v="Device"/>
    <s v="Default Circulation Desk"/>
    <s v="CBK-CLICC-04"/>
  </r>
  <r>
    <x v="57"/>
    <n v="-1"/>
    <s v="UCLA Graduate"/>
    <s v="Graduate"/>
    <d v="2023-03-16T00:00:00"/>
    <s v="CLICC-ML-0100"/>
    <s v="CLICC-ML"/>
    <s v="MacBook"/>
    <s v="Device"/>
    <s v="CLICC Circ Desk"/>
    <s v="ITS MacBook 98"/>
  </r>
  <r>
    <x v="57"/>
    <n v="-1"/>
    <s v="UCLA Graduate"/>
    <s v="Graduate"/>
    <d v="2023-03-16T00:00:00"/>
    <s v="HP-108"/>
    <s v="HP"/>
    <s v="HP Laptop"/>
    <s v="Device"/>
    <s v="CLICC Circ Desk"/>
    <s v="W-POW-17"/>
  </r>
  <r>
    <x v="57"/>
    <n v="-1"/>
    <s v="UCLA Graduate"/>
    <s v="Graduate"/>
    <d v="2023-03-23T00:00:00"/>
    <s v="CLICC-ML-2100"/>
    <s v="CLICC-ML"/>
    <s v="MacBook"/>
    <s v="Device"/>
    <s v="CLICC Circ Desk"/>
    <s v="CLICC-ML-2100"/>
  </r>
  <r>
    <x v="57"/>
    <n v="-1"/>
    <s v="UCLA Graduate"/>
    <s v="Graduate"/>
    <d v="2023-03-23T00:00:00"/>
    <s v="CLICC-MM-0039"/>
    <s v="CLICC-MM"/>
    <s v="iPad"/>
    <s v="Device"/>
    <s v="CLICC Circ Desk"/>
    <s v="ITS iPad 97"/>
  </r>
  <r>
    <x v="57"/>
    <n v="-1"/>
    <s v="UCLA Graduate"/>
    <s v="Graduate"/>
    <d v="2023-03-23T00:00:00"/>
    <s v="CLICC-MM-009"/>
    <s v="CLICC-MM"/>
    <s v="iPad"/>
    <s v="Device"/>
    <s v="CLICC Circ Desk"/>
    <m/>
  </r>
  <r>
    <x v="57"/>
    <n v="-1"/>
    <s v="UCLA Graduate"/>
    <s v="Graduate"/>
    <d v="2023-03-23T00:00:00"/>
    <s v="CLICC-MM-0104"/>
    <s v="CLICC-MM"/>
    <s v="iPad"/>
    <s v="Device"/>
    <s v="CLICC Circ Desk"/>
    <s v="ITS iPad 255"/>
  </r>
  <r>
    <x v="57"/>
    <n v="-1"/>
    <s v="UCLA Graduate"/>
    <s v="Graduate"/>
    <d v="2023-03-23T00:00:00"/>
    <s v="CLICC-MM-0222"/>
    <s v="CLICC-MM"/>
    <s v="iPad"/>
    <s v="Device"/>
    <s v="CLICC Circ Desk"/>
    <s v="ITS iPad 138"/>
  </r>
  <r>
    <x v="57"/>
    <n v="-1"/>
    <s v="UCLA Staff"/>
    <s v="Staff"/>
    <d v="2023-03-16T00:00:00"/>
    <s v="CBK-322"/>
    <s v="CBK"/>
    <s v="ChromeBook"/>
    <s v="Device"/>
    <s v="CLICC Circ Desk"/>
    <s v="CBK-CLICC-73"/>
  </r>
  <r>
    <x v="57"/>
    <n v="-1"/>
    <s v="UCLA Undergrad"/>
    <s v="Undergraduate"/>
    <d v="2023-03-09T00:00:00"/>
    <s v="ANDROID20"/>
    <s v="ANDROID"/>
    <s v="Android Charger"/>
    <s v="Charger"/>
    <s v="Default Circulation Desk"/>
    <s v="AND-LOC-05"/>
  </r>
  <r>
    <x v="57"/>
    <n v="-1"/>
    <s v="UCLA Undergrad"/>
    <s v="Undergraduate"/>
    <d v="2023-03-09T00:00:00"/>
    <s v="BOEIPHONE04"/>
    <s v="BOEIPHONE"/>
    <s v="IPHONE"/>
    <s v="Charger"/>
    <s v="SEL Boelter Circ Desk"/>
    <s v="BOE-IPHONE-04"/>
  </r>
  <r>
    <x v="57"/>
    <n v="-1"/>
    <s v="UCLA Undergrad"/>
    <s v="Undergraduate"/>
    <d v="2023-03-09T00:00:00"/>
    <s v="HDMIC09"/>
    <s v="HDMIC"/>
    <s v="HDMIC"/>
    <s v="Cable"/>
    <s v="CLICC Circ Desk"/>
    <s v="HDMC-YRL-01"/>
  </r>
  <r>
    <x v="57"/>
    <n v="-1"/>
    <s v="UCLA Undergrad"/>
    <s v="Undergraduate"/>
    <d v="2023-03-09T00:00:00"/>
    <s v="HDMIC15"/>
    <s v="HDMIC"/>
    <s v="HDMIC"/>
    <s v="Cable"/>
    <s v="CLICC Circ Desk"/>
    <s v="HDMC-YRL-07"/>
  </r>
  <r>
    <x v="57"/>
    <n v="-1"/>
    <s v="UCLA Undergrad"/>
    <s v="Undergraduate"/>
    <d v="2023-03-09T00:00:00"/>
    <s v="HDST17"/>
    <s v="HDST"/>
    <s v="Headphones"/>
    <s v="Accessory"/>
    <s v="CLICC Circ Desk"/>
    <s v="HDS-POW-06"/>
  </r>
  <r>
    <x v="57"/>
    <n v="-1"/>
    <s v="UCLA Undergrad"/>
    <s v="Undergraduate"/>
    <d v="2023-03-09T00:00:00"/>
    <s v="HPUSBC01"/>
    <s v="HPUSBC"/>
    <s v="HPUSBC"/>
    <s v="Charger"/>
    <s v="SEL Boelter Circ Desk"/>
    <s v="HPUS-BOE-01"/>
  </r>
  <r>
    <x v="57"/>
    <n v="-1"/>
    <s v="UCLA Undergrad"/>
    <s v="Undergraduate"/>
    <d v="2023-03-09T00:00:00"/>
    <s v="HPUSBC02"/>
    <s v="HPUSBC"/>
    <s v="HPUSBC"/>
    <s v="Charger"/>
    <s v="SEL Boelter Circ Desk"/>
    <s v="HPUS-BOE-02"/>
  </r>
  <r>
    <x v="57"/>
    <n v="-1"/>
    <s v="UCLA Undergrad"/>
    <s v="Undergraduate"/>
    <d v="2023-03-09T00:00:00"/>
    <s v="HPUSBC09"/>
    <s v="HPUSBC"/>
    <s v="HPUSBC"/>
    <s v="Charger"/>
    <s v="SEL Boelter Circ Desk"/>
    <m/>
  </r>
  <r>
    <x v="57"/>
    <n v="-1"/>
    <s v="UCLA Undergrad"/>
    <s v="Undergraduate"/>
    <d v="2023-03-09T00:00:00"/>
    <s v="HPUSBC12"/>
    <s v="HPUSBC"/>
    <s v="HPUSBC"/>
    <s v="Charger"/>
    <s v="SEL Boelter Circ Desk"/>
    <m/>
  </r>
  <r>
    <x v="57"/>
    <n v="-1"/>
    <s v="UCLA Undergrad"/>
    <s v="Undergraduate"/>
    <d v="2023-03-09T00:00:00"/>
    <s v="IPHONE02"/>
    <s v="IPHONE"/>
    <s v="IPHONE"/>
    <s v="Charger"/>
    <s v="Music Circ Desk"/>
    <s v="IPH-MUS-02"/>
  </r>
  <r>
    <x v="57"/>
    <n v="-1"/>
    <s v="UCLA Undergrad"/>
    <s v="Undergraduate"/>
    <d v="2023-03-09T00:00:00"/>
    <s v="IPHONE21"/>
    <s v="IPHONE"/>
    <s v="IPHONE"/>
    <s v="Charger"/>
    <s v="SEL Boelter Circ Desk"/>
    <s v="IPH-BOE-05"/>
  </r>
  <r>
    <x v="57"/>
    <n v="-1"/>
    <s v="UCLA Undergrad"/>
    <s v="Undergraduate"/>
    <d v="2023-03-09T00:00:00"/>
    <s v="IPHONE33"/>
    <s v="IPHONE"/>
    <s v="IPHONE"/>
    <s v="Charger"/>
    <s v="CLICC Circ Desk"/>
    <s v="IPH-YRL-09"/>
  </r>
  <r>
    <x v="57"/>
    <n v="-1"/>
    <s v="UCLA Undergrad"/>
    <s v="Undergraduate"/>
    <d v="2023-03-09T00:00:00"/>
    <s v="IPHONE34"/>
    <s v="IPHONE"/>
    <s v="IPHONE"/>
    <s v="Charger"/>
    <s v="CLICC Circ Desk"/>
    <s v="IPH-YRL-10"/>
  </r>
  <r>
    <x v="57"/>
    <n v="-1"/>
    <s v="UCLA Undergrad"/>
    <s v="Undergraduate"/>
    <d v="2023-03-09T00:00:00"/>
    <s v="IPHONE36"/>
    <s v="IPHONE"/>
    <s v="IPHONE"/>
    <s v="Charger"/>
    <s v="CLICC Circ Desk"/>
    <s v="IPH-YRL-12"/>
  </r>
  <r>
    <x v="57"/>
    <n v="-1"/>
    <s v="UCLA Undergrad"/>
    <s v="Undergraduate"/>
    <d v="2023-03-09T00:00:00"/>
    <s v="IPHONE37"/>
    <s v="IPHONE"/>
    <s v="IPHONE"/>
    <s v="Charger"/>
    <s v="CLICC Circ Desk"/>
    <s v="IPH-YRL-13"/>
  </r>
  <r>
    <x v="57"/>
    <n v="-1"/>
    <s v="UCLA Undergrad"/>
    <s v="Undergraduate"/>
    <d v="2023-03-09T00:00:00"/>
    <s v="IPHONE41"/>
    <s v="IPHONE"/>
    <s v="IPHONE"/>
    <s v="Charger"/>
    <s v="Default Circulation Desk"/>
    <s v="IPH-LOC-03"/>
  </r>
  <r>
    <x v="57"/>
    <n v="-1"/>
    <s v="UCLA Undergrad"/>
    <s v="Undergraduate"/>
    <d v="2023-03-09T00:00:00"/>
    <s v="IPHONE44"/>
    <s v="IPHONE"/>
    <s v="IPHONE"/>
    <s v="Charger"/>
    <s v="CLICC Circ Desk"/>
    <m/>
  </r>
  <r>
    <x v="57"/>
    <n v="-1"/>
    <s v="UCLA Undergrad"/>
    <s v="Undergraduate"/>
    <d v="2023-03-09T00:00:00"/>
    <s v="IPHONE48"/>
    <s v="IPHONE"/>
    <s v="IPHONE"/>
    <s v="Charger"/>
    <s v="CLICC Circ Desk"/>
    <s v="IPH-POW-04"/>
  </r>
  <r>
    <x v="57"/>
    <n v="-1"/>
    <s v="UCLA Undergrad"/>
    <s v="Undergraduate"/>
    <d v="2023-03-09T00:00:00"/>
    <s v="IPHONE52"/>
    <s v="IPHONE"/>
    <s v="IPHONE"/>
    <s v="Charger"/>
    <s v="CLICC Circ Desk"/>
    <s v="IPH-POW-08"/>
  </r>
  <r>
    <x v="57"/>
    <n v="-1"/>
    <s v="UCLA Undergrad"/>
    <s v="Undergraduate"/>
    <d v="2023-03-09T00:00:00"/>
    <s v="IPHONE54"/>
    <s v="IPHONE"/>
    <s v="IPHONE"/>
    <s v="Charger"/>
    <s v="CLICC Circ Desk"/>
    <s v="IPH-POW-10"/>
  </r>
  <r>
    <x v="57"/>
    <n v="-1"/>
    <s v="UCLA Undergrad"/>
    <s v="Undergraduate"/>
    <d v="2023-03-09T00:00:00"/>
    <s v="IPHONE74"/>
    <s v="IPHONE"/>
    <s v="IPHONE"/>
    <s v="Charger"/>
    <s v="Default Circulation Desk"/>
    <m/>
  </r>
  <r>
    <x v="57"/>
    <n v="-1"/>
    <s v="UCLA Undergrad"/>
    <s v="Undergraduate"/>
    <d v="2023-03-09T00:00:00"/>
    <s v="IPHONE78"/>
    <s v="IPHONE"/>
    <s v="IPHONE"/>
    <s v="Charger"/>
    <s v="CLICC Circ Desk"/>
    <m/>
  </r>
  <r>
    <x v="57"/>
    <n v="-1"/>
    <s v="UCLA Undergrad"/>
    <s v="Undergraduate"/>
    <d v="2023-03-09T00:00:00"/>
    <s v="MACCHRG35"/>
    <s v="MACCHRG"/>
    <s v="MACCHRG"/>
    <s v="Charger"/>
    <s v="SEL Boelter Circ Desk"/>
    <s v="MAGT-BOE-04"/>
  </r>
  <r>
    <x v="57"/>
    <n v="-1"/>
    <s v="UCLA Undergrad"/>
    <s v="Undergraduate"/>
    <d v="2023-03-09T00:00:00"/>
    <s v="MACCHRG58"/>
    <s v="MACCHRG"/>
    <s v="MACCHRG"/>
    <s v="Charger"/>
    <s v="CLICC Circ Desk"/>
    <s v="MAGT-POW-12"/>
  </r>
  <r>
    <x v="57"/>
    <n v="-1"/>
    <s v="UCLA Undergrad"/>
    <s v="Undergraduate"/>
    <d v="2023-03-09T00:00:00"/>
    <s v="MACUSBC06"/>
    <s v="MACUSBC"/>
    <s v="MACUSBC"/>
    <s v="Charger"/>
    <s v="CLICC Circ Desk"/>
    <s v="USBC-YRL-02"/>
  </r>
  <r>
    <x v="57"/>
    <n v="-1"/>
    <s v="UCLA Undergrad"/>
    <s v="Undergraduate"/>
    <d v="2023-03-09T00:00:00"/>
    <s v="MACUSBC08"/>
    <s v="MACUSBC"/>
    <s v="MACUSBC"/>
    <s v="Charger"/>
    <s v="CLICC Circ Desk"/>
    <s v="USBC-YRL-04"/>
  </r>
  <r>
    <x v="57"/>
    <n v="-1"/>
    <s v="UCLA Undergrad"/>
    <s v="Undergraduate"/>
    <d v="2023-03-09T00:00:00"/>
    <s v="MACUSBC09"/>
    <s v="MACUSBC"/>
    <s v="MACUSBC"/>
    <s v="Charger"/>
    <s v="CLICC Circ Desk"/>
    <s v="USBC-YRL-05"/>
  </r>
  <r>
    <x v="57"/>
    <n v="-1"/>
    <s v="UCLA Undergrad"/>
    <s v="Undergraduate"/>
    <d v="2023-03-09T00:00:00"/>
    <s v="MACUSBC12"/>
    <s v="MACUSBC"/>
    <s v="MACUSBC"/>
    <s v="Charger"/>
    <s v="Default Circulation Desk"/>
    <s v="USBC-LOC-01"/>
  </r>
  <r>
    <x v="57"/>
    <n v="-1"/>
    <s v="UCLA Undergrad"/>
    <s v="Undergraduate"/>
    <d v="2023-03-09T00:00:00"/>
    <s v="MACUSBC19"/>
    <s v="MACUSBC"/>
    <s v="MACUSBC"/>
    <s v="Charger"/>
    <s v="CLICC Circ Desk"/>
    <s v="USBC-POW-02"/>
  </r>
  <r>
    <x v="57"/>
    <n v="-1"/>
    <s v="UCLA Undergrad"/>
    <s v="Undergraduate"/>
    <d v="2023-03-09T00:00:00"/>
    <s v="MACUSBC20"/>
    <s v="MACUSBC"/>
    <s v="MACUSBC"/>
    <s v="Charger"/>
    <s v="CLICC Circ Desk"/>
    <s v="USBC-POW-03"/>
  </r>
  <r>
    <x v="57"/>
    <n v="-1"/>
    <s v="UCLA Undergrad"/>
    <s v="Undergraduate"/>
    <d v="2023-03-09T00:00:00"/>
    <s v="MACUSBC23"/>
    <s v="MACUSBC"/>
    <s v="MACUSBC"/>
    <s v="Charger"/>
    <s v="CLICC Circ Desk"/>
    <s v="USBC-POW-06"/>
  </r>
  <r>
    <x v="57"/>
    <n v="-1"/>
    <s v="UCLA Undergrad"/>
    <s v="Undergraduate"/>
    <d v="2023-03-09T00:00:00"/>
    <s v="MACUSBC24"/>
    <s v="MACUSBC"/>
    <s v="MACUSBC"/>
    <s v="Charger"/>
    <s v="CLICC Circ Desk"/>
    <s v="USBC-POW-07"/>
  </r>
  <r>
    <x v="57"/>
    <n v="-1"/>
    <s v="UCLA Undergrad"/>
    <s v="Undergraduate"/>
    <d v="2023-03-09T00:00:00"/>
    <s v="MACUSBC25"/>
    <s v="MACUSBC"/>
    <s v="MACUSBC"/>
    <s v="Charger"/>
    <s v="CLICC Circ Desk"/>
    <s v="USBC-POW-08"/>
  </r>
  <r>
    <x v="57"/>
    <n v="-1"/>
    <s v="UCLA Undergrad"/>
    <s v="Undergraduate"/>
    <d v="2023-03-09T00:00:00"/>
    <s v="MACUSBC30"/>
    <s v="MACUSBC"/>
    <s v="MACUSBC"/>
    <s v="Charger"/>
    <s v="CLICC Circ Desk"/>
    <m/>
  </r>
  <r>
    <x v="57"/>
    <n v="-1"/>
    <s v="UCLA Undergrad"/>
    <s v="Undergraduate"/>
    <d v="2023-03-09T00:00:00"/>
    <s v="OMNI11"/>
    <s v="OMNI"/>
    <s v="OMNI"/>
    <s v="Charger"/>
    <s v="SEL Boelter Circ Desk"/>
    <s v="OMN-BOE-01"/>
  </r>
  <r>
    <x v="57"/>
    <n v="-1"/>
    <s v="UCLA Undergrad"/>
    <s v="Undergraduate"/>
    <d v="2023-03-09T00:00:00"/>
    <s v="OMNI12"/>
    <s v="OMNI"/>
    <s v="OMNI"/>
    <s v="Charger"/>
    <s v="SEL Boelter Circ Desk"/>
    <s v="OMN-BOE-02"/>
  </r>
  <r>
    <x v="57"/>
    <n v="-1"/>
    <s v="UCLA Undergrad"/>
    <s v="Undergraduate"/>
    <d v="2023-03-09T00:00:00"/>
    <s v="OMNI13"/>
    <s v="OMNI"/>
    <s v="OMNI"/>
    <s v="Charger"/>
    <s v="SEL Boelter Circ Desk"/>
    <s v="OMN-BOE-03"/>
  </r>
  <r>
    <x v="57"/>
    <n v="-1"/>
    <s v="UCLA Undergrad"/>
    <s v="Undergraduate"/>
    <d v="2023-03-09T00:00:00"/>
    <s v="OMNI14"/>
    <s v="OMNI"/>
    <s v="OMNI"/>
    <s v="Charger"/>
    <s v="SEL Boelter Circ Desk"/>
    <s v="OMN-BOE-04"/>
  </r>
  <r>
    <x v="57"/>
    <n v="-1"/>
    <s v="UCLA Undergrad"/>
    <s v="Undergraduate"/>
    <d v="2023-03-09T00:00:00"/>
    <s v="OMNI18"/>
    <s v="OMNI"/>
    <s v="OMNI"/>
    <s v="Charger"/>
    <s v="SEL Boelter Circ Desk"/>
    <s v="OMN-BOE-08"/>
  </r>
  <r>
    <x v="57"/>
    <n v="-1"/>
    <s v="UCLA Undergrad"/>
    <s v="Undergraduate"/>
    <d v="2023-03-09T00:00:00"/>
    <s v="OMNI19"/>
    <s v="OMNI"/>
    <s v="OMNI"/>
    <s v="Charger"/>
    <s v="SEL Boelter Circ Desk"/>
    <s v="OMN-BOE-09"/>
  </r>
  <r>
    <x v="57"/>
    <n v="-1"/>
    <s v="UCLA Undergrad"/>
    <s v="Undergraduate"/>
    <d v="2023-03-09T00:00:00"/>
    <s v="OMNI20"/>
    <s v="OMNI"/>
    <s v="OMNI"/>
    <s v="Charger"/>
    <s v="SEL Boelter Circ Desk"/>
    <s v="OMN-BOE-10"/>
  </r>
  <r>
    <x v="57"/>
    <n v="-1"/>
    <s v="UCLA Undergrad"/>
    <s v="Undergraduate"/>
    <d v="2023-03-09T00:00:00"/>
    <s v="UHDMI22"/>
    <s v="UHDMI"/>
    <s v="UHDMI"/>
    <s v="Cable"/>
    <s v="CLICC Circ Desk"/>
    <m/>
  </r>
  <r>
    <x v="57"/>
    <n v="-1"/>
    <s v="UCLA Undergrad"/>
    <s v="Undergraduate"/>
    <d v="2023-03-09T00:00:00"/>
    <s v="UVGA05"/>
    <s v="UVGA"/>
    <s v="UVGA"/>
    <s v="Cable"/>
    <s v="SEL Boelter Circ Desk"/>
    <s v="UVGA-BOE-01"/>
  </r>
  <r>
    <x v="57"/>
    <n v="-1"/>
    <s v="UCLA Undergrad"/>
    <s v="Undergraduate"/>
    <d v="2023-03-09T00:00:00"/>
    <s v="UVGA20"/>
    <s v="UVGA"/>
    <s v="UVGA"/>
    <s v="Cable"/>
    <s v="CLICC Circ Desk"/>
    <m/>
  </r>
  <r>
    <x v="57"/>
    <n v="-1"/>
    <s v="UCLA Undergrad"/>
    <s v="Undergraduate"/>
    <d v="2023-03-09T00:00:00"/>
    <s v="WALLADPT06"/>
    <s v="WALLADPT"/>
    <s v="WALLADPT"/>
    <s v="Charger"/>
    <s v="SEL Boelter Circ Desk"/>
    <s v="ADP-BOE-04"/>
  </r>
  <r>
    <x v="57"/>
    <n v="-1"/>
    <s v="UCLA Undergrad"/>
    <s v="Undergraduate"/>
    <d v="2023-03-09T00:00:00"/>
    <s v="WALLADPT07"/>
    <s v="WALLADPT"/>
    <s v="WALLADPT"/>
    <s v="Charger"/>
    <s v="SEL Boelter Circ Desk"/>
    <s v="ADP-BOE-05"/>
  </r>
  <r>
    <x v="57"/>
    <n v="-1"/>
    <s v="UCLA Undergrad"/>
    <s v="Undergraduate"/>
    <d v="2023-03-09T00:00:00"/>
    <s v="WALLADPT24"/>
    <s v="WALLADPT"/>
    <s v="WALLADPT"/>
    <s v="Charger"/>
    <s v="CLICC Circ Desk"/>
    <s v="ADP-YRL-01"/>
  </r>
  <r>
    <x v="57"/>
    <n v="-1"/>
    <s v="UCLA Undergrad"/>
    <s v="Undergraduate"/>
    <d v="2023-03-09T00:00:00"/>
    <s v="WALLADPT26"/>
    <s v="WALLADPT"/>
    <s v="WALLADPT"/>
    <s v="Charger"/>
    <s v="CLICC Circ Desk"/>
    <s v="ADP-YRL-03"/>
  </r>
  <r>
    <x v="57"/>
    <n v="-1"/>
    <s v="UCLA Undergrad"/>
    <s v="Undergraduate"/>
    <d v="2023-03-09T00:00:00"/>
    <s v="WALLADPT33"/>
    <s v="WALLADPT"/>
    <s v="WALLADPT"/>
    <s v="Charger"/>
    <s v="CLICC Circ Desk"/>
    <m/>
  </r>
  <r>
    <x v="57"/>
    <n v="-1"/>
    <s v="UCLA Undergrad"/>
    <s v="Undergraduate"/>
    <d v="2023-03-09T00:00:00"/>
    <s v="WALLADPT39"/>
    <s v="WALLADPT"/>
    <s v="WALLADPT"/>
    <s v="Charger"/>
    <s v="CLICC Circ Desk"/>
    <m/>
  </r>
  <r>
    <x v="57"/>
    <n v="-1"/>
    <s v="UCLA Undergrad"/>
    <s v="Undergraduate"/>
    <d v="2023-03-09T00:00:00"/>
    <s v="WALLADPT41"/>
    <s v="WALLADPT"/>
    <s v="WALLADPT"/>
    <s v="Charger"/>
    <s v="CLICC Circ Desk"/>
    <m/>
  </r>
  <r>
    <x v="57"/>
    <n v="-1"/>
    <s v="UCLA Undergrad"/>
    <s v="Undergraduate"/>
    <d v="2023-03-09T00:00:00"/>
    <s v="WALLADPT43"/>
    <s v="WALLADPT"/>
    <s v="WALLADPT"/>
    <s v="Charger"/>
    <s v="CLICC Circ Desk"/>
    <m/>
  </r>
  <r>
    <x v="57"/>
    <n v="-1"/>
    <s v="UCLA Undergrad"/>
    <s v="Undergraduate"/>
    <d v="2023-03-09T00:00:00"/>
    <s v="WALLADPT45"/>
    <s v="WALLADPT"/>
    <s v="WALLADPT"/>
    <s v="Charger"/>
    <s v="CLICC Circ Desk"/>
    <m/>
  </r>
  <r>
    <x v="57"/>
    <n v="-1"/>
    <s v="UCLA Undergrad"/>
    <s v="Undergraduate"/>
    <d v="2023-03-09T00:00:00"/>
    <s v="WALLADPT47"/>
    <s v="WALLADPT"/>
    <s v="WALLADPT"/>
    <s v="Charger"/>
    <s v="CLICC Circ Desk"/>
    <m/>
  </r>
  <r>
    <x v="57"/>
    <n v="-1"/>
    <s v="UCLA Undergrad"/>
    <s v="Undergraduate"/>
    <d v="2023-03-10T00:00:00"/>
    <s v="ANDROID29"/>
    <s v="ANDROID"/>
    <s v="Android Charger"/>
    <s v="Charger"/>
    <s v="Default Circulation Desk"/>
    <m/>
  </r>
  <r>
    <x v="57"/>
    <n v="-1"/>
    <s v="UCLA Undergrad"/>
    <s v="Undergraduate"/>
    <d v="2023-03-10T00:00:00"/>
    <s v="IPHONE66"/>
    <s v="IPHONE"/>
    <s v="IPHONE"/>
    <s v="Charger"/>
    <s v="Default Circulation Desk"/>
    <m/>
  </r>
  <r>
    <x v="57"/>
    <n v="-1"/>
    <s v="UCLA Undergrad"/>
    <s v="Undergraduate"/>
    <d v="2023-03-10T00:00:00"/>
    <s v="MACUSBC13"/>
    <s v="MACUSBC"/>
    <s v="MACUSBC"/>
    <s v="Charger"/>
    <s v="Default Circulation Desk"/>
    <s v="USBC-LOC-02"/>
  </r>
  <r>
    <x v="57"/>
    <n v="-1"/>
    <s v="UCLA Undergrad"/>
    <s v="Undergraduate"/>
    <d v="2023-03-10T00:00:00"/>
    <s v="MACUSBC16"/>
    <s v="MACUSBC"/>
    <s v="MACUSBC"/>
    <s v="Charger"/>
    <s v="Default Circulation Desk"/>
    <s v="USBC-LOC-05"/>
  </r>
  <r>
    <x v="57"/>
    <n v="-1"/>
    <s v="UCLA Undergrad"/>
    <s v="Undergraduate"/>
    <d v="2023-03-10T00:00:00"/>
    <s v="MACUSBC17"/>
    <s v="MACUSBC"/>
    <s v="MACUSBC"/>
    <s v="Charger"/>
    <s v="Default Circulation Desk"/>
    <s v="USBC-LOC-06"/>
  </r>
  <r>
    <x v="57"/>
    <n v="-1"/>
    <s v="UCLA Undergrad"/>
    <s v="Undergraduate"/>
    <d v="2023-03-16T00:00:00"/>
    <s v="CBK-123"/>
    <s v="CBK"/>
    <s v="ChromeBook"/>
    <s v="Device"/>
    <s v="CLICC Circ Desk"/>
    <s v="CBIO-09"/>
  </r>
  <r>
    <x v="57"/>
    <n v="-1"/>
    <s v="UCLA Undergrad"/>
    <s v="Undergraduate"/>
    <d v="2023-03-16T00:00:00"/>
    <s v="CBK224"/>
    <s v="CBK"/>
    <s v="ChromeBook"/>
    <s v="Device"/>
    <s v="SEL Boelter Circ Desk"/>
    <s v="CBK-BOE-15"/>
  </r>
  <r>
    <x v="57"/>
    <n v="-1"/>
    <s v="UCLA Undergrad"/>
    <s v="Undergraduate"/>
    <d v="2023-03-16T00:00:00"/>
    <s v="CBK230"/>
    <s v="CBK"/>
    <s v="ChromeBook"/>
    <s v="Device"/>
    <s v="SEL Geology Circ Desk"/>
    <s v="CBK-GEO-01"/>
  </r>
  <r>
    <x v="57"/>
    <n v="-1"/>
    <s v="UCLA Undergrad"/>
    <s v="Undergraduate"/>
    <d v="2023-03-16T00:00:00"/>
    <s v="CBK311"/>
    <s v="CBK"/>
    <s v="ChromeBook"/>
    <s v="Device"/>
    <s v="CLICC Circ Desk"/>
    <s v="CBK-CLICC-62"/>
  </r>
  <r>
    <x v="57"/>
    <n v="-1"/>
    <s v="UCLA Undergrad"/>
    <s v="Undergraduate"/>
    <d v="2023-03-16T00:00:00"/>
    <s v="CBK342"/>
    <s v="CBK"/>
    <s v="ChromeBook"/>
    <s v="Device"/>
    <s v="Default Circulation Desk"/>
    <s v="CBK-CLICC-93"/>
  </r>
  <r>
    <x v="57"/>
    <n v="-1"/>
    <s v="UCLA Undergrad"/>
    <s v="Undergraduate"/>
    <d v="2023-03-16T00:00:00"/>
    <s v="CBK358"/>
    <s v="CBK"/>
    <s v="ChromeBook"/>
    <s v="Device"/>
    <s v="Default Circulation Desk"/>
    <s v="CBK-CLICC-109"/>
  </r>
  <r>
    <x v="57"/>
    <n v="-1"/>
    <s v="UCLA Undergrad"/>
    <s v="Undergraduate"/>
    <d v="2023-03-16T00:00:00"/>
    <s v="CLICC-ML-0034"/>
    <s v="CLICC-ML"/>
    <s v="MacBook"/>
    <s v="Device"/>
    <s v="CLICC Circ Desk"/>
    <s v="ITS MacBook 63"/>
  </r>
  <r>
    <x v="57"/>
    <n v="-1"/>
    <s v="UCLA Undergrad"/>
    <s v="Undergraduate"/>
    <d v="2023-03-16T00:00:00"/>
    <s v="CLICC-ML-0062"/>
    <s v="CLICC-ML"/>
    <s v="MacBook"/>
    <s v="Device"/>
    <s v="CLICC Circ Desk"/>
    <s v="ITS MacBook 99"/>
  </r>
  <r>
    <x v="57"/>
    <n v="-1"/>
    <s v="UCLA Undergrad"/>
    <s v="Undergraduate"/>
    <d v="2023-03-16T00:00:00"/>
    <s v="CLICC-ML-0108"/>
    <s v="CLICC-ML"/>
    <s v="MacBook"/>
    <s v="Device"/>
    <s v="CLICC Circ Desk"/>
    <s v="ITS MacBook 176"/>
  </r>
  <r>
    <x v="57"/>
    <n v="-1"/>
    <s v="UCLA Undergrad"/>
    <s v="Undergraduate"/>
    <d v="2023-03-16T00:00:00"/>
    <s v="CLICC-ML-0120"/>
    <s v="CLICC-ML"/>
    <s v="MacBook"/>
    <s v="Device"/>
    <s v="CLICC Circ Desk"/>
    <s v="ITS MacBook 10"/>
  </r>
  <r>
    <x v="57"/>
    <n v="-1"/>
    <s v="UCLA Undergrad"/>
    <s v="Undergraduate"/>
    <d v="2023-03-16T00:00:00"/>
    <s v="CLICC-ML-2082"/>
    <s v="CLICC-ML"/>
    <s v="MacBook"/>
    <s v="Device"/>
    <s v="CLICC Circ Desk"/>
    <s v="CLICC-ML-2082"/>
  </r>
  <r>
    <x v="57"/>
    <n v="-1"/>
    <s v="UCLA Undergrad"/>
    <s v="Undergraduate"/>
    <d v="2023-03-16T00:00:00"/>
    <s v="HP029"/>
    <s v="HP"/>
    <s v="HP Laptop"/>
    <s v="Device"/>
    <s v="CLICC Circ Desk"/>
    <s v="WL-BCR-19"/>
  </r>
  <r>
    <x v="57"/>
    <n v="-1"/>
    <s v="UCLA Undergrad"/>
    <s v="Undergraduate"/>
    <d v="2023-03-22T00:00:00"/>
    <s v="CBK168"/>
    <s v="CBK"/>
    <s v="ChromeBook"/>
    <s v="Device"/>
    <s v="CLICC Circ Desk"/>
    <s v="CL-BOE-14"/>
  </r>
  <r>
    <x v="57"/>
    <n v="-1"/>
    <s v="UCLA Undergrad"/>
    <s v="Undergraduate"/>
    <d v="2023-03-22T00:00:00"/>
    <s v="CLICC-ML-2007"/>
    <s v="CLICC-ML"/>
    <s v="MacBook"/>
    <s v="Device"/>
    <s v="CLICC Circ Desk"/>
    <s v="CLICC-ML-2007"/>
  </r>
  <r>
    <x v="57"/>
    <n v="-1"/>
    <s v="UCLA Undergrad"/>
    <s v="Undergraduate"/>
    <d v="2023-03-23T00:00:00"/>
    <s v="CBK083"/>
    <s v="CBK"/>
    <s v="ChromeBook"/>
    <s v="Device"/>
    <s v="CLICC Circ Desk"/>
    <s v="CYRL-09"/>
  </r>
  <r>
    <x v="57"/>
    <n v="-1"/>
    <s v="UCLA Undergrad"/>
    <s v="Undergraduate"/>
    <d v="2023-03-23T00:00:00"/>
    <s v="CLICC-ML-0016"/>
    <s v="CLICC-ML"/>
    <s v="MacBook"/>
    <s v="Device"/>
    <s v="CLICC Circ Desk"/>
    <s v="ITS MacBook 6"/>
  </r>
  <r>
    <x v="57"/>
    <n v="-1"/>
    <s v="UCLA Undergrad"/>
    <s v="Undergraduate"/>
    <d v="2023-03-23T00:00:00"/>
    <s v="CLICC-ML-0040"/>
    <s v="CLICC-ML"/>
    <s v="MacBook"/>
    <s v="Device"/>
    <s v="CLICC Circ Desk"/>
    <s v="ITS MacBook 159"/>
  </r>
  <r>
    <x v="57"/>
    <n v="-1"/>
    <s v="UCLA Undergrad"/>
    <s v="Undergraduate"/>
    <d v="2023-03-23T00:00:00"/>
    <s v="CLICC-ML-0116"/>
    <s v="CLICC-ML"/>
    <s v="MacBook"/>
    <s v="Device"/>
    <s v="CLICC Circ Desk"/>
    <s v="ITS MacBook 160"/>
  </r>
  <r>
    <x v="57"/>
    <n v="-1"/>
    <s v="UCLA Undergrad"/>
    <s v="Undergraduate"/>
    <d v="2023-03-23T00:00:00"/>
    <s v="CLICC-ML-2030"/>
    <s v="CLICC-ML"/>
    <s v="MacBook"/>
    <s v="Device"/>
    <s v="CLICC Circ Desk"/>
    <s v="CLICC-ML-2030"/>
  </r>
  <r>
    <x v="57"/>
    <n v="-1"/>
    <s v="UCLA Undergrad"/>
    <s v="Undergraduate"/>
    <d v="2023-03-23T00:00:00"/>
    <s v="CLICC-MM-0089"/>
    <s v="CLICC-MM"/>
    <s v="iPad"/>
    <s v="Device"/>
    <s v="CLICC Circ Desk"/>
    <s v="ITS iPad 13"/>
  </r>
  <r>
    <x v="57"/>
    <n v="-1"/>
    <s v="UCLA Undergrad"/>
    <s v="Undergraduate"/>
    <d v="2023-03-23T00:00:00"/>
    <s v="CLICC-MM-013"/>
    <s v="CLICC-MM"/>
    <s v="iPad"/>
    <s v="Device"/>
    <s v="CLICC Circ Desk"/>
    <m/>
  </r>
  <r>
    <x v="57"/>
    <n v="-1"/>
    <s v="UCLA Undergrad"/>
    <s v="Undergraduate"/>
    <d v="2023-03-23T00:00:00"/>
    <s v="CLICC-MM-099"/>
    <s v="CLICC-MM"/>
    <s v="iPad"/>
    <s v="Device"/>
    <s v="CLICC Circ Desk"/>
    <m/>
  </r>
  <r>
    <x v="57"/>
    <n v="5561744620006530"/>
    <s v="UCLA Undergrad"/>
    <s v="Undergraduate"/>
    <d v="2023-03-16T00:00:00"/>
    <s v="HP045"/>
    <s v="HP"/>
    <s v="HP Laptop"/>
    <s v="Device"/>
    <s v="CLICC Circ Desk"/>
    <s v="WL-SEL-10"/>
  </r>
  <r>
    <x v="57"/>
    <n v="6201107880006530"/>
    <s v="UCLA Undergrad"/>
    <s v="Undergraduate"/>
    <d v="2023-03-09T00:00:00"/>
    <s v="IPHONE40"/>
    <s v="IPHONE"/>
    <s v="IPHONE"/>
    <s v="Charger"/>
    <s v="Default Circulation Desk"/>
    <s v="IPH-LOC-02"/>
  </r>
  <r>
    <x v="57"/>
    <n v="6201798580006530"/>
    <s v="UCLA Undergrad"/>
    <s v="Undergraduate"/>
    <d v="2023-03-16T00:00:00"/>
    <s v="HP035"/>
    <s v="HP"/>
    <s v="HP Laptop"/>
    <s v="Device"/>
    <s v="CLICC Circ Desk"/>
    <s v="WL-GEO-05"/>
  </r>
  <r>
    <x v="57"/>
    <n v="9403463070006530"/>
    <s v="UCLA Graduate"/>
    <s v="Graduate"/>
    <d v="2023-03-23T00:00:00"/>
    <s v="CLICC-ML-2063"/>
    <s v="CLICC-ML"/>
    <s v="MacBook"/>
    <s v="Device"/>
    <s v="CLICC Circ Desk"/>
    <s v="CLICC-ML-2063"/>
  </r>
  <r>
    <x v="57"/>
    <n v="9403541890006530"/>
    <s v="UCLA Undergrad"/>
    <s v="Undergraduate"/>
    <d v="2023-03-23T00:00:00"/>
    <s v="CLICC-ML-0135"/>
    <s v="CLICC-ML"/>
    <s v="MacBook"/>
    <s v="Device"/>
    <s v="CLICC Circ Desk"/>
    <s v="ITS MacBook 166"/>
  </r>
  <r>
    <x v="58"/>
    <n v="-1"/>
    <s v="UCLA Academic"/>
    <s v="Academic"/>
    <d v="2023-03-10T00:00:00"/>
    <s v="MACUSBC24"/>
    <s v="MACUSBC"/>
    <s v="MACUSBC"/>
    <s v="Charger"/>
    <s v="CLICC Circ Desk"/>
    <s v="USBC-POW-07"/>
  </r>
  <r>
    <x v="58"/>
    <n v="-1"/>
    <s v="UCLA Graduate"/>
    <s v="Graduate"/>
    <d v="2023-03-10T00:00:00"/>
    <s v="ANKER03"/>
    <s v="ANKER"/>
    <s v="ANKER"/>
    <s v="Charger"/>
    <s v="CLICC Circ Desk"/>
    <m/>
  </r>
  <r>
    <x v="58"/>
    <n v="-1"/>
    <s v="UCLA Graduate"/>
    <s v="Graduate"/>
    <d v="2023-03-10T00:00:00"/>
    <s v="BOEIPHONE04"/>
    <s v="BOEIPHONE"/>
    <s v="IPHONE"/>
    <s v="Charger"/>
    <s v="SEL Boelter Circ Desk"/>
    <s v="BOE-IPHONE-04"/>
  </r>
  <r>
    <x v="58"/>
    <n v="-1"/>
    <s v="UCLA Graduate"/>
    <s v="Graduate"/>
    <d v="2023-03-10T00:00:00"/>
    <s v="HDMIC20"/>
    <s v="HDMIC"/>
    <s v="HDMIC"/>
    <s v="Cable"/>
    <s v="CLICC Circ Desk"/>
    <s v="HDMC-YRL-12"/>
  </r>
  <r>
    <x v="58"/>
    <n v="-1"/>
    <s v="UCLA Graduate"/>
    <s v="Graduate"/>
    <d v="2023-03-10T00:00:00"/>
    <s v="HDST12"/>
    <s v="HDST"/>
    <s v="Headphones"/>
    <s v="Accessory"/>
    <s v="CLICC Circ Desk"/>
    <s v="HDS-POW-01"/>
  </r>
  <r>
    <x v="58"/>
    <n v="-1"/>
    <s v="UCLA Graduate"/>
    <s v="Graduate"/>
    <d v="2023-03-10T00:00:00"/>
    <s v="IPHONE44"/>
    <s v="IPHONE"/>
    <s v="IPHONE"/>
    <s v="Charger"/>
    <s v="CLICC Circ Desk"/>
    <m/>
  </r>
  <r>
    <x v="58"/>
    <n v="-1"/>
    <s v="UCLA Graduate"/>
    <s v="Graduate"/>
    <d v="2023-03-10T00:00:00"/>
    <s v="IPHONE58"/>
    <s v="IPHONE"/>
    <s v="IPHONE"/>
    <s v="Charger"/>
    <s v="Biomed Circ Desk"/>
    <s v="IPH-BIO-02"/>
  </r>
  <r>
    <x v="58"/>
    <n v="-1"/>
    <s v="UCLA Graduate"/>
    <s v="Graduate"/>
    <d v="2023-03-10T00:00:00"/>
    <s v="IPHONE60"/>
    <s v="IPHONE"/>
    <s v="IPHONE"/>
    <s v="Charger"/>
    <s v="Biomed Circ Desk"/>
    <s v="IPH-BIO-04"/>
  </r>
  <r>
    <x v="58"/>
    <n v="-1"/>
    <s v="UCLA Graduate"/>
    <s v="Graduate"/>
    <d v="2023-03-10T00:00:00"/>
    <s v="MACUSBC05"/>
    <s v="MACUSBC"/>
    <s v="MACUSBC"/>
    <s v="Charger"/>
    <s v="CLICC Circ Desk"/>
    <s v="USBC-YRL-01"/>
  </r>
  <r>
    <x v="58"/>
    <n v="-1"/>
    <s v="UCLA Graduate"/>
    <s v="Graduate"/>
    <d v="2023-03-10T00:00:00"/>
    <s v="MACUSBC23"/>
    <s v="MACUSBC"/>
    <s v="MACUSBC"/>
    <s v="Charger"/>
    <s v="CLICC Circ Desk"/>
    <s v="USBC-POW-06"/>
  </r>
  <r>
    <x v="58"/>
    <n v="-1"/>
    <s v="UCLA Graduate"/>
    <s v="Graduate"/>
    <d v="2023-03-10T00:00:00"/>
    <s v="MACUSBC25"/>
    <s v="MACUSBC"/>
    <s v="MACUSBC"/>
    <s v="Charger"/>
    <s v="CLICC Circ Desk"/>
    <s v="USBC-POW-08"/>
  </r>
  <r>
    <x v="58"/>
    <n v="-1"/>
    <s v="UCLA Graduate"/>
    <s v="Graduate"/>
    <d v="2023-03-10T00:00:00"/>
    <s v="MACUSBC30"/>
    <s v="MACUSBC"/>
    <s v="MACUSBC"/>
    <s v="Charger"/>
    <s v="CLICC Circ Desk"/>
    <m/>
  </r>
  <r>
    <x v="58"/>
    <n v="-1"/>
    <s v="UCLA Graduate"/>
    <s v="Graduate"/>
    <d v="2023-03-10T00:00:00"/>
    <s v="OMNI26"/>
    <s v="OMNI"/>
    <s v="OMNI"/>
    <s v="Charger"/>
    <s v="Music Circ Desk"/>
    <s v="OMN-MUS-06"/>
  </r>
  <r>
    <x v="58"/>
    <n v="-1"/>
    <s v="UCLA Graduate"/>
    <s v="Graduate"/>
    <d v="2023-03-10T00:00:00"/>
    <s v="UHDMI08"/>
    <s v="UHDMI"/>
    <s v="UHDMI"/>
    <s v="Cable"/>
    <s v="CLICC Circ Desk"/>
    <s v="UHDM-YRL-01"/>
  </r>
  <r>
    <x v="58"/>
    <n v="-1"/>
    <s v="UCLA Graduate"/>
    <s v="Graduate"/>
    <d v="2023-03-10T00:00:00"/>
    <s v="UHDMI10"/>
    <s v="UHDMI"/>
    <s v="UHDMI"/>
    <s v="Cable"/>
    <s v="CLICC Circ Desk"/>
    <m/>
  </r>
  <r>
    <x v="58"/>
    <n v="-1"/>
    <s v="UCLA Graduate"/>
    <s v="Graduate"/>
    <d v="2023-03-10T00:00:00"/>
    <s v="UHDMI18"/>
    <s v="UHDMI"/>
    <s v="UHDMI"/>
    <s v="Cable"/>
    <s v="CLICC Circ Desk"/>
    <m/>
  </r>
  <r>
    <x v="58"/>
    <n v="-1"/>
    <s v="UCLA Graduate"/>
    <s v="Graduate"/>
    <d v="2023-03-10T00:00:00"/>
    <s v="UHDMI19"/>
    <s v="UHDMI"/>
    <s v="UHDMI"/>
    <s v="Cable"/>
    <s v="CLICC Circ Desk"/>
    <m/>
  </r>
  <r>
    <x v="58"/>
    <n v="-1"/>
    <s v="UCLA Graduate"/>
    <s v="Graduate"/>
    <d v="2023-03-10T00:00:00"/>
    <s v="WALLADPT07"/>
    <s v="WALLADPT"/>
    <s v="WALLADPT"/>
    <s v="Charger"/>
    <s v="SEL Boelter Circ Desk"/>
    <s v="ADP-BOE-05"/>
  </r>
  <r>
    <x v="58"/>
    <n v="-1"/>
    <s v="UCLA Graduate"/>
    <s v="Graduate"/>
    <d v="2023-03-10T00:00:00"/>
    <s v="WALLADPT12"/>
    <s v="WALLADPT"/>
    <s v="WALLADPT"/>
    <s v="Charger"/>
    <s v="CLICC Circ Desk"/>
    <s v="ADP-POW-01"/>
  </r>
  <r>
    <x v="58"/>
    <n v="-1"/>
    <s v="UCLA Graduate"/>
    <s v="Graduate"/>
    <d v="2023-03-10T00:00:00"/>
    <s v="WALLADPT20"/>
    <s v="WALLADPT"/>
    <s v="WALLADPT"/>
    <s v="Charger"/>
    <s v="Biomed Circ Desk"/>
    <s v="ADP-BIO-04"/>
  </r>
  <r>
    <x v="58"/>
    <n v="-1"/>
    <s v="UCLA Graduate"/>
    <s v="Graduate"/>
    <d v="2023-03-10T00:00:00"/>
    <s v="WALLADPT23"/>
    <s v="WALLADPT"/>
    <s v="WALLADPT"/>
    <s v="Charger"/>
    <s v="Biomed Circ Desk"/>
    <s v="ADP-BIO-07"/>
  </r>
  <r>
    <x v="58"/>
    <n v="-1"/>
    <s v="UCLA Graduate"/>
    <s v="Graduate"/>
    <d v="2023-03-24T00:00:00"/>
    <s v="CLICC-ML-2027"/>
    <s v="CLICC-ML"/>
    <s v="MacBook"/>
    <s v="Device"/>
    <s v="CLICC Circ Desk"/>
    <s v="CLICC-ML-2027"/>
  </r>
  <r>
    <x v="58"/>
    <n v="-1"/>
    <s v="UCLA Law Grad"/>
    <s v="Graduate"/>
    <d v="2023-03-24T00:00:00"/>
    <s v="CLICC-MM-0074"/>
    <s v="CLICC-MM"/>
    <s v="iPad"/>
    <s v="Device"/>
    <s v="CLICC Circ Desk"/>
    <s v="ITS iPad 11"/>
  </r>
  <r>
    <x v="58"/>
    <n v="-1"/>
    <s v="UCLA Staff"/>
    <s v="Staff"/>
    <d v="2023-03-10T00:00:00"/>
    <s v="MACUSBC08"/>
    <s v="MACUSBC"/>
    <s v="MACUSBC"/>
    <s v="Charger"/>
    <s v="CLICC Circ Desk"/>
    <s v="USBC-YRL-04"/>
  </r>
  <r>
    <x v="58"/>
    <n v="-1"/>
    <s v="UCLA Undergrad"/>
    <s v="Undergraduate"/>
    <d v="2023-03-10T00:00:00"/>
    <s v="HPUSBC02"/>
    <s v="HPUSBC"/>
    <s v="HPUSBC"/>
    <s v="Charger"/>
    <s v="SEL Boelter Circ Desk"/>
    <s v="HPUS-BOE-02"/>
  </r>
  <r>
    <x v="58"/>
    <n v="-1"/>
    <s v="UCLA Undergrad"/>
    <s v="Undergraduate"/>
    <d v="2023-03-10T00:00:00"/>
    <s v="HPUSBC09"/>
    <s v="HPUSBC"/>
    <s v="HPUSBC"/>
    <s v="Charger"/>
    <s v="SEL Boelter Circ Desk"/>
    <m/>
  </r>
  <r>
    <x v="58"/>
    <n v="-1"/>
    <s v="UCLA Undergrad"/>
    <s v="Undergraduate"/>
    <d v="2023-03-10T00:00:00"/>
    <s v="HPUSBC12"/>
    <s v="HPUSBC"/>
    <s v="HPUSBC"/>
    <s v="Charger"/>
    <s v="SEL Boelter Circ Desk"/>
    <m/>
  </r>
  <r>
    <x v="58"/>
    <n v="-1"/>
    <s v="UCLA Undergrad"/>
    <s v="Undergraduate"/>
    <d v="2023-03-10T00:00:00"/>
    <s v="IPHONE17"/>
    <s v="IPHONE"/>
    <s v="IPHONE"/>
    <s v="Charger"/>
    <s v="SEL Boelter Circ Desk"/>
    <s v="IPH-BOE-01"/>
  </r>
  <r>
    <x v="58"/>
    <n v="-1"/>
    <s v="UCLA Undergrad"/>
    <s v="Undergraduate"/>
    <d v="2023-03-10T00:00:00"/>
    <s v="IPHONE22"/>
    <s v="IPHONE"/>
    <s v="IPHONE"/>
    <s v="Charger"/>
    <s v="SEL Boelter Circ Desk"/>
    <s v="IPH-BOE-06"/>
  </r>
  <r>
    <x v="58"/>
    <n v="-1"/>
    <s v="UCLA Undergrad"/>
    <s v="Undergraduate"/>
    <d v="2023-03-10T00:00:00"/>
    <s v="IPHONE34"/>
    <s v="IPHONE"/>
    <s v="IPHONE"/>
    <s v="Charger"/>
    <s v="CLICC Circ Desk"/>
    <s v="IPH-YRL-10"/>
  </r>
  <r>
    <x v="58"/>
    <n v="-1"/>
    <s v="UCLA Undergrad"/>
    <s v="Undergraduate"/>
    <d v="2023-03-10T00:00:00"/>
    <s v="IPHONE36"/>
    <s v="IPHONE"/>
    <s v="IPHONE"/>
    <s v="Charger"/>
    <s v="CLICC Circ Desk"/>
    <s v="IPH-YRL-12"/>
  </r>
  <r>
    <x v="58"/>
    <n v="-1"/>
    <s v="UCLA Undergrad"/>
    <s v="Undergraduate"/>
    <d v="2023-03-10T00:00:00"/>
    <s v="IPHONE43"/>
    <s v="IPHONE"/>
    <s v="IPHONE"/>
    <s v="Charger"/>
    <s v="Default Circulation Desk"/>
    <s v="IPH-LOC-05"/>
  </r>
  <r>
    <x v="58"/>
    <n v="-1"/>
    <s v="UCLA Undergrad"/>
    <s v="Undergraduate"/>
    <d v="2023-03-10T00:00:00"/>
    <s v="IPHONE44"/>
    <s v="IPHONE"/>
    <s v="IPHONE"/>
    <s v="Charger"/>
    <s v="CLICC Circ Desk"/>
    <m/>
  </r>
  <r>
    <x v="58"/>
    <n v="-1"/>
    <s v="UCLA Undergrad"/>
    <s v="Undergraduate"/>
    <d v="2023-03-10T00:00:00"/>
    <s v="IPHONE52"/>
    <s v="IPHONE"/>
    <s v="IPHONE"/>
    <s v="Charger"/>
    <s v="CLICC Circ Desk"/>
    <s v="IPH-POW-08"/>
  </r>
  <r>
    <x v="58"/>
    <n v="-1"/>
    <s v="UCLA Undergrad"/>
    <s v="Undergraduate"/>
    <d v="2023-03-10T00:00:00"/>
    <s v="MACCHRG01"/>
    <s v="MACCHRG"/>
    <s v="MACCHRG"/>
    <s v="Charger"/>
    <s v="Music Circ Desk"/>
    <s v="MAGT-MUS-01"/>
  </r>
  <r>
    <x v="58"/>
    <n v="-1"/>
    <s v="UCLA Undergrad"/>
    <s v="Undergraduate"/>
    <d v="2023-03-10T00:00:00"/>
    <s v="MACUSBC06"/>
    <s v="MACUSBC"/>
    <s v="MACUSBC"/>
    <s v="Charger"/>
    <s v="CLICC Circ Desk"/>
    <s v="USBC-YRL-02"/>
  </r>
  <r>
    <x v="58"/>
    <n v="-1"/>
    <s v="UCLA Undergrad"/>
    <s v="Undergraduate"/>
    <d v="2023-03-10T00:00:00"/>
    <s v="MACUSBC19"/>
    <s v="MACUSBC"/>
    <s v="MACUSBC"/>
    <s v="Charger"/>
    <s v="CLICC Circ Desk"/>
    <s v="USBC-POW-02"/>
  </r>
  <r>
    <x v="58"/>
    <n v="-1"/>
    <s v="UCLA Undergrad"/>
    <s v="Undergraduate"/>
    <d v="2023-03-10T00:00:00"/>
    <s v="MACUSBC24"/>
    <s v="MACUSBC"/>
    <s v="MACUSBC"/>
    <s v="Charger"/>
    <s v="CLICC Circ Desk"/>
    <s v="USBC-POW-07"/>
  </r>
  <r>
    <x v="58"/>
    <n v="-1"/>
    <s v="UCLA Undergrad"/>
    <s v="Undergraduate"/>
    <d v="2023-03-10T00:00:00"/>
    <s v="MACUSBC25"/>
    <s v="MACUSBC"/>
    <s v="MACUSBC"/>
    <s v="Charger"/>
    <s v="CLICC Circ Desk"/>
    <s v="USBC-POW-08"/>
  </r>
  <r>
    <x v="58"/>
    <n v="-1"/>
    <s v="UCLA Undergrad"/>
    <s v="Undergraduate"/>
    <d v="2023-03-10T00:00:00"/>
    <s v="OMNI17"/>
    <s v="OMNI"/>
    <s v="OMNI"/>
    <s v="Charger"/>
    <s v="SEL Boelter Circ Desk"/>
    <s v="OMN-BOE-07"/>
  </r>
  <r>
    <x v="58"/>
    <n v="-1"/>
    <s v="UCLA Undergrad"/>
    <s v="Undergraduate"/>
    <d v="2023-03-10T00:00:00"/>
    <s v="WALLADPT05"/>
    <s v="WALLADPT"/>
    <s v="WALLADPT"/>
    <s v="Charger"/>
    <s v="SEL Boelter Circ Desk"/>
    <s v="ADP-BOE-03"/>
  </r>
  <r>
    <x v="58"/>
    <n v="-1"/>
    <s v="UCLA Undergrad"/>
    <s v="Undergraduate"/>
    <d v="2023-03-10T00:00:00"/>
    <s v="WALLADPT08"/>
    <s v="WALLADPT"/>
    <s v="WALLADPT"/>
    <s v="Charger"/>
    <s v="SEL Boelter Circ Desk"/>
    <s v="ADP-BOE-06"/>
  </r>
  <r>
    <x v="58"/>
    <n v="-1"/>
    <s v="UCLA Undergrad"/>
    <s v="Undergraduate"/>
    <d v="2023-03-10T00:00:00"/>
    <s v="WALLADPT12"/>
    <s v="WALLADPT"/>
    <s v="WALLADPT"/>
    <s v="Charger"/>
    <s v="CLICC Circ Desk"/>
    <s v="ADP-POW-01"/>
  </r>
  <r>
    <x v="58"/>
    <n v="-1"/>
    <s v="UCLA Undergrad"/>
    <s v="Undergraduate"/>
    <d v="2023-03-10T00:00:00"/>
    <s v="WALLADPT24"/>
    <s v="WALLADPT"/>
    <s v="WALLADPT"/>
    <s v="Charger"/>
    <s v="CLICC Circ Desk"/>
    <s v="ADP-YRL-01"/>
  </r>
  <r>
    <x v="58"/>
    <n v="-1"/>
    <s v="UCLA Undergrad"/>
    <s v="Undergraduate"/>
    <d v="2023-03-10T00:00:00"/>
    <s v="WALLADPT25"/>
    <s v="WALLADPT"/>
    <s v="WALLADPT"/>
    <s v="Charger"/>
    <s v="CLICC Circ Desk"/>
    <s v="ADP-YRL-02"/>
  </r>
  <r>
    <x v="58"/>
    <n v="-1"/>
    <s v="UCLA Undergrad"/>
    <s v="Undergraduate"/>
    <d v="2023-03-10T00:00:00"/>
    <s v="WALLADPT41"/>
    <s v="WALLADPT"/>
    <s v="WALLADPT"/>
    <s v="Charger"/>
    <s v="CLICC Circ Desk"/>
    <m/>
  </r>
  <r>
    <x v="58"/>
    <n v="-1"/>
    <s v="UCLA Undergrad"/>
    <s v="Undergraduate"/>
    <d v="2023-03-10T00:00:00"/>
    <s v="WALLADPT45"/>
    <s v="WALLADPT"/>
    <s v="WALLADPT"/>
    <s v="Charger"/>
    <s v="CLICC Circ Desk"/>
    <m/>
  </r>
  <r>
    <x v="58"/>
    <n v="-1"/>
    <s v="UCLA Undergrad"/>
    <s v="Undergraduate"/>
    <d v="2023-03-13T00:00:00"/>
    <s v="CALC24"/>
    <s v="CALC"/>
    <s v="CALC"/>
    <s v="Accessory"/>
    <s v="SEL Boelter Circ Desk"/>
    <m/>
  </r>
  <r>
    <x v="58"/>
    <n v="-1"/>
    <s v="UCLA Undergrad"/>
    <s v="Undergraduate"/>
    <d v="2023-03-17T00:00:00"/>
    <s v="CBK191"/>
    <s v="CBK"/>
    <s v="ChromeBook"/>
    <s v="Device"/>
    <s v="Biomed Circ Desk"/>
    <s v="CBK-BIO-02"/>
  </r>
  <r>
    <x v="58"/>
    <n v="-1"/>
    <s v="UCLA Undergrad"/>
    <s v="Undergraduate"/>
    <d v="2023-03-17T00:00:00"/>
    <s v="CBK207"/>
    <s v="CBK"/>
    <s v="ChromeBook"/>
    <s v="Device"/>
    <s v="Biomed Circ Desk"/>
    <s v="CBK-BIO-18"/>
  </r>
  <r>
    <x v="58"/>
    <n v="-1"/>
    <s v="UCLA Undergrad"/>
    <s v="Undergraduate"/>
    <d v="2023-03-17T00:00:00"/>
    <s v="CBK224"/>
    <s v="CBK"/>
    <s v="ChromeBook"/>
    <s v="Device"/>
    <s v="SEL Boelter Circ Desk"/>
    <s v="CBK-BOE-15"/>
  </r>
  <r>
    <x v="58"/>
    <n v="-1"/>
    <s v="UCLA Undergrad"/>
    <s v="Undergraduate"/>
    <d v="2023-03-17T00:00:00"/>
    <s v="CLICC-ML-0028"/>
    <s v="CLICC-ML"/>
    <s v="MacBook"/>
    <s v="Device"/>
    <s v="CLICC Circ Desk"/>
    <s v="ITS MacBook 38"/>
  </r>
  <r>
    <x v="58"/>
    <n v="-1"/>
    <s v="UCLA Undergrad"/>
    <s v="Undergraduate"/>
    <d v="2023-03-17T00:00:00"/>
    <s v="CLICC-ML-2003"/>
    <s v="CLICC-ML"/>
    <s v="MacBook"/>
    <s v="Device"/>
    <s v="CLICC Circ Desk"/>
    <s v="CLICC-ML-2003"/>
  </r>
  <r>
    <x v="58"/>
    <n v="-1"/>
    <s v="UCLA Undergrad"/>
    <s v="Undergraduate"/>
    <d v="2023-03-23T00:00:00"/>
    <s v="HP-155"/>
    <s v="HP"/>
    <s v="HP Laptop"/>
    <s v="Device"/>
    <s v="CLICC Circ Desk"/>
    <s v="WL-LAB-04"/>
  </r>
  <r>
    <x v="58"/>
    <n v="-1"/>
    <s v="UCLA Undergrad"/>
    <s v="Undergraduate"/>
    <d v="2023-03-24T00:00:00"/>
    <s v="HP068"/>
    <s v="HP"/>
    <s v="HP Laptop"/>
    <s v="Device"/>
    <s v="CLICC Circ Desk"/>
    <s v="WL-YRL-18"/>
  </r>
  <r>
    <x v="58"/>
    <n v="5562254990006530"/>
    <s v="UCLA Undergrad"/>
    <s v="Undergraduate"/>
    <d v="2023-03-17T00:00:00"/>
    <s v="HP075"/>
    <s v="HP"/>
    <s v="HP Laptop"/>
    <s v="Device"/>
    <s v="CLICC Circ Desk"/>
    <s v="WL-RC2-05"/>
  </r>
  <r>
    <x v="58"/>
    <n v="6201829710006530"/>
    <s v="UCLA Undergrad"/>
    <s v="Undergraduate"/>
    <d v="2023-03-24T00:00:00"/>
    <s v="CLICC-ML-0076"/>
    <s v="CLICC-ML"/>
    <s v="MacBook"/>
    <s v="Device"/>
    <s v="CLICC Circ Desk"/>
    <s v="ITS MacBook 175"/>
  </r>
  <r>
    <x v="58"/>
    <n v="9401733390006530"/>
    <s v="UCLA Undergrad"/>
    <s v="Undergraduate"/>
    <d v="2023-03-17T00:00:00"/>
    <s v="CLICC-MM-0179"/>
    <s v="CLICC-MM"/>
    <s v="iPad"/>
    <s v="Device"/>
    <s v="CLICC Circ Desk"/>
    <s v="ITS iPad 303"/>
  </r>
  <r>
    <x v="59"/>
    <n v="-1"/>
    <s v="UCLA Graduate"/>
    <s v="Graduate"/>
    <d v="2023-03-11T00:00:00"/>
    <s v="IPHONE58"/>
    <s v="IPHONE"/>
    <s v="IPHONE"/>
    <s v="Charger"/>
    <s v="Biomed Circ Desk"/>
    <s v="IPH-BIO-02"/>
  </r>
  <r>
    <x v="59"/>
    <n v="-1"/>
    <s v="UCLA Graduate"/>
    <s v="Graduate"/>
    <d v="2023-03-11T00:00:00"/>
    <s v="IPHONE60"/>
    <s v="IPHONE"/>
    <s v="IPHONE"/>
    <s v="Charger"/>
    <s v="Biomed Circ Desk"/>
    <s v="IPH-BIO-04"/>
  </r>
  <r>
    <x v="59"/>
    <n v="-1"/>
    <s v="UCLA Graduate"/>
    <s v="Graduate"/>
    <d v="2023-03-11T00:00:00"/>
    <s v="WALLADPT20"/>
    <s v="WALLADPT"/>
    <s v="WALLADPT"/>
    <s v="Charger"/>
    <s v="Biomed Circ Desk"/>
    <s v="ADP-BIO-04"/>
  </r>
  <r>
    <x v="59"/>
    <n v="-1"/>
    <s v="UCLA Graduate"/>
    <s v="Graduate"/>
    <d v="2023-03-11T00:00:00"/>
    <s v="WALLADPT23"/>
    <s v="WALLADPT"/>
    <s v="WALLADPT"/>
    <s v="Charger"/>
    <s v="Biomed Circ Desk"/>
    <s v="ADP-BIO-07"/>
  </r>
  <r>
    <x v="59"/>
    <n v="-1"/>
    <s v="UCLA Graduate"/>
    <s v="Graduate"/>
    <d v="2023-03-18T00:00:00"/>
    <s v="CLICC-ML-0103"/>
    <s v="CLICC-ML"/>
    <s v="MacBook"/>
    <s v="Device"/>
    <s v="CLICC Circ Desk"/>
    <s v="ITS MacBook 77"/>
  </r>
  <r>
    <x v="59"/>
    <n v="-1"/>
    <s v="UCLA Undergrad"/>
    <s v="Undergraduate"/>
    <d v="2023-03-11T00:00:00"/>
    <s v="IPHONE78"/>
    <s v="IPHONE"/>
    <s v="IPHONE"/>
    <s v="Charger"/>
    <s v="CLICC Circ Desk"/>
    <m/>
  </r>
  <r>
    <x v="59"/>
    <n v="-1"/>
    <s v="UCLA Undergrad"/>
    <s v="Undergraduate"/>
    <d v="2023-03-11T00:00:00"/>
    <s v="MACUSBC12"/>
    <s v="MACUSBC"/>
    <s v="MACUSBC"/>
    <s v="Charger"/>
    <s v="Default Circulation Desk"/>
    <s v="USBC-LOC-01"/>
  </r>
  <r>
    <x v="59"/>
    <n v="-1"/>
    <s v="UCLA Undergrad"/>
    <s v="Undergraduate"/>
    <d v="2023-03-11T00:00:00"/>
    <s v="MACUSBC23"/>
    <s v="MACUSBC"/>
    <s v="MACUSBC"/>
    <s v="Charger"/>
    <s v="CLICC Circ Desk"/>
    <s v="USBC-POW-06"/>
  </r>
  <r>
    <x v="59"/>
    <n v="-1"/>
    <s v="UCLA Undergrad"/>
    <s v="Undergraduate"/>
    <d v="2023-03-18T00:00:00"/>
    <s v="CBK209"/>
    <s v="CBK"/>
    <s v="ChromeBook"/>
    <s v="Device"/>
    <s v="Biomed Circ Desk"/>
    <s v="CBK-BIO-20"/>
  </r>
  <r>
    <x v="59"/>
    <n v="-1"/>
    <s v="UCLA Undergrad"/>
    <s v="Undergraduate"/>
    <d v="2023-03-18T00:00:00"/>
    <s v="CLICC-ML-0103"/>
    <s v="CLICC-ML"/>
    <s v="MacBook"/>
    <s v="Device"/>
    <s v="CLICC Circ Desk"/>
    <s v="ITS MacBook 77"/>
  </r>
  <r>
    <x v="59"/>
    <n v="-1"/>
    <s v="UCLA Undergrad"/>
    <s v="Undergraduate"/>
    <d v="2023-03-18T00:00:00"/>
    <s v="CLICC-MM-0230"/>
    <s v="CLICC-MM"/>
    <s v="iPad"/>
    <s v="Device"/>
    <s v="CLICC Circ Desk"/>
    <s v="ITS iPad 297"/>
  </r>
  <r>
    <x v="59"/>
    <n v="-1"/>
    <s v="UCLA Undergrad"/>
    <s v="Undergraduate"/>
    <d v="2023-03-24T00:00:00"/>
    <s v="CLICC-ML-0038"/>
    <s v="CLICC-ML"/>
    <s v="MacBook"/>
    <s v="Device"/>
    <s v="CLICC Circ Desk"/>
    <s v="ITS MacBook 106"/>
  </r>
  <r>
    <x v="59"/>
    <n v="-1"/>
    <s v="UCLA Undergrad"/>
    <s v="Undergraduate"/>
    <d v="2023-03-24T00:00:00"/>
    <s v="CLICC-ML-0102"/>
    <s v="CLICC-ML"/>
    <s v="MacBook"/>
    <s v="Device"/>
    <s v="CLICC Circ Desk"/>
    <s v="ITS MacBook 147"/>
  </r>
  <r>
    <x v="59"/>
    <n v="-1"/>
    <s v="UCLA Undergrad"/>
    <s v="Undergraduate"/>
    <d v="2023-03-24T00:00:00"/>
    <s v="HP-084"/>
    <s v="HP"/>
    <s v="HP Laptop"/>
    <s v="Device"/>
    <s v="CLICC Circ Desk"/>
    <s v="WL-RC2-14"/>
  </r>
  <r>
    <x v="60"/>
    <n v="-1"/>
    <s v="UCLA Academic"/>
    <s v="Academic"/>
    <d v="2023-03-19T00:00:00"/>
    <s v="CBK343"/>
    <s v="CBK"/>
    <s v="ChromeBook"/>
    <s v="Device"/>
    <s v="Default Circulation Desk"/>
    <s v="CBK-CLICC-94"/>
  </r>
  <r>
    <x v="60"/>
    <n v="-1"/>
    <s v="UCLA Graduate"/>
    <s v="Graduate"/>
    <d v="2023-03-12T00:00:00"/>
    <s v="IPHONE41"/>
    <s v="IPHONE"/>
    <s v="IPHONE"/>
    <s v="Charger"/>
    <s v="Default Circulation Desk"/>
    <s v="IPH-LOC-03"/>
  </r>
  <r>
    <x v="60"/>
    <n v="-1"/>
    <s v="UCLA Graduate"/>
    <s v="Graduate"/>
    <d v="2023-03-12T00:00:00"/>
    <s v="MACUSBC23"/>
    <s v="MACUSBC"/>
    <s v="MACUSBC"/>
    <s v="Charger"/>
    <s v="CLICC Circ Desk"/>
    <s v="USBC-POW-06"/>
  </r>
  <r>
    <x v="60"/>
    <n v="-1"/>
    <s v="UCLA Undergrad"/>
    <s v="Undergraduate"/>
    <d v="2023-03-12T00:00:00"/>
    <s v="HDMIC20"/>
    <s v="HDMIC"/>
    <s v="HDMIC"/>
    <s v="Cable"/>
    <s v="CLICC Circ Desk"/>
    <s v="HDMC-YRL-12"/>
  </r>
  <r>
    <x v="60"/>
    <n v="-1"/>
    <s v="UCLA Undergrad"/>
    <s v="Undergraduate"/>
    <d v="2023-03-12T00:00:00"/>
    <s v="HDMIC28"/>
    <s v="HDMIC"/>
    <s v="HDMIC"/>
    <s v="Cable"/>
    <s v="CLICC Circ Desk"/>
    <s v="HDMC-POW-02"/>
  </r>
  <r>
    <x v="60"/>
    <n v="-1"/>
    <s v="UCLA Undergrad"/>
    <s v="Undergraduate"/>
    <d v="2023-03-12T00:00:00"/>
    <s v="HDMIC34"/>
    <s v="HDMIC"/>
    <s v="HDMIC"/>
    <s v="Cable"/>
    <s v="Biomed Circ Desk"/>
    <s v="HDMC-BIO-04"/>
  </r>
  <r>
    <x v="60"/>
    <n v="-1"/>
    <s v="UCLA Undergrad"/>
    <s v="Undergraduate"/>
    <d v="2023-03-12T00:00:00"/>
    <s v="HPUSBC09"/>
    <s v="HPUSBC"/>
    <s v="HPUSBC"/>
    <s v="Charger"/>
    <s v="SEL Boelter Circ Desk"/>
    <m/>
  </r>
  <r>
    <x v="60"/>
    <n v="-1"/>
    <s v="UCLA Undergrad"/>
    <s v="Undergraduate"/>
    <d v="2023-03-12T00:00:00"/>
    <s v="IPHONE17"/>
    <s v="IPHONE"/>
    <s v="IPHONE"/>
    <s v="Charger"/>
    <s v="SEL Boelter Circ Desk"/>
    <s v="IPH-BOE-01"/>
  </r>
  <r>
    <x v="60"/>
    <n v="-1"/>
    <s v="UCLA Undergrad"/>
    <s v="Undergraduate"/>
    <d v="2023-03-12T00:00:00"/>
    <s v="IPHONE44"/>
    <s v="IPHONE"/>
    <s v="IPHONE"/>
    <s v="Charger"/>
    <s v="CLICC Circ Desk"/>
    <m/>
  </r>
  <r>
    <x v="60"/>
    <n v="-1"/>
    <s v="UCLA Undergrad"/>
    <s v="Undergraduate"/>
    <d v="2023-03-12T00:00:00"/>
    <s v="IPHONE48"/>
    <s v="IPHONE"/>
    <s v="IPHONE"/>
    <s v="Charger"/>
    <s v="CLICC Circ Desk"/>
    <s v="IPH-POW-04"/>
  </r>
  <r>
    <x v="60"/>
    <n v="-1"/>
    <s v="UCLA Undergrad"/>
    <s v="Undergraduate"/>
    <d v="2023-03-12T00:00:00"/>
    <s v="IPHONE73"/>
    <s v="IPHONE"/>
    <s v="IPHONE"/>
    <s v="Charger"/>
    <s v="Default Circulation Desk"/>
    <m/>
  </r>
  <r>
    <x v="60"/>
    <n v="-1"/>
    <s v="UCLA Undergrad"/>
    <s v="Undergraduate"/>
    <d v="2023-03-12T00:00:00"/>
    <s v="IPHONE74"/>
    <s v="IPHONE"/>
    <s v="IPHONE"/>
    <s v="Charger"/>
    <s v="Default Circulation Desk"/>
    <m/>
  </r>
  <r>
    <x v="60"/>
    <n v="-1"/>
    <s v="UCLA Undergrad"/>
    <s v="Undergraduate"/>
    <d v="2023-03-12T00:00:00"/>
    <s v="MACUSBC12"/>
    <s v="MACUSBC"/>
    <s v="MACUSBC"/>
    <s v="Charger"/>
    <s v="Default Circulation Desk"/>
    <s v="USBC-LOC-01"/>
  </r>
  <r>
    <x v="60"/>
    <n v="-1"/>
    <s v="UCLA Undergrad"/>
    <s v="Undergraduate"/>
    <d v="2023-03-12T00:00:00"/>
    <s v="MACUSBC16"/>
    <s v="MACUSBC"/>
    <s v="MACUSBC"/>
    <s v="Charger"/>
    <s v="Default Circulation Desk"/>
    <s v="USBC-LOC-05"/>
  </r>
  <r>
    <x v="60"/>
    <n v="-1"/>
    <s v="UCLA Undergrad"/>
    <s v="Undergraduate"/>
    <d v="2023-03-12T00:00:00"/>
    <s v="MACUSBC17"/>
    <s v="MACUSBC"/>
    <s v="MACUSBC"/>
    <s v="Charger"/>
    <s v="Default Circulation Desk"/>
    <s v="USBC-LOC-06"/>
  </r>
  <r>
    <x v="60"/>
    <n v="-1"/>
    <s v="UCLA Undergrad"/>
    <s v="Undergraduate"/>
    <d v="2023-03-12T00:00:00"/>
    <s v="WALLADPT08"/>
    <s v="WALLADPT"/>
    <s v="WALLADPT"/>
    <s v="Charger"/>
    <s v="SEL Boelter Circ Desk"/>
    <s v="ADP-BOE-06"/>
  </r>
  <r>
    <x v="60"/>
    <n v="-1"/>
    <s v="UCLA Undergrad"/>
    <s v="Undergraduate"/>
    <d v="2023-03-12T00:00:00"/>
    <s v="WALLADPT12"/>
    <s v="WALLADPT"/>
    <s v="WALLADPT"/>
    <s v="Charger"/>
    <s v="CLICC Circ Desk"/>
    <s v="ADP-POW-01"/>
  </r>
  <r>
    <x v="60"/>
    <n v="-1"/>
    <s v="UCLA Undergrad"/>
    <s v="Undergraduate"/>
    <d v="2023-03-12T00:00:00"/>
    <s v="WALLADPT40"/>
    <s v="WALLADPT"/>
    <s v="WALLADPT"/>
    <s v="Charger"/>
    <s v="CLICC Circ Desk"/>
    <m/>
  </r>
  <r>
    <x v="60"/>
    <n v="-1"/>
    <s v="UCLA Undergrad"/>
    <s v="Undergraduate"/>
    <d v="2023-03-19T00:00:00"/>
    <s v="CBK059"/>
    <s v="CBK"/>
    <s v="ChromeBook"/>
    <s v="Device"/>
    <s v="CLICC Circ Desk"/>
    <s v="CPOW-25"/>
  </r>
  <r>
    <x v="60"/>
    <n v="-1"/>
    <s v="UCLA Undergrad"/>
    <s v="Undergraduate"/>
    <d v="2023-03-19T00:00:00"/>
    <s v="CBK207"/>
    <s v="CBK"/>
    <s v="ChromeBook"/>
    <s v="Device"/>
    <s v="Biomed Circ Desk"/>
    <s v="CBK-BIO-18"/>
  </r>
  <r>
    <x v="60"/>
    <n v="-1"/>
    <s v="UCLA Undergrad"/>
    <s v="Undergraduate"/>
    <d v="2023-03-19T00:00:00"/>
    <s v="CBK209"/>
    <s v="CBK"/>
    <s v="ChromeBook"/>
    <s v="Device"/>
    <s v="Biomed Circ Desk"/>
    <s v="CBK-BIO-20"/>
  </r>
  <r>
    <x v="60"/>
    <n v="-1"/>
    <s v="UCLA Undergrad"/>
    <s v="Undergraduate"/>
    <d v="2023-03-19T00:00:00"/>
    <s v="CBK405"/>
    <s v="CBK"/>
    <s v="ChromeBook"/>
    <s v="Device"/>
    <s v="CLICC Circ Desk"/>
    <s v="CBK-CLICC-156"/>
  </r>
  <r>
    <x v="60"/>
    <n v="-1"/>
    <s v="UCLA Undergrad"/>
    <s v="Undergraduate"/>
    <d v="2023-03-19T00:00:00"/>
    <s v="CLICC-ML-2028"/>
    <s v="CLICC-ML"/>
    <s v="MacBook"/>
    <s v="Device"/>
    <s v="CLICC Circ Desk"/>
    <s v="CLICC-ML-2028"/>
  </r>
  <r>
    <x v="60"/>
    <n v="-1"/>
    <s v="UCLA Undergrad"/>
    <s v="Undergraduate"/>
    <d v="2023-03-19T00:00:00"/>
    <s v="CLICC-MM-0076"/>
    <s v="CLICC-MM"/>
    <s v="iPad"/>
    <s v="Device"/>
    <s v="CLICC Circ Desk"/>
    <s v="ITS iPad 128"/>
  </r>
  <r>
    <x v="60"/>
    <n v="-1"/>
    <s v="UCLA Undergrad"/>
    <s v="Undergraduate"/>
    <d v="2023-03-24T00:00:00"/>
    <s v="CLICC-MM-0110"/>
    <s v="CLICC-MM"/>
    <s v="iPad"/>
    <s v="Device"/>
    <s v="CLICC Circ Desk"/>
    <s v="ITS iPad 253"/>
  </r>
  <r>
    <x v="60"/>
    <n v="6200575830006530"/>
    <s v="UCLA Undergrad"/>
    <s v="Undergraduate"/>
    <d v="2023-03-24T00:00:00"/>
    <s v="CLICC-ML-0086"/>
    <s v="CLICC-ML"/>
    <s v="MacBook"/>
    <s v="Device"/>
    <s v="CLICC Circ Desk"/>
    <s v="ITS MacBook 141"/>
  </r>
  <r>
    <x v="61"/>
    <n v="-1"/>
    <s v="UCLA Academic"/>
    <s v="Academic"/>
    <d v="2023-03-13T00:00:00"/>
    <s v="HDST17"/>
    <s v="HDST"/>
    <s v="Headphones"/>
    <s v="Accessory"/>
    <s v="CLICC Circ Desk"/>
    <s v="HDS-POW-06"/>
  </r>
  <r>
    <x v="61"/>
    <n v="-1"/>
    <s v="UCLA Academic"/>
    <s v="Academic"/>
    <d v="2023-03-13T00:00:00"/>
    <s v="HDST23"/>
    <s v="HDST"/>
    <s v="Headphones"/>
    <s v="Accessory"/>
    <s v="Biomed Circ Desk"/>
    <s v="HDS-BIO-06"/>
  </r>
  <r>
    <x v="61"/>
    <n v="-1"/>
    <s v="UCLA Academic"/>
    <s v="Academic"/>
    <d v="2023-03-13T00:00:00"/>
    <s v="IPHONE58"/>
    <s v="IPHONE"/>
    <s v="IPHONE"/>
    <s v="Charger"/>
    <s v="Biomed Circ Desk"/>
    <s v="IPH-BIO-02"/>
  </r>
  <r>
    <x v="61"/>
    <n v="-1"/>
    <s v="UCLA Academic"/>
    <s v="Academic"/>
    <d v="2023-03-13T00:00:00"/>
    <s v="UHDMI10"/>
    <s v="UHDMI"/>
    <s v="UHDMI"/>
    <s v="Cable"/>
    <s v="CLICC Circ Desk"/>
    <m/>
  </r>
  <r>
    <x v="61"/>
    <n v="-1"/>
    <s v="UCLA Academic"/>
    <s v="Academic"/>
    <d v="2023-03-13T00:00:00"/>
    <s v="WALLADPT20"/>
    <s v="WALLADPT"/>
    <s v="WALLADPT"/>
    <s v="Charger"/>
    <s v="Biomed Circ Desk"/>
    <s v="ADP-BIO-04"/>
  </r>
  <r>
    <x v="61"/>
    <n v="-1"/>
    <s v="UCLA Academic"/>
    <s v="Academic"/>
    <d v="2023-03-20T00:00:00"/>
    <s v="CLICC-ML-0088"/>
    <s v="CLICC-ML"/>
    <s v="MacBook"/>
    <s v="Device"/>
    <s v="CLICC Circ Desk"/>
    <s v="ITS MacBook 134"/>
  </r>
  <r>
    <x v="61"/>
    <n v="-1"/>
    <s v="UCLA Graduate"/>
    <s v="Graduate"/>
    <d v="2023-03-13T00:00:00"/>
    <s v="ANDROID22"/>
    <s v="ANDROID"/>
    <s v="Android Charger"/>
    <s v="Charger"/>
    <s v="CLICC Circ Desk"/>
    <s v="AND-POW-01"/>
  </r>
  <r>
    <x v="61"/>
    <n v="-1"/>
    <s v="UCLA Graduate"/>
    <s v="Graduate"/>
    <d v="2023-03-13T00:00:00"/>
    <s v="HDMIC15"/>
    <s v="HDMIC"/>
    <s v="HDMIC"/>
    <s v="Cable"/>
    <s v="CLICC Circ Desk"/>
    <s v="HDMC-YRL-07"/>
  </r>
  <r>
    <x v="61"/>
    <n v="-1"/>
    <s v="UCLA Graduate"/>
    <s v="Graduate"/>
    <d v="2023-03-13T00:00:00"/>
    <s v="HDST11"/>
    <s v="HDST"/>
    <s v="Headphones"/>
    <s v="Accessory"/>
    <s v="CLICC Circ Desk"/>
    <s v="HDS-YRL-05"/>
  </r>
  <r>
    <x v="61"/>
    <n v="-1"/>
    <s v="UCLA Graduate"/>
    <s v="Graduate"/>
    <d v="2023-03-13T00:00:00"/>
    <s v="IPHONE17"/>
    <s v="IPHONE"/>
    <s v="IPHONE"/>
    <s v="Charger"/>
    <s v="SEL Boelter Circ Desk"/>
    <s v="IPH-BOE-01"/>
  </r>
  <r>
    <x v="61"/>
    <n v="-1"/>
    <s v="UCLA Graduate"/>
    <s v="Graduate"/>
    <d v="2023-03-13T00:00:00"/>
    <s v="IPHONE31"/>
    <s v="IPHONE"/>
    <s v="IPHONE"/>
    <s v="Charger"/>
    <s v="CLICC Circ Desk"/>
    <s v="IPH-YRL-07"/>
  </r>
  <r>
    <x v="61"/>
    <n v="-1"/>
    <s v="UCLA Graduate"/>
    <s v="Graduate"/>
    <d v="2023-03-13T00:00:00"/>
    <s v="IPHONE34"/>
    <s v="IPHONE"/>
    <s v="IPHONE"/>
    <s v="Charger"/>
    <s v="CLICC Circ Desk"/>
    <s v="IPH-YRL-10"/>
  </r>
  <r>
    <x v="61"/>
    <n v="-1"/>
    <s v="UCLA Graduate"/>
    <s v="Graduate"/>
    <d v="2023-03-13T00:00:00"/>
    <s v="IPHONE60"/>
    <s v="IPHONE"/>
    <s v="IPHONE"/>
    <s v="Charger"/>
    <s v="Biomed Circ Desk"/>
    <s v="IPH-BIO-04"/>
  </r>
  <r>
    <x v="61"/>
    <n v="-1"/>
    <s v="UCLA Graduate"/>
    <s v="Graduate"/>
    <d v="2023-03-13T00:00:00"/>
    <s v="MACCHRG42"/>
    <s v="MACCHRG"/>
    <s v="MACCHRG"/>
    <s v="Charger"/>
    <s v="CLICC Circ Desk"/>
    <s v="MAGT-YRL-04"/>
  </r>
  <r>
    <x v="61"/>
    <n v="-1"/>
    <s v="UCLA Graduate"/>
    <s v="Graduate"/>
    <d v="2023-03-13T00:00:00"/>
    <s v="MACCHRG63"/>
    <s v="MACCHRG"/>
    <s v="MACCHRG"/>
    <s v="Charger"/>
    <s v="Biomed Circ Desk"/>
    <s v="MAGT-BIO-02"/>
  </r>
  <r>
    <x v="61"/>
    <n v="-1"/>
    <s v="UCLA Graduate"/>
    <s v="Graduate"/>
    <d v="2023-03-13T00:00:00"/>
    <s v="MACCHRG67"/>
    <s v="MACCHRG"/>
    <s v="MACCHRG"/>
    <s v="Charger"/>
    <s v="Biomed Circ Desk"/>
    <s v="MAGT-BIO-06"/>
  </r>
  <r>
    <x v="61"/>
    <n v="-1"/>
    <s v="UCLA Graduate"/>
    <s v="Graduate"/>
    <d v="2023-03-13T00:00:00"/>
    <s v="MACCHRG67"/>
    <s v="MACCHRG"/>
    <s v="MACCHRG"/>
    <s v="Charger"/>
    <s v="SEL Boelter Circ Desk"/>
    <s v="MAGT-BIO-06"/>
  </r>
  <r>
    <x v="61"/>
    <n v="-1"/>
    <s v="UCLA Graduate"/>
    <s v="Graduate"/>
    <d v="2023-03-13T00:00:00"/>
    <s v="MACUSBC08"/>
    <s v="MACUSBC"/>
    <s v="MACUSBC"/>
    <s v="Charger"/>
    <s v="CLICC Circ Desk"/>
    <s v="USBC-YRL-04"/>
  </r>
  <r>
    <x v="61"/>
    <n v="-1"/>
    <s v="UCLA Graduate"/>
    <s v="Graduate"/>
    <d v="2023-03-13T00:00:00"/>
    <s v="MACUSBC09"/>
    <s v="MACUSBC"/>
    <s v="MACUSBC"/>
    <s v="Charger"/>
    <s v="CLICC Circ Desk"/>
    <s v="USBC-YRL-05"/>
  </r>
  <r>
    <x v="61"/>
    <n v="-1"/>
    <s v="UCLA Graduate"/>
    <s v="Graduate"/>
    <d v="2023-03-13T00:00:00"/>
    <s v="MACUSBC23"/>
    <s v="MACUSBC"/>
    <s v="MACUSBC"/>
    <s v="Charger"/>
    <s v="CLICC Circ Desk"/>
    <s v="USBC-POW-06"/>
  </r>
  <r>
    <x v="61"/>
    <n v="-1"/>
    <s v="UCLA Graduate"/>
    <s v="Graduate"/>
    <d v="2023-03-13T00:00:00"/>
    <s v="OMNI25"/>
    <s v="OMNI"/>
    <s v="OMNI"/>
    <s v="Charger"/>
    <s v="Music Circ Desk"/>
    <s v="OMN-MUS-05"/>
  </r>
  <r>
    <x v="61"/>
    <n v="-1"/>
    <s v="UCLA Graduate"/>
    <s v="Graduate"/>
    <d v="2023-03-13T00:00:00"/>
    <s v="UHDMI19"/>
    <s v="UHDMI"/>
    <s v="UHDMI"/>
    <s v="Cable"/>
    <s v="CLICC Circ Desk"/>
    <m/>
  </r>
  <r>
    <x v="61"/>
    <n v="-1"/>
    <s v="UCLA Graduate"/>
    <s v="Graduate"/>
    <d v="2023-03-13T00:00:00"/>
    <s v="WALLADPT08"/>
    <s v="WALLADPT"/>
    <s v="WALLADPT"/>
    <s v="Charger"/>
    <s v="SEL Boelter Circ Desk"/>
    <s v="ADP-BOE-06"/>
  </r>
  <r>
    <x v="61"/>
    <n v="-1"/>
    <s v="UCLA Graduate"/>
    <s v="Graduate"/>
    <d v="2023-03-13T00:00:00"/>
    <s v="WALLADPT23"/>
    <s v="WALLADPT"/>
    <s v="WALLADPT"/>
    <s v="Charger"/>
    <s v="Biomed Circ Desk"/>
    <s v="ADP-BIO-07"/>
  </r>
  <r>
    <x v="61"/>
    <n v="-1"/>
    <s v="UCLA Graduate"/>
    <s v="Graduate"/>
    <d v="2023-03-13T00:00:00"/>
    <s v="WALLADPT24"/>
    <s v="WALLADPT"/>
    <s v="WALLADPT"/>
    <s v="Charger"/>
    <s v="CLICC Circ Desk"/>
    <s v="ADP-YRL-01"/>
  </r>
  <r>
    <x v="61"/>
    <n v="-1"/>
    <s v="UCLA Graduate"/>
    <s v="Graduate"/>
    <d v="2023-03-13T00:00:00"/>
    <s v="WALLADPT43"/>
    <s v="WALLADPT"/>
    <s v="WALLADPT"/>
    <s v="Charger"/>
    <s v="CLICC Circ Desk"/>
    <m/>
  </r>
  <r>
    <x v="61"/>
    <n v="-1"/>
    <s v="UCLA Graduate"/>
    <s v="Graduate"/>
    <d v="2023-03-13T00:00:00"/>
    <s v="WALLADPT47"/>
    <s v="WALLADPT"/>
    <s v="WALLADPT"/>
    <s v="Charger"/>
    <s v="CLICC Circ Desk"/>
    <m/>
  </r>
  <r>
    <x v="61"/>
    <n v="-1"/>
    <s v="UCLA Graduate"/>
    <s v="Graduate"/>
    <d v="2023-03-20T00:00:00"/>
    <s v="CBK195"/>
    <s v="CBK"/>
    <s v="ChromeBook"/>
    <s v="Device"/>
    <s v="Biomed Circ Desk"/>
    <s v="CBK-BIO-06"/>
  </r>
  <r>
    <x v="61"/>
    <n v="-1"/>
    <s v="UCLA Graduate"/>
    <s v="Graduate"/>
    <d v="2023-03-20T00:00:00"/>
    <s v="CBK198"/>
    <s v="CBK"/>
    <s v="ChromeBook"/>
    <s v="Device"/>
    <s v="Biomed Circ Desk"/>
    <s v="CBK-BIO-09"/>
  </r>
  <r>
    <x v="61"/>
    <n v="-1"/>
    <s v="UCLA Graduate"/>
    <s v="Graduate"/>
    <d v="2023-03-20T00:00:00"/>
    <s v="CLICC-ML-0127"/>
    <s v="CLICC-ML"/>
    <s v="MacBook"/>
    <s v="Device"/>
    <s v="CLICC Circ Desk"/>
    <s v="ITS MacBook 136"/>
  </r>
  <r>
    <x v="61"/>
    <n v="-1"/>
    <s v="UCLA Graduate"/>
    <s v="Graduate"/>
    <d v="2023-03-20T00:00:00"/>
    <s v="FAC882"/>
    <s v="FAC"/>
    <s v="iPad"/>
    <s v="Device"/>
    <s v="CLICC Circ Desk"/>
    <s v="ITS iPad 270"/>
  </r>
  <r>
    <x v="61"/>
    <n v="-1"/>
    <s v="UCLA Graduate"/>
    <s v="Graduate"/>
    <d v="2023-03-24T00:00:00"/>
    <s v="CLICC-MM-0040"/>
    <s v="CLICC-MM"/>
    <s v="iPad"/>
    <s v="Device"/>
    <s v="CLICC Circ Desk"/>
    <s v="ITS iPad 63"/>
  </r>
  <r>
    <x v="61"/>
    <n v="-1"/>
    <s v="UCLA Graduate"/>
    <s v="Graduate"/>
    <d v="2023-03-27T00:00:00"/>
    <s v="CBK193"/>
    <s v="CBK"/>
    <s v="ChromeBook"/>
    <s v="Device"/>
    <s v="Biomed Circ Desk"/>
    <s v="CBK-BIO-04"/>
  </r>
  <r>
    <x v="61"/>
    <n v="-1"/>
    <s v="UCLA Graduate"/>
    <s v="Graduate"/>
    <d v="2023-03-27T00:00:00"/>
    <s v="HP148"/>
    <s v="HP"/>
    <s v="HP Laptop"/>
    <s v="Device"/>
    <s v="CLICC Circ Desk"/>
    <s v="WL-LTL-02"/>
  </r>
  <r>
    <x v="61"/>
    <n v="-1"/>
    <s v="UCLA Law Grad"/>
    <s v="Graduate"/>
    <d v="2023-03-27T00:00:00"/>
    <s v="HP007"/>
    <s v="HP"/>
    <s v="HP Laptop"/>
    <s v="Device"/>
    <s v="CLICC Circ Desk"/>
    <s v="WL-BIO-07"/>
  </r>
  <r>
    <x v="61"/>
    <n v="-1"/>
    <s v="UCLA Music Undergrad"/>
    <s v="Undergraduate"/>
    <d v="2023-03-27T00:00:00"/>
    <s v="HP152"/>
    <s v="HP"/>
    <s v="HP Laptop"/>
    <s v="Device"/>
    <s v="CLICC Circ Desk"/>
    <s v="WL-LAB-01"/>
  </r>
  <r>
    <x v="61"/>
    <n v="-1"/>
    <s v="UCLA Staff"/>
    <s v="Staff"/>
    <d v="2023-03-13T00:00:00"/>
    <s v="MACUSBC20"/>
    <s v="MACUSBC"/>
    <s v="MACUSBC"/>
    <s v="Charger"/>
    <s v="CLICC Circ Desk"/>
    <s v="USBC-POW-03"/>
  </r>
  <r>
    <x v="61"/>
    <n v="-1"/>
    <s v="UCLA Staff"/>
    <s v="Staff"/>
    <d v="2023-03-20T00:00:00"/>
    <s v="CBK022"/>
    <s v="CBK"/>
    <s v="ChromeBook"/>
    <s v="Device"/>
    <s v="CLICC Circ Desk"/>
    <s v="CBK-022"/>
  </r>
  <r>
    <x v="61"/>
    <n v="-1"/>
    <s v="UCLA Staff"/>
    <s v="Staff"/>
    <d v="2023-03-20T00:00:00"/>
    <s v="CBK191"/>
    <s v="CBK"/>
    <s v="ChromeBook"/>
    <s v="Device"/>
    <s v="Biomed Circ Desk"/>
    <s v="CBK-BIO-02"/>
  </r>
  <r>
    <x v="61"/>
    <n v="-1"/>
    <s v="UCLA Undergrad"/>
    <s v="Undergraduate"/>
    <d v="2023-03-13T00:00:00"/>
    <s v="ANDROID16"/>
    <s v="ANDROID"/>
    <s v="Android Charger"/>
    <s v="Charger"/>
    <s v="Default Circulation Desk"/>
    <s v="AND-LOC-01"/>
  </r>
  <r>
    <x v="61"/>
    <n v="-1"/>
    <s v="UCLA Undergrad"/>
    <s v="Undergraduate"/>
    <d v="2023-03-13T00:00:00"/>
    <s v="ANDROID18"/>
    <s v="ANDROID"/>
    <s v="Android Charger"/>
    <s v="Charger"/>
    <s v="Default Circulation Desk"/>
    <s v="AND-LOC-03"/>
  </r>
  <r>
    <x v="61"/>
    <n v="-1"/>
    <s v="UCLA Undergrad"/>
    <s v="Undergraduate"/>
    <d v="2023-03-13T00:00:00"/>
    <s v="ANKER02"/>
    <s v="ANKER"/>
    <s v="ANKER"/>
    <s v="Charger"/>
    <s v="CLICC Circ Desk"/>
    <m/>
  </r>
  <r>
    <x v="61"/>
    <n v="-1"/>
    <s v="UCLA Undergrad"/>
    <s v="Undergraduate"/>
    <d v="2023-03-13T00:00:00"/>
    <s v="HDMIC20"/>
    <s v="HDMIC"/>
    <s v="HDMIC"/>
    <s v="Cable"/>
    <s v="CLICC Circ Desk"/>
    <s v="HDMC-YRL-12"/>
  </r>
  <r>
    <x v="61"/>
    <n v="-1"/>
    <s v="UCLA Undergrad"/>
    <s v="Undergraduate"/>
    <d v="2023-03-13T00:00:00"/>
    <s v="HDST09"/>
    <s v="HDST"/>
    <s v="Headphones"/>
    <s v="Accessory"/>
    <s v="CLICC Circ Desk"/>
    <s v="HDS-YRL-03"/>
  </r>
  <r>
    <x v="61"/>
    <n v="-1"/>
    <s v="UCLA Undergrad"/>
    <s v="Undergraduate"/>
    <d v="2023-03-13T00:00:00"/>
    <s v="HPUSBC09"/>
    <s v="HPUSBC"/>
    <s v="HPUSBC"/>
    <s v="Charger"/>
    <s v="SEL Boelter Circ Desk"/>
    <m/>
  </r>
  <r>
    <x v="61"/>
    <n v="-1"/>
    <s v="UCLA Undergrad"/>
    <s v="Undergraduate"/>
    <d v="2023-03-13T00:00:00"/>
    <s v="HPUSBC12"/>
    <s v="HPUSBC"/>
    <s v="HPUSBC"/>
    <s v="Charger"/>
    <s v="SEL Boelter Circ Desk"/>
    <m/>
  </r>
  <r>
    <x v="61"/>
    <n v="-1"/>
    <s v="UCLA Undergrad"/>
    <s v="Undergraduate"/>
    <d v="2023-03-13T00:00:00"/>
    <s v="IPHONE18"/>
    <s v="IPHONE"/>
    <s v="IPHONE"/>
    <s v="Charger"/>
    <s v="SEL Boelter Circ Desk"/>
    <s v="IPH-BOE-02"/>
  </r>
  <r>
    <x v="61"/>
    <n v="-1"/>
    <s v="UCLA Undergrad"/>
    <s v="Undergraduate"/>
    <d v="2023-03-13T00:00:00"/>
    <s v="IPHONE21"/>
    <s v="IPHONE"/>
    <s v="IPHONE"/>
    <s v="Charger"/>
    <s v="SEL Boelter Circ Desk"/>
    <s v="IPH-BOE-05"/>
  </r>
  <r>
    <x v="61"/>
    <n v="-1"/>
    <s v="UCLA Undergrad"/>
    <s v="Undergraduate"/>
    <d v="2023-03-13T00:00:00"/>
    <s v="IPHONE33"/>
    <s v="IPHONE"/>
    <s v="IPHONE"/>
    <s v="Charger"/>
    <s v="CLICC Circ Desk"/>
    <s v="IPH-YRL-09"/>
  </r>
  <r>
    <x v="61"/>
    <n v="-1"/>
    <s v="UCLA Undergrad"/>
    <s v="Undergraduate"/>
    <d v="2023-03-13T00:00:00"/>
    <s v="IPHONE36"/>
    <s v="IPHONE"/>
    <s v="IPHONE"/>
    <s v="Charger"/>
    <s v="CLICC Circ Desk"/>
    <s v="IPH-YRL-12"/>
  </r>
  <r>
    <x v="61"/>
    <n v="-1"/>
    <s v="UCLA Undergrad"/>
    <s v="Undergraduate"/>
    <d v="2023-03-13T00:00:00"/>
    <s v="IPHONE37"/>
    <s v="IPHONE"/>
    <s v="IPHONE"/>
    <s v="Charger"/>
    <s v="CLICC Circ Desk"/>
    <s v="IPH-YRL-13"/>
  </r>
  <r>
    <x v="61"/>
    <n v="-1"/>
    <s v="UCLA Undergrad"/>
    <s v="Undergraduate"/>
    <d v="2023-03-13T00:00:00"/>
    <s v="IPHONE43"/>
    <s v="IPHONE"/>
    <s v="IPHONE"/>
    <s v="Charger"/>
    <s v="Default Circulation Desk"/>
    <s v="IPH-LOC-05"/>
  </r>
  <r>
    <x v="61"/>
    <n v="-1"/>
    <s v="UCLA Undergrad"/>
    <s v="Undergraduate"/>
    <d v="2023-03-13T00:00:00"/>
    <s v="IPHONE48"/>
    <s v="IPHONE"/>
    <s v="IPHONE"/>
    <s v="Charger"/>
    <s v="CLICC Circ Desk"/>
    <s v="IPH-POW-04"/>
  </r>
  <r>
    <x v="61"/>
    <n v="-1"/>
    <s v="UCLA Undergrad"/>
    <s v="Undergraduate"/>
    <d v="2023-03-13T00:00:00"/>
    <s v="IPHONE52"/>
    <s v="IPHONE"/>
    <s v="IPHONE"/>
    <s v="Charger"/>
    <s v="CLICC Circ Desk"/>
    <s v="IPH-POW-08"/>
  </r>
  <r>
    <x v="61"/>
    <n v="-1"/>
    <s v="UCLA Undergrad"/>
    <s v="Undergraduate"/>
    <d v="2023-03-13T00:00:00"/>
    <s v="IPHONE54"/>
    <s v="IPHONE"/>
    <s v="IPHONE"/>
    <s v="Charger"/>
    <s v="CLICC Circ Desk"/>
    <s v="IPH-POW-10"/>
  </r>
  <r>
    <x v="61"/>
    <n v="-1"/>
    <s v="UCLA Undergrad"/>
    <s v="Undergraduate"/>
    <d v="2023-03-13T00:00:00"/>
    <s v="IPHONE58"/>
    <s v="IPHONE"/>
    <s v="IPHONE"/>
    <s v="Charger"/>
    <s v="Biomed Circ Desk"/>
    <s v="IPH-BIO-02"/>
  </r>
  <r>
    <x v="61"/>
    <n v="-1"/>
    <s v="UCLA Undergrad"/>
    <s v="Undergraduate"/>
    <d v="2023-03-13T00:00:00"/>
    <s v="IPHONE78"/>
    <s v="IPHONE"/>
    <s v="IPHONE"/>
    <s v="Charger"/>
    <s v="CLICC Circ Desk"/>
    <m/>
  </r>
  <r>
    <x v="61"/>
    <n v="-1"/>
    <s v="UCLA Undergrad"/>
    <s v="Undergraduate"/>
    <d v="2023-03-13T00:00:00"/>
    <s v="IPHONE80"/>
    <s v="IPHONE"/>
    <s v="IPHONE"/>
    <s v="Charger"/>
    <s v="CLICC Circ Desk"/>
    <m/>
  </r>
  <r>
    <x v="61"/>
    <n v="-1"/>
    <s v="UCLA Undergrad"/>
    <s v="Undergraduate"/>
    <d v="2023-03-13T00:00:00"/>
    <s v="MACCHRG35"/>
    <s v="MACCHRG"/>
    <s v="MACCHRG"/>
    <s v="Charger"/>
    <s v="SEL Boelter Circ Desk"/>
    <s v="MAGT-BOE-04"/>
  </r>
  <r>
    <x v="61"/>
    <n v="-1"/>
    <s v="UCLA Undergrad"/>
    <s v="Undergraduate"/>
    <d v="2023-03-13T00:00:00"/>
    <s v="MACCHRG42"/>
    <s v="MACCHRG"/>
    <s v="MACCHRG"/>
    <s v="Charger"/>
    <s v="CLICC Circ Desk"/>
    <s v="MAGT-YRL-04"/>
  </r>
  <r>
    <x v="61"/>
    <n v="-1"/>
    <s v="UCLA Undergrad"/>
    <s v="Undergraduate"/>
    <d v="2023-03-13T00:00:00"/>
    <s v="MACCHRG47"/>
    <s v="MACCHRG"/>
    <s v="MACCHRG"/>
    <s v="Charger"/>
    <s v="CLICC Circ Desk"/>
    <s v="MAGT-POW-01"/>
  </r>
  <r>
    <x v="61"/>
    <n v="-1"/>
    <s v="UCLA Undergrad"/>
    <s v="Undergraduate"/>
    <d v="2023-03-13T00:00:00"/>
    <s v="MACCHRG58"/>
    <s v="MACCHRG"/>
    <s v="MACCHRG"/>
    <s v="Charger"/>
    <s v="CLICC Circ Desk"/>
    <s v="MAGT-POW-12"/>
  </r>
  <r>
    <x v="61"/>
    <n v="-1"/>
    <s v="UCLA Undergrad"/>
    <s v="Undergraduate"/>
    <d v="2023-03-13T00:00:00"/>
    <s v="MACUSBC06"/>
    <s v="MACUSBC"/>
    <s v="MACUSBC"/>
    <s v="Charger"/>
    <s v="CLICC Circ Desk"/>
    <s v="USBC-YRL-02"/>
  </r>
  <r>
    <x v="61"/>
    <n v="-1"/>
    <s v="UCLA Undergrad"/>
    <s v="Undergraduate"/>
    <d v="2023-03-13T00:00:00"/>
    <s v="MACUSBC08"/>
    <s v="MACUSBC"/>
    <s v="MACUSBC"/>
    <s v="Charger"/>
    <s v="CLICC Circ Desk"/>
    <s v="USBC-YRL-04"/>
  </r>
  <r>
    <x v="61"/>
    <n v="-1"/>
    <s v="UCLA Undergrad"/>
    <s v="Undergraduate"/>
    <d v="2023-03-13T00:00:00"/>
    <s v="MACUSBC09"/>
    <s v="MACUSBC"/>
    <s v="MACUSBC"/>
    <s v="Charger"/>
    <s v="CLICC Circ Desk"/>
    <s v="USBC-YRL-05"/>
  </r>
  <r>
    <x v="61"/>
    <n v="-1"/>
    <s v="UCLA Undergrad"/>
    <s v="Undergraduate"/>
    <d v="2023-03-13T00:00:00"/>
    <s v="MACUSBC16"/>
    <s v="MACUSBC"/>
    <s v="MACUSBC"/>
    <s v="Charger"/>
    <s v="Default Circulation Desk"/>
    <s v="USBC-LOC-05"/>
  </r>
  <r>
    <x v="61"/>
    <n v="-1"/>
    <s v="UCLA Undergrad"/>
    <s v="Undergraduate"/>
    <d v="2023-03-13T00:00:00"/>
    <s v="MACUSBC19"/>
    <s v="MACUSBC"/>
    <s v="MACUSBC"/>
    <s v="Charger"/>
    <s v="CLICC Circ Desk"/>
    <s v="USBC-POW-02"/>
  </r>
  <r>
    <x v="61"/>
    <n v="-1"/>
    <s v="UCLA Undergrad"/>
    <s v="Undergraduate"/>
    <d v="2023-03-13T00:00:00"/>
    <s v="MACUSBC24"/>
    <s v="MACUSBC"/>
    <s v="MACUSBC"/>
    <s v="Charger"/>
    <s v="CLICC Circ Desk"/>
    <s v="USBC-POW-07"/>
  </r>
  <r>
    <x v="61"/>
    <n v="-1"/>
    <s v="UCLA Undergrad"/>
    <s v="Undergraduate"/>
    <d v="2023-03-13T00:00:00"/>
    <s v="MACUSBC25"/>
    <s v="MACUSBC"/>
    <s v="MACUSBC"/>
    <s v="Charger"/>
    <s v="CLICC Circ Desk"/>
    <s v="USBC-POW-08"/>
  </r>
  <r>
    <x v="61"/>
    <n v="-1"/>
    <s v="UCLA Undergrad"/>
    <s v="Undergraduate"/>
    <d v="2023-03-13T00:00:00"/>
    <s v="MACUSBC30"/>
    <s v="MACUSBC"/>
    <s v="MACUSBC"/>
    <s v="Charger"/>
    <s v="CLICC Circ Desk"/>
    <m/>
  </r>
  <r>
    <x v="61"/>
    <n v="-1"/>
    <s v="UCLA Undergrad"/>
    <s v="Undergraduate"/>
    <d v="2023-03-13T00:00:00"/>
    <s v="OMNI11"/>
    <s v="OMNI"/>
    <s v="OMNI"/>
    <s v="Charger"/>
    <s v="SEL Boelter Circ Desk"/>
    <s v="OMN-BOE-01"/>
  </r>
  <r>
    <x v="61"/>
    <n v="-1"/>
    <s v="UCLA Undergrad"/>
    <s v="Undergraduate"/>
    <d v="2023-03-13T00:00:00"/>
    <s v="OMNI17"/>
    <s v="OMNI"/>
    <s v="OMNI"/>
    <s v="Charger"/>
    <s v="SEL Boelter Circ Desk"/>
    <s v="OMN-BOE-07"/>
  </r>
  <r>
    <x v="61"/>
    <n v="-1"/>
    <s v="UCLA Undergrad"/>
    <s v="Undergraduate"/>
    <d v="2023-03-13T00:00:00"/>
    <s v="OMNI18"/>
    <s v="OMNI"/>
    <s v="OMNI"/>
    <s v="Charger"/>
    <s v="SEL Boelter Circ Desk"/>
    <s v="OMN-BOE-08"/>
  </r>
  <r>
    <x v="61"/>
    <n v="-1"/>
    <s v="UCLA Undergrad"/>
    <s v="Undergraduate"/>
    <d v="2023-03-13T00:00:00"/>
    <s v="UVGA15"/>
    <s v="UVGA"/>
    <s v="UVGA"/>
    <s v="Cable"/>
    <s v="CLICC Circ Desk"/>
    <m/>
  </r>
  <r>
    <x v="61"/>
    <n v="-1"/>
    <s v="UCLA Undergrad"/>
    <s v="Undergraduate"/>
    <d v="2023-03-13T00:00:00"/>
    <s v="UVGA22"/>
    <s v="UVGA"/>
    <s v="UVGA"/>
    <s v="Cable"/>
    <s v="CLICC Circ Desk"/>
    <m/>
  </r>
  <r>
    <x v="61"/>
    <n v="-1"/>
    <s v="UCLA Undergrad"/>
    <s v="Undergraduate"/>
    <d v="2023-03-13T00:00:00"/>
    <s v="WALLADPT05"/>
    <s v="WALLADPT"/>
    <s v="WALLADPT"/>
    <s v="Charger"/>
    <s v="SEL Boelter Circ Desk"/>
    <s v="ADP-BOE-03"/>
  </r>
  <r>
    <x v="61"/>
    <n v="-1"/>
    <s v="UCLA Undergrad"/>
    <s v="Undergraduate"/>
    <d v="2023-03-13T00:00:00"/>
    <s v="WALLADPT07"/>
    <s v="WALLADPT"/>
    <s v="WALLADPT"/>
    <s v="Charger"/>
    <s v="SEL Boelter Circ Desk"/>
    <s v="ADP-BOE-05"/>
  </r>
  <r>
    <x v="61"/>
    <n v="-1"/>
    <s v="UCLA Undergrad"/>
    <s v="Undergraduate"/>
    <d v="2023-03-13T00:00:00"/>
    <s v="WALLADPT23"/>
    <s v="WALLADPT"/>
    <s v="WALLADPT"/>
    <s v="Charger"/>
    <s v="Biomed Circ Desk"/>
    <s v="ADP-BIO-07"/>
  </r>
  <r>
    <x v="61"/>
    <n v="-1"/>
    <s v="UCLA Undergrad"/>
    <s v="Undergraduate"/>
    <d v="2023-03-13T00:00:00"/>
    <s v="WALLADPT24"/>
    <s v="WALLADPT"/>
    <s v="WALLADPT"/>
    <s v="Charger"/>
    <s v="CLICC Circ Desk"/>
    <s v="ADP-YRL-01"/>
  </r>
  <r>
    <x v="61"/>
    <n v="-1"/>
    <s v="UCLA Undergrad"/>
    <s v="Undergraduate"/>
    <d v="2023-03-13T00:00:00"/>
    <s v="WALLADPT25"/>
    <s v="WALLADPT"/>
    <s v="WALLADPT"/>
    <s v="Charger"/>
    <s v="CLICC Circ Desk"/>
    <s v="ADP-YRL-02"/>
  </r>
  <r>
    <x v="61"/>
    <n v="-1"/>
    <s v="UCLA Undergrad"/>
    <s v="Undergraduate"/>
    <d v="2023-03-13T00:00:00"/>
    <s v="WALLADPT31"/>
    <s v="WALLADPT"/>
    <s v="WALLADPT"/>
    <s v="Charger"/>
    <s v="CLICC Circ Desk"/>
    <m/>
  </r>
  <r>
    <x v="61"/>
    <n v="-1"/>
    <s v="UCLA Undergrad"/>
    <s v="Undergraduate"/>
    <d v="2023-03-13T00:00:00"/>
    <s v="WALLADPT33"/>
    <s v="WALLADPT"/>
    <s v="WALLADPT"/>
    <s v="Charger"/>
    <s v="CLICC Circ Desk"/>
    <m/>
  </r>
  <r>
    <x v="61"/>
    <n v="-1"/>
    <s v="UCLA Undergrad"/>
    <s v="Undergraduate"/>
    <d v="2023-03-13T00:00:00"/>
    <s v="WALLADPT39"/>
    <s v="WALLADPT"/>
    <s v="WALLADPT"/>
    <s v="Charger"/>
    <s v="CLICC Circ Desk"/>
    <m/>
  </r>
  <r>
    <x v="61"/>
    <n v="-1"/>
    <s v="UCLA Undergrad"/>
    <s v="Undergraduate"/>
    <d v="2023-03-13T00:00:00"/>
    <s v="WALLADPT40"/>
    <s v="WALLADPT"/>
    <s v="WALLADPT"/>
    <s v="Charger"/>
    <s v="CLICC Circ Desk"/>
    <m/>
  </r>
  <r>
    <x v="61"/>
    <n v="-1"/>
    <s v="UCLA Undergrad"/>
    <s v="Undergraduate"/>
    <d v="2023-03-13T00:00:00"/>
    <s v="WALLADPT41"/>
    <s v="WALLADPT"/>
    <s v="WALLADPT"/>
    <s v="Charger"/>
    <s v="CLICC Circ Desk"/>
    <m/>
  </r>
  <r>
    <x v="61"/>
    <n v="-1"/>
    <s v="UCLA Undergrad"/>
    <s v="Undergraduate"/>
    <d v="2023-03-13T00:00:00"/>
    <s v="WALLADPT50"/>
    <s v="WALLADPT"/>
    <s v="WALLADPT"/>
    <s v="Charger"/>
    <s v="CLICC Circ Desk"/>
    <m/>
  </r>
  <r>
    <x v="61"/>
    <n v="-1"/>
    <s v="UCLA Undergrad"/>
    <s v="Undergraduate"/>
    <d v="2023-03-14T00:00:00"/>
    <s v="MACUSBC13"/>
    <s v="MACUSBC"/>
    <s v="MACUSBC"/>
    <s v="Charger"/>
    <s v="Default Circulation Desk"/>
    <s v="USBC-LOC-02"/>
  </r>
  <r>
    <x v="61"/>
    <n v="-1"/>
    <s v="UCLA Undergrad"/>
    <s v="Undergraduate"/>
    <d v="2023-03-16T00:00:00"/>
    <s v="CALC07"/>
    <s v="CALC"/>
    <s v="CALC"/>
    <s v="Accessory"/>
    <s v="CLICC Circ Desk"/>
    <s v="CAL-POW-06"/>
  </r>
  <r>
    <x v="61"/>
    <n v="-1"/>
    <s v="UCLA Undergrad"/>
    <s v="Undergraduate"/>
    <d v="2023-03-20T00:00:00"/>
    <s v="CBK200"/>
    <s v="CBK"/>
    <s v="ChromeBook"/>
    <s v="Device"/>
    <s v="Biomed Circ Desk"/>
    <s v="CBK-BIO-11"/>
  </r>
  <r>
    <x v="61"/>
    <n v="-1"/>
    <s v="UCLA Undergrad"/>
    <s v="Undergraduate"/>
    <d v="2023-03-20T00:00:00"/>
    <s v="CBK202"/>
    <s v="CBK"/>
    <s v="ChromeBook"/>
    <s v="Device"/>
    <s v="Biomed Circ Desk"/>
    <s v="CBK-BIO-13"/>
  </r>
  <r>
    <x v="61"/>
    <n v="-1"/>
    <s v="UCLA Undergrad"/>
    <s v="Undergraduate"/>
    <d v="2023-03-20T00:00:00"/>
    <s v="CBK206"/>
    <s v="CBK"/>
    <s v="ChromeBook"/>
    <s v="Device"/>
    <s v="Biomed Circ Desk"/>
    <s v="CBK-BIO-17"/>
  </r>
  <r>
    <x v="61"/>
    <n v="-1"/>
    <s v="UCLA Undergrad"/>
    <s v="Undergraduate"/>
    <d v="2023-03-20T00:00:00"/>
    <s v="CBK370"/>
    <s v="CBK"/>
    <s v="ChromeBook"/>
    <s v="Device"/>
    <s v="Default Circulation Desk"/>
    <s v="CBK-CLICC-121"/>
  </r>
  <r>
    <x v="61"/>
    <n v="-1"/>
    <s v="UCLA Undergrad"/>
    <s v="Undergraduate"/>
    <d v="2023-03-20T00:00:00"/>
    <s v="CBK373"/>
    <s v="CBK"/>
    <s v="ChromeBook"/>
    <s v="Device"/>
    <s v="Default Circulation Desk"/>
    <s v="CBK-CLICC-124"/>
  </r>
  <r>
    <x v="61"/>
    <n v="-1"/>
    <s v="UCLA Undergrad"/>
    <s v="Undergraduate"/>
    <d v="2023-03-20T00:00:00"/>
    <s v="CBK412"/>
    <s v="CBK"/>
    <s v="ChromeBook"/>
    <s v="Device"/>
    <s v="CLICC Circ Desk"/>
    <s v="CBK-CLICC-163"/>
  </r>
  <r>
    <x v="61"/>
    <n v="-1"/>
    <s v="UCLA Undergrad"/>
    <s v="Undergraduate"/>
    <d v="2023-03-20T00:00:00"/>
    <s v="CLICC-ML-0068"/>
    <s v="CLICC-ML"/>
    <s v="MacBook"/>
    <s v="Device"/>
    <s v="CLICC Circ Desk"/>
    <s v="ITS MacBook 78"/>
  </r>
  <r>
    <x v="61"/>
    <n v="-1"/>
    <s v="UCLA Undergrad"/>
    <s v="Undergraduate"/>
    <d v="2023-03-20T00:00:00"/>
    <s v="CLICC-ML-2024"/>
    <s v="CLICC-ML"/>
    <s v="MacBook"/>
    <s v="Device"/>
    <s v="CLICC Circ Desk"/>
    <s v="CLICC-ML-2024"/>
  </r>
  <r>
    <x v="61"/>
    <n v="-1"/>
    <s v="UCLA Undergrad"/>
    <s v="Undergraduate"/>
    <d v="2023-03-20T00:00:00"/>
    <s v="CLICC-MM-0004"/>
    <s v="CLICC-MM"/>
    <s v="iPad"/>
    <s v="Device"/>
    <s v="CLICC Circ Desk"/>
    <s v="ITS iPad 40"/>
  </r>
  <r>
    <x v="61"/>
    <n v="-1"/>
    <s v="UCLA Undergrad"/>
    <s v="Undergraduate"/>
    <d v="2023-03-20T00:00:00"/>
    <s v="CLICC-MM-0011"/>
    <s v="CLICC-MM"/>
    <s v="iPad"/>
    <s v="Device"/>
    <s v="CLICC Circ Desk"/>
    <s v="ITS iPad 184"/>
  </r>
  <r>
    <x v="61"/>
    <n v="-1"/>
    <s v="UCLA Undergrad"/>
    <s v="Undergraduate"/>
    <d v="2023-03-20T00:00:00"/>
    <s v="CLICC-MM-0067"/>
    <s v="CLICC-MM"/>
    <s v="iPad"/>
    <s v="Device"/>
    <s v="CLICC Circ Desk"/>
    <s v="ITS iPad 278"/>
  </r>
  <r>
    <x v="61"/>
    <n v="-1"/>
    <s v="UCLA Undergrad"/>
    <s v="Undergraduate"/>
    <d v="2023-03-20T00:00:00"/>
    <s v="HP019"/>
    <s v="HP"/>
    <s v="HP Laptop"/>
    <s v="Device"/>
    <s v="CLICC Circ Desk"/>
    <s v="WL-BCR-09"/>
  </r>
  <r>
    <x v="61"/>
    <n v="-1"/>
    <s v="UCLA Undergrad"/>
    <s v="Undergraduate"/>
    <d v="2023-03-20T00:00:00"/>
    <s v="HP088"/>
    <s v="HP"/>
    <s v="HP Laptop"/>
    <s v="Device"/>
    <s v="CLICC Circ Desk"/>
    <s v="WL-RC2-18"/>
  </r>
  <r>
    <x v="61"/>
    <n v="-1"/>
    <s v="UCLA Undergrad"/>
    <s v="Undergraduate"/>
    <d v="2023-03-20T00:00:00"/>
    <s v="HP151"/>
    <s v="HP"/>
    <s v="HP Laptop"/>
    <s v="Device"/>
    <s v="CLICC Circ Desk"/>
    <s v="WL-LTL-05"/>
  </r>
  <r>
    <x v="61"/>
    <n v="-1"/>
    <s v="UCLA Undergrad"/>
    <s v="Undergraduate"/>
    <d v="2023-03-23T00:00:00"/>
    <s v="CLICC-MM-0101"/>
    <s v="CLICC-MM"/>
    <s v="iPad"/>
    <s v="Device"/>
    <s v="CLICC Circ Desk"/>
    <s v="ITS iPad 240"/>
  </r>
  <r>
    <x v="61"/>
    <n v="-1"/>
    <s v="UCLA Undergrad"/>
    <s v="Undergraduate"/>
    <d v="2023-03-24T00:00:00"/>
    <s v="CLICC-ML-0113"/>
    <s v="CLICC-ML"/>
    <s v="MacBook"/>
    <s v="Device"/>
    <s v="CLICC Circ Desk"/>
    <s v="ITS MacBook 103"/>
  </r>
  <r>
    <x v="61"/>
    <n v="-1"/>
    <s v="UCLA Undergrad"/>
    <s v="Undergraduate"/>
    <d v="2023-03-24T00:00:00"/>
    <s v="CLICC-ML-2065"/>
    <s v="CLICC-ML"/>
    <s v="MacBook"/>
    <s v="Device"/>
    <s v="CLICC Circ Desk"/>
    <s v="CLICC-ML-2065"/>
  </r>
  <r>
    <x v="61"/>
    <n v="-1"/>
    <s v="UCLA Undergrad"/>
    <s v="Undergraduate"/>
    <d v="2023-03-27T00:00:00"/>
    <s v="CLICC-ML-0002"/>
    <s v="CLICC-ML"/>
    <s v="MacBook"/>
    <s v="Device"/>
    <s v="CLICC Circ Desk"/>
    <s v="ITS MacBook 145"/>
  </r>
  <r>
    <x v="61"/>
    <n v="-1"/>
    <s v="UCLA Undergrad"/>
    <s v="Undergraduate"/>
    <d v="2023-03-27T00:00:00"/>
    <s v="CLICC-ML-0049"/>
    <s v="CLICC-ML"/>
    <s v="MacBook"/>
    <s v="Device"/>
    <s v="CLICC Circ Desk"/>
    <s v="ITS MacBook 31"/>
  </r>
  <r>
    <x v="61"/>
    <n v="-1"/>
    <s v="UCLA Undergrad"/>
    <s v="Undergraduate"/>
    <d v="2023-03-27T00:00:00"/>
    <s v="CLICC-ML-2010"/>
    <s v="CLICC-ML"/>
    <s v="MacBook"/>
    <s v="Device"/>
    <s v="CLICC Circ Desk"/>
    <s v="CLICC-ML-2010"/>
  </r>
  <r>
    <x v="61"/>
    <n v="-1"/>
    <s v="UCLA Undergrad"/>
    <s v="Undergraduate"/>
    <d v="2023-03-27T00:00:00"/>
    <s v="CLICC-MM-0056"/>
    <s v="CLICC-MM"/>
    <s v="iPad"/>
    <s v="Device"/>
    <s v="CLICC Circ Desk"/>
    <s v="ITS iPad 177"/>
  </r>
  <r>
    <x v="61"/>
    <n v="-1"/>
    <s v="UCLA Undergrad"/>
    <s v="Undergraduate"/>
    <d v="2023-03-27T00:00:00"/>
    <s v="HP-050"/>
    <s v="HP"/>
    <s v="HP Laptop"/>
    <s v="Device"/>
    <s v="CLICC Circ Desk"/>
    <s v="WL-SEL-15"/>
  </r>
  <r>
    <x v="61"/>
    <n v="-1"/>
    <s v="UCLA Undergrad"/>
    <s v="Undergraduate"/>
    <d v="2023-03-27T00:00:00"/>
    <s v="HP104"/>
    <s v="HP"/>
    <s v="HP Laptop"/>
    <s v="Device"/>
    <s v="CLICC Circ Desk"/>
    <s v="W-POW-13"/>
  </r>
  <r>
    <x v="61"/>
    <n v="5557586250006530"/>
    <s v="UCLA Undergrad"/>
    <s v="Undergraduate"/>
    <d v="2023-03-27T00:00:00"/>
    <s v="CLICC-MM-0228"/>
    <s v="CLICC-MM"/>
    <s v="iPad"/>
    <s v="Device"/>
    <s v="CLICC Circ Desk"/>
    <s v="ITS iPad 241"/>
  </r>
  <r>
    <x v="61"/>
    <n v="5560790240006530"/>
    <s v="UCLA Undergrad"/>
    <s v="Undergraduate"/>
    <d v="2023-03-27T00:00:00"/>
    <s v="CBK423"/>
    <s v="CBK"/>
    <s v="ChromeBook"/>
    <s v="Device"/>
    <s v="Default Circulation Desk"/>
    <s v="CBK-CLICC-174"/>
  </r>
  <r>
    <x v="61"/>
    <n v="5565270670006530"/>
    <s v="UCLA Undergrad"/>
    <s v="Undergraduate"/>
    <d v="2023-03-27T00:00:00"/>
    <s v="HP-024"/>
    <s v="HP"/>
    <s v="HP Laptop"/>
    <s v="Device"/>
    <s v="CLICC Circ Desk"/>
    <s v="WL-BCR-14"/>
  </r>
  <r>
    <x v="61"/>
    <n v="5565992060006530"/>
    <s v="UCLA Graduate"/>
    <s v="Graduate"/>
    <d v="2023-03-27T00:00:00"/>
    <s v="HP-136"/>
    <s v="HP"/>
    <s v="HP Laptop"/>
    <s v="Device"/>
    <s v="CLICC Circ Desk"/>
    <s v="WL-PC2-25"/>
  </r>
  <r>
    <x v="61"/>
    <n v="5567137810006530"/>
    <s v="UCLA Undergrad"/>
    <s v="Undergraduate"/>
    <d v="2023-03-13T00:00:00"/>
    <s v="HDST12"/>
    <s v="HDST"/>
    <s v="Headphones"/>
    <s v="Accessory"/>
    <s v="CLICC Circ Desk"/>
    <s v="HDS-POW-01"/>
  </r>
  <r>
    <x v="61"/>
    <n v="5567648660006530"/>
    <s v="UCLA Undergrad"/>
    <s v="Undergraduate"/>
    <d v="2023-03-27T00:00:00"/>
    <s v="CLICC-ML-2059"/>
    <s v="CLICC-ML"/>
    <s v="MacBook"/>
    <s v="Device"/>
    <s v="CLICC Circ Desk"/>
    <s v="CLICC-ML-2059"/>
  </r>
  <r>
    <x v="61"/>
    <n v="6201861140006530"/>
    <s v="UCLA Undergrad"/>
    <s v="Undergraduate"/>
    <d v="2023-03-27T00:00:00"/>
    <s v="CLICC-MM-0081"/>
    <s v="CLICC-MM"/>
    <s v="iPad"/>
    <s v="Device"/>
    <s v="CLICC Circ Desk"/>
    <s v="ITS iPad 117"/>
  </r>
  <r>
    <x v="61"/>
    <n v="9278901280006530"/>
    <s v="UCLA Undergrad"/>
    <s v="Undergraduate"/>
    <d v="2023-03-27T00:00:00"/>
    <s v="CLICC-MM-0112"/>
    <s v="CLICC-MM"/>
    <s v="iPad"/>
    <s v="Device"/>
    <s v="CLICC Circ Desk"/>
    <s v="ITS iPad 8"/>
  </r>
  <r>
    <x v="61"/>
    <n v="9406660720006530"/>
    <s v="UCLA Undergrad"/>
    <s v="Undergraduate"/>
    <d v="2023-03-27T00:00:00"/>
    <s v="CLICC-MM-0132"/>
    <s v="CLICC-MM"/>
    <s v="iPad"/>
    <s v="Device"/>
    <s v="CLICC Circ Desk"/>
    <s v="ITS iPad 236"/>
  </r>
  <r>
    <x v="61"/>
    <n v="9408545910006530"/>
    <s v="UCLA Graduate"/>
    <s v="Graduate"/>
    <d v="2023-03-27T00:00:00"/>
    <s v="CLICC-MM-0079"/>
    <s v="CLICC-MM"/>
    <s v="iPad"/>
    <s v="Device"/>
    <s v="CLICC Circ Desk"/>
    <s v="ITS iPad 84"/>
  </r>
  <r>
    <x v="62"/>
    <n v="-1"/>
    <s v="UCLA Graduate"/>
    <s v="Graduate"/>
    <d v="2023-03-14T00:00:00"/>
    <s v="HDMIC09"/>
    <s v="HDMIC"/>
    <s v="HDMIC"/>
    <s v="Cable"/>
    <s v="CLICC Circ Desk"/>
    <s v="HDMC-YRL-01"/>
  </r>
  <r>
    <x v="62"/>
    <n v="-1"/>
    <s v="UCLA Graduate"/>
    <s v="Graduate"/>
    <d v="2023-03-14T00:00:00"/>
    <s v="HDMIC15"/>
    <s v="HDMIC"/>
    <s v="HDMIC"/>
    <s v="Cable"/>
    <s v="CLICC Circ Desk"/>
    <s v="HDMC-YRL-07"/>
  </r>
  <r>
    <x v="62"/>
    <n v="-1"/>
    <s v="UCLA Graduate"/>
    <s v="Graduate"/>
    <d v="2023-03-14T00:00:00"/>
    <s v="HDMIC20"/>
    <s v="HDMIC"/>
    <s v="HDMIC"/>
    <s v="Cable"/>
    <s v="CLICC Circ Desk"/>
    <s v="HDMC-YRL-12"/>
  </r>
  <r>
    <x v="62"/>
    <n v="-1"/>
    <s v="UCLA Graduate"/>
    <s v="Graduate"/>
    <d v="2023-03-14T00:00:00"/>
    <s v="HPUSBC09"/>
    <s v="HPUSBC"/>
    <s v="HPUSBC"/>
    <s v="Charger"/>
    <s v="SEL Boelter Circ Desk"/>
    <m/>
  </r>
  <r>
    <x v="62"/>
    <n v="-1"/>
    <s v="UCLA Graduate"/>
    <s v="Graduate"/>
    <d v="2023-03-14T00:00:00"/>
    <s v="IPHONE04"/>
    <s v="IPHONE"/>
    <s v="IPHONE"/>
    <s v="Charger"/>
    <s v="Music Circ Desk"/>
    <s v="IPH-MUS-04"/>
  </r>
  <r>
    <x v="62"/>
    <n v="-1"/>
    <s v="UCLA Graduate"/>
    <s v="Graduate"/>
    <d v="2023-03-14T00:00:00"/>
    <s v="IPHONE54"/>
    <s v="IPHONE"/>
    <s v="IPHONE"/>
    <s v="Charger"/>
    <s v="CLICC Circ Desk"/>
    <s v="IPH-POW-10"/>
  </r>
  <r>
    <x v="62"/>
    <n v="-1"/>
    <s v="UCLA Graduate"/>
    <s v="Graduate"/>
    <d v="2023-03-14T00:00:00"/>
    <s v="IPHONE60"/>
    <s v="IPHONE"/>
    <s v="IPHONE"/>
    <s v="Charger"/>
    <s v="Biomed Circ Desk"/>
    <s v="IPH-BIO-04"/>
  </r>
  <r>
    <x v="62"/>
    <n v="-1"/>
    <s v="UCLA Graduate"/>
    <s v="Graduate"/>
    <d v="2023-03-14T00:00:00"/>
    <s v="MACCHRG47"/>
    <s v="MACCHRG"/>
    <s v="MACCHRG"/>
    <s v="Charger"/>
    <s v="CLICC Circ Desk"/>
    <s v="MAGT-POW-01"/>
  </r>
  <r>
    <x v="62"/>
    <n v="-1"/>
    <s v="UCLA Graduate"/>
    <s v="Graduate"/>
    <d v="2023-03-14T00:00:00"/>
    <s v="MACCHRG67"/>
    <s v="MACCHRG"/>
    <s v="MACCHRG"/>
    <s v="Charger"/>
    <s v="Biomed Circ Desk"/>
    <s v="MAGT-BIO-06"/>
  </r>
  <r>
    <x v="62"/>
    <n v="-1"/>
    <s v="UCLA Graduate"/>
    <s v="Graduate"/>
    <d v="2023-03-14T00:00:00"/>
    <s v="MACUSBC19"/>
    <s v="MACUSBC"/>
    <s v="MACUSBC"/>
    <s v="Charger"/>
    <s v="CLICC Circ Desk"/>
    <s v="USBC-POW-02"/>
  </r>
  <r>
    <x v="62"/>
    <n v="-1"/>
    <s v="UCLA Graduate"/>
    <s v="Graduate"/>
    <d v="2023-03-14T00:00:00"/>
    <s v="MACUSBC23"/>
    <s v="MACUSBC"/>
    <s v="MACUSBC"/>
    <s v="Charger"/>
    <s v="CLICC Circ Desk"/>
    <s v="USBC-POW-06"/>
  </r>
  <r>
    <x v="62"/>
    <n v="-1"/>
    <s v="UCLA Graduate"/>
    <s v="Graduate"/>
    <d v="2023-03-14T00:00:00"/>
    <s v="MACUSBC24"/>
    <s v="MACUSBC"/>
    <s v="MACUSBC"/>
    <s v="Charger"/>
    <s v="CLICC Circ Desk"/>
    <s v="USBC-POW-07"/>
  </r>
  <r>
    <x v="62"/>
    <n v="-1"/>
    <s v="UCLA Graduate"/>
    <s v="Graduate"/>
    <d v="2023-03-14T00:00:00"/>
    <s v="OMNI28"/>
    <s v="OMNI"/>
    <s v="OMNI"/>
    <s v="Charger"/>
    <s v="Music Circ Desk"/>
    <s v="OMN-MUS-08"/>
  </r>
  <r>
    <x v="62"/>
    <n v="-1"/>
    <s v="UCLA Graduate"/>
    <s v="Graduate"/>
    <d v="2023-03-14T00:00:00"/>
    <s v="UHDMI11"/>
    <s v="UHDMI"/>
    <s v="UHDMI"/>
    <s v="Cable"/>
    <s v="CLICC Circ Desk"/>
    <m/>
  </r>
  <r>
    <x v="62"/>
    <n v="-1"/>
    <s v="UCLA Graduate"/>
    <s v="Graduate"/>
    <d v="2023-03-14T00:00:00"/>
    <s v="UHDMI16"/>
    <s v="UHDMI"/>
    <s v="UHDMI"/>
    <s v="Cable"/>
    <s v="CLICC Circ Desk"/>
    <m/>
  </r>
  <r>
    <x v="62"/>
    <n v="-1"/>
    <s v="UCLA Graduate"/>
    <s v="Graduate"/>
    <d v="2023-03-14T00:00:00"/>
    <s v="UVGA09"/>
    <s v="UVGA"/>
    <s v="UVGA"/>
    <s v="Cable"/>
    <s v="CLICC Circ Desk"/>
    <s v="UVGA-YRL-01"/>
  </r>
  <r>
    <x v="62"/>
    <n v="-1"/>
    <s v="UCLA Graduate"/>
    <s v="Graduate"/>
    <d v="2023-03-14T00:00:00"/>
    <s v="WALLADPT30"/>
    <s v="WALLADPT"/>
    <s v="WALLADPT"/>
    <s v="Charger"/>
    <s v="CLICC Circ Desk"/>
    <m/>
  </r>
  <r>
    <x v="62"/>
    <n v="-1"/>
    <s v="UCLA Graduate"/>
    <s v="Graduate"/>
    <d v="2023-03-14T00:00:00"/>
    <s v="WALLADPT45"/>
    <s v="WALLADPT"/>
    <s v="WALLADPT"/>
    <s v="Charger"/>
    <s v="CLICC Circ Desk"/>
    <m/>
  </r>
  <r>
    <x v="62"/>
    <n v="-1"/>
    <s v="UCLA Graduate"/>
    <s v="Graduate"/>
    <d v="2023-03-21T00:00:00"/>
    <s v="CLICC-MM-0218"/>
    <s v="CLICC-MM"/>
    <s v="iPad"/>
    <s v="Device"/>
    <s v="CLICC Circ Desk"/>
    <s v="ITS iPad 2"/>
  </r>
  <r>
    <x v="62"/>
    <n v="-1"/>
    <s v="UCLA Music Undergrad"/>
    <s v="Undergraduate"/>
    <d v="2023-03-14T00:00:00"/>
    <s v="MACUSBC12"/>
    <s v="MACUSBC"/>
    <s v="MACUSBC"/>
    <s v="Charger"/>
    <s v="Default Circulation Desk"/>
    <s v="USBC-LOC-01"/>
  </r>
  <r>
    <x v="62"/>
    <n v="-1"/>
    <s v="UCLA Music Undergrad"/>
    <s v="Undergraduate"/>
    <d v="2023-03-14T00:00:00"/>
    <s v="MACUSBC16"/>
    <s v="MACUSBC"/>
    <s v="MACUSBC"/>
    <s v="Charger"/>
    <s v="Default Circulation Desk"/>
    <s v="USBC-LOC-05"/>
  </r>
  <r>
    <x v="62"/>
    <n v="-1"/>
    <s v="UCLA Music Undergrad"/>
    <s v="Undergraduate"/>
    <d v="2023-03-14T00:00:00"/>
    <s v="MACUSBC17"/>
    <s v="MACUSBC"/>
    <s v="MACUSBC"/>
    <s v="Charger"/>
    <s v="Default Circulation Desk"/>
    <s v="USBC-LOC-06"/>
  </r>
  <r>
    <x v="62"/>
    <n v="-1"/>
    <s v="UCLA Staff"/>
    <s v="Staff"/>
    <d v="2023-03-14T00:00:00"/>
    <s v="MACUSBC25"/>
    <s v="MACUSBC"/>
    <s v="MACUSBC"/>
    <s v="Charger"/>
    <s v="CLICC Circ Desk"/>
    <s v="USBC-POW-08"/>
  </r>
  <r>
    <x v="62"/>
    <n v="-1"/>
    <s v="UCLA Staff"/>
    <s v="Staff"/>
    <d v="2023-03-21T00:00:00"/>
    <s v="CBK022"/>
    <s v="CBK"/>
    <s v="ChromeBook"/>
    <s v="Device"/>
    <s v="CLICC Circ Desk"/>
    <s v="CBK-022"/>
  </r>
  <r>
    <x v="62"/>
    <n v="-1"/>
    <s v="UCLA Staff"/>
    <s v="Staff"/>
    <d v="2023-03-21T00:00:00"/>
    <s v="CBK192"/>
    <s v="CBK"/>
    <s v="ChromeBook"/>
    <s v="Device"/>
    <s v="Biomed Circ Desk"/>
    <s v="CBK-BIO-03"/>
  </r>
  <r>
    <x v="62"/>
    <n v="-1"/>
    <s v="UCLA Undergrad"/>
    <s v="Undergraduate"/>
    <d v="2023-03-14T00:00:00"/>
    <s v="BOEIPHONE04"/>
    <s v="BOEIPHONE"/>
    <s v="IPHONE"/>
    <s v="Charger"/>
    <s v="SEL Boelter Circ Desk"/>
    <s v="BOE-IPHONE-04"/>
  </r>
  <r>
    <x v="62"/>
    <n v="-1"/>
    <s v="UCLA Undergrad"/>
    <s v="Undergraduate"/>
    <d v="2023-03-14T00:00:00"/>
    <s v="HDMIC09"/>
    <s v="HDMIC"/>
    <s v="HDMIC"/>
    <s v="Cable"/>
    <s v="CLICC Circ Desk"/>
    <s v="HDMC-YRL-01"/>
  </r>
  <r>
    <x v="62"/>
    <n v="-1"/>
    <s v="UCLA Undergrad"/>
    <s v="Undergraduate"/>
    <d v="2023-03-14T00:00:00"/>
    <s v="HDMIC13"/>
    <s v="HDMIC"/>
    <s v="HDMIC"/>
    <s v="Cable"/>
    <s v="CLICC Circ Desk"/>
    <s v="HDMC-YRL-05"/>
  </r>
  <r>
    <x v="62"/>
    <n v="-1"/>
    <s v="UCLA Undergrad"/>
    <s v="Undergraduate"/>
    <d v="2023-03-14T00:00:00"/>
    <s v="HDMIC15"/>
    <s v="HDMIC"/>
    <s v="HDMIC"/>
    <s v="Cable"/>
    <s v="CLICC Circ Desk"/>
    <s v="HDMC-YRL-07"/>
  </r>
  <r>
    <x v="62"/>
    <n v="-1"/>
    <s v="UCLA Undergrad"/>
    <s v="Undergraduate"/>
    <d v="2023-03-14T00:00:00"/>
    <s v="HDST15"/>
    <s v="HDST"/>
    <s v="Headphones"/>
    <s v="Accessory"/>
    <s v="CLICC Circ Desk"/>
    <s v="HDS-POW-04"/>
  </r>
  <r>
    <x v="62"/>
    <n v="-1"/>
    <s v="UCLA Undergrad"/>
    <s v="Undergraduate"/>
    <d v="2023-03-14T00:00:00"/>
    <s v="HDST17"/>
    <s v="HDST"/>
    <s v="Headphones"/>
    <s v="Accessory"/>
    <s v="CLICC Circ Desk"/>
    <s v="HDS-POW-06"/>
  </r>
  <r>
    <x v="62"/>
    <n v="-1"/>
    <s v="UCLA Undergrad"/>
    <s v="Undergraduate"/>
    <d v="2023-03-14T00:00:00"/>
    <s v="HPUSBC12"/>
    <s v="HPUSBC"/>
    <s v="HPUSBC"/>
    <s v="Charger"/>
    <s v="SEL Boelter Circ Desk"/>
    <m/>
  </r>
  <r>
    <x v="62"/>
    <n v="-1"/>
    <s v="UCLA Undergrad"/>
    <s v="Undergraduate"/>
    <d v="2023-03-14T00:00:00"/>
    <s v="IPHONE04"/>
    <s v="IPHONE"/>
    <s v="IPHONE"/>
    <s v="Charger"/>
    <s v="Music Circ Desk"/>
    <s v="IPH-MUS-04"/>
  </r>
  <r>
    <x v="62"/>
    <n v="-1"/>
    <s v="UCLA Undergrad"/>
    <s v="Undergraduate"/>
    <d v="2023-03-14T00:00:00"/>
    <s v="IPHONE17"/>
    <s v="IPHONE"/>
    <s v="IPHONE"/>
    <s v="Charger"/>
    <s v="Biomed Circ Desk"/>
    <s v="IPH-BOE-01"/>
  </r>
  <r>
    <x v="62"/>
    <n v="-1"/>
    <s v="UCLA Undergrad"/>
    <s v="Undergraduate"/>
    <d v="2023-03-14T00:00:00"/>
    <s v="IPHONE17"/>
    <s v="IPHONE"/>
    <s v="IPHONE"/>
    <s v="Charger"/>
    <s v="SEL Boelter Circ Desk"/>
    <s v="IPH-BOE-01"/>
  </r>
  <r>
    <x v="62"/>
    <n v="-1"/>
    <s v="UCLA Undergrad"/>
    <s v="Undergraduate"/>
    <d v="2023-03-14T00:00:00"/>
    <s v="IPHONE24"/>
    <s v="IPHONE"/>
    <s v="IPHONE"/>
    <s v="Charger"/>
    <s v="SEL Geology Circ Desk"/>
    <s v="IPH-GEO-02"/>
  </r>
  <r>
    <x v="62"/>
    <n v="-1"/>
    <s v="UCLA Undergrad"/>
    <s v="Undergraduate"/>
    <d v="2023-03-14T00:00:00"/>
    <s v="IPHONE33"/>
    <s v="IPHONE"/>
    <s v="IPHONE"/>
    <s v="Charger"/>
    <s v="CLICC Circ Desk"/>
    <s v="IPH-YRL-09"/>
  </r>
  <r>
    <x v="62"/>
    <n v="-1"/>
    <s v="UCLA Undergrad"/>
    <s v="Undergraduate"/>
    <d v="2023-03-14T00:00:00"/>
    <s v="IPHONE34"/>
    <s v="IPHONE"/>
    <s v="IPHONE"/>
    <s v="Charger"/>
    <s v="CLICC Circ Desk"/>
    <s v="IPH-YRL-10"/>
  </r>
  <r>
    <x v="62"/>
    <n v="-1"/>
    <s v="UCLA Undergrad"/>
    <s v="Undergraduate"/>
    <d v="2023-03-14T00:00:00"/>
    <s v="IPHONE37"/>
    <s v="IPHONE"/>
    <s v="IPHONE"/>
    <s v="Charger"/>
    <s v="CLICC Circ Desk"/>
    <s v="IPH-YRL-13"/>
  </r>
  <r>
    <x v="62"/>
    <n v="-1"/>
    <s v="UCLA Undergrad"/>
    <s v="Undergraduate"/>
    <d v="2023-03-14T00:00:00"/>
    <s v="IPHONE41"/>
    <s v="IPHONE"/>
    <s v="IPHONE"/>
    <s v="Charger"/>
    <s v="Default Circulation Desk"/>
    <s v="IPH-LOC-03"/>
  </r>
  <r>
    <x v="62"/>
    <n v="-1"/>
    <s v="UCLA Undergrad"/>
    <s v="Undergraduate"/>
    <d v="2023-03-14T00:00:00"/>
    <s v="IPHONE42"/>
    <s v="IPHONE"/>
    <s v="IPHONE"/>
    <s v="Charger"/>
    <s v="Default Circulation Desk"/>
    <s v="IPH-LOC-04"/>
  </r>
  <r>
    <x v="62"/>
    <n v="-1"/>
    <s v="UCLA Undergrad"/>
    <s v="Undergraduate"/>
    <d v="2023-03-14T00:00:00"/>
    <s v="IPHONE48"/>
    <s v="IPHONE"/>
    <s v="IPHONE"/>
    <s v="Charger"/>
    <s v="CLICC Circ Desk"/>
    <s v="IPH-POW-04"/>
  </r>
  <r>
    <x v="62"/>
    <n v="-1"/>
    <s v="UCLA Undergrad"/>
    <s v="Undergraduate"/>
    <d v="2023-03-14T00:00:00"/>
    <s v="IPHONE52"/>
    <s v="IPHONE"/>
    <s v="IPHONE"/>
    <s v="Charger"/>
    <s v="CLICC Circ Desk"/>
    <s v="IPH-POW-08"/>
  </r>
  <r>
    <x v="62"/>
    <n v="-1"/>
    <s v="UCLA Undergrad"/>
    <s v="Undergraduate"/>
    <d v="2023-03-14T00:00:00"/>
    <s v="IPHONE66"/>
    <s v="IPHONE"/>
    <s v="IPHONE"/>
    <s v="Charger"/>
    <s v="Default Circulation Desk"/>
    <m/>
  </r>
  <r>
    <x v="62"/>
    <n v="-1"/>
    <s v="UCLA Undergrad"/>
    <s v="Undergraduate"/>
    <d v="2023-03-14T00:00:00"/>
    <s v="IPHONE78"/>
    <s v="IPHONE"/>
    <s v="IPHONE"/>
    <s v="Charger"/>
    <s v="CLICC Circ Desk"/>
    <m/>
  </r>
  <r>
    <x v="62"/>
    <n v="-1"/>
    <s v="UCLA Undergrad"/>
    <s v="Undergraduate"/>
    <d v="2023-03-14T00:00:00"/>
    <s v="MACCHRG35"/>
    <s v="MACCHRG"/>
    <s v="MACCHRG"/>
    <s v="Charger"/>
    <s v="SEL Boelter Circ Desk"/>
    <s v="MAGT-BOE-04"/>
  </r>
  <r>
    <x v="62"/>
    <n v="-1"/>
    <s v="UCLA Undergrad"/>
    <s v="Undergraduate"/>
    <d v="2023-03-14T00:00:00"/>
    <s v="MACUSBC06"/>
    <s v="MACUSBC"/>
    <s v="MACUSBC"/>
    <s v="Charger"/>
    <s v="CLICC Circ Desk"/>
    <s v="USBC-YRL-02"/>
  </r>
  <r>
    <x v="62"/>
    <n v="-1"/>
    <s v="UCLA Undergrad"/>
    <s v="Undergraduate"/>
    <d v="2023-03-14T00:00:00"/>
    <s v="MACUSBC08"/>
    <s v="MACUSBC"/>
    <s v="MACUSBC"/>
    <s v="Charger"/>
    <s v="CLICC Circ Desk"/>
    <s v="USBC-YRL-04"/>
  </r>
  <r>
    <x v="62"/>
    <n v="-1"/>
    <s v="UCLA Undergrad"/>
    <s v="Undergraduate"/>
    <d v="2023-03-14T00:00:00"/>
    <s v="MACUSBC09"/>
    <s v="MACUSBC"/>
    <s v="MACUSBC"/>
    <s v="Charger"/>
    <s v="CLICC Circ Desk"/>
    <s v="USBC-YRL-05"/>
  </r>
  <r>
    <x v="62"/>
    <n v="-1"/>
    <s v="UCLA Undergrad"/>
    <s v="Undergraduate"/>
    <d v="2023-03-14T00:00:00"/>
    <s v="MACUSBC19"/>
    <s v="MACUSBC"/>
    <s v="MACUSBC"/>
    <s v="Charger"/>
    <s v="CLICC Circ Desk"/>
    <s v="USBC-POW-02"/>
  </r>
  <r>
    <x v="62"/>
    <n v="-1"/>
    <s v="UCLA Undergrad"/>
    <s v="Undergraduate"/>
    <d v="2023-03-14T00:00:00"/>
    <s v="MACUSBC23"/>
    <s v="MACUSBC"/>
    <s v="MACUSBC"/>
    <s v="Charger"/>
    <s v="CLICC Circ Desk"/>
    <s v="USBC-POW-06"/>
  </r>
  <r>
    <x v="62"/>
    <n v="-1"/>
    <s v="UCLA Undergrad"/>
    <s v="Undergraduate"/>
    <d v="2023-03-14T00:00:00"/>
    <s v="MACUSBC24"/>
    <s v="MACUSBC"/>
    <s v="MACUSBC"/>
    <s v="Charger"/>
    <s v="CLICC Circ Desk"/>
    <s v="USBC-POW-07"/>
  </r>
  <r>
    <x v="62"/>
    <n v="-1"/>
    <s v="UCLA Undergrad"/>
    <s v="Undergraduate"/>
    <d v="2023-03-14T00:00:00"/>
    <s v="MACUSBC25"/>
    <s v="MACUSBC"/>
    <s v="MACUSBC"/>
    <s v="Charger"/>
    <s v="CLICC Circ Desk"/>
    <s v="USBC-POW-08"/>
  </r>
  <r>
    <x v="62"/>
    <n v="-1"/>
    <s v="UCLA Undergrad"/>
    <s v="Undergraduate"/>
    <d v="2023-03-14T00:00:00"/>
    <s v="MACUSBC30"/>
    <s v="MACUSBC"/>
    <s v="MACUSBC"/>
    <s v="Charger"/>
    <s v="CLICC Circ Desk"/>
    <m/>
  </r>
  <r>
    <x v="62"/>
    <n v="-1"/>
    <s v="UCLA Undergrad"/>
    <s v="Undergraduate"/>
    <d v="2023-03-14T00:00:00"/>
    <s v="MSE09"/>
    <s v="MSE"/>
    <s v="Mouse"/>
    <s v="Accessory"/>
    <s v="CLICC Circ Desk"/>
    <m/>
  </r>
  <r>
    <x v="62"/>
    <n v="-1"/>
    <s v="UCLA Undergrad"/>
    <s v="Undergraduate"/>
    <d v="2023-03-14T00:00:00"/>
    <s v="OMNI11"/>
    <s v="OMNI"/>
    <s v="OMNI"/>
    <s v="Charger"/>
    <s v="SEL Boelter Circ Desk"/>
    <s v="OMN-BOE-01"/>
  </r>
  <r>
    <x v="62"/>
    <n v="-1"/>
    <s v="UCLA Undergrad"/>
    <s v="Undergraduate"/>
    <d v="2023-03-14T00:00:00"/>
    <s v="OMNI12"/>
    <s v="OMNI"/>
    <s v="OMNI"/>
    <s v="Charger"/>
    <s v="Biomed Circ Desk"/>
    <s v="OMN-BOE-02"/>
  </r>
  <r>
    <x v="62"/>
    <n v="-1"/>
    <s v="UCLA Undergrad"/>
    <s v="Undergraduate"/>
    <d v="2023-03-14T00:00:00"/>
    <s v="OMNI14"/>
    <s v="OMNI"/>
    <s v="OMNI"/>
    <s v="Charger"/>
    <s v="SEL Boelter Circ Desk"/>
    <s v="OMN-BOE-04"/>
  </r>
  <r>
    <x v="62"/>
    <n v="-1"/>
    <s v="UCLA Undergrad"/>
    <s v="Undergraduate"/>
    <d v="2023-03-14T00:00:00"/>
    <s v="OMNI15"/>
    <s v="OMNI"/>
    <s v="OMNI"/>
    <s v="Charger"/>
    <s v="SEL Boelter Circ Desk"/>
    <s v="OMN-BOE-05"/>
  </r>
  <r>
    <x v="62"/>
    <n v="-1"/>
    <s v="UCLA Undergrad"/>
    <s v="Undergraduate"/>
    <d v="2023-03-14T00:00:00"/>
    <s v="OMNI17"/>
    <s v="OMNI"/>
    <s v="OMNI"/>
    <s v="Charger"/>
    <s v="SEL Boelter Circ Desk"/>
    <s v="OMN-BOE-07"/>
  </r>
  <r>
    <x v="62"/>
    <n v="-1"/>
    <s v="UCLA Undergrad"/>
    <s v="Undergraduate"/>
    <d v="2023-03-14T00:00:00"/>
    <s v="OMNI25"/>
    <s v="OMNI"/>
    <s v="OMNI"/>
    <s v="Charger"/>
    <s v="Music Circ Desk"/>
    <s v="OMN-MUS-05"/>
  </r>
  <r>
    <x v="62"/>
    <n v="-1"/>
    <s v="UCLA Undergrad"/>
    <s v="Undergraduate"/>
    <d v="2023-03-14T00:00:00"/>
    <s v="OMNI34"/>
    <s v="OMNI"/>
    <s v="OMNI"/>
    <s v="Charger"/>
    <s v="CLICC Circ Desk"/>
    <s v="OMN-YRL-04"/>
  </r>
  <r>
    <x v="62"/>
    <n v="-1"/>
    <s v="UCLA Undergrad"/>
    <s v="Undergraduate"/>
    <d v="2023-03-14T00:00:00"/>
    <s v="UHDMI12"/>
    <s v="UHDMI"/>
    <s v="UHDMI"/>
    <s v="Cable"/>
    <s v="CLICC Circ Desk"/>
    <m/>
  </r>
  <r>
    <x v="62"/>
    <n v="-1"/>
    <s v="UCLA Undergrad"/>
    <s v="Undergraduate"/>
    <d v="2023-03-14T00:00:00"/>
    <s v="UHDMI13"/>
    <s v="UHDMI"/>
    <s v="UHDMI"/>
    <s v="Cable"/>
    <s v="CLICC Circ Desk"/>
    <m/>
  </r>
  <r>
    <x v="62"/>
    <n v="-1"/>
    <s v="UCLA Undergrad"/>
    <s v="Undergraduate"/>
    <d v="2023-03-14T00:00:00"/>
    <s v="UHDMI21"/>
    <s v="UHDMI"/>
    <s v="UHDMI"/>
    <s v="Cable"/>
    <s v="CLICC Circ Desk"/>
    <m/>
  </r>
  <r>
    <x v="62"/>
    <n v="-1"/>
    <s v="UCLA Undergrad"/>
    <s v="Undergraduate"/>
    <d v="2023-03-14T00:00:00"/>
    <s v="VGA54"/>
    <s v="VGA"/>
    <s v="VGA Cable"/>
    <s v="Cable"/>
    <s v="CLICC Circ Desk"/>
    <s v="VGAA-POW-10"/>
  </r>
  <r>
    <x v="62"/>
    <n v="-1"/>
    <s v="UCLA Undergrad"/>
    <s v="Undergraduate"/>
    <d v="2023-03-14T00:00:00"/>
    <s v="WALLADPT07"/>
    <s v="WALLADPT"/>
    <s v="WALLADPT"/>
    <s v="Charger"/>
    <s v="SEL Boelter Circ Desk"/>
    <s v="ADP-BOE-05"/>
  </r>
  <r>
    <x v="62"/>
    <n v="-1"/>
    <s v="UCLA Undergrad"/>
    <s v="Undergraduate"/>
    <d v="2023-03-14T00:00:00"/>
    <s v="WALLADPT08"/>
    <s v="WALLADPT"/>
    <s v="WALLADPT"/>
    <s v="Charger"/>
    <s v="Biomed Circ Desk"/>
    <s v="ADP-BOE-06"/>
  </r>
  <r>
    <x v="62"/>
    <n v="-1"/>
    <s v="UCLA Undergrad"/>
    <s v="Undergraduate"/>
    <d v="2023-03-14T00:00:00"/>
    <s v="WALLADPT08"/>
    <s v="WALLADPT"/>
    <s v="WALLADPT"/>
    <s v="Charger"/>
    <s v="SEL Boelter Circ Desk"/>
    <s v="ADP-BOE-06"/>
  </r>
  <r>
    <x v="62"/>
    <n v="-1"/>
    <s v="UCLA Undergrad"/>
    <s v="Undergraduate"/>
    <d v="2023-03-14T00:00:00"/>
    <s v="WALLADPT11"/>
    <s v="WALLADPT"/>
    <s v="WALLADPT"/>
    <s v="Charger"/>
    <s v="SEL Geology Circ Desk"/>
    <s v="ADP-GEO-02"/>
  </r>
  <r>
    <x v="62"/>
    <n v="-1"/>
    <s v="UCLA Undergrad"/>
    <s v="Undergraduate"/>
    <d v="2023-03-14T00:00:00"/>
    <s v="WALLADPT26"/>
    <s v="WALLADPT"/>
    <s v="WALLADPT"/>
    <s v="Charger"/>
    <s v="CLICC Circ Desk"/>
    <s v="ADP-YRL-03"/>
  </r>
  <r>
    <x v="62"/>
    <n v="-1"/>
    <s v="UCLA Undergrad"/>
    <s v="Undergraduate"/>
    <d v="2023-03-14T00:00:00"/>
    <s v="WALLADPT28"/>
    <s v="WALLADPT"/>
    <s v="WALLADPT"/>
    <s v="Charger"/>
    <s v="CLICC Circ Desk"/>
    <m/>
  </r>
  <r>
    <x v="62"/>
    <n v="-1"/>
    <s v="UCLA Undergrad"/>
    <s v="Undergraduate"/>
    <d v="2023-03-14T00:00:00"/>
    <s v="WALLADPT29"/>
    <s v="WALLADPT"/>
    <s v="WALLADPT"/>
    <s v="Charger"/>
    <s v="CLICC Circ Desk"/>
    <m/>
  </r>
  <r>
    <x v="62"/>
    <n v="-1"/>
    <s v="UCLA Undergrad"/>
    <s v="Undergraduate"/>
    <d v="2023-03-14T00:00:00"/>
    <s v="WALLADPT30"/>
    <s v="WALLADPT"/>
    <s v="WALLADPT"/>
    <s v="Charger"/>
    <s v="CLICC Circ Desk"/>
    <m/>
  </r>
  <r>
    <x v="62"/>
    <n v="-1"/>
    <s v="UCLA Undergrad"/>
    <s v="Undergraduate"/>
    <d v="2023-03-14T00:00:00"/>
    <s v="WALLADPT41"/>
    <s v="WALLADPT"/>
    <s v="WALLADPT"/>
    <s v="Charger"/>
    <s v="CLICC Circ Desk"/>
    <m/>
  </r>
  <r>
    <x v="62"/>
    <n v="-1"/>
    <s v="UCLA Undergrad"/>
    <s v="Undergraduate"/>
    <d v="2023-03-14T00:00:00"/>
    <s v="WALLADPT43"/>
    <s v="WALLADPT"/>
    <s v="WALLADPT"/>
    <s v="Charger"/>
    <s v="CLICC Circ Desk"/>
    <m/>
  </r>
  <r>
    <x v="62"/>
    <n v="-1"/>
    <s v="UCLA Undergrad"/>
    <s v="Undergraduate"/>
    <d v="2023-03-14T00:00:00"/>
    <s v="WALLADPT47"/>
    <s v="WALLADPT"/>
    <s v="WALLADPT"/>
    <s v="Charger"/>
    <s v="CLICC Circ Desk"/>
    <m/>
  </r>
  <r>
    <x v="62"/>
    <n v="-1"/>
    <s v="UCLA Undergrad"/>
    <s v="Undergraduate"/>
    <d v="2023-03-21T00:00:00"/>
    <s v="CBK018"/>
    <s v="CBK"/>
    <s v="ChromeBook"/>
    <s v="Device"/>
    <s v="CLICC Circ Desk"/>
    <s v="CBK-018"/>
  </r>
  <r>
    <x v="62"/>
    <n v="-1"/>
    <s v="UCLA Undergrad"/>
    <s v="Undergraduate"/>
    <d v="2023-03-21T00:00:00"/>
    <s v="CBK035"/>
    <s v="CBK"/>
    <s v="ChromeBook"/>
    <s v="Device"/>
    <s v="Default Circulation Desk"/>
    <m/>
  </r>
  <r>
    <x v="62"/>
    <n v="-1"/>
    <s v="UCLA Undergrad"/>
    <s v="Undergraduate"/>
    <d v="2023-03-21T00:00:00"/>
    <s v="CBK311"/>
    <s v="CBK"/>
    <s v="ChromeBook"/>
    <s v="Device"/>
    <s v="CLICC Circ Desk"/>
    <s v="CBK-CLICC-62"/>
  </r>
  <r>
    <x v="62"/>
    <n v="-1"/>
    <s v="UCLA Undergrad"/>
    <s v="Undergraduate"/>
    <d v="2023-03-21T00:00:00"/>
    <s v="CBK424"/>
    <s v="CBK"/>
    <s v="ChromeBook"/>
    <s v="Device"/>
    <s v="Default Circulation Desk"/>
    <s v="CBK-CLICC-175"/>
  </r>
  <r>
    <x v="62"/>
    <n v="-1"/>
    <s v="UCLA Undergrad"/>
    <s v="Undergraduate"/>
    <d v="2023-03-21T00:00:00"/>
    <s v="CLICC-ML-0001"/>
    <s v="CLICC-ML"/>
    <s v="MacBook"/>
    <s v="Device"/>
    <s v="CLICC Circ Desk"/>
    <s v="ITS MacBook 171"/>
  </r>
  <r>
    <x v="62"/>
    <n v="-1"/>
    <s v="UCLA Undergrad"/>
    <s v="Undergraduate"/>
    <d v="2023-03-21T00:00:00"/>
    <s v="CLICC-ML-0012"/>
    <s v="CLICC-ML"/>
    <s v="MacBook"/>
    <s v="Device"/>
    <s v="CLICC Circ Desk"/>
    <s v="ITS MacBook 61"/>
  </r>
  <r>
    <x v="62"/>
    <n v="-1"/>
    <s v="UCLA Undergrad"/>
    <s v="Undergraduate"/>
    <d v="2023-03-21T00:00:00"/>
    <s v="CLICC-ML-0022"/>
    <s v="CLICC-ML"/>
    <s v="MacBook"/>
    <s v="Device"/>
    <s v="CLICC Circ Desk"/>
    <s v="ITS MacBook 39"/>
  </r>
  <r>
    <x v="62"/>
    <n v="-1"/>
    <s v="UCLA Undergrad"/>
    <s v="Undergraduate"/>
    <d v="2023-03-21T00:00:00"/>
    <s v="CLICC-ML-0067"/>
    <s v="CLICC-ML"/>
    <s v="MacBook"/>
    <s v="Device"/>
    <s v="CLICC Circ Desk"/>
    <s v="ITS MacBook 121"/>
  </r>
  <r>
    <x v="62"/>
    <n v="-1"/>
    <s v="UCLA Undergrad"/>
    <s v="Undergraduate"/>
    <d v="2023-03-21T00:00:00"/>
    <s v="CLICC-ML-0093"/>
    <s v="CLICC-ML"/>
    <s v="MacBook"/>
    <s v="Device"/>
    <s v="CLICC Circ Desk"/>
    <s v="ITS MacBook 139"/>
  </r>
  <r>
    <x v="62"/>
    <n v="-1"/>
    <s v="UCLA Undergrad"/>
    <s v="Undergraduate"/>
    <d v="2023-03-21T00:00:00"/>
    <s v="CLICC-ML-0115"/>
    <s v="CLICC-ML"/>
    <s v="MacBook"/>
    <s v="Device"/>
    <s v="CLICC Circ Desk"/>
    <s v="ITS MacBook 14"/>
  </r>
  <r>
    <x v="62"/>
    <n v="-1"/>
    <s v="UCLA Undergrad"/>
    <s v="Undergraduate"/>
    <d v="2023-03-21T00:00:00"/>
    <s v="CLICC-ML-2028"/>
    <s v="CLICC-ML"/>
    <s v="MacBook"/>
    <s v="Device"/>
    <s v="CLICC Circ Desk"/>
    <s v="CLICC-ML-2028"/>
  </r>
  <r>
    <x v="62"/>
    <n v="-1"/>
    <s v="UCLA Undergrad"/>
    <s v="Undergraduate"/>
    <d v="2023-03-21T00:00:00"/>
    <s v="CLICC-ML-2044"/>
    <s v="CLICC-ML"/>
    <s v="MacBook"/>
    <s v="Device"/>
    <s v="CLICC Circ Desk"/>
    <s v="CLICC-ML-2044"/>
  </r>
  <r>
    <x v="62"/>
    <n v="-1"/>
    <s v="UCLA Undergrad"/>
    <s v="Undergraduate"/>
    <d v="2023-03-21T00:00:00"/>
    <s v="CLICC-ML-2092"/>
    <s v="CLICC-ML"/>
    <s v="MacBook"/>
    <s v="Device"/>
    <s v="CLICC Circ Desk"/>
    <s v="CLICC-ML-2092"/>
  </r>
  <r>
    <x v="62"/>
    <n v="-1"/>
    <s v="UCLA Undergrad"/>
    <s v="Undergraduate"/>
    <d v="2023-03-21T00:00:00"/>
    <s v="CLICC-MM-0168"/>
    <s v="CLICC-MM"/>
    <s v="iPad"/>
    <s v="Device"/>
    <s v="CLICC Circ Desk"/>
    <s v="ITS iPad 193"/>
  </r>
  <r>
    <x v="62"/>
    <n v="-1"/>
    <s v="UCLA Undergrad"/>
    <s v="Undergraduate"/>
    <d v="2023-03-21T00:00:00"/>
    <s v="CLICC-MM-0236"/>
    <s v="CLICC-MM"/>
    <s v="iPad"/>
    <s v="Device"/>
    <s v="CLICC Circ Desk"/>
    <s v="ITS iPad 1"/>
  </r>
  <r>
    <x v="62"/>
    <n v="-1"/>
    <s v="UCLA Undergrad"/>
    <s v="Undergraduate"/>
    <d v="2023-03-21T00:00:00"/>
    <s v="HP-021"/>
    <s v="HP"/>
    <s v="HP Laptop"/>
    <s v="Device"/>
    <s v="CLICC Circ Desk"/>
    <s v="WL-BCR-11"/>
  </r>
  <r>
    <x v="62"/>
    <n v="-1"/>
    <s v="UCLA Undergrad"/>
    <s v="Undergraduate"/>
    <d v="2023-03-23T00:00:00"/>
    <s v="CLICC-ML-0112"/>
    <s v="CLICC-ML"/>
    <s v="MacBook"/>
    <s v="Device"/>
    <s v="CLICC Circ Desk"/>
    <s v="ITS MacBook 153"/>
  </r>
  <r>
    <x v="62"/>
    <n v="-1"/>
    <s v="UCLA Undergrad"/>
    <s v="Undergraduate"/>
    <d v="2023-03-24T00:00:00"/>
    <s v="CLICC-ML-0123"/>
    <s v="CLICC-ML"/>
    <s v="MacBook"/>
    <s v="Device"/>
    <s v="CLICC Circ Desk"/>
    <s v="ITS MacBook 50"/>
  </r>
  <r>
    <x v="62"/>
    <n v="-1"/>
    <s v="UCLA Undergrad"/>
    <s v="Undergraduate"/>
    <d v="2023-03-27T00:00:00"/>
    <s v="HP074"/>
    <s v="HP"/>
    <s v="HP Laptop"/>
    <s v="Device"/>
    <s v="CLICC Circ Desk"/>
    <s v="WL-RC2-04"/>
  </r>
  <r>
    <x v="62"/>
    <n v="-1"/>
    <s v="UCLA Undergrad"/>
    <s v="Undergraduate"/>
    <d v="2023-03-28T00:00:00"/>
    <s v="CBK-096"/>
    <s v="CBK"/>
    <s v="ChromeBook"/>
    <s v="Device"/>
    <s v="CLICC Circ Desk"/>
    <s v="CYRL-22"/>
  </r>
  <r>
    <x v="62"/>
    <n v="-1"/>
    <s v="UCLA Undergrad"/>
    <s v="Undergraduate"/>
    <d v="2023-03-28T00:00:00"/>
    <s v="CLICC-ML-2004"/>
    <s v="CLICC-ML"/>
    <s v="MacBook"/>
    <s v="Device"/>
    <s v="CLICC Circ Desk"/>
    <s v="CLICC-ML-2004"/>
  </r>
  <r>
    <x v="62"/>
    <n v="5541752540006530"/>
    <s v="UCLA Graduate"/>
    <s v="Graduate"/>
    <d v="2023-03-28T00:00:00"/>
    <s v="CLICC-ML-2084"/>
    <s v="CLICC-ML"/>
    <s v="MacBook"/>
    <s v="Device"/>
    <s v="CLICC Circ Desk"/>
    <s v="CLICC-ML-2084"/>
  </r>
  <r>
    <x v="62"/>
    <n v="5559948350006530"/>
    <s v="UCLA Undergrad"/>
    <s v="Undergraduate"/>
    <d v="2023-03-21T00:00:00"/>
    <s v="CLICC-ML-2078"/>
    <s v="CLICC-ML"/>
    <s v="MacBook"/>
    <s v="Device"/>
    <s v="CLICC Circ Desk"/>
    <s v="CLICC-ML-2078"/>
  </r>
  <r>
    <x v="62"/>
    <n v="6201202200006530"/>
    <s v="UCLA Undergrad"/>
    <s v="Undergraduate"/>
    <d v="2023-03-28T00:00:00"/>
    <s v="CLICC-ML-2028"/>
    <s v="CLICC-ML"/>
    <s v="MacBook"/>
    <s v="Device"/>
    <s v="CLICC Circ Desk"/>
    <s v="CLICC-ML-2028"/>
  </r>
  <r>
    <x v="62"/>
    <n v="9399451980006530"/>
    <s v="UCLA Undergrad"/>
    <s v="Undergraduate"/>
    <d v="2023-03-14T00:00:00"/>
    <s v="MACUSBC20"/>
    <s v="MACUSBC"/>
    <s v="MACUSBC"/>
    <s v="Charger"/>
    <s v="CLICC Circ Desk"/>
    <s v="USBC-POW-03"/>
  </r>
  <r>
    <x v="62"/>
    <n v="9403465270006530"/>
    <s v="UCLA Undergrad"/>
    <s v="Undergraduate"/>
    <d v="2023-03-28T00:00:00"/>
    <s v="HP-008"/>
    <s v="HP"/>
    <s v="HP Laptop"/>
    <s v="Device"/>
    <s v="CLICC Circ Desk"/>
    <s v="WL-BIO-08"/>
  </r>
  <r>
    <x v="62"/>
    <n v="9403839290006530"/>
    <s v="UCLA Undergrad"/>
    <s v="Undergraduate"/>
    <d v="2023-03-28T00:00:00"/>
    <s v="CLICC-MM-0115"/>
    <s v="CLICC-MM"/>
    <s v="iPad"/>
    <s v="Device"/>
    <s v="CLICC Circ Desk"/>
    <s v="ITS iPad 157"/>
  </r>
  <r>
    <x v="62"/>
    <n v="9405486510006530"/>
    <s v="UCLA Graduate"/>
    <s v="Graduate"/>
    <d v="2023-03-28T00:00:00"/>
    <s v="CLICC-MM-0075"/>
    <s v="CLICC-MM"/>
    <s v="iPad"/>
    <s v="Device"/>
    <s v="CLICC Circ Desk"/>
    <s v="ITS iPad 306"/>
  </r>
  <r>
    <x v="63"/>
    <n v="-1"/>
    <s v="UCLA Academic"/>
    <s v="Academic"/>
    <d v="2023-03-15T00:00:00"/>
    <s v="HDST25"/>
    <s v="HDST"/>
    <s v="Headphones"/>
    <s v="Accessory"/>
    <s v="Biomed Circ Desk"/>
    <s v="HDS-BIO-08"/>
  </r>
  <r>
    <x v="63"/>
    <n v="-1"/>
    <s v="UCLA Academic"/>
    <s v="Academic"/>
    <d v="2023-03-23T00:00:00"/>
    <s v="CBK206"/>
    <s v="CBK"/>
    <s v="ChromeBook"/>
    <s v="Device"/>
    <s v="Biomed Circ Desk"/>
    <s v="CBK-BIO-17"/>
  </r>
  <r>
    <x v="63"/>
    <n v="-1"/>
    <s v="UCLA Graduate"/>
    <s v="Graduate"/>
    <d v="2023-03-15T00:00:00"/>
    <s v="HDST04"/>
    <s v="HDST"/>
    <s v="Headphones"/>
    <s v="Accessory"/>
    <s v="SEL Boelter Circ Desk"/>
    <s v="HDS-BOE-04"/>
  </r>
  <r>
    <x v="63"/>
    <n v="-1"/>
    <s v="UCLA Graduate"/>
    <s v="Graduate"/>
    <d v="2023-03-15T00:00:00"/>
    <s v="HDST30"/>
    <s v="HDST"/>
    <s v="Headphones"/>
    <s v="Accessory"/>
    <s v="CLICC Circ Desk"/>
    <m/>
  </r>
  <r>
    <x v="63"/>
    <n v="-1"/>
    <s v="UCLA Graduate"/>
    <s v="Graduate"/>
    <d v="2023-03-15T00:00:00"/>
    <s v="HPUSBC01"/>
    <s v="HPUSBC"/>
    <s v="HPUSBC"/>
    <s v="Charger"/>
    <s v="SEL Boelter Circ Desk"/>
    <s v="HPUS-BOE-01"/>
  </r>
  <r>
    <x v="63"/>
    <n v="-1"/>
    <s v="UCLA Graduate"/>
    <s v="Graduate"/>
    <d v="2023-03-15T00:00:00"/>
    <s v="HPUSBC06"/>
    <s v="HPUSBC"/>
    <s v="HPUSBC"/>
    <s v="Charger"/>
    <s v="SEL Boelter Circ Desk"/>
    <m/>
  </r>
  <r>
    <x v="63"/>
    <n v="-1"/>
    <s v="UCLA Graduate"/>
    <s v="Graduate"/>
    <d v="2023-03-15T00:00:00"/>
    <s v="HPUSBC09"/>
    <s v="HPUSBC"/>
    <s v="HPUSBC"/>
    <s v="Charger"/>
    <s v="SEL Boelter Circ Desk"/>
    <m/>
  </r>
  <r>
    <x v="63"/>
    <n v="-1"/>
    <s v="UCLA Graduate"/>
    <s v="Graduate"/>
    <d v="2023-03-15T00:00:00"/>
    <s v="HPUSBC12"/>
    <s v="HPUSBC"/>
    <s v="HPUSBC"/>
    <s v="Charger"/>
    <s v="SEL Boelter Circ Desk"/>
    <m/>
  </r>
  <r>
    <x v="63"/>
    <n v="-1"/>
    <s v="UCLA Graduate"/>
    <s v="Graduate"/>
    <d v="2023-03-15T00:00:00"/>
    <s v="IPHONE33"/>
    <s v="IPHONE"/>
    <s v="IPHONE"/>
    <s v="Charger"/>
    <s v="CLICC Circ Desk"/>
    <s v="IPH-YRL-09"/>
  </r>
  <r>
    <x v="63"/>
    <n v="-1"/>
    <s v="UCLA Graduate"/>
    <s v="Graduate"/>
    <d v="2023-03-15T00:00:00"/>
    <s v="IPHONE37"/>
    <s v="IPHONE"/>
    <s v="IPHONE"/>
    <s v="Charger"/>
    <s v="CLICC Circ Desk"/>
    <s v="IPH-YRL-13"/>
  </r>
  <r>
    <x v="63"/>
    <n v="-1"/>
    <s v="UCLA Graduate"/>
    <s v="Graduate"/>
    <d v="2023-03-15T00:00:00"/>
    <s v="IPHONE54"/>
    <s v="IPHONE"/>
    <s v="IPHONE"/>
    <s v="Charger"/>
    <s v="CLICC Circ Desk"/>
    <s v="IPH-POW-10"/>
  </r>
  <r>
    <x v="63"/>
    <n v="-1"/>
    <s v="UCLA Graduate"/>
    <s v="Graduate"/>
    <d v="2023-03-15T00:00:00"/>
    <s v="IPHONE60"/>
    <s v="IPHONE"/>
    <s v="IPHONE"/>
    <s v="Charger"/>
    <s v="Biomed Circ Desk"/>
    <s v="IPH-BIO-04"/>
  </r>
  <r>
    <x v="63"/>
    <n v="-1"/>
    <s v="UCLA Graduate"/>
    <s v="Graduate"/>
    <d v="2023-03-15T00:00:00"/>
    <s v="IPHONE80"/>
    <s v="IPHONE"/>
    <s v="IPHONE"/>
    <s v="Charger"/>
    <s v="CLICC Circ Desk"/>
    <m/>
  </r>
  <r>
    <x v="63"/>
    <n v="-1"/>
    <s v="UCLA Graduate"/>
    <s v="Graduate"/>
    <d v="2023-03-15T00:00:00"/>
    <s v="MACCHRG47"/>
    <s v="MACCHRG"/>
    <s v="MACCHRG"/>
    <s v="Charger"/>
    <s v="CLICC Circ Desk"/>
    <s v="MAGT-POW-01"/>
  </r>
  <r>
    <x v="63"/>
    <n v="-1"/>
    <s v="UCLA Graduate"/>
    <s v="Graduate"/>
    <d v="2023-03-15T00:00:00"/>
    <s v="MACCHRG67"/>
    <s v="MACCHRG"/>
    <s v="MACCHRG"/>
    <s v="Charger"/>
    <s v="Biomed Circ Desk"/>
    <s v="MAGT-BIO-06"/>
  </r>
  <r>
    <x v="63"/>
    <n v="-1"/>
    <s v="UCLA Graduate"/>
    <s v="Graduate"/>
    <d v="2023-03-15T00:00:00"/>
    <s v="MACUSBC09"/>
    <s v="MACUSBC"/>
    <s v="MACUSBC"/>
    <s v="Charger"/>
    <s v="CLICC Circ Desk"/>
    <s v="USBC-YRL-05"/>
  </r>
  <r>
    <x v="63"/>
    <n v="-1"/>
    <s v="UCLA Graduate"/>
    <s v="Graduate"/>
    <d v="2023-03-15T00:00:00"/>
    <s v="MACUSBC19"/>
    <s v="MACUSBC"/>
    <s v="MACUSBC"/>
    <s v="Charger"/>
    <s v="CLICC Circ Desk"/>
    <s v="USBC-POW-02"/>
  </r>
  <r>
    <x v="63"/>
    <n v="-1"/>
    <s v="UCLA Graduate"/>
    <s v="Graduate"/>
    <d v="2023-03-15T00:00:00"/>
    <s v="MACUSBC23"/>
    <s v="MACUSBC"/>
    <s v="MACUSBC"/>
    <s v="Charger"/>
    <s v="CLICC Circ Desk"/>
    <s v="USBC-POW-06"/>
  </r>
  <r>
    <x v="63"/>
    <n v="-1"/>
    <s v="UCLA Graduate"/>
    <s v="Graduate"/>
    <d v="2023-03-15T00:00:00"/>
    <s v="MACUSBC24"/>
    <s v="MACUSBC"/>
    <s v="MACUSBC"/>
    <s v="Charger"/>
    <s v="CLICC Circ Desk"/>
    <s v="USBC-POW-07"/>
  </r>
  <r>
    <x v="63"/>
    <n v="-1"/>
    <s v="UCLA Graduate"/>
    <s v="Graduate"/>
    <d v="2023-03-15T00:00:00"/>
    <s v="OMNI03"/>
    <s v="OMNI"/>
    <s v="OMNI"/>
    <s v="Charger"/>
    <s v="Biomed Circ Desk"/>
    <s v="OMN-BIO-03"/>
  </r>
  <r>
    <x v="63"/>
    <n v="-1"/>
    <s v="UCLA Graduate"/>
    <s v="Graduate"/>
    <d v="2023-03-15T00:00:00"/>
    <s v="OMNI18"/>
    <s v="OMNI"/>
    <s v="OMNI"/>
    <s v="Charger"/>
    <s v="SEL Boelter Circ Desk"/>
    <s v="OMN-BOE-08"/>
  </r>
  <r>
    <x v="63"/>
    <n v="-1"/>
    <s v="UCLA Graduate"/>
    <s v="Graduate"/>
    <d v="2023-03-15T00:00:00"/>
    <s v="UVGA09"/>
    <s v="UVGA"/>
    <s v="UVGA"/>
    <s v="Cable"/>
    <s v="CLICC Circ Desk"/>
    <s v="UVGA-YRL-01"/>
  </r>
  <r>
    <x v="63"/>
    <n v="-1"/>
    <s v="UCLA Graduate"/>
    <s v="Graduate"/>
    <d v="2023-03-15T00:00:00"/>
    <s v="UVGA16"/>
    <s v="UVGA"/>
    <s v="UVGA"/>
    <s v="Cable"/>
    <s v="CLICC Circ Desk"/>
    <m/>
  </r>
  <r>
    <x v="63"/>
    <n v="-1"/>
    <s v="UCLA Graduate"/>
    <s v="Graduate"/>
    <d v="2023-03-15T00:00:00"/>
    <s v="WALLADPT20"/>
    <s v="WALLADPT"/>
    <s v="WALLADPT"/>
    <s v="Charger"/>
    <s v="Biomed Circ Desk"/>
    <s v="ADP-BIO-04"/>
  </r>
  <r>
    <x v="63"/>
    <n v="-1"/>
    <s v="UCLA Graduate"/>
    <s v="Graduate"/>
    <d v="2023-03-15T00:00:00"/>
    <s v="WALLADPT24"/>
    <s v="WALLADPT"/>
    <s v="WALLADPT"/>
    <s v="Charger"/>
    <s v="CLICC Circ Desk"/>
    <s v="ADP-YRL-01"/>
  </r>
  <r>
    <x v="63"/>
    <n v="-1"/>
    <s v="UCLA Graduate"/>
    <s v="Graduate"/>
    <d v="2023-03-15T00:00:00"/>
    <s v="WALLADPT29"/>
    <s v="WALLADPT"/>
    <s v="WALLADPT"/>
    <s v="Charger"/>
    <s v="CLICC Circ Desk"/>
    <m/>
  </r>
  <r>
    <x v="63"/>
    <n v="-1"/>
    <s v="UCLA Graduate"/>
    <s v="Graduate"/>
    <d v="2023-03-15T00:00:00"/>
    <s v="WALLADPT44"/>
    <s v="WALLADPT"/>
    <s v="WALLADPT"/>
    <s v="Charger"/>
    <s v="CLICC Circ Desk"/>
    <m/>
  </r>
  <r>
    <x v="63"/>
    <n v="-1"/>
    <s v="UCLA Graduate"/>
    <s v="Graduate"/>
    <d v="2023-03-16T00:00:00"/>
    <s v="IPHONE41"/>
    <s v="IPHONE"/>
    <s v="IPHONE"/>
    <s v="Charger"/>
    <s v="Default Circulation Desk"/>
    <s v="IPH-LOC-03"/>
  </r>
  <r>
    <x v="63"/>
    <n v="-1"/>
    <s v="UCLA Graduate"/>
    <s v="Graduate"/>
    <d v="2023-03-22T00:00:00"/>
    <s v="CBK206"/>
    <s v="CBK"/>
    <s v="ChromeBook"/>
    <s v="Device"/>
    <s v="Biomed Circ Desk"/>
    <s v="CBK-BIO-17"/>
  </r>
  <r>
    <x v="63"/>
    <n v="-1"/>
    <s v="UCLA Graduate"/>
    <s v="Graduate"/>
    <d v="2023-03-22T00:00:00"/>
    <s v="CBK229"/>
    <s v="CBK"/>
    <s v="ChromeBook"/>
    <s v="Device"/>
    <s v="SEL Boelter Circ Desk"/>
    <s v="CBK-BOE-20"/>
  </r>
  <r>
    <x v="63"/>
    <n v="-1"/>
    <s v="UCLA Graduate"/>
    <s v="Graduate"/>
    <d v="2023-03-22T00:00:00"/>
    <s v="CLICC-ML-2011"/>
    <s v="CLICC-ML"/>
    <s v="MacBook"/>
    <s v="Device"/>
    <s v="CLICC Circ Desk"/>
    <s v="CLICC-ML-2011"/>
  </r>
  <r>
    <x v="63"/>
    <n v="-1"/>
    <s v="UCLA Graduate"/>
    <s v="Graduate"/>
    <d v="2023-03-27T00:00:00"/>
    <s v="CLICC-MM-015"/>
    <s v="CLICC-MM"/>
    <s v="iPad"/>
    <s v="Device"/>
    <s v="CLICC Circ Desk"/>
    <m/>
  </r>
  <r>
    <x v="63"/>
    <n v="-1"/>
    <s v="UCLA Staff"/>
    <s v="Staff"/>
    <d v="2023-03-15T00:00:00"/>
    <s v="HDMIC34"/>
    <s v="HDMIC"/>
    <s v="HDMIC"/>
    <s v="Cable"/>
    <s v="Biomed Circ Desk"/>
    <s v="HDMC-BIO-04"/>
  </r>
  <r>
    <x v="63"/>
    <n v="-1"/>
    <s v="UCLA Staff"/>
    <s v="Staff"/>
    <d v="2023-03-22T00:00:00"/>
    <s v="CBK224"/>
    <s v="CBK"/>
    <s v="ChromeBook"/>
    <s v="Device"/>
    <s v="SEL Boelter Circ Desk"/>
    <s v="CBK-BOE-15"/>
  </r>
  <r>
    <x v="63"/>
    <n v="-1"/>
    <s v="UCLA Staff"/>
    <s v="Staff"/>
    <d v="2023-03-22T00:00:00"/>
    <s v="CBK301"/>
    <s v="CBK"/>
    <s v="ChromeBook"/>
    <s v="Device"/>
    <s v="CLICC Circ Desk"/>
    <s v="CBK-CLICC-52"/>
  </r>
  <r>
    <x v="63"/>
    <n v="-1"/>
    <s v="UCLA Undergrad"/>
    <s v="Undergraduate"/>
    <d v="2023-03-15T00:00:00"/>
    <s v="HDMIC15"/>
    <s v="HDMIC"/>
    <s v="HDMIC"/>
    <s v="Cable"/>
    <s v="CLICC Circ Desk"/>
    <s v="HDMC-YRL-07"/>
  </r>
  <r>
    <x v="63"/>
    <n v="-1"/>
    <s v="UCLA Undergrad"/>
    <s v="Undergraduate"/>
    <d v="2023-03-15T00:00:00"/>
    <s v="HDST03"/>
    <s v="HDST"/>
    <s v="Headphones"/>
    <s v="Accessory"/>
    <s v="SEL Boelter Circ Desk"/>
    <s v="HDS-BOE-03"/>
  </r>
  <r>
    <x v="63"/>
    <n v="-1"/>
    <s v="UCLA Undergrad"/>
    <s v="Undergraduate"/>
    <d v="2023-03-15T00:00:00"/>
    <s v="HDST04"/>
    <s v="HDST"/>
    <s v="Headphones"/>
    <s v="Accessory"/>
    <s v="SEL Boelter Circ Desk"/>
    <s v="HDS-BOE-04"/>
  </r>
  <r>
    <x v="63"/>
    <n v="-1"/>
    <s v="UCLA Undergrad"/>
    <s v="Undergraduate"/>
    <d v="2023-03-15T00:00:00"/>
    <s v="HDST15"/>
    <s v="HDST"/>
    <s v="Headphones"/>
    <s v="Accessory"/>
    <s v="CLICC Circ Desk"/>
    <s v="HDS-POW-04"/>
  </r>
  <r>
    <x v="63"/>
    <n v="-1"/>
    <s v="UCLA Undergrad"/>
    <s v="Undergraduate"/>
    <d v="2023-03-15T00:00:00"/>
    <s v="HDST16"/>
    <s v="HDST"/>
    <s v="Headphones"/>
    <s v="Accessory"/>
    <s v="CLICC Circ Desk"/>
    <s v="HDS-POW-05"/>
  </r>
  <r>
    <x v="63"/>
    <n v="-1"/>
    <s v="UCLA Undergrad"/>
    <s v="Undergraduate"/>
    <d v="2023-03-15T00:00:00"/>
    <s v="HDST17"/>
    <s v="HDST"/>
    <s v="Headphones"/>
    <s v="Accessory"/>
    <s v="CLICC Circ Desk"/>
    <s v="HDS-POW-06"/>
  </r>
  <r>
    <x v="63"/>
    <n v="-1"/>
    <s v="UCLA Undergrad"/>
    <s v="Undergraduate"/>
    <d v="2023-03-15T00:00:00"/>
    <s v="HPUSBC06"/>
    <s v="HPUSBC"/>
    <s v="HPUSBC"/>
    <s v="Charger"/>
    <s v="SEL Boelter Circ Desk"/>
    <m/>
  </r>
  <r>
    <x v="63"/>
    <n v="-1"/>
    <s v="UCLA Undergrad"/>
    <s v="Undergraduate"/>
    <d v="2023-03-15T00:00:00"/>
    <s v="HPUSBC07"/>
    <s v="HPUSBC"/>
    <s v="HPUSBC"/>
    <s v="Charger"/>
    <s v="SEL Boelter Circ Desk"/>
    <m/>
  </r>
  <r>
    <x v="63"/>
    <n v="-1"/>
    <s v="UCLA Undergrad"/>
    <s v="Undergraduate"/>
    <d v="2023-03-15T00:00:00"/>
    <s v="HPUSBC12"/>
    <s v="HPUSBC"/>
    <s v="HPUSBC"/>
    <s v="Charger"/>
    <s v="SEL Boelter Circ Desk"/>
    <m/>
  </r>
  <r>
    <x v="63"/>
    <n v="-1"/>
    <s v="UCLA Undergrad"/>
    <s v="Undergraduate"/>
    <d v="2023-03-15T00:00:00"/>
    <s v="IPHONE04"/>
    <s v="IPHONE"/>
    <s v="IPHONE"/>
    <s v="Charger"/>
    <s v="Music Circ Desk"/>
    <s v="IPH-MUS-04"/>
  </r>
  <r>
    <x v="63"/>
    <n v="-1"/>
    <s v="UCLA Undergrad"/>
    <s v="Undergraduate"/>
    <d v="2023-03-15T00:00:00"/>
    <s v="IPHONE33"/>
    <s v="IPHONE"/>
    <s v="IPHONE"/>
    <s v="Charger"/>
    <s v="CLICC Circ Desk"/>
    <s v="IPH-YRL-09"/>
  </r>
  <r>
    <x v="63"/>
    <n v="-1"/>
    <s v="UCLA Undergrad"/>
    <s v="Undergraduate"/>
    <d v="2023-03-15T00:00:00"/>
    <s v="IPHONE34"/>
    <s v="IPHONE"/>
    <s v="IPHONE"/>
    <s v="Charger"/>
    <s v="CLICC Circ Desk"/>
    <s v="IPH-YRL-10"/>
  </r>
  <r>
    <x v="63"/>
    <n v="-1"/>
    <s v="UCLA Undergrad"/>
    <s v="Undergraduate"/>
    <d v="2023-03-15T00:00:00"/>
    <s v="IPHONE42"/>
    <s v="IPHONE"/>
    <s v="IPHONE"/>
    <s v="Charger"/>
    <s v="Default Circulation Desk"/>
    <s v="IPH-LOC-04"/>
  </r>
  <r>
    <x v="63"/>
    <n v="-1"/>
    <s v="UCLA Undergrad"/>
    <s v="Undergraduate"/>
    <d v="2023-03-15T00:00:00"/>
    <s v="IPHONE44"/>
    <s v="IPHONE"/>
    <s v="IPHONE"/>
    <s v="Charger"/>
    <s v="CLICC Circ Desk"/>
    <m/>
  </r>
  <r>
    <x v="63"/>
    <n v="-1"/>
    <s v="UCLA Undergrad"/>
    <s v="Undergraduate"/>
    <d v="2023-03-15T00:00:00"/>
    <s v="IPHONE48"/>
    <s v="IPHONE"/>
    <s v="IPHONE"/>
    <s v="Charger"/>
    <s v="CLICC Circ Desk"/>
    <s v="IPH-POW-04"/>
  </r>
  <r>
    <x v="63"/>
    <n v="-1"/>
    <s v="UCLA Undergrad"/>
    <s v="Undergraduate"/>
    <d v="2023-03-15T00:00:00"/>
    <s v="IPHONE52"/>
    <s v="IPHONE"/>
    <s v="IPHONE"/>
    <s v="Charger"/>
    <s v="CLICC Circ Desk"/>
    <s v="IPH-POW-08"/>
  </r>
  <r>
    <x v="63"/>
    <n v="-1"/>
    <s v="UCLA Undergrad"/>
    <s v="Undergraduate"/>
    <d v="2023-03-15T00:00:00"/>
    <s v="IPHONE58"/>
    <s v="IPHONE"/>
    <s v="IPHONE"/>
    <s v="Charger"/>
    <s v="SEL Boelter Circ Desk"/>
    <s v="IPH-BIO-02"/>
  </r>
  <r>
    <x v="63"/>
    <n v="-1"/>
    <s v="UCLA Undergrad"/>
    <s v="Undergraduate"/>
    <d v="2023-03-15T00:00:00"/>
    <s v="IPHONE78"/>
    <s v="IPHONE"/>
    <s v="IPHONE"/>
    <s v="Charger"/>
    <s v="CLICC Circ Desk"/>
    <m/>
  </r>
  <r>
    <x v="63"/>
    <n v="-1"/>
    <s v="UCLA Undergrad"/>
    <s v="Undergraduate"/>
    <d v="2023-03-15T00:00:00"/>
    <s v="MACCHRG42"/>
    <s v="MACCHRG"/>
    <s v="MACCHRG"/>
    <s v="Charger"/>
    <s v="CLICC Circ Desk"/>
    <s v="MAGT-YRL-04"/>
  </r>
  <r>
    <x v="63"/>
    <n v="-1"/>
    <s v="UCLA Undergrad"/>
    <s v="Undergraduate"/>
    <d v="2023-03-15T00:00:00"/>
    <s v="MACCHRG58"/>
    <s v="MACCHRG"/>
    <s v="MACCHRG"/>
    <s v="Charger"/>
    <s v="CLICC Circ Desk"/>
    <s v="MAGT-POW-12"/>
  </r>
  <r>
    <x v="63"/>
    <n v="-1"/>
    <s v="UCLA Undergrad"/>
    <s v="Undergraduate"/>
    <d v="2023-03-15T00:00:00"/>
    <s v="MACCHRG67"/>
    <s v="MACCHRG"/>
    <s v="MACCHRG"/>
    <s v="Charger"/>
    <s v="Biomed Circ Desk"/>
    <s v="MAGT-BIO-06"/>
  </r>
  <r>
    <x v="63"/>
    <n v="-1"/>
    <s v="UCLA Undergrad"/>
    <s v="Undergraduate"/>
    <d v="2023-03-15T00:00:00"/>
    <s v="MACUSBC09"/>
    <s v="MACUSBC"/>
    <s v="MACUSBC"/>
    <s v="Charger"/>
    <s v="CLICC Circ Desk"/>
    <s v="USBC-YRL-05"/>
  </r>
  <r>
    <x v="63"/>
    <n v="-1"/>
    <s v="UCLA Undergrad"/>
    <s v="Undergraduate"/>
    <d v="2023-03-15T00:00:00"/>
    <s v="MACUSBC12"/>
    <s v="MACUSBC"/>
    <s v="MACUSBC"/>
    <s v="Charger"/>
    <s v="Default Circulation Desk"/>
    <s v="USBC-LOC-01"/>
  </r>
  <r>
    <x v="63"/>
    <n v="-1"/>
    <s v="UCLA Undergrad"/>
    <s v="Undergraduate"/>
    <d v="2023-03-15T00:00:00"/>
    <s v="MACUSBC16"/>
    <s v="MACUSBC"/>
    <s v="MACUSBC"/>
    <s v="Charger"/>
    <s v="Default Circulation Desk"/>
    <s v="USBC-LOC-05"/>
  </r>
  <r>
    <x v="63"/>
    <n v="-1"/>
    <s v="UCLA Undergrad"/>
    <s v="Undergraduate"/>
    <d v="2023-03-15T00:00:00"/>
    <s v="MACUSBC17"/>
    <s v="MACUSBC"/>
    <s v="MACUSBC"/>
    <s v="Charger"/>
    <s v="Default Circulation Desk"/>
    <s v="USBC-LOC-06"/>
  </r>
  <r>
    <x v="63"/>
    <n v="-1"/>
    <s v="UCLA Undergrad"/>
    <s v="Undergraduate"/>
    <d v="2023-03-15T00:00:00"/>
    <s v="MACUSBC19"/>
    <s v="MACUSBC"/>
    <s v="MACUSBC"/>
    <s v="Charger"/>
    <s v="CLICC Circ Desk"/>
    <s v="USBC-POW-02"/>
  </r>
  <r>
    <x v="63"/>
    <n v="-1"/>
    <s v="UCLA Undergrad"/>
    <s v="Undergraduate"/>
    <d v="2023-03-15T00:00:00"/>
    <s v="MACUSBC23"/>
    <s v="MACUSBC"/>
    <s v="MACUSBC"/>
    <s v="Charger"/>
    <s v="CLICC Circ Desk"/>
    <s v="USBC-POW-06"/>
  </r>
  <r>
    <x v="63"/>
    <n v="-1"/>
    <s v="UCLA Undergrad"/>
    <s v="Undergraduate"/>
    <d v="2023-03-15T00:00:00"/>
    <s v="MACUSBC24"/>
    <s v="MACUSBC"/>
    <s v="MACUSBC"/>
    <s v="Charger"/>
    <s v="CLICC Circ Desk"/>
    <s v="USBC-POW-07"/>
  </r>
  <r>
    <x v="63"/>
    <n v="-1"/>
    <s v="UCLA Undergrad"/>
    <s v="Undergraduate"/>
    <d v="2023-03-15T00:00:00"/>
    <s v="MACUSBC30"/>
    <s v="MACUSBC"/>
    <s v="MACUSBC"/>
    <s v="Charger"/>
    <s v="CLICC Circ Desk"/>
    <m/>
  </r>
  <r>
    <x v="63"/>
    <n v="-1"/>
    <s v="UCLA Undergrad"/>
    <s v="Undergraduate"/>
    <d v="2023-03-15T00:00:00"/>
    <s v="OMNI16"/>
    <s v="OMNI"/>
    <s v="OMNI"/>
    <s v="Charger"/>
    <s v="SEL Boelter Circ Desk"/>
    <s v="OMN-BOE-06"/>
  </r>
  <r>
    <x v="63"/>
    <n v="-1"/>
    <s v="UCLA Undergrad"/>
    <s v="Undergraduate"/>
    <d v="2023-03-15T00:00:00"/>
    <s v="OMNI44"/>
    <s v="OMNI"/>
    <s v="OMNI"/>
    <s v="Charger"/>
    <s v="CLICC Circ Desk"/>
    <m/>
  </r>
  <r>
    <x v="63"/>
    <n v="-1"/>
    <s v="UCLA Undergrad"/>
    <s v="Undergraduate"/>
    <d v="2023-03-15T00:00:00"/>
    <s v="UHDMI12"/>
    <s v="UHDMI"/>
    <s v="UHDMI"/>
    <s v="Cable"/>
    <s v="CLICC Circ Desk"/>
    <m/>
  </r>
  <r>
    <x v="63"/>
    <n v="-1"/>
    <s v="UCLA Undergrad"/>
    <s v="Undergraduate"/>
    <d v="2023-03-15T00:00:00"/>
    <s v="UVGA14"/>
    <s v="UVGA"/>
    <s v="UVGA"/>
    <s v="Cable"/>
    <s v="CLICC Circ Desk"/>
    <m/>
  </r>
  <r>
    <x v="63"/>
    <n v="-1"/>
    <s v="UCLA Undergrad"/>
    <s v="Undergraduate"/>
    <d v="2023-03-15T00:00:00"/>
    <s v="VGAC19"/>
    <s v="VGAC"/>
    <s v="VGA Cable"/>
    <s v="Cable"/>
    <s v="CLICC Circ Desk"/>
    <s v="VGAC-YRL-03"/>
  </r>
  <r>
    <x v="63"/>
    <n v="-1"/>
    <s v="UCLA Undergrad"/>
    <s v="Undergraduate"/>
    <d v="2023-03-15T00:00:00"/>
    <s v="WALLADPT12"/>
    <s v="WALLADPT"/>
    <s v="WALLADPT"/>
    <s v="Charger"/>
    <s v="CLICC Circ Desk"/>
    <s v="ADP-POW-01"/>
  </r>
  <r>
    <x v="63"/>
    <n v="-1"/>
    <s v="UCLA Undergrad"/>
    <s v="Undergraduate"/>
    <d v="2023-03-15T00:00:00"/>
    <s v="WALLADPT29"/>
    <s v="WALLADPT"/>
    <s v="WALLADPT"/>
    <s v="Charger"/>
    <s v="CLICC Circ Desk"/>
    <m/>
  </r>
  <r>
    <x v="63"/>
    <n v="-1"/>
    <s v="UCLA Undergrad"/>
    <s v="Undergraduate"/>
    <d v="2023-03-15T00:00:00"/>
    <s v="WALLADPT41"/>
    <s v="WALLADPT"/>
    <s v="WALLADPT"/>
    <s v="Charger"/>
    <s v="CLICC Circ Desk"/>
    <m/>
  </r>
  <r>
    <x v="63"/>
    <n v="-1"/>
    <s v="UCLA Undergrad"/>
    <s v="Undergraduate"/>
    <d v="2023-03-15T00:00:00"/>
    <s v="WALLADPT43"/>
    <s v="WALLADPT"/>
    <s v="WALLADPT"/>
    <s v="Charger"/>
    <s v="CLICC Circ Desk"/>
    <m/>
  </r>
  <r>
    <x v="63"/>
    <n v="-1"/>
    <s v="UCLA Undergrad"/>
    <s v="Undergraduate"/>
    <d v="2023-03-15T00:00:00"/>
    <s v="WALLADPT45"/>
    <s v="WALLADPT"/>
    <s v="WALLADPT"/>
    <s v="Charger"/>
    <s v="CLICC Circ Desk"/>
    <m/>
  </r>
  <r>
    <x v="63"/>
    <n v="-1"/>
    <s v="UCLA Undergrad"/>
    <s v="Undergraduate"/>
    <d v="2023-03-15T00:00:00"/>
    <s v="WALLADPT47"/>
    <s v="WALLADPT"/>
    <s v="WALLADPT"/>
    <s v="Charger"/>
    <s v="CLICC Circ Desk"/>
    <m/>
  </r>
  <r>
    <x v="63"/>
    <n v="-1"/>
    <s v="UCLA Undergrad"/>
    <s v="Undergraduate"/>
    <d v="2023-03-15T00:00:00"/>
    <s v="WALLADPT49"/>
    <s v="WALLADPT"/>
    <s v="WALLADPT"/>
    <s v="Charger"/>
    <s v="CLICC Circ Desk"/>
    <m/>
  </r>
  <r>
    <x v="63"/>
    <n v="-1"/>
    <s v="UCLA Undergrad"/>
    <s v="Undergraduate"/>
    <d v="2023-03-16T00:00:00"/>
    <s v="MACUSBC12"/>
    <s v="MACUSBC"/>
    <s v="MACUSBC"/>
    <s v="Charger"/>
    <s v="Default Circulation Desk"/>
    <s v="USBC-LOC-01"/>
  </r>
  <r>
    <x v="63"/>
    <n v="-1"/>
    <s v="UCLA Undergrad"/>
    <s v="Undergraduate"/>
    <d v="2023-03-16T00:00:00"/>
    <s v="MACUSBC16"/>
    <s v="MACUSBC"/>
    <s v="MACUSBC"/>
    <s v="Charger"/>
    <s v="Default Circulation Desk"/>
    <s v="USBC-LOC-05"/>
  </r>
  <r>
    <x v="63"/>
    <n v="-1"/>
    <s v="UCLA Undergrad"/>
    <s v="Undergraduate"/>
    <d v="2023-03-16T00:00:00"/>
    <s v="MACUSBC17"/>
    <s v="MACUSBC"/>
    <s v="MACUSBC"/>
    <s v="Charger"/>
    <s v="Default Circulation Desk"/>
    <s v="USBC-LOC-06"/>
  </r>
  <r>
    <x v="63"/>
    <n v="-1"/>
    <s v="UCLA Undergrad"/>
    <s v="Undergraduate"/>
    <d v="2023-03-18T00:00:00"/>
    <s v="CALC05"/>
    <s v="CALC"/>
    <s v="CALC"/>
    <s v="Accessory"/>
    <s v="CLICC Circ Desk"/>
    <s v="CAL-POW-04"/>
  </r>
  <r>
    <x v="63"/>
    <n v="-1"/>
    <s v="UCLA Undergrad"/>
    <s v="Undergraduate"/>
    <d v="2023-03-22T00:00:00"/>
    <s v="CLICC-ML-0003"/>
    <s v="CLICC-ML"/>
    <s v="MacBook"/>
    <s v="Device"/>
    <s v="CLICC Circ Desk"/>
    <s v="ITS MacBook 3"/>
  </r>
  <r>
    <x v="63"/>
    <n v="-1"/>
    <s v="UCLA Undergrad"/>
    <s v="Undergraduate"/>
    <d v="2023-03-22T00:00:00"/>
    <s v="CLICC-ML-0075"/>
    <s v="CLICC-ML"/>
    <s v="MacBook"/>
    <s v="Device"/>
    <s v="CLICC Circ Desk"/>
    <s v="ITS MacBook 162"/>
  </r>
  <r>
    <x v="63"/>
    <n v="-1"/>
    <s v="UCLA Undergrad"/>
    <s v="Undergraduate"/>
    <d v="2023-03-22T00:00:00"/>
    <s v="CLICC-ML-0108"/>
    <s v="CLICC-ML"/>
    <s v="MacBook"/>
    <s v="Device"/>
    <s v="CLICC Circ Desk"/>
    <s v="ITS MacBook 176"/>
  </r>
  <r>
    <x v="63"/>
    <n v="-1"/>
    <s v="UCLA Undergrad"/>
    <s v="Undergraduate"/>
    <d v="2023-03-22T00:00:00"/>
    <s v="CLICC-ML-0110"/>
    <s v="CLICC-ML"/>
    <s v="MacBook"/>
    <s v="Device"/>
    <s v="CLICC Circ Desk"/>
    <s v="ITS MacBook 101"/>
  </r>
  <r>
    <x v="63"/>
    <n v="-1"/>
    <s v="UCLA Undergrad"/>
    <s v="Undergraduate"/>
    <d v="2023-03-22T00:00:00"/>
    <s v="CLICC-ML-2048"/>
    <s v="CLICC-ML"/>
    <s v="MacBook"/>
    <s v="Device"/>
    <s v="CLICC Circ Desk"/>
    <s v="CLICC-ML-2048"/>
  </r>
  <r>
    <x v="63"/>
    <n v="-1"/>
    <s v="UCLA Undergrad"/>
    <s v="Undergraduate"/>
    <d v="2023-03-22T00:00:00"/>
    <s v="HP-005"/>
    <s v="HP"/>
    <s v="HP Laptop"/>
    <s v="Device"/>
    <s v="CLICC Circ Desk"/>
    <s v="WL-BIO-05"/>
  </r>
  <r>
    <x v="63"/>
    <n v="-1"/>
    <s v="UCLA Undergrad"/>
    <s v="Undergraduate"/>
    <d v="2023-03-22T00:00:00"/>
    <s v="HP-093"/>
    <s v="HP"/>
    <s v="HP Laptop"/>
    <s v="Device"/>
    <s v="CLICC Circ Desk"/>
    <s v="WL-POW-02"/>
  </r>
  <r>
    <x v="63"/>
    <n v="-1"/>
    <s v="UCLA Undergrad"/>
    <s v="Undergraduate"/>
    <d v="2023-03-22T00:00:00"/>
    <s v="HP-120"/>
    <s v="HP"/>
    <s v="HP Laptop"/>
    <s v="Device"/>
    <s v="CLICC Circ Desk"/>
    <s v="WL-PC2-09"/>
  </r>
  <r>
    <x v="63"/>
    <n v="-1"/>
    <s v="UCLA Undergrad"/>
    <s v="Undergraduate"/>
    <d v="2023-03-22T00:00:00"/>
    <s v="HP-143"/>
    <s v="HP"/>
    <s v="HP Laptop"/>
    <s v="Device"/>
    <s v="CLICC Circ Desk"/>
    <s v="WL-UNA-02"/>
  </r>
  <r>
    <x v="63"/>
    <n v="-1"/>
    <s v="UCLA Undergrad"/>
    <s v="Undergraduate"/>
    <d v="2023-03-22T00:00:00"/>
    <s v="HP037"/>
    <s v="HP"/>
    <s v="HP Laptop"/>
    <s v="Device"/>
    <s v="CLICC Circ Desk"/>
    <s v="WL-SEL-02"/>
  </r>
  <r>
    <x v="63"/>
    <n v="-1"/>
    <s v="UCLA Undergrad"/>
    <s v="Undergraduate"/>
    <d v="2023-03-22T00:00:00"/>
    <s v="HP080"/>
    <s v="HP"/>
    <s v="HP Laptop"/>
    <s v="Device"/>
    <s v="CLICC Circ Desk"/>
    <s v="WL-RC2-10"/>
  </r>
  <r>
    <x v="63"/>
    <n v="-1"/>
    <s v="UCLA Undergrad"/>
    <s v="Undergraduate"/>
    <d v="2023-03-27T00:00:00"/>
    <s v="CLICC-ML-2067"/>
    <s v="CLICC-ML"/>
    <s v="MacBook"/>
    <s v="Device"/>
    <s v="CLICC Circ Desk"/>
    <s v="CLICC-ML-2067"/>
  </r>
  <r>
    <x v="63"/>
    <n v="-1"/>
    <s v="UCLA Undergrad"/>
    <s v="Undergraduate"/>
    <d v="2023-03-29T00:00:00"/>
    <s v="CBK381"/>
    <s v="CBK"/>
    <s v="ChromeBook"/>
    <s v="Device"/>
    <s v="Default Circulation Desk"/>
    <s v="CBK-CLICC-132"/>
  </r>
  <r>
    <x v="63"/>
    <n v="-1"/>
    <s v="UCLA Undergrad"/>
    <s v="Undergraduate"/>
    <d v="2023-03-29T00:00:00"/>
    <s v="CLICC-ML-2034"/>
    <s v="CLICC-ML"/>
    <s v="MacBook"/>
    <s v="Device"/>
    <s v="CLICC Circ Desk"/>
    <s v="CLICC-ML-2034"/>
  </r>
  <r>
    <x v="63"/>
    <n v="-1"/>
    <s v="UCLA Undergrad"/>
    <s v="Undergraduate"/>
    <d v="2023-03-29T00:00:00"/>
    <s v="CLICC-ML-2053"/>
    <s v="CLICC-ML"/>
    <s v="MacBook"/>
    <s v="Device"/>
    <s v="CLICC Circ Desk"/>
    <s v="CLICC-ML-2053"/>
  </r>
  <r>
    <x v="63"/>
    <n v="-1"/>
    <s v="UCLA Undergrad"/>
    <s v="Undergraduate"/>
    <d v="2023-03-29T00:00:00"/>
    <s v="HP-092"/>
    <s v="HP"/>
    <s v="HP Laptop"/>
    <s v="Device"/>
    <s v="CLICC Circ Desk"/>
    <s v="WL-POW-01"/>
  </r>
  <r>
    <x v="63"/>
    <n v="-1"/>
    <s v="UCLA Undergrad"/>
    <s v="Undergraduate"/>
    <d v="2023-03-29T00:00:00"/>
    <s v="HP-122"/>
    <s v="HP"/>
    <s v="HP Laptop"/>
    <s v="Device"/>
    <s v="CLICC Circ Desk"/>
    <s v="WL-PC2-11"/>
  </r>
  <r>
    <x v="63"/>
    <n v="-1"/>
    <s v="UCLA Undergrad"/>
    <s v="Undergraduate"/>
    <d v="2023-03-29T00:00:00"/>
    <s v="HP-130"/>
    <s v="HP"/>
    <s v="HP Laptop"/>
    <s v="Device"/>
    <s v="CLICC Circ Desk"/>
    <s v="WL-PC2-19"/>
  </r>
  <r>
    <x v="63"/>
    <n v="5547388380006530"/>
    <s v="UCLA Graduate"/>
    <s v="Graduate"/>
    <d v="2023-03-27T00:00:00"/>
    <s v="CLICC-ML-2025"/>
    <s v="CLICC-ML"/>
    <s v="MacBook"/>
    <s v="Device"/>
    <s v="CLICC Circ Desk"/>
    <s v="CLICC-ML-2025"/>
  </r>
  <r>
    <x v="63"/>
    <n v="5561443120006530"/>
    <s v="UCLA Undergrad"/>
    <s v="Undergraduate"/>
    <d v="2023-03-29T00:00:00"/>
    <s v="CLICC-ML-2077"/>
    <s v="CLICC-ML"/>
    <s v="MacBook"/>
    <s v="Device"/>
    <s v="CLICC Circ Desk"/>
    <s v="CLICC-ML-2077"/>
  </r>
  <r>
    <x v="63"/>
    <n v="5561938780006530"/>
    <s v="UCLA Undergrad"/>
    <s v="Undergraduate"/>
    <d v="2023-03-29T00:00:00"/>
    <s v="HP-118"/>
    <s v="HP"/>
    <s v="HP Laptop"/>
    <s v="Device"/>
    <s v="CLICC Circ Desk"/>
    <s v="WL-PC2-07"/>
  </r>
  <r>
    <x v="63"/>
    <n v="5570230540006530"/>
    <s v="UCLA Undergrad"/>
    <s v="Undergraduate"/>
    <d v="2023-03-22T00:00:00"/>
    <s v="HP010"/>
    <s v="HP"/>
    <s v="HP Laptop"/>
    <s v="Device"/>
    <s v="CLICC Circ Desk"/>
    <s v="WL-BIO-10"/>
  </r>
  <r>
    <x v="63"/>
    <n v="9406919980006530"/>
    <s v="UCLA Graduate"/>
    <s v="Graduate"/>
    <d v="2023-03-28T00:00:00"/>
    <s v="CLICC-ML-2032"/>
    <s v="CLICC-ML"/>
    <s v="MacBook"/>
    <s v="Device"/>
    <s v="CLICC Circ Desk"/>
    <s v="CLICC-ML-2032"/>
  </r>
  <r>
    <x v="63"/>
    <n v="9408464600006530"/>
    <s v="UCLA Graduate"/>
    <s v="Graduate"/>
    <d v="2023-03-29T00:00:00"/>
    <s v="CLICC-MM-061"/>
    <s v="CLICC-MM"/>
    <s v="iPad"/>
    <s v="Device"/>
    <s v="CLICC Circ Desk"/>
    <m/>
  </r>
  <r>
    <x v="64"/>
    <n v="-1"/>
    <s v="UCLA Academic"/>
    <s v="Academic"/>
    <d v="2023-03-23T00:00:00"/>
    <s v="CBK208"/>
    <s v="CBK"/>
    <s v="ChromeBook"/>
    <s v="Device"/>
    <s v="Biomed Circ Desk"/>
    <s v="CBK-BIO-19"/>
  </r>
  <r>
    <x v="64"/>
    <n v="-1"/>
    <s v="UCLA Graduate"/>
    <s v="Graduate"/>
    <d v="2023-03-16T00:00:00"/>
    <s v="ANDROID22"/>
    <s v="ANDROID"/>
    <s v="Android Charger"/>
    <s v="Charger"/>
    <s v="CLICC Circ Desk"/>
    <s v="AND-POW-01"/>
  </r>
  <r>
    <x v="64"/>
    <n v="-1"/>
    <s v="UCLA Graduate"/>
    <s v="Graduate"/>
    <d v="2023-03-16T00:00:00"/>
    <s v="HDMIC09"/>
    <s v="HDMIC"/>
    <s v="HDMIC"/>
    <s v="Cable"/>
    <s v="CLICC Circ Desk"/>
    <s v="HDMC-YRL-01"/>
  </r>
  <r>
    <x v="64"/>
    <n v="-1"/>
    <s v="UCLA Graduate"/>
    <s v="Graduate"/>
    <d v="2023-03-16T00:00:00"/>
    <s v="HDMIC15"/>
    <s v="HDMIC"/>
    <s v="HDMIC"/>
    <s v="Cable"/>
    <s v="CLICC Circ Desk"/>
    <s v="HDMC-YRL-07"/>
  </r>
  <r>
    <x v="64"/>
    <n v="-1"/>
    <s v="UCLA Graduate"/>
    <s v="Graduate"/>
    <d v="2023-03-16T00:00:00"/>
    <s v="HDST25"/>
    <s v="HDST"/>
    <s v="Headphones"/>
    <s v="Accessory"/>
    <s v="Biomed Circ Desk"/>
    <s v="HDS-BIO-08"/>
  </r>
  <r>
    <x v="64"/>
    <n v="-1"/>
    <s v="UCLA Graduate"/>
    <s v="Graduate"/>
    <d v="2023-03-16T00:00:00"/>
    <s v="HDST28"/>
    <s v="HDST"/>
    <s v="Headphones"/>
    <s v="Accessory"/>
    <s v="Biomed Circ Desk"/>
    <s v="HDS-BIO-11"/>
  </r>
  <r>
    <x v="64"/>
    <n v="-1"/>
    <s v="UCLA Graduate"/>
    <s v="Graduate"/>
    <d v="2023-03-16T00:00:00"/>
    <s v="HPUSBC01"/>
    <s v="HPUSBC"/>
    <s v="HPUSBC"/>
    <s v="Charger"/>
    <s v="SEL Boelter Circ Desk"/>
    <s v="HPUS-BOE-01"/>
  </r>
  <r>
    <x v="64"/>
    <n v="-1"/>
    <s v="UCLA Graduate"/>
    <s v="Graduate"/>
    <d v="2023-03-16T00:00:00"/>
    <s v="HPUSBC10"/>
    <s v="HPUSBC"/>
    <s v="HPUSBC"/>
    <s v="Charger"/>
    <s v="SEL Boelter Circ Desk"/>
    <m/>
  </r>
  <r>
    <x v="64"/>
    <n v="-1"/>
    <s v="UCLA Graduate"/>
    <s v="Graduate"/>
    <d v="2023-03-16T00:00:00"/>
    <s v="IPHONE32"/>
    <s v="IPHONE"/>
    <s v="IPHONE"/>
    <s v="Charger"/>
    <s v="CLICC Circ Desk"/>
    <s v="IPH-YRL-08"/>
  </r>
  <r>
    <x v="64"/>
    <n v="-1"/>
    <s v="UCLA Graduate"/>
    <s v="Graduate"/>
    <d v="2023-03-16T00:00:00"/>
    <s v="IPHONE33"/>
    <s v="IPHONE"/>
    <s v="IPHONE"/>
    <s v="Charger"/>
    <s v="CLICC Circ Desk"/>
    <s v="IPH-YRL-09"/>
  </r>
  <r>
    <x v="64"/>
    <n v="-1"/>
    <s v="UCLA Graduate"/>
    <s v="Graduate"/>
    <d v="2023-03-16T00:00:00"/>
    <s v="IPHONE41"/>
    <s v="IPHONE"/>
    <s v="IPHONE"/>
    <s v="Charger"/>
    <s v="Default Circulation Desk"/>
    <s v="IPH-LOC-03"/>
  </r>
  <r>
    <x v="64"/>
    <n v="-1"/>
    <s v="UCLA Graduate"/>
    <s v="Graduate"/>
    <d v="2023-03-16T00:00:00"/>
    <s v="IPHONE52"/>
    <s v="IPHONE"/>
    <s v="IPHONE"/>
    <s v="Charger"/>
    <s v="CLICC Circ Desk"/>
    <s v="IPH-POW-08"/>
  </r>
  <r>
    <x v="64"/>
    <n v="-1"/>
    <s v="UCLA Graduate"/>
    <s v="Graduate"/>
    <d v="2023-03-16T00:00:00"/>
    <s v="IPHONE58"/>
    <s v="IPHONE"/>
    <s v="IPHONE"/>
    <s v="Charger"/>
    <s v="Biomed Circ Desk"/>
    <s v="IPH-BIO-02"/>
  </r>
  <r>
    <x v="64"/>
    <n v="-1"/>
    <s v="UCLA Graduate"/>
    <s v="Graduate"/>
    <d v="2023-03-16T00:00:00"/>
    <s v="IPHONE78"/>
    <s v="IPHONE"/>
    <s v="IPHONE"/>
    <s v="Charger"/>
    <s v="CLICC Circ Desk"/>
    <m/>
  </r>
  <r>
    <x v="64"/>
    <n v="-1"/>
    <s v="UCLA Graduate"/>
    <s v="Graduate"/>
    <d v="2023-03-16T00:00:00"/>
    <s v="MACCHRG42"/>
    <s v="MACCHRG"/>
    <s v="MACCHRG"/>
    <s v="Charger"/>
    <s v="CLICC Circ Desk"/>
    <s v="MAGT-YRL-04"/>
  </r>
  <r>
    <x v="64"/>
    <n v="-1"/>
    <s v="UCLA Graduate"/>
    <s v="Graduate"/>
    <d v="2023-03-16T00:00:00"/>
    <s v="MACUSBC19"/>
    <s v="MACUSBC"/>
    <s v="MACUSBC"/>
    <s v="Charger"/>
    <s v="CLICC Circ Desk"/>
    <s v="USBC-POW-02"/>
  </r>
  <r>
    <x v="64"/>
    <n v="-1"/>
    <s v="UCLA Graduate"/>
    <s v="Graduate"/>
    <d v="2023-03-16T00:00:00"/>
    <s v="MACUSBC24"/>
    <s v="MACUSBC"/>
    <s v="MACUSBC"/>
    <s v="Charger"/>
    <s v="CLICC Circ Desk"/>
    <s v="USBC-POW-07"/>
  </r>
  <r>
    <x v="64"/>
    <n v="-1"/>
    <s v="UCLA Graduate"/>
    <s v="Graduate"/>
    <d v="2023-03-16T00:00:00"/>
    <s v="OMNI02"/>
    <s v="OMNI"/>
    <s v="OMNI"/>
    <s v="Charger"/>
    <s v="Biomed Circ Desk"/>
    <s v="OMN-BIO-02"/>
  </r>
  <r>
    <x v="64"/>
    <n v="-1"/>
    <s v="UCLA Graduate"/>
    <s v="Graduate"/>
    <d v="2023-03-16T00:00:00"/>
    <s v="OMNI03"/>
    <s v="OMNI"/>
    <s v="OMNI"/>
    <s v="Charger"/>
    <s v="Biomed Circ Desk"/>
    <s v="OMN-BIO-03"/>
  </r>
  <r>
    <x v="64"/>
    <n v="-1"/>
    <s v="UCLA Graduate"/>
    <s v="Graduate"/>
    <d v="2023-03-16T00:00:00"/>
    <s v="OMNI26"/>
    <s v="OMNI"/>
    <s v="OMNI"/>
    <s v="Charger"/>
    <s v="Music Circ Desk"/>
    <s v="OMN-MUS-06"/>
  </r>
  <r>
    <x v="64"/>
    <n v="-1"/>
    <s v="UCLA Graduate"/>
    <s v="Graduate"/>
    <d v="2023-03-16T00:00:00"/>
    <s v="UVGA16"/>
    <s v="UVGA"/>
    <s v="UVGA"/>
    <s v="Cable"/>
    <s v="CLICC Circ Desk"/>
    <m/>
  </r>
  <r>
    <x v="64"/>
    <n v="-1"/>
    <s v="UCLA Graduate"/>
    <s v="Graduate"/>
    <d v="2023-03-16T00:00:00"/>
    <s v="WALLADPT22"/>
    <s v="WALLADPT"/>
    <s v="WALLADPT"/>
    <s v="Charger"/>
    <s v="Biomed Circ Desk"/>
    <s v="ADP-BIO-06"/>
  </r>
  <r>
    <x v="64"/>
    <n v="-1"/>
    <s v="UCLA Graduate"/>
    <s v="Graduate"/>
    <d v="2023-03-16T00:00:00"/>
    <s v="WALLADPT26"/>
    <s v="WALLADPT"/>
    <s v="WALLADPT"/>
    <s v="Charger"/>
    <s v="CLICC Circ Desk"/>
    <s v="ADP-YRL-03"/>
  </r>
  <r>
    <x v="64"/>
    <n v="-1"/>
    <s v="UCLA Graduate"/>
    <s v="Graduate"/>
    <d v="2023-03-16T00:00:00"/>
    <s v="WALLADPT44"/>
    <s v="WALLADPT"/>
    <s v="WALLADPT"/>
    <s v="Charger"/>
    <s v="CLICC Circ Desk"/>
    <m/>
  </r>
  <r>
    <x v="64"/>
    <n v="-1"/>
    <s v="UCLA Graduate"/>
    <s v="Graduate"/>
    <d v="2023-03-19T00:00:00"/>
    <s v="CALC11"/>
    <s v="CALC"/>
    <s v="CALC"/>
    <s v="Accessory"/>
    <s v="CLICC Circ Desk"/>
    <m/>
  </r>
  <r>
    <x v="64"/>
    <n v="-1"/>
    <s v="UCLA Graduate"/>
    <s v="Graduate"/>
    <d v="2023-03-23T00:00:00"/>
    <s v="CBK103"/>
    <s v="CBK"/>
    <s v="ChromeBook"/>
    <s v="Device"/>
    <s v="CLICC Circ Desk"/>
    <s v="CBCR-24"/>
  </r>
  <r>
    <x v="64"/>
    <n v="-1"/>
    <s v="UCLA Graduate"/>
    <s v="Graduate"/>
    <d v="2023-03-23T00:00:00"/>
    <s v="CBK190"/>
    <s v="CBK"/>
    <s v="ChromeBook"/>
    <s v="Device"/>
    <s v="SEL Boelter Circ Desk"/>
    <s v="CBK-BIO-01"/>
  </r>
  <r>
    <x v="64"/>
    <n v="-1"/>
    <s v="UCLA Graduate"/>
    <s v="Graduate"/>
    <d v="2023-03-23T00:00:00"/>
    <s v="CBK407"/>
    <s v="CBK"/>
    <s v="ChromeBook"/>
    <s v="Device"/>
    <s v="CLICC Circ Desk"/>
    <s v="CBK-CLICC-158"/>
  </r>
  <r>
    <x v="64"/>
    <n v="-1"/>
    <s v="UCLA Graduate"/>
    <s v="Graduate"/>
    <d v="2023-03-23T00:00:00"/>
    <s v="HP-033"/>
    <s v="HP"/>
    <s v="HP Laptop"/>
    <s v="Device"/>
    <s v="CLICC Circ Desk"/>
    <s v="WL-GEO-003"/>
  </r>
  <r>
    <x v="64"/>
    <n v="-1"/>
    <s v="UCLA Graduate"/>
    <s v="Graduate"/>
    <d v="2023-03-30T00:00:00"/>
    <s v="CLICC-MM-0076"/>
    <s v="CLICC-MM"/>
    <s v="iPad"/>
    <s v="Device"/>
    <s v="CLICC Circ Desk"/>
    <s v="ITS iPad 128"/>
  </r>
  <r>
    <x v="64"/>
    <n v="-1"/>
    <s v="UCLA Graduate"/>
    <s v="Graduate"/>
    <d v="2023-03-30T00:00:00"/>
    <s v="HP-029"/>
    <s v="HP"/>
    <s v="HP Laptop"/>
    <s v="Device"/>
    <s v="CLICC Circ Desk"/>
    <s v="WL-BCR-19"/>
  </r>
  <r>
    <x v="64"/>
    <n v="-1"/>
    <s v="UCLA Music Grad"/>
    <s v="Graduate"/>
    <d v="2023-03-16T00:00:00"/>
    <s v="MACCHRG01"/>
    <s v="MACCHRG"/>
    <s v="MACCHRG"/>
    <s v="Charger"/>
    <s v="Music Circ Desk"/>
    <s v="MAGT-MUS-01"/>
  </r>
  <r>
    <x v="64"/>
    <n v="-1"/>
    <s v="UCLA Undergrad"/>
    <s v="Undergraduate"/>
    <d v="2023-03-16T00:00:00"/>
    <s v="HDMIC13"/>
    <s v="HDMIC"/>
    <s v="HDMIC"/>
    <s v="Cable"/>
    <s v="CLICC Circ Desk"/>
    <s v="HDMC-YRL-05"/>
  </r>
  <r>
    <x v="64"/>
    <n v="-1"/>
    <s v="UCLA Undergrad"/>
    <s v="Undergraduate"/>
    <d v="2023-03-16T00:00:00"/>
    <s v="HDST04"/>
    <s v="HDST"/>
    <s v="Headphones"/>
    <s v="Accessory"/>
    <s v="SEL Boelter Circ Desk"/>
    <s v="HDS-BOE-04"/>
  </r>
  <r>
    <x v="64"/>
    <n v="-1"/>
    <s v="UCLA Undergrad"/>
    <s v="Undergraduate"/>
    <d v="2023-03-16T00:00:00"/>
    <s v="HDST08"/>
    <s v="HDST"/>
    <s v="Headphones"/>
    <s v="Accessory"/>
    <s v="CLICC Circ Desk"/>
    <s v="HDS-YRL-02"/>
  </r>
  <r>
    <x v="64"/>
    <n v="-1"/>
    <s v="UCLA Undergrad"/>
    <s v="Undergraduate"/>
    <d v="2023-03-16T00:00:00"/>
    <s v="HDST30"/>
    <s v="HDST"/>
    <s v="Headphones"/>
    <s v="Accessory"/>
    <s v="CLICC Circ Desk"/>
    <m/>
  </r>
  <r>
    <x v="64"/>
    <n v="-1"/>
    <s v="UCLA Undergrad"/>
    <s v="Undergraduate"/>
    <d v="2023-03-16T00:00:00"/>
    <s v="HPUSBC07"/>
    <s v="HPUSBC"/>
    <s v="HPUSBC"/>
    <s v="Charger"/>
    <s v="SEL Boelter Circ Desk"/>
    <m/>
  </r>
  <r>
    <x v="64"/>
    <n v="-1"/>
    <s v="UCLA Undergrad"/>
    <s v="Undergraduate"/>
    <d v="2023-03-16T00:00:00"/>
    <s v="IPHONE01"/>
    <s v="IPHONE"/>
    <s v="IPHONE"/>
    <s v="Charger"/>
    <s v="Music Circ Desk"/>
    <s v="IPH-MUS-01"/>
  </r>
  <r>
    <x v="64"/>
    <n v="-1"/>
    <s v="UCLA Undergrad"/>
    <s v="Undergraduate"/>
    <d v="2023-03-16T00:00:00"/>
    <s v="IPHONE04"/>
    <s v="IPHONE"/>
    <s v="IPHONE"/>
    <s v="Charger"/>
    <s v="Music Circ Desk"/>
    <s v="IPH-MUS-04"/>
  </r>
  <r>
    <x v="64"/>
    <n v="-1"/>
    <s v="UCLA Undergrad"/>
    <s v="Undergraduate"/>
    <d v="2023-03-16T00:00:00"/>
    <s v="IPHONE18"/>
    <s v="IPHONE"/>
    <s v="IPHONE"/>
    <s v="Charger"/>
    <s v="SEL Boelter Circ Desk"/>
    <s v="IPH-BOE-02"/>
  </r>
  <r>
    <x v="64"/>
    <n v="-1"/>
    <s v="UCLA Undergrad"/>
    <s v="Undergraduate"/>
    <d v="2023-03-16T00:00:00"/>
    <s v="IPHONE27"/>
    <s v="IPHONE"/>
    <s v="IPHONE"/>
    <s v="Charger"/>
    <s v="CLICC Circ Desk"/>
    <s v="IPH-YRL-03"/>
  </r>
  <r>
    <x v="64"/>
    <n v="-1"/>
    <s v="UCLA Undergrad"/>
    <s v="Undergraduate"/>
    <d v="2023-03-16T00:00:00"/>
    <s v="IPHONE31"/>
    <s v="IPHONE"/>
    <s v="IPHONE"/>
    <s v="Charger"/>
    <s v="CLICC Circ Desk"/>
    <s v="IPH-YRL-07"/>
  </r>
  <r>
    <x v="64"/>
    <n v="-1"/>
    <s v="UCLA Undergrad"/>
    <s v="Undergraduate"/>
    <d v="2023-03-16T00:00:00"/>
    <s v="IPHONE32"/>
    <s v="IPHONE"/>
    <s v="IPHONE"/>
    <s v="Charger"/>
    <s v="CLICC Circ Desk"/>
    <s v="IPH-YRL-08"/>
  </r>
  <r>
    <x v="64"/>
    <n v="-1"/>
    <s v="UCLA Undergrad"/>
    <s v="Undergraduate"/>
    <d v="2023-03-16T00:00:00"/>
    <s v="IPHONE33"/>
    <s v="IPHONE"/>
    <s v="IPHONE"/>
    <s v="Charger"/>
    <s v="CLICC Circ Desk"/>
    <s v="IPH-YRL-09"/>
  </r>
  <r>
    <x v="64"/>
    <n v="-1"/>
    <s v="UCLA Undergrad"/>
    <s v="Undergraduate"/>
    <d v="2023-03-16T00:00:00"/>
    <s v="IPHONE34"/>
    <s v="IPHONE"/>
    <s v="IPHONE"/>
    <s v="Charger"/>
    <s v="CLICC Circ Desk"/>
    <s v="IPH-YRL-10"/>
  </r>
  <r>
    <x v="64"/>
    <n v="-1"/>
    <s v="UCLA Undergrad"/>
    <s v="Undergraduate"/>
    <d v="2023-03-16T00:00:00"/>
    <s v="IPHONE36"/>
    <s v="IPHONE"/>
    <s v="IPHONE"/>
    <s v="Charger"/>
    <s v="CLICC Circ Desk"/>
    <s v="IPH-YRL-12"/>
  </r>
  <r>
    <x v="64"/>
    <n v="-1"/>
    <s v="UCLA Undergrad"/>
    <s v="Undergraduate"/>
    <d v="2023-03-16T00:00:00"/>
    <s v="IPHONE37"/>
    <s v="IPHONE"/>
    <s v="IPHONE"/>
    <s v="Charger"/>
    <s v="CLICC Circ Desk"/>
    <s v="IPH-YRL-13"/>
  </r>
  <r>
    <x v="64"/>
    <n v="-1"/>
    <s v="UCLA Undergrad"/>
    <s v="Undergraduate"/>
    <d v="2023-03-16T00:00:00"/>
    <s v="IPHONE44"/>
    <s v="IPHONE"/>
    <s v="IPHONE"/>
    <s v="Charger"/>
    <s v="CLICC Circ Desk"/>
    <m/>
  </r>
  <r>
    <x v="64"/>
    <n v="-1"/>
    <s v="UCLA Undergrad"/>
    <s v="Undergraduate"/>
    <d v="2023-03-16T00:00:00"/>
    <s v="IPHONE52"/>
    <s v="IPHONE"/>
    <s v="IPHONE"/>
    <s v="Charger"/>
    <s v="CLICC Circ Desk"/>
    <s v="IPH-POW-08"/>
  </r>
  <r>
    <x v="64"/>
    <n v="-1"/>
    <s v="UCLA Undergrad"/>
    <s v="Undergraduate"/>
    <d v="2023-03-16T00:00:00"/>
    <s v="IPHONE54"/>
    <s v="IPHONE"/>
    <s v="IPHONE"/>
    <s v="Charger"/>
    <s v="CLICC Circ Desk"/>
    <s v="IPH-POW-10"/>
  </r>
  <r>
    <x v="64"/>
    <n v="-1"/>
    <s v="UCLA Undergrad"/>
    <s v="Undergraduate"/>
    <d v="2023-03-16T00:00:00"/>
    <s v="IPHONE58"/>
    <s v="IPHONE"/>
    <s v="IPHONE"/>
    <s v="Charger"/>
    <s v="Biomed Circ Desk"/>
    <s v="IPH-BIO-02"/>
  </r>
  <r>
    <x v="64"/>
    <n v="-1"/>
    <s v="UCLA Undergrad"/>
    <s v="Undergraduate"/>
    <d v="2023-03-16T00:00:00"/>
    <s v="IPHONE60"/>
    <s v="IPHONE"/>
    <s v="IPHONE"/>
    <s v="Charger"/>
    <s v="Biomed Circ Desk"/>
    <s v="IPH-BIO-04"/>
  </r>
  <r>
    <x v="64"/>
    <n v="-1"/>
    <s v="UCLA Undergrad"/>
    <s v="Undergraduate"/>
    <d v="2023-03-16T00:00:00"/>
    <s v="IPHONE60"/>
    <s v="IPHONE"/>
    <s v="IPHONE"/>
    <s v="Charger"/>
    <s v="SEL Boelter Circ Desk"/>
    <s v="IPH-BIO-04"/>
  </r>
  <r>
    <x v="64"/>
    <n v="-1"/>
    <s v="UCLA Undergrad"/>
    <s v="Undergraduate"/>
    <d v="2023-03-16T00:00:00"/>
    <s v="IPHONE73"/>
    <s v="IPHONE"/>
    <s v="IPHONE"/>
    <s v="Charger"/>
    <s v="Default Circulation Desk"/>
    <m/>
  </r>
  <r>
    <x v="64"/>
    <n v="-1"/>
    <s v="UCLA Undergrad"/>
    <s v="Undergraduate"/>
    <d v="2023-03-16T00:00:00"/>
    <s v="IPHONE78"/>
    <s v="IPHONE"/>
    <s v="IPHONE"/>
    <s v="Charger"/>
    <s v="CLICC Circ Desk"/>
    <m/>
  </r>
  <r>
    <x v="64"/>
    <n v="-1"/>
    <s v="UCLA Undergrad"/>
    <s v="Undergraduate"/>
    <d v="2023-03-16T00:00:00"/>
    <s v="MACCHRG53"/>
    <s v="MACCHRG"/>
    <s v="MACCHRG"/>
    <s v="Charger"/>
    <s v="CLICC Circ Desk"/>
    <s v="MAGT-POW-07"/>
  </r>
  <r>
    <x v="64"/>
    <n v="-1"/>
    <s v="UCLA Undergrad"/>
    <s v="Undergraduate"/>
    <d v="2023-03-16T00:00:00"/>
    <s v="MACUSBC09"/>
    <s v="MACUSBC"/>
    <s v="MACUSBC"/>
    <s v="Charger"/>
    <s v="CLICC Circ Desk"/>
    <s v="USBC-YRL-05"/>
  </r>
  <r>
    <x v="64"/>
    <n v="-1"/>
    <s v="UCLA Undergrad"/>
    <s v="Undergraduate"/>
    <d v="2023-03-16T00:00:00"/>
    <s v="MACUSBC12"/>
    <s v="MACUSBC"/>
    <s v="MACUSBC"/>
    <s v="Charger"/>
    <s v="Default Circulation Desk"/>
    <s v="USBC-LOC-01"/>
  </r>
  <r>
    <x v="64"/>
    <n v="-1"/>
    <s v="UCLA Undergrad"/>
    <s v="Undergraduate"/>
    <d v="2023-03-16T00:00:00"/>
    <s v="MACUSBC16"/>
    <s v="MACUSBC"/>
    <s v="MACUSBC"/>
    <s v="Charger"/>
    <s v="Default Circulation Desk"/>
    <s v="USBC-LOC-05"/>
  </r>
  <r>
    <x v="64"/>
    <n v="-1"/>
    <s v="UCLA Undergrad"/>
    <s v="Undergraduate"/>
    <d v="2023-03-16T00:00:00"/>
    <s v="MACUSBC19"/>
    <s v="MACUSBC"/>
    <s v="MACUSBC"/>
    <s v="Charger"/>
    <s v="CLICC Circ Desk"/>
    <s v="USBC-POW-02"/>
  </r>
  <r>
    <x v="64"/>
    <n v="-1"/>
    <s v="UCLA Undergrad"/>
    <s v="Undergraduate"/>
    <d v="2023-03-16T00:00:00"/>
    <s v="MACUSBC25"/>
    <s v="MACUSBC"/>
    <s v="MACUSBC"/>
    <s v="Charger"/>
    <s v="CLICC Circ Desk"/>
    <s v="USBC-POW-08"/>
  </r>
  <r>
    <x v="64"/>
    <n v="-1"/>
    <s v="UCLA Undergrad"/>
    <s v="Undergraduate"/>
    <d v="2023-03-16T00:00:00"/>
    <s v="MACUSBC30"/>
    <s v="MACUSBC"/>
    <s v="MACUSBC"/>
    <s v="Charger"/>
    <s v="CLICC Circ Desk"/>
    <m/>
  </r>
  <r>
    <x v="64"/>
    <n v="-1"/>
    <s v="UCLA Undergrad"/>
    <s v="Undergraduate"/>
    <d v="2023-03-16T00:00:00"/>
    <s v="MSE09"/>
    <s v="MSE"/>
    <s v="Mouse"/>
    <s v="Accessory"/>
    <s v="CLICC Circ Desk"/>
    <m/>
  </r>
  <r>
    <x v="64"/>
    <n v="-1"/>
    <s v="UCLA Undergrad"/>
    <s v="Undergraduate"/>
    <d v="2023-03-16T00:00:00"/>
    <s v="OMNI01"/>
    <s v="OMNI"/>
    <s v="OMNI"/>
    <s v="Charger"/>
    <s v="Biomed Circ Desk"/>
    <s v="OMN-BIO-01"/>
  </r>
  <r>
    <x v="64"/>
    <n v="-1"/>
    <s v="UCLA Undergrad"/>
    <s v="Undergraduate"/>
    <d v="2023-03-16T00:00:00"/>
    <s v="OMNI11"/>
    <s v="OMNI"/>
    <s v="OMNI"/>
    <s v="Charger"/>
    <s v="SEL Boelter Circ Desk"/>
    <s v="OMN-BOE-01"/>
  </r>
  <r>
    <x v="64"/>
    <n v="-1"/>
    <s v="UCLA Undergrad"/>
    <s v="Undergraduate"/>
    <d v="2023-03-16T00:00:00"/>
    <s v="OMNI14"/>
    <s v="OMNI"/>
    <s v="OMNI"/>
    <s v="Charger"/>
    <s v="SEL Boelter Circ Desk"/>
    <s v="OMN-BOE-04"/>
  </r>
  <r>
    <x v="64"/>
    <n v="-1"/>
    <s v="UCLA Undergrad"/>
    <s v="Undergraduate"/>
    <d v="2023-03-16T00:00:00"/>
    <s v="OMNI15"/>
    <s v="OMNI"/>
    <s v="OMNI"/>
    <s v="Charger"/>
    <s v="SEL Boelter Circ Desk"/>
    <s v="OMN-BOE-05"/>
  </r>
  <r>
    <x v="64"/>
    <n v="-1"/>
    <s v="UCLA Undergrad"/>
    <s v="Undergraduate"/>
    <d v="2023-03-16T00:00:00"/>
    <s v="OMNI17"/>
    <s v="OMNI"/>
    <s v="OMNI"/>
    <s v="Charger"/>
    <s v="SEL Boelter Circ Desk"/>
    <s v="OMN-BOE-07"/>
  </r>
  <r>
    <x v="64"/>
    <n v="-1"/>
    <s v="UCLA Undergrad"/>
    <s v="Undergraduate"/>
    <d v="2023-03-16T00:00:00"/>
    <s v="OMNI19"/>
    <s v="OMNI"/>
    <s v="OMNI"/>
    <s v="Charger"/>
    <s v="SEL Boelter Circ Desk"/>
    <s v="OMN-BOE-09"/>
  </r>
  <r>
    <x v="64"/>
    <n v="-1"/>
    <s v="UCLA Undergrad"/>
    <s v="Undergraduate"/>
    <d v="2023-03-16T00:00:00"/>
    <s v="OMNI23"/>
    <s v="OMNI"/>
    <s v="OMNI"/>
    <s v="Charger"/>
    <s v="Music Circ Desk"/>
    <s v="OMN-MUS-03"/>
  </r>
  <r>
    <x v="64"/>
    <n v="-1"/>
    <s v="UCLA Undergrad"/>
    <s v="Undergraduate"/>
    <d v="2023-03-16T00:00:00"/>
    <s v="OMNI24"/>
    <s v="OMNI"/>
    <s v="OMNI"/>
    <s v="Charger"/>
    <s v="Music Circ Desk"/>
    <s v="OMN-MUS-04"/>
  </r>
  <r>
    <x v="64"/>
    <n v="-1"/>
    <s v="UCLA Undergrad"/>
    <s v="Undergraduate"/>
    <d v="2023-03-16T00:00:00"/>
    <s v="OMNI33"/>
    <s v="OMNI"/>
    <s v="OMNI"/>
    <s v="Charger"/>
    <s v="CLICC Circ Desk"/>
    <s v="OMN-YRL-03"/>
  </r>
  <r>
    <x v="64"/>
    <n v="-1"/>
    <s v="UCLA Undergrad"/>
    <s v="Undergraduate"/>
    <d v="2023-03-16T00:00:00"/>
    <s v="OMNI34"/>
    <s v="OMNI"/>
    <s v="OMNI"/>
    <s v="Charger"/>
    <s v="CLICC Circ Desk"/>
    <s v="OMN-YRL-04"/>
  </r>
  <r>
    <x v="64"/>
    <n v="-1"/>
    <s v="UCLA Undergrad"/>
    <s v="Undergraduate"/>
    <d v="2023-03-16T00:00:00"/>
    <s v="OMNI36"/>
    <s v="OMNI"/>
    <s v="OMNI"/>
    <s v="Charger"/>
    <s v="CLICC Circ Desk"/>
    <s v="OMN-YRL-06"/>
  </r>
  <r>
    <x v="64"/>
    <n v="-1"/>
    <s v="UCLA Undergrad"/>
    <s v="Undergraduate"/>
    <d v="2023-03-16T00:00:00"/>
    <s v="OMNI44"/>
    <s v="OMNI"/>
    <s v="OMNI"/>
    <s v="Charger"/>
    <s v="CLICC Circ Desk"/>
    <m/>
  </r>
  <r>
    <x v="64"/>
    <n v="-1"/>
    <s v="UCLA Undergrad"/>
    <s v="Undergraduate"/>
    <d v="2023-03-16T00:00:00"/>
    <s v="UHDMI19"/>
    <s v="UHDMI"/>
    <s v="UHDMI"/>
    <s v="Cable"/>
    <s v="CLICC Circ Desk"/>
    <m/>
  </r>
  <r>
    <x v="64"/>
    <n v="-1"/>
    <s v="UCLA Undergrad"/>
    <s v="Undergraduate"/>
    <d v="2023-03-16T00:00:00"/>
    <s v="UVGA14"/>
    <s v="UVGA"/>
    <s v="UVGA"/>
    <s v="Cable"/>
    <s v="CLICC Circ Desk"/>
    <m/>
  </r>
  <r>
    <x v="64"/>
    <n v="-1"/>
    <s v="UCLA Undergrad"/>
    <s v="Undergraduate"/>
    <d v="2023-03-16T00:00:00"/>
    <s v="WALLADPT05"/>
    <s v="WALLADPT"/>
    <s v="WALLADPT"/>
    <s v="Charger"/>
    <s v="SEL Boelter Circ Desk"/>
    <s v="ADP-BOE-03"/>
  </r>
  <r>
    <x v="64"/>
    <n v="-1"/>
    <s v="UCLA Undergrad"/>
    <s v="Undergraduate"/>
    <d v="2023-03-16T00:00:00"/>
    <s v="WALLADPT07"/>
    <s v="WALLADPT"/>
    <s v="WALLADPT"/>
    <s v="Charger"/>
    <s v="SEL Boelter Circ Desk"/>
    <s v="ADP-BOE-05"/>
  </r>
  <r>
    <x v="64"/>
    <n v="-1"/>
    <s v="UCLA Undergrad"/>
    <s v="Undergraduate"/>
    <d v="2023-03-16T00:00:00"/>
    <s v="WALLADPT23"/>
    <s v="WALLADPT"/>
    <s v="WALLADPT"/>
    <s v="Charger"/>
    <s v="SEL Boelter Circ Desk"/>
    <s v="ADP-BIO-07"/>
  </r>
  <r>
    <x v="64"/>
    <n v="-1"/>
    <s v="UCLA Undergrad"/>
    <s v="Undergraduate"/>
    <d v="2023-03-16T00:00:00"/>
    <s v="WALLADPT24"/>
    <s v="WALLADPT"/>
    <s v="WALLADPT"/>
    <s v="Charger"/>
    <s v="CLICC Circ Desk"/>
    <s v="ADP-YRL-01"/>
  </r>
  <r>
    <x v="64"/>
    <n v="-1"/>
    <s v="UCLA Undergrad"/>
    <s v="Undergraduate"/>
    <d v="2023-03-16T00:00:00"/>
    <s v="WALLADPT26"/>
    <s v="WALLADPT"/>
    <s v="WALLADPT"/>
    <s v="Charger"/>
    <s v="CLICC Circ Desk"/>
    <s v="ADP-YRL-03"/>
  </r>
  <r>
    <x v="64"/>
    <n v="-1"/>
    <s v="UCLA Undergrad"/>
    <s v="Undergraduate"/>
    <d v="2023-03-16T00:00:00"/>
    <s v="WALLADPT29"/>
    <s v="WALLADPT"/>
    <s v="WALLADPT"/>
    <s v="Charger"/>
    <s v="CLICC Circ Desk"/>
    <m/>
  </r>
  <r>
    <x v="64"/>
    <n v="-1"/>
    <s v="UCLA Undergrad"/>
    <s v="Undergraduate"/>
    <d v="2023-03-16T00:00:00"/>
    <s v="WALLADPT30"/>
    <s v="WALLADPT"/>
    <s v="WALLADPT"/>
    <s v="Charger"/>
    <s v="CLICC Circ Desk"/>
    <m/>
  </r>
  <r>
    <x v="64"/>
    <n v="-1"/>
    <s v="UCLA Undergrad"/>
    <s v="Undergraduate"/>
    <d v="2023-03-16T00:00:00"/>
    <s v="WALLADPT31"/>
    <s v="WALLADPT"/>
    <s v="WALLADPT"/>
    <s v="Charger"/>
    <s v="CLICC Circ Desk"/>
    <m/>
  </r>
  <r>
    <x v="64"/>
    <n v="-1"/>
    <s v="UCLA Undergrad"/>
    <s v="Undergraduate"/>
    <d v="2023-03-16T00:00:00"/>
    <s v="WALLADPT35"/>
    <s v="WALLADPT"/>
    <s v="WALLADPT"/>
    <s v="Charger"/>
    <s v="CLICC Circ Desk"/>
    <m/>
  </r>
  <r>
    <x v="64"/>
    <n v="-1"/>
    <s v="UCLA Undergrad"/>
    <s v="Undergraduate"/>
    <d v="2023-03-16T00:00:00"/>
    <s v="WALLADPT39"/>
    <s v="WALLADPT"/>
    <s v="WALLADPT"/>
    <s v="Charger"/>
    <s v="CLICC Circ Desk"/>
    <m/>
  </r>
  <r>
    <x v="64"/>
    <n v="-1"/>
    <s v="UCLA Undergrad"/>
    <s v="Undergraduate"/>
    <d v="2023-03-16T00:00:00"/>
    <s v="WALLADPT41"/>
    <s v="WALLADPT"/>
    <s v="WALLADPT"/>
    <s v="Charger"/>
    <s v="CLICC Circ Desk"/>
    <m/>
  </r>
  <r>
    <x v="64"/>
    <n v="-1"/>
    <s v="UCLA Undergrad"/>
    <s v="Undergraduate"/>
    <d v="2023-03-16T00:00:00"/>
    <s v="WALLADPT43"/>
    <s v="WALLADPT"/>
    <s v="WALLADPT"/>
    <s v="Charger"/>
    <s v="CLICC Circ Desk"/>
    <m/>
  </r>
  <r>
    <x v="64"/>
    <n v="-1"/>
    <s v="UCLA Undergrad"/>
    <s v="Undergraduate"/>
    <d v="2023-03-16T00:00:00"/>
    <s v="WALLADPT44"/>
    <s v="WALLADPT"/>
    <s v="WALLADPT"/>
    <s v="Charger"/>
    <s v="CLICC Circ Desk"/>
    <m/>
  </r>
  <r>
    <x v="64"/>
    <n v="-1"/>
    <s v="UCLA Undergrad"/>
    <s v="Undergraduate"/>
    <d v="2023-03-16T00:00:00"/>
    <s v="WALLADPT45"/>
    <s v="WALLADPT"/>
    <s v="WALLADPT"/>
    <s v="Charger"/>
    <s v="CLICC Circ Desk"/>
    <m/>
  </r>
  <r>
    <x v="64"/>
    <n v="-1"/>
    <s v="UCLA Undergrad"/>
    <s v="Undergraduate"/>
    <d v="2023-03-16T00:00:00"/>
    <s v="WALLADPT47"/>
    <s v="WALLADPT"/>
    <s v="WALLADPT"/>
    <s v="Charger"/>
    <s v="CLICC Circ Desk"/>
    <m/>
  </r>
  <r>
    <x v="64"/>
    <n v="-1"/>
    <s v="UCLA Undergrad"/>
    <s v="Undergraduate"/>
    <d v="2023-03-17T00:00:00"/>
    <s v="IPHONE42"/>
    <s v="IPHONE"/>
    <s v="IPHONE"/>
    <s v="Charger"/>
    <s v="Default Circulation Desk"/>
    <s v="IPH-LOC-04"/>
  </r>
  <r>
    <x v="64"/>
    <n v="-1"/>
    <s v="UCLA Undergrad"/>
    <s v="Undergraduate"/>
    <d v="2023-03-17T00:00:00"/>
    <s v="MACUSBC17"/>
    <s v="MACUSBC"/>
    <s v="MACUSBC"/>
    <s v="Charger"/>
    <s v="Default Circulation Desk"/>
    <s v="USBC-LOC-06"/>
  </r>
  <r>
    <x v="64"/>
    <n v="-1"/>
    <s v="UCLA Undergrad"/>
    <s v="Undergraduate"/>
    <d v="2023-03-19T00:00:00"/>
    <s v="CALC02"/>
    <s v="CALC"/>
    <s v="CALC"/>
    <s v="Accessory"/>
    <s v="CLICC Circ Desk"/>
    <s v="CAL-POW-01"/>
  </r>
  <r>
    <x v="64"/>
    <n v="-1"/>
    <s v="UCLA Undergrad"/>
    <s v="Undergraduate"/>
    <d v="2023-03-19T00:00:00"/>
    <s v="CALC03"/>
    <s v="CALC"/>
    <s v="CALC"/>
    <s v="Accessory"/>
    <s v="CLICC Circ Desk"/>
    <s v="CAL-POW-02"/>
  </r>
  <r>
    <x v="64"/>
    <n v="-1"/>
    <s v="UCLA Undergrad"/>
    <s v="Undergraduate"/>
    <d v="2023-03-19T00:00:00"/>
    <s v="CALC09"/>
    <s v="CALC"/>
    <s v="CALC"/>
    <s v="Accessory"/>
    <s v="CLICC Circ Desk"/>
    <m/>
  </r>
  <r>
    <x v="64"/>
    <n v="-1"/>
    <s v="UCLA Undergrad"/>
    <s v="Undergraduate"/>
    <d v="2023-03-19T00:00:00"/>
    <s v="CALC10"/>
    <s v="CALC"/>
    <s v="CALC"/>
    <s v="Accessory"/>
    <s v="CLICC Circ Desk"/>
    <m/>
  </r>
  <r>
    <x v="64"/>
    <n v="-1"/>
    <s v="UCLA Undergrad"/>
    <s v="Undergraduate"/>
    <d v="2023-03-23T00:00:00"/>
    <s v="CBK-103"/>
    <s v="CBK"/>
    <s v="ChromeBook"/>
    <s v="Device"/>
    <s v="CLICC Circ Desk"/>
    <s v="CBCR-24"/>
  </r>
  <r>
    <x v="64"/>
    <n v="-1"/>
    <s v="UCLA Undergrad"/>
    <s v="Undergraduate"/>
    <d v="2023-03-23T00:00:00"/>
    <s v="CBK-106"/>
    <s v="CBK"/>
    <s v="ChromeBook"/>
    <s v="Device"/>
    <s v="CLICC Circ Desk"/>
    <s v="CBCR-27"/>
  </r>
  <r>
    <x v="64"/>
    <n v="-1"/>
    <s v="UCLA Undergrad"/>
    <s v="Undergraduate"/>
    <d v="2023-03-23T00:00:00"/>
    <s v="CBK-128"/>
    <s v="CBK"/>
    <s v="ChromeBook"/>
    <s v="Device"/>
    <s v="CLICC Circ Desk"/>
    <s v="CART-04"/>
  </r>
  <r>
    <x v="64"/>
    <n v="-1"/>
    <s v="UCLA Undergrad"/>
    <s v="Undergraduate"/>
    <d v="2023-03-23T00:00:00"/>
    <s v="CBK098"/>
    <s v="CBK"/>
    <s v="ChromeBook"/>
    <s v="Device"/>
    <s v="CLICC Circ Desk"/>
    <s v="CYRL-24"/>
  </r>
  <r>
    <x v="64"/>
    <n v="-1"/>
    <s v="UCLA Undergrad"/>
    <s v="Undergraduate"/>
    <d v="2023-03-23T00:00:00"/>
    <s v="CBK195"/>
    <s v="CBK"/>
    <s v="ChromeBook"/>
    <s v="Device"/>
    <s v="Biomed Circ Desk"/>
    <s v="CBK-BIO-06"/>
  </r>
  <r>
    <x v="64"/>
    <n v="-1"/>
    <s v="UCLA Undergrad"/>
    <s v="Undergraduate"/>
    <d v="2023-03-23T00:00:00"/>
    <s v="CBK367"/>
    <s v="CBK"/>
    <s v="ChromeBook"/>
    <s v="Device"/>
    <s v="CLICC Circ Desk"/>
    <s v="CBK-CLICC-118"/>
  </r>
  <r>
    <x v="64"/>
    <n v="-1"/>
    <s v="UCLA Undergrad"/>
    <s v="Undergraduate"/>
    <d v="2023-03-23T00:00:00"/>
    <s v="CBK373"/>
    <s v="CBK"/>
    <s v="ChromeBook"/>
    <s v="Device"/>
    <s v="Default Circulation Desk"/>
    <s v="CBK-CLICC-124"/>
  </r>
  <r>
    <x v="64"/>
    <n v="-1"/>
    <s v="UCLA Undergrad"/>
    <s v="Undergraduate"/>
    <d v="2023-03-23T00:00:00"/>
    <s v="CBK397"/>
    <s v="CBK"/>
    <s v="ChromeBook"/>
    <s v="Device"/>
    <s v="CLICC Circ Desk"/>
    <s v="CBK-CLICC-148"/>
  </r>
  <r>
    <x v="64"/>
    <n v="-1"/>
    <s v="UCLA Undergrad"/>
    <s v="Undergraduate"/>
    <d v="2023-03-23T00:00:00"/>
    <s v="CLICC-ML-0019"/>
    <s v="CLICC-ML"/>
    <s v="MacBook"/>
    <s v="Device"/>
    <s v="CLICC Circ Desk"/>
    <s v="ITS MacBook 152"/>
  </r>
  <r>
    <x v="64"/>
    <n v="-1"/>
    <s v="UCLA Undergrad"/>
    <s v="Undergraduate"/>
    <d v="2023-03-23T00:00:00"/>
    <s v="CLICC-ML-0071"/>
    <s v="CLICC-ML"/>
    <s v="MacBook"/>
    <s v="Device"/>
    <s v="CLICC Circ Desk"/>
    <s v="ITS MacBook 23"/>
  </r>
  <r>
    <x v="64"/>
    <n v="-1"/>
    <s v="UCLA Undergrad"/>
    <s v="Undergraduate"/>
    <d v="2023-03-23T00:00:00"/>
    <s v="CLICC-ML-0090"/>
    <s v="CLICC-ML"/>
    <s v="MacBook"/>
    <s v="Device"/>
    <s v="CLICC Circ Desk"/>
    <s v="ITS MacBook 53"/>
  </r>
  <r>
    <x v="64"/>
    <n v="-1"/>
    <s v="UCLA Undergrad"/>
    <s v="Undergraduate"/>
    <d v="2023-03-23T00:00:00"/>
    <s v="CLICC-ML-0101"/>
    <s v="CLICC-ML"/>
    <s v="MacBook"/>
    <s v="Device"/>
    <s v="CLICC Circ Desk"/>
    <s v="ITS MacBook 54"/>
  </r>
  <r>
    <x v="64"/>
    <n v="-1"/>
    <s v="UCLA Undergrad"/>
    <s v="Undergraduate"/>
    <d v="2023-03-23T00:00:00"/>
    <s v="CLICC-ML-0122"/>
    <s v="CLICC-ML"/>
    <s v="MacBook"/>
    <s v="Device"/>
    <s v="CLICC Circ Desk"/>
    <s v="ITS MacBook 82"/>
  </r>
  <r>
    <x v="64"/>
    <n v="-1"/>
    <s v="UCLA Undergrad"/>
    <s v="Undergraduate"/>
    <d v="2023-03-23T00:00:00"/>
    <s v="CLICC-ML-0137"/>
    <s v="CLICC-ML"/>
    <s v="MacBook"/>
    <s v="Device"/>
    <s v="CLICC Circ Desk"/>
    <s v="ITS MacBook 60"/>
  </r>
  <r>
    <x v="64"/>
    <n v="-1"/>
    <s v="UCLA Undergrad"/>
    <s v="Undergraduate"/>
    <d v="2023-03-23T00:00:00"/>
    <s v="CLICC-ML-2029"/>
    <s v="CLICC-ML"/>
    <s v="MacBook"/>
    <s v="Device"/>
    <s v="CLICC Circ Desk"/>
    <s v="CLICC-ML-2029"/>
  </r>
  <r>
    <x v="64"/>
    <n v="-1"/>
    <s v="UCLA Undergrad"/>
    <s v="Undergraduate"/>
    <d v="2023-03-23T00:00:00"/>
    <s v="CLICC-ML-2061"/>
    <s v="CLICC-ML"/>
    <s v="MacBook"/>
    <s v="Device"/>
    <s v="CLICC Circ Desk"/>
    <s v="CLICC-ML-2061"/>
  </r>
  <r>
    <x v="64"/>
    <n v="-1"/>
    <s v="UCLA Undergrad"/>
    <s v="Undergraduate"/>
    <d v="2023-03-23T00:00:00"/>
    <s v="CLICC-ML-2074"/>
    <s v="CLICC-ML"/>
    <s v="MacBook"/>
    <s v="Device"/>
    <s v="CLICC Circ Desk"/>
    <s v="CLICC-ML-2074"/>
  </r>
  <r>
    <x v="64"/>
    <n v="-1"/>
    <s v="UCLA Undergrad"/>
    <s v="Undergraduate"/>
    <d v="2023-03-23T00:00:00"/>
    <s v="CLICC-ML-2088"/>
    <s v="CLICC-ML"/>
    <s v="MacBook"/>
    <s v="Device"/>
    <s v="CLICC Circ Desk"/>
    <s v="CLICC-ML-2088"/>
  </r>
  <r>
    <x v="64"/>
    <n v="-1"/>
    <s v="UCLA Undergrad"/>
    <s v="Undergraduate"/>
    <d v="2023-03-23T00:00:00"/>
    <s v="CLICC-ML-2097"/>
    <s v="CLICC-ML"/>
    <s v="MacBook"/>
    <s v="Device"/>
    <s v="CLICC Circ Desk"/>
    <s v="CLICC-ML-2097"/>
  </r>
  <r>
    <x v="64"/>
    <n v="-1"/>
    <s v="UCLA Undergrad"/>
    <s v="Undergraduate"/>
    <d v="2023-03-23T00:00:00"/>
    <s v="CLICC-MM-0017"/>
    <s v="CLICC-MM"/>
    <s v="iPad"/>
    <s v="Device"/>
    <s v="CLICC Circ Desk"/>
    <s v="ITS iPad 127"/>
  </r>
  <r>
    <x v="64"/>
    <n v="-1"/>
    <s v="UCLA Undergrad"/>
    <s v="Undergraduate"/>
    <d v="2023-03-23T00:00:00"/>
    <s v="CLICC-MM-0050"/>
    <s v="CLICC-MM"/>
    <s v="iPad"/>
    <s v="Device"/>
    <s v="CLICC Circ Desk"/>
    <s v="ITS iPad 276"/>
  </r>
  <r>
    <x v="64"/>
    <n v="-1"/>
    <s v="UCLA Undergrad"/>
    <s v="Undergraduate"/>
    <d v="2023-03-23T00:00:00"/>
    <s v="CLICC-MM-070"/>
    <s v="CLICC-MM"/>
    <s v="iPad"/>
    <s v="Device"/>
    <s v="CLICC Circ Desk"/>
    <m/>
  </r>
  <r>
    <x v="64"/>
    <n v="-1"/>
    <s v="UCLA Undergrad"/>
    <s v="Undergraduate"/>
    <d v="2023-03-23T00:00:00"/>
    <s v="HP-028"/>
    <s v="HP"/>
    <s v="HP Laptop"/>
    <s v="Device"/>
    <s v="CLICC Circ Desk"/>
    <s v="WL-BCR-18"/>
  </r>
  <r>
    <x v="64"/>
    <n v="-1"/>
    <s v="UCLA Undergrad"/>
    <s v="Undergraduate"/>
    <d v="2023-03-23T00:00:00"/>
    <s v="HP-036"/>
    <s v="HP"/>
    <s v="HP Laptop"/>
    <s v="Device"/>
    <s v="CLICC Circ Desk"/>
    <s v="WL-SEL-01"/>
  </r>
  <r>
    <x v="64"/>
    <n v="-1"/>
    <s v="UCLA Undergrad"/>
    <s v="Undergraduate"/>
    <d v="2023-03-23T00:00:00"/>
    <s v="HP-100"/>
    <s v="HP"/>
    <s v="HP Laptop"/>
    <s v="Device"/>
    <s v="CLICC Circ Desk"/>
    <s v="WL-POW-09"/>
  </r>
  <r>
    <x v="64"/>
    <n v="-1"/>
    <s v="UCLA Undergrad"/>
    <s v="Undergraduate"/>
    <d v="2023-03-23T00:00:00"/>
    <s v="HP160"/>
    <s v="HP"/>
    <s v="HP Laptop"/>
    <s v="Device"/>
    <s v="CLICC Circ Desk"/>
    <s v="WL-LAB-09"/>
  </r>
  <r>
    <x v="64"/>
    <n v="-1"/>
    <s v="UCLA Undergrad"/>
    <s v="Undergraduate"/>
    <d v="2023-03-27T00:00:00"/>
    <s v="CLICC-ML-0098"/>
    <s v="CLICC-ML"/>
    <s v="MacBook"/>
    <s v="Device"/>
    <s v="CLICC Circ Desk"/>
    <s v="ITS MacBook 161"/>
  </r>
  <r>
    <x v="64"/>
    <n v="-1"/>
    <s v="UCLA Undergrad"/>
    <s v="Undergraduate"/>
    <d v="2023-03-30T00:00:00"/>
    <s v="CLICC-MM-0103"/>
    <s v="CLICC-MM"/>
    <s v="iPad"/>
    <s v="Device"/>
    <s v="CLICC Circ Desk"/>
    <s v="ITS iPad 242"/>
  </r>
  <r>
    <x v="64"/>
    <n v="-1"/>
    <s v="UCLA Undergrad"/>
    <s v="Undergraduate"/>
    <d v="2023-03-30T00:00:00"/>
    <s v="CLICC-MM-0237"/>
    <s v="CLICC-MM"/>
    <s v="iPad"/>
    <s v="Device"/>
    <s v="CLICC Circ Desk"/>
    <s v="ITS iPad 282"/>
  </r>
  <r>
    <x v="64"/>
    <n v="5534654920006530"/>
    <s v="UCLA Staff"/>
    <s v="Staff"/>
    <d v="2023-03-30T00:00:00"/>
    <s v="HP-163"/>
    <s v="HP"/>
    <s v="HP Laptop"/>
    <s v="Device"/>
    <s v="CLICC Circ Desk"/>
    <s v="WL-LAB-12"/>
  </r>
  <r>
    <x v="64"/>
    <n v="5556067970006530"/>
    <s v="UCLA Graduate"/>
    <s v="Graduate"/>
    <d v="2023-03-27T00:00:00"/>
    <s v="CLICC-ML-0112"/>
    <s v="CLICC-ML"/>
    <s v="MacBook"/>
    <s v="Device"/>
    <s v="CLICC Circ Desk"/>
    <s v="ITS MacBook 153"/>
  </r>
  <r>
    <x v="64"/>
    <n v="5559826840006530"/>
    <s v="UCLA Undergrad"/>
    <s v="Undergraduate"/>
    <d v="2023-03-23T00:00:00"/>
    <s v="CLICC-MM-0021"/>
    <s v="CLICC-MM"/>
    <s v="iPad"/>
    <s v="Device"/>
    <s v="CLICC Circ Desk"/>
    <s v="ITS iPad 101"/>
  </r>
  <r>
    <x v="64"/>
    <n v="5561014790006530"/>
    <s v="UCLA Undergrad"/>
    <s v="Undergraduate"/>
    <d v="2023-03-23T00:00:00"/>
    <s v="CLICC-ML-2031"/>
    <s v="CLICC-ML"/>
    <s v="MacBook"/>
    <s v="Device"/>
    <s v="CLICC Circ Desk"/>
    <s v="CLICC-ML-2031"/>
  </r>
  <r>
    <x v="64"/>
    <n v="5564227020006530"/>
    <s v="UCLA Undergrad"/>
    <s v="Undergraduate"/>
    <d v="2023-03-30T00:00:00"/>
    <s v="HP-121"/>
    <s v="HP"/>
    <s v="HP Laptop"/>
    <s v="Device"/>
    <s v="CLICC Circ Desk"/>
    <s v="WL-PC2-10"/>
  </r>
  <r>
    <x v="64"/>
    <n v="5566451680006530"/>
    <s v="UCLA Undergrad"/>
    <s v="Undergraduate"/>
    <d v="2023-03-30T00:00:00"/>
    <s v="HP-086"/>
    <s v="HP"/>
    <s v="HP Laptop"/>
    <s v="Device"/>
    <s v="CLICC Circ Desk"/>
    <s v="WL-RC2-16"/>
  </r>
  <r>
    <x v="64"/>
    <n v="6200270840006530"/>
    <s v="UCLA Graduate"/>
    <s v="Graduate"/>
    <d v="2023-03-30T00:00:00"/>
    <s v="CLICC-ML-0126"/>
    <s v="CLICC-ML"/>
    <s v="MacBook"/>
    <s v="Device"/>
    <s v="CLICC Circ Desk"/>
    <s v="ITS MacBook 9"/>
  </r>
  <r>
    <x v="64"/>
    <n v="6201174440006530"/>
    <s v="UCLA Undergrad"/>
    <s v="Undergraduate"/>
    <d v="2023-03-16T00:00:00"/>
    <s v="MACUSBC23"/>
    <s v="MACUSBC"/>
    <s v="MACUSBC"/>
    <s v="Charger"/>
    <s v="CLICC Circ Desk"/>
    <s v="USBC-POW-06"/>
  </r>
  <r>
    <x v="64"/>
    <n v="9297681370006530"/>
    <s v="UCLA Undergrad"/>
    <s v="Undergraduate"/>
    <d v="2023-03-16T00:00:00"/>
    <s v="IPHONE48"/>
    <s v="IPHONE"/>
    <s v="IPHONE"/>
    <s v="Charger"/>
    <s v="CLICC Circ Desk"/>
    <s v="IPH-POW-04"/>
  </r>
  <r>
    <x v="64"/>
    <n v="9297681370006530"/>
    <s v="UCLA Undergrad"/>
    <s v="Undergraduate"/>
    <d v="2023-03-16T00:00:00"/>
    <s v="WALLADPT12"/>
    <s v="WALLADPT"/>
    <s v="WALLADPT"/>
    <s v="Charger"/>
    <s v="CLICC Circ Desk"/>
    <s v="ADP-POW-01"/>
  </r>
  <r>
    <x v="64"/>
    <n v="9399450580006530"/>
    <s v="UCLA Undergrad"/>
    <s v="Undergraduate"/>
    <d v="2023-03-23T00:00:00"/>
    <s v="CLICC-ML-0064"/>
    <s v="CLICC-ML"/>
    <s v="MacBook"/>
    <s v="Device"/>
    <s v="CLICC Circ Desk"/>
    <s v="ITS MacBook 130"/>
  </r>
  <r>
    <x v="64"/>
    <n v="9401533150006530"/>
    <s v="UCLA Undergrad"/>
    <s v="Undergraduate"/>
    <d v="2023-03-23T00:00:00"/>
    <s v="CLICC-MM-0121"/>
    <s v="CLICC-MM"/>
    <s v="iPad"/>
    <s v="Device"/>
    <s v="CLICC Circ Desk"/>
    <s v="ITS iPad 188"/>
  </r>
  <r>
    <x v="64"/>
    <n v="9401563280006530"/>
    <s v="UCLA Undergrad"/>
    <s v="Undergraduate"/>
    <d v="2023-03-23T00:00:00"/>
    <s v="CLICC-MM-0001"/>
    <s v="CLICC-MM"/>
    <s v="iPad"/>
    <s v="Device"/>
    <s v="CLICC Circ Desk"/>
    <s v="ITS iPad 304"/>
  </r>
  <r>
    <x v="64"/>
    <n v="9407196700006530"/>
    <s v="UCLA Undergrad"/>
    <s v="Undergraduate"/>
    <d v="2023-03-23T00:00:00"/>
    <s v="CLICC-ML-0083"/>
    <s v="CLICC-ML"/>
    <s v="MacBook"/>
    <s v="Device"/>
    <s v="CLICC Circ Desk"/>
    <s v="ITS MacBook 124"/>
  </r>
  <r>
    <x v="64"/>
    <n v="9938801620006530"/>
    <s v="UCLA Graduate"/>
    <s v="Graduate"/>
    <d v="2023-03-30T00:00:00"/>
    <s v="CLICC-MM-0234"/>
    <s v="CLICC-MM"/>
    <s v="iPad"/>
    <s v="Device"/>
    <s v="CLICC Circ Desk"/>
    <s v="ITS iPad 69"/>
  </r>
  <r>
    <x v="65"/>
    <n v="-1"/>
    <s v="UCLA Graduate"/>
    <s v="Graduate"/>
    <d v="2023-03-17T00:00:00"/>
    <s v="HDST15"/>
    <s v="HDST"/>
    <s v="Headphones"/>
    <s v="Accessory"/>
    <s v="CLICC Circ Desk"/>
    <s v="HDS-POW-04"/>
  </r>
  <r>
    <x v="65"/>
    <n v="-1"/>
    <s v="UCLA Graduate"/>
    <s v="Graduate"/>
    <d v="2023-03-17T00:00:00"/>
    <s v="HPUSBC07"/>
    <s v="HPUSBC"/>
    <s v="HPUSBC"/>
    <s v="Charger"/>
    <s v="SEL Boelter Circ Desk"/>
    <m/>
  </r>
  <r>
    <x v="65"/>
    <n v="-1"/>
    <s v="UCLA Graduate"/>
    <s v="Graduate"/>
    <d v="2023-03-17T00:00:00"/>
    <s v="IPHONE01"/>
    <s v="IPHONE"/>
    <s v="IPHONE"/>
    <s v="Charger"/>
    <s v="Music Circ Desk"/>
    <s v="IPH-MUS-01"/>
  </r>
  <r>
    <x v="65"/>
    <n v="-1"/>
    <s v="UCLA Graduate"/>
    <s v="Graduate"/>
    <d v="2023-03-17T00:00:00"/>
    <s v="IPHONE34"/>
    <s v="IPHONE"/>
    <s v="IPHONE"/>
    <s v="Charger"/>
    <s v="CLICC Circ Desk"/>
    <s v="IPH-YRL-10"/>
  </r>
  <r>
    <x v="65"/>
    <n v="-1"/>
    <s v="UCLA Graduate"/>
    <s v="Graduate"/>
    <d v="2023-03-17T00:00:00"/>
    <s v="IPHONE46"/>
    <s v="IPHONE"/>
    <s v="IPHONE"/>
    <s v="Charger"/>
    <s v="CLICC Circ Desk"/>
    <s v="IPH-POW-02"/>
  </r>
  <r>
    <x v="65"/>
    <n v="-1"/>
    <s v="UCLA Graduate"/>
    <s v="Graduate"/>
    <d v="2023-03-17T00:00:00"/>
    <s v="IPHONE52"/>
    <s v="IPHONE"/>
    <s v="IPHONE"/>
    <s v="Charger"/>
    <s v="CLICC Circ Desk"/>
    <s v="IPH-POW-08"/>
  </r>
  <r>
    <x v="65"/>
    <n v="-1"/>
    <s v="UCLA Graduate"/>
    <s v="Graduate"/>
    <d v="2023-03-17T00:00:00"/>
    <s v="MACUSBC24"/>
    <s v="MACUSBC"/>
    <s v="MACUSBC"/>
    <s v="Charger"/>
    <s v="CLICC Circ Desk"/>
    <s v="USBC-POW-07"/>
  </r>
  <r>
    <x v="65"/>
    <n v="-1"/>
    <s v="UCLA Graduate"/>
    <s v="Graduate"/>
    <d v="2023-03-17T00:00:00"/>
    <s v="MACUSBC30"/>
    <s v="MACUSBC"/>
    <s v="MACUSBC"/>
    <s v="Charger"/>
    <s v="CLICC Circ Desk"/>
    <m/>
  </r>
  <r>
    <x v="65"/>
    <n v="-1"/>
    <s v="UCLA Graduate"/>
    <s v="Graduate"/>
    <d v="2023-03-17T00:00:00"/>
    <s v="UHDMI19"/>
    <s v="UHDMI"/>
    <s v="UHDMI"/>
    <s v="Cable"/>
    <s v="CLICC Circ Desk"/>
    <m/>
  </r>
  <r>
    <x v="65"/>
    <n v="-1"/>
    <s v="UCLA Graduate"/>
    <s v="Graduate"/>
    <d v="2023-03-17T00:00:00"/>
    <s v="WALLADPT41"/>
    <s v="WALLADPT"/>
    <s v="WALLADPT"/>
    <s v="Charger"/>
    <s v="CLICC Circ Desk"/>
    <m/>
  </r>
  <r>
    <x v="65"/>
    <n v="-1"/>
    <s v="UCLA Graduate"/>
    <s v="Graduate"/>
    <d v="2023-03-17T00:00:00"/>
    <s v="WALLADPT43"/>
    <s v="WALLADPT"/>
    <s v="WALLADPT"/>
    <s v="Charger"/>
    <s v="CLICC Circ Desk"/>
    <m/>
  </r>
  <r>
    <x v="65"/>
    <n v="-1"/>
    <s v="UCLA Graduate"/>
    <s v="Graduate"/>
    <d v="2023-03-17T00:00:00"/>
    <s v="WALLADPT44"/>
    <s v="WALLADPT"/>
    <s v="WALLADPT"/>
    <s v="Charger"/>
    <s v="CLICC Circ Desk"/>
    <m/>
  </r>
  <r>
    <x v="65"/>
    <n v="-1"/>
    <s v="UCLA Graduate"/>
    <s v="Graduate"/>
    <d v="2023-03-18T00:00:00"/>
    <s v="IPHONE58"/>
    <s v="IPHONE"/>
    <s v="IPHONE"/>
    <s v="Charger"/>
    <s v="Biomed Circ Desk"/>
    <s v="IPH-BIO-02"/>
  </r>
  <r>
    <x v="65"/>
    <n v="-1"/>
    <s v="UCLA Graduate"/>
    <s v="Graduate"/>
    <d v="2023-03-18T00:00:00"/>
    <s v="WALLADPT21"/>
    <s v="WALLADPT"/>
    <s v="WALLADPT"/>
    <s v="Charger"/>
    <s v="Biomed Circ Desk"/>
    <s v="ADP-BIO-05"/>
  </r>
  <r>
    <x v="65"/>
    <n v="-1"/>
    <s v="UCLA Graduate"/>
    <s v="Graduate"/>
    <d v="2023-03-24T00:00:00"/>
    <s v="CBK029"/>
    <s v="CBK"/>
    <s v="ChromeBook"/>
    <s v="Device"/>
    <s v="Management Circ Desk"/>
    <s v="CBK-029"/>
  </r>
  <r>
    <x v="65"/>
    <n v="-1"/>
    <s v="UCLA Graduate"/>
    <s v="Graduate"/>
    <d v="2023-03-24T00:00:00"/>
    <s v="CBK198"/>
    <s v="CBK"/>
    <s v="ChromeBook"/>
    <s v="Device"/>
    <s v="Biomed Circ Desk"/>
    <s v="CBK-BIO-09"/>
  </r>
  <r>
    <x v="65"/>
    <n v="-1"/>
    <s v="UCLA Graduate"/>
    <s v="Graduate"/>
    <d v="2023-03-24T00:00:00"/>
    <s v="CBK361"/>
    <s v="CBK"/>
    <s v="ChromeBook"/>
    <s v="Device"/>
    <s v="CLICC Circ Desk"/>
    <s v="CBK-CLICC-112"/>
  </r>
  <r>
    <x v="65"/>
    <n v="-1"/>
    <s v="UCLA Graduate"/>
    <s v="Graduate"/>
    <d v="2023-03-24T00:00:00"/>
    <s v="CLICC-MM-0220"/>
    <s v="CLICC-MM"/>
    <s v="iPad"/>
    <s v="Device"/>
    <s v="CLICC Circ Desk"/>
    <s v="ITS iPad 14"/>
  </r>
  <r>
    <x v="65"/>
    <n v="-1"/>
    <s v="UCLA Graduate"/>
    <s v="Graduate"/>
    <d v="2023-03-24T00:00:00"/>
    <s v="CLICC-MM-062"/>
    <s v="CLICC-MM"/>
    <s v="iPad"/>
    <s v="Device"/>
    <s v="CLICC Circ Desk"/>
    <m/>
  </r>
  <r>
    <x v="65"/>
    <n v="-1"/>
    <s v="UCLA Music Undergrad"/>
    <s v="Undergraduate"/>
    <d v="2023-03-17T00:00:00"/>
    <s v="IPHONE02"/>
    <s v="IPHONE"/>
    <s v="IPHONE"/>
    <s v="Charger"/>
    <s v="Music Circ Desk"/>
    <s v="IPH-MUS-02"/>
  </r>
  <r>
    <x v="65"/>
    <n v="-1"/>
    <s v="UCLA Music Undergrad"/>
    <s v="Undergraduate"/>
    <d v="2023-03-17T00:00:00"/>
    <s v="OMNI24"/>
    <s v="OMNI"/>
    <s v="OMNI"/>
    <s v="Charger"/>
    <s v="Music Circ Desk"/>
    <s v="OMN-MUS-04"/>
  </r>
  <r>
    <x v="65"/>
    <n v="-1"/>
    <s v="UCLA Staff"/>
    <s v="Staff"/>
    <d v="2023-03-17T00:00:00"/>
    <s v="IPHONE52"/>
    <s v="IPHONE"/>
    <s v="IPHONE"/>
    <s v="Charger"/>
    <s v="CLICC Circ Desk"/>
    <s v="IPH-POW-08"/>
  </r>
  <r>
    <x v="65"/>
    <n v="-1"/>
    <s v="UCLA Staff"/>
    <s v="Staff"/>
    <d v="2023-03-17T00:00:00"/>
    <s v="UVGA20"/>
    <s v="UVGA"/>
    <s v="UVGA"/>
    <s v="Cable"/>
    <s v="CLICC Circ Desk"/>
    <m/>
  </r>
  <r>
    <x v="65"/>
    <n v="-1"/>
    <s v="UCLA Staff"/>
    <s v="Staff"/>
    <d v="2023-03-17T00:00:00"/>
    <s v="WALLADPT47"/>
    <s v="WALLADPT"/>
    <s v="WALLADPT"/>
    <s v="Charger"/>
    <s v="CLICC Circ Desk"/>
    <m/>
  </r>
  <r>
    <x v="65"/>
    <n v="-1"/>
    <s v="UCLA Staff"/>
    <s v="Staff"/>
    <d v="2023-03-24T00:00:00"/>
    <s v="CBK190"/>
    <s v="CBK"/>
    <s v="ChromeBook"/>
    <s v="Device"/>
    <s v="Biomed Circ Desk"/>
    <s v="CBK-BIO-01"/>
  </r>
  <r>
    <x v="65"/>
    <n v="-1"/>
    <s v="UCLA Undergrad"/>
    <s v="Undergraduate"/>
    <d v="2023-03-17T00:00:00"/>
    <s v="ANDROID22"/>
    <s v="ANDROID"/>
    <s v="Android Charger"/>
    <s v="Charger"/>
    <s v="CLICC Circ Desk"/>
    <s v="AND-POW-01"/>
  </r>
  <r>
    <x v="65"/>
    <n v="-1"/>
    <s v="UCLA Undergrad"/>
    <s v="Undergraduate"/>
    <d v="2023-03-17T00:00:00"/>
    <s v="BOEIPHONE04"/>
    <s v="BOEIPHONE"/>
    <s v="IPHONE"/>
    <s v="Charger"/>
    <s v="SEL Boelter Circ Desk"/>
    <s v="BOE-IPHONE-04"/>
  </r>
  <r>
    <x v="65"/>
    <n v="-1"/>
    <s v="UCLA Undergrad"/>
    <s v="Undergraduate"/>
    <d v="2023-03-17T00:00:00"/>
    <s v="HDMIC09"/>
    <s v="HDMIC"/>
    <s v="HDMIC"/>
    <s v="Cable"/>
    <s v="CLICC Circ Desk"/>
    <s v="HDMC-YRL-01"/>
  </r>
  <r>
    <x v="65"/>
    <n v="-1"/>
    <s v="UCLA Undergrad"/>
    <s v="Undergraduate"/>
    <d v="2023-03-17T00:00:00"/>
    <s v="HDST08"/>
    <s v="HDST"/>
    <s v="Headphones"/>
    <s v="Accessory"/>
    <s v="CLICC Circ Desk"/>
    <s v="HDS-YRL-02"/>
  </r>
  <r>
    <x v="65"/>
    <n v="-1"/>
    <s v="UCLA Undergrad"/>
    <s v="Undergraduate"/>
    <d v="2023-03-17T00:00:00"/>
    <s v="HPUSBC01"/>
    <s v="HPUSBC"/>
    <s v="HPUSBC"/>
    <s v="Charger"/>
    <s v="SEL Boelter Circ Desk"/>
    <s v="HPUS-BOE-01"/>
  </r>
  <r>
    <x v="65"/>
    <n v="-1"/>
    <s v="UCLA Undergrad"/>
    <s v="Undergraduate"/>
    <d v="2023-03-17T00:00:00"/>
    <s v="HPUSBC05"/>
    <s v="HPUSBC"/>
    <s v="HPUSBC"/>
    <s v="Charger"/>
    <s v="SEL Boelter Circ Desk"/>
    <s v="HPUS-BOE-05"/>
  </r>
  <r>
    <x v="65"/>
    <n v="-1"/>
    <s v="UCLA Undergrad"/>
    <s v="Undergraduate"/>
    <d v="2023-03-17T00:00:00"/>
    <s v="HPUSBC06"/>
    <s v="HPUSBC"/>
    <s v="HPUSBC"/>
    <s v="Charger"/>
    <s v="SEL Boelter Circ Desk"/>
    <m/>
  </r>
  <r>
    <x v="65"/>
    <n v="-1"/>
    <s v="UCLA Undergrad"/>
    <s v="Undergraduate"/>
    <d v="2023-03-17T00:00:00"/>
    <s v="HPUSBC07"/>
    <s v="HPUSBC"/>
    <s v="HPUSBC"/>
    <s v="Charger"/>
    <s v="SEL Boelter Circ Desk"/>
    <m/>
  </r>
  <r>
    <x v="65"/>
    <n v="-1"/>
    <s v="UCLA Undergrad"/>
    <s v="Undergraduate"/>
    <d v="2023-03-17T00:00:00"/>
    <s v="HPUSBC10"/>
    <s v="HPUSBC"/>
    <s v="HPUSBC"/>
    <s v="Charger"/>
    <s v="SEL Boelter Circ Desk"/>
    <m/>
  </r>
  <r>
    <x v="65"/>
    <n v="-1"/>
    <s v="UCLA Undergrad"/>
    <s v="Undergraduate"/>
    <d v="2023-03-17T00:00:00"/>
    <s v="HPUSBC12"/>
    <s v="HPUSBC"/>
    <s v="HPUSBC"/>
    <s v="Charger"/>
    <s v="SEL Boelter Circ Desk"/>
    <m/>
  </r>
  <r>
    <x v="65"/>
    <n v="-1"/>
    <s v="UCLA Undergrad"/>
    <s v="Undergraduate"/>
    <d v="2023-03-17T00:00:00"/>
    <s v="IPHONE02"/>
    <s v="IPHONE"/>
    <s v="IPHONE"/>
    <s v="Charger"/>
    <s v="Music Circ Desk"/>
    <s v="IPH-MUS-02"/>
  </r>
  <r>
    <x v="65"/>
    <n v="-1"/>
    <s v="UCLA Undergrad"/>
    <s v="Undergraduate"/>
    <d v="2023-03-17T00:00:00"/>
    <s v="IPHONE17"/>
    <s v="IPHONE"/>
    <s v="IPHONE"/>
    <s v="Charger"/>
    <s v="SEL Boelter Circ Desk"/>
    <s v="IPH-BOE-01"/>
  </r>
  <r>
    <x v="65"/>
    <n v="-1"/>
    <s v="UCLA Undergrad"/>
    <s v="Undergraduate"/>
    <d v="2023-03-17T00:00:00"/>
    <s v="IPHONE18"/>
    <s v="IPHONE"/>
    <s v="IPHONE"/>
    <s v="Charger"/>
    <s v="SEL Boelter Circ Desk"/>
    <s v="IPH-BOE-02"/>
  </r>
  <r>
    <x v="65"/>
    <n v="-1"/>
    <s v="UCLA Undergrad"/>
    <s v="Undergraduate"/>
    <d v="2023-03-17T00:00:00"/>
    <s v="IPHONE21"/>
    <s v="IPHONE"/>
    <s v="IPHONE"/>
    <s v="Charger"/>
    <s v="SEL Boelter Circ Desk"/>
    <s v="IPH-BOE-05"/>
  </r>
  <r>
    <x v="65"/>
    <n v="-1"/>
    <s v="UCLA Undergrad"/>
    <s v="Undergraduate"/>
    <d v="2023-03-17T00:00:00"/>
    <s v="IPHONE25"/>
    <s v="IPHONE"/>
    <s v="IPHONE"/>
    <s v="Charger"/>
    <s v="CLICC Circ Desk"/>
    <s v="IPH-YRL-01"/>
  </r>
  <r>
    <x v="65"/>
    <n v="-1"/>
    <s v="UCLA Undergrad"/>
    <s v="Undergraduate"/>
    <d v="2023-03-17T00:00:00"/>
    <s v="IPHONE33"/>
    <s v="IPHONE"/>
    <s v="IPHONE"/>
    <s v="Charger"/>
    <s v="CLICC Circ Desk"/>
    <s v="IPH-YRL-09"/>
  </r>
  <r>
    <x v="65"/>
    <n v="-1"/>
    <s v="UCLA Undergrad"/>
    <s v="Undergraduate"/>
    <d v="2023-03-17T00:00:00"/>
    <s v="IPHONE34"/>
    <s v="IPHONE"/>
    <s v="IPHONE"/>
    <s v="Charger"/>
    <s v="CLICC Circ Desk"/>
    <s v="IPH-YRL-10"/>
  </r>
  <r>
    <x v="65"/>
    <n v="-1"/>
    <s v="UCLA Undergrad"/>
    <s v="Undergraduate"/>
    <d v="2023-03-17T00:00:00"/>
    <s v="IPHONE41"/>
    <s v="IPHONE"/>
    <s v="IPHONE"/>
    <s v="Charger"/>
    <s v="Default Circulation Desk"/>
    <s v="IPH-LOC-03"/>
  </r>
  <r>
    <x v="65"/>
    <n v="-1"/>
    <s v="UCLA Undergrad"/>
    <s v="Undergraduate"/>
    <d v="2023-03-17T00:00:00"/>
    <s v="IPHONE52"/>
    <s v="IPHONE"/>
    <s v="IPHONE"/>
    <s v="Charger"/>
    <s v="CLICC Circ Desk"/>
    <s v="IPH-POW-08"/>
  </r>
  <r>
    <x v="65"/>
    <n v="-1"/>
    <s v="UCLA Undergrad"/>
    <s v="Undergraduate"/>
    <d v="2023-03-17T00:00:00"/>
    <s v="IPHONE54"/>
    <s v="IPHONE"/>
    <s v="IPHONE"/>
    <s v="Charger"/>
    <s v="CLICC Circ Desk"/>
    <s v="IPH-POW-10"/>
  </r>
  <r>
    <x v="65"/>
    <n v="-1"/>
    <s v="UCLA Undergrad"/>
    <s v="Undergraduate"/>
    <d v="2023-03-17T00:00:00"/>
    <s v="IPHONE57"/>
    <s v="IPHONE"/>
    <s v="IPHONE"/>
    <s v="Charger"/>
    <s v="Biomed Circ Desk"/>
    <s v="IPH-BIO-01"/>
  </r>
  <r>
    <x v="65"/>
    <n v="-1"/>
    <s v="UCLA Undergrad"/>
    <s v="Undergraduate"/>
    <d v="2023-03-17T00:00:00"/>
    <s v="IPHONE58"/>
    <s v="IPHONE"/>
    <s v="IPHONE"/>
    <s v="Charger"/>
    <s v="Biomed Circ Desk"/>
    <s v="IPH-BIO-02"/>
  </r>
  <r>
    <x v="65"/>
    <n v="-1"/>
    <s v="UCLA Undergrad"/>
    <s v="Undergraduate"/>
    <d v="2023-03-17T00:00:00"/>
    <s v="IPHONE60"/>
    <s v="IPHONE"/>
    <s v="IPHONE"/>
    <s v="Charger"/>
    <s v="Biomed Circ Desk"/>
    <s v="IPH-BIO-04"/>
  </r>
  <r>
    <x v="65"/>
    <n v="-1"/>
    <s v="UCLA Undergrad"/>
    <s v="Undergraduate"/>
    <d v="2023-03-17T00:00:00"/>
    <s v="IPHONE74"/>
    <s v="IPHONE"/>
    <s v="IPHONE"/>
    <s v="Charger"/>
    <s v="Default Circulation Desk"/>
    <m/>
  </r>
  <r>
    <x v="65"/>
    <n v="-1"/>
    <s v="UCLA Undergrad"/>
    <s v="Undergraduate"/>
    <d v="2023-03-17T00:00:00"/>
    <s v="MACCHRG42"/>
    <s v="MACCHRG"/>
    <s v="MACCHRG"/>
    <s v="Charger"/>
    <s v="CLICC Circ Desk"/>
    <s v="MAGT-YRL-04"/>
  </r>
  <r>
    <x v="65"/>
    <n v="-1"/>
    <s v="UCLA Undergrad"/>
    <s v="Undergraduate"/>
    <d v="2023-03-17T00:00:00"/>
    <s v="MACCHRG53"/>
    <s v="MACCHRG"/>
    <s v="MACCHRG"/>
    <s v="Charger"/>
    <s v="CLICC Circ Desk"/>
    <s v="MAGT-POW-07"/>
  </r>
  <r>
    <x v="65"/>
    <n v="-1"/>
    <s v="UCLA Undergrad"/>
    <s v="Undergraduate"/>
    <d v="2023-03-17T00:00:00"/>
    <s v="MACUSBC09"/>
    <s v="MACUSBC"/>
    <s v="MACUSBC"/>
    <s v="Charger"/>
    <s v="CLICC Circ Desk"/>
    <s v="USBC-YRL-05"/>
  </r>
  <r>
    <x v="65"/>
    <n v="-1"/>
    <s v="UCLA Undergrad"/>
    <s v="Undergraduate"/>
    <d v="2023-03-17T00:00:00"/>
    <s v="MACUSBC12"/>
    <s v="MACUSBC"/>
    <s v="MACUSBC"/>
    <s v="Charger"/>
    <s v="Default Circulation Desk"/>
    <s v="USBC-LOC-01"/>
  </r>
  <r>
    <x v="65"/>
    <n v="-1"/>
    <s v="UCLA Undergrad"/>
    <s v="Undergraduate"/>
    <d v="2023-03-17T00:00:00"/>
    <s v="MACUSBC16"/>
    <s v="MACUSBC"/>
    <s v="MACUSBC"/>
    <s v="Charger"/>
    <s v="Default Circulation Desk"/>
    <s v="USBC-LOC-05"/>
  </r>
  <r>
    <x v="65"/>
    <n v="-1"/>
    <s v="UCLA Undergrad"/>
    <s v="Undergraduate"/>
    <d v="2023-03-17T00:00:00"/>
    <s v="MACUSBC17"/>
    <s v="MACUSBC"/>
    <s v="MACUSBC"/>
    <s v="Charger"/>
    <s v="Default Circulation Desk"/>
    <s v="USBC-LOC-06"/>
  </r>
  <r>
    <x v="65"/>
    <n v="-1"/>
    <s v="UCLA Undergrad"/>
    <s v="Undergraduate"/>
    <d v="2023-03-17T00:00:00"/>
    <s v="MACUSBC24"/>
    <s v="MACUSBC"/>
    <s v="MACUSBC"/>
    <s v="Charger"/>
    <s v="CLICC Circ Desk"/>
    <s v="USBC-POW-07"/>
  </r>
  <r>
    <x v="65"/>
    <n v="-1"/>
    <s v="UCLA Undergrad"/>
    <s v="Undergraduate"/>
    <d v="2023-03-17T00:00:00"/>
    <s v="MACUSBC25"/>
    <s v="MACUSBC"/>
    <s v="MACUSBC"/>
    <s v="Charger"/>
    <s v="CLICC Circ Desk"/>
    <s v="USBC-POW-08"/>
  </r>
  <r>
    <x v="65"/>
    <n v="-1"/>
    <s v="UCLA Undergrad"/>
    <s v="Undergraduate"/>
    <d v="2023-03-17T00:00:00"/>
    <s v="MACUSBC30"/>
    <s v="MACUSBC"/>
    <s v="MACUSBC"/>
    <s v="Charger"/>
    <s v="CLICC Circ Desk"/>
    <m/>
  </r>
  <r>
    <x v="65"/>
    <n v="-1"/>
    <s v="UCLA Undergrad"/>
    <s v="Undergraduate"/>
    <d v="2023-03-17T00:00:00"/>
    <s v="OMNI11"/>
    <s v="OMNI"/>
    <s v="OMNI"/>
    <s v="Charger"/>
    <s v="SEL Boelter Circ Desk"/>
    <s v="OMN-BOE-01"/>
  </r>
  <r>
    <x v="65"/>
    <n v="-1"/>
    <s v="UCLA Undergrad"/>
    <s v="Undergraduate"/>
    <d v="2023-03-17T00:00:00"/>
    <s v="OMNI15"/>
    <s v="OMNI"/>
    <s v="OMNI"/>
    <s v="Charger"/>
    <s v="SEL Boelter Circ Desk"/>
    <s v="OMN-BOE-05"/>
  </r>
  <r>
    <x v="65"/>
    <n v="-1"/>
    <s v="UCLA Undergrad"/>
    <s v="Undergraduate"/>
    <d v="2023-03-17T00:00:00"/>
    <s v="OMNI20"/>
    <s v="OMNI"/>
    <s v="OMNI"/>
    <s v="Charger"/>
    <s v="SEL Boelter Circ Desk"/>
    <s v="OMN-BOE-10"/>
  </r>
  <r>
    <x v="65"/>
    <n v="-1"/>
    <s v="UCLA Undergrad"/>
    <s v="Undergraduate"/>
    <d v="2023-03-17T00:00:00"/>
    <s v="OMNI24"/>
    <s v="OMNI"/>
    <s v="OMNI"/>
    <s v="Charger"/>
    <s v="Music Circ Desk"/>
    <s v="OMN-MUS-04"/>
  </r>
  <r>
    <x v="65"/>
    <n v="-1"/>
    <s v="UCLA Undergrad"/>
    <s v="Undergraduate"/>
    <d v="2023-03-17T00:00:00"/>
    <s v="OMNI44"/>
    <s v="OMNI"/>
    <s v="OMNI"/>
    <s v="Charger"/>
    <s v="CLICC Circ Desk"/>
    <m/>
  </r>
  <r>
    <x v="65"/>
    <n v="-1"/>
    <s v="UCLA Undergrad"/>
    <s v="Undergraduate"/>
    <d v="2023-03-17T00:00:00"/>
    <s v="UHDMI12"/>
    <s v="UHDMI"/>
    <s v="UHDMI"/>
    <s v="Cable"/>
    <s v="CLICC Circ Desk"/>
    <m/>
  </r>
  <r>
    <x v="65"/>
    <n v="-1"/>
    <s v="UCLA Undergrad"/>
    <s v="Undergraduate"/>
    <d v="2023-03-17T00:00:00"/>
    <s v="UVGA20"/>
    <s v="UVGA"/>
    <s v="UVGA"/>
    <s v="Cable"/>
    <s v="CLICC Circ Desk"/>
    <m/>
  </r>
  <r>
    <x v="65"/>
    <n v="-1"/>
    <s v="UCLA Undergrad"/>
    <s v="Undergraduate"/>
    <d v="2023-03-17T00:00:00"/>
    <s v="WALLADPT05"/>
    <s v="WALLADPT"/>
    <s v="WALLADPT"/>
    <s v="Charger"/>
    <s v="SEL Boelter Circ Desk"/>
    <s v="ADP-BOE-03"/>
  </r>
  <r>
    <x v="65"/>
    <n v="-1"/>
    <s v="UCLA Undergrad"/>
    <s v="Undergraduate"/>
    <d v="2023-03-17T00:00:00"/>
    <s v="WALLADPT07"/>
    <s v="WALLADPT"/>
    <s v="WALLADPT"/>
    <s v="Charger"/>
    <s v="SEL Boelter Circ Desk"/>
    <s v="ADP-BOE-05"/>
  </r>
  <r>
    <x v="65"/>
    <n v="-1"/>
    <s v="UCLA Undergrad"/>
    <s v="Undergraduate"/>
    <d v="2023-03-17T00:00:00"/>
    <s v="WALLADPT08"/>
    <s v="WALLADPT"/>
    <s v="WALLADPT"/>
    <s v="Charger"/>
    <s v="SEL Boelter Circ Desk"/>
    <s v="ADP-BOE-06"/>
  </r>
  <r>
    <x v="65"/>
    <n v="-1"/>
    <s v="UCLA Undergrad"/>
    <s v="Undergraduate"/>
    <d v="2023-03-17T00:00:00"/>
    <s v="WALLADPT17"/>
    <s v="WALLADPT"/>
    <s v="WALLADPT"/>
    <s v="Charger"/>
    <s v="Biomed Circ Desk"/>
    <s v="ADP-BIO-01"/>
  </r>
  <r>
    <x v="65"/>
    <n v="-1"/>
    <s v="UCLA Undergrad"/>
    <s v="Undergraduate"/>
    <d v="2023-03-17T00:00:00"/>
    <s v="WALLADPT22"/>
    <s v="WALLADPT"/>
    <s v="WALLADPT"/>
    <s v="Charger"/>
    <s v="Biomed Circ Desk"/>
    <s v="ADP-BIO-06"/>
  </r>
  <r>
    <x v="65"/>
    <n v="-1"/>
    <s v="UCLA Undergrad"/>
    <s v="Undergraduate"/>
    <d v="2023-03-17T00:00:00"/>
    <s v="WALLADPT23"/>
    <s v="WALLADPT"/>
    <s v="WALLADPT"/>
    <s v="Charger"/>
    <s v="Biomed Circ Desk"/>
    <s v="ADP-BIO-07"/>
  </r>
  <r>
    <x v="65"/>
    <n v="-1"/>
    <s v="UCLA Undergrad"/>
    <s v="Undergraduate"/>
    <d v="2023-03-17T00:00:00"/>
    <s v="WALLADPT30"/>
    <s v="WALLADPT"/>
    <s v="WALLADPT"/>
    <s v="Charger"/>
    <s v="CLICC Circ Desk"/>
    <m/>
  </r>
  <r>
    <x v="65"/>
    <n v="-1"/>
    <s v="UCLA Undergrad"/>
    <s v="Undergraduate"/>
    <d v="2023-03-17T00:00:00"/>
    <s v="WALLADPT31"/>
    <s v="WALLADPT"/>
    <s v="WALLADPT"/>
    <s v="Charger"/>
    <s v="CLICC Circ Desk"/>
    <m/>
  </r>
  <r>
    <x v="65"/>
    <n v="-1"/>
    <s v="UCLA Undergrad"/>
    <s v="Undergraduate"/>
    <d v="2023-03-17T00:00:00"/>
    <s v="WALLADPT39"/>
    <s v="WALLADPT"/>
    <s v="WALLADPT"/>
    <s v="Charger"/>
    <s v="CLICC Circ Desk"/>
    <m/>
  </r>
  <r>
    <x v="65"/>
    <n v="-1"/>
    <s v="UCLA Undergrad"/>
    <s v="Undergraduate"/>
    <d v="2023-03-17T00:00:00"/>
    <s v="WALLADPT44"/>
    <s v="WALLADPT"/>
    <s v="WALLADPT"/>
    <s v="Charger"/>
    <s v="CLICC Circ Desk"/>
    <m/>
  </r>
  <r>
    <x v="65"/>
    <n v="-1"/>
    <s v="UCLA Undergrad"/>
    <s v="Undergraduate"/>
    <d v="2023-03-17T00:00:00"/>
    <s v="WALLADPT46"/>
    <s v="WALLADPT"/>
    <s v="WALLADPT"/>
    <s v="Charger"/>
    <s v="CLICC Circ Desk"/>
    <m/>
  </r>
  <r>
    <x v="65"/>
    <n v="-1"/>
    <s v="UCLA Undergrad"/>
    <s v="Undergraduate"/>
    <d v="2023-03-18T00:00:00"/>
    <s v="IPHONE58"/>
    <s v="IPHONE"/>
    <s v="IPHONE"/>
    <s v="Charger"/>
    <s v="Biomed Circ Desk"/>
    <s v="IPH-BIO-02"/>
  </r>
  <r>
    <x v="65"/>
    <n v="-1"/>
    <s v="UCLA Undergrad"/>
    <s v="Undergraduate"/>
    <d v="2023-03-18T00:00:00"/>
    <s v="WALLADPT21"/>
    <s v="WALLADPT"/>
    <s v="WALLADPT"/>
    <s v="Charger"/>
    <s v="Biomed Circ Desk"/>
    <s v="ADP-BIO-05"/>
  </r>
  <r>
    <x v="65"/>
    <n v="-1"/>
    <s v="UCLA Undergrad"/>
    <s v="Undergraduate"/>
    <d v="2023-03-20T00:00:00"/>
    <s v="CALC07"/>
    <s v="CALC"/>
    <s v="CALC"/>
    <s v="Accessory"/>
    <s v="CLICC Circ Desk"/>
    <s v="CAL-POW-06"/>
  </r>
  <r>
    <x v="65"/>
    <n v="-1"/>
    <s v="UCLA Undergrad"/>
    <s v="Undergraduate"/>
    <d v="2023-03-24T00:00:00"/>
    <s v="CBK-123"/>
    <s v="CBK"/>
    <s v="ChromeBook"/>
    <s v="Device"/>
    <s v="CLICC Circ Desk"/>
    <s v="CBIO-09"/>
  </r>
  <r>
    <x v="65"/>
    <n v="-1"/>
    <s v="UCLA Undergrad"/>
    <s v="Undergraduate"/>
    <d v="2023-03-24T00:00:00"/>
    <s v="CBK-128"/>
    <s v="CBK"/>
    <s v="ChromeBook"/>
    <s v="Device"/>
    <s v="CLICC Circ Desk"/>
    <s v="CART-04"/>
  </r>
  <r>
    <x v="65"/>
    <n v="-1"/>
    <s v="UCLA Undergrad"/>
    <s v="Undergraduate"/>
    <d v="2023-03-24T00:00:00"/>
    <s v="CBK-301"/>
    <s v="CBK"/>
    <s v="ChromeBook"/>
    <s v="Device"/>
    <s v="CLICC Circ Desk"/>
    <s v="CBK-CLICC-52"/>
  </r>
  <r>
    <x v="65"/>
    <n v="-1"/>
    <s v="UCLA Undergrad"/>
    <s v="Undergraduate"/>
    <d v="2023-03-24T00:00:00"/>
    <s v="CBK018"/>
    <s v="CBK"/>
    <s v="ChromeBook"/>
    <s v="Device"/>
    <s v="CLICC Circ Desk"/>
    <s v="CBK-018"/>
  </r>
  <r>
    <x v="65"/>
    <n v="-1"/>
    <s v="UCLA Undergrad"/>
    <s v="Undergraduate"/>
    <d v="2023-03-24T00:00:00"/>
    <s v="CBK038"/>
    <s v="CBK"/>
    <s v="ChromeBook"/>
    <s v="Device"/>
    <s v="CLICC Circ Desk"/>
    <s v="CPOW-04"/>
  </r>
  <r>
    <x v="65"/>
    <n v="-1"/>
    <s v="UCLA Undergrad"/>
    <s v="Undergraduate"/>
    <d v="2023-03-24T00:00:00"/>
    <s v="CBK208"/>
    <s v="CBK"/>
    <s v="ChromeBook"/>
    <s v="Device"/>
    <s v="Biomed Circ Desk"/>
    <s v="CBK-BIO-19"/>
  </r>
  <r>
    <x v="65"/>
    <n v="-1"/>
    <s v="UCLA Undergrad"/>
    <s v="Undergraduate"/>
    <d v="2023-03-24T00:00:00"/>
    <s v="CBK213"/>
    <s v="CBK"/>
    <s v="ChromeBook"/>
    <s v="Device"/>
    <s v="SEL Boelter Circ Desk"/>
    <s v="CBK-BOE-04"/>
  </r>
  <r>
    <x v="65"/>
    <n v="-1"/>
    <s v="UCLA Undergrad"/>
    <s v="Undergraduate"/>
    <d v="2023-03-24T00:00:00"/>
    <s v="CBK362"/>
    <s v="CBK"/>
    <s v="ChromeBook"/>
    <s v="Device"/>
    <s v="CLICC Circ Desk"/>
    <s v="CBK-CLICC-113"/>
  </r>
  <r>
    <x v="65"/>
    <n v="-1"/>
    <s v="UCLA Undergrad"/>
    <s v="Undergraduate"/>
    <d v="2023-03-24T00:00:00"/>
    <s v="CBK397"/>
    <s v="CBK"/>
    <s v="ChromeBook"/>
    <s v="Device"/>
    <s v="CLICC Circ Desk"/>
    <s v="CBK-CLICC-148"/>
  </r>
  <r>
    <x v="65"/>
    <n v="-1"/>
    <s v="UCLA Undergrad"/>
    <s v="Undergraduate"/>
    <d v="2023-03-24T00:00:00"/>
    <s v="CBK413"/>
    <s v="CBK"/>
    <s v="ChromeBook"/>
    <s v="Device"/>
    <s v="CLICC Circ Desk"/>
    <s v="CBK-CLICC-164"/>
  </r>
  <r>
    <x v="65"/>
    <n v="-1"/>
    <s v="UCLA Undergrad"/>
    <s v="Undergraduate"/>
    <d v="2023-03-24T00:00:00"/>
    <s v="CLICC-ML-0006"/>
    <s v="CLICC-ML"/>
    <s v="MacBook"/>
    <s v="Device"/>
    <s v="CLICC Circ Desk"/>
    <s v="ITS MacBook 64"/>
  </r>
  <r>
    <x v="65"/>
    <n v="-1"/>
    <s v="UCLA Undergrad"/>
    <s v="Undergraduate"/>
    <d v="2023-03-24T00:00:00"/>
    <s v="CLICC-ML-0044"/>
    <s v="CLICC-ML"/>
    <s v="MacBook"/>
    <s v="Device"/>
    <s v="CLICC Circ Desk"/>
    <s v="ITS MacBook 25"/>
  </r>
  <r>
    <x v="65"/>
    <n v="-1"/>
    <s v="UCLA Undergrad"/>
    <s v="Undergraduate"/>
    <d v="2023-03-24T00:00:00"/>
    <s v="CLICC-ML-0061"/>
    <s v="CLICC-ML"/>
    <s v="MacBook"/>
    <s v="Device"/>
    <s v="CLICC Circ Desk"/>
    <s v="ITS MacBook 168"/>
  </r>
  <r>
    <x v="65"/>
    <n v="-1"/>
    <s v="UCLA Undergrad"/>
    <s v="Undergraduate"/>
    <d v="2023-03-24T00:00:00"/>
    <s v="CLICC-ML-0088"/>
    <s v="CLICC-ML"/>
    <s v="MacBook"/>
    <s v="Device"/>
    <s v="CLICC Circ Desk"/>
    <s v="ITS MacBook 134"/>
  </r>
  <r>
    <x v="65"/>
    <n v="-1"/>
    <s v="UCLA Undergrad"/>
    <s v="Undergraduate"/>
    <d v="2023-03-24T00:00:00"/>
    <s v="CLICC-ML-2021"/>
    <s v="CLICC-ML"/>
    <s v="MacBook"/>
    <s v="Device"/>
    <s v="CLICC Circ Desk"/>
    <s v="CLICC-ML-2021"/>
  </r>
  <r>
    <x v="65"/>
    <n v="-1"/>
    <s v="UCLA Undergrad"/>
    <s v="Undergraduate"/>
    <d v="2023-03-24T00:00:00"/>
    <s v="CLICC-ML-2036"/>
    <s v="CLICC-ML"/>
    <s v="MacBook"/>
    <s v="Device"/>
    <s v="CLICC Circ Desk"/>
    <s v="CLICC-ML-2036"/>
  </r>
  <r>
    <x v="65"/>
    <n v="-1"/>
    <s v="UCLA Undergrad"/>
    <s v="Undergraduate"/>
    <d v="2023-03-24T00:00:00"/>
    <s v="CLICC-ML-2074"/>
    <s v="CLICC-ML"/>
    <s v="MacBook"/>
    <s v="Device"/>
    <s v="CLICC Circ Desk"/>
    <s v="CLICC-ML-2074"/>
  </r>
  <r>
    <x v="65"/>
    <n v="-1"/>
    <s v="UCLA Undergrad"/>
    <s v="Undergraduate"/>
    <d v="2023-03-24T00:00:00"/>
    <s v="CLICC-ML-2082"/>
    <s v="CLICC-ML"/>
    <s v="MacBook"/>
    <s v="Device"/>
    <s v="CLICC Circ Desk"/>
    <s v="CLICC-ML-2082"/>
  </r>
  <r>
    <x v="65"/>
    <n v="-1"/>
    <s v="UCLA Undergrad"/>
    <s v="Undergraduate"/>
    <d v="2023-03-24T00:00:00"/>
    <s v="CLICC-ML-2089"/>
    <s v="CLICC-ML"/>
    <s v="MacBook"/>
    <s v="Device"/>
    <s v="CLICC Circ Desk"/>
    <s v="CLICC-ML-2089"/>
  </r>
  <r>
    <x v="65"/>
    <n v="-1"/>
    <s v="UCLA Undergrad"/>
    <s v="Undergraduate"/>
    <d v="2023-03-24T00:00:00"/>
    <s v="CLICC-MM-0007"/>
    <s v="CLICC-MM"/>
    <s v="iPad"/>
    <s v="Device"/>
    <s v="CLICC Circ Desk"/>
    <s v="ITS iPad 18"/>
  </r>
  <r>
    <x v="65"/>
    <n v="-1"/>
    <s v="UCLA Undergrad"/>
    <s v="Undergraduate"/>
    <d v="2023-03-24T00:00:00"/>
    <s v="CLICC-MM-001"/>
    <s v="CLICC-MM"/>
    <s v="iPad"/>
    <s v="Device"/>
    <s v="CLICC Circ Desk"/>
    <m/>
  </r>
  <r>
    <x v="65"/>
    <n v="-1"/>
    <s v="UCLA Undergrad"/>
    <s v="Undergraduate"/>
    <d v="2023-03-24T00:00:00"/>
    <s v="CLICC-MM-0033"/>
    <s v="CLICC-MM"/>
    <s v="iPad"/>
    <s v="Device"/>
    <s v="CLICC Circ Desk"/>
    <s v="ITS iPad 143"/>
  </r>
  <r>
    <x v="65"/>
    <n v="-1"/>
    <s v="UCLA Undergrad"/>
    <s v="Undergraduate"/>
    <d v="2023-03-24T00:00:00"/>
    <s v="CLICC-MM-0054"/>
    <s v="CLICC-MM"/>
    <s v="iPad"/>
    <s v="Device"/>
    <s v="CLICC Circ Desk"/>
    <s v="ITS iPad 245"/>
  </r>
  <r>
    <x v="65"/>
    <n v="-1"/>
    <s v="UCLA Undergrad"/>
    <s v="Undergraduate"/>
    <d v="2023-03-24T00:00:00"/>
    <s v="CLICC-MM-0124"/>
    <s v="CLICC-MM"/>
    <s v="iPad"/>
    <s v="Device"/>
    <s v="CLICC Circ Desk"/>
    <s v="ITS iPad 257"/>
  </r>
  <r>
    <x v="65"/>
    <n v="-1"/>
    <s v="UCLA Undergrad"/>
    <s v="Undergraduate"/>
    <d v="2023-03-24T00:00:00"/>
    <s v="CLICC-MM-0213"/>
    <s v="CLICC-MM"/>
    <s v="iPad"/>
    <s v="Device"/>
    <s v="CLICC Circ Desk"/>
    <s v="ITS iPad 33"/>
  </r>
  <r>
    <x v="65"/>
    <n v="-1"/>
    <s v="UCLA Undergrad"/>
    <s v="Undergraduate"/>
    <d v="2023-03-24T00:00:00"/>
    <s v="HP-022"/>
    <s v="HP"/>
    <s v="HP Laptop"/>
    <s v="Device"/>
    <s v="CLICC Circ Desk"/>
    <s v="WL-BCR-12"/>
  </r>
  <r>
    <x v="65"/>
    <n v="-1"/>
    <s v="UCLA Undergrad"/>
    <s v="Undergraduate"/>
    <d v="2023-03-24T00:00:00"/>
    <s v="HP101"/>
    <s v="HP"/>
    <s v="HP Laptop"/>
    <s v="Device"/>
    <s v="CLICC Circ Desk"/>
    <s v="WL-POW-10"/>
  </r>
  <r>
    <x v="65"/>
    <n v="-1"/>
    <s v="UCLA Undergrad"/>
    <s v="Undergraduate"/>
    <d v="2023-03-24T00:00:00"/>
    <s v="HP125"/>
    <s v="HP"/>
    <s v="HP Laptop"/>
    <s v="Device"/>
    <s v="CLICC Circ Desk"/>
    <s v="WL-PC2-14"/>
  </r>
  <r>
    <x v="65"/>
    <n v="-1"/>
    <s v="UCLA Undergrad"/>
    <s v="Undergraduate"/>
    <d v="2023-03-24T00:00:00"/>
    <s v="HP151"/>
    <s v="HP"/>
    <s v="HP Laptop"/>
    <s v="Device"/>
    <s v="CLICC Circ Desk"/>
    <s v="WL-LTL-05"/>
  </r>
  <r>
    <x v="65"/>
    <n v="-1"/>
    <s v="UCLA Undergrad"/>
    <s v="Undergraduate"/>
    <d v="2023-03-24T00:00:00"/>
    <s v="HP160"/>
    <s v="HP"/>
    <s v="HP Laptop"/>
    <s v="Device"/>
    <s v="CLICC Circ Desk"/>
    <s v="WL-LAB-09"/>
  </r>
  <r>
    <x v="65"/>
    <n v="1853753750006530"/>
    <s v="UCLA Staff"/>
    <s v="Staff"/>
    <d v="2023-03-24T00:00:00"/>
    <s v="HP157"/>
    <s v="HP"/>
    <s v="HP Laptop"/>
    <s v="Device"/>
    <s v="CLICC Circ Desk"/>
    <s v="WL-LAB-06"/>
  </r>
  <r>
    <x v="65"/>
    <n v="5543148710006530"/>
    <s v="UCLA Graduate"/>
    <s v="Graduate"/>
    <d v="2023-03-31T00:00:00"/>
    <s v="CBK388"/>
    <s v="CBK"/>
    <s v="ChromeBook"/>
    <s v="Device"/>
    <s v="CLICC Circ Desk"/>
    <s v="CBK-CLICC-139"/>
  </r>
  <r>
    <x v="65"/>
    <n v="5552381470006530"/>
    <s v="UCLA Staff"/>
    <s v="Staff"/>
    <d v="2023-03-24T00:00:00"/>
    <s v="CBK-103"/>
    <s v="CBK"/>
    <s v="ChromeBook"/>
    <s v="Device"/>
    <s v="CLICC Circ Desk"/>
    <s v="CBCR-24"/>
  </r>
  <r>
    <x v="65"/>
    <n v="5555328200006530"/>
    <s v="UCLA Graduate"/>
    <s v="Graduate"/>
    <d v="2023-03-30T00:00:00"/>
    <s v="CBK222"/>
    <s v="CBK"/>
    <s v="ChromeBook"/>
    <s v="Device"/>
    <s v="SEL Boelter Circ Desk"/>
    <s v="CBK-BOE-13"/>
  </r>
  <r>
    <x v="65"/>
    <n v="5555625590006530"/>
    <s v="UCLA Graduate"/>
    <s v="Graduate"/>
    <d v="2023-03-31T00:00:00"/>
    <s v="CLICC-MM-0073"/>
    <s v="CLICC-MM"/>
    <s v="iPad"/>
    <s v="Device"/>
    <s v="CLICC Circ Desk"/>
    <s v="ITS iPad 124"/>
  </r>
  <r>
    <x v="65"/>
    <n v="5559171430006530"/>
    <s v="UCLA Undergrad"/>
    <s v="Undergraduate"/>
    <d v="2023-03-24T00:00:00"/>
    <s v="FAC906"/>
    <s v="FAC"/>
    <s v="iPad"/>
    <s v="Device"/>
    <s v="CLICC Circ Desk"/>
    <s v="ITS iPad 294"/>
  </r>
  <r>
    <x v="65"/>
    <n v="5560016120006530"/>
    <s v="UCLA Undergrad"/>
    <s v="Undergraduate"/>
    <d v="2023-03-17T00:00:00"/>
    <s v="IPHONE66"/>
    <s v="IPHONE"/>
    <s v="IPHONE"/>
    <s v="Charger"/>
    <s v="Default Circulation Desk"/>
    <m/>
  </r>
  <r>
    <x v="65"/>
    <n v="5561767560006530"/>
    <s v="UCLA Graduate"/>
    <s v="Graduate"/>
    <d v="2023-03-24T00:00:00"/>
    <s v="CBK-094"/>
    <s v="CBK"/>
    <s v="ChromeBook"/>
    <s v="Device"/>
    <s v="CLICC Circ Desk"/>
    <s v="CYRL-20"/>
  </r>
  <r>
    <x v="65"/>
    <n v="5564681230006530"/>
    <s v="UCLA Undergrad"/>
    <s v="Undergraduate"/>
    <d v="2023-03-24T00:00:00"/>
    <s v="CLICC-ML-2041"/>
    <s v="CLICC-ML"/>
    <s v="MacBook"/>
    <s v="Device"/>
    <s v="CLICC Circ Desk"/>
    <s v="CLICC-ML-2041"/>
  </r>
  <r>
    <x v="65"/>
    <n v="5569117780006530"/>
    <s v="UCLA Undergrad"/>
    <s v="Undergraduate"/>
    <d v="2023-03-17T00:00:00"/>
    <s v="MACCHRG35"/>
    <s v="MACCHRG"/>
    <s v="MACCHRG"/>
    <s v="Charger"/>
    <s v="SEL Boelter Circ Desk"/>
    <s v="MAGT-BOE-04"/>
  </r>
  <r>
    <x v="65"/>
    <n v="5569989650006530"/>
    <s v="UCLA Undergrad"/>
    <s v="Undergraduate"/>
    <d v="2023-03-31T00:00:00"/>
    <s v="CLICC-ML-0008"/>
    <s v="CLICC-ML"/>
    <s v="MacBook"/>
    <s v="Device"/>
    <s v="CLICC Circ Desk"/>
    <s v="ITS MacBook 68"/>
  </r>
  <r>
    <x v="65"/>
    <n v="6199957510006530"/>
    <s v="UCLA Graduate"/>
    <s v="Graduate"/>
    <d v="2023-03-30T00:00:00"/>
    <s v="CLICC-MM-0155"/>
    <s v="CLICC-MM"/>
    <s v="iPad"/>
    <s v="Device"/>
    <s v="CLICC Circ Desk"/>
    <s v="ITS iPad 12"/>
  </r>
  <r>
    <x v="65"/>
    <n v="6200336170006530"/>
    <s v="UCLA Graduate"/>
    <s v="Graduate"/>
    <d v="2023-03-31T00:00:00"/>
    <s v="HP058"/>
    <s v="HP"/>
    <s v="HP Laptop"/>
    <s v="Device"/>
    <s v="CLICC Circ Desk"/>
    <s v="WL-YRL-08"/>
  </r>
  <r>
    <x v="65"/>
    <n v="6201523880006530"/>
    <s v="UCLA Undergrad"/>
    <s v="Undergraduate"/>
    <d v="2023-03-29T00:00:00"/>
    <s v="CLICC-MM-0206"/>
    <s v="CLICC-MM"/>
    <s v="iPad"/>
    <s v="Device"/>
    <s v="CLICC Circ Desk"/>
    <s v="ITS iPad 73"/>
  </r>
  <r>
    <x v="65"/>
    <n v="9283569650006530"/>
    <s v="UCLA Undergrad"/>
    <s v="Undergraduate"/>
    <d v="2023-03-31T00:00:00"/>
    <s v="CLICC-ML-0132"/>
    <s v="CLICC-ML"/>
    <s v="MacBook"/>
    <s v="Device"/>
    <s v="CLICC Circ Desk"/>
    <s v="ITS MacBook 29"/>
  </r>
  <r>
    <x v="65"/>
    <n v="9401854740006530"/>
    <s v="UCLA Graduate"/>
    <s v="Graduate"/>
    <d v="2023-03-31T00:00:00"/>
    <s v="CLICC-ML-2018"/>
    <s v="CLICC-ML"/>
    <s v="MacBook"/>
    <s v="Device"/>
    <s v="CLICC Circ Desk"/>
    <s v="CLICC-ML-2018"/>
  </r>
  <r>
    <x v="65"/>
    <n v="9403442510006530"/>
    <s v="UCLA Graduate"/>
    <s v="Graduate"/>
    <d v="2023-03-31T00:00:00"/>
    <s v="CBK199"/>
    <s v="CBK"/>
    <s v="ChromeBook"/>
    <s v="Device"/>
    <s v="Biomed Circ Desk"/>
    <s v="CBK-BIO-10"/>
  </r>
  <r>
    <x v="65"/>
    <n v="9403799620006530"/>
    <s v="UCLA Undergrad"/>
    <s v="Undergraduate"/>
    <d v="2023-03-31T00:00:00"/>
    <s v="CLICC-MM-0047"/>
    <s v="CLICC-MM"/>
    <s v="iPad"/>
    <s v="Device"/>
    <s v="CLICC Circ Desk"/>
    <s v="ITS iPad 28"/>
  </r>
  <r>
    <x v="65"/>
    <n v="9407394660006530"/>
    <s v="UCLA Graduate"/>
    <s v="Graduate"/>
    <d v="2023-03-17T00:00:00"/>
    <s v="HP076C"/>
    <s v="HPUSBC"/>
    <s v="HPUSBC"/>
    <s v="Charger"/>
    <s v="Management Circ Desk"/>
    <s v="CLICC RC Classrooms HP Charger 76"/>
  </r>
  <r>
    <x v="65"/>
    <n v="9408459560006530"/>
    <s v="UCLA Undergrad"/>
    <s v="Undergraduate"/>
    <d v="2023-03-24T00:00:00"/>
    <s v="CLICC-ML-0118"/>
    <s v="CLICC-ML"/>
    <s v="MacBook"/>
    <s v="Device"/>
    <s v="CLICC Circ Desk"/>
    <s v="ITS MacBook 150"/>
  </r>
  <r>
    <x v="65"/>
    <n v="9408521370006530"/>
    <s v="UCLA Graduate"/>
    <s v="Graduate"/>
    <d v="2023-03-31T00:00:00"/>
    <s v="CLICC-MM-0072"/>
    <s v="CLICC-MM"/>
    <s v="iPad"/>
    <s v="Device"/>
    <s v="CLICC Circ Desk"/>
    <s v="ITS iPad 252"/>
  </r>
  <r>
    <x v="65"/>
    <n v="1.26320083700065E+16"/>
    <s v="UCLA Staff"/>
    <s v="Staff"/>
    <d v="2023-03-24T00:00:00"/>
    <s v="CLICC-MM-0068"/>
    <s v="CLICC-MM"/>
    <s v="iPad"/>
    <s v="Device"/>
    <s v="CLICC Circ Desk"/>
    <s v="ITS iPad 92"/>
  </r>
  <r>
    <x v="66"/>
    <n v="-1"/>
    <s v="UCLA Academic"/>
    <s v="Academic"/>
    <d v="2023-03-24T00:00:00"/>
    <s v="CBK413"/>
    <s v="CBK"/>
    <s v="ChromeBook"/>
    <s v="Device"/>
    <s v="CLICC Circ Desk"/>
    <s v="CBK-CLICC-164"/>
  </r>
  <r>
    <x v="66"/>
    <n v="-1"/>
    <s v="UCLA Graduate"/>
    <s v="Graduate"/>
    <d v="2023-03-18T00:00:00"/>
    <s v="IPHONE42"/>
    <s v="IPHONE"/>
    <s v="IPHONE"/>
    <s v="Charger"/>
    <s v="Default Circulation Desk"/>
    <s v="IPH-LOC-04"/>
  </r>
  <r>
    <x v="66"/>
    <n v="-1"/>
    <s v="UCLA Graduate"/>
    <s v="Graduate"/>
    <d v="2023-03-25T00:00:00"/>
    <s v="CBK344"/>
    <s v="CBK"/>
    <s v="ChromeBook"/>
    <s v="Device"/>
    <s v="Default Circulation Desk"/>
    <s v="CBK-CLICC-95"/>
  </r>
  <r>
    <x v="66"/>
    <n v="-1"/>
    <s v="UCLA Undergrad"/>
    <s v="Undergraduate"/>
    <d v="2023-03-18T00:00:00"/>
    <s v="HDMIC09"/>
    <s v="HDMIC"/>
    <s v="HDMIC"/>
    <s v="Cable"/>
    <s v="CLICC Circ Desk"/>
    <s v="HDMC-YRL-01"/>
  </r>
  <r>
    <x v="66"/>
    <n v="-1"/>
    <s v="UCLA Undergrad"/>
    <s v="Undergraduate"/>
    <d v="2023-03-18T00:00:00"/>
    <s v="HDST15"/>
    <s v="HDST"/>
    <s v="Headphones"/>
    <s v="Accessory"/>
    <s v="CLICC Circ Desk"/>
    <s v="HDS-POW-04"/>
  </r>
  <r>
    <x v="66"/>
    <n v="-1"/>
    <s v="UCLA Undergrad"/>
    <s v="Undergraduate"/>
    <d v="2023-03-18T00:00:00"/>
    <s v="IPHONE18"/>
    <s v="IPHONE"/>
    <s v="IPHONE"/>
    <s v="Charger"/>
    <s v="SEL Boelter Circ Desk"/>
    <s v="IPH-BOE-02"/>
  </r>
  <r>
    <x v="66"/>
    <n v="-1"/>
    <s v="UCLA Undergrad"/>
    <s v="Undergraduate"/>
    <d v="2023-03-18T00:00:00"/>
    <s v="IPHONE30"/>
    <s v="IPHONE"/>
    <s v="IPHONE"/>
    <s v="Charger"/>
    <s v="CLICC Circ Desk"/>
    <s v="IPH-YRL-06"/>
  </r>
  <r>
    <x v="66"/>
    <n v="-1"/>
    <s v="UCLA Undergrad"/>
    <s v="Undergraduate"/>
    <d v="2023-03-18T00:00:00"/>
    <s v="IPHONE33"/>
    <s v="IPHONE"/>
    <s v="IPHONE"/>
    <s v="Charger"/>
    <s v="CLICC Circ Desk"/>
    <s v="IPH-YRL-09"/>
  </r>
  <r>
    <x v="66"/>
    <n v="-1"/>
    <s v="UCLA Undergrad"/>
    <s v="Undergraduate"/>
    <d v="2023-03-18T00:00:00"/>
    <s v="IPHONE58"/>
    <s v="IPHONE"/>
    <s v="IPHONE"/>
    <s v="Charger"/>
    <s v="Biomed Circ Desk"/>
    <s v="IPH-BIO-02"/>
  </r>
  <r>
    <x v="66"/>
    <n v="-1"/>
    <s v="UCLA Undergrad"/>
    <s v="Undergraduate"/>
    <d v="2023-03-18T00:00:00"/>
    <s v="IPHONE73"/>
    <s v="IPHONE"/>
    <s v="IPHONE"/>
    <s v="Charger"/>
    <s v="Default Circulation Desk"/>
    <m/>
  </r>
  <r>
    <x v="66"/>
    <n v="-1"/>
    <s v="UCLA Undergrad"/>
    <s v="Undergraduate"/>
    <d v="2023-03-18T00:00:00"/>
    <s v="OMNI15"/>
    <s v="OMNI"/>
    <s v="OMNI"/>
    <s v="Charger"/>
    <s v="SEL Boelter Circ Desk"/>
    <s v="OMN-BOE-05"/>
  </r>
  <r>
    <x v="66"/>
    <n v="-1"/>
    <s v="UCLA Undergrad"/>
    <s v="Undergraduate"/>
    <d v="2023-03-18T00:00:00"/>
    <s v="UHDMI12"/>
    <s v="UHDMI"/>
    <s v="UHDMI"/>
    <s v="Cable"/>
    <s v="CLICC Circ Desk"/>
    <m/>
  </r>
  <r>
    <x v="66"/>
    <n v="-1"/>
    <s v="UCLA Undergrad"/>
    <s v="Undergraduate"/>
    <d v="2023-03-18T00:00:00"/>
    <s v="UVGA09"/>
    <s v="UVGA"/>
    <s v="UVGA"/>
    <s v="Cable"/>
    <s v="CLICC Circ Desk"/>
    <s v="UVGA-YRL-01"/>
  </r>
  <r>
    <x v="66"/>
    <n v="-1"/>
    <s v="UCLA Undergrad"/>
    <s v="Undergraduate"/>
    <d v="2023-03-18T00:00:00"/>
    <s v="WALLADPT05"/>
    <s v="WALLADPT"/>
    <s v="WALLADPT"/>
    <s v="Charger"/>
    <s v="SEL Boelter Circ Desk"/>
    <s v="ADP-BOE-03"/>
  </r>
  <r>
    <x v="66"/>
    <n v="-1"/>
    <s v="UCLA Undergrad"/>
    <s v="Undergraduate"/>
    <d v="2023-03-18T00:00:00"/>
    <s v="WALLADPT35"/>
    <s v="WALLADPT"/>
    <s v="WALLADPT"/>
    <s v="Charger"/>
    <s v="CLICC Circ Desk"/>
    <m/>
  </r>
  <r>
    <x v="66"/>
    <n v="-1"/>
    <s v="UCLA Undergrad"/>
    <s v="Undergraduate"/>
    <d v="2023-03-24T00:00:00"/>
    <s v="CBK029"/>
    <s v="CBK"/>
    <s v="ChromeBook"/>
    <s v="Device"/>
    <s v="Management Circ Desk"/>
    <s v="CBK-029"/>
  </r>
  <r>
    <x v="66"/>
    <n v="-1"/>
    <s v="UCLA Undergrad"/>
    <s v="Undergraduate"/>
    <d v="2023-03-24T00:00:00"/>
    <s v="CLICC-ML-0067"/>
    <s v="CLICC-ML"/>
    <s v="MacBook"/>
    <s v="Device"/>
    <s v="CLICC Circ Desk"/>
    <s v="ITS MacBook 121"/>
  </r>
  <r>
    <x v="66"/>
    <n v="-1"/>
    <s v="UCLA Undergrad"/>
    <s v="Undergraduate"/>
    <d v="2023-03-25T00:00:00"/>
    <s v="CBK082"/>
    <s v="CBK"/>
    <s v="ChromeBook"/>
    <s v="Device"/>
    <s v="Default Circulation Desk"/>
    <m/>
  </r>
  <r>
    <x v="66"/>
    <n v="-1"/>
    <s v="UCLA Undergrad"/>
    <s v="Undergraduate"/>
    <d v="2023-03-29T00:00:00"/>
    <s v="CBK-306"/>
    <s v="CBK"/>
    <s v="ChromeBook"/>
    <s v="Device"/>
    <s v="CLICC Circ Desk"/>
    <s v="CBK-CLICC-57"/>
  </r>
  <r>
    <x v="66"/>
    <n v="5558712510006530"/>
    <s v="UCLA Undergrad"/>
    <s v="Undergraduate"/>
    <d v="2023-03-22T00:00:00"/>
    <s v="HP-081"/>
    <s v="HP"/>
    <s v="HP Laptop"/>
    <s v="Device"/>
    <s v="CLICC Circ Desk"/>
    <s v="WL-RC2-11"/>
  </r>
  <r>
    <x v="66"/>
    <n v="5560832030006530"/>
    <s v="UCLA Undergrad"/>
    <s v="Undergraduate"/>
    <d v="2023-03-31T00:00:00"/>
    <s v="CLICC-ML-0039"/>
    <s v="CLICC-ML"/>
    <s v="MacBook"/>
    <s v="Device"/>
    <s v="CLICC Circ Desk"/>
    <s v="ITS MacBook 83"/>
  </r>
  <r>
    <x v="66"/>
    <n v="6200319070006530"/>
    <s v="UCLA Graduate"/>
    <s v="Graduate"/>
    <d v="2023-03-24T00:00:00"/>
    <s v="CLICC-ML-2097"/>
    <s v="CLICC-ML"/>
    <s v="MacBook"/>
    <s v="Device"/>
    <s v="CLICC Circ Desk"/>
    <s v="CLICC-ML-2097"/>
  </r>
  <r>
    <x v="66"/>
    <n v="9398370280006530"/>
    <s v="UCLA Undergrad"/>
    <s v="Undergraduate"/>
    <d v="2023-03-31T00:00:00"/>
    <s v="CLICC-ML-0091"/>
    <s v="CLICC-ML"/>
    <s v="MacBook"/>
    <s v="Device"/>
    <s v="CLICC Circ Desk"/>
    <s v="ITS MacBook 135"/>
  </r>
  <r>
    <x v="67"/>
    <n v="-1"/>
    <s v="UCLA Graduate"/>
    <s v="Graduate"/>
    <d v="2023-03-22T00:00:00"/>
    <s v="CALC09"/>
    <s v="CALC"/>
    <s v="CALC"/>
    <s v="Accessory"/>
    <s v="CLICC Circ Desk"/>
    <m/>
  </r>
  <r>
    <x v="67"/>
    <n v="-1"/>
    <s v="UCLA Graduate"/>
    <s v="Graduate"/>
    <d v="2023-03-26T00:00:00"/>
    <s v="CBK191"/>
    <s v="CBK"/>
    <s v="ChromeBook"/>
    <s v="Device"/>
    <s v="Biomed Circ Desk"/>
    <s v="CBK-BIO-02"/>
  </r>
  <r>
    <x v="67"/>
    <n v="-1"/>
    <s v="UCLA Graduate"/>
    <s v="Graduate"/>
    <d v="2023-03-26T00:00:00"/>
    <s v="CBK345"/>
    <s v="CBK"/>
    <s v="ChromeBook"/>
    <s v="Device"/>
    <s v="Default Circulation Desk"/>
    <s v="CBK-CLICC-96"/>
  </r>
  <r>
    <x v="67"/>
    <n v="-1"/>
    <s v="UCLA Graduate"/>
    <s v="Graduate"/>
    <d v="2023-03-26T00:00:00"/>
    <s v="CBK358"/>
    <s v="CBK"/>
    <s v="ChromeBook"/>
    <s v="Device"/>
    <s v="Default Circulation Desk"/>
    <s v="CBK-CLICC-109"/>
  </r>
  <r>
    <x v="67"/>
    <n v="-1"/>
    <s v="UCLA Undergrad"/>
    <s v="Undergraduate"/>
    <d v="2023-03-19T00:00:00"/>
    <s v="HDMIC15"/>
    <s v="HDMIC"/>
    <s v="HDMIC"/>
    <s v="Cable"/>
    <s v="CLICC Circ Desk"/>
    <s v="HDMC-YRL-07"/>
  </r>
  <r>
    <x v="67"/>
    <n v="-1"/>
    <s v="UCLA Undergrad"/>
    <s v="Undergraduate"/>
    <d v="2023-03-19T00:00:00"/>
    <s v="IPHONE46"/>
    <s v="IPHONE"/>
    <s v="IPHONE"/>
    <s v="Charger"/>
    <s v="CLICC Circ Desk"/>
    <s v="IPH-POW-02"/>
  </r>
  <r>
    <x v="67"/>
    <n v="-1"/>
    <s v="UCLA Undergrad"/>
    <s v="Undergraduate"/>
    <d v="2023-03-19T00:00:00"/>
    <s v="IPHONE58"/>
    <s v="IPHONE"/>
    <s v="IPHONE"/>
    <s v="Charger"/>
    <s v="Biomed Circ Desk"/>
    <s v="IPH-BIO-02"/>
  </r>
  <r>
    <x v="67"/>
    <n v="-1"/>
    <s v="UCLA Undergrad"/>
    <s v="Undergraduate"/>
    <d v="2023-03-19T00:00:00"/>
    <s v="MACUSBC09"/>
    <s v="MACUSBC"/>
    <s v="MACUSBC"/>
    <s v="Charger"/>
    <s v="CLICC Circ Desk"/>
    <s v="USBC-YRL-05"/>
  </r>
  <r>
    <x v="67"/>
    <n v="-1"/>
    <s v="UCLA Undergrad"/>
    <s v="Undergraduate"/>
    <d v="2023-03-19T00:00:00"/>
    <s v="MACUSBC12"/>
    <s v="MACUSBC"/>
    <s v="MACUSBC"/>
    <s v="Charger"/>
    <s v="Default Circulation Desk"/>
    <s v="USBC-LOC-01"/>
  </r>
  <r>
    <x v="67"/>
    <n v="-1"/>
    <s v="UCLA Undergrad"/>
    <s v="Undergraduate"/>
    <d v="2023-03-19T00:00:00"/>
    <s v="MACUSBC30"/>
    <s v="MACUSBC"/>
    <s v="MACUSBC"/>
    <s v="Charger"/>
    <s v="CLICC Circ Desk"/>
    <m/>
  </r>
  <r>
    <x v="67"/>
    <n v="-1"/>
    <s v="UCLA Undergrad"/>
    <s v="Undergraduate"/>
    <d v="2023-03-19T00:00:00"/>
    <s v="WALLADPT22"/>
    <s v="WALLADPT"/>
    <s v="WALLADPT"/>
    <s v="Charger"/>
    <s v="Biomed Circ Desk"/>
    <s v="ADP-BIO-06"/>
  </r>
  <r>
    <x v="67"/>
    <n v="-1"/>
    <s v="UCLA Undergrad"/>
    <s v="Undergraduate"/>
    <d v="2023-03-19T00:00:00"/>
    <s v="WALLADPT43"/>
    <s v="WALLADPT"/>
    <s v="WALLADPT"/>
    <s v="Charger"/>
    <s v="CLICC Circ Desk"/>
    <m/>
  </r>
  <r>
    <x v="67"/>
    <n v="-1"/>
    <s v="UCLA Undergrad"/>
    <s v="Undergraduate"/>
    <d v="2023-03-22T00:00:00"/>
    <s v="CALC06"/>
    <s v="CALC"/>
    <s v="CALC"/>
    <s v="Accessory"/>
    <s v="CLICC Circ Desk"/>
    <s v="CAL-POW-05"/>
  </r>
  <r>
    <x v="67"/>
    <n v="-1"/>
    <s v="UCLA Undergrad"/>
    <s v="Undergraduate"/>
    <d v="2023-03-22T00:00:00"/>
    <s v="CALC07"/>
    <s v="CALC"/>
    <s v="CALC"/>
    <s v="Accessory"/>
    <s v="CLICC Circ Desk"/>
    <s v="CAL-POW-06"/>
  </r>
  <r>
    <x v="67"/>
    <n v="-1"/>
    <s v="UCLA Undergrad"/>
    <s v="Undergraduate"/>
    <d v="2023-03-22T00:00:00"/>
    <s v="CALC10"/>
    <s v="CALC"/>
    <s v="CALC"/>
    <s v="Accessory"/>
    <s v="CLICC Circ Desk"/>
    <m/>
  </r>
  <r>
    <x v="67"/>
    <n v="-1"/>
    <s v="UCLA Undergrad"/>
    <s v="Undergraduate"/>
    <d v="2023-03-22T00:00:00"/>
    <s v="CALC11"/>
    <s v="CALC"/>
    <s v="CALC"/>
    <s v="Accessory"/>
    <s v="CLICC Circ Desk"/>
    <m/>
  </r>
  <r>
    <x v="67"/>
    <n v="-1"/>
    <s v="UCLA Undergrad"/>
    <s v="Undergraduate"/>
    <d v="2023-03-22T00:00:00"/>
    <s v="CALC13"/>
    <s v="CALC"/>
    <s v="CALC"/>
    <s v="Accessory"/>
    <s v="CLICC Circ Desk"/>
    <m/>
  </r>
  <r>
    <x v="67"/>
    <n v="-1"/>
    <s v="UCLA Undergrad"/>
    <s v="Undergraduate"/>
    <d v="2023-03-22T00:00:00"/>
    <s v="CALC24"/>
    <s v="CALC"/>
    <s v="CALC"/>
    <s v="Accessory"/>
    <s v="SEL Boelter Circ Desk"/>
    <m/>
  </r>
  <r>
    <x v="67"/>
    <n v="-1"/>
    <s v="UCLA Undergrad"/>
    <s v="Undergraduate"/>
    <d v="2023-03-24T00:00:00"/>
    <s v="CBK410"/>
    <s v="CBK"/>
    <s v="ChromeBook"/>
    <s v="Device"/>
    <s v="CLICC Circ Desk"/>
    <s v="CBK-CLICC-161"/>
  </r>
  <r>
    <x v="67"/>
    <n v="-1"/>
    <s v="UCLA Undergrad"/>
    <s v="Undergraduate"/>
    <d v="2023-03-24T00:00:00"/>
    <s v="CLICC-ML-0034"/>
    <s v="CLICC-ML"/>
    <s v="MacBook"/>
    <s v="Device"/>
    <s v="CLICC Circ Desk"/>
    <s v="ITS MacBook 63"/>
  </r>
  <r>
    <x v="67"/>
    <n v="-1"/>
    <s v="UCLA Undergrad"/>
    <s v="Undergraduate"/>
    <d v="2023-03-24T00:00:00"/>
    <s v="CLICC-ML-0100"/>
    <s v="CLICC-ML"/>
    <s v="MacBook"/>
    <s v="Device"/>
    <s v="CLICC Circ Desk"/>
    <s v="ITS MacBook 98"/>
  </r>
  <r>
    <x v="67"/>
    <n v="-1"/>
    <s v="UCLA Undergrad"/>
    <s v="Undergraduate"/>
    <d v="2023-03-24T00:00:00"/>
    <s v="CLICC-ML-0140"/>
    <s v="CLICC-ML"/>
    <s v="MacBook"/>
    <s v="Device"/>
    <s v="CLICC Circ Desk"/>
    <s v="ITS MacBook 80"/>
  </r>
  <r>
    <x v="67"/>
    <n v="-1"/>
    <s v="UCLA Undergrad"/>
    <s v="Undergraduate"/>
    <d v="2023-03-26T00:00:00"/>
    <s v="CBK196"/>
    <s v="CBK"/>
    <s v="ChromeBook"/>
    <s v="Device"/>
    <s v="Biomed Circ Desk"/>
    <s v="CBK-BIO-07"/>
  </r>
  <r>
    <x v="67"/>
    <n v="-1"/>
    <s v="UCLA Undergrad"/>
    <s v="Undergraduate"/>
    <d v="2023-03-26T00:00:00"/>
    <s v="CBK208"/>
    <s v="CBK"/>
    <s v="ChromeBook"/>
    <s v="Device"/>
    <s v="Biomed Circ Desk"/>
    <s v="CBK-BIO-19"/>
  </r>
  <r>
    <x v="67"/>
    <n v="-1"/>
    <s v="UCLA Undergrad"/>
    <s v="Undergraduate"/>
    <d v="2023-03-31T00:00:00"/>
    <s v="CLICC-ML-0041"/>
    <s v="CLICC-ML"/>
    <s v="MacBook"/>
    <s v="Device"/>
    <s v="CLICC Circ Desk"/>
    <s v="ITS MacBook 70"/>
  </r>
  <r>
    <x v="67"/>
    <n v="5561092670006530"/>
    <s v="UCLA Undergrad"/>
    <s v="Undergraduate"/>
    <d v="2023-03-31T00:00:00"/>
    <s v="CLICC-MM-0071"/>
    <s v="CLICC-MM"/>
    <s v="iPad"/>
    <s v="Device"/>
    <s v="CLICC Circ Desk"/>
    <s v="ITS iPad 228"/>
  </r>
  <r>
    <x v="67"/>
    <n v="5566592940006530"/>
    <s v="UCLA Undergrad"/>
    <s v="Undergraduate"/>
    <d v="2023-03-24T00:00:00"/>
    <s v="CBK-071"/>
    <s v="CBK"/>
    <s v="ChromeBook"/>
    <s v="Device"/>
    <s v="CLICC Circ Desk"/>
    <s v="CLTL-02"/>
  </r>
  <r>
    <x v="67"/>
    <n v="6200076860006530"/>
    <s v="UCLA Graduate"/>
    <s v="Graduate"/>
    <d v="2023-03-26T00:00:00"/>
    <s v="CBK190"/>
    <s v="CBK"/>
    <s v="ChromeBook"/>
    <s v="Device"/>
    <s v="Biomed Circ Desk"/>
    <s v="CBK-BIO-01"/>
  </r>
  <r>
    <x v="67"/>
    <n v="8921208310006530"/>
    <s v="UCLA Undergrad"/>
    <s v="Undergraduate"/>
    <d v="2023-03-30T00:00:00"/>
    <s v="CLICC-ML-0022"/>
    <s v="CLICC-ML"/>
    <s v="MacBook"/>
    <s v="Device"/>
    <s v="CLICC Circ Desk"/>
    <s v="ITS MacBook 39"/>
  </r>
  <r>
    <x v="67"/>
    <n v="9401740460006530"/>
    <s v="UCLA Undergrad"/>
    <s v="Undergraduate"/>
    <d v="2023-03-31T00:00:00"/>
    <s v="CLICC-ML-0104"/>
    <s v="CLICC-ML"/>
    <s v="MacBook"/>
    <s v="Device"/>
    <s v="CLICC Circ Desk"/>
    <s v="ITS MacBook 35"/>
  </r>
  <r>
    <x v="67"/>
    <n v="9403417480006530"/>
    <s v="UCLA Undergrad"/>
    <s v="Undergraduate"/>
    <d v="2023-03-22T00:00:00"/>
    <s v="CALC05"/>
    <s v="CALC"/>
    <s v="CALC"/>
    <s v="Accessory"/>
    <s v="CLICC Circ Desk"/>
    <s v="CAL-POW-04"/>
  </r>
  <r>
    <x v="67"/>
    <n v="9406379530006530"/>
    <s v="UCLA Undergrad"/>
    <s v="Undergraduate"/>
    <d v="2023-03-22T00:00:00"/>
    <s v="CALC30"/>
    <s v="CALC"/>
    <s v="CALC"/>
    <s v="Accessory"/>
    <s v="CLICC Circ Desk"/>
    <m/>
  </r>
  <r>
    <x v="67"/>
    <n v="9408190790006530"/>
    <s v="UCLA Undergrad"/>
    <s v="Undergraduate"/>
    <d v="2023-03-22T00:00:00"/>
    <s v="CALC08"/>
    <s v="CALC"/>
    <s v="CALC"/>
    <s v="Accessory"/>
    <s v="CLICC Circ Desk"/>
    <s v="CAL-POW-07"/>
  </r>
  <r>
    <x v="68"/>
    <n v="-1"/>
    <s v="External 10 - UCLA Alumni"/>
    <s v="Alumni"/>
    <d v="2023-03-20T00:00:00"/>
    <s v="MACCHRG67"/>
    <s v="MACCHRG"/>
    <s v="MACCHRG"/>
    <s v="Charger"/>
    <s v="Biomed Circ Desk"/>
    <s v="MAGT-BIO-06"/>
  </r>
  <r>
    <x v="68"/>
    <n v="-1"/>
    <s v="External 10 - UCLA Alumni"/>
    <s v="Alumni"/>
    <d v="2023-03-20T00:00:00"/>
    <s v="OLDMACCHRG24"/>
    <s v="OLDMACCHRG"/>
    <s v="OLDMACCHRG"/>
    <s v="Charger"/>
    <s v="Biomed Circ Desk"/>
    <s v="MAGL-BIO-05"/>
  </r>
  <r>
    <x v="68"/>
    <n v="-1"/>
    <s v="UCLA Academic"/>
    <s v="Academic"/>
    <d v="2023-03-20T00:00:00"/>
    <s v="IPHONE57"/>
    <s v="IPHONE"/>
    <s v="IPHONE"/>
    <s v="Charger"/>
    <s v="Biomed Circ Desk"/>
    <s v="IPH-BIO-01"/>
  </r>
  <r>
    <x v="68"/>
    <n v="-1"/>
    <s v="UCLA Academic"/>
    <s v="Academic"/>
    <d v="2023-03-20T00:00:00"/>
    <s v="WALLADPT20"/>
    <s v="WALLADPT"/>
    <s v="WALLADPT"/>
    <s v="Charger"/>
    <s v="Biomed Circ Desk"/>
    <s v="ADP-BIO-04"/>
  </r>
  <r>
    <x v="68"/>
    <n v="-1"/>
    <s v="UCLA Academic"/>
    <s v="Academic"/>
    <d v="2023-03-27T00:00:00"/>
    <s v="CBK-247"/>
    <s v="CBK"/>
    <s v="ChromeBook"/>
    <s v="Device"/>
    <s v="Music Circ Desk"/>
    <s v="CBK-MUS-08"/>
  </r>
  <r>
    <x v="68"/>
    <n v="-1"/>
    <s v="UCLA Academic"/>
    <s v="Academic"/>
    <d v="2023-03-27T00:00:00"/>
    <s v="CBK196"/>
    <s v="CBK"/>
    <s v="ChromeBook"/>
    <s v="Device"/>
    <s v="Biomed Circ Desk"/>
    <s v="CBK-BIO-07"/>
  </r>
  <r>
    <x v="68"/>
    <n v="-1"/>
    <s v="UCLA Graduate"/>
    <s v="Graduate"/>
    <d v="2023-03-20T00:00:00"/>
    <s v="HDST15"/>
    <s v="HDST"/>
    <s v="Headphones"/>
    <s v="Accessory"/>
    <s v="CLICC Circ Desk"/>
    <s v="HDS-POW-04"/>
  </r>
  <r>
    <x v="68"/>
    <n v="-1"/>
    <s v="UCLA Graduate"/>
    <s v="Graduate"/>
    <d v="2023-03-20T00:00:00"/>
    <s v="IPHONE27"/>
    <s v="IPHONE"/>
    <s v="IPHONE"/>
    <s v="Charger"/>
    <s v="CLICC Circ Desk"/>
    <s v="IPH-YRL-03"/>
  </r>
  <r>
    <x v="68"/>
    <n v="-1"/>
    <s v="UCLA Graduate"/>
    <s v="Graduate"/>
    <d v="2023-03-20T00:00:00"/>
    <s v="IPHONE31"/>
    <s v="IPHONE"/>
    <s v="IPHONE"/>
    <s v="Charger"/>
    <s v="CLICC Circ Desk"/>
    <s v="IPH-YRL-07"/>
  </r>
  <r>
    <x v="68"/>
    <n v="-1"/>
    <s v="UCLA Graduate"/>
    <s v="Graduate"/>
    <d v="2023-03-20T00:00:00"/>
    <s v="IPHONE54"/>
    <s v="IPHONE"/>
    <s v="IPHONE"/>
    <s v="Charger"/>
    <s v="CLICC Circ Desk"/>
    <s v="IPH-POW-10"/>
  </r>
  <r>
    <x v="68"/>
    <n v="-1"/>
    <s v="UCLA Graduate"/>
    <s v="Graduate"/>
    <d v="2023-03-20T00:00:00"/>
    <s v="IPHONE57"/>
    <s v="IPHONE"/>
    <s v="IPHONE"/>
    <s v="Charger"/>
    <s v="Biomed Circ Desk"/>
    <s v="IPH-BIO-01"/>
  </r>
  <r>
    <x v="68"/>
    <n v="-1"/>
    <s v="UCLA Graduate"/>
    <s v="Graduate"/>
    <d v="2023-03-20T00:00:00"/>
    <s v="IPHONE60"/>
    <s v="IPHONE"/>
    <s v="IPHONE"/>
    <s v="Charger"/>
    <s v="Biomed Circ Desk"/>
    <s v="IPH-BIO-04"/>
  </r>
  <r>
    <x v="68"/>
    <n v="-1"/>
    <s v="UCLA Graduate"/>
    <s v="Graduate"/>
    <d v="2023-03-20T00:00:00"/>
    <s v="MACCHRG67"/>
    <s v="MACCHRG"/>
    <s v="MACCHRG"/>
    <s v="Charger"/>
    <s v="Biomed Circ Desk"/>
    <s v="MAGT-BIO-06"/>
  </r>
  <r>
    <x v="68"/>
    <n v="-1"/>
    <s v="UCLA Graduate"/>
    <s v="Graduate"/>
    <d v="2023-03-20T00:00:00"/>
    <s v="MACUSBC25"/>
    <s v="MACUSBC"/>
    <s v="MACUSBC"/>
    <s v="Charger"/>
    <s v="CLICC Circ Desk"/>
    <s v="USBC-POW-08"/>
  </r>
  <r>
    <x v="68"/>
    <n v="-1"/>
    <s v="UCLA Graduate"/>
    <s v="Graduate"/>
    <d v="2023-03-20T00:00:00"/>
    <s v="MACUSBC30"/>
    <s v="MACUSBC"/>
    <s v="MACUSBC"/>
    <s v="Charger"/>
    <s v="CLICC Circ Desk"/>
    <m/>
  </r>
  <r>
    <x v="68"/>
    <n v="-1"/>
    <s v="UCLA Graduate"/>
    <s v="Graduate"/>
    <d v="2023-03-20T00:00:00"/>
    <s v="MSE09"/>
    <s v="MSE"/>
    <s v="Mouse"/>
    <s v="Accessory"/>
    <s v="CLICC Circ Desk"/>
    <m/>
  </r>
  <r>
    <x v="68"/>
    <n v="-1"/>
    <s v="UCLA Graduate"/>
    <s v="Graduate"/>
    <d v="2023-03-20T00:00:00"/>
    <s v="OLDMACCHRG21"/>
    <s v="OLDMACCHRG"/>
    <s v="OLDMACCHRG"/>
    <s v="Charger"/>
    <s v="Biomed Circ Desk"/>
    <s v="MAGL-BIO-02"/>
  </r>
  <r>
    <x v="68"/>
    <n v="-1"/>
    <s v="UCLA Graduate"/>
    <s v="Graduate"/>
    <d v="2023-03-20T00:00:00"/>
    <s v="WALLADPT35"/>
    <s v="WALLADPT"/>
    <s v="WALLADPT"/>
    <s v="Charger"/>
    <s v="CLICC Circ Desk"/>
    <m/>
  </r>
  <r>
    <x v="68"/>
    <n v="-1"/>
    <s v="UCLA Graduate"/>
    <s v="Graduate"/>
    <d v="2023-03-20T00:00:00"/>
    <s v="WALLADPT39"/>
    <s v="WALLADPT"/>
    <s v="WALLADPT"/>
    <s v="Charger"/>
    <s v="CLICC Circ Desk"/>
    <m/>
  </r>
  <r>
    <x v="68"/>
    <n v="-1"/>
    <s v="UCLA Graduate"/>
    <s v="Graduate"/>
    <d v="2023-03-20T00:00:00"/>
    <s v="WALLADPT41"/>
    <s v="WALLADPT"/>
    <s v="WALLADPT"/>
    <s v="Charger"/>
    <s v="CLICC Circ Desk"/>
    <m/>
  </r>
  <r>
    <x v="68"/>
    <n v="-1"/>
    <s v="UCLA Graduate"/>
    <s v="Graduate"/>
    <d v="2023-03-23T00:00:00"/>
    <s v="CALC16"/>
    <s v="CALC"/>
    <s v="CALC"/>
    <s v="Accessory"/>
    <s v="Biomed Circ Desk"/>
    <m/>
  </r>
  <r>
    <x v="68"/>
    <n v="-1"/>
    <s v="UCLA Graduate"/>
    <s v="Graduate"/>
    <d v="2023-03-27T00:00:00"/>
    <s v="CBK-320"/>
    <s v="CBK"/>
    <s v="ChromeBook"/>
    <s v="Device"/>
    <s v="CLICC Circ Desk"/>
    <s v="CBK-CLICC-71"/>
  </r>
  <r>
    <x v="68"/>
    <n v="-1"/>
    <s v="UCLA Graduate"/>
    <s v="Graduate"/>
    <d v="2023-03-27T00:00:00"/>
    <s v="CBK030"/>
    <s v="CBK"/>
    <s v="ChromeBook"/>
    <s v="Device"/>
    <s v="Management Circ Desk"/>
    <s v="CBK-030"/>
  </r>
  <r>
    <x v="68"/>
    <n v="-1"/>
    <s v="UCLA Graduate"/>
    <s v="Graduate"/>
    <d v="2023-03-27T00:00:00"/>
    <s v="CBK203"/>
    <s v="CBK"/>
    <s v="ChromeBook"/>
    <s v="Device"/>
    <s v="Biomed Circ Desk"/>
    <s v="CBK-BIO-14"/>
  </r>
  <r>
    <x v="68"/>
    <n v="-1"/>
    <s v="UCLA Graduate"/>
    <s v="Graduate"/>
    <d v="2023-03-27T00:00:00"/>
    <s v="CBK357"/>
    <s v="CBK"/>
    <s v="ChromeBook"/>
    <s v="Device"/>
    <s v="CLICC Circ Desk"/>
    <s v="CBK-CLICC-108"/>
  </r>
  <r>
    <x v="68"/>
    <n v="-1"/>
    <s v="UCLA Graduate"/>
    <s v="Graduate"/>
    <d v="2023-03-27T00:00:00"/>
    <s v="CBK390"/>
    <s v="CBK"/>
    <s v="ChromeBook"/>
    <s v="Device"/>
    <s v="Default Circulation Desk"/>
    <s v="CBK-CLICC-141"/>
  </r>
  <r>
    <x v="68"/>
    <n v="-1"/>
    <s v="UCLA Graduate"/>
    <s v="Graduate"/>
    <d v="2023-03-27T00:00:00"/>
    <s v="CLICC-MM-0117"/>
    <s v="CLICC-MM"/>
    <s v="iPad"/>
    <s v="Device"/>
    <s v="CLICC Circ Desk"/>
    <s v="ITS iPad 249"/>
  </r>
  <r>
    <x v="68"/>
    <n v="-1"/>
    <s v="UCLA Mgmt PhD"/>
    <s v="Graduate"/>
    <d v="2023-03-27T00:00:00"/>
    <s v="CLICC-MM-084"/>
    <s v="CLICC-MM"/>
    <s v="iPad"/>
    <s v="Device"/>
    <s v="CLICC Circ Desk"/>
    <m/>
  </r>
  <r>
    <x v="68"/>
    <n v="-1"/>
    <s v="UCLA Mgmt PhD"/>
    <s v="Graduate"/>
    <d v="2023-03-27T00:00:00"/>
    <s v="FAC635"/>
    <s v="FAC"/>
    <s v="iPad"/>
    <s v="Device"/>
    <s v="CLICC Circ Desk"/>
    <s v="ITS iPad 235"/>
  </r>
  <r>
    <x v="68"/>
    <n v="-1"/>
    <s v="UCLA Music Grad"/>
    <s v="Graduate"/>
    <d v="2023-03-20T00:00:00"/>
    <s v="CBK-242"/>
    <s v="CBK"/>
    <s v="ChromeBook"/>
    <s v="Device"/>
    <s v="Music Circ Desk"/>
    <s v="CBK-MUS-03"/>
  </r>
  <r>
    <x v="68"/>
    <n v="-1"/>
    <s v="UCLA Music Grad"/>
    <s v="Graduate"/>
    <d v="2023-03-20T00:00:00"/>
    <s v="CBK-243"/>
    <s v="CBK"/>
    <s v="ChromeBook"/>
    <s v="Device"/>
    <s v="Music Circ Desk"/>
    <s v="CBK-MUS-04"/>
  </r>
  <r>
    <x v="68"/>
    <n v="-1"/>
    <s v="UCLA Music Grad"/>
    <s v="Graduate"/>
    <d v="2023-03-20T00:00:00"/>
    <s v="CBK-245"/>
    <s v="CBK"/>
    <s v="ChromeBook"/>
    <s v="Device"/>
    <s v="Music Circ Desk"/>
    <s v="CBK-MUS-06"/>
  </r>
  <r>
    <x v="68"/>
    <n v="-1"/>
    <s v="UCLA Music Grad"/>
    <s v="Graduate"/>
    <d v="2023-03-20T00:00:00"/>
    <s v="CBK-248"/>
    <s v="CBK"/>
    <s v="ChromeBook"/>
    <s v="Device"/>
    <s v="Music Circ Desk"/>
    <s v="CBK-MUS-09"/>
  </r>
  <r>
    <x v="68"/>
    <n v="-1"/>
    <s v="UCLA Music Grad"/>
    <s v="Graduate"/>
    <d v="2023-03-20T00:00:00"/>
    <s v="OMNI24"/>
    <s v="OMNI"/>
    <s v="OMNI"/>
    <s v="Charger"/>
    <s v="Music Circ Desk"/>
    <s v="OMN-MUS-04"/>
  </r>
  <r>
    <x v="68"/>
    <n v="-1"/>
    <s v="UCLA Music Grad"/>
    <s v="Graduate"/>
    <d v="2023-03-21T00:00:00"/>
    <s v="CBK-247"/>
    <s v="CBK"/>
    <s v="ChromeBook"/>
    <s v="Device"/>
    <s v="Music Circ Desk"/>
    <s v="CBK-MUS-08"/>
  </r>
  <r>
    <x v="68"/>
    <n v="-1"/>
    <s v="UCLA Staff"/>
    <s v="Staff"/>
    <d v="2023-03-20T00:00:00"/>
    <s v="IPHONE58"/>
    <s v="IPHONE"/>
    <s v="IPHONE"/>
    <s v="Charger"/>
    <s v="Biomed Circ Desk"/>
    <s v="IPH-BIO-02"/>
  </r>
  <r>
    <x v="68"/>
    <n v="-1"/>
    <s v="UCLA Staff"/>
    <s v="Staff"/>
    <d v="2023-03-20T00:00:00"/>
    <s v="WALLADPT22"/>
    <s v="WALLADPT"/>
    <s v="WALLADPT"/>
    <s v="Charger"/>
    <s v="Biomed Circ Desk"/>
    <s v="ADP-BIO-06"/>
  </r>
  <r>
    <x v="68"/>
    <n v="-1"/>
    <s v="UCLA Staff"/>
    <s v="Staff"/>
    <d v="2023-03-27T00:00:00"/>
    <s v="CBK082"/>
    <s v="CBK"/>
    <s v="ChromeBook"/>
    <s v="Device"/>
    <s v="CLICC Circ Desk"/>
    <m/>
  </r>
  <r>
    <x v="68"/>
    <n v="-1"/>
    <s v="UCLA Undergrad"/>
    <s v="Undergraduate"/>
    <d v="2023-03-20T00:00:00"/>
    <s v="ANKER07"/>
    <s v="ANKER"/>
    <s v="ANKER"/>
    <s v="Charger"/>
    <s v="CLICC Circ Desk"/>
    <m/>
  </r>
  <r>
    <x v="68"/>
    <n v="-1"/>
    <s v="UCLA Undergrad"/>
    <s v="Undergraduate"/>
    <d v="2023-03-20T00:00:00"/>
    <s v="HDMIC13"/>
    <s v="HDMIC"/>
    <s v="HDMIC"/>
    <s v="Cable"/>
    <s v="CLICC Circ Desk"/>
    <s v="HDMC-YRL-05"/>
  </r>
  <r>
    <x v="68"/>
    <n v="-1"/>
    <s v="UCLA Undergrad"/>
    <s v="Undergraduate"/>
    <d v="2023-03-20T00:00:00"/>
    <s v="HDST30"/>
    <s v="HDST"/>
    <s v="Headphones"/>
    <s v="Accessory"/>
    <s v="CLICC Circ Desk"/>
    <m/>
  </r>
  <r>
    <x v="68"/>
    <n v="-1"/>
    <s v="UCLA Undergrad"/>
    <s v="Undergraduate"/>
    <d v="2023-03-20T00:00:00"/>
    <s v="HPUSBC01"/>
    <s v="HPUSBC"/>
    <s v="HPUSBC"/>
    <s v="Charger"/>
    <s v="SEL Boelter Circ Desk"/>
    <s v="HPUS-BOE-01"/>
  </r>
  <r>
    <x v="68"/>
    <n v="-1"/>
    <s v="UCLA Undergrad"/>
    <s v="Undergraduate"/>
    <d v="2023-03-20T00:00:00"/>
    <s v="HPUSBC10"/>
    <s v="HPUSBC"/>
    <s v="HPUSBC"/>
    <s v="Charger"/>
    <s v="SEL Boelter Circ Desk"/>
    <m/>
  </r>
  <r>
    <x v="68"/>
    <n v="-1"/>
    <s v="UCLA Undergrad"/>
    <s v="Undergraduate"/>
    <d v="2023-03-20T00:00:00"/>
    <s v="IPHONE22"/>
    <s v="IPHONE"/>
    <s v="IPHONE"/>
    <s v="Charger"/>
    <s v="SEL Boelter Circ Desk"/>
    <s v="IPH-BOE-06"/>
  </r>
  <r>
    <x v="68"/>
    <n v="-1"/>
    <s v="UCLA Undergrad"/>
    <s v="Undergraduate"/>
    <d v="2023-03-20T00:00:00"/>
    <s v="IPHONE34"/>
    <s v="IPHONE"/>
    <s v="IPHONE"/>
    <s v="Charger"/>
    <s v="CLICC Circ Desk"/>
    <s v="IPH-YRL-10"/>
  </r>
  <r>
    <x v="68"/>
    <n v="-1"/>
    <s v="UCLA Undergrad"/>
    <s v="Undergraduate"/>
    <d v="2023-03-20T00:00:00"/>
    <s v="IPHONE39"/>
    <s v="IPHONE"/>
    <s v="IPHONE"/>
    <s v="Charger"/>
    <s v="Default Circulation Desk"/>
    <m/>
  </r>
  <r>
    <x v="68"/>
    <n v="-1"/>
    <s v="UCLA Undergrad"/>
    <s v="Undergraduate"/>
    <d v="2023-03-20T00:00:00"/>
    <s v="IPHONE52"/>
    <s v="IPHONE"/>
    <s v="IPHONE"/>
    <s v="Charger"/>
    <s v="CLICC Circ Desk"/>
    <s v="IPH-POW-08"/>
  </r>
  <r>
    <x v="68"/>
    <n v="-1"/>
    <s v="UCLA Undergrad"/>
    <s v="Undergraduate"/>
    <d v="2023-03-20T00:00:00"/>
    <s v="IPHONE54"/>
    <s v="IPHONE"/>
    <s v="IPHONE"/>
    <s v="Charger"/>
    <s v="CLICC Circ Desk"/>
    <s v="IPH-POW-10"/>
  </r>
  <r>
    <x v="68"/>
    <n v="-1"/>
    <s v="UCLA Undergrad"/>
    <s v="Undergraduate"/>
    <d v="2023-03-20T00:00:00"/>
    <s v="IPHONE60"/>
    <s v="IPHONE"/>
    <s v="IPHONE"/>
    <s v="Charger"/>
    <s v="Biomed Circ Desk"/>
    <s v="IPH-BIO-04"/>
  </r>
  <r>
    <x v="68"/>
    <n v="-1"/>
    <s v="UCLA Undergrad"/>
    <s v="Undergraduate"/>
    <d v="2023-03-20T00:00:00"/>
    <s v="MACCHRG58"/>
    <s v="MACCHRG"/>
    <s v="MACCHRG"/>
    <s v="Charger"/>
    <s v="CLICC Circ Desk"/>
    <s v="MAGT-POW-12"/>
  </r>
  <r>
    <x v="68"/>
    <n v="-1"/>
    <s v="UCLA Undergrad"/>
    <s v="Undergraduate"/>
    <d v="2023-03-20T00:00:00"/>
    <s v="MACUSBC06"/>
    <s v="MACUSBC"/>
    <s v="MACUSBC"/>
    <s v="Charger"/>
    <s v="CLICC Circ Desk"/>
    <s v="USBC-YRL-02"/>
  </r>
  <r>
    <x v="68"/>
    <n v="-1"/>
    <s v="UCLA Undergrad"/>
    <s v="Undergraduate"/>
    <d v="2023-03-20T00:00:00"/>
    <s v="MACUSBC25"/>
    <s v="MACUSBC"/>
    <s v="MACUSBC"/>
    <s v="Charger"/>
    <s v="CLICC Circ Desk"/>
    <s v="USBC-POW-08"/>
  </r>
  <r>
    <x v="68"/>
    <n v="-1"/>
    <s v="UCLA Undergrad"/>
    <s v="Undergraduate"/>
    <d v="2023-03-20T00:00:00"/>
    <s v="MACUSBC30"/>
    <s v="MACUSBC"/>
    <s v="MACUSBC"/>
    <s v="Charger"/>
    <s v="CLICC Circ Desk"/>
    <m/>
  </r>
  <r>
    <x v="68"/>
    <n v="-1"/>
    <s v="UCLA Undergrad"/>
    <s v="Undergraduate"/>
    <d v="2023-03-20T00:00:00"/>
    <s v="OMNI04"/>
    <s v="OMNI"/>
    <s v="OMNI"/>
    <s v="Charger"/>
    <s v="Biomed Circ Desk"/>
    <s v="OMN-BIO-04"/>
  </r>
  <r>
    <x v="68"/>
    <n v="-1"/>
    <s v="UCLA Undergrad"/>
    <s v="Undergraduate"/>
    <d v="2023-03-20T00:00:00"/>
    <s v="OMNI15"/>
    <s v="OMNI"/>
    <s v="OMNI"/>
    <s v="Charger"/>
    <s v="SEL Boelter Circ Desk"/>
    <s v="OMN-BOE-05"/>
  </r>
  <r>
    <x v="68"/>
    <n v="-1"/>
    <s v="UCLA Undergrad"/>
    <s v="Undergraduate"/>
    <d v="2023-03-20T00:00:00"/>
    <s v="OMNI20"/>
    <s v="OMNI"/>
    <s v="OMNI"/>
    <s v="Charger"/>
    <s v="SEL Boelter Circ Desk"/>
    <s v="OMN-BOE-10"/>
  </r>
  <r>
    <x v="68"/>
    <n v="-1"/>
    <s v="UCLA Undergrad"/>
    <s v="Undergraduate"/>
    <d v="2023-03-20T00:00:00"/>
    <s v="OMNI42"/>
    <s v="OMNI"/>
    <s v="OMNI"/>
    <s v="Charger"/>
    <s v="CLICC Circ Desk"/>
    <m/>
  </r>
  <r>
    <x v="68"/>
    <n v="-1"/>
    <s v="UCLA Undergrad"/>
    <s v="Undergraduate"/>
    <d v="2023-03-20T00:00:00"/>
    <s v="OMNI44"/>
    <s v="OMNI"/>
    <s v="OMNI"/>
    <s v="Charger"/>
    <s v="CLICC Circ Desk"/>
    <m/>
  </r>
  <r>
    <x v="68"/>
    <n v="-1"/>
    <s v="UCLA Undergrad"/>
    <s v="Undergraduate"/>
    <d v="2023-03-20T00:00:00"/>
    <s v="UVGA14"/>
    <s v="UVGA"/>
    <s v="UVGA"/>
    <s v="Cable"/>
    <s v="CLICC Circ Desk"/>
    <m/>
  </r>
  <r>
    <x v="68"/>
    <n v="-1"/>
    <s v="UCLA Undergrad"/>
    <s v="Undergraduate"/>
    <d v="2023-03-20T00:00:00"/>
    <s v="UVGA20"/>
    <s v="UVGA"/>
    <s v="UVGA"/>
    <s v="Cable"/>
    <s v="CLICC Circ Desk"/>
    <m/>
  </r>
  <r>
    <x v="68"/>
    <n v="-1"/>
    <s v="UCLA Undergrad"/>
    <s v="Undergraduate"/>
    <d v="2023-03-20T00:00:00"/>
    <s v="VGAC28"/>
    <s v="VGAC"/>
    <s v="VGA Cable"/>
    <s v="Cable"/>
    <s v="CLICC Circ Desk"/>
    <s v="VGAC-POW-04"/>
  </r>
  <r>
    <x v="68"/>
    <n v="-1"/>
    <s v="UCLA Undergrad"/>
    <s v="Undergraduate"/>
    <d v="2023-03-20T00:00:00"/>
    <s v="WALLADPT21"/>
    <s v="WALLADPT"/>
    <s v="WALLADPT"/>
    <s v="Charger"/>
    <s v="Biomed Circ Desk"/>
    <s v="ADP-BIO-05"/>
  </r>
  <r>
    <x v="68"/>
    <n v="-1"/>
    <s v="UCLA Undergrad"/>
    <s v="Undergraduate"/>
    <d v="2023-03-20T00:00:00"/>
    <s v="WALLADPT41"/>
    <s v="WALLADPT"/>
    <s v="WALLADPT"/>
    <s v="Charger"/>
    <s v="CLICC Circ Desk"/>
    <m/>
  </r>
  <r>
    <x v="68"/>
    <n v="-1"/>
    <s v="UCLA Undergrad"/>
    <s v="Undergraduate"/>
    <d v="2023-03-20T00:00:00"/>
    <s v="WALLADPT44"/>
    <s v="WALLADPT"/>
    <s v="WALLADPT"/>
    <s v="Charger"/>
    <s v="CLICC Circ Desk"/>
    <m/>
  </r>
  <r>
    <x v="68"/>
    <n v="-1"/>
    <s v="UCLA Undergrad"/>
    <s v="Undergraduate"/>
    <d v="2023-03-20T00:00:00"/>
    <s v="WALLADPT46"/>
    <s v="WALLADPT"/>
    <s v="WALLADPT"/>
    <s v="Charger"/>
    <s v="CLICC Circ Desk"/>
    <m/>
  </r>
  <r>
    <x v="68"/>
    <n v="-1"/>
    <s v="UCLA Undergrad"/>
    <s v="Undergraduate"/>
    <d v="2023-03-20T00:00:00"/>
    <s v="WALLADPT47"/>
    <s v="WALLADPT"/>
    <s v="WALLADPT"/>
    <s v="Charger"/>
    <s v="CLICC Circ Desk"/>
    <m/>
  </r>
  <r>
    <x v="68"/>
    <n v="-1"/>
    <s v="UCLA Undergrad"/>
    <s v="Undergraduate"/>
    <d v="2023-03-23T00:00:00"/>
    <s v="CALC02"/>
    <s v="CALC"/>
    <s v="CALC"/>
    <s v="Accessory"/>
    <s v="CLICC Circ Desk"/>
    <s v="CAL-POW-01"/>
  </r>
  <r>
    <x v="68"/>
    <n v="-1"/>
    <s v="UCLA Undergrad"/>
    <s v="Undergraduate"/>
    <d v="2023-03-23T00:00:00"/>
    <s v="CALC03"/>
    <s v="CALC"/>
    <s v="CALC"/>
    <s v="Accessory"/>
    <s v="CLICC Circ Desk"/>
    <s v="CAL-POW-02"/>
  </r>
  <r>
    <x v="68"/>
    <n v="-1"/>
    <s v="UCLA Undergrad"/>
    <s v="Undergraduate"/>
    <d v="2023-03-23T00:00:00"/>
    <s v="CALC04"/>
    <s v="CALC"/>
    <s v="CALC"/>
    <s v="Accessory"/>
    <s v="CLICC Circ Desk"/>
    <s v="CAL-POW-03"/>
  </r>
  <r>
    <x v="68"/>
    <n v="-1"/>
    <s v="UCLA Undergrad"/>
    <s v="Undergraduate"/>
    <d v="2023-03-23T00:00:00"/>
    <s v="CALC09"/>
    <s v="CALC"/>
    <s v="CALC"/>
    <s v="Accessory"/>
    <s v="CLICC Circ Desk"/>
    <m/>
  </r>
  <r>
    <x v="68"/>
    <n v="-1"/>
    <s v="UCLA Undergrad"/>
    <s v="Undergraduate"/>
    <d v="2023-03-23T00:00:00"/>
    <s v="CALC10"/>
    <s v="CALC"/>
    <s v="CALC"/>
    <s v="Accessory"/>
    <s v="CLICC Circ Desk"/>
    <m/>
  </r>
  <r>
    <x v="68"/>
    <n v="-1"/>
    <s v="UCLA Undergrad"/>
    <s v="Undergraduate"/>
    <d v="2023-03-23T00:00:00"/>
    <s v="CALC21"/>
    <s v="CALC"/>
    <s v="CALC"/>
    <s v="Accessory"/>
    <s v="SEL Boelter Circ Desk"/>
    <m/>
  </r>
  <r>
    <x v="68"/>
    <n v="-1"/>
    <s v="UCLA Undergrad"/>
    <s v="Undergraduate"/>
    <d v="2023-03-23T00:00:00"/>
    <s v="CALC23"/>
    <s v="CALC"/>
    <s v="CALC"/>
    <s v="Accessory"/>
    <s v="SEL Boelter Circ Desk"/>
    <m/>
  </r>
  <r>
    <x v="68"/>
    <n v="-1"/>
    <s v="UCLA Undergrad"/>
    <s v="Undergraduate"/>
    <d v="2023-03-27T00:00:00"/>
    <s v="CBK202"/>
    <s v="CBK"/>
    <s v="ChromeBook"/>
    <s v="Device"/>
    <s v="Biomed Circ Desk"/>
    <s v="CBK-BIO-13"/>
  </r>
  <r>
    <x v="68"/>
    <n v="-1"/>
    <s v="UCLA Undergrad"/>
    <s v="Undergraduate"/>
    <d v="2023-03-27T00:00:00"/>
    <s v="CBK209"/>
    <s v="CBK"/>
    <s v="ChromeBook"/>
    <s v="Device"/>
    <s v="Biomed Circ Desk"/>
    <s v="CBK-BIO-20"/>
  </r>
  <r>
    <x v="68"/>
    <n v="-1"/>
    <s v="UCLA Undergrad"/>
    <s v="Undergraduate"/>
    <d v="2023-03-27T00:00:00"/>
    <s v="CBK214"/>
    <s v="CBK"/>
    <s v="ChromeBook"/>
    <s v="Device"/>
    <s v="SEL Boelter Circ Desk"/>
    <s v="CBK-BOE-05"/>
  </r>
  <r>
    <x v="68"/>
    <n v="-1"/>
    <s v="UCLA Undergrad"/>
    <s v="Undergraduate"/>
    <d v="2023-03-27T00:00:00"/>
    <s v="CBK373"/>
    <s v="CBK"/>
    <s v="ChromeBook"/>
    <s v="Device"/>
    <s v="Default Circulation Desk"/>
    <s v="CBK-CLICC-124"/>
  </r>
  <r>
    <x v="68"/>
    <n v="-1"/>
    <s v="UCLA Undergrad"/>
    <s v="Undergraduate"/>
    <d v="2023-03-27T00:00:00"/>
    <s v="CBK383"/>
    <s v="CBK"/>
    <s v="ChromeBook"/>
    <s v="Device"/>
    <s v="Default Circulation Desk"/>
    <s v="CBK-CLICC-134"/>
  </r>
  <r>
    <x v="68"/>
    <n v="-1"/>
    <s v="UCLA Undergrad"/>
    <s v="Undergraduate"/>
    <d v="2023-03-27T00:00:00"/>
    <s v="CBK403"/>
    <s v="CBK"/>
    <s v="ChromeBook"/>
    <s v="Device"/>
    <s v="CLICC Circ Desk"/>
    <s v="CBK-CLICC-154"/>
  </r>
  <r>
    <x v="68"/>
    <n v="-1"/>
    <s v="UCLA Undergrad"/>
    <s v="Undergraduate"/>
    <d v="2023-03-27T00:00:00"/>
    <s v="CBK425"/>
    <s v="CBK"/>
    <s v="ChromeBook"/>
    <s v="Device"/>
    <s v="Default Circulation Desk"/>
    <s v="CBK-CLICC-176"/>
  </r>
  <r>
    <x v="68"/>
    <n v="-1"/>
    <s v="UCLA Undergrad"/>
    <s v="Undergraduate"/>
    <d v="2023-03-27T00:00:00"/>
    <s v="CLICC-ML-0007"/>
    <s v="CLICC-ML"/>
    <s v="MacBook"/>
    <s v="Device"/>
    <s v="CLICC Circ Desk"/>
    <s v="ITS MacBook 143"/>
  </r>
  <r>
    <x v="68"/>
    <n v="-1"/>
    <s v="UCLA Undergrad"/>
    <s v="Undergraduate"/>
    <d v="2023-03-27T00:00:00"/>
    <s v="CLICC-ML-0017"/>
    <s v="CLICC-ML"/>
    <s v="MacBook"/>
    <s v="Device"/>
    <s v="CLICC Circ Desk"/>
    <s v="ITS MacBook 169"/>
  </r>
  <r>
    <x v="68"/>
    <n v="-1"/>
    <s v="UCLA Undergrad"/>
    <s v="Undergraduate"/>
    <d v="2023-03-27T00:00:00"/>
    <s v="CLICC-ML-2081"/>
    <s v="CLICC-ML"/>
    <s v="MacBook"/>
    <s v="Device"/>
    <s v="CLICC Circ Desk"/>
    <s v="CLICC-ML-2081"/>
  </r>
  <r>
    <x v="68"/>
    <n v="-1"/>
    <s v="UCLA Undergrad"/>
    <s v="Undergraduate"/>
    <d v="2023-03-30T00:00:00"/>
    <s v="HP-154"/>
    <s v="HP"/>
    <s v="HP Laptop"/>
    <s v="Device"/>
    <s v="CLICC Circ Desk"/>
    <s v="WL-LAB-03"/>
  </r>
  <r>
    <x v="68"/>
    <n v="-1"/>
    <s v="UCLA Undergrad"/>
    <s v="Undergraduate"/>
    <d v="2023-03-31T00:00:00"/>
    <s v="CBK018"/>
    <s v="CBK"/>
    <s v="ChromeBook"/>
    <s v="Device"/>
    <s v="CLICC Circ Desk"/>
    <s v="CBK-018"/>
  </r>
  <r>
    <x v="68"/>
    <n v="5556813620006530"/>
    <s v="UCLA Graduate"/>
    <s v="Graduate"/>
    <d v="2023-03-27T00:00:00"/>
    <s v="CLICC-MM-0233"/>
    <s v="CLICC-MM"/>
    <s v="iPad"/>
    <s v="Device"/>
    <s v="CLICC Circ Desk"/>
    <s v="ITS iPad 284"/>
  </r>
  <r>
    <x v="68"/>
    <n v="5557043600006530"/>
    <s v="UCLA Graduate"/>
    <s v="Graduate"/>
    <d v="2023-03-27T00:00:00"/>
    <s v="HP052"/>
    <s v="HP"/>
    <s v="HP Laptop"/>
    <s v="Device"/>
    <s v="CLICC Circ Desk"/>
    <s v="WL-YRL-02"/>
  </r>
  <r>
    <x v="68"/>
    <n v="5562063070006530"/>
    <s v="UCLA Undergrad"/>
    <s v="Undergraduate"/>
    <d v="2023-04-03T00:00:00"/>
    <s v="CLICC-ML-2024"/>
    <s v="CLICC-ML"/>
    <s v="MacBook"/>
    <s v="Device"/>
    <s v="CLICC Circ Desk"/>
    <s v="CLICC-ML-2024"/>
  </r>
  <r>
    <x v="68"/>
    <n v="5566403750006530"/>
    <s v="UCLA Undergrad"/>
    <s v="Undergraduate"/>
    <d v="2023-04-03T00:00:00"/>
    <s v="CLICC-ML-0116"/>
    <s v="CLICC-ML"/>
    <s v="MacBook"/>
    <s v="Device"/>
    <s v="CLICC Circ Desk"/>
    <s v="ITS MacBook 160"/>
  </r>
  <r>
    <x v="68"/>
    <n v="6200906010006530"/>
    <s v="UCLA Undergrad"/>
    <s v="Undergraduate"/>
    <d v="2023-03-31T00:00:00"/>
    <s v="HP-078"/>
    <s v="HP"/>
    <s v="HP Laptop"/>
    <s v="Device"/>
    <s v="CLICC Circ Desk"/>
    <s v="WL-RC2-08"/>
  </r>
  <r>
    <x v="68"/>
    <n v="6201007570006530"/>
    <s v="UCLA Undergrad"/>
    <s v="Undergraduate"/>
    <d v="2023-03-23T00:00:00"/>
    <s v="CALC09"/>
    <s v="CALC"/>
    <s v="CALC"/>
    <s v="Accessory"/>
    <s v="CLICC Circ Desk"/>
    <m/>
  </r>
  <r>
    <x v="68"/>
    <n v="6201278230006530"/>
    <s v="UCLA Undergrad"/>
    <s v="Undergraduate"/>
    <d v="2023-03-20T00:00:00"/>
    <s v="MACUSBC24"/>
    <s v="MACUSBC"/>
    <s v="MACUSBC"/>
    <s v="Charger"/>
    <s v="CLICC Circ Desk"/>
    <s v="USBC-POW-07"/>
  </r>
  <r>
    <x v="68"/>
    <n v="6201319000006530"/>
    <s v="UCLA Undergrad"/>
    <s v="Undergraduate"/>
    <d v="2023-03-27T00:00:00"/>
    <s v="CLICC-ML-2052"/>
    <s v="CLICC-ML"/>
    <s v="MacBook"/>
    <s v="Device"/>
    <s v="CLICC Circ Desk"/>
    <s v="CLICC-ML-2052"/>
  </r>
  <r>
    <x v="68"/>
    <n v="6201809350006530"/>
    <s v="UCLA Undergrad"/>
    <s v="Undergraduate"/>
    <d v="2023-03-27T00:00:00"/>
    <s v="CBK035"/>
    <s v="CBK"/>
    <s v="ChromeBook"/>
    <s v="Device"/>
    <s v="Default Circulation Desk"/>
    <m/>
  </r>
  <r>
    <x v="68"/>
    <n v="9277688500006530"/>
    <s v="UCLA Undergrad"/>
    <s v="Undergraduate"/>
    <d v="2023-03-27T00:00:00"/>
    <s v="HP043"/>
    <s v="HP"/>
    <s v="HP Laptop"/>
    <s v="Device"/>
    <s v="CLICC Circ Desk"/>
    <s v="WL-SEL-08"/>
  </r>
  <r>
    <x v="68"/>
    <n v="9399395400006530"/>
    <s v="UCLA Undergrad"/>
    <s v="Undergraduate"/>
    <d v="2023-03-27T00:00:00"/>
    <s v="CLICC-ML-0013"/>
    <s v="CLICC-ML"/>
    <s v="MacBook"/>
    <s v="Device"/>
    <s v="CLICC Circ Desk"/>
    <s v="ITS MacBook 89"/>
  </r>
  <r>
    <x v="68"/>
    <n v="9405052020006530"/>
    <s v="UCLA Graduate"/>
    <s v="Graduate"/>
    <d v="2023-03-27T00:00:00"/>
    <s v="CBK206"/>
    <s v="CBK"/>
    <s v="ChromeBook"/>
    <s v="Device"/>
    <s v="Biomed Circ Desk"/>
    <s v="CBK-BIO-17"/>
  </r>
  <r>
    <x v="68"/>
    <n v="9405565620006530"/>
    <s v="UCLA Undergrad"/>
    <s v="Undergraduate"/>
    <d v="2023-03-27T00:00:00"/>
    <s v="CLICC-ML-2055"/>
    <s v="CLICC-ML"/>
    <s v="MacBook"/>
    <s v="Device"/>
    <s v="CLICC Circ Desk"/>
    <s v="CLICC-ML-2055"/>
  </r>
  <r>
    <x v="68"/>
    <n v="9406803720006530"/>
    <s v="UCLA Undergrad"/>
    <s v="Undergraduate"/>
    <d v="2023-03-23T00:00:00"/>
    <s v="CALC13"/>
    <s v="CALC"/>
    <s v="CALC"/>
    <s v="Accessory"/>
    <s v="CLICC Circ Desk"/>
    <m/>
  </r>
  <r>
    <x v="68"/>
    <n v="9407193150006530"/>
    <s v="UCLA Graduate"/>
    <s v="Graduate"/>
    <d v="2023-04-03T00:00:00"/>
    <s v="CLICC-MM-0058"/>
    <s v="CLICC-MM"/>
    <s v="iPad"/>
    <s v="Device"/>
    <s v="CLICC Circ Desk"/>
    <s v="ITS iPad 25"/>
  </r>
  <r>
    <x v="69"/>
    <n v="-1"/>
    <s v="UCLA Academic"/>
    <s v="Academic"/>
    <d v="2023-03-21T00:00:00"/>
    <s v="HDST23"/>
    <s v="HDST"/>
    <s v="Headphones"/>
    <s v="Accessory"/>
    <s v="Biomed Circ Desk"/>
    <s v="HDS-BIO-06"/>
  </r>
  <r>
    <x v="69"/>
    <n v="-1"/>
    <s v="UCLA Graduate"/>
    <s v="Graduate"/>
    <d v="2023-03-21T00:00:00"/>
    <s v="HDST08"/>
    <s v="HDST"/>
    <s v="Headphones"/>
    <s v="Accessory"/>
    <s v="CLICC Circ Desk"/>
    <s v="HDS-YRL-02"/>
  </r>
  <r>
    <x v="69"/>
    <n v="-1"/>
    <s v="UCLA Graduate"/>
    <s v="Graduate"/>
    <d v="2023-03-21T00:00:00"/>
    <s v="HDST25"/>
    <s v="HDST"/>
    <s v="Headphones"/>
    <s v="Accessory"/>
    <s v="Biomed Circ Desk"/>
    <s v="HDS-BIO-08"/>
  </r>
  <r>
    <x v="69"/>
    <n v="-1"/>
    <s v="UCLA Graduate"/>
    <s v="Graduate"/>
    <d v="2023-03-21T00:00:00"/>
    <s v="HPUSBC14"/>
    <s v="HPUSBC"/>
    <s v="HPUSBC"/>
    <s v="Charger"/>
    <s v="SEL Boelter Circ Desk"/>
    <m/>
  </r>
  <r>
    <x v="69"/>
    <n v="-1"/>
    <s v="UCLA Graduate"/>
    <s v="Graduate"/>
    <d v="2023-03-21T00:00:00"/>
    <s v="IPHONE44"/>
    <s v="IPHONE"/>
    <s v="IPHONE"/>
    <s v="Charger"/>
    <s v="CLICC Circ Desk"/>
    <m/>
  </r>
  <r>
    <x v="69"/>
    <n v="-1"/>
    <s v="UCLA Graduate"/>
    <s v="Graduate"/>
    <d v="2023-03-21T00:00:00"/>
    <s v="MACCHRG53"/>
    <s v="MACCHRG"/>
    <s v="MACCHRG"/>
    <s v="Charger"/>
    <s v="CLICC Circ Desk"/>
    <s v="MAGT-POW-07"/>
  </r>
  <r>
    <x v="69"/>
    <n v="-1"/>
    <s v="UCLA Graduate"/>
    <s v="Graduate"/>
    <d v="2023-03-21T00:00:00"/>
    <s v="MACCHRG67"/>
    <s v="MACCHRG"/>
    <s v="MACCHRG"/>
    <s v="Charger"/>
    <s v="Biomed Circ Desk"/>
    <s v="MAGT-BIO-06"/>
  </r>
  <r>
    <x v="69"/>
    <n v="-1"/>
    <s v="UCLA Graduate"/>
    <s v="Graduate"/>
    <d v="2023-03-21T00:00:00"/>
    <s v="MACUSBC06"/>
    <s v="MACUSBC"/>
    <s v="MACUSBC"/>
    <s v="Charger"/>
    <s v="CLICC Circ Desk"/>
    <s v="USBC-YRL-02"/>
  </r>
  <r>
    <x v="69"/>
    <n v="-1"/>
    <s v="UCLA Graduate"/>
    <s v="Graduate"/>
    <d v="2023-03-21T00:00:00"/>
    <s v="MACUSBC25"/>
    <s v="MACUSBC"/>
    <s v="MACUSBC"/>
    <s v="Charger"/>
    <s v="CLICC Circ Desk"/>
    <s v="USBC-POW-08"/>
  </r>
  <r>
    <x v="69"/>
    <n v="-1"/>
    <s v="UCLA Graduate"/>
    <s v="Graduate"/>
    <d v="2023-03-21T00:00:00"/>
    <s v="MACUSBC30"/>
    <s v="MACUSBC"/>
    <s v="MACUSBC"/>
    <s v="Charger"/>
    <s v="CLICC Circ Desk"/>
    <m/>
  </r>
  <r>
    <x v="69"/>
    <n v="-1"/>
    <s v="UCLA Graduate"/>
    <s v="Graduate"/>
    <d v="2023-03-21T00:00:00"/>
    <s v="WALLADPT47"/>
    <s v="WALLADPT"/>
    <s v="WALLADPT"/>
    <s v="Charger"/>
    <s v="CLICC Circ Desk"/>
    <m/>
  </r>
  <r>
    <x v="69"/>
    <n v="-1"/>
    <s v="UCLA Graduate"/>
    <s v="Graduate"/>
    <d v="2023-03-24T00:00:00"/>
    <s v="CALC10"/>
    <s v="CALC"/>
    <s v="CALC"/>
    <s v="Accessory"/>
    <s v="CLICC Circ Desk"/>
    <m/>
  </r>
  <r>
    <x v="69"/>
    <n v="-1"/>
    <s v="UCLA Graduate"/>
    <s v="Graduate"/>
    <d v="2023-03-24T00:00:00"/>
    <s v="CALC16"/>
    <s v="CALC"/>
    <s v="CALC"/>
    <s v="Accessory"/>
    <s v="Biomed Circ Desk"/>
    <m/>
  </r>
  <r>
    <x v="69"/>
    <n v="-1"/>
    <s v="UCLA Graduate"/>
    <s v="Graduate"/>
    <d v="2023-03-24T00:00:00"/>
    <s v="CALC23"/>
    <s v="CALC"/>
    <s v="CALC"/>
    <s v="Accessory"/>
    <s v="SEL Boelter Circ Desk"/>
    <m/>
  </r>
  <r>
    <x v="69"/>
    <n v="-1"/>
    <s v="UCLA Graduate"/>
    <s v="Graduate"/>
    <d v="2023-03-28T00:00:00"/>
    <s v="CLICC-ML-0023"/>
    <s v="CLICC-ML"/>
    <s v="MacBook"/>
    <s v="Device"/>
    <s v="CLICC Circ Desk"/>
    <s v="ITS MacBook 140"/>
  </r>
  <r>
    <x v="69"/>
    <n v="-1"/>
    <s v="UCLA Staff"/>
    <s v="Staff"/>
    <d v="2023-03-21T00:00:00"/>
    <s v="HDST15"/>
    <s v="HDST"/>
    <s v="Headphones"/>
    <s v="Accessory"/>
    <s v="CLICC Circ Desk"/>
    <s v="HDS-POW-04"/>
  </r>
  <r>
    <x v="69"/>
    <n v="-1"/>
    <s v="UCLA Undergrad"/>
    <s v="Undergraduate"/>
    <d v="2023-03-21T00:00:00"/>
    <s v="ANDROID08"/>
    <s v="ANDROID"/>
    <s v="Android Charger"/>
    <s v="Charger"/>
    <s v="SEL Boelter Circ Desk"/>
    <s v="AND-BOE-04"/>
  </r>
  <r>
    <x v="69"/>
    <n v="-1"/>
    <s v="UCLA Undergrad"/>
    <s v="Undergraduate"/>
    <d v="2023-03-21T00:00:00"/>
    <s v="ANKER10"/>
    <s v="ANKER"/>
    <s v="ANKER"/>
    <s v="Charger"/>
    <s v="CLICC Circ Desk"/>
    <m/>
  </r>
  <r>
    <x v="69"/>
    <n v="-1"/>
    <s v="UCLA Undergrad"/>
    <s v="Undergraduate"/>
    <d v="2023-03-21T00:00:00"/>
    <s v="BOEIPHONE04"/>
    <s v="BOEIPHONE"/>
    <s v="IPHONE"/>
    <s v="Charger"/>
    <s v="SEL Boelter Circ Desk"/>
    <s v="BOE-IPHONE-04"/>
  </r>
  <r>
    <x v="69"/>
    <n v="-1"/>
    <s v="UCLA Undergrad"/>
    <s v="Undergraduate"/>
    <d v="2023-03-21T00:00:00"/>
    <s v="HDMIC13"/>
    <s v="HDMIC"/>
    <s v="HDMIC"/>
    <s v="Cable"/>
    <s v="CLICC Circ Desk"/>
    <s v="HDMC-YRL-05"/>
  </r>
  <r>
    <x v="69"/>
    <n v="-1"/>
    <s v="UCLA Undergrad"/>
    <s v="Undergraduate"/>
    <d v="2023-03-21T00:00:00"/>
    <s v="HDMIC24"/>
    <s v="HDMIC"/>
    <s v="HDMIC"/>
    <s v="Cable"/>
    <s v="CLICC Circ Desk"/>
    <s v="HDMC-YRL-16"/>
  </r>
  <r>
    <x v="69"/>
    <n v="-1"/>
    <s v="UCLA Undergrad"/>
    <s v="Undergraduate"/>
    <d v="2023-03-21T00:00:00"/>
    <s v="HDST16"/>
    <s v="HDST"/>
    <s v="Headphones"/>
    <s v="Accessory"/>
    <s v="CLICC Circ Desk"/>
    <s v="HDS-POW-05"/>
  </r>
  <r>
    <x v="69"/>
    <n v="-1"/>
    <s v="UCLA Undergrad"/>
    <s v="Undergraduate"/>
    <d v="2023-03-21T00:00:00"/>
    <s v="HPUSBC10"/>
    <s v="HPUSBC"/>
    <s v="HPUSBC"/>
    <s v="Charger"/>
    <s v="SEL Boelter Circ Desk"/>
    <m/>
  </r>
  <r>
    <x v="69"/>
    <n v="-1"/>
    <s v="UCLA Undergrad"/>
    <s v="Undergraduate"/>
    <d v="2023-03-21T00:00:00"/>
    <s v="IPHONE03"/>
    <s v="IPHONE"/>
    <s v="IPHONE"/>
    <s v="Charger"/>
    <s v="Music Circ Desk"/>
    <s v="IPH-MUS-03"/>
  </r>
  <r>
    <x v="69"/>
    <n v="-1"/>
    <s v="UCLA Undergrad"/>
    <s v="Undergraduate"/>
    <d v="2023-03-21T00:00:00"/>
    <s v="IPHONE21"/>
    <s v="IPHONE"/>
    <s v="IPHONE"/>
    <s v="Charger"/>
    <s v="SEL Boelter Circ Desk"/>
    <s v="IPH-BOE-05"/>
  </r>
  <r>
    <x v="69"/>
    <n v="-1"/>
    <s v="UCLA Undergrad"/>
    <s v="Undergraduate"/>
    <d v="2023-03-21T00:00:00"/>
    <s v="IPHONE27"/>
    <s v="IPHONE"/>
    <s v="IPHONE"/>
    <s v="Charger"/>
    <s v="CLICC Circ Desk"/>
    <s v="IPH-YRL-03"/>
  </r>
  <r>
    <x v="69"/>
    <n v="-1"/>
    <s v="UCLA Undergrad"/>
    <s v="Undergraduate"/>
    <d v="2023-03-21T00:00:00"/>
    <s v="IPHONE30"/>
    <s v="IPHONE"/>
    <s v="IPHONE"/>
    <s v="Charger"/>
    <s v="CLICC Circ Desk"/>
    <s v="IPH-YRL-06"/>
  </r>
  <r>
    <x v="69"/>
    <n v="-1"/>
    <s v="UCLA Undergrad"/>
    <s v="Undergraduate"/>
    <d v="2023-03-21T00:00:00"/>
    <s v="IPHONE34"/>
    <s v="IPHONE"/>
    <s v="IPHONE"/>
    <s v="Charger"/>
    <s v="CLICC Circ Desk"/>
    <s v="IPH-YRL-10"/>
  </r>
  <r>
    <x v="69"/>
    <n v="-1"/>
    <s v="UCLA Undergrad"/>
    <s v="Undergraduate"/>
    <d v="2023-03-21T00:00:00"/>
    <s v="IPHONE35"/>
    <s v="IPHONE"/>
    <s v="IPHONE"/>
    <s v="Charger"/>
    <s v="CLICC Circ Desk"/>
    <s v="IPH-YRL-11"/>
  </r>
  <r>
    <x v="69"/>
    <n v="-1"/>
    <s v="UCLA Undergrad"/>
    <s v="Undergraduate"/>
    <d v="2023-03-21T00:00:00"/>
    <s v="IPHONE37"/>
    <s v="IPHONE"/>
    <s v="IPHONE"/>
    <s v="Charger"/>
    <s v="CLICC Circ Desk"/>
    <s v="IPH-YRL-13"/>
  </r>
  <r>
    <x v="69"/>
    <n v="-1"/>
    <s v="UCLA Undergrad"/>
    <s v="Undergraduate"/>
    <d v="2023-03-21T00:00:00"/>
    <s v="IPHONE63"/>
    <s v="IPHONE"/>
    <s v="IPHONE"/>
    <s v="Charger"/>
    <s v="Default Circulation Desk"/>
    <m/>
  </r>
  <r>
    <x v="69"/>
    <n v="-1"/>
    <s v="UCLA Undergrad"/>
    <s v="Undergraduate"/>
    <d v="2023-03-21T00:00:00"/>
    <s v="IPHONE78"/>
    <s v="IPHONE"/>
    <s v="IPHONE"/>
    <s v="Charger"/>
    <s v="CLICC Circ Desk"/>
    <m/>
  </r>
  <r>
    <x v="69"/>
    <n v="-1"/>
    <s v="UCLA Undergrad"/>
    <s v="Undergraduate"/>
    <d v="2023-03-21T00:00:00"/>
    <s v="IPHONE80"/>
    <s v="IPHONE"/>
    <s v="IPHONE"/>
    <s v="Charger"/>
    <s v="CLICC Circ Desk"/>
    <m/>
  </r>
  <r>
    <x v="69"/>
    <n v="-1"/>
    <s v="UCLA Undergrad"/>
    <s v="Undergraduate"/>
    <d v="2023-03-21T00:00:00"/>
    <s v="MACUSBC05"/>
    <s v="MACUSBC"/>
    <s v="MACUSBC"/>
    <s v="Charger"/>
    <s v="CLICC Circ Desk"/>
    <s v="USBC-YRL-01"/>
  </r>
  <r>
    <x v="69"/>
    <n v="-1"/>
    <s v="UCLA Undergrad"/>
    <s v="Undergraduate"/>
    <d v="2023-03-21T00:00:00"/>
    <s v="MACUSBC09"/>
    <s v="MACUSBC"/>
    <s v="MACUSBC"/>
    <s v="Charger"/>
    <s v="CLICC Circ Desk"/>
    <s v="USBC-YRL-05"/>
  </r>
  <r>
    <x v="69"/>
    <n v="-1"/>
    <s v="UCLA Undergrad"/>
    <s v="Undergraduate"/>
    <d v="2023-03-21T00:00:00"/>
    <s v="MACUSBC25"/>
    <s v="MACUSBC"/>
    <s v="MACUSBC"/>
    <s v="Charger"/>
    <s v="CLICC Circ Desk"/>
    <s v="USBC-POW-08"/>
  </r>
  <r>
    <x v="69"/>
    <n v="-1"/>
    <s v="UCLA Undergrad"/>
    <s v="Undergraduate"/>
    <d v="2023-03-21T00:00:00"/>
    <s v="OMNI24"/>
    <s v="OMNI"/>
    <s v="OMNI"/>
    <s v="Charger"/>
    <s v="Music Circ Desk"/>
    <s v="OMN-MUS-04"/>
  </r>
  <r>
    <x v="69"/>
    <n v="-1"/>
    <s v="UCLA Undergrad"/>
    <s v="Undergraduate"/>
    <d v="2023-03-21T00:00:00"/>
    <s v="OMNI38"/>
    <s v="OMNI"/>
    <s v="OMNI"/>
    <s v="Charger"/>
    <s v="CLICC Circ Desk"/>
    <s v="OMN-YRL-08"/>
  </r>
  <r>
    <x v="69"/>
    <n v="-1"/>
    <s v="UCLA Undergrad"/>
    <s v="Undergraduate"/>
    <d v="2023-03-21T00:00:00"/>
    <s v="OMNI44"/>
    <s v="OMNI"/>
    <s v="OMNI"/>
    <s v="Charger"/>
    <s v="CLICC Circ Desk"/>
    <m/>
  </r>
  <r>
    <x v="69"/>
    <n v="-1"/>
    <s v="UCLA Undergrad"/>
    <s v="Undergraduate"/>
    <d v="2023-03-21T00:00:00"/>
    <s v="UHDMI13"/>
    <s v="UHDMI"/>
    <s v="UHDMI"/>
    <s v="Cable"/>
    <s v="CLICC Circ Desk"/>
    <m/>
  </r>
  <r>
    <x v="69"/>
    <n v="-1"/>
    <s v="UCLA Undergrad"/>
    <s v="Undergraduate"/>
    <d v="2023-03-21T00:00:00"/>
    <s v="WALLADPT07"/>
    <s v="WALLADPT"/>
    <s v="WALLADPT"/>
    <s v="Charger"/>
    <s v="SEL Boelter Circ Desk"/>
    <s v="ADP-BOE-05"/>
  </r>
  <r>
    <x v="69"/>
    <n v="-1"/>
    <s v="UCLA Undergrad"/>
    <s v="Undergraduate"/>
    <d v="2023-03-21T00:00:00"/>
    <s v="WALLADPT08"/>
    <s v="WALLADPT"/>
    <s v="WALLADPT"/>
    <s v="Charger"/>
    <s v="SEL Boelter Circ Desk"/>
    <s v="ADP-BOE-06"/>
  </r>
  <r>
    <x v="69"/>
    <n v="-1"/>
    <s v="UCLA Undergrad"/>
    <s v="Undergraduate"/>
    <d v="2023-03-21T00:00:00"/>
    <s v="WALLADPT31"/>
    <s v="WALLADPT"/>
    <s v="WALLADPT"/>
    <s v="Charger"/>
    <s v="CLICC Circ Desk"/>
    <m/>
  </r>
  <r>
    <x v="69"/>
    <n v="-1"/>
    <s v="UCLA Undergrad"/>
    <s v="Undergraduate"/>
    <d v="2023-03-21T00:00:00"/>
    <s v="WALLADPT35"/>
    <s v="WALLADPT"/>
    <s v="WALLADPT"/>
    <s v="Charger"/>
    <s v="CLICC Circ Desk"/>
    <m/>
  </r>
  <r>
    <x v="69"/>
    <n v="-1"/>
    <s v="UCLA Undergrad"/>
    <s v="Undergraduate"/>
    <d v="2023-03-21T00:00:00"/>
    <s v="WALLADPT39"/>
    <s v="WALLADPT"/>
    <s v="WALLADPT"/>
    <s v="Charger"/>
    <s v="CLICC Circ Desk"/>
    <m/>
  </r>
  <r>
    <x v="69"/>
    <n v="-1"/>
    <s v="UCLA Undergrad"/>
    <s v="Undergraduate"/>
    <d v="2023-03-21T00:00:00"/>
    <s v="WALLADPT41"/>
    <s v="WALLADPT"/>
    <s v="WALLADPT"/>
    <s v="Charger"/>
    <s v="CLICC Circ Desk"/>
    <m/>
  </r>
  <r>
    <x v="69"/>
    <n v="-1"/>
    <s v="UCLA Undergrad"/>
    <s v="Undergraduate"/>
    <d v="2023-03-24T00:00:00"/>
    <s v="CALC02"/>
    <s v="CALC"/>
    <s v="CALC"/>
    <s v="Accessory"/>
    <s v="CLICC Circ Desk"/>
    <s v="CAL-POW-01"/>
  </r>
  <r>
    <x v="69"/>
    <n v="-1"/>
    <s v="UCLA Undergrad"/>
    <s v="Undergraduate"/>
    <d v="2023-03-24T00:00:00"/>
    <s v="CALC10"/>
    <s v="CALC"/>
    <s v="CALC"/>
    <s v="Accessory"/>
    <s v="CLICC Circ Desk"/>
    <m/>
  </r>
  <r>
    <x v="69"/>
    <n v="-1"/>
    <s v="UCLA Undergrad"/>
    <s v="Undergraduate"/>
    <d v="2023-03-24T00:00:00"/>
    <s v="CALC18"/>
    <s v="CALC"/>
    <s v="CALC"/>
    <s v="Accessory"/>
    <s v="Biomed Circ Desk"/>
    <m/>
  </r>
  <r>
    <x v="69"/>
    <n v="-1"/>
    <s v="UCLA Undergrad"/>
    <s v="Undergraduate"/>
    <d v="2023-03-24T00:00:00"/>
    <s v="CALC29"/>
    <s v="CALC"/>
    <s v="CALC"/>
    <s v="Accessory"/>
    <s v="SEL Boelter Circ Desk"/>
    <m/>
  </r>
  <r>
    <x v="69"/>
    <n v="-1"/>
    <s v="UCLA Undergrad"/>
    <s v="Undergraduate"/>
    <d v="2023-03-28T00:00:00"/>
    <s v="CBK203"/>
    <s v="CBK"/>
    <s v="ChromeBook"/>
    <s v="Device"/>
    <s v="Biomed Circ Desk"/>
    <s v="CBK-BIO-14"/>
  </r>
  <r>
    <x v="69"/>
    <n v="-1"/>
    <s v="UCLA Undergrad"/>
    <s v="Undergraduate"/>
    <d v="2023-03-28T00:00:00"/>
    <s v="CBK207"/>
    <s v="CBK"/>
    <s v="ChromeBook"/>
    <s v="Device"/>
    <s v="Biomed Circ Desk"/>
    <s v="CBK-BIO-18"/>
  </r>
  <r>
    <x v="69"/>
    <n v="-1"/>
    <s v="UCLA Undergrad"/>
    <s v="Undergraduate"/>
    <d v="2023-03-28T00:00:00"/>
    <s v="CLICC-ML-2012"/>
    <s v="CLICC-ML"/>
    <s v="MacBook"/>
    <s v="Device"/>
    <s v="CLICC Circ Desk"/>
    <s v="CLICC-ML-2012"/>
  </r>
  <r>
    <x v="69"/>
    <n v="-1"/>
    <s v="UCLA Undergrad"/>
    <s v="Undergraduate"/>
    <d v="2023-03-28T00:00:00"/>
    <s v="CLICC-ML-2039"/>
    <s v="CLICC-ML"/>
    <s v="MacBook"/>
    <s v="Device"/>
    <s v="CLICC Circ Desk"/>
    <s v="CLICC-ML-2039"/>
  </r>
  <r>
    <x v="69"/>
    <n v="-1"/>
    <s v="UCLA Undergrad"/>
    <s v="Undergraduate"/>
    <d v="2023-03-28T00:00:00"/>
    <s v="CLICC-ML-2080"/>
    <s v="CLICC-ML"/>
    <s v="MacBook"/>
    <s v="Device"/>
    <s v="CLICC Circ Desk"/>
    <s v="CLICC-ML-2080"/>
  </r>
  <r>
    <x v="69"/>
    <n v="5560527260006530"/>
    <s v="UCLA Undergrad"/>
    <s v="Undergraduate"/>
    <d v="2023-03-24T00:00:00"/>
    <s v="CALC04"/>
    <s v="CALC"/>
    <s v="CALC"/>
    <s v="Accessory"/>
    <s v="CLICC Circ Desk"/>
    <s v="CAL-POW-03"/>
  </r>
  <r>
    <x v="69"/>
    <n v="5566033020006530"/>
    <s v="UCLA Undergrad"/>
    <s v="Undergraduate"/>
    <d v="2023-03-31T00:00:00"/>
    <s v="CLICC-ML-2038"/>
    <s v="CLICC-ML"/>
    <s v="MacBook"/>
    <s v="Device"/>
    <s v="CLICC Circ Desk"/>
    <s v="CLICC-ML-2038"/>
  </r>
  <r>
    <x v="69"/>
    <n v="5567585090006530"/>
    <s v="UCLA Undergrad"/>
    <s v="Undergraduate"/>
    <d v="2023-03-24T00:00:00"/>
    <s v="CALC11"/>
    <s v="CALC"/>
    <s v="CALC"/>
    <s v="Accessory"/>
    <s v="CLICC Circ Desk"/>
    <m/>
  </r>
  <r>
    <x v="69"/>
    <n v="5568196900006530"/>
    <s v="UCLA Graduate"/>
    <s v="Graduate"/>
    <d v="2023-03-28T00:00:00"/>
    <s v="HP-140"/>
    <s v="HP"/>
    <s v="HP Laptop"/>
    <s v="Device"/>
    <s v="CLICC Circ Desk"/>
    <s v="WL-PC2-29"/>
  </r>
  <r>
    <x v="69"/>
    <n v="6201800200006530"/>
    <s v="UCLA Undergrad"/>
    <s v="Undergraduate"/>
    <d v="2023-03-28T00:00:00"/>
    <s v="HP095"/>
    <s v="HP"/>
    <s v="HP Laptop"/>
    <s v="Device"/>
    <s v="CLICC Circ Desk"/>
    <s v="WL-POW-04"/>
  </r>
  <r>
    <x v="69"/>
    <n v="9399475130006530"/>
    <s v="UCLA Undergrad"/>
    <s v="Undergraduate"/>
    <d v="2023-03-24T00:00:00"/>
    <s v="CALC24"/>
    <s v="CALC"/>
    <s v="CALC"/>
    <s v="Accessory"/>
    <s v="SEL Boelter Circ Desk"/>
    <m/>
  </r>
  <r>
    <x v="69"/>
    <n v="9400902550006530"/>
    <s v="UCLA Graduate"/>
    <s v="Graduate"/>
    <d v="2023-03-31T00:00:00"/>
    <s v="CLICC-ML-2026"/>
    <s v="CLICC-ML"/>
    <s v="MacBook"/>
    <s v="Device"/>
    <s v="CLICC Circ Desk"/>
    <s v="CLICC-ML-2026"/>
  </r>
  <r>
    <x v="69"/>
    <n v="9401350780006530"/>
    <s v="UCLA Mgmt PhD"/>
    <s v="Graduate"/>
    <d v="2023-03-28T00:00:00"/>
    <s v="FAC635"/>
    <s v="FAC"/>
    <s v="iPad"/>
    <s v="Device"/>
    <s v="CLICC Circ Desk"/>
    <s v="ITS iPad 235"/>
  </r>
  <r>
    <x v="69"/>
    <n v="9401426180006530"/>
    <s v="UCLA Undergrad"/>
    <s v="Undergraduate"/>
    <d v="2023-03-28T00:00:00"/>
    <s v="CLICC-ML-0121"/>
    <s v="CLICC-ML"/>
    <s v="MacBook"/>
    <s v="Device"/>
    <s v="CLICC Circ Desk"/>
    <s v="ITS MacBook 46"/>
  </r>
  <r>
    <x v="69"/>
    <n v="9401437110006530"/>
    <s v="UCLA Graduate"/>
    <s v="Graduate"/>
    <d v="2023-04-03T00:00:00"/>
    <s v="CLICC-MM-0085"/>
    <s v="CLICC-MM"/>
    <s v="iPad"/>
    <s v="Device"/>
    <s v="CLICC Circ Desk"/>
    <s v="ITS iPad 147"/>
  </r>
  <r>
    <x v="69"/>
    <n v="9403387400006530"/>
    <s v="UCLA Graduate"/>
    <s v="Graduate"/>
    <d v="2023-03-28T00:00:00"/>
    <s v="HP-093"/>
    <s v="HP"/>
    <s v="HP Laptop"/>
    <s v="Device"/>
    <s v="CLICC Circ Desk"/>
    <s v="WL-POW-02"/>
  </r>
  <r>
    <x v="69"/>
    <n v="9405498800006530"/>
    <s v="UCLA Undergrad"/>
    <s v="Undergraduate"/>
    <d v="2023-03-28T00:00:00"/>
    <s v="CLICC-ML-2079"/>
    <s v="CLICC-ML"/>
    <s v="MacBook"/>
    <s v="Device"/>
    <s v="CLICC Circ Desk"/>
    <s v="CLICC-ML-2079"/>
  </r>
  <r>
    <x v="69"/>
    <n v="9408206340006530"/>
    <s v="UCLA Graduate"/>
    <s v="Graduate"/>
    <d v="2023-03-28T00:00:00"/>
    <s v="HP096"/>
    <s v="HP"/>
    <s v="HP Laptop"/>
    <s v="Device"/>
    <s v="CLICC Circ Desk"/>
    <s v="WL-POW-05"/>
  </r>
  <r>
    <x v="69"/>
    <n v="9408352120006530"/>
    <s v="UCLA Undergrad"/>
    <s v="Undergraduate"/>
    <d v="2023-03-28T00:00:00"/>
    <s v="CLICC-ML-0032"/>
    <s v="CLICC-ML"/>
    <s v="MacBook"/>
    <s v="Device"/>
    <s v="CLICC Circ Desk"/>
    <s v="ITS MacBook 123"/>
  </r>
  <r>
    <x v="69"/>
    <n v="9408521650006530"/>
    <s v="UCLA Graduate"/>
    <s v="Graduate"/>
    <d v="2023-03-28T00:00:00"/>
    <s v="HP-040"/>
    <s v="HP"/>
    <s v="HP Laptop"/>
    <s v="Device"/>
    <s v="CLICC Circ Desk"/>
    <s v="WL-SEL-05"/>
  </r>
  <r>
    <x v="69"/>
    <n v="9408533770006530"/>
    <s v="UCLA Undergrad"/>
    <s v="Undergraduate"/>
    <d v="2023-03-28T00:00:00"/>
    <s v="CLICC-ML-0110"/>
    <s v="CLICC-ML"/>
    <s v="MacBook"/>
    <s v="Device"/>
    <s v="CLICC Circ Desk"/>
    <s v="ITS MacBook 101"/>
  </r>
  <r>
    <x v="70"/>
    <n v="-1"/>
    <s v="UCLA Academic"/>
    <s v="Academic"/>
    <d v="2023-03-29T00:00:00"/>
    <s v="CBK209"/>
    <s v="CBK"/>
    <s v="ChromeBook"/>
    <s v="Device"/>
    <s v="Biomed Circ Desk"/>
    <s v="CBK-BIO-20"/>
  </r>
  <r>
    <x v="70"/>
    <n v="-1"/>
    <s v="UCLA Graduate"/>
    <s v="Graduate"/>
    <d v="2023-03-22T00:00:00"/>
    <s v="ANDROID21"/>
    <s v="ANDROID"/>
    <s v="Android Charger"/>
    <s v="Charger"/>
    <s v="Default Circulation Desk"/>
    <s v="AND-LOC-06"/>
  </r>
  <r>
    <x v="70"/>
    <n v="-1"/>
    <s v="UCLA Graduate"/>
    <s v="Graduate"/>
    <d v="2023-03-22T00:00:00"/>
    <s v="HPUSBC04"/>
    <s v="HPUSBC"/>
    <s v="HPUSBC"/>
    <s v="Charger"/>
    <s v="SEL Boelter Circ Desk"/>
    <s v="HPUS-BOE-04"/>
  </r>
  <r>
    <x v="70"/>
    <n v="-1"/>
    <s v="UCLA Graduate"/>
    <s v="Graduate"/>
    <d v="2023-03-22T00:00:00"/>
    <s v="IPHONE34"/>
    <s v="IPHONE"/>
    <s v="IPHONE"/>
    <s v="Charger"/>
    <s v="CLICC Circ Desk"/>
    <s v="IPH-YRL-10"/>
  </r>
  <r>
    <x v="70"/>
    <n v="-1"/>
    <s v="UCLA Graduate"/>
    <s v="Graduate"/>
    <d v="2023-03-22T00:00:00"/>
    <s v="MACUSBC06"/>
    <s v="MACUSBC"/>
    <s v="MACUSBC"/>
    <s v="Charger"/>
    <s v="CLICC Circ Desk"/>
    <s v="USBC-YRL-02"/>
  </r>
  <r>
    <x v="70"/>
    <n v="-1"/>
    <s v="UCLA Graduate"/>
    <s v="Graduate"/>
    <d v="2023-03-22T00:00:00"/>
    <s v="MACUSBC16"/>
    <s v="MACUSBC"/>
    <s v="MACUSBC"/>
    <s v="Charger"/>
    <s v="Default Circulation Desk"/>
    <s v="USBC-LOC-05"/>
  </r>
  <r>
    <x v="70"/>
    <n v="-1"/>
    <s v="UCLA Graduate"/>
    <s v="Graduate"/>
    <d v="2023-03-22T00:00:00"/>
    <s v="MACUSBC19"/>
    <s v="MACUSBC"/>
    <s v="MACUSBC"/>
    <s v="Charger"/>
    <s v="CLICC Circ Desk"/>
    <s v="USBC-POW-02"/>
  </r>
  <r>
    <x v="70"/>
    <n v="-1"/>
    <s v="UCLA Graduate"/>
    <s v="Graduate"/>
    <d v="2023-03-22T00:00:00"/>
    <s v="MSE09"/>
    <s v="MSE"/>
    <s v="Mouse"/>
    <s v="Accessory"/>
    <s v="CLICC Circ Desk"/>
    <m/>
  </r>
  <r>
    <x v="70"/>
    <n v="-1"/>
    <s v="UCLA Graduate"/>
    <s v="Graduate"/>
    <d v="2023-03-22T00:00:00"/>
    <s v="UVGA20"/>
    <s v="UVGA"/>
    <s v="UVGA"/>
    <s v="Cable"/>
    <s v="CLICC Circ Desk"/>
    <m/>
  </r>
  <r>
    <x v="70"/>
    <n v="-1"/>
    <s v="UCLA Graduate"/>
    <s v="Graduate"/>
    <d v="2023-03-22T00:00:00"/>
    <s v="WALLADPT46"/>
    <s v="WALLADPT"/>
    <s v="WALLADPT"/>
    <s v="Charger"/>
    <s v="CLICC Circ Desk"/>
    <m/>
  </r>
  <r>
    <x v="70"/>
    <n v="-1"/>
    <s v="UCLA Graduate"/>
    <s v="Graduate"/>
    <d v="2023-03-23T00:00:00"/>
    <s v="IPHONE57"/>
    <s v="IPHONE"/>
    <s v="IPHONE"/>
    <s v="Charger"/>
    <s v="Biomed Circ Desk"/>
    <s v="IPH-BIO-01"/>
  </r>
  <r>
    <x v="70"/>
    <n v="-1"/>
    <s v="UCLA Graduate"/>
    <s v="Graduate"/>
    <d v="2023-03-23T00:00:00"/>
    <s v="WALLADPT21"/>
    <s v="WALLADPT"/>
    <s v="WALLADPT"/>
    <s v="Charger"/>
    <s v="Biomed Circ Desk"/>
    <s v="ADP-BIO-05"/>
  </r>
  <r>
    <x v="70"/>
    <n v="-1"/>
    <s v="UCLA Graduate"/>
    <s v="Graduate"/>
    <d v="2023-03-24T00:00:00"/>
    <s v="CALC03"/>
    <s v="CALC"/>
    <s v="CALC"/>
    <s v="Accessory"/>
    <s v="CLICC Circ Desk"/>
    <s v="CAL-POW-02"/>
  </r>
  <r>
    <x v="70"/>
    <n v="-1"/>
    <s v="UCLA Music Grad"/>
    <s v="Graduate"/>
    <d v="2023-03-22T00:00:00"/>
    <s v="IPHONE06"/>
    <s v="IPHONE"/>
    <s v="IPHONE"/>
    <s v="Charger"/>
    <s v="Music Circ Desk"/>
    <s v="IPH-MUS-06"/>
  </r>
  <r>
    <x v="70"/>
    <n v="-1"/>
    <s v="UCLA Music Grad"/>
    <s v="Graduate"/>
    <d v="2023-03-22T00:00:00"/>
    <s v="MACCHRG11"/>
    <s v="MACCHRG"/>
    <s v="MACCHRG"/>
    <s v="Charger"/>
    <s v="Music Circ Desk"/>
    <s v="MAGT-MUS-11"/>
  </r>
  <r>
    <x v="70"/>
    <n v="-1"/>
    <s v="UCLA Undergrad"/>
    <s v="Undergraduate"/>
    <d v="2023-03-22T00:00:00"/>
    <s v="ANDROID24"/>
    <s v="ANDROID"/>
    <s v="Android Charger"/>
    <s v="Charger"/>
    <s v="CLICC Circ Desk"/>
    <s v="AND-POW-03"/>
  </r>
  <r>
    <x v="70"/>
    <n v="-1"/>
    <s v="UCLA Undergrad"/>
    <s v="Undergraduate"/>
    <d v="2023-03-22T00:00:00"/>
    <s v="HDMIC09"/>
    <s v="HDMIC"/>
    <s v="HDMIC"/>
    <s v="Cable"/>
    <s v="CLICC Circ Desk"/>
    <s v="HDMC-YRL-01"/>
  </r>
  <r>
    <x v="70"/>
    <n v="-1"/>
    <s v="UCLA Undergrad"/>
    <s v="Undergraduate"/>
    <d v="2023-03-22T00:00:00"/>
    <s v="HDMIC24"/>
    <s v="HDMIC"/>
    <s v="HDMIC"/>
    <s v="Cable"/>
    <s v="CLICC Circ Desk"/>
    <s v="HDMC-YRL-16"/>
  </r>
  <r>
    <x v="70"/>
    <n v="-1"/>
    <s v="UCLA Undergrad"/>
    <s v="Undergraduate"/>
    <d v="2023-03-22T00:00:00"/>
    <s v="HDST04"/>
    <s v="HDST"/>
    <s v="Headphones"/>
    <s v="Accessory"/>
    <s v="SEL Boelter Circ Desk"/>
    <s v="HDS-BOE-04"/>
  </r>
  <r>
    <x v="70"/>
    <n v="-1"/>
    <s v="UCLA Undergrad"/>
    <s v="Undergraduate"/>
    <d v="2023-03-22T00:00:00"/>
    <s v="HDST08"/>
    <s v="HDST"/>
    <s v="Headphones"/>
    <s v="Accessory"/>
    <s v="CLICC Circ Desk"/>
    <s v="HDS-YRL-02"/>
  </r>
  <r>
    <x v="70"/>
    <n v="-1"/>
    <s v="UCLA Undergrad"/>
    <s v="Undergraduate"/>
    <d v="2023-03-22T00:00:00"/>
    <s v="HPUSBC14"/>
    <s v="HPUSBC"/>
    <s v="HPUSBC"/>
    <s v="Charger"/>
    <s v="SEL Boelter Circ Desk"/>
    <m/>
  </r>
  <r>
    <x v="70"/>
    <n v="-1"/>
    <s v="UCLA Undergrad"/>
    <s v="Undergraduate"/>
    <d v="2023-03-22T00:00:00"/>
    <s v="IPHONE29"/>
    <s v="IPHONE"/>
    <s v="IPHONE"/>
    <s v="Charger"/>
    <s v="CLICC Circ Desk"/>
    <s v="IPH-YRL-05"/>
  </r>
  <r>
    <x v="70"/>
    <n v="-1"/>
    <s v="UCLA Undergrad"/>
    <s v="Undergraduate"/>
    <d v="2023-03-22T00:00:00"/>
    <s v="IPHONE31"/>
    <s v="IPHONE"/>
    <s v="IPHONE"/>
    <s v="Charger"/>
    <s v="CLICC Circ Desk"/>
    <s v="IPH-YRL-07"/>
  </r>
  <r>
    <x v="70"/>
    <n v="-1"/>
    <s v="UCLA Undergrad"/>
    <s v="Undergraduate"/>
    <d v="2023-03-22T00:00:00"/>
    <s v="IPHONE44"/>
    <s v="IPHONE"/>
    <s v="IPHONE"/>
    <s v="Charger"/>
    <s v="CLICC Circ Desk"/>
    <m/>
  </r>
  <r>
    <x v="70"/>
    <n v="-1"/>
    <s v="UCLA Undergrad"/>
    <s v="Undergraduate"/>
    <d v="2023-03-22T00:00:00"/>
    <s v="IPHONE46"/>
    <s v="IPHONE"/>
    <s v="IPHONE"/>
    <s v="Charger"/>
    <s v="CLICC Circ Desk"/>
    <s v="IPH-POW-02"/>
  </r>
  <r>
    <x v="70"/>
    <n v="-1"/>
    <s v="UCLA Undergrad"/>
    <s v="Undergraduate"/>
    <d v="2023-03-22T00:00:00"/>
    <s v="IPHONE54"/>
    <s v="IPHONE"/>
    <s v="IPHONE"/>
    <s v="Charger"/>
    <s v="CLICC Circ Desk"/>
    <s v="IPH-POW-10"/>
  </r>
  <r>
    <x v="70"/>
    <n v="-1"/>
    <s v="UCLA Undergrad"/>
    <s v="Undergraduate"/>
    <d v="2023-03-22T00:00:00"/>
    <s v="IPHONE58"/>
    <s v="IPHONE"/>
    <s v="IPHONE"/>
    <s v="Charger"/>
    <s v="Biomed Circ Desk"/>
    <s v="IPH-BIO-02"/>
  </r>
  <r>
    <x v="70"/>
    <n v="-1"/>
    <s v="UCLA Undergrad"/>
    <s v="Undergraduate"/>
    <d v="2023-03-22T00:00:00"/>
    <s v="IPHONE80"/>
    <s v="IPHONE"/>
    <s v="IPHONE"/>
    <s v="Charger"/>
    <s v="CLICC Circ Desk"/>
    <m/>
  </r>
  <r>
    <x v="70"/>
    <n v="-1"/>
    <s v="UCLA Undergrad"/>
    <s v="Undergraduate"/>
    <d v="2023-03-22T00:00:00"/>
    <s v="MACUSBC06"/>
    <s v="MACUSBC"/>
    <s v="MACUSBC"/>
    <s v="Charger"/>
    <s v="CLICC Circ Desk"/>
    <s v="USBC-YRL-02"/>
  </r>
  <r>
    <x v="70"/>
    <n v="-1"/>
    <s v="UCLA Undergrad"/>
    <s v="Undergraduate"/>
    <d v="2023-03-22T00:00:00"/>
    <s v="MACUSBC09"/>
    <s v="MACUSBC"/>
    <s v="MACUSBC"/>
    <s v="Charger"/>
    <s v="CLICC Circ Desk"/>
    <s v="USBC-YRL-05"/>
  </r>
  <r>
    <x v="70"/>
    <n v="-1"/>
    <s v="UCLA Undergrad"/>
    <s v="Undergraduate"/>
    <d v="2023-03-22T00:00:00"/>
    <s v="MACUSBC19"/>
    <s v="MACUSBC"/>
    <s v="MACUSBC"/>
    <s v="Charger"/>
    <s v="CLICC Circ Desk"/>
    <s v="USBC-POW-02"/>
  </r>
  <r>
    <x v="70"/>
    <n v="-1"/>
    <s v="UCLA Undergrad"/>
    <s v="Undergraduate"/>
    <d v="2023-03-22T00:00:00"/>
    <s v="MACUSBC25"/>
    <s v="MACUSBC"/>
    <s v="MACUSBC"/>
    <s v="Charger"/>
    <s v="CLICC Circ Desk"/>
    <s v="USBC-POW-08"/>
  </r>
  <r>
    <x v="70"/>
    <n v="-1"/>
    <s v="UCLA Undergrad"/>
    <s v="Undergraduate"/>
    <d v="2023-03-22T00:00:00"/>
    <s v="MACUSBC30"/>
    <s v="MACUSBC"/>
    <s v="MACUSBC"/>
    <s v="Charger"/>
    <s v="CLICC Circ Desk"/>
    <m/>
  </r>
  <r>
    <x v="70"/>
    <n v="-1"/>
    <s v="UCLA Undergrad"/>
    <s v="Undergraduate"/>
    <d v="2023-03-22T00:00:00"/>
    <s v="OMNI16"/>
    <s v="OMNI"/>
    <s v="OMNI"/>
    <s v="Charger"/>
    <s v="SEL Boelter Circ Desk"/>
    <s v="OMN-BOE-06"/>
  </r>
  <r>
    <x v="70"/>
    <n v="-1"/>
    <s v="UCLA Undergrad"/>
    <s v="Undergraduate"/>
    <d v="2023-03-22T00:00:00"/>
    <s v="OMNI20"/>
    <s v="OMNI"/>
    <s v="OMNI"/>
    <s v="Charger"/>
    <s v="SEL Boelter Circ Desk"/>
    <s v="OMN-BOE-10"/>
  </r>
  <r>
    <x v="70"/>
    <n v="-1"/>
    <s v="UCLA Undergrad"/>
    <s v="Undergraduate"/>
    <d v="2023-03-22T00:00:00"/>
    <s v="WALLADPT17"/>
    <s v="WALLADPT"/>
    <s v="WALLADPT"/>
    <s v="Charger"/>
    <s v="Biomed Circ Desk"/>
    <s v="ADP-BIO-01"/>
  </r>
  <r>
    <x v="70"/>
    <n v="-1"/>
    <s v="UCLA Undergrad"/>
    <s v="Undergraduate"/>
    <d v="2023-03-22T00:00:00"/>
    <s v="WALLADPT33"/>
    <s v="WALLADPT"/>
    <s v="WALLADPT"/>
    <s v="Charger"/>
    <s v="CLICC Circ Desk"/>
    <m/>
  </r>
  <r>
    <x v="70"/>
    <n v="-1"/>
    <s v="UCLA Undergrad"/>
    <s v="Undergraduate"/>
    <d v="2023-03-22T00:00:00"/>
    <s v="WALLADPT35"/>
    <s v="WALLADPT"/>
    <s v="WALLADPT"/>
    <s v="Charger"/>
    <s v="CLICC Circ Desk"/>
    <m/>
  </r>
  <r>
    <x v="70"/>
    <n v="-1"/>
    <s v="UCLA Undergrad"/>
    <s v="Undergraduate"/>
    <d v="2023-03-22T00:00:00"/>
    <s v="WALLADPT38"/>
    <s v="WALLADPT"/>
    <s v="WALLADPT"/>
    <s v="Charger"/>
    <s v="CLICC Circ Desk"/>
    <m/>
  </r>
  <r>
    <x v="70"/>
    <n v="-1"/>
    <s v="UCLA Undergrad"/>
    <s v="Undergraduate"/>
    <d v="2023-03-22T00:00:00"/>
    <s v="WALLADPT43"/>
    <s v="WALLADPT"/>
    <s v="WALLADPT"/>
    <s v="Charger"/>
    <s v="CLICC Circ Desk"/>
    <m/>
  </r>
  <r>
    <x v="70"/>
    <n v="-1"/>
    <s v="UCLA Undergrad"/>
    <s v="Undergraduate"/>
    <d v="2023-03-22T00:00:00"/>
    <s v="WALLADPT45"/>
    <s v="WALLADPT"/>
    <s v="WALLADPT"/>
    <s v="Charger"/>
    <s v="CLICC Circ Desk"/>
    <m/>
  </r>
  <r>
    <x v="70"/>
    <n v="-1"/>
    <s v="UCLA Undergrad"/>
    <s v="Undergraduate"/>
    <d v="2023-03-22T00:00:00"/>
    <s v="WALLADPT47"/>
    <s v="WALLADPT"/>
    <s v="WALLADPT"/>
    <s v="Charger"/>
    <s v="CLICC Circ Desk"/>
    <m/>
  </r>
  <r>
    <x v="70"/>
    <n v="-1"/>
    <s v="UCLA Undergrad"/>
    <s v="Undergraduate"/>
    <d v="2023-03-23T00:00:00"/>
    <s v="HDMIC24"/>
    <s v="HDMIC"/>
    <s v="HDMIC"/>
    <s v="Cable"/>
    <s v="CLICC Circ Desk"/>
    <s v="HDMC-YRL-16"/>
  </r>
  <r>
    <x v="70"/>
    <n v="-1"/>
    <s v="UCLA Undergrad"/>
    <s v="Undergraduate"/>
    <d v="2023-03-23T00:00:00"/>
    <s v="MACUSBC16"/>
    <s v="MACUSBC"/>
    <s v="MACUSBC"/>
    <s v="Charger"/>
    <s v="Default Circulation Desk"/>
    <s v="USBC-LOC-05"/>
  </r>
  <r>
    <x v="70"/>
    <n v="-1"/>
    <s v="UCLA Undergrad"/>
    <s v="Undergraduate"/>
    <d v="2023-03-23T00:00:00"/>
    <s v="UHDMI11"/>
    <s v="UHDMI"/>
    <s v="UHDMI"/>
    <s v="Cable"/>
    <s v="CLICC Circ Desk"/>
    <m/>
  </r>
  <r>
    <x v="70"/>
    <n v="-1"/>
    <s v="UCLA Undergrad"/>
    <s v="Undergraduate"/>
    <d v="2023-03-24T00:00:00"/>
    <s v="CALC07"/>
    <s v="CALC"/>
    <s v="CALC"/>
    <s v="Accessory"/>
    <s v="CLICC Circ Desk"/>
    <s v="CAL-POW-06"/>
  </r>
  <r>
    <x v="70"/>
    <n v="-1"/>
    <s v="UCLA Undergrad"/>
    <s v="Undergraduate"/>
    <d v="2023-03-24T00:00:00"/>
    <s v="CALC10"/>
    <s v="CALC"/>
    <s v="CALC"/>
    <s v="Accessory"/>
    <s v="CLICC Circ Desk"/>
    <m/>
  </r>
  <r>
    <x v="70"/>
    <n v="-1"/>
    <s v="UCLA Undergrad"/>
    <s v="Undergraduate"/>
    <d v="2023-03-25T00:00:00"/>
    <s v="CALC16"/>
    <s v="CALC"/>
    <s v="CALC"/>
    <s v="Accessory"/>
    <s v="Biomed Circ Desk"/>
    <m/>
  </r>
  <r>
    <x v="70"/>
    <n v="-1"/>
    <s v="UCLA Undergrad"/>
    <s v="Undergraduate"/>
    <d v="2023-03-29T00:00:00"/>
    <s v="CBK201"/>
    <s v="CBK"/>
    <s v="ChromeBook"/>
    <s v="Device"/>
    <s v="Biomed Circ Desk"/>
    <s v="CBK-BIO-12"/>
  </r>
  <r>
    <x v="70"/>
    <n v="-1"/>
    <s v="UCLA Undergrad"/>
    <s v="Undergraduate"/>
    <d v="2023-03-29T00:00:00"/>
    <s v="CLICC-ML-0111"/>
    <s v="CLICC-ML"/>
    <s v="MacBook"/>
    <s v="Device"/>
    <s v="CLICC Circ Desk"/>
    <s v="ITS MacBook 131"/>
  </r>
  <r>
    <x v="70"/>
    <n v="-1"/>
    <s v="UCLA Undergrad"/>
    <s v="Undergraduate"/>
    <d v="2023-03-29T00:00:00"/>
    <s v="HP-005"/>
    <s v="HP"/>
    <s v="HP Laptop"/>
    <s v="Device"/>
    <s v="CLICC Circ Desk"/>
    <s v="WL-BIO-05"/>
  </r>
  <r>
    <x v="70"/>
    <n v="5557771390006530"/>
    <s v="UCLA Graduate"/>
    <s v="Graduate"/>
    <d v="2023-03-29T00:00:00"/>
    <s v="CLICC-ML-0079"/>
    <s v="CLICC-ML"/>
    <s v="MacBook"/>
    <s v="Device"/>
    <s v="CLICC Circ Desk"/>
    <s v="ITS MacBook 108"/>
  </r>
  <r>
    <x v="70"/>
    <n v="5560873090006530"/>
    <s v="UCLA Undergrad"/>
    <s v="Undergraduate"/>
    <d v="2023-03-29T00:00:00"/>
    <s v="CLICC-MM-0174"/>
    <s v="CLICC-MM"/>
    <s v="iPad"/>
    <s v="Device"/>
    <s v="CLICC Circ Desk"/>
    <s v="ITS iPad 144"/>
  </r>
  <r>
    <x v="70"/>
    <n v="5561287670006530"/>
    <s v="UCLA Graduate"/>
    <s v="Graduate"/>
    <d v="2023-03-29T00:00:00"/>
    <s v="HP-108"/>
    <s v="HP"/>
    <s v="HP Laptop"/>
    <s v="Device"/>
    <s v="CLICC Circ Desk"/>
    <s v="W-POW-17"/>
  </r>
  <r>
    <x v="70"/>
    <n v="5566292590006530"/>
    <s v="UCLA Undergrad"/>
    <s v="Undergraduate"/>
    <d v="2023-03-29T00:00:00"/>
    <s v="CBK203"/>
    <s v="CBK"/>
    <s v="ChromeBook"/>
    <s v="Device"/>
    <s v="Biomed Circ Desk"/>
    <s v="CBK-BIO-14"/>
  </r>
  <r>
    <x v="70"/>
    <n v="5569982430006530"/>
    <s v="UCLA Undergrad"/>
    <s v="Undergraduate"/>
    <d v="2023-03-29T00:00:00"/>
    <s v="CLICC-ML-0067"/>
    <s v="CLICC-ML"/>
    <s v="MacBook"/>
    <s v="Device"/>
    <s v="CLICC Circ Desk"/>
    <s v="ITS MacBook 121"/>
  </r>
  <r>
    <x v="70"/>
    <n v="6200597690006530"/>
    <s v="UCLA Undergrad"/>
    <s v="Undergraduate"/>
    <d v="2023-04-03T00:00:00"/>
    <s v="HP-120"/>
    <s v="HP"/>
    <s v="HP Laptop"/>
    <s v="Device"/>
    <s v="CLICC Circ Desk"/>
    <s v="WL-PC2-09"/>
  </r>
  <r>
    <x v="70"/>
    <n v="6201199410006530"/>
    <s v="UCLA Undergrad"/>
    <s v="Undergraduate"/>
    <d v="2023-03-29T00:00:00"/>
    <s v="CLICC-ML-2013"/>
    <s v="CLICC-ML"/>
    <s v="MacBook"/>
    <s v="Device"/>
    <s v="CLICC Circ Desk"/>
    <s v="CLICC-ML-2013"/>
  </r>
  <r>
    <x v="70"/>
    <n v="6201555090006530"/>
    <s v="UCLA Undergrad"/>
    <s v="Undergraduate"/>
    <d v="2023-03-29T00:00:00"/>
    <s v="HP-123"/>
    <s v="HP"/>
    <s v="HP Laptop"/>
    <s v="Device"/>
    <s v="CLICC Circ Desk"/>
    <s v="WL-PC2-12"/>
  </r>
  <r>
    <x v="70"/>
    <n v="6201866490006530"/>
    <s v="UCLA Undergrad"/>
    <s v="Undergraduate"/>
    <d v="2023-03-29T00:00:00"/>
    <s v="CLICC-ML-2062"/>
    <s v="CLICC-ML"/>
    <s v="MacBook"/>
    <s v="Device"/>
    <s v="CLICC Circ Desk"/>
    <s v="CLICC-ML-2062"/>
  </r>
  <r>
    <x v="70"/>
    <n v="9295037580006530"/>
    <s v="UCLA Undergrad"/>
    <s v="Undergraduate"/>
    <d v="2023-03-29T00:00:00"/>
    <s v="CLICC-ML-0100"/>
    <s v="CLICC-ML"/>
    <s v="MacBook"/>
    <s v="Device"/>
    <s v="CLICC Circ Desk"/>
    <s v="ITS MacBook 98"/>
  </r>
  <r>
    <x v="70"/>
    <n v="9401453620006530"/>
    <s v="UCLA Undergrad"/>
    <s v="Undergraduate"/>
    <d v="2023-04-12T00:00:00"/>
    <s v="CLICC-ML-0103"/>
    <s v="CLICC-ML"/>
    <s v="MacBook"/>
    <s v="Device"/>
    <s v="CLICC Circ Desk"/>
    <s v="ITS MacBook 77"/>
  </r>
  <r>
    <x v="70"/>
    <n v="9401569710006530"/>
    <s v="UCLA Graduate"/>
    <s v="Graduate"/>
    <d v="2023-03-29T00:00:00"/>
    <s v="CLICC-ML-0128"/>
    <s v="CLICC-ML"/>
    <s v="MacBook"/>
    <s v="Device"/>
    <s v="CLICC Circ Desk"/>
    <s v="ITS MacBook 137"/>
  </r>
  <r>
    <x v="70"/>
    <n v="9401734270006530"/>
    <s v="UCLA Undergrad"/>
    <s v="Undergraduate"/>
    <d v="2023-03-29T00:00:00"/>
    <s v="CLICC-ML-0122"/>
    <s v="CLICC-ML"/>
    <s v="MacBook"/>
    <s v="Device"/>
    <s v="CLICC Circ Desk"/>
    <s v="ITS MacBook 82"/>
  </r>
  <r>
    <x v="70"/>
    <n v="9405548150006530"/>
    <s v="UCLA Undergrad"/>
    <s v="Undergraduate"/>
    <d v="2023-03-29T00:00:00"/>
    <s v="CLICC-MM-0061"/>
    <s v="CLICC-MM"/>
    <s v="iPad"/>
    <s v="Device"/>
    <s v="CLICC Circ Desk"/>
    <s v="ITS iPad 264"/>
  </r>
  <r>
    <x v="70"/>
    <n v="9407401010006530"/>
    <s v="UCLA Law Grad"/>
    <s v="Graduate"/>
    <d v="2023-03-30T00:00:00"/>
    <s v="CLICC-ML-0098"/>
    <s v="CLICC-ML"/>
    <s v="MacBook"/>
    <s v="Device"/>
    <s v="CLICC Circ Desk"/>
    <s v="ITS MacBook 161"/>
  </r>
  <r>
    <x v="70"/>
    <n v="9407413240006530"/>
    <s v="UCLA Graduate"/>
    <s v="Graduate"/>
    <d v="2023-03-22T00:00:00"/>
    <s v="IPHONE63"/>
    <s v="IPHONE"/>
    <s v="IPHONE"/>
    <s v="Charger"/>
    <s v="Default Circulation Desk"/>
    <m/>
  </r>
  <r>
    <x v="71"/>
    <n v="-1"/>
    <s v="External 10"/>
    <s v="External 10 + Access"/>
    <d v="2023-03-23T00:00:00"/>
    <s v="CBK001"/>
    <s v="CBK"/>
    <s v="ChromeBook"/>
    <s v="Device"/>
    <s v="Biomed Circ Desk"/>
    <s v="CBK-001"/>
  </r>
  <r>
    <x v="71"/>
    <n v="-1"/>
    <s v="UCLA Graduate"/>
    <s v="Graduate"/>
    <d v="2023-03-23T00:00:00"/>
    <s v="HDST04"/>
    <s v="HDST"/>
    <s v="Headphones"/>
    <s v="Accessory"/>
    <s v="SEL Boelter Circ Desk"/>
    <s v="HDS-BOE-04"/>
  </r>
  <r>
    <x v="71"/>
    <n v="-1"/>
    <s v="UCLA Graduate"/>
    <s v="Graduate"/>
    <d v="2023-03-23T00:00:00"/>
    <s v="IPHONE57"/>
    <s v="IPHONE"/>
    <s v="IPHONE"/>
    <s v="Charger"/>
    <s v="Biomed Circ Desk"/>
    <s v="IPH-BIO-01"/>
  </r>
  <r>
    <x v="71"/>
    <n v="-1"/>
    <s v="UCLA Graduate"/>
    <s v="Graduate"/>
    <d v="2023-03-23T00:00:00"/>
    <s v="MSE09"/>
    <s v="MSE"/>
    <s v="Mouse"/>
    <s v="Accessory"/>
    <s v="CLICC Circ Desk"/>
    <m/>
  </r>
  <r>
    <x v="71"/>
    <n v="-1"/>
    <s v="UCLA Graduate"/>
    <s v="Graduate"/>
    <d v="2023-03-30T00:00:00"/>
    <s v="CLICC-ML-0026"/>
    <s v="CLICC-ML"/>
    <s v="MacBook"/>
    <s v="Device"/>
    <s v="CLICC Circ Desk"/>
    <s v="ITS MacBook 12"/>
  </r>
  <r>
    <x v="71"/>
    <n v="-1"/>
    <s v="UCLA Graduate"/>
    <s v="Graduate"/>
    <d v="2023-03-30T00:00:00"/>
    <s v="CLICC-ML-2053"/>
    <s v="CLICC-ML"/>
    <s v="MacBook"/>
    <s v="Device"/>
    <s v="CLICC Circ Desk"/>
    <s v="CLICC-ML-2053"/>
  </r>
  <r>
    <x v="71"/>
    <n v="-1"/>
    <s v="UCLA Graduate"/>
    <s v="Graduate"/>
    <d v="2023-03-30T00:00:00"/>
    <s v="CLICC-ML-2074"/>
    <s v="CLICC-ML"/>
    <s v="MacBook"/>
    <s v="Device"/>
    <s v="CLICC Circ Desk"/>
    <s v="CLICC-ML-2074"/>
  </r>
  <r>
    <x v="71"/>
    <n v="-1"/>
    <s v="UCLA Staff"/>
    <s v="Staff"/>
    <d v="2023-03-23T00:00:00"/>
    <s v="ANKER01"/>
    <s v="ANKER"/>
    <s v="ANKER"/>
    <s v="Charger"/>
    <s v="CLICC Circ Desk"/>
    <m/>
  </r>
  <r>
    <x v="71"/>
    <n v="-1"/>
    <s v="UCLA Staff"/>
    <s v="Staff"/>
    <d v="2023-03-23T00:00:00"/>
    <s v="IPHONE78"/>
    <s v="IPHONE"/>
    <s v="IPHONE"/>
    <s v="Charger"/>
    <s v="CLICC Circ Desk"/>
    <m/>
  </r>
  <r>
    <x v="71"/>
    <n v="-1"/>
    <s v="UCLA Staff"/>
    <s v="Staff"/>
    <d v="2023-03-23T00:00:00"/>
    <s v="OMNI41"/>
    <s v="OMNI"/>
    <s v="OMNI"/>
    <s v="Charger"/>
    <s v="CLICC Circ Desk"/>
    <m/>
  </r>
  <r>
    <x v="71"/>
    <n v="-1"/>
    <s v="UCLA Staff"/>
    <s v="Staff"/>
    <d v="2023-03-23T00:00:00"/>
    <s v="OMNI42"/>
    <s v="OMNI"/>
    <s v="OMNI"/>
    <s v="Charger"/>
    <s v="CLICC Circ Desk"/>
    <m/>
  </r>
  <r>
    <x v="71"/>
    <n v="-1"/>
    <s v="UCLA Staff"/>
    <s v="Staff"/>
    <d v="2023-03-30T00:00:00"/>
    <s v="CLICC-MM-0201"/>
    <s v="CLICC-MM"/>
    <s v="iPad"/>
    <s v="Device"/>
    <s v="CLICC Circ Desk"/>
    <s v="ITS iPad 211"/>
  </r>
  <r>
    <x v="71"/>
    <n v="-1"/>
    <s v="UCLA Staff"/>
    <s v="Staff"/>
    <d v="2023-03-30T00:00:00"/>
    <s v="CLICC-MM-0201"/>
    <s v="CLICC-MM"/>
    <s v="iPad"/>
    <s v="Device"/>
    <s v="YRL  Circ Desk"/>
    <s v="ITS iPad 211"/>
  </r>
  <r>
    <x v="71"/>
    <n v="-1"/>
    <s v="UCLA Undergrad"/>
    <s v="Undergraduate"/>
    <d v="2023-03-23T00:00:00"/>
    <s v="HPUSBC04"/>
    <s v="HPUSBC"/>
    <s v="HPUSBC"/>
    <s v="Charger"/>
    <s v="SEL Boelter Circ Desk"/>
    <s v="HPUS-BOE-04"/>
  </r>
  <r>
    <x v="71"/>
    <n v="-1"/>
    <s v="UCLA Undergrad"/>
    <s v="Undergraduate"/>
    <d v="2023-03-23T00:00:00"/>
    <s v="IPHONE01"/>
    <s v="IPHONE"/>
    <s v="IPHONE"/>
    <s v="Charger"/>
    <s v="Music Circ Desk"/>
    <s v="IPH-MUS-01"/>
  </r>
  <r>
    <x v="71"/>
    <n v="-1"/>
    <s v="UCLA Undergrad"/>
    <s v="Undergraduate"/>
    <d v="2023-03-23T00:00:00"/>
    <s v="IPHONE21"/>
    <s v="IPHONE"/>
    <s v="IPHONE"/>
    <s v="Charger"/>
    <s v="SEL Boelter Circ Desk"/>
    <s v="IPH-BOE-05"/>
  </r>
  <r>
    <x v="71"/>
    <n v="-1"/>
    <s v="UCLA Undergrad"/>
    <s v="Undergraduate"/>
    <d v="2023-03-23T00:00:00"/>
    <s v="IPHONE23"/>
    <s v="IPHONE"/>
    <s v="IPHONE"/>
    <s v="Charger"/>
    <s v="SEL Geology Circ Desk"/>
    <s v="IPH-GEO-01"/>
  </r>
  <r>
    <x v="71"/>
    <n v="-1"/>
    <s v="UCLA Undergrad"/>
    <s v="Undergraduate"/>
    <d v="2023-03-23T00:00:00"/>
    <s v="IPHONE31"/>
    <s v="IPHONE"/>
    <s v="IPHONE"/>
    <s v="Charger"/>
    <s v="CLICC Circ Desk"/>
    <s v="IPH-YRL-07"/>
  </r>
  <r>
    <x v="71"/>
    <n v="-1"/>
    <s v="UCLA Undergrad"/>
    <s v="Undergraduate"/>
    <d v="2023-03-23T00:00:00"/>
    <s v="IPHONE46"/>
    <s v="IPHONE"/>
    <s v="IPHONE"/>
    <s v="Charger"/>
    <s v="CLICC Circ Desk"/>
    <s v="IPH-POW-02"/>
  </r>
  <r>
    <x v="71"/>
    <n v="-1"/>
    <s v="UCLA Undergrad"/>
    <s v="Undergraduate"/>
    <d v="2023-03-23T00:00:00"/>
    <s v="IPHONE52"/>
    <s v="IPHONE"/>
    <s v="IPHONE"/>
    <s v="Charger"/>
    <s v="CLICC Circ Desk"/>
    <s v="IPH-POW-08"/>
  </r>
  <r>
    <x v="71"/>
    <n v="-1"/>
    <s v="UCLA Undergrad"/>
    <s v="Undergraduate"/>
    <d v="2023-03-23T00:00:00"/>
    <s v="IPHONE80"/>
    <s v="IPHONE"/>
    <s v="IPHONE"/>
    <s v="Charger"/>
    <s v="CLICC Circ Desk"/>
    <m/>
  </r>
  <r>
    <x v="71"/>
    <n v="-1"/>
    <s v="UCLA Undergrad"/>
    <s v="Undergraduate"/>
    <d v="2023-03-23T00:00:00"/>
    <s v="MACUSBC05"/>
    <s v="MACUSBC"/>
    <s v="MACUSBC"/>
    <s v="Charger"/>
    <s v="CLICC Circ Desk"/>
    <s v="USBC-YRL-01"/>
  </r>
  <r>
    <x v="71"/>
    <n v="-1"/>
    <s v="UCLA Undergrad"/>
    <s v="Undergraduate"/>
    <d v="2023-03-23T00:00:00"/>
    <s v="MACUSBC30"/>
    <s v="MACUSBC"/>
    <s v="MACUSBC"/>
    <s v="Charger"/>
    <s v="CLICC Circ Desk"/>
    <m/>
  </r>
  <r>
    <x v="71"/>
    <n v="-1"/>
    <s v="UCLA Undergrad"/>
    <s v="Undergraduate"/>
    <d v="2023-03-23T00:00:00"/>
    <s v="OMNI16"/>
    <s v="OMNI"/>
    <s v="OMNI"/>
    <s v="Charger"/>
    <s v="SEL Boelter Circ Desk"/>
    <s v="OMN-BOE-06"/>
  </r>
  <r>
    <x v="71"/>
    <n v="-1"/>
    <s v="UCLA Undergrad"/>
    <s v="Undergraduate"/>
    <d v="2023-03-23T00:00:00"/>
    <s v="OMNI24"/>
    <s v="OMNI"/>
    <s v="OMNI"/>
    <s v="Charger"/>
    <s v="Music Circ Desk"/>
    <s v="OMN-MUS-04"/>
  </r>
  <r>
    <x v="71"/>
    <n v="-1"/>
    <s v="UCLA Undergrad"/>
    <s v="Undergraduate"/>
    <d v="2023-03-23T00:00:00"/>
    <s v="WALLADPT08"/>
    <s v="WALLADPT"/>
    <s v="WALLADPT"/>
    <s v="Charger"/>
    <s v="SEL Boelter Circ Desk"/>
    <s v="ADP-BOE-06"/>
  </r>
  <r>
    <x v="71"/>
    <n v="-1"/>
    <s v="UCLA Undergrad"/>
    <s v="Undergraduate"/>
    <d v="2023-03-23T00:00:00"/>
    <s v="WALLADPT11"/>
    <s v="WALLADPT"/>
    <s v="WALLADPT"/>
    <s v="Charger"/>
    <s v="SEL Geology Circ Desk"/>
    <s v="ADP-GEO-02"/>
  </r>
  <r>
    <x v="71"/>
    <n v="-1"/>
    <s v="UCLA Undergrad"/>
    <s v="Undergraduate"/>
    <d v="2023-03-23T00:00:00"/>
    <s v="WALLADPT39"/>
    <s v="WALLADPT"/>
    <s v="WALLADPT"/>
    <s v="Charger"/>
    <s v="CLICC Circ Desk"/>
    <m/>
  </r>
  <r>
    <x v="71"/>
    <n v="-1"/>
    <s v="UCLA Undergrad"/>
    <s v="Undergraduate"/>
    <d v="2023-03-23T00:00:00"/>
    <s v="WALLADPT48"/>
    <s v="WALLADPT"/>
    <s v="WALLADPT"/>
    <s v="Charger"/>
    <s v="CLICC Circ Desk"/>
    <m/>
  </r>
  <r>
    <x v="71"/>
    <n v="-1"/>
    <s v="UCLA Undergrad"/>
    <s v="Undergraduate"/>
    <d v="2023-03-23T00:00:00"/>
    <s v="WALLADPT50"/>
    <s v="WALLADPT"/>
    <s v="WALLADPT"/>
    <s v="Charger"/>
    <s v="CLICC Circ Desk"/>
    <m/>
  </r>
  <r>
    <x v="71"/>
    <n v="-1"/>
    <s v="UCLA Undergrad"/>
    <s v="Undergraduate"/>
    <d v="2023-03-24T00:00:00"/>
    <s v="CALC02"/>
    <s v="CALC"/>
    <s v="CALC"/>
    <s v="Accessory"/>
    <s v="CLICC Circ Desk"/>
    <s v="CAL-POW-01"/>
  </r>
  <r>
    <x v="71"/>
    <n v="-1"/>
    <s v="UCLA Undergrad"/>
    <s v="Undergraduate"/>
    <d v="2023-03-24T00:00:00"/>
    <s v="CALC03"/>
    <s v="CALC"/>
    <s v="CALC"/>
    <s v="Accessory"/>
    <s v="CLICC Circ Desk"/>
    <s v="CAL-POW-02"/>
  </r>
  <r>
    <x v="71"/>
    <n v="-1"/>
    <s v="UCLA Undergrad"/>
    <s v="Undergraduate"/>
    <d v="2023-03-24T00:00:00"/>
    <s v="CALC06"/>
    <s v="CALC"/>
    <s v="CALC"/>
    <s v="Accessory"/>
    <s v="CLICC Circ Desk"/>
    <s v="CAL-POW-05"/>
  </r>
  <r>
    <x v="71"/>
    <n v="-1"/>
    <s v="UCLA Undergrad"/>
    <s v="Undergraduate"/>
    <d v="2023-03-24T00:00:00"/>
    <s v="CALC07"/>
    <s v="CALC"/>
    <s v="CALC"/>
    <s v="Accessory"/>
    <s v="CLICC Circ Desk"/>
    <s v="CAL-POW-06"/>
  </r>
  <r>
    <x v="71"/>
    <n v="-1"/>
    <s v="UCLA Undergrad"/>
    <s v="Undergraduate"/>
    <d v="2023-03-24T00:00:00"/>
    <s v="CALC10"/>
    <s v="CALC"/>
    <s v="CALC"/>
    <s v="Accessory"/>
    <s v="CLICC Circ Desk"/>
    <m/>
  </r>
  <r>
    <x v="71"/>
    <n v="-1"/>
    <s v="UCLA Undergrad"/>
    <s v="Undergraduate"/>
    <d v="2023-03-24T00:00:00"/>
    <s v="CALC23"/>
    <s v="CALC"/>
    <s v="CALC"/>
    <s v="Accessory"/>
    <s v="SEL Boelter Circ Desk"/>
    <m/>
  </r>
  <r>
    <x v="71"/>
    <n v="-1"/>
    <s v="UCLA Undergrad"/>
    <s v="Undergraduate"/>
    <d v="2023-03-24T00:00:00"/>
    <s v="CALC29"/>
    <s v="CALC"/>
    <s v="CALC"/>
    <s v="Accessory"/>
    <s v="SEL Boelter Circ Desk"/>
    <m/>
  </r>
  <r>
    <x v="71"/>
    <n v="-1"/>
    <s v="UCLA Undergrad"/>
    <s v="Undergraduate"/>
    <d v="2023-03-30T00:00:00"/>
    <s v="CBK-301"/>
    <s v="CBK"/>
    <s v="ChromeBook"/>
    <s v="Device"/>
    <s v="CLICC Circ Desk"/>
    <s v="CBK-CLICC-52"/>
  </r>
  <r>
    <x v="71"/>
    <n v="-1"/>
    <s v="UCLA Undergrad"/>
    <s v="Undergraduate"/>
    <d v="2023-03-30T00:00:00"/>
    <s v="CBK224"/>
    <s v="CBK"/>
    <s v="ChromeBook"/>
    <s v="Device"/>
    <s v="SEL Boelter Circ Desk"/>
    <s v="CBK-BOE-15"/>
  </r>
  <r>
    <x v="71"/>
    <n v="-1"/>
    <s v="UCLA Undergrad"/>
    <s v="Undergraduate"/>
    <d v="2023-03-30T00:00:00"/>
    <s v="CLICC-ML-0123"/>
    <s v="CLICC-ML"/>
    <s v="MacBook"/>
    <s v="Device"/>
    <s v="CLICC Circ Desk"/>
    <s v="ITS MacBook 50"/>
  </r>
  <r>
    <x v="71"/>
    <n v="5560686870006530"/>
    <s v="UCLA Undergrad"/>
    <s v="Undergraduate"/>
    <d v="2023-03-30T00:00:00"/>
    <s v="CLICC-ML-0101"/>
    <s v="CLICC-ML"/>
    <s v="MacBook"/>
    <s v="Device"/>
    <s v="CLICC Circ Desk"/>
    <s v="ITS MacBook 54"/>
  </r>
  <r>
    <x v="71"/>
    <n v="5565772490006530"/>
    <s v="UCLA Undergrad"/>
    <s v="Undergraduate"/>
    <d v="2023-03-30T00:00:00"/>
    <s v="CLICC-ML-0034"/>
    <s v="CLICC-ML"/>
    <s v="MacBook"/>
    <s v="Device"/>
    <s v="CLICC Circ Desk"/>
    <s v="ITS MacBook 63"/>
  </r>
  <r>
    <x v="71"/>
    <n v="5566135220006530"/>
    <s v="UCLA Graduate"/>
    <s v="Graduate"/>
    <d v="2023-03-30T00:00:00"/>
    <s v="HP-062"/>
    <s v="HP"/>
    <s v="HP Laptop"/>
    <s v="Device"/>
    <s v="CLICC Circ Desk"/>
    <s v="WL-YRL-12"/>
  </r>
  <r>
    <x v="71"/>
    <n v="5567079250006530"/>
    <s v="UCLA Undergrad"/>
    <s v="Undergraduate"/>
    <d v="2023-03-30T00:00:00"/>
    <s v="HP111"/>
    <s v="HP"/>
    <s v="HP Laptop"/>
    <s v="Device"/>
    <s v="CLICC Circ Desk"/>
    <s v="W-POW-20"/>
  </r>
  <r>
    <x v="71"/>
    <n v="5567201160006530"/>
    <s v="UCLA Graduate"/>
    <s v="Graduate"/>
    <d v="2023-03-30T00:00:00"/>
    <s v="CLICC-ML-0062"/>
    <s v="CLICC-ML"/>
    <s v="MacBook"/>
    <s v="Device"/>
    <s v="CLICC Circ Desk"/>
    <s v="ITS MacBook 99"/>
  </r>
  <r>
    <x v="71"/>
    <n v="5567889880006530"/>
    <s v="UCLA Undergrad"/>
    <s v="Undergraduate"/>
    <d v="2023-03-30T00:00:00"/>
    <s v="HP-083"/>
    <s v="HP"/>
    <s v="HP Laptop"/>
    <s v="Device"/>
    <s v="CLICC Circ Desk"/>
    <s v="WL-RC2-13"/>
  </r>
  <r>
    <x v="71"/>
    <n v="5569867060006530"/>
    <s v="UCLA Undergrad"/>
    <s v="Undergraduate"/>
    <d v="2023-03-30T00:00:00"/>
    <s v="CLICC-MM-0097"/>
    <s v="CLICC-MM"/>
    <s v="iPad"/>
    <s v="Device"/>
    <s v="CLICC Circ Desk"/>
    <s v="ITS iPad 290"/>
  </r>
  <r>
    <x v="71"/>
    <n v="5570317970006530"/>
    <s v="UCLA Undergrad"/>
    <s v="Undergraduate"/>
    <d v="2023-03-30T00:00:00"/>
    <s v="CLICC-ML-0136"/>
    <s v="CLICC-ML"/>
    <s v="MacBook"/>
    <s v="Device"/>
    <s v="CLICC Circ Desk"/>
    <s v="ITS MacBook 86"/>
  </r>
  <r>
    <x v="71"/>
    <n v="6200007270006530"/>
    <s v="UCLA Graduate"/>
    <s v="Graduate"/>
    <d v="2023-03-30T00:00:00"/>
    <s v="CLICC-ML-0131"/>
    <s v="CLICC-ML"/>
    <s v="MacBook"/>
    <s v="Device"/>
    <s v="CLICC Circ Desk"/>
    <s v="ITS MacBook 113"/>
  </r>
  <r>
    <x v="71"/>
    <n v="6201081470006530"/>
    <s v="UCLA Undergrad"/>
    <s v="Undergraduate"/>
    <d v="2023-03-30T00:00:00"/>
    <s v="CLICC-MM-0166"/>
    <s v="CLICC-MM"/>
    <s v="iPad"/>
    <s v="Device"/>
    <s v="CLICC Circ Desk"/>
    <s v="ITS iPad 155"/>
  </r>
  <r>
    <x v="71"/>
    <n v="6201386450006530"/>
    <s v="UCLA Undergrad"/>
    <s v="Undergraduate"/>
    <d v="2023-03-24T00:00:00"/>
    <s v="CALC06"/>
    <s v="CALC"/>
    <s v="CALC"/>
    <s v="Accessory"/>
    <s v="CLICC Circ Desk"/>
    <s v="CAL-POW-05"/>
  </r>
  <r>
    <x v="71"/>
    <n v="6201436310006530"/>
    <s v="UCLA Undergrad"/>
    <s v="Undergraduate"/>
    <d v="2023-03-30T00:00:00"/>
    <s v="CLICC-ML-2044"/>
    <s v="CLICC-ML"/>
    <s v="MacBook"/>
    <s v="Device"/>
    <s v="CLICC Circ Desk"/>
    <s v="CLICC-ML-2044"/>
  </r>
  <r>
    <x v="71"/>
    <n v="8916665080006530"/>
    <s v="UCLA Graduate"/>
    <s v="Graduate"/>
    <d v="2023-03-30T00:00:00"/>
    <s v="CBK198"/>
    <s v="CBK"/>
    <s v="ChromeBook"/>
    <s v="Device"/>
    <s v="Biomed Circ Desk"/>
    <s v="CBK-BIO-09"/>
  </r>
  <r>
    <x v="71"/>
    <n v="9297681370006530"/>
    <s v="UCLA Undergrad"/>
    <s v="Undergraduate"/>
    <d v="2023-03-30T00:00:00"/>
    <s v="CLICC-ML-0006"/>
    <s v="CLICC-ML"/>
    <s v="MacBook"/>
    <s v="Device"/>
    <s v="CLICC Circ Desk"/>
    <s v="ITS MacBook 64"/>
  </r>
  <r>
    <x v="71"/>
    <n v="9399485700006530"/>
    <s v="UCLA Graduate"/>
    <s v="Graduate"/>
    <d v="2023-03-30T00:00:00"/>
    <s v="HP144"/>
    <s v="HP"/>
    <s v="HP Laptop"/>
    <s v="Device"/>
    <s v="CLICC Circ Desk"/>
    <s v="WL-UNA-03"/>
  </r>
  <r>
    <x v="71"/>
    <n v="9401410730006530"/>
    <s v="UCLA Graduate"/>
    <s v="Graduate"/>
    <d v="2023-03-30T00:00:00"/>
    <s v="CLICC-MM-0019"/>
    <s v="CLICC-MM"/>
    <s v="iPad"/>
    <s v="Device"/>
    <s v="CLICC Circ Desk"/>
    <s v="ITS iPad 324"/>
  </r>
  <r>
    <x v="71"/>
    <n v="9403042610006530"/>
    <s v="UCLA Undergrad"/>
    <s v="Undergraduate"/>
    <d v="2023-03-30T00:00:00"/>
    <s v="HP-139"/>
    <s v="HP"/>
    <s v="HP Laptop"/>
    <s v="Device"/>
    <s v="CLICC Circ Desk"/>
    <s v="WL-PC2-28"/>
  </r>
  <r>
    <x v="71"/>
    <n v="9403775410006530"/>
    <s v="UCLA Undergrad"/>
    <s v="Undergraduate"/>
    <d v="2023-03-30T00:00:00"/>
    <s v="CLICC-MM-0083"/>
    <s v="CLICC-MM"/>
    <s v="iPad"/>
    <s v="Device"/>
    <s v="CLICC Circ Desk"/>
    <s v="ITS iPad 154"/>
  </r>
  <r>
    <x v="71"/>
    <n v="9406504440006530"/>
    <s v="UCLA Undergrad"/>
    <s v="Undergraduate"/>
    <d v="2023-03-30T00:00:00"/>
    <s v="CLICC-MM-0241"/>
    <s v="CLICC-MM"/>
    <s v="iPad"/>
    <s v="Device"/>
    <s v="CLICC Circ Desk"/>
    <s v="ITS iPad 217"/>
  </r>
  <r>
    <x v="71"/>
    <n v="9408465830006530"/>
    <s v="UCLA Undergrad"/>
    <s v="Undergraduate"/>
    <d v="2023-03-30T00:00:00"/>
    <s v="CLICC-ML-0137"/>
    <s v="CLICC-ML"/>
    <s v="MacBook"/>
    <s v="Device"/>
    <s v="CLICC Circ Desk"/>
    <s v="ITS MacBook 60"/>
  </r>
  <r>
    <x v="72"/>
    <n v="-1"/>
    <s v="UCLA Academic"/>
    <s v="Academic"/>
    <d v="2023-03-31T00:00:00"/>
    <s v="CBK-083"/>
    <s v="CBK"/>
    <s v="ChromeBook"/>
    <s v="Device"/>
    <s v="CLICC Circ Desk"/>
    <s v="CYRL-09"/>
  </r>
  <r>
    <x v="72"/>
    <n v="-1"/>
    <s v="UCLA Academic"/>
    <s v="Academic"/>
    <d v="2023-03-31T00:00:00"/>
    <s v="CLICC-ML-2096"/>
    <s v="CLICC-ML"/>
    <s v="MacBook"/>
    <s v="Device"/>
    <s v="CLICC Circ Desk"/>
    <s v="CLICC-ML-2096"/>
  </r>
  <r>
    <x v="72"/>
    <n v="-1"/>
    <s v="UCLA Graduate"/>
    <s v="Graduate"/>
    <d v="2023-03-24T00:00:00"/>
    <s v="HDMIC17"/>
    <s v="HDMIC"/>
    <s v="HDMIC"/>
    <s v="Cable"/>
    <s v="CLICC Circ Desk"/>
    <s v="HDMC-YRL-09"/>
  </r>
  <r>
    <x v="72"/>
    <n v="-1"/>
    <s v="UCLA Graduate"/>
    <s v="Graduate"/>
    <d v="2023-03-24T00:00:00"/>
    <s v="IPHONE36"/>
    <s v="IPHONE"/>
    <s v="IPHONE"/>
    <s v="Charger"/>
    <s v="CLICC Circ Desk"/>
    <s v="IPH-YRL-12"/>
  </r>
  <r>
    <x v="72"/>
    <n v="-1"/>
    <s v="UCLA Graduate"/>
    <s v="Graduate"/>
    <d v="2023-03-24T00:00:00"/>
    <s v="IPHONE58"/>
    <s v="IPHONE"/>
    <s v="IPHONE"/>
    <s v="Charger"/>
    <s v="Biomed Circ Desk"/>
    <s v="IPH-BIO-02"/>
  </r>
  <r>
    <x v="72"/>
    <n v="-1"/>
    <s v="UCLA Graduate"/>
    <s v="Graduate"/>
    <d v="2023-03-24T00:00:00"/>
    <s v="MACUSBC05"/>
    <s v="MACUSBC"/>
    <s v="MACUSBC"/>
    <s v="Charger"/>
    <s v="CLICC Circ Desk"/>
    <s v="USBC-YRL-01"/>
  </r>
  <r>
    <x v="72"/>
    <n v="-1"/>
    <s v="UCLA Graduate"/>
    <s v="Graduate"/>
    <d v="2023-03-24T00:00:00"/>
    <s v="MACUSBC30"/>
    <s v="MACUSBC"/>
    <s v="MACUSBC"/>
    <s v="Charger"/>
    <s v="CLICC Circ Desk"/>
    <m/>
  </r>
  <r>
    <x v="72"/>
    <n v="-1"/>
    <s v="UCLA Graduate"/>
    <s v="Graduate"/>
    <d v="2023-03-24T00:00:00"/>
    <s v="MSE09"/>
    <s v="MSE"/>
    <s v="Mouse"/>
    <s v="Accessory"/>
    <s v="CLICC Circ Desk"/>
    <m/>
  </r>
  <r>
    <x v="72"/>
    <n v="-1"/>
    <s v="UCLA Graduate"/>
    <s v="Graduate"/>
    <d v="2023-03-24T00:00:00"/>
    <s v="WALLADPT23"/>
    <s v="WALLADPT"/>
    <s v="WALLADPT"/>
    <s v="Charger"/>
    <s v="Biomed Circ Desk"/>
    <s v="ADP-BIO-07"/>
  </r>
  <r>
    <x v="72"/>
    <n v="-1"/>
    <s v="UCLA Graduate"/>
    <s v="Graduate"/>
    <d v="2023-03-24T00:00:00"/>
    <s v="WALLADPT50"/>
    <s v="WALLADPT"/>
    <s v="WALLADPT"/>
    <s v="Charger"/>
    <s v="CLICC Circ Desk"/>
    <m/>
  </r>
  <r>
    <x v="72"/>
    <n v="-1"/>
    <s v="UCLA Graduate"/>
    <s v="Graduate"/>
    <d v="2023-03-31T00:00:00"/>
    <s v="CBK194"/>
    <s v="CBK"/>
    <s v="ChromeBook"/>
    <s v="Device"/>
    <s v="Biomed Circ Desk"/>
    <s v="CBK-BIO-05"/>
  </r>
  <r>
    <x v="72"/>
    <n v="-1"/>
    <s v="UCLA Graduate"/>
    <s v="Graduate"/>
    <d v="2023-03-31T00:00:00"/>
    <s v="CBK207"/>
    <s v="CBK"/>
    <s v="ChromeBook"/>
    <s v="Device"/>
    <s v="Biomed Circ Desk"/>
    <s v="CBK-BIO-18"/>
  </r>
  <r>
    <x v="72"/>
    <n v="-1"/>
    <s v="UCLA Undergrad"/>
    <s v="Undergraduate"/>
    <d v="2023-03-24T00:00:00"/>
    <s v="HDST16"/>
    <s v="HDST"/>
    <s v="Headphones"/>
    <s v="Accessory"/>
    <s v="CLICC Circ Desk"/>
    <s v="HDS-POW-05"/>
  </r>
  <r>
    <x v="72"/>
    <n v="-1"/>
    <s v="UCLA Undergrad"/>
    <s v="Undergraduate"/>
    <d v="2023-03-24T00:00:00"/>
    <s v="HPUSBC14"/>
    <s v="HPUSBC"/>
    <s v="HPUSBC"/>
    <s v="Charger"/>
    <s v="SEL Boelter Circ Desk"/>
    <m/>
  </r>
  <r>
    <x v="72"/>
    <n v="-1"/>
    <s v="UCLA Undergrad"/>
    <s v="Undergraduate"/>
    <d v="2023-03-24T00:00:00"/>
    <s v="IPHONE52"/>
    <s v="IPHONE"/>
    <s v="IPHONE"/>
    <s v="Charger"/>
    <s v="CLICC Circ Desk"/>
    <s v="IPH-POW-08"/>
  </r>
  <r>
    <x v="72"/>
    <n v="-1"/>
    <s v="UCLA Undergrad"/>
    <s v="Undergraduate"/>
    <d v="2023-03-24T00:00:00"/>
    <s v="IPHONE54"/>
    <s v="IPHONE"/>
    <s v="IPHONE"/>
    <s v="Charger"/>
    <s v="CLICC Circ Desk"/>
    <s v="IPH-POW-10"/>
  </r>
  <r>
    <x v="72"/>
    <n v="-1"/>
    <s v="UCLA Undergrad"/>
    <s v="Undergraduate"/>
    <d v="2023-03-24T00:00:00"/>
    <s v="MACUSBC25"/>
    <s v="MACUSBC"/>
    <s v="MACUSBC"/>
    <s v="Charger"/>
    <s v="CLICC Circ Desk"/>
    <s v="USBC-POW-08"/>
  </r>
  <r>
    <x v="72"/>
    <n v="-1"/>
    <s v="UCLA Undergrad"/>
    <s v="Undergraduate"/>
    <d v="2023-03-24T00:00:00"/>
    <s v="WALLADPT43"/>
    <s v="WALLADPT"/>
    <s v="WALLADPT"/>
    <s v="Charger"/>
    <s v="CLICC Circ Desk"/>
    <m/>
  </r>
  <r>
    <x v="72"/>
    <n v="-1"/>
    <s v="UCLA Undergrad"/>
    <s v="Undergraduate"/>
    <d v="2023-03-24T00:00:00"/>
    <s v="WALLADPT48"/>
    <s v="WALLADPT"/>
    <s v="WALLADPT"/>
    <s v="Charger"/>
    <s v="CLICC Circ Desk"/>
    <m/>
  </r>
  <r>
    <x v="72"/>
    <n v="-1"/>
    <s v="UCLA Undergrad"/>
    <s v="Undergraduate"/>
    <d v="2023-03-27T00:00:00"/>
    <s v="CALC10"/>
    <s v="CALC"/>
    <s v="CALC"/>
    <s v="Accessory"/>
    <s v="CLICC Circ Desk"/>
    <m/>
  </r>
  <r>
    <x v="72"/>
    <n v="-1"/>
    <s v="UCLA Undergrad"/>
    <s v="Undergraduate"/>
    <d v="2023-03-31T00:00:00"/>
    <s v="HP-102"/>
    <s v="HP"/>
    <s v="HP Laptop"/>
    <s v="Device"/>
    <s v="CLICC Circ Desk"/>
    <s v="W-POW-11"/>
  </r>
  <r>
    <x v="72"/>
    <n v="5566222930006530"/>
    <s v="UCLA Graduate"/>
    <s v="Graduate"/>
    <d v="2023-03-31T00:00:00"/>
    <s v="HP151"/>
    <s v="HP"/>
    <s v="HP Laptop"/>
    <s v="Device"/>
    <s v="CLICC Circ Desk"/>
    <s v="WL-LTL-05"/>
  </r>
  <r>
    <x v="72"/>
    <n v="5570057850006530"/>
    <s v="UCLA Undergrad"/>
    <s v="Undergraduate"/>
    <d v="2023-03-31T00:00:00"/>
    <s v="CLICC-ML-0102"/>
    <s v="CLICC-ML"/>
    <s v="MacBook"/>
    <s v="Device"/>
    <s v="CLICC Circ Desk"/>
    <s v="ITS MacBook 147"/>
  </r>
  <r>
    <x v="72"/>
    <n v="6201892820006530"/>
    <s v="UCLA Undergrad"/>
    <s v="Undergraduate"/>
    <d v="2023-03-31T00:00:00"/>
    <s v="HP-104"/>
    <s v="HP"/>
    <s v="HP Laptop"/>
    <s v="Device"/>
    <s v="CLICC Circ Desk"/>
    <s v="W-POW-13"/>
  </r>
  <r>
    <x v="72"/>
    <n v="8920985280006530"/>
    <s v="UCLA Undergrad"/>
    <s v="Undergraduate"/>
    <d v="2023-03-31T00:00:00"/>
    <s v="HP-092"/>
    <s v="HP"/>
    <s v="HP Laptop"/>
    <s v="Device"/>
    <s v="CLICC Circ Desk"/>
    <s v="WL-POW-01"/>
  </r>
  <r>
    <x v="72"/>
    <n v="9249372200006530"/>
    <s v="UCLA Graduate"/>
    <s v="Graduate"/>
    <d v="2023-03-31T00:00:00"/>
    <s v="CLICC-ML-0092"/>
    <s v="CLICC-ML"/>
    <s v="MacBook"/>
    <s v="Device"/>
    <s v="CLICC Circ Desk"/>
    <s v="ITS MacBook 110"/>
  </r>
  <r>
    <x v="72"/>
    <n v="9398456750006530"/>
    <s v="UCLA Graduate"/>
    <s v="Graduate"/>
    <d v="2023-03-31T00:00:00"/>
    <s v="CLICC-MM-0025"/>
    <s v="CLICC-MM"/>
    <s v="iPad"/>
    <s v="Device"/>
    <s v="CLICC Circ Desk"/>
    <s v="ITS iPad 283"/>
  </r>
  <r>
    <x v="72"/>
    <n v="9398456750006530"/>
    <s v="UCLA Graduate"/>
    <s v="Graduate"/>
    <d v="2023-03-31T00:00:00"/>
    <s v="HP037"/>
    <s v="HP"/>
    <s v="HP Laptop"/>
    <s v="Device"/>
    <s v="CLICC Circ Desk"/>
    <s v="WL-SEL-02"/>
  </r>
  <r>
    <x v="72"/>
    <n v="9399520770006530"/>
    <s v="UCLA Graduate"/>
    <s v="Graduate"/>
    <d v="2023-03-31T00:00:00"/>
    <s v="CLICC-MM-0108"/>
    <s v="CLICC-MM"/>
    <s v="iPad"/>
    <s v="Device"/>
    <s v="CLICC Circ Desk"/>
    <s v="ITS iPad 130"/>
  </r>
  <r>
    <x v="72"/>
    <n v="9399811240006530"/>
    <s v="UCLA Undergrad"/>
    <s v="Undergraduate"/>
    <d v="2023-03-31T00:00:00"/>
    <s v="CLICC-MM-0231"/>
    <s v="CLICC-MM"/>
    <s v="iPad"/>
    <s v="Device"/>
    <s v="CLICC Circ Desk"/>
    <s v="ITS iPad 265"/>
  </r>
  <r>
    <x v="72"/>
    <n v="9401443340006530"/>
    <s v="UCLA Undergrad"/>
    <s v="Undergraduate"/>
    <d v="2023-03-31T00:00:00"/>
    <s v="HP-016"/>
    <s v="HP"/>
    <s v="HP Laptop"/>
    <s v="Device"/>
    <s v="CLICC Circ Desk"/>
    <s v="WL-BCR-06"/>
  </r>
  <r>
    <x v="72"/>
    <n v="9401473970006530"/>
    <s v="UCLA Graduate"/>
    <s v="Graduate"/>
    <d v="2023-03-31T00:00:00"/>
    <s v="CLICC-MM-0249"/>
    <s v="CLICC-MM"/>
    <s v="iPad"/>
    <s v="Device"/>
    <s v="CLICC Circ Desk"/>
    <s v="ITS iPad 231"/>
  </r>
  <r>
    <x v="72"/>
    <n v="9405378890006530"/>
    <s v="UCLA Law Grad"/>
    <s v="Graduate"/>
    <d v="2023-03-31T00:00:00"/>
    <s v="CLICC-MM-0002"/>
    <s v="CLICC-MM"/>
    <s v="iPad"/>
    <s v="Device"/>
    <s v="CLICC Circ Desk"/>
    <s v="ITS iPad 262"/>
  </r>
  <r>
    <x v="72"/>
    <n v="9405481720006530"/>
    <s v="UCLA Law Grad"/>
    <s v="Graduate"/>
    <d v="2023-03-31T00:00:00"/>
    <s v="HP137"/>
    <s v="HP"/>
    <s v="HP Laptop"/>
    <s v="Device"/>
    <s v="CLICC Circ Desk"/>
    <s v="WL-PC2-26"/>
  </r>
  <r>
    <x v="72"/>
    <n v="9405513450006530"/>
    <s v="UCLA Undergrad"/>
    <s v="Undergraduate"/>
    <d v="2023-03-31T00:00:00"/>
    <s v="CLICC-ML-2002"/>
    <s v="CLICC-ML"/>
    <s v="MacBook"/>
    <s v="Device"/>
    <s v="CLICC Circ Desk"/>
    <s v="CLICC-ML-2002"/>
  </r>
</pivotCacheRecords>
</file>

<file path=xl/pivotCache/pivotCacheRecords3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5614">
  <r>
    <x v="0"/>
    <n v="-1"/>
    <x v="0"/>
    <x v="0"/>
    <d v="2023-01-09T00:00:00"/>
    <x v="0"/>
    <s v="HDST"/>
    <x v="0"/>
    <x v="0"/>
    <x v="0"/>
    <s v="HDS-BIO-02"/>
    <x v="0"/>
  </r>
  <r>
    <x v="0"/>
    <n v="-1"/>
    <x v="0"/>
    <x v="0"/>
    <d v="2023-01-09T00:00:00"/>
    <x v="1"/>
    <s v="HDST"/>
    <x v="0"/>
    <x v="0"/>
    <x v="0"/>
    <s v="HDS-BIO-10"/>
    <x v="0"/>
  </r>
  <r>
    <x v="0"/>
    <n v="-1"/>
    <x v="1"/>
    <x v="1"/>
    <d v="2023-01-09T00:00:00"/>
    <x v="2"/>
    <s v="HDST"/>
    <x v="0"/>
    <x v="0"/>
    <x v="1"/>
    <s v="HDS-POW-04"/>
    <x v="0"/>
  </r>
  <r>
    <x v="0"/>
    <n v="-1"/>
    <x v="1"/>
    <x v="1"/>
    <d v="2023-01-09T00:00:00"/>
    <x v="3"/>
    <s v="HDST"/>
    <x v="0"/>
    <x v="0"/>
    <x v="1"/>
    <s v="HDS-POW-06"/>
    <x v="0"/>
  </r>
  <r>
    <x v="0"/>
    <n v="-1"/>
    <x v="1"/>
    <x v="1"/>
    <d v="2023-01-09T00:00:00"/>
    <x v="4"/>
    <s v="HDST"/>
    <x v="0"/>
    <x v="0"/>
    <x v="0"/>
    <s v="HDS-BIO-03"/>
    <x v="0"/>
  </r>
  <r>
    <x v="0"/>
    <n v="-1"/>
    <x v="1"/>
    <x v="1"/>
    <d v="2023-01-09T00:00:00"/>
    <x v="5"/>
    <s v="IPHONE"/>
    <x v="1"/>
    <x v="1"/>
    <x v="1"/>
    <s v="IPH-YRL-01"/>
    <x v="0"/>
  </r>
  <r>
    <x v="0"/>
    <n v="-1"/>
    <x v="1"/>
    <x v="1"/>
    <d v="2023-01-09T00:00:00"/>
    <x v="6"/>
    <s v="IPHONE"/>
    <x v="1"/>
    <x v="1"/>
    <x v="1"/>
    <s v="IPH-POW-10"/>
    <x v="0"/>
  </r>
  <r>
    <x v="0"/>
    <n v="-1"/>
    <x v="1"/>
    <x v="1"/>
    <d v="2023-01-09T00:00:00"/>
    <x v="7"/>
    <s v="IPHONE"/>
    <x v="1"/>
    <x v="1"/>
    <x v="0"/>
    <s v="IPH-BIO-04"/>
    <x v="0"/>
  </r>
  <r>
    <x v="0"/>
    <n v="-1"/>
    <x v="1"/>
    <x v="1"/>
    <d v="2023-01-09T00:00:00"/>
    <x v="8"/>
    <s v="LABMSE"/>
    <x v="2"/>
    <x v="0"/>
    <x v="1"/>
    <s v="LAB-MSE-12"/>
    <x v="0"/>
  </r>
  <r>
    <x v="0"/>
    <n v="-1"/>
    <x v="1"/>
    <x v="1"/>
    <d v="2023-01-09T00:00:00"/>
    <x v="9"/>
    <s v="MACCHRG"/>
    <x v="3"/>
    <x v="1"/>
    <x v="1"/>
    <s v="MAGT-YRL-04"/>
    <x v="0"/>
  </r>
  <r>
    <x v="0"/>
    <n v="-1"/>
    <x v="1"/>
    <x v="1"/>
    <d v="2023-01-09T00:00:00"/>
    <x v="10"/>
    <s v="MACCHRG"/>
    <x v="3"/>
    <x v="1"/>
    <x v="0"/>
    <s v="MAGT-BIO-02"/>
    <x v="0"/>
  </r>
  <r>
    <x v="0"/>
    <n v="-1"/>
    <x v="1"/>
    <x v="1"/>
    <d v="2023-01-09T00:00:00"/>
    <x v="11"/>
    <s v="MACUSBC"/>
    <x v="4"/>
    <x v="1"/>
    <x v="1"/>
    <s v="USBC-POW-07"/>
    <x v="0"/>
  </r>
  <r>
    <x v="0"/>
    <n v="-1"/>
    <x v="1"/>
    <x v="1"/>
    <d v="2023-01-09T00:00:00"/>
    <x v="12"/>
    <s v="MACUSBC"/>
    <x v="4"/>
    <x v="1"/>
    <x v="1"/>
    <s v="USBC-POW-08"/>
    <x v="0"/>
  </r>
  <r>
    <x v="0"/>
    <n v="-1"/>
    <x v="1"/>
    <x v="1"/>
    <d v="2023-01-09T00:00:00"/>
    <x v="13"/>
    <s v="OMNI"/>
    <x v="5"/>
    <x v="1"/>
    <x v="1"/>
    <s v="OMN-YRL-09"/>
    <x v="0"/>
  </r>
  <r>
    <x v="0"/>
    <n v="-1"/>
    <x v="1"/>
    <x v="1"/>
    <d v="2023-01-09T00:00:00"/>
    <x v="14"/>
    <s v="WALLADPT"/>
    <x v="6"/>
    <x v="1"/>
    <x v="1"/>
    <s v="ADP-POW-01"/>
    <x v="0"/>
  </r>
  <r>
    <x v="0"/>
    <n v="-1"/>
    <x v="1"/>
    <x v="1"/>
    <d v="2023-01-09T00:00:00"/>
    <x v="15"/>
    <s v="WALLADPT"/>
    <x v="6"/>
    <x v="1"/>
    <x v="0"/>
    <s v="ADP-BIO-01"/>
    <x v="0"/>
  </r>
  <r>
    <x v="0"/>
    <n v="-1"/>
    <x v="1"/>
    <x v="1"/>
    <d v="2023-01-09T00:00:00"/>
    <x v="16"/>
    <s v="WALLADPT"/>
    <x v="6"/>
    <x v="1"/>
    <x v="1"/>
    <m/>
    <x v="0"/>
  </r>
  <r>
    <x v="0"/>
    <n v="-1"/>
    <x v="1"/>
    <x v="1"/>
    <d v="2023-01-15T00:00:00"/>
    <x v="17"/>
    <s v="CBK"/>
    <x v="7"/>
    <x v="2"/>
    <x v="2"/>
    <s v="CBK-BOE-20"/>
    <x v="0"/>
  </r>
  <r>
    <x v="0"/>
    <n v="-1"/>
    <x v="1"/>
    <x v="1"/>
    <d v="2023-01-16T00:00:00"/>
    <x v="18"/>
    <s v="CBK"/>
    <x v="7"/>
    <x v="2"/>
    <x v="0"/>
    <s v="CBK-BIO-15"/>
    <x v="0"/>
  </r>
  <r>
    <x v="0"/>
    <n v="-1"/>
    <x v="1"/>
    <x v="1"/>
    <d v="2023-01-16T00:00:00"/>
    <x v="19"/>
    <s v="CBK"/>
    <x v="7"/>
    <x v="2"/>
    <x v="0"/>
    <s v="CBK-BIO-18"/>
    <x v="0"/>
  </r>
  <r>
    <x v="0"/>
    <n v="-1"/>
    <x v="1"/>
    <x v="1"/>
    <d v="2023-01-16T00:00:00"/>
    <x v="20"/>
    <s v="CLICC-ML"/>
    <x v="8"/>
    <x v="2"/>
    <x v="1"/>
    <s v="CLICC-ML-2033"/>
    <x v="0"/>
  </r>
  <r>
    <x v="0"/>
    <n v="-1"/>
    <x v="1"/>
    <x v="1"/>
    <d v="2023-01-16T00:00:00"/>
    <x v="21"/>
    <s v="CLICC-MM"/>
    <x v="9"/>
    <x v="2"/>
    <x v="1"/>
    <m/>
    <x v="0"/>
  </r>
  <r>
    <x v="0"/>
    <n v="-1"/>
    <x v="1"/>
    <x v="1"/>
    <d v="2023-01-16T00:00:00"/>
    <x v="22"/>
    <s v="CLICC-MM"/>
    <x v="9"/>
    <x v="2"/>
    <x v="1"/>
    <m/>
    <x v="0"/>
  </r>
  <r>
    <x v="0"/>
    <n v="-1"/>
    <x v="1"/>
    <x v="1"/>
    <d v="2023-01-16T00:00:00"/>
    <x v="23"/>
    <s v="HP"/>
    <x v="10"/>
    <x v="2"/>
    <x v="1"/>
    <s v="WL-POW-09"/>
    <x v="0"/>
  </r>
  <r>
    <x v="0"/>
    <n v="-1"/>
    <x v="1"/>
    <x v="1"/>
    <d v="2023-01-16T00:00:00"/>
    <x v="24"/>
    <s v="HP"/>
    <x v="10"/>
    <x v="2"/>
    <x v="1"/>
    <s v="WL-PC2-07"/>
    <x v="0"/>
  </r>
  <r>
    <x v="0"/>
    <n v="-1"/>
    <x v="1"/>
    <x v="1"/>
    <d v="2023-01-23T00:00:00"/>
    <x v="25"/>
    <s v="CBK"/>
    <x v="7"/>
    <x v="2"/>
    <x v="1"/>
    <s v="CBK-CLICC-158"/>
    <x v="0"/>
  </r>
  <r>
    <x v="0"/>
    <n v="-1"/>
    <x v="1"/>
    <x v="1"/>
    <d v="2023-01-23T00:00:00"/>
    <x v="26"/>
    <s v="CLICC-MM"/>
    <x v="9"/>
    <x v="2"/>
    <x v="1"/>
    <m/>
    <x v="0"/>
  </r>
  <r>
    <x v="0"/>
    <n v="-1"/>
    <x v="1"/>
    <x v="1"/>
    <d v="2023-01-23T00:00:00"/>
    <x v="27"/>
    <s v="CLICC-MM"/>
    <x v="9"/>
    <x v="2"/>
    <x v="1"/>
    <m/>
    <x v="0"/>
  </r>
  <r>
    <x v="0"/>
    <n v="-1"/>
    <x v="2"/>
    <x v="1"/>
    <d v="2023-01-15T00:00:00"/>
    <x v="28"/>
    <s v="CBK"/>
    <x v="7"/>
    <x v="2"/>
    <x v="3"/>
    <s v="CBK-MUS-04"/>
    <x v="0"/>
  </r>
  <r>
    <x v="0"/>
    <n v="-1"/>
    <x v="3"/>
    <x v="2"/>
    <d v="2023-01-09T00:00:00"/>
    <x v="29"/>
    <s v="IPHONE"/>
    <x v="1"/>
    <x v="1"/>
    <x v="1"/>
    <s v="IPH-POW-02"/>
    <x v="0"/>
  </r>
  <r>
    <x v="0"/>
    <n v="-1"/>
    <x v="3"/>
    <x v="2"/>
    <d v="2023-01-09T00:00:00"/>
    <x v="30"/>
    <s v="WALLADPT"/>
    <x v="6"/>
    <x v="1"/>
    <x v="1"/>
    <m/>
    <x v="0"/>
  </r>
  <r>
    <x v="0"/>
    <n v="-1"/>
    <x v="4"/>
    <x v="3"/>
    <d v="2023-01-16T00:00:00"/>
    <x v="31"/>
    <s v="CBK"/>
    <x v="7"/>
    <x v="2"/>
    <x v="0"/>
    <s v="CBK-BIO-05"/>
    <x v="0"/>
  </r>
  <r>
    <x v="0"/>
    <n v="-1"/>
    <x v="5"/>
    <x v="2"/>
    <d v="2023-01-09T00:00:00"/>
    <x v="32"/>
    <s v="CALC"/>
    <x v="11"/>
    <x v="0"/>
    <x v="1"/>
    <s v="CAL-POW-06"/>
    <x v="0"/>
  </r>
  <r>
    <x v="0"/>
    <n v="-1"/>
    <x v="5"/>
    <x v="2"/>
    <d v="2023-01-09T00:00:00"/>
    <x v="33"/>
    <s v="CLICC-MM"/>
    <x v="9"/>
    <x v="2"/>
    <x v="1"/>
    <s v="ITS iPad 224"/>
    <x v="0"/>
  </r>
  <r>
    <x v="0"/>
    <n v="-1"/>
    <x v="5"/>
    <x v="2"/>
    <d v="2023-01-09T00:00:00"/>
    <x v="34"/>
    <s v="CLICC-MM"/>
    <x v="9"/>
    <x v="2"/>
    <x v="1"/>
    <s v="ITS iPad 114"/>
    <x v="0"/>
  </r>
  <r>
    <x v="0"/>
    <n v="-1"/>
    <x v="5"/>
    <x v="2"/>
    <d v="2023-01-09T00:00:00"/>
    <x v="35"/>
    <s v="IPHONE"/>
    <x v="1"/>
    <x v="1"/>
    <x v="1"/>
    <s v="IPH-YRL-10"/>
    <x v="0"/>
  </r>
  <r>
    <x v="0"/>
    <n v="-1"/>
    <x v="5"/>
    <x v="2"/>
    <d v="2023-01-09T00:00:00"/>
    <x v="29"/>
    <s v="IPHONE"/>
    <x v="1"/>
    <x v="1"/>
    <x v="1"/>
    <s v="IPH-POW-02"/>
    <x v="0"/>
  </r>
  <r>
    <x v="0"/>
    <n v="-1"/>
    <x v="5"/>
    <x v="2"/>
    <d v="2023-01-09T00:00:00"/>
    <x v="36"/>
    <s v="IPHONE"/>
    <x v="1"/>
    <x v="1"/>
    <x v="1"/>
    <s v="IPH-POW-04"/>
    <x v="0"/>
  </r>
  <r>
    <x v="0"/>
    <n v="-1"/>
    <x v="5"/>
    <x v="2"/>
    <d v="2023-01-09T00:00:00"/>
    <x v="37"/>
    <s v="IPHONE"/>
    <x v="1"/>
    <x v="1"/>
    <x v="1"/>
    <m/>
    <x v="0"/>
  </r>
  <r>
    <x v="0"/>
    <n v="-1"/>
    <x v="5"/>
    <x v="2"/>
    <d v="2023-01-09T00:00:00"/>
    <x v="38"/>
    <s v="MACCHRG"/>
    <x v="3"/>
    <x v="1"/>
    <x v="1"/>
    <s v="MAGT-POW-03"/>
    <x v="0"/>
  </r>
  <r>
    <x v="0"/>
    <n v="-1"/>
    <x v="5"/>
    <x v="2"/>
    <d v="2023-01-09T00:00:00"/>
    <x v="39"/>
    <s v="MACUSBC"/>
    <x v="4"/>
    <x v="1"/>
    <x v="1"/>
    <s v="USBC-POW-02"/>
    <x v="0"/>
  </r>
  <r>
    <x v="0"/>
    <n v="-1"/>
    <x v="5"/>
    <x v="2"/>
    <d v="2023-01-09T00:00:00"/>
    <x v="12"/>
    <s v="MACUSBC"/>
    <x v="4"/>
    <x v="1"/>
    <x v="1"/>
    <s v="USBC-POW-08"/>
    <x v="0"/>
  </r>
  <r>
    <x v="0"/>
    <n v="-1"/>
    <x v="5"/>
    <x v="2"/>
    <d v="2023-01-09T00:00:00"/>
    <x v="40"/>
    <s v="MACUSBC"/>
    <x v="4"/>
    <x v="1"/>
    <x v="1"/>
    <s v="USBC-POW-10"/>
    <x v="0"/>
  </r>
  <r>
    <x v="0"/>
    <n v="-1"/>
    <x v="5"/>
    <x v="2"/>
    <d v="2023-01-09T00:00:00"/>
    <x v="41"/>
    <s v="WALLADPT"/>
    <x v="6"/>
    <x v="1"/>
    <x v="1"/>
    <m/>
    <x v="0"/>
  </r>
  <r>
    <x v="0"/>
    <n v="-1"/>
    <x v="5"/>
    <x v="2"/>
    <d v="2023-01-09T00:00:00"/>
    <x v="30"/>
    <s v="WALLADPT"/>
    <x v="6"/>
    <x v="1"/>
    <x v="1"/>
    <m/>
    <x v="0"/>
  </r>
  <r>
    <x v="0"/>
    <n v="-1"/>
    <x v="5"/>
    <x v="2"/>
    <d v="2023-01-09T00:00:00"/>
    <x v="42"/>
    <s v="WALLADPT"/>
    <x v="6"/>
    <x v="1"/>
    <x v="1"/>
    <m/>
    <x v="0"/>
  </r>
  <r>
    <x v="0"/>
    <n v="-1"/>
    <x v="5"/>
    <x v="2"/>
    <d v="2023-01-09T00:00:00"/>
    <x v="43"/>
    <s v="WALLADPT"/>
    <x v="6"/>
    <x v="1"/>
    <x v="1"/>
    <m/>
    <x v="0"/>
  </r>
  <r>
    <x v="0"/>
    <n v="-1"/>
    <x v="5"/>
    <x v="2"/>
    <d v="2023-01-16T00:00:00"/>
    <x v="31"/>
    <s v="CBK"/>
    <x v="7"/>
    <x v="2"/>
    <x v="0"/>
    <s v="CBK-BIO-05"/>
    <x v="0"/>
  </r>
  <r>
    <x v="0"/>
    <n v="-1"/>
    <x v="5"/>
    <x v="2"/>
    <d v="2023-01-16T00:00:00"/>
    <x v="44"/>
    <s v="CBK"/>
    <x v="7"/>
    <x v="2"/>
    <x v="1"/>
    <s v="CBK-CLICC-132"/>
    <x v="0"/>
  </r>
  <r>
    <x v="0"/>
    <n v="-1"/>
    <x v="5"/>
    <x v="2"/>
    <d v="2023-01-16T00:00:00"/>
    <x v="45"/>
    <s v="CBK"/>
    <x v="7"/>
    <x v="2"/>
    <x v="1"/>
    <s v="CBK-CLICC-155"/>
    <x v="0"/>
  </r>
  <r>
    <x v="0"/>
    <n v="-1"/>
    <x v="5"/>
    <x v="2"/>
    <d v="2023-01-16T00:00:00"/>
    <x v="46"/>
    <s v="CLICC-ML"/>
    <x v="8"/>
    <x v="2"/>
    <x v="1"/>
    <s v="ITS MacBook 126"/>
    <x v="0"/>
  </r>
  <r>
    <x v="0"/>
    <n v="-1"/>
    <x v="5"/>
    <x v="2"/>
    <d v="2023-01-16T00:00:00"/>
    <x v="47"/>
    <s v="CLICC-ML"/>
    <x v="8"/>
    <x v="2"/>
    <x v="1"/>
    <s v="ITS MacBook 155"/>
    <x v="0"/>
  </r>
  <r>
    <x v="0"/>
    <n v="-1"/>
    <x v="5"/>
    <x v="2"/>
    <d v="2023-01-16T00:00:00"/>
    <x v="48"/>
    <s v="CLICC-ML"/>
    <x v="8"/>
    <x v="2"/>
    <x v="1"/>
    <s v="ITS MacBook 169"/>
    <x v="0"/>
  </r>
  <r>
    <x v="0"/>
    <n v="-1"/>
    <x v="5"/>
    <x v="2"/>
    <d v="2023-01-16T00:00:00"/>
    <x v="49"/>
    <s v="CLICC-ML"/>
    <x v="8"/>
    <x v="2"/>
    <x v="1"/>
    <s v="ITS MacBook 39"/>
    <x v="0"/>
  </r>
  <r>
    <x v="0"/>
    <n v="-1"/>
    <x v="5"/>
    <x v="2"/>
    <d v="2023-01-16T00:00:00"/>
    <x v="50"/>
    <s v="CLICC-ML"/>
    <x v="8"/>
    <x v="2"/>
    <x v="1"/>
    <s v="ITS MacBook 176"/>
    <x v="0"/>
  </r>
  <r>
    <x v="0"/>
    <n v="-1"/>
    <x v="5"/>
    <x v="2"/>
    <d v="2023-01-16T00:00:00"/>
    <x v="51"/>
    <s v="CLICC-ML"/>
    <x v="8"/>
    <x v="2"/>
    <x v="1"/>
    <s v="ITS MacBook 9"/>
    <x v="0"/>
  </r>
  <r>
    <x v="0"/>
    <n v="-1"/>
    <x v="5"/>
    <x v="2"/>
    <d v="2023-01-16T00:00:00"/>
    <x v="52"/>
    <s v="CLICC-ML"/>
    <x v="8"/>
    <x v="2"/>
    <x v="1"/>
    <s v="CLICC-ML-2096"/>
    <x v="0"/>
  </r>
  <r>
    <x v="0"/>
    <n v="-1"/>
    <x v="5"/>
    <x v="2"/>
    <d v="2023-01-16T00:00:00"/>
    <x v="53"/>
    <s v="CLICC-MM"/>
    <x v="9"/>
    <x v="2"/>
    <x v="1"/>
    <s v="ITS iPad 324"/>
    <x v="0"/>
  </r>
  <r>
    <x v="0"/>
    <n v="-1"/>
    <x v="5"/>
    <x v="2"/>
    <d v="2023-01-16T00:00:00"/>
    <x v="54"/>
    <s v="CLICC-MM"/>
    <x v="9"/>
    <x v="2"/>
    <x v="1"/>
    <s v="ITS iPad 143"/>
    <x v="0"/>
  </r>
  <r>
    <x v="0"/>
    <n v="-1"/>
    <x v="5"/>
    <x v="2"/>
    <d v="2023-01-16T00:00:00"/>
    <x v="55"/>
    <s v="CLICC-MM"/>
    <x v="9"/>
    <x v="2"/>
    <x v="1"/>
    <m/>
    <x v="0"/>
  </r>
  <r>
    <x v="0"/>
    <n v="-1"/>
    <x v="5"/>
    <x v="2"/>
    <d v="2023-01-16T00:00:00"/>
    <x v="56"/>
    <s v="CLICC-MM"/>
    <x v="9"/>
    <x v="2"/>
    <x v="1"/>
    <m/>
    <x v="0"/>
  </r>
  <r>
    <x v="0"/>
    <n v="-1"/>
    <x v="5"/>
    <x v="2"/>
    <d v="2023-01-16T00:00:00"/>
    <x v="57"/>
    <s v="HP"/>
    <x v="10"/>
    <x v="2"/>
    <x v="1"/>
    <s v="WL-SEL-05"/>
    <x v="0"/>
  </r>
  <r>
    <x v="0"/>
    <n v="-1"/>
    <x v="5"/>
    <x v="2"/>
    <d v="2023-01-16T00:00:00"/>
    <x v="58"/>
    <s v="HP"/>
    <x v="10"/>
    <x v="2"/>
    <x v="1"/>
    <s v="W-POW-16"/>
    <x v="0"/>
  </r>
  <r>
    <x v="0"/>
    <n v="-1"/>
    <x v="5"/>
    <x v="2"/>
    <d v="2023-01-16T00:00:00"/>
    <x v="59"/>
    <s v="HP"/>
    <x v="10"/>
    <x v="2"/>
    <x v="1"/>
    <s v="WL-PC2-20"/>
    <x v="0"/>
  </r>
  <r>
    <x v="0"/>
    <n v="-1"/>
    <x v="5"/>
    <x v="2"/>
    <d v="2023-01-17T00:00:00"/>
    <x v="60"/>
    <s v="CBK"/>
    <x v="7"/>
    <x v="2"/>
    <x v="4"/>
    <s v="CBK-CLICC-05"/>
    <x v="0"/>
  </r>
  <r>
    <x v="0"/>
    <n v="-1"/>
    <x v="5"/>
    <x v="2"/>
    <d v="2023-01-18T00:00:00"/>
    <x v="61"/>
    <s v="CLICC-ML"/>
    <x v="8"/>
    <x v="2"/>
    <x v="1"/>
    <s v="ITS MacBook 102"/>
    <x v="0"/>
  </r>
  <r>
    <x v="0"/>
    <n v="-1"/>
    <x v="5"/>
    <x v="2"/>
    <d v="2023-01-20T00:00:00"/>
    <x v="62"/>
    <s v="CLICC-ML"/>
    <x v="8"/>
    <x v="2"/>
    <x v="1"/>
    <s v="ITS MacBook 30"/>
    <x v="0"/>
  </r>
  <r>
    <x v="0"/>
    <n v="-1"/>
    <x v="5"/>
    <x v="2"/>
    <d v="2023-01-20T00:00:00"/>
    <x v="63"/>
    <s v="CLICC-ML"/>
    <x v="8"/>
    <x v="2"/>
    <x v="1"/>
    <s v="ITS MacBook 60"/>
    <x v="0"/>
  </r>
  <r>
    <x v="0"/>
    <n v="-1"/>
    <x v="5"/>
    <x v="2"/>
    <d v="2023-01-20T00:00:00"/>
    <x v="64"/>
    <s v="CLICC-MM"/>
    <x v="9"/>
    <x v="2"/>
    <x v="1"/>
    <s v="ITS iPad 323"/>
    <x v="0"/>
  </r>
  <r>
    <x v="0"/>
    <n v="-1"/>
    <x v="5"/>
    <x v="2"/>
    <d v="2023-01-20T00:00:00"/>
    <x v="65"/>
    <s v="CLICC-MM"/>
    <x v="9"/>
    <x v="2"/>
    <x v="1"/>
    <m/>
    <x v="0"/>
  </r>
  <r>
    <x v="0"/>
    <n v="-1"/>
    <x v="5"/>
    <x v="2"/>
    <d v="2023-01-20T00:00:00"/>
    <x v="66"/>
    <s v="HP"/>
    <x v="10"/>
    <x v="2"/>
    <x v="1"/>
    <s v="WL-YRL-20"/>
    <x v="0"/>
  </r>
  <r>
    <x v="0"/>
    <n v="-1"/>
    <x v="5"/>
    <x v="2"/>
    <d v="2023-01-20T00:00:00"/>
    <x v="67"/>
    <s v="HP"/>
    <x v="10"/>
    <x v="2"/>
    <x v="1"/>
    <s v="WL-POW-05"/>
    <x v="0"/>
  </r>
  <r>
    <x v="0"/>
    <n v="-1"/>
    <x v="5"/>
    <x v="2"/>
    <d v="2023-01-20T00:00:00"/>
    <x v="68"/>
    <s v="HP"/>
    <x v="10"/>
    <x v="2"/>
    <x v="1"/>
    <s v="WL-PC2-19"/>
    <x v="0"/>
  </r>
  <r>
    <x v="0"/>
    <n v="-1"/>
    <x v="5"/>
    <x v="2"/>
    <d v="2023-01-23T00:00:00"/>
    <x v="69"/>
    <s v="CBK"/>
    <x v="7"/>
    <x v="2"/>
    <x v="1"/>
    <s v="CPOW-04"/>
    <x v="0"/>
  </r>
  <r>
    <x v="0"/>
    <n v="-1"/>
    <x v="5"/>
    <x v="2"/>
    <d v="2023-01-23T00:00:00"/>
    <x v="70"/>
    <s v="CBK"/>
    <x v="7"/>
    <x v="2"/>
    <x v="1"/>
    <s v="CYRL-22"/>
    <x v="0"/>
  </r>
  <r>
    <x v="0"/>
    <n v="-1"/>
    <x v="5"/>
    <x v="2"/>
    <d v="2023-01-23T00:00:00"/>
    <x v="71"/>
    <s v="CBK"/>
    <x v="7"/>
    <x v="2"/>
    <x v="1"/>
    <s v="CL-BOE-14"/>
    <x v="0"/>
  </r>
  <r>
    <x v="0"/>
    <n v="-1"/>
    <x v="5"/>
    <x v="2"/>
    <d v="2023-01-23T00:00:00"/>
    <x v="72"/>
    <s v="CBK"/>
    <x v="7"/>
    <x v="2"/>
    <x v="4"/>
    <s v="CBK-CLICC-13"/>
    <x v="0"/>
  </r>
  <r>
    <x v="0"/>
    <n v="-1"/>
    <x v="5"/>
    <x v="2"/>
    <d v="2023-01-23T00:00:00"/>
    <x v="73"/>
    <s v="CBK"/>
    <x v="7"/>
    <x v="2"/>
    <x v="1"/>
    <s v="CBK-CLICC-162"/>
    <x v="0"/>
  </r>
  <r>
    <x v="0"/>
    <n v="-1"/>
    <x v="5"/>
    <x v="2"/>
    <d v="2023-01-23T00:00:00"/>
    <x v="74"/>
    <s v="CLICC-ML"/>
    <x v="8"/>
    <x v="2"/>
    <x v="1"/>
    <s v="ITS MacBook 68"/>
    <x v="0"/>
  </r>
  <r>
    <x v="0"/>
    <n v="-1"/>
    <x v="5"/>
    <x v="2"/>
    <d v="2023-01-23T00:00:00"/>
    <x v="75"/>
    <s v="CLICC-ML"/>
    <x v="8"/>
    <x v="2"/>
    <x v="1"/>
    <s v="ITS MacBook 139"/>
    <x v="0"/>
  </r>
  <r>
    <x v="0"/>
    <n v="-1"/>
    <x v="5"/>
    <x v="2"/>
    <d v="2023-01-23T00:00:00"/>
    <x v="76"/>
    <s v="CLICC-MM"/>
    <x v="9"/>
    <x v="2"/>
    <x v="1"/>
    <s v="ITS iPad 137"/>
    <x v="0"/>
  </r>
  <r>
    <x v="0"/>
    <n v="-1"/>
    <x v="5"/>
    <x v="2"/>
    <d v="2023-01-23T00:00:00"/>
    <x v="77"/>
    <s v="CLICC-MM"/>
    <x v="9"/>
    <x v="2"/>
    <x v="1"/>
    <s v="ITS iPad 160"/>
    <x v="0"/>
  </r>
  <r>
    <x v="0"/>
    <n v="-1"/>
    <x v="5"/>
    <x v="2"/>
    <d v="2023-01-23T00:00:00"/>
    <x v="78"/>
    <s v="CLICC-MM"/>
    <x v="9"/>
    <x v="2"/>
    <x v="1"/>
    <s v="ITS iPad 29"/>
    <x v="0"/>
  </r>
  <r>
    <x v="0"/>
    <n v="-1"/>
    <x v="5"/>
    <x v="2"/>
    <d v="2023-01-23T00:00:00"/>
    <x v="79"/>
    <s v="CLICC-MM"/>
    <x v="9"/>
    <x v="2"/>
    <x v="1"/>
    <m/>
    <x v="0"/>
  </r>
  <r>
    <x v="0"/>
    <n v="-1"/>
    <x v="5"/>
    <x v="2"/>
    <d v="2023-01-23T00:00:00"/>
    <x v="80"/>
    <s v="CLICC-MM"/>
    <x v="9"/>
    <x v="2"/>
    <x v="1"/>
    <m/>
    <x v="0"/>
  </r>
  <r>
    <x v="0"/>
    <n v="-1"/>
    <x v="5"/>
    <x v="2"/>
    <d v="2023-01-23T00:00:00"/>
    <x v="81"/>
    <s v="HP"/>
    <x v="10"/>
    <x v="2"/>
    <x v="1"/>
    <s v="WL-BIO-05"/>
    <x v="0"/>
  </r>
  <r>
    <x v="0"/>
    <n v="-1"/>
    <x v="5"/>
    <x v="2"/>
    <d v="2023-01-23T00:00:00"/>
    <x v="82"/>
    <s v="HP"/>
    <x v="10"/>
    <x v="2"/>
    <x v="1"/>
    <s v="WL-BIO-06"/>
    <x v="0"/>
  </r>
  <r>
    <x v="0"/>
    <n v="-1"/>
    <x v="5"/>
    <x v="2"/>
    <d v="2023-01-23T00:00:00"/>
    <x v="83"/>
    <s v="HP"/>
    <x v="10"/>
    <x v="2"/>
    <x v="1"/>
    <s v="WL-BCR-11"/>
    <x v="0"/>
  </r>
  <r>
    <x v="0"/>
    <n v="-1"/>
    <x v="5"/>
    <x v="2"/>
    <d v="2023-01-23T00:00:00"/>
    <x v="84"/>
    <s v="HP"/>
    <x v="10"/>
    <x v="2"/>
    <x v="1"/>
    <s v="WL-BCR-12"/>
    <x v="0"/>
  </r>
  <r>
    <x v="0"/>
    <n v="-1"/>
    <x v="5"/>
    <x v="2"/>
    <d v="2023-01-23T00:00:00"/>
    <x v="85"/>
    <s v="HP"/>
    <x v="10"/>
    <x v="2"/>
    <x v="1"/>
    <s v="W-POW-11"/>
    <x v="0"/>
  </r>
  <r>
    <x v="0"/>
    <n v="-1"/>
    <x v="5"/>
    <x v="2"/>
    <d v="2023-01-23T00:00:00"/>
    <x v="86"/>
    <s v="HP"/>
    <x v="10"/>
    <x v="2"/>
    <x v="1"/>
    <s v="WL-UNA-03"/>
    <x v="0"/>
  </r>
  <r>
    <x v="0"/>
    <n v="-1"/>
    <x v="5"/>
    <x v="2"/>
    <d v="2023-01-23T00:00:00"/>
    <x v="87"/>
    <s v="HP"/>
    <x v="10"/>
    <x v="2"/>
    <x v="1"/>
    <s v="WL-LAB-09"/>
    <x v="0"/>
  </r>
  <r>
    <x v="0"/>
    <n v="-1"/>
    <x v="5"/>
    <x v="2"/>
    <d v="2023-04-09T00:00:00"/>
    <x v="88"/>
    <s v="AD"/>
    <x v="12"/>
    <x v="3"/>
    <x v="2"/>
    <s v="CLICC EE AD2 Unit 1"/>
    <x v="0"/>
  </r>
  <r>
    <x v="0"/>
    <n v="-1"/>
    <x v="5"/>
    <x v="2"/>
    <d v="2023-04-09T00:00:00"/>
    <x v="89"/>
    <s v="AD"/>
    <x v="12"/>
    <x v="3"/>
    <x v="2"/>
    <s v="CLICC EE AD2 Unit 82"/>
    <x v="0"/>
  </r>
  <r>
    <x v="0"/>
    <n v="-1"/>
    <x v="5"/>
    <x v="2"/>
    <d v="2023-04-09T00:00:00"/>
    <x v="90"/>
    <s v="AD"/>
    <x v="12"/>
    <x v="3"/>
    <x v="2"/>
    <s v="CLICC EE AD2 Unit 110"/>
    <x v="0"/>
  </r>
  <r>
    <x v="0"/>
    <n v="-1"/>
    <x v="5"/>
    <x v="2"/>
    <d v="2023-04-09T00:00:00"/>
    <x v="91"/>
    <s v="AD"/>
    <x v="12"/>
    <x v="3"/>
    <x v="2"/>
    <s v="CLICC EE AD2 Unit 116"/>
    <x v="0"/>
  </r>
  <r>
    <x v="0"/>
    <n v="-1"/>
    <x v="5"/>
    <x v="2"/>
    <d v="2023-04-09T00:00:00"/>
    <x v="92"/>
    <s v="AD"/>
    <x v="12"/>
    <x v="3"/>
    <x v="2"/>
    <s v="CLICC EE AD2 Unit 129"/>
    <x v="0"/>
  </r>
  <r>
    <x v="0"/>
    <n v="-1"/>
    <x v="5"/>
    <x v="2"/>
    <d v="2023-04-09T00:00:00"/>
    <x v="93"/>
    <s v="AD"/>
    <x v="12"/>
    <x v="3"/>
    <x v="2"/>
    <s v="CLICC EE AD2 Unit 132"/>
    <x v="0"/>
  </r>
  <r>
    <x v="0"/>
    <n v="-1"/>
    <x v="5"/>
    <x v="2"/>
    <d v="2023-04-09T00:00:00"/>
    <x v="94"/>
    <s v="AD"/>
    <x v="12"/>
    <x v="3"/>
    <x v="2"/>
    <s v="CLICC EE AD2 Unit 146"/>
    <x v="0"/>
  </r>
  <r>
    <x v="0"/>
    <n v="-1"/>
    <x v="5"/>
    <x v="2"/>
    <d v="2023-04-09T00:00:00"/>
    <x v="95"/>
    <s v="AD"/>
    <x v="12"/>
    <x v="3"/>
    <x v="2"/>
    <s v="CLICC EE AD2 Unit 197"/>
    <x v="0"/>
  </r>
  <r>
    <x v="0"/>
    <n v="-1"/>
    <x v="5"/>
    <x v="2"/>
    <d v="2023-04-09T00:00:00"/>
    <x v="96"/>
    <s v="AD"/>
    <x v="12"/>
    <x v="3"/>
    <x v="2"/>
    <s v="CLICC EE AD2 Unit 247"/>
    <x v="0"/>
  </r>
  <r>
    <x v="0"/>
    <n v="-1"/>
    <x v="5"/>
    <x v="2"/>
    <d v="2023-04-09T00:00:00"/>
    <x v="97"/>
    <s v="AD"/>
    <x v="12"/>
    <x v="3"/>
    <x v="2"/>
    <s v="CLICC EE AD2 Unit 260"/>
    <x v="0"/>
  </r>
  <r>
    <x v="0"/>
    <n v="-1"/>
    <x v="5"/>
    <x v="2"/>
    <d v="2023-04-09T00:00:00"/>
    <x v="98"/>
    <s v="AD"/>
    <x v="12"/>
    <x v="3"/>
    <x v="2"/>
    <s v="CLICC EE AD2 Unit 279"/>
    <x v="0"/>
  </r>
  <r>
    <x v="0"/>
    <n v="-1"/>
    <x v="5"/>
    <x v="2"/>
    <d v="2023-04-09T00:00:00"/>
    <x v="99"/>
    <s v="AD"/>
    <x v="12"/>
    <x v="3"/>
    <x v="2"/>
    <m/>
    <x v="0"/>
  </r>
  <r>
    <x v="0"/>
    <n v="-1"/>
    <x v="5"/>
    <x v="2"/>
    <d v="2023-04-09T00:00:00"/>
    <x v="100"/>
    <s v="AD"/>
    <x v="12"/>
    <x v="3"/>
    <x v="2"/>
    <m/>
    <x v="0"/>
  </r>
  <r>
    <x v="0"/>
    <n v="5558261410006530"/>
    <x v="5"/>
    <x v="2"/>
    <d v="2023-06-01T00:00:00"/>
    <x v="101"/>
    <s v="AD"/>
    <x v="12"/>
    <x v="3"/>
    <x v="2"/>
    <s v="CLICC EE AD2 Unit 95"/>
    <x v="0"/>
  </r>
  <r>
    <x v="0"/>
    <n v="5560450750006530"/>
    <x v="5"/>
    <x v="2"/>
    <d v="2023-06-01T00:00:00"/>
    <x v="91"/>
    <s v="AD"/>
    <x v="12"/>
    <x v="3"/>
    <x v="2"/>
    <s v="CLICC EE AD2 Unit 116"/>
    <x v="0"/>
  </r>
  <r>
    <x v="0"/>
    <n v="5560462480006530"/>
    <x v="1"/>
    <x v="1"/>
    <d v="2023-01-26T00:00:00"/>
    <x v="102"/>
    <s v="HP"/>
    <x v="10"/>
    <x v="2"/>
    <x v="1"/>
    <s v="WL-BIO-02"/>
    <x v="0"/>
  </r>
  <r>
    <x v="0"/>
    <n v="6200523990006530"/>
    <x v="5"/>
    <x v="2"/>
    <d v="2023-06-01T00:00:00"/>
    <x v="103"/>
    <s v="AD"/>
    <x v="12"/>
    <x v="3"/>
    <x v="2"/>
    <s v="CLICC EE AD2 Unit 33"/>
    <x v="0"/>
  </r>
  <r>
    <x v="1"/>
    <n v="-1"/>
    <x v="0"/>
    <x v="0"/>
    <d v="2023-01-10T00:00:00"/>
    <x v="0"/>
    <s v="HDST"/>
    <x v="0"/>
    <x v="0"/>
    <x v="0"/>
    <s v="HDS-BIO-02"/>
    <x v="0"/>
  </r>
  <r>
    <x v="1"/>
    <n v="-1"/>
    <x v="1"/>
    <x v="1"/>
    <d v="2023-01-10T00:00:00"/>
    <x v="104"/>
    <s v="HDMIC"/>
    <x v="13"/>
    <x v="4"/>
    <x v="1"/>
    <s v="HDMC-YRL-16"/>
    <x v="0"/>
  </r>
  <r>
    <x v="1"/>
    <n v="-1"/>
    <x v="1"/>
    <x v="1"/>
    <d v="2023-01-10T00:00:00"/>
    <x v="2"/>
    <s v="HDST"/>
    <x v="0"/>
    <x v="0"/>
    <x v="1"/>
    <s v="HDS-POW-04"/>
    <x v="0"/>
  </r>
  <r>
    <x v="1"/>
    <n v="-1"/>
    <x v="1"/>
    <x v="1"/>
    <d v="2023-01-10T00:00:00"/>
    <x v="105"/>
    <s v="HPUSBC"/>
    <x v="14"/>
    <x v="1"/>
    <x v="2"/>
    <m/>
    <x v="0"/>
  </r>
  <r>
    <x v="1"/>
    <n v="-1"/>
    <x v="1"/>
    <x v="1"/>
    <d v="2023-01-10T00:00:00"/>
    <x v="106"/>
    <s v="IPHONE"/>
    <x v="1"/>
    <x v="1"/>
    <x v="2"/>
    <s v="IPH-BOE-05"/>
    <x v="0"/>
  </r>
  <r>
    <x v="1"/>
    <n v="-1"/>
    <x v="1"/>
    <x v="1"/>
    <d v="2023-01-10T00:00:00"/>
    <x v="35"/>
    <s v="IPHONE"/>
    <x v="1"/>
    <x v="1"/>
    <x v="1"/>
    <s v="IPH-YRL-10"/>
    <x v="0"/>
  </r>
  <r>
    <x v="1"/>
    <n v="-1"/>
    <x v="1"/>
    <x v="1"/>
    <d v="2023-01-10T00:00:00"/>
    <x v="29"/>
    <s v="IPHONE"/>
    <x v="1"/>
    <x v="1"/>
    <x v="1"/>
    <s v="IPH-POW-02"/>
    <x v="0"/>
  </r>
  <r>
    <x v="1"/>
    <n v="-1"/>
    <x v="1"/>
    <x v="1"/>
    <d v="2023-01-10T00:00:00"/>
    <x v="107"/>
    <s v="IPHONE"/>
    <x v="1"/>
    <x v="1"/>
    <x v="0"/>
    <s v="IPH-BIO-01"/>
    <x v="0"/>
  </r>
  <r>
    <x v="1"/>
    <n v="-1"/>
    <x v="1"/>
    <x v="1"/>
    <d v="2023-01-10T00:00:00"/>
    <x v="108"/>
    <s v="IPHONE"/>
    <x v="1"/>
    <x v="1"/>
    <x v="0"/>
    <s v="IPH-BIO-02"/>
    <x v="0"/>
  </r>
  <r>
    <x v="1"/>
    <n v="-1"/>
    <x v="1"/>
    <x v="1"/>
    <d v="2023-01-10T00:00:00"/>
    <x v="7"/>
    <s v="IPHONE"/>
    <x v="1"/>
    <x v="1"/>
    <x v="0"/>
    <s v="IPH-BIO-04"/>
    <x v="0"/>
  </r>
  <r>
    <x v="1"/>
    <n v="-1"/>
    <x v="1"/>
    <x v="1"/>
    <d v="2023-01-10T00:00:00"/>
    <x v="37"/>
    <s v="IPHONE"/>
    <x v="1"/>
    <x v="1"/>
    <x v="1"/>
    <m/>
    <x v="0"/>
  </r>
  <r>
    <x v="1"/>
    <n v="-1"/>
    <x v="1"/>
    <x v="1"/>
    <d v="2023-01-10T00:00:00"/>
    <x v="9"/>
    <s v="MACCHRG"/>
    <x v="3"/>
    <x v="1"/>
    <x v="1"/>
    <s v="MAGT-YRL-04"/>
    <x v="0"/>
  </r>
  <r>
    <x v="1"/>
    <n v="-1"/>
    <x v="1"/>
    <x v="1"/>
    <d v="2023-01-10T00:00:00"/>
    <x v="109"/>
    <s v="MACUSBC"/>
    <x v="4"/>
    <x v="1"/>
    <x v="1"/>
    <s v="USBC-YRL-02"/>
    <x v="0"/>
  </r>
  <r>
    <x v="1"/>
    <n v="-1"/>
    <x v="1"/>
    <x v="1"/>
    <d v="2023-01-10T00:00:00"/>
    <x v="110"/>
    <s v="MACUSBC"/>
    <x v="4"/>
    <x v="1"/>
    <x v="1"/>
    <s v="USBC-POW-03"/>
    <x v="0"/>
  </r>
  <r>
    <x v="1"/>
    <n v="-1"/>
    <x v="1"/>
    <x v="1"/>
    <d v="2023-01-10T00:00:00"/>
    <x v="11"/>
    <s v="MACUSBC"/>
    <x v="4"/>
    <x v="1"/>
    <x v="1"/>
    <s v="USBC-POW-07"/>
    <x v="0"/>
  </r>
  <r>
    <x v="1"/>
    <n v="-1"/>
    <x v="1"/>
    <x v="1"/>
    <d v="2023-01-10T00:00:00"/>
    <x v="111"/>
    <s v="MACUSBC"/>
    <x v="4"/>
    <x v="1"/>
    <x v="1"/>
    <m/>
    <x v="0"/>
  </r>
  <r>
    <x v="1"/>
    <n v="-1"/>
    <x v="1"/>
    <x v="1"/>
    <d v="2023-01-10T00:00:00"/>
    <x v="112"/>
    <s v="OMNI"/>
    <x v="5"/>
    <x v="1"/>
    <x v="0"/>
    <s v="OMN-BIO-07"/>
    <x v="0"/>
  </r>
  <r>
    <x v="1"/>
    <n v="-1"/>
    <x v="1"/>
    <x v="1"/>
    <d v="2023-01-10T00:00:00"/>
    <x v="113"/>
    <s v="WALLADPT"/>
    <x v="6"/>
    <x v="1"/>
    <x v="2"/>
    <s v="ADP-BOE-01"/>
    <x v="0"/>
  </r>
  <r>
    <x v="1"/>
    <n v="-1"/>
    <x v="1"/>
    <x v="1"/>
    <d v="2023-01-10T00:00:00"/>
    <x v="14"/>
    <s v="WALLADPT"/>
    <x v="6"/>
    <x v="1"/>
    <x v="1"/>
    <s v="ADP-POW-01"/>
    <x v="0"/>
  </r>
  <r>
    <x v="1"/>
    <n v="-1"/>
    <x v="1"/>
    <x v="1"/>
    <d v="2023-01-10T00:00:00"/>
    <x v="15"/>
    <s v="WALLADPT"/>
    <x v="6"/>
    <x v="1"/>
    <x v="0"/>
    <s v="ADP-BIO-01"/>
    <x v="0"/>
  </r>
  <r>
    <x v="1"/>
    <n v="-1"/>
    <x v="1"/>
    <x v="1"/>
    <d v="2023-01-10T00:00:00"/>
    <x v="41"/>
    <s v="WALLADPT"/>
    <x v="6"/>
    <x v="1"/>
    <x v="1"/>
    <m/>
    <x v="0"/>
  </r>
  <r>
    <x v="1"/>
    <n v="-1"/>
    <x v="1"/>
    <x v="1"/>
    <d v="2023-01-17T00:00:00"/>
    <x v="31"/>
    <s v="CBK"/>
    <x v="7"/>
    <x v="2"/>
    <x v="0"/>
    <s v="CBK-BIO-05"/>
    <x v="0"/>
  </r>
  <r>
    <x v="1"/>
    <n v="-1"/>
    <x v="1"/>
    <x v="1"/>
    <d v="2023-01-17T00:00:00"/>
    <x v="114"/>
    <s v="CBK"/>
    <x v="7"/>
    <x v="2"/>
    <x v="0"/>
    <s v="CBK-BIO-07"/>
    <x v="0"/>
  </r>
  <r>
    <x v="1"/>
    <n v="-1"/>
    <x v="1"/>
    <x v="1"/>
    <d v="2023-01-17T00:00:00"/>
    <x v="19"/>
    <s v="CBK"/>
    <x v="7"/>
    <x v="2"/>
    <x v="0"/>
    <s v="CBK-BIO-18"/>
    <x v="0"/>
  </r>
  <r>
    <x v="1"/>
    <n v="-1"/>
    <x v="1"/>
    <x v="1"/>
    <d v="2023-01-17T00:00:00"/>
    <x v="115"/>
    <s v="CBK"/>
    <x v="7"/>
    <x v="2"/>
    <x v="4"/>
    <s v="CBK-CLICC-82"/>
    <x v="0"/>
  </r>
  <r>
    <x v="1"/>
    <n v="-1"/>
    <x v="1"/>
    <x v="1"/>
    <d v="2023-01-17T00:00:00"/>
    <x v="116"/>
    <s v="CBK"/>
    <x v="7"/>
    <x v="2"/>
    <x v="1"/>
    <s v="CBK-CLICC-136"/>
    <x v="0"/>
  </r>
  <r>
    <x v="1"/>
    <n v="-1"/>
    <x v="1"/>
    <x v="1"/>
    <d v="2023-01-17T00:00:00"/>
    <x v="117"/>
    <s v="CBK"/>
    <x v="7"/>
    <x v="2"/>
    <x v="4"/>
    <s v="CBK-CLICC-152"/>
    <x v="0"/>
  </r>
  <r>
    <x v="1"/>
    <n v="-1"/>
    <x v="1"/>
    <x v="1"/>
    <d v="2023-01-17T00:00:00"/>
    <x v="118"/>
    <s v="CLICC-MM"/>
    <x v="9"/>
    <x v="2"/>
    <x v="1"/>
    <m/>
    <x v="0"/>
  </r>
  <r>
    <x v="1"/>
    <n v="-1"/>
    <x v="1"/>
    <x v="1"/>
    <d v="2023-01-17T00:00:00"/>
    <x v="119"/>
    <s v="HP"/>
    <x v="10"/>
    <x v="2"/>
    <x v="1"/>
    <s v="WL-YRL-07"/>
    <x v="0"/>
  </r>
  <r>
    <x v="1"/>
    <n v="-1"/>
    <x v="1"/>
    <x v="1"/>
    <d v="2023-01-23T00:00:00"/>
    <x v="120"/>
    <s v="CBK"/>
    <x v="7"/>
    <x v="2"/>
    <x v="1"/>
    <s v="CBK-CLICC-131"/>
    <x v="0"/>
  </r>
  <r>
    <x v="1"/>
    <n v="-1"/>
    <x v="1"/>
    <x v="1"/>
    <d v="2023-01-23T00:00:00"/>
    <x v="121"/>
    <s v="CLICC-MM"/>
    <x v="9"/>
    <x v="2"/>
    <x v="1"/>
    <s v="ITS iPad 53"/>
    <x v="0"/>
  </r>
  <r>
    <x v="1"/>
    <n v="-1"/>
    <x v="1"/>
    <x v="1"/>
    <d v="2023-01-24T00:00:00"/>
    <x v="122"/>
    <s v="CLICC-ML"/>
    <x v="8"/>
    <x v="2"/>
    <x v="1"/>
    <s v="ITS MacBook 78"/>
    <x v="0"/>
  </r>
  <r>
    <x v="1"/>
    <n v="-1"/>
    <x v="1"/>
    <x v="1"/>
    <d v="2023-01-24T00:00:00"/>
    <x v="123"/>
    <s v="CLICC-MM"/>
    <x v="9"/>
    <x v="2"/>
    <x v="1"/>
    <s v="ITS iPad 225"/>
    <x v="0"/>
  </r>
  <r>
    <x v="1"/>
    <n v="-1"/>
    <x v="1"/>
    <x v="1"/>
    <d v="2023-03-24T00:00:00"/>
    <x v="124"/>
    <s v="CLICC-MM"/>
    <x v="9"/>
    <x v="2"/>
    <x v="1"/>
    <s v="ITS iPad 283"/>
    <x v="0"/>
  </r>
  <r>
    <x v="1"/>
    <n v="-1"/>
    <x v="1"/>
    <x v="1"/>
    <d v="2023-03-24T00:00:00"/>
    <x v="125"/>
    <s v="CLICC-MM"/>
    <x v="9"/>
    <x v="2"/>
    <x v="1"/>
    <n v="2022"/>
    <x v="0"/>
  </r>
  <r>
    <x v="1"/>
    <n v="-1"/>
    <x v="1"/>
    <x v="1"/>
    <d v="2023-04-10T00:00:00"/>
    <x v="126"/>
    <s v="AD"/>
    <x v="12"/>
    <x v="3"/>
    <x v="2"/>
    <s v="CLICC EE AD2 Unit 15"/>
    <x v="0"/>
  </r>
  <r>
    <x v="1"/>
    <n v="-1"/>
    <x v="1"/>
    <x v="1"/>
    <d v="2023-04-10T00:00:00"/>
    <x v="127"/>
    <s v="AD"/>
    <x v="12"/>
    <x v="3"/>
    <x v="2"/>
    <s v="CLICC EE AD2 Unit 85"/>
    <x v="0"/>
  </r>
  <r>
    <x v="1"/>
    <n v="-1"/>
    <x v="2"/>
    <x v="1"/>
    <d v="2023-01-17T00:00:00"/>
    <x v="28"/>
    <s v="CBK"/>
    <x v="7"/>
    <x v="2"/>
    <x v="3"/>
    <s v="CBK-MUS-04"/>
    <x v="0"/>
  </r>
  <r>
    <x v="1"/>
    <n v="-1"/>
    <x v="3"/>
    <x v="2"/>
    <d v="2023-01-17T00:00:00"/>
    <x v="28"/>
    <s v="CBK"/>
    <x v="7"/>
    <x v="2"/>
    <x v="3"/>
    <s v="CBK-MUS-04"/>
    <x v="0"/>
  </r>
  <r>
    <x v="1"/>
    <n v="-1"/>
    <x v="3"/>
    <x v="2"/>
    <d v="2023-01-24T00:00:00"/>
    <x v="128"/>
    <s v="CLICC-MM"/>
    <x v="9"/>
    <x v="2"/>
    <x v="1"/>
    <n v="2022"/>
    <x v="0"/>
  </r>
  <r>
    <x v="1"/>
    <n v="-1"/>
    <x v="5"/>
    <x v="2"/>
    <d v="2023-01-10T00:00:00"/>
    <x v="2"/>
    <s v="HDST"/>
    <x v="0"/>
    <x v="0"/>
    <x v="1"/>
    <s v="HDS-POW-04"/>
    <x v="0"/>
  </r>
  <r>
    <x v="1"/>
    <n v="-1"/>
    <x v="5"/>
    <x v="2"/>
    <d v="2023-01-10T00:00:00"/>
    <x v="129"/>
    <s v="HPUSBC"/>
    <x v="14"/>
    <x v="1"/>
    <x v="2"/>
    <s v="HPUS-BOE-04"/>
    <x v="0"/>
  </r>
  <r>
    <x v="1"/>
    <n v="-1"/>
    <x v="5"/>
    <x v="2"/>
    <d v="2023-01-10T00:00:00"/>
    <x v="130"/>
    <s v="HPUSBC"/>
    <x v="14"/>
    <x v="1"/>
    <x v="2"/>
    <m/>
    <x v="0"/>
  </r>
  <r>
    <x v="1"/>
    <n v="-1"/>
    <x v="5"/>
    <x v="2"/>
    <d v="2023-01-10T00:00:00"/>
    <x v="105"/>
    <s v="HPUSBC"/>
    <x v="14"/>
    <x v="1"/>
    <x v="2"/>
    <m/>
    <x v="0"/>
  </r>
  <r>
    <x v="1"/>
    <n v="-1"/>
    <x v="5"/>
    <x v="2"/>
    <d v="2023-01-10T00:00:00"/>
    <x v="5"/>
    <s v="IPHONE"/>
    <x v="1"/>
    <x v="1"/>
    <x v="1"/>
    <s v="IPH-YRL-01"/>
    <x v="0"/>
  </r>
  <r>
    <x v="1"/>
    <n v="-1"/>
    <x v="5"/>
    <x v="2"/>
    <d v="2023-01-10T00:00:00"/>
    <x v="131"/>
    <s v="IPHONE"/>
    <x v="1"/>
    <x v="1"/>
    <x v="1"/>
    <s v="IPH-YRL-04"/>
    <x v="0"/>
  </r>
  <r>
    <x v="1"/>
    <n v="-1"/>
    <x v="5"/>
    <x v="2"/>
    <d v="2023-01-10T00:00:00"/>
    <x v="132"/>
    <s v="IPHONE"/>
    <x v="1"/>
    <x v="1"/>
    <x v="1"/>
    <s v="IPH-YRL-07"/>
    <x v="0"/>
  </r>
  <r>
    <x v="1"/>
    <n v="-1"/>
    <x v="5"/>
    <x v="2"/>
    <d v="2023-01-10T00:00:00"/>
    <x v="35"/>
    <s v="IPHONE"/>
    <x v="1"/>
    <x v="1"/>
    <x v="1"/>
    <s v="IPH-YRL-10"/>
    <x v="0"/>
  </r>
  <r>
    <x v="1"/>
    <n v="-1"/>
    <x v="5"/>
    <x v="2"/>
    <d v="2023-01-10T00:00:00"/>
    <x v="133"/>
    <s v="IPHONE"/>
    <x v="1"/>
    <x v="1"/>
    <x v="4"/>
    <m/>
    <x v="0"/>
  </r>
  <r>
    <x v="1"/>
    <n v="-1"/>
    <x v="5"/>
    <x v="2"/>
    <d v="2023-01-10T00:00:00"/>
    <x v="29"/>
    <s v="IPHONE"/>
    <x v="1"/>
    <x v="1"/>
    <x v="1"/>
    <s v="IPH-POW-02"/>
    <x v="0"/>
  </r>
  <r>
    <x v="1"/>
    <n v="-1"/>
    <x v="5"/>
    <x v="2"/>
    <d v="2023-01-10T00:00:00"/>
    <x v="6"/>
    <s v="IPHONE"/>
    <x v="1"/>
    <x v="1"/>
    <x v="1"/>
    <s v="IPH-POW-10"/>
    <x v="0"/>
  </r>
  <r>
    <x v="1"/>
    <n v="-1"/>
    <x v="5"/>
    <x v="2"/>
    <d v="2023-01-10T00:00:00"/>
    <x v="134"/>
    <s v="IPHONE"/>
    <x v="1"/>
    <x v="1"/>
    <x v="1"/>
    <m/>
    <x v="0"/>
  </r>
  <r>
    <x v="1"/>
    <n v="-1"/>
    <x v="5"/>
    <x v="2"/>
    <d v="2023-01-10T00:00:00"/>
    <x v="38"/>
    <s v="MACCHRG"/>
    <x v="3"/>
    <x v="1"/>
    <x v="1"/>
    <s v="MAGT-POW-03"/>
    <x v="0"/>
  </r>
  <r>
    <x v="1"/>
    <n v="-1"/>
    <x v="5"/>
    <x v="2"/>
    <d v="2023-01-10T00:00:00"/>
    <x v="135"/>
    <s v="MACCHRG"/>
    <x v="3"/>
    <x v="1"/>
    <x v="1"/>
    <s v="MAGT-POW-12"/>
    <x v="0"/>
  </r>
  <r>
    <x v="1"/>
    <n v="-1"/>
    <x v="5"/>
    <x v="2"/>
    <d v="2023-01-10T00:00:00"/>
    <x v="136"/>
    <s v="MACCHRG"/>
    <x v="3"/>
    <x v="1"/>
    <x v="1"/>
    <s v="MAGT-POW-15"/>
    <x v="0"/>
  </r>
  <r>
    <x v="1"/>
    <n v="-1"/>
    <x v="5"/>
    <x v="2"/>
    <d v="2023-01-10T00:00:00"/>
    <x v="109"/>
    <s v="MACUSBC"/>
    <x v="4"/>
    <x v="1"/>
    <x v="1"/>
    <s v="USBC-YRL-02"/>
    <x v="0"/>
  </r>
  <r>
    <x v="1"/>
    <n v="-1"/>
    <x v="5"/>
    <x v="2"/>
    <d v="2023-01-10T00:00:00"/>
    <x v="110"/>
    <s v="MACUSBC"/>
    <x v="4"/>
    <x v="1"/>
    <x v="1"/>
    <s v="USBC-POW-03"/>
    <x v="0"/>
  </r>
  <r>
    <x v="1"/>
    <n v="-1"/>
    <x v="5"/>
    <x v="2"/>
    <d v="2023-01-10T00:00:00"/>
    <x v="11"/>
    <s v="MACUSBC"/>
    <x v="4"/>
    <x v="1"/>
    <x v="1"/>
    <s v="USBC-POW-07"/>
    <x v="0"/>
  </r>
  <r>
    <x v="1"/>
    <n v="-1"/>
    <x v="5"/>
    <x v="2"/>
    <d v="2023-01-10T00:00:00"/>
    <x v="12"/>
    <s v="MACUSBC"/>
    <x v="4"/>
    <x v="1"/>
    <x v="1"/>
    <s v="USBC-POW-08"/>
    <x v="0"/>
  </r>
  <r>
    <x v="1"/>
    <n v="-1"/>
    <x v="5"/>
    <x v="2"/>
    <d v="2023-01-10T00:00:00"/>
    <x v="13"/>
    <s v="OMNI"/>
    <x v="5"/>
    <x v="1"/>
    <x v="1"/>
    <s v="OMN-YRL-09"/>
    <x v="0"/>
  </r>
  <r>
    <x v="1"/>
    <n v="-1"/>
    <x v="5"/>
    <x v="2"/>
    <d v="2023-01-10T00:00:00"/>
    <x v="137"/>
    <s v="UHDMI"/>
    <x v="15"/>
    <x v="4"/>
    <x v="1"/>
    <m/>
    <x v="0"/>
  </r>
  <r>
    <x v="1"/>
    <n v="-1"/>
    <x v="5"/>
    <x v="2"/>
    <d v="2023-01-10T00:00:00"/>
    <x v="138"/>
    <s v="WALLADPT"/>
    <x v="6"/>
    <x v="1"/>
    <x v="2"/>
    <s v="ADP-BOE-03"/>
    <x v="0"/>
  </r>
  <r>
    <x v="1"/>
    <n v="-1"/>
    <x v="5"/>
    <x v="2"/>
    <d v="2023-01-10T00:00:00"/>
    <x v="14"/>
    <s v="WALLADPT"/>
    <x v="6"/>
    <x v="1"/>
    <x v="1"/>
    <s v="ADP-POW-01"/>
    <x v="0"/>
  </r>
  <r>
    <x v="1"/>
    <n v="-1"/>
    <x v="5"/>
    <x v="2"/>
    <d v="2023-01-10T00:00:00"/>
    <x v="139"/>
    <s v="WALLADPT"/>
    <x v="6"/>
    <x v="1"/>
    <x v="1"/>
    <m/>
    <x v="0"/>
  </r>
  <r>
    <x v="1"/>
    <n v="-1"/>
    <x v="5"/>
    <x v="2"/>
    <d v="2023-01-10T00:00:00"/>
    <x v="16"/>
    <s v="WALLADPT"/>
    <x v="6"/>
    <x v="1"/>
    <x v="1"/>
    <m/>
    <x v="0"/>
  </r>
  <r>
    <x v="1"/>
    <n v="-1"/>
    <x v="5"/>
    <x v="2"/>
    <d v="2023-01-10T00:00:00"/>
    <x v="41"/>
    <s v="WALLADPT"/>
    <x v="6"/>
    <x v="1"/>
    <x v="1"/>
    <m/>
    <x v="0"/>
  </r>
  <r>
    <x v="1"/>
    <n v="-1"/>
    <x v="5"/>
    <x v="2"/>
    <d v="2023-01-10T00:00:00"/>
    <x v="30"/>
    <s v="WALLADPT"/>
    <x v="6"/>
    <x v="1"/>
    <x v="1"/>
    <m/>
    <x v="0"/>
  </r>
  <r>
    <x v="1"/>
    <n v="-1"/>
    <x v="5"/>
    <x v="2"/>
    <d v="2023-01-10T00:00:00"/>
    <x v="140"/>
    <s v="WALLADPT"/>
    <x v="6"/>
    <x v="1"/>
    <x v="1"/>
    <m/>
    <x v="0"/>
  </r>
  <r>
    <x v="1"/>
    <n v="-1"/>
    <x v="5"/>
    <x v="2"/>
    <d v="2023-01-11T00:00:00"/>
    <x v="141"/>
    <s v="MACUSBC"/>
    <x v="4"/>
    <x v="1"/>
    <x v="1"/>
    <s v="USBC-YRL-05"/>
    <x v="0"/>
  </r>
  <r>
    <x v="1"/>
    <n v="-1"/>
    <x v="5"/>
    <x v="2"/>
    <d v="2023-01-17T00:00:00"/>
    <x v="142"/>
    <s v="CBK"/>
    <x v="7"/>
    <x v="2"/>
    <x v="1"/>
    <s v="CBCR-32"/>
    <x v="0"/>
  </r>
  <r>
    <x v="1"/>
    <n v="-1"/>
    <x v="5"/>
    <x v="2"/>
    <d v="2023-01-17T00:00:00"/>
    <x v="143"/>
    <s v="CBK"/>
    <x v="7"/>
    <x v="2"/>
    <x v="1"/>
    <s v="CBK-CLICC-50"/>
    <x v="0"/>
  </r>
  <r>
    <x v="1"/>
    <n v="-1"/>
    <x v="5"/>
    <x v="2"/>
    <d v="2023-01-17T00:00:00"/>
    <x v="144"/>
    <s v="CBK"/>
    <x v="7"/>
    <x v="2"/>
    <x v="4"/>
    <s v="CBK-CLICC-71"/>
    <x v="0"/>
  </r>
  <r>
    <x v="1"/>
    <n v="-1"/>
    <x v="5"/>
    <x v="2"/>
    <d v="2023-01-17T00:00:00"/>
    <x v="145"/>
    <s v="CBK"/>
    <x v="7"/>
    <x v="2"/>
    <x v="1"/>
    <s v="CBK-CLICC-108"/>
    <x v="0"/>
  </r>
  <r>
    <x v="1"/>
    <n v="-1"/>
    <x v="5"/>
    <x v="2"/>
    <d v="2023-01-17T00:00:00"/>
    <x v="146"/>
    <s v="CBK"/>
    <x v="7"/>
    <x v="2"/>
    <x v="4"/>
    <s v="CBK-CLICC-121"/>
    <x v="0"/>
  </r>
  <r>
    <x v="1"/>
    <n v="-1"/>
    <x v="5"/>
    <x v="2"/>
    <d v="2023-01-17T00:00:00"/>
    <x v="147"/>
    <s v="CLICC-ML"/>
    <x v="8"/>
    <x v="2"/>
    <x v="1"/>
    <s v="ITS MacBook 23"/>
    <x v="0"/>
  </r>
  <r>
    <x v="1"/>
    <n v="-1"/>
    <x v="5"/>
    <x v="2"/>
    <d v="2023-01-17T00:00:00"/>
    <x v="148"/>
    <s v="CLICC-ML"/>
    <x v="8"/>
    <x v="2"/>
    <x v="1"/>
    <s v="ITS MacBook 46"/>
    <x v="0"/>
  </r>
  <r>
    <x v="1"/>
    <n v="-1"/>
    <x v="5"/>
    <x v="2"/>
    <d v="2023-01-17T00:00:00"/>
    <x v="149"/>
    <s v="CLICC-ML"/>
    <x v="8"/>
    <x v="2"/>
    <x v="1"/>
    <s v="ITS MacBook 29"/>
    <x v="0"/>
  </r>
  <r>
    <x v="1"/>
    <n v="-1"/>
    <x v="5"/>
    <x v="2"/>
    <d v="2023-01-17T00:00:00"/>
    <x v="150"/>
    <s v="CLICC-ML"/>
    <x v="8"/>
    <x v="2"/>
    <x v="1"/>
    <s v="CLICC-ML-2038"/>
    <x v="0"/>
  </r>
  <r>
    <x v="1"/>
    <n v="-1"/>
    <x v="5"/>
    <x v="2"/>
    <d v="2023-01-17T00:00:00"/>
    <x v="151"/>
    <s v="CLICC-ML"/>
    <x v="8"/>
    <x v="2"/>
    <x v="1"/>
    <s v="CLICC-ML-2053"/>
    <x v="0"/>
  </r>
  <r>
    <x v="1"/>
    <n v="-1"/>
    <x v="5"/>
    <x v="2"/>
    <d v="2023-01-17T00:00:00"/>
    <x v="152"/>
    <s v="CLICC-ML"/>
    <x v="8"/>
    <x v="2"/>
    <x v="1"/>
    <s v="CLICC-ML-2060"/>
    <x v="0"/>
  </r>
  <r>
    <x v="1"/>
    <n v="-1"/>
    <x v="5"/>
    <x v="2"/>
    <d v="2023-01-17T00:00:00"/>
    <x v="153"/>
    <s v="CLICC-MM"/>
    <x v="9"/>
    <x v="2"/>
    <x v="1"/>
    <s v="ITS iPad 101"/>
    <x v="0"/>
  </r>
  <r>
    <x v="1"/>
    <n v="-1"/>
    <x v="5"/>
    <x v="2"/>
    <d v="2023-01-17T00:00:00"/>
    <x v="154"/>
    <s v="HP"/>
    <x v="10"/>
    <x v="2"/>
    <x v="1"/>
    <s v="WL-BIO-09"/>
    <x v="0"/>
  </r>
  <r>
    <x v="1"/>
    <n v="-1"/>
    <x v="5"/>
    <x v="2"/>
    <d v="2023-01-17T00:00:00"/>
    <x v="155"/>
    <s v="HP"/>
    <x v="10"/>
    <x v="2"/>
    <x v="1"/>
    <s v="WL-BCR-05"/>
    <x v="0"/>
  </r>
  <r>
    <x v="1"/>
    <n v="-1"/>
    <x v="5"/>
    <x v="2"/>
    <d v="2023-01-18T00:00:00"/>
    <x v="156"/>
    <s v="CBK"/>
    <x v="7"/>
    <x v="2"/>
    <x v="4"/>
    <s v="CBK-CLICC-04"/>
    <x v="0"/>
  </r>
  <r>
    <x v="1"/>
    <n v="-1"/>
    <x v="5"/>
    <x v="2"/>
    <d v="2023-01-24T00:00:00"/>
    <x v="157"/>
    <s v="CBK"/>
    <x v="7"/>
    <x v="2"/>
    <x v="1"/>
    <s v="CBIO-02"/>
    <x v="0"/>
  </r>
  <r>
    <x v="1"/>
    <n v="-1"/>
    <x v="5"/>
    <x v="2"/>
    <d v="2023-01-24T00:00:00"/>
    <x v="158"/>
    <s v="CBK"/>
    <x v="7"/>
    <x v="2"/>
    <x v="4"/>
    <s v="CBK-CLICC-151"/>
    <x v="0"/>
  </r>
  <r>
    <x v="1"/>
    <n v="-1"/>
    <x v="5"/>
    <x v="2"/>
    <d v="2023-01-24T00:00:00"/>
    <x v="159"/>
    <s v="CLICC-ML"/>
    <x v="8"/>
    <x v="2"/>
    <x v="1"/>
    <s v="ITS MacBook 64"/>
    <x v="0"/>
  </r>
  <r>
    <x v="1"/>
    <n v="-1"/>
    <x v="5"/>
    <x v="2"/>
    <d v="2023-01-24T00:00:00"/>
    <x v="160"/>
    <s v="CLICC-ML"/>
    <x v="8"/>
    <x v="2"/>
    <x v="1"/>
    <s v="ITS MacBook 108"/>
    <x v="0"/>
  </r>
  <r>
    <x v="1"/>
    <n v="-1"/>
    <x v="5"/>
    <x v="2"/>
    <d v="2023-01-24T00:00:00"/>
    <x v="161"/>
    <s v="CLICC-ML"/>
    <x v="8"/>
    <x v="2"/>
    <x v="1"/>
    <s v="ITS MacBook 124"/>
    <x v="0"/>
  </r>
  <r>
    <x v="1"/>
    <n v="-1"/>
    <x v="5"/>
    <x v="2"/>
    <d v="2023-01-24T00:00:00"/>
    <x v="162"/>
    <s v="CLICC-ML"/>
    <x v="8"/>
    <x v="2"/>
    <x v="1"/>
    <s v="ITS MacBook 35"/>
    <x v="0"/>
  </r>
  <r>
    <x v="1"/>
    <n v="-1"/>
    <x v="5"/>
    <x v="2"/>
    <d v="2023-01-24T00:00:00"/>
    <x v="163"/>
    <s v="CLICC-ML"/>
    <x v="8"/>
    <x v="2"/>
    <x v="1"/>
    <s v="ITS MacBook 22"/>
    <x v="0"/>
  </r>
  <r>
    <x v="1"/>
    <n v="-1"/>
    <x v="5"/>
    <x v="2"/>
    <d v="2023-01-24T00:00:00"/>
    <x v="164"/>
    <s v="CLICC-ML"/>
    <x v="8"/>
    <x v="2"/>
    <x v="1"/>
    <s v="CLICC-ML-2068"/>
    <x v="0"/>
  </r>
  <r>
    <x v="1"/>
    <n v="-1"/>
    <x v="5"/>
    <x v="2"/>
    <d v="2023-01-24T00:00:00"/>
    <x v="165"/>
    <s v="CLICC-ML"/>
    <x v="8"/>
    <x v="2"/>
    <x v="1"/>
    <s v="CLICC-ML-2080"/>
    <x v="0"/>
  </r>
  <r>
    <x v="1"/>
    <n v="-1"/>
    <x v="5"/>
    <x v="2"/>
    <d v="2023-01-24T00:00:00"/>
    <x v="166"/>
    <s v="CLICC-MM"/>
    <x v="9"/>
    <x v="2"/>
    <x v="1"/>
    <s v="ITS iPad 162"/>
    <x v="0"/>
  </r>
  <r>
    <x v="1"/>
    <n v="-1"/>
    <x v="5"/>
    <x v="2"/>
    <d v="2023-01-24T00:00:00"/>
    <x v="118"/>
    <s v="CLICC-MM"/>
    <x v="9"/>
    <x v="2"/>
    <x v="1"/>
    <m/>
    <x v="0"/>
  </r>
  <r>
    <x v="1"/>
    <n v="-1"/>
    <x v="5"/>
    <x v="2"/>
    <d v="2023-01-24T00:00:00"/>
    <x v="167"/>
    <s v="HP"/>
    <x v="10"/>
    <x v="2"/>
    <x v="1"/>
    <s v="WL-GEO-02"/>
    <x v="0"/>
  </r>
  <r>
    <x v="1"/>
    <n v="-1"/>
    <x v="5"/>
    <x v="2"/>
    <d v="2023-01-24T00:00:00"/>
    <x v="168"/>
    <s v="HP"/>
    <x v="10"/>
    <x v="2"/>
    <x v="1"/>
    <s v="WL-YRL-12"/>
    <x v="0"/>
  </r>
  <r>
    <x v="1"/>
    <n v="-1"/>
    <x v="5"/>
    <x v="2"/>
    <d v="2023-01-24T00:00:00"/>
    <x v="169"/>
    <s v="HP"/>
    <x v="10"/>
    <x v="2"/>
    <x v="1"/>
    <s v="WL-RC2-05"/>
    <x v="0"/>
  </r>
  <r>
    <x v="1"/>
    <n v="-1"/>
    <x v="5"/>
    <x v="2"/>
    <d v="2023-01-24T00:00:00"/>
    <x v="170"/>
    <s v="HP"/>
    <x v="10"/>
    <x v="2"/>
    <x v="1"/>
    <s v="WL-RC2-14"/>
    <x v="0"/>
  </r>
  <r>
    <x v="1"/>
    <n v="-1"/>
    <x v="5"/>
    <x v="2"/>
    <d v="2023-01-24T00:00:00"/>
    <x v="171"/>
    <s v="HP"/>
    <x v="10"/>
    <x v="2"/>
    <x v="1"/>
    <s v="WL-PC2-13"/>
    <x v="0"/>
  </r>
  <r>
    <x v="1"/>
    <n v="-1"/>
    <x v="5"/>
    <x v="2"/>
    <d v="2023-04-10T00:00:00"/>
    <x v="172"/>
    <s v="AD"/>
    <x v="12"/>
    <x v="3"/>
    <x v="2"/>
    <s v="CLICC EE AD2 Unit 4"/>
    <x v="0"/>
  </r>
  <r>
    <x v="1"/>
    <n v="-1"/>
    <x v="5"/>
    <x v="2"/>
    <d v="2023-04-10T00:00:00"/>
    <x v="173"/>
    <s v="AD"/>
    <x v="12"/>
    <x v="3"/>
    <x v="2"/>
    <s v="CLICC EE AD2 Unit 5"/>
    <x v="0"/>
  </r>
  <r>
    <x v="1"/>
    <n v="-1"/>
    <x v="5"/>
    <x v="2"/>
    <d v="2023-04-10T00:00:00"/>
    <x v="174"/>
    <s v="AD"/>
    <x v="12"/>
    <x v="3"/>
    <x v="2"/>
    <s v="CLICC EE AD2 Unit 13"/>
    <x v="0"/>
  </r>
  <r>
    <x v="1"/>
    <n v="-1"/>
    <x v="5"/>
    <x v="2"/>
    <d v="2023-04-10T00:00:00"/>
    <x v="175"/>
    <s v="AD"/>
    <x v="12"/>
    <x v="3"/>
    <x v="2"/>
    <s v="CLICC EE AD2 Unit 16"/>
    <x v="0"/>
  </r>
  <r>
    <x v="1"/>
    <n v="-1"/>
    <x v="5"/>
    <x v="2"/>
    <d v="2023-04-10T00:00:00"/>
    <x v="176"/>
    <s v="AD"/>
    <x v="12"/>
    <x v="3"/>
    <x v="2"/>
    <s v="CLICC EE AD2 Unit 47"/>
    <x v="0"/>
  </r>
  <r>
    <x v="1"/>
    <n v="-1"/>
    <x v="5"/>
    <x v="2"/>
    <d v="2023-04-10T00:00:00"/>
    <x v="177"/>
    <s v="AD"/>
    <x v="12"/>
    <x v="3"/>
    <x v="2"/>
    <s v="CLICC EE AD2 Unit 51"/>
    <x v="0"/>
  </r>
  <r>
    <x v="1"/>
    <n v="-1"/>
    <x v="5"/>
    <x v="2"/>
    <d v="2023-04-10T00:00:00"/>
    <x v="178"/>
    <s v="AD"/>
    <x v="12"/>
    <x v="3"/>
    <x v="2"/>
    <s v="CLICC EE AD2 Unit 55"/>
    <x v="0"/>
  </r>
  <r>
    <x v="1"/>
    <n v="-1"/>
    <x v="5"/>
    <x v="2"/>
    <d v="2023-04-10T00:00:00"/>
    <x v="179"/>
    <s v="AD"/>
    <x v="12"/>
    <x v="3"/>
    <x v="2"/>
    <s v="CLICC EE AD2 Unit 62"/>
    <x v="0"/>
  </r>
  <r>
    <x v="1"/>
    <n v="-1"/>
    <x v="5"/>
    <x v="2"/>
    <d v="2023-04-10T00:00:00"/>
    <x v="180"/>
    <s v="AD"/>
    <x v="12"/>
    <x v="3"/>
    <x v="2"/>
    <s v="CLICC EE AD2 Unit 65"/>
    <x v="0"/>
  </r>
  <r>
    <x v="1"/>
    <n v="-1"/>
    <x v="5"/>
    <x v="2"/>
    <d v="2023-04-10T00:00:00"/>
    <x v="181"/>
    <s v="AD"/>
    <x v="12"/>
    <x v="3"/>
    <x v="2"/>
    <s v="CLICC EE AD2 Unit 92"/>
    <x v="0"/>
  </r>
  <r>
    <x v="1"/>
    <n v="-1"/>
    <x v="5"/>
    <x v="2"/>
    <d v="2023-04-10T00:00:00"/>
    <x v="182"/>
    <s v="AD"/>
    <x v="12"/>
    <x v="3"/>
    <x v="2"/>
    <s v="CLICC EE AD2 Unit 104"/>
    <x v="0"/>
  </r>
  <r>
    <x v="1"/>
    <n v="-1"/>
    <x v="5"/>
    <x v="2"/>
    <d v="2023-04-10T00:00:00"/>
    <x v="183"/>
    <s v="AD"/>
    <x v="12"/>
    <x v="3"/>
    <x v="2"/>
    <s v="CLICC EE AD2 Unit 120"/>
    <x v="0"/>
  </r>
  <r>
    <x v="1"/>
    <n v="-1"/>
    <x v="5"/>
    <x v="2"/>
    <d v="2023-04-10T00:00:00"/>
    <x v="184"/>
    <s v="AD"/>
    <x v="12"/>
    <x v="3"/>
    <x v="2"/>
    <s v="CLICC EE AD2 Unit 133"/>
    <x v="0"/>
  </r>
  <r>
    <x v="1"/>
    <n v="-1"/>
    <x v="5"/>
    <x v="2"/>
    <d v="2023-04-10T00:00:00"/>
    <x v="185"/>
    <s v="AD"/>
    <x v="12"/>
    <x v="3"/>
    <x v="2"/>
    <s v="CLICC EE AD2 Unit 135"/>
    <x v="0"/>
  </r>
  <r>
    <x v="1"/>
    <n v="-1"/>
    <x v="5"/>
    <x v="2"/>
    <d v="2023-04-10T00:00:00"/>
    <x v="186"/>
    <s v="AD"/>
    <x v="12"/>
    <x v="3"/>
    <x v="2"/>
    <s v="CLICC EE AD2 Unit 148"/>
    <x v="0"/>
  </r>
  <r>
    <x v="1"/>
    <n v="-1"/>
    <x v="5"/>
    <x v="2"/>
    <d v="2023-04-10T00:00:00"/>
    <x v="187"/>
    <s v="AD"/>
    <x v="12"/>
    <x v="3"/>
    <x v="2"/>
    <s v="CLICC EE AD2 Unit 154"/>
    <x v="0"/>
  </r>
  <r>
    <x v="1"/>
    <n v="-1"/>
    <x v="5"/>
    <x v="2"/>
    <d v="2023-04-10T00:00:00"/>
    <x v="188"/>
    <s v="AD"/>
    <x v="12"/>
    <x v="3"/>
    <x v="2"/>
    <s v="CLICC EE AD2 Unit 158"/>
    <x v="0"/>
  </r>
  <r>
    <x v="1"/>
    <n v="-1"/>
    <x v="5"/>
    <x v="2"/>
    <d v="2023-04-10T00:00:00"/>
    <x v="189"/>
    <s v="AD"/>
    <x v="12"/>
    <x v="3"/>
    <x v="2"/>
    <s v="CLICC EE AD2 Unit 160"/>
    <x v="0"/>
  </r>
  <r>
    <x v="1"/>
    <n v="-1"/>
    <x v="5"/>
    <x v="2"/>
    <d v="2023-04-10T00:00:00"/>
    <x v="190"/>
    <s v="AD"/>
    <x v="12"/>
    <x v="3"/>
    <x v="2"/>
    <s v="CLICC EE AD2 Unit 161"/>
    <x v="0"/>
  </r>
  <r>
    <x v="1"/>
    <n v="-1"/>
    <x v="5"/>
    <x v="2"/>
    <d v="2023-04-10T00:00:00"/>
    <x v="191"/>
    <s v="AD"/>
    <x v="12"/>
    <x v="3"/>
    <x v="2"/>
    <s v="CLICC EE AD2 Unit 162"/>
    <x v="0"/>
  </r>
  <r>
    <x v="1"/>
    <n v="-1"/>
    <x v="5"/>
    <x v="2"/>
    <d v="2023-04-10T00:00:00"/>
    <x v="192"/>
    <s v="AD"/>
    <x v="12"/>
    <x v="3"/>
    <x v="2"/>
    <s v="CLICC EE AD2 Unit 166"/>
    <x v="0"/>
  </r>
  <r>
    <x v="1"/>
    <n v="-1"/>
    <x v="5"/>
    <x v="2"/>
    <d v="2023-04-10T00:00:00"/>
    <x v="193"/>
    <s v="AD"/>
    <x v="12"/>
    <x v="3"/>
    <x v="2"/>
    <s v="CLICC EE AD2 Unit 173"/>
    <x v="0"/>
  </r>
  <r>
    <x v="1"/>
    <n v="-1"/>
    <x v="5"/>
    <x v="2"/>
    <d v="2023-04-10T00:00:00"/>
    <x v="194"/>
    <s v="AD"/>
    <x v="12"/>
    <x v="3"/>
    <x v="2"/>
    <s v="CLICC EE AD2 Unit 187"/>
    <x v="0"/>
  </r>
  <r>
    <x v="1"/>
    <n v="-1"/>
    <x v="5"/>
    <x v="2"/>
    <d v="2023-04-10T00:00:00"/>
    <x v="195"/>
    <s v="AD"/>
    <x v="12"/>
    <x v="3"/>
    <x v="2"/>
    <s v="CLICC EE AD2 Unit 198"/>
    <x v="0"/>
  </r>
  <r>
    <x v="1"/>
    <n v="-1"/>
    <x v="5"/>
    <x v="2"/>
    <d v="2023-04-10T00:00:00"/>
    <x v="196"/>
    <s v="AD"/>
    <x v="12"/>
    <x v="3"/>
    <x v="2"/>
    <s v="CLICC EE AD2 Unit 201"/>
    <x v="0"/>
  </r>
  <r>
    <x v="1"/>
    <n v="-1"/>
    <x v="5"/>
    <x v="2"/>
    <d v="2023-04-10T00:00:00"/>
    <x v="197"/>
    <s v="AD"/>
    <x v="12"/>
    <x v="3"/>
    <x v="2"/>
    <s v="CLICC EE AD2 Unit 202"/>
    <x v="0"/>
  </r>
  <r>
    <x v="1"/>
    <n v="-1"/>
    <x v="5"/>
    <x v="2"/>
    <d v="2023-04-10T00:00:00"/>
    <x v="198"/>
    <s v="AD"/>
    <x v="12"/>
    <x v="3"/>
    <x v="2"/>
    <s v="CLICC EE AD2 Unit 204"/>
    <x v="0"/>
  </r>
  <r>
    <x v="1"/>
    <n v="-1"/>
    <x v="5"/>
    <x v="2"/>
    <d v="2023-04-10T00:00:00"/>
    <x v="199"/>
    <s v="AD"/>
    <x v="12"/>
    <x v="3"/>
    <x v="2"/>
    <s v="CLICC EE AD2 Unit 213"/>
    <x v="0"/>
  </r>
  <r>
    <x v="1"/>
    <n v="-1"/>
    <x v="5"/>
    <x v="2"/>
    <d v="2023-04-10T00:00:00"/>
    <x v="200"/>
    <s v="AD"/>
    <x v="12"/>
    <x v="3"/>
    <x v="2"/>
    <s v="CLICC EE AD2 Unit 229"/>
    <x v="0"/>
  </r>
  <r>
    <x v="1"/>
    <n v="-1"/>
    <x v="5"/>
    <x v="2"/>
    <d v="2023-04-10T00:00:00"/>
    <x v="201"/>
    <s v="AD"/>
    <x v="12"/>
    <x v="3"/>
    <x v="2"/>
    <s v="CLICC EE AD2 Unit 235"/>
    <x v="0"/>
  </r>
  <r>
    <x v="1"/>
    <n v="-1"/>
    <x v="5"/>
    <x v="2"/>
    <d v="2023-04-10T00:00:00"/>
    <x v="202"/>
    <s v="AD"/>
    <x v="12"/>
    <x v="3"/>
    <x v="2"/>
    <s v="CLICC EE AD2 Unit 245"/>
    <x v="0"/>
  </r>
  <r>
    <x v="1"/>
    <n v="-1"/>
    <x v="5"/>
    <x v="2"/>
    <d v="2023-04-10T00:00:00"/>
    <x v="203"/>
    <s v="AD"/>
    <x v="12"/>
    <x v="3"/>
    <x v="2"/>
    <s v="CLICC EE AD2 Unit 263"/>
    <x v="0"/>
  </r>
  <r>
    <x v="1"/>
    <n v="-1"/>
    <x v="5"/>
    <x v="2"/>
    <d v="2023-04-10T00:00:00"/>
    <x v="204"/>
    <s v="AD"/>
    <x v="12"/>
    <x v="3"/>
    <x v="2"/>
    <s v="CLICC EE AD2 Unit 267"/>
    <x v="0"/>
  </r>
  <r>
    <x v="1"/>
    <n v="-1"/>
    <x v="5"/>
    <x v="2"/>
    <d v="2023-04-10T00:00:00"/>
    <x v="205"/>
    <s v="AD"/>
    <x v="12"/>
    <x v="3"/>
    <x v="2"/>
    <s v="CLICC EE AD2 Unit 277"/>
    <x v="0"/>
  </r>
  <r>
    <x v="1"/>
    <n v="-1"/>
    <x v="5"/>
    <x v="2"/>
    <d v="2023-04-10T00:00:00"/>
    <x v="206"/>
    <s v="AD"/>
    <x v="12"/>
    <x v="3"/>
    <x v="2"/>
    <s v="CLICC EE AD2 Unit 281"/>
    <x v="0"/>
  </r>
  <r>
    <x v="1"/>
    <n v="-1"/>
    <x v="5"/>
    <x v="2"/>
    <d v="2023-04-10T00:00:00"/>
    <x v="207"/>
    <s v="AD"/>
    <x v="12"/>
    <x v="3"/>
    <x v="2"/>
    <s v="CLICC EE AD2 Unit 292"/>
    <x v="0"/>
  </r>
  <r>
    <x v="1"/>
    <n v="-1"/>
    <x v="5"/>
    <x v="2"/>
    <d v="2023-04-10T00:00:00"/>
    <x v="208"/>
    <s v="AD"/>
    <x v="12"/>
    <x v="3"/>
    <x v="2"/>
    <s v="CLICC EE AD2 Unit 295"/>
    <x v="0"/>
  </r>
  <r>
    <x v="1"/>
    <n v="-1"/>
    <x v="5"/>
    <x v="2"/>
    <d v="2023-04-10T00:00:00"/>
    <x v="209"/>
    <s v="AD"/>
    <x v="12"/>
    <x v="3"/>
    <x v="2"/>
    <s v="CLICC EE AD2 Unit 297"/>
    <x v="0"/>
  </r>
  <r>
    <x v="1"/>
    <n v="-1"/>
    <x v="5"/>
    <x v="2"/>
    <d v="2023-04-10T00:00:00"/>
    <x v="210"/>
    <s v="AD"/>
    <x v="12"/>
    <x v="3"/>
    <x v="2"/>
    <m/>
    <x v="0"/>
  </r>
  <r>
    <x v="1"/>
    <n v="-1"/>
    <x v="5"/>
    <x v="2"/>
    <d v="2023-04-10T00:00:00"/>
    <x v="211"/>
    <s v="AD"/>
    <x v="12"/>
    <x v="3"/>
    <x v="2"/>
    <m/>
    <x v="0"/>
  </r>
  <r>
    <x v="1"/>
    <n v="-1"/>
    <x v="5"/>
    <x v="2"/>
    <d v="2023-04-10T00:00:00"/>
    <x v="212"/>
    <s v="AD"/>
    <x v="12"/>
    <x v="3"/>
    <x v="2"/>
    <m/>
    <x v="0"/>
  </r>
  <r>
    <x v="1"/>
    <n v="-1"/>
    <x v="5"/>
    <x v="2"/>
    <d v="2023-04-10T00:00:00"/>
    <x v="213"/>
    <s v="AD"/>
    <x v="12"/>
    <x v="3"/>
    <x v="2"/>
    <m/>
    <x v="0"/>
  </r>
  <r>
    <x v="1"/>
    <n v="-1"/>
    <x v="5"/>
    <x v="2"/>
    <d v="2023-04-10T00:00:00"/>
    <x v="214"/>
    <s v="AD"/>
    <x v="12"/>
    <x v="3"/>
    <x v="2"/>
    <m/>
    <x v="0"/>
  </r>
  <r>
    <x v="1"/>
    <n v="5560241160006530"/>
    <x v="5"/>
    <x v="2"/>
    <d v="2023-04-10T00:00:00"/>
    <x v="215"/>
    <s v="AD"/>
    <x v="12"/>
    <x v="3"/>
    <x v="2"/>
    <s v="CLICC EE AD2 Unit 183"/>
    <x v="0"/>
  </r>
  <r>
    <x v="1"/>
    <n v="5560494230006530"/>
    <x v="5"/>
    <x v="2"/>
    <d v="2023-04-10T00:00:00"/>
    <x v="216"/>
    <s v="AD"/>
    <x v="12"/>
    <x v="3"/>
    <x v="2"/>
    <s v="CLICC EE AD2 Unit 228"/>
    <x v="0"/>
  </r>
  <r>
    <x v="1"/>
    <n v="5567467010006530"/>
    <x v="5"/>
    <x v="2"/>
    <d v="2023-01-17T00:00:00"/>
    <x v="217"/>
    <s v="HP"/>
    <x v="10"/>
    <x v="2"/>
    <x v="1"/>
    <s v="WL-LAB-11"/>
    <x v="0"/>
  </r>
  <r>
    <x v="1"/>
    <n v="5569312570006530"/>
    <x v="5"/>
    <x v="2"/>
    <d v="2023-04-10T00:00:00"/>
    <x v="218"/>
    <s v="AD"/>
    <x v="12"/>
    <x v="3"/>
    <x v="2"/>
    <m/>
    <x v="0"/>
  </r>
  <r>
    <x v="1"/>
    <n v="5569891760006530"/>
    <x v="5"/>
    <x v="2"/>
    <d v="2023-04-10T00:00:00"/>
    <x v="219"/>
    <s v="AD"/>
    <x v="12"/>
    <x v="3"/>
    <x v="2"/>
    <s v="CLICC EE AD2 Unit 96"/>
    <x v="0"/>
  </r>
  <r>
    <x v="1"/>
    <n v="6199943160006530"/>
    <x v="1"/>
    <x v="1"/>
    <d v="2023-03-24T00:00:00"/>
    <x v="220"/>
    <s v="CLICC-ML"/>
    <x v="8"/>
    <x v="2"/>
    <x v="1"/>
    <s v="ITS MacBook 157"/>
    <x v="0"/>
  </r>
  <r>
    <x v="1"/>
    <n v="9406391310006530"/>
    <x v="5"/>
    <x v="2"/>
    <d v="2023-04-10T00:00:00"/>
    <x v="221"/>
    <s v="AD"/>
    <x v="12"/>
    <x v="3"/>
    <x v="2"/>
    <s v="CLICC EE AD2 Unit 6"/>
    <x v="0"/>
  </r>
  <r>
    <x v="2"/>
    <n v="-1"/>
    <x v="1"/>
    <x v="1"/>
    <d v="2023-01-11T00:00:00"/>
    <x v="222"/>
    <s v="HDMIC"/>
    <x v="13"/>
    <x v="4"/>
    <x v="0"/>
    <s v="HDMC-BIO-04"/>
    <x v="0"/>
  </r>
  <r>
    <x v="2"/>
    <n v="-1"/>
    <x v="1"/>
    <x v="1"/>
    <d v="2023-01-11T00:00:00"/>
    <x v="1"/>
    <s v="HDST"/>
    <x v="0"/>
    <x v="0"/>
    <x v="0"/>
    <s v="HDS-BIO-10"/>
    <x v="0"/>
  </r>
  <r>
    <x v="2"/>
    <n v="-1"/>
    <x v="1"/>
    <x v="1"/>
    <d v="2023-01-11T00:00:00"/>
    <x v="223"/>
    <s v="HDST"/>
    <x v="0"/>
    <x v="0"/>
    <x v="1"/>
    <m/>
    <x v="0"/>
  </r>
  <r>
    <x v="2"/>
    <n v="-1"/>
    <x v="1"/>
    <x v="1"/>
    <d v="2023-01-11T00:00:00"/>
    <x v="224"/>
    <s v="HPUSBC"/>
    <x v="14"/>
    <x v="1"/>
    <x v="2"/>
    <s v="HPUS-BOE-05"/>
    <x v="0"/>
  </r>
  <r>
    <x v="2"/>
    <n v="-1"/>
    <x v="1"/>
    <x v="1"/>
    <d v="2023-01-11T00:00:00"/>
    <x v="106"/>
    <s v="IPHONE"/>
    <x v="1"/>
    <x v="1"/>
    <x v="2"/>
    <s v="IPH-BOE-05"/>
    <x v="0"/>
  </r>
  <r>
    <x v="2"/>
    <n v="-1"/>
    <x v="1"/>
    <x v="1"/>
    <d v="2023-01-11T00:00:00"/>
    <x v="108"/>
    <s v="IPHONE"/>
    <x v="1"/>
    <x v="1"/>
    <x v="0"/>
    <s v="IPH-BIO-02"/>
    <x v="0"/>
  </r>
  <r>
    <x v="2"/>
    <n v="-1"/>
    <x v="1"/>
    <x v="1"/>
    <d v="2023-01-11T00:00:00"/>
    <x v="39"/>
    <s v="MACUSBC"/>
    <x v="4"/>
    <x v="1"/>
    <x v="1"/>
    <s v="USBC-POW-02"/>
    <x v="0"/>
  </r>
  <r>
    <x v="2"/>
    <n v="-1"/>
    <x v="1"/>
    <x v="1"/>
    <d v="2023-01-11T00:00:00"/>
    <x v="11"/>
    <s v="MACUSBC"/>
    <x v="4"/>
    <x v="1"/>
    <x v="1"/>
    <s v="USBC-POW-07"/>
    <x v="0"/>
  </r>
  <r>
    <x v="2"/>
    <n v="-1"/>
    <x v="1"/>
    <x v="1"/>
    <d v="2023-01-11T00:00:00"/>
    <x v="113"/>
    <s v="WALLADPT"/>
    <x v="6"/>
    <x v="1"/>
    <x v="2"/>
    <s v="ADP-BOE-01"/>
    <x v="0"/>
  </r>
  <r>
    <x v="2"/>
    <n v="-1"/>
    <x v="1"/>
    <x v="1"/>
    <d v="2023-01-12T00:00:00"/>
    <x v="225"/>
    <s v="MACUSBC"/>
    <x v="4"/>
    <x v="1"/>
    <x v="4"/>
    <s v="USBC-LOC-01"/>
    <x v="0"/>
  </r>
  <r>
    <x v="2"/>
    <n v="-1"/>
    <x v="1"/>
    <x v="1"/>
    <d v="2023-01-12T00:00:00"/>
    <x v="39"/>
    <s v="MACUSBC"/>
    <x v="4"/>
    <x v="1"/>
    <x v="1"/>
    <s v="USBC-POW-02"/>
    <x v="0"/>
  </r>
  <r>
    <x v="2"/>
    <n v="-1"/>
    <x v="1"/>
    <x v="1"/>
    <d v="2023-01-18T00:00:00"/>
    <x v="226"/>
    <s v="CBK"/>
    <x v="7"/>
    <x v="2"/>
    <x v="0"/>
    <s v="CBK-BIO-10"/>
    <x v="0"/>
  </r>
  <r>
    <x v="2"/>
    <n v="-1"/>
    <x v="1"/>
    <x v="1"/>
    <d v="2023-01-18T00:00:00"/>
    <x v="19"/>
    <s v="CBK"/>
    <x v="7"/>
    <x v="2"/>
    <x v="0"/>
    <s v="CBK-BIO-18"/>
    <x v="0"/>
  </r>
  <r>
    <x v="2"/>
    <n v="-1"/>
    <x v="1"/>
    <x v="1"/>
    <d v="2023-01-18T00:00:00"/>
    <x v="227"/>
    <s v="CLICC-MM"/>
    <x v="9"/>
    <x v="2"/>
    <x v="1"/>
    <m/>
    <x v="0"/>
  </r>
  <r>
    <x v="2"/>
    <n v="-1"/>
    <x v="1"/>
    <x v="1"/>
    <d v="2023-01-18T00:00:00"/>
    <x v="228"/>
    <s v="HP"/>
    <x v="10"/>
    <x v="2"/>
    <x v="1"/>
    <s v="WL-BCR-17"/>
    <x v="0"/>
  </r>
  <r>
    <x v="2"/>
    <n v="-1"/>
    <x v="1"/>
    <x v="1"/>
    <d v="2023-01-19T00:00:00"/>
    <x v="229"/>
    <s v="HP"/>
    <x v="10"/>
    <x v="2"/>
    <x v="1"/>
    <s v="WL-PC2-02"/>
    <x v="0"/>
  </r>
  <r>
    <x v="2"/>
    <n v="-1"/>
    <x v="1"/>
    <x v="1"/>
    <d v="2023-01-23T00:00:00"/>
    <x v="230"/>
    <s v="CLICC-ML"/>
    <x v="8"/>
    <x v="2"/>
    <x v="1"/>
    <s v="ITS MacBook 160"/>
    <x v="0"/>
  </r>
  <r>
    <x v="2"/>
    <n v="-1"/>
    <x v="1"/>
    <x v="1"/>
    <d v="2023-01-25T00:00:00"/>
    <x v="231"/>
    <s v="CLICC-ML"/>
    <x v="8"/>
    <x v="2"/>
    <x v="1"/>
    <s v="CLICC-ML-2083"/>
    <x v="0"/>
  </r>
  <r>
    <x v="2"/>
    <n v="-1"/>
    <x v="1"/>
    <x v="1"/>
    <d v="2023-01-25T00:00:00"/>
    <x v="232"/>
    <s v="CLICC-MM"/>
    <x v="9"/>
    <x v="2"/>
    <x v="1"/>
    <s v="ITS iPad 170"/>
    <x v="0"/>
  </r>
  <r>
    <x v="2"/>
    <n v="-1"/>
    <x v="6"/>
    <x v="1"/>
    <d v="2023-01-25T00:00:00"/>
    <x v="233"/>
    <s v="CLICC-MM"/>
    <x v="9"/>
    <x v="2"/>
    <x v="1"/>
    <m/>
    <x v="0"/>
  </r>
  <r>
    <x v="2"/>
    <n v="-1"/>
    <x v="5"/>
    <x v="2"/>
    <d v="2023-01-11T00:00:00"/>
    <x v="234"/>
    <s v="ANDROID"/>
    <x v="16"/>
    <x v="1"/>
    <x v="4"/>
    <s v="AND-LOC-06"/>
    <x v="0"/>
  </r>
  <r>
    <x v="2"/>
    <n v="-1"/>
    <x v="5"/>
    <x v="2"/>
    <d v="2023-01-11T00:00:00"/>
    <x v="235"/>
    <s v="ANDROID"/>
    <x v="16"/>
    <x v="1"/>
    <x v="1"/>
    <s v="AND-POW-01"/>
    <x v="0"/>
  </r>
  <r>
    <x v="2"/>
    <n v="-1"/>
    <x v="5"/>
    <x v="2"/>
    <d v="2023-01-11T00:00:00"/>
    <x v="104"/>
    <s v="HDMIC"/>
    <x v="13"/>
    <x v="4"/>
    <x v="1"/>
    <s v="HDMC-YRL-16"/>
    <x v="0"/>
  </r>
  <r>
    <x v="2"/>
    <n v="-1"/>
    <x v="5"/>
    <x v="2"/>
    <d v="2023-01-11T00:00:00"/>
    <x v="3"/>
    <s v="HDST"/>
    <x v="0"/>
    <x v="0"/>
    <x v="1"/>
    <s v="HDS-POW-06"/>
    <x v="0"/>
  </r>
  <r>
    <x v="2"/>
    <n v="-1"/>
    <x v="5"/>
    <x v="2"/>
    <d v="2023-01-11T00:00:00"/>
    <x v="224"/>
    <s v="HPUSBC"/>
    <x v="14"/>
    <x v="1"/>
    <x v="2"/>
    <s v="HPUS-BOE-05"/>
    <x v="0"/>
  </r>
  <r>
    <x v="2"/>
    <n v="-1"/>
    <x v="5"/>
    <x v="2"/>
    <d v="2023-01-11T00:00:00"/>
    <x v="236"/>
    <s v="HPUSBC"/>
    <x v="14"/>
    <x v="1"/>
    <x v="2"/>
    <m/>
    <x v="0"/>
  </r>
  <r>
    <x v="2"/>
    <n v="-1"/>
    <x v="5"/>
    <x v="2"/>
    <d v="2023-01-11T00:00:00"/>
    <x v="105"/>
    <s v="HPUSBC"/>
    <x v="14"/>
    <x v="1"/>
    <x v="2"/>
    <m/>
    <x v="0"/>
  </r>
  <r>
    <x v="2"/>
    <n v="-1"/>
    <x v="5"/>
    <x v="2"/>
    <d v="2023-01-11T00:00:00"/>
    <x v="237"/>
    <s v="IPHONE"/>
    <x v="1"/>
    <x v="1"/>
    <x v="3"/>
    <s v="IPH-MUS-06"/>
    <x v="0"/>
  </r>
  <r>
    <x v="2"/>
    <n v="-1"/>
    <x v="5"/>
    <x v="2"/>
    <d v="2023-01-11T00:00:00"/>
    <x v="5"/>
    <s v="IPHONE"/>
    <x v="1"/>
    <x v="1"/>
    <x v="1"/>
    <s v="IPH-YRL-01"/>
    <x v="0"/>
  </r>
  <r>
    <x v="2"/>
    <n v="-1"/>
    <x v="5"/>
    <x v="2"/>
    <d v="2023-01-11T00:00:00"/>
    <x v="131"/>
    <s v="IPHONE"/>
    <x v="1"/>
    <x v="1"/>
    <x v="1"/>
    <s v="IPH-YRL-04"/>
    <x v="0"/>
  </r>
  <r>
    <x v="2"/>
    <n v="-1"/>
    <x v="5"/>
    <x v="2"/>
    <d v="2023-01-11T00:00:00"/>
    <x v="132"/>
    <s v="IPHONE"/>
    <x v="1"/>
    <x v="1"/>
    <x v="1"/>
    <s v="IPH-YRL-07"/>
    <x v="0"/>
  </r>
  <r>
    <x v="2"/>
    <n v="-1"/>
    <x v="5"/>
    <x v="2"/>
    <d v="2023-01-11T00:00:00"/>
    <x v="238"/>
    <s v="IPHONE"/>
    <x v="1"/>
    <x v="1"/>
    <x v="1"/>
    <s v="IPH-YRL-08"/>
    <x v="0"/>
  </r>
  <r>
    <x v="2"/>
    <n v="-1"/>
    <x v="5"/>
    <x v="2"/>
    <d v="2023-01-11T00:00:00"/>
    <x v="29"/>
    <s v="IPHONE"/>
    <x v="1"/>
    <x v="1"/>
    <x v="1"/>
    <s v="IPH-POW-02"/>
    <x v="0"/>
  </r>
  <r>
    <x v="2"/>
    <n v="-1"/>
    <x v="5"/>
    <x v="2"/>
    <d v="2023-01-11T00:00:00"/>
    <x v="239"/>
    <s v="IPHONE"/>
    <x v="1"/>
    <x v="1"/>
    <x v="1"/>
    <s v="IPH-POW-08"/>
    <x v="0"/>
  </r>
  <r>
    <x v="2"/>
    <n v="-1"/>
    <x v="5"/>
    <x v="2"/>
    <d v="2023-01-11T00:00:00"/>
    <x v="9"/>
    <s v="MACCHRG"/>
    <x v="3"/>
    <x v="1"/>
    <x v="1"/>
    <s v="MAGT-YRL-04"/>
    <x v="0"/>
  </r>
  <r>
    <x v="2"/>
    <n v="-1"/>
    <x v="5"/>
    <x v="2"/>
    <d v="2023-01-11T00:00:00"/>
    <x v="240"/>
    <s v="MACCHRG"/>
    <x v="3"/>
    <x v="1"/>
    <x v="1"/>
    <s v="MAGT-POW-02"/>
    <x v="0"/>
  </r>
  <r>
    <x v="2"/>
    <n v="-1"/>
    <x v="5"/>
    <x v="2"/>
    <d v="2023-01-11T00:00:00"/>
    <x v="241"/>
    <s v="MACCHRG"/>
    <x v="3"/>
    <x v="1"/>
    <x v="1"/>
    <s v="MAGT-POW-07"/>
    <x v="0"/>
  </r>
  <r>
    <x v="2"/>
    <n v="-1"/>
    <x v="5"/>
    <x v="2"/>
    <d v="2023-01-11T00:00:00"/>
    <x v="135"/>
    <s v="MACCHRG"/>
    <x v="3"/>
    <x v="1"/>
    <x v="1"/>
    <s v="MAGT-POW-12"/>
    <x v="0"/>
  </r>
  <r>
    <x v="2"/>
    <n v="-1"/>
    <x v="5"/>
    <x v="2"/>
    <d v="2023-01-11T00:00:00"/>
    <x v="242"/>
    <s v="MACCHRG"/>
    <x v="3"/>
    <x v="1"/>
    <x v="1"/>
    <s v="MAGT-POW-13"/>
    <x v="0"/>
  </r>
  <r>
    <x v="2"/>
    <n v="-1"/>
    <x v="5"/>
    <x v="2"/>
    <d v="2023-01-11T00:00:00"/>
    <x v="136"/>
    <s v="MACCHRG"/>
    <x v="3"/>
    <x v="1"/>
    <x v="1"/>
    <s v="MAGT-POW-15"/>
    <x v="0"/>
  </r>
  <r>
    <x v="2"/>
    <n v="-1"/>
    <x v="5"/>
    <x v="2"/>
    <d v="2023-01-11T00:00:00"/>
    <x v="10"/>
    <s v="MACCHRG"/>
    <x v="3"/>
    <x v="1"/>
    <x v="0"/>
    <s v="MAGT-BIO-02"/>
    <x v="0"/>
  </r>
  <r>
    <x v="2"/>
    <n v="-1"/>
    <x v="5"/>
    <x v="2"/>
    <d v="2023-01-11T00:00:00"/>
    <x v="243"/>
    <s v="MACUSBC"/>
    <x v="4"/>
    <x v="1"/>
    <x v="1"/>
    <s v="USBC-YRL-03"/>
    <x v="0"/>
  </r>
  <r>
    <x v="2"/>
    <n v="-1"/>
    <x v="5"/>
    <x v="2"/>
    <d v="2023-01-11T00:00:00"/>
    <x v="244"/>
    <s v="MACUSBC"/>
    <x v="4"/>
    <x v="1"/>
    <x v="1"/>
    <s v="USBC-YRL-04"/>
    <x v="0"/>
  </r>
  <r>
    <x v="2"/>
    <n v="-1"/>
    <x v="5"/>
    <x v="2"/>
    <d v="2023-01-11T00:00:00"/>
    <x v="225"/>
    <s v="MACUSBC"/>
    <x v="4"/>
    <x v="1"/>
    <x v="4"/>
    <s v="USBC-LOC-01"/>
    <x v="0"/>
  </r>
  <r>
    <x v="2"/>
    <n v="-1"/>
    <x v="5"/>
    <x v="2"/>
    <d v="2023-01-11T00:00:00"/>
    <x v="245"/>
    <s v="MACUSBC"/>
    <x v="4"/>
    <x v="1"/>
    <x v="4"/>
    <s v="USBC-LOC-05"/>
    <x v="0"/>
  </r>
  <r>
    <x v="2"/>
    <n v="-1"/>
    <x v="5"/>
    <x v="2"/>
    <d v="2023-01-11T00:00:00"/>
    <x v="246"/>
    <s v="MACUSBC"/>
    <x v="4"/>
    <x v="1"/>
    <x v="1"/>
    <s v="USBC-LOC-06"/>
    <x v="0"/>
  </r>
  <r>
    <x v="2"/>
    <n v="-1"/>
    <x v="5"/>
    <x v="2"/>
    <d v="2023-01-11T00:00:00"/>
    <x v="110"/>
    <s v="MACUSBC"/>
    <x v="4"/>
    <x v="1"/>
    <x v="1"/>
    <s v="USBC-POW-03"/>
    <x v="0"/>
  </r>
  <r>
    <x v="2"/>
    <n v="-1"/>
    <x v="5"/>
    <x v="2"/>
    <d v="2023-01-11T00:00:00"/>
    <x v="12"/>
    <s v="MACUSBC"/>
    <x v="4"/>
    <x v="1"/>
    <x v="1"/>
    <s v="USBC-POW-08"/>
    <x v="0"/>
  </r>
  <r>
    <x v="2"/>
    <n v="-1"/>
    <x v="5"/>
    <x v="2"/>
    <d v="2023-01-11T00:00:00"/>
    <x v="40"/>
    <s v="MACUSBC"/>
    <x v="4"/>
    <x v="1"/>
    <x v="1"/>
    <s v="USBC-POW-10"/>
    <x v="0"/>
  </r>
  <r>
    <x v="2"/>
    <n v="-1"/>
    <x v="5"/>
    <x v="2"/>
    <d v="2023-01-11T00:00:00"/>
    <x v="111"/>
    <s v="MACUSBC"/>
    <x v="4"/>
    <x v="1"/>
    <x v="1"/>
    <m/>
    <x v="0"/>
  </r>
  <r>
    <x v="2"/>
    <n v="-1"/>
    <x v="5"/>
    <x v="2"/>
    <d v="2023-01-11T00:00:00"/>
    <x v="247"/>
    <s v="OLDMACCHRG"/>
    <x v="17"/>
    <x v="1"/>
    <x v="1"/>
    <s v="MAGL-POW-02"/>
    <x v="0"/>
  </r>
  <r>
    <x v="2"/>
    <n v="-1"/>
    <x v="5"/>
    <x v="2"/>
    <d v="2023-01-11T00:00:00"/>
    <x v="248"/>
    <s v="OMNI"/>
    <x v="5"/>
    <x v="1"/>
    <x v="3"/>
    <s v="OMN-MUS-05"/>
    <x v="0"/>
  </r>
  <r>
    <x v="2"/>
    <n v="-1"/>
    <x v="5"/>
    <x v="2"/>
    <d v="2023-01-11T00:00:00"/>
    <x v="249"/>
    <s v="UHDMI"/>
    <x v="15"/>
    <x v="4"/>
    <x v="1"/>
    <m/>
    <x v="0"/>
  </r>
  <r>
    <x v="2"/>
    <n v="-1"/>
    <x v="5"/>
    <x v="2"/>
    <d v="2023-01-11T00:00:00"/>
    <x v="14"/>
    <s v="WALLADPT"/>
    <x v="6"/>
    <x v="1"/>
    <x v="1"/>
    <s v="ADP-POW-01"/>
    <x v="0"/>
  </r>
  <r>
    <x v="2"/>
    <n v="-1"/>
    <x v="5"/>
    <x v="2"/>
    <d v="2023-01-11T00:00:00"/>
    <x v="139"/>
    <s v="WALLADPT"/>
    <x v="6"/>
    <x v="1"/>
    <x v="1"/>
    <m/>
    <x v="0"/>
  </r>
  <r>
    <x v="2"/>
    <n v="-1"/>
    <x v="5"/>
    <x v="2"/>
    <d v="2023-01-11T00:00:00"/>
    <x v="250"/>
    <s v="WALLADPT"/>
    <x v="6"/>
    <x v="1"/>
    <x v="1"/>
    <m/>
    <x v="0"/>
  </r>
  <r>
    <x v="2"/>
    <n v="-1"/>
    <x v="5"/>
    <x v="2"/>
    <d v="2023-01-11T00:00:00"/>
    <x v="251"/>
    <s v="WALLADPT"/>
    <x v="6"/>
    <x v="1"/>
    <x v="1"/>
    <m/>
    <x v="0"/>
  </r>
  <r>
    <x v="2"/>
    <n v="-1"/>
    <x v="5"/>
    <x v="2"/>
    <d v="2023-01-11T00:00:00"/>
    <x v="252"/>
    <s v="WALLADPT"/>
    <x v="6"/>
    <x v="1"/>
    <x v="1"/>
    <m/>
    <x v="0"/>
  </r>
  <r>
    <x v="2"/>
    <n v="-1"/>
    <x v="5"/>
    <x v="2"/>
    <d v="2023-01-11T00:00:00"/>
    <x v="42"/>
    <s v="WALLADPT"/>
    <x v="6"/>
    <x v="1"/>
    <x v="1"/>
    <m/>
    <x v="0"/>
  </r>
  <r>
    <x v="2"/>
    <n v="-1"/>
    <x v="5"/>
    <x v="2"/>
    <d v="2023-01-11T00:00:00"/>
    <x v="43"/>
    <s v="WALLADPT"/>
    <x v="6"/>
    <x v="1"/>
    <x v="1"/>
    <m/>
    <x v="0"/>
  </r>
  <r>
    <x v="2"/>
    <n v="-1"/>
    <x v="5"/>
    <x v="2"/>
    <d v="2023-01-18T00:00:00"/>
    <x v="253"/>
    <s v="CBK"/>
    <x v="7"/>
    <x v="2"/>
    <x v="2"/>
    <s v="CBK-BOE-02"/>
    <x v="0"/>
  </r>
  <r>
    <x v="2"/>
    <n v="-1"/>
    <x v="5"/>
    <x v="2"/>
    <d v="2023-01-18T00:00:00"/>
    <x v="254"/>
    <s v="CBK"/>
    <x v="7"/>
    <x v="2"/>
    <x v="4"/>
    <s v="CBK-CLICC-124"/>
    <x v="0"/>
  </r>
  <r>
    <x v="2"/>
    <n v="-1"/>
    <x v="5"/>
    <x v="2"/>
    <d v="2023-01-18T00:00:00"/>
    <x v="255"/>
    <s v="CBK"/>
    <x v="7"/>
    <x v="2"/>
    <x v="1"/>
    <s v="CBK-CLICC-137"/>
    <x v="0"/>
  </r>
  <r>
    <x v="2"/>
    <n v="-1"/>
    <x v="5"/>
    <x v="2"/>
    <d v="2023-01-18T00:00:00"/>
    <x v="256"/>
    <s v="CBK"/>
    <x v="7"/>
    <x v="2"/>
    <x v="1"/>
    <s v="CBK-CLICC-139"/>
    <x v="0"/>
  </r>
  <r>
    <x v="2"/>
    <n v="-1"/>
    <x v="5"/>
    <x v="2"/>
    <d v="2023-01-18T00:00:00"/>
    <x v="257"/>
    <s v="CBK"/>
    <x v="7"/>
    <x v="2"/>
    <x v="1"/>
    <s v="CBK-CLICC-150"/>
    <x v="0"/>
  </r>
  <r>
    <x v="2"/>
    <n v="-1"/>
    <x v="5"/>
    <x v="2"/>
    <d v="2023-01-18T00:00:00"/>
    <x v="258"/>
    <s v="CBK"/>
    <x v="7"/>
    <x v="2"/>
    <x v="1"/>
    <s v="CBK-CLICC-163"/>
    <x v="0"/>
  </r>
  <r>
    <x v="2"/>
    <n v="-1"/>
    <x v="5"/>
    <x v="2"/>
    <d v="2023-01-18T00:00:00"/>
    <x v="259"/>
    <s v="CLICC-ML"/>
    <x v="8"/>
    <x v="2"/>
    <x v="1"/>
    <s v="ITS MacBook 123"/>
    <x v="0"/>
  </r>
  <r>
    <x v="2"/>
    <n v="-1"/>
    <x v="5"/>
    <x v="2"/>
    <d v="2023-01-18T00:00:00"/>
    <x v="260"/>
    <s v="CLICC-ML"/>
    <x v="8"/>
    <x v="2"/>
    <x v="1"/>
    <s v="ITS MacBook 47"/>
    <x v="0"/>
  </r>
  <r>
    <x v="2"/>
    <n v="-1"/>
    <x v="5"/>
    <x v="2"/>
    <d v="2023-01-18T00:00:00"/>
    <x v="261"/>
    <s v="CLICC-MM"/>
    <x v="9"/>
    <x v="2"/>
    <x v="1"/>
    <s v="ITS iPad 184"/>
    <x v="0"/>
  </r>
  <r>
    <x v="2"/>
    <n v="-1"/>
    <x v="5"/>
    <x v="2"/>
    <d v="2023-01-18T00:00:00"/>
    <x v="262"/>
    <s v="CLICC-MM"/>
    <x v="9"/>
    <x v="2"/>
    <x v="1"/>
    <s v="ITS iPad 77"/>
    <x v="0"/>
  </r>
  <r>
    <x v="2"/>
    <n v="-1"/>
    <x v="5"/>
    <x v="2"/>
    <d v="2023-01-18T00:00:00"/>
    <x v="263"/>
    <s v="CLICC-MM"/>
    <x v="9"/>
    <x v="2"/>
    <x v="1"/>
    <m/>
    <x v="0"/>
  </r>
  <r>
    <x v="2"/>
    <n v="-1"/>
    <x v="5"/>
    <x v="2"/>
    <d v="2023-01-18T00:00:00"/>
    <x v="264"/>
    <s v="HP"/>
    <x v="10"/>
    <x v="2"/>
    <x v="1"/>
    <s v="WL-BIO-10"/>
    <x v="0"/>
  </r>
  <r>
    <x v="2"/>
    <n v="-1"/>
    <x v="5"/>
    <x v="2"/>
    <d v="2023-01-18T00:00:00"/>
    <x v="265"/>
    <s v="HP"/>
    <x v="10"/>
    <x v="2"/>
    <x v="1"/>
    <s v="WL-PC2-09"/>
    <x v="0"/>
  </r>
  <r>
    <x v="2"/>
    <n v="-1"/>
    <x v="5"/>
    <x v="2"/>
    <d v="2023-01-20T00:00:00"/>
    <x v="266"/>
    <s v="HP"/>
    <x v="10"/>
    <x v="2"/>
    <x v="1"/>
    <s v="WL-BIO-04"/>
    <x v="0"/>
  </r>
  <r>
    <x v="2"/>
    <n v="-1"/>
    <x v="5"/>
    <x v="2"/>
    <d v="2023-01-24T00:00:00"/>
    <x v="267"/>
    <s v="CLICC-ML"/>
    <x v="8"/>
    <x v="2"/>
    <x v="1"/>
    <s v="ITS MacBook 61"/>
    <x v="0"/>
  </r>
  <r>
    <x v="2"/>
    <n v="-1"/>
    <x v="5"/>
    <x v="2"/>
    <d v="2023-01-24T00:00:00"/>
    <x v="268"/>
    <s v="HP"/>
    <x v="10"/>
    <x v="2"/>
    <x v="1"/>
    <s v="WL-PC2-23"/>
    <x v="0"/>
  </r>
  <r>
    <x v="2"/>
    <n v="-1"/>
    <x v="5"/>
    <x v="2"/>
    <d v="2023-01-25T00:00:00"/>
    <x v="269"/>
    <s v="CLICC-ML"/>
    <x v="8"/>
    <x v="2"/>
    <x v="1"/>
    <s v="ITS MacBook 168"/>
    <x v="0"/>
  </r>
  <r>
    <x v="2"/>
    <n v="-1"/>
    <x v="5"/>
    <x v="2"/>
    <d v="2023-01-25T00:00:00"/>
    <x v="260"/>
    <s v="CLICC-ML"/>
    <x v="8"/>
    <x v="2"/>
    <x v="1"/>
    <s v="ITS MacBook 47"/>
    <x v="0"/>
  </r>
  <r>
    <x v="2"/>
    <n v="-1"/>
    <x v="5"/>
    <x v="2"/>
    <d v="2023-01-25T00:00:00"/>
    <x v="270"/>
    <s v="CLICC-ML"/>
    <x v="8"/>
    <x v="2"/>
    <x v="1"/>
    <s v="ITS MacBook 174"/>
    <x v="0"/>
  </r>
  <r>
    <x v="2"/>
    <n v="-1"/>
    <x v="5"/>
    <x v="2"/>
    <d v="2023-01-25T00:00:00"/>
    <x v="271"/>
    <s v="CLICC-ML"/>
    <x v="8"/>
    <x v="2"/>
    <x v="1"/>
    <s v="CLICC-ML-2035"/>
    <x v="0"/>
  </r>
  <r>
    <x v="2"/>
    <n v="-1"/>
    <x v="5"/>
    <x v="2"/>
    <d v="2023-01-25T00:00:00"/>
    <x v="272"/>
    <s v="CLICC-MM"/>
    <x v="9"/>
    <x v="2"/>
    <x v="1"/>
    <m/>
    <x v="0"/>
  </r>
  <r>
    <x v="2"/>
    <n v="-1"/>
    <x v="5"/>
    <x v="2"/>
    <d v="2023-01-25T00:00:00"/>
    <x v="273"/>
    <s v="HP"/>
    <x v="10"/>
    <x v="2"/>
    <x v="1"/>
    <s v="WL-POW-10"/>
    <x v="0"/>
  </r>
  <r>
    <x v="2"/>
    <n v="-1"/>
    <x v="5"/>
    <x v="2"/>
    <d v="2023-01-25T00:00:00"/>
    <x v="59"/>
    <s v="HP"/>
    <x v="10"/>
    <x v="2"/>
    <x v="1"/>
    <s v="WL-PC2-20"/>
    <x v="0"/>
  </r>
  <r>
    <x v="2"/>
    <n v="-1"/>
    <x v="5"/>
    <x v="2"/>
    <d v="2023-04-11T00:00:00"/>
    <x v="274"/>
    <s v="AD"/>
    <x v="12"/>
    <x v="3"/>
    <x v="2"/>
    <s v="CLICC EE AD2 Unit 17"/>
    <x v="0"/>
  </r>
  <r>
    <x v="2"/>
    <n v="-1"/>
    <x v="5"/>
    <x v="2"/>
    <d v="2023-04-11T00:00:00"/>
    <x v="275"/>
    <s v="AD"/>
    <x v="12"/>
    <x v="3"/>
    <x v="2"/>
    <s v="CLICC EE AD2 Unit 124"/>
    <x v="0"/>
  </r>
  <r>
    <x v="2"/>
    <n v="-1"/>
    <x v="5"/>
    <x v="2"/>
    <d v="2023-04-11T00:00:00"/>
    <x v="276"/>
    <s v="AD"/>
    <x v="12"/>
    <x v="3"/>
    <x v="2"/>
    <s v="CLICC EE AD2 Unit 144"/>
    <x v="0"/>
  </r>
  <r>
    <x v="2"/>
    <n v="-1"/>
    <x v="5"/>
    <x v="2"/>
    <d v="2023-04-11T00:00:00"/>
    <x v="277"/>
    <s v="AD"/>
    <x v="12"/>
    <x v="3"/>
    <x v="2"/>
    <s v="CLICC EE AD2 Unit 147"/>
    <x v="0"/>
  </r>
  <r>
    <x v="2"/>
    <n v="-1"/>
    <x v="5"/>
    <x v="2"/>
    <d v="2023-04-11T00:00:00"/>
    <x v="278"/>
    <s v="AD"/>
    <x v="12"/>
    <x v="3"/>
    <x v="2"/>
    <s v="CLICC EE AD2 Unit 150"/>
    <x v="0"/>
  </r>
  <r>
    <x v="2"/>
    <n v="-1"/>
    <x v="5"/>
    <x v="2"/>
    <d v="2023-04-11T00:00:00"/>
    <x v="279"/>
    <s v="AD"/>
    <x v="12"/>
    <x v="3"/>
    <x v="2"/>
    <s v="CLICC EE AD2 Unit 165"/>
    <x v="0"/>
  </r>
  <r>
    <x v="2"/>
    <n v="-1"/>
    <x v="5"/>
    <x v="2"/>
    <d v="2023-04-11T00:00:00"/>
    <x v="280"/>
    <s v="AD"/>
    <x v="12"/>
    <x v="3"/>
    <x v="2"/>
    <s v="CLICC EE AD2 Unit 191"/>
    <x v="0"/>
  </r>
  <r>
    <x v="2"/>
    <n v="-1"/>
    <x v="5"/>
    <x v="2"/>
    <d v="2023-04-11T00:00:00"/>
    <x v="281"/>
    <s v="AD"/>
    <x v="12"/>
    <x v="3"/>
    <x v="2"/>
    <s v="CLICC EE AD2 Unit 200"/>
    <x v="0"/>
  </r>
  <r>
    <x v="2"/>
    <n v="-1"/>
    <x v="5"/>
    <x v="2"/>
    <d v="2023-04-11T00:00:00"/>
    <x v="282"/>
    <s v="AD"/>
    <x v="12"/>
    <x v="3"/>
    <x v="2"/>
    <s v="CLICC EE AD2 Unit 205"/>
    <x v="0"/>
  </r>
  <r>
    <x v="2"/>
    <n v="-1"/>
    <x v="5"/>
    <x v="2"/>
    <d v="2023-04-11T00:00:00"/>
    <x v="283"/>
    <s v="AD"/>
    <x v="12"/>
    <x v="3"/>
    <x v="2"/>
    <m/>
    <x v="0"/>
  </r>
  <r>
    <x v="2"/>
    <n v="5564738850006530"/>
    <x v="5"/>
    <x v="2"/>
    <d v="2023-01-18T00:00:00"/>
    <x v="284"/>
    <s v="CLICC-ML"/>
    <x v="8"/>
    <x v="2"/>
    <x v="1"/>
    <s v="ITS MacBook 142"/>
    <x v="0"/>
  </r>
  <r>
    <x v="2"/>
    <n v="5566337800006530"/>
    <x v="5"/>
    <x v="2"/>
    <d v="2023-04-11T00:00:00"/>
    <x v="285"/>
    <s v="AD"/>
    <x v="12"/>
    <x v="3"/>
    <x v="2"/>
    <s v="CLICC EE AD2 Unit 274"/>
    <x v="0"/>
  </r>
  <r>
    <x v="2"/>
    <n v="5567018710006530"/>
    <x v="5"/>
    <x v="2"/>
    <d v="2023-04-11T00:00:00"/>
    <x v="286"/>
    <s v="AD"/>
    <x v="12"/>
    <x v="3"/>
    <x v="2"/>
    <m/>
    <x v="0"/>
  </r>
  <r>
    <x v="2"/>
    <n v="9399417670006530"/>
    <x v="5"/>
    <x v="2"/>
    <d v="2023-01-18T00:00:00"/>
    <x v="287"/>
    <s v="CLICC-ML"/>
    <x v="8"/>
    <x v="2"/>
    <x v="1"/>
    <s v="ITS MacBook 105"/>
    <x v="0"/>
  </r>
  <r>
    <x v="2"/>
    <n v="9401453510006530"/>
    <x v="5"/>
    <x v="2"/>
    <d v="2023-01-25T00:00:00"/>
    <x v="288"/>
    <s v="HP"/>
    <x v="10"/>
    <x v="2"/>
    <x v="1"/>
    <s v="WL-LTL-03"/>
    <x v="0"/>
  </r>
  <r>
    <x v="3"/>
    <n v="-1"/>
    <x v="0"/>
    <x v="0"/>
    <d v="2023-01-19T00:00:00"/>
    <x v="289"/>
    <s v="CBK"/>
    <x v="7"/>
    <x v="2"/>
    <x v="1"/>
    <s v="CBK-CLICC-161"/>
    <x v="0"/>
  </r>
  <r>
    <x v="3"/>
    <n v="-1"/>
    <x v="1"/>
    <x v="1"/>
    <d v="2023-01-12T00:00:00"/>
    <x v="104"/>
    <s v="HDMIC"/>
    <x v="13"/>
    <x v="4"/>
    <x v="1"/>
    <s v="HDMC-YRL-16"/>
    <x v="0"/>
  </r>
  <r>
    <x v="3"/>
    <n v="-1"/>
    <x v="1"/>
    <x v="1"/>
    <d v="2023-01-12T00:00:00"/>
    <x v="3"/>
    <s v="HDST"/>
    <x v="0"/>
    <x v="0"/>
    <x v="1"/>
    <s v="HDS-POW-06"/>
    <x v="0"/>
  </r>
  <r>
    <x v="3"/>
    <n v="-1"/>
    <x v="1"/>
    <x v="1"/>
    <d v="2023-01-12T00:00:00"/>
    <x v="129"/>
    <s v="HPUSBC"/>
    <x v="14"/>
    <x v="1"/>
    <x v="2"/>
    <s v="HPUS-BOE-04"/>
    <x v="0"/>
  </r>
  <r>
    <x v="3"/>
    <n v="-1"/>
    <x v="1"/>
    <x v="1"/>
    <d v="2023-01-12T00:00:00"/>
    <x v="224"/>
    <s v="HPUSBC"/>
    <x v="14"/>
    <x v="1"/>
    <x v="2"/>
    <s v="HPUS-BOE-05"/>
    <x v="0"/>
  </r>
  <r>
    <x v="3"/>
    <n v="-1"/>
    <x v="1"/>
    <x v="1"/>
    <d v="2023-01-12T00:00:00"/>
    <x v="236"/>
    <s v="HPUSBC"/>
    <x v="14"/>
    <x v="1"/>
    <x v="2"/>
    <m/>
    <x v="0"/>
  </r>
  <r>
    <x v="3"/>
    <n v="-1"/>
    <x v="1"/>
    <x v="1"/>
    <d v="2023-01-12T00:00:00"/>
    <x v="106"/>
    <s v="IPHONE"/>
    <x v="1"/>
    <x v="1"/>
    <x v="2"/>
    <s v="IPH-BOE-05"/>
    <x v="0"/>
  </r>
  <r>
    <x v="3"/>
    <n v="-1"/>
    <x v="1"/>
    <x v="1"/>
    <d v="2023-01-12T00:00:00"/>
    <x v="131"/>
    <s v="IPHONE"/>
    <x v="1"/>
    <x v="1"/>
    <x v="1"/>
    <s v="IPH-YRL-04"/>
    <x v="0"/>
  </r>
  <r>
    <x v="3"/>
    <n v="-1"/>
    <x v="1"/>
    <x v="1"/>
    <d v="2023-01-12T00:00:00"/>
    <x v="35"/>
    <s v="IPHONE"/>
    <x v="1"/>
    <x v="1"/>
    <x v="1"/>
    <s v="IPH-YRL-10"/>
    <x v="0"/>
  </r>
  <r>
    <x v="3"/>
    <n v="-1"/>
    <x v="1"/>
    <x v="1"/>
    <d v="2023-01-12T00:00:00"/>
    <x v="29"/>
    <s v="IPHONE"/>
    <x v="1"/>
    <x v="1"/>
    <x v="1"/>
    <s v="IPH-POW-02"/>
    <x v="0"/>
  </r>
  <r>
    <x v="3"/>
    <n v="-1"/>
    <x v="1"/>
    <x v="1"/>
    <d v="2023-01-12T00:00:00"/>
    <x v="36"/>
    <s v="IPHONE"/>
    <x v="1"/>
    <x v="1"/>
    <x v="1"/>
    <s v="IPH-POW-04"/>
    <x v="0"/>
  </r>
  <r>
    <x v="3"/>
    <n v="-1"/>
    <x v="1"/>
    <x v="1"/>
    <d v="2023-01-12T00:00:00"/>
    <x v="6"/>
    <s v="IPHONE"/>
    <x v="1"/>
    <x v="1"/>
    <x v="1"/>
    <s v="IPH-POW-10"/>
    <x v="0"/>
  </r>
  <r>
    <x v="3"/>
    <n v="-1"/>
    <x v="1"/>
    <x v="1"/>
    <d v="2023-01-12T00:00:00"/>
    <x v="240"/>
    <s v="MACCHRG"/>
    <x v="3"/>
    <x v="1"/>
    <x v="1"/>
    <s v="MAGT-POW-02"/>
    <x v="0"/>
  </r>
  <r>
    <x v="3"/>
    <n v="-1"/>
    <x v="1"/>
    <x v="1"/>
    <d v="2023-01-12T00:00:00"/>
    <x v="136"/>
    <s v="MACCHRG"/>
    <x v="3"/>
    <x v="1"/>
    <x v="1"/>
    <s v="MAGT-POW-15"/>
    <x v="0"/>
  </r>
  <r>
    <x v="3"/>
    <n v="-1"/>
    <x v="1"/>
    <x v="1"/>
    <d v="2023-01-12T00:00:00"/>
    <x v="109"/>
    <s v="MACUSBC"/>
    <x v="4"/>
    <x v="1"/>
    <x v="1"/>
    <s v="USBC-YRL-02"/>
    <x v="0"/>
  </r>
  <r>
    <x v="3"/>
    <n v="-1"/>
    <x v="1"/>
    <x v="1"/>
    <d v="2023-01-12T00:00:00"/>
    <x v="243"/>
    <s v="MACUSBC"/>
    <x v="4"/>
    <x v="1"/>
    <x v="1"/>
    <s v="USBC-YRL-03"/>
    <x v="0"/>
  </r>
  <r>
    <x v="3"/>
    <n v="-1"/>
    <x v="1"/>
    <x v="1"/>
    <d v="2023-01-12T00:00:00"/>
    <x v="244"/>
    <s v="MACUSBC"/>
    <x v="4"/>
    <x v="1"/>
    <x v="1"/>
    <s v="USBC-YRL-04"/>
    <x v="0"/>
  </r>
  <r>
    <x v="3"/>
    <n v="-1"/>
    <x v="1"/>
    <x v="1"/>
    <d v="2023-01-12T00:00:00"/>
    <x v="110"/>
    <s v="MACUSBC"/>
    <x v="4"/>
    <x v="1"/>
    <x v="1"/>
    <s v="USBC-POW-03"/>
    <x v="0"/>
  </r>
  <r>
    <x v="3"/>
    <n v="-1"/>
    <x v="1"/>
    <x v="1"/>
    <d v="2023-01-12T00:00:00"/>
    <x v="11"/>
    <s v="MACUSBC"/>
    <x v="4"/>
    <x v="1"/>
    <x v="1"/>
    <s v="USBC-POW-07"/>
    <x v="0"/>
  </r>
  <r>
    <x v="3"/>
    <n v="-1"/>
    <x v="1"/>
    <x v="1"/>
    <d v="2023-01-12T00:00:00"/>
    <x v="12"/>
    <s v="MACUSBC"/>
    <x v="4"/>
    <x v="1"/>
    <x v="1"/>
    <s v="USBC-POW-08"/>
    <x v="0"/>
  </r>
  <r>
    <x v="3"/>
    <n v="-1"/>
    <x v="1"/>
    <x v="1"/>
    <d v="2023-01-12T00:00:00"/>
    <x v="290"/>
    <s v="UHDMI"/>
    <x v="15"/>
    <x v="4"/>
    <x v="1"/>
    <m/>
    <x v="0"/>
  </r>
  <r>
    <x v="3"/>
    <n v="-1"/>
    <x v="1"/>
    <x v="1"/>
    <d v="2023-01-12T00:00:00"/>
    <x v="291"/>
    <s v="UVGA"/>
    <x v="18"/>
    <x v="4"/>
    <x v="0"/>
    <s v="UVGA-BIO-01"/>
    <x v="0"/>
  </r>
  <r>
    <x v="3"/>
    <n v="-1"/>
    <x v="1"/>
    <x v="1"/>
    <d v="2023-01-12T00:00:00"/>
    <x v="292"/>
    <s v="UVGA"/>
    <x v="18"/>
    <x v="4"/>
    <x v="1"/>
    <m/>
    <x v="0"/>
  </r>
  <r>
    <x v="3"/>
    <n v="-1"/>
    <x v="1"/>
    <x v="1"/>
    <d v="2023-01-12T00:00:00"/>
    <x v="113"/>
    <s v="WALLADPT"/>
    <x v="6"/>
    <x v="1"/>
    <x v="2"/>
    <s v="ADP-BOE-01"/>
    <x v="0"/>
  </r>
  <r>
    <x v="3"/>
    <n v="-1"/>
    <x v="1"/>
    <x v="1"/>
    <d v="2023-01-12T00:00:00"/>
    <x v="139"/>
    <s v="WALLADPT"/>
    <x v="6"/>
    <x v="1"/>
    <x v="1"/>
    <m/>
    <x v="0"/>
  </r>
  <r>
    <x v="3"/>
    <n v="-1"/>
    <x v="1"/>
    <x v="1"/>
    <d v="2023-01-12T00:00:00"/>
    <x v="16"/>
    <s v="WALLADPT"/>
    <x v="6"/>
    <x v="1"/>
    <x v="1"/>
    <m/>
    <x v="0"/>
  </r>
  <r>
    <x v="3"/>
    <n v="-1"/>
    <x v="1"/>
    <x v="1"/>
    <d v="2023-01-12T00:00:00"/>
    <x v="293"/>
    <s v="WALLADPT"/>
    <x v="6"/>
    <x v="1"/>
    <x v="1"/>
    <m/>
    <x v="0"/>
  </r>
  <r>
    <x v="3"/>
    <n v="-1"/>
    <x v="1"/>
    <x v="1"/>
    <d v="2023-01-12T00:00:00"/>
    <x v="41"/>
    <s v="WALLADPT"/>
    <x v="6"/>
    <x v="1"/>
    <x v="1"/>
    <m/>
    <x v="0"/>
  </r>
  <r>
    <x v="3"/>
    <n v="-1"/>
    <x v="1"/>
    <x v="1"/>
    <d v="2023-01-19T00:00:00"/>
    <x v="294"/>
    <s v="CBK"/>
    <x v="7"/>
    <x v="2"/>
    <x v="4"/>
    <s v="CMUS-01"/>
    <x v="0"/>
  </r>
  <r>
    <x v="3"/>
    <n v="-1"/>
    <x v="1"/>
    <x v="1"/>
    <d v="2023-01-19T00:00:00"/>
    <x v="226"/>
    <s v="CBK"/>
    <x v="7"/>
    <x v="2"/>
    <x v="0"/>
    <s v="CBK-BIO-10"/>
    <x v="0"/>
  </r>
  <r>
    <x v="3"/>
    <n v="-1"/>
    <x v="1"/>
    <x v="1"/>
    <d v="2023-01-19T00:00:00"/>
    <x v="19"/>
    <s v="CBK"/>
    <x v="7"/>
    <x v="2"/>
    <x v="0"/>
    <s v="CBK-BIO-18"/>
    <x v="0"/>
  </r>
  <r>
    <x v="3"/>
    <n v="-1"/>
    <x v="1"/>
    <x v="1"/>
    <d v="2023-01-19T00:00:00"/>
    <x v="295"/>
    <s v="CBK"/>
    <x v="7"/>
    <x v="2"/>
    <x v="1"/>
    <s v="CBK-CLICC-159"/>
    <x v="0"/>
  </r>
  <r>
    <x v="3"/>
    <n v="-1"/>
    <x v="1"/>
    <x v="1"/>
    <d v="2023-01-19T00:00:00"/>
    <x v="296"/>
    <s v="CLICC-MM"/>
    <x v="9"/>
    <x v="2"/>
    <x v="1"/>
    <s v="ITS iPad 291"/>
    <x v="0"/>
  </r>
  <r>
    <x v="3"/>
    <n v="-1"/>
    <x v="1"/>
    <x v="1"/>
    <d v="2023-01-19T00:00:00"/>
    <x v="297"/>
    <s v="CLICC-MM"/>
    <x v="9"/>
    <x v="2"/>
    <x v="1"/>
    <s v="ITS iPad 285"/>
    <x v="0"/>
  </r>
  <r>
    <x v="3"/>
    <n v="-1"/>
    <x v="1"/>
    <x v="1"/>
    <d v="2023-01-19T00:00:00"/>
    <x v="298"/>
    <s v="HP"/>
    <x v="10"/>
    <x v="2"/>
    <x v="1"/>
    <s v="WL-POW-06"/>
    <x v="0"/>
  </r>
  <r>
    <x v="3"/>
    <n v="-1"/>
    <x v="1"/>
    <x v="1"/>
    <d v="2023-01-19T00:00:00"/>
    <x v="299"/>
    <s v="HP"/>
    <x v="10"/>
    <x v="2"/>
    <x v="1"/>
    <s v="WL-PC2-25"/>
    <x v="0"/>
  </r>
  <r>
    <x v="3"/>
    <n v="-1"/>
    <x v="1"/>
    <x v="1"/>
    <d v="2023-01-26T00:00:00"/>
    <x v="54"/>
    <s v="CLICC-MM"/>
    <x v="9"/>
    <x v="2"/>
    <x v="1"/>
    <s v="ITS iPad 143"/>
    <x v="0"/>
  </r>
  <r>
    <x v="3"/>
    <n v="-1"/>
    <x v="1"/>
    <x v="1"/>
    <d v="2023-01-26T00:00:00"/>
    <x v="300"/>
    <s v="CLICC-MM"/>
    <x v="9"/>
    <x v="2"/>
    <x v="1"/>
    <n v="2022"/>
    <x v="0"/>
  </r>
  <r>
    <x v="3"/>
    <n v="-1"/>
    <x v="1"/>
    <x v="1"/>
    <d v="2023-01-26T00:00:00"/>
    <x v="301"/>
    <s v="CLICC-MM"/>
    <x v="9"/>
    <x v="2"/>
    <x v="1"/>
    <m/>
    <x v="0"/>
  </r>
  <r>
    <x v="3"/>
    <n v="-1"/>
    <x v="1"/>
    <x v="1"/>
    <d v="2023-01-26T00:00:00"/>
    <x v="302"/>
    <s v="HP"/>
    <x v="10"/>
    <x v="2"/>
    <x v="1"/>
    <s v="WL-RC2-08"/>
    <x v="0"/>
  </r>
  <r>
    <x v="3"/>
    <n v="-1"/>
    <x v="3"/>
    <x v="2"/>
    <d v="2023-01-12T00:00:00"/>
    <x v="303"/>
    <s v="MACUSBC"/>
    <x v="4"/>
    <x v="1"/>
    <x v="1"/>
    <s v="USBC-YRL-01"/>
    <x v="0"/>
  </r>
  <r>
    <x v="3"/>
    <n v="-1"/>
    <x v="3"/>
    <x v="2"/>
    <d v="2023-01-12T00:00:00"/>
    <x v="244"/>
    <s v="MACUSBC"/>
    <x v="4"/>
    <x v="1"/>
    <x v="1"/>
    <s v="USBC-YRL-04"/>
    <x v="0"/>
  </r>
  <r>
    <x v="3"/>
    <n v="-1"/>
    <x v="5"/>
    <x v="2"/>
    <d v="2023-01-12T00:00:00"/>
    <x v="104"/>
    <s v="HDMIC"/>
    <x v="13"/>
    <x v="4"/>
    <x v="1"/>
    <s v="HDMC-YRL-16"/>
    <x v="0"/>
  </r>
  <r>
    <x v="3"/>
    <n v="-1"/>
    <x v="5"/>
    <x v="2"/>
    <d v="2023-01-12T00:00:00"/>
    <x v="129"/>
    <s v="HPUSBC"/>
    <x v="14"/>
    <x v="1"/>
    <x v="2"/>
    <s v="HPUS-BOE-04"/>
    <x v="0"/>
  </r>
  <r>
    <x v="3"/>
    <n v="-1"/>
    <x v="5"/>
    <x v="2"/>
    <d v="2023-01-12T00:00:00"/>
    <x v="304"/>
    <s v="IPHONE"/>
    <x v="1"/>
    <x v="1"/>
    <x v="2"/>
    <s v="IPH-BOE-04"/>
    <x v="0"/>
  </r>
  <r>
    <x v="3"/>
    <n v="-1"/>
    <x v="5"/>
    <x v="2"/>
    <d v="2023-01-12T00:00:00"/>
    <x v="106"/>
    <s v="IPHONE"/>
    <x v="1"/>
    <x v="1"/>
    <x v="2"/>
    <s v="IPH-BOE-05"/>
    <x v="0"/>
  </r>
  <r>
    <x v="3"/>
    <n v="-1"/>
    <x v="5"/>
    <x v="2"/>
    <d v="2023-01-12T00:00:00"/>
    <x v="305"/>
    <s v="IPHONE"/>
    <x v="1"/>
    <x v="1"/>
    <x v="2"/>
    <s v="IPH-BOE-06"/>
    <x v="0"/>
  </r>
  <r>
    <x v="3"/>
    <n v="-1"/>
    <x v="5"/>
    <x v="2"/>
    <d v="2023-01-12T00:00:00"/>
    <x v="5"/>
    <s v="IPHONE"/>
    <x v="1"/>
    <x v="1"/>
    <x v="1"/>
    <s v="IPH-YRL-01"/>
    <x v="0"/>
  </r>
  <r>
    <x v="3"/>
    <n v="-1"/>
    <x v="5"/>
    <x v="2"/>
    <d v="2023-01-12T00:00:00"/>
    <x v="35"/>
    <s v="IPHONE"/>
    <x v="1"/>
    <x v="1"/>
    <x v="1"/>
    <s v="IPH-YRL-10"/>
    <x v="0"/>
  </r>
  <r>
    <x v="3"/>
    <n v="-1"/>
    <x v="5"/>
    <x v="2"/>
    <d v="2023-01-12T00:00:00"/>
    <x v="36"/>
    <s v="IPHONE"/>
    <x v="1"/>
    <x v="1"/>
    <x v="1"/>
    <s v="IPH-POW-04"/>
    <x v="0"/>
  </r>
  <r>
    <x v="3"/>
    <n v="-1"/>
    <x v="5"/>
    <x v="2"/>
    <d v="2023-01-12T00:00:00"/>
    <x v="239"/>
    <s v="IPHONE"/>
    <x v="1"/>
    <x v="1"/>
    <x v="1"/>
    <s v="IPH-POW-08"/>
    <x v="0"/>
  </r>
  <r>
    <x v="3"/>
    <n v="-1"/>
    <x v="5"/>
    <x v="2"/>
    <d v="2023-01-12T00:00:00"/>
    <x v="306"/>
    <s v="MACCHRG"/>
    <x v="3"/>
    <x v="1"/>
    <x v="2"/>
    <s v="MAGT-BOE-05"/>
    <x v="0"/>
  </r>
  <r>
    <x v="3"/>
    <n v="-1"/>
    <x v="5"/>
    <x v="2"/>
    <d v="2023-01-12T00:00:00"/>
    <x v="240"/>
    <s v="MACCHRG"/>
    <x v="3"/>
    <x v="1"/>
    <x v="1"/>
    <s v="MAGT-POW-02"/>
    <x v="0"/>
  </r>
  <r>
    <x v="3"/>
    <n v="-1"/>
    <x v="5"/>
    <x v="2"/>
    <d v="2023-01-12T00:00:00"/>
    <x v="242"/>
    <s v="MACCHRG"/>
    <x v="3"/>
    <x v="1"/>
    <x v="1"/>
    <s v="MAGT-POW-13"/>
    <x v="0"/>
  </r>
  <r>
    <x v="3"/>
    <n v="-1"/>
    <x v="5"/>
    <x v="2"/>
    <d v="2023-01-12T00:00:00"/>
    <x v="307"/>
    <s v="MACUSBC"/>
    <x v="4"/>
    <x v="1"/>
    <x v="3"/>
    <m/>
    <x v="0"/>
  </r>
  <r>
    <x v="3"/>
    <n v="-1"/>
    <x v="5"/>
    <x v="2"/>
    <d v="2023-01-12T00:00:00"/>
    <x v="109"/>
    <s v="MACUSBC"/>
    <x v="4"/>
    <x v="1"/>
    <x v="1"/>
    <s v="USBC-YRL-02"/>
    <x v="0"/>
  </r>
  <r>
    <x v="3"/>
    <n v="-1"/>
    <x v="5"/>
    <x v="2"/>
    <d v="2023-01-12T00:00:00"/>
    <x v="141"/>
    <s v="MACUSBC"/>
    <x v="4"/>
    <x v="1"/>
    <x v="1"/>
    <s v="USBC-YRL-05"/>
    <x v="0"/>
  </r>
  <r>
    <x v="3"/>
    <n v="-1"/>
    <x v="5"/>
    <x v="2"/>
    <d v="2023-01-12T00:00:00"/>
    <x v="110"/>
    <s v="MACUSBC"/>
    <x v="4"/>
    <x v="1"/>
    <x v="1"/>
    <s v="USBC-POW-03"/>
    <x v="0"/>
  </r>
  <r>
    <x v="3"/>
    <n v="-1"/>
    <x v="5"/>
    <x v="2"/>
    <d v="2023-01-12T00:00:00"/>
    <x v="11"/>
    <s v="MACUSBC"/>
    <x v="4"/>
    <x v="1"/>
    <x v="1"/>
    <s v="USBC-POW-07"/>
    <x v="0"/>
  </r>
  <r>
    <x v="3"/>
    <n v="-1"/>
    <x v="5"/>
    <x v="2"/>
    <d v="2023-01-12T00:00:00"/>
    <x v="40"/>
    <s v="MACUSBC"/>
    <x v="4"/>
    <x v="1"/>
    <x v="1"/>
    <s v="USBC-POW-10"/>
    <x v="0"/>
  </r>
  <r>
    <x v="3"/>
    <n v="-1"/>
    <x v="5"/>
    <x v="2"/>
    <d v="2023-01-12T00:00:00"/>
    <x v="111"/>
    <s v="MACUSBC"/>
    <x v="4"/>
    <x v="1"/>
    <x v="1"/>
    <m/>
    <x v="0"/>
  </r>
  <r>
    <x v="3"/>
    <n v="-1"/>
    <x v="5"/>
    <x v="2"/>
    <d v="2023-01-12T00:00:00"/>
    <x v="308"/>
    <s v="UHDMI"/>
    <x v="15"/>
    <x v="4"/>
    <x v="1"/>
    <m/>
    <x v="0"/>
  </r>
  <r>
    <x v="3"/>
    <n v="-1"/>
    <x v="5"/>
    <x v="2"/>
    <d v="2023-01-12T00:00:00"/>
    <x v="292"/>
    <s v="UVGA"/>
    <x v="18"/>
    <x v="4"/>
    <x v="1"/>
    <m/>
    <x v="0"/>
  </r>
  <r>
    <x v="3"/>
    <n v="-1"/>
    <x v="5"/>
    <x v="2"/>
    <d v="2023-01-12T00:00:00"/>
    <x v="113"/>
    <s v="WALLADPT"/>
    <x v="6"/>
    <x v="1"/>
    <x v="2"/>
    <s v="ADP-BOE-01"/>
    <x v="0"/>
  </r>
  <r>
    <x v="3"/>
    <n v="-1"/>
    <x v="5"/>
    <x v="2"/>
    <d v="2023-01-12T00:00:00"/>
    <x v="138"/>
    <s v="WALLADPT"/>
    <x v="6"/>
    <x v="1"/>
    <x v="2"/>
    <s v="ADP-BOE-03"/>
    <x v="0"/>
  </r>
  <r>
    <x v="3"/>
    <n v="-1"/>
    <x v="5"/>
    <x v="2"/>
    <d v="2023-01-12T00:00:00"/>
    <x v="309"/>
    <s v="WALLADPT"/>
    <x v="6"/>
    <x v="1"/>
    <x v="2"/>
    <s v="ADP-BOE-07"/>
    <x v="0"/>
  </r>
  <r>
    <x v="3"/>
    <n v="-1"/>
    <x v="5"/>
    <x v="2"/>
    <d v="2023-01-12T00:00:00"/>
    <x v="252"/>
    <s v="WALLADPT"/>
    <x v="6"/>
    <x v="1"/>
    <x v="1"/>
    <m/>
    <x v="0"/>
  </r>
  <r>
    <x v="3"/>
    <n v="-1"/>
    <x v="5"/>
    <x v="2"/>
    <d v="2023-01-12T00:00:00"/>
    <x v="293"/>
    <s v="WALLADPT"/>
    <x v="6"/>
    <x v="1"/>
    <x v="1"/>
    <m/>
    <x v="0"/>
  </r>
  <r>
    <x v="3"/>
    <n v="-1"/>
    <x v="5"/>
    <x v="2"/>
    <d v="2023-01-12T00:00:00"/>
    <x v="41"/>
    <s v="WALLADPT"/>
    <x v="6"/>
    <x v="1"/>
    <x v="1"/>
    <m/>
    <x v="0"/>
  </r>
  <r>
    <x v="3"/>
    <n v="-1"/>
    <x v="5"/>
    <x v="2"/>
    <d v="2023-01-19T00:00:00"/>
    <x v="310"/>
    <s v="CBK"/>
    <x v="7"/>
    <x v="2"/>
    <x v="1"/>
    <s v="CYRL-09"/>
    <x v="0"/>
  </r>
  <r>
    <x v="3"/>
    <n v="-1"/>
    <x v="5"/>
    <x v="2"/>
    <d v="2023-01-19T00:00:00"/>
    <x v="253"/>
    <s v="CBK"/>
    <x v="7"/>
    <x v="2"/>
    <x v="2"/>
    <s v="CBK-BOE-02"/>
    <x v="0"/>
  </r>
  <r>
    <x v="3"/>
    <n v="-1"/>
    <x v="5"/>
    <x v="2"/>
    <d v="2023-01-19T00:00:00"/>
    <x v="311"/>
    <s v="CBK"/>
    <x v="7"/>
    <x v="2"/>
    <x v="2"/>
    <s v="CBK-BOE-06"/>
    <x v="0"/>
  </r>
  <r>
    <x v="3"/>
    <n v="-1"/>
    <x v="5"/>
    <x v="2"/>
    <d v="2023-01-19T00:00:00"/>
    <x v="312"/>
    <s v="CBK"/>
    <x v="7"/>
    <x v="2"/>
    <x v="2"/>
    <s v="CBK-BOE-15"/>
    <x v="0"/>
  </r>
  <r>
    <x v="3"/>
    <n v="-1"/>
    <x v="5"/>
    <x v="2"/>
    <d v="2023-01-19T00:00:00"/>
    <x v="313"/>
    <s v="CBK"/>
    <x v="7"/>
    <x v="2"/>
    <x v="1"/>
    <s v="CBK-CLICC-143"/>
    <x v="0"/>
  </r>
  <r>
    <x v="3"/>
    <n v="-1"/>
    <x v="5"/>
    <x v="2"/>
    <d v="2023-01-19T00:00:00"/>
    <x v="314"/>
    <s v="CLICC-ML"/>
    <x v="8"/>
    <x v="2"/>
    <x v="1"/>
    <s v="ITS MacBook 110"/>
    <x v="0"/>
  </r>
  <r>
    <x v="3"/>
    <n v="-1"/>
    <x v="5"/>
    <x v="2"/>
    <d v="2023-01-19T00:00:00"/>
    <x v="315"/>
    <s v="CLICC-ML"/>
    <x v="8"/>
    <x v="2"/>
    <x v="1"/>
    <s v="ITS MacBook 103"/>
    <x v="0"/>
  </r>
  <r>
    <x v="3"/>
    <n v="-1"/>
    <x v="5"/>
    <x v="2"/>
    <d v="2023-01-19T00:00:00"/>
    <x v="316"/>
    <s v="CLICC-ML"/>
    <x v="8"/>
    <x v="2"/>
    <x v="1"/>
    <s v="ITS MacBook 113"/>
    <x v="0"/>
  </r>
  <r>
    <x v="3"/>
    <n v="-1"/>
    <x v="5"/>
    <x v="2"/>
    <d v="2023-01-19T00:00:00"/>
    <x v="317"/>
    <s v="CLICC-ML"/>
    <x v="8"/>
    <x v="2"/>
    <x v="1"/>
    <s v="ITS MacBook 86"/>
    <x v="0"/>
  </r>
  <r>
    <x v="3"/>
    <n v="-1"/>
    <x v="5"/>
    <x v="2"/>
    <d v="2023-01-19T00:00:00"/>
    <x v="318"/>
    <s v="CLICC-ML"/>
    <x v="8"/>
    <x v="2"/>
    <x v="1"/>
    <s v="ITS MacBook 122"/>
    <x v="0"/>
  </r>
  <r>
    <x v="3"/>
    <n v="-1"/>
    <x v="5"/>
    <x v="2"/>
    <d v="2023-01-19T00:00:00"/>
    <x v="319"/>
    <s v="CLICC-ML"/>
    <x v="8"/>
    <x v="2"/>
    <x v="1"/>
    <s v="ITS MacBook 80"/>
    <x v="0"/>
  </r>
  <r>
    <x v="3"/>
    <n v="-1"/>
    <x v="5"/>
    <x v="2"/>
    <d v="2023-01-19T00:00:00"/>
    <x v="320"/>
    <s v="CLICC-MM"/>
    <x v="9"/>
    <x v="2"/>
    <x v="1"/>
    <s v="ITS iPad 131"/>
    <x v="0"/>
  </r>
  <r>
    <x v="3"/>
    <n v="-1"/>
    <x v="5"/>
    <x v="2"/>
    <d v="2023-01-19T00:00:00"/>
    <x v="321"/>
    <s v="HP"/>
    <x v="10"/>
    <x v="2"/>
    <x v="1"/>
    <s v="WL-YRL-08"/>
    <x v="0"/>
  </r>
  <r>
    <x v="3"/>
    <n v="-1"/>
    <x v="5"/>
    <x v="2"/>
    <d v="2023-01-19T00:00:00"/>
    <x v="322"/>
    <s v="HP"/>
    <x v="10"/>
    <x v="2"/>
    <x v="1"/>
    <s v="WL-YRL-17"/>
    <x v="0"/>
  </r>
  <r>
    <x v="3"/>
    <n v="-1"/>
    <x v="5"/>
    <x v="2"/>
    <d v="2023-01-19T00:00:00"/>
    <x v="323"/>
    <s v="HP"/>
    <x v="10"/>
    <x v="2"/>
    <x v="1"/>
    <s v="WL-PC2-17"/>
    <x v="0"/>
  </r>
  <r>
    <x v="3"/>
    <n v="-1"/>
    <x v="5"/>
    <x v="2"/>
    <d v="2023-01-19T00:00:00"/>
    <x v="324"/>
    <s v="HP"/>
    <x v="10"/>
    <x v="2"/>
    <x v="1"/>
    <s v="WL-PC2-18"/>
    <x v="0"/>
  </r>
  <r>
    <x v="3"/>
    <n v="-1"/>
    <x v="5"/>
    <x v="2"/>
    <d v="2023-01-24T00:00:00"/>
    <x v="325"/>
    <s v="CLICC-ML"/>
    <x v="8"/>
    <x v="2"/>
    <x v="1"/>
    <s v="ITS MacBook 6"/>
    <x v="0"/>
  </r>
  <r>
    <x v="3"/>
    <n v="-1"/>
    <x v="5"/>
    <x v="2"/>
    <d v="2023-01-25T00:00:00"/>
    <x v="326"/>
    <s v="CLICC-ML"/>
    <x v="8"/>
    <x v="2"/>
    <x v="1"/>
    <s v="ITS MacBook 137"/>
    <x v="0"/>
  </r>
  <r>
    <x v="3"/>
    <n v="-1"/>
    <x v="5"/>
    <x v="2"/>
    <d v="2023-01-25T00:00:00"/>
    <x v="327"/>
    <s v="HP"/>
    <x v="10"/>
    <x v="2"/>
    <x v="1"/>
    <s v="WL-RC2-04"/>
    <x v="0"/>
  </r>
  <r>
    <x v="3"/>
    <n v="-1"/>
    <x v="5"/>
    <x v="2"/>
    <d v="2023-01-26T00:00:00"/>
    <x v="328"/>
    <s v="CLICC-ML"/>
    <x v="8"/>
    <x v="2"/>
    <x v="1"/>
    <s v="ITS MacBook 32"/>
    <x v="0"/>
  </r>
  <r>
    <x v="3"/>
    <n v="-1"/>
    <x v="5"/>
    <x v="2"/>
    <d v="2023-01-26T00:00:00"/>
    <x v="329"/>
    <s v="CLICC-ML"/>
    <x v="8"/>
    <x v="2"/>
    <x v="1"/>
    <s v="ITS MacBook 82"/>
    <x v="0"/>
  </r>
  <r>
    <x v="3"/>
    <n v="-1"/>
    <x v="5"/>
    <x v="2"/>
    <d v="2023-01-26T00:00:00"/>
    <x v="330"/>
    <s v="CLICC-ML"/>
    <x v="8"/>
    <x v="2"/>
    <x v="1"/>
    <s v="ITS MacBook 166"/>
    <x v="0"/>
  </r>
  <r>
    <x v="3"/>
    <n v="-1"/>
    <x v="5"/>
    <x v="2"/>
    <d v="2023-01-26T00:00:00"/>
    <x v="331"/>
    <s v="CLICC-ML"/>
    <x v="8"/>
    <x v="2"/>
    <x v="1"/>
    <s v="ITS MacBook 158"/>
    <x v="0"/>
  </r>
  <r>
    <x v="3"/>
    <n v="-1"/>
    <x v="5"/>
    <x v="2"/>
    <d v="2023-01-26T00:00:00"/>
    <x v="332"/>
    <s v="CLICC-MM"/>
    <x v="9"/>
    <x v="2"/>
    <x v="1"/>
    <m/>
    <x v="0"/>
  </r>
  <r>
    <x v="3"/>
    <n v="-1"/>
    <x v="5"/>
    <x v="2"/>
    <d v="2023-01-26T00:00:00"/>
    <x v="333"/>
    <s v="CLICC-MM"/>
    <x v="9"/>
    <x v="2"/>
    <x v="1"/>
    <m/>
    <x v="0"/>
  </r>
  <r>
    <x v="3"/>
    <n v="-1"/>
    <x v="5"/>
    <x v="2"/>
    <d v="2023-01-26T00:00:00"/>
    <x v="334"/>
    <s v="FAC"/>
    <x v="9"/>
    <x v="2"/>
    <x v="1"/>
    <s v="ITS iPad 199"/>
    <x v="0"/>
  </r>
  <r>
    <x v="3"/>
    <n v="-1"/>
    <x v="5"/>
    <x v="2"/>
    <d v="2023-04-12T00:00:00"/>
    <x v="335"/>
    <s v="AD"/>
    <x v="12"/>
    <x v="3"/>
    <x v="2"/>
    <s v="CLICC EE AD2 Unit 7"/>
    <x v="0"/>
  </r>
  <r>
    <x v="3"/>
    <n v="-1"/>
    <x v="5"/>
    <x v="2"/>
    <d v="2023-04-12T00:00:00"/>
    <x v="336"/>
    <s v="AD"/>
    <x v="12"/>
    <x v="3"/>
    <x v="2"/>
    <s v="CLICC EE AD2 Unit 74"/>
    <x v="0"/>
  </r>
  <r>
    <x v="3"/>
    <n v="-1"/>
    <x v="5"/>
    <x v="2"/>
    <d v="2023-04-12T00:00:00"/>
    <x v="337"/>
    <s v="AD"/>
    <x v="12"/>
    <x v="3"/>
    <x v="2"/>
    <s v="CLICC EE AD2 Unit 119"/>
    <x v="0"/>
  </r>
  <r>
    <x v="3"/>
    <n v="-1"/>
    <x v="5"/>
    <x v="2"/>
    <d v="2023-04-12T00:00:00"/>
    <x v="338"/>
    <s v="AD"/>
    <x v="12"/>
    <x v="3"/>
    <x v="2"/>
    <s v="CLICC EE AD2 Unit 139"/>
    <x v="0"/>
  </r>
  <r>
    <x v="3"/>
    <n v="-1"/>
    <x v="5"/>
    <x v="2"/>
    <d v="2023-04-12T00:00:00"/>
    <x v="339"/>
    <s v="AD"/>
    <x v="12"/>
    <x v="3"/>
    <x v="2"/>
    <s v="CLICC EE AD2 Unit 153"/>
    <x v="0"/>
  </r>
  <r>
    <x v="3"/>
    <n v="-1"/>
    <x v="5"/>
    <x v="2"/>
    <d v="2023-04-12T00:00:00"/>
    <x v="340"/>
    <s v="AD"/>
    <x v="12"/>
    <x v="3"/>
    <x v="2"/>
    <s v="CLICC EE AD2 Unit 176"/>
    <x v="0"/>
  </r>
  <r>
    <x v="3"/>
    <n v="-1"/>
    <x v="5"/>
    <x v="2"/>
    <d v="2023-04-12T00:00:00"/>
    <x v="341"/>
    <s v="AD"/>
    <x v="12"/>
    <x v="3"/>
    <x v="2"/>
    <s v="CLICC EE AD2 Unit 179"/>
    <x v="0"/>
  </r>
  <r>
    <x v="3"/>
    <n v="-1"/>
    <x v="5"/>
    <x v="2"/>
    <d v="2023-04-12T00:00:00"/>
    <x v="342"/>
    <s v="AD"/>
    <x v="12"/>
    <x v="3"/>
    <x v="2"/>
    <s v="CLICC EE AD2 Unit 218"/>
    <x v="0"/>
  </r>
  <r>
    <x v="3"/>
    <n v="-1"/>
    <x v="5"/>
    <x v="2"/>
    <d v="2023-04-12T00:00:00"/>
    <x v="343"/>
    <s v="AD"/>
    <x v="12"/>
    <x v="3"/>
    <x v="2"/>
    <s v="CLICC EE AD2 Unit 237"/>
    <x v="0"/>
  </r>
  <r>
    <x v="3"/>
    <n v="-1"/>
    <x v="5"/>
    <x v="2"/>
    <d v="2023-04-12T00:00:00"/>
    <x v="344"/>
    <s v="AD"/>
    <x v="12"/>
    <x v="3"/>
    <x v="2"/>
    <s v="CLICC EE AD2 Unit 238"/>
    <x v="0"/>
  </r>
  <r>
    <x v="3"/>
    <n v="-1"/>
    <x v="5"/>
    <x v="2"/>
    <d v="2023-04-12T00:00:00"/>
    <x v="345"/>
    <s v="AD"/>
    <x v="12"/>
    <x v="3"/>
    <x v="2"/>
    <s v="CLICC EE AD2 Unit 256"/>
    <x v="0"/>
  </r>
  <r>
    <x v="3"/>
    <n v="-1"/>
    <x v="5"/>
    <x v="2"/>
    <d v="2023-04-12T00:00:00"/>
    <x v="346"/>
    <s v="AD"/>
    <x v="12"/>
    <x v="3"/>
    <x v="2"/>
    <s v="CLICC EE AD2 Unit 293"/>
    <x v="0"/>
  </r>
  <r>
    <x v="3"/>
    <n v="-1"/>
    <x v="5"/>
    <x v="2"/>
    <d v="2023-04-12T00:00:00"/>
    <x v="347"/>
    <s v="AD"/>
    <x v="12"/>
    <x v="3"/>
    <x v="2"/>
    <s v="CLICC EE AD2 Unit 303"/>
    <x v="0"/>
  </r>
  <r>
    <x v="3"/>
    <n v="-1"/>
    <x v="5"/>
    <x v="2"/>
    <d v="2023-04-12T00:00:00"/>
    <x v="348"/>
    <s v="AD"/>
    <x v="12"/>
    <x v="3"/>
    <x v="2"/>
    <m/>
    <x v="0"/>
  </r>
  <r>
    <x v="3"/>
    <n v="5560959980006530"/>
    <x v="5"/>
    <x v="2"/>
    <d v="2023-04-12T00:00:00"/>
    <x v="349"/>
    <s v="AD"/>
    <x v="12"/>
    <x v="3"/>
    <x v="2"/>
    <m/>
    <x v="0"/>
  </r>
  <r>
    <x v="3"/>
    <n v="5567357330006530"/>
    <x v="5"/>
    <x v="2"/>
    <d v="2023-04-12T00:00:00"/>
    <x v="350"/>
    <s v="AD"/>
    <x v="12"/>
    <x v="3"/>
    <x v="2"/>
    <s v="CLICC EE AD2 Unit 87"/>
    <x v="0"/>
  </r>
  <r>
    <x v="3"/>
    <n v="5568016150006530"/>
    <x v="5"/>
    <x v="2"/>
    <d v="2023-04-12T00:00:00"/>
    <x v="351"/>
    <s v="AD"/>
    <x v="12"/>
    <x v="3"/>
    <x v="2"/>
    <s v="CLICC EE AD2 Unit 194"/>
    <x v="0"/>
  </r>
  <r>
    <x v="3"/>
    <n v="6200474170006530"/>
    <x v="5"/>
    <x v="2"/>
    <d v="2023-04-12T00:00:00"/>
    <x v="352"/>
    <s v="AD"/>
    <x v="12"/>
    <x v="3"/>
    <x v="2"/>
    <m/>
    <x v="0"/>
  </r>
  <r>
    <x v="3"/>
    <n v="6201366040006530"/>
    <x v="5"/>
    <x v="2"/>
    <d v="2023-04-12T00:00:00"/>
    <x v="353"/>
    <s v="AD"/>
    <x v="12"/>
    <x v="3"/>
    <x v="2"/>
    <s v="CLICC EE AD2 Unit 142"/>
    <x v="0"/>
  </r>
  <r>
    <x v="3"/>
    <n v="6201516050006530"/>
    <x v="5"/>
    <x v="2"/>
    <d v="2023-04-12T00:00:00"/>
    <x v="354"/>
    <s v="AD"/>
    <x v="12"/>
    <x v="3"/>
    <x v="2"/>
    <s v="CLICC EE AD2 Unit 71"/>
    <x v="0"/>
  </r>
  <r>
    <x v="3"/>
    <n v="6201688140006530"/>
    <x v="5"/>
    <x v="2"/>
    <d v="2023-04-12T00:00:00"/>
    <x v="355"/>
    <s v="AD"/>
    <x v="12"/>
    <x v="3"/>
    <x v="2"/>
    <s v="CLICC EE AD2 Unit 99"/>
    <x v="0"/>
  </r>
  <r>
    <x v="3"/>
    <n v="6201742140006530"/>
    <x v="5"/>
    <x v="2"/>
    <d v="2023-04-12T00:00:00"/>
    <x v="356"/>
    <s v="AD"/>
    <x v="12"/>
    <x v="3"/>
    <x v="2"/>
    <m/>
    <x v="0"/>
  </r>
  <r>
    <x v="3"/>
    <n v="6201825030006530"/>
    <x v="5"/>
    <x v="2"/>
    <d v="2023-04-12T00:00:00"/>
    <x v="357"/>
    <s v="AD"/>
    <x v="12"/>
    <x v="3"/>
    <x v="2"/>
    <s v="CLICC EE AD2 Unit 18"/>
    <x v="0"/>
  </r>
  <r>
    <x v="3"/>
    <n v="9405127420006530"/>
    <x v="5"/>
    <x v="2"/>
    <d v="2023-04-12T00:00:00"/>
    <x v="358"/>
    <s v="AD"/>
    <x v="12"/>
    <x v="3"/>
    <x v="2"/>
    <s v="CLICC EE AD2 Unit 199"/>
    <x v="0"/>
  </r>
  <r>
    <x v="4"/>
    <n v="-1"/>
    <x v="7"/>
    <x v="4"/>
    <d v="2023-01-13T00:00:00"/>
    <x v="359"/>
    <s v="CBK"/>
    <x v="7"/>
    <x v="2"/>
    <x v="2"/>
    <s v="CBK-BOE-05"/>
    <x v="0"/>
  </r>
  <r>
    <x v="4"/>
    <n v="-1"/>
    <x v="1"/>
    <x v="1"/>
    <d v="2023-01-13T00:00:00"/>
    <x v="3"/>
    <s v="HDST"/>
    <x v="0"/>
    <x v="0"/>
    <x v="1"/>
    <s v="HDS-POW-06"/>
    <x v="0"/>
  </r>
  <r>
    <x v="4"/>
    <n v="-1"/>
    <x v="1"/>
    <x v="1"/>
    <d v="2023-01-13T00:00:00"/>
    <x v="224"/>
    <s v="HPUSBC"/>
    <x v="14"/>
    <x v="1"/>
    <x v="2"/>
    <s v="HPUS-BOE-05"/>
    <x v="0"/>
  </r>
  <r>
    <x v="4"/>
    <n v="-1"/>
    <x v="1"/>
    <x v="1"/>
    <d v="2023-01-13T00:00:00"/>
    <x v="360"/>
    <s v="HPUSBC"/>
    <x v="14"/>
    <x v="1"/>
    <x v="2"/>
    <m/>
    <x v="0"/>
  </r>
  <r>
    <x v="4"/>
    <n v="-1"/>
    <x v="1"/>
    <x v="1"/>
    <d v="2023-01-13T00:00:00"/>
    <x v="106"/>
    <s v="IPHONE"/>
    <x v="1"/>
    <x v="1"/>
    <x v="2"/>
    <s v="IPH-BOE-05"/>
    <x v="0"/>
  </r>
  <r>
    <x v="4"/>
    <n v="-1"/>
    <x v="1"/>
    <x v="1"/>
    <d v="2023-01-13T00:00:00"/>
    <x v="5"/>
    <s v="IPHONE"/>
    <x v="1"/>
    <x v="1"/>
    <x v="1"/>
    <s v="IPH-YRL-01"/>
    <x v="0"/>
  </r>
  <r>
    <x v="4"/>
    <n v="-1"/>
    <x v="1"/>
    <x v="1"/>
    <d v="2023-01-13T00:00:00"/>
    <x v="35"/>
    <s v="IPHONE"/>
    <x v="1"/>
    <x v="1"/>
    <x v="1"/>
    <s v="IPH-YRL-10"/>
    <x v="0"/>
  </r>
  <r>
    <x v="4"/>
    <n v="-1"/>
    <x v="1"/>
    <x v="1"/>
    <d v="2023-01-13T00:00:00"/>
    <x v="7"/>
    <s v="IPHONE"/>
    <x v="1"/>
    <x v="1"/>
    <x v="0"/>
    <s v="IPH-BIO-04"/>
    <x v="0"/>
  </r>
  <r>
    <x v="4"/>
    <n v="-1"/>
    <x v="1"/>
    <x v="1"/>
    <d v="2023-01-13T00:00:00"/>
    <x v="242"/>
    <s v="MACCHRG"/>
    <x v="3"/>
    <x v="1"/>
    <x v="1"/>
    <s v="MAGT-POW-13"/>
    <x v="0"/>
  </r>
  <r>
    <x v="4"/>
    <n v="-1"/>
    <x v="1"/>
    <x v="1"/>
    <d v="2023-01-13T00:00:00"/>
    <x v="110"/>
    <s v="MACUSBC"/>
    <x v="4"/>
    <x v="1"/>
    <x v="1"/>
    <s v="USBC-POW-03"/>
    <x v="0"/>
  </r>
  <r>
    <x v="4"/>
    <n v="-1"/>
    <x v="1"/>
    <x v="1"/>
    <d v="2023-01-13T00:00:00"/>
    <x v="361"/>
    <s v="UHDMI"/>
    <x v="15"/>
    <x v="4"/>
    <x v="1"/>
    <m/>
    <x v="0"/>
  </r>
  <r>
    <x v="4"/>
    <n v="-1"/>
    <x v="1"/>
    <x v="1"/>
    <d v="2023-01-13T00:00:00"/>
    <x v="113"/>
    <s v="WALLADPT"/>
    <x v="6"/>
    <x v="1"/>
    <x v="2"/>
    <s v="ADP-BOE-01"/>
    <x v="0"/>
  </r>
  <r>
    <x v="4"/>
    <n v="-1"/>
    <x v="1"/>
    <x v="1"/>
    <d v="2023-01-13T00:00:00"/>
    <x v="14"/>
    <s v="WALLADPT"/>
    <x v="6"/>
    <x v="1"/>
    <x v="1"/>
    <s v="ADP-POW-01"/>
    <x v="0"/>
  </r>
  <r>
    <x v="4"/>
    <n v="-1"/>
    <x v="1"/>
    <x v="1"/>
    <d v="2023-01-13T00:00:00"/>
    <x v="30"/>
    <s v="WALLADPT"/>
    <x v="6"/>
    <x v="1"/>
    <x v="1"/>
    <m/>
    <x v="0"/>
  </r>
  <r>
    <x v="4"/>
    <n v="-1"/>
    <x v="1"/>
    <x v="1"/>
    <d v="2023-01-20T00:00:00"/>
    <x v="362"/>
    <s v="CBK"/>
    <x v="7"/>
    <x v="2"/>
    <x v="0"/>
    <s v="CBK-BIO-03"/>
    <x v="0"/>
  </r>
  <r>
    <x v="4"/>
    <n v="-1"/>
    <x v="1"/>
    <x v="1"/>
    <d v="2023-01-20T00:00:00"/>
    <x v="363"/>
    <s v="CBK"/>
    <x v="7"/>
    <x v="2"/>
    <x v="0"/>
    <s v="CBK-BIO-14"/>
    <x v="0"/>
  </r>
  <r>
    <x v="4"/>
    <n v="-1"/>
    <x v="1"/>
    <x v="1"/>
    <d v="2023-01-20T00:00:00"/>
    <x v="256"/>
    <s v="CBK"/>
    <x v="7"/>
    <x v="2"/>
    <x v="1"/>
    <s v="CBK-CLICC-139"/>
    <x v="0"/>
  </r>
  <r>
    <x v="4"/>
    <n v="-1"/>
    <x v="1"/>
    <x v="1"/>
    <d v="2023-01-20T00:00:00"/>
    <x v="364"/>
    <s v="CLICC-ML"/>
    <x v="8"/>
    <x v="2"/>
    <x v="1"/>
    <s v="ITS MacBook 131"/>
    <x v="0"/>
  </r>
  <r>
    <x v="4"/>
    <n v="-1"/>
    <x v="1"/>
    <x v="1"/>
    <d v="2023-01-20T00:00:00"/>
    <x v="365"/>
    <s v="CLICC-MM"/>
    <x v="9"/>
    <x v="2"/>
    <x v="1"/>
    <m/>
    <x v="0"/>
  </r>
  <r>
    <x v="4"/>
    <n v="-1"/>
    <x v="1"/>
    <x v="1"/>
    <d v="2023-01-20T00:00:00"/>
    <x v="366"/>
    <s v="HP"/>
    <x v="10"/>
    <x v="2"/>
    <x v="1"/>
    <s v="WL-LTL-02"/>
    <x v="0"/>
  </r>
  <r>
    <x v="4"/>
    <n v="-1"/>
    <x v="1"/>
    <x v="1"/>
    <d v="2023-01-27T00:00:00"/>
    <x v="367"/>
    <s v="CLICC-MM"/>
    <x v="9"/>
    <x v="2"/>
    <x v="1"/>
    <s v="ITS iPad 98"/>
    <x v="0"/>
  </r>
  <r>
    <x v="4"/>
    <n v="-1"/>
    <x v="1"/>
    <x v="1"/>
    <d v="2023-01-27T00:00:00"/>
    <x v="368"/>
    <s v="CLICC-MM"/>
    <x v="9"/>
    <x v="2"/>
    <x v="1"/>
    <m/>
    <x v="0"/>
  </r>
  <r>
    <x v="4"/>
    <n v="-1"/>
    <x v="1"/>
    <x v="1"/>
    <d v="2023-03-24T00:00:00"/>
    <x v="369"/>
    <s v="CLICC-MM"/>
    <x v="9"/>
    <x v="2"/>
    <x v="1"/>
    <s v="ITS iPad 237"/>
    <x v="0"/>
  </r>
  <r>
    <x v="4"/>
    <n v="-1"/>
    <x v="1"/>
    <x v="1"/>
    <d v="2023-03-24T00:00:00"/>
    <x v="370"/>
    <s v="CLICC-MM"/>
    <x v="9"/>
    <x v="2"/>
    <x v="1"/>
    <m/>
    <x v="0"/>
  </r>
  <r>
    <x v="4"/>
    <n v="-1"/>
    <x v="2"/>
    <x v="1"/>
    <d v="2023-01-13T00:00:00"/>
    <x v="248"/>
    <s v="OMNI"/>
    <x v="5"/>
    <x v="1"/>
    <x v="3"/>
    <s v="OMN-MUS-05"/>
    <x v="0"/>
  </r>
  <r>
    <x v="4"/>
    <n v="-1"/>
    <x v="5"/>
    <x v="2"/>
    <d v="2023-01-13T00:00:00"/>
    <x v="371"/>
    <s v="ANDROID"/>
    <x v="16"/>
    <x v="1"/>
    <x v="3"/>
    <s v="AND-MUS-02"/>
    <x v="0"/>
  </r>
  <r>
    <x v="4"/>
    <n v="-1"/>
    <x v="5"/>
    <x v="2"/>
    <d v="2023-01-13T00:00:00"/>
    <x v="372"/>
    <s v="ANKER"/>
    <x v="19"/>
    <x v="1"/>
    <x v="1"/>
    <m/>
    <x v="0"/>
  </r>
  <r>
    <x v="4"/>
    <n v="-1"/>
    <x v="5"/>
    <x v="2"/>
    <d v="2023-01-13T00:00:00"/>
    <x v="373"/>
    <s v="HDMIC"/>
    <x v="13"/>
    <x v="4"/>
    <x v="1"/>
    <s v="HDMC-YRL-15"/>
    <x v="0"/>
  </r>
  <r>
    <x v="4"/>
    <n v="-1"/>
    <x v="5"/>
    <x v="2"/>
    <d v="2023-01-13T00:00:00"/>
    <x v="224"/>
    <s v="HPUSBC"/>
    <x v="14"/>
    <x v="1"/>
    <x v="2"/>
    <s v="HPUS-BOE-05"/>
    <x v="0"/>
  </r>
  <r>
    <x v="4"/>
    <n v="-1"/>
    <x v="5"/>
    <x v="2"/>
    <d v="2023-01-13T00:00:00"/>
    <x v="360"/>
    <s v="HPUSBC"/>
    <x v="14"/>
    <x v="1"/>
    <x v="2"/>
    <m/>
    <x v="0"/>
  </r>
  <r>
    <x v="4"/>
    <n v="-1"/>
    <x v="5"/>
    <x v="2"/>
    <d v="2023-01-13T00:00:00"/>
    <x v="304"/>
    <s v="IPHONE"/>
    <x v="1"/>
    <x v="1"/>
    <x v="2"/>
    <s v="IPH-BOE-04"/>
    <x v="0"/>
  </r>
  <r>
    <x v="4"/>
    <n v="-1"/>
    <x v="5"/>
    <x v="2"/>
    <d v="2023-01-13T00:00:00"/>
    <x v="374"/>
    <s v="IPHONE"/>
    <x v="1"/>
    <x v="1"/>
    <x v="4"/>
    <s v="IPH-LOC-04"/>
    <x v="0"/>
  </r>
  <r>
    <x v="4"/>
    <n v="-1"/>
    <x v="5"/>
    <x v="2"/>
    <d v="2023-01-13T00:00:00"/>
    <x v="29"/>
    <s v="IPHONE"/>
    <x v="1"/>
    <x v="1"/>
    <x v="1"/>
    <s v="IPH-POW-02"/>
    <x v="0"/>
  </r>
  <r>
    <x v="4"/>
    <n v="-1"/>
    <x v="5"/>
    <x v="2"/>
    <d v="2023-01-13T00:00:00"/>
    <x v="36"/>
    <s v="IPHONE"/>
    <x v="1"/>
    <x v="1"/>
    <x v="1"/>
    <s v="IPH-POW-04"/>
    <x v="0"/>
  </r>
  <r>
    <x v="4"/>
    <n v="-1"/>
    <x v="5"/>
    <x v="2"/>
    <d v="2023-01-13T00:00:00"/>
    <x v="239"/>
    <s v="IPHONE"/>
    <x v="1"/>
    <x v="1"/>
    <x v="1"/>
    <s v="IPH-POW-08"/>
    <x v="0"/>
  </r>
  <r>
    <x v="4"/>
    <n v="-1"/>
    <x v="5"/>
    <x v="2"/>
    <d v="2023-01-13T00:00:00"/>
    <x v="6"/>
    <s v="IPHONE"/>
    <x v="1"/>
    <x v="1"/>
    <x v="1"/>
    <s v="IPH-POW-10"/>
    <x v="0"/>
  </r>
  <r>
    <x v="4"/>
    <n v="-1"/>
    <x v="5"/>
    <x v="2"/>
    <d v="2023-01-13T00:00:00"/>
    <x v="141"/>
    <s v="MACUSBC"/>
    <x v="4"/>
    <x v="1"/>
    <x v="1"/>
    <s v="USBC-YRL-05"/>
    <x v="0"/>
  </r>
  <r>
    <x v="4"/>
    <n v="-1"/>
    <x v="5"/>
    <x v="2"/>
    <d v="2023-01-13T00:00:00"/>
    <x v="110"/>
    <s v="MACUSBC"/>
    <x v="4"/>
    <x v="1"/>
    <x v="1"/>
    <s v="USBC-POW-03"/>
    <x v="0"/>
  </r>
  <r>
    <x v="4"/>
    <n v="-1"/>
    <x v="5"/>
    <x v="2"/>
    <d v="2023-01-13T00:00:00"/>
    <x v="12"/>
    <s v="MACUSBC"/>
    <x v="4"/>
    <x v="1"/>
    <x v="1"/>
    <s v="USBC-POW-08"/>
    <x v="0"/>
  </r>
  <r>
    <x v="4"/>
    <n v="-1"/>
    <x v="5"/>
    <x v="2"/>
    <d v="2023-01-13T00:00:00"/>
    <x v="40"/>
    <s v="MACUSBC"/>
    <x v="4"/>
    <x v="1"/>
    <x v="1"/>
    <s v="USBC-POW-10"/>
    <x v="0"/>
  </r>
  <r>
    <x v="4"/>
    <n v="-1"/>
    <x v="5"/>
    <x v="2"/>
    <d v="2023-01-13T00:00:00"/>
    <x v="111"/>
    <s v="MACUSBC"/>
    <x v="4"/>
    <x v="1"/>
    <x v="1"/>
    <m/>
    <x v="0"/>
  </r>
  <r>
    <x v="4"/>
    <n v="-1"/>
    <x v="5"/>
    <x v="2"/>
    <d v="2023-01-13T00:00:00"/>
    <x v="375"/>
    <s v="OMNI"/>
    <x v="5"/>
    <x v="1"/>
    <x v="3"/>
    <s v="OMN-MUS-06"/>
    <x v="0"/>
  </r>
  <r>
    <x v="4"/>
    <n v="-1"/>
    <x v="5"/>
    <x v="2"/>
    <d v="2023-01-13T00:00:00"/>
    <x v="376"/>
    <s v="OMNI"/>
    <x v="5"/>
    <x v="1"/>
    <x v="1"/>
    <m/>
    <x v="0"/>
  </r>
  <r>
    <x v="4"/>
    <n v="-1"/>
    <x v="5"/>
    <x v="2"/>
    <d v="2023-01-13T00:00:00"/>
    <x v="377"/>
    <s v="UHDMI"/>
    <x v="15"/>
    <x v="4"/>
    <x v="1"/>
    <m/>
    <x v="0"/>
  </r>
  <r>
    <x v="4"/>
    <n v="-1"/>
    <x v="5"/>
    <x v="2"/>
    <d v="2023-01-13T00:00:00"/>
    <x v="309"/>
    <s v="WALLADPT"/>
    <x v="6"/>
    <x v="1"/>
    <x v="2"/>
    <s v="ADP-BOE-07"/>
    <x v="0"/>
  </r>
  <r>
    <x v="4"/>
    <n v="-1"/>
    <x v="5"/>
    <x v="2"/>
    <d v="2023-01-13T00:00:00"/>
    <x v="252"/>
    <s v="WALLADPT"/>
    <x v="6"/>
    <x v="1"/>
    <x v="1"/>
    <m/>
    <x v="0"/>
  </r>
  <r>
    <x v="4"/>
    <n v="-1"/>
    <x v="5"/>
    <x v="2"/>
    <d v="2023-01-13T00:00:00"/>
    <x v="16"/>
    <s v="WALLADPT"/>
    <x v="6"/>
    <x v="1"/>
    <x v="1"/>
    <m/>
    <x v="0"/>
  </r>
  <r>
    <x v="4"/>
    <n v="-1"/>
    <x v="5"/>
    <x v="2"/>
    <d v="2023-01-13T00:00:00"/>
    <x v="293"/>
    <s v="WALLADPT"/>
    <x v="6"/>
    <x v="1"/>
    <x v="1"/>
    <m/>
    <x v="0"/>
  </r>
  <r>
    <x v="4"/>
    <n v="-1"/>
    <x v="5"/>
    <x v="2"/>
    <d v="2023-01-13T00:00:00"/>
    <x v="140"/>
    <s v="WALLADPT"/>
    <x v="6"/>
    <x v="1"/>
    <x v="1"/>
    <m/>
    <x v="0"/>
  </r>
  <r>
    <x v="4"/>
    <n v="-1"/>
    <x v="5"/>
    <x v="2"/>
    <d v="2023-01-20T00:00:00"/>
    <x v="378"/>
    <s v="CBK"/>
    <x v="7"/>
    <x v="2"/>
    <x v="3"/>
    <s v="CBK-MUS-08"/>
    <x v="0"/>
  </r>
  <r>
    <x v="4"/>
    <n v="-1"/>
    <x v="5"/>
    <x v="2"/>
    <d v="2023-01-20T00:00:00"/>
    <x v="379"/>
    <s v="CBK"/>
    <x v="7"/>
    <x v="2"/>
    <x v="4"/>
    <s v="CYRL-08"/>
    <x v="0"/>
  </r>
  <r>
    <x v="4"/>
    <n v="-1"/>
    <x v="5"/>
    <x v="2"/>
    <d v="2023-01-20T00:00:00"/>
    <x v="380"/>
    <s v="CBK"/>
    <x v="7"/>
    <x v="2"/>
    <x v="2"/>
    <s v="CBK-BOE-08"/>
    <x v="0"/>
  </r>
  <r>
    <x v="4"/>
    <n v="-1"/>
    <x v="5"/>
    <x v="2"/>
    <d v="2023-01-20T00:00:00"/>
    <x v="381"/>
    <s v="CBK"/>
    <x v="7"/>
    <x v="2"/>
    <x v="2"/>
    <s v="CBK-BOE-13"/>
    <x v="0"/>
  </r>
  <r>
    <x v="4"/>
    <n v="-1"/>
    <x v="5"/>
    <x v="2"/>
    <d v="2023-01-20T00:00:00"/>
    <x v="382"/>
    <s v="CBK"/>
    <x v="7"/>
    <x v="2"/>
    <x v="4"/>
    <s v="CBK-CLICC-88"/>
    <x v="0"/>
  </r>
  <r>
    <x v="4"/>
    <n v="-1"/>
    <x v="5"/>
    <x v="2"/>
    <d v="2023-01-20T00:00:00"/>
    <x v="383"/>
    <s v="CBK"/>
    <x v="7"/>
    <x v="2"/>
    <x v="1"/>
    <s v="CBK-CLICC-118"/>
    <x v="0"/>
  </r>
  <r>
    <x v="4"/>
    <n v="-1"/>
    <x v="5"/>
    <x v="2"/>
    <d v="2023-01-20T00:00:00"/>
    <x v="384"/>
    <s v="CLICC-ML"/>
    <x v="8"/>
    <x v="2"/>
    <x v="1"/>
    <s v="ITS MacBook 12"/>
    <x v="0"/>
  </r>
  <r>
    <x v="4"/>
    <n v="-1"/>
    <x v="5"/>
    <x v="2"/>
    <d v="2023-01-20T00:00:00"/>
    <x v="385"/>
    <s v="CLICC-ML"/>
    <x v="8"/>
    <x v="2"/>
    <x v="1"/>
    <s v="ITS MacBook 138"/>
    <x v="0"/>
  </r>
  <r>
    <x v="4"/>
    <n v="-1"/>
    <x v="5"/>
    <x v="2"/>
    <d v="2023-01-20T00:00:00"/>
    <x v="386"/>
    <s v="CLICC-ML"/>
    <x v="8"/>
    <x v="2"/>
    <x v="1"/>
    <s v="ITS MacBook 121"/>
    <x v="0"/>
  </r>
  <r>
    <x v="4"/>
    <n v="-1"/>
    <x v="5"/>
    <x v="2"/>
    <d v="2023-01-20T00:00:00"/>
    <x v="387"/>
    <s v="CLICC-ML"/>
    <x v="8"/>
    <x v="2"/>
    <x v="1"/>
    <s v="ITS MacBook 141"/>
    <x v="0"/>
  </r>
  <r>
    <x v="4"/>
    <n v="-1"/>
    <x v="5"/>
    <x v="2"/>
    <d v="2023-01-20T00:00:00"/>
    <x v="316"/>
    <s v="CLICC-ML"/>
    <x v="8"/>
    <x v="2"/>
    <x v="1"/>
    <s v="ITS MacBook 113"/>
    <x v="0"/>
  </r>
  <r>
    <x v="4"/>
    <n v="-1"/>
    <x v="5"/>
    <x v="2"/>
    <d v="2023-01-20T00:00:00"/>
    <x v="388"/>
    <s v="CLICC-ML"/>
    <x v="8"/>
    <x v="2"/>
    <x v="1"/>
    <s v="CLICC-ML-2034"/>
    <x v="0"/>
  </r>
  <r>
    <x v="4"/>
    <n v="-1"/>
    <x v="5"/>
    <x v="2"/>
    <d v="2023-01-20T00:00:00"/>
    <x v="389"/>
    <s v="HP"/>
    <x v="10"/>
    <x v="2"/>
    <x v="1"/>
    <s v="WL-BCR-14"/>
    <x v="0"/>
  </r>
  <r>
    <x v="4"/>
    <n v="-1"/>
    <x v="5"/>
    <x v="2"/>
    <d v="2023-01-20T00:00:00"/>
    <x v="57"/>
    <s v="HP"/>
    <x v="10"/>
    <x v="2"/>
    <x v="1"/>
    <s v="WL-SEL-05"/>
    <x v="0"/>
  </r>
  <r>
    <x v="4"/>
    <n v="-1"/>
    <x v="5"/>
    <x v="2"/>
    <d v="2023-01-20T00:00:00"/>
    <x v="390"/>
    <s v="HP"/>
    <x v="10"/>
    <x v="2"/>
    <x v="1"/>
    <s v="WL-YRL-11"/>
    <x v="0"/>
  </r>
  <r>
    <x v="4"/>
    <n v="-1"/>
    <x v="5"/>
    <x v="2"/>
    <d v="2023-01-20T00:00:00"/>
    <x v="391"/>
    <s v="HP"/>
    <x v="10"/>
    <x v="2"/>
    <x v="1"/>
    <s v="WL-POW-04"/>
    <x v="0"/>
  </r>
  <r>
    <x v="4"/>
    <n v="-1"/>
    <x v="5"/>
    <x v="2"/>
    <d v="2023-01-26T00:00:00"/>
    <x v="392"/>
    <s v="CLICC-ML"/>
    <x v="8"/>
    <x v="2"/>
    <x v="1"/>
    <s v="ITS MacBook 136"/>
    <x v="0"/>
  </r>
  <r>
    <x v="4"/>
    <n v="-1"/>
    <x v="5"/>
    <x v="2"/>
    <d v="2023-01-26T00:00:00"/>
    <x v="393"/>
    <s v="HP"/>
    <x v="10"/>
    <x v="2"/>
    <x v="1"/>
    <s v="WL-RC2-18"/>
    <x v="0"/>
  </r>
  <r>
    <x v="4"/>
    <n v="-1"/>
    <x v="5"/>
    <x v="2"/>
    <d v="2023-01-26T00:00:00"/>
    <x v="394"/>
    <s v="HP"/>
    <x v="10"/>
    <x v="2"/>
    <x v="1"/>
    <s v="WL-LAB-12"/>
    <x v="0"/>
  </r>
  <r>
    <x v="4"/>
    <n v="-1"/>
    <x v="5"/>
    <x v="2"/>
    <d v="2023-01-27T00:00:00"/>
    <x v="395"/>
    <s v="CLICC-MM"/>
    <x v="9"/>
    <x v="2"/>
    <x v="1"/>
    <m/>
    <x v="0"/>
  </r>
  <r>
    <x v="4"/>
    <n v="-1"/>
    <x v="5"/>
    <x v="2"/>
    <d v="2023-01-27T00:00:00"/>
    <x v="396"/>
    <s v="HP"/>
    <x v="10"/>
    <x v="2"/>
    <x v="1"/>
    <s v="WL-BCR-09"/>
    <x v="0"/>
  </r>
  <r>
    <x v="4"/>
    <n v="-1"/>
    <x v="5"/>
    <x v="2"/>
    <d v="2023-01-27T00:00:00"/>
    <x v="397"/>
    <s v="HP"/>
    <x v="10"/>
    <x v="2"/>
    <x v="1"/>
    <s v="WL-BCR-18"/>
    <x v="0"/>
  </r>
  <r>
    <x v="4"/>
    <n v="-1"/>
    <x v="5"/>
    <x v="2"/>
    <d v="2023-01-27T00:00:00"/>
    <x v="398"/>
    <s v="HP"/>
    <x v="10"/>
    <x v="2"/>
    <x v="1"/>
    <s v="WL-GEO-003"/>
    <x v="0"/>
  </r>
  <r>
    <x v="4"/>
    <n v="-1"/>
    <x v="5"/>
    <x v="2"/>
    <d v="2023-04-13T00:00:00"/>
    <x v="399"/>
    <s v="AD"/>
    <x v="12"/>
    <x v="3"/>
    <x v="2"/>
    <s v="CLICC EE AD2 Unit 38"/>
    <x v="0"/>
  </r>
  <r>
    <x v="4"/>
    <n v="-1"/>
    <x v="5"/>
    <x v="2"/>
    <d v="2023-04-13T00:00:00"/>
    <x v="400"/>
    <s v="AD"/>
    <x v="12"/>
    <x v="3"/>
    <x v="2"/>
    <s v="CLICC EE AD2 Unit 97"/>
    <x v="0"/>
  </r>
  <r>
    <x v="4"/>
    <n v="-1"/>
    <x v="5"/>
    <x v="2"/>
    <d v="2023-04-13T00:00:00"/>
    <x v="401"/>
    <s v="AD"/>
    <x v="12"/>
    <x v="3"/>
    <x v="2"/>
    <s v="CLICC EE AD2 Unit 114"/>
    <x v="0"/>
  </r>
  <r>
    <x v="4"/>
    <n v="-1"/>
    <x v="5"/>
    <x v="2"/>
    <d v="2023-04-13T00:00:00"/>
    <x v="402"/>
    <s v="AD"/>
    <x v="12"/>
    <x v="3"/>
    <x v="2"/>
    <s v="CLICC EE AD2 Unit 137"/>
    <x v="0"/>
  </r>
  <r>
    <x v="4"/>
    <n v="-1"/>
    <x v="5"/>
    <x v="2"/>
    <d v="2023-04-13T00:00:00"/>
    <x v="403"/>
    <s v="AD"/>
    <x v="12"/>
    <x v="3"/>
    <x v="2"/>
    <s v="CLICC EE AD2 Unit 149"/>
    <x v="0"/>
  </r>
  <r>
    <x v="4"/>
    <n v="-1"/>
    <x v="5"/>
    <x v="2"/>
    <d v="2023-04-13T00:00:00"/>
    <x v="404"/>
    <s v="AD"/>
    <x v="12"/>
    <x v="3"/>
    <x v="2"/>
    <s v="CLICC EE AD2 Unit 163"/>
    <x v="0"/>
  </r>
  <r>
    <x v="4"/>
    <n v="-1"/>
    <x v="5"/>
    <x v="2"/>
    <d v="2023-04-13T00:00:00"/>
    <x v="405"/>
    <s v="AD"/>
    <x v="12"/>
    <x v="3"/>
    <x v="2"/>
    <s v="CLICC EE AD2 Unit 233"/>
    <x v="0"/>
  </r>
  <r>
    <x v="4"/>
    <n v="-1"/>
    <x v="5"/>
    <x v="2"/>
    <d v="2023-04-13T00:00:00"/>
    <x v="406"/>
    <s v="AD"/>
    <x v="12"/>
    <x v="3"/>
    <x v="2"/>
    <s v="CLICC EE AD2 Unit 270"/>
    <x v="0"/>
  </r>
  <r>
    <x v="4"/>
    <n v="-1"/>
    <x v="5"/>
    <x v="2"/>
    <d v="2023-04-13T00:00:00"/>
    <x v="407"/>
    <s v="AD"/>
    <x v="12"/>
    <x v="3"/>
    <x v="2"/>
    <s v="CLICC EE AD2 Unit 289"/>
    <x v="0"/>
  </r>
  <r>
    <x v="4"/>
    <n v="-1"/>
    <x v="5"/>
    <x v="2"/>
    <d v="2023-04-13T00:00:00"/>
    <x v="408"/>
    <s v="AD"/>
    <x v="12"/>
    <x v="3"/>
    <x v="2"/>
    <s v="CLICC EE AD2 Unit 299"/>
    <x v="0"/>
  </r>
  <r>
    <x v="4"/>
    <n v="-1"/>
    <x v="5"/>
    <x v="2"/>
    <d v="2023-04-13T00:00:00"/>
    <x v="409"/>
    <s v="AD"/>
    <x v="12"/>
    <x v="3"/>
    <x v="2"/>
    <m/>
    <x v="0"/>
  </r>
  <r>
    <x v="4"/>
    <n v="-1"/>
    <x v="5"/>
    <x v="2"/>
    <d v="2023-04-13T00:00:00"/>
    <x v="410"/>
    <s v="AD"/>
    <x v="12"/>
    <x v="3"/>
    <x v="2"/>
    <m/>
    <x v="0"/>
  </r>
  <r>
    <x v="4"/>
    <n v="-1"/>
    <x v="5"/>
    <x v="2"/>
    <d v="2023-04-13T00:00:00"/>
    <x v="411"/>
    <s v="AD"/>
    <x v="12"/>
    <x v="3"/>
    <x v="2"/>
    <m/>
    <x v="0"/>
  </r>
  <r>
    <x v="4"/>
    <n v="5566534220006530"/>
    <x v="5"/>
    <x v="2"/>
    <d v="2023-04-13T00:00:00"/>
    <x v="412"/>
    <s v="AD"/>
    <x v="12"/>
    <x v="3"/>
    <x v="2"/>
    <m/>
    <x v="0"/>
  </r>
  <r>
    <x v="4"/>
    <n v="5567614550006530"/>
    <x v="5"/>
    <x v="2"/>
    <d v="2023-04-13T00:00:00"/>
    <x v="413"/>
    <s v="AD"/>
    <x v="12"/>
    <x v="3"/>
    <x v="2"/>
    <s v="CLICC EE AD2 Unit 258"/>
    <x v="0"/>
  </r>
  <r>
    <x v="4"/>
    <n v="5568326890006530"/>
    <x v="5"/>
    <x v="2"/>
    <d v="2023-04-13T00:00:00"/>
    <x v="414"/>
    <s v="AD"/>
    <x v="12"/>
    <x v="3"/>
    <x v="2"/>
    <s v="CLICC EE AD2 Unit 56"/>
    <x v="0"/>
  </r>
  <r>
    <x v="4"/>
    <n v="5569325340006530"/>
    <x v="5"/>
    <x v="2"/>
    <d v="2023-06-01T00:00:00"/>
    <x v="415"/>
    <s v="AD"/>
    <x v="12"/>
    <x v="3"/>
    <x v="2"/>
    <s v="CLICC EE AD2 Unit 53"/>
    <x v="0"/>
  </r>
  <r>
    <x v="4"/>
    <n v="6201536380006530"/>
    <x v="5"/>
    <x v="2"/>
    <d v="2023-04-13T00:00:00"/>
    <x v="282"/>
    <s v="AD"/>
    <x v="12"/>
    <x v="3"/>
    <x v="2"/>
    <s v="CLICC EE AD2 Unit 205"/>
    <x v="0"/>
  </r>
  <r>
    <x v="4"/>
    <n v="9401475300006530"/>
    <x v="5"/>
    <x v="2"/>
    <d v="2023-04-13T00:00:00"/>
    <x v="416"/>
    <s v="AD"/>
    <x v="12"/>
    <x v="3"/>
    <x v="2"/>
    <m/>
    <x v="0"/>
  </r>
  <r>
    <x v="5"/>
    <n v="-1"/>
    <x v="5"/>
    <x v="2"/>
    <d v="2023-01-22T00:00:00"/>
    <x v="417"/>
    <s v="CBK"/>
    <x v="7"/>
    <x v="2"/>
    <x v="4"/>
    <s v="CBK-CLICC-01"/>
    <x v="0"/>
  </r>
  <r>
    <x v="6"/>
    <n v="-1"/>
    <x v="1"/>
    <x v="1"/>
    <d v="2023-01-23T00:00:00"/>
    <x v="418"/>
    <s v="HP"/>
    <x v="10"/>
    <x v="2"/>
    <x v="1"/>
    <s v="WL-BCR-20"/>
    <x v="0"/>
  </r>
  <r>
    <x v="6"/>
    <n v="-1"/>
    <x v="1"/>
    <x v="1"/>
    <d v="2023-01-27T00:00:00"/>
    <x v="419"/>
    <s v="HP"/>
    <x v="10"/>
    <x v="2"/>
    <x v="1"/>
    <s v="WL-PC2-30"/>
    <x v="0"/>
  </r>
  <r>
    <x v="6"/>
    <n v="-1"/>
    <x v="5"/>
    <x v="2"/>
    <d v="2023-01-16T00:00:00"/>
    <x v="131"/>
    <s v="IPHONE"/>
    <x v="1"/>
    <x v="1"/>
    <x v="1"/>
    <s v="IPH-YRL-04"/>
    <x v="0"/>
  </r>
  <r>
    <x v="6"/>
    <n v="-1"/>
    <x v="5"/>
    <x v="2"/>
    <d v="2023-01-16T00:00:00"/>
    <x v="239"/>
    <s v="IPHONE"/>
    <x v="1"/>
    <x v="1"/>
    <x v="1"/>
    <s v="IPH-POW-08"/>
    <x v="0"/>
  </r>
  <r>
    <x v="6"/>
    <n v="-1"/>
    <x v="5"/>
    <x v="2"/>
    <d v="2023-01-16T00:00:00"/>
    <x v="11"/>
    <s v="MACUSBC"/>
    <x v="4"/>
    <x v="1"/>
    <x v="1"/>
    <s v="USBC-POW-07"/>
    <x v="0"/>
  </r>
  <r>
    <x v="6"/>
    <n v="-1"/>
    <x v="5"/>
    <x v="2"/>
    <d v="2023-01-16T00:00:00"/>
    <x v="251"/>
    <s v="WALLADPT"/>
    <x v="6"/>
    <x v="1"/>
    <x v="1"/>
    <m/>
    <x v="0"/>
  </r>
  <r>
    <x v="6"/>
    <n v="-1"/>
    <x v="5"/>
    <x v="2"/>
    <d v="2023-01-16T00:00:00"/>
    <x v="140"/>
    <s v="WALLADPT"/>
    <x v="6"/>
    <x v="1"/>
    <x v="1"/>
    <m/>
    <x v="0"/>
  </r>
  <r>
    <x v="6"/>
    <n v="-1"/>
    <x v="5"/>
    <x v="2"/>
    <d v="2023-01-23T00:00:00"/>
    <x v="226"/>
    <s v="CBK"/>
    <x v="7"/>
    <x v="2"/>
    <x v="0"/>
    <s v="CBK-BIO-10"/>
    <x v="0"/>
  </r>
  <r>
    <x v="6"/>
    <n v="-1"/>
    <x v="5"/>
    <x v="2"/>
    <d v="2023-01-23T00:00:00"/>
    <x v="60"/>
    <s v="CBK"/>
    <x v="7"/>
    <x v="2"/>
    <x v="4"/>
    <s v="CBK-CLICC-05"/>
    <x v="0"/>
  </r>
  <r>
    <x v="6"/>
    <n v="-1"/>
    <x v="5"/>
    <x v="2"/>
    <d v="2023-01-23T00:00:00"/>
    <x v="420"/>
    <s v="HP"/>
    <x v="10"/>
    <x v="2"/>
    <x v="1"/>
    <s v="W-POW-17"/>
    <x v="0"/>
  </r>
  <r>
    <x v="6"/>
    <n v="-1"/>
    <x v="5"/>
    <x v="2"/>
    <d v="2023-01-30T00:00:00"/>
    <x v="421"/>
    <s v="HP"/>
    <x v="10"/>
    <x v="2"/>
    <x v="1"/>
    <s v="WL-SEL-02"/>
    <x v="0"/>
  </r>
  <r>
    <x v="7"/>
    <n v="-1"/>
    <x v="8"/>
    <x v="5"/>
    <d v="2023-01-17T00:00:00"/>
    <x v="422"/>
    <s v="AD"/>
    <x v="12"/>
    <x v="3"/>
    <x v="2"/>
    <s v="CLICC EE AD2 Unit 207"/>
    <x v="0"/>
  </r>
  <r>
    <x v="7"/>
    <n v="-1"/>
    <x v="8"/>
    <x v="5"/>
    <d v="2023-01-17T00:00:00"/>
    <x v="423"/>
    <s v="AD"/>
    <x v="12"/>
    <x v="3"/>
    <x v="2"/>
    <s v="CLICC EE AD2 Unit 251"/>
    <x v="0"/>
  </r>
  <r>
    <x v="7"/>
    <n v="-1"/>
    <x v="0"/>
    <x v="0"/>
    <d v="2023-01-17T00:00:00"/>
    <x v="0"/>
    <s v="HDST"/>
    <x v="0"/>
    <x v="0"/>
    <x v="0"/>
    <s v="HDS-BIO-02"/>
    <x v="0"/>
  </r>
  <r>
    <x v="7"/>
    <n v="-1"/>
    <x v="0"/>
    <x v="0"/>
    <d v="2023-01-24T00:00:00"/>
    <x v="424"/>
    <s v="HP"/>
    <x v="10"/>
    <x v="2"/>
    <x v="1"/>
    <s v="WL-UNA-02"/>
    <x v="0"/>
  </r>
  <r>
    <x v="7"/>
    <n v="-1"/>
    <x v="1"/>
    <x v="1"/>
    <d v="2023-01-17T00:00:00"/>
    <x v="425"/>
    <s v="HDST"/>
    <x v="0"/>
    <x v="0"/>
    <x v="1"/>
    <s v="HDS-YRL-04"/>
    <x v="0"/>
  </r>
  <r>
    <x v="7"/>
    <n v="-1"/>
    <x v="1"/>
    <x v="1"/>
    <d v="2023-01-17T00:00:00"/>
    <x v="426"/>
    <s v="HDST"/>
    <x v="0"/>
    <x v="0"/>
    <x v="1"/>
    <s v="HDS-YRL-05"/>
    <x v="0"/>
  </r>
  <r>
    <x v="7"/>
    <n v="-1"/>
    <x v="1"/>
    <x v="1"/>
    <d v="2023-01-17T00:00:00"/>
    <x v="3"/>
    <s v="HDST"/>
    <x v="0"/>
    <x v="0"/>
    <x v="1"/>
    <s v="HDS-POW-06"/>
    <x v="0"/>
  </r>
  <r>
    <x v="7"/>
    <n v="-1"/>
    <x v="1"/>
    <x v="1"/>
    <d v="2023-01-17T00:00:00"/>
    <x v="427"/>
    <s v="HPUSBC"/>
    <x v="14"/>
    <x v="1"/>
    <x v="2"/>
    <s v="HPUS-BOE-02"/>
    <x v="0"/>
  </r>
  <r>
    <x v="7"/>
    <n v="-1"/>
    <x v="1"/>
    <x v="1"/>
    <d v="2023-01-17T00:00:00"/>
    <x v="305"/>
    <s v="IPHONE"/>
    <x v="1"/>
    <x v="1"/>
    <x v="2"/>
    <s v="IPH-BOE-06"/>
    <x v="0"/>
  </r>
  <r>
    <x v="7"/>
    <n v="-1"/>
    <x v="1"/>
    <x v="1"/>
    <d v="2023-01-17T00:00:00"/>
    <x v="131"/>
    <s v="IPHONE"/>
    <x v="1"/>
    <x v="1"/>
    <x v="1"/>
    <s v="IPH-YRL-04"/>
    <x v="0"/>
  </r>
  <r>
    <x v="7"/>
    <n v="-1"/>
    <x v="1"/>
    <x v="1"/>
    <d v="2023-01-17T00:00:00"/>
    <x v="133"/>
    <s v="IPHONE"/>
    <x v="1"/>
    <x v="1"/>
    <x v="4"/>
    <m/>
    <x v="0"/>
  </r>
  <r>
    <x v="7"/>
    <n v="-1"/>
    <x v="1"/>
    <x v="1"/>
    <d v="2023-01-17T00:00:00"/>
    <x v="239"/>
    <s v="IPHONE"/>
    <x v="1"/>
    <x v="1"/>
    <x v="1"/>
    <s v="IPH-POW-08"/>
    <x v="0"/>
  </r>
  <r>
    <x v="7"/>
    <n v="-1"/>
    <x v="1"/>
    <x v="1"/>
    <d v="2023-01-17T00:00:00"/>
    <x v="6"/>
    <s v="IPHONE"/>
    <x v="1"/>
    <x v="1"/>
    <x v="1"/>
    <s v="IPH-POW-10"/>
    <x v="0"/>
  </r>
  <r>
    <x v="7"/>
    <n v="-1"/>
    <x v="1"/>
    <x v="1"/>
    <d v="2023-01-17T00:00:00"/>
    <x v="108"/>
    <s v="IPHONE"/>
    <x v="1"/>
    <x v="1"/>
    <x v="0"/>
    <s v="IPH-BIO-02"/>
    <x v="0"/>
  </r>
  <r>
    <x v="7"/>
    <n v="-1"/>
    <x v="1"/>
    <x v="1"/>
    <d v="2023-01-17T00:00:00"/>
    <x v="8"/>
    <s v="LABMSE"/>
    <x v="2"/>
    <x v="0"/>
    <x v="1"/>
    <s v="LAB-MSE-12"/>
    <x v="0"/>
  </r>
  <r>
    <x v="7"/>
    <n v="-1"/>
    <x v="1"/>
    <x v="1"/>
    <d v="2023-01-17T00:00:00"/>
    <x v="38"/>
    <s v="MACCHRG"/>
    <x v="3"/>
    <x v="1"/>
    <x v="1"/>
    <s v="MAGT-POW-03"/>
    <x v="0"/>
  </r>
  <r>
    <x v="7"/>
    <n v="-1"/>
    <x v="1"/>
    <x v="1"/>
    <d v="2023-01-17T00:00:00"/>
    <x v="428"/>
    <s v="MACCHRG"/>
    <x v="3"/>
    <x v="1"/>
    <x v="0"/>
    <s v="MAGT-BIO-06"/>
    <x v="0"/>
  </r>
  <r>
    <x v="7"/>
    <n v="-1"/>
    <x v="1"/>
    <x v="1"/>
    <d v="2023-01-17T00:00:00"/>
    <x v="303"/>
    <s v="MACUSBC"/>
    <x v="4"/>
    <x v="1"/>
    <x v="1"/>
    <s v="USBC-YRL-01"/>
    <x v="0"/>
  </r>
  <r>
    <x v="7"/>
    <n v="-1"/>
    <x v="1"/>
    <x v="1"/>
    <d v="2023-01-17T00:00:00"/>
    <x v="141"/>
    <s v="MACUSBC"/>
    <x v="4"/>
    <x v="1"/>
    <x v="1"/>
    <s v="USBC-YRL-05"/>
    <x v="0"/>
  </r>
  <r>
    <x v="7"/>
    <n v="-1"/>
    <x v="1"/>
    <x v="1"/>
    <d v="2023-01-17T00:00:00"/>
    <x v="39"/>
    <s v="MACUSBC"/>
    <x v="4"/>
    <x v="1"/>
    <x v="1"/>
    <s v="USBC-POW-02"/>
    <x v="0"/>
  </r>
  <r>
    <x v="7"/>
    <n v="-1"/>
    <x v="1"/>
    <x v="1"/>
    <d v="2023-01-17T00:00:00"/>
    <x v="11"/>
    <s v="MACUSBC"/>
    <x v="4"/>
    <x v="1"/>
    <x v="1"/>
    <s v="USBC-POW-07"/>
    <x v="0"/>
  </r>
  <r>
    <x v="7"/>
    <n v="-1"/>
    <x v="1"/>
    <x v="1"/>
    <d v="2023-01-17T00:00:00"/>
    <x v="12"/>
    <s v="MACUSBC"/>
    <x v="4"/>
    <x v="1"/>
    <x v="1"/>
    <s v="USBC-POW-08"/>
    <x v="0"/>
  </r>
  <r>
    <x v="7"/>
    <n v="-1"/>
    <x v="1"/>
    <x v="1"/>
    <d v="2023-01-17T00:00:00"/>
    <x v="429"/>
    <s v="UVGA"/>
    <x v="18"/>
    <x v="4"/>
    <x v="1"/>
    <m/>
    <x v="0"/>
  </r>
  <r>
    <x v="7"/>
    <n v="-1"/>
    <x v="1"/>
    <x v="1"/>
    <d v="2023-01-17T00:00:00"/>
    <x v="430"/>
    <s v="UVGA"/>
    <x v="18"/>
    <x v="4"/>
    <x v="1"/>
    <m/>
    <x v="0"/>
  </r>
  <r>
    <x v="7"/>
    <n v="-1"/>
    <x v="1"/>
    <x v="1"/>
    <d v="2023-01-17T00:00:00"/>
    <x v="138"/>
    <s v="WALLADPT"/>
    <x v="6"/>
    <x v="1"/>
    <x v="2"/>
    <s v="ADP-BOE-03"/>
    <x v="0"/>
  </r>
  <r>
    <x v="7"/>
    <n v="-1"/>
    <x v="1"/>
    <x v="1"/>
    <d v="2023-01-17T00:00:00"/>
    <x v="431"/>
    <s v="WALLADPT"/>
    <x v="6"/>
    <x v="1"/>
    <x v="0"/>
    <s v="ADP-BIO-03"/>
    <x v="0"/>
  </r>
  <r>
    <x v="7"/>
    <n v="-1"/>
    <x v="1"/>
    <x v="1"/>
    <d v="2023-01-17T00:00:00"/>
    <x v="251"/>
    <s v="WALLADPT"/>
    <x v="6"/>
    <x v="1"/>
    <x v="1"/>
    <m/>
    <x v="0"/>
  </r>
  <r>
    <x v="7"/>
    <n v="-1"/>
    <x v="1"/>
    <x v="1"/>
    <d v="2023-01-17T00:00:00"/>
    <x v="16"/>
    <s v="WALLADPT"/>
    <x v="6"/>
    <x v="1"/>
    <x v="1"/>
    <m/>
    <x v="0"/>
  </r>
  <r>
    <x v="7"/>
    <n v="-1"/>
    <x v="1"/>
    <x v="1"/>
    <d v="2023-01-17T00:00:00"/>
    <x v="140"/>
    <s v="WALLADPT"/>
    <x v="6"/>
    <x v="1"/>
    <x v="1"/>
    <m/>
    <x v="0"/>
  </r>
  <r>
    <x v="7"/>
    <n v="-1"/>
    <x v="1"/>
    <x v="1"/>
    <d v="2023-01-24T00:00:00"/>
    <x v="18"/>
    <s v="CBK"/>
    <x v="7"/>
    <x v="2"/>
    <x v="0"/>
    <s v="CBK-BIO-15"/>
    <x v="0"/>
  </r>
  <r>
    <x v="7"/>
    <n v="-1"/>
    <x v="1"/>
    <x v="1"/>
    <d v="2023-01-24T00:00:00"/>
    <x v="145"/>
    <s v="CBK"/>
    <x v="7"/>
    <x v="2"/>
    <x v="1"/>
    <s v="CBK-CLICC-108"/>
    <x v="0"/>
  </r>
  <r>
    <x v="7"/>
    <n v="-1"/>
    <x v="1"/>
    <x v="1"/>
    <d v="2023-01-24T00:00:00"/>
    <x v="432"/>
    <s v="CBK"/>
    <x v="7"/>
    <x v="2"/>
    <x v="1"/>
    <s v="CBK-CLICC-156"/>
    <x v="0"/>
  </r>
  <r>
    <x v="7"/>
    <n v="-1"/>
    <x v="1"/>
    <x v="1"/>
    <d v="2023-01-24T00:00:00"/>
    <x v="433"/>
    <s v="HP"/>
    <x v="10"/>
    <x v="2"/>
    <x v="1"/>
    <s v="WL-BCR-13"/>
    <x v="0"/>
  </r>
  <r>
    <x v="7"/>
    <n v="-1"/>
    <x v="1"/>
    <x v="1"/>
    <d v="2023-01-31T00:00:00"/>
    <x v="119"/>
    <s v="HP"/>
    <x v="10"/>
    <x v="2"/>
    <x v="1"/>
    <s v="WL-YRL-07"/>
    <x v="0"/>
  </r>
  <r>
    <x v="7"/>
    <n v="-1"/>
    <x v="1"/>
    <x v="1"/>
    <d v="2023-04-17T00:00:00"/>
    <x v="434"/>
    <s v="AD"/>
    <x v="12"/>
    <x v="3"/>
    <x v="2"/>
    <s v="CLICC EE AD2 Unit 107"/>
    <x v="0"/>
  </r>
  <r>
    <x v="7"/>
    <n v="-1"/>
    <x v="1"/>
    <x v="1"/>
    <d v="2023-04-17T00:00:00"/>
    <x v="435"/>
    <s v="CBK"/>
    <x v="7"/>
    <x v="2"/>
    <x v="2"/>
    <m/>
    <x v="0"/>
  </r>
  <r>
    <x v="7"/>
    <n v="-1"/>
    <x v="9"/>
    <x v="0"/>
    <d v="2023-01-30T00:00:00"/>
    <x v="436"/>
    <s v="CLICC-ML"/>
    <x v="8"/>
    <x v="2"/>
    <x v="1"/>
    <s v="ITS MacBook 143"/>
    <x v="0"/>
  </r>
  <r>
    <x v="7"/>
    <n v="-1"/>
    <x v="2"/>
    <x v="1"/>
    <d v="2023-01-17T00:00:00"/>
    <x v="437"/>
    <s v="OMNI"/>
    <x v="5"/>
    <x v="1"/>
    <x v="3"/>
    <s v="OMN-MUS-04"/>
    <x v="0"/>
  </r>
  <r>
    <x v="7"/>
    <n v="-1"/>
    <x v="3"/>
    <x v="2"/>
    <d v="2023-01-17T00:00:00"/>
    <x v="438"/>
    <s v="OMNI"/>
    <x v="5"/>
    <x v="1"/>
    <x v="3"/>
    <s v="OMN-MUS-09"/>
    <x v="0"/>
  </r>
  <r>
    <x v="7"/>
    <n v="-1"/>
    <x v="3"/>
    <x v="2"/>
    <d v="2023-01-24T00:00:00"/>
    <x v="378"/>
    <s v="CBK"/>
    <x v="7"/>
    <x v="2"/>
    <x v="3"/>
    <s v="CBK-MUS-08"/>
    <x v="0"/>
  </r>
  <r>
    <x v="7"/>
    <n v="-1"/>
    <x v="5"/>
    <x v="2"/>
    <d v="2023-01-17T00:00:00"/>
    <x v="371"/>
    <s v="ANDROID"/>
    <x v="16"/>
    <x v="1"/>
    <x v="3"/>
    <s v="AND-MUS-02"/>
    <x v="0"/>
  </r>
  <r>
    <x v="7"/>
    <n v="-1"/>
    <x v="5"/>
    <x v="2"/>
    <d v="2023-01-17T00:00:00"/>
    <x v="32"/>
    <s v="CALC"/>
    <x v="11"/>
    <x v="0"/>
    <x v="1"/>
    <s v="CAL-POW-06"/>
    <x v="0"/>
  </r>
  <r>
    <x v="7"/>
    <n v="-1"/>
    <x v="5"/>
    <x v="2"/>
    <d v="2023-01-17T00:00:00"/>
    <x v="373"/>
    <s v="HDMIC"/>
    <x v="13"/>
    <x v="4"/>
    <x v="1"/>
    <s v="HDMC-YRL-15"/>
    <x v="0"/>
  </r>
  <r>
    <x v="7"/>
    <n v="-1"/>
    <x v="5"/>
    <x v="2"/>
    <d v="2023-01-17T00:00:00"/>
    <x v="439"/>
    <s v="HDST"/>
    <x v="0"/>
    <x v="0"/>
    <x v="2"/>
    <s v="HDS-BOE-03"/>
    <x v="0"/>
  </r>
  <r>
    <x v="7"/>
    <n v="-1"/>
    <x v="5"/>
    <x v="2"/>
    <d v="2023-01-17T00:00:00"/>
    <x v="427"/>
    <s v="HPUSBC"/>
    <x v="14"/>
    <x v="1"/>
    <x v="2"/>
    <s v="HPUS-BOE-02"/>
    <x v="0"/>
  </r>
  <r>
    <x v="7"/>
    <n v="-1"/>
    <x v="5"/>
    <x v="2"/>
    <d v="2023-01-17T00:00:00"/>
    <x v="440"/>
    <s v="IPHONE"/>
    <x v="1"/>
    <x v="1"/>
    <x v="3"/>
    <s v="IPH-MUS-04"/>
    <x v="0"/>
  </r>
  <r>
    <x v="7"/>
    <n v="-1"/>
    <x v="5"/>
    <x v="2"/>
    <d v="2023-01-17T00:00:00"/>
    <x v="304"/>
    <s v="IPHONE"/>
    <x v="1"/>
    <x v="1"/>
    <x v="2"/>
    <s v="IPH-BOE-04"/>
    <x v="0"/>
  </r>
  <r>
    <x v="7"/>
    <n v="-1"/>
    <x v="5"/>
    <x v="2"/>
    <d v="2023-01-17T00:00:00"/>
    <x v="5"/>
    <s v="IPHONE"/>
    <x v="1"/>
    <x v="1"/>
    <x v="1"/>
    <s v="IPH-YRL-01"/>
    <x v="0"/>
  </r>
  <r>
    <x v="7"/>
    <n v="-1"/>
    <x v="5"/>
    <x v="2"/>
    <d v="2023-01-17T00:00:00"/>
    <x v="441"/>
    <s v="IPHONE"/>
    <x v="1"/>
    <x v="1"/>
    <x v="1"/>
    <s v="IPH-YRL-06"/>
    <x v="0"/>
  </r>
  <r>
    <x v="7"/>
    <n v="-1"/>
    <x v="5"/>
    <x v="2"/>
    <d v="2023-01-17T00:00:00"/>
    <x v="132"/>
    <s v="IPHONE"/>
    <x v="1"/>
    <x v="1"/>
    <x v="1"/>
    <s v="IPH-YRL-07"/>
    <x v="0"/>
  </r>
  <r>
    <x v="7"/>
    <n v="-1"/>
    <x v="5"/>
    <x v="2"/>
    <d v="2023-01-17T00:00:00"/>
    <x v="238"/>
    <s v="IPHONE"/>
    <x v="1"/>
    <x v="1"/>
    <x v="1"/>
    <s v="IPH-YRL-08"/>
    <x v="0"/>
  </r>
  <r>
    <x v="7"/>
    <n v="-1"/>
    <x v="5"/>
    <x v="2"/>
    <d v="2023-01-17T00:00:00"/>
    <x v="35"/>
    <s v="IPHONE"/>
    <x v="1"/>
    <x v="1"/>
    <x v="1"/>
    <s v="IPH-YRL-10"/>
    <x v="0"/>
  </r>
  <r>
    <x v="7"/>
    <n v="-1"/>
    <x v="5"/>
    <x v="2"/>
    <d v="2023-01-17T00:00:00"/>
    <x v="442"/>
    <s v="IPHONE"/>
    <x v="1"/>
    <x v="1"/>
    <x v="1"/>
    <s v="IPH-YRL-13"/>
    <x v="0"/>
  </r>
  <r>
    <x v="7"/>
    <n v="-1"/>
    <x v="5"/>
    <x v="2"/>
    <d v="2023-01-17T00:00:00"/>
    <x v="29"/>
    <s v="IPHONE"/>
    <x v="1"/>
    <x v="1"/>
    <x v="1"/>
    <s v="IPH-POW-02"/>
    <x v="0"/>
  </r>
  <r>
    <x v="7"/>
    <n v="-1"/>
    <x v="5"/>
    <x v="2"/>
    <d v="2023-01-17T00:00:00"/>
    <x v="239"/>
    <s v="IPHONE"/>
    <x v="1"/>
    <x v="1"/>
    <x v="1"/>
    <s v="IPH-POW-08"/>
    <x v="0"/>
  </r>
  <r>
    <x v="7"/>
    <n v="-1"/>
    <x v="5"/>
    <x v="2"/>
    <d v="2023-01-17T00:00:00"/>
    <x v="6"/>
    <s v="IPHONE"/>
    <x v="1"/>
    <x v="1"/>
    <x v="1"/>
    <s v="IPH-POW-10"/>
    <x v="0"/>
  </r>
  <r>
    <x v="7"/>
    <n v="-1"/>
    <x v="5"/>
    <x v="2"/>
    <d v="2023-01-17T00:00:00"/>
    <x v="134"/>
    <s v="IPHONE"/>
    <x v="1"/>
    <x v="1"/>
    <x v="1"/>
    <m/>
    <x v="0"/>
  </r>
  <r>
    <x v="7"/>
    <n v="-1"/>
    <x v="5"/>
    <x v="2"/>
    <d v="2023-01-17T00:00:00"/>
    <x v="443"/>
    <s v="MACCHRG"/>
    <x v="3"/>
    <x v="1"/>
    <x v="1"/>
    <s v="MAGT-POW-04"/>
    <x v="0"/>
  </r>
  <r>
    <x v="7"/>
    <n v="-1"/>
    <x v="5"/>
    <x v="2"/>
    <d v="2023-01-17T00:00:00"/>
    <x v="307"/>
    <s v="MACUSBC"/>
    <x v="4"/>
    <x v="1"/>
    <x v="3"/>
    <m/>
    <x v="0"/>
  </r>
  <r>
    <x v="7"/>
    <n v="-1"/>
    <x v="5"/>
    <x v="2"/>
    <d v="2023-01-17T00:00:00"/>
    <x v="303"/>
    <s v="MACUSBC"/>
    <x v="4"/>
    <x v="1"/>
    <x v="1"/>
    <s v="USBC-YRL-01"/>
    <x v="0"/>
  </r>
  <r>
    <x v="7"/>
    <n v="-1"/>
    <x v="5"/>
    <x v="2"/>
    <d v="2023-01-17T00:00:00"/>
    <x v="243"/>
    <s v="MACUSBC"/>
    <x v="4"/>
    <x v="1"/>
    <x v="1"/>
    <s v="USBC-YRL-03"/>
    <x v="0"/>
  </r>
  <r>
    <x v="7"/>
    <n v="-1"/>
    <x v="5"/>
    <x v="2"/>
    <d v="2023-01-17T00:00:00"/>
    <x v="225"/>
    <s v="MACUSBC"/>
    <x v="4"/>
    <x v="1"/>
    <x v="4"/>
    <s v="USBC-LOC-01"/>
    <x v="0"/>
  </r>
  <r>
    <x v="7"/>
    <n v="-1"/>
    <x v="5"/>
    <x v="2"/>
    <d v="2023-01-17T00:00:00"/>
    <x v="39"/>
    <s v="MACUSBC"/>
    <x v="4"/>
    <x v="1"/>
    <x v="1"/>
    <s v="USBC-POW-02"/>
    <x v="0"/>
  </r>
  <r>
    <x v="7"/>
    <n v="-1"/>
    <x v="5"/>
    <x v="2"/>
    <d v="2023-01-17T00:00:00"/>
    <x v="110"/>
    <s v="MACUSBC"/>
    <x v="4"/>
    <x v="1"/>
    <x v="1"/>
    <s v="USBC-POW-03"/>
    <x v="0"/>
  </r>
  <r>
    <x v="7"/>
    <n v="-1"/>
    <x v="5"/>
    <x v="2"/>
    <d v="2023-01-17T00:00:00"/>
    <x v="444"/>
    <s v="MACUSBC"/>
    <x v="4"/>
    <x v="1"/>
    <x v="1"/>
    <s v="USBC-POW-06"/>
    <x v="0"/>
  </r>
  <r>
    <x v="7"/>
    <n v="-1"/>
    <x v="5"/>
    <x v="2"/>
    <d v="2023-01-17T00:00:00"/>
    <x v="11"/>
    <s v="MACUSBC"/>
    <x v="4"/>
    <x v="1"/>
    <x v="1"/>
    <s v="USBC-POW-07"/>
    <x v="0"/>
  </r>
  <r>
    <x v="7"/>
    <n v="-1"/>
    <x v="5"/>
    <x v="2"/>
    <d v="2023-01-17T00:00:00"/>
    <x v="12"/>
    <s v="MACUSBC"/>
    <x v="4"/>
    <x v="1"/>
    <x v="1"/>
    <s v="USBC-POW-08"/>
    <x v="0"/>
  </r>
  <r>
    <x v="7"/>
    <n v="-1"/>
    <x v="5"/>
    <x v="2"/>
    <d v="2023-01-17T00:00:00"/>
    <x v="445"/>
    <s v="OMNI"/>
    <x v="5"/>
    <x v="1"/>
    <x v="2"/>
    <s v="OMN-BOE-01"/>
    <x v="0"/>
  </r>
  <r>
    <x v="7"/>
    <n v="-1"/>
    <x v="5"/>
    <x v="2"/>
    <d v="2023-01-17T00:00:00"/>
    <x v="248"/>
    <s v="OMNI"/>
    <x v="5"/>
    <x v="1"/>
    <x v="3"/>
    <s v="OMN-MUS-05"/>
    <x v="0"/>
  </r>
  <r>
    <x v="7"/>
    <n v="-1"/>
    <x v="5"/>
    <x v="2"/>
    <d v="2023-01-17T00:00:00"/>
    <x v="446"/>
    <s v="OMNI"/>
    <x v="5"/>
    <x v="1"/>
    <x v="3"/>
    <s v="OMN-MUS-08"/>
    <x v="0"/>
  </r>
  <r>
    <x v="7"/>
    <n v="-1"/>
    <x v="5"/>
    <x v="2"/>
    <d v="2023-01-17T00:00:00"/>
    <x v="447"/>
    <s v="SUP"/>
    <x v="20"/>
    <x v="0"/>
    <x v="3"/>
    <s v="MUS-SUP-01"/>
    <x v="0"/>
  </r>
  <r>
    <x v="7"/>
    <n v="-1"/>
    <x v="5"/>
    <x v="2"/>
    <d v="2023-01-17T00:00:00"/>
    <x v="448"/>
    <s v="SUP"/>
    <x v="20"/>
    <x v="0"/>
    <x v="3"/>
    <m/>
    <x v="0"/>
  </r>
  <r>
    <x v="7"/>
    <n v="-1"/>
    <x v="5"/>
    <x v="2"/>
    <d v="2023-01-17T00:00:00"/>
    <x v="430"/>
    <s v="UVGA"/>
    <x v="18"/>
    <x v="4"/>
    <x v="1"/>
    <m/>
    <x v="0"/>
  </r>
  <r>
    <x v="7"/>
    <n v="-1"/>
    <x v="5"/>
    <x v="2"/>
    <d v="2023-01-17T00:00:00"/>
    <x v="449"/>
    <s v="VGA"/>
    <x v="21"/>
    <x v="4"/>
    <x v="1"/>
    <s v="VGAA-POW-09"/>
    <x v="0"/>
  </r>
  <r>
    <x v="7"/>
    <n v="-1"/>
    <x v="5"/>
    <x v="2"/>
    <d v="2023-01-17T00:00:00"/>
    <x v="309"/>
    <s v="WALLADPT"/>
    <x v="6"/>
    <x v="1"/>
    <x v="2"/>
    <s v="ADP-BOE-07"/>
    <x v="0"/>
  </r>
  <r>
    <x v="7"/>
    <n v="-1"/>
    <x v="5"/>
    <x v="2"/>
    <d v="2023-01-17T00:00:00"/>
    <x v="14"/>
    <s v="WALLADPT"/>
    <x v="6"/>
    <x v="1"/>
    <x v="1"/>
    <s v="ADP-POW-01"/>
    <x v="0"/>
  </r>
  <r>
    <x v="7"/>
    <n v="-1"/>
    <x v="5"/>
    <x v="2"/>
    <d v="2023-01-17T00:00:00"/>
    <x v="450"/>
    <s v="WALLADPT"/>
    <x v="6"/>
    <x v="1"/>
    <x v="1"/>
    <m/>
    <x v="0"/>
  </r>
  <r>
    <x v="7"/>
    <n v="-1"/>
    <x v="5"/>
    <x v="2"/>
    <d v="2023-01-17T00:00:00"/>
    <x v="451"/>
    <s v="WALLADPT"/>
    <x v="6"/>
    <x v="1"/>
    <x v="1"/>
    <m/>
    <x v="0"/>
  </r>
  <r>
    <x v="7"/>
    <n v="-1"/>
    <x v="5"/>
    <x v="2"/>
    <d v="2023-01-17T00:00:00"/>
    <x v="452"/>
    <s v="WALLADPT"/>
    <x v="6"/>
    <x v="1"/>
    <x v="1"/>
    <m/>
    <x v="0"/>
  </r>
  <r>
    <x v="7"/>
    <n v="-1"/>
    <x v="5"/>
    <x v="2"/>
    <d v="2023-01-17T00:00:00"/>
    <x v="250"/>
    <s v="WALLADPT"/>
    <x v="6"/>
    <x v="1"/>
    <x v="1"/>
    <m/>
    <x v="0"/>
  </r>
  <r>
    <x v="7"/>
    <n v="-1"/>
    <x v="5"/>
    <x v="2"/>
    <d v="2023-01-17T00:00:00"/>
    <x v="41"/>
    <s v="WALLADPT"/>
    <x v="6"/>
    <x v="1"/>
    <x v="1"/>
    <m/>
    <x v="0"/>
  </r>
  <r>
    <x v="7"/>
    <n v="-1"/>
    <x v="5"/>
    <x v="2"/>
    <d v="2023-01-17T00:00:00"/>
    <x v="43"/>
    <s v="WALLADPT"/>
    <x v="6"/>
    <x v="1"/>
    <x v="1"/>
    <m/>
    <x v="0"/>
  </r>
  <r>
    <x v="7"/>
    <n v="-1"/>
    <x v="5"/>
    <x v="2"/>
    <d v="2023-01-17T00:00:00"/>
    <x v="140"/>
    <s v="WALLADPT"/>
    <x v="6"/>
    <x v="1"/>
    <x v="1"/>
    <m/>
    <x v="0"/>
  </r>
  <r>
    <x v="7"/>
    <n v="-1"/>
    <x v="5"/>
    <x v="2"/>
    <d v="2023-01-24T00:00:00"/>
    <x v="28"/>
    <s v="CBK"/>
    <x v="7"/>
    <x v="2"/>
    <x v="3"/>
    <s v="CBK-MUS-04"/>
    <x v="0"/>
  </r>
  <r>
    <x v="7"/>
    <n v="-1"/>
    <x v="5"/>
    <x v="2"/>
    <d v="2023-01-24T00:00:00"/>
    <x v="453"/>
    <s v="CBK"/>
    <x v="7"/>
    <x v="2"/>
    <x v="1"/>
    <s v="CBCR-30"/>
    <x v="0"/>
  </r>
  <r>
    <x v="7"/>
    <n v="-1"/>
    <x v="5"/>
    <x v="2"/>
    <d v="2023-01-24T00:00:00"/>
    <x v="454"/>
    <s v="CBK"/>
    <x v="7"/>
    <x v="2"/>
    <x v="4"/>
    <s v="CLTL-10"/>
    <x v="0"/>
  </r>
  <r>
    <x v="7"/>
    <n v="-1"/>
    <x v="5"/>
    <x v="2"/>
    <d v="2023-01-24T00:00:00"/>
    <x v="455"/>
    <s v="CBK"/>
    <x v="7"/>
    <x v="2"/>
    <x v="4"/>
    <s v="CL-BOE-05"/>
    <x v="0"/>
  </r>
  <r>
    <x v="7"/>
    <n v="-1"/>
    <x v="5"/>
    <x v="2"/>
    <d v="2023-01-24T00:00:00"/>
    <x v="226"/>
    <s v="CBK"/>
    <x v="7"/>
    <x v="2"/>
    <x v="0"/>
    <s v="CBK-BIO-10"/>
    <x v="0"/>
  </r>
  <r>
    <x v="7"/>
    <n v="-1"/>
    <x v="5"/>
    <x v="2"/>
    <d v="2023-01-24T00:00:00"/>
    <x v="456"/>
    <s v="CBK"/>
    <x v="7"/>
    <x v="2"/>
    <x v="2"/>
    <s v="CBK-BOE-04"/>
    <x v="0"/>
  </r>
  <r>
    <x v="7"/>
    <n v="-1"/>
    <x v="5"/>
    <x v="2"/>
    <d v="2023-01-24T00:00:00"/>
    <x v="380"/>
    <s v="CBK"/>
    <x v="7"/>
    <x v="2"/>
    <x v="2"/>
    <s v="CBK-BOE-08"/>
    <x v="0"/>
  </r>
  <r>
    <x v="7"/>
    <n v="-1"/>
    <x v="5"/>
    <x v="2"/>
    <d v="2023-01-24T00:00:00"/>
    <x v="457"/>
    <s v="CBK"/>
    <x v="7"/>
    <x v="2"/>
    <x v="1"/>
    <s v="CBK-CLICC-46"/>
    <x v="0"/>
  </r>
  <r>
    <x v="7"/>
    <n v="-1"/>
    <x v="5"/>
    <x v="2"/>
    <d v="2023-01-24T00:00:00"/>
    <x v="458"/>
    <s v="CBK"/>
    <x v="7"/>
    <x v="2"/>
    <x v="1"/>
    <s v="CBK-CLICC-157"/>
    <x v="0"/>
  </r>
  <r>
    <x v="7"/>
    <n v="-1"/>
    <x v="5"/>
    <x v="2"/>
    <d v="2023-01-24T00:00:00"/>
    <x v="459"/>
    <s v="HP"/>
    <x v="10"/>
    <x v="2"/>
    <x v="1"/>
    <s v="WL-BCR-06"/>
    <x v="0"/>
  </r>
  <r>
    <x v="7"/>
    <n v="-1"/>
    <x v="5"/>
    <x v="2"/>
    <d v="2023-01-24T00:00:00"/>
    <x v="460"/>
    <s v="HP"/>
    <x v="10"/>
    <x v="2"/>
    <x v="1"/>
    <s v="WL-SEL-12"/>
    <x v="0"/>
  </r>
  <r>
    <x v="7"/>
    <n v="-1"/>
    <x v="5"/>
    <x v="2"/>
    <d v="2023-01-24T00:00:00"/>
    <x v="23"/>
    <s v="HP"/>
    <x v="10"/>
    <x v="2"/>
    <x v="1"/>
    <s v="WL-POW-09"/>
    <x v="0"/>
  </r>
  <r>
    <x v="7"/>
    <n v="-1"/>
    <x v="5"/>
    <x v="2"/>
    <d v="2023-01-24T00:00:00"/>
    <x v="461"/>
    <s v="HP"/>
    <x v="10"/>
    <x v="2"/>
    <x v="1"/>
    <s v="WL-PC2-21"/>
    <x v="0"/>
  </r>
  <r>
    <x v="7"/>
    <n v="-1"/>
    <x v="5"/>
    <x v="2"/>
    <d v="2023-01-24T00:00:00"/>
    <x v="462"/>
    <s v="HP"/>
    <x v="10"/>
    <x v="2"/>
    <x v="1"/>
    <s v="WL-LAB-07"/>
    <x v="0"/>
  </r>
  <r>
    <x v="7"/>
    <n v="-1"/>
    <x v="5"/>
    <x v="2"/>
    <d v="2023-01-27T00:00:00"/>
    <x v="463"/>
    <s v="CLICC-ML"/>
    <x v="8"/>
    <x v="2"/>
    <x v="1"/>
    <s v="ITS MacBook 50"/>
    <x v="0"/>
  </r>
  <r>
    <x v="7"/>
    <n v="-1"/>
    <x v="5"/>
    <x v="2"/>
    <d v="2023-01-27T00:00:00"/>
    <x v="464"/>
    <s v="HP"/>
    <x v="10"/>
    <x v="2"/>
    <x v="1"/>
    <s v="WL-LAB-08"/>
    <x v="0"/>
  </r>
  <r>
    <x v="7"/>
    <n v="-1"/>
    <x v="5"/>
    <x v="2"/>
    <d v="2023-01-30T00:00:00"/>
    <x v="465"/>
    <s v="CBK"/>
    <x v="7"/>
    <x v="2"/>
    <x v="1"/>
    <s v="CBK-CLICC-52"/>
    <x v="0"/>
  </r>
  <r>
    <x v="7"/>
    <n v="-1"/>
    <x v="5"/>
    <x v="2"/>
    <d v="2023-01-30T00:00:00"/>
    <x v="466"/>
    <s v="CLICC-ML"/>
    <x v="8"/>
    <x v="2"/>
    <x v="1"/>
    <s v="ITS MacBook 101"/>
    <x v="0"/>
  </r>
  <r>
    <x v="7"/>
    <n v="-1"/>
    <x v="5"/>
    <x v="2"/>
    <d v="2023-01-30T00:00:00"/>
    <x v="467"/>
    <s v="HP"/>
    <x v="10"/>
    <x v="2"/>
    <x v="1"/>
    <s v="WL-BCR-16"/>
    <x v="0"/>
  </r>
  <r>
    <x v="7"/>
    <n v="-1"/>
    <x v="5"/>
    <x v="2"/>
    <d v="2023-01-31T00:00:00"/>
    <x v="310"/>
    <s v="CBK"/>
    <x v="7"/>
    <x v="2"/>
    <x v="1"/>
    <s v="CYRL-09"/>
    <x v="0"/>
  </r>
  <r>
    <x v="7"/>
    <n v="-1"/>
    <x v="5"/>
    <x v="2"/>
    <d v="2023-01-31T00:00:00"/>
    <x v="313"/>
    <s v="CBK"/>
    <x v="7"/>
    <x v="2"/>
    <x v="1"/>
    <s v="CBK-CLICC-143"/>
    <x v="0"/>
  </r>
  <r>
    <x v="7"/>
    <n v="-1"/>
    <x v="5"/>
    <x v="2"/>
    <d v="2023-01-31T00:00:00"/>
    <x v="468"/>
    <s v="CLICC-ML"/>
    <x v="8"/>
    <x v="2"/>
    <x v="1"/>
    <s v="ITS MacBook 112"/>
    <x v="0"/>
  </r>
  <r>
    <x v="7"/>
    <n v="-1"/>
    <x v="5"/>
    <x v="2"/>
    <d v="2023-01-31T00:00:00"/>
    <x v="469"/>
    <s v="CLICC-ML"/>
    <x v="8"/>
    <x v="2"/>
    <x v="1"/>
    <s v="ITS MacBook 20"/>
    <x v="0"/>
  </r>
  <r>
    <x v="7"/>
    <n v="-1"/>
    <x v="5"/>
    <x v="2"/>
    <d v="2023-01-31T00:00:00"/>
    <x v="470"/>
    <s v="CLICC-MM"/>
    <x v="9"/>
    <x v="2"/>
    <x v="1"/>
    <m/>
    <x v="0"/>
  </r>
  <r>
    <x v="7"/>
    <n v="-1"/>
    <x v="5"/>
    <x v="2"/>
    <d v="2023-01-31T00:00:00"/>
    <x v="471"/>
    <s v="HP"/>
    <x v="10"/>
    <x v="2"/>
    <x v="1"/>
    <s v="WL-RC2-16"/>
    <x v="0"/>
  </r>
  <r>
    <x v="7"/>
    <n v="-1"/>
    <x v="5"/>
    <x v="2"/>
    <d v="2023-01-31T00:00:00"/>
    <x v="472"/>
    <s v="HP"/>
    <x v="10"/>
    <x v="2"/>
    <x v="1"/>
    <s v="WL-LTL-05"/>
    <x v="0"/>
  </r>
  <r>
    <x v="7"/>
    <n v="-1"/>
    <x v="5"/>
    <x v="2"/>
    <d v="2023-02-01T00:00:00"/>
    <x v="473"/>
    <s v="CLICC-MM"/>
    <x v="9"/>
    <x v="2"/>
    <x v="1"/>
    <m/>
    <x v="0"/>
  </r>
  <r>
    <x v="7"/>
    <n v="-1"/>
    <x v="5"/>
    <x v="2"/>
    <d v="2023-03-24T00:00:00"/>
    <x v="474"/>
    <s v="HP"/>
    <x v="10"/>
    <x v="2"/>
    <x v="1"/>
    <s v="W-POW-15"/>
    <x v="0"/>
  </r>
  <r>
    <x v="7"/>
    <n v="-1"/>
    <x v="5"/>
    <x v="2"/>
    <d v="2023-03-24T00:00:00"/>
    <x v="475"/>
    <s v="HP"/>
    <x v="10"/>
    <x v="2"/>
    <x v="1"/>
    <s v="WL-PC2-01"/>
    <x v="0"/>
  </r>
  <r>
    <x v="7"/>
    <n v="-1"/>
    <x v="5"/>
    <x v="2"/>
    <d v="2023-04-17T00:00:00"/>
    <x v="335"/>
    <s v="AD"/>
    <x v="12"/>
    <x v="3"/>
    <x v="2"/>
    <s v="CLICC EE AD2 Unit 7"/>
    <x v="0"/>
  </r>
  <r>
    <x v="7"/>
    <n v="-1"/>
    <x v="5"/>
    <x v="2"/>
    <d v="2023-04-17T00:00:00"/>
    <x v="476"/>
    <s v="AD"/>
    <x v="12"/>
    <x v="3"/>
    <x v="2"/>
    <s v="CLICC EE AD2 Unit 35"/>
    <x v="0"/>
  </r>
  <r>
    <x v="7"/>
    <n v="-1"/>
    <x v="5"/>
    <x v="2"/>
    <d v="2023-04-17T00:00:00"/>
    <x v="477"/>
    <s v="AD"/>
    <x v="12"/>
    <x v="3"/>
    <x v="2"/>
    <s v="CLICC EE AD2 Unit 64"/>
    <x v="0"/>
  </r>
  <r>
    <x v="7"/>
    <n v="5557534260006530"/>
    <x v="5"/>
    <x v="2"/>
    <d v="2023-04-17T00:00:00"/>
    <x v="423"/>
    <s v="AD"/>
    <x v="12"/>
    <x v="3"/>
    <x v="2"/>
    <s v="CLICC EE AD2 Unit 251"/>
    <x v="0"/>
  </r>
  <r>
    <x v="7"/>
    <n v="5560086380006530"/>
    <x v="5"/>
    <x v="2"/>
    <d v="2023-01-17T00:00:00"/>
    <x v="111"/>
    <s v="MACUSBC"/>
    <x v="4"/>
    <x v="1"/>
    <x v="1"/>
    <m/>
    <x v="0"/>
  </r>
  <r>
    <x v="7"/>
    <n v="5561843740006530"/>
    <x v="5"/>
    <x v="2"/>
    <d v="2023-04-17T00:00:00"/>
    <x v="478"/>
    <s v="AD"/>
    <x v="12"/>
    <x v="3"/>
    <x v="2"/>
    <s v="CLICC EE AD2 Unit 250"/>
    <x v="0"/>
  </r>
  <r>
    <x v="7"/>
    <n v="5565916140006530"/>
    <x v="5"/>
    <x v="2"/>
    <d v="2023-04-17T00:00:00"/>
    <x v="479"/>
    <s v="AD"/>
    <x v="12"/>
    <x v="3"/>
    <x v="2"/>
    <s v="CLICC EE AD2 Unit 136"/>
    <x v="0"/>
  </r>
  <r>
    <x v="7"/>
    <n v="5569730910006530"/>
    <x v="5"/>
    <x v="2"/>
    <d v="2023-04-17T00:00:00"/>
    <x v="480"/>
    <s v="AD"/>
    <x v="12"/>
    <x v="3"/>
    <x v="2"/>
    <s v="CLICC EE AD2 Unit 29"/>
    <x v="0"/>
  </r>
  <r>
    <x v="7"/>
    <n v="6200940810006530"/>
    <x v="5"/>
    <x v="2"/>
    <d v="2023-04-17T00:00:00"/>
    <x v="481"/>
    <s v="AD"/>
    <x v="12"/>
    <x v="3"/>
    <x v="2"/>
    <s v="CLICC EE AD2 Unit 169"/>
    <x v="0"/>
  </r>
  <r>
    <x v="8"/>
    <n v="-1"/>
    <x v="0"/>
    <x v="0"/>
    <d v="2023-01-18T00:00:00"/>
    <x v="373"/>
    <s v="HDMIC"/>
    <x v="13"/>
    <x v="4"/>
    <x v="1"/>
    <s v="HDMC-YRL-15"/>
    <x v="0"/>
  </r>
  <r>
    <x v="8"/>
    <n v="-1"/>
    <x v="0"/>
    <x v="0"/>
    <d v="2023-01-18T00:00:00"/>
    <x v="108"/>
    <s v="IPHONE"/>
    <x v="1"/>
    <x v="1"/>
    <x v="0"/>
    <s v="IPH-BIO-02"/>
    <x v="0"/>
  </r>
  <r>
    <x v="8"/>
    <n v="-1"/>
    <x v="0"/>
    <x v="0"/>
    <d v="2023-01-18T00:00:00"/>
    <x v="482"/>
    <s v="UHDMI"/>
    <x v="15"/>
    <x v="4"/>
    <x v="1"/>
    <m/>
    <x v="0"/>
  </r>
  <r>
    <x v="8"/>
    <n v="-1"/>
    <x v="0"/>
    <x v="0"/>
    <d v="2023-01-18T00:00:00"/>
    <x v="483"/>
    <s v="WALLADPT"/>
    <x v="6"/>
    <x v="1"/>
    <x v="0"/>
    <s v="ADP-BIO-06"/>
    <x v="0"/>
  </r>
  <r>
    <x v="8"/>
    <n v="-1"/>
    <x v="1"/>
    <x v="1"/>
    <d v="2023-01-18T00:00:00"/>
    <x v="484"/>
    <s v="HDST"/>
    <x v="0"/>
    <x v="0"/>
    <x v="1"/>
    <s v="HDS-POW-02"/>
    <x v="0"/>
  </r>
  <r>
    <x v="8"/>
    <n v="-1"/>
    <x v="1"/>
    <x v="1"/>
    <d v="2023-01-18T00:00:00"/>
    <x v="3"/>
    <s v="HDST"/>
    <x v="0"/>
    <x v="0"/>
    <x v="1"/>
    <s v="HDS-POW-06"/>
    <x v="0"/>
  </r>
  <r>
    <x v="8"/>
    <n v="-1"/>
    <x v="1"/>
    <x v="1"/>
    <d v="2023-01-18T00:00:00"/>
    <x v="427"/>
    <s v="HPUSBC"/>
    <x v="14"/>
    <x v="1"/>
    <x v="2"/>
    <s v="HPUS-BOE-02"/>
    <x v="0"/>
  </r>
  <r>
    <x v="8"/>
    <n v="-1"/>
    <x v="1"/>
    <x v="1"/>
    <d v="2023-01-18T00:00:00"/>
    <x v="485"/>
    <s v="IPADK"/>
    <x v="9"/>
    <x v="2"/>
    <x v="1"/>
    <s v="CLICC iPad Pro Keyboard 229"/>
    <x v="0"/>
  </r>
  <r>
    <x v="8"/>
    <n v="-1"/>
    <x v="1"/>
    <x v="1"/>
    <d v="2023-01-18T00:00:00"/>
    <x v="106"/>
    <s v="IPHONE"/>
    <x v="1"/>
    <x v="1"/>
    <x v="2"/>
    <s v="IPH-BOE-05"/>
    <x v="0"/>
  </r>
  <r>
    <x v="8"/>
    <n v="-1"/>
    <x v="1"/>
    <x v="1"/>
    <d v="2023-01-18T00:00:00"/>
    <x v="107"/>
    <s v="IPHONE"/>
    <x v="1"/>
    <x v="1"/>
    <x v="0"/>
    <s v="IPH-BIO-01"/>
    <x v="0"/>
  </r>
  <r>
    <x v="8"/>
    <n v="-1"/>
    <x v="1"/>
    <x v="1"/>
    <d v="2023-01-18T00:00:00"/>
    <x v="428"/>
    <s v="MACCHRG"/>
    <x v="3"/>
    <x v="1"/>
    <x v="0"/>
    <s v="MAGT-BIO-06"/>
    <x v="0"/>
  </r>
  <r>
    <x v="8"/>
    <n v="-1"/>
    <x v="1"/>
    <x v="1"/>
    <d v="2023-01-18T00:00:00"/>
    <x v="39"/>
    <s v="MACUSBC"/>
    <x v="4"/>
    <x v="1"/>
    <x v="1"/>
    <s v="USBC-POW-02"/>
    <x v="0"/>
  </r>
  <r>
    <x v="8"/>
    <n v="-1"/>
    <x v="1"/>
    <x v="1"/>
    <d v="2023-01-18T00:00:00"/>
    <x v="110"/>
    <s v="MACUSBC"/>
    <x v="4"/>
    <x v="1"/>
    <x v="1"/>
    <s v="USBC-POW-03"/>
    <x v="0"/>
  </r>
  <r>
    <x v="8"/>
    <n v="-1"/>
    <x v="1"/>
    <x v="1"/>
    <d v="2023-01-18T00:00:00"/>
    <x v="430"/>
    <s v="UVGA"/>
    <x v="18"/>
    <x v="4"/>
    <x v="1"/>
    <m/>
    <x v="0"/>
  </r>
  <r>
    <x v="8"/>
    <n v="-1"/>
    <x v="1"/>
    <x v="1"/>
    <d v="2023-01-18T00:00:00"/>
    <x v="486"/>
    <s v="UVGA"/>
    <x v="18"/>
    <x v="4"/>
    <x v="1"/>
    <m/>
    <x v="0"/>
  </r>
  <r>
    <x v="8"/>
    <n v="-1"/>
    <x v="1"/>
    <x v="1"/>
    <d v="2023-01-18T00:00:00"/>
    <x v="113"/>
    <s v="WALLADPT"/>
    <x v="6"/>
    <x v="1"/>
    <x v="2"/>
    <s v="ADP-BOE-01"/>
    <x v="0"/>
  </r>
  <r>
    <x v="8"/>
    <n v="-1"/>
    <x v="1"/>
    <x v="1"/>
    <d v="2023-01-25T00:00:00"/>
    <x v="487"/>
    <s v="CBK"/>
    <x v="7"/>
    <x v="2"/>
    <x v="1"/>
    <s v="CBCR-24"/>
    <x v="0"/>
  </r>
  <r>
    <x v="8"/>
    <n v="-1"/>
    <x v="1"/>
    <x v="1"/>
    <d v="2023-01-25T00:00:00"/>
    <x v="488"/>
    <s v="HP"/>
    <x v="10"/>
    <x v="2"/>
    <x v="1"/>
    <s v="WL-BCR-19"/>
    <x v="0"/>
  </r>
  <r>
    <x v="8"/>
    <n v="-1"/>
    <x v="1"/>
    <x v="1"/>
    <d v="2023-01-25T00:00:00"/>
    <x v="420"/>
    <s v="HP"/>
    <x v="10"/>
    <x v="2"/>
    <x v="1"/>
    <s v="W-POW-17"/>
    <x v="0"/>
  </r>
  <r>
    <x v="8"/>
    <n v="-1"/>
    <x v="1"/>
    <x v="1"/>
    <d v="2023-01-25T00:00:00"/>
    <x v="489"/>
    <s v="HP"/>
    <x v="10"/>
    <x v="2"/>
    <x v="1"/>
    <s v="WL-PC2-11"/>
    <x v="0"/>
  </r>
  <r>
    <x v="8"/>
    <n v="-1"/>
    <x v="1"/>
    <x v="1"/>
    <d v="2023-01-25T00:00:00"/>
    <x v="490"/>
    <s v="HP"/>
    <x v="10"/>
    <x v="2"/>
    <x v="1"/>
    <s v="WL-PC2-29"/>
    <x v="0"/>
  </r>
  <r>
    <x v="8"/>
    <n v="-1"/>
    <x v="1"/>
    <x v="1"/>
    <d v="2023-02-01T00:00:00"/>
    <x v="491"/>
    <s v="HP"/>
    <x v="10"/>
    <x v="2"/>
    <x v="1"/>
    <s v="WL-LAB-01"/>
    <x v="0"/>
  </r>
  <r>
    <x v="8"/>
    <n v="-1"/>
    <x v="1"/>
    <x v="1"/>
    <d v="2023-03-24T00:00:00"/>
    <x v="492"/>
    <s v="CLICC-MM"/>
    <x v="9"/>
    <x v="2"/>
    <x v="1"/>
    <s v="ITS iPad 227"/>
    <x v="0"/>
  </r>
  <r>
    <x v="8"/>
    <n v="-1"/>
    <x v="4"/>
    <x v="3"/>
    <d v="2023-01-31T00:00:00"/>
    <x v="493"/>
    <s v="HP"/>
    <x v="10"/>
    <x v="2"/>
    <x v="1"/>
    <s v="WL-BIO-07"/>
    <x v="0"/>
  </r>
  <r>
    <x v="8"/>
    <n v="-1"/>
    <x v="5"/>
    <x v="2"/>
    <d v="2023-01-18T00:00:00"/>
    <x v="372"/>
    <s v="ANKER"/>
    <x v="19"/>
    <x v="1"/>
    <x v="1"/>
    <m/>
    <x v="0"/>
  </r>
  <r>
    <x v="8"/>
    <n v="-1"/>
    <x v="5"/>
    <x v="2"/>
    <d v="2023-01-18T00:00:00"/>
    <x v="494"/>
    <s v="BOEIPHONE"/>
    <x v="1"/>
    <x v="1"/>
    <x v="2"/>
    <s v="BOE-IPHONE-04"/>
    <x v="0"/>
  </r>
  <r>
    <x v="8"/>
    <n v="-1"/>
    <x v="5"/>
    <x v="2"/>
    <d v="2023-01-18T00:00:00"/>
    <x v="439"/>
    <s v="HDST"/>
    <x v="0"/>
    <x v="0"/>
    <x v="2"/>
    <s v="HDS-BOE-03"/>
    <x v="0"/>
  </r>
  <r>
    <x v="8"/>
    <n v="-1"/>
    <x v="5"/>
    <x v="2"/>
    <d v="2023-01-18T00:00:00"/>
    <x v="2"/>
    <s v="HDST"/>
    <x v="0"/>
    <x v="0"/>
    <x v="1"/>
    <s v="HDS-POW-04"/>
    <x v="0"/>
  </r>
  <r>
    <x v="8"/>
    <n v="-1"/>
    <x v="5"/>
    <x v="2"/>
    <d v="2023-01-18T00:00:00"/>
    <x v="223"/>
    <s v="HDST"/>
    <x v="0"/>
    <x v="0"/>
    <x v="1"/>
    <m/>
    <x v="0"/>
  </r>
  <r>
    <x v="8"/>
    <n v="-1"/>
    <x v="5"/>
    <x v="2"/>
    <d v="2023-01-18T00:00:00"/>
    <x v="129"/>
    <s v="HPUSBC"/>
    <x v="14"/>
    <x v="1"/>
    <x v="2"/>
    <s v="HPUS-BOE-04"/>
    <x v="0"/>
  </r>
  <r>
    <x v="8"/>
    <n v="-1"/>
    <x v="5"/>
    <x v="2"/>
    <d v="2023-01-18T00:00:00"/>
    <x v="224"/>
    <s v="HPUSBC"/>
    <x v="14"/>
    <x v="1"/>
    <x v="2"/>
    <s v="HPUS-BOE-05"/>
    <x v="0"/>
  </r>
  <r>
    <x v="8"/>
    <n v="-1"/>
    <x v="5"/>
    <x v="2"/>
    <d v="2023-01-18T00:00:00"/>
    <x v="236"/>
    <s v="HPUSBC"/>
    <x v="14"/>
    <x v="1"/>
    <x v="2"/>
    <m/>
    <x v="0"/>
  </r>
  <r>
    <x v="8"/>
    <n v="-1"/>
    <x v="5"/>
    <x v="2"/>
    <d v="2023-01-18T00:00:00"/>
    <x v="360"/>
    <s v="HPUSBC"/>
    <x v="14"/>
    <x v="1"/>
    <x v="2"/>
    <m/>
    <x v="0"/>
  </r>
  <r>
    <x v="8"/>
    <n v="-1"/>
    <x v="5"/>
    <x v="2"/>
    <d v="2023-01-18T00:00:00"/>
    <x v="495"/>
    <s v="IPHONE"/>
    <x v="1"/>
    <x v="1"/>
    <x v="3"/>
    <s v="IPH-MUS-02"/>
    <x v="0"/>
  </r>
  <r>
    <x v="8"/>
    <n v="-1"/>
    <x v="5"/>
    <x v="2"/>
    <d v="2023-01-18T00:00:00"/>
    <x v="304"/>
    <s v="IPHONE"/>
    <x v="1"/>
    <x v="1"/>
    <x v="2"/>
    <s v="IPH-BOE-04"/>
    <x v="0"/>
  </r>
  <r>
    <x v="8"/>
    <n v="-1"/>
    <x v="5"/>
    <x v="2"/>
    <d v="2023-01-18T00:00:00"/>
    <x v="106"/>
    <s v="IPHONE"/>
    <x v="1"/>
    <x v="1"/>
    <x v="2"/>
    <s v="IPH-BOE-05"/>
    <x v="0"/>
  </r>
  <r>
    <x v="8"/>
    <n v="-1"/>
    <x v="5"/>
    <x v="2"/>
    <d v="2023-01-18T00:00:00"/>
    <x v="132"/>
    <s v="IPHONE"/>
    <x v="1"/>
    <x v="1"/>
    <x v="1"/>
    <s v="IPH-YRL-07"/>
    <x v="0"/>
  </r>
  <r>
    <x v="8"/>
    <n v="-1"/>
    <x v="5"/>
    <x v="2"/>
    <d v="2023-01-18T00:00:00"/>
    <x v="238"/>
    <s v="IPHONE"/>
    <x v="1"/>
    <x v="1"/>
    <x v="1"/>
    <s v="IPH-YRL-08"/>
    <x v="0"/>
  </r>
  <r>
    <x v="8"/>
    <n v="-1"/>
    <x v="5"/>
    <x v="2"/>
    <d v="2023-01-18T00:00:00"/>
    <x v="35"/>
    <s v="IPHONE"/>
    <x v="1"/>
    <x v="1"/>
    <x v="1"/>
    <s v="IPH-YRL-10"/>
    <x v="0"/>
  </r>
  <r>
    <x v="8"/>
    <n v="-1"/>
    <x v="5"/>
    <x v="2"/>
    <d v="2023-01-18T00:00:00"/>
    <x v="442"/>
    <s v="IPHONE"/>
    <x v="1"/>
    <x v="1"/>
    <x v="1"/>
    <s v="IPH-YRL-13"/>
    <x v="0"/>
  </r>
  <r>
    <x v="8"/>
    <n v="-1"/>
    <x v="5"/>
    <x v="2"/>
    <d v="2023-01-18T00:00:00"/>
    <x v="374"/>
    <s v="IPHONE"/>
    <x v="1"/>
    <x v="1"/>
    <x v="4"/>
    <s v="IPH-LOC-04"/>
    <x v="0"/>
  </r>
  <r>
    <x v="8"/>
    <n v="-1"/>
    <x v="5"/>
    <x v="2"/>
    <d v="2023-01-18T00:00:00"/>
    <x v="29"/>
    <s v="IPHONE"/>
    <x v="1"/>
    <x v="1"/>
    <x v="1"/>
    <s v="IPH-POW-02"/>
    <x v="0"/>
  </r>
  <r>
    <x v="8"/>
    <n v="-1"/>
    <x v="5"/>
    <x v="2"/>
    <d v="2023-01-18T00:00:00"/>
    <x v="239"/>
    <s v="IPHONE"/>
    <x v="1"/>
    <x v="1"/>
    <x v="1"/>
    <s v="IPH-POW-08"/>
    <x v="0"/>
  </r>
  <r>
    <x v="8"/>
    <n v="-1"/>
    <x v="5"/>
    <x v="2"/>
    <d v="2023-01-18T00:00:00"/>
    <x v="37"/>
    <s v="IPHONE"/>
    <x v="1"/>
    <x v="1"/>
    <x v="1"/>
    <m/>
    <x v="0"/>
  </r>
  <r>
    <x v="8"/>
    <n v="-1"/>
    <x v="5"/>
    <x v="2"/>
    <d v="2023-01-18T00:00:00"/>
    <x v="303"/>
    <s v="MACUSBC"/>
    <x v="4"/>
    <x v="1"/>
    <x v="1"/>
    <s v="USBC-YRL-01"/>
    <x v="0"/>
  </r>
  <r>
    <x v="8"/>
    <n v="-1"/>
    <x v="5"/>
    <x v="2"/>
    <d v="2023-01-18T00:00:00"/>
    <x v="243"/>
    <s v="MACUSBC"/>
    <x v="4"/>
    <x v="1"/>
    <x v="1"/>
    <s v="USBC-YRL-03"/>
    <x v="0"/>
  </r>
  <r>
    <x v="8"/>
    <n v="-1"/>
    <x v="5"/>
    <x v="2"/>
    <d v="2023-01-18T00:00:00"/>
    <x v="141"/>
    <s v="MACUSBC"/>
    <x v="4"/>
    <x v="1"/>
    <x v="1"/>
    <s v="USBC-YRL-05"/>
    <x v="0"/>
  </r>
  <r>
    <x v="8"/>
    <n v="-1"/>
    <x v="5"/>
    <x v="2"/>
    <d v="2023-01-18T00:00:00"/>
    <x v="39"/>
    <s v="MACUSBC"/>
    <x v="4"/>
    <x v="1"/>
    <x v="1"/>
    <s v="USBC-POW-02"/>
    <x v="0"/>
  </r>
  <r>
    <x v="8"/>
    <n v="-1"/>
    <x v="5"/>
    <x v="2"/>
    <d v="2023-01-18T00:00:00"/>
    <x v="444"/>
    <s v="MACUSBC"/>
    <x v="4"/>
    <x v="1"/>
    <x v="1"/>
    <s v="USBC-POW-06"/>
    <x v="0"/>
  </r>
  <r>
    <x v="8"/>
    <n v="-1"/>
    <x v="5"/>
    <x v="2"/>
    <d v="2023-01-18T00:00:00"/>
    <x v="11"/>
    <s v="MACUSBC"/>
    <x v="4"/>
    <x v="1"/>
    <x v="1"/>
    <s v="USBC-POW-07"/>
    <x v="0"/>
  </r>
  <r>
    <x v="8"/>
    <n v="-1"/>
    <x v="5"/>
    <x v="2"/>
    <d v="2023-01-18T00:00:00"/>
    <x v="12"/>
    <s v="MACUSBC"/>
    <x v="4"/>
    <x v="1"/>
    <x v="1"/>
    <s v="USBC-POW-08"/>
    <x v="0"/>
  </r>
  <r>
    <x v="8"/>
    <n v="-1"/>
    <x v="5"/>
    <x v="2"/>
    <d v="2023-01-18T00:00:00"/>
    <x v="40"/>
    <s v="MACUSBC"/>
    <x v="4"/>
    <x v="1"/>
    <x v="1"/>
    <s v="USBC-POW-10"/>
    <x v="0"/>
  </r>
  <r>
    <x v="8"/>
    <n v="-1"/>
    <x v="5"/>
    <x v="2"/>
    <d v="2023-01-18T00:00:00"/>
    <x v="445"/>
    <s v="OMNI"/>
    <x v="5"/>
    <x v="1"/>
    <x v="2"/>
    <s v="OMN-BOE-01"/>
    <x v="0"/>
  </r>
  <r>
    <x v="8"/>
    <n v="-1"/>
    <x v="5"/>
    <x v="2"/>
    <d v="2023-01-18T00:00:00"/>
    <x v="496"/>
    <s v="OMNI"/>
    <x v="5"/>
    <x v="1"/>
    <x v="2"/>
    <s v="OMN-BOE-03"/>
    <x v="0"/>
  </r>
  <r>
    <x v="8"/>
    <n v="-1"/>
    <x v="5"/>
    <x v="2"/>
    <d v="2023-01-18T00:00:00"/>
    <x v="248"/>
    <s v="OMNI"/>
    <x v="5"/>
    <x v="1"/>
    <x v="3"/>
    <s v="OMN-MUS-05"/>
    <x v="0"/>
  </r>
  <r>
    <x v="8"/>
    <n v="-1"/>
    <x v="5"/>
    <x v="2"/>
    <d v="2023-01-18T00:00:00"/>
    <x v="438"/>
    <s v="OMNI"/>
    <x v="5"/>
    <x v="1"/>
    <x v="3"/>
    <s v="OMN-MUS-09"/>
    <x v="0"/>
  </r>
  <r>
    <x v="8"/>
    <n v="-1"/>
    <x v="5"/>
    <x v="2"/>
    <d v="2023-01-18T00:00:00"/>
    <x v="497"/>
    <s v="OMNI"/>
    <x v="5"/>
    <x v="1"/>
    <x v="1"/>
    <m/>
    <x v="0"/>
  </r>
  <r>
    <x v="8"/>
    <n v="-1"/>
    <x v="5"/>
    <x v="2"/>
    <d v="2023-01-18T00:00:00"/>
    <x v="429"/>
    <s v="UVGA"/>
    <x v="18"/>
    <x v="4"/>
    <x v="1"/>
    <m/>
    <x v="0"/>
  </r>
  <r>
    <x v="8"/>
    <n v="-1"/>
    <x v="5"/>
    <x v="2"/>
    <d v="2023-01-18T00:00:00"/>
    <x v="498"/>
    <s v="VGA"/>
    <x v="21"/>
    <x v="4"/>
    <x v="1"/>
    <s v="VGAA-POW-05"/>
    <x v="0"/>
  </r>
  <r>
    <x v="8"/>
    <n v="-1"/>
    <x v="5"/>
    <x v="2"/>
    <d v="2023-01-18T00:00:00"/>
    <x v="499"/>
    <s v="VGAC"/>
    <x v="21"/>
    <x v="4"/>
    <x v="1"/>
    <s v="VGAC-YRL-08"/>
    <x v="0"/>
  </r>
  <r>
    <x v="8"/>
    <n v="-1"/>
    <x v="5"/>
    <x v="2"/>
    <d v="2023-01-18T00:00:00"/>
    <x v="113"/>
    <s v="WALLADPT"/>
    <x v="6"/>
    <x v="1"/>
    <x v="2"/>
    <s v="ADP-BOE-01"/>
    <x v="0"/>
  </r>
  <r>
    <x v="8"/>
    <n v="-1"/>
    <x v="5"/>
    <x v="2"/>
    <d v="2023-01-18T00:00:00"/>
    <x v="138"/>
    <s v="WALLADPT"/>
    <x v="6"/>
    <x v="1"/>
    <x v="2"/>
    <s v="ADP-BOE-03"/>
    <x v="0"/>
  </r>
  <r>
    <x v="8"/>
    <n v="-1"/>
    <x v="5"/>
    <x v="2"/>
    <d v="2023-01-18T00:00:00"/>
    <x v="309"/>
    <s v="WALLADPT"/>
    <x v="6"/>
    <x v="1"/>
    <x v="2"/>
    <s v="ADP-BOE-07"/>
    <x v="0"/>
  </r>
  <r>
    <x v="8"/>
    <n v="-1"/>
    <x v="5"/>
    <x v="2"/>
    <d v="2023-01-18T00:00:00"/>
    <x v="14"/>
    <s v="WALLADPT"/>
    <x v="6"/>
    <x v="1"/>
    <x v="1"/>
    <s v="ADP-POW-01"/>
    <x v="0"/>
  </r>
  <r>
    <x v="8"/>
    <n v="-1"/>
    <x v="5"/>
    <x v="2"/>
    <d v="2023-01-18T00:00:00"/>
    <x v="450"/>
    <s v="WALLADPT"/>
    <x v="6"/>
    <x v="1"/>
    <x v="1"/>
    <m/>
    <x v="0"/>
  </r>
  <r>
    <x v="8"/>
    <n v="-1"/>
    <x v="5"/>
    <x v="2"/>
    <d v="2023-01-18T00:00:00"/>
    <x v="451"/>
    <s v="WALLADPT"/>
    <x v="6"/>
    <x v="1"/>
    <x v="1"/>
    <m/>
    <x v="0"/>
  </r>
  <r>
    <x v="8"/>
    <n v="-1"/>
    <x v="5"/>
    <x v="2"/>
    <d v="2023-01-18T00:00:00"/>
    <x v="250"/>
    <s v="WALLADPT"/>
    <x v="6"/>
    <x v="1"/>
    <x v="1"/>
    <m/>
    <x v="0"/>
  </r>
  <r>
    <x v="8"/>
    <n v="-1"/>
    <x v="5"/>
    <x v="2"/>
    <d v="2023-01-18T00:00:00"/>
    <x v="41"/>
    <s v="WALLADPT"/>
    <x v="6"/>
    <x v="1"/>
    <x v="1"/>
    <m/>
    <x v="0"/>
  </r>
  <r>
    <x v="8"/>
    <n v="-1"/>
    <x v="5"/>
    <x v="2"/>
    <d v="2023-01-18T00:00:00"/>
    <x v="30"/>
    <s v="WALLADPT"/>
    <x v="6"/>
    <x v="1"/>
    <x v="1"/>
    <m/>
    <x v="0"/>
  </r>
  <r>
    <x v="8"/>
    <n v="-1"/>
    <x v="5"/>
    <x v="2"/>
    <d v="2023-01-18T00:00:00"/>
    <x v="42"/>
    <s v="WALLADPT"/>
    <x v="6"/>
    <x v="1"/>
    <x v="1"/>
    <m/>
    <x v="0"/>
  </r>
  <r>
    <x v="8"/>
    <n v="-1"/>
    <x v="5"/>
    <x v="2"/>
    <d v="2023-01-18T00:00:00"/>
    <x v="43"/>
    <s v="WALLADPT"/>
    <x v="6"/>
    <x v="1"/>
    <x v="1"/>
    <m/>
    <x v="0"/>
  </r>
  <r>
    <x v="8"/>
    <n v="-1"/>
    <x v="5"/>
    <x v="2"/>
    <d v="2023-01-25T00:00:00"/>
    <x v="500"/>
    <s v="CBK"/>
    <x v="7"/>
    <x v="2"/>
    <x v="4"/>
    <s v="CPOW-18"/>
    <x v="0"/>
  </r>
  <r>
    <x v="8"/>
    <n v="-1"/>
    <x v="5"/>
    <x v="2"/>
    <d v="2023-01-25T00:00:00"/>
    <x v="226"/>
    <s v="CBK"/>
    <x v="7"/>
    <x v="2"/>
    <x v="0"/>
    <s v="CBK-BIO-10"/>
    <x v="0"/>
  </r>
  <r>
    <x v="8"/>
    <n v="-1"/>
    <x v="5"/>
    <x v="2"/>
    <d v="2023-01-25T00:00:00"/>
    <x v="144"/>
    <s v="CBK"/>
    <x v="7"/>
    <x v="2"/>
    <x v="1"/>
    <s v="CBK-CLICC-71"/>
    <x v="0"/>
  </r>
  <r>
    <x v="8"/>
    <n v="-1"/>
    <x v="5"/>
    <x v="2"/>
    <d v="2023-01-25T00:00:00"/>
    <x v="501"/>
    <s v="CBK"/>
    <x v="7"/>
    <x v="2"/>
    <x v="1"/>
    <s v="CBK-CLICC-117"/>
    <x v="0"/>
  </r>
  <r>
    <x v="8"/>
    <n v="-1"/>
    <x v="5"/>
    <x v="2"/>
    <d v="2023-01-25T00:00:00"/>
    <x v="502"/>
    <s v="FAC"/>
    <x v="9"/>
    <x v="2"/>
    <x v="1"/>
    <s v="ITS MacBook 96"/>
    <x v="0"/>
  </r>
  <r>
    <x v="8"/>
    <n v="-1"/>
    <x v="5"/>
    <x v="2"/>
    <d v="2023-01-25T00:00:00"/>
    <x v="503"/>
    <s v="HP"/>
    <x v="10"/>
    <x v="2"/>
    <x v="1"/>
    <s v="WL-BIO-01"/>
    <x v="0"/>
  </r>
  <r>
    <x v="8"/>
    <n v="-1"/>
    <x v="5"/>
    <x v="2"/>
    <d v="2023-01-25T00:00:00"/>
    <x v="504"/>
    <s v="HP"/>
    <x v="10"/>
    <x v="2"/>
    <x v="1"/>
    <s v="WL-YRL-01"/>
    <x v="0"/>
  </r>
  <r>
    <x v="8"/>
    <n v="-1"/>
    <x v="5"/>
    <x v="2"/>
    <d v="2023-02-01T00:00:00"/>
    <x v="505"/>
    <s v="CBK"/>
    <x v="7"/>
    <x v="2"/>
    <x v="1"/>
    <s v="CPOW-25"/>
    <x v="0"/>
  </r>
  <r>
    <x v="8"/>
    <n v="-1"/>
    <x v="5"/>
    <x v="2"/>
    <d v="2023-02-01T00:00:00"/>
    <x v="506"/>
    <s v="CBK"/>
    <x v="7"/>
    <x v="2"/>
    <x v="1"/>
    <s v="CBK-CLICC-164"/>
    <x v="0"/>
  </r>
  <r>
    <x v="8"/>
    <n v="-1"/>
    <x v="5"/>
    <x v="2"/>
    <d v="2023-02-01T00:00:00"/>
    <x v="154"/>
    <s v="HP"/>
    <x v="10"/>
    <x v="2"/>
    <x v="1"/>
    <s v="WL-BIO-09"/>
    <x v="0"/>
  </r>
  <r>
    <x v="8"/>
    <n v="-1"/>
    <x v="5"/>
    <x v="2"/>
    <d v="2023-02-01T00:00:00"/>
    <x v="507"/>
    <s v="HP"/>
    <x v="10"/>
    <x v="2"/>
    <x v="1"/>
    <s v="WL-SEL-08"/>
    <x v="0"/>
  </r>
  <r>
    <x v="8"/>
    <n v="-1"/>
    <x v="5"/>
    <x v="2"/>
    <d v="2023-02-01T00:00:00"/>
    <x v="508"/>
    <s v="HP"/>
    <x v="10"/>
    <x v="2"/>
    <x v="1"/>
    <s v="WL-SEL-10"/>
    <x v="0"/>
  </r>
  <r>
    <x v="8"/>
    <n v="-1"/>
    <x v="5"/>
    <x v="2"/>
    <d v="2023-02-01T00:00:00"/>
    <x v="509"/>
    <s v="HP"/>
    <x v="10"/>
    <x v="2"/>
    <x v="1"/>
    <s v="WL-YRL-02"/>
    <x v="0"/>
  </r>
  <r>
    <x v="8"/>
    <n v="-1"/>
    <x v="5"/>
    <x v="2"/>
    <d v="2023-02-01T00:00:00"/>
    <x v="510"/>
    <s v="HP"/>
    <x v="10"/>
    <x v="2"/>
    <x v="1"/>
    <s v="WL-YRL-16"/>
    <x v="0"/>
  </r>
  <r>
    <x v="8"/>
    <n v="-1"/>
    <x v="5"/>
    <x v="2"/>
    <d v="2023-02-01T00:00:00"/>
    <x v="511"/>
    <s v="HP"/>
    <x v="10"/>
    <x v="2"/>
    <x v="1"/>
    <s v="WL-PC2-03"/>
    <x v="0"/>
  </r>
  <r>
    <x v="8"/>
    <n v="-1"/>
    <x v="5"/>
    <x v="2"/>
    <d v="2023-02-01T00:00:00"/>
    <x v="512"/>
    <s v="HP"/>
    <x v="10"/>
    <x v="2"/>
    <x v="1"/>
    <s v="WL-LAB-04"/>
    <x v="0"/>
  </r>
  <r>
    <x v="8"/>
    <n v="-1"/>
    <x v="5"/>
    <x v="2"/>
    <d v="2023-02-01T00:00:00"/>
    <x v="513"/>
    <s v="IPADK"/>
    <x v="9"/>
    <x v="2"/>
    <x v="1"/>
    <s v="CLICC iPad Pro Keyboard 233"/>
    <x v="0"/>
  </r>
  <r>
    <x v="8"/>
    <n v="-1"/>
    <x v="5"/>
    <x v="2"/>
    <d v="2023-04-18T00:00:00"/>
    <x v="514"/>
    <s v="AD"/>
    <x v="12"/>
    <x v="3"/>
    <x v="2"/>
    <m/>
    <x v="0"/>
  </r>
  <r>
    <x v="8"/>
    <n v="-1"/>
    <x v="5"/>
    <x v="2"/>
    <d v="2023-04-18T00:00:00"/>
    <x v="515"/>
    <s v="AD"/>
    <x v="12"/>
    <x v="3"/>
    <x v="2"/>
    <m/>
    <x v="0"/>
  </r>
  <r>
    <x v="8"/>
    <n v="5556688340006530"/>
    <x v="5"/>
    <x v="2"/>
    <d v="2023-04-18T00:00:00"/>
    <x v="516"/>
    <s v="AD"/>
    <x v="12"/>
    <x v="3"/>
    <x v="2"/>
    <s v="CLICC EE AD2 Unit 214"/>
    <x v="0"/>
  </r>
  <r>
    <x v="8"/>
    <n v="6201371180006530"/>
    <x v="5"/>
    <x v="2"/>
    <d v="2023-04-18T00:00:00"/>
    <x v="422"/>
    <s v="AD"/>
    <x v="12"/>
    <x v="3"/>
    <x v="2"/>
    <s v="CLICC EE AD2 Unit 207"/>
    <x v="0"/>
  </r>
  <r>
    <x v="8"/>
    <n v="6201467920006530"/>
    <x v="5"/>
    <x v="2"/>
    <d v="2023-02-01T00:00:00"/>
    <x v="517"/>
    <s v="IPADK"/>
    <x v="9"/>
    <x v="2"/>
    <x v="1"/>
    <s v="CLICC iPad Pro Keyboard 225"/>
    <x v="0"/>
  </r>
  <r>
    <x v="8"/>
    <n v="1.25050023500065E+16"/>
    <x v="5"/>
    <x v="2"/>
    <d v="2023-04-18T00:00:00"/>
    <x v="518"/>
    <s v="AD"/>
    <x v="12"/>
    <x v="3"/>
    <x v="2"/>
    <s v="CLICC EE AD2 Unit 232"/>
    <x v="0"/>
  </r>
  <r>
    <x v="9"/>
    <n v="-1"/>
    <x v="1"/>
    <x v="1"/>
    <d v="2023-01-19T00:00:00"/>
    <x v="484"/>
    <s v="HDST"/>
    <x v="0"/>
    <x v="0"/>
    <x v="1"/>
    <s v="HDS-POW-02"/>
    <x v="0"/>
  </r>
  <r>
    <x v="9"/>
    <n v="-1"/>
    <x v="1"/>
    <x v="1"/>
    <d v="2023-01-19T00:00:00"/>
    <x v="223"/>
    <s v="HDST"/>
    <x v="0"/>
    <x v="0"/>
    <x v="1"/>
    <m/>
    <x v="0"/>
  </r>
  <r>
    <x v="9"/>
    <n v="-1"/>
    <x v="1"/>
    <x v="1"/>
    <d v="2023-01-19T00:00:00"/>
    <x v="427"/>
    <s v="HPUSBC"/>
    <x v="14"/>
    <x v="1"/>
    <x v="2"/>
    <s v="HPUS-BOE-02"/>
    <x v="0"/>
  </r>
  <r>
    <x v="9"/>
    <n v="-1"/>
    <x v="1"/>
    <x v="1"/>
    <d v="2023-01-19T00:00:00"/>
    <x v="129"/>
    <s v="HPUSBC"/>
    <x v="14"/>
    <x v="1"/>
    <x v="2"/>
    <s v="HPUS-BOE-04"/>
    <x v="0"/>
  </r>
  <r>
    <x v="9"/>
    <n v="-1"/>
    <x v="1"/>
    <x v="1"/>
    <d v="2023-01-19T00:00:00"/>
    <x v="304"/>
    <s v="IPHONE"/>
    <x v="1"/>
    <x v="1"/>
    <x v="0"/>
    <s v="IPH-BOE-04"/>
    <x v="0"/>
  </r>
  <r>
    <x v="9"/>
    <n v="-1"/>
    <x v="1"/>
    <x v="1"/>
    <d v="2023-01-19T00:00:00"/>
    <x v="304"/>
    <s v="IPHONE"/>
    <x v="1"/>
    <x v="1"/>
    <x v="2"/>
    <s v="IPH-BOE-04"/>
    <x v="0"/>
  </r>
  <r>
    <x v="9"/>
    <n v="-1"/>
    <x v="1"/>
    <x v="1"/>
    <d v="2023-01-19T00:00:00"/>
    <x v="106"/>
    <s v="IPHONE"/>
    <x v="1"/>
    <x v="1"/>
    <x v="2"/>
    <s v="IPH-BOE-05"/>
    <x v="0"/>
  </r>
  <r>
    <x v="9"/>
    <n v="-1"/>
    <x v="1"/>
    <x v="1"/>
    <d v="2023-01-19T00:00:00"/>
    <x v="29"/>
    <s v="IPHONE"/>
    <x v="1"/>
    <x v="1"/>
    <x v="1"/>
    <s v="IPH-POW-02"/>
    <x v="0"/>
  </r>
  <r>
    <x v="9"/>
    <n v="-1"/>
    <x v="1"/>
    <x v="1"/>
    <d v="2023-01-19T00:00:00"/>
    <x v="107"/>
    <s v="IPHONE"/>
    <x v="1"/>
    <x v="1"/>
    <x v="0"/>
    <s v="IPH-BIO-01"/>
    <x v="0"/>
  </r>
  <r>
    <x v="9"/>
    <n v="-1"/>
    <x v="1"/>
    <x v="1"/>
    <d v="2023-01-19T00:00:00"/>
    <x v="428"/>
    <s v="MACCHRG"/>
    <x v="3"/>
    <x v="1"/>
    <x v="0"/>
    <s v="MAGT-BIO-06"/>
    <x v="0"/>
  </r>
  <r>
    <x v="9"/>
    <n v="-1"/>
    <x v="1"/>
    <x v="1"/>
    <d v="2023-01-19T00:00:00"/>
    <x v="12"/>
    <s v="MACUSBC"/>
    <x v="4"/>
    <x v="1"/>
    <x v="1"/>
    <s v="USBC-POW-08"/>
    <x v="0"/>
  </r>
  <r>
    <x v="9"/>
    <n v="-1"/>
    <x v="1"/>
    <x v="1"/>
    <d v="2023-01-19T00:00:00"/>
    <x v="292"/>
    <s v="UVGA"/>
    <x v="18"/>
    <x v="4"/>
    <x v="1"/>
    <m/>
    <x v="0"/>
  </r>
  <r>
    <x v="9"/>
    <n v="-1"/>
    <x v="1"/>
    <x v="1"/>
    <d v="2023-01-19T00:00:00"/>
    <x v="113"/>
    <s v="WALLADPT"/>
    <x v="6"/>
    <x v="1"/>
    <x v="2"/>
    <s v="ADP-BOE-01"/>
    <x v="0"/>
  </r>
  <r>
    <x v="9"/>
    <n v="-1"/>
    <x v="1"/>
    <x v="1"/>
    <d v="2023-01-19T00:00:00"/>
    <x v="309"/>
    <s v="WALLADPT"/>
    <x v="6"/>
    <x v="1"/>
    <x v="0"/>
    <s v="ADP-BOE-07"/>
    <x v="0"/>
  </r>
  <r>
    <x v="9"/>
    <n v="-1"/>
    <x v="1"/>
    <x v="1"/>
    <d v="2023-01-19T00:00:00"/>
    <x v="309"/>
    <s v="WALLADPT"/>
    <x v="6"/>
    <x v="1"/>
    <x v="2"/>
    <s v="ADP-BOE-07"/>
    <x v="0"/>
  </r>
  <r>
    <x v="9"/>
    <n v="-1"/>
    <x v="1"/>
    <x v="1"/>
    <d v="2023-01-19T00:00:00"/>
    <x v="431"/>
    <s v="WALLADPT"/>
    <x v="6"/>
    <x v="1"/>
    <x v="0"/>
    <s v="ADP-BIO-03"/>
    <x v="0"/>
  </r>
  <r>
    <x v="9"/>
    <n v="-1"/>
    <x v="1"/>
    <x v="1"/>
    <d v="2023-01-19T00:00:00"/>
    <x v="252"/>
    <s v="WALLADPT"/>
    <x v="6"/>
    <x v="1"/>
    <x v="1"/>
    <m/>
    <x v="0"/>
  </r>
  <r>
    <x v="9"/>
    <n v="-1"/>
    <x v="1"/>
    <x v="1"/>
    <d v="2023-01-26T00:00:00"/>
    <x v="114"/>
    <s v="CBK"/>
    <x v="7"/>
    <x v="2"/>
    <x v="0"/>
    <s v="CBK-BIO-07"/>
    <x v="0"/>
  </r>
  <r>
    <x v="9"/>
    <n v="-1"/>
    <x v="1"/>
    <x v="1"/>
    <d v="2023-01-26T00:00:00"/>
    <x v="363"/>
    <s v="CBK"/>
    <x v="7"/>
    <x v="2"/>
    <x v="0"/>
    <s v="CBK-BIO-14"/>
    <x v="0"/>
  </r>
  <r>
    <x v="9"/>
    <n v="-1"/>
    <x v="1"/>
    <x v="1"/>
    <d v="2023-01-26T00:00:00"/>
    <x v="519"/>
    <s v="CBK"/>
    <x v="7"/>
    <x v="2"/>
    <x v="5"/>
    <s v="CBK-GEO-09"/>
    <x v="0"/>
  </r>
  <r>
    <x v="9"/>
    <n v="-1"/>
    <x v="1"/>
    <x v="1"/>
    <d v="2023-01-26T00:00:00"/>
    <x v="72"/>
    <s v="CBK"/>
    <x v="7"/>
    <x v="2"/>
    <x v="4"/>
    <s v="CBK-CLICC-13"/>
    <x v="0"/>
  </r>
  <r>
    <x v="9"/>
    <n v="-1"/>
    <x v="1"/>
    <x v="1"/>
    <d v="2023-01-26T00:00:00"/>
    <x v="296"/>
    <s v="CLICC-MM"/>
    <x v="9"/>
    <x v="2"/>
    <x v="1"/>
    <s v="ITS iPad 291"/>
    <x v="0"/>
  </r>
  <r>
    <x v="9"/>
    <n v="-1"/>
    <x v="1"/>
    <x v="1"/>
    <d v="2023-01-30T00:00:00"/>
    <x v="520"/>
    <s v="CLICC-MM"/>
    <x v="9"/>
    <x v="2"/>
    <x v="1"/>
    <s v="ITS iPad 88"/>
    <x v="0"/>
  </r>
  <r>
    <x v="9"/>
    <n v="-1"/>
    <x v="1"/>
    <x v="1"/>
    <d v="2023-02-02T00:00:00"/>
    <x v="521"/>
    <s v="CLICC-ML"/>
    <x v="8"/>
    <x v="2"/>
    <x v="1"/>
    <s v="CLICC-ML-2091"/>
    <x v="0"/>
  </r>
  <r>
    <x v="9"/>
    <n v="-1"/>
    <x v="1"/>
    <x v="1"/>
    <d v="2023-02-02T00:00:00"/>
    <x v="522"/>
    <s v="CLICC-MM"/>
    <x v="9"/>
    <x v="2"/>
    <x v="1"/>
    <s v="ITS iPad 63"/>
    <x v="0"/>
  </r>
  <r>
    <x v="9"/>
    <n v="-1"/>
    <x v="1"/>
    <x v="1"/>
    <d v="2023-02-02T00:00:00"/>
    <x v="523"/>
    <s v="HP"/>
    <x v="10"/>
    <x v="2"/>
    <x v="1"/>
    <s v="WL-RC2-02"/>
    <x v="0"/>
  </r>
  <r>
    <x v="9"/>
    <n v="-1"/>
    <x v="1"/>
    <x v="1"/>
    <d v="2023-03-24T00:00:00"/>
    <x v="524"/>
    <s v="CLICC-MM"/>
    <x v="9"/>
    <x v="2"/>
    <x v="1"/>
    <s v="ITS iPad 262"/>
    <x v="0"/>
  </r>
  <r>
    <x v="9"/>
    <n v="-1"/>
    <x v="4"/>
    <x v="3"/>
    <d v="2023-02-02T00:00:00"/>
    <x v="228"/>
    <s v="HP"/>
    <x v="10"/>
    <x v="2"/>
    <x v="1"/>
    <s v="WL-BCR-17"/>
    <x v="0"/>
  </r>
  <r>
    <x v="9"/>
    <n v="-1"/>
    <x v="5"/>
    <x v="2"/>
    <d v="2023-01-19T00:00:00"/>
    <x v="525"/>
    <s v="ANKER"/>
    <x v="19"/>
    <x v="1"/>
    <x v="1"/>
    <m/>
    <x v="0"/>
  </r>
  <r>
    <x v="9"/>
    <n v="-1"/>
    <x v="5"/>
    <x v="2"/>
    <d v="2023-01-19T00:00:00"/>
    <x v="526"/>
    <s v="IPHONE"/>
    <x v="1"/>
    <x v="1"/>
    <x v="3"/>
    <m/>
    <x v="0"/>
  </r>
  <r>
    <x v="9"/>
    <n v="-1"/>
    <x v="5"/>
    <x v="2"/>
    <d v="2023-01-19T00:00:00"/>
    <x v="304"/>
    <s v="IPHONE"/>
    <x v="1"/>
    <x v="1"/>
    <x v="2"/>
    <s v="IPH-BOE-04"/>
    <x v="0"/>
  </r>
  <r>
    <x v="9"/>
    <n v="-1"/>
    <x v="5"/>
    <x v="2"/>
    <d v="2023-01-19T00:00:00"/>
    <x v="527"/>
    <s v="IPHONE"/>
    <x v="1"/>
    <x v="1"/>
    <x v="5"/>
    <s v="IPH-GEO-02"/>
    <x v="0"/>
  </r>
  <r>
    <x v="9"/>
    <n v="-1"/>
    <x v="5"/>
    <x v="2"/>
    <d v="2023-01-19T00:00:00"/>
    <x v="131"/>
    <s v="IPHONE"/>
    <x v="1"/>
    <x v="1"/>
    <x v="1"/>
    <s v="IPH-YRL-04"/>
    <x v="0"/>
  </r>
  <r>
    <x v="9"/>
    <n v="-1"/>
    <x v="5"/>
    <x v="2"/>
    <d v="2023-01-19T00:00:00"/>
    <x v="441"/>
    <s v="IPHONE"/>
    <x v="1"/>
    <x v="1"/>
    <x v="1"/>
    <s v="IPH-YRL-06"/>
    <x v="0"/>
  </r>
  <r>
    <x v="9"/>
    <n v="-1"/>
    <x v="5"/>
    <x v="2"/>
    <d v="2023-01-19T00:00:00"/>
    <x v="238"/>
    <s v="IPHONE"/>
    <x v="1"/>
    <x v="1"/>
    <x v="1"/>
    <s v="IPH-YRL-08"/>
    <x v="0"/>
  </r>
  <r>
    <x v="9"/>
    <n v="-1"/>
    <x v="5"/>
    <x v="2"/>
    <d v="2023-01-19T00:00:00"/>
    <x v="442"/>
    <s v="IPHONE"/>
    <x v="1"/>
    <x v="1"/>
    <x v="1"/>
    <s v="IPH-YRL-13"/>
    <x v="0"/>
  </r>
  <r>
    <x v="9"/>
    <n v="-1"/>
    <x v="5"/>
    <x v="2"/>
    <d v="2023-01-19T00:00:00"/>
    <x v="133"/>
    <s v="IPHONE"/>
    <x v="1"/>
    <x v="1"/>
    <x v="4"/>
    <m/>
    <x v="0"/>
  </r>
  <r>
    <x v="9"/>
    <n v="-1"/>
    <x v="5"/>
    <x v="2"/>
    <d v="2023-01-19T00:00:00"/>
    <x v="374"/>
    <s v="IPHONE"/>
    <x v="1"/>
    <x v="1"/>
    <x v="4"/>
    <s v="IPH-LOC-04"/>
    <x v="0"/>
  </r>
  <r>
    <x v="9"/>
    <n v="-1"/>
    <x v="5"/>
    <x v="2"/>
    <d v="2023-01-19T00:00:00"/>
    <x v="36"/>
    <s v="IPHONE"/>
    <x v="1"/>
    <x v="1"/>
    <x v="1"/>
    <s v="IPH-POW-04"/>
    <x v="0"/>
  </r>
  <r>
    <x v="9"/>
    <n v="-1"/>
    <x v="5"/>
    <x v="2"/>
    <d v="2023-01-19T00:00:00"/>
    <x v="239"/>
    <s v="IPHONE"/>
    <x v="1"/>
    <x v="1"/>
    <x v="1"/>
    <s v="IPH-POW-08"/>
    <x v="0"/>
  </r>
  <r>
    <x v="9"/>
    <n v="-1"/>
    <x v="5"/>
    <x v="2"/>
    <d v="2023-01-19T00:00:00"/>
    <x v="6"/>
    <s v="IPHONE"/>
    <x v="1"/>
    <x v="1"/>
    <x v="1"/>
    <s v="IPH-POW-10"/>
    <x v="0"/>
  </r>
  <r>
    <x v="9"/>
    <n v="-1"/>
    <x v="5"/>
    <x v="2"/>
    <d v="2023-01-19T00:00:00"/>
    <x v="37"/>
    <s v="IPHONE"/>
    <x v="1"/>
    <x v="1"/>
    <x v="1"/>
    <m/>
    <x v="0"/>
  </r>
  <r>
    <x v="9"/>
    <n v="-1"/>
    <x v="5"/>
    <x v="2"/>
    <d v="2023-01-19T00:00:00"/>
    <x v="528"/>
    <s v="MACCHRG"/>
    <x v="3"/>
    <x v="1"/>
    <x v="3"/>
    <s v="MAGT-MUS-06"/>
    <x v="0"/>
  </r>
  <r>
    <x v="9"/>
    <n v="-1"/>
    <x v="5"/>
    <x v="2"/>
    <d v="2023-01-19T00:00:00"/>
    <x v="109"/>
    <s v="MACUSBC"/>
    <x v="4"/>
    <x v="1"/>
    <x v="1"/>
    <s v="USBC-YRL-02"/>
    <x v="0"/>
  </r>
  <r>
    <x v="9"/>
    <n v="-1"/>
    <x v="5"/>
    <x v="2"/>
    <d v="2023-01-19T00:00:00"/>
    <x v="39"/>
    <s v="MACUSBC"/>
    <x v="4"/>
    <x v="1"/>
    <x v="1"/>
    <s v="USBC-POW-02"/>
    <x v="0"/>
  </r>
  <r>
    <x v="9"/>
    <n v="-1"/>
    <x v="5"/>
    <x v="2"/>
    <d v="2023-01-19T00:00:00"/>
    <x v="110"/>
    <s v="MACUSBC"/>
    <x v="4"/>
    <x v="1"/>
    <x v="1"/>
    <s v="USBC-POW-03"/>
    <x v="0"/>
  </r>
  <r>
    <x v="9"/>
    <n v="-1"/>
    <x v="5"/>
    <x v="2"/>
    <d v="2023-01-19T00:00:00"/>
    <x v="444"/>
    <s v="MACUSBC"/>
    <x v="4"/>
    <x v="1"/>
    <x v="1"/>
    <s v="USBC-POW-06"/>
    <x v="0"/>
  </r>
  <r>
    <x v="9"/>
    <n v="-1"/>
    <x v="5"/>
    <x v="2"/>
    <d v="2023-01-19T00:00:00"/>
    <x v="11"/>
    <s v="MACUSBC"/>
    <x v="4"/>
    <x v="1"/>
    <x v="1"/>
    <s v="USBC-POW-07"/>
    <x v="0"/>
  </r>
  <r>
    <x v="9"/>
    <n v="-1"/>
    <x v="5"/>
    <x v="2"/>
    <d v="2023-01-19T00:00:00"/>
    <x v="12"/>
    <s v="MACUSBC"/>
    <x v="4"/>
    <x v="1"/>
    <x v="1"/>
    <s v="USBC-POW-08"/>
    <x v="0"/>
  </r>
  <r>
    <x v="9"/>
    <n v="-1"/>
    <x v="5"/>
    <x v="2"/>
    <d v="2023-01-19T00:00:00"/>
    <x v="40"/>
    <s v="MACUSBC"/>
    <x v="4"/>
    <x v="1"/>
    <x v="1"/>
    <s v="USBC-POW-10"/>
    <x v="0"/>
  </r>
  <r>
    <x v="9"/>
    <n v="-1"/>
    <x v="5"/>
    <x v="2"/>
    <d v="2023-01-19T00:00:00"/>
    <x v="248"/>
    <s v="OMNI"/>
    <x v="5"/>
    <x v="1"/>
    <x v="3"/>
    <s v="OMN-MUS-05"/>
    <x v="0"/>
  </r>
  <r>
    <x v="9"/>
    <n v="-1"/>
    <x v="5"/>
    <x v="2"/>
    <d v="2023-01-19T00:00:00"/>
    <x v="529"/>
    <s v="OMNI"/>
    <x v="5"/>
    <x v="1"/>
    <x v="1"/>
    <s v="OMN-YRL-05"/>
    <x v="0"/>
  </r>
  <r>
    <x v="9"/>
    <n v="-1"/>
    <x v="5"/>
    <x v="2"/>
    <d v="2023-01-19T00:00:00"/>
    <x v="13"/>
    <s v="OMNI"/>
    <x v="5"/>
    <x v="1"/>
    <x v="1"/>
    <s v="OMN-YRL-09"/>
    <x v="0"/>
  </r>
  <r>
    <x v="9"/>
    <n v="-1"/>
    <x v="5"/>
    <x v="2"/>
    <d v="2023-01-19T00:00:00"/>
    <x v="291"/>
    <s v="UVGA"/>
    <x v="18"/>
    <x v="4"/>
    <x v="0"/>
    <s v="UVGA-BIO-01"/>
    <x v="0"/>
  </r>
  <r>
    <x v="9"/>
    <n v="-1"/>
    <x v="5"/>
    <x v="2"/>
    <d v="2023-01-19T00:00:00"/>
    <x v="292"/>
    <s v="UVGA"/>
    <x v="18"/>
    <x v="4"/>
    <x v="1"/>
    <m/>
    <x v="0"/>
  </r>
  <r>
    <x v="9"/>
    <n v="-1"/>
    <x v="5"/>
    <x v="2"/>
    <d v="2023-01-19T00:00:00"/>
    <x v="309"/>
    <s v="WALLADPT"/>
    <x v="6"/>
    <x v="1"/>
    <x v="2"/>
    <s v="ADP-BOE-07"/>
    <x v="0"/>
  </r>
  <r>
    <x v="9"/>
    <n v="-1"/>
    <x v="5"/>
    <x v="2"/>
    <d v="2023-01-19T00:00:00"/>
    <x v="450"/>
    <s v="WALLADPT"/>
    <x v="6"/>
    <x v="1"/>
    <x v="1"/>
    <m/>
    <x v="0"/>
  </r>
  <r>
    <x v="9"/>
    <n v="-1"/>
    <x v="5"/>
    <x v="2"/>
    <d v="2023-01-19T00:00:00"/>
    <x v="451"/>
    <s v="WALLADPT"/>
    <x v="6"/>
    <x v="1"/>
    <x v="1"/>
    <m/>
    <x v="0"/>
  </r>
  <r>
    <x v="9"/>
    <n v="-1"/>
    <x v="5"/>
    <x v="2"/>
    <d v="2023-01-19T00:00:00"/>
    <x v="530"/>
    <s v="WALLADPT"/>
    <x v="6"/>
    <x v="1"/>
    <x v="1"/>
    <m/>
    <x v="0"/>
  </r>
  <r>
    <x v="9"/>
    <n v="-1"/>
    <x v="5"/>
    <x v="2"/>
    <d v="2023-01-19T00:00:00"/>
    <x v="251"/>
    <s v="WALLADPT"/>
    <x v="6"/>
    <x v="1"/>
    <x v="1"/>
    <m/>
    <x v="0"/>
  </r>
  <r>
    <x v="9"/>
    <n v="-1"/>
    <x v="5"/>
    <x v="2"/>
    <d v="2023-01-19T00:00:00"/>
    <x v="30"/>
    <s v="WALLADPT"/>
    <x v="6"/>
    <x v="1"/>
    <x v="1"/>
    <m/>
    <x v="0"/>
  </r>
  <r>
    <x v="9"/>
    <n v="-1"/>
    <x v="5"/>
    <x v="2"/>
    <d v="2023-01-19T00:00:00"/>
    <x v="42"/>
    <s v="WALLADPT"/>
    <x v="6"/>
    <x v="1"/>
    <x v="1"/>
    <m/>
    <x v="0"/>
  </r>
  <r>
    <x v="9"/>
    <n v="-1"/>
    <x v="5"/>
    <x v="2"/>
    <d v="2023-01-19T00:00:00"/>
    <x v="43"/>
    <s v="WALLADPT"/>
    <x v="6"/>
    <x v="1"/>
    <x v="1"/>
    <m/>
    <x v="0"/>
  </r>
  <r>
    <x v="9"/>
    <n v="-1"/>
    <x v="5"/>
    <x v="2"/>
    <d v="2023-01-20T00:00:00"/>
    <x v="133"/>
    <s v="IPHONE"/>
    <x v="1"/>
    <x v="1"/>
    <x v="4"/>
    <m/>
    <x v="0"/>
  </r>
  <r>
    <x v="9"/>
    <n v="-1"/>
    <x v="5"/>
    <x v="2"/>
    <d v="2023-01-26T00:00:00"/>
    <x v="531"/>
    <s v="CBK"/>
    <x v="7"/>
    <x v="2"/>
    <x v="4"/>
    <s v="CPOW-01"/>
    <x v="0"/>
  </r>
  <r>
    <x v="9"/>
    <n v="-1"/>
    <x v="5"/>
    <x v="2"/>
    <d v="2023-01-26T00:00:00"/>
    <x v="532"/>
    <s v="CBK"/>
    <x v="7"/>
    <x v="2"/>
    <x v="4"/>
    <s v="CPOW-11"/>
    <x v="0"/>
  </r>
  <r>
    <x v="9"/>
    <n v="-1"/>
    <x v="5"/>
    <x v="2"/>
    <d v="2023-01-26T00:00:00"/>
    <x v="156"/>
    <s v="CBK"/>
    <x v="7"/>
    <x v="2"/>
    <x v="4"/>
    <s v="CBK-CLICC-04"/>
    <x v="0"/>
  </r>
  <r>
    <x v="9"/>
    <n v="-1"/>
    <x v="5"/>
    <x v="2"/>
    <d v="2023-01-26T00:00:00"/>
    <x v="44"/>
    <s v="CBK"/>
    <x v="7"/>
    <x v="2"/>
    <x v="4"/>
    <s v="CBK-CLICC-132"/>
    <x v="0"/>
  </r>
  <r>
    <x v="9"/>
    <n v="-1"/>
    <x v="5"/>
    <x v="2"/>
    <d v="2023-01-26T00:00:00"/>
    <x v="533"/>
    <s v="CLICC-ML"/>
    <x v="8"/>
    <x v="2"/>
    <x v="1"/>
    <s v="ITS MacBook 115"/>
    <x v="0"/>
  </r>
  <r>
    <x v="9"/>
    <n v="-1"/>
    <x v="5"/>
    <x v="2"/>
    <d v="2023-01-26T00:00:00"/>
    <x v="316"/>
    <s v="CLICC-ML"/>
    <x v="8"/>
    <x v="2"/>
    <x v="1"/>
    <s v="ITS MacBook 113"/>
    <x v="0"/>
  </r>
  <r>
    <x v="9"/>
    <n v="-1"/>
    <x v="5"/>
    <x v="2"/>
    <d v="2023-01-26T00:00:00"/>
    <x v="534"/>
    <s v="CLICC-ML"/>
    <x v="8"/>
    <x v="2"/>
    <x v="1"/>
    <s v="CLICC-ML-2041"/>
    <x v="0"/>
  </r>
  <r>
    <x v="9"/>
    <n v="-1"/>
    <x v="5"/>
    <x v="2"/>
    <d v="2023-01-26T00:00:00"/>
    <x v="535"/>
    <s v="HP"/>
    <x v="10"/>
    <x v="2"/>
    <x v="1"/>
    <s v="WL-SEL-03"/>
    <x v="0"/>
  </r>
  <r>
    <x v="9"/>
    <n v="-1"/>
    <x v="5"/>
    <x v="2"/>
    <d v="2023-01-26T00:00:00"/>
    <x v="536"/>
    <s v="HP"/>
    <x v="10"/>
    <x v="2"/>
    <x v="1"/>
    <s v="WL-YRL-14"/>
    <x v="0"/>
  </r>
  <r>
    <x v="9"/>
    <n v="-1"/>
    <x v="5"/>
    <x v="2"/>
    <d v="2023-01-31T00:00:00"/>
    <x v="537"/>
    <s v="HP"/>
    <x v="10"/>
    <x v="2"/>
    <x v="1"/>
    <s v="WL-PC2-28"/>
    <x v="0"/>
  </r>
  <r>
    <x v="9"/>
    <n v="-1"/>
    <x v="5"/>
    <x v="2"/>
    <d v="2023-02-01T00:00:00"/>
    <x v="256"/>
    <s v="CBK"/>
    <x v="7"/>
    <x v="2"/>
    <x v="1"/>
    <s v="CBK-CLICC-139"/>
    <x v="0"/>
  </r>
  <r>
    <x v="9"/>
    <n v="-1"/>
    <x v="5"/>
    <x v="2"/>
    <d v="2023-02-02T00:00:00"/>
    <x v="538"/>
    <s v="CLICC-ML"/>
    <x v="8"/>
    <x v="2"/>
    <x v="1"/>
    <s v="ITS MacBook 31"/>
    <x v="0"/>
  </r>
  <r>
    <x v="9"/>
    <n v="-1"/>
    <x v="5"/>
    <x v="2"/>
    <d v="2023-02-02T00:00:00"/>
    <x v="539"/>
    <s v="CLICC-MM"/>
    <x v="9"/>
    <x v="2"/>
    <x v="1"/>
    <m/>
    <x v="0"/>
  </r>
  <r>
    <x v="9"/>
    <n v="-1"/>
    <x v="5"/>
    <x v="2"/>
    <d v="2023-02-02T00:00:00"/>
    <x v="540"/>
    <s v="CLICC-MM"/>
    <x v="9"/>
    <x v="2"/>
    <x v="1"/>
    <m/>
    <x v="0"/>
  </r>
  <r>
    <x v="9"/>
    <n v="-1"/>
    <x v="5"/>
    <x v="2"/>
    <d v="2023-02-02T00:00:00"/>
    <x v="264"/>
    <s v="HP"/>
    <x v="10"/>
    <x v="2"/>
    <x v="1"/>
    <s v="WL-BIO-10"/>
    <x v="0"/>
  </r>
  <r>
    <x v="9"/>
    <n v="-1"/>
    <x v="5"/>
    <x v="2"/>
    <d v="2023-02-02T00:00:00"/>
    <x v="299"/>
    <s v="HP"/>
    <x v="10"/>
    <x v="2"/>
    <x v="1"/>
    <s v="WL-PC2-25"/>
    <x v="0"/>
  </r>
  <r>
    <x v="9"/>
    <n v="-1"/>
    <x v="5"/>
    <x v="2"/>
    <d v="2023-04-19T00:00:00"/>
    <x v="541"/>
    <s v="AD"/>
    <x v="12"/>
    <x v="3"/>
    <x v="2"/>
    <s v="CLICC EE AD2 Unit 90"/>
    <x v="0"/>
  </r>
  <r>
    <x v="9"/>
    <n v="-1"/>
    <x v="5"/>
    <x v="2"/>
    <d v="2023-04-19T00:00:00"/>
    <x v="542"/>
    <s v="AD"/>
    <x v="12"/>
    <x v="3"/>
    <x v="2"/>
    <s v="CLICC EE AD2 Unit 141"/>
    <x v="0"/>
  </r>
  <r>
    <x v="9"/>
    <n v="5560265200006530"/>
    <x v="5"/>
    <x v="2"/>
    <d v="2023-06-01T00:00:00"/>
    <x v="543"/>
    <s v="AD"/>
    <x v="12"/>
    <x v="3"/>
    <x v="2"/>
    <s v="CLICC EE AD2 Unit 271"/>
    <x v="0"/>
  </r>
  <r>
    <x v="9"/>
    <n v="5560600650006530"/>
    <x v="5"/>
    <x v="2"/>
    <d v="2023-04-19T00:00:00"/>
    <x v="544"/>
    <s v="AD"/>
    <x v="12"/>
    <x v="3"/>
    <x v="2"/>
    <m/>
    <x v="0"/>
  </r>
  <r>
    <x v="9"/>
    <n v="9405351780006530"/>
    <x v="1"/>
    <x v="1"/>
    <d v="2023-02-02T00:00:00"/>
    <x v="545"/>
    <s v="CLICC-MM"/>
    <x v="9"/>
    <x v="2"/>
    <x v="1"/>
    <m/>
    <x v="0"/>
  </r>
  <r>
    <x v="9"/>
    <n v="9405741700006530"/>
    <x v="5"/>
    <x v="2"/>
    <d v="2023-01-19T00:00:00"/>
    <x v="484"/>
    <s v="HDST"/>
    <x v="0"/>
    <x v="0"/>
    <x v="1"/>
    <s v="HDS-POW-02"/>
    <x v="0"/>
  </r>
  <r>
    <x v="10"/>
    <n v="-1"/>
    <x v="1"/>
    <x v="1"/>
    <d v="2023-01-20T00:00:00"/>
    <x v="546"/>
    <s v="HDMIC"/>
    <x v="13"/>
    <x v="4"/>
    <x v="1"/>
    <s v="HDMC-YRL-10"/>
    <x v="0"/>
  </r>
  <r>
    <x v="10"/>
    <n v="-1"/>
    <x v="1"/>
    <x v="1"/>
    <d v="2023-01-20T00:00:00"/>
    <x v="373"/>
    <s v="HDMIC"/>
    <x v="13"/>
    <x v="4"/>
    <x v="1"/>
    <s v="HDMC-YRL-15"/>
    <x v="0"/>
  </r>
  <r>
    <x v="10"/>
    <n v="-1"/>
    <x v="1"/>
    <x v="1"/>
    <d v="2023-01-20T00:00:00"/>
    <x v="104"/>
    <s v="HDMIC"/>
    <x v="13"/>
    <x v="4"/>
    <x v="1"/>
    <s v="HDMC-YRL-16"/>
    <x v="0"/>
  </r>
  <r>
    <x v="10"/>
    <n v="-1"/>
    <x v="1"/>
    <x v="1"/>
    <d v="2023-01-20T00:00:00"/>
    <x v="547"/>
    <s v="HPUSBC"/>
    <x v="14"/>
    <x v="1"/>
    <x v="2"/>
    <s v="HPUS-BOE-01"/>
    <x v="0"/>
  </r>
  <r>
    <x v="10"/>
    <n v="-1"/>
    <x v="1"/>
    <x v="1"/>
    <d v="2023-01-20T00:00:00"/>
    <x v="442"/>
    <s v="IPHONE"/>
    <x v="1"/>
    <x v="1"/>
    <x v="1"/>
    <s v="IPH-YRL-13"/>
    <x v="0"/>
  </r>
  <r>
    <x v="10"/>
    <n v="-1"/>
    <x v="1"/>
    <x v="1"/>
    <d v="2023-01-20T00:00:00"/>
    <x v="6"/>
    <s v="IPHONE"/>
    <x v="1"/>
    <x v="1"/>
    <x v="1"/>
    <s v="IPH-POW-10"/>
    <x v="0"/>
  </r>
  <r>
    <x v="10"/>
    <n v="-1"/>
    <x v="1"/>
    <x v="1"/>
    <d v="2023-01-20T00:00:00"/>
    <x v="548"/>
    <s v="IPHONE"/>
    <x v="1"/>
    <x v="1"/>
    <x v="4"/>
    <m/>
    <x v="0"/>
  </r>
  <r>
    <x v="10"/>
    <n v="-1"/>
    <x v="1"/>
    <x v="1"/>
    <d v="2023-01-20T00:00:00"/>
    <x v="428"/>
    <s v="MACCHRG"/>
    <x v="3"/>
    <x v="1"/>
    <x v="0"/>
    <s v="MAGT-BIO-06"/>
    <x v="0"/>
  </r>
  <r>
    <x v="10"/>
    <n v="-1"/>
    <x v="1"/>
    <x v="1"/>
    <d v="2023-01-20T00:00:00"/>
    <x v="11"/>
    <s v="MACUSBC"/>
    <x v="4"/>
    <x v="1"/>
    <x v="1"/>
    <s v="USBC-POW-07"/>
    <x v="0"/>
  </r>
  <r>
    <x v="10"/>
    <n v="-1"/>
    <x v="1"/>
    <x v="1"/>
    <d v="2023-01-20T00:00:00"/>
    <x v="12"/>
    <s v="MACUSBC"/>
    <x v="4"/>
    <x v="1"/>
    <x v="1"/>
    <s v="USBC-POW-08"/>
    <x v="0"/>
  </r>
  <r>
    <x v="10"/>
    <n v="-1"/>
    <x v="1"/>
    <x v="1"/>
    <d v="2023-01-20T00:00:00"/>
    <x v="249"/>
    <s v="UHDMI"/>
    <x v="15"/>
    <x v="4"/>
    <x v="1"/>
    <m/>
    <x v="0"/>
  </r>
  <r>
    <x v="10"/>
    <n v="-1"/>
    <x v="1"/>
    <x v="1"/>
    <d v="2023-01-20T00:00:00"/>
    <x v="291"/>
    <s v="UVGA"/>
    <x v="18"/>
    <x v="4"/>
    <x v="0"/>
    <s v="UVGA-BIO-01"/>
    <x v="0"/>
  </r>
  <r>
    <x v="10"/>
    <n v="-1"/>
    <x v="1"/>
    <x v="1"/>
    <d v="2023-01-20T00:00:00"/>
    <x v="429"/>
    <s v="UVGA"/>
    <x v="18"/>
    <x v="4"/>
    <x v="1"/>
    <m/>
    <x v="0"/>
  </r>
  <r>
    <x v="10"/>
    <n v="-1"/>
    <x v="1"/>
    <x v="1"/>
    <d v="2023-01-20T00:00:00"/>
    <x v="486"/>
    <s v="UVGA"/>
    <x v="18"/>
    <x v="4"/>
    <x v="1"/>
    <m/>
    <x v="0"/>
  </r>
  <r>
    <x v="10"/>
    <n v="-1"/>
    <x v="1"/>
    <x v="1"/>
    <d v="2023-01-20T00:00:00"/>
    <x v="549"/>
    <s v="VGA"/>
    <x v="21"/>
    <x v="4"/>
    <x v="1"/>
    <s v="VGAA-YRL-09"/>
    <x v="0"/>
  </r>
  <r>
    <x v="10"/>
    <n v="-1"/>
    <x v="1"/>
    <x v="1"/>
    <d v="2023-01-20T00:00:00"/>
    <x v="499"/>
    <s v="VGAC"/>
    <x v="21"/>
    <x v="4"/>
    <x v="1"/>
    <s v="VGAC-YRL-08"/>
    <x v="0"/>
  </r>
  <r>
    <x v="10"/>
    <n v="-1"/>
    <x v="1"/>
    <x v="1"/>
    <d v="2023-01-20T00:00:00"/>
    <x v="550"/>
    <s v="WALLADPT"/>
    <x v="6"/>
    <x v="1"/>
    <x v="1"/>
    <s v="ADP-YRL-03"/>
    <x v="0"/>
  </r>
  <r>
    <x v="10"/>
    <n v="-1"/>
    <x v="1"/>
    <x v="1"/>
    <d v="2023-01-20T00:00:00"/>
    <x v="42"/>
    <s v="WALLADPT"/>
    <x v="6"/>
    <x v="1"/>
    <x v="1"/>
    <m/>
    <x v="0"/>
  </r>
  <r>
    <x v="10"/>
    <n v="-1"/>
    <x v="1"/>
    <x v="1"/>
    <d v="2023-01-27T00:00:00"/>
    <x v="487"/>
    <s v="CBK"/>
    <x v="7"/>
    <x v="2"/>
    <x v="1"/>
    <s v="CBCR-24"/>
    <x v="0"/>
  </r>
  <r>
    <x v="10"/>
    <n v="-1"/>
    <x v="1"/>
    <x v="1"/>
    <d v="2023-01-27T00:00:00"/>
    <x v="362"/>
    <s v="CBK"/>
    <x v="7"/>
    <x v="2"/>
    <x v="0"/>
    <s v="CBK-BIO-03"/>
    <x v="0"/>
  </r>
  <r>
    <x v="10"/>
    <n v="-1"/>
    <x v="1"/>
    <x v="1"/>
    <d v="2023-01-27T00:00:00"/>
    <x v="363"/>
    <s v="CBK"/>
    <x v="7"/>
    <x v="2"/>
    <x v="0"/>
    <s v="CBK-BIO-14"/>
    <x v="0"/>
  </r>
  <r>
    <x v="10"/>
    <n v="-1"/>
    <x v="1"/>
    <x v="1"/>
    <d v="2023-01-27T00:00:00"/>
    <x v="258"/>
    <s v="CBK"/>
    <x v="7"/>
    <x v="2"/>
    <x v="1"/>
    <s v="CBK-CLICC-163"/>
    <x v="0"/>
  </r>
  <r>
    <x v="10"/>
    <n v="-1"/>
    <x v="1"/>
    <x v="1"/>
    <d v="2023-02-03T00:00:00"/>
    <x v="49"/>
    <s v="CLICC-ML"/>
    <x v="8"/>
    <x v="2"/>
    <x v="1"/>
    <s v="ITS MacBook 39"/>
    <x v="0"/>
  </r>
  <r>
    <x v="10"/>
    <n v="-1"/>
    <x v="1"/>
    <x v="1"/>
    <d v="2023-02-03T00:00:00"/>
    <x v="551"/>
    <s v="CLICC-ML"/>
    <x v="8"/>
    <x v="2"/>
    <x v="1"/>
    <s v="ITS MacBook 10"/>
    <x v="0"/>
  </r>
  <r>
    <x v="10"/>
    <n v="-1"/>
    <x v="1"/>
    <x v="1"/>
    <d v="2023-02-03T00:00:00"/>
    <x v="552"/>
    <s v="CLICC-MM"/>
    <x v="9"/>
    <x v="2"/>
    <x v="1"/>
    <m/>
    <x v="0"/>
  </r>
  <r>
    <x v="10"/>
    <n v="-1"/>
    <x v="1"/>
    <x v="1"/>
    <d v="2023-02-03T00:00:00"/>
    <x v="27"/>
    <s v="CLICC-MM"/>
    <x v="9"/>
    <x v="2"/>
    <x v="1"/>
    <m/>
    <x v="0"/>
  </r>
  <r>
    <x v="10"/>
    <n v="-1"/>
    <x v="1"/>
    <x v="1"/>
    <d v="2023-02-03T00:00:00"/>
    <x v="418"/>
    <s v="HP"/>
    <x v="10"/>
    <x v="2"/>
    <x v="1"/>
    <s v="WL-BCR-20"/>
    <x v="0"/>
  </r>
  <r>
    <x v="10"/>
    <n v="-1"/>
    <x v="1"/>
    <x v="1"/>
    <d v="2023-03-24T00:00:00"/>
    <x v="553"/>
    <s v="CLICC-MM"/>
    <x v="9"/>
    <x v="2"/>
    <x v="1"/>
    <m/>
    <x v="0"/>
  </r>
  <r>
    <x v="10"/>
    <n v="-1"/>
    <x v="1"/>
    <x v="1"/>
    <d v="2023-03-24T00:00:00"/>
    <x v="554"/>
    <s v="FAC"/>
    <x v="9"/>
    <x v="2"/>
    <x v="1"/>
    <s v="ITS iPad 293"/>
    <x v="0"/>
  </r>
  <r>
    <x v="10"/>
    <n v="-1"/>
    <x v="4"/>
    <x v="3"/>
    <d v="2023-02-02T00:00:00"/>
    <x v="555"/>
    <s v="CLICC-ML"/>
    <x v="8"/>
    <x v="2"/>
    <x v="1"/>
    <s v="CLICC-ML-2015"/>
    <x v="0"/>
  </r>
  <r>
    <x v="10"/>
    <n v="-1"/>
    <x v="5"/>
    <x v="2"/>
    <d v="2023-01-20T00:00:00"/>
    <x v="556"/>
    <s v="CALC"/>
    <x v="11"/>
    <x v="0"/>
    <x v="1"/>
    <s v="CAL-POW-04"/>
    <x v="0"/>
  </r>
  <r>
    <x v="10"/>
    <n v="-1"/>
    <x v="5"/>
    <x v="2"/>
    <d v="2023-01-20T00:00:00"/>
    <x v="557"/>
    <s v="CALC"/>
    <x v="11"/>
    <x v="0"/>
    <x v="1"/>
    <m/>
    <x v="0"/>
  </r>
  <r>
    <x v="10"/>
    <n v="-1"/>
    <x v="5"/>
    <x v="2"/>
    <d v="2023-01-20T00:00:00"/>
    <x v="558"/>
    <s v="CALC"/>
    <x v="11"/>
    <x v="0"/>
    <x v="2"/>
    <m/>
    <x v="0"/>
  </r>
  <r>
    <x v="10"/>
    <n v="-1"/>
    <x v="5"/>
    <x v="2"/>
    <d v="2023-01-20T00:00:00"/>
    <x v="439"/>
    <s v="HDST"/>
    <x v="0"/>
    <x v="0"/>
    <x v="2"/>
    <s v="HDS-BOE-03"/>
    <x v="0"/>
  </r>
  <r>
    <x v="10"/>
    <n v="-1"/>
    <x v="5"/>
    <x v="2"/>
    <d v="2023-01-20T00:00:00"/>
    <x v="427"/>
    <s v="HPUSBC"/>
    <x v="14"/>
    <x v="1"/>
    <x v="2"/>
    <s v="HPUS-BOE-02"/>
    <x v="0"/>
  </r>
  <r>
    <x v="10"/>
    <n v="-1"/>
    <x v="5"/>
    <x v="2"/>
    <d v="2023-01-20T00:00:00"/>
    <x v="360"/>
    <s v="HPUSBC"/>
    <x v="14"/>
    <x v="1"/>
    <x v="2"/>
    <m/>
    <x v="0"/>
  </r>
  <r>
    <x v="10"/>
    <n v="-1"/>
    <x v="5"/>
    <x v="2"/>
    <d v="2023-01-20T00:00:00"/>
    <x v="132"/>
    <s v="IPHONE"/>
    <x v="1"/>
    <x v="1"/>
    <x v="1"/>
    <s v="IPH-YRL-07"/>
    <x v="0"/>
  </r>
  <r>
    <x v="10"/>
    <n v="-1"/>
    <x v="5"/>
    <x v="2"/>
    <d v="2023-01-20T00:00:00"/>
    <x v="238"/>
    <s v="IPHONE"/>
    <x v="1"/>
    <x v="1"/>
    <x v="1"/>
    <s v="IPH-YRL-08"/>
    <x v="0"/>
  </r>
  <r>
    <x v="10"/>
    <n v="-1"/>
    <x v="5"/>
    <x v="2"/>
    <d v="2023-01-20T00:00:00"/>
    <x v="442"/>
    <s v="IPHONE"/>
    <x v="1"/>
    <x v="1"/>
    <x v="1"/>
    <s v="IPH-YRL-13"/>
    <x v="0"/>
  </r>
  <r>
    <x v="10"/>
    <n v="-1"/>
    <x v="5"/>
    <x v="2"/>
    <d v="2023-01-20T00:00:00"/>
    <x v="6"/>
    <s v="IPHONE"/>
    <x v="1"/>
    <x v="1"/>
    <x v="1"/>
    <s v="IPH-POW-10"/>
    <x v="0"/>
  </r>
  <r>
    <x v="10"/>
    <n v="-1"/>
    <x v="5"/>
    <x v="2"/>
    <d v="2023-01-20T00:00:00"/>
    <x v="37"/>
    <s v="IPHONE"/>
    <x v="1"/>
    <x v="1"/>
    <x v="1"/>
    <m/>
    <x v="0"/>
  </r>
  <r>
    <x v="10"/>
    <n v="-1"/>
    <x v="5"/>
    <x v="2"/>
    <d v="2023-01-20T00:00:00"/>
    <x v="109"/>
    <s v="MACUSBC"/>
    <x v="4"/>
    <x v="1"/>
    <x v="1"/>
    <s v="USBC-YRL-02"/>
    <x v="0"/>
  </r>
  <r>
    <x v="10"/>
    <n v="-1"/>
    <x v="5"/>
    <x v="2"/>
    <d v="2023-01-20T00:00:00"/>
    <x v="243"/>
    <s v="MACUSBC"/>
    <x v="4"/>
    <x v="1"/>
    <x v="1"/>
    <s v="USBC-YRL-03"/>
    <x v="0"/>
  </r>
  <r>
    <x v="10"/>
    <n v="-1"/>
    <x v="5"/>
    <x v="2"/>
    <d v="2023-01-20T00:00:00"/>
    <x v="141"/>
    <s v="MACUSBC"/>
    <x v="4"/>
    <x v="1"/>
    <x v="1"/>
    <s v="USBC-YRL-05"/>
    <x v="0"/>
  </r>
  <r>
    <x v="10"/>
    <n v="-1"/>
    <x v="5"/>
    <x v="2"/>
    <d v="2023-01-20T00:00:00"/>
    <x v="39"/>
    <s v="MACUSBC"/>
    <x v="4"/>
    <x v="1"/>
    <x v="1"/>
    <s v="USBC-POW-02"/>
    <x v="0"/>
  </r>
  <r>
    <x v="10"/>
    <n v="-1"/>
    <x v="5"/>
    <x v="2"/>
    <d v="2023-01-20T00:00:00"/>
    <x v="110"/>
    <s v="MACUSBC"/>
    <x v="4"/>
    <x v="1"/>
    <x v="1"/>
    <s v="USBC-POW-03"/>
    <x v="0"/>
  </r>
  <r>
    <x v="10"/>
    <n v="-1"/>
    <x v="5"/>
    <x v="2"/>
    <d v="2023-01-20T00:00:00"/>
    <x v="11"/>
    <s v="MACUSBC"/>
    <x v="4"/>
    <x v="1"/>
    <x v="1"/>
    <s v="USBC-POW-07"/>
    <x v="0"/>
  </r>
  <r>
    <x v="10"/>
    <n v="-1"/>
    <x v="5"/>
    <x v="2"/>
    <d v="2023-01-20T00:00:00"/>
    <x v="445"/>
    <s v="OMNI"/>
    <x v="5"/>
    <x v="1"/>
    <x v="2"/>
    <s v="OMN-BOE-01"/>
    <x v="0"/>
  </r>
  <r>
    <x v="10"/>
    <n v="-1"/>
    <x v="5"/>
    <x v="2"/>
    <d v="2023-01-20T00:00:00"/>
    <x v="451"/>
    <s v="WALLADPT"/>
    <x v="6"/>
    <x v="1"/>
    <x v="1"/>
    <m/>
    <x v="0"/>
  </r>
  <r>
    <x v="10"/>
    <n v="-1"/>
    <x v="5"/>
    <x v="2"/>
    <d v="2023-01-20T00:00:00"/>
    <x v="139"/>
    <s v="WALLADPT"/>
    <x v="6"/>
    <x v="1"/>
    <x v="1"/>
    <m/>
    <x v="0"/>
  </r>
  <r>
    <x v="10"/>
    <n v="-1"/>
    <x v="5"/>
    <x v="2"/>
    <d v="2023-01-20T00:00:00"/>
    <x v="530"/>
    <s v="WALLADPT"/>
    <x v="6"/>
    <x v="1"/>
    <x v="1"/>
    <m/>
    <x v="0"/>
  </r>
  <r>
    <x v="10"/>
    <n v="-1"/>
    <x v="5"/>
    <x v="2"/>
    <d v="2023-01-20T00:00:00"/>
    <x v="42"/>
    <s v="WALLADPT"/>
    <x v="6"/>
    <x v="1"/>
    <x v="1"/>
    <m/>
    <x v="0"/>
  </r>
  <r>
    <x v="10"/>
    <n v="-1"/>
    <x v="5"/>
    <x v="2"/>
    <d v="2023-01-27T00:00:00"/>
    <x v="559"/>
    <s v="CBK"/>
    <x v="7"/>
    <x v="2"/>
    <x v="6"/>
    <s v="CBK-030"/>
    <x v="0"/>
  </r>
  <r>
    <x v="10"/>
    <n v="-1"/>
    <x v="5"/>
    <x v="2"/>
    <d v="2023-01-27T00:00:00"/>
    <x v="560"/>
    <s v="CBK"/>
    <x v="7"/>
    <x v="2"/>
    <x v="1"/>
    <s v="CYRL-19"/>
    <x v="0"/>
  </r>
  <r>
    <x v="10"/>
    <n v="-1"/>
    <x v="5"/>
    <x v="2"/>
    <d v="2023-01-27T00:00:00"/>
    <x v="561"/>
    <s v="CBK"/>
    <x v="7"/>
    <x v="2"/>
    <x v="1"/>
    <s v="CL-BOE-08"/>
    <x v="0"/>
  </r>
  <r>
    <x v="10"/>
    <n v="-1"/>
    <x v="5"/>
    <x v="2"/>
    <d v="2023-01-27T00:00:00"/>
    <x v="380"/>
    <s v="CBK"/>
    <x v="7"/>
    <x v="2"/>
    <x v="2"/>
    <s v="CBK-BOE-08"/>
    <x v="0"/>
  </r>
  <r>
    <x v="10"/>
    <n v="-1"/>
    <x v="5"/>
    <x v="2"/>
    <d v="2023-01-27T00:00:00"/>
    <x v="383"/>
    <s v="CBK"/>
    <x v="7"/>
    <x v="2"/>
    <x v="1"/>
    <s v="CBK-CLICC-118"/>
    <x v="0"/>
  </r>
  <r>
    <x v="10"/>
    <n v="-1"/>
    <x v="5"/>
    <x v="2"/>
    <d v="2023-01-27T00:00:00"/>
    <x v="562"/>
    <s v="CBK"/>
    <x v="7"/>
    <x v="2"/>
    <x v="1"/>
    <s v="CBK-CLICC-133"/>
    <x v="0"/>
  </r>
  <r>
    <x v="10"/>
    <n v="-1"/>
    <x v="5"/>
    <x v="2"/>
    <d v="2023-01-27T00:00:00"/>
    <x v="563"/>
    <s v="CBK"/>
    <x v="7"/>
    <x v="2"/>
    <x v="1"/>
    <s v="CBK-CLICC-153"/>
    <x v="0"/>
  </r>
  <r>
    <x v="10"/>
    <n v="-1"/>
    <x v="5"/>
    <x v="2"/>
    <d v="2023-01-27T00:00:00"/>
    <x v="458"/>
    <s v="CBK"/>
    <x v="7"/>
    <x v="2"/>
    <x v="1"/>
    <s v="CBK-CLICC-157"/>
    <x v="0"/>
  </r>
  <r>
    <x v="10"/>
    <n v="-1"/>
    <x v="5"/>
    <x v="2"/>
    <d v="2023-01-27T00:00:00"/>
    <x v="61"/>
    <s v="CLICC-ML"/>
    <x v="8"/>
    <x v="2"/>
    <x v="1"/>
    <s v="ITS MacBook 102"/>
    <x v="0"/>
  </r>
  <r>
    <x v="10"/>
    <n v="-1"/>
    <x v="5"/>
    <x v="2"/>
    <d v="2023-01-27T00:00:00"/>
    <x v="564"/>
    <s v="CLICC-ML"/>
    <x v="8"/>
    <x v="2"/>
    <x v="1"/>
    <s v="CLICC-ML-2088"/>
    <x v="0"/>
  </r>
  <r>
    <x v="10"/>
    <n v="-1"/>
    <x v="5"/>
    <x v="2"/>
    <d v="2023-01-27T00:00:00"/>
    <x v="565"/>
    <s v="CLICC-MM"/>
    <x v="9"/>
    <x v="2"/>
    <x v="1"/>
    <s v="ITS iPad 97"/>
    <x v="0"/>
  </r>
  <r>
    <x v="10"/>
    <n v="-1"/>
    <x v="5"/>
    <x v="2"/>
    <d v="2023-01-27T00:00:00"/>
    <x v="84"/>
    <s v="HP"/>
    <x v="10"/>
    <x v="2"/>
    <x v="1"/>
    <s v="WL-BCR-12"/>
    <x v="0"/>
  </r>
  <r>
    <x v="10"/>
    <n v="-1"/>
    <x v="5"/>
    <x v="2"/>
    <d v="2023-01-27T00:00:00"/>
    <x v="460"/>
    <s v="HP"/>
    <x v="10"/>
    <x v="2"/>
    <x v="1"/>
    <s v="WL-SEL-12"/>
    <x v="0"/>
  </r>
  <r>
    <x v="10"/>
    <n v="-1"/>
    <x v="5"/>
    <x v="2"/>
    <d v="2023-01-27T00:00:00"/>
    <x v="566"/>
    <s v="HP"/>
    <x v="10"/>
    <x v="2"/>
    <x v="1"/>
    <s v="WL-LAB-10"/>
    <x v="0"/>
  </r>
  <r>
    <x v="10"/>
    <n v="-1"/>
    <x v="5"/>
    <x v="2"/>
    <d v="2023-01-31T00:00:00"/>
    <x v="567"/>
    <s v="HP"/>
    <x v="10"/>
    <x v="2"/>
    <x v="1"/>
    <s v="W-POW-13"/>
    <x v="0"/>
  </r>
  <r>
    <x v="10"/>
    <n v="-1"/>
    <x v="5"/>
    <x v="2"/>
    <d v="2023-02-01T00:00:00"/>
    <x v="317"/>
    <s v="CLICC-ML"/>
    <x v="8"/>
    <x v="2"/>
    <x v="1"/>
    <s v="ITS MacBook 86"/>
    <x v="0"/>
  </r>
  <r>
    <x v="10"/>
    <n v="-1"/>
    <x v="5"/>
    <x v="2"/>
    <d v="2023-02-01T00:00:00"/>
    <x v="568"/>
    <s v="HP"/>
    <x v="10"/>
    <x v="2"/>
    <x v="1"/>
    <s v="WL-BIO-08"/>
    <x v="0"/>
  </r>
  <r>
    <x v="10"/>
    <n v="-1"/>
    <x v="5"/>
    <x v="2"/>
    <d v="2023-02-02T00:00:00"/>
    <x v="569"/>
    <s v="HP"/>
    <x v="10"/>
    <x v="2"/>
    <x v="1"/>
    <s v="WL-PC2-16"/>
    <x v="0"/>
  </r>
  <r>
    <x v="10"/>
    <n v="-1"/>
    <x v="5"/>
    <x v="2"/>
    <d v="2023-02-03T00:00:00"/>
    <x v="570"/>
    <s v="CBK"/>
    <x v="7"/>
    <x v="2"/>
    <x v="1"/>
    <s v="CBK-018"/>
    <x v="0"/>
  </r>
  <r>
    <x v="10"/>
    <n v="-1"/>
    <x v="5"/>
    <x v="2"/>
    <d v="2023-02-03T00:00:00"/>
    <x v="571"/>
    <s v="CLICC-MM"/>
    <x v="9"/>
    <x v="2"/>
    <x v="1"/>
    <s v="ITS iPad 185"/>
    <x v="0"/>
  </r>
  <r>
    <x v="10"/>
    <n v="-1"/>
    <x v="5"/>
    <x v="2"/>
    <d v="2023-02-03T00:00:00"/>
    <x v="572"/>
    <s v="CLICC-MM"/>
    <x v="9"/>
    <x v="2"/>
    <x v="1"/>
    <s v="ITS iPad 127"/>
    <x v="0"/>
  </r>
  <r>
    <x v="10"/>
    <n v="-1"/>
    <x v="5"/>
    <x v="2"/>
    <d v="2023-02-03T00:00:00"/>
    <x v="573"/>
    <s v="CLICC-MM"/>
    <x v="9"/>
    <x v="2"/>
    <x v="1"/>
    <m/>
    <x v="0"/>
  </r>
  <r>
    <x v="10"/>
    <n v="-1"/>
    <x v="5"/>
    <x v="2"/>
    <d v="2023-02-03T00:00:00"/>
    <x v="502"/>
    <s v="FAC"/>
    <x v="9"/>
    <x v="2"/>
    <x v="1"/>
    <s v="ITS MacBook 96"/>
    <x v="0"/>
  </r>
  <r>
    <x v="10"/>
    <n v="-1"/>
    <x v="5"/>
    <x v="2"/>
    <d v="2023-02-03T00:00:00"/>
    <x v="574"/>
    <s v="HP"/>
    <x v="10"/>
    <x v="2"/>
    <x v="1"/>
    <s v="WL-RC2-11"/>
    <x v="0"/>
  </r>
  <r>
    <x v="10"/>
    <n v="-1"/>
    <x v="5"/>
    <x v="2"/>
    <d v="2023-04-20T00:00:00"/>
    <x v="575"/>
    <s v="AD"/>
    <x v="12"/>
    <x v="3"/>
    <x v="2"/>
    <s v="CLICC EE AD2 Unit 34"/>
    <x v="0"/>
  </r>
  <r>
    <x v="11"/>
    <n v="-1"/>
    <x v="1"/>
    <x v="1"/>
    <d v="2023-02-05T00:00:00"/>
    <x v="362"/>
    <s v="CBK"/>
    <x v="7"/>
    <x v="2"/>
    <x v="0"/>
    <s v="CBK-BIO-03"/>
    <x v="0"/>
  </r>
  <r>
    <x v="11"/>
    <n v="-1"/>
    <x v="2"/>
    <x v="1"/>
    <d v="2023-01-22T00:00:00"/>
    <x v="437"/>
    <s v="OMNI"/>
    <x v="5"/>
    <x v="1"/>
    <x v="3"/>
    <s v="OMN-MUS-04"/>
    <x v="0"/>
  </r>
  <r>
    <x v="11"/>
    <n v="-1"/>
    <x v="5"/>
    <x v="2"/>
    <d v="2023-01-22T00:00:00"/>
    <x v="576"/>
    <s v="ANDROID"/>
    <x v="16"/>
    <x v="1"/>
    <x v="4"/>
    <s v="AND-LOC-05"/>
    <x v="0"/>
  </r>
  <r>
    <x v="11"/>
    <n v="-1"/>
    <x v="5"/>
    <x v="2"/>
    <d v="2023-01-27T00:00:00"/>
    <x v="577"/>
    <s v="CBK"/>
    <x v="7"/>
    <x v="2"/>
    <x v="4"/>
    <s v="CPOW-08"/>
    <x v="0"/>
  </r>
  <r>
    <x v="11"/>
    <n v="-1"/>
    <x v="5"/>
    <x v="2"/>
    <d v="2023-01-27T00:00:00"/>
    <x v="578"/>
    <s v="CBK"/>
    <x v="7"/>
    <x v="2"/>
    <x v="4"/>
    <s v="CBK-CLICC-68"/>
    <x v="0"/>
  </r>
  <r>
    <x v="11"/>
    <n v="-1"/>
    <x v="5"/>
    <x v="2"/>
    <d v="2023-01-29T00:00:00"/>
    <x v="579"/>
    <s v="CBK"/>
    <x v="7"/>
    <x v="2"/>
    <x v="4"/>
    <s v="CL-BOE-02"/>
    <x v="0"/>
  </r>
  <r>
    <x v="11"/>
    <n v="-1"/>
    <x v="5"/>
    <x v="2"/>
    <d v="2023-01-29T00:00:00"/>
    <x v="580"/>
    <s v="CBK"/>
    <x v="7"/>
    <x v="2"/>
    <x v="4"/>
    <s v="CBK-CLICC-54"/>
    <x v="0"/>
  </r>
  <r>
    <x v="12"/>
    <n v="-1"/>
    <x v="0"/>
    <x v="0"/>
    <d v="2023-01-23T00:00:00"/>
    <x v="0"/>
    <s v="HDST"/>
    <x v="0"/>
    <x v="0"/>
    <x v="0"/>
    <s v="HDS-BIO-02"/>
    <x v="0"/>
  </r>
  <r>
    <x v="12"/>
    <n v="-1"/>
    <x v="0"/>
    <x v="0"/>
    <d v="2023-01-23T00:00:00"/>
    <x v="108"/>
    <s v="IPHONE"/>
    <x v="1"/>
    <x v="1"/>
    <x v="0"/>
    <s v="IPH-BIO-02"/>
    <x v="0"/>
  </r>
  <r>
    <x v="12"/>
    <n v="-1"/>
    <x v="0"/>
    <x v="0"/>
    <d v="2023-01-30T00:00:00"/>
    <x v="19"/>
    <s v="CBK"/>
    <x v="7"/>
    <x v="2"/>
    <x v="0"/>
    <s v="CBK-BIO-18"/>
    <x v="0"/>
  </r>
  <r>
    <x v="12"/>
    <n v="-1"/>
    <x v="0"/>
    <x v="0"/>
    <d v="2023-01-30T00:00:00"/>
    <x v="145"/>
    <s v="CBK"/>
    <x v="7"/>
    <x v="2"/>
    <x v="1"/>
    <s v="CBK-CLICC-108"/>
    <x v="0"/>
  </r>
  <r>
    <x v="12"/>
    <n v="-1"/>
    <x v="1"/>
    <x v="1"/>
    <d v="2023-01-23T00:00:00"/>
    <x v="546"/>
    <s v="HDMIC"/>
    <x v="13"/>
    <x v="4"/>
    <x v="1"/>
    <s v="HDMC-YRL-10"/>
    <x v="0"/>
  </r>
  <r>
    <x v="12"/>
    <n v="-1"/>
    <x v="1"/>
    <x v="1"/>
    <d v="2023-01-23T00:00:00"/>
    <x v="3"/>
    <s v="HDST"/>
    <x v="0"/>
    <x v="0"/>
    <x v="1"/>
    <s v="HDS-POW-06"/>
    <x v="0"/>
  </r>
  <r>
    <x v="12"/>
    <n v="-1"/>
    <x v="1"/>
    <x v="1"/>
    <d v="2023-01-23T00:00:00"/>
    <x v="4"/>
    <s v="HDST"/>
    <x v="0"/>
    <x v="0"/>
    <x v="0"/>
    <s v="HDS-BIO-03"/>
    <x v="0"/>
  </r>
  <r>
    <x v="12"/>
    <n v="-1"/>
    <x v="1"/>
    <x v="1"/>
    <d v="2023-01-23T00:00:00"/>
    <x v="224"/>
    <s v="HPUSBC"/>
    <x v="14"/>
    <x v="1"/>
    <x v="2"/>
    <s v="HPUS-BOE-05"/>
    <x v="0"/>
  </r>
  <r>
    <x v="12"/>
    <n v="-1"/>
    <x v="1"/>
    <x v="1"/>
    <d v="2023-01-23T00:00:00"/>
    <x v="132"/>
    <s v="IPHONE"/>
    <x v="1"/>
    <x v="1"/>
    <x v="1"/>
    <s v="IPH-YRL-07"/>
    <x v="0"/>
  </r>
  <r>
    <x v="12"/>
    <n v="-1"/>
    <x v="1"/>
    <x v="1"/>
    <d v="2023-01-23T00:00:00"/>
    <x v="36"/>
    <s v="IPHONE"/>
    <x v="1"/>
    <x v="1"/>
    <x v="1"/>
    <s v="IPH-POW-04"/>
    <x v="0"/>
  </r>
  <r>
    <x v="12"/>
    <n v="-1"/>
    <x v="1"/>
    <x v="1"/>
    <d v="2023-01-23T00:00:00"/>
    <x v="108"/>
    <s v="IPHONE"/>
    <x v="1"/>
    <x v="1"/>
    <x v="0"/>
    <s v="IPH-BIO-02"/>
    <x v="0"/>
  </r>
  <r>
    <x v="12"/>
    <n v="-1"/>
    <x v="1"/>
    <x v="1"/>
    <d v="2023-01-23T00:00:00"/>
    <x v="9"/>
    <s v="MACCHRG"/>
    <x v="3"/>
    <x v="1"/>
    <x v="1"/>
    <s v="MAGT-YRL-04"/>
    <x v="0"/>
  </r>
  <r>
    <x v="12"/>
    <n v="-1"/>
    <x v="1"/>
    <x v="1"/>
    <d v="2023-01-23T00:00:00"/>
    <x v="40"/>
    <s v="MACUSBC"/>
    <x v="4"/>
    <x v="1"/>
    <x v="1"/>
    <s v="USBC-POW-10"/>
    <x v="0"/>
  </r>
  <r>
    <x v="12"/>
    <n v="-1"/>
    <x v="1"/>
    <x v="1"/>
    <d v="2023-01-23T00:00:00"/>
    <x v="445"/>
    <s v="OMNI"/>
    <x v="5"/>
    <x v="1"/>
    <x v="2"/>
    <s v="OMN-BOE-01"/>
    <x v="0"/>
  </r>
  <r>
    <x v="12"/>
    <n v="-1"/>
    <x v="1"/>
    <x v="1"/>
    <d v="2023-01-23T00:00:00"/>
    <x v="486"/>
    <s v="UVGA"/>
    <x v="18"/>
    <x v="4"/>
    <x v="1"/>
    <m/>
    <x v="0"/>
  </r>
  <r>
    <x v="12"/>
    <n v="-1"/>
    <x v="1"/>
    <x v="1"/>
    <d v="2023-01-23T00:00:00"/>
    <x v="550"/>
    <s v="WALLADPT"/>
    <x v="6"/>
    <x v="1"/>
    <x v="1"/>
    <s v="ADP-YRL-03"/>
    <x v="0"/>
  </r>
  <r>
    <x v="12"/>
    <n v="-1"/>
    <x v="1"/>
    <x v="1"/>
    <d v="2023-01-23T00:00:00"/>
    <x v="30"/>
    <s v="WALLADPT"/>
    <x v="6"/>
    <x v="1"/>
    <x v="1"/>
    <m/>
    <x v="0"/>
  </r>
  <r>
    <x v="12"/>
    <n v="-1"/>
    <x v="1"/>
    <x v="1"/>
    <d v="2023-01-30T00:00:00"/>
    <x v="581"/>
    <s v="CBK"/>
    <x v="7"/>
    <x v="2"/>
    <x v="0"/>
    <s v="CBK-BIO-09"/>
    <x v="0"/>
  </r>
  <r>
    <x v="12"/>
    <n v="-1"/>
    <x v="1"/>
    <x v="1"/>
    <d v="2023-01-30T00:00:00"/>
    <x v="145"/>
    <s v="CBK"/>
    <x v="7"/>
    <x v="2"/>
    <x v="1"/>
    <s v="CBK-CLICC-108"/>
    <x v="0"/>
  </r>
  <r>
    <x v="12"/>
    <n v="-1"/>
    <x v="1"/>
    <x v="1"/>
    <d v="2023-01-30T00:00:00"/>
    <x v="582"/>
    <s v="CLICC-MM"/>
    <x v="9"/>
    <x v="2"/>
    <x v="1"/>
    <n v="2022"/>
    <x v="0"/>
  </r>
  <r>
    <x v="12"/>
    <n v="-1"/>
    <x v="1"/>
    <x v="1"/>
    <d v="2023-02-03T00:00:00"/>
    <x v="583"/>
    <s v="HP"/>
    <x v="10"/>
    <x v="2"/>
    <x v="1"/>
    <s v="W-POW-12"/>
    <x v="0"/>
  </r>
  <r>
    <x v="12"/>
    <n v="-1"/>
    <x v="1"/>
    <x v="1"/>
    <d v="2023-02-06T00:00:00"/>
    <x v="314"/>
    <s v="CLICC-ML"/>
    <x v="8"/>
    <x v="2"/>
    <x v="1"/>
    <s v="ITS MacBook 110"/>
    <x v="0"/>
  </r>
  <r>
    <x v="12"/>
    <n v="-1"/>
    <x v="1"/>
    <x v="1"/>
    <d v="2023-02-06T00:00:00"/>
    <x v="52"/>
    <s v="CLICC-ML"/>
    <x v="8"/>
    <x v="2"/>
    <x v="1"/>
    <s v="CLICC-ML-2096"/>
    <x v="0"/>
  </r>
  <r>
    <x v="12"/>
    <n v="-1"/>
    <x v="1"/>
    <x v="1"/>
    <d v="2023-02-06T00:00:00"/>
    <x v="584"/>
    <s v="FAC"/>
    <x v="9"/>
    <x v="2"/>
    <x v="1"/>
    <s v="ITS iPad 118"/>
    <x v="0"/>
  </r>
  <r>
    <x v="12"/>
    <n v="-1"/>
    <x v="1"/>
    <x v="1"/>
    <d v="2023-03-24T00:00:00"/>
    <x v="585"/>
    <s v="CLICC-ML"/>
    <x v="8"/>
    <x v="2"/>
    <x v="1"/>
    <s v="ITS MacBook 28"/>
    <x v="0"/>
  </r>
  <r>
    <x v="12"/>
    <n v="-1"/>
    <x v="1"/>
    <x v="1"/>
    <d v="2023-03-24T00:00:00"/>
    <x v="586"/>
    <s v="CLICC-MM"/>
    <x v="9"/>
    <x v="2"/>
    <x v="1"/>
    <s v="ITS iPad 230"/>
    <x v="0"/>
  </r>
  <r>
    <x v="12"/>
    <n v="-1"/>
    <x v="10"/>
    <x v="1"/>
    <d v="2023-01-23T00:00:00"/>
    <x v="131"/>
    <s v="IPHONE"/>
    <x v="1"/>
    <x v="1"/>
    <x v="1"/>
    <s v="IPH-YRL-04"/>
    <x v="0"/>
  </r>
  <r>
    <x v="12"/>
    <n v="-1"/>
    <x v="10"/>
    <x v="1"/>
    <d v="2023-01-23T00:00:00"/>
    <x v="450"/>
    <s v="WALLADPT"/>
    <x v="6"/>
    <x v="1"/>
    <x v="1"/>
    <m/>
    <x v="0"/>
  </r>
  <r>
    <x v="12"/>
    <n v="-1"/>
    <x v="3"/>
    <x v="2"/>
    <d v="2023-01-23T00:00:00"/>
    <x v="36"/>
    <s v="IPHONE"/>
    <x v="1"/>
    <x v="1"/>
    <x v="1"/>
    <s v="IPH-POW-04"/>
    <x v="0"/>
  </r>
  <r>
    <x v="12"/>
    <n v="-1"/>
    <x v="3"/>
    <x v="2"/>
    <d v="2023-01-23T00:00:00"/>
    <x v="11"/>
    <s v="MACUSBC"/>
    <x v="4"/>
    <x v="1"/>
    <x v="1"/>
    <s v="USBC-POW-07"/>
    <x v="0"/>
  </r>
  <r>
    <x v="12"/>
    <n v="-1"/>
    <x v="3"/>
    <x v="2"/>
    <d v="2023-01-23T00:00:00"/>
    <x v="43"/>
    <s v="WALLADPT"/>
    <x v="6"/>
    <x v="1"/>
    <x v="1"/>
    <m/>
    <x v="0"/>
  </r>
  <r>
    <x v="12"/>
    <n v="-1"/>
    <x v="4"/>
    <x v="3"/>
    <d v="2023-01-23T00:00:00"/>
    <x v="587"/>
    <s v="IPHONE"/>
    <x v="1"/>
    <x v="1"/>
    <x v="7"/>
    <s v="IPH-ART-09"/>
    <x v="0"/>
  </r>
  <r>
    <x v="12"/>
    <n v="-1"/>
    <x v="4"/>
    <x v="3"/>
    <d v="2023-01-23T00:00:00"/>
    <x v="588"/>
    <s v="UHDMI"/>
    <x v="15"/>
    <x v="4"/>
    <x v="7"/>
    <s v="UHDM-ART-01"/>
    <x v="0"/>
  </r>
  <r>
    <x v="12"/>
    <n v="-1"/>
    <x v="4"/>
    <x v="3"/>
    <d v="2023-01-23T00:00:00"/>
    <x v="589"/>
    <s v="WALLADPT"/>
    <x v="6"/>
    <x v="1"/>
    <x v="7"/>
    <s v="ADP-ART-02"/>
    <x v="0"/>
  </r>
  <r>
    <x v="12"/>
    <n v="-1"/>
    <x v="4"/>
    <x v="3"/>
    <d v="2023-01-30T00:00:00"/>
    <x v="590"/>
    <s v="CBK"/>
    <x v="7"/>
    <x v="2"/>
    <x v="7"/>
    <s v="CBK-011"/>
    <x v="0"/>
  </r>
  <r>
    <x v="12"/>
    <n v="-1"/>
    <x v="5"/>
    <x v="2"/>
    <d v="2023-01-23T00:00:00"/>
    <x v="591"/>
    <s v="CALC"/>
    <x v="11"/>
    <x v="0"/>
    <x v="1"/>
    <s v="CAL-POW-03"/>
    <x v="0"/>
  </r>
  <r>
    <x v="12"/>
    <n v="-1"/>
    <x v="5"/>
    <x v="2"/>
    <d v="2023-01-23T00:00:00"/>
    <x v="592"/>
    <s v="CALC"/>
    <x v="11"/>
    <x v="0"/>
    <x v="1"/>
    <s v="CAL-POW-07"/>
    <x v="0"/>
  </r>
  <r>
    <x v="12"/>
    <n v="-1"/>
    <x v="5"/>
    <x v="2"/>
    <d v="2023-01-23T00:00:00"/>
    <x v="224"/>
    <s v="HPUSBC"/>
    <x v="14"/>
    <x v="1"/>
    <x v="2"/>
    <s v="HPUS-BOE-05"/>
    <x v="0"/>
  </r>
  <r>
    <x v="12"/>
    <n v="-1"/>
    <x v="5"/>
    <x v="2"/>
    <d v="2023-01-23T00:00:00"/>
    <x v="130"/>
    <s v="HPUSBC"/>
    <x v="14"/>
    <x v="1"/>
    <x v="2"/>
    <m/>
    <x v="0"/>
  </r>
  <r>
    <x v="12"/>
    <n v="-1"/>
    <x v="5"/>
    <x v="2"/>
    <d v="2023-01-23T00:00:00"/>
    <x v="360"/>
    <s v="HPUSBC"/>
    <x v="14"/>
    <x v="1"/>
    <x v="2"/>
    <m/>
    <x v="0"/>
  </r>
  <r>
    <x v="12"/>
    <n v="-1"/>
    <x v="5"/>
    <x v="2"/>
    <d v="2023-01-23T00:00:00"/>
    <x v="304"/>
    <s v="IPHONE"/>
    <x v="1"/>
    <x v="1"/>
    <x v="2"/>
    <s v="IPH-BOE-04"/>
    <x v="0"/>
  </r>
  <r>
    <x v="12"/>
    <n v="-1"/>
    <x v="5"/>
    <x v="2"/>
    <d v="2023-01-23T00:00:00"/>
    <x v="106"/>
    <s v="IPHONE"/>
    <x v="1"/>
    <x v="1"/>
    <x v="2"/>
    <s v="IPH-BOE-05"/>
    <x v="0"/>
  </r>
  <r>
    <x v="12"/>
    <n v="-1"/>
    <x v="5"/>
    <x v="2"/>
    <d v="2023-01-23T00:00:00"/>
    <x v="5"/>
    <s v="IPHONE"/>
    <x v="1"/>
    <x v="1"/>
    <x v="1"/>
    <s v="IPH-YRL-01"/>
    <x v="0"/>
  </r>
  <r>
    <x v="12"/>
    <n v="-1"/>
    <x v="5"/>
    <x v="2"/>
    <d v="2023-01-23T00:00:00"/>
    <x v="132"/>
    <s v="IPHONE"/>
    <x v="1"/>
    <x v="1"/>
    <x v="1"/>
    <s v="IPH-YRL-07"/>
    <x v="0"/>
  </r>
  <r>
    <x v="12"/>
    <n v="-1"/>
    <x v="5"/>
    <x v="2"/>
    <d v="2023-01-23T00:00:00"/>
    <x v="29"/>
    <s v="IPHONE"/>
    <x v="1"/>
    <x v="1"/>
    <x v="1"/>
    <s v="IPH-POW-02"/>
    <x v="0"/>
  </r>
  <r>
    <x v="12"/>
    <n v="-1"/>
    <x v="5"/>
    <x v="2"/>
    <d v="2023-01-23T00:00:00"/>
    <x v="239"/>
    <s v="IPHONE"/>
    <x v="1"/>
    <x v="1"/>
    <x v="1"/>
    <s v="IPH-POW-08"/>
    <x v="0"/>
  </r>
  <r>
    <x v="12"/>
    <n v="-1"/>
    <x v="5"/>
    <x v="2"/>
    <d v="2023-01-23T00:00:00"/>
    <x v="6"/>
    <s v="IPHONE"/>
    <x v="1"/>
    <x v="1"/>
    <x v="1"/>
    <s v="IPH-POW-10"/>
    <x v="0"/>
  </r>
  <r>
    <x v="12"/>
    <n v="-1"/>
    <x v="5"/>
    <x v="2"/>
    <d v="2023-01-23T00:00:00"/>
    <x v="37"/>
    <s v="IPHONE"/>
    <x v="1"/>
    <x v="1"/>
    <x v="1"/>
    <m/>
    <x v="0"/>
  </r>
  <r>
    <x v="12"/>
    <n v="-1"/>
    <x v="5"/>
    <x v="2"/>
    <d v="2023-01-23T00:00:00"/>
    <x v="136"/>
    <s v="MACCHRG"/>
    <x v="3"/>
    <x v="1"/>
    <x v="1"/>
    <s v="MAGT-POW-15"/>
    <x v="0"/>
  </r>
  <r>
    <x v="12"/>
    <n v="-1"/>
    <x v="5"/>
    <x v="2"/>
    <d v="2023-01-23T00:00:00"/>
    <x v="109"/>
    <s v="MACUSBC"/>
    <x v="4"/>
    <x v="1"/>
    <x v="1"/>
    <s v="USBC-YRL-02"/>
    <x v="0"/>
  </r>
  <r>
    <x v="12"/>
    <n v="-1"/>
    <x v="5"/>
    <x v="2"/>
    <d v="2023-01-23T00:00:00"/>
    <x v="110"/>
    <s v="MACUSBC"/>
    <x v="4"/>
    <x v="1"/>
    <x v="1"/>
    <s v="USBC-POW-03"/>
    <x v="0"/>
  </r>
  <r>
    <x v="12"/>
    <n v="-1"/>
    <x v="5"/>
    <x v="2"/>
    <d v="2023-01-23T00:00:00"/>
    <x v="12"/>
    <s v="MACUSBC"/>
    <x v="4"/>
    <x v="1"/>
    <x v="1"/>
    <s v="USBC-POW-08"/>
    <x v="0"/>
  </r>
  <r>
    <x v="12"/>
    <n v="-1"/>
    <x v="5"/>
    <x v="2"/>
    <d v="2023-01-23T00:00:00"/>
    <x v="40"/>
    <s v="MACUSBC"/>
    <x v="4"/>
    <x v="1"/>
    <x v="1"/>
    <s v="USBC-POW-10"/>
    <x v="0"/>
  </r>
  <r>
    <x v="12"/>
    <n v="-1"/>
    <x v="5"/>
    <x v="2"/>
    <d v="2023-01-23T00:00:00"/>
    <x v="429"/>
    <s v="UVGA"/>
    <x v="18"/>
    <x v="4"/>
    <x v="1"/>
    <m/>
    <x v="0"/>
  </r>
  <r>
    <x v="12"/>
    <n v="-1"/>
    <x v="5"/>
    <x v="2"/>
    <d v="2023-01-23T00:00:00"/>
    <x v="138"/>
    <s v="WALLADPT"/>
    <x v="6"/>
    <x v="1"/>
    <x v="2"/>
    <s v="ADP-BOE-03"/>
    <x v="0"/>
  </r>
  <r>
    <x v="12"/>
    <n v="-1"/>
    <x v="5"/>
    <x v="2"/>
    <d v="2023-01-23T00:00:00"/>
    <x v="309"/>
    <s v="WALLADPT"/>
    <x v="6"/>
    <x v="1"/>
    <x v="2"/>
    <s v="ADP-BOE-07"/>
    <x v="0"/>
  </r>
  <r>
    <x v="12"/>
    <n v="-1"/>
    <x v="5"/>
    <x v="2"/>
    <d v="2023-01-23T00:00:00"/>
    <x v="530"/>
    <s v="WALLADPT"/>
    <x v="6"/>
    <x v="1"/>
    <x v="1"/>
    <m/>
    <x v="0"/>
  </r>
  <r>
    <x v="12"/>
    <n v="-1"/>
    <x v="5"/>
    <x v="2"/>
    <d v="2023-01-23T00:00:00"/>
    <x v="252"/>
    <s v="WALLADPT"/>
    <x v="6"/>
    <x v="1"/>
    <x v="1"/>
    <m/>
    <x v="0"/>
  </r>
  <r>
    <x v="12"/>
    <n v="-1"/>
    <x v="5"/>
    <x v="2"/>
    <d v="2023-01-23T00:00:00"/>
    <x v="41"/>
    <s v="WALLADPT"/>
    <x v="6"/>
    <x v="1"/>
    <x v="1"/>
    <m/>
    <x v="0"/>
  </r>
  <r>
    <x v="12"/>
    <n v="-1"/>
    <x v="5"/>
    <x v="2"/>
    <d v="2023-01-23T00:00:00"/>
    <x v="30"/>
    <s v="WALLADPT"/>
    <x v="6"/>
    <x v="1"/>
    <x v="1"/>
    <m/>
    <x v="0"/>
  </r>
  <r>
    <x v="12"/>
    <n v="-1"/>
    <x v="5"/>
    <x v="2"/>
    <d v="2023-01-23T00:00:00"/>
    <x v="42"/>
    <s v="WALLADPT"/>
    <x v="6"/>
    <x v="1"/>
    <x v="1"/>
    <m/>
    <x v="0"/>
  </r>
  <r>
    <x v="12"/>
    <n v="-1"/>
    <x v="5"/>
    <x v="2"/>
    <d v="2023-01-30T00:00:00"/>
    <x v="593"/>
    <s v="CBK"/>
    <x v="7"/>
    <x v="2"/>
    <x v="8"/>
    <s v="CBK-028"/>
    <x v="0"/>
  </r>
  <r>
    <x v="12"/>
    <n v="-1"/>
    <x v="5"/>
    <x v="2"/>
    <d v="2023-01-30T00:00:00"/>
    <x v="69"/>
    <s v="CBK"/>
    <x v="7"/>
    <x v="2"/>
    <x v="1"/>
    <s v="CPOW-04"/>
    <x v="0"/>
  </r>
  <r>
    <x v="12"/>
    <n v="-1"/>
    <x v="5"/>
    <x v="2"/>
    <d v="2023-01-30T00:00:00"/>
    <x v="594"/>
    <s v="CBK"/>
    <x v="7"/>
    <x v="2"/>
    <x v="4"/>
    <s v="CBK-CLICC-109"/>
    <x v="0"/>
  </r>
  <r>
    <x v="12"/>
    <n v="-1"/>
    <x v="5"/>
    <x v="2"/>
    <d v="2023-01-30T00:00:00"/>
    <x v="258"/>
    <s v="CBK"/>
    <x v="7"/>
    <x v="2"/>
    <x v="1"/>
    <s v="CBK-CLICC-163"/>
    <x v="0"/>
  </r>
  <r>
    <x v="12"/>
    <n v="-1"/>
    <x v="5"/>
    <x v="2"/>
    <d v="2023-01-30T00:00:00"/>
    <x v="62"/>
    <s v="CLICC-ML"/>
    <x v="8"/>
    <x v="2"/>
    <x v="1"/>
    <s v="ITS MacBook 30"/>
    <x v="0"/>
  </r>
  <r>
    <x v="12"/>
    <n v="-1"/>
    <x v="5"/>
    <x v="2"/>
    <d v="2023-01-30T00:00:00"/>
    <x v="595"/>
    <s v="CLICC-ML"/>
    <x v="8"/>
    <x v="2"/>
    <x v="1"/>
    <s v="ITS MacBook 147"/>
    <x v="0"/>
  </r>
  <r>
    <x v="12"/>
    <n v="-1"/>
    <x v="5"/>
    <x v="2"/>
    <d v="2023-01-30T00:00:00"/>
    <x v="319"/>
    <s v="CLICC-ML"/>
    <x v="8"/>
    <x v="2"/>
    <x v="1"/>
    <s v="ITS MacBook 80"/>
    <x v="0"/>
  </r>
  <r>
    <x v="12"/>
    <n v="-1"/>
    <x v="5"/>
    <x v="2"/>
    <d v="2023-01-30T00:00:00"/>
    <x v="596"/>
    <s v="CLICC-ML"/>
    <x v="8"/>
    <x v="2"/>
    <x v="1"/>
    <s v="CLICC-ML-2047"/>
    <x v="0"/>
  </r>
  <r>
    <x v="12"/>
    <n v="-1"/>
    <x v="5"/>
    <x v="2"/>
    <d v="2023-01-30T00:00:00"/>
    <x v="83"/>
    <s v="HP"/>
    <x v="10"/>
    <x v="2"/>
    <x v="1"/>
    <s v="WL-BCR-11"/>
    <x v="0"/>
  </r>
  <r>
    <x v="12"/>
    <n v="-1"/>
    <x v="5"/>
    <x v="2"/>
    <d v="2023-01-30T00:00:00"/>
    <x v="597"/>
    <s v="HP"/>
    <x v="10"/>
    <x v="2"/>
    <x v="1"/>
    <s v="W-POW-20"/>
    <x v="0"/>
  </r>
  <r>
    <x v="12"/>
    <n v="-1"/>
    <x v="5"/>
    <x v="2"/>
    <d v="2023-01-30T00:00:00"/>
    <x v="366"/>
    <s v="HP"/>
    <x v="10"/>
    <x v="2"/>
    <x v="1"/>
    <s v="WL-LTL-02"/>
    <x v="0"/>
  </r>
  <r>
    <x v="12"/>
    <n v="-1"/>
    <x v="5"/>
    <x v="2"/>
    <d v="2023-02-03T00:00:00"/>
    <x v="318"/>
    <s v="CLICC-ML"/>
    <x v="8"/>
    <x v="2"/>
    <x v="1"/>
    <s v="ITS MacBook 122"/>
    <x v="0"/>
  </r>
  <r>
    <x v="12"/>
    <n v="-1"/>
    <x v="5"/>
    <x v="2"/>
    <d v="2023-02-03T00:00:00"/>
    <x v="598"/>
    <s v="CLICC-MM"/>
    <x v="9"/>
    <x v="2"/>
    <x v="1"/>
    <m/>
    <x v="0"/>
  </r>
  <r>
    <x v="12"/>
    <n v="-1"/>
    <x v="5"/>
    <x v="2"/>
    <d v="2023-02-03T00:00:00"/>
    <x v="599"/>
    <s v="CLICC-MM"/>
    <x v="9"/>
    <x v="2"/>
    <x v="1"/>
    <m/>
    <x v="0"/>
  </r>
  <r>
    <x v="12"/>
    <n v="-1"/>
    <x v="5"/>
    <x v="2"/>
    <d v="2023-02-03T00:00:00"/>
    <x v="600"/>
    <s v="HP"/>
    <x v="10"/>
    <x v="2"/>
    <x v="1"/>
    <s v="WL-SEL-01"/>
    <x v="0"/>
  </r>
  <r>
    <x v="12"/>
    <n v="-1"/>
    <x v="5"/>
    <x v="2"/>
    <d v="2023-02-03T00:00:00"/>
    <x v="601"/>
    <s v="HP"/>
    <x v="10"/>
    <x v="2"/>
    <x v="1"/>
    <s v="WL-LTL-04"/>
    <x v="0"/>
  </r>
  <r>
    <x v="12"/>
    <n v="-1"/>
    <x v="5"/>
    <x v="2"/>
    <d v="2023-02-06T00:00:00"/>
    <x v="70"/>
    <s v="CBK"/>
    <x v="7"/>
    <x v="2"/>
    <x v="1"/>
    <s v="CYRL-22"/>
    <x v="0"/>
  </r>
  <r>
    <x v="12"/>
    <n v="-1"/>
    <x v="5"/>
    <x v="2"/>
    <d v="2023-02-06T00:00:00"/>
    <x v="602"/>
    <s v="CBK"/>
    <x v="7"/>
    <x v="2"/>
    <x v="1"/>
    <s v="CBIO-10"/>
    <x v="0"/>
  </r>
  <r>
    <x v="12"/>
    <n v="-1"/>
    <x v="5"/>
    <x v="2"/>
    <d v="2023-02-06T00:00:00"/>
    <x v="386"/>
    <s v="CLICC-ML"/>
    <x v="8"/>
    <x v="2"/>
    <x v="1"/>
    <s v="ITS MacBook 121"/>
    <x v="0"/>
  </r>
  <r>
    <x v="12"/>
    <n v="-1"/>
    <x v="5"/>
    <x v="2"/>
    <d v="2023-02-06T00:00:00"/>
    <x v="149"/>
    <s v="CLICC-ML"/>
    <x v="8"/>
    <x v="2"/>
    <x v="1"/>
    <s v="ITS MacBook 29"/>
    <x v="0"/>
  </r>
  <r>
    <x v="12"/>
    <n v="-1"/>
    <x v="5"/>
    <x v="2"/>
    <d v="2023-02-06T00:00:00"/>
    <x v="603"/>
    <s v="CLICC-ML"/>
    <x v="8"/>
    <x v="2"/>
    <x v="1"/>
    <s v="CLICC-ML-2067"/>
    <x v="0"/>
  </r>
  <r>
    <x v="12"/>
    <n v="-1"/>
    <x v="5"/>
    <x v="2"/>
    <d v="2023-02-06T00:00:00"/>
    <x v="64"/>
    <s v="CLICC-MM"/>
    <x v="9"/>
    <x v="2"/>
    <x v="1"/>
    <s v="ITS iPad 323"/>
    <x v="0"/>
  </r>
  <r>
    <x v="12"/>
    <n v="-1"/>
    <x v="5"/>
    <x v="2"/>
    <d v="2023-02-06T00:00:00"/>
    <x v="604"/>
    <s v="CLICC-MM"/>
    <x v="9"/>
    <x v="2"/>
    <x v="1"/>
    <s v="ITS iPad 311"/>
    <x v="0"/>
  </r>
  <r>
    <x v="12"/>
    <n v="-1"/>
    <x v="5"/>
    <x v="2"/>
    <d v="2023-02-06T00:00:00"/>
    <x v="605"/>
    <s v="HP"/>
    <x v="10"/>
    <x v="2"/>
    <x v="1"/>
    <s v="WL-YRL-13"/>
    <x v="0"/>
  </r>
  <r>
    <x v="12"/>
    <n v="-1"/>
    <x v="5"/>
    <x v="2"/>
    <d v="2023-02-06T00:00:00"/>
    <x v="606"/>
    <s v="HP"/>
    <x v="10"/>
    <x v="2"/>
    <x v="1"/>
    <s v="WL-POW-01"/>
    <x v="0"/>
  </r>
  <r>
    <x v="12"/>
    <n v="-1"/>
    <x v="5"/>
    <x v="2"/>
    <d v="2023-02-06T00:00:00"/>
    <x v="391"/>
    <s v="HP"/>
    <x v="10"/>
    <x v="2"/>
    <x v="1"/>
    <s v="WL-POW-04"/>
    <x v="0"/>
  </r>
  <r>
    <x v="12"/>
    <n v="-1"/>
    <x v="5"/>
    <x v="2"/>
    <d v="2023-02-06T00:00:00"/>
    <x v="323"/>
    <s v="HP"/>
    <x v="10"/>
    <x v="2"/>
    <x v="1"/>
    <s v="WL-PC2-17"/>
    <x v="0"/>
  </r>
  <r>
    <x v="12"/>
    <n v="-1"/>
    <x v="5"/>
    <x v="2"/>
    <d v="2023-02-06T00:00:00"/>
    <x v="324"/>
    <s v="HP"/>
    <x v="10"/>
    <x v="2"/>
    <x v="1"/>
    <s v="WL-PC2-18"/>
    <x v="0"/>
  </r>
  <r>
    <x v="12"/>
    <n v="-1"/>
    <x v="5"/>
    <x v="2"/>
    <d v="2023-03-24T00:00:00"/>
    <x v="607"/>
    <s v="HP"/>
    <x v="10"/>
    <x v="2"/>
    <x v="1"/>
    <s v="WL-RC2-09"/>
    <x v="0"/>
  </r>
  <r>
    <x v="12"/>
    <n v="-1"/>
    <x v="5"/>
    <x v="2"/>
    <d v="2023-04-23T00:00:00"/>
    <x v="608"/>
    <s v="AD"/>
    <x v="12"/>
    <x v="3"/>
    <x v="2"/>
    <s v="CLICC EE AD2 Unit 68"/>
    <x v="0"/>
  </r>
  <r>
    <x v="12"/>
    <n v="5556409070006530"/>
    <x v="5"/>
    <x v="2"/>
    <d v="2023-01-23T00:00:00"/>
    <x v="8"/>
    <s v="LABMSE"/>
    <x v="2"/>
    <x v="0"/>
    <x v="1"/>
    <s v="LAB-MSE-12"/>
    <x v="0"/>
  </r>
  <r>
    <x v="13"/>
    <n v="-1"/>
    <x v="0"/>
    <x v="0"/>
    <d v="2023-01-24T00:00:00"/>
    <x v="609"/>
    <s v="HDST"/>
    <x v="0"/>
    <x v="0"/>
    <x v="0"/>
    <s v="HDS-BIO-12"/>
    <x v="0"/>
  </r>
  <r>
    <x v="13"/>
    <n v="-1"/>
    <x v="1"/>
    <x v="1"/>
    <d v="2023-01-24T00:00:00"/>
    <x v="559"/>
    <s v="CBK"/>
    <x v="7"/>
    <x v="2"/>
    <x v="6"/>
    <s v="CBK-030"/>
    <x v="0"/>
  </r>
  <r>
    <x v="13"/>
    <n v="-1"/>
    <x v="1"/>
    <x v="1"/>
    <d v="2023-01-24T00:00:00"/>
    <x v="360"/>
    <s v="HPUSBC"/>
    <x v="14"/>
    <x v="1"/>
    <x v="2"/>
    <m/>
    <x v="0"/>
  </r>
  <r>
    <x v="13"/>
    <n v="-1"/>
    <x v="1"/>
    <x v="1"/>
    <d v="2023-01-24T00:00:00"/>
    <x v="106"/>
    <s v="IPHONE"/>
    <x v="1"/>
    <x v="1"/>
    <x v="2"/>
    <s v="IPH-BOE-05"/>
    <x v="0"/>
  </r>
  <r>
    <x v="13"/>
    <n v="-1"/>
    <x v="1"/>
    <x v="1"/>
    <d v="2023-01-24T00:00:00"/>
    <x v="132"/>
    <s v="IPHONE"/>
    <x v="1"/>
    <x v="1"/>
    <x v="1"/>
    <s v="IPH-YRL-07"/>
    <x v="0"/>
  </r>
  <r>
    <x v="13"/>
    <n v="-1"/>
    <x v="1"/>
    <x v="1"/>
    <d v="2023-01-24T00:00:00"/>
    <x v="610"/>
    <s v="MACCHRG"/>
    <x v="3"/>
    <x v="1"/>
    <x v="1"/>
    <s v="MAGT-POW-01"/>
    <x v="0"/>
  </r>
  <r>
    <x v="13"/>
    <n v="-1"/>
    <x v="1"/>
    <x v="1"/>
    <d v="2023-01-24T00:00:00"/>
    <x v="11"/>
    <s v="MACUSBC"/>
    <x v="4"/>
    <x v="1"/>
    <x v="1"/>
    <s v="USBC-POW-07"/>
    <x v="0"/>
  </r>
  <r>
    <x v="13"/>
    <n v="-1"/>
    <x v="1"/>
    <x v="1"/>
    <d v="2023-01-24T00:00:00"/>
    <x v="12"/>
    <s v="MACUSBC"/>
    <x v="4"/>
    <x v="1"/>
    <x v="1"/>
    <s v="USBC-POW-08"/>
    <x v="0"/>
  </r>
  <r>
    <x v="13"/>
    <n v="-1"/>
    <x v="1"/>
    <x v="1"/>
    <d v="2023-01-24T00:00:00"/>
    <x v="611"/>
    <s v="UVGA"/>
    <x v="18"/>
    <x v="4"/>
    <x v="1"/>
    <m/>
    <x v="0"/>
  </r>
  <r>
    <x v="13"/>
    <n v="-1"/>
    <x v="1"/>
    <x v="1"/>
    <d v="2023-01-24T00:00:00"/>
    <x v="138"/>
    <s v="WALLADPT"/>
    <x v="6"/>
    <x v="1"/>
    <x v="2"/>
    <s v="ADP-BOE-03"/>
    <x v="0"/>
  </r>
  <r>
    <x v="13"/>
    <n v="-1"/>
    <x v="1"/>
    <x v="1"/>
    <d v="2023-01-24T00:00:00"/>
    <x v="452"/>
    <s v="WALLADPT"/>
    <x v="6"/>
    <x v="1"/>
    <x v="1"/>
    <m/>
    <x v="0"/>
  </r>
  <r>
    <x v="13"/>
    <n v="-1"/>
    <x v="1"/>
    <x v="1"/>
    <d v="2023-01-31T00:00:00"/>
    <x v="559"/>
    <s v="CBK"/>
    <x v="7"/>
    <x v="2"/>
    <x v="6"/>
    <s v="CBK-030"/>
    <x v="0"/>
  </r>
  <r>
    <x v="13"/>
    <n v="-1"/>
    <x v="1"/>
    <x v="1"/>
    <d v="2023-01-31T00:00:00"/>
    <x v="312"/>
    <s v="CBK"/>
    <x v="7"/>
    <x v="2"/>
    <x v="2"/>
    <s v="CBK-BOE-15"/>
    <x v="0"/>
  </r>
  <r>
    <x v="13"/>
    <n v="-1"/>
    <x v="1"/>
    <x v="1"/>
    <d v="2023-01-31T00:00:00"/>
    <x v="612"/>
    <s v="CBK"/>
    <x v="7"/>
    <x v="2"/>
    <x v="2"/>
    <s v="CBK-BOE-18"/>
    <x v="0"/>
  </r>
  <r>
    <x v="13"/>
    <n v="-1"/>
    <x v="1"/>
    <x v="1"/>
    <d v="2023-01-31T00:00:00"/>
    <x v="613"/>
    <s v="CLICC-ML"/>
    <x v="8"/>
    <x v="2"/>
    <x v="1"/>
    <s v="ITS MacBook 4"/>
    <x v="0"/>
  </r>
  <r>
    <x v="13"/>
    <n v="-1"/>
    <x v="1"/>
    <x v="1"/>
    <d v="2023-01-31T00:00:00"/>
    <x v="316"/>
    <s v="CLICC-ML"/>
    <x v="8"/>
    <x v="2"/>
    <x v="1"/>
    <s v="ITS MacBook 113"/>
    <x v="0"/>
  </r>
  <r>
    <x v="13"/>
    <n v="-1"/>
    <x v="1"/>
    <x v="1"/>
    <d v="2023-01-31T00:00:00"/>
    <x v="614"/>
    <s v="CLICC-ML"/>
    <x v="8"/>
    <x v="2"/>
    <x v="1"/>
    <s v="CLICC-ML-2032"/>
    <x v="0"/>
  </r>
  <r>
    <x v="13"/>
    <n v="-1"/>
    <x v="1"/>
    <x v="1"/>
    <d v="2023-01-31T00:00:00"/>
    <x v="87"/>
    <s v="HP"/>
    <x v="10"/>
    <x v="2"/>
    <x v="1"/>
    <s v="WL-LAB-09"/>
    <x v="0"/>
  </r>
  <r>
    <x v="13"/>
    <n v="-1"/>
    <x v="1"/>
    <x v="1"/>
    <d v="2023-02-06T00:00:00"/>
    <x v="615"/>
    <s v="CBK"/>
    <x v="7"/>
    <x v="2"/>
    <x v="1"/>
    <s v="CL-GEO-04"/>
    <x v="0"/>
  </r>
  <r>
    <x v="13"/>
    <n v="-1"/>
    <x v="1"/>
    <x v="1"/>
    <d v="2023-02-07T00:00:00"/>
    <x v="616"/>
    <s v="CLICC-ML"/>
    <x v="8"/>
    <x v="2"/>
    <x v="1"/>
    <s v="ITS MacBook 133"/>
    <x v="0"/>
  </r>
  <r>
    <x v="13"/>
    <n v="-1"/>
    <x v="1"/>
    <x v="1"/>
    <d v="2023-02-07T00:00:00"/>
    <x v="50"/>
    <s v="CLICC-ML"/>
    <x v="8"/>
    <x v="2"/>
    <x v="1"/>
    <s v="ITS MacBook 176"/>
    <x v="0"/>
  </r>
  <r>
    <x v="13"/>
    <n v="-1"/>
    <x v="1"/>
    <x v="1"/>
    <d v="2023-02-07T00:00:00"/>
    <x v="617"/>
    <s v="CLICC-ML"/>
    <x v="8"/>
    <x v="2"/>
    <x v="1"/>
    <s v="CLICC-ML-2063"/>
    <x v="0"/>
  </r>
  <r>
    <x v="13"/>
    <n v="-1"/>
    <x v="1"/>
    <x v="1"/>
    <d v="2023-02-07T00:00:00"/>
    <x v="618"/>
    <s v="HP"/>
    <x v="10"/>
    <x v="2"/>
    <x v="1"/>
    <s v="WL-RC2-13"/>
    <x v="0"/>
  </r>
  <r>
    <x v="13"/>
    <n v="-1"/>
    <x v="1"/>
    <x v="1"/>
    <d v="2023-03-24T00:00:00"/>
    <x v="20"/>
    <s v="CLICC-ML"/>
    <x v="8"/>
    <x v="2"/>
    <x v="1"/>
    <s v="CLICC-ML-2033"/>
    <x v="0"/>
  </r>
  <r>
    <x v="13"/>
    <n v="-1"/>
    <x v="3"/>
    <x v="2"/>
    <d v="2023-02-07T00:00:00"/>
    <x v="128"/>
    <s v="CLICC-MM"/>
    <x v="9"/>
    <x v="2"/>
    <x v="1"/>
    <n v="2022"/>
    <x v="0"/>
  </r>
  <r>
    <x v="13"/>
    <n v="-1"/>
    <x v="4"/>
    <x v="3"/>
    <d v="2023-01-31T00:00:00"/>
    <x v="619"/>
    <s v="CBK"/>
    <x v="7"/>
    <x v="2"/>
    <x v="7"/>
    <s v="CBK-CLICC-09"/>
    <x v="0"/>
  </r>
  <r>
    <x v="13"/>
    <n v="-1"/>
    <x v="5"/>
    <x v="2"/>
    <d v="2023-01-24T00:00:00"/>
    <x v="620"/>
    <s v="HDMIC"/>
    <x v="13"/>
    <x v="4"/>
    <x v="1"/>
    <s v="HDMC-YRL-01"/>
    <x v="0"/>
  </r>
  <r>
    <x v="13"/>
    <n v="-1"/>
    <x v="5"/>
    <x v="2"/>
    <d v="2023-01-24T00:00:00"/>
    <x v="2"/>
    <s v="HDST"/>
    <x v="0"/>
    <x v="0"/>
    <x v="1"/>
    <s v="HDS-POW-04"/>
    <x v="0"/>
  </r>
  <r>
    <x v="13"/>
    <n v="-1"/>
    <x v="5"/>
    <x v="2"/>
    <d v="2023-01-24T00:00:00"/>
    <x v="427"/>
    <s v="HPUSBC"/>
    <x v="14"/>
    <x v="1"/>
    <x v="2"/>
    <s v="HPUS-BOE-02"/>
    <x v="0"/>
  </r>
  <r>
    <x v="13"/>
    <n v="-1"/>
    <x v="5"/>
    <x v="2"/>
    <d v="2023-01-24T00:00:00"/>
    <x v="360"/>
    <s v="HPUSBC"/>
    <x v="14"/>
    <x v="1"/>
    <x v="2"/>
    <m/>
    <x v="0"/>
  </r>
  <r>
    <x v="13"/>
    <n v="-1"/>
    <x v="5"/>
    <x v="2"/>
    <d v="2023-01-24T00:00:00"/>
    <x v="621"/>
    <s v="HPUSBC"/>
    <x v="14"/>
    <x v="1"/>
    <x v="2"/>
    <m/>
    <x v="0"/>
  </r>
  <r>
    <x v="13"/>
    <n v="-1"/>
    <x v="5"/>
    <x v="2"/>
    <d v="2023-01-24T00:00:00"/>
    <x v="622"/>
    <s v="IPHONE"/>
    <x v="1"/>
    <x v="1"/>
    <x v="3"/>
    <s v="IPH-MUS-03"/>
    <x v="0"/>
  </r>
  <r>
    <x v="13"/>
    <n v="-1"/>
    <x v="5"/>
    <x v="2"/>
    <d v="2023-01-24T00:00:00"/>
    <x v="623"/>
    <s v="IPHONE"/>
    <x v="1"/>
    <x v="1"/>
    <x v="2"/>
    <s v="IPH-BOE-01"/>
    <x v="0"/>
  </r>
  <r>
    <x v="13"/>
    <n v="-1"/>
    <x v="5"/>
    <x v="2"/>
    <d v="2023-01-24T00:00:00"/>
    <x v="304"/>
    <s v="IPHONE"/>
    <x v="1"/>
    <x v="1"/>
    <x v="2"/>
    <s v="IPH-BOE-04"/>
    <x v="0"/>
  </r>
  <r>
    <x v="13"/>
    <n v="-1"/>
    <x v="5"/>
    <x v="2"/>
    <d v="2023-01-24T00:00:00"/>
    <x v="131"/>
    <s v="IPHONE"/>
    <x v="1"/>
    <x v="1"/>
    <x v="1"/>
    <s v="IPH-YRL-04"/>
    <x v="0"/>
  </r>
  <r>
    <x v="13"/>
    <n v="-1"/>
    <x v="5"/>
    <x v="2"/>
    <d v="2023-01-24T00:00:00"/>
    <x v="238"/>
    <s v="IPHONE"/>
    <x v="1"/>
    <x v="1"/>
    <x v="1"/>
    <s v="IPH-YRL-08"/>
    <x v="0"/>
  </r>
  <r>
    <x v="13"/>
    <n v="-1"/>
    <x v="5"/>
    <x v="2"/>
    <d v="2023-01-24T00:00:00"/>
    <x v="35"/>
    <s v="IPHONE"/>
    <x v="1"/>
    <x v="1"/>
    <x v="1"/>
    <s v="IPH-YRL-10"/>
    <x v="0"/>
  </r>
  <r>
    <x v="13"/>
    <n v="-1"/>
    <x v="5"/>
    <x v="2"/>
    <d v="2023-01-24T00:00:00"/>
    <x v="442"/>
    <s v="IPHONE"/>
    <x v="1"/>
    <x v="1"/>
    <x v="1"/>
    <s v="IPH-YRL-13"/>
    <x v="0"/>
  </r>
  <r>
    <x v="13"/>
    <n v="-1"/>
    <x v="5"/>
    <x v="2"/>
    <d v="2023-01-24T00:00:00"/>
    <x v="624"/>
    <s v="IPHONE"/>
    <x v="1"/>
    <x v="1"/>
    <x v="1"/>
    <s v="IPH-YRL-14"/>
    <x v="0"/>
  </r>
  <r>
    <x v="13"/>
    <n v="-1"/>
    <x v="5"/>
    <x v="2"/>
    <d v="2023-01-24T00:00:00"/>
    <x v="36"/>
    <s v="IPHONE"/>
    <x v="1"/>
    <x v="1"/>
    <x v="1"/>
    <s v="IPH-POW-04"/>
    <x v="0"/>
  </r>
  <r>
    <x v="13"/>
    <n v="-1"/>
    <x v="5"/>
    <x v="2"/>
    <d v="2023-01-24T00:00:00"/>
    <x v="239"/>
    <s v="IPHONE"/>
    <x v="1"/>
    <x v="1"/>
    <x v="1"/>
    <s v="IPH-POW-08"/>
    <x v="0"/>
  </r>
  <r>
    <x v="13"/>
    <n v="-1"/>
    <x v="5"/>
    <x v="2"/>
    <d v="2023-01-24T00:00:00"/>
    <x v="6"/>
    <s v="IPHONE"/>
    <x v="1"/>
    <x v="1"/>
    <x v="1"/>
    <s v="IPH-POW-10"/>
    <x v="0"/>
  </r>
  <r>
    <x v="13"/>
    <n v="-1"/>
    <x v="5"/>
    <x v="2"/>
    <d v="2023-01-24T00:00:00"/>
    <x v="37"/>
    <s v="IPHONE"/>
    <x v="1"/>
    <x v="1"/>
    <x v="1"/>
    <m/>
    <x v="0"/>
  </r>
  <r>
    <x v="13"/>
    <n v="-1"/>
    <x v="5"/>
    <x v="2"/>
    <d v="2023-01-24T00:00:00"/>
    <x v="306"/>
    <s v="MACCHRG"/>
    <x v="3"/>
    <x v="1"/>
    <x v="2"/>
    <s v="MAGT-BOE-05"/>
    <x v="0"/>
  </r>
  <r>
    <x v="13"/>
    <n v="-1"/>
    <x v="5"/>
    <x v="2"/>
    <d v="2023-01-24T00:00:00"/>
    <x v="109"/>
    <s v="MACUSBC"/>
    <x v="4"/>
    <x v="1"/>
    <x v="1"/>
    <s v="USBC-YRL-02"/>
    <x v="0"/>
  </r>
  <r>
    <x v="13"/>
    <n v="-1"/>
    <x v="5"/>
    <x v="2"/>
    <d v="2023-01-24T00:00:00"/>
    <x v="243"/>
    <s v="MACUSBC"/>
    <x v="4"/>
    <x v="1"/>
    <x v="1"/>
    <s v="USBC-YRL-03"/>
    <x v="0"/>
  </r>
  <r>
    <x v="13"/>
    <n v="-1"/>
    <x v="5"/>
    <x v="2"/>
    <d v="2023-01-24T00:00:00"/>
    <x v="141"/>
    <s v="MACUSBC"/>
    <x v="4"/>
    <x v="1"/>
    <x v="1"/>
    <s v="USBC-YRL-05"/>
    <x v="0"/>
  </r>
  <r>
    <x v="13"/>
    <n v="-1"/>
    <x v="5"/>
    <x v="2"/>
    <d v="2023-01-24T00:00:00"/>
    <x v="39"/>
    <s v="MACUSBC"/>
    <x v="4"/>
    <x v="1"/>
    <x v="1"/>
    <s v="USBC-POW-02"/>
    <x v="0"/>
  </r>
  <r>
    <x v="13"/>
    <n v="-1"/>
    <x v="5"/>
    <x v="2"/>
    <d v="2023-01-24T00:00:00"/>
    <x v="110"/>
    <s v="MACUSBC"/>
    <x v="4"/>
    <x v="1"/>
    <x v="1"/>
    <s v="USBC-POW-03"/>
    <x v="0"/>
  </r>
  <r>
    <x v="13"/>
    <n v="-1"/>
    <x v="5"/>
    <x v="2"/>
    <d v="2023-01-24T00:00:00"/>
    <x v="444"/>
    <s v="MACUSBC"/>
    <x v="4"/>
    <x v="1"/>
    <x v="1"/>
    <s v="USBC-POW-06"/>
    <x v="0"/>
  </r>
  <r>
    <x v="13"/>
    <n v="-1"/>
    <x v="5"/>
    <x v="2"/>
    <d v="2023-01-24T00:00:00"/>
    <x v="11"/>
    <s v="MACUSBC"/>
    <x v="4"/>
    <x v="1"/>
    <x v="1"/>
    <s v="USBC-POW-07"/>
    <x v="0"/>
  </r>
  <r>
    <x v="13"/>
    <n v="-1"/>
    <x v="5"/>
    <x v="2"/>
    <d v="2023-01-24T00:00:00"/>
    <x v="40"/>
    <s v="MACUSBC"/>
    <x v="4"/>
    <x v="1"/>
    <x v="1"/>
    <s v="USBC-POW-10"/>
    <x v="0"/>
  </r>
  <r>
    <x v="13"/>
    <n v="-1"/>
    <x v="5"/>
    <x v="2"/>
    <d v="2023-01-24T00:00:00"/>
    <x v="437"/>
    <s v="OMNI"/>
    <x v="5"/>
    <x v="1"/>
    <x v="3"/>
    <s v="OMN-MUS-04"/>
    <x v="0"/>
  </r>
  <r>
    <x v="13"/>
    <n v="-1"/>
    <x v="5"/>
    <x v="2"/>
    <d v="2023-01-24T00:00:00"/>
    <x v="249"/>
    <s v="UHDMI"/>
    <x v="15"/>
    <x v="4"/>
    <x v="1"/>
    <m/>
    <x v="0"/>
  </r>
  <r>
    <x v="13"/>
    <n v="-1"/>
    <x v="5"/>
    <x v="2"/>
    <d v="2023-01-24T00:00:00"/>
    <x v="308"/>
    <s v="UHDMI"/>
    <x v="15"/>
    <x v="4"/>
    <x v="1"/>
    <m/>
    <x v="0"/>
  </r>
  <r>
    <x v="13"/>
    <n v="-1"/>
    <x v="5"/>
    <x v="2"/>
    <d v="2023-01-24T00:00:00"/>
    <x v="625"/>
    <s v="UVGA"/>
    <x v="18"/>
    <x v="4"/>
    <x v="1"/>
    <m/>
    <x v="0"/>
  </r>
  <r>
    <x v="13"/>
    <n v="-1"/>
    <x v="5"/>
    <x v="2"/>
    <d v="2023-01-24T00:00:00"/>
    <x v="429"/>
    <s v="UVGA"/>
    <x v="18"/>
    <x v="4"/>
    <x v="1"/>
    <m/>
    <x v="0"/>
  </r>
  <r>
    <x v="13"/>
    <n v="-1"/>
    <x v="5"/>
    <x v="2"/>
    <d v="2023-01-24T00:00:00"/>
    <x v="626"/>
    <s v="WALLADPT"/>
    <x v="6"/>
    <x v="1"/>
    <x v="2"/>
    <s v="ADP-BOE-05"/>
    <x v="0"/>
  </r>
  <r>
    <x v="13"/>
    <n v="-1"/>
    <x v="5"/>
    <x v="2"/>
    <d v="2023-01-24T00:00:00"/>
    <x v="309"/>
    <s v="WALLADPT"/>
    <x v="6"/>
    <x v="1"/>
    <x v="2"/>
    <s v="ADP-BOE-07"/>
    <x v="0"/>
  </r>
  <r>
    <x v="13"/>
    <n v="-1"/>
    <x v="5"/>
    <x v="2"/>
    <d v="2023-01-24T00:00:00"/>
    <x v="451"/>
    <s v="WALLADPT"/>
    <x v="6"/>
    <x v="1"/>
    <x v="1"/>
    <m/>
    <x v="0"/>
  </r>
  <r>
    <x v="13"/>
    <n v="-1"/>
    <x v="5"/>
    <x v="2"/>
    <d v="2023-01-24T00:00:00"/>
    <x v="530"/>
    <s v="WALLADPT"/>
    <x v="6"/>
    <x v="1"/>
    <x v="1"/>
    <m/>
    <x v="0"/>
  </r>
  <r>
    <x v="13"/>
    <n v="-1"/>
    <x v="5"/>
    <x v="2"/>
    <d v="2023-01-24T00:00:00"/>
    <x v="251"/>
    <s v="WALLADPT"/>
    <x v="6"/>
    <x v="1"/>
    <x v="1"/>
    <m/>
    <x v="0"/>
  </r>
  <r>
    <x v="13"/>
    <n v="-1"/>
    <x v="5"/>
    <x v="2"/>
    <d v="2023-01-24T00:00:00"/>
    <x v="41"/>
    <s v="WALLADPT"/>
    <x v="6"/>
    <x v="1"/>
    <x v="1"/>
    <m/>
    <x v="0"/>
  </r>
  <r>
    <x v="13"/>
    <n v="-1"/>
    <x v="5"/>
    <x v="2"/>
    <d v="2023-01-24T00:00:00"/>
    <x v="30"/>
    <s v="WALLADPT"/>
    <x v="6"/>
    <x v="1"/>
    <x v="1"/>
    <m/>
    <x v="0"/>
  </r>
  <r>
    <x v="13"/>
    <n v="-1"/>
    <x v="5"/>
    <x v="2"/>
    <d v="2023-01-24T00:00:00"/>
    <x v="42"/>
    <s v="WALLADPT"/>
    <x v="6"/>
    <x v="1"/>
    <x v="1"/>
    <m/>
    <x v="0"/>
  </r>
  <r>
    <x v="13"/>
    <n v="-1"/>
    <x v="5"/>
    <x v="2"/>
    <d v="2023-01-24T00:00:00"/>
    <x v="43"/>
    <s v="WALLADPT"/>
    <x v="6"/>
    <x v="1"/>
    <x v="1"/>
    <m/>
    <x v="0"/>
  </r>
  <r>
    <x v="13"/>
    <n v="-1"/>
    <x v="5"/>
    <x v="2"/>
    <d v="2023-01-24T00:00:00"/>
    <x v="140"/>
    <s v="WALLADPT"/>
    <x v="6"/>
    <x v="1"/>
    <x v="1"/>
    <m/>
    <x v="0"/>
  </r>
  <r>
    <x v="13"/>
    <n v="-1"/>
    <x v="5"/>
    <x v="2"/>
    <d v="2023-01-25T00:00:00"/>
    <x v="627"/>
    <s v="IPHONE"/>
    <x v="1"/>
    <x v="1"/>
    <x v="4"/>
    <s v="IPH-LOC-03"/>
    <x v="0"/>
  </r>
  <r>
    <x v="13"/>
    <n v="-1"/>
    <x v="5"/>
    <x v="2"/>
    <d v="2023-01-25T00:00:00"/>
    <x v="628"/>
    <s v="IPHONE"/>
    <x v="1"/>
    <x v="1"/>
    <x v="4"/>
    <m/>
    <x v="0"/>
  </r>
  <r>
    <x v="13"/>
    <n v="-1"/>
    <x v="5"/>
    <x v="2"/>
    <d v="2023-01-31T00:00:00"/>
    <x v="593"/>
    <s v="CBK"/>
    <x v="7"/>
    <x v="2"/>
    <x v="6"/>
    <s v="CBK-028"/>
    <x v="0"/>
  </r>
  <r>
    <x v="13"/>
    <n v="-1"/>
    <x v="5"/>
    <x v="2"/>
    <d v="2023-01-31T00:00:00"/>
    <x v="25"/>
    <s v="CBK"/>
    <x v="7"/>
    <x v="2"/>
    <x v="1"/>
    <s v="CBK-CLICC-158"/>
    <x v="0"/>
  </r>
  <r>
    <x v="13"/>
    <n v="-1"/>
    <x v="5"/>
    <x v="2"/>
    <d v="2023-01-31T00:00:00"/>
    <x v="364"/>
    <s v="CLICC-ML"/>
    <x v="8"/>
    <x v="2"/>
    <x v="1"/>
    <s v="ITS MacBook 131"/>
    <x v="0"/>
  </r>
  <r>
    <x v="13"/>
    <n v="-1"/>
    <x v="5"/>
    <x v="2"/>
    <d v="2023-01-31T00:00:00"/>
    <x v="315"/>
    <s v="CLICC-ML"/>
    <x v="8"/>
    <x v="2"/>
    <x v="1"/>
    <s v="ITS MacBook 103"/>
    <x v="0"/>
  </r>
  <r>
    <x v="13"/>
    <n v="-1"/>
    <x v="5"/>
    <x v="2"/>
    <d v="2023-01-31T00:00:00"/>
    <x v="629"/>
    <s v="CLICC-ML"/>
    <x v="8"/>
    <x v="2"/>
    <x v="1"/>
    <s v="CLICC-ML-2037"/>
    <x v="0"/>
  </r>
  <r>
    <x v="13"/>
    <n v="-1"/>
    <x v="5"/>
    <x v="2"/>
    <d v="2023-01-31T00:00:00"/>
    <x v="150"/>
    <s v="CLICC-ML"/>
    <x v="8"/>
    <x v="2"/>
    <x v="1"/>
    <s v="CLICC-ML-2038"/>
    <x v="0"/>
  </r>
  <r>
    <x v="13"/>
    <n v="-1"/>
    <x v="5"/>
    <x v="2"/>
    <d v="2023-01-31T00:00:00"/>
    <x v="630"/>
    <s v="HP"/>
    <x v="10"/>
    <x v="2"/>
    <x v="1"/>
    <s v="WL-SEL-15"/>
    <x v="0"/>
  </r>
  <r>
    <x v="13"/>
    <n v="-1"/>
    <x v="5"/>
    <x v="2"/>
    <d v="2023-02-02T00:00:00"/>
    <x v="229"/>
    <s v="HP"/>
    <x v="10"/>
    <x v="2"/>
    <x v="1"/>
    <s v="WL-PC2-02"/>
    <x v="0"/>
  </r>
  <r>
    <x v="13"/>
    <n v="-1"/>
    <x v="5"/>
    <x v="2"/>
    <d v="2023-02-07T00:00:00"/>
    <x v="74"/>
    <s v="CLICC-ML"/>
    <x v="8"/>
    <x v="2"/>
    <x v="1"/>
    <s v="ITS MacBook 68"/>
    <x v="0"/>
  </r>
  <r>
    <x v="13"/>
    <n v="-1"/>
    <x v="5"/>
    <x v="2"/>
    <d v="2023-02-07T00:00:00"/>
    <x v="631"/>
    <s v="CLICC-ML"/>
    <x v="8"/>
    <x v="2"/>
    <x v="1"/>
    <s v="ITS MacBook 134"/>
    <x v="0"/>
  </r>
  <r>
    <x v="13"/>
    <n v="-1"/>
    <x v="5"/>
    <x v="2"/>
    <d v="2023-02-07T00:00:00"/>
    <x v="162"/>
    <s v="CLICC-ML"/>
    <x v="8"/>
    <x v="2"/>
    <x v="1"/>
    <s v="ITS MacBook 35"/>
    <x v="0"/>
  </r>
  <r>
    <x v="13"/>
    <n v="-1"/>
    <x v="5"/>
    <x v="2"/>
    <d v="2023-02-07T00:00:00"/>
    <x v="230"/>
    <s v="CLICC-ML"/>
    <x v="8"/>
    <x v="2"/>
    <x v="1"/>
    <s v="ITS MacBook 160"/>
    <x v="0"/>
  </r>
  <r>
    <x v="13"/>
    <n v="-1"/>
    <x v="5"/>
    <x v="2"/>
    <d v="2023-02-07T00:00:00"/>
    <x v="632"/>
    <s v="CLICC-ML"/>
    <x v="8"/>
    <x v="2"/>
    <x v="1"/>
    <s v="CLICC-ML-2052"/>
    <x v="0"/>
  </r>
  <r>
    <x v="13"/>
    <n v="-1"/>
    <x v="5"/>
    <x v="2"/>
    <d v="2023-02-07T00:00:00"/>
    <x v="461"/>
    <s v="HP"/>
    <x v="10"/>
    <x v="2"/>
    <x v="1"/>
    <s v="WL-PC2-21"/>
    <x v="0"/>
  </r>
  <r>
    <x v="13"/>
    <n v="-1"/>
    <x v="5"/>
    <x v="2"/>
    <d v="2023-02-14T00:00:00"/>
    <x v="633"/>
    <s v="CBK"/>
    <x v="7"/>
    <x v="2"/>
    <x v="1"/>
    <s v="CBK-CLICC-138"/>
    <x v="0"/>
  </r>
  <r>
    <x v="13"/>
    <n v="-1"/>
    <x v="5"/>
    <x v="2"/>
    <d v="2023-03-24T00:00:00"/>
    <x v="58"/>
    <s v="HP"/>
    <x v="10"/>
    <x v="2"/>
    <x v="1"/>
    <s v="W-POW-16"/>
    <x v="0"/>
  </r>
  <r>
    <x v="13"/>
    <n v="-1"/>
    <x v="5"/>
    <x v="2"/>
    <d v="2023-03-24T00:00:00"/>
    <x v="634"/>
    <s v="HP"/>
    <x v="10"/>
    <x v="2"/>
    <x v="1"/>
    <s v="WL-PC2-26"/>
    <x v="0"/>
  </r>
  <r>
    <x v="13"/>
    <n v="-1"/>
    <x v="5"/>
    <x v="2"/>
    <d v="2023-04-24T00:00:00"/>
    <x v="635"/>
    <s v="AD"/>
    <x v="12"/>
    <x v="3"/>
    <x v="2"/>
    <s v="CLICC EE AD2 Unit 155"/>
    <x v="0"/>
  </r>
  <r>
    <x v="13"/>
    <n v="5560890180006530"/>
    <x v="5"/>
    <x v="2"/>
    <d v="2023-02-07T00:00:00"/>
    <x v="636"/>
    <s v="CLICC-ML"/>
    <x v="8"/>
    <x v="2"/>
    <x v="1"/>
    <s v="CLICC-ML-2058"/>
    <x v="0"/>
  </r>
  <r>
    <x v="14"/>
    <n v="-1"/>
    <x v="0"/>
    <x v="0"/>
    <d v="2023-01-25T00:00:00"/>
    <x v="107"/>
    <s v="IPHONE"/>
    <x v="1"/>
    <x v="1"/>
    <x v="0"/>
    <s v="IPH-BIO-01"/>
    <x v="0"/>
  </r>
  <r>
    <x v="14"/>
    <n v="-1"/>
    <x v="0"/>
    <x v="0"/>
    <d v="2023-01-25T00:00:00"/>
    <x v="15"/>
    <s v="WALLADPT"/>
    <x v="6"/>
    <x v="1"/>
    <x v="0"/>
    <s v="ADP-BIO-01"/>
    <x v="0"/>
  </r>
  <r>
    <x v="14"/>
    <n v="-1"/>
    <x v="1"/>
    <x v="1"/>
    <d v="2023-01-25T00:00:00"/>
    <x v="3"/>
    <s v="HDST"/>
    <x v="0"/>
    <x v="0"/>
    <x v="1"/>
    <s v="HDS-POW-06"/>
    <x v="0"/>
  </r>
  <r>
    <x v="14"/>
    <n v="-1"/>
    <x v="1"/>
    <x v="1"/>
    <d v="2023-01-25T00:00:00"/>
    <x v="223"/>
    <s v="HDST"/>
    <x v="0"/>
    <x v="0"/>
    <x v="1"/>
    <m/>
    <x v="0"/>
  </r>
  <r>
    <x v="14"/>
    <n v="-1"/>
    <x v="1"/>
    <x v="1"/>
    <d v="2023-01-25T00:00:00"/>
    <x v="427"/>
    <s v="HPUSBC"/>
    <x v="14"/>
    <x v="1"/>
    <x v="2"/>
    <s v="HPUS-BOE-02"/>
    <x v="0"/>
  </r>
  <r>
    <x v="14"/>
    <n v="-1"/>
    <x v="1"/>
    <x v="1"/>
    <d v="2023-01-25T00:00:00"/>
    <x v="360"/>
    <s v="HPUSBC"/>
    <x v="14"/>
    <x v="1"/>
    <x v="2"/>
    <m/>
    <x v="0"/>
  </r>
  <r>
    <x v="14"/>
    <n v="-1"/>
    <x v="1"/>
    <x v="1"/>
    <d v="2023-01-25T00:00:00"/>
    <x v="621"/>
    <s v="HPUSBC"/>
    <x v="14"/>
    <x v="1"/>
    <x v="2"/>
    <m/>
    <x v="0"/>
  </r>
  <r>
    <x v="14"/>
    <n v="-1"/>
    <x v="1"/>
    <x v="1"/>
    <d v="2023-01-25T00:00:00"/>
    <x v="36"/>
    <s v="IPHONE"/>
    <x v="1"/>
    <x v="1"/>
    <x v="1"/>
    <s v="IPH-POW-04"/>
    <x v="0"/>
  </r>
  <r>
    <x v="14"/>
    <n v="-1"/>
    <x v="1"/>
    <x v="1"/>
    <d v="2023-01-25T00:00:00"/>
    <x v="7"/>
    <s v="IPHONE"/>
    <x v="1"/>
    <x v="1"/>
    <x v="0"/>
    <s v="IPH-BIO-04"/>
    <x v="0"/>
  </r>
  <r>
    <x v="14"/>
    <n v="-1"/>
    <x v="1"/>
    <x v="1"/>
    <d v="2023-01-25T00:00:00"/>
    <x v="39"/>
    <s v="MACUSBC"/>
    <x v="4"/>
    <x v="1"/>
    <x v="1"/>
    <s v="USBC-POW-02"/>
    <x v="0"/>
  </r>
  <r>
    <x v="14"/>
    <n v="-1"/>
    <x v="1"/>
    <x v="1"/>
    <d v="2023-01-25T00:00:00"/>
    <x v="444"/>
    <s v="MACUSBC"/>
    <x v="4"/>
    <x v="1"/>
    <x v="1"/>
    <s v="USBC-POW-06"/>
    <x v="0"/>
  </r>
  <r>
    <x v="14"/>
    <n v="-1"/>
    <x v="1"/>
    <x v="1"/>
    <d v="2023-01-25T00:00:00"/>
    <x v="11"/>
    <s v="MACUSBC"/>
    <x v="4"/>
    <x v="1"/>
    <x v="1"/>
    <s v="USBC-POW-07"/>
    <x v="0"/>
  </r>
  <r>
    <x v="14"/>
    <n v="-1"/>
    <x v="1"/>
    <x v="1"/>
    <d v="2023-01-25T00:00:00"/>
    <x v="40"/>
    <s v="MACUSBC"/>
    <x v="4"/>
    <x v="1"/>
    <x v="1"/>
    <s v="USBC-POW-10"/>
    <x v="0"/>
  </r>
  <r>
    <x v="14"/>
    <n v="-1"/>
    <x v="1"/>
    <x v="1"/>
    <d v="2023-01-25T00:00:00"/>
    <x v="112"/>
    <s v="OMNI"/>
    <x v="5"/>
    <x v="1"/>
    <x v="0"/>
    <s v="OMN-BIO-07"/>
    <x v="0"/>
  </r>
  <r>
    <x v="14"/>
    <n v="-1"/>
    <x v="1"/>
    <x v="1"/>
    <d v="2023-01-25T00:00:00"/>
    <x v="482"/>
    <s v="UHDMI"/>
    <x v="15"/>
    <x v="4"/>
    <x v="1"/>
    <m/>
    <x v="0"/>
  </r>
  <r>
    <x v="14"/>
    <n v="-1"/>
    <x v="1"/>
    <x v="1"/>
    <d v="2023-01-25T00:00:00"/>
    <x v="611"/>
    <s v="UVGA"/>
    <x v="18"/>
    <x v="4"/>
    <x v="1"/>
    <m/>
    <x v="0"/>
  </r>
  <r>
    <x v="14"/>
    <n v="-1"/>
    <x v="1"/>
    <x v="1"/>
    <d v="2023-01-25T00:00:00"/>
    <x v="431"/>
    <s v="WALLADPT"/>
    <x v="6"/>
    <x v="1"/>
    <x v="0"/>
    <s v="ADP-BIO-03"/>
    <x v="0"/>
  </r>
  <r>
    <x v="14"/>
    <n v="-1"/>
    <x v="1"/>
    <x v="1"/>
    <d v="2023-01-25T00:00:00"/>
    <x v="43"/>
    <s v="WALLADPT"/>
    <x v="6"/>
    <x v="1"/>
    <x v="1"/>
    <m/>
    <x v="0"/>
  </r>
  <r>
    <x v="14"/>
    <n v="-1"/>
    <x v="1"/>
    <x v="1"/>
    <d v="2023-02-01T00:00:00"/>
    <x v="114"/>
    <s v="CBK"/>
    <x v="7"/>
    <x v="2"/>
    <x v="0"/>
    <s v="CBK-BIO-07"/>
    <x v="0"/>
  </r>
  <r>
    <x v="14"/>
    <n v="-1"/>
    <x v="1"/>
    <x v="1"/>
    <d v="2023-02-01T00:00:00"/>
    <x v="315"/>
    <s v="CLICC-ML"/>
    <x v="8"/>
    <x v="2"/>
    <x v="1"/>
    <s v="ITS MacBook 103"/>
    <x v="0"/>
  </r>
  <r>
    <x v="14"/>
    <n v="-1"/>
    <x v="1"/>
    <x v="1"/>
    <d v="2023-02-06T00:00:00"/>
    <x v="273"/>
    <s v="HP"/>
    <x v="10"/>
    <x v="2"/>
    <x v="1"/>
    <s v="WL-POW-10"/>
    <x v="0"/>
  </r>
  <r>
    <x v="14"/>
    <n v="-1"/>
    <x v="1"/>
    <x v="1"/>
    <d v="2023-03-24T00:00:00"/>
    <x v="55"/>
    <s v="CLICC-MM"/>
    <x v="9"/>
    <x v="2"/>
    <x v="1"/>
    <m/>
    <x v="0"/>
  </r>
  <r>
    <x v="14"/>
    <n v="-1"/>
    <x v="2"/>
    <x v="1"/>
    <d v="2023-01-25T00:00:00"/>
    <x v="446"/>
    <s v="OMNI"/>
    <x v="5"/>
    <x v="1"/>
    <x v="3"/>
    <s v="OMN-MUS-08"/>
    <x v="0"/>
  </r>
  <r>
    <x v="14"/>
    <n v="-1"/>
    <x v="5"/>
    <x v="2"/>
    <d v="2023-01-25T00:00:00"/>
    <x v="637"/>
    <s v="CALC"/>
    <x v="11"/>
    <x v="0"/>
    <x v="1"/>
    <s v="CAL-POW-02"/>
    <x v="0"/>
  </r>
  <r>
    <x v="14"/>
    <n v="-1"/>
    <x v="5"/>
    <x v="2"/>
    <d v="2023-01-25T00:00:00"/>
    <x v="620"/>
    <s v="HDMIC"/>
    <x v="13"/>
    <x v="4"/>
    <x v="1"/>
    <s v="HDMC-YRL-01"/>
    <x v="0"/>
  </r>
  <r>
    <x v="14"/>
    <n v="-1"/>
    <x v="5"/>
    <x v="2"/>
    <d v="2023-01-25T00:00:00"/>
    <x v="546"/>
    <s v="HDMIC"/>
    <x v="13"/>
    <x v="4"/>
    <x v="1"/>
    <s v="HDMC-YRL-10"/>
    <x v="0"/>
  </r>
  <r>
    <x v="14"/>
    <n v="-1"/>
    <x v="5"/>
    <x v="2"/>
    <d v="2023-01-25T00:00:00"/>
    <x v="638"/>
    <s v="HDMIC"/>
    <x v="13"/>
    <x v="4"/>
    <x v="1"/>
    <s v="HDMC-POW-04"/>
    <x v="0"/>
  </r>
  <r>
    <x v="14"/>
    <n v="-1"/>
    <x v="5"/>
    <x v="2"/>
    <d v="2023-01-25T00:00:00"/>
    <x v="609"/>
    <s v="HDST"/>
    <x v="0"/>
    <x v="0"/>
    <x v="0"/>
    <s v="HDS-BIO-12"/>
    <x v="0"/>
  </r>
  <r>
    <x v="14"/>
    <n v="-1"/>
    <x v="5"/>
    <x v="2"/>
    <d v="2023-01-25T00:00:00"/>
    <x v="360"/>
    <s v="HPUSBC"/>
    <x v="14"/>
    <x v="1"/>
    <x v="2"/>
    <m/>
    <x v="0"/>
  </r>
  <r>
    <x v="14"/>
    <n v="-1"/>
    <x v="5"/>
    <x v="2"/>
    <d v="2023-01-25T00:00:00"/>
    <x v="526"/>
    <s v="IPHONE"/>
    <x v="1"/>
    <x v="1"/>
    <x v="3"/>
    <m/>
    <x v="0"/>
  </r>
  <r>
    <x v="14"/>
    <n v="-1"/>
    <x v="5"/>
    <x v="2"/>
    <d v="2023-01-25T00:00:00"/>
    <x v="106"/>
    <s v="IPHONE"/>
    <x v="1"/>
    <x v="1"/>
    <x v="2"/>
    <s v="IPH-BOE-05"/>
    <x v="0"/>
  </r>
  <r>
    <x v="14"/>
    <n v="-1"/>
    <x v="5"/>
    <x v="2"/>
    <d v="2023-01-25T00:00:00"/>
    <x v="5"/>
    <s v="IPHONE"/>
    <x v="1"/>
    <x v="1"/>
    <x v="1"/>
    <s v="IPH-YRL-01"/>
    <x v="0"/>
  </r>
  <r>
    <x v="14"/>
    <n v="-1"/>
    <x v="5"/>
    <x v="2"/>
    <d v="2023-01-25T00:00:00"/>
    <x v="35"/>
    <s v="IPHONE"/>
    <x v="1"/>
    <x v="1"/>
    <x v="1"/>
    <s v="IPH-YRL-10"/>
    <x v="0"/>
  </r>
  <r>
    <x v="14"/>
    <n v="-1"/>
    <x v="5"/>
    <x v="2"/>
    <d v="2023-01-25T00:00:00"/>
    <x v="36"/>
    <s v="IPHONE"/>
    <x v="1"/>
    <x v="1"/>
    <x v="1"/>
    <s v="IPH-POW-04"/>
    <x v="0"/>
  </r>
  <r>
    <x v="14"/>
    <n v="-1"/>
    <x v="5"/>
    <x v="2"/>
    <d v="2023-01-25T00:00:00"/>
    <x v="239"/>
    <s v="IPHONE"/>
    <x v="1"/>
    <x v="1"/>
    <x v="1"/>
    <s v="IPH-POW-08"/>
    <x v="0"/>
  </r>
  <r>
    <x v="14"/>
    <n v="-1"/>
    <x v="5"/>
    <x v="2"/>
    <d v="2023-01-25T00:00:00"/>
    <x v="108"/>
    <s v="IPHONE"/>
    <x v="1"/>
    <x v="1"/>
    <x v="0"/>
    <s v="IPH-BIO-02"/>
    <x v="0"/>
  </r>
  <r>
    <x v="14"/>
    <n v="-1"/>
    <x v="5"/>
    <x v="2"/>
    <d v="2023-01-25T00:00:00"/>
    <x v="548"/>
    <s v="IPHONE"/>
    <x v="1"/>
    <x v="1"/>
    <x v="4"/>
    <m/>
    <x v="0"/>
  </r>
  <r>
    <x v="14"/>
    <n v="-1"/>
    <x v="5"/>
    <x v="2"/>
    <d v="2023-01-25T00:00:00"/>
    <x v="303"/>
    <s v="MACUSBC"/>
    <x v="4"/>
    <x v="1"/>
    <x v="1"/>
    <s v="USBC-YRL-01"/>
    <x v="0"/>
  </r>
  <r>
    <x v="14"/>
    <n v="-1"/>
    <x v="5"/>
    <x v="2"/>
    <d v="2023-01-25T00:00:00"/>
    <x v="109"/>
    <s v="MACUSBC"/>
    <x v="4"/>
    <x v="1"/>
    <x v="1"/>
    <s v="USBC-YRL-02"/>
    <x v="0"/>
  </r>
  <r>
    <x v="14"/>
    <n v="-1"/>
    <x v="5"/>
    <x v="2"/>
    <d v="2023-01-25T00:00:00"/>
    <x v="243"/>
    <s v="MACUSBC"/>
    <x v="4"/>
    <x v="1"/>
    <x v="1"/>
    <s v="USBC-YRL-03"/>
    <x v="0"/>
  </r>
  <r>
    <x v="14"/>
    <n v="-1"/>
    <x v="5"/>
    <x v="2"/>
    <d v="2023-01-25T00:00:00"/>
    <x v="110"/>
    <s v="MACUSBC"/>
    <x v="4"/>
    <x v="1"/>
    <x v="1"/>
    <s v="USBC-POW-03"/>
    <x v="0"/>
  </r>
  <r>
    <x v="14"/>
    <n v="-1"/>
    <x v="5"/>
    <x v="2"/>
    <d v="2023-01-25T00:00:00"/>
    <x v="444"/>
    <s v="MACUSBC"/>
    <x v="4"/>
    <x v="1"/>
    <x v="1"/>
    <s v="USBC-POW-06"/>
    <x v="0"/>
  </r>
  <r>
    <x v="14"/>
    <n v="-1"/>
    <x v="5"/>
    <x v="2"/>
    <d v="2023-01-25T00:00:00"/>
    <x v="12"/>
    <s v="MACUSBC"/>
    <x v="4"/>
    <x v="1"/>
    <x v="1"/>
    <s v="USBC-POW-08"/>
    <x v="0"/>
  </r>
  <r>
    <x v="14"/>
    <n v="-1"/>
    <x v="5"/>
    <x v="2"/>
    <d v="2023-01-25T00:00:00"/>
    <x v="445"/>
    <s v="OMNI"/>
    <x v="5"/>
    <x v="1"/>
    <x v="2"/>
    <s v="OMN-BOE-01"/>
    <x v="0"/>
  </r>
  <r>
    <x v="14"/>
    <n v="-1"/>
    <x v="5"/>
    <x v="2"/>
    <d v="2023-01-25T00:00:00"/>
    <x v="639"/>
    <s v="OMNI"/>
    <x v="5"/>
    <x v="1"/>
    <x v="2"/>
    <s v="OMN-BOE-07"/>
    <x v="0"/>
  </r>
  <r>
    <x v="14"/>
    <n v="-1"/>
    <x v="5"/>
    <x v="2"/>
    <d v="2023-01-25T00:00:00"/>
    <x v="437"/>
    <s v="OMNI"/>
    <x v="5"/>
    <x v="1"/>
    <x v="3"/>
    <s v="OMN-MUS-04"/>
    <x v="0"/>
  </r>
  <r>
    <x v="14"/>
    <n v="-1"/>
    <x v="5"/>
    <x v="2"/>
    <d v="2023-01-25T00:00:00"/>
    <x v="375"/>
    <s v="OMNI"/>
    <x v="5"/>
    <x v="1"/>
    <x v="3"/>
    <s v="OMN-MUS-06"/>
    <x v="0"/>
  </r>
  <r>
    <x v="14"/>
    <n v="-1"/>
    <x v="5"/>
    <x v="2"/>
    <d v="2023-01-25T00:00:00"/>
    <x v="13"/>
    <s v="OMNI"/>
    <x v="5"/>
    <x v="1"/>
    <x v="1"/>
    <s v="OMN-YRL-09"/>
    <x v="0"/>
  </r>
  <r>
    <x v="14"/>
    <n v="-1"/>
    <x v="5"/>
    <x v="2"/>
    <d v="2023-01-25T00:00:00"/>
    <x v="497"/>
    <s v="OMNI"/>
    <x v="5"/>
    <x v="1"/>
    <x v="1"/>
    <m/>
    <x v="0"/>
  </r>
  <r>
    <x v="14"/>
    <n v="-1"/>
    <x v="5"/>
    <x v="2"/>
    <d v="2023-01-25T00:00:00"/>
    <x v="640"/>
    <s v="UHDMI"/>
    <x v="15"/>
    <x v="4"/>
    <x v="1"/>
    <m/>
    <x v="0"/>
  </r>
  <r>
    <x v="14"/>
    <n v="-1"/>
    <x v="5"/>
    <x v="2"/>
    <d v="2023-01-25T00:00:00"/>
    <x v="377"/>
    <s v="UHDMI"/>
    <x v="15"/>
    <x v="4"/>
    <x v="1"/>
    <m/>
    <x v="0"/>
  </r>
  <r>
    <x v="14"/>
    <n v="-1"/>
    <x v="5"/>
    <x v="2"/>
    <d v="2023-01-25T00:00:00"/>
    <x v="641"/>
    <s v="UVGA"/>
    <x v="18"/>
    <x v="4"/>
    <x v="1"/>
    <m/>
    <x v="0"/>
  </r>
  <r>
    <x v="14"/>
    <n v="-1"/>
    <x v="5"/>
    <x v="2"/>
    <d v="2023-01-25T00:00:00"/>
    <x v="292"/>
    <s v="UVGA"/>
    <x v="18"/>
    <x v="4"/>
    <x v="1"/>
    <m/>
    <x v="0"/>
  </r>
  <r>
    <x v="14"/>
    <n v="-1"/>
    <x v="5"/>
    <x v="2"/>
    <d v="2023-01-25T00:00:00"/>
    <x v="138"/>
    <s v="WALLADPT"/>
    <x v="6"/>
    <x v="1"/>
    <x v="2"/>
    <s v="ADP-BOE-03"/>
    <x v="0"/>
  </r>
  <r>
    <x v="14"/>
    <n v="-1"/>
    <x v="5"/>
    <x v="2"/>
    <d v="2023-01-25T00:00:00"/>
    <x v="14"/>
    <s v="WALLADPT"/>
    <x v="6"/>
    <x v="1"/>
    <x v="1"/>
    <s v="ADP-POW-01"/>
    <x v="0"/>
  </r>
  <r>
    <x v="14"/>
    <n v="-1"/>
    <x v="5"/>
    <x v="2"/>
    <d v="2023-01-25T00:00:00"/>
    <x v="30"/>
    <s v="WALLADPT"/>
    <x v="6"/>
    <x v="1"/>
    <x v="1"/>
    <m/>
    <x v="0"/>
  </r>
  <r>
    <x v="14"/>
    <n v="-1"/>
    <x v="5"/>
    <x v="2"/>
    <d v="2023-01-25T00:00:00"/>
    <x v="42"/>
    <s v="WALLADPT"/>
    <x v="6"/>
    <x v="1"/>
    <x v="1"/>
    <m/>
    <x v="0"/>
  </r>
  <r>
    <x v="14"/>
    <n v="-1"/>
    <x v="5"/>
    <x v="2"/>
    <d v="2023-01-25T00:00:00"/>
    <x v="140"/>
    <s v="WALLADPT"/>
    <x v="6"/>
    <x v="1"/>
    <x v="1"/>
    <m/>
    <x v="0"/>
  </r>
  <r>
    <x v="14"/>
    <n v="-1"/>
    <x v="5"/>
    <x v="2"/>
    <d v="2023-02-01T00:00:00"/>
    <x v="642"/>
    <s v="CBK"/>
    <x v="7"/>
    <x v="2"/>
    <x v="3"/>
    <m/>
    <x v="0"/>
  </r>
  <r>
    <x v="14"/>
    <n v="-1"/>
    <x v="5"/>
    <x v="2"/>
    <d v="2023-02-01T00:00:00"/>
    <x v="19"/>
    <s v="CBK"/>
    <x v="7"/>
    <x v="2"/>
    <x v="0"/>
    <s v="CBK-BIO-18"/>
    <x v="0"/>
  </r>
  <r>
    <x v="14"/>
    <n v="-1"/>
    <x v="5"/>
    <x v="2"/>
    <d v="2023-02-01T00:00:00"/>
    <x v="643"/>
    <s v="CBK"/>
    <x v="7"/>
    <x v="2"/>
    <x v="0"/>
    <s v="CBK-GEO-02"/>
    <x v="0"/>
  </r>
  <r>
    <x v="14"/>
    <n v="-1"/>
    <x v="5"/>
    <x v="2"/>
    <d v="2023-02-01T00:00:00"/>
    <x v="62"/>
    <s v="CLICC-ML"/>
    <x v="8"/>
    <x v="2"/>
    <x v="1"/>
    <s v="ITS MacBook 30"/>
    <x v="0"/>
  </r>
  <r>
    <x v="14"/>
    <n v="-1"/>
    <x v="5"/>
    <x v="2"/>
    <d v="2023-02-01T00:00:00"/>
    <x v="160"/>
    <s v="CLICC-ML"/>
    <x v="8"/>
    <x v="2"/>
    <x v="1"/>
    <s v="ITS MacBook 108"/>
    <x v="0"/>
  </r>
  <r>
    <x v="14"/>
    <n v="-1"/>
    <x v="5"/>
    <x v="2"/>
    <d v="2023-02-01T00:00:00"/>
    <x v="644"/>
    <s v="CLICC-ML"/>
    <x v="8"/>
    <x v="2"/>
    <x v="1"/>
    <s v="CLICC-ML-2004"/>
    <x v="0"/>
  </r>
  <r>
    <x v="14"/>
    <n v="-1"/>
    <x v="5"/>
    <x v="2"/>
    <d v="2023-02-01T00:00:00"/>
    <x v="614"/>
    <s v="CLICC-ML"/>
    <x v="8"/>
    <x v="2"/>
    <x v="1"/>
    <s v="CLICC-ML-2032"/>
    <x v="0"/>
  </r>
  <r>
    <x v="14"/>
    <n v="-1"/>
    <x v="5"/>
    <x v="2"/>
    <d v="2023-02-01T00:00:00"/>
    <x v="645"/>
    <s v="CLICC-ML"/>
    <x v="8"/>
    <x v="2"/>
    <x v="1"/>
    <s v="CLICC-ML-2097"/>
    <x v="0"/>
  </r>
  <r>
    <x v="14"/>
    <n v="-1"/>
    <x v="5"/>
    <x v="2"/>
    <d v="2023-02-01T00:00:00"/>
    <x v="646"/>
    <s v="CLICC-MM"/>
    <x v="9"/>
    <x v="2"/>
    <x v="1"/>
    <s v="ITS iPad 277"/>
    <x v="0"/>
  </r>
  <r>
    <x v="14"/>
    <n v="-1"/>
    <x v="5"/>
    <x v="2"/>
    <d v="2023-02-01T00:00:00"/>
    <x v="647"/>
    <s v="CLICC-MM"/>
    <x v="9"/>
    <x v="2"/>
    <x v="1"/>
    <s v="ITS iPad 260"/>
    <x v="0"/>
  </r>
  <r>
    <x v="14"/>
    <n v="-1"/>
    <x v="5"/>
    <x v="2"/>
    <d v="2023-02-01T00:00:00"/>
    <x v="648"/>
    <s v="CLICC-MM"/>
    <x v="9"/>
    <x v="2"/>
    <x v="1"/>
    <s v="ITS iPad 46"/>
    <x v="0"/>
  </r>
  <r>
    <x v="14"/>
    <n v="-1"/>
    <x v="5"/>
    <x v="2"/>
    <d v="2023-02-01T00:00:00"/>
    <x v="649"/>
    <s v="CLICC-MM"/>
    <x v="9"/>
    <x v="2"/>
    <x v="1"/>
    <s v="ITS iPad 10"/>
    <x v="0"/>
  </r>
  <r>
    <x v="14"/>
    <n v="-1"/>
    <x v="5"/>
    <x v="2"/>
    <d v="2023-02-01T00:00:00"/>
    <x v="650"/>
    <s v="CLICC-MM"/>
    <x v="9"/>
    <x v="2"/>
    <x v="1"/>
    <s v="ITS iPad 27"/>
    <x v="0"/>
  </r>
  <r>
    <x v="14"/>
    <n v="-1"/>
    <x v="5"/>
    <x v="2"/>
    <d v="2023-02-01T00:00:00"/>
    <x v="651"/>
    <s v="CLICC-MM"/>
    <x v="9"/>
    <x v="2"/>
    <x v="1"/>
    <m/>
    <x v="0"/>
  </r>
  <r>
    <x v="14"/>
    <n v="-1"/>
    <x v="5"/>
    <x v="2"/>
    <d v="2023-02-01T00:00:00"/>
    <x v="652"/>
    <s v="HP"/>
    <x v="10"/>
    <x v="2"/>
    <x v="1"/>
    <s v="WL-BIO-03"/>
    <x v="0"/>
  </r>
  <r>
    <x v="14"/>
    <n v="-1"/>
    <x v="5"/>
    <x v="2"/>
    <d v="2023-02-07T00:00:00"/>
    <x v="384"/>
    <s v="CLICC-ML"/>
    <x v="8"/>
    <x v="2"/>
    <x v="1"/>
    <s v="ITS MacBook 12"/>
    <x v="0"/>
  </r>
  <r>
    <x v="14"/>
    <n v="-1"/>
    <x v="5"/>
    <x v="2"/>
    <d v="2023-02-07T00:00:00"/>
    <x v="148"/>
    <s v="CLICC-ML"/>
    <x v="8"/>
    <x v="2"/>
    <x v="1"/>
    <s v="ITS MacBook 46"/>
    <x v="0"/>
  </r>
  <r>
    <x v="14"/>
    <n v="-1"/>
    <x v="5"/>
    <x v="2"/>
    <d v="2023-02-07T00:00:00"/>
    <x v="653"/>
    <s v="HP"/>
    <x v="10"/>
    <x v="2"/>
    <x v="1"/>
    <s v="WL-PC2-14"/>
    <x v="0"/>
  </r>
  <r>
    <x v="14"/>
    <n v="-1"/>
    <x v="5"/>
    <x v="2"/>
    <d v="2023-02-08T00:00:00"/>
    <x v="387"/>
    <s v="CLICC-ML"/>
    <x v="8"/>
    <x v="2"/>
    <x v="1"/>
    <s v="ITS MacBook 141"/>
    <x v="0"/>
  </r>
  <r>
    <x v="14"/>
    <n v="-1"/>
    <x v="5"/>
    <x v="2"/>
    <d v="2023-02-08T00:00:00"/>
    <x v="654"/>
    <s v="CLICC-ML"/>
    <x v="8"/>
    <x v="2"/>
    <x v="1"/>
    <s v="CLICC-ML-2074"/>
    <x v="0"/>
  </r>
  <r>
    <x v="14"/>
    <n v="-1"/>
    <x v="5"/>
    <x v="2"/>
    <d v="2023-02-08T00:00:00"/>
    <x v="296"/>
    <s v="CLICC-MM"/>
    <x v="9"/>
    <x v="2"/>
    <x v="1"/>
    <s v="ITS iPad 291"/>
    <x v="0"/>
  </r>
  <r>
    <x v="14"/>
    <n v="-1"/>
    <x v="5"/>
    <x v="2"/>
    <d v="2023-02-08T00:00:00"/>
    <x v="655"/>
    <s v="CLICC-MM"/>
    <x v="9"/>
    <x v="2"/>
    <x v="1"/>
    <s v="ITS iPad 279"/>
    <x v="0"/>
  </r>
  <r>
    <x v="14"/>
    <n v="-1"/>
    <x v="5"/>
    <x v="2"/>
    <d v="2023-02-08T00:00:00"/>
    <x v="65"/>
    <s v="CLICC-MM"/>
    <x v="9"/>
    <x v="2"/>
    <x v="1"/>
    <m/>
    <x v="0"/>
  </r>
  <r>
    <x v="14"/>
    <n v="-1"/>
    <x v="5"/>
    <x v="2"/>
    <d v="2023-02-08T00:00:00"/>
    <x v="56"/>
    <s v="CLICC-MM"/>
    <x v="9"/>
    <x v="2"/>
    <x v="1"/>
    <m/>
    <x v="0"/>
  </r>
  <r>
    <x v="14"/>
    <n v="-1"/>
    <x v="5"/>
    <x v="2"/>
    <d v="2023-02-08T00:00:00"/>
    <x v="171"/>
    <s v="HP"/>
    <x v="10"/>
    <x v="2"/>
    <x v="1"/>
    <s v="WL-PC2-13"/>
    <x v="0"/>
  </r>
  <r>
    <x v="14"/>
    <n v="-1"/>
    <x v="5"/>
    <x v="2"/>
    <d v="2023-04-25T00:00:00"/>
    <x v="656"/>
    <s v="AD"/>
    <x v="12"/>
    <x v="3"/>
    <x v="2"/>
    <s v="CLICC EE AD2 Unit 180"/>
    <x v="0"/>
  </r>
  <r>
    <x v="14"/>
    <n v="5561657850006530"/>
    <x v="5"/>
    <x v="2"/>
    <d v="2023-02-01T00:00:00"/>
    <x v="158"/>
    <s v="CBK"/>
    <x v="7"/>
    <x v="2"/>
    <x v="4"/>
    <s v="CBK-CLICC-151"/>
    <x v="0"/>
  </r>
  <r>
    <x v="14"/>
    <n v="5567886940006530"/>
    <x v="5"/>
    <x v="2"/>
    <d v="2023-02-07T00:00:00"/>
    <x v="646"/>
    <s v="CLICC-MM"/>
    <x v="9"/>
    <x v="2"/>
    <x v="1"/>
    <s v="ITS iPad 277"/>
    <x v="0"/>
  </r>
  <r>
    <x v="14"/>
    <n v="9403482150006530"/>
    <x v="5"/>
    <x v="2"/>
    <d v="2023-01-25T00:00:00"/>
    <x v="657"/>
    <s v="HDMIC"/>
    <x v="13"/>
    <x v="4"/>
    <x v="1"/>
    <s v="HDMC-YRL-13"/>
    <x v="0"/>
  </r>
  <r>
    <x v="15"/>
    <n v="-1"/>
    <x v="7"/>
    <x v="4"/>
    <d v="2023-01-26T00:00:00"/>
    <x v="372"/>
    <s v="ANKER"/>
    <x v="19"/>
    <x v="1"/>
    <x v="1"/>
    <m/>
    <x v="0"/>
  </r>
  <r>
    <x v="15"/>
    <n v="-1"/>
    <x v="7"/>
    <x v="4"/>
    <d v="2023-01-26T00:00:00"/>
    <x v="303"/>
    <s v="MACUSBC"/>
    <x v="4"/>
    <x v="1"/>
    <x v="1"/>
    <s v="USBC-YRL-01"/>
    <x v="0"/>
  </r>
  <r>
    <x v="15"/>
    <n v="-1"/>
    <x v="1"/>
    <x v="1"/>
    <d v="2023-01-26T00:00:00"/>
    <x v="546"/>
    <s v="HDMIC"/>
    <x v="13"/>
    <x v="4"/>
    <x v="1"/>
    <s v="HDMC-YRL-10"/>
    <x v="0"/>
  </r>
  <r>
    <x v="15"/>
    <n v="-1"/>
    <x v="1"/>
    <x v="1"/>
    <d v="2023-01-26T00:00:00"/>
    <x v="360"/>
    <s v="HPUSBC"/>
    <x v="14"/>
    <x v="1"/>
    <x v="2"/>
    <m/>
    <x v="0"/>
  </r>
  <r>
    <x v="15"/>
    <n v="-1"/>
    <x v="1"/>
    <x v="1"/>
    <d v="2023-01-26T00:00:00"/>
    <x v="658"/>
    <s v="IPADK"/>
    <x v="9"/>
    <x v="2"/>
    <x v="1"/>
    <s v="CLICC iPad Keyboard 108"/>
    <x v="0"/>
  </r>
  <r>
    <x v="15"/>
    <n v="-1"/>
    <x v="1"/>
    <x v="1"/>
    <d v="2023-01-26T00:00:00"/>
    <x v="441"/>
    <s v="IPHONE"/>
    <x v="1"/>
    <x v="1"/>
    <x v="1"/>
    <s v="IPH-YRL-06"/>
    <x v="0"/>
  </r>
  <r>
    <x v="15"/>
    <n v="-1"/>
    <x v="1"/>
    <x v="1"/>
    <d v="2023-01-26T00:00:00"/>
    <x v="35"/>
    <s v="IPHONE"/>
    <x v="1"/>
    <x v="1"/>
    <x v="1"/>
    <s v="IPH-YRL-10"/>
    <x v="0"/>
  </r>
  <r>
    <x v="15"/>
    <n v="-1"/>
    <x v="1"/>
    <x v="1"/>
    <d v="2023-01-26T00:00:00"/>
    <x v="36"/>
    <s v="IPHONE"/>
    <x v="1"/>
    <x v="1"/>
    <x v="1"/>
    <s v="IPH-POW-04"/>
    <x v="0"/>
  </r>
  <r>
    <x v="15"/>
    <n v="-1"/>
    <x v="1"/>
    <x v="1"/>
    <d v="2023-01-26T00:00:00"/>
    <x v="7"/>
    <s v="IPHONE"/>
    <x v="1"/>
    <x v="1"/>
    <x v="0"/>
    <s v="IPH-BIO-04"/>
    <x v="0"/>
  </r>
  <r>
    <x v="15"/>
    <n v="-1"/>
    <x v="1"/>
    <x v="1"/>
    <d v="2023-01-26T00:00:00"/>
    <x v="110"/>
    <s v="MACUSBC"/>
    <x v="4"/>
    <x v="1"/>
    <x v="1"/>
    <s v="USBC-POW-03"/>
    <x v="0"/>
  </r>
  <r>
    <x v="15"/>
    <n v="-1"/>
    <x v="1"/>
    <x v="1"/>
    <d v="2023-01-26T00:00:00"/>
    <x v="444"/>
    <s v="MACUSBC"/>
    <x v="4"/>
    <x v="1"/>
    <x v="1"/>
    <s v="USBC-POW-06"/>
    <x v="0"/>
  </r>
  <r>
    <x v="15"/>
    <n v="-1"/>
    <x v="1"/>
    <x v="1"/>
    <d v="2023-01-26T00:00:00"/>
    <x v="11"/>
    <s v="MACUSBC"/>
    <x v="4"/>
    <x v="1"/>
    <x v="1"/>
    <s v="USBC-POW-07"/>
    <x v="0"/>
  </r>
  <r>
    <x v="15"/>
    <n v="-1"/>
    <x v="1"/>
    <x v="1"/>
    <d v="2023-01-26T00:00:00"/>
    <x v="40"/>
    <s v="MACUSBC"/>
    <x v="4"/>
    <x v="1"/>
    <x v="1"/>
    <s v="USBC-POW-10"/>
    <x v="0"/>
  </r>
  <r>
    <x v="15"/>
    <n v="-1"/>
    <x v="1"/>
    <x v="1"/>
    <d v="2023-01-26T00:00:00"/>
    <x v="625"/>
    <s v="UVGA"/>
    <x v="18"/>
    <x v="4"/>
    <x v="1"/>
    <m/>
    <x v="0"/>
  </r>
  <r>
    <x v="15"/>
    <n v="-1"/>
    <x v="1"/>
    <x v="1"/>
    <d v="2023-01-26T00:00:00"/>
    <x v="15"/>
    <s v="WALLADPT"/>
    <x v="6"/>
    <x v="1"/>
    <x v="0"/>
    <s v="ADP-BIO-01"/>
    <x v="0"/>
  </r>
  <r>
    <x v="15"/>
    <n v="-1"/>
    <x v="1"/>
    <x v="1"/>
    <d v="2023-01-26T00:00:00"/>
    <x v="293"/>
    <s v="WALLADPT"/>
    <x v="6"/>
    <x v="1"/>
    <x v="1"/>
    <m/>
    <x v="0"/>
  </r>
  <r>
    <x v="15"/>
    <n v="-1"/>
    <x v="1"/>
    <x v="1"/>
    <d v="2023-01-26T00:00:00"/>
    <x v="43"/>
    <s v="WALLADPT"/>
    <x v="6"/>
    <x v="1"/>
    <x v="1"/>
    <m/>
    <x v="0"/>
  </r>
  <r>
    <x v="15"/>
    <n v="-1"/>
    <x v="1"/>
    <x v="1"/>
    <d v="2023-02-02T00:00:00"/>
    <x v="659"/>
    <s v="CBK"/>
    <x v="7"/>
    <x v="2"/>
    <x v="1"/>
    <s v="CBK-022"/>
    <x v="0"/>
  </r>
  <r>
    <x v="15"/>
    <n v="-1"/>
    <x v="1"/>
    <x v="1"/>
    <d v="2023-02-02T00:00:00"/>
    <x v="114"/>
    <s v="CBK"/>
    <x v="7"/>
    <x v="2"/>
    <x v="0"/>
    <s v="CBK-BIO-07"/>
    <x v="0"/>
  </r>
  <r>
    <x v="15"/>
    <n v="-1"/>
    <x v="1"/>
    <x v="1"/>
    <d v="2023-02-02T00:00:00"/>
    <x v="660"/>
    <s v="CLICC-ML"/>
    <x v="8"/>
    <x v="2"/>
    <x v="1"/>
    <s v="ITS MacBook 106"/>
    <x v="0"/>
  </r>
  <r>
    <x v="15"/>
    <n v="-1"/>
    <x v="1"/>
    <x v="1"/>
    <d v="2023-02-02T00:00:00"/>
    <x v="164"/>
    <s v="CLICC-ML"/>
    <x v="8"/>
    <x v="2"/>
    <x v="1"/>
    <s v="CLICC-ML-2068"/>
    <x v="0"/>
  </r>
  <r>
    <x v="15"/>
    <n v="-1"/>
    <x v="1"/>
    <x v="1"/>
    <d v="2023-02-02T00:00:00"/>
    <x v="661"/>
    <s v="CLICC-MM"/>
    <x v="9"/>
    <x v="2"/>
    <x v="1"/>
    <s v="ITS iPad 245"/>
    <x v="0"/>
  </r>
  <r>
    <x v="15"/>
    <n v="-1"/>
    <x v="1"/>
    <x v="1"/>
    <d v="2023-02-02T00:00:00"/>
    <x v="459"/>
    <s v="HP"/>
    <x v="10"/>
    <x v="2"/>
    <x v="1"/>
    <s v="WL-BCR-06"/>
    <x v="0"/>
  </r>
  <r>
    <x v="15"/>
    <n v="-1"/>
    <x v="1"/>
    <x v="1"/>
    <d v="2023-02-02T00:00:00"/>
    <x v="87"/>
    <s v="HP"/>
    <x v="10"/>
    <x v="2"/>
    <x v="1"/>
    <s v="WL-LAB-09"/>
    <x v="0"/>
  </r>
  <r>
    <x v="15"/>
    <n v="-1"/>
    <x v="1"/>
    <x v="1"/>
    <d v="2023-02-09T00:00:00"/>
    <x v="26"/>
    <s v="CLICC-MM"/>
    <x v="9"/>
    <x v="2"/>
    <x v="1"/>
    <m/>
    <x v="0"/>
  </r>
  <r>
    <x v="15"/>
    <n v="-1"/>
    <x v="1"/>
    <x v="1"/>
    <d v="2023-02-09T00:00:00"/>
    <x v="662"/>
    <s v="CLICC-MM"/>
    <x v="9"/>
    <x v="2"/>
    <x v="1"/>
    <m/>
    <x v="0"/>
  </r>
  <r>
    <x v="15"/>
    <n v="-1"/>
    <x v="1"/>
    <x v="1"/>
    <d v="2023-02-09T00:00:00"/>
    <x v="118"/>
    <s v="CLICC-MM"/>
    <x v="9"/>
    <x v="2"/>
    <x v="1"/>
    <m/>
    <x v="0"/>
  </r>
  <r>
    <x v="15"/>
    <n v="-1"/>
    <x v="6"/>
    <x v="1"/>
    <d v="2023-02-09T00:00:00"/>
    <x v="663"/>
    <s v="CLICC-MM"/>
    <x v="9"/>
    <x v="2"/>
    <x v="1"/>
    <m/>
    <x v="0"/>
  </r>
  <r>
    <x v="15"/>
    <n v="-1"/>
    <x v="2"/>
    <x v="1"/>
    <d v="2023-01-26T00:00:00"/>
    <x v="248"/>
    <s v="OMNI"/>
    <x v="5"/>
    <x v="1"/>
    <x v="3"/>
    <s v="OMN-MUS-05"/>
    <x v="0"/>
  </r>
  <r>
    <x v="15"/>
    <n v="-1"/>
    <x v="5"/>
    <x v="2"/>
    <d v="2023-01-26T00:00:00"/>
    <x v="525"/>
    <s v="ANKER"/>
    <x v="19"/>
    <x v="1"/>
    <x v="1"/>
    <m/>
    <x v="0"/>
  </r>
  <r>
    <x v="15"/>
    <n v="-1"/>
    <x v="5"/>
    <x v="2"/>
    <d v="2023-01-26T00:00:00"/>
    <x v="637"/>
    <s v="CALC"/>
    <x v="11"/>
    <x v="0"/>
    <x v="1"/>
    <s v="CAL-POW-02"/>
    <x v="0"/>
  </r>
  <r>
    <x v="15"/>
    <n v="-1"/>
    <x v="5"/>
    <x v="2"/>
    <d v="2023-01-26T00:00:00"/>
    <x v="427"/>
    <s v="HPUSBC"/>
    <x v="14"/>
    <x v="1"/>
    <x v="2"/>
    <s v="HPUS-BOE-02"/>
    <x v="0"/>
  </r>
  <r>
    <x v="15"/>
    <n v="-1"/>
    <x v="5"/>
    <x v="2"/>
    <d v="2023-01-26T00:00:00"/>
    <x v="360"/>
    <s v="HPUSBC"/>
    <x v="14"/>
    <x v="1"/>
    <x v="2"/>
    <m/>
    <x v="0"/>
  </r>
  <r>
    <x v="15"/>
    <n v="-1"/>
    <x v="5"/>
    <x v="2"/>
    <d v="2023-01-26T00:00:00"/>
    <x v="622"/>
    <s v="IPHONE"/>
    <x v="1"/>
    <x v="1"/>
    <x v="3"/>
    <s v="IPH-MUS-03"/>
    <x v="0"/>
  </r>
  <r>
    <x v="15"/>
    <n v="-1"/>
    <x v="5"/>
    <x v="2"/>
    <d v="2023-01-26T00:00:00"/>
    <x v="623"/>
    <s v="IPHONE"/>
    <x v="1"/>
    <x v="1"/>
    <x v="2"/>
    <s v="IPH-BOE-01"/>
    <x v="0"/>
  </r>
  <r>
    <x v="15"/>
    <n v="-1"/>
    <x v="5"/>
    <x v="2"/>
    <d v="2023-01-26T00:00:00"/>
    <x v="664"/>
    <s v="IPHONE"/>
    <x v="1"/>
    <x v="1"/>
    <x v="2"/>
    <s v="IPH-BOE-02"/>
    <x v="0"/>
  </r>
  <r>
    <x v="15"/>
    <n v="-1"/>
    <x v="5"/>
    <x v="2"/>
    <d v="2023-01-26T00:00:00"/>
    <x v="665"/>
    <s v="IPHONE"/>
    <x v="1"/>
    <x v="1"/>
    <x v="5"/>
    <s v="IPH-GEO-01"/>
    <x v="0"/>
  </r>
  <r>
    <x v="15"/>
    <n v="-1"/>
    <x v="5"/>
    <x v="2"/>
    <d v="2023-01-26T00:00:00"/>
    <x v="131"/>
    <s v="IPHONE"/>
    <x v="1"/>
    <x v="1"/>
    <x v="1"/>
    <s v="IPH-YRL-04"/>
    <x v="0"/>
  </r>
  <r>
    <x v="15"/>
    <n v="-1"/>
    <x v="5"/>
    <x v="2"/>
    <d v="2023-01-26T00:00:00"/>
    <x v="441"/>
    <s v="IPHONE"/>
    <x v="1"/>
    <x v="1"/>
    <x v="1"/>
    <s v="IPH-YRL-06"/>
    <x v="0"/>
  </r>
  <r>
    <x v="15"/>
    <n v="-1"/>
    <x v="5"/>
    <x v="2"/>
    <d v="2023-01-26T00:00:00"/>
    <x v="238"/>
    <s v="IPHONE"/>
    <x v="1"/>
    <x v="1"/>
    <x v="1"/>
    <s v="IPH-YRL-08"/>
    <x v="0"/>
  </r>
  <r>
    <x v="15"/>
    <n v="-1"/>
    <x v="5"/>
    <x v="2"/>
    <d v="2023-01-26T00:00:00"/>
    <x v="35"/>
    <s v="IPHONE"/>
    <x v="1"/>
    <x v="1"/>
    <x v="1"/>
    <s v="IPH-YRL-10"/>
    <x v="0"/>
  </r>
  <r>
    <x v="15"/>
    <n v="-1"/>
    <x v="5"/>
    <x v="2"/>
    <d v="2023-01-26T00:00:00"/>
    <x v="624"/>
    <s v="IPHONE"/>
    <x v="1"/>
    <x v="1"/>
    <x v="1"/>
    <s v="IPH-YRL-14"/>
    <x v="0"/>
  </r>
  <r>
    <x v="15"/>
    <n v="-1"/>
    <x v="5"/>
    <x v="2"/>
    <d v="2023-01-26T00:00:00"/>
    <x v="627"/>
    <s v="IPHONE"/>
    <x v="1"/>
    <x v="1"/>
    <x v="4"/>
    <s v="IPH-LOC-03"/>
    <x v="0"/>
  </r>
  <r>
    <x v="15"/>
    <n v="-1"/>
    <x v="5"/>
    <x v="2"/>
    <d v="2023-01-26T00:00:00"/>
    <x v="29"/>
    <s v="IPHONE"/>
    <x v="1"/>
    <x v="1"/>
    <x v="1"/>
    <s v="IPH-POW-02"/>
    <x v="0"/>
  </r>
  <r>
    <x v="15"/>
    <n v="-1"/>
    <x v="5"/>
    <x v="2"/>
    <d v="2023-01-26T00:00:00"/>
    <x v="36"/>
    <s v="IPHONE"/>
    <x v="1"/>
    <x v="1"/>
    <x v="1"/>
    <s v="IPH-POW-04"/>
    <x v="0"/>
  </r>
  <r>
    <x v="15"/>
    <n v="-1"/>
    <x v="5"/>
    <x v="2"/>
    <d v="2023-01-26T00:00:00"/>
    <x v="239"/>
    <s v="IPHONE"/>
    <x v="1"/>
    <x v="1"/>
    <x v="1"/>
    <s v="IPH-POW-08"/>
    <x v="0"/>
  </r>
  <r>
    <x v="15"/>
    <n v="-1"/>
    <x v="5"/>
    <x v="2"/>
    <d v="2023-01-26T00:00:00"/>
    <x v="628"/>
    <s v="IPHONE"/>
    <x v="1"/>
    <x v="1"/>
    <x v="4"/>
    <m/>
    <x v="0"/>
  </r>
  <r>
    <x v="15"/>
    <n v="-1"/>
    <x v="5"/>
    <x v="2"/>
    <d v="2023-01-26T00:00:00"/>
    <x v="37"/>
    <s v="IPHONE"/>
    <x v="1"/>
    <x v="1"/>
    <x v="1"/>
    <m/>
    <x v="0"/>
  </r>
  <r>
    <x v="15"/>
    <n v="-1"/>
    <x v="5"/>
    <x v="2"/>
    <d v="2023-01-26T00:00:00"/>
    <x v="109"/>
    <s v="MACUSBC"/>
    <x v="4"/>
    <x v="1"/>
    <x v="1"/>
    <s v="USBC-YRL-02"/>
    <x v="0"/>
  </r>
  <r>
    <x v="15"/>
    <n v="-1"/>
    <x v="5"/>
    <x v="2"/>
    <d v="2023-01-26T00:00:00"/>
    <x v="243"/>
    <s v="MACUSBC"/>
    <x v="4"/>
    <x v="1"/>
    <x v="1"/>
    <s v="USBC-YRL-03"/>
    <x v="0"/>
  </r>
  <r>
    <x v="15"/>
    <n v="-1"/>
    <x v="5"/>
    <x v="2"/>
    <d v="2023-01-26T00:00:00"/>
    <x v="141"/>
    <s v="MACUSBC"/>
    <x v="4"/>
    <x v="1"/>
    <x v="1"/>
    <s v="USBC-YRL-05"/>
    <x v="0"/>
  </r>
  <r>
    <x v="15"/>
    <n v="-1"/>
    <x v="5"/>
    <x v="2"/>
    <d v="2023-01-26T00:00:00"/>
    <x v="39"/>
    <s v="MACUSBC"/>
    <x v="4"/>
    <x v="1"/>
    <x v="1"/>
    <s v="USBC-POW-02"/>
    <x v="0"/>
  </r>
  <r>
    <x v="15"/>
    <n v="-1"/>
    <x v="5"/>
    <x v="2"/>
    <d v="2023-01-26T00:00:00"/>
    <x v="110"/>
    <s v="MACUSBC"/>
    <x v="4"/>
    <x v="1"/>
    <x v="1"/>
    <s v="USBC-POW-03"/>
    <x v="0"/>
  </r>
  <r>
    <x v="15"/>
    <n v="-1"/>
    <x v="5"/>
    <x v="2"/>
    <d v="2023-01-26T00:00:00"/>
    <x v="444"/>
    <s v="MACUSBC"/>
    <x v="4"/>
    <x v="1"/>
    <x v="1"/>
    <s v="USBC-POW-06"/>
    <x v="0"/>
  </r>
  <r>
    <x v="15"/>
    <n v="-1"/>
    <x v="5"/>
    <x v="2"/>
    <d v="2023-01-26T00:00:00"/>
    <x v="11"/>
    <s v="MACUSBC"/>
    <x v="4"/>
    <x v="1"/>
    <x v="1"/>
    <s v="USBC-POW-07"/>
    <x v="0"/>
  </r>
  <r>
    <x v="15"/>
    <n v="-1"/>
    <x v="5"/>
    <x v="2"/>
    <d v="2023-01-26T00:00:00"/>
    <x v="12"/>
    <s v="MACUSBC"/>
    <x v="4"/>
    <x v="1"/>
    <x v="1"/>
    <s v="USBC-POW-08"/>
    <x v="0"/>
  </r>
  <r>
    <x v="15"/>
    <n v="-1"/>
    <x v="5"/>
    <x v="2"/>
    <d v="2023-01-26T00:00:00"/>
    <x v="40"/>
    <s v="MACUSBC"/>
    <x v="4"/>
    <x v="1"/>
    <x v="1"/>
    <s v="USBC-POW-10"/>
    <x v="0"/>
  </r>
  <r>
    <x v="15"/>
    <n v="-1"/>
    <x v="5"/>
    <x v="2"/>
    <d v="2023-01-26T00:00:00"/>
    <x v="666"/>
    <s v="MSE"/>
    <x v="2"/>
    <x v="0"/>
    <x v="2"/>
    <s v="MSE-BOE-04"/>
    <x v="0"/>
  </r>
  <r>
    <x v="15"/>
    <n v="-1"/>
    <x v="5"/>
    <x v="2"/>
    <d v="2023-01-26T00:00:00"/>
    <x v="667"/>
    <s v="OMNI"/>
    <x v="5"/>
    <x v="1"/>
    <x v="2"/>
    <s v="OMN-BOE-08"/>
    <x v="0"/>
  </r>
  <r>
    <x v="15"/>
    <n v="-1"/>
    <x v="5"/>
    <x v="2"/>
    <d v="2023-01-26T00:00:00"/>
    <x v="446"/>
    <s v="OMNI"/>
    <x v="5"/>
    <x v="1"/>
    <x v="3"/>
    <s v="OMN-MUS-08"/>
    <x v="0"/>
  </r>
  <r>
    <x v="15"/>
    <n v="-1"/>
    <x v="5"/>
    <x v="2"/>
    <d v="2023-01-26T00:00:00"/>
    <x v="668"/>
    <s v="UVGA"/>
    <x v="18"/>
    <x v="4"/>
    <x v="0"/>
    <s v="UVGA-BIO-02"/>
    <x v="0"/>
  </r>
  <r>
    <x v="15"/>
    <n v="-1"/>
    <x v="5"/>
    <x v="2"/>
    <d v="2023-01-26T00:00:00"/>
    <x v="611"/>
    <s v="UVGA"/>
    <x v="18"/>
    <x v="4"/>
    <x v="1"/>
    <m/>
    <x v="0"/>
  </r>
  <r>
    <x v="15"/>
    <n v="-1"/>
    <x v="5"/>
    <x v="2"/>
    <d v="2023-01-26T00:00:00"/>
    <x v="669"/>
    <s v="UVGA"/>
    <x v="18"/>
    <x v="4"/>
    <x v="1"/>
    <m/>
    <x v="0"/>
  </r>
  <r>
    <x v="15"/>
    <n v="-1"/>
    <x v="5"/>
    <x v="2"/>
    <d v="2023-01-26T00:00:00"/>
    <x v="626"/>
    <s v="WALLADPT"/>
    <x v="6"/>
    <x v="1"/>
    <x v="2"/>
    <s v="ADP-BOE-05"/>
    <x v="0"/>
  </r>
  <r>
    <x v="15"/>
    <n v="-1"/>
    <x v="5"/>
    <x v="2"/>
    <d v="2023-01-26T00:00:00"/>
    <x v="670"/>
    <s v="WALLADPT"/>
    <x v="6"/>
    <x v="1"/>
    <x v="2"/>
    <s v="ADP-BOE-06"/>
    <x v="0"/>
  </r>
  <r>
    <x v="15"/>
    <n v="-1"/>
    <x v="5"/>
    <x v="2"/>
    <d v="2023-01-26T00:00:00"/>
    <x v="671"/>
    <s v="WALLADPT"/>
    <x v="6"/>
    <x v="1"/>
    <x v="5"/>
    <s v="ADP-GEO-01"/>
    <x v="0"/>
  </r>
  <r>
    <x v="15"/>
    <n v="-1"/>
    <x v="5"/>
    <x v="2"/>
    <d v="2023-01-26T00:00:00"/>
    <x v="451"/>
    <s v="WALLADPT"/>
    <x v="6"/>
    <x v="1"/>
    <x v="1"/>
    <m/>
    <x v="0"/>
  </r>
  <r>
    <x v="15"/>
    <n v="-1"/>
    <x v="5"/>
    <x v="2"/>
    <d v="2023-01-26T00:00:00"/>
    <x v="672"/>
    <s v="WALLADPT"/>
    <x v="6"/>
    <x v="1"/>
    <x v="1"/>
    <m/>
    <x v="0"/>
  </r>
  <r>
    <x v="15"/>
    <n v="-1"/>
    <x v="5"/>
    <x v="2"/>
    <d v="2023-01-26T00:00:00"/>
    <x v="530"/>
    <s v="WALLADPT"/>
    <x v="6"/>
    <x v="1"/>
    <x v="1"/>
    <m/>
    <x v="0"/>
  </r>
  <r>
    <x v="15"/>
    <n v="-1"/>
    <x v="5"/>
    <x v="2"/>
    <d v="2023-01-26T00:00:00"/>
    <x v="251"/>
    <s v="WALLADPT"/>
    <x v="6"/>
    <x v="1"/>
    <x v="1"/>
    <m/>
    <x v="0"/>
  </r>
  <r>
    <x v="15"/>
    <n v="-1"/>
    <x v="5"/>
    <x v="2"/>
    <d v="2023-01-26T00:00:00"/>
    <x v="293"/>
    <s v="WALLADPT"/>
    <x v="6"/>
    <x v="1"/>
    <x v="1"/>
    <m/>
    <x v="0"/>
  </r>
  <r>
    <x v="15"/>
    <n v="-1"/>
    <x v="5"/>
    <x v="2"/>
    <d v="2023-01-26T00:00:00"/>
    <x v="30"/>
    <s v="WALLADPT"/>
    <x v="6"/>
    <x v="1"/>
    <x v="1"/>
    <m/>
    <x v="0"/>
  </r>
  <r>
    <x v="15"/>
    <n v="-1"/>
    <x v="5"/>
    <x v="2"/>
    <d v="2023-01-26T00:00:00"/>
    <x v="43"/>
    <s v="WALLADPT"/>
    <x v="6"/>
    <x v="1"/>
    <x v="1"/>
    <m/>
    <x v="0"/>
  </r>
  <r>
    <x v="15"/>
    <n v="-1"/>
    <x v="5"/>
    <x v="2"/>
    <d v="2023-01-26T00:00:00"/>
    <x v="140"/>
    <s v="WALLADPT"/>
    <x v="6"/>
    <x v="1"/>
    <x v="1"/>
    <m/>
    <x v="0"/>
  </r>
  <r>
    <x v="15"/>
    <n v="-1"/>
    <x v="5"/>
    <x v="2"/>
    <d v="2023-02-02T00:00:00"/>
    <x v="28"/>
    <s v="CBK"/>
    <x v="7"/>
    <x v="2"/>
    <x v="3"/>
    <s v="CBK-MUS-04"/>
    <x v="0"/>
  </r>
  <r>
    <x v="15"/>
    <n v="-1"/>
    <x v="5"/>
    <x v="2"/>
    <d v="2023-02-02T00:00:00"/>
    <x v="533"/>
    <s v="CLICC-ML"/>
    <x v="8"/>
    <x v="2"/>
    <x v="1"/>
    <s v="ITS MacBook 115"/>
    <x v="0"/>
  </r>
  <r>
    <x v="15"/>
    <n v="-1"/>
    <x v="5"/>
    <x v="2"/>
    <d v="2023-02-02T00:00:00"/>
    <x v="673"/>
    <s v="CLICC-ML"/>
    <x v="8"/>
    <x v="2"/>
    <x v="1"/>
    <s v="CLICC-ML-2095"/>
    <x v="0"/>
  </r>
  <r>
    <x v="15"/>
    <n v="-1"/>
    <x v="5"/>
    <x v="2"/>
    <d v="2023-02-02T00:00:00"/>
    <x v="674"/>
    <s v="CLICC-MM"/>
    <x v="9"/>
    <x v="2"/>
    <x v="1"/>
    <m/>
    <x v="0"/>
  </r>
  <r>
    <x v="15"/>
    <n v="-1"/>
    <x v="5"/>
    <x v="2"/>
    <d v="2023-02-08T00:00:00"/>
    <x v="675"/>
    <s v="CLICC-MM"/>
    <x v="9"/>
    <x v="2"/>
    <x v="1"/>
    <m/>
    <x v="0"/>
  </r>
  <r>
    <x v="15"/>
    <n v="-1"/>
    <x v="5"/>
    <x v="2"/>
    <d v="2023-02-09T00:00:00"/>
    <x v="676"/>
    <s v="CLICC-ML"/>
    <x v="8"/>
    <x v="2"/>
    <x v="1"/>
    <s v="CLICC-ML-2021"/>
    <x v="0"/>
  </r>
  <r>
    <x v="15"/>
    <n v="-1"/>
    <x v="5"/>
    <x v="2"/>
    <d v="2023-02-09T00:00:00"/>
    <x v="534"/>
    <s v="CLICC-ML"/>
    <x v="8"/>
    <x v="2"/>
    <x v="1"/>
    <s v="CLICC-ML-2041"/>
    <x v="0"/>
  </r>
  <r>
    <x v="15"/>
    <n v="-1"/>
    <x v="5"/>
    <x v="2"/>
    <d v="2023-02-09T00:00:00"/>
    <x v="77"/>
    <s v="CLICC-MM"/>
    <x v="9"/>
    <x v="2"/>
    <x v="1"/>
    <s v="ITS iPad 160"/>
    <x v="0"/>
  </r>
  <r>
    <x v="15"/>
    <n v="-1"/>
    <x v="5"/>
    <x v="2"/>
    <d v="2023-02-09T00:00:00"/>
    <x v="677"/>
    <s v="FAC"/>
    <x v="9"/>
    <x v="2"/>
    <x v="1"/>
    <s v="ITS iPad 96"/>
    <x v="0"/>
  </r>
  <r>
    <x v="15"/>
    <n v="-1"/>
    <x v="5"/>
    <x v="2"/>
    <d v="2023-02-09T00:00:00"/>
    <x v="678"/>
    <s v="HP"/>
    <x v="10"/>
    <x v="2"/>
    <x v="1"/>
    <s v="WL-YRL-06"/>
    <x v="0"/>
  </r>
  <r>
    <x v="15"/>
    <n v="-1"/>
    <x v="5"/>
    <x v="2"/>
    <d v="2023-02-09T00:00:00"/>
    <x v="298"/>
    <s v="HP"/>
    <x v="10"/>
    <x v="2"/>
    <x v="1"/>
    <s v="WL-POW-06"/>
    <x v="0"/>
  </r>
  <r>
    <x v="15"/>
    <n v="5546506040006530"/>
    <x v="5"/>
    <x v="2"/>
    <d v="2023-02-09T00:00:00"/>
    <x v="385"/>
    <s v="CLICC-ML"/>
    <x v="8"/>
    <x v="2"/>
    <x v="1"/>
    <s v="ITS MacBook 138"/>
    <x v="0"/>
  </r>
  <r>
    <x v="15"/>
    <n v="5556260070006530"/>
    <x v="5"/>
    <x v="2"/>
    <d v="2023-02-02T00:00:00"/>
    <x v="66"/>
    <s v="HP"/>
    <x v="10"/>
    <x v="2"/>
    <x v="1"/>
    <s v="WL-YRL-20"/>
    <x v="0"/>
  </r>
  <r>
    <x v="16"/>
    <n v="-1"/>
    <x v="1"/>
    <x v="1"/>
    <d v="2023-01-27T00:00:00"/>
    <x v="2"/>
    <s v="HDST"/>
    <x v="0"/>
    <x v="0"/>
    <x v="1"/>
    <s v="HDS-POW-04"/>
    <x v="0"/>
  </r>
  <r>
    <x v="16"/>
    <n v="-1"/>
    <x v="1"/>
    <x v="1"/>
    <d v="2023-01-27T00:00:00"/>
    <x v="360"/>
    <s v="HPUSBC"/>
    <x v="14"/>
    <x v="1"/>
    <x v="2"/>
    <m/>
    <x v="0"/>
  </r>
  <r>
    <x v="16"/>
    <n v="-1"/>
    <x v="1"/>
    <x v="1"/>
    <d v="2023-01-27T00:00:00"/>
    <x v="623"/>
    <s v="IPHONE"/>
    <x v="1"/>
    <x v="1"/>
    <x v="2"/>
    <s v="IPH-BOE-01"/>
    <x v="0"/>
  </r>
  <r>
    <x v="16"/>
    <n v="-1"/>
    <x v="1"/>
    <x v="1"/>
    <d v="2023-01-27T00:00:00"/>
    <x v="238"/>
    <s v="IPHONE"/>
    <x v="1"/>
    <x v="1"/>
    <x v="1"/>
    <s v="IPH-YRL-08"/>
    <x v="0"/>
  </r>
  <r>
    <x v="16"/>
    <n v="-1"/>
    <x v="1"/>
    <x v="1"/>
    <d v="2023-01-27T00:00:00"/>
    <x v="624"/>
    <s v="IPHONE"/>
    <x v="1"/>
    <x v="1"/>
    <x v="1"/>
    <s v="IPH-YRL-14"/>
    <x v="0"/>
  </r>
  <r>
    <x v="16"/>
    <n v="-1"/>
    <x v="1"/>
    <x v="1"/>
    <d v="2023-01-27T00:00:00"/>
    <x v="141"/>
    <s v="MACUSBC"/>
    <x v="4"/>
    <x v="1"/>
    <x v="1"/>
    <s v="USBC-YRL-05"/>
    <x v="0"/>
  </r>
  <r>
    <x v="16"/>
    <n v="-1"/>
    <x v="1"/>
    <x v="1"/>
    <d v="2023-01-27T00:00:00"/>
    <x v="39"/>
    <s v="MACUSBC"/>
    <x v="4"/>
    <x v="1"/>
    <x v="1"/>
    <s v="USBC-POW-02"/>
    <x v="0"/>
  </r>
  <r>
    <x v="16"/>
    <n v="-1"/>
    <x v="1"/>
    <x v="1"/>
    <d v="2023-01-27T00:00:00"/>
    <x v="110"/>
    <s v="MACUSBC"/>
    <x v="4"/>
    <x v="1"/>
    <x v="1"/>
    <s v="USBC-POW-03"/>
    <x v="0"/>
  </r>
  <r>
    <x v="16"/>
    <n v="-1"/>
    <x v="1"/>
    <x v="1"/>
    <d v="2023-01-27T00:00:00"/>
    <x v="626"/>
    <s v="WALLADPT"/>
    <x v="6"/>
    <x v="1"/>
    <x v="2"/>
    <s v="ADP-BOE-05"/>
    <x v="0"/>
  </r>
  <r>
    <x v="16"/>
    <n v="-1"/>
    <x v="1"/>
    <x v="1"/>
    <d v="2023-01-27T00:00:00"/>
    <x v="530"/>
    <s v="WALLADPT"/>
    <x v="6"/>
    <x v="1"/>
    <x v="1"/>
    <m/>
    <x v="0"/>
  </r>
  <r>
    <x v="16"/>
    <n v="-1"/>
    <x v="1"/>
    <x v="1"/>
    <d v="2023-01-27T00:00:00"/>
    <x v="250"/>
    <s v="WALLADPT"/>
    <x v="6"/>
    <x v="1"/>
    <x v="1"/>
    <m/>
    <x v="0"/>
  </r>
  <r>
    <x v="16"/>
    <n v="-1"/>
    <x v="1"/>
    <x v="1"/>
    <d v="2023-02-03T00:00:00"/>
    <x v="679"/>
    <s v="CBK"/>
    <x v="7"/>
    <x v="2"/>
    <x v="4"/>
    <s v="CPOW-17"/>
    <x v="0"/>
  </r>
  <r>
    <x v="16"/>
    <n v="-1"/>
    <x v="1"/>
    <x v="1"/>
    <d v="2023-02-03T00:00:00"/>
    <x v="114"/>
    <s v="CBK"/>
    <x v="7"/>
    <x v="2"/>
    <x v="0"/>
    <s v="CBK-BIO-07"/>
    <x v="0"/>
  </r>
  <r>
    <x v="16"/>
    <n v="-1"/>
    <x v="1"/>
    <x v="1"/>
    <d v="2023-02-03T00:00:00"/>
    <x v="363"/>
    <s v="CBK"/>
    <x v="7"/>
    <x v="2"/>
    <x v="0"/>
    <s v="CBK-BIO-14"/>
    <x v="0"/>
  </r>
  <r>
    <x v="16"/>
    <n v="-1"/>
    <x v="1"/>
    <x v="1"/>
    <d v="2023-02-03T00:00:00"/>
    <x v="167"/>
    <s v="HP"/>
    <x v="10"/>
    <x v="2"/>
    <x v="1"/>
    <s v="WL-GEO-02"/>
    <x v="0"/>
  </r>
  <r>
    <x v="16"/>
    <n v="-1"/>
    <x v="1"/>
    <x v="1"/>
    <d v="2023-02-03T00:00:00"/>
    <x v="268"/>
    <s v="HP"/>
    <x v="10"/>
    <x v="2"/>
    <x v="1"/>
    <s v="WL-PC2-23"/>
    <x v="0"/>
  </r>
  <r>
    <x v="16"/>
    <n v="-1"/>
    <x v="1"/>
    <x v="1"/>
    <d v="2023-02-09T00:00:00"/>
    <x v="581"/>
    <s v="CBK"/>
    <x v="7"/>
    <x v="2"/>
    <x v="0"/>
    <s v="CBK-BIO-09"/>
    <x v="0"/>
  </r>
  <r>
    <x v="16"/>
    <n v="-1"/>
    <x v="1"/>
    <x v="1"/>
    <d v="2023-02-10T00:00:00"/>
    <x v="680"/>
    <s v="CLICC-ML"/>
    <x v="8"/>
    <x v="2"/>
    <x v="1"/>
    <s v="CLICC-ML-2039"/>
    <x v="0"/>
  </r>
  <r>
    <x v="16"/>
    <n v="-1"/>
    <x v="1"/>
    <x v="1"/>
    <d v="2023-02-10T00:00:00"/>
    <x v="648"/>
    <s v="CLICC-MM"/>
    <x v="9"/>
    <x v="2"/>
    <x v="1"/>
    <s v="ITS iPad 46"/>
    <x v="0"/>
  </r>
  <r>
    <x v="16"/>
    <n v="-1"/>
    <x v="1"/>
    <x v="1"/>
    <d v="2023-02-10T00:00:00"/>
    <x v="272"/>
    <s v="CLICC-MM"/>
    <x v="9"/>
    <x v="2"/>
    <x v="1"/>
    <m/>
    <x v="0"/>
  </r>
  <r>
    <x v="16"/>
    <n v="-1"/>
    <x v="1"/>
    <x v="1"/>
    <d v="2023-02-10T00:00:00"/>
    <x v="84"/>
    <s v="HP"/>
    <x v="10"/>
    <x v="2"/>
    <x v="1"/>
    <s v="WL-BCR-12"/>
    <x v="0"/>
  </r>
  <r>
    <x v="16"/>
    <n v="-1"/>
    <x v="1"/>
    <x v="1"/>
    <d v="2023-02-17T00:00:00"/>
    <x v="649"/>
    <s v="CLICC-MM"/>
    <x v="9"/>
    <x v="2"/>
    <x v="1"/>
    <s v="ITS iPad 10"/>
    <x v="0"/>
  </r>
  <r>
    <x v="16"/>
    <n v="-1"/>
    <x v="1"/>
    <x v="1"/>
    <d v="2023-03-24T00:00:00"/>
    <x v="368"/>
    <s v="CLICC-MM"/>
    <x v="9"/>
    <x v="2"/>
    <x v="1"/>
    <m/>
    <x v="0"/>
  </r>
  <r>
    <x v="16"/>
    <n v="-1"/>
    <x v="3"/>
    <x v="2"/>
    <d v="2023-01-27T00:00:00"/>
    <x v="39"/>
    <s v="MACUSBC"/>
    <x v="4"/>
    <x v="1"/>
    <x v="1"/>
    <s v="USBC-POW-02"/>
    <x v="0"/>
  </r>
  <r>
    <x v="16"/>
    <n v="-1"/>
    <x v="4"/>
    <x v="3"/>
    <d v="2023-02-03T00:00:00"/>
    <x v="681"/>
    <s v="CBK"/>
    <x v="7"/>
    <x v="2"/>
    <x v="7"/>
    <s v="CBK-007"/>
    <x v="0"/>
  </r>
  <r>
    <x v="16"/>
    <n v="-1"/>
    <x v="4"/>
    <x v="3"/>
    <d v="2023-02-03T00:00:00"/>
    <x v="682"/>
    <s v="CBK"/>
    <x v="7"/>
    <x v="2"/>
    <x v="7"/>
    <s v="CPOW-12"/>
    <x v="0"/>
  </r>
  <r>
    <x v="16"/>
    <n v="-1"/>
    <x v="4"/>
    <x v="3"/>
    <d v="2023-02-03T00:00:00"/>
    <x v="619"/>
    <s v="CBK"/>
    <x v="7"/>
    <x v="2"/>
    <x v="7"/>
    <s v="CBK-CLICC-09"/>
    <x v="0"/>
  </r>
  <r>
    <x v="16"/>
    <n v="-1"/>
    <x v="4"/>
    <x v="3"/>
    <d v="2023-02-03T00:00:00"/>
    <x v="683"/>
    <s v="CBK"/>
    <x v="7"/>
    <x v="2"/>
    <x v="7"/>
    <s v="CBK-CLICC-135"/>
    <x v="0"/>
  </r>
  <r>
    <x v="16"/>
    <n v="-1"/>
    <x v="5"/>
    <x v="2"/>
    <d v="2023-01-27T00:00:00"/>
    <x v="557"/>
    <s v="CALC"/>
    <x v="11"/>
    <x v="0"/>
    <x v="1"/>
    <m/>
    <x v="0"/>
  </r>
  <r>
    <x v="16"/>
    <n v="-1"/>
    <x v="5"/>
    <x v="2"/>
    <d v="2023-01-27T00:00:00"/>
    <x v="2"/>
    <s v="HDST"/>
    <x v="0"/>
    <x v="0"/>
    <x v="1"/>
    <s v="HDS-POW-04"/>
    <x v="0"/>
  </r>
  <r>
    <x v="16"/>
    <n v="-1"/>
    <x v="5"/>
    <x v="2"/>
    <d v="2023-01-27T00:00:00"/>
    <x v="3"/>
    <s v="HDST"/>
    <x v="0"/>
    <x v="0"/>
    <x v="1"/>
    <s v="HDS-POW-06"/>
    <x v="0"/>
  </r>
  <r>
    <x v="16"/>
    <n v="-1"/>
    <x v="5"/>
    <x v="2"/>
    <d v="2023-01-27T00:00:00"/>
    <x v="223"/>
    <s v="HDST"/>
    <x v="0"/>
    <x v="0"/>
    <x v="1"/>
    <m/>
    <x v="0"/>
  </r>
  <r>
    <x v="16"/>
    <n v="-1"/>
    <x v="5"/>
    <x v="2"/>
    <d v="2023-01-27T00:00:00"/>
    <x v="495"/>
    <s v="IPHONE"/>
    <x v="1"/>
    <x v="1"/>
    <x v="3"/>
    <s v="IPH-MUS-02"/>
    <x v="0"/>
  </r>
  <r>
    <x v="16"/>
    <n v="-1"/>
    <x v="5"/>
    <x v="2"/>
    <d v="2023-01-27T00:00:00"/>
    <x v="623"/>
    <s v="IPHONE"/>
    <x v="1"/>
    <x v="1"/>
    <x v="2"/>
    <s v="IPH-BOE-01"/>
    <x v="0"/>
  </r>
  <r>
    <x v="16"/>
    <n v="-1"/>
    <x v="5"/>
    <x v="2"/>
    <d v="2023-01-27T00:00:00"/>
    <x v="106"/>
    <s v="IPHONE"/>
    <x v="1"/>
    <x v="1"/>
    <x v="2"/>
    <s v="IPH-BOE-05"/>
    <x v="0"/>
  </r>
  <r>
    <x v="16"/>
    <n v="-1"/>
    <x v="5"/>
    <x v="2"/>
    <d v="2023-01-27T00:00:00"/>
    <x v="35"/>
    <s v="IPHONE"/>
    <x v="1"/>
    <x v="1"/>
    <x v="1"/>
    <s v="IPH-YRL-10"/>
    <x v="0"/>
  </r>
  <r>
    <x v="16"/>
    <n v="-1"/>
    <x v="5"/>
    <x v="2"/>
    <d v="2023-01-27T00:00:00"/>
    <x v="442"/>
    <s v="IPHONE"/>
    <x v="1"/>
    <x v="1"/>
    <x v="1"/>
    <s v="IPH-YRL-13"/>
    <x v="0"/>
  </r>
  <r>
    <x v="16"/>
    <n v="-1"/>
    <x v="5"/>
    <x v="2"/>
    <d v="2023-01-27T00:00:00"/>
    <x v="624"/>
    <s v="IPHONE"/>
    <x v="1"/>
    <x v="1"/>
    <x v="1"/>
    <s v="IPH-YRL-14"/>
    <x v="0"/>
  </r>
  <r>
    <x v="16"/>
    <n v="-1"/>
    <x v="5"/>
    <x v="2"/>
    <d v="2023-01-27T00:00:00"/>
    <x v="36"/>
    <s v="IPHONE"/>
    <x v="1"/>
    <x v="1"/>
    <x v="1"/>
    <s v="IPH-POW-04"/>
    <x v="0"/>
  </r>
  <r>
    <x v="16"/>
    <n v="-1"/>
    <x v="5"/>
    <x v="2"/>
    <d v="2023-01-27T00:00:00"/>
    <x v="239"/>
    <s v="IPHONE"/>
    <x v="1"/>
    <x v="1"/>
    <x v="1"/>
    <s v="IPH-POW-08"/>
    <x v="0"/>
  </r>
  <r>
    <x v="16"/>
    <n v="-1"/>
    <x v="5"/>
    <x v="2"/>
    <d v="2023-01-27T00:00:00"/>
    <x v="7"/>
    <s v="IPHONE"/>
    <x v="1"/>
    <x v="1"/>
    <x v="0"/>
    <s v="IPH-BIO-04"/>
    <x v="0"/>
  </r>
  <r>
    <x v="16"/>
    <n v="-1"/>
    <x v="5"/>
    <x v="2"/>
    <d v="2023-01-27T00:00:00"/>
    <x v="134"/>
    <s v="IPHONE"/>
    <x v="1"/>
    <x v="1"/>
    <x v="1"/>
    <m/>
    <x v="0"/>
  </r>
  <r>
    <x v="16"/>
    <n v="-1"/>
    <x v="5"/>
    <x v="2"/>
    <d v="2023-01-27T00:00:00"/>
    <x v="242"/>
    <s v="MACCHRG"/>
    <x v="3"/>
    <x v="1"/>
    <x v="1"/>
    <s v="MAGT-POW-13"/>
    <x v="0"/>
  </r>
  <r>
    <x v="16"/>
    <n v="-1"/>
    <x v="5"/>
    <x v="2"/>
    <d v="2023-01-27T00:00:00"/>
    <x v="141"/>
    <s v="MACUSBC"/>
    <x v="4"/>
    <x v="1"/>
    <x v="1"/>
    <s v="USBC-YRL-05"/>
    <x v="0"/>
  </r>
  <r>
    <x v="16"/>
    <n v="-1"/>
    <x v="5"/>
    <x v="2"/>
    <d v="2023-01-27T00:00:00"/>
    <x v="684"/>
    <s v="MACUSBC"/>
    <x v="4"/>
    <x v="1"/>
    <x v="4"/>
    <s v="USBC-LOC-02"/>
    <x v="0"/>
  </r>
  <r>
    <x v="16"/>
    <n v="-1"/>
    <x v="5"/>
    <x v="2"/>
    <d v="2023-01-27T00:00:00"/>
    <x v="39"/>
    <s v="MACUSBC"/>
    <x v="4"/>
    <x v="1"/>
    <x v="1"/>
    <s v="USBC-POW-02"/>
    <x v="0"/>
  </r>
  <r>
    <x v="16"/>
    <n v="-1"/>
    <x v="5"/>
    <x v="2"/>
    <d v="2023-01-27T00:00:00"/>
    <x v="444"/>
    <s v="MACUSBC"/>
    <x v="4"/>
    <x v="1"/>
    <x v="1"/>
    <s v="USBC-POW-06"/>
    <x v="0"/>
  </r>
  <r>
    <x v="16"/>
    <n v="-1"/>
    <x v="5"/>
    <x v="2"/>
    <d v="2023-01-27T00:00:00"/>
    <x v="11"/>
    <s v="MACUSBC"/>
    <x v="4"/>
    <x v="1"/>
    <x v="1"/>
    <s v="USBC-POW-07"/>
    <x v="0"/>
  </r>
  <r>
    <x v="16"/>
    <n v="-1"/>
    <x v="5"/>
    <x v="2"/>
    <d v="2023-01-27T00:00:00"/>
    <x v="40"/>
    <s v="MACUSBC"/>
    <x v="4"/>
    <x v="1"/>
    <x v="1"/>
    <s v="USBC-POW-10"/>
    <x v="0"/>
  </r>
  <r>
    <x v="16"/>
    <n v="-1"/>
    <x v="5"/>
    <x v="2"/>
    <d v="2023-01-27T00:00:00"/>
    <x v="685"/>
    <s v="OMNI"/>
    <x v="5"/>
    <x v="1"/>
    <x v="2"/>
    <s v="OMN-BOE-06"/>
    <x v="0"/>
  </r>
  <r>
    <x v="16"/>
    <n v="-1"/>
    <x v="5"/>
    <x v="2"/>
    <d v="2023-01-27T00:00:00"/>
    <x v="639"/>
    <s v="OMNI"/>
    <x v="5"/>
    <x v="1"/>
    <x v="2"/>
    <s v="OMN-BOE-07"/>
    <x v="0"/>
  </r>
  <r>
    <x v="16"/>
    <n v="-1"/>
    <x v="5"/>
    <x v="2"/>
    <d v="2023-01-27T00:00:00"/>
    <x v="437"/>
    <s v="OMNI"/>
    <x v="5"/>
    <x v="1"/>
    <x v="3"/>
    <s v="OMN-MUS-04"/>
    <x v="0"/>
  </r>
  <r>
    <x v="16"/>
    <n v="-1"/>
    <x v="5"/>
    <x v="2"/>
    <d v="2023-01-27T00:00:00"/>
    <x v="497"/>
    <s v="OMNI"/>
    <x v="5"/>
    <x v="1"/>
    <x v="1"/>
    <m/>
    <x v="0"/>
  </r>
  <r>
    <x v="16"/>
    <n v="-1"/>
    <x v="5"/>
    <x v="2"/>
    <d v="2023-01-27T00:00:00"/>
    <x v="138"/>
    <s v="WALLADPT"/>
    <x v="6"/>
    <x v="1"/>
    <x v="2"/>
    <s v="ADP-BOE-03"/>
    <x v="0"/>
  </r>
  <r>
    <x v="16"/>
    <n v="-1"/>
    <x v="5"/>
    <x v="2"/>
    <d v="2023-01-27T00:00:00"/>
    <x v="626"/>
    <s v="WALLADPT"/>
    <x v="6"/>
    <x v="1"/>
    <x v="2"/>
    <s v="ADP-BOE-05"/>
    <x v="0"/>
  </r>
  <r>
    <x v="16"/>
    <n v="-1"/>
    <x v="5"/>
    <x v="2"/>
    <d v="2023-01-27T00:00:00"/>
    <x v="450"/>
    <s v="WALLADPT"/>
    <x v="6"/>
    <x v="1"/>
    <x v="1"/>
    <m/>
    <x v="0"/>
  </r>
  <r>
    <x v="16"/>
    <n v="-1"/>
    <x v="5"/>
    <x v="2"/>
    <d v="2023-01-27T00:00:00"/>
    <x v="251"/>
    <s v="WALLADPT"/>
    <x v="6"/>
    <x v="1"/>
    <x v="1"/>
    <m/>
    <x v="0"/>
  </r>
  <r>
    <x v="16"/>
    <n v="-1"/>
    <x v="5"/>
    <x v="2"/>
    <d v="2023-01-27T00:00:00"/>
    <x v="293"/>
    <s v="WALLADPT"/>
    <x v="6"/>
    <x v="1"/>
    <x v="1"/>
    <m/>
    <x v="0"/>
  </r>
  <r>
    <x v="16"/>
    <n v="-1"/>
    <x v="5"/>
    <x v="2"/>
    <d v="2023-01-27T00:00:00"/>
    <x v="30"/>
    <s v="WALLADPT"/>
    <x v="6"/>
    <x v="1"/>
    <x v="1"/>
    <m/>
    <x v="0"/>
  </r>
  <r>
    <x v="16"/>
    <n v="-1"/>
    <x v="5"/>
    <x v="2"/>
    <d v="2023-01-27T00:00:00"/>
    <x v="43"/>
    <s v="WALLADPT"/>
    <x v="6"/>
    <x v="1"/>
    <x v="1"/>
    <m/>
    <x v="0"/>
  </r>
  <r>
    <x v="16"/>
    <n v="-1"/>
    <x v="5"/>
    <x v="2"/>
    <d v="2023-02-03T00:00:00"/>
    <x v="686"/>
    <s v="CBK"/>
    <x v="7"/>
    <x v="2"/>
    <x v="6"/>
    <s v="CBK-029"/>
    <x v="0"/>
  </r>
  <r>
    <x v="16"/>
    <n v="-1"/>
    <x v="5"/>
    <x v="2"/>
    <d v="2023-02-03T00:00:00"/>
    <x v="559"/>
    <s v="CBK"/>
    <x v="7"/>
    <x v="2"/>
    <x v="6"/>
    <s v="CBK-030"/>
    <x v="0"/>
  </r>
  <r>
    <x v="16"/>
    <n v="-1"/>
    <x v="5"/>
    <x v="2"/>
    <d v="2023-02-03T00:00:00"/>
    <x v="687"/>
    <s v="CBK"/>
    <x v="7"/>
    <x v="2"/>
    <x v="4"/>
    <s v="CBCR-31"/>
    <x v="0"/>
  </r>
  <r>
    <x v="16"/>
    <n v="-1"/>
    <x v="5"/>
    <x v="2"/>
    <d v="2023-02-03T00:00:00"/>
    <x v="379"/>
    <s v="CBK"/>
    <x v="7"/>
    <x v="2"/>
    <x v="4"/>
    <s v="CYRL-08"/>
    <x v="0"/>
  </r>
  <r>
    <x v="16"/>
    <n v="-1"/>
    <x v="5"/>
    <x v="2"/>
    <d v="2023-02-03T00:00:00"/>
    <x v="294"/>
    <s v="CBK"/>
    <x v="7"/>
    <x v="2"/>
    <x v="4"/>
    <s v="CMUS-01"/>
    <x v="0"/>
  </r>
  <r>
    <x v="16"/>
    <n v="-1"/>
    <x v="5"/>
    <x v="2"/>
    <d v="2023-02-03T00:00:00"/>
    <x v="316"/>
    <s v="CLICC-ML"/>
    <x v="8"/>
    <x v="2"/>
    <x v="1"/>
    <s v="ITS MacBook 113"/>
    <x v="0"/>
  </r>
  <r>
    <x v="16"/>
    <n v="-1"/>
    <x v="5"/>
    <x v="2"/>
    <d v="2023-02-03T00:00:00"/>
    <x v="688"/>
    <s v="CLICC-ML"/>
    <x v="8"/>
    <x v="2"/>
    <x v="1"/>
    <s v="CLICC-ML-2089"/>
    <x v="0"/>
  </r>
  <r>
    <x v="16"/>
    <n v="-1"/>
    <x v="5"/>
    <x v="2"/>
    <d v="2023-02-03T00:00:00"/>
    <x v="689"/>
    <s v="CLICC-ML"/>
    <x v="8"/>
    <x v="2"/>
    <x v="1"/>
    <s v="CLICC-ML-2100"/>
    <x v="0"/>
  </r>
  <r>
    <x v="16"/>
    <n v="-1"/>
    <x v="5"/>
    <x v="2"/>
    <d v="2023-02-03T00:00:00"/>
    <x v="535"/>
    <s v="HP"/>
    <x v="10"/>
    <x v="2"/>
    <x v="1"/>
    <s v="WL-SEL-03"/>
    <x v="0"/>
  </r>
  <r>
    <x v="16"/>
    <n v="-1"/>
    <x v="5"/>
    <x v="2"/>
    <d v="2023-02-03T00:00:00"/>
    <x v="327"/>
    <s v="HP"/>
    <x v="10"/>
    <x v="2"/>
    <x v="1"/>
    <s v="WL-RC2-04"/>
    <x v="0"/>
  </r>
  <r>
    <x v="16"/>
    <n v="-1"/>
    <x v="5"/>
    <x v="2"/>
    <d v="2023-02-03T00:00:00"/>
    <x v="366"/>
    <s v="HP"/>
    <x v="10"/>
    <x v="2"/>
    <x v="1"/>
    <s v="WL-LTL-02"/>
    <x v="0"/>
  </r>
  <r>
    <x v="16"/>
    <n v="-1"/>
    <x v="5"/>
    <x v="2"/>
    <d v="2023-02-09T00:00:00"/>
    <x v="690"/>
    <s v="CLICC-ML"/>
    <x v="8"/>
    <x v="2"/>
    <x v="1"/>
    <s v="ITS MacBook 98"/>
    <x v="0"/>
  </r>
  <r>
    <x v="16"/>
    <n v="-1"/>
    <x v="5"/>
    <x v="2"/>
    <d v="2023-02-09T00:00:00"/>
    <x v="63"/>
    <s v="CLICC-ML"/>
    <x v="8"/>
    <x v="2"/>
    <x v="1"/>
    <s v="ITS MacBook 60"/>
    <x v="0"/>
  </r>
  <r>
    <x v="16"/>
    <n v="-1"/>
    <x v="5"/>
    <x v="2"/>
    <d v="2023-02-09T00:00:00"/>
    <x v="86"/>
    <s v="HP"/>
    <x v="10"/>
    <x v="2"/>
    <x v="1"/>
    <s v="WL-UNA-03"/>
    <x v="0"/>
  </r>
  <r>
    <x v="16"/>
    <n v="-1"/>
    <x v="5"/>
    <x v="2"/>
    <d v="2023-02-10T00:00:00"/>
    <x v="163"/>
    <s v="CLICC-ML"/>
    <x v="8"/>
    <x v="2"/>
    <x v="1"/>
    <s v="ITS MacBook 22"/>
    <x v="0"/>
  </r>
  <r>
    <x v="16"/>
    <n v="-1"/>
    <x v="5"/>
    <x v="2"/>
    <d v="2023-02-10T00:00:00"/>
    <x v="152"/>
    <s v="CLICC-ML"/>
    <x v="8"/>
    <x v="2"/>
    <x v="1"/>
    <s v="CLICC-ML-2060"/>
    <x v="0"/>
  </r>
  <r>
    <x v="16"/>
    <n v="-1"/>
    <x v="5"/>
    <x v="2"/>
    <d v="2023-02-10T00:00:00"/>
    <x v="691"/>
    <s v="FAC"/>
    <x v="9"/>
    <x v="2"/>
    <x v="1"/>
    <s v="ITS iPad 206"/>
    <x v="0"/>
  </r>
  <r>
    <x v="16"/>
    <n v="5562228460006530"/>
    <x v="5"/>
    <x v="2"/>
    <d v="2023-02-03T00:00:00"/>
    <x v="692"/>
    <s v="CLICC-ML"/>
    <x v="8"/>
    <x v="2"/>
    <x v="1"/>
    <s v="CLICC-ML-2017"/>
    <x v="0"/>
  </r>
  <r>
    <x v="17"/>
    <n v="-1"/>
    <x v="2"/>
    <x v="1"/>
    <d v="2023-01-28T00:00:00"/>
    <x v="248"/>
    <s v="OMNI"/>
    <x v="5"/>
    <x v="1"/>
    <x v="3"/>
    <s v="OMN-MUS-05"/>
    <x v="0"/>
  </r>
  <r>
    <x v="18"/>
    <n v="-1"/>
    <x v="5"/>
    <x v="2"/>
    <d v="2023-01-29T00:00:00"/>
    <x v="693"/>
    <s v="IPHONE"/>
    <x v="1"/>
    <x v="1"/>
    <x v="4"/>
    <s v="IPH-LOC-02"/>
    <x v="0"/>
  </r>
  <r>
    <x v="18"/>
    <n v="-1"/>
    <x v="5"/>
    <x v="2"/>
    <d v="2023-01-29T00:00:00"/>
    <x v="245"/>
    <s v="MACUSBC"/>
    <x v="4"/>
    <x v="1"/>
    <x v="4"/>
    <s v="USBC-LOC-05"/>
    <x v="0"/>
  </r>
  <r>
    <x v="18"/>
    <n v="-1"/>
    <x v="5"/>
    <x v="2"/>
    <d v="2023-02-05T00:00:00"/>
    <x v="455"/>
    <s v="CBK"/>
    <x v="7"/>
    <x v="2"/>
    <x v="4"/>
    <s v="CL-BOE-05"/>
    <x v="0"/>
  </r>
  <r>
    <x v="18"/>
    <n v="-1"/>
    <x v="5"/>
    <x v="2"/>
    <d v="2023-02-05T00:00:00"/>
    <x v="311"/>
    <s v="CBK"/>
    <x v="7"/>
    <x v="2"/>
    <x v="2"/>
    <s v="CBK-BOE-06"/>
    <x v="0"/>
  </r>
  <r>
    <x v="18"/>
    <n v="-1"/>
    <x v="5"/>
    <x v="2"/>
    <d v="2023-02-05T00:00:00"/>
    <x v="60"/>
    <s v="CBK"/>
    <x v="7"/>
    <x v="2"/>
    <x v="4"/>
    <s v="CBK-CLICC-05"/>
    <x v="0"/>
  </r>
  <r>
    <x v="18"/>
    <n v="-1"/>
    <x v="5"/>
    <x v="2"/>
    <d v="2023-02-12T00:00:00"/>
    <x v="114"/>
    <s v="CBK"/>
    <x v="7"/>
    <x v="2"/>
    <x v="0"/>
    <s v="CBK-BIO-07"/>
    <x v="0"/>
  </r>
  <r>
    <x v="19"/>
    <n v="-1"/>
    <x v="0"/>
    <x v="0"/>
    <d v="2023-02-06T00:00:00"/>
    <x v="45"/>
    <s v="CBK"/>
    <x v="7"/>
    <x v="2"/>
    <x v="1"/>
    <s v="CBK-CLICC-155"/>
    <x v="0"/>
  </r>
  <r>
    <x v="19"/>
    <n v="-1"/>
    <x v="1"/>
    <x v="1"/>
    <d v="2023-01-30T00:00:00"/>
    <x v="3"/>
    <s v="HDST"/>
    <x v="0"/>
    <x v="0"/>
    <x v="1"/>
    <s v="HDS-POW-06"/>
    <x v="0"/>
  </r>
  <r>
    <x v="19"/>
    <n v="-1"/>
    <x v="1"/>
    <x v="1"/>
    <d v="2023-01-30T00:00:00"/>
    <x v="360"/>
    <s v="HPUSBC"/>
    <x v="14"/>
    <x v="1"/>
    <x v="2"/>
    <m/>
    <x v="0"/>
  </r>
  <r>
    <x v="19"/>
    <n v="-1"/>
    <x v="1"/>
    <x v="1"/>
    <d v="2023-01-30T00:00:00"/>
    <x v="623"/>
    <s v="IPHONE"/>
    <x v="1"/>
    <x v="1"/>
    <x v="2"/>
    <s v="IPH-BOE-01"/>
    <x v="0"/>
  </r>
  <r>
    <x v="19"/>
    <n v="-1"/>
    <x v="1"/>
    <x v="1"/>
    <d v="2023-01-30T00:00:00"/>
    <x v="106"/>
    <s v="IPHONE"/>
    <x v="1"/>
    <x v="1"/>
    <x v="2"/>
    <s v="IPH-BOE-05"/>
    <x v="0"/>
  </r>
  <r>
    <x v="19"/>
    <n v="-1"/>
    <x v="1"/>
    <x v="1"/>
    <d v="2023-01-30T00:00:00"/>
    <x v="428"/>
    <s v="MACCHRG"/>
    <x v="3"/>
    <x v="1"/>
    <x v="0"/>
    <s v="MAGT-BIO-06"/>
    <x v="0"/>
  </r>
  <r>
    <x v="19"/>
    <n v="-1"/>
    <x v="1"/>
    <x v="1"/>
    <d v="2023-01-30T00:00:00"/>
    <x v="109"/>
    <s v="MACUSBC"/>
    <x v="4"/>
    <x v="1"/>
    <x v="1"/>
    <s v="USBC-YRL-02"/>
    <x v="0"/>
  </r>
  <r>
    <x v="19"/>
    <n v="-1"/>
    <x v="1"/>
    <x v="1"/>
    <d v="2023-01-30T00:00:00"/>
    <x v="244"/>
    <s v="MACUSBC"/>
    <x v="4"/>
    <x v="1"/>
    <x v="1"/>
    <s v="USBC-YRL-04"/>
    <x v="0"/>
  </r>
  <r>
    <x v="19"/>
    <n v="-1"/>
    <x v="1"/>
    <x v="1"/>
    <d v="2023-01-30T00:00:00"/>
    <x v="110"/>
    <s v="MACUSBC"/>
    <x v="4"/>
    <x v="1"/>
    <x v="1"/>
    <s v="USBC-POW-03"/>
    <x v="0"/>
  </r>
  <r>
    <x v="19"/>
    <n v="-1"/>
    <x v="1"/>
    <x v="1"/>
    <d v="2023-01-30T00:00:00"/>
    <x v="40"/>
    <s v="MACUSBC"/>
    <x v="4"/>
    <x v="1"/>
    <x v="1"/>
    <s v="USBC-POW-10"/>
    <x v="0"/>
  </r>
  <r>
    <x v="19"/>
    <n v="-1"/>
    <x v="1"/>
    <x v="1"/>
    <d v="2023-01-30T00:00:00"/>
    <x v="669"/>
    <s v="UVGA"/>
    <x v="18"/>
    <x v="4"/>
    <x v="1"/>
    <m/>
    <x v="0"/>
  </r>
  <r>
    <x v="19"/>
    <n v="-1"/>
    <x v="1"/>
    <x v="1"/>
    <d v="2023-01-30T00:00:00"/>
    <x v="138"/>
    <s v="WALLADPT"/>
    <x v="6"/>
    <x v="1"/>
    <x v="2"/>
    <s v="ADP-BOE-03"/>
    <x v="0"/>
  </r>
  <r>
    <x v="19"/>
    <n v="-1"/>
    <x v="1"/>
    <x v="1"/>
    <d v="2023-01-30T00:00:00"/>
    <x v="626"/>
    <s v="WALLADPT"/>
    <x v="6"/>
    <x v="1"/>
    <x v="2"/>
    <s v="ADP-BOE-05"/>
    <x v="0"/>
  </r>
  <r>
    <x v="19"/>
    <n v="-1"/>
    <x v="1"/>
    <x v="1"/>
    <d v="2023-01-30T00:00:00"/>
    <x v="140"/>
    <s v="WALLADPT"/>
    <x v="6"/>
    <x v="1"/>
    <x v="1"/>
    <m/>
    <x v="0"/>
  </r>
  <r>
    <x v="19"/>
    <n v="-1"/>
    <x v="1"/>
    <x v="1"/>
    <d v="2023-02-06T00:00:00"/>
    <x v="363"/>
    <s v="CBK"/>
    <x v="7"/>
    <x v="2"/>
    <x v="0"/>
    <s v="CBK-BIO-14"/>
    <x v="0"/>
  </r>
  <r>
    <x v="19"/>
    <n v="-1"/>
    <x v="1"/>
    <x v="1"/>
    <d v="2023-02-06T00:00:00"/>
    <x v="694"/>
    <s v="CBK"/>
    <x v="7"/>
    <x v="2"/>
    <x v="0"/>
    <s v="CBK-BIO-17"/>
    <x v="0"/>
  </r>
  <r>
    <x v="19"/>
    <n v="-1"/>
    <x v="1"/>
    <x v="1"/>
    <d v="2023-02-06T00:00:00"/>
    <x v="260"/>
    <s v="CLICC-ML"/>
    <x v="8"/>
    <x v="2"/>
    <x v="1"/>
    <s v="ITS MacBook 47"/>
    <x v="0"/>
  </r>
  <r>
    <x v="19"/>
    <n v="-1"/>
    <x v="1"/>
    <x v="1"/>
    <d v="2023-02-06T00:00:00"/>
    <x v="644"/>
    <s v="CLICC-ML"/>
    <x v="8"/>
    <x v="2"/>
    <x v="1"/>
    <s v="CLICC-ML-2004"/>
    <x v="0"/>
  </r>
  <r>
    <x v="19"/>
    <n v="-1"/>
    <x v="1"/>
    <x v="1"/>
    <d v="2023-02-06T00:00:00"/>
    <x v="424"/>
    <s v="HP"/>
    <x v="10"/>
    <x v="2"/>
    <x v="1"/>
    <s v="WL-UNA-02"/>
    <x v="0"/>
  </r>
  <r>
    <x v="19"/>
    <n v="-1"/>
    <x v="1"/>
    <x v="1"/>
    <d v="2023-02-13T00:00:00"/>
    <x v="226"/>
    <s v="CBK"/>
    <x v="7"/>
    <x v="2"/>
    <x v="0"/>
    <s v="CBK-BIO-10"/>
    <x v="0"/>
  </r>
  <r>
    <x v="19"/>
    <n v="-1"/>
    <x v="1"/>
    <x v="1"/>
    <d v="2023-02-13T00:00:00"/>
    <x v="695"/>
    <s v="HP"/>
    <x v="10"/>
    <x v="2"/>
    <x v="1"/>
    <s v="WL-PC2-12"/>
    <x v="0"/>
  </r>
  <r>
    <x v="19"/>
    <n v="-1"/>
    <x v="1"/>
    <x v="1"/>
    <d v="2023-02-13T00:00:00"/>
    <x v="59"/>
    <s v="HP"/>
    <x v="10"/>
    <x v="2"/>
    <x v="1"/>
    <s v="WL-PC2-20"/>
    <x v="0"/>
  </r>
  <r>
    <x v="19"/>
    <n v="-1"/>
    <x v="1"/>
    <x v="1"/>
    <d v="2023-03-24T00:00:00"/>
    <x v="150"/>
    <s v="CLICC-ML"/>
    <x v="8"/>
    <x v="2"/>
    <x v="1"/>
    <s v="CLICC-ML-2038"/>
    <x v="0"/>
  </r>
  <r>
    <x v="19"/>
    <n v="-1"/>
    <x v="2"/>
    <x v="1"/>
    <d v="2023-01-30T00:00:00"/>
    <x v="495"/>
    <s v="IPHONE"/>
    <x v="1"/>
    <x v="1"/>
    <x v="3"/>
    <s v="IPH-MUS-02"/>
    <x v="0"/>
  </r>
  <r>
    <x v="19"/>
    <n v="-1"/>
    <x v="2"/>
    <x v="1"/>
    <d v="2023-01-30T00:00:00"/>
    <x v="528"/>
    <s v="MACCHRG"/>
    <x v="3"/>
    <x v="1"/>
    <x v="3"/>
    <s v="MAGT-MUS-06"/>
    <x v="0"/>
  </r>
  <r>
    <x v="19"/>
    <n v="-1"/>
    <x v="2"/>
    <x v="1"/>
    <d v="2023-01-30T00:00:00"/>
    <x v="248"/>
    <s v="OMNI"/>
    <x v="5"/>
    <x v="1"/>
    <x v="3"/>
    <s v="OMN-MUS-05"/>
    <x v="0"/>
  </r>
  <r>
    <x v="19"/>
    <n v="-1"/>
    <x v="4"/>
    <x v="3"/>
    <d v="2023-02-06T00:00:00"/>
    <x v="696"/>
    <s v="CBK"/>
    <x v="7"/>
    <x v="2"/>
    <x v="0"/>
    <s v="CBK-BIO-01"/>
    <x v="0"/>
  </r>
  <r>
    <x v="19"/>
    <n v="-1"/>
    <x v="4"/>
    <x v="3"/>
    <d v="2023-02-10T00:00:00"/>
    <x v="697"/>
    <s v="HP"/>
    <x v="10"/>
    <x v="2"/>
    <x v="1"/>
    <s v="WL-GEO-004"/>
    <x v="0"/>
  </r>
  <r>
    <x v="19"/>
    <n v="-1"/>
    <x v="5"/>
    <x v="2"/>
    <d v="2023-01-30T00:00:00"/>
    <x v="372"/>
    <s v="ANKER"/>
    <x v="19"/>
    <x v="1"/>
    <x v="1"/>
    <m/>
    <x v="0"/>
  </r>
  <r>
    <x v="19"/>
    <n v="-1"/>
    <x v="5"/>
    <x v="2"/>
    <d v="2023-01-30T00:00:00"/>
    <x v="32"/>
    <s v="CALC"/>
    <x v="11"/>
    <x v="0"/>
    <x v="1"/>
    <s v="CAL-POW-06"/>
    <x v="0"/>
  </r>
  <r>
    <x v="19"/>
    <n v="-1"/>
    <x v="5"/>
    <x v="2"/>
    <d v="2023-01-30T00:00:00"/>
    <x v="592"/>
    <s v="CALC"/>
    <x v="11"/>
    <x v="0"/>
    <x v="1"/>
    <s v="CAL-POW-07"/>
    <x v="0"/>
  </r>
  <r>
    <x v="19"/>
    <n v="-1"/>
    <x v="5"/>
    <x v="2"/>
    <d v="2023-01-30T00:00:00"/>
    <x v="698"/>
    <s v="CALC"/>
    <x v="11"/>
    <x v="0"/>
    <x v="2"/>
    <m/>
    <x v="0"/>
  </r>
  <r>
    <x v="19"/>
    <n v="-1"/>
    <x v="5"/>
    <x v="2"/>
    <d v="2023-01-30T00:00:00"/>
    <x v="699"/>
    <s v="HDMIC"/>
    <x v="13"/>
    <x v="4"/>
    <x v="1"/>
    <s v="HDMC-YRL-06"/>
    <x v="0"/>
  </r>
  <r>
    <x v="19"/>
    <n v="-1"/>
    <x v="5"/>
    <x v="2"/>
    <d v="2023-01-30T00:00:00"/>
    <x v="0"/>
    <s v="HDST"/>
    <x v="0"/>
    <x v="0"/>
    <x v="0"/>
    <s v="HDS-BIO-02"/>
    <x v="0"/>
  </r>
  <r>
    <x v="19"/>
    <n v="-1"/>
    <x v="5"/>
    <x v="2"/>
    <d v="2023-01-30T00:00:00"/>
    <x v="609"/>
    <s v="HDST"/>
    <x v="0"/>
    <x v="0"/>
    <x v="0"/>
    <s v="HDS-BIO-12"/>
    <x v="0"/>
  </r>
  <r>
    <x v="19"/>
    <n v="-1"/>
    <x v="5"/>
    <x v="2"/>
    <d v="2023-01-30T00:00:00"/>
    <x v="360"/>
    <s v="HPUSBC"/>
    <x v="14"/>
    <x v="1"/>
    <x v="2"/>
    <m/>
    <x v="0"/>
  </r>
  <r>
    <x v="19"/>
    <n v="-1"/>
    <x v="5"/>
    <x v="2"/>
    <d v="2023-01-30T00:00:00"/>
    <x v="621"/>
    <s v="HPUSBC"/>
    <x v="14"/>
    <x v="1"/>
    <x v="2"/>
    <m/>
    <x v="0"/>
  </r>
  <r>
    <x v="19"/>
    <n v="-1"/>
    <x v="5"/>
    <x v="2"/>
    <d v="2023-01-30T00:00:00"/>
    <x v="622"/>
    <s v="IPHONE"/>
    <x v="1"/>
    <x v="1"/>
    <x v="3"/>
    <s v="IPH-MUS-03"/>
    <x v="0"/>
  </r>
  <r>
    <x v="19"/>
    <n v="-1"/>
    <x v="5"/>
    <x v="2"/>
    <d v="2023-01-30T00:00:00"/>
    <x v="623"/>
    <s v="IPHONE"/>
    <x v="1"/>
    <x v="1"/>
    <x v="2"/>
    <s v="IPH-BOE-01"/>
    <x v="0"/>
  </r>
  <r>
    <x v="19"/>
    <n v="-1"/>
    <x v="5"/>
    <x v="2"/>
    <d v="2023-01-30T00:00:00"/>
    <x v="664"/>
    <s v="IPHONE"/>
    <x v="1"/>
    <x v="1"/>
    <x v="2"/>
    <s v="IPH-BOE-02"/>
    <x v="0"/>
  </r>
  <r>
    <x v="19"/>
    <n v="-1"/>
    <x v="5"/>
    <x v="2"/>
    <d v="2023-01-30T00:00:00"/>
    <x v="304"/>
    <s v="IPHONE"/>
    <x v="1"/>
    <x v="1"/>
    <x v="2"/>
    <s v="IPH-BOE-04"/>
    <x v="0"/>
  </r>
  <r>
    <x v="19"/>
    <n v="-1"/>
    <x v="5"/>
    <x v="2"/>
    <d v="2023-01-30T00:00:00"/>
    <x v="5"/>
    <s v="IPHONE"/>
    <x v="1"/>
    <x v="1"/>
    <x v="1"/>
    <s v="IPH-YRL-01"/>
    <x v="0"/>
  </r>
  <r>
    <x v="19"/>
    <n v="-1"/>
    <x v="5"/>
    <x v="2"/>
    <d v="2023-01-30T00:00:00"/>
    <x v="238"/>
    <s v="IPHONE"/>
    <x v="1"/>
    <x v="1"/>
    <x v="1"/>
    <s v="IPH-YRL-08"/>
    <x v="0"/>
  </r>
  <r>
    <x v="19"/>
    <n v="-1"/>
    <x v="5"/>
    <x v="2"/>
    <d v="2023-01-30T00:00:00"/>
    <x v="700"/>
    <s v="IPHONE"/>
    <x v="1"/>
    <x v="1"/>
    <x v="1"/>
    <s v="IPH-YRL-09"/>
    <x v="0"/>
  </r>
  <r>
    <x v="19"/>
    <n v="-1"/>
    <x v="5"/>
    <x v="2"/>
    <d v="2023-01-30T00:00:00"/>
    <x v="35"/>
    <s v="IPHONE"/>
    <x v="1"/>
    <x v="1"/>
    <x v="1"/>
    <s v="IPH-YRL-10"/>
    <x v="0"/>
  </r>
  <r>
    <x v="19"/>
    <n v="-1"/>
    <x v="5"/>
    <x v="2"/>
    <d v="2023-01-30T00:00:00"/>
    <x v="624"/>
    <s v="IPHONE"/>
    <x v="1"/>
    <x v="1"/>
    <x v="1"/>
    <s v="IPH-YRL-14"/>
    <x v="0"/>
  </r>
  <r>
    <x v="19"/>
    <n v="-1"/>
    <x v="5"/>
    <x v="2"/>
    <d v="2023-01-30T00:00:00"/>
    <x v="36"/>
    <s v="IPHONE"/>
    <x v="1"/>
    <x v="1"/>
    <x v="1"/>
    <s v="IPH-POW-04"/>
    <x v="0"/>
  </r>
  <r>
    <x v="19"/>
    <n v="-1"/>
    <x v="5"/>
    <x v="2"/>
    <d v="2023-01-30T00:00:00"/>
    <x v="239"/>
    <s v="IPHONE"/>
    <x v="1"/>
    <x v="1"/>
    <x v="1"/>
    <s v="IPH-POW-08"/>
    <x v="0"/>
  </r>
  <r>
    <x v="19"/>
    <n v="-1"/>
    <x v="5"/>
    <x v="2"/>
    <d v="2023-01-30T00:00:00"/>
    <x v="6"/>
    <s v="IPHONE"/>
    <x v="1"/>
    <x v="1"/>
    <x v="1"/>
    <s v="IPH-POW-10"/>
    <x v="0"/>
  </r>
  <r>
    <x v="19"/>
    <n v="-1"/>
    <x v="5"/>
    <x v="2"/>
    <d v="2023-01-30T00:00:00"/>
    <x v="108"/>
    <s v="IPHONE"/>
    <x v="1"/>
    <x v="1"/>
    <x v="0"/>
    <s v="IPH-BIO-02"/>
    <x v="0"/>
  </r>
  <r>
    <x v="19"/>
    <n v="-1"/>
    <x v="5"/>
    <x v="2"/>
    <d v="2023-01-30T00:00:00"/>
    <x v="7"/>
    <s v="IPHONE"/>
    <x v="1"/>
    <x v="1"/>
    <x v="0"/>
    <s v="IPH-BIO-04"/>
    <x v="0"/>
  </r>
  <r>
    <x v="19"/>
    <n v="-1"/>
    <x v="5"/>
    <x v="2"/>
    <d v="2023-01-30T00:00:00"/>
    <x v="134"/>
    <s v="IPHONE"/>
    <x v="1"/>
    <x v="1"/>
    <x v="1"/>
    <m/>
    <x v="0"/>
  </r>
  <r>
    <x v="19"/>
    <n v="-1"/>
    <x v="5"/>
    <x v="2"/>
    <d v="2023-01-30T00:00:00"/>
    <x v="701"/>
    <s v="MACCHRG"/>
    <x v="3"/>
    <x v="1"/>
    <x v="1"/>
    <s v="MAGT-POW-14"/>
    <x v="0"/>
  </r>
  <r>
    <x v="19"/>
    <n v="-1"/>
    <x v="5"/>
    <x v="2"/>
    <d v="2023-01-30T00:00:00"/>
    <x v="303"/>
    <s v="MACUSBC"/>
    <x v="4"/>
    <x v="1"/>
    <x v="1"/>
    <s v="USBC-YRL-01"/>
    <x v="0"/>
  </r>
  <r>
    <x v="19"/>
    <n v="-1"/>
    <x v="5"/>
    <x v="2"/>
    <d v="2023-01-30T00:00:00"/>
    <x v="244"/>
    <s v="MACUSBC"/>
    <x v="4"/>
    <x v="1"/>
    <x v="1"/>
    <s v="USBC-YRL-04"/>
    <x v="0"/>
  </r>
  <r>
    <x v="19"/>
    <n v="-1"/>
    <x v="5"/>
    <x v="2"/>
    <d v="2023-01-30T00:00:00"/>
    <x v="141"/>
    <s v="MACUSBC"/>
    <x v="4"/>
    <x v="1"/>
    <x v="1"/>
    <s v="USBC-YRL-05"/>
    <x v="0"/>
  </r>
  <r>
    <x v="19"/>
    <n v="-1"/>
    <x v="5"/>
    <x v="2"/>
    <d v="2023-01-30T00:00:00"/>
    <x v="39"/>
    <s v="MACUSBC"/>
    <x v="4"/>
    <x v="1"/>
    <x v="1"/>
    <s v="USBC-POW-02"/>
    <x v="0"/>
  </r>
  <r>
    <x v="19"/>
    <n v="-1"/>
    <x v="5"/>
    <x v="2"/>
    <d v="2023-01-30T00:00:00"/>
    <x v="444"/>
    <s v="MACUSBC"/>
    <x v="4"/>
    <x v="1"/>
    <x v="1"/>
    <s v="USBC-POW-06"/>
    <x v="0"/>
  </r>
  <r>
    <x v="19"/>
    <n v="-1"/>
    <x v="5"/>
    <x v="2"/>
    <d v="2023-01-30T00:00:00"/>
    <x v="11"/>
    <s v="MACUSBC"/>
    <x v="4"/>
    <x v="1"/>
    <x v="1"/>
    <s v="USBC-POW-07"/>
    <x v="0"/>
  </r>
  <r>
    <x v="19"/>
    <n v="-1"/>
    <x v="5"/>
    <x v="2"/>
    <d v="2023-01-30T00:00:00"/>
    <x v="40"/>
    <s v="MACUSBC"/>
    <x v="4"/>
    <x v="1"/>
    <x v="1"/>
    <s v="USBC-POW-10"/>
    <x v="0"/>
  </r>
  <r>
    <x v="19"/>
    <n v="-1"/>
    <x v="5"/>
    <x v="2"/>
    <d v="2023-01-30T00:00:00"/>
    <x v="702"/>
    <s v="OMNI"/>
    <x v="5"/>
    <x v="1"/>
    <x v="2"/>
    <s v="OMN-BOE-02"/>
    <x v="0"/>
  </r>
  <r>
    <x v="19"/>
    <n v="-1"/>
    <x v="5"/>
    <x v="2"/>
    <d v="2023-01-30T00:00:00"/>
    <x v="703"/>
    <s v="OMNI"/>
    <x v="5"/>
    <x v="1"/>
    <x v="2"/>
    <s v="OMN-BOE-09"/>
    <x v="0"/>
  </r>
  <r>
    <x v="19"/>
    <n v="-1"/>
    <x v="5"/>
    <x v="2"/>
    <d v="2023-01-30T00:00:00"/>
    <x v="248"/>
    <s v="OMNI"/>
    <x v="5"/>
    <x v="1"/>
    <x v="7"/>
    <s v="OMN-MUS-05"/>
    <x v="0"/>
  </r>
  <r>
    <x v="19"/>
    <n v="-1"/>
    <x v="5"/>
    <x v="2"/>
    <d v="2023-01-30T00:00:00"/>
    <x v="376"/>
    <s v="OMNI"/>
    <x v="5"/>
    <x v="1"/>
    <x v="1"/>
    <m/>
    <x v="0"/>
  </r>
  <r>
    <x v="19"/>
    <n v="-1"/>
    <x v="5"/>
    <x v="2"/>
    <d v="2023-01-30T00:00:00"/>
    <x v="308"/>
    <s v="UHDMI"/>
    <x v="15"/>
    <x v="4"/>
    <x v="1"/>
    <m/>
    <x v="0"/>
  </r>
  <r>
    <x v="19"/>
    <n v="-1"/>
    <x v="5"/>
    <x v="2"/>
    <d v="2023-01-30T00:00:00"/>
    <x v="704"/>
    <s v="UVGA"/>
    <x v="18"/>
    <x v="4"/>
    <x v="1"/>
    <s v="UVGA-YRL-01"/>
    <x v="0"/>
  </r>
  <r>
    <x v="19"/>
    <n v="-1"/>
    <x v="5"/>
    <x v="2"/>
    <d v="2023-01-30T00:00:00"/>
    <x v="626"/>
    <s v="WALLADPT"/>
    <x v="6"/>
    <x v="1"/>
    <x v="2"/>
    <s v="ADP-BOE-05"/>
    <x v="0"/>
  </r>
  <r>
    <x v="19"/>
    <n v="-1"/>
    <x v="5"/>
    <x v="2"/>
    <d v="2023-01-30T00:00:00"/>
    <x v="670"/>
    <s v="WALLADPT"/>
    <x v="6"/>
    <x v="1"/>
    <x v="2"/>
    <s v="ADP-BOE-06"/>
    <x v="0"/>
  </r>
  <r>
    <x v="19"/>
    <n v="-1"/>
    <x v="5"/>
    <x v="2"/>
    <d v="2023-01-30T00:00:00"/>
    <x v="309"/>
    <s v="WALLADPT"/>
    <x v="6"/>
    <x v="1"/>
    <x v="2"/>
    <s v="ADP-BOE-07"/>
    <x v="0"/>
  </r>
  <r>
    <x v="19"/>
    <n v="-1"/>
    <x v="5"/>
    <x v="2"/>
    <d v="2023-01-30T00:00:00"/>
    <x v="15"/>
    <s v="WALLADPT"/>
    <x v="6"/>
    <x v="1"/>
    <x v="0"/>
    <s v="ADP-BIO-01"/>
    <x v="0"/>
  </r>
  <r>
    <x v="19"/>
    <n v="-1"/>
    <x v="5"/>
    <x v="2"/>
    <d v="2023-01-30T00:00:00"/>
    <x v="705"/>
    <s v="WALLADPT"/>
    <x v="6"/>
    <x v="1"/>
    <x v="0"/>
    <s v="ADP-BIO-04"/>
    <x v="0"/>
  </r>
  <r>
    <x v="19"/>
    <n v="-1"/>
    <x v="5"/>
    <x v="2"/>
    <d v="2023-01-30T00:00:00"/>
    <x v="706"/>
    <s v="WALLADPT"/>
    <x v="6"/>
    <x v="1"/>
    <x v="1"/>
    <s v="ADP-YRL-02"/>
    <x v="0"/>
  </r>
  <r>
    <x v="19"/>
    <n v="-1"/>
    <x v="5"/>
    <x v="2"/>
    <d v="2023-01-30T00:00:00"/>
    <x v="451"/>
    <s v="WALLADPT"/>
    <x v="6"/>
    <x v="1"/>
    <x v="1"/>
    <m/>
    <x v="0"/>
  </r>
  <r>
    <x v="19"/>
    <n v="-1"/>
    <x v="5"/>
    <x v="2"/>
    <d v="2023-01-30T00:00:00"/>
    <x v="139"/>
    <s v="WALLADPT"/>
    <x v="6"/>
    <x v="1"/>
    <x v="1"/>
    <m/>
    <x v="0"/>
  </r>
  <r>
    <x v="19"/>
    <n v="-1"/>
    <x v="5"/>
    <x v="2"/>
    <d v="2023-01-30T00:00:00"/>
    <x v="672"/>
    <s v="WALLADPT"/>
    <x v="6"/>
    <x v="1"/>
    <x v="1"/>
    <m/>
    <x v="0"/>
  </r>
  <r>
    <x v="19"/>
    <n v="-1"/>
    <x v="5"/>
    <x v="2"/>
    <d v="2023-01-30T00:00:00"/>
    <x v="41"/>
    <s v="WALLADPT"/>
    <x v="6"/>
    <x v="1"/>
    <x v="1"/>
    <m/>
    <x v="0"/>
  </r>
  <r>
    <x v="19"/>
    <n v="-1"/>
    <x v="5"/>
    <x v="2"/>
    <d v="2023-01-30T00:00:00"/>
    <x v="30"/>
    <s v="WALLADPT"/>
    <x v="6"/>
    <x v="1"/>
    <x v="1"/>
    <m/>
    <x v="0"/>
  </r>
  <r>
    <x v="19"/>
    <n v="-1"/>
    <x v="5"/>
    <x v="2"/>
    <d v="2023-01-30T00:00:00"/>
    <x v="43"/>
    <s v="WALLADPT"/>
    <x v="6"/>
    <x v="1"/>
    <x v="1"/>
    <m/>
    <x v="0"/>
  </r>
  <r>
    <x v="19"/>
    <n v="-1"/>
    <x v="5"/>
    <x v="2"/>
    <d v="2023-01-30T00:00:00"/>
    <x v="140"/>
    <s v="WALLADPT"/>
    <x v="6"/>
    <x v="1"/>
    <x v="1"/>
    <m/>
    <x v="0"/>
  </r>
  <r>
    <x v="19"/>
    <n v="-1"/>
    <x v="5"/>
    <x v="2"/>
    <d v="2023-01-31T00:00:00"/>
    <x v="707"/>
    <s v="UHDMI"/>
    <x v="15"/>
    <x v="4"/>
    <x v="1"/>
    <s v="UHDM-YRL-01"/>
    <x v="0"/>
  </r>
  <r>
    <x v="19"/>
    <n v="-1"/>
    <x v="5"/>
    <x v="2"/>
    <d v="2023-02-06T00:00:00"/>
    <x v="708"/>
    <s v="CBK"/>
    <x v="7"/>
    <x v="2"/>
    <x v="1"/>
    <s v="CLTL-02"/>
    <x v="0"/>
  </r>
  <r>
    <x v="19"/>
    <n v="-1"/>
    <x v="5"/>
    <x v="2"/>
    <d v="2023-02-06T00:00:00"/>
    <x v="454"/>
    <s v="CBK"/>
    <x v="7"/>
    <x v="2"/>
    <x v="4"/>
    <s v="CLTL-10"/>
    <x v="0"/>
  </r>
  <r>
    <x v="19"/>
    <n v="-1"/>
    <x v="5"/>
    <x v="2"/>
    <d v="2023-02-06T00:00:00"/>
    <x v="694"/>
    <s v="CBK"/>
    <x v="7"/>
    <x v="2"/>
    <x v="0"/>
    <s v="CBK-BIO-17"/>
    <x v="0"/>
  </r>
  <r>
    <x v="19"/>
    <n v="-1"/>
    <x v="5"/>
    <x v="2"/>
    <d v="2023-02-06T00:00:00"/>
    <x v="120"/>
    <s v="CBK"/>
    <x v="7"/>
    <x v="2"/>
    <x v="1"/>
    <s v="CBK-CLICC-131"/>
    <x v="0"/>
  </r>
  <r>
    <x v="19"/>
    <n v="-1"/>
    <x v="5"/>
    <x v="2"/>
    <d v="2023-02-06T00:00:00"/>
    <x v="25"/>
    <s v="CBK"/>
    <x v="7"/>
    <x v="2"/>
    <x v="1"/>
    <s v="CBK-CLICC-158"/>
    <x v="0"/>
  </r>
  <r>
    <x v="19"/>
    <n v="-1"/>
    <x v="5"/>
    <x v="2"/>
    <d v="2023-02-06T00:00:00"/>
    <x v="709"/>
    <s v="CLICC-ML"/>
    <x v="8"/>
    <x v="2"/>
    <x v="1"/>
    <s v="ITS MacBook 77"/>
    <x v="0"/>
  </r>
  <r>
    <x v="19"/>
    <n v="-1"/>
    <x v="5"/>
    <x v="2"/>
    <d v="2023-02-06T00:00:00"/>
    <x v="390"/>
    <s v="HP"/>
    <x v="10"/>
    <x v="2"/>
    <x v="1"/>
    <s v="WL-YRL-11"/>
    <x v="0"/>
  </r>
  <r>
    <x v="19"/>
    <n v="-1"/>
    <x v="5"/>
    <x v="2"/>
    <d v="2023-02-06T00:00:00"/>
    <x v="710"/>
    <s v="HP"/>
    <x v="10"/>
    <x v="2"/>
    <x v="1"/>
    <s v="WL-PC2-08"/>
    <x v="0"/>
  </r>
  <r>
    <x v="19"/>
    <n v="-1"/>
    <x v="5"/>
    <x v="2"/>
    <d v="2023-02-06T00:00:00"/>
    <x v="419"/>
    <s v="HP"/>
    <x v="10"/>
    <x v="2"/>
    <x v="1"/>
    <s v="WL-PC2-30"/>
    <x v="0"/>
  </r>
  <r>
    <x v="19"/>
    <n v="-1"/>
    <x v="5"/>
    <x v="2"/>
    <d v="2023-02-06T00:00:00"/>
    <x v="464"/>
    <s v="HP"/>
    <x v="10"/>
    <x v="2"/>
    <x v="1"/>
    <s v="WL-LAB-08"/>
    <x v="0"/>
  </r>
  <r>
    <x v="19"/>
    <n v="-1"/>
    <x v="5"/>
    <x v="2"/>
    <d v="2023-02-10T00:00:00"/>
    <x v="711"/>
    <s v="FAC"/>
    <x v="9"/>
    <x v="2"/>
    <x v="1"/>
    <s v="ITS iPad 86"/>
    <x v="0"/>
  </r>
  <r>
    <x v="19"/>
    <n v="-1"/>
    <x v="5"/>
    <x v="2"/>
    <d v="2023-02-13T00:00:00"/>
    <x v="660"/>
    <s v="CLICC-ML"/>
    <x v="8"/>
    <x v="2"/>
    <x v="1"/>
    <s v="ITS MacBook 106"/>
    <x v="0"/>
  </r>
  <r>
    <x v="19"/>
    <n v="-1"/>
    <x v="5"/>
    <x v="2"/>
    <d v="2023-02-13T00:00:00"/>
    <x v="61"/>
    <s v="CLICC-ML"/>
    <x v="8"/>
    <x v="2"/>
    <x v="1"/>
    <s v="ITS MacBook 102"/>
    <x v="0"/>
  </r>
  <r>
    <x v="19"/>
    <n v="-1"/>
    <x v="5"/>
    <x v="2"/>
    <d v="2023-02-13T00:00:00"/>
    <x v="331"/>
    <s v="CLICC-ML"/>
    <x v="8"/>
    <x v="2"/>
    <x v="1"/>
    <s v="ITS MacBook 158"/>
    <x v="0"/>
  </r>
  <r>
    <x v="19"/>
    <n v="-1"/>
    <x v="5"/>
    <x v="2"/>
    <d v="2023-02-13T00:00:00"/>
    <x v="712"/>
    <s v="CLICC-ML"/>
    <x v="8"/>
    <x v="2"/>
    <x v="1"/>
    <s v="CLICC-ML-2066"/>
    <x v="0"/>
  </r>
  <r>
    <x v="19"/>
    <n v="-1"/>
    <x v="5"/>
    <x v="2"/>
    <d v="2023-02-13T00:00:00"/>
    <x v="121"/>
    <s v="CLICC-MM"/>
    <x v="9"/>
    <x v="2"/>
    <x v="1"/>
    <s v="ITS iPad 53"/>
    <x v="0"/>
  </r>
  <r>
    <x v="19"/>
    <n v="-1"/>
    <x v="5"/>
    <x v="2"/>
    <d v="2023-02-13T00:00:00"/>
    <x v="713"/>
    <s v="CLICC-MM"/>
    <x v="9"/>
    <x v="2"/>
    <x v="1"/>
    <s v="ITS iPad 202"/>
    <x v="0"/>
  </r>
  <r>
    <x v="19"/>
    <n v="-1"/>
    <x v="5"/>
    <x v="2"/>
    <d v="2023-02-13T00:00:00"/>
    <x v="714"/>
    <s v="CLICC-MM"/>
    <x v="9"/>
    <x v="2"/>
    <x v="1"/>
    <m/>
    <x v="0"/>
  </r>
  <r>
    <x v="19"/>
    <n v="-1"/>
    <x v="5"/>
    <x v="2"/>
    <d v="2023-02-13T00:00:00"/>
    <x v="715"/>
    <s v="CLICC-MM"/>
    <x v="9"/>
    <x v="2"/>
    <x v="1"/>
    <m/>
    <x v="0"/>
  </r>
  <r>
    <x v="19"/>
    <n v="-1"/>
    <x v="5"/>
    <x v="2"/>
    <d v="2023-02-13T00:00:00"/>
    <x v="716"/>
    <s v="CLICC-MM"/>
    <x v="9"/>
    <x v="2"/>
    <x v="1"/>
    <m/>
    <x v="0"/>
  </r>
  <r>
    <x v="19"/>
    <n v="-1"/>
    <x v="5"/>
    <x v="2"/>
    <d v="2023-02-13T00:00:00"/>
    <x v="389"/>
    <s v="HP"/>
    <x v="10"/>
    <x v="2"/>
    <x v="1"/>
    <s v="WL-BCR-14"/>
    <x v="0"/>
  </r>
  <r>
    <x v="19"/>
    <n v="-1"/>
    <x v="5"/>
    <x v="2"/>
    <d v="2023-02-13T00:00:00"/>
    <x v="488"/>
    <s v="HP"/>
    <x v="10"/>
    <x v="2"/>
    <x v="1"/>
    <s v="WL-BCR-19"/>
    <x v="0"/>
  </r>
  <r>
    <x v="19"/>
    <n v="-1"/>
    <x v="5"/>
    <x v="2"/>
    <d v="2023-02-13T00:00:00"/>
    <x v="717"/>
    <s v="HP"/>
    <x v="10"/>
    <x v="2"/>
    <x v="1"/>
    <s v="WL-YRL-18"/>
    <x v="0"/>
  </r>
  <r>
    <x v="19"/>
    <n v="6200866010006530"/>
    <x v="5"/>
    <x v="2"/>
    <d v="2023-02-06T00:00:00"/>
    <x v="718"/>
    <s v="CLICC-ML"/>
    <x v="8"/>
    <x v="2"/>
    <x v="1"/>
    <s v="ITS MacBook 128"/>
    <x v="0"/>
  </r>
  <r>
    <x v="20"/>
    <n v="-1"/>
    <x v="11"/>
    <x v="2"/>
    <d v="2023-01-31T00:00:00"/>
    <x v="719"/>
    <s v="ANKER"/>
    <x v="19"/>
    <x v="1"/>
    <x v="1"/>
    <m/>
    <x v="0"/>
  </r>
  <r>
    <x v="20"/>
    <n v="-1"/>
    <x v="0"/>
    <x v="0"/>
    <d v="2023-01-31T00:00:00"/>
    <x v="609"/>
    <s v="HDST"/>
    <x v="0"/>
    <x v="0"/>
    <x v="0"/>
    <s v="HDS-BIO-12"/>
    <x v="0"/>
  </r>
  <r>
    <x v="20"/>
    <n v="-1"/>
    <x v="1"/>
    <x v="1"/>
    <d v="2023-01-31T00:00:00"/>
    <x v="3"/>
    <s v="HDST"/>
    <x v="0"/>
    <x v="0"/>
    <x v="1"/>
    <s v="HDS-POW-06"/>
    <x v="0"/>
  </r>
  <r>
    <x v="20"/>
    <n v="-1"/>
    <x v="1"/>
    <x v="1"/>
    <d v="2023-01-31T00:00:00"/>
    <x v="223"/>
    <s v="HDST"/>
    <x v="0"/>
    <x v="0"/>
    <x v="1"/>
    <m/>
    <x v="0"/>
  </r>
  <r>
    <x v="20"/>
    <n v="-1"/>
    <x v="1"/>
    <x v="1"/>
    <d v="2023-01-31T00:00:00"/>
    <x v="236"/>
    <s v="HPUSBC"/>
    <x v="14"/>
    <x v="1"/>
    <x v="2"/>
    <m/>
    <x v="0"/>
  </r>
  <r>
    <x v="20"/>
    <n v="-1"/>
    <x v="1"/>
    <x v="1"/>
    <d v="2023-01-31T00:00:00"/>
    <x v="360"/>
    <s v="HPUSBC"/>
    <x v="14"/>
    <x v="1"/>
    <x v="2"/>
    <m/>
    <x v="0"/>
  </r>
  <r>
    <x v="20"/>
    <n v="-1"/>
    <x v="1"/>
    <x v="1"/>
    <d v="2023-01-31T00:00:00"/>
    <x v="109"/>
    <s v="MACUSBC"/>
    <x v="4"/>
    <x v="1"/>
    <x v="1"/>
    <s v="USBC-YRL-02"/>
    <x v="0"/>
  </r>
  <r>
    <x v="20"/>
    <n v="-1"/>
    <x v="1"/>
    <x v="1"/>
    <d v="2023-01-31T00:00:00"/>
    <x v="39"/>
    <s v="MACUSBC"/>
    <x v="4"/>
    <x v="1"/>
    <x v="1"/>
    <s v="USBC-POW-02"/>
    <x v="0"/>
  </r>
  <r>
    <x v="20"/>
    <n v="-1"/>
    <x v="1"/>
    <x v="1"/>
    <d v="2023-01-31T00:00:00"/>
    <x v="444"/>
    <s v="MACUSBC"/>
    <x v="4"/>
    <x v="1"/>
    <x v="1"/>
    <s v="USBC-POW-06"/>
    <x v="0"/>
  </r>
  <r>
    <x v="20"/>
    <n v="-1"/>
    <x v="1"/>
    <x v="1"/>
    <d v="2023-01-31T00:00:00"/>
    <x v="720"/>
    <s v="UVGA"/>
    <x v="18"/>
    <x v="4"/>
    <x v="1"/>
    <m/>
    <x v="0"/>
  </r>
  <r>
    <x v="20"/>
    <n v="-1"/>
    <x v="1"/>
    <x v="1"/>
    <d v="2023-02-07T00:00:00"/>
    <x v="696"/>
    <s v="CBK"/>
    <x v="7"/>
    <x v="2"/>
    <x v="0"/>
    <s v="CBK-BIO-01"/>
    <x v="0"/>
  </r>
  <r>
    <x v="20"/>
    <n v="-1"/>
    <x v="1"/>
    <x v="1"/>
    <d v="2023-02-07T00:00:00"/>
    <x v="312"/>
    <s v="CBK"/>
    <x v="7"/>
    <x v="2"/>
    <x v="2"/>
    <s v="CBK-BOE-15"/>
    <x v="0"/>
  </r>
  <r>
    <x v="20"/>
    <n v="-1"/>
    <x v="1"/>
    <x v="1"/>
    <d v="2023-02-08T00:00:00"/>
    <x v="721"/>
    <s v="CBK"/>
    <x v="7"/>
    <x v="2"/>
    <x v="0"/>
    <s v="CBK-BIO-02"/>
    <x v="0"/>
  </r>
  <r>
    <x v="20"/>
    <n v="-1"/>
    <x v="1"/>
    <x v="1"/>
    <d v="2023-02-14T00:00:00"/>
    <x v="170"/>
    <s v="HP"/>
    <x v="10"/>
    <x v="2"/>
    <x v="1"/>
    <s v="WL-RC2-14"/>
    <x v="0"/>
  </r>
  <r>
    <x v="20"/>
    <n v="-1"/>
    <x v="1"/>
    <x v="1"/>
    <d v="2023-02-14T00:00:00"/>
    <x v="24"/>
    <s v="HP"/>
    <x v="10"/>
    <x v="2"/>
    <x v="1"/>
    <s v="WL-PC2-07"/>
    <x v="0"/>
  </r>
  <r>
    <x v="20"/>
    <n v="-1"/>
    <x v="1"/>
    <x v="1"/>
    <d v="2023-02-16T00:00:00"/>
    <x v="722"/>
    <s v="CLICC-ML"/>
    <x v="8"/>
    <x v="2"/>
    <x v="1"/>
    <s v="ITS MacBook 72"/>
    <x v="0"/>
  </r>
  <r>
    <x v="20"/>
    <n v="-1"/>
    <x v="10"/>
    <x v="1"/>
    <d v="2023-01-31T00:00:00"/>
    <x v="621"/>
    <s v="HPUSBC"/>
    <x v="14"/>
    <x v="1"/>
    <x v="2"/>
    <m/>
    <x v="0"/>
  </r>
  <r>
    <x v="20"/>
    <n v="-1"/>
    <x v="3"/>
    <x v="2"/>
    <d v="2023-01-31T00:00:00"/>
    <x v="248"/>
    <s v="OMNI"/>
    <x v="5"/>
    <x v="1"/>
    <x v="3"/>
    <s v="OMN-MUS-05"/>
    <x v="0"/>
  </r>
  <r>
    <x v="20"/>
    <n v="-1"/>
    <x v="3"/>
    <x v="2"/>
    <d v="2023-01-31T00:00:00"/>
    <x v="446"/>
    <s v="OMNI"/>
    <x v="5"/>
    <x v="1"/>
    <x v="3"/>
    <s v="OMN-MUS-08"/>
    <x v="0"/>
  </r>
  <r>
    <x v="20"/>
    <n v="-1"/>
    <x v="3"/>
    <x v="2"/>
    <d v="2023-02-07T00:00:00"/>
    <x v="642"/>
    <s v="CBK"/>
    <x v="7"/>
    <x v="2"/>
    <x v="3"/>
    <m/>
    <x v="0"/>
  </r>
  <r>
    <x v="20"/>
    <n v="-1"/>
    <x v="3"/>
    <x v="2"/>
    <d v="2023-02-07T00:00:00"/>
    <x v="28"/>
    <s v="CBK"/>
    <x v="7"/>
    <x v="2"/>
    <x v="3"/>
    <s v="CBK-MUS-04"/>
    <x v="0"/>
  </r>
  <r>
    <x v="20"/>
    <n v="-1"/>
    <x v="4"/>
    <x v="3"/>
    <d v="2023-02-14T00:00:00"/>
    <x v="661"/>
    <s v="CLICC-MM"/>
    <x v="9"/>
    <x v="2"/>
    <x v="1"/>
    <s v="ITS iPad 245"/>
    <x v="0"/>
  </r>
  <r>
    <x v="20"/>
    <n v="-1"/>
    <x v="5"/>
    <x v="2"/>
    <d v="2023-01-31T00:00:00"/>
    <x v="723"/>
    <s v="ANDROID"/>
    <x v="16"/>
    <x v="1"/>
    <x v="1"/>
    <s v="AND-YRL-01"/>
    <x v="0"/>
  </r>
  <r>
    <x v="20"/>
    <n v="-1"/>
    <x v="5"/>
    <x v="2"/>
    <d v="2023-01-31T00:00:00"/>
    <x v="724"/>
    <s v="ANDROID"/>
    <x v="16"/>
    <x v="1"/>
    <x v="1"/>
    <m/>
    <x v="0"/>
  </r>
  <r>
    <x v="20"/>
    <n v="-1"/>
    <x v="5"/>
    <x v="2"/>
    <d v="2023-01-31T00:00:00"/>
    <x v="725"/>
    <s v="ANKER"/>
    <x v="19"/>
    <x v="1"/>
    <x v="1"/>
    <m/>
    <x v="0"/>
  </r>
  <r>
    <x v="20"/>
    <n v="-1"/>
    <x v="5"/>
    <x v="2"/>
    <d v="2023-01-31T00:00:00"/>
    <x v="525"/>
    <s v="ANKER"/>
    <x v="19"/>
    <x v="1"/>
    <x v="1"/>
    <m/>
    <x v="0"/>
  </r>
  <r>
    <x v="20"/>
    <n v="-1"/>
    <x v="5"/>
    <x v="2"/>
    <d v="2023-01-31T00:00:00"/>
    <x v="726"/>
    <s v="ANKER"/>
    <x v="19"/>
    <x v="1"/>
    <x v="1"/>
    <m/>
    <x v="0"/>
  </r>
  <r>
    <x v="20"/>
    <n v="-1"/>
    <x v="5"/>
    <x v="2"/>
    <d v="2023-01-31T00:00:00"/>
    <x v="557"/>
    <s v="CALC"/>
    <x v="11"/>
    <x v="0"/>
    <x v="1"/>
    <m/>
    <x v="0"/>
  </r>
  <r>
    <x v="20"/>
    <n v="-1"/>
    <x v="5"/>
    <x v="2"/>
    <d v="2023-01-31T00:00:00"/>
    <x v="727"/>
    <s v="CALC"/>
    <x v="11"/>
    <x v="0"/>
    <x v="2"/>
    <m/>
    <x v="0"/>
  </r>
  <r>
    <x v="20"/>
    <n v="-1"/>
    <x v="5"/>
    <x v="2"/>
    <d v="2023-01-31T00:00:00"/>
    <x v="728"/>
    <s v="HDMIC"/>
    <x v="13"/>
    <x v="4"/>
    <x v="1"/>
    <s v="HDMC-YRL-04"/>
    <x v="0"/>
  </r>
  <r>
    <x v="20"/>
    <n v="-1"/>
    <x v="5"/>
    <x v="2"/>
    <d v="2023-01-31T00:00:00"/>
    <x v="729"/>
    <s v="HDST"/>
    <x v="0"/>
    <x v="0"/>
    <x v="1"/>
    <s v="HDS-YRL-02"/>
    <x v="0"/>
  </r>
  <r>
    <x v="20"/>
    <n v="-1"/>
    <x v="5"/>
    <x v="2"/>
    <d v="2023-01-31T00:00:00"/>
    <x v="3"/>
    <s v="HDST"/>
    <x v="0"/>
    <x v="0"/>
    <x v="1"/>
    <s v="HDS-POW-06"/>
    <x v="0"/>
  </r>
  <r>
    <x v="20"/>
    <n v="-1"/>
    <x v="5"/>
    <x v="2"/>
    <d v="2023-01-31T00:00:00"/>
    <x v="730"/>
    <s v="HPUSBC"/>
    <x v="14"/>
    <x v="1"/>
    <x v="2"/>
    <m/>
    <x v="0"/>
  </r>
  <r>
    <x v="20"/>
    <n v="-1"/>
    <x v="5"/>
    <x v="2"/>
    <d v="2023-01-31T00:00:00"/>
    <x v="731"/>
    <s v="HPUSBC"/>
    <x v="14"/>
    <x v="1"/>
    <x v="2"/>
    <m/>
    <x v="0"/>
  </r>
  <r>
    <x v="20"/>
    <n v="-1"/>
    <x v="5"/>
    <x v="2"/>
    <d v="2023-01-31T00:00:00"/>
    <x v="360"/>
    <s v="HPUSBC"/>
    <x v="14"/>
    <x v="1"/>
    <x v="2"/>
    <m/>
    <x v="0"/>
  </r>
  <r>
    <x v="20"/>
    <n v="-1"/>
    <x v="5"/>
    <x v="2"/>
    <d v="2023-01-31T00:00:00"/>
    <x v="495"/>
    <s v="IPHONE"/>
    <x v="1"/>
    <x v="1"/>
    <x v="3"/>
    <s v="IPH-MUS-02"/>
    <x v="0"/>
  </r>
  <r>
    <x v="20"/>
    <n v="-1"/>
    <x v="5"/>
    <x v="2"/>
    <d v="2023-01-31T00:00:00"/>
    <x v="304"/>
    <s v="IPHONE"/>
    <x v="1"/>
    <x v="1"/>
    <x v="2"/>
    <s v="IPH-BOE-04"/>
    <x v="0"/>
  </r>
  <r>
    <x v="20"/>
    <n v="-1"/>
    <x v="5"/>
    <x v="2"/>
    <d v="2023-01-31T00:00:00"/>
    <x v="106"/>
    <s v="IPHONE"/>
    <x v="1"/>
    <x v="1"/>
    <x v="2"/>
    <s v="IPH-BOE-05"/>
    <x v="0"/>
  </r>
  <r>
    <x v="20"/>
    <n v="-1"/>
    <x v="5"/>
    <x v="2"/>
    <d v="2023-01-31T00:00:00"/>
    <x v="238"/>
    <s v="IPHONE"/>
    <x v="1"/>
    <x v="1"/>
    <x v="1"/>
    <s v="IPH-YRL-08"/>
    <x v="0"/>
  </r>
  <r>
    <x v="20"/>
    <n v="-1"/>
    <x v="5"/>
    <x v="2"/>
    <d v="2023-01-31T00:00:00"/>
    <x v="35"/>
    <s v="IPHONE"/>
    <x v="1"/>
    <x v="1"/>
    <x v="1"/>
    <s v="IPH-YRL-10"/>
    <x v="0"/>
  </r>
  <r>
    <x v="20"/>
    <n v="-1"/>
    <x v="5"/>
    <x v="2"/>
    <d v="2023-01-31T00:00:00"/>
    <x v="732"/>
    <s v="IPHONE"/>
    <x v="1"/>
    <x v="1"/>
    <x v="1"/>
    <s v="IPH-YRL-11"/>
    <x v="0"/>
  </r>
  <r>
    <x v="20"/>
    <n v="-1"/>
    <x v="5"/>
    <x v="2"/>
    <d v="2023-01-31T00:00:00"/>
    <x v="442"/>
    <s v="IPHONE"/>
    <x v="1"/>
    <x v="1"/>
    <x v="1"/>
    <s v="IPH-YRL-13"/>
    <x v="0"/>
  </r>
  <r>
    <x v="20"/>
    <n v="-1"/>
    <x v="5"/>
    <x v="2"/>
    <d v="2023-01-31T00:00:00"/>
    <x v="239"/>
    <s v="IPHONE"/>
    <x v="1"/>
    <x v="1"/>
    <x v="1"/>
    <s v="IPH-POW-08"/>
    <x v="0"/>
  </r>
  <r>
    <x v="20"/>
    <n v="-1"/>
    <x v="5"/>
    <x v="2"/>
    <d v="2023-01-31T00:00:00"/>
    <x v="6"/>
    <s v="IPHONE"/>
    <x v="1"/>
    <x v="1"/>
    <x v="1"/>
    <s v="IPH-POW-10"/>
    <x v="0"/>
  </r>
  <r>
    <x v="20"/>
    <n v="-1"/>
    <x v="5"/>
    <x v="2"/>
    <d v="2023-01-31T00:00:00"/>
    <x v="134"/>
    <s v="IPHONE"/>
    <x v="1"/>
    <x v="1"/>
    <x v="1"/>
    <m/>
    <x v="0"/>
  </r>
  <r>
    <x v="20"/>
    <n v="-1"/>
    <x v="5"/>
    <x v="2"/>
    <d v="2023-01-31T00:00:00"/>
    <x v="9"/>
    <s v="MACCHRG"/>
    <x v="3"/>
    <x v="1"/>
    <x v="1"/>
    <s v="MAGT-YRL-04"/>
    <x v="0"/>
  </r>
  <r>
    <x v="20"/>
    <n v="-1"/>
    <x v="5"/>
    <x v="2"/>
    <d v="2023-01-31T00:00:00"/>
    <x v="10"/>
    <s v="MACCHRG"/>
    <x v="3"/>
    <x v="1"/>
    <x v="0"/>
    <s v="MAGT-BIO-02"/>
    <x v="0"/>
  </r>
  <r>
    <x v="20"/>
    <n v="-1"/>
    <x v="5"/>
    <x v="2"/>
    <d v="2023-01-31T00:00:00"/>
    <x v="303"/>
    <s v="MACUSBC"/>
    <x v="4"/>
    <x v="1"/>
    <x v="1"/>
    <s v="USBC-YRL-01"/>
    <x v="0"/>
  </r>
  <r>
    <x v="20"/>
    <n v="-1"/>
    <x v="5"/>
    <x v="2"/>
    <d v="2023-01-31T00:00:00"/>
    <x v="109"/>
    <s v="MACUSBC"/>
    <x v="4"/>
    <x v="1"/>
    <x v="1"/>
    <s v="USBC-YRL-02"/>
    <x v="0"/>
  </r>
  <r>
    <x v="20"/>
    <n v="-1"/>
    <x v="5"/>
    <x v="2"/>
    <d v="2023-01-31T00:00:00"/>
    <x v="243"/>
    <s v="MACUSBC"/>
    <x v="4"/>
    <x v="1"/>
    <x v="1"/>
    <s v="USBC-YRL-03"/>
    <x v="0"/>
  </r>
  <r>
    <x v="20"/>
    <n v="-1"/>
    <x v="5"/>
    <x v="2"/>
    <d v="2023-01-31T00:00:00"/>
    <x v="244"/>
    <s v="MACUSBC"/>
    <x v="4"/>
    <x v="1"/>
    <x v="1"/>
    <s v="USBC-YRL-04"/>
    <x v="0"/>
  </r>
  <r>
    <x v="20"/>
    <n v="-1"/>
    <x v="5"/>
    <x v="2"/>
    <d v="2023-01-31T00:00:00"/>
    <x v="141"/>
    <s v="MACUSBC"/>
    <x v="4"/>
    <x v="1"/>
    <x v="1"/>
    <s v="USBC-YRL-05"/>
    <x v="0"/>
  </r>
  <r>
    <x v="20"/>
    <n v="-1"/>
    <x v="5"/>
    <x v="2"/>
    <d v="2023-01-31T00:00:00"/>
    <x v="246"/>
    <s v="MACUSBC"/>
    <x v="4"/>
    <x v="1"/>
    <x v="4"/>
    <s v="USBC-LOC-06"/>
    <x v="0"/>
  </r>
  <r>
    <x v="20"/>
    <n v="-1"/>
    <x v="5"/>
    <x v="2"/>
    <d v="2023-01-31T00:00:00"/>
    <x v="39"/>
    <s v="MACUSBC"/>
    <x v="4"/>
    <x v="1"/>
    <x v="1"/>
    <s v="USBC-POW-02"/>
    <x v="0"/>
  </r>
  <r>
    <x v="20"/>
    <n v="-1"/>
    <x v="5"/>
    <x v="2"/>
    <d v="2023-01-31T00:00:00"/>
    <x v="110"/>
    <s v="MACUSBC"/>
    <x v="4"/>
    <x v="1"/>
    <x v="1"/>
    <s v="USBC-POW-03"/>
    <x v="0"/>
  </r>
  <r>
    <x v="20"/>
    <n v="-1"/>
    <x v="5"/>
    <x v="2"/>
    <d v="2023-01-31T00:00:00"/>
    <x v="444"/>
    <s v="MACUSBC"/>
    <x v="4"/>
    <x v="1"/>
    <x v="1"/>
    <s v="USBC-POW-06"/>
    <x v="0"/>
  </r>
  <r>
    <x v="20"/>
    <n v="-1"/>
    <x v="5"/>
    <x v="2"/>
    <d v="2023-01-31T00:00:00"/>
    <x v="11"/>
    <s v="MACUSBC"/>
    <x v="4"/>
    <x v="1"/>
    <x v="1"/>
    <s v="USBC-POW-07"/>
    <x v="0"/>
  </r>
  <r>
    <x v="20"/>
    <n v="-1"/>
    <x v="5"/>
    <x v="2"/>
    <d v="2023-01-31T00:00:00"/>
    <x v="40"/>
    <s v="MACUSBC"/>
    <x v="4"/>
    <x v="1"/>
    <x v="1"/>
    <s v="USBC-POW-10"/>
    <x v="0"/>
  </r>
  <r>
    <x v="20"/>
    <n v="-1"/>
    <x v="5"/>
    <x v="2"/>
    <d v="2023-01-31T00:00:00"/>
    <x v="733"/>
    <s v="OLDMACCHRG"/>
    <x v="17"/>
    <x v="1"/>
    <x v="1"/>
    <s v="MAGL-POW-01"/>
    <x v="0"/>
  </r>
  <r>
    <x v="20"/>
    <n v="-1"/>
    <x v="5"/>
    <x v="2"/>
    <d v="2023-01-31T00:00:00"/>
    <x v="702"/>
    <s v="OMNI"/>
    <x v="5"/>
    <x v="1"/>
    <x v="2"/>
    <s v="OMN-BOE-02"/>
    <x v="0"/>
  </r>
  <r>
    <x v="20"/>
    <n v="-1"/>
    <x v="5"/>
    <x v="2"/>
    <d v="2023-01-31T00:00:00"/>
    <x v="685"/>
    <s v="OMNI"/>
    <x v="5"/>
    <x v="1"/>
    <x v="2"/>
    <s v="OMN-BOE-06"/>
    <x v="0"/>
  </r>
  <r>
    <x v="20"/>
    <n v="-1"/>
    <x v="5"/>
    <x v="2"/>
    <d v="2023-01-31T00:00:00"/>
    <x v="437"/>
    <s v="OMNI"/>
    <x v="5"/>
    <x v="1"/>
    <x v="3"/>
    <s v="OMN-MUS-04"/>
    <x v="0"/>
  </r>
  <r>
    <x v="20"/>
    <n v="-1"/>
    <x v="5"/>
    <x v="2"/>
    <d v="2023-01-31T00:00:00"/>
    <x v="308"/>
    <s v="UHDMI"/>
    <x v="15"/>
    <x v="4"/>
    <x v="1"/>
    <m/>
    <x v="0"/>
  </r>
  <r>
    <x v="20"/>
    <n v="-1"/>
    <x v="5"/>
    <x v="2"/>
    <d v="2023-01-31T00:00:00"/>
    <x v="704"/>
    <s v="UVGA"/>
    <x v="18"/>
    <x v="4"/>
    <x v="1"/>
    <s v="UVGA-YRL-01"/>
    <x v="0"/>
  </r>
  <r>
    <x v="20"/>
    <n v="-1"/>
    <x v="5"/>
    <x v="2"/>
    <d v="2023-01-31T00:00:00"/>
    <x v="138"/>
    <s v="WALLADPT"/>
    <x v="6"/>
    <x v="1"/>
    <x v="2"/>
    <s v="ADP-BOE-03"/>
    <x v="0"/>
  </r>
  <r>
    <x v="20"/>
    <n v="-1"/>
    <x v="5"/>
    <x v="2"/>
    <d v="2023-01-31T00:00:00"/>
    <x v="309"/>
    <s v="WALLADPT"/>
    <x v="6"/>
    <x v="1"/>
    <x v="2"/>
    <s v="ADP-BOE-07"/>
    <x v="0"/>
  </r>
  <r>
    <x v="20"/>
    <n v="-1"/>
    <x v="5"/>
    <x v="2"/>
    <d v="2023-01-31T00:00:00"/>
    <x v="706"/>
    <s v="WALLADPT"/>
    <x v="6"/>
    <x v="1"/>
    <x v="1"/>
    <s v="ADP-YRL-02"/>
    <x v="0"/>
  </r>
  <r>
    <x v="20"/>
    <n v="-1"/>
    <x v="5"/>
    <x v="2"/>
    <d v="2023-01-31T00:00:00"/>
    <x v="450"/>
    <s v="WALLADPT"/>
    <x v="6"/>
    <x v="1"/>
    <x v="1"/>
    <m/>
    <x v="0"/>
  </r>
  <r>
    <x v="20"/>
    <n v="-1"/>
    <x v="5"/>
    <x v="2"/>
    <d v="2023-01-31T00:00:00"/>
    <x v="451"/>
    <s v="WALLADPT"/>
    <x v="6"/>
    <x v="1"/>
    <x v="1"/>
    <m/>
    <x v="0"/>
  </r>
  <r>
    <x v="20"/>
    <n v="-1"/>
    <x v="5"/>
    <x v="2"/>
    <d v="2023-01-31T00:00:00"/>
    <x v="672"/>
    <s v="WALLADPT"/>
    <x v="6"/>
    <x v="1"/>
    <x v="1"/>
    <m/>
    <x v="0"/>
  </r>
  <r>
    <x v="20"/>
    <n v="-1"/>
    <x v="5"/>
    <x v="2"/>
    <d v="2023-01-31T00:00:00"/>
    <x v="30"/>
    <s v="WALLADPT"/>
    <x v="6"/>
    <x v="1"/>
    <x v="1"/>
    <m/>
    <x v="0"/>
  </r>
  <r>
    <x v="20"/>
    <n v="-1"/>
    <x v="5"/>
    <x v="2"/>
    <d v="2023-01-31T00:00:00"/>
    <x v="140"/>
    <s v="WALLADPT"/>
    <x v="6"/>
    <x v="1"/>
    <x v="1"/>
    <m/>
    <x v="0"/>
  </r>
  <r>
    <x v="20"/>
    <n v="-1"/>
    <x v="5"/>
    <x v="2"/>
    <d v="2023-02-07T00:00:00"/>
    <x v="559"/>
    <s v="CBK"/>
    <x v="7"/>
    <x v="2"/>
    <x v="6"/>
    <s v="CBK-030"/>
    <x v="0"/>
  </r>
  <r>
    <x v="20"/>
    <n v="-1"/>
    <x v="5"/>
    <x v="2"/>
    <d v="2023-02-07T00:00:00"/>
    <x v="734"/>
    <s v="CLICC-MM"/>
    <x v="9"/>
    <x v="2"/>
    <x v="1"/>
    <s v="ITS iPad 265"/>
    <x v="0"/>
  </r>
  <r>
    <x v="20"/>
    <n v="-1"/>
    <x v="5"/>
    <x v="2"/>
    <d v="2023-02-07T00:00:00"/>
    <x v="334"/>
    <s v="FAC"/>
    <x v="9"/>
    <x v="2"/>
    <x v="1"/>
    <s v="ITS iPad 199"/>
    <x v="0"/>
  </r>
  <r>
    <x v="20"/>
    <n v="-1"/>
    <x v="5"/>
    <x v="2"/>
    <d v="2023-02-13T00:00:00"/>
    <x v="319"/>
    <s v="CLICC-ML"/>
    <x v="8"/>
    <x v="2"/>
    <x v="1"/>
    <s v="ITS MacBook 80"/>
    <x v="0"/>
  </r>
  <r>
    <x v="20"/>
    <n v="-1"/>
    <x v="5"/>
    <x v="2"/>
    <d v="2023-02-13T00:00:00"/>
    <x v="735"/>
    <s v="CLICC-ML"/>
    <x v="8"/>
    <x v="2"/>
    <x v="1"/>
    <s v="CLICC-ML-2020"/>
    <x v="0"/>
  </r>
  <r>
    <x v="20"/>
    <n v="-1"/>
    <x v="5"/>
    <x v="2"/>
    <d v="2023-02-13T00:00:00"/>
    <x v="736"/>
    <s v="CLICC-ML"/>
    <x v="8"/>
    <x v="2"/>
    <x v="1"/>
    <s v="CLICC-ML-2071"/>
    <x v="0"/>
  </r>
  <r>
    <x v="20"/>
    <n v="-1"/>
    <x v="5"/>
    <x v="2"/>
    <d v="2023-02-13T00:00:00"/>
    <x v="737"/>
    <s v="CLICC-ML"/>
    <x v="8"/>
    <x v="2"/>
    <x v="1"/>
    <s v="CLICC-ML-2077"/>
    <x v="0"/>
  </r>
  <r>
    <x v="20"/>
    <n v="-1"/>
    <x v="5"/>
    <x v="2"/>
    <d v="2023-02-13T00:00:00"/>
    <x v="166"/>
    <s v="CLICC-MM"/>
    <x v="9"/>
    <x v="2"/>
    <x v="1"/>
    <s v="ITS iPad 162"/>
    <x v="0"/>
  </r>
  <r>
    <x v="20"/>
    <n v="-1"/>
    <x v="5"/>
    <x v="2"/>
    <d v="2023-02-13T00:00:00"/>
    <x v="536"/>
    <s v="HP"/>
    <x v="10"/>
    <x v="2"/>
    <x v="1"/>
    <s v="WL-YRL-14"/>
    <x v="0"/>
  </r>
  <r>
    <x v="20"/>
    <n v="-1"/>
    <x v="5"/>
    <x v="2"/>
    <d v="2023-02-14T00:00:00"/>
    <x v="738"/>
    <s v="CLICC-ML"/>
    <x v="8"/>
    <x v="2"/>
    <x v="1"/>
    <s v="ITS MacBook 152"/>
    <x v="0"/>
  </r>
  <r>
    <x v="20"/>
    <n v="-1"/>
    <x v="5"/>
    <x v="2"/>
    <d v="2023-02-14T00:00:00"/>
    <x v="147"/>
    <s v="CLICC-ML"/>
    <x v="8"/>
    <x v="2"/>
    <x v="1"/>
    <s v="ITS MacBook 23"/>
    <x v="0"/>
  </r>
  <r>
    <x v="20"/>
    <n v="-1"/>
    <x v="5"/>
    <x v="2"/>
    <d v="2023-02-14T00:00:00"/>
    <x v="739"/>
    <s v="CLICC-ML"/>
    <x v="8"/>
    <x v="2"/>
    <x v="1"/>
    <s v="CLICC-ML-2027"/>
    <x v="0"/>
  </r>
  <r>
    <x v="20"/>
    <n v="-1"/>
    <x v="5"/>
    <x v="2"/>
    <d v="2023-02-14T00:00:00"/>
    <x v="271"/>
    <s v="CLICC-ML"/>
    <x v="8"/>
    <x v="2"/>
    <x v="1"/>
    <s v="CLICC-ML-2035"/>
    <x v="0"/>
  </r>
  <r>
    <x v="20"/>
    <n v="-1"/>
    <x v="5"/>
    <x v="2"/>
    <d v="2023-02-14T00:00:00"/>
    <x v="740"/>
    <s v="CLICC-ML"/>
    <x v="8"/>
    <x v="2"/>
    <x v="1"/>
    <s v="CLICC-ML-2075"/>
    <x v="0"/>
  </r>
  <r>
    <x v="20"/>
    <n v="-1"/>
    <x v="5"/>
    <x v="2"/>
    <d v="2023-02-14T00:00:00"/>
    <x v="673"/>
    <s v="CLICC-ML"/>
    <x v="8"/>
    <x v="2"/>
    <x v="1"/>
    <s v="CLICC-ML-2095"/>
    <x v="0"/>
  </r>
  <r>
    <x v="20"/>
    <n v="-1"/>
    <x v="5"/>
    <x v="2"/>
    <d v="2023-02-14T00:00:00"/>
    <x v="333"/>
    <s v="CLICC-MM"/>
    <x v="9"/>
    <x v="2"/>
    <x v="1"/>
    <m/>
    <x v="0"/>
  </r>
  <r>
    <x v="20"/>
    <n v="-1"/>
    <x v="5"/>
    <x v="2"/>
    <d v="2023-02-14T00:00:00"/>
    <x v="741"/>
    <s v="HP"/>
    <x v="10"/>
    <x v="2"/>
    <x v="1"/>
    <s v="WL-POW-02"/>
    <x v="0"/>
  </r>
  <r>
    <x v="20"/>
    <n v="-1"/>
    <x v="5"/>
    <x v="2"/>
    <d v="2023-02-14T00:00:00"/>
    <x v="742"/>
    <s v="HP"/>
    <x v="10"/>
    <x v="2"/>
    <x v="1"/>
    <s v="WL-LAB-03"/>
    <x v="0"/>
  </r>
  <r>
    <x v="20"/>
    <n v="-1"/>
    <x v="5"/>
    <x v="2"/>
    <d v="2023-02-14T00:00:00"/>
    <x v="394"/>
    <s v="HP"/>
    <x v="10"/>
    <x v="2"/>
    <x v="1"/>
    <s v="WL-LAB-12"/>
    <x v="0"/>
  </r>
  <r>
    <x v="20"/>
    <n v="6200616520006530"/>
    <x v="5"/>
    <x v="2"/>
    <d v="2023-01-31T00:00:00"/>
    <x v="308"/>
    <s v="UHDMI"/>
    <x v="15"/>
    <x v="4"/>
    <x v="1"/>
    <m/>
    <x v="0"/>
  </r>
  <r>
    <x v="21"/>
    <n v="-1"/>
    <x v="0"/>
    <x v="0"/>
    <d v="2023-02-01T00:00:00"/>
    <x v="743"/>
    <s v="UVGA"/>
    <x v="18"/>
    <x v="4"/>
    <x v="5"/>
    <s v="UVGA-GEO-02"/>
    <x v="0"/>
  </r>
  <r>
    <x v="21"/>
    <n v="-1"/>
    <x v="0"/>
    <x v="0"/>
    <d v="2023-02-08T00:00:00"/>
    <x v="310"/>
    <s v="CBK"/>
    <x v="7"/>
    <x v="2"/>
    <x v="1"/>
    <s v="CYRL-09"/>
    <x v="0"/>
  </r>
  <r>
    <x v="21"/>
    <n v="-1"/>
    <x v="0"/>
    <x v="0"/>
    <d v="2023-02-08T00:00:00"/>
    <x v="643"/>
    <s v="CBK"/>
    <x v="7"/>
    <x v="2"/>
    <x v="5"/>
    <s v="CBK-GEO-02"/>
    <x v="0"/>
  </r>
  <r>
    <x v="21"/>
    <n v="-1"/>
    <x v="1"/>
    <x v="1"/>
    <d v="2023-02-01T00:00:00"/>
    <x v="728"/>
    <s v="HDMIC"/>
    <x v="13"/>
    <x v="4"/>
    <x v="1"/>
    <s v="HDMC-YRL-04"/>
    <x v="0"/>
  </r>
  <r>
    <x v="21"/>
    <n v="-1"/>
    <x v="1"/>
    <x v="1"/>
    <d v="2023-02-01T00:00:00"/>
    <x v="223"/>
    <s v="HDST"/>
    <x v="0"/>
    <x v="0"/>
    <x v="1"/>
    <m/>
    <x v="0"/>
  </r>
  <r>
    <x v="21"/>
    <n v="-1"/>
    <x v="1"/>
    <x v="1"/>
    <d v="2023-02-01T00:00:00"/>
    <x v="731"/>
    <s v="HPUSBC"/>
    <x v="14"/>
    <x v="1"/>
    <x v="2"/>
    <m/>
    <x v="0"/>
  </r>
  <r>
    <x v="21"/>
    <n v="-1"/>
    <x v="1"/>
    <x v="1"/>
    <d v="2023-02-01T00:00:00"/>
    <x v="131"/>
    <s v="IPHONE"/>
    <x v="1"/>
    <x v="1"/>
    <x v="1"/>
    <s v="IPH-YRL-04"/>
    <x v="0"/>
  </r>
  <r>
    <x v="21"/>
    <n v="-1"/>
    <x v="1"/>
    <x v="1"/>
    <d v="2023-02-01T00:00:00"/>
    <x v="36"/>
    <s v="IPHONE"/>
    <x v="1"/>
    <x v="1"/>
    <x v="1"/>
    <s v="IPH-POW-04"/>
    <x v="0"/>
  </r>
  <r>
    <x v="21"/>
    <n v="-1"/>
    <x v="1"/>
    <x v="1"/>
    <d v="2023-02-01T00:00:00"/>
    <x v="6"/>
    <s v="IPHONE"/>
    <x v="1"/>
    <x v="1"/>
    <x v="1"/>
    <s v="IPH-POW-10"/>
    <x v="0"/>
  </r>
  <r>
    <x v="21"/>
    <n v="-1"/>
    <x v="1"/>
    <x v="1"/>
    <d v="2023-02-01T00:00:00"/>
    <x v="10"/>
    <s v="MACCHRG"/>
    <x v="3"/>
    <x v="1"/>
    <x v="0"/>
    <s v="MAGT-BIO-02"/>
    <x v="0"/>
  </r>
  <r>
    <x v="21"/>
    <n v="-1"/>
    <x v="1"/>
    <x v="1"/>
    <d v="2023-02-01T00:00:00"/>
    <x v="109"/>
    <s v="MACUSBC"/>
    <x v="4"/>
    <x v="1"/>
    <x v="1"/>
    <s v="USBC-YRL-02"/>
    <x v="0"/>
  </r>
  <r>
    <x v="21"/>
    <n v="-1"/>
    <x v="1"/>
    <x v="1"/>
    <d v="2023-02-01T00:00:00"/>
    <x v="243"/>
    <s v="MACUSBC"/>
    <x v="4"/>
    <x v="1"/>
    <x v="1"/>
    <s v="USBC-YRL-03"/>
    <x v="0"/>
  </r>
  <r>
    <x v="21"/>
    <n v="-1"/>
    <x v="1"/>
    <x v="1"/>
    <d v="2023-02-01T00:00:00"/>
    <x v="244"/>
    <s v="MACUSBC"/>
    <x v="4"/>
    <x v="1"/>
    <x v="1"/>
    <s v="USBC-YRL-04"/>
    <x v="0"/>
  </r>
  <r>
    <x v="21"/>
    <n v="-1"/>
    <x v="1"/>
    <x v="1"/>
    <d v="2023-02-01T00:00:00"/>
    <x v="110"/>
    <s v="MACUSBC"/>
    <x v="4"/>
    <x v="1"/>
    <x v="1"/>
    <s v="USBC-POW-03"/>
    <x v="0"/>
  </r>
  <r>
    <x v="21"/>
    <n v="-1"/>
    <x v="1"/>
    <x v="1"/>
    <d v="2023-02-01T00:00:00"/>
    <x v="444"/>
    <s v="MACUSBC"/>
    <x v="4"/>
    <x v="1"/>
    <x v="1"/>
    <s v="USBC-POW-06"/>
    <x v="0"/>
  </r>
  <r>
    <x v="21"/>
    <n v="-1"/>
    <x v="1"/>
    <x v="1"/>
    <d v="2023-02-01T00:00:00"/>
    <x v="112"/>
    <s v="OMNI"/>
    <x v="5"/>
    <x v="1"/>
    <x v="0"/>
    <s v="OMN-BIO-07"/>
    <x v="0"/>
  </r>
  <r>
    <x v="21"/>
    <n v="-1"/>
    <x v="1"/>
    <x v="1"/>
    <d v="2023-02-01T00:00:00"/>
    <x v="720"/>
    <s v="UVGA"/>
    <x v="18"/>
    <x v="4"/>
    <x v="1"/>
    <m/>
    <x v="0"/>
  </r>
  <r>
    <x v="21"/>
    <n v="-1"/>
    <x v="1"/>
    <x v="1"/>
    <d v="2023-02-01T00:00:00"/>
    <x v="744"/>
    <s v="VGAC"/>
    <x v="21"/>
    <x v="4"/>
    <x v="1"/>
    <s v="VGAC-YRL-04"/>
    <x v="0"/>
  </r>
  <r>
    <x v="21"/>
    <n v="-1"/>
    <x v="1"/>
    <x v="1"/>
    <d v="2023-02-01T00:00:00"/>
    <x v="745"/>
    <s v="WALLADPT"/>
    <x v="6"/>
    <x v="1"/>
    <x v="1"/>
    <s v="ADP-YRL-01"/>
    <x v="0"/>
  </r>
  <r>
    <x v="21"/>
    <n v="-1"/>
    <x v="1"/>
    <x v="1"/>
    <d v="2023-02-01T00:00:00"/>
    <x v="706"/>
    <s v="WALLADPT"/>
    <x v="6"/>
    <x v="1"/>
    <x v="1"/>
    <s v="ADP-YRL-02"/>
    <x v="0"/>
  </r>
  <r>
    <x v="21"/>
    <n v="-1"/>
    <x v="1"/>
    <x v="1"/>
    <d v="2023-02-01T00:00:00"/>
    <x v="746"/>
    <s v="WALLADPT"/>
    <x v="6"/>
    <x v="1"/>
    <x v="1"/>
    <m/>
    <x v="0"/>
  </r>
  <r>
    <x v="21"/>
    <n v="-1"/>
    <x v="1"/>
    <x v="1"/>
    <d v="2023-02-08T00:00:00"/>
    <x v="747"/>
    <s v="CBK"/>
    <x v="7"/>
    <x v="2"/>
    <x v="0"/>
    <s v="CBK-BIO-13"/>
    <x v="0"/>
  </r>
  <r>
    <x v="21"/>
    <n v="-1"/>
    <x v="1"/>
    <x v="1"/>
    <d v="2023-02-08T00:00:00"/>
    <x v="694"/>
    <s v="CBK"/>
    <x v="7"/>
    <x v="2"/>
    <x v="0"/>
    <s v="CBK-BIO-17"/>
    <x v="0"/>
  </r>
  <r>
    <x v="21"/>
    <n v="-1"/>
    <x v="1"/>
    <x v="1"/>
    <d v="2023-02-08T00:00:00"/>
    <x v="748"/>
    <s v="CBK"/>
    <x v="7"/>
    <x v="2"/>
    <x v="0"/>
    <s v="CBK-BIO-20"/>
    <x v="0"/>
  </r>
  <r>
    <x v="21"/>
    <n v="-1"/>
    <x v="1"/>
    <x v="1"/>
    <d v="2023-02-08T00:00:00"/>
    <x v="312"/>
    <s v="CBK"/>
    <x v="7"/>
    <x v="2"/>
    <x v="2"/>
    <s v="CBK-BOE-15"/>
    <x v="0"/>
  </r>
  <r>
    <x v="21"/>
    <n v="-1"/>
    <x v="1"/>
    <x v="1"/>
    <d v="2023-02-15T00:00:00"/>
    <x v="76"/>
    <s v="CLICC-MM"/>
    <x v="9"/>
    <x v="2"/>
    <x v="1"/>
    <s v="ITS iPad 137"/>
    <x v="0"/>
  </r>
  <r>
    <x v="21"/>
    <n v="-1"/>
    <x v="1"/>
    <x v="1"/>
    <d v="2023-02-15T00:00:00"/>
    <x v="398"/>
    <s v="HP"/>
    <x v="10"/>
    <x v="2"/>
    <x v="1"/>
    <s v="WL-GEO-003"/>
    <x v="0"/>
  </r>
  <r>
    <x v="21"/>
    <n v="-1"/>
    <x v="4"/>
    <x v="3"/>
    <d v="2023-02-01T00:00:00"/>
    <x v="223"/>
    <s v="HDST"/>
    <x v="0"/>
    <x v="0"/>
    <x v="1"/>
    <m/>
    <x v="0"/>
  </r>
  <r>
    <x v="21"/>
    <n v="-1"/>
    <x v="4"/>
    <x v="3"/>
    <d v="2023-02-01T00:00:00"/>
    <x v="243"/>
    <s v="MACUSBC"/>
    <x v="4"/>
    <x v="1"/>
    <x v="1"/>
    <s v="USBC-YRL-03"/>
    <x v="0"/>
  </r>
  <r>
    <x v="21"/>
    <n v="-1"/>
    <x v="4"/>
    <x v="3"/>
    <d v="2023-02-01T00:00:00"/>
    <x v="672"/>
    <s v="WALLADPT"/>
    <x v="6"/>
    <x v="1"/>
    <x v="1"/>
    <m/>
    <x v="0"/>
  </r>
  <r>
    <x v="21"/>
    <n v="-1"/>
    <x v="4"/>
    <x v="3"/>
    <d v="2023-02-08T00:00:00"/>
    <x v="487"/>
    <s v="CBK"/>
    <x v="7"/>
    <x v="2"/>
    <x v="1"/>
    <s v="CBCR-24"/>
    <x v="0"/>
  </r>
  <r>
    <x v="21"/>
    <n v="-1"/>
    <x v="5"/>
    <x v="2"/>
    <d v="2023-02-01T00:00:00"/>
    <x v="749"/>
    <s v="ANDROID"/>
    <x v="16"/>
    <x v="1"/>
    <x v="2"/>
    <s v="AND-BOE-01"/>
    <x v="0"/>
  </r>
  <r>
    <x v="21"/>
    <n v="-1"/>
    <x v="5"/>
    <x v="2"/>
    <d v="2023-02-01T00:00:00"/>
    <x v="750"/>
    <s v="ANDROID"/>
    <x v="16"/>
    <x v="1"/>
    <x v="4"/>
    <s v="AND-LOC-03"/>
    <x v="0"/>
  </r>
  <r>
    <x v="21"/>
    <n v="-1"/>
    <x v="5"/>
    <x v="2"/>
    <d v="2023-02-01T00:00:00"/>
    <x v="591"/>
    <s v="CALC"/>
    <x v="11"/>
    <x v="0"/>
    <x v="1"/>
    <s v="CAL-POW-03"/>
    <x v="0"/>
  </r>
  <r>
    <x v="21"/>
    <n v="-1"/>
    <x v="5"/>
    <x v="2"/>
    <d v="2023-02-01T00:00:00"/>
    <x v="556"/>
    <s v="CALC"/>
    <x v="11"/>
    <x v="0"/>
    <x v="1"/>
    <s v="CAL-POW-04"/>
    <x v="0"/>
  </r>
  <r>
    <x v="21"/>
    <n v="-1"/>
    <x v="5"/>
    <x v="2"/>
    <d v="2023-02-01T00:00:00"/>
    <x v="32"/>
    <s v="CALC"/>
    <x v="11"/>
    <x v="0"/>
    <x v="1"/>
    <s v="CAL-POW-06"/>
    <x v="0"/>
  </r>
  <r>
    <x v="21"/>
    <n v="-1"/>
    <x v="5"/>
    <x v="2"/>
    <d v="2023-02-01T00:00:00"/>
    <x v="751"/>
    <s v="CALC"/>
    <x v="11"/>
    <x v="0"/>
    <x v="1"/>
    <m/>
    <x v="0"/>
  </r>
  <r>
    <x v="21"/>
    <n v="-1"/>
    <x v="5"/>
    <x v="2"/>
    <d v="2023-02-01T00:00:00"/>
    <x v="752"/>
    <s v="CALC"/>
    <x v="11"/>
    <x v="0"/>
    <x v="1"/>
    <m/>
    <x v="0"/>
  </r>
  <r>
    <x v="21"/>
    <n v="-1"/>
    <x v="5"/>
    <x v="2"/>
    <d v="2023-02-01T00:00:00"/>
    <x v="753"/>
    <s v="CALC"/>
    <x v="11"/>
    <x v="0"/>
    <x v="2"/>
    <m/>
    <x v="0"/>
  </r>
  <r>
    <x v="21"/>
    <n v="-1"/>
    <x v="5"/>
    <x v="2"/>
    <d v="2023-02-01T00:00:00"/>
    <x v="754"/>
    <s v="HDMIC"/>
    <x v="13"/>
    <x v="4"/>
    <x v="1"/>
    <s v="HDMC-YRL-05"/>
    <x v="0"/>
  </r>
  <r>
    <x v="21"/>
    <n v="-1"/>
    <x v="5"/>
    <x v="2"/>
    <d v="2023-02-01T00:00:00"/>
    <x v="755"/>
    <s v="HDMIC"/>
    <x v="13"/>
    <x v="4"/>
    <x v="1"/>
    <s v="HDMC-YRL-12"/>
    <x v="0"/>
  </r>
  <r>
    <x v="21"/>
    <n v="-1"/>
    <x v="5"/>
    <x v="2"/>
    <d v="2023-02-01T00:00:00"/>
    <x v="756"/>
    <s v="HDST"/>
    <x v="0"/>
    <x v="0"/>
    <x v="2"/>
    <s v="HDS-BOE-02"/>
    <x v="0"/>
  </r>
  <r>
    <x v="21"/>
    <n v="-1"/>
    <x v="5"/>
    <x v="2"/>
    <d v="2023-02-01T00:00:00"/>
    <x v="730"/>
    <s v="HPUSBC"/>
    <x v="14"/>
    <x v="1"/>
    <x v="2"/>
    <m/>
    <x v="0"/>
  </r>
  <r>
    <x v="21"/>
    <n v="-1"/>
    <x v="5"/>
    <x v="2"/>
    <d v="2023-02-01T00:00:00"/>
    <x v="731"/>
    <s v="HPUSBC"/>
    <x v="14"/>
    <x v="1"/>
    <x v="2"/>
    <m/>
    <x v="0"/>
  </r>
  <r>
    <x v="21"/>
    <n v="-1"/>
    <x v="5"/>
    <x v="2"/>
    <d v="2023-02-01T00:00:00"/>
    <x v="757"/>
    <s v="IPHONE"/>
    <x v="1"/>
    <x v="1"/>
    <x v="3"/>
    <s v="IPH-MUS-01"/>
    <x v="0"/>
  </r>
  <r>
    <x v="21"/>
    <n v="-1"/>
    <x v="5"/>
    <x v="2"/>
    <d v="2023-02-01T00:00:00"/>
    <x v="495"/>
    <s v="IPHONE"/>
    <x v="1"/>
    <x v="1"/>
    <x v="3"/>
    <s v="IPH-MUS-02"/>
    <x v="0"/>
  </r>
  <r>
    <x v="21"/>
    <n v="-1"/>
    <x v="5"/>
    <x v="2"/>
    <d v="2023-02-01T00:00:00"/>
    <x v="305"/>
    <s v="IPHONE"/>
    <x v="1"/>
    <x v="1"/>
    <x v="2"/>
    <s v="IPH-BOE-06"/>
    <x v="0"/>
  </r>
  <r>
    <x v="21"/>
    <n v="-1"/>
    <x v="5"/>
    <x v="2"/>
    <d v="2023-02-01T00:00:00"/>
    <x v="527"/>
    <s v="IPHONE"/>
    <x v="1"/>
    <x v="1"/>
    <x v="0"/>
    <s v="IPH-GEO-02"/>
    <x v="0"/>
  </r>
  <r>
    <x v="21"/>
    <n v="-1"/>
    <x v="5"/>
    <x v="2"/>
    <d v="2023-02-01T00:00:00"/>
    <x v="5"/>
    <s v="IPHONE"/>
    <x v="1"/>
    <x v="1"/>
    <x v="1"/>
    <s v="IPH-YRL-01"/>
    <x v="0"/>
  </r>
  <r>
    <x v="21"/>
    <n v="-1"/>
    <x v="5"/>
    <x v="2"/>
    <d v="2023-02-01T00:00:00"/>
    <x v="131"/>
    <s v="IPHONE"/>
    <x v="1"/>
    <x v="1"/>
    <x v="1"/>
    <s v="IPH-YRL-04"/>
    <x v="0"/>
  </r>
  <r>
    <x v="21"/>
    <n v="-1"/>
    <x v="5"/>
    <x v="2"/>
    <d v="2023-02-01T00:00:00"/>
    <x v="441"/>
    <s v="IPHONE"/>
    <x v="1"/>
    <x v="1"/>
    <x v="1"/>
    <s v="IPH-YRL-06"/>
    <x v="0"/>
  </r>
  <r>
    <x v="21"/>
    <n v="-1"/>
    <x v="5"/>
    <x v="2"/>
    <d v="2023-02-01T00:00:00"/>
    <x v="238"/>
    <s v="IPHONE"/>
    <x v="1"/>
    <x v="1"/>
    <x v="1"/>
    <s v="IPH-YRL-08"/>
    <x v="0"/>
  </r>
  <r>
    <x v="21"/>
    <n v="-1"/>
    <x v="5"/>
    <x v="2"/>
    <d v="2023-02-01T00:00:00"/>
    <x v="700"/>
    <s v="IPHONE"/>
    <x v="1"/>
    <x v="1"/>
    <x v="1"/>
    <s v="IPH-YRL-09"/>
    <x v="0"/>
  </r>
  <r>
    <x v="21"/>
    <n v="-1"/>
    <x v="5"/>
    <x v="2"/>
    <d v="2023-02-01T00:00:00"/>
    <x v="35"/>
    <s v="IPHONE"/>
    <x v="1"/>
    <x v="1"/>
    <x v="1"/>
    <s v="IPH-YRL-10"/>
    <x v="0"/>
  </r>
  <r>
    <x v="21"/>
    <n v="-1"/>
    <x v="5"/>
    <x v="2"/>
    <d v="2023-02-01T00:00:00"/>
    <x v="442"/>
    <s v="IPHONE"/>
    <x v="1"/>
    <x v="1"/>
    <x v="1"/>
    <s v="IPH-YRL-13"/>
    <x v="0"/>
  </r>
  <r>
    <x v="21"/>
    <n v="-1"/>
    <x v="5"/>
    <x v="2"/>
    <d v="2023-02-01T00:00:00"/>
    <x v="627"/>
    <s v="IPHONE"/>
    <x v="1"/>
    <x v="1"/>
    <x v="4"/>
    <s v="IPH-LOC-03"/>
    <x v="0"/>
  </r>
  <r>
    <x v="21"/>
    <n v="-1"/>
    <x v="5"/>
    <x v="2"/>
    <d v="2023-02-01T00:00:00"/>
    <x v="29"/>
    <s v="IPHONE"/>
    <x v="1"/>
    <x v="1"/>
    <x v="1"/>
    <s v="IPH-POW-02"/>
    <x v="0"/>
  </r>
  <r>
    <x v="21"/>
    <n v="-1"/>
    <x v="5"/>
    <x v="2"/>
    <d v="2023-02-01T00:00:00"/>
    <x v="36"/>
    <s v="IPHONE"/>
    <x v="1"/>
    <x v="1"/>
    <x v="1"/>
    <s v="IPH-POW-04"/>
    <x v="0"/>
  </r>
  <r>
    <x v="21"/>
    <n v="-1"/>
    <x v="5"/>
    <x v="2"/>
    <d v="2023-02-01T00:00:00"/>
    <x v="239"/>
    <s v="IPHONE"/>
    <x v="1"/>
    <x v="1"/>
    <x v="1"/>
    <s v="IPH-POW-08"/>
    <x v="0"/>
  </r>
  <r>
    <x v="21"/>
    <n v="-1"/>
    <x v="5"/>
    <x v="2"/>
    <d v="2023-02-01T00:00:00"/>
    <x v="6"/>
    <s v="IPHONE"/>
    <x v="1"/>
    <x v="1"/>
    <x v="1"/>
    <s v="IPH-POW-10"/>
    <x v="0"/>
  </r>
  <r>
    <x v="21"/>
    <n v="-1"/>
    <x v="5"/>
    <x v="2"/>
    <d v="2023-02-01T00:00:00"/>
    <x v="758"/>
    <s v="MACCHRG"/>
    <x v="3"/>
    <x v="1"/>
    <x v="2"/>
    <s v="MAGT-BOE-03"/>
    <x v="0"/>
  </r>
  <r>
    <x v="21"/>
    <n v="-1"/>
    <x v="5"/>
    <x v="2"/>
    <d v="2023-02-01T00:00:00"/>
    <x v="759"/>
    <s v="MACCHRG"/>
    <x v="3"/>
    <x v="1"/>
    <x v="1"/>
    <m/>
    <x v="0"/>
  </r>
  <r>
    <x v="21"/>
    <n v="-1"/>
    <x v="5"/>
    <x v="2"/>
    <d v="2023-02-01T00:00:00"/>
    <x v="760"/>
    <s v="MACCHRG"/>
    <x v="3"/>
    <x v="1"/>
    <x v="1"/>
    <s v="MAGT-POW-08"/>
    <x v="0"/>
  </r>
  <r>
    <x v="21"/>
    <n v="-1"/>
    <x v="5"/>
    <x v="2"/>
    <d v="2023-02-01T00:00:00"/>
    <x v="135"/>
    <s v="MACCHRG"/>
    <x v="3"/>
    <x v="1"/>
    <x v="1"/>
    <s v="MAGT-POW-12"/>
    <x v="0"/>
  </r>
  <r>
    <x v="21"/>
    <n v="-1"/>
    <x v="5"/>
    <x v="2"/>
    <d v="2023-02-01T00:00:00"/>
    <x v="303"/>
    <s v="MACUSBC"/>
    <x v="4"/>
    <x v="1"/>
    <x v="1"/>
    <s v="USBC-YRL-01"/>
    <x v="0"/>
  </r>
  <r>
    <x v="21"/>
    <n v="-1"/>
    <x v="5"/>
    <x v="2"/>
    <d v="2023-02-01T00:00:00"/>
    <x v="109"/>
    <s v="MACUSBC"/>
    <x v="4"/>
    <x v="1"/>
    <x v="1"/>
    <s v="USBC-YRL-02"/>
    <x v="0"/>
  </r>
  <r>
    <x v="21"/>
    <n v="-1"/>
    <x v="5"/>
    <x v="2"/>
    <d v="2023-02-01T00:00:00"/>
    <x v="243"/>
    <s v="MACUSBC"/>
    <x v="4"/>
    <x v="1"/>
    <x v="1"/>
    <s v="USBC-YRL-03"/>
    <x v="0"/>
  </r>
  <r>
    <x v="21"/>
    <n v="-1"/>
    <x v="5"/>
    <x v="2"/>
    <d v="2023-02-01T00:00:00"/>
    <x v="244"/>
    <s v="MACUSBC"/>
    <x v="4"/>
    <x v="1"/>
    <x v="1"/>
    <s v="USBC-YRL-04"/>
    <x v="0"/>
  </r>
  <r>
    <x v="21"/>
    <n v="-1"/>
    <x v="5"/>
    <x v="2"/>
    <d v="2023-02-01T00:00:00"/>
    <x v="141"/>
    <s v="MACUSBC"/>
    <x v="4"/>
    <x v="1"/>
    <x v="1"/>
    <s v="USBC-YRL-05"/>
    <x v="0"/>
  </r>
  <r>
    <x v="21"/>
    <n v="-1"/>
    <x v="5"/>
    <x v="2"/>
    <d v="2023-02-01T00:00:00"/>
    <x v="39"/>
    <s v="MACUSBC"/>
    <x v="4"/>
    <x v="1"/>
    <x v="1"/>
    <s v="USBC-POW-02"/>
    <x v="0"/>
  </r>
  <r>
    <x v="21"/>
    <n v="-1"/>
    <x v="5"/>
    <x v="2"/>
    <d v="2023-02-01T00:00:00"/>
    <x v="444"/>
    <s v="MACUSBC"/>
    <x v="4"/>
    <x v="1"/>
    <x v="1"/>
    <s v="USBC-POW-06"/>
    <x v="0"/>
  </r>
  <r>
    <x v="21"/>
    <n v="-1"/>
    <x v="5"/>
    <x v="2"/>
    <d v="2023-02-01T00:00:00"/>
    <x v="11"/>
    <s v="MACUSBC"/>
    <x v="4"/>
    <x v="1"/>
    <x v="1"/>
    <s v="USBC-POW-07"/>
    <x v="0"/>
  </r>
  <r>
    <x v="21"/>
    <n v="-1"/>
    <x v="5"/>
    <x v="2"/>
    <d v="2023-02-01T00:00:00"/>
    <x v="40"/>
    <s v="MACUSBC"/>
    <x v="4"/>
    <x v="1"/>
    <x v="1"/>
    <s v="USBC-POW-10"/>
    <x v="0"/>
  </r>
  <r>
    <x v="21"/>
    <n v="-1"/>
    <x v="5"/>
    <x v="2"/>
    <d v="2023-02-01T00:00:00"/>
    <x v="685"/>
    <s v="OMNI"/>
    <x v="5"/>
    <x v="1"/>
    <x v="2"/>
    <s v="OMN-BOE-06"/>
    <x v="0"/>
  </r>
  <r>
    <x v="21"/>
    <n v="-1"/>
    <x v="5"/>
    <x v="2"/>
    <d v="2023-02-01T00:00:00"/>
    <x v="761"/>
    <s v="OMNI"/>
    <x v="5"/>
    <x v="1"/>
    <x v="2"/>
    <s v="OMN-BOE-10"/>
    <x v="0"/>
  </r>
  <r>
    <x v="21"/>
    <n v="-1"/>
    <x v="5"/>
    <x v="2"/>
    <d v="2023-02-01T00:00:00"/>
    <x v="437"/>
    <s v="OMNI"/>
    <x v="5"/>
    <x v="1"/>
    <x v="3"/>
    <s v="OMN-MUS-04"/>
    <x v="0"/>
  </r>
  <r>
    <x v="21"/>
    <n v="-1"/>
    <x v="5"/>
    <x v="2"/>
    <d v="2023-02-01T00:00:00"/>
    <x v="446"/>
    <s v="OMNI"/>
    <x v="5"/>
    <x v="1"/>
    <x v="3"/>
    <s v="OMN-MUS-08"/>
    <x v="0"/>
  </r>
  <r>
    <x v="21"/>
    <n v="-1"/>
    <x v="5"/>
    <x v="2"/>
    <d v="2023-02-01T00:00:00"/>
    <x v="762"/>
    <s v="UHDMI"/>
    <x v="15"/>
    <x v="4"/>
    <x v="1"/>
    <m/>
    <x v="0"/>
  </r>
  <r>
    <x v="21"/>
    <n v="-1"/>
    <x v="5"/>
    <x v="2"/>
    <d v="2023-02-01T00:00:00"/>
    <x v="361"/>
    <s v="UHDMI"/>
    <x v="15"/>
    <x v="4"/>
    <x v="1"/>
    <m/>
    <x v="0"/>
  </r>
  <r>
    <x v="21"/>
    <n v="-1"/>
    <x v="5"/>
    <x v="2"/>
    <d v="2023-02-01T00:00:00"/>
    <x v="249"/>
    <s v="UHDMI"/>
    <x v="15"/>
    <x v="4"/>
    <x v="1"/>
    <m/>
    <x v="0"/>
  </r>
  <r>
    <x v="21"/>
    <n v="-1"/>
    <x v="5"/>
    <x v="2"/>
    <d v="2023-02-01T00:00:00"/>
    <x v="429"/>
    <s v="UVGA"/>
    <x v="18"/>
    <x v="4"/>
    <x v="1"/>
    <m/>
    <x v="0"/>
  </r>
  <r>
    <x v="21"/>
    <n v="-1"/>
    <x v="5"/>
    <x v="2"/>
    <d v="2023-02-01T00:00:00"/>
    <x v="113"/>
    <s v="WALLADPT"/>
    <x v="6"/>
    <x v="1"/>
    <x v="2"/>
    <s v="ADP-BOE-01"/>
    <x v="0"/>
  </r>
  <r>
    <x v="21"/>
    <n v="-1"/>
    <x v="5"/>
    <x v="2"/>
    <d v="2023-02-01T00:00:00"/>
    <x v="138"/>
    <s v="WALLADPT"/>
    <x v="6"/>
    <x v="1"/>
    <x v="2"/>
    <s v="ADP-BOE-03"/>
    <x v="0"/>
  </r>
  <r>
    <x v="21"/>
    <n v="-1"/>
    <x v="5"/>
    <x v="2"/>
    <d v="2023-02-01T00:00:00"/>
    <x v="763"/>
    <s v="WALLADPT"/>
    <x v="6"/>
    <x v="1"/>
    <x v="0"/>
    <s v="ADP-GEO-02"/>
    <x v="0"/>
  </r>
  <r>
    <x v="21"/>
    <n v="-1"/>
    <x v="5"/>
    <x v="2"/>
    <d v="2023-02-01T00:00:00"/>
    <x v="14"/>
    <s v="WALLADPT"/>
    <x v="6"/>
    <x v="1"/>
    <x v="1"/>
    <s v="ADP-POW-01"/>
    <x v="0"/>
  </r>
  <r>
    <x v="21"/>
    <n v="-1"/>
    <x v="5"/>
    <x v="2"/>
    <d v="2023-02-01T00:00:00"/>
    <x v="745"/>
    <s v="WALLADPT"/>
    <x v="6"/>
    <x v="1"/>
    <x v="1"/>
    <s v="ADP-YRL-01"/>
    <x v="0"/>
  </r>
  <r>
    <x v="21"/>
    <n v="-1"/>
    <x v="5"/>
    <x v="2"/>
    <d v="2023-02-01T00:00:00"/>
    <x v="706"/>
    <s v="WALLADPT"/>
    <x v="6"/>
    <x v="1"/>
    <x v="1"/>
    <s v="ADP-YRL-02"/>
    <x v="0"/>
  </r>
  <r>
    <x v="21"/>
    <n v="-1"/>
    <x v="5"/>
    <x v="2"/>
    <d v="2023-02-01T00:00:00"/>
    <x v="450"/>
    <s v="WALLADPT"/>
    <x v="6"/>
    <x v="1"/>
    <x v="1"/>
    <m/>
    <x v="0"/>
  </r>
  <r>
    <x v="21"/>
    <n v="-1"/>
    <x v="5"/>
    <x v="2"/>
    <d v="2023-02-01T00:00:00"/>
    <x v="139"/>
    <s v="WALLADPT"/>
    <x v="6"/>
    <x v="1"/>
    <x v="1"/>
    <m/>
    <x v="0"/>
  </r>
  <r>
    <x v="21"/>
    <n v="-1"/>
    <x v="5"/>
    <x v="2"/>
    <d v="2023-02-01T00:00:00"/>
    <x v="672"/>
    <s v="WALLADPT"/>
    <x v="6"/>
    <x v="1"/>
    <x v="1"/>
    <m/>
    <x v="0"/>
  </r>
  <r>
    <x v="21"/>
    <n v="-1"/>
    <x v="5"/>
    <x v="2"/>
    <d v="2023-02-01T00:00:00"/>
    <x v="764"/>
    <s v="WALLADPT"/>
    <x v="6"/>
    <x v="1"/>
    <x v="1"/>
    <m/>
    <x v="0"/>
  </r>
  <r>
    <x v="21"/>
    <n v="-1"/>
    <x v="5"/>
    <x v="2"/>
    <d v="2023-02-01T00:00:00"/>
    <x v="746"/>
    <s v="WALLADPT"/>
    <x v="6"/>
    <x v="1"/>
    <x v="1"/>
    <m/>
    <x v="0"/>
  </r>
  <r>
    <x v="21"/>
    <n v="-1"/>
    <x v="5"/>
    <x v="2"/>
    <d v="2023-02-01T00:00:00"/>
    <x v="41"/>
    <s v="WALLADPT"/>
    <x v="6"/>
    <x v="1"/>
    <x v="1"/>
    <m/>
    <x v="0"/>
  </r>
  <r>
    <x v="21"/>
    <n v="-1"/>
    <x v="5"/>
    <x v="2"/>
    <d v="2023-02-01T00:00:00"/>
    <x v="30"/>
    <s v="WALLADPT"/>
    <x v="6"/>
    <x v="1"/>
    <x v="1"/>
    <m/>
    <x v="0"/>
  </r>
  <r>
    <x v="21"/>
    <n v="-1"/>
    <x v="5"/>
    <x v="2"/>
    <d v="2023-02-01T00:00:00"/>
    <x v="140"/>
    <s v="WALLADPT"/>
    <x v="6"/>
    <x v="1"/>
    <x v="1"/>
    <m/>
    <x v="0"/>
  </r>
  <r>
    <x v="21"/>
    <n v="-1"/>
    <x v="5"/>
    <x v="2"/>
    <d v="2023-02-08T00:00:00"/>
    <x v="686"/>
    <s v="CBK"/>
    <x v="7"/>
    <x v="2"/>
    <x v="6"/>
    <s v="CBK-029"/>
    <x v="0"/>
  </r>
  <r>
    <x v="21"/>
    <n v="-1"/>
    <x v="5"/>
    <x v="2"/>
    <d v="2023-02-08T00:00:00"/>
    <x v="765"/>
    <s v="CBK"/>
    <x v="7"/>
    <x v="2"/>
    <x v="4"/>
    <s v="CPOW-05"/>
    <x v="0"/>
  </r>
  <r>
    <x v="21"/>
    <n v="-1"/>
    <x v="5"/>
    <x v="2"/>
    <d v="2023-02-08T00:00:00"/>
    <x v="766"/>
    <s v="CBK"/>
    <x v="7"/>
    <x v="2"/>
    <x v="4"/>
    <s v="CBCR-35"/>
    <x v="0"/>
  </r>
  <r>
    <x v="21"/>
    <n v="-1"/>
    <x v="5"/>
    <x v="2"/>
    <d v="2023-02-08T00:00:00"/>
    <x v="767"/>
    <s v="CBK"/>
    <x v="7"/>
    <x v="2"/>
    <x v="1"/>
    <s v="CBCR-21"/>
    <x v="0"/>
  </r>
  <r>
    <x v="21"/>
    <n v="-1"/>
    <x v="5"/>
    <x v="2"/>
    <d v="2023-02-08T00:00:00"/>
    <x v="31"/>
    <s v="CBK"/>
    <x v="7"/>
    <x v="2"/>
    <x v="0"/>
    <s v="CBK-BIO-05"/>
    <x v="0"/>
  </r>
  <r>
    <x v="21"/>
    <n v="-1"/>
    <x v="5"/>
    <x v="2"/>
    <d v="2023-02-08T00:00:00"/>
    <x v="748"/>
    <s v="CBK"/>
    <x v="7"/>
    <x v="2"/>
    <x v="0"/>
    <s v="CBK-BIO-20"/>
    <x v="0"/>
  </r>
  <r>
    <x v="21"/>
    <n v="-1"/>
    <x v="5"/>
    <x v="2"/>
    <d v="2023-02-08T00:00:00"/>
    <x v="120"/>
    <s v="CBK"/>
    <x v="7"/>
    <x v="2"/>
    <x v="1"/>
    <s v="CBK-CLICC-131"/>
    <x v="0"/>
  </r>
  <r>
    <x v="21"/>
    <n v="-1"/>
    <x v="5"/>
    <x v="2"/>
    <d v="2023-02-08T00:00:00"/>
    <x v="258"/>
    <s v="CBK"/>
    <x v="7"/>
    <x v="2"/>
    <x v="1"/>
    <s v="CBK-CLICC-163"/>
    <x v="0"/>
  </r>
  <r>
    <x v="21"/>
    <n v="-1"/>
    <x v="5"/>
    <x v="2"/>
    <d v="2023-02-08T00:00:00"/>
    <x v="315"/>
    <s v="CLICC-ML"/>
    <x v="8"/>
    <x v="2"/>
    <x v="1"/>
    <s v="ITS MacBook 103"/>
    <x v="0"/>
  </r>
  <r>
    <x v="21"/>
    <n v="-1"/>
    <x v="5"/>
    <x v="2"/>
    <d v="2023-02-08T00:00:00"/>
    <x v="367"/>
    <s v="CLICC-MM"/>
    <x v="9"/>
    <x v="2"/>
    <x v="1"/>
    <s v="ITS iPad 98"/>
    <x v="0"/>
  </r>
  <r>
    <x v="21"/>
    <n v="-1"/>
    <x v="5"/>
    <x v="2"/>
    <d v="2023-02-08T00:00:00"/>
    <x v="768"/>
    <s v="HP"/>
    <x v="10"/>
    <x v="2"/>
    <x v="1"/>
    <s v="WL-BCR-02"/>
    <x v="0"/>
  </r>
  <r>
    <x v="21"/>
    <n v="-1"/>
    <x v="5"/>
    <x v="2"/>
    <d v="2023-02-14T00:00:00"/>
    <x v="769"/>
    <s v="CLICC-ML"/>
    <x v="8"/>
    <x v="2"/>
    <x v="1"/>
    <s v="ITS MacBook 3"/>
    <x v="0"/>
  </r>
  <r>
    <x v="21"/>
    <n v="-1"/>
    <x v="5"/>
    <x v="2"/>
    <d v="2023-02-14T00:00:00"/>
    <x v="770"/>
    <s v="CLICC-ML"/>
    <x v="8"/>
    <x v="2"/>
    <x v="1"/>
    <s v="ITS MacBook 13"/>
    <x v="0"/>
  </r>
  <r>
    <x v="21"/>
    <n v="-1"/>
    <x v="5"/>
    <x v="2"/>
    <d v="2023-02-14T00:00:00"/>
    <x v="688"/>
    <s v="CLICC-ML"/>
    <x v="8"/>
    <x v="2"/>
    <x v="1"/>
    <s v="CLICC-ML-2089"/>
    <x v="0"/>
  </r>
  <r>
    <x v="21"/>
    <n v="-1"/>
    <x v="5"/>
    <x v="2"/>
    <d v="2023-02-14T00:00:00"/>
    <x v="421"/>
    <s v="HP"/>
    <x v="10"/>
    <x v="2"/>
    <x v="1"/>
    <s v="WL-SEL-02"/>
    <x v="0"/>
  </r>
  <r>
    <x v="21"/>
    <n v="-1"/>
    <x v="5"/>
    <x v="2"/>
    <d v="2023-02-15T00:00:00"/>
    <x v="771"/>
    <s v="CLICC-ML"/>
    <x v="8"/>
    <x v="2"/>
    <x v="1"/>
    <s v="ITS MacBook 38"/>
    <x v="0"/>
  </r>
  <r>
    <x v="21"/>
    <n v="-1"/>
    <x v="5"/>
    <x v="2"/>
    <d v="2023-02-15T00:00:00"/>
    <x v="122"/>
    <s v="CLICC-ML"/>
    <x v="8"/>
    <x v="2"/>
    <x v="1"/>
    <s v="ITS MacBook 78"/>
    <x v="0"/>
  </r>
  <r>
    <x v="21"/>
    <n v="-1"/>
    <x v="5"/>
    <x v="2"/>
    <d v="2023-02-15T00:00:00"/>
    <x v="317"/>
    <s v="CLICC-ML"/>
    <x v="8"/>
    <x v="2"/>
    <x v="1"/>
    <s v="ITS MacBook 86"/>
    <x v="0"/>
  </r>
  <r>
    <x v="21"/>
    <n v="-1"/>
    <x v="5"/>
    <x v="2"/>
    <d v="2023-02-15T00:00:00"/>
    <x v="772"/>
    <s v="CLICC-ML"/>
    <x v="8"/>
    <x v="2"/>
    <x v="1"/>
    <s v="CLICC-ML-2028"/>
    <x v="0"/>
  </r>
  <r>
    <x v="21"/>
    <n v="-1"/>
    <x v="5"/>
    <x v="2"/>
    <d v="2023-02-15T00:00:00"/>
    <x v="395"/>
    <s v="CLICC-MM"/>
    <x v="9"/>
    <x v="2"/>
    <x v="1"/>
    <m/>
    <x v="0"/>
  </r>
  <r>
    <x v="21"/>
    <n v="-1"/>
    <x v="5"/>
    <x v="2"/>
    <d v="2023-02-15T00:00:00"/>
    <x v="397"/>
    <s v="HP"/>
    <x v="10"/>
    <x v="2"/>
    <x v="1"/>
    <s v="WL-BCR-18"/>
    <x v="0"/>
  </r>
  <r>
    <x v="21"/>
    <n v="-1"/>
    <x v="5"/>
    <x v="2"/>
    <d v="2023-02-15T00:00:00"/>
    <x v="471"/>
    <s v="HP"/>
    <x v="10"/>
    <x v="2"/>
    <x v="1"/>
    <s v="WL-RC2-16"/>
    <x v="0"/>
  </r>
  <r>
    <x v="21"/>
    <n v="-1"/>
    <x v="5"/>
    <x v="2"/>
    <d v="2023-02-15T00:00:00"/>
    <x v="393"/>
    <s v="HP"/>
    <x v="10"/>
    <x v="2"/>
    <x v="1"/>
    <s v="WL-RC2-18"/>
    <x v="0"/>
  </r>
  <r>
    <x v="21"/>
    <n v="-1"/>
    <x v="5"/>
    <x v="2"/>
    <d v="2023-02-15T00:00:00"/>
    <x v="85"/>
    <s v="HP"/>
    <x v="10"/>
    <x v="2"/>
    <x v="1"/>
    <s v="W-POW-11"/>
    <x v="0"/>
  </r>
  <r>
    <x v="21"/>
    <n v="-1"/>
    <x v="5"/>
    <x v="2"/>
    <d v="2023-02-15T00:00:00"/>
    <x v="491"/>
    <s v="HP"/>
    <x v="10"/>
    <x v="2"/>
    <x v="1"/>
    <s v="WL-LAB-01"/>
    <x v="0"/>
  </r>
  <r>
    <x v="21"/>
    <n v="5560075590006530"/>
    <x v="5"/>
    <x v="2"/>
    <d v="2023-02-08T00:00:00"/>
    <x v="73"/>
    <s v="CBK"/>
    <x v="7"/>
    <x v="2"/>
    <x v="1"/>
    <s v="CBK-CLICC-162"/>
    <x v="0"/>
  </r>
  <r>
    <x v="21"/>
    <n v="9808738490006530"/>
    <x v="4"/>
    <x v="3"/>
    <d v="2023-03-31T00:00:00"/>
    <x v="562"/>
    <s v="CBK"/>
    <x v="7"/>
    <x v="2"/>
    <x v="1"/>
    <s v="CBK-CLICC-133"/>
    <x v="0"/>
  </r>
  <r>
    <x v="21"/>
    <n v="9808738490006530"/>
    <x v="4"/>
    <x v="3"/>
    <d v="2023-03-31T00:00:00"/>
    <x v="131"/>
    <s v="IPHONE"/>
    <x v="1"/>
    <x v="1"/>
    <x v="1"/>
    <s v="IPH-YRL-04"/>
    <x v="0"/>
  </r>
  <r>
    <x v="22"/>
    <n v="-1"/>
    <x v="1"/>
    <x v="1"/>
    <d v="2023-02-02T00:00:00"/>
    <x v="106"/>
    <s v="IPHONE"/>
    <x v="1"/>
    <x v="1"/>
    <x v="2"/>
    <s v="IPH-BOE-05"/>
    <x v="0"/>
  </r>
  <r>
    <x v="22"/>
    <n v="-1"/>
    <x v="1"/>
    <x v="1"/>
    <d v="2023-02-02T00:00:00"/>
    <x v="239"/>
    <s v="IPHONE"/>
    <x v="1"/>
    <x v="1"/>
    <x v="1"/>
    <s v="IPH-POW-08"/>
    <x v="0"/>
  </r>
  <r>
    <x v="22"/>
    <n v="-1"/>
    <x v="1"/>
    <x v="1"/>
    <d v="2023-02-02T00:00:00"/>
    <x v="108"/>
    <s v="IPHONE"/>
    <x v="1"/>
    <x v="1"/>
    <x v="0"/>
    <s v="IPH-BIO-02"/>
    <x v="0"/>
  </r>
  <r>
    <x v="22"/>
    <n v="-1"/>
    <x v="1"/>
    <x v="1"/>
    <d v="2023-02-02T00:00:00"/>
    <x v="9"/>
    <s v="MACCHRG"/>
    <x v="3"/>
    <x v="1"/>
    <x v="1"/>
    <s v="MAGT-YRL-04"/>
    <x v="0"/>
  </r>
  <r>
    <x v="22"/>
    <n v="-1"/>
    <x v="1"/>
    <x v="1"/>
    <d v="2023-02-02T00:00:00"/>
    <x v="109"/>
    <s v="MACUSBC"/>
    <x v="4"/>
    <x v="1"/>
    <x v="1"/>
    <s v="USBC-YRL-02"/>
    <x v="0"/>
  </r>
  <r>
    <x v="22"/>
    <n v="-1"/>
    <x v="1"/>
    <x v="1"/>
    <d v="2023-02-02T00:00:00"/>
    <x v="244"/>
    <s v="MACUSBC"/>
    <x v="4"/>
    <x v="1"/>
    <x v="1"/>
    <s v="USBC-YRL-04"/>
    <x v="0"/>
  </r>
  <r>
    <x v="22"/>
    <n v="-1"/>
    <x v="1"/>
    <x v="1"/>
    <d v="2023-02-02T00:00:00"/>
    <x v="141"/>
    <s v="MACUSBC"/>
    <x v="4"/>
    <x v="1"/>
    <x v="1"/>
    <s v="USBC-YRL-05"/>
    <x v="0"/>
  </r>
  <r>
    <x v="22"/>
    <n v="-1"/>
    <x v="1"/>
    <x v="1"/>
    <d v="2023-02-02T00:00:00"/>
    <x v="444"/>
    <s v="MACUSBC"/>
    <x v="4"/>
    <x v="1"/>
    <x v="1"/>
    <s v="USBC-POW-06"/>
    <x v="0"/>
  </r>
  <r>
    <x v="22"/>
    <n v="-1"/>
    <x v="1"/>
    <x v="1"/>
    <d v="2023-02-02T00:00:00"/>
    <x v="40"/>
    <s v="MACUSBC"/>
    <x v="4"/>
    <x v="1"/>
    <x v="1"/>
    <s v="USBC-POW-10"/>
    <x v="0"/>
  </r>
  <r>
    <x v="22"/>
    <n v="-1"/>
    <x v="1"/>
    <x v="1"/>
    <d v="2023-02-02T00:00:00"/>
    <x v="670"/>
    <s v="WALLADPT"/>
    <x v="6"/>
    <x v="1"/>
    <x v="2"/>
    <s v="ADP-BOE-06"/>
    <x v="0"/>
  </r>
  <r>
    <x v="22"/>
    <n v="-1"/>
    <x v="1"/>
    <x v="1"/>
    <d v="2023-02-02T00:00:00"/>
    <x v="14"/>
    <s v="WALLADPT"/>
    <x v="6"/>
    <x v="1"/>
    <x v="1"/>
    <s v="ADP-POW-01"/>
    <x v="0"/>
  </r>
  <r>
    <x v="22"/>
    <n v="-1"/>
    <x v="1"/>
    <x v="1"/>
    <d v="2023-02-02T00:00:00"/>
    <x v="773"/>
    <s v="WALLADPT"/>
    <x v="6"/>
    <x v="1"/>
    <x v="0"/>
    <s v="ADP-BIO-07"/>
    <x v="0"/>
  </r>
  <r>
    <x v="22"/>
    <n v="-1"/>
    <x v="1"/>
    <x v="1"/>
    <d v="2023-02-09T00:00:00"/>
    <x v="310"/>
    <s v="CBK"/>
    <x v="7"/>
    <x v="2"/>
    <x v="1"/>
    <s v="CYRL-09"/>
    <x v="0"/>
  </r>
  <r>
    <x v="22"/>
    <n v="-1"/>
    <x v="1"/>
    <x v="1"/>
    <d v="2023-02-09T00:00:00"/>
    <x v="31"/>
    <s v="CBK"/>
    <x v="7"/>
    <x v="2"/>
    <x v="0"/>
    <s v="CBK-BIO-05"/>
    <x v="0"/>
  </r>
  <r>
    <x v="22"/>
    <n v="-1"/>
    <x v="1"/>
    <x v="1"/>
    <d v="2023-02-09T00:00:00"/>
    <x v="156"/>
    <s v="CBK"/>
    <x v="7"/>
    <x v="2"/>
    <x v="4"/>
    <s v="CBK-CLICC-04"/>
    <x v="0"/>
  </r>
  <r>
    <x v="22"/>
    <n v="-1"/>
    <x v="1"/>
    <x v="1"/>
    <d v="2023-02-09T00:00:00"/>
    <x v="614"/>
    <s v="CLICC-ML"/>
    <x v="8"/>
    <x v="2"/>
    <x v="1"/>
    <s v="CLICC-ML-2032"/>
    <x v="0"/>
  </r>
  <r>
    <x v="22"/>
    <n v="-1"/>
    <x v="1"/>
    <x v="1"/>
    <d v="2023-02-15T00:00:00"/>
    <x v="260"/>
    <s v="CLICC-ML"/>
    <x v="8"/>
    <x v="2"/>
    <x v="1"/>
    <s v="ITS MacBook 47"/>
    <x v="0"/>
  </r>
  <r>
    <x v="22"/>
    <n v="-1"/>
    <x v="1"/>
    <x v="1"/>
    <d v="2023-02-15T00:00:00"/>
    <x v="21"/>
    <s v="CLICC-MM"/>
    <x v="9"/>
    <x v="2"/>
    <x v="1"/>
    <m/>
    <x v="0"/>
  </r>
  <r>
    <x v="22"/>
    <n v="-1"/>
    <x v="1"/>
    <x v="1"/>
    <d v="2023-02-16T00:00:00"/>
    <x v="774"/>
    <s v="CLICC-ML"/>
    <x v="8"/>
    <x v="2"/>
    <x v="1"/>
    <s v="ITS MacBook 132"/>
    <x v="0"/>
  </r>
  <r>
    <x v="22"/>
    <n v="-1"/>
    <x v="1"/>
    <x v="1"/>
    <d v="2023-02-16T00:00:00"/>
    <x v="566"/>
    <s v="HP"/>
    <x v="10"/>
    <x v="2"/>
    <x v="1"/>
    <s v="WL-LAB-10"/>
    <x v="0"/>
  </r>
  <r>
    <x v="22"/>
    <n v="-1"/>
    <x v="1"/>
    <x v="1"/>
    <d v="2023-03-24T00:00:00"/>
    <x v="775"/>
    <s v="CLICC-MM"/>
    <x v="9"/>
    <x v="2"/>
    <x v="1"/>
    <s v="ITS iPad 243"/>
    <x v="0"/>
  </r>
  <r>
    <x v="22"/>
    <n v="-1"/>
    <x v="10"/>
    <x v="1"/>
    <d v="2023-02-09T00:00:00"/>
    <x v="269"/>
    <s v="CLICC-ML"/>
    <x v="8"/>
    <x v="2"/>
    <x v="1"/>
    <s v="ITS MacBook 168"/>
    <x v="0"/>
  </r>
  <r>
    <x v="22"/>
    <n v="-1"/>
    <x v="4"/>
    <x v="3"/>
    <d v="2023-02-16T00:00:00"/>
    <x v="311"/>
    <s v="CBK"/>
    <x v="7"/>
    <x v="2"/>
    <x v="2"/>
    <s v="CBK-BOE-06"/>
    <x v="0"/>
  </r>
  <r>
    <x v="22"/>
    <n v="-1"/>
    <x v="4"/>
    <x v="3"/>
    <d v="2023-02-16T00:00:00"/>
    <x v="508"/>
    <s v="HP"/>
    <x v="10"/>
    <x v="2"/>
    <x v="1"/>
    <s v="WL-SEL-10"/>
    <x v="0"/>
  </r>
  <r>
    <x v="22"/>
    <n v="-1"/>
    <x v="5"/>
    <x v="2"/>
    <d v="2023-02-02T00:00:00"/>
    <x v="32"/>
    <s v="CALC"/>
    <x v="11"/>
    <x v="0"/>
    <x v="1"/>
    <s v="CAL-POW-06"/>
    <x v="0"/>
  </r>
  <r>
    <x v="22"/>
    <n v="-1"/>
    <x v="5"/>
    <x v="2"/>
    <d v="2023-02-02T00:00:00"/>
    <x v="753"/>
    <s v="CALC"/>
    <x v="11"/>
    <x v="0"/>
    <x v="2"/>
    <m/>
    <x v="0"/>
  </r>
  <r>
    <x v="22"/>
    <n v="-1"/>
    <x v="5"/>
    <x v="2"/>
    <d v="2023-02-02T00:00:00"/>
    <x v="727"/>
    <s v="CALC"/>
    <x v="11"/>
    <x v="0"/>
    <x v="2"/>
    <m/>
    <x v="0"/>
  </r>
  <r>
    <x v="22"/>
    <n v="-1"/>
    <x v="5"/>
    <x v="2"/>
    <d v="2023-02-02T00:00:00"/>
    <x v="776"/>
    <s v="CALC"/>
    <x v="11"/>
    <x v="0"/>
    <x v="2"/>
    <m/>
    <x v="0"/>
  </r>
  <r>
    <x v="22"/>
    <n v="-1"/>
    <x v="5"/>
    <x v="2"/>
    <d v="2023-02-02T00:00:00"/>
    <x v="754"/>
    <s v="HDMIC"/>
    <x v="13"/>
    <x v="4"/>
    <x v="1"/>
    <s v="HDMC-YRL-05"/>
    <x v="0"/>
  </r>
  <r>
    <x v="22"/>
    <n v="-1"/>
    <x v="5"/>
    <x v="2"/>
    <d v="2023-02-02T00:00:00"/>
    <x v="755"/>
    <s v="HDMIC"/>
    <x v="13"/>
    <x v="4"/>
    <x v="1"/>
    <s v="HDMC-YRL-12"/>
    <x v="0"/>
  </r>
  <r>
    <x v="22"/>
    <n v="-1"/>
    <x v="5"/>
    <x v="2"/>
    <d v="2023-02-02T00:00:00"/>
    <x v="439"/>
    <s v="HDST"/>
    <x v="0"/>
    <x v="0"/>
    <x v="2"/>
    <s v="HDS-BOE-03"/>
    <x v="0"/>
  </r>
  <r>
    <x v="22"/>
    <n v="-1"/>
    <x v="5"/>
    <x v="2"/>
    <d v="2023-02-02T00:00:00"/>
    <x v="2"/>
    <s v="HDST"/>
    <x v="0"/>
    <x v="0"/>
    <x v="1"/>
    <s v="HDS-POW-04"/>
    <x v="0"/>
  </r>
  <r>
    <x v="22"/>
    <n v="-1"/>
    <x v="5"/>
    <x v="2"/>
    <d v="2023-02-02T00:00:00"/>
    <x v="609"/>
    <s v="HDST"/>
    <x v="0"/>
    <x v="0"/>
    <x v="0"/>
    <s v="HDS-BIO-12"/>
    <x v="0"/>
  </r>
  <r>
    <x v="22"/>
    <n v="-1"/>
    <x v="5"/>
    <x v="2"/>
    <d v="2023-02-02T00:00:00"/>
    <x v="224"/>
    <s v="HPUSBC"/>
    <x v="14"/>
    <x v="1"/>
    <x v="2"/>
    <s v="HPUS-BOE-05"/>
    <x v="0"/>
  </r>
  <r>
    <x v="22"/>
    <n v="-1"/>
    <x v="5"/>
    <x v="2"/>
    <d v="2023-02-02T00:00:00"/>
    <x v="236"/>
    <s v="HPUSBC"/>
    <x v="14"/>
    <x v="1"/>
    <x v="2"/>
    <m/>
    <x v="0"/>
  </r>
  <r>
    <x v="22"/>
    <n v="-1"/>
    <x v="5"/>
    <x v="2"/>
    <d v="2023-02-02T00:00:00"/>
    <x v="731"/>
    <s v="HPUSBC"/>
    <x v="14"/>
    <x v="1"/>
    <x v="2"/>
    <m/>
    <x v="0"/>
  </r>
  <r>
    <x v="22"/>
    <n v="-1"/>
    <x v="5"/>
    <x v="2"/>
    <d v="2023-02-02T00:00:00"/>
    <x v="495"/>
    <s v="IPHONE"/>
    <x v="1"/>
    <x v="1"/>
    <x v="3"/>
    <s v="IPH-MUS-02"/>
    <x v="0"/>
  </r>
  <r>
    <x v="22"/>
    <n v="-1"/>
    <x v="5"/>
    <x v="2"/>
    <d v="2023-02-02T00:00:00"/>
    <x v="106"/>
    <s v="IPHONE"/>
    <x v="1"/>
    <x v="1"/>
    <x v="2"/>
    <s v="IPH-BOE-05"/>
    <x v="0"/>
  </r>
  <r>
    <x v="22"/>
    <n v="-1"/>
    <x v="5"/>
    <x v="2"/>
    <d v="2023-02-02T00:00:00"/>
    <x v="441"/>
    <s v="IPHONE"/>
    <x v="1"/>
    <x v="1"/>
    <x v="1"/>
    <s v="IPH-YRL-06"/>
    <x v="0"/>
  </r>
  <r>
    <x v="22"/>
    <n v="-1"/>
    <x v="5"/>
    <x v="2"/>
    <d v="2023-02-02T00:00:00"/>
    <x v="700"/>
    <s v="IPHONE"/>
    <x v="1"/>
    <x v="1"/>
    <x v="1"/>
    <s v="IPH-YRL-09"/>
    <x v="0"/>
  </r>
  <r>
    <x v="22"/>
    <n v="-1"/>
    <x v="5"/>
    <x v="2"/>
    <d v="2023-02-02T00:00:00"/>
    <x v="35"/>
    <s v="IPHONE"/>
    <x v="1"/>
    <x v="1"/>
    <x v="1"/>
    <s v="IPH-YRL-10"/>
    <x v="0"/>
  </r>
  <r>
    <x v="22"/>
    <n v="-1"/>
    <x v="5"/>
    <x v="2"/>
    <d v="2023-02-02T00:00:00"/>
    <x v="29"/>
    <s v="IPHONE"/>
    <x v="1"/>
    <x v="1"/>
    <x v="1"/>
    <s v="IPH-POW-02"/>
    <x v="0"/>
  </r>
  <r>
    <x v="22"/>
    <n v="-1"/>
    <x v="5"/>
    <x v="2"/>
    <d v="2023-02-02T00:00:00"/>
    <x v="36"/>
    <s v="IPHONE"/>
    <x v="1"/>
    <x v="1"/>
    <x v="1"/>
    <s v="IPH-POW-04"/>
    <x v="0"/>
  </r>
  <r>
    <x v="22"/>
    <n v="-1"/>
    <x v="5"/>
    <x v="2"/>
    <d v="2023-02-02T00:00:00"/>
    <x v="239"/>
    <s v="IPHONE"/>
    <x v="1"/>
    <x v="1"/>
    <x v="1"/>
    <s v="IPH-POW-08"/>
    <x v="0"/>
  </r>
  <r>
    <x v="22"/>
    <n v="-1"/>
    <x v="5"/>
    <x v="2"/>
    <d v="2023-02-02T00:00:00"/>
    <x v="758"/>
    <s v="MACCHRG"/>
    <x v="3"/>
    <x v="1"/>
    <x v="2"/>
    <s v="MAGT-BOE-03"/>
    <x v="0"/>
  </r>
  <r>
    <x v="22"/>
    <n v="-1"/>
    <x v="5"/>
    <x v="2"/>
    <d v="2023-02-02T00:00:00"/>
    <x v="303"/>
    <s v="MACUSBC"/>
    <x v="4"/>
    <x v="1"/>
    <x v="1"/>
    <s v="USBC-YRL-01"/>
    <x v="0"/>
  </r>
  <r>
    <x v="22"/>
    <n v="-1"/>
    <x v="5"/>
    <x v="2"/>
    <d v="2023-02-02T00:00:00"/>
    <x v="141"/>
    <s v="MACUSBC"/>
    <x v="4"/>
    <x v="1"/>
    <x v="1"/>
    <s v="USBC-YRL-05"/>
    <x v="0"/>
  </r>
  <r>
    <x v="22"/>
    <n v="-1"/>
    <x v="5"/>
    <x v="2"/>
    <d v="2023-02-02T00:00:00"/>
    <x v="39"/>
    <s v="MACUSBC"/>
    <x v="4"/>
    <x v="1"/>
    <x v="1"/>
    <s v="USBC-POW-02"/>
    <x v="0"/>
  </r>
  <r>
    <x v="22"/>
    <n v="-1"/>
    <x v="5"/>
    <x v="2"/>
    <d v="2023-02-02T00:00:00"/>
    <x v="110"/>
    <s v="MACUSBC"/>
    <x v="4"/>
    <x v="1"/>
    <x v="1"/>
    <s v="USBC-POW-03"/>
    <x v="0"/>
  </r>
  <r>
    <x v="22"/>
    <n v="-1"/>
    <x v="5"/>
    <x v="2"/>
    <d v="2023-02-02T00:00:00"/>
    <x v="444"/>
    <s v="MACUSBC"/>
    <x v="4"/>
    <x v="1"/>
    <x v="1"/>
    <s v="USBC-POW-06"/>
    <x v="0"/>
  </r>
  <r>
    <x v="22"/>
    <n v="-1"/>
    <x v="5"/>
    <x v="2"/>
    <d v="2023-02-02T00:00:00"/>
    <x v="12"/>
    <s v="MACUSBC"/>
    <x v="4"/>
    <x v="1"/>
    <x v="1"/>
    <s v="USBC-POW-08"/>
    <x v="0"/>
  </r>
  <r>
    <x v="22"/>
    <n v="-1"/>
    <x v="5"/>
    <x v="2"/>
    <d v="2023-02-02T00:00:00"/>
    <x v="40"/>
    <s v="MACUSBC"/>
    <x v="4"/>
    <x v="1"/>
    <x v="1"/>
    <s v="USBC-POW-10"/>
    <x v="0"/>
  </r>
  <r>
    <x v="22"/>
    <n v="-1"/>
    <x v="5"/>
    <x v="2"/>
    <d v="2023-02-02T00:00:00"/>
    <x v="375"/>
    <s v="OMNI"/>
    <x v="5"/>
    <x v="1"/>
    <x v="3"/>
    <s v="OMN-MUS-06"/>
    <x v="0"/>
  </r>
  <r>
    <x v="22"/>
    <n v="-1"/>
    <x v="5"/>
    <x v="2"/>
    <d v="2023-02-02T00:00:00"/>
    <x v="640"/>
    <s v="UHDMI"/>
    <x v="15"/>
    <x v="4"/>
    <x v="1"/>
    <m/>
    <x v="0"/>
  </r>
  <r>
    <x v="22"/>
    <n v="-1"/>
    <x v="5"/>
    <x v="2"/>
    <d v="2023-02-02T00:00:00"/>
    <x v="762"/>
    <s v="UHDMI"/>
    <x v="15"/>
    <x v="4"/>
    <x v="1"/>
    <m/>
    <x v="0"/>
  </r>
  <r>
    <x v="22"/>
    <n v="-1"/>
    <x v="5"/>
    <x v="2"/>
    <d v="2023-02-02T00:00:00"/>
    <x v="625"/>
    <s v="UVGA"/>
    <x v="18"/>
    <x v="4"/>
    <x v="1"/>
    <m/>
    <x v="0"/>
  </r>
  <r>
    <x v="22"/>
    <n v="-1"/>
    <x v="5"/>
    <x v="2"/>
    <d v="2023-02-02T00:00:00"/>
    <x v="669"/>
    <s v="UVGA"/>
    <x v="18"/>
    <x v="4"/>
    <x v="1"/>
    <m/>
    <x v="0"/>
  </r>
  <r>
    <x v="22"/>
    <n v="-1"/>
    <x v="5"/>
    <x v="2"/>
    <d v="2023-02-02T00:00:00"/>
    <x v="744"/>
    <s v="VGAC"/>
    <x v="21"/>
    <x v="4"/>
    <x v="1"/>
    <s v="VGAC-YRL-04"/>
    <x v="0"/>
  </r>
  <r>
    <x v="22"/>
    <n v="-1"/>
    <x v="5"/>
    <x v="2"/>
    <d v="2023-02-02T00:00:00"/>
    <x v="777"/>
    <s v="WALLADPT"/>
    <x v="6"/>
    <x v="1"/>
    <x v="2"/>
    <s v="ADP-BOE-04"/>
    <x v="0"/>
  </r>
  <r>
    <x v="22"/>
    <n v="-1"/>
    <x v="5"/>
    <x v="2"/>
    <d v="2023-02-02T00:00:00"/>
    <x v="309"/>
    <s v="WALLADPT"/>
    <x v="6"/>
    <x v="1"/>
    <x v="2"/>
    <s v="ADP-BOE-07"/>
    <x v="0"/>
  </r>
  <r>
    <x v="22"/>
    <n v="-1"/>
    <x v="5"/>
    <x v="2"/>
    <d v="2023-02-02T00:00:00"/>
    <x v="14"/>
    <s v="WALLADPT"/>
    <x v="6"/>
    <x v="1"/>
    <x v="1"/>
    <s v="ADP-POW-01"/>
    <x v="0"/>
  </r>
  <r>
    <x v="22"/>
    <n v="-1"/>
    <x v="5"/>
    <x v="2"/>
    <d v="2023-02-02T00:00:00"/>
    <x v="745"/>
    <s v="WALLADPT"/>
    <x v="6"/>
    <x v="1"/>
    <x v="1"/>
    <s v="ADP-YRL-01"/>
    <x v="0"/>
  </r>
  <r>
    <x v="22"/>
    <n v="-1"/>
    <x v="5"/>
    <x v="2"/>
    <d v="2023-02-02T00:00:00"/>
    <x v="706"/>
    <s v="WALLADPT"/>
    <x v="6"/>
    <x v="1"/>
    <x v="1"/>
    <s v="ADP-YRL-02"/>
    <x v="0"/>
  </r>
  <r>
    <x v="22"/>
    <n v="-1"/>
    <x v="5"/>
    <x v="2"/>
    <d v="2023-02-02T00:00:00"/>
    <x v="450"/>
    <s v="WALLADPT"/>
    <x v="6"/>
    <x v="1"/>
    <x v="1"/>
    <m/>
    <x v="0"/>
  </r>
  <r>
    <x v="22"/>
    <n v="-1"/>
    <x v="5"/>
    <x v="2"/>
    <d v="2023-02-02T00:00:00"/>
    <x v="672"/>
    <s v="WALLADPT"/>
    <x v="6"/>
    <x v="1"/>
    <x v="1"/>
    <m/>
    <x v="0"/>
  </r>
  <r>
    <x v="22"/>
    <n v="-1"/>
    <x v="5"/>
    <x v="2"/>
    <d v="2023-02-02T00:00:00"/>
    <x v="252"/>
    <s v="WALLADPT"/>
    <x v="6"/>
    <x v="1"/>
    <x v="1"/>
    <m/>
    <x v="0"/>
  </r>
  <r>
    <x v="22"/>
    <n v="-1"/>
    <x v="5"/>
    <x v="2"/>
    <d v="2023-02-02T00:00:00"/>
    <x v="140"/>
    <s v="WALLADPT"/>
    <x v="6"/>
    <x v="1"/>
    <x v="1"/>
    <m/>
    <x v="0"/>
  </r>
  <r>
    <x v="22"/>
    <n v="-1"/>
    <x v="5"/>
    <x v="2"/>
    <d v="2023-02-09T00:00:00"/>
    <x v="560"/>
    <s v="CBK"/>
    <x v="7"/>
    <x v="2"/>
    <x v="1"/>
    <s v="CYRL-19"/>
    <x v="0"/>
  </r>
  <r>
    <x v="22"/>
    <n v="-1"/>
    <x v="5"/>
    <x v="2"/>
    <d v="2023-02-09T00:00:00"/>
    <x v="612"/>
    <s v="CBK"/>
    <x v="7"/>
    <x v="2"/>
    <x v="2"/>
    <s v="CBK-BOE-18"/>
    <x v="0"/>
  </r>
  <r>
    <x v="22"/>
    <n v="-1"/>
    <x v="5"/>
    <x v="2"/>
    <d v="2023-02-09T00:00:00"/>
    <x v="313"/>
    <s v="CBK"/>
    <x v="7"/>
    <x v="2"/>
    <x v="1"/>
    <s v="CBK-CLICC-143"/>
    <x v="0"/>
  </r>
  <r>
    <x v="22"/>
    <n v="-1"/>
    <x v="5"/>
    <x v="2"/>
    <d v="2023-02-09T00:00:00"/>
    <x v="148"/>
    <s v="CLICC-ML"/>
    <x v="8"/>
    <x v="2"/>
    <x v="1"/>
    <s v="ITS MacBook 46"/>
    <x v="0"/>
  </r>
  <r>
    <x v="22"/>
    <n v="-1"/>
    <x v="5"/>
    <x v="2"/>
    <d v="2023-02-09T00:00:00"/>
    <x v="778"/>
    <s v="CLICC-ML"/>
    <x v="8"/>
    <x v="2"/>
    <x v="1"/>
    <s v="CLICC-ML-2008"/>
    <x v="0"/>
  </r>
  <r>
    <x v="22"/>
    <n v="-1"/>
    <x v="5"/>
    <x v="2"/>
    <d v="2023-02-09T00:00:00"/>
    <x v="779"/>
    <s v="CLICC-ML"/>
    <x v="8"/>
    <x v="2"/>
    <x v="1"/>
    <s v="CLICC-ML-2065"/>
    <x v="0"/>
  </r>
  <r>
    <x v="22"/>
    <n v="-1"/>
    <x v="5"/>
    <x v="2"/>
    <d v="2023-02-09T00:00:00"/>
    <x v="780"/>
    <s v="CLICC-ML"/>
    <x v="8"/>
    <x v="2"/>
    <x v="1"/>
    <s v="CLICC-ML-2098"/>
    <x v="0"/>
  </r>
  <r>
    <x v="22"/>
    <n v="-1"/>
    <x v="5"/>
    <x v="2"/>
    <d v="2023-02-09T00:00:00"/>
    <x v="523"/>
    <s v="HP"/>
    <x v="10"/>
    <x v="2"/>
    <x v="1"/>
    <s v="WL-RC2-02"/>
    <x v="0"/>
  </r>
  <r>
    <x v="22"/>
    <n v="-1"/>
    <x v="5"/>
    <x v="2"/>
    <d v="2023-02-09T00:00:00"/>
    <x v="265"/>
    <s v="HP"/>
    <x v="10"/>
    <x v="2"/>
    <x v="1"/>
    <s v="WL-PC2-09"/>
    <x v="0"/>
  </r>
  <r>
    <x v="22"/>
    <n v="-1"/>
    <x v="5"/>
    <x v="2"/>
    <d v="2023-02-15T00:00:00"/>
    <x v="310"/>
    <s v="CBK"/>
    <x v="7"/>
    <x v="2"/>
    <x v="1"/>
    <s v="CYRL-09"/>
    <x v="0"/>
  </r>
  <r>
    <x v="22"/>
    <n v="-1"/>
    <x v="5"/>
    <x v="2"/>
    <d v="2023-02-16T00:00:00"/>
    <x v="505"/>
    <s v="CBK"/>
    <x v="7"/>
    <x v="2"/>
    <x v="1"/>
    <s v="CPOW-25"/>
    <x v="0"/>
  </r>
  <r>
    <x v="22"/>
    <n v="-1"/>
    <x v="5"/>
    <x v="2"/>
    <d v="2023-02-16T00:00:00"/>
    <x v="325"/>
    <s v="CLICC-ML"/>
    <x v="8"/>
    <x v="2"/>
    <x v="1"/>
    <s v="ITS MacBook 6"/>
    <x v="0"/>
  </r>
  <r>
    <x v="22"/>
    <n v="-1"/>
    <x v="5"/>
    <x v="2"/>
    <d v="2023-02-16T00:00:00"/>
    <x v="595"/>
    <s v="CLICC-ML"/>
    <x v="8"/>
    <x v="2"/>
    <x v="1"/>
    <s v="ITS MacBook 147"/>
    <x v="0"/>
  </r>
  <r>
    <x v="22"/>
    <n v="-1"/>
    <x v="5"/>
    <x v="2"/>
    <d v="2023-02-16T00:00:00"/>
    <x v="781"/>
    <s v="CLICC-ML"/>
    <x v="8"/>
    <x v="2"/>
    <x v="1"/>
    <s v="CLICC-ML-2079"/>
    <x v="0"/>
  </r>
  <r>
    <x v="22"/>
    <n v="-1"/>
    <x v="5"/>
    <x v="2"/>
    <d v="2023-02-16T00:00:00"/>
    <x v="647"/>
    <s v="CLICC-MM"/>
    <x v="9"/>
    <x v="2"/>
    <x v="1"/>
    <s v="ITS iPad 260"/>
    <x v="0"/>
  </r>
  <r>
    <x v="22"/>
    <n v="-1"/>
    <x v="5"/>
    <x v="2"/>
    <d v="2023-02-16T00:00:00"/>
    <x v="507"/>
    <s v="HP"/>
    <x v="10"/>
    <x v="2"/>
    <x v="1"/>
    <s v="WL-SEL-08"/>
    <x v="0"/>
  </r>
  <r>
    <x v="22"/>
    <n v="-1"/>
    <x v="5"/>
    <x v="2"/>
    <d v="2023-02-16T00:00:00"/>
    <x v="567"/>
    <s v="HP"/>
    <x v="10"/>
    <x v="2"/>
    <x v="1"/>
    <s v="W-POW-13"/>
    <x v="0"/>
  </r>
  <r>
    <x v="22"/>
    <n v="5560199380006530"/>
    <x v="5"/>
    <x v="2"/>
    <d v="2023-02-02T00:00:00"/>
    <x v="776"/>
    <s v="CALC"/>
    <x v="11"/>
    <x v="0"/>
    <x v="2"/>
    <m/>
    <x v="0"/>
  </r>
  <r>
    <x v="23"/>
    <n v="-1"/>
    <x v="1"/>
    <x v="1"/>
    <d v="2023-02-03T00:00:00"/>
    <x v="782"/>
    <s v="CLICC-MM"/>
    <x v="9"/>
    <x v="2"/>
    <x v="1"/>
    <s v="ITS iPad 84"/>
    <x v="0"/>
  </r>
  <r>
    <x v="23"/>
    <n v="-1"/>
    <x v="1"/>
    <x v="1"/>
    <d v="2023-02-03T00:00:00"/>
    <x v="222"/>
    <s v="HDMIC"/>
    <x v="13"/>
    <x v="4"/>
    <x v="0"/>
    <s v="HDMC-BIO-04"/>
    <x v="0"/>
  </r>
  <r>
    <x v="23"/>
    <n v="-1"/>
    <x v="1"/>
    <x v="1"/>
    <d v="2023-02-03T00:00:00"/>
    <x v="2"/>
    <s v="HDST"/>
    <x v="0"/>
    <x v="0"/>
    <x v="1"/>
    <s v="HDS-POW-04"/>
    <x v="0"/>
  </r>
  <r>
    <x v="23"/>
    <n v="-1"/>
    <x v="1"/>
    <x v="1"/>
    <d v="2023-02-03T00:00:00"/>
    <x v="224"/>
    <s v="HPUSBC"/>
    <x v="14"/>
    <x v="1"/>
    <x v="2"/>
    <s v="HPUS-BOE-05"/>
    <x v="0"/>
  </r>
  <r>
    <x v="23"/>
    <n v="-1"/>
    <x v="1"/>
    <x v="1"/>
    <d v="2023-02-03T00:00:00"/>
    <x v="730"/>
    <s v="HPUSBC"/>
    <x v="14"/>
    <x v="1"/>
    <x v="2"/>
    <m/>
    <x v="0"/>
  </r>
  <r>
    <x v="23"/>
    <n v="-1"/>
    <x v="1"/>
    <x v="1"/>
    <d v="2023-02-03T00:00:00"/>
    <x v="623"/>
    <s v="IPHONE"/>
    <x v="1"/>
    <x v="1"/>
    <x v="2"/>
    <s v="IPH-BOE-01"/>
    <x v="0"/>
  </r>
  <r>
    <x v="23"/>
    <n v="-1"/>
    <x v="1"/>
    <x v="1"/>
    <d v="2023-02-03T00:00:00"/>
    <x v="29"/>
    <s v="IPHONE"/>
    <x v="1"/>
    <x v="1"/>
    <x v="1"/>
    <s v="IPH-POW-02"/>
    <x v="0"/>
  </r>
  <r>
    <x v="23"/>
    <n v="-1"/>
    <x v="1"/>
    <x v="1"/>
    <d v="2023-02-03T00:00:00"/>
    <x v="107"/>
    <s v="IPHONE"/>
    <x v="1"/>
    <x v="1"/>
    <x v="0"/>
    <s v="IPH-BIO-01"/>
    <x v="0"/>
  </r>
  <r>
    <x v="23"/>
    <n v="-1"/>
    <x v="1"/>
    <x v="1"/>
    <d v="2023-02-03T00:00:00"/>
    <x v="108"/>
    <s v="IPHONE"/>
    <x v="1"/>
    <x v="1"/>
    <x v="0"/>
    <s v="IPH-BIO-02"/>
    <x v="0"/>
  </r>
  <r>
    <x v="23"/>
    <n v="-1"/>
    <x v="1"/>
    <x v="1"/>
    <d v="2023-02-03T00:00:00"/>
    <x v="9"/>
    <s v="MACCHRG"/>
    <x v="3"/>
    <x v="1"/>
    <x v="1"/>
    <s v="MAGT-YRL-04"/>
    <x v="0"/>
  </r>
  <r>
    <x v="23"/>
    <n v="-1"/>
    <x v="1"/>
    <x v="1"/>
    <d v="2023-02-03T00:00:00"/>
    <x v="109"/>
    <s v="MACUSBC"/>
    <x v="4"/>
    <x v="1"/>
    <x v="1"/>
    <s v="USBC-YRL-02"/>
    <x v="0"/>
  </r>
  <r>
    <x v="23"/>
    <n v="-1"/>
    <x v="1"/>
    <x v="1"/>
    <d v="2023-02-03T00:00:00"/>
    <x v="141"/>
    <s v="MACUSBC"/>
    <x v="4"/>
    <x v="1"/>
    <x v="1"/>
    <s v="USBC-YRL-05"/>
    <x v="0"/>
  </r>
  <r>
    <x v="23"/>
    <n v="-1"/>
    <x v="1"/>
    <x v="1"/>
    <d v="2023-02-03T00:00:00"/>
    <x v="40"/>
    <s v="MACUSBC"/>
    <x v="4"/>
    <x v="1"/>
    <x v="1"/>
    <s v="USBC-POW-10"/>
    <x v="0"/>
  </r>
  <r>
    <x v="23"/>
    <n v="-1"/>
    <x v="1"/>
    <x v="1"/>
    <d v="2023-02-03T00:00:00"/>
    <x v="361"/>
    <s v="UHDMI"/>
    <x v="15"/>
    <x v="4"/>
    <x v="1"/>
    <m/>
    <x v="0"/>
  </r>
  <r>
    <x v="23"/>
    <n v="-1"/>
    <x v="1"/>
    <x v="1"/>
    <d v="2023-02-03T00:00:00"/>
    <x v="783"/>
    <s v="WALLADPT"/>
    <x v="6"/>
    <x v="1"/>
    <x v="2"/>
    <s v="ADP-BOE-02"/>
    <x v="0"/>
  </r>
  <r>
    <x v="23"/>
    <n v="-1"/>
    <x v="1"/>
    <x v="1"/>
    <d v="2023-02-03T00:00:00"/>
    <x v="14"/>
    <s v="WALLADPT"/>
    <x v="6"/>
    <x v="1"/>
    <x v="1"/>
    <s v="ADP-POW-01"/>
    <x v="0"/>
  </r>
  <r>
    <x v="23"/>
    <n v="-1"/>
    <x v="1"/>
    <x v="1"/>
    <d v="2023-02-03T00:00:00"/>
    <x v="15"/>
    <s v="WALLADPT"/>
    <x v="6"/>
    <x v="1"/>
    <x v="0"/>
    <s v="ADP-BIO-01"/>
    <x v="0"/>
  </r>
  <r>
    <x v="23"/>
    <n v="-1"/>
    <x v="1"/>
    <x v="1"/>
    <d v="2023-02-10T00:00:00"/>
    <x v="748"/>
    <s v="CBK"/>
    <x v="7"/>
    <x v="2"/>
    <x v="0"/>
    <s v="CBK-BIO-20"/>
    <x v="0"/>
  </r>
  <r>
    <x v="23"/>
    <n v="-1"/>
    <x v="1"/>
    <x v="1"/>
    <d v="2023-02-10T00:00:00"/>
    <x v="784"/>
    <s v="CBK"/>
    <x v="7"/>
    <x v="2"/>
    <x v="1"/>
    <s v="CBK-CLICC-07"/>
    <x v="0"/>
  </r>
  <r>
    <x v="23"/>
    <n v="-1"/>
    <x v="1"/>
    <x v="1"/>
    <d v="2023-02-10T00:00:00"/>
    <x v="785"/>
    <s v="CBK"/>
    <x v="7"/>
    <x v="2"/>
    <x v="4"/>
    <s v="CBK-CLICC-89"/>
    <x v="0"/>
  </r>
  <r>
    <x v="23"/>
    <n v="-1"/>
    <x v="1"/>
    <x v="1"/>
    <d v="2023-02-10T00:00:00"/>
    <x v="645"/>
    <s v="CLICC-ML"/>
    <x v="8"/>
    <x v="2"/>
    <x v="1"/>
    <s v="CLICC-ML-2097"/>
    <x v="0"/>
  </r>
  <r>
    <x v="23"/>
    <n v="-1"/>
    <x v="1"/>
    <x v="1"/>
    <d v="2023-02-10T00:00:00"/>
    <x v="332"/>
    <s v="CLICC-MM"/>
    <x v="9"/>
    <x v="2"/>
    <x v="1"/>
    <m/>
    <x v="0"/>
  </r>
  <r>
    <x v="23"/>
    <n v="-1"/>
    <x v="1"/>
    <x v="1"/>
    <d v="2023-02-10T00:00:00"/>
    <x v="467"/>
    <s v="HP"/>
    <x v="10"/>
    <x v="2"/>
    <x v="1"/>
    <s v="WL-BCR-16"/>
    <x v="0"/>
  </r>
  <r>
    <x v="23"/>
    <n v="-1"/>
    <x v="1"/>
    <x v="1"/>
    <d v="2023-02-17T00:00:00"/>
    <x v="456"/>
    <s v="CBK"/>
    <x v="7"/>
    <x v="2"/>
    <x v="2"/>
    <s v="CBK-BOE-04"/>
    <x v="0"/>
  </r>
  <r>
    <x v="23"/>
    <n v="-1"/>
    <x v="1"/>
    <x v="1"/>
    <d v="2023-02-17T00:00:00"/>
    <x v="80"/>
    <s v="CLICC-MM"/>
    <x v="9"/>
    <x v="2"/>
    <x v="1"/>
    <m/>
    <x v="0"/>
  </r>
  <r>
    <x v="23"/>
    <n v="-1"/>
    <x v="1"/>
    <x v="1"/>
    <d v="2023-02-17T00:00:00"/>
    <x v="786"/>
    <s v="FAC"/>
    <x v="9"/>
    <x v="2"/>
    <x v="1"/>
    <s v="ITS iPad 198"/>
    <x v="0"/>
  </r>
  <r>
    <x v="23"/>
    <n v="-1"/>
    <x v="1"/>
    <x v="1"/>
    <d v="2023-02-17T00:00:00"/>
    <x v="630"/>
    <s v="HP"/>
    <x v="10"/>
    <x v="2"/>
    <x v="1"/>
    <s v="WL-SEL-15"/>
    <x v="0"/>
  </r>
  <r>
    <x v="23"/>
    <n v="-1"/>
    <x v="4"/>
    <x v="3"/>
    <d v="2023-02-10T00:00:00"/>
    <x v="787"/>
    <s v="CBK"/>
    <x v="7"/>
    <x v="2"/>
    <x v="4"/>
    <s v="CYRL-04"/>
    <x v="0"/>
  </r>
  <r>
    <x v="23"/>
    <n v="-1"/>
    <x v="4"/>
    <x v="3"/>
    <d v="2023-02-10T00:00:00"/>
    <x v="784"/>
    <s v="CBK"/>
    <x v="7"/>
    <x v="2"/>
    <x v="1"/>
    <s v="CBK-CLICC-07"/>
    <x v="0"/>
  </r>
  <r>
    <x v="23"/>
    <n v="-1"/>
    <x v="4"/>
    <x v="3"/>
    <d v="2023-02-13T00:00:00"/>
    <x v="784"/>
    <s v="CBK"/>
    <x v="7"/>
    <x v="2"/>
    <x v="1"/>
    <s v="CBK-CLICC-07"/>
    <x v="0"/>
  </r>
  <r>
    <x v="23"/>
    <n v="-1"/>
    <x v="4"/>
    <x v="3"/>
    <d v="2023-02-17T00:00:00"/>
    <x v="788"/>
    <s v="CLICC-ML"/>
    <x v="8"/>
    <x v="2"/>
    <x v="1"/>
    <s v="ITS MacBook 162"/>
    <x v="0"/>
  </r>
  <r>
    <x v="23"/>
    <n v="-1"/>
    <x v="5"/>
    <x v="2"/>
    <d v="2023-02-03T00:00:00"/>
    <x v="723"/>
    <s v="ANDROID"/>
    <x v="16"/>
    <x v="1"/>
    <x v="1"/>
    <s v="AND-YRL-01"/>
    <x v="0"/>
  </r>
  <r>
    <x v="23"/>
    <n v="-1"/>
    <x v="5"/>
    <x v="2"/>
    <d v="2023-02-03T00:00:00"/>
    <x v="726"/>
    <s v="ANKER"/>
    <x v="19"/>
    <x v="1"/>
    <x v="1"/>
    <m/>
    <x v="0"/>
  </r>
  <r>
    <x v="23"/>
    <n v="-1"/>
    <x v="5"/>
    <x v="2"/>
    <d v="2023-02-03T00:00:00"/>
    <x v="591"/>
    <s v="CALC"/>
    <x v="11"/>
    <x v="0"/>
    <x v="1"/>
    <s v="CAL-POW-03"/>
    <x v="0"/>
  </r>
  <r>
    <x v="23"/>
    <n v="-1"/>
    <x v="5"/>
    <x v="2"/>
    <d v="2023-02-03T00:00:00"/>
    <x v="32"/>
    <s v="CALC"/>
    <x v="11"/>
    <x v="0"/>
    <x v="1"/>
    <s v="CAL-POW-06"/>
    <x v="0"/>
  </r>
  <r>
    <x v="23"/>
    <n v="-1"/>
    <x v="5"/>
    <x v="2"/>
    <d v="2023-02-03T00:00:00"/>
    <x v="753"/>
    <s v="CALC"/>
    <x v="11"/>
    <x v="0"/>
    <x v="2"/>
    <m/>
    <x v="0"/>
  </r>
  <r>
    <x v="23"/>
    <n v="-1"/>
    <x v="5"/>
    <x v="2"/>
    <d v="2023-02-03T00:00:00"/>
    <x v="754"/>
    <s v="HDMIC"/>
    <x v="13"/>
    <x v="4"/>
    <x v="1"/>
    <s v="HDMC-YRL-05"/>
    <x v="0"/>
  </r>
  <r>
    <x v="23"/>
    <n v="-1"/>
    <x v="5"/>
    <x v="2"/>
    <d v="2023-02-03T00:00:00"/>
    <x v="2"/>
    <s v="HDST"/>
    <x v="0"/>
    <x v="0"/>
    <x v="1"/>
    <s v="HDS-POW-04"/>
    <x v="0"/>
  </r>
  <r>
    <x v="23"/>
    <n v="-1"/>
    <x v="5"/>
    <x v="2"/>
    <d v="2023-02-03T00:00:00"/>
    <x v="223"/>
    <s v="HDST"/>
    <x v="0"/>
    <x v="0"/>
    <x v="1"/>
    <m/>
    <x v="0"/>
  </r>
  <r>
    <x v="23"/>
    <n v="-1"/>
    <x v="5"/>
    <x v="2"/>
    <d v="2023-02-03T00:00:00"/>
    <x v="130"/>
    <s v="HPUSBC"/>
    <x v="14"/>
    <x v="1"/>
    <x v="2"/>
    <m/>
    <x v="0"/>
  </r>
  <r>
    <x v="23"/>
    <n v="-1"/>
    <x v="5"/>
    <x v="2"/>
    <d v="2023-02-03T00:00:00"/>
    <x v="789"/>
    <s v="HPUSBC"/>
    <x v="14"/>
    <x v="1"/>
    <x v="2"/>
    <m/>
    <x v="0"/>
  </r>
  <r>
    <x v="23"/>
    <n v="-1"/>
    <x v="5"/>
    <x v="2"/>
    <d v="2023-02-03T00:00:00"/>
    <x v="730"/>
    <s v="HPUSBC"/>
    <x v="14"/>
    <x v="1"/>
    <x v="2"/>
    <m/>
    <x v="0"/>
  </r>
  <r>
    <x v="23"/>
    <n v="-1"/>
    <x v="5"/>
    <x v="2"/>
    <d v="2023-02-03T00:00:00"/>
    <x v="360"/>
    <s v="HPUSBC"/>
    <x v="14"/>
    <x v="1"/>
    <x v="2"/>
    <m/>
    <x v="0"/>
  </r>
  <r>
    <x v="23"/>
    <n v="-1"/>
    <x v="5"/>
    <x v="2"/>
    <d v="2023-02-03T00:00:00"/>
    <x v="757"/>
    <s v="IPHONE"/>
    <x v="1"/>
    <x v="1"/>
    <x v="3"/>
    <s v="IPH-MUS-01"/>
    <x v="0"/>
  </r>
  <r>
    <x v="23"/>
    <n v="-1"/>
    <x v="5"/>
    <x v="2"/>
    <d v="2023-02-03T00:00:00"/>
    <x v="526"/>
    <s v="IPHONE"/>
    <x v="1"/>
    <x v="1"/>
    <x v="3"/>
    <m/>
    <x v="0"/>
  </r>
  <r>
    <x v="23"/>
    <n v="-1"/>
    <x v="5"/>
    <x v="2"/>
    <d v="2023-02-03T00:00:00"/>
    <x v="35"/>
    <s v="IPHONE"/>
    <x v="1"/>
    <x v="1"/>
    <x v="1"/>
    <s v="IPH-YRL-10"/>
    <x v="0"/>
  </r>
  <r>
    <x v="23"/>
    <n v="-1"/>
    <x v="5"/>
    <x v="2"/>
    <d v="2023-02-03T00:00:00"/>
    <x v="29"/>
    <s v="IPHONE"/>
    <x v="1"/>
    <x v="1"/>
    <x v="1"/>
    <s v="IPH-POW-02"/>
    <x v="0"/>
  </r>
  <r>
    <x v="23"/>
    <n v="-1"/>
    <x v="5"/>
    <x v="2"/>
    <d v="2023-02-03T00:00:00"/>
    <x v="7"/>
    <s v="IPHONE"/>
    <x v="1"/>
    <x v="1"/>
    <x v="0"/>
    <s v="IPH-BIO-04"/>
    <x v="0"/>
  </r>
  <r>
    <x v="23"/>
    <n v="-1"/>
    <x v="5"/>
    <x v="2"/>
    <d v="2023-02-03T00:00:00"/>
    <x v="38"/>
    <s v="MACCHRG"/>
    <x v="3"/>
    <x v="1"/>
    <x v="1"/>
    <s v="MAGT-POW-03"/>
    <x v="0"/>
  </r>
  <r>
    <x v="23"/>
    <n v="-1"/>
    <x v="5"/>
    <x v="2"/>
    <d v="2023-02-03T00:00:00"/>
    <x v="303"/>
    <s v="MACUSBC"/>
    <x v="4"/>
    <x v="1"/>
    <x v="1"/>
    <s v="USBC-YRL-01"/>
    <x v="0"/>
  </r>
  <r>
    <x v="23"/>
    <n v="-1"/>
    <x v="5"/>
    <x v="2"/>
    <d v="2023-02-03T00:00:00"/>
    <x v="109"/>
    <s v="MACUSBC"/>
    <x v="4"/>
    <x v="1"/>
    <x v="1"/>
    <s v="USBC-YRL-02"/>
    <x v="0"/>
  </r>
  <r>
    <x v="23"/>
    <n v="-1"/>
    <x v="5"/>
    <x v="2"/>
    <d v="2023-02-03T00:00:00"/>
    <x v="141"/>
    <s v="MACUSBC"/>
    <x v="4"/>
    <x v="1"/>
    <x v="1"/>
    <s v="USBC-YRL-05"/>
    <x v="0"/>
  </r>
  <r>
    <x v="23"/>
    <n v="-1"/>
    <x v="5"/>
    <x v="2"/>
    <d v="2023-02-03T00:00:00"/>
    <x v="110"/>
    <s v="MACUSBC"/>
    <x v="4"/>
    <x v="1"/>
    <x v="1"/>
    <s v="USBC-POW-03"/>
    <x v="0"/>
  </r>
  <r>
    <x v="23"/>
    <n v="-1"/>
    <x v="5"/>
    <x v="2"/>
    <d v="2023-02-03T00:00:00"/>
    <x v="11"/>
    <s v="MACUSBC"/>
    <x v="4"/>
    <x v="1"/>
    <x v="1"/>
    <s v="USBC-POW-07"/>
    <x v="0"/>
  </r>
  <r>
    <x v="23"/>
    <n v="-1"/>
    <x v="5"/>
    <x v="2"/>
    <d v="2023-02-03T00:00:00"/>
    <x v="12"/>
    <s v="MACUSBC"/>
    <x v="4"/>
    <x v="1"/>
    <x v="1"/>
    <s v="USBC-POW-08"/>
    <x v="0"/>
  </r>
  <r>
    <x v="23"/>
    <n v="-1"/>
    <x v="5"/>
    <x v="2"/>
    <d v="2023-02-03T00:00:00"/>
    <x v="40"/>
    <s v="MACUSBC"/>
    <x v="4"/>
    <x v="1"/>
    <x v="1"/>
    <s v="USBC-POW-10"/>
    <x v="0"/>
  </r>
  <r>
    <x v="23"/>
    <n v="-1"/>
    <x v="5"/>
    <x v="2"/>
    <d v="2023-02-03T00:00:00"/>
    <x v="445"/>
    <s v="OMNI"/>
    <x v="5"/>
    <x v="1"/>
    <x v="2"/>
    <s v="OMN-BOE-01"/>
    <x v="0"/>
  </r>
  <r>
    <x v="23"/>
    <n v="-1"/>
    <x v="5"/>
    <x v="2"/>
    <d v="2023-02-03T00:00:00"/>
    <x v="437"/>
    <s v="OMNI"/>
    <x v="5"/>
    <x v="1"/>
    <x v="3"/>
    <s v="OMN-MUS-04"/>
    <x v="0"/>
  </r>
  <r>
    <x v="23"/>
    <n v="-1"/>
    <x v="5"/>
    <x v="2"/>
    <d v="2023-02-03T00:00:00"/>
    <x v="446"/>
    <s v="OMNI"/>
    <x v="5"/>
    <x v="1"/>
    <x v="3"/>
    <s v="OMN-MUS-08"/>
    <x v="0"/>
  </r>
  <r>
    <x v="23"/>
    <n v="-1"/>
    <x v="5"/>
    <x v="2"/>
    <d v="2023-02-03T00:00:00"/>
    <x v="14"/>
    <s v="WALLADPT"/>
    <x v="6"/>
    <x v="1"/>
    <x v="1"/>
    <s v="ADP-POW-01"/>
    <x v="0"/>
  </r>
  <r>
    <x v="23"/>
    <n v="-1"/>
    <x v="5"/>
    <x v="2"/>
    <d v="2023-02-03T00:00:00"/>
    <x v="773"/>
    <s v="WALLADPT"/>
    <x v="6"/>
    <x v="1"/>
    <x v="0"/>
    <s v="ADP-BIO-07"/>
    <x v="0"/>
  </r>
  <r>
    <x v="23"/>
    <n v="-1"/>
    <x v="5"/>
    <x v="2"/>
    <d v="2023-02-03T00:00:00"/>
    <x v="452"/>
    <s v="WALLADPT"/>
    <x v="6"/>
    <x v="1"/>
    <x v="1"/>
    <m/>
    <x v="0"/>
  </r>
  <r>
    <x v="23"/>
    <n v="-1"/>
    <x v="5"/>
    <x v="2"/>
    <d v="2023-02-03T00:00:00"/>
    <x v="252"/>
    <s v="WALLADPT"/>
    <x v="6"/>
    <x v="1"/>
    <x v="1"/>
    <m/>
    <x v="0"/>
  </r>
  <r>
    <x v="23"/>
    <n v="-1"/>
    <x v="5"/>
    <x v="2"/>
    <d v="2023-02-03T00:00:00"/>
    <x v="43"/>
    <s v="WALLADPT"/>
    <x v="6"/>
    <x v="1"/>
    <x v="1"/>
    <m/>
    <x v="0"/>
  </r>
  <r>
    <x v="23"/>
    <n v="-1"/>
    <x v="5"/>
    <x v="2"/>
    <d v="2023-02-10T00:00:00"/>
    <x v="560"/>
    <s v="CBK"/>
    <x v="7"/>
    <x v="2"/>
    <x v="1"/>
    <s v="CYRL-19"/>
    <x v="0"/>
  </r>
  <r>
    <x v="23"/>
    <n v="-1"/>
    <x v="5"/>
    <x v="2"/>
    <d v="2023-02-10T00:00:00"/>
    <x v="790"/>
    <s v="CBK"/>
    <x v="7"/>
    <x v="2"/>
    <x v="4"/>
    <s v="CL-BOE-04"/>
    <x v="0"/>
  </r>
  <r>
    <x v="23"/>
    <n v="-1"/>
    <x v="5"/>
    <x v="2"/>
    <d v="2023-02-10T00:00:00"/>
    <x v="19"/>
    <s v="CBK"/>
    <x v="7"/>
    <x v="2"/>
    <x v="0"/>
    <s v="CBK-BIO-18"/>
    <x v="0"/>
  </r>
  <r>
    <x v="23"/>
    <n v="-1"/>
    <x v="5"/>
    <x v="2"/>
    <d v="2023-02-10T00:00:00"/>
    <x v="791"/>
    <s v="CBK"/>
    <x v="7"/>
    <x v="2"/>
    <x v="0"/>
    <s v="CBK-GEO-08"/>
    <x v="0"/>
  </r>
  <r>
    <x v="23"/>
    <n v="-1"/>
    <x v="5"/>
    <x v="2"/>
    <d v="2023-02-10T00:00:00"/>
    <x v="791"/>
    <s v="CBK"/>
    <x v="7"/>
    <x v="2"/>
    <x v="5"/>
    <s v="CBK-GEO-08"/>
    <x v="0"/>
  </r>
  <r>
    <x v="23"/>
    <n v="-1"/>
    <x v="5"/>
    <x v="2"/>
    <d v="2023-02-10T00:00:00"/>
    <x v="792"/>
    <s v="CBK"/>
    <x v="7"/>
    <x v="2"/>
    <x v="4"/>
    <s v="CBK-CLICC-48"/>
    <x v="0"/>
  </r>
  <r>
    <x v="23"/>
    <n v="-1"/>
    <x v="5"/>
    <x v="2"/>
    <d v="2023-02-10T00:00:00"/>
    <x v="144"/>
    <s v="CBK"/>
    <x v="7"/>
    <x v="2"/>
    <x v="1"/>
    <s v="CBK-CLICC-71"/>
    <x v="0"/>
  </r>
  <r>
    <x v="23"/>
    <n v="-1"/>
    <x v="5"/>
    <x v="2"/>
    <d v="2023-02-10T00:00:00"/>
    <x v="258"/>
    <s v="CBK"/>
    <x v="7"/>
    <x v="2"/>
    <x v="1"/>
    <s v="CBK-CLICC-163"/>
    <x v="0"/>
  </r>
  <r>
    <x v="23"/>
    <n v="-1"/>
    <x v="5"/>
    <x v="2"/>
    <d v="2023-02-10T00:00:00"/>
    <x v="436"/>
    <s v="CLICC-ML"/>
    <x v="8"/>
    <x v="2"/>
    <x v="1"/>
    <s v="ITS MacBook 143"/>
    <x v="0"/>
  </r>
  <r>
    <x v="23"/>
    <n v="-1"/>
    <x v="5"/>
    <x v="2"/>
    <d v="2023-02-10T00:00:00"/>
    <x v="793"/>
    <s v="CLICC-ML"/>
    <x v="8"/>
    <x v="2"/>
    <x v="1"/>
    <s v="ITS MacBook 53"/>
    <x v="0"/>
  </r>
  <r>
    <x v="23"/>
    <n v="-1"/>
    <x v="5"/>
    <x v="2"/>
    <d v="2023-02-10T00:00:00"/>
    <x v="794"/>
    <s v="CLICC-ML"/>
    <x v="8"/>
    <x v="2"/>
    <x v="1"/>
    <s v="ITS MacBook 150"/>
    <x v="0"/>
  </r>
  <r>
    <x v="23"/>
    <n v="-1"/>
    <x v="5"/>
    <x v="2"/>
    <d v="2023-02-10T00:00:00"/>
    <x v="795"/>
    <s v="HP"/>
    <x v="10"/>
    <x v="2"/>
    <x v="1"/>
    <s v="WL-PC2-10"/>
    <x v="0"/>
  </r>
  <r>
    <x v="23"/>
    <n v="-1"/>
    <x v="5"/>
    <x v="2"/>
    <d v="2023-02-16T00:00:00"/>
    <x v="148"/>
    <s v="CLICC-ML"/>
    <x v="8"/>
    <x v="2"/>
    <x v="1"/>
    <s v="ITS MacBook 46"/>
    <x v="0"/>
  </r>
  <r>
    <x v="23"/>
    <n v="-1"/>
    <x v="5"/>
    <x v="2"/>
    <d v="2023-02-16T00:00:00"/>
    <x v="231"/>
    <s v="CLICC-ML"/>
    <x v="8"/>
    <x v="2"/>
    <x v="1"/>
    <s v="CLICC-ML-2083"/>
    <x v="0"/>
  </r>
  <r>
    <x v="23"/>
    <n v="-1"/>
    <x v="5"/>
    <x v="2"/>
    <d v="2023-02-16T00:00:00"/>
    <x v="472"/>
    <s v="HP"/>
    <x v="10"/>
    <x v="2"/>
    <x v="1"/>
    <s v="WL-LTL-05"/>
    <x v="0"/>
  </r>
  <r>
    <x v="23"/>
    <n v="-1"/>
    <x v="5"/>
    <x v="2"/>
    <d v="2023-02-17T00:00:00"/>
    <x v="233"/>
    <s v="CLICC-MM"/>
    <x v="9"/>
    <x v="2"/>
    <x v="1"/>
    <m/>
    <x v="0"/>
  </r>
  <r>
    <x v="23"/>
    <n v="-1"/>
    <x v="5"/>
    <x v="2"/>
    <d v="2023-02-17T00:00:00"/>
    <x v="598"/>
    <s v="CLICC-MM"/>
    <x v="9"/>
    <x v="2"/>
    <x v="1"/>
    <m/>
    <x v="0"/>
  </r>
  <r>
    <x v="23"/>
    <n v="-1"/>
    <x v="5"/>
    <x v="2"/>
    <d v="2023-03-24T00:00:00"/>
    <x v="460"/>
    <s v="HP"/>
    <x v="10"/>
    <x v="2"/>
    <x v="1"/>
    <s v="WL-SEL-12"/>
    <x v="0"/>
  </r>
  <r>
    <x v="23"/>
    <n v="5559200110006530"/>
    <x v="5"/>
    <x v="2"/>
    <d v="2023-02-10T00:00:00"/>
    <x v="119"/>
    <s v="HP"/>
    <x v="10"/>
    <x v="2"/>
    <x v="1"/>
    <s v="WL-YRL-07"/>
    <x v="0"/>
  </r>
  <r>
    <x v="24"/>
    <n v="-1"/>
    <x v="1"/>
    <x v="1"/>
    <d v="2023-02-18T00:00:00"/>
    <x v="168"/>
    <s v="HP"/>
    <x v="10"/>
    <x v="2"/>
    <x v="1"/>
    <s v="WL-YRL-12"/>
    <x v="0"/>
  </r>
  <r>
    <x v="24"/>
    <n v="-1"/>
    <x v="5"/>
    <x v="2"/>
    <d v="2023-02-04T00:00:00"/>
    <x v="796"/>
    <s v="ANKER"/>
    <x v="19"/>
    <x v="1"/>
    <x v="1"/>
    <m/>
    <x v="0"/>
  </r>
  <r>
    <x v="25"/>
    <n v="-1"/>
    <x v="1"/>
    <x v="1"/>
    <d v="2023-02-05T00:00:00"/>
    <x v="374"/>
    <s v="IPHONE"/>
    <x v="1"/>
    <x v="1"/>
    <x v="4"/>
    <s v="IPH-LOC-04"/>
    <x v="0"/>
  </r>
  <r>
    <x v="25"/>
    <n v="-1"/>
    <x v="5"/>
    <x v="2"/>
    <d v="2023-02-05T00:00:00"/>
    <x v="32"/>
    <s v="CALC"/>
    <x v="11"/>
    <x v="0"/>
    <x v="1"/>
    <s v="CAL-POW-06"/>
    <x v="0"/>
  </r>
  <r>
    <x v="25"/>
    <n v="-1"/>
    <x v="5"/>
    <x v="2"/>
    <d v="2023-02-05T00:00:00"/>
    <x v="446"/>
    <s v="OMNI"/>
    <x v="5"/>
    <x v="1"/>
    <x v="3"/>
    <s v="OMN-MUS-08"/>
    <x v="0"/>
  </r>
  <r>
    <x v="25"/>
    <n v="-1"/>
    <x v="5"/>
    <x v="2"/>
    <d v="2023-02-05T00:00:00"/>
    <x v="361"/>
    <s v="UHDMI"/>
    <x v="15"/>
    <x v="4"/>
    <x v="1"/>
    <m/>
    <x v="0"/>
  </r>
  <r>
    <x v="25"/>
    <n v="9398438730006530"/>
    <x v="5"/>
    <x v="2"/>
    <d v="2023-02-12T00:00:00"/>
    <x v="117"/>
    <s v="CBK"/>
    <x v="7"/>
    <x v="2"/>
    <x v="4"/>
    <s v="CBK-CLICC-152"/>
    <x v="0"/>
  </r>
  <r>
    <x v="26"/>
    <n v="-1"/>
    <x v="0"/>
    <x v="0"/>
    <d v="2023-02-13T00:00:00"/>
    <x v="797"/>
    <s v="CLICC-ML"/>
    <x v="8"/>
    <x v="2"/>
    <x v="1"/>
    <s v="CLICC-ML-2012"/>
    <x v="0"/>
  </r>
  <r>
    <x v="26"/>
    <n v="-1"/>
    <x v="1"/>
    <x v="1"/>
    <d v="2023-02-06T00:00:00"/>
    <x v="557"/>
    <s v="CALC"/>
    <x v="11"/>
    <x v="0"/>
    <x v="1"/>
    <m/>
    <x v="0"/>
  </r>
  <r>
    <x v="26"/>
    <n v="-1"/>
    <x v="1"/>
    <x v="1"/>
    <d v="2023-02-06T00:00:00"/>
    <x v="360"/>
    <s v="HPUSBC"/>
    <x v="14"/>
    <x v="1"/>
    <x v="2"/>
    <m/>
    <x v="0"/>
  </r>
  <r>
    <x v="26"/>
    <n v="-1"/>
    <x v="1"/>
    <x v="1"/>
    <d v="2023-02-06T00:00:00"/>
    <x v="105"/>
    <s v="HPUSBC"/>
    <x v="14"/>
    <x v="1"/>
    <x v="2"/>
    <m/>
    <x v="0"/>
  </r>
  <r>
    <x v="26"/>
    <n v="-1"/>
    <x v="1"/>
    <x v="1"/>
    <d v="2023-02-06T00:00:00"/>
    <x v="664"/>
    <s v="IPHONE"/>
    <x v="1"/>
    <x v="1"/>
    <x v="2"/>
    <s v="IPH-BOE-02"/>
    <x v="0"/>
  </r>
  <r>
    <x v="26"/>
    <n v="-1"/>
    <x v="1"/>
    <x v="1"/>
    <d v="2023-02-06T00:00:00"/>
    <x v="798"/>
    <s v="IPHONE"/>
    <x v="1"/>
    <x v="1"/>
    <x v="1"/>
    <s v="IPH-YRL-03"/>
    <x v="0"/>
  </r>
  <r>
    <x v="26"/>
    <n v="-1"/>
    <x v="1"/>
    <x v="1"/>
    <d v="2023-02-06T00:00:00"/>
    <x v="442"/>
    <s v="IPHONE"/>
    <x v="1"/>
    <x v="1"/>
    <x v="1"/>
    <s v="IPH-YRL-13"/>
    <x v="0"/>
  </r>
  <r>
    <x v="26"/>
    <n v="-1"/>
    <x v="1"/>
    <x v="1"/>
    <d v="2023-02-06T00:00:00"/>
    <x v="239"/>
    <s v="IPHONE"/>
    <x v="1"/>
    <x v="1"/>
    <x v="1"/>
    <s v="IPH-POW-08"/>
    <x v="0"/>
  </r>
  <r>
    <x v="26"/>
    <n v="-1"/>
    <x v="1"/>
    <x v="1"/>
    <d v="2023-02-06T00:00:00"/>
    <x v="6"/>
    <s v="IPHONE"/>
    <x v="1"/>
    <x v="1"/>
    <x v="1"/>
    <s v="IPH-POW-10"/>
    <x v="0"/>
  </r>
  <r>
    <x v="26"/>
    <n v="-1"/>
    <x v="1"/>
    <x v="1"/>
    <d v="2023-02-06T00:00:00"/>
    <x v="107"/>
    <s v="IPHONE"/>
    <x v="1"/>
    <x v="1"/>
    <x v="0"/>
    <s v="IPH-BIO-01"/>
    <x v="0"/>
  </r>
  <r>
    <x v="26"/>
    <n v="-1"/>
    <x v="1"/>
    <x v="1"/>
    <d v="2023-02-06T00:00:00"/>
    <x v="109"/>
    <s v="MACUSBC"/>
    <x v="4"/>
    <x v="1"/>
    <x v="1"/>
    <s v="USBC-YRL-02"/>
    <x v="0"/>
  </r>
  <r>
    <x v="26"/>
    <n v="-1"/>
    <x v="1"/>
    <x v="1"/>
    <d v="2023-02-06T00:00:00"/>
    <x v="110"/>
    <s v="MACUSBC"/>
    <x v="4"/>
    <x v="1"/>
    <x v="1"/>
    <s v="USBC-POW-03"/>
    <x v="0"/>
  </r>
  <r>
    <x v="26"/>
    <n v="-1"/>
    <x v="1"/>
    <x v="1"/>
    <d v="2023-02-06T00:00:00"/>
    <x v="761"/>
    <s v="OMNI"/>
    <x v="5"/>
    <x v="1"/>
    <x v="2"/>
    <s v="OMN-BOE-10"/>
    <x v="0"/>
  </r>
  <r>
    <x v="26"/>
    <n v="-1"/>
    <x v="1"/>
    <x v="1"/>
    <d v="2023-02-06T00:00:00"/>
    <x v="113"/>
    <s v="WALLADPT"/>
    <x v="6"/>
    <x v="1"/>
    <x v="2"/>
    <s v="ADP-BOE-01"/>
    <x v="0"/>
  </r>
  <r>
    <x v="26"/>
    <n v="-1"/>
    <x v="1"/>
    <x v="1"/>
    <d v="2023-02-06T00:00:00"/>
    <x v="783"/>
    <s v="WALLADPT"/>
    <x v="6"/>
    <x v="1"/>
    <x v="2"/>
    <s v="ADP-BOE-02"/>
    <x v="0"/>
  </r>
  <r>
    <x v="26"/>
    <n v="-1"/>
    <x v="1"/>
    <x v="1"/>
    <d v="2023-02-06T00:00:00"/>
    <x v="626"/>
    <s v="WALLADPT"/>
    <x v="6"/>
    <x v="1"/>
    <x v="2"/>
    <s v="ADP-BOE-05"/>
    <x v="0"/>
  </r>
  <r>
    <x v="26"/>
    <n v="-1"/>
    <x v="1"/>
    <x v="1"/>
    <d v="2023-02-06T00:00:00"/>
    <x v="14"/>
    <s v="WALLADPT"/>
    <x v="6"/>
    <x v="1"/>
    <x v="1"/>
    <s v="ADP-POW-01"/>
    <x v="0"/>
  </r>
  <r>
    <x v="26"/>
    <n v="-1"/>
    <x v="1"/>
    <x v="1"/>
    <d v="2023-02-06T00:00:00"/>
    <x v="773"/>
    <s v="WALLADPT"/>
    <x v="6"/>
    <x v="1"/>
    <x v="0"/>
    <s v="ADP-BIO-07"/>
    <x v="0"/>
  </r>
  <r>
    <x v="26"/>
    <n v="-1"/>
    <x v="1"/>
    <x v="1"/>
    <d v="2023-02-06T00:00:00"/>
    <x v="139"/>
    <s v="WALLADPT"/>
    <x v="6"/>
    <x v="1"/>
    <x v="1"/>
    <m/>
    <x v="0"/>
  </r>
  <r>
    <x v="26"/>
    <n v="-1"/>
    <x v="1"/>
    <x v="1"/>
    <d v="2023-02-06T00:00:00"/>
    <x v="530"/>
    <s v="WALLADPT"/>
    <x v="6"/>
    <x v="1"/>
    <x v="1"/>
    <m/>
    <x v="0"/>
  </r>
  <r>
    <x v="26"/>
    <n v="-1"/>
    <x v="1"/>
    <x v="1"/>
    <d v="2023-02-06T00:00:00"/>
    <x v="252"/>
    <s v="WALLADPT"/>
    <x v="6"/>
    <x v="1"/>
    <x v="1"/>
    <m/>
    <x v="0"/>
  </r>
  <r>
    <x v="26"/>
    <n v="-1"/>
    <x v="1"/>
    <x v="1"/>
    <d v="2023-02-13T00:00:00"/>
    <x v="747"/>
    <s v="CBK"/>
    <x v="7"/>
    <x v="2"/>
    <x v="0"/>
    <s v="CBK-BIO-13"/>
    <x v="0"/>
  </r>
  <r>
    <x v="26"/>
    <n v="-1"/>
    <x v="1"/>
    <x v="1"/>
    <d v="2023-02-13T00:00:00"/>
    <x v="748"/>
    <s v="CBK"/>
    <x v="7"/>
    <x v="2"/>
    <x v="0"/>
    <s v="CBK-BIO-20"/>
    <x v="0"/>
  </r>
  <r>
    <x v="26"/>
    <n v="-1"/>
    <x v="1"/>
    <x v="1"/>
    <d v="2023-02-13T00:00:00"/>
    <x v="359"/>
    <s v="CBK"/>
    <x v="7"/>
    <x v="2"/>
    <x v="2"/>
    <s v="CBK-BOE-05"/>
    <x v="0"/>
  </r>
  <r>
    <x v="26"/>
    <n v="-1"/>
    <x v="1"/>
    <x v="1"/>
    <d v="2023-02-13T00:00:00"/>
    <x v="799"/>
    <s v="CBK"/>
    <x v="7"/>
    <x v="2"/>
    <x v="0"/>
    <s v="CBK-GEO-01"/>
    <x v="0"/>
  </r>
  <r>
    <x v="26"/>
    <n v="-1"/>
    <x v="1"/>
    <x v="1"/>
    <d v="2023-02-13T00:00:00"/>
    <x v="25"/>
    <s v="CBK"/>
    <x v="7"/>
    <x v="2"/>
    <x v="1"/>
    <s v="CBK-CLICC-158"/>
    <x v="0"/>
  </r>
  <r>
    <x v="26"/>
    <n v="-1"/>
    <x v="1"/>
    <x v="1"/>
    <d v="2023-02-13T00:00:00"/>
    <x v="227"/>
    <s v="CLICC-MM"/>
    <x v="9"/>
    <x v="2"/>
    <x v="1"/>
    <m/>
    <x v="0"/>
  </r>
  <r>
    <x v="26"/>
    <n v="-1"/>
    <x v="1"/>
    <x v="1"/>
    <d v="2023-02-13T00:00:00"/>
    <x v="334"/>
    <s v="FAC"/>
    <x v="9"/>
    <x v="2"/>
    <x v="1"/>
    <s v="ITS iPad 199"/>
    <x v="0"/>
  </r>
  <r>
    <x v="26"/>
    <n v="-1"/>
    <x v="1"/>
    <x v="1"/>
    <d v="2023-02-18T00:00:00"/>
    <x v="645"/>
    <s v="CLICC-ML"/>
    <x v="8"/>
    <x v="2"/>
    <x v="1"/>
    <s v="CLICC-ML-2097"/>
    <x v="0"/>
  </r>
  <r>
    <x v="26"/>
    <n v="-1"/>
    <x v="1"/>
    <x v="1"/>
    <d v="2023-02-20T00:00:00"/>
    <x v="463"/>
    <s v="CLICC-ML"/>
    <x v="8"/>
    <x v="2"/>
    <x v="1"/>
    <s v="ITS MacBook 50"/>
    <x v="0"/>
  </r>
  <r>
    <x v="26"/>
    <n v="-1"/>
    <x v="1"/>
    <x v="1"/>
    <d v="2023-02-20T00:00:00"/>
    <x v="470"/>
    <s v="CLICC-MM"/>
    <x v="9"/>
    <x v="2"/>
    <x v="1"/>
    <m/>
    <x v="0"/>
  </r>
  <r>
    <x v="26"/>
    <n v="-1"/>
    <x v="1"/>
    <x v="1"/>
    <d v="2023-02-20T00:00:00"/>
    <x v="800"/>
    <s v="HP"/>
    <x v="10"/>
    <x v="2"/>
    <x v="1"/>
    <s v="WL-PC2-06"/>
    <x v="0"/>
  </r>
  <r>
    <x v="26"/>
    <n v="-1"/>
    <x v="2"/>
    <x v="1"/>
    <d v="2023-02-06T00:00:00"/>
    <x v="437"/>
    <s v="OMNI"/>
    <x v="5"/>
    <x v="1"/>
    <x v="7"/>
    <s v="OMN-MUS-04"/>
    <x v="0"/>
  </r>
  <r>
    <x v="26"/>
    <n v="-1"/>
    <x v="4"/>
    <x v="3"/>
    <d v="2023-02-13T00:00:00"/>
    <x v="801"/>
    <s v="CBK"/>
    <x v="7"/>
    <x v="2"/>
    <x v="1"/>
    <s v="CART-04"/>
    <x v="0"/>
  </r>
  <r>
    <x v="26"/>
    <n v="-1"/>
    <x v="5"/>
    <x v="2"/>
    <d v="2023-02-06T00:00:00"/>
    <x v="494"/>
    <s v="BOEIPHONE"/>
    <x v="1"/>
    <x v="1"/>
    <x v="2"/>
    <s v="BOE-IPHONE-04"/>
    <x v="0"/>
  </r>
  <r>
    <x v="26"/>
    <n v="-1"/>
    <x v="5"/>
    <x v="2"/>
    <d v="2023-02-06T00:00:00"/>
    <x v="556"/>
    <s v="CALC"/>
    <x v="11"/>
    <x v="0"/>
    <x v="1"/>
    <s v="CAL-POW-04"/>
    <x v="0"/>
  </r>
  <r>
    <x v="26"/>
    <n v="-1"/>
    <x v="5"/>
    <x v="2"/>
    <d v="2023-02-06T00:00:00"/>
    <x v="557"/>
    <s v="CALC"/>
    <x v="11"/>
    <x v="0"/>
    <x v="1"/>
    <m/>
    <x v="0"/>
  </r>
  <r>
    <x v="26"/>
    <n v="-1"/>
    <x v="5"/>
    <x v="2"/>
    <d v="2023-02-06T00:00:00"/>
    <x v="753"/>
    <s v="CALC"/>
    <x v="11"/>
    <x v="0"/>
    <x v="2"/>
    <m/>
    <x v="0"/>
  </r>
  <r>
    <x v="26"/>
    <n v="-1"/>
    <x v="5"/>
    <x v="2"/>
    <d v="2023-02-06T00:00:00"/>
    <x v="728"/>
    <s v="HDMIC"/>
    <x v="13"/>
    <x v="4"/>
    <x v="1"/>
    <s v="HDMC-YRL-04"/>
    <x v="0"/>
  </r>
  <r>
    <x v="26"/>
    <n v="-1"/>
    <x v="5"/>
    <x v="2"/>
    <d v="2023-02-06T00:00:00"/>
    <x v="754"/>
    <s v="HDMIC"/>
    <x v="13"/>
    <x v="4"/>
    <x v="1"/>
    <s v="HDMC-YRL-05"/>
    <x v="0"/>
  </r>
  <r>
    <x v="26"/>
    <n v="-1"/>
    <x v="5"/>
    <x v="2"/>
    <d v="2023-02-06T00:00:00"/>
    <x v="439"/>
    <s v="HDST"/>
    <x v="0"/>
    <x v="0"/>
    <x v="2"/>
    <s v="HDS-BOE-03"/>
    <x v="0"/>
  </r>
  <r>
    <x v="26"/>
    <n v="-1"/>
    <x v="5"/>
    <x v="2"/>
    <d v="2023-02-06T00:00:00"/>
    <x v="224"/>
    <s v="HPUSBC"/>
    <x v="14"/>
    <x v="1"/>
    <x v="2"/>
    <s v="HPUS-BOE-05"/>
    <x v="0"/>
  </r>
  <r>
    <x v="26"/>
    <n v="-1"/>
    <x v="5"/>
    <x v="2"/>
    <d v="2023-02-06T00:00:00"/>
    <x v="789"/>
    <s v="HPUSBC"/>
    <x v="14"/>
    <x v="1"/>
    <x v="2"/>
    <m/>
    <x v="0"/>
  </r>
  <r>
    <x v="26"/>
    <n v="-1"/>
    <x v="5"/>
    <x v="2"/>
    <d v="2023-02-06T00:00:00"/>
    <x v="495"/>
    <s v="IPHONE"/>
    <x v="1"/>
    <x v="1"/>
    <x v="3"/>
    <s v="IPH-MUS-02"/>
    <x v="0"/>
  </r>
  <r>
    <x v="26"/>
    <n v="-1"/>
    <x v="5"/>
    <x v="2"/>
    <d v="2023-02-06T00:00:00"/>
    <x v="304"/>
    <s v="IPHONE"/>
    <x v="1"/>
    <x v="1"/>
    <x v="2"/>
    <s v="IPH-BOE-04"/>
    <x v="0"/>
  </r>
  <r>
    <x v="26"/>
    <n v="-1"/>
    <x v="5"/>
    <x v="2"/>
    <d v="2023-02-06T00:00:00"/>
    <x v="106"/>
    <s v="IPHONE"/>
    <x v="1"/>
    <x v="1"/>
    <x v="2"/>
    <s v="IPH-BOE-05"/>
    <x v="0"/>
  </r>
  <r>
    <x v="26"/>
    <n v="-1"/>
    <x v="5"/>
    <x v="2"/>
    <d v="2023-02-06T00:00:00"/>
    <x v="5"/>
    <s v="IPHONE"/>
    <x v="1"/>
    <x v="1"/>
    <x v="1"/>
    <s v="IPH-YRL-01"/>
    <x v="0"/>
  </r>
  <r>
    <x v="26"/>
    <n v="-1"/>
    <x v="5"/>
    <x v="2"/>
    <d v="2023-02-06T00:00:00"/>
    <x v="798"/>
    <s v="IPHONE"/>
    <x v="1"/>
    <x v="1"/>
    <x v="1"/>
    <s v="IPH-YRL-03"/>
    <x v="0"/>
  </r>
  <r>
    <x v="26"/>
    <n v="-1"/>
    <x v="5"/>
    <x v="2"/>
    <d v="2023-02-06T00:00:00"/>
    <x v="132"/>
    <s v="IPHONE"/>
    <x v="1"/>
    <x v="1"/>
    <x v="1"/>
    <s v="IPH-YRL-07"/>
    <x v="0"/>
  </r>
  <r>
    <x v="26"/>
    <n v="-1"/>
    <x v="5"/>
    <x v="2"/>
    <d v="2023-02-06T00:00:00"/>
    <x v="238"/>
    <s v="IPHONE"/>
    <x v="1"/>
    <x v="1"/>
    <x v="1"/>
    <s v="IPH-YRL-08"/>
    <x v="0"/>
  </r>
  <r>
    <x v="26"/>
    <n v="-1"/>
    <x v="5"/>
    <x v="2"/>
    <d v="2023-02-06T00:00:00"/>
    <x v="700"/>
    <s v="IPHONE"/>
    <x v="1"/>
    <x v="1"/>
    <x v="1"/>
    <s v="IPH-YRL-09"/>
    <x v="0"/>
  </r>
  <r>
    <x v="26"/>
    <n v="-1"/>
    <x v="5"/>
    <x v="2"/>
    <d v="2023-02-06T00:00:00"/>
    <x v="35"/>
    <s v="IPHONE"/>
    <x v="1"/>
    <x v="1"/>
    <x v="1"/>
    <s v="IPH-YRL-10"/>
    <x v="0"/>
  </r>
  <r>
    <x v="26"/>
    <n v="-1"/>
    <x v="5"/>
    <x v="2"/>
    <d v="2023-02-06T00:00:00"/>
    <x v="442"/>
    <s v="IPHONE"/>
    <x v="1"/>
    <x v="1"/>
    <x v="1"/>
    <s v="IPH-YRL-13"/>
    <x v="0"/>
  </r>
  <r>
    <x v="26"/>
    <n v="-1"/>
    <x v="5"/>
    <x v="2"/>
    <d v="2023-02-06T00:00:00"/>
    <x v="29"/>
    <s v="IPHONE"/>
    <x v="1"/>
    <x v="1"/>
    <x v="1"/>
    <s v="IPH-POW-02"/>
    <x v="0"/>
  </r>
  <r>
    <x v="26"/>
    <n v="-1"/>
    <x v="5"/>
    <x v="2"/>
    <d v="2023-02-06T00:00:00"/>
    <x v="36"/>
    <s v="IPHONE"/>
    <x v="1"/>
    <x v="1"/>
    <x v="1"/>
    <s v="IPH-POW-04"/>
    <x v="0"/>
  </r>
  <r>
    <x v="26"/>
    <n v="-1"/>
    <x v="5"/>
    <x v="2"/>
    <d v="2023-02-06T00:00:00"/>
    <x v="239"/>
    <s v="IPHONE"/>
    <x v="1"/>
    <x v="1"/>
    <x v="1"/>
    <s v="IPH-POW-08"/>
    <x v="0"/>
  </r>
  <r>
    <x v="26"/>
    <n v="-1"/>
    <x v="5"/>
    <x v="2"/>
    <d v="2023-02-06T00:00:00"/>
    <x v="6"/>
    <s v="IPHONE"/>
    <x v="1"/>
    <x v="1"/>
    <x v="1"/>
    <s v="IPH-POW-10"/>
    <x v="0"/>
  </r>
  <r>
    <x v="26"/>
    <n v="-1"/>
    <x v="5"/>
    <x v="2"/>
    <d v="2023-02-06T00:00:00"/>
    <x v="7"/>
    <s v="IPHONE"/>
    <x v="1"/>
    <x v="1"/>
    <x v="0"/>
    <s v="IPH-BIO-04"/>
    <x v="0"/>
  </r>
  <r>
    <x v="26"/>
    <n v="-1"/>
    <x v="5"/>
    <x v="2"/>
    <d v="2023-02-06T00:00:00"/>
    <x v="306"/>
    <s v="MACCHRG"/>
    <x v="3"/>
    <x v="1"/>
    <x v="2"/>
    <s v="MAGT-BOE-05"/>
    <x v="0"/>
  </r>
  <r>
    <x v="26"/>
    <n v="-1"/>
    <x v="5"/>
    <x v="2"/>
    <d v="2023-02-06T00:00:00"/>
    <x v="9"/>
    <s v="MACCHRG"/>
    <x v="3"/>
    <x v="1"/>
    <x v="1"/>
    <s v="MAGT-YRL-04"/>
    <x v="0"/>
  </r>
  <r>
    <x v="26"/>
    <n v="-1"/>
    <x v="5"/>
    <x v="2"/>
    <d v="2023-02-06T00:00:00"/>
    <x v="109"/>
    <s v="MACUSBC"/>
    <x v="4"/>
    <x v="1"/>
    <x v="1"/>
    <s v="USBC-YRL-02"/>
    <x v="0"/>
  </r>
  <r>
    <x v="26"/>
    <n v="-1"/>
    <x v="5"/>
    <x v="2"/>
    <d v="2023-02-06T00:00:00"/>
    <x v="244"/>
    <s v="MACUSBC"/>
    <x v="4"/>
    <x v="1"/>
    <x v="1"/>
    <s v="USBC-YRL-04"/>
    <x v="0"/>
  </r>
  <r>
    <x v="26"/>
    <n v="-1"/>
    <x v="5"/>
    <x v="2"/>
    <d v="2023-02-06T00:00:00"/>
    <x v="39"/>
    <s v="MACUSBC"/>
    <x v="4"/>
    <x v="1"/>
    <x v="1"/>
    <s v="USBC-POW-02"/>
    <x v="0"/>
  </r>
  <r>
    <x v="26"/>
    <n v="-1"/>
    <x v="5"/>
    <x v="2"/>
    <d v="2023-02-06T00:00:00"/>
    <x v="110"/>
    <s v="MACUSBC"/>
    <x v="4"/>
    <x v="1"/>
    <x v="1"/>
    <s v="USBC-POW-03"/>
    <x v="0"/>
  </r>
  <r>
    <x v="26"/>
    <n v="-1"/>
    <x v="5"/>
    <x v="2"/>
    <d v="2023-02-06T00:00:00"/>
    <x v="444"/>
    <s v="MACUSBC"/>
    <x v="4"/>
    <x v="1"/>
    <x v="1"/>
    <s v="USBC-POW-06"/>
    <x v="0"/>
  </r>
  <r>
    <x v="26"/>
    <n v="-1"/>
    <x v="5"/>
    <x v="2"/>
    <d v="2023-02-06T00:00:00"/>
    <x v="11"/>
    <s v="MACUSBC"/>
    <x v="4"/>
    <x v="1"/>
    <x v="1"/>
    <s v="USBC-POW-07"/>
    <x v="0"/>
  </r>
  <r>
    <x v="26"/>
    <n v="-1"/>
    <x v="5"/>
    <x v="2"/>
    <d v="2023-02-06T00:00:00"/>
    <x v="12"/>
    <s v="MACUSBC"/>
    <x v="4"/>
    <x v="1"/>
    <x v="1"/>
    <s v="USBC-POW-08"/>
    <x v="0"/>
  </r>
  <r>
    <x v="26"/>
    <n v="-1"/>
    <x v="5"/>
    <x v="2"/>
    <d v="2023-02-06T00:00:00"/>
    <x v="40"/>
    <s v="MACUSBC"/>
    <x v="4"/>
    <x v="1"/>
    <x v="1"/>
    <s v="USBC-POW-10"/>
    <x v="0"/>
  </r>
  <r>
    <x v="26"/>
    <n v="-1"/>
    <x v="5"/>
    <x v="2"/>
    <d v="2023-02-06T00:00:00"/>
    <x v="437"/>
    <s v="OMNI"/>
    <x v="5"/>
    <x v="1"/>
    <x v="3"/>
    <s v="OMN-MUS-04"/>
    <x v="0"/>
  </r>
  <r>
    <x v="26"/>
    <n v="-1"/>
    <x v="5"/>
    <x v="2"/>
    <d v="2023-02-06T00:00:00"/>
    <x v="429"/>
    <s v="UVGA"/>
    <x v="18"/>
    <x v="4"/>
    <x v="1"/>
    <m/>
    <x v="0"/>
  </r>
  <r>
    <x v="26"/>
    <n v="-1"/>
    <x v="5"/>
    <x v="2"/>
    <d v="2023-02-06T00:00:00"/>
    <x v="777"/>
    <s v="WALLADPT"/>
    <x v="6"/>
    <x v="1"/>
    <x v="2"/>
    <s v="ADP-BOE-04"/>
    <x v="0"/>
  </r>
  <r>
    <x v="26"/>
    <n v="-1"/>
    <x v="5"/>
    <x v="2"/>
    <d v="2023-02-06T00:00:00"/>
    <x v="626"/>
    <s v="WALLADPT"/>
    <x v="6"/>
    <x v="1"/>
    <x v="2"/>
    <s v="ADP-BOE-05"/>
    <x v="0"/>
  </r>
  <r>
    <x v="26"/>
    <n v="-1"/>
    <x v="5"/>
    <x v="2"/>
    <d v="2023-02-06T00:00:00"/>
    <x v="309"/>
    <s v="WALLADPT"/>
    <x v="6"/>
    <x v="1"/>
    <x v="2"/>
    <s v="ADP-BOE-07"/>
    <x v="0"/>
  </r>
  <r>
    <x v="26"/>
    <n v="-1"/>
    <x v="5"/>
    <x v="2"/>
    <d v="2023-02-06T00:00:00"/>
    <x v="15"/>
    <s v="WALLADPT"/>
    <x v="6"/>
    <x v="1"/>
    <x v="0"/>
    <s v="ADP-BIO-01"/>
    <x v="0"/>
  </r>
  <r>
    <x v="26"/>
    <n v="-1"/>
    <x v="5"/>
    <x v="2"/>
    <d v="2023-02-06T00:00:00"/>
    <x v="745"/>
    <s v="WALLADPT"/>
    <x v="6"/>
    <x v="1"/>
    <x v="1"/>
    <s v="ADP-YRL-01"/>
    <x v="0"/>
  </r>
  <r>
    <x v="26"/>
    <n v="-1"/>
    <x v="5"/>
    <x v="2"/>
    <d v="2023-02-06T00:00:00"/>
    <x v="706"/>
    <s v="WALLADPT"/>
    <x v="6"/>
    <x v="1"/>
    <x v="1"/>
    <s v="ADP-YRL-02"/>
    <x v="0"/>
  </r>
  <r>
    <x v="26"/>
    <n v="-1"/>
    <x v="5"/>
    <x v="2"/>
    <d v="2023-02-06T00:00:00"/>
    <x v="450"/>
    <s v="WALLADPT"/>
    <x v="6"/>
    <x v="1"/>
    <x v="1"/>
    <m/>
    <x v="0"/>
  </r>
  <r>
    <x v="26"/>
    <n v="-1"/>
    <x v="5"/>
    <x v="2"/>
    <d v="2023-02-06T00:00:00"/>
    <x v="139"/>
    <s v="WALLADPT"/>
    <x v="6"/>
    <x v="1"/>
    <x v="1"/>
    <m/>
    <x v="0"/>
  </r>
  <r>
    <x v="26"/>
    <n v="-1"/>
    <x v="5"/>
    <x v="2"/>
    <d v="2023-02-06T00:00:00"/>
    <x v="250"/>
    <s v="WALLADPT"/>
    <x v="6"/>
    <x v="1"/>
    <x v="1"/>
    <m/>
    <x v="0"/>
  </r>
  <r>
    <x v="26"/>
    <n v="-1"/>
    <x v="5"/>
    <x v="2"/>
    <d v="2023-02-06T00:00:00"/>
    <x v="252"/>
    <s v="WALLADPT"/>
    <x v="6"/>
    <x v="1"/>
    <x v="1"/>
    <m/>
    <x v="0"/>
  </r>
  <r>
    <x v="26"/>
    <n v="-1"/>
    <x v="5"/>
    <x v="2"/>
    <d v="2023-02-06T00:00:00"/>
    <x v="746"/>
    <s v="WALLADPT"/>
    <x v="6"/>
    <x v="1"/>
    <x v="1"/>
    <m/>
    <x v="0"/>
  </r>
  <r>
    <x v="26"/>
    <n v="-1"/>
    <x v="5"/>
    <x v="2"/>
    <d v="2023-02-06T00:00:00"/>
    <x v="30"/>
    <s v="WALLADPT"/>
    <x v="6"/>
    <x v="1"/>
    <x v="1"/>
    <m/>
    <x v="0"/>
  </r>
  <r>
    <x v="26"/>
    <n v="-1"/>
    <x v="5"/>
    <x v="2"/>
    <d v="2023-02-06T00:00:00"/>
    <x v="43"/>
    <s v="WALLADPT"/>
    <x v="6"/>
    <x v="1"/>
    <x v="1"/>
    <m/>
    <x v="0"/>
  </r>
  <r>
    <x v="26"/>
    <n v="-1"/>
    <x v="5"/>
    <x v="2"/>
    <d v="2023-02-06T00:00:00"/>
    <x v="140"/>
    <s v="WALLADPT"/>
    <x v="6"/>
    <x v="1"/>
    <x v="1"/>
    <m/>
    <x v="0"/>
  </r>
  <r>
    <x v="26"/>
    <n v="-1"/>
    <x v="5"/>
    <x v="2"/>
    <d v="2023-02-13T00:00:00"/>
    <x v="531"/>
    <s v="CBK"/>
    <x v="7"/>
    <x v="2"/>
    <x v="4"/>
    <s v="CPOW-01"/>
    <x v="0"/>
  </r>
  <r>
    <x v="26"/>
    <n v="-1"/>
    <x v="5"/>
    <x v="2"/>
    <d v="2023-02-13T00:00:00"/>
    <x v="362"/>
    <s v="CBK"/>
    <x v="7"/>
    <x v="2"/>
    <x v="0"/>
    <s v="CBK-BIO-03"/>
    <x v="0"/>
  </r>
  <r>
    <x v="26"/>
    <n v="-1"/>
    <x v="5"/>
    <x v="2"/>
    <d v="2023-02-13T00:00:00"/>
    <x v="747"/>
    <s v="CBK"/>
    <x v="7"/>
    <x v="2"/>
    <x v="0"/>
    <s v="CBK-BIO-13"/>
    <x v="0"/>
  </r>
  <r>
    <x v="26"/>
    <n v="-1"/>
    <x v="5"/>
    <x v="2"/>
    <d v="2023-02-13T00:00:00"/>
    <x v="383"/>
    <s v="CBK"/>
    <x v="7"/>
    <x v="2"/>
    <x v="1"/>
    <s v="CBK-CLICC-118"/>
    <x v="0"/>
  </r>
  <r>
    <x v="26"/>
    <n v="-1"/>
    <x v="5"/>
    <x v="2"/>
    <d v="2023-02-13T00:00:00"/>
    <x v="802"/>
    <s v="CLICC-ML"/>
    <x v="8"/>
    <x v="2"/>
    <x v="1"/>
    <s v="ITS MacBook 171"/>
    <x v="0"/>
  </r>
  <r>
    <x v="26"/>
    <n v="-1"/>
    <x v="5"/>
    <x v="2"/>
    <d v="2023-02-13T00:00:00"/>
    <x v="74"/>
    <s v="CLICC-ML"/>
    <x v="8"/>
    <x v="2"/>
    <x v="1"/>
    <s v="ITS MacBook 68"/>
    <x v="0"/>
  </r>
  <r>
    <x v="26"/>
    <n v="-1"/>
    <x v="5"/>
    <x v="2"/>
    <d v="2023-02-13T00:00:00"/>
    <x v="803"/>
    <s v="CLICC-ML"/>
    <x v="8"/>
    <x v="2"/>
    <x v="1"/>
    <s v="CLICC-ML-2003"/>
    <x v="0"/>
  </r>
  <r>
    <x v="26"/>
    <n v="-1"/>
    <x v="5"/>
    <x v="2"/>
    <d v="2023-02-13T00:00:00"/>
    <x v="365"/>
    <s v="CLICC-MM"/>
    <x v="9"/>
    <x v="2"/>
    <x v="1"/>
    <m/>
    <x v="0"/>
  </r>
  <r>
    <x v="26"/>
    <n v="-1"/>
    <x v="5"/>
    <x v="2"/>
    <d v="2023-02-13T00:00:00"/>
    <x v="81"/>
    <s v="HP"/>
    <x v="10"/>
    <x v="2"/>
    <x v="1"/>
    <s v="WL-BIO-05"/>
    <x v="0"/>
  </r>
  <r>
    <x v="26"/>
    <n v="-1"/>
    <x v="5"/>
    <x v="2"/>
    <d v="2023-02-13T00:00:00"/>
    <x v="82"/>
    <s v="HP"/>
    <x v="10"/>
    <x v="2"/>
    <x v="1"/>
    <s v="WL-BIO-06"/>
    <x v="0"/>
  </r>
  <r>
    <x v="26"/>
    <n v="-1"/>
    <x v="5"/>
    <x v="2"/>
    <d v="2023-02-13T00:00:00"/>
    <x v="327"/>
    <s v="HP"/>
    <x v="10"/>
    <x v="2"/>
    <x v="1"/>
    <s v="WL-RC2-04"/>
    <x v="0"/>
  </r>
  <r>
    <x v="26"/>
    <n v="-1"/>
    <x v="5"/>
    <x v="2"/>
    <d v="2023-02-13T00:00:00"/>
    <x v="489"/>
    <s v="HP"/>
    <x v="10"/>
    <x v="2"/>
    <x v="1"/>
    <s v="WL-PC2-11"/>
    <x v="0"/>
  </r>
  <r>
    <x v="26"/>
    <n v="-1"/>
    <x v="5"/>
    <x v="2"/>
    <d v="2023-02-13T00:00:00"/>
    <x v="68"/>
    <s v="HP"/>
    <x v="10"/>
    <x v="2"/>
    <x v="1"/>
    <s v="WL-PC2-19"/>
    <x v="0"/>
  </r>
  <r>
    <x v="26"/>
    <n v="-1"/>
    <x v="5"/>
    <x v="2"/>
    <d v="2023-02-13T00:00:00"/>
    <x v="464"/>
    <s v="HP"/>
    <x v="10"/>
    <x v="2"/>
    <x v="1"/>
    <s v="WL-LAB-08"/>
    <x v="0"/>
  </r>
  <r>
    <x v="26"/>
    <n v="-1"/>
    <x v="5"/>
    <x v="2"/>
    <d v="2023-02-17T00:00:00"/>
    <x v="72"/>
    <s v="CBK"/>
    <x v="7"/>
    <x v="2"/>
    <x v="4"/>
    <s v="CBK-CLICC-13"/>
    <x v="0"/>
  </r>
  <r>
    <x v="26"/>
    <n v="-1"/>
    <x v="5"/>
    <x v="2"/>
    <d v="2023-02-18T00:00:00"/>
    <x v="167"/>
    <s v="HP"/>
    <x v="10"/>
    <x v="2"/>
    <x v="1"/>
    <s v="WL-GEO-02"/>
    <x v="0"/>
  </r>
  <r>
    <x v="26"/>
    <n v="-1"/>
    <x v="5"/>
    <x v="2"/>
    <d v="2023-02-19T00:00:00"/>
    <x v="159"/>
    <s v="CLICC-ML"/>
    <x v="8"/>
    <x v="2"/>
    <x v="1"/>
    <s v="ITS MacBook 64"/>
    <x v="0"/>
  </r>
  <r>
    <x v="26"/>
    <n v="-1"/>
    <x v="5"/>
    <x v="2"/>
    <d v="2023-02-19T00:00:00"/>
    <x v="153"/>
    <s v="CLICC-MM"/>
    <x v="9"/>
    <x v="2"/>
    <x v="1"/>
    <s v="ITS iPad 101"/>
    <x v="0"/>
  </r>
  <r>
    <x v="26"/>
    <n v="-1"/>
    <x v="5"/>
    <x v="2"/>
    <d v="2023-02-19T00:00:00"/>
    <x v="473"/>
    <s v="CLICC-MM"/>
    <x v="9"/>
    <x v="2"/>
    <x v="1"/>
    <m/>
    <x v="0"/>
  </r>
  <r>
    <x v="26"/>
    <n v="-1"/>
    <x v="5"/>
    <x v="2"/>
    <d v="2023-02-19T00:00:00"/>
    <x v="301"/>
    <s v="CLICC-MM"/>
    <x v="9"/>
    <x v="2"/>
    <x v="1"/>
    <m/>
    <x v="0"/>
  </r>
  <r>
    <x v="26"/>
    <n v="-1"/>
    <x v="5"/>
    <x v="2"/>
    <d v="2023-02-20T00:00:00"/>
    <x v="615"/>
    <s v="CBK"/>
    <x v="7"/>
    <x v="2"/>
    <x v="1"/>
    <s v="CL-GEO-04"/>
    <x v="0"/>
  </r>
  <r>
    <x v="26"/>
    <n v="-1"/>
    <x v="5"/>
    <x v="2"/>
    <d v="2023-02-20T00:00:00"/>
    <x v="506"/>
    <s v="CBK"/>
    <x v="7"/>
    <x v="2"/>
    <x v="1"/>
    <s v="CBK-CLICC-164"/>
    <x v="0"/>
  </r>
  <r>
    <x v="26"/>
    <n v="-1"/>
    <x v="5"/>
    <x v="2"/>
    <d v="2023-02-20T00:00:00"/>
    <x v="75"/>
    <s v="CLICC-ML"/>
    <x v="8"/>
    <x v="2"/>
    <x v="1"/>
    <s v="ITS MacBook 139"/>
    <x v="0"/>
  </r>
  <r>
    <x v="26"/>
    <n v="-1"/>
    <x v="5"/>
    <x v="2"/>
    <d v="2023-02-20T00:00:00"/>
    <x v="328"/>
    <s v="CLICC-ML"/>
    <x v="8"/>
    <x v="2"/>
    <x v="1"/>
    <s v="ITS MacBook 32"/>
    <x v="0"/>
  </r>
  <r>
    <x v="26"/>
    <n v="-1"/>
    <x v="5"/>
    <x v="2"/>
    <d v="2023-02-20T00:00:00"/>
    <x v="564"/>
    <s v="CLICC-ML"/>
    <x v="8"/>
    <x v="2"/>
    <x v="1"/>
    <s v="CLICC-ML-2088"/>
    <x v="0"/>
  </r>
  <r>
    <x v="26"/>
    <n v="-1"/>
    <x v="5"/>
    <x v="2"/>
    <d v="2023-02-20T00:00:00"/>
    <x v="300"/>
    <s v="CLICC-MM"/>
    <x v="9"/>
    <x v="2"/>
    <x v="1"/>
    <n v="2022"/>
    <x v="0"/>
  </r>
  <r>
    <x v="26"/>
    <n v="-1"/>
    <x v="5"/>
    <x v="2"/>
    <d v="2023-02-20T00:00:00"/>
    <x v="493"/>
    <s v="HP"/>
    <x v="10"/>
    <x v="2"/>
    <x v="1"/>
    <s v="WL-BIO-07"/>
    <x v="0"/>
  </r>
  <r>
    <x v="26"/>
    <n v="-1"/>
    <x v="5"/>
    <x v="2"/>
    <d v="2023-02-20T00:00:00"/>
    <x v="23"/>
    <s v="HP"/>
    <x v="10"/>
    <x v="2"/>
    <x v="1"/>
    <s v="WL-POW-09"/>
    <x v="0"/>
  </r>
  <r>
    <x v="26"/>
    <n v="-1"/>
    <x v="5"/>
    <x v="2"/>
    <d v="2023-02-24T00:00:00"/>
    <x v="602"/>
    <s v="CBK"/>
    <x v="7"/>
    <x v="2"/>
    <x v="1"/>
    <s v="CBIO-10"/>
    <x v="0"/>
  </r>
  <r>
    <x v="26"/>
    <n v="8916373690006530"/>
    <x v="5"/>
    <x v="2"/>
    <d v="2023-02-13T00:00:00"/>
    <x v="302"/>
    <s v="HP"/>
    <x v="10"/>
    <x v="2"/>
    <x v="1"/>
    <s v="WL-RC2-08"/>
    <x v="0"/>
  </r>
  <r>
    <x v="27"/>
    <n v="-1"/>
    <x v="0"/>
    <x v="0"/>
    <d v="2023-02-07T00:00:00"/>
    <x v="804"/>
    <s v="HDST"/>
    <x v="0"/>
    <x v="0"/>
    <x v="0"/>
    <s v="HDS-BIO-08"/>
    <x v="0"/>
  </r>
  <r>
    <x v="27"/>
    <n v="-1"/>
    <x v="0"/>
    <x v="0"/>
    <d v="2023-02-07T00:00:00"/>
    <x v="243"/>
    <s v="MACUSBC"/>
    <x v="4"/>
    <x v="1"/>
    <x v="1"/>
    <s v="USBC-YRL-03"/>
    <x v="0"/>
  </r>
  <r>
    <x v="27"/>
    <n v="-1"/>
    <x v="0"/>
    <x v="0"/>
    <d v="2023-02-08T00:00:00"/>
    <x v="428"/>
    <s v="MACCHRG"/>
    <x v="3"/>
    <x v="1"/>
    <x v="0"/>
    <s v="MAGT-BIO-06"/>
    <x v="0"/>
  </r>
  <r>
    <x v="27"/>
    <n v="-1"/>
    <x v="0"/>
    <x v="0"/>
    <d v="2023-02-14T00:00:00"/>
    <x v="721"/>
    <s v="CBK"/>
    <x v="7"/>
    <x v="2"/>
    <x v="0"/>
    <s v="CBK-BIO-02"/>
    <x v="0"/>
  </r>
  <r>
    <x v="27"/>
    <n v="-1"/>
    <x v="0"/>
    <x v="0"/>
    <d v="2023-02-14T00:00:00"/>
    <x v="694"/>
    <s v="CBK"/>
    <x v="7"/>
    <x v="2"/>
    <x v="0"/>
    <s v="CBK-BIO-17"/>
    <x v="0"/>
  </r>
  <r>
    <x v="27"/>
    <n v="-1"/>
    <x v="1"/>
    <x v="1"/>
    <d v="2023-02-07T00:00:00"/>
    <x v="805"/>
    <s v="IPHONE"/>
    <x v="1"/>
    <x v="1"/>
    <x v="3"/>
    <s v="IPH-MUS-07"/>
    <x v="0"/>
  </r>
  <r>
    <x v="27"/>
    <n v="-1"/>
    <x v="1"/>
    <x v="1"/>
    <d v="2023-02-07T00:00:00"/>
    <x v="664"/>
    <s v="IPHONE"/>
    <x v="1"/>
    <x v="1"/>
    <x v="2"/>
    <s v="IPH-BOE-02"/>
    <x v="0"/>
  </r>
  <r>
    <x v="27"/>
    <n v="-1"/>
    <x v="1"/>
    <x v="1"/>
    <d v="2023-02-07T00:00:00"/>
    <x v="106"/>
    <s v="IPHONE"/>
    <x v="1"/>
    <x v="1"/>
    <x v="2"/>
    <s v="IPH-BOE-05"/>
    <x v="0"/>
  </r>
  <r>
    <x v="27"/>
    <n v="-1"/>
    <x v="1"/>
    <x v="1"/>
    <d v="2023-02-07T00:00:00"/>
    <x v="305"/>
    <s v="IPHONE"/>
    <x v="1"/>
    <x v="1"/>
    <x v="2"/>
    <s v="IPH-BOE-06"/>
    <x v="0"/>
  </r>
  <r>
    <x v="27"/>
    <n v="-1"/>
    <x v="1"/>
    <x v="1"/>
    <d v="2023-02-07T00:00:00"/>
    <x v="798"/>
    <s v="IPHONE"/>
    <x v="1"/>
    <x v="1"/>
    <x v="1"/>
    <s v="IPH-YRL-03"/>
    <x v="0"/>
  </r>
  <r>
    <x v="27"/>
    <n v="-1"/>
    <x v="1"/>
    <x v="1"/>
    <d v="2023-02-07T00:00:00"/>
    <x v="806"/>
    <s v="IPHONE"/>
    <x v="1"/>
    <x v="1"/>
    <x v="1"/>
    <m/>
    <x v="0"/>
  </r>
  <r>
    <x v="27"/>
    <n v="-1"/>
    <x v="1"/>
    <x v="1"/>
    <d v="2023-02-07T00:00:00"/>
    <x v="239"/>
    <s v="IPHONE"/>
    <x v="1"/>
    <x v="1"/>
    <x v="1"/>
    <s v="IPH-POW-08"/>
    <x v="0"/>
  </r>
  <r>
    <x v="27"/>
    <n v="-1"/>
    <x v="1"/>
    <x v="1"/>
    <d v="2023-02-07T00:00:00"/>
    <x v="6"/>
    <s v="IPHONE"/>
    <x v="1"/>
    <x v="1"/>
    <x v="1"/>
    <s v="IPH-POW-10"/>
    <x v="0"/>
  </r>
  <r>
    <x v="27"/>
    <n v="-1"/>
    <x v="1"/>
    <x v="1"/>
    <d v="2023-02-07T00:00:00"/>
    <x v="107"/>
    <s v="IPHONE"/>
    <x v="1"/>
    <x v="1"/>
    <x v="0"/>
    <s v="IPH-BIO-01"/>
    <x v="0"/>
  </r>
  <r>
    <x v="27"/>
    <n v="-1"/>
    <x v="1"/>
    <x v="1"/>
    <d v="2023-02-07T00:00:00"/>
    <x v="7"/>
    <s v="IPHONE"/>
    <x v="1"/>
    <x v="1"/>
    <x v="0"/>
    <s v="IPH-BIO-04"/>
    <x v="0"/>
  </r>
  <r>
    <x v="27"/>
    <n v="-1"/>
    <x v="1"/>
    <x v="1"/>
    <d v="2023-02-07T00:00:00"/>
    <x v="244"/>
    <s v="MACUSBC"/>
    <x v="4"/>
    <x v="1"/>
    <x v="1"/>
    <s v="USBC-YRL-04"/>
    <x v="0"/>
  </r>
  <r>
    <x v="27"/>
    <n v="-1"/>
    <x v="1"/>
    <x v="1"/>
    <d v="2023-02-07T00:00:00"/>
    <x v="141"/>
    <s v="MACUSBC"/>
    <x v="4"/>
    <x v="1"/>
    <x v="1"/>
    <s v="USBC-YRL-05"/>
    <x v="0"/>
  </r>
  <r>
    <x v="27"/>
    <n v="-1"/>
    <x v="1"/>
    <x v="1"/>
    <d v="2023-02-07T00:00:00"/>
    <x v="444"/>
    <s v="MACUSBC"/>
    <x v="4"/>
    <x v="1"/>
    <x v="1"/>
    <s v="USBC-POW-06"/>
    <x v="0"/>
  </r>
  <r>
    <x v="27"/>
    <n v="-1"/>
    <x v="1"/>
    <x v="1"/>
    <d v="2023-02-07T00:00:00"/>
    <x v="375"/>
    <s v="OMNI"/>
    <x v="5"/>
    <x v="1"/>
    <x v="3"/>
    <s v="OMN-MUS-06"/>
    <x v="0"/>
  </r>
  <r>
    <x v="27"/>
    <n v="-1"/>
    <x v="1"/>
    <x v="1"/>
    <d v="2023-02-07T00:00:00"/>
    <x v="113"/>
    <s v="WALLADPT"/>
    <x v="6"/>
    <x v="1"/>
    <x v="2"/>
    <s v="ADP-BOE-01"/>
    <x v="0"/>
  </r>
  <r>
    <x v="27"/>
    <n v="-1"/>
    <x v="1"/>
    <x v="1"/>
    <d v="2023-02-07T00:00:00"/>
    <x v="777"/>
    <s v="WALLADPT"/>
    <x v="6"/>
    <x v="1"/>
    <x v="2"/>
    <s v="ADP-BOE-04"/>
    <x v="0"/>
  </r>
  <r>
    <x v="27"/>
    <n v="-1"/>
    <x v="1"/>
    <x v="1"/>
    <d v="2023-02-07T00:00:00"/>
    <x v="309"/>
    <s v="WALLADPT"/>
    <x v="6"/>
    <x v="1"/>
    <x v="2"/>
    <s v="ADP-BOE-07"/>
    <x v="0"/>
  </r>
  <r>
    <x v="27"/>
    <n v="-1"/>
    <x v="1"/>
    <x v="1"/>
    <d v="2023-02-07T00:00:00"/>
    <x v="483"/>
    <s v="WALLADPT"/>
    <x v="6"/>
    <x v="1"/>
    <x v="0"/>
    <s v="ADP-BIO-06"/>
    <x v="0"/>
  </r>
  <r>
    <x v="27"/>
    <n v="-1"/>
    <x v="1"/>
    <x v="1"/>
    <d v="2023-02-07T00:00:00"/>
    <x v="773"/>
    <s v="WALLADPT"/>
    <x v="6"/>
    <x v="1"/>
    <x v="0"/>
    <s v="ADP-BIO-07"/>
    <x v="0"/>
  </r>
  <r>
    <x v="27"/>
    <n v="-1"/>
    <x v="1"/>
    <x v="1"/>
    <d v="2023-02-07T00:00:00"/>
    <x v="252"/>
    <s v="WALLADPT"/>
    <x v="6"/>
    <x v="1"/>
    <x v="1"/>
    <m/>
    <x v="0"/>
  </r>
  <r>
    <x v="27"/>
    <n v="-1"/>
    <x v="1"/>
    <x v="1"/>
    <d v="2023-02-07T00:00:00"/>
    <x v="764"/>
    <s v="WALLADPT"/>
    <x v="6"/>
    <x v="1"/>
    <x v="1"/>
    <m/>
    <x v="0"/>
  </r>
  <r>
    <x v="27"/>
    <n v="-1"/>
    <x v="1"/>
    <x v="1"/>
    <d v="2023-02-07T00:00:00"/>
    <x v="30"/>
    <s v="WALLADPT"/>
    <x v="6"/>
    <x v="1"/>
    <x v="1"/>
    <m/>
    <x v="0"/>
  </r>
  <r>
    <x v="27"/>
    <n v="-1"/>
    <x v="1"/>
    <x v="1"/>
    <d v="2023-02-07T00:00:00"/>
    <x v="42"/>
    <s v="WALLADPT"/>
    <x v="6"/>
    <x v="1"/>
    <x v="1"/>
    <m/>
    <x v="0"/>
  </r>
  <r>
    <x v="27"/>
    <n v="-1"/>
    <x v="1"/>
    <x v="1"/>
    <d v="2023-02-14T00:00:00"/>
    <x v="18"/>
    <s v="CBK"/>
    <x v="7"/>
    <x v="2"/>
    <x v="0"/>
    <s v="CBK-BIO-15"/>
    <x v="0"/>
  </r>
  <r>
    <x v="27"/>
    <n v="-1"/>
    <x v="1"/>
    <x v="1"/>
    <d v="2023-02-14T00:00:00"/>
    <x v="807"/>
    <s v="CBK"/>
    <x v="7"/>
    <x v="2"/>
    <x v="4"/>
    <s v="CBK-CLICC-02"/>
    <x v="0"/>
  </r>
  <r>
    <x v="27"/>
    <n v="-1"/>
    <x v="1"/>
    <x v="1"/>
    <d v="2023-02-14T00:00:00"/>
    <x v="580"/>
    <s v="CBK"/>
    <x v="7"/>
    <x v="2"/>
    <x v="4"/>
    <s v="CBK-CLICC-54"/>
    <x v="0"/>
  </r>
  <r>
    <x v="27"/>
    <n v="-1"/>
    <x v="1"/>
    <x v="1"/>
    <d v="2023-02-14T00:00:00"/>
    <x v="267"/>
    <s v="CLICC-ML"/>
    <x v="8"/>
    <x v="2"/>
    <x v="1"/>
    <s v="ITS MacBook 61"/>
    <x v="0"/>
  </r>
  <r>
    <x v="27"/>
    <n v="-1"/>
    <x v="1"/>
    <x v="1"/>
    <d v="2023-02-14T00:00:00"/>
    <x v="808"/>
    <s v="CLICC-ML"/>
    <x v="8"/>
    <x v="2"/>
    <x v="1"/>
    <s v="ITS MacBook 11"/>
    <x v="0"/>
  </r>
  <r>
    <x v="27"/>
    <n v="-1"/>
    <x v="1"/>
    <x v="1"/>
    <d v="2023-02-14T00:00:00"/>
    <x v="644"/>
    <s v="CLICC-ML"/>
    <x v="8"/>
    <x v="2"/>
    <x v="1"/>
    <s v="CLICC-ML-2004"/>
    <x v="0"/>
  </r>
  <r>
    <x v="27"/>
    <n v="-1"/>
    <x v="1"/>
    <x v="1"/>
    <d v="2023-02-14T00:00:00"/>
    <x v="388"/>
    <s v="CLICC-ML"/>
    <x v="8"/>
    <x v="2"/>
    <x v="1"/>
    <s v="CLICC-ML-2034"/>
    <x v="0"/>
  </r>
  <r>
    <x v="27"/>
    <n v="-1"/>
    <x v="1"/>
    <x v="1"/>
    <d v="2023-02-14T00:00:00"/>
    <x v="261"/>
    <s v="CLICC-MM"/>
    <x v="9"/>
    <x v="2"/>
    <x v="1"/>
    <s v="ITS iPad 184"/>
    <x v="0"/>
  </r>
  <r>
    <x v="27"/>
    <n v="-1"/>
    <x v="1"/>
    <x v="1"/>
    <d v="2023-02-14T00:00:00"/>
    <x v="54"/>
    <s v="CLICC-MM"/>
    <x v="9"/>
    <x v="2"/>
    <x v="1"/>
    <s v="ITS iPad 143"/>
    <x v="0"/>
  </r>
  <r>
    <x v="27"/>
    <n v="-1"/>
    <x v="1"/>
    <x v="1"/>
    <d v="2023-02-21T00:00:00"/>
    <x v="314"/>
    <s v="CLICC-ML"/>
    <x v="8"/>
    <x v="2"/>
    <x v="1"/>
    <s v="ITS MacBook 110"/>
    <x v="0"/>
  </r>
  <r>
    <x v="27"/>
    <n v="-1"/>
    <x v="1"/>
    <x v="1"/>
    <d v="2023-02-21T00:00:00"/>
    <x v="537"/>
    <s v="HP"/>
    <x v="10"/>
    <x v="2"/>
    <x v="1"/>
    <s v="WL-PC2-28"/>
    <x v="0"/>
  </r>
  <r>
    <x v="27"/>
    <n v="-1"/>
    <x v="1"/>
    <x v="1"/>
    <d v="2023-03-24T00:00:00"/>
    <x v="809"/>
    <s v="CLICC-ML"/>
    <x v="8"/>
    <x v="2"/>
    <x v="1"/>
    <s v="CLICC-ML-2049"/>
    <x v="0"/>
  </r>
  <r>
    <x v="27"/>
    <n v="-1"/>
    <x v="10"/>
    <x v="1"/>
    <d v="2023-02-14T00:00:00"/>
    <x v="420"/>
    <s v="HP"/>
    <x v="10"/>
    <x v="2"/>
    <x v="1"/>
    <s v="W-POW-17"/>
    <x v="0"/>
  </r>
  <r>
    <x v="27"/>
    <n v="-1"/>
    <x v="2"/>
    <x v="1"/>
    <d v="2023-02-07T00:00:00"/>
    <x v="810"/>
    <s v="OMNI"/>
    <x v="5"/>
    <x v="1"/>
    <x v="3"/>
    <s v="OMN-MUS-03"/>
    <x v="0"/>
  </r>
  <r>
    <x v="27"/>
    <n v="-1"/>
    <x v="4"/>
    <x v="3"/>
    <d v="2023-02-07T00:00:00"/>
    <x v="811"/>
    <s v="CALC"/>
    <x v="11"/>
    <x v="0"/>
    <x v="0"/>
    <m/>
    <x v="0"/>
  </r>
  <r>
    <x v="27"/>
    <n v="-1"/>
    <x v="4"/>
    <x v="3"/>
    <d v="2023-02-07T00:00:00"/>
    <x v="442"/>
    <s v="IPHONE"/>
    <x v="1"/>
    <x v="1"/>
    <x v="1"/>
    <s v="IPH-YRL-13"/>
    <x v="0"/>
  </r>
  <r>
    <x v="27"/>
    <n v="-1"/>
    <x v="4"/>
    <x v="3"/>
    <d v="2023-02-07T00:00:00"/>
    <x v="450"/>
    <s v="WALLADPT"/>
    <x v="6"/>
    <x v="1"/>
    <x v="1"/>
    <m/>
    <x v="0"/>
  </r>
  <r>
    <x v="27"/>
    <n v="-1"/>
    <x v="4"/>
    <x v="3"/>
    <d v="2023-02-21T00:00:00"/>
    <x v="459"/>
    <s v="HP"/>
    <x v="10"/>
    <x v="2"/>
    <x v="1"/>
    <s v="WL-BCR-06"/>
    <x v="0"/>
  </r>
  <r>
    <x v="27"/>
    <n v="-1"/>
    <x v="5"/>
    <x v="2"/>
    <d v="2023-02-07T00:00:00"/>
    <x v="372"/>
    <s v="ANKER"/>
    <x v="19"/>
    <x v="1"/>
    <x v="1"/>
    <m/>
    <x v="0"/>
  </r>
  <r>
    <x v="27"/>
    <n v="-1"/>
    <x v="5"/>
    <x v="2"/>
    <d v="2023-02-07T00:00:00"/>
    <x v="525"/>
    <s v="ANKER"/>
    <x v="19"/>
    <x v="1"/>
    <x v="1"/>
    <m/>
    <x v="0"/>
  </r>
  <r>
    <x v="27"/>
    <n v="-1"/>
    <x v="5"/>
    <x v="2"/>
    <d v="2023-02-07T00:00:00"/>
    <x v="796"/>
    <s v="ANKER"/>
    <x v="19"/>
    <x v="1"/>
    <x v="1"/>
    <m/>
    <x v="0"/>
  </r>
  <r>
    <x v="27"/>
    <n v="-1"/>
    <x v="5"/>
    <x v="2"/>
    <d v="2023-02-07T00:00:00"/>
    <x v="556"/>
    <s v="CALC"/>
    <x v="11"/>
    <x v="0"/>
    <x v="1"/>
    <s v="CAL-POW-04"/>
    <x v="0"/>
  </r>
  <r>
    <x v="27"/>
    <n v="-1"/>
    <x v="5"/>
    <x v="2"/>
    <d v="2023-02-07T00:00:00"/>
    <x v="812"/>
    <s v="CALC"/>
    <x v="11"/>
    <x v="0"/>
    <x v="1"/>
    <s v="CAL-POW-05"/>
    <x v="0"/>
  </r>
  <r>
    <x v="27"/>
    <n v="-1"/>
    <x v="5"/>
    <x v="2"/>
    <d v="2023-02-07T00:00:00"/>
    <x v="753"/>
    <s v="CALC"/>
    <x v="11"/>
    <x v="0"/>
    <x v="2"/>
    <m/>
    <x v="0"/>
  </r>
  <r>
    <x v="27"/>
    <n v="-1"/>
    <x v="5"/>
    <x v="2"/>
    <d v="2023-02-07T00:00:00"/>
    <x v="727"/>
    <s v="CALC"/>
    <x v="11"/>
    <x v="0"/>
    <x v="2"/>
    <m/>
    <x v="0"/>
  </r>
  <r>
    <x v="27"/>
    <n v="-1"/>
    <x v="5"/>
    <x v="2"/>
    <d v="2023-02-07T00:00:00"/>
    <x v="728"/>
    <s v="HDMIC"/>
    <x v="13"/>
    <x v="4"/>
    <x v="1"/>
    <s v="HDMC-YRL-04"/>
    <x v="0"/>
  </r>
  <r>
    <x v="27"/>
    <n v="-1"/>
    <x v="5"/>
    <x v="2"/>
    <d v="2023-02-07T00:00:00"/>
    <x v="439"/>
    <s v="HDST"/>
    <x v="0"/>
    <x v="0"/>
    <x v="2"/>
    <s v="HDS-BOE-03"/>
    <x v="0"/>
  </r>
  <r>
    <x v="27"/>
    <n v="-1"/>
    <x v="5"/>
    <x v="2"/>
    <d v="2023-02-07T00:00:00"/>
    <x v="2"/>
    <s v="HDST"/>
    <x v="0"/>
    <x v="0"/>
    <x v="1"/>
    <s v="HDS-POW-04"/>
    <x v="0"/>
  </r>
  <r>
    <x v="27"/>
    <n v="-1"/>
    <x v="5"/>
    <x v="2"/>
    <d v="2023-02-07T00:00:00"/>
    <x v="224"/>
    <s v="HPUSBC"/>
    <x v="14"/>
    <x v="1"/>
    <x v="2"/>
    <s v="HPUS-BOE-05"/>
    <x v="0"/>
  </r>
  <r>
    <x v="27"/>
    <n v="-1"/>
    <x v="5"/>
    <x v="2"/>
    <d v="2023-02-07T00:00:00"/>
    <x v="236"/>
    <s v="HPUSBC"/>
    <x v="14"/>
    <x v="1"/>
    <x v="2"/>
    <m/>
    <x v="0"/>
  </r>
  <r>
    <x v="27"/>
    <n v="-1"/>
    <x v="5"/>
    <x v="2"/>
    <d v="2023-02-07T00:00:00"/>
    <x v="105"/>
    <s v="HPUSBC"/>
    <x v="14"/>
    <x v="1"/>
    <x v="2"/>
    <m/>
    <x v="0"/>
  </r>
  <r>
    <x v="27"/>
    <n v="-1"/>
    <x v="5"/>
    <x v="2"/>
    <d v="2023-02-07T00:00:00"/>
    <x v="495"/>
    <s v="IPHONE"/>
    <x v="1"/>
    <x v="1"/>
    <x v="3"/>
    <s v="IPH-MUS-02"/>
    <x v="0"/>
  </r>
  <r>
    <x v="27"/>
    <n v="-1"/>
    <x v="5"/>
    <x v="2"/>
    <d v="2023-02-07T00:00:00"/>
    <x v="304"/>
    <s v="IPHONE"/>
    <x v="1"/>
    <x v="1"/>
    <x v="2"/>
    <s v="IPH-BOE-04"/>
    <x v="0"/>
  </r>
  <r>
    <x v="27"/>
    <n v="-1"/>
    <x v="5"/>
    <x v="2"/>
    <d v="2023-02-07T00:00:00"/>
    <x v="305"/>
    <s v="IPHONE"/>
    <x v="1"/>
    <x v="1"/>
    <x v="2"/>
    <s v="IPH-BOE-06"/>
    <x v="0"/>
  </r>
  <r>
    <x v="27"/>
    <n v="-1"/>
    <x v="5"/>
    <x v="2"/>
    <d v="2023-02-07T00:00:00"/>
    <x v="798"/>
    <s v="IPHONE"/>
    <x v="1"/>
    <x v="1"/>
    <x v="1"/>
    <s v="IPH-YRL-03"/>
    <x v="0"/>
  </r>
  <r>
    <x v="27"/>
    <n v="-1"/>
    <x v="5"/>
    <x v="2"/>
    <d v="2023-02-07T00:00:00"/>
    <x v="238"/>
    <s v="IPHONE"/>
    <x v="1"/>
    <x v="1"/>
    <x v="1"/>
    <s v="IPH-YRL-08"/>
    <x v="0"/>
  </r>
  <r>
    <x v="27"/>
    <n v="-1"/>
    <x v="5"/>
    <x v="2"/>
    <d v="2023-02-07T00:00:00"/>
    <x v="700"/>
    <s v="IPHONE"/>
    <x v="1"/>
    <x v="1"/>
    <x v="1"/>
    <s v="IPH-YRL-09"/>
    <x v="0"/>
  </r>
  <r>
    <x v="27"/>
    <n v="-1"/>
    <x v="5"/>
    <x v="2"/>
    <d v="2023-02-07T00:00:00"/>
    <x v="35"/>
    <s v="IPHONE"/>
    <x v="1"/>
    <x v="1"/>
    <x v="1"/>
    <s v="IPH-YRL-10"/>
    <x v="0"/>
  </r>
  <r>
    <x v="27"/>
    <n v="-1"/>
    <x v="5"/>
    <x v="2"/>
    <d v="2023-02-07T00:00:00"/>
    <x v="732"/>
    <s v="IPHONE"/>
    <x v="1"/>
    <x v="1"/>
    <x v="1"/>
    <s v="IPH-YRL-11"/>
    <x v="0"/>
  </r>
  <r>
    <x v="27"/>
    <n v="-1"/>
    <x v="5"/>
    <x v="2"/>
    <d v="2023-02-07T00:00:00"/>
    <x v="442"/>
    <s v="IPHONE"/>
    <x v="1"/>
    <x v="1"/>
    <x v="1"/>
    <s v="IPH-YRL-13"/>
    <x v="0"/>
  </r>
  <r>
    <x v="27"/>
    <n v="-1"/>
    <x v="5"/>
    <x v="2"/>
    <d v="2023-02-07T00:00:00"/>
    <x v="806"/>
    <s v="IPHONE"/>
    <x v="1"/>
    <x v="1"/>
    <x v="1"/>
    <m/>
    <x v="0"/>
  </r>
  <r>
    <x v="27"/>
    <n v="-1"/>
    <x v="5"/>
    <x v="2"/>
    <d v="2023-02-07T00:00:00"/>
    <x v="36"/>
    <s v="IPHONE"/>
    <x v="1"/>
    <x v="1"/>
    <x v="1"/>
    <s v="IPH-POW-04"/>
    <x v="0"/>
  </r>
  <r>
    <x v="27"/>
    <n v="-1"/>
    <x v="5"/>
    <x v="2"/>
    <d v="2023-02-07T00:00:00"/>
    <x v="107"/>
    <s v="IPHONE"/>
    <x v="1"/>
    <x v="1"/>
    <x v="0"/>
    <s v="IPH-BIO-01"/>
    <x v="0"/>
  </r>
  <r>
    <x v="27"/>
    <n v="-1"/>
    <x v="5"/>
    <x v="2"/>
    <d v="2023-02-07T00:00:00"/>
    <x v="108"/>
    <s v="IPHONE"/>
    <x v="1"/>
    <x v="1"/>
    <x v="0"/>
    <s v="IPH-BIO-02"/>
    <x v="0"/>
  </r>
  <r>
    <x v="27"/>
    <n v="-1"/>
    <x v="5"/>
    <x v="2"/>
    <d v="2023-02-07T00:00:00"/>
    <x v="813"/>
    <s v="MACCHRG"/>
    <x v="3"/>
    <x v="1"/>
    <x v="1"/>
    <s v="MAGT-POW-09"/>
    <x v="0"/>
  </r>
  <r>
    <x v="27"/>
    <n v="-1"/>
    <x v="5"/>
    <x v="2"/>
    <d v="2023-02-07T00:00:00"/>
    <x v="303"/>
    <s v="MACUSBC"/>
    <x v="4"/>
    <x v="1"/>
    <x v="1"/>
    <s v="USBC-YRL-01"/>
    <x v="0"/>
  </r>
  <r>
    <x v="27"/>
    <n v="-1"/>
    <x v="5"/>
    <x v="2"/>
    <d v="2023-02-07T00:00:00"/>
    <x v="109"/>
    <s v="MACUSBC"/>
    <x v="4"/>
    <x v="1"/>
    <x v="1"/>
    <s v="USBC-YRL-02"/>
    <x v="0"/>
  </r>
  <r>
    <x v="27"/>
    <n v="-1"/>
    <x v="5"/>
    <x v="2"/>
    <d v="2023-02-07T00:00:00"/>
    <x v="243"/>
    <s v="MACUSBC"/>
    <x v="4"/>
    <x v="1"/>
    <x v="1"/>
    <s v="USBC-YRL-03"/>
    <x v="0"/>
  </r>
  <r>
    <x v="27"/>
    <n v="-1"/>
    <x v="5"/>
    <x v="2"/>
    <d v="2023-02-07T00:00:00"/>
    <x v="244"/>
    <s v="MACUSBC"/>
    <x v="4"/>
    <x v="1"/>
    <x v="1"/>
    <s v="USBC-YRL-04"/>
    <x v="0"/>
  </r>
  <r>
    <x v="27"/>
    <n v="-1"/>
    <x v="5"/>
    <x v="2"/>
    <d v="2023-02-07T00:00:00"/>
    <x v="39"/>
    <s v="MACUSBC"/>
    <x v="4"/>
    <x v="1"/>
    <x v="1"/>
    <s v="USBC-POW-02"/>
    <x v="0"/>
  </r>
  <r>
    <x v="27"/>
    <n v="-1"/>
    <x v="5"/>
    <x v="2"/>
    <d v="2023-02-07T00:00:00"/>
    <x v="110"/>
    <s v="MACUSBC"/>
    <x v="4"/>
    <x v="1"/>
    <x v="1"/>
    <s v="USBC-POW-03"/>
    <x v="0"/>
  </r>
  <r>
    <x v="27"/>
    <n v="-1"/>
    <x v="5"/>
    <x v="2"/>
    <d v="2023-02-07T00:00:00"/>
    <x v="444"/>
    <s v="MACUSBC"/>
    <x v="4"/>
    <x v="1"/>
    <x v="1"/>
    <s v="USBC-POW-06"/>
    <x v="0"/>
  </r>
  <r>
    <x v="27"/>
    <n v="-1"/>
    <x v="5"/>
    <x v="2"/>
    <d v="2023-02-07T00:00:00"/>
    <x v="12"/>
    <s v="MACUSBC"/>
    <x v="4"/>
    <x v="1"/>
    <x v="1"/>
    <s v="USBC-POW-08"/>
    <x v="0"/>
  </r>
  <r>
    <x v="27"/>
    <n v="-1"/>
    <x v="5"/>
    <x v="2"/>
    <d v="2023-02-07T00:00:00"/>
    <x v="40"/>
    <s v="MACUSBC"/>
    <x v="4"/>
    <x v="1"/>
    <x v="1"/>
    <s v="USBC-POW-10"/>
    <x v="0"/>
  </r>
  <r>
    <x v="27"/>
    <n v="-1"/>
    <x v="5"/>
    <x v="2"/>
    <d v="2023-02-07T00:00:00"/>
    <x v="814"/>
    <s v="MSE"/>
    <x v="2"/>
    <x v="0"/>
    <x v="1"/>
    <m/>
    <x v="0"/>
  </r>
  <r>
    <x v="27"/>
    <n v="-1"/>
    <x v="5"/>
    <x v="2"/>
    <d v="2023-02-07T00:00:00"/>
    <x v="669"/>
    <s v="UVGA"/>
    <x v="18"/>
    <x v="4"/>
    <x v="1"/>
    <m/>
    <x v="0"/>
  </r>
  <r>
    <x v="27"/>
    <n v="-1"/>
    <x v="5"/>
    <x v="2"/>
    <d v="2023-02-07T00:00:00"/>
    <x v="815"/>
    <s v="VGA"/>
    <x v="21"/>
    <x v="4"/>
    <x v="1"/>
    <s v="VGAA-POW-06"/>
    <x v="0"/>
  </r>
  <r>
    <x v="27"/>
    <n v="-1"/>
    <x v="5"/>
    <x v="2"/>
    <d v="2023-02-07T00:00:00"/>
    <x v="777"/>
    <s v="WALLADPT"/>
    <x v="6"/>
    <x v="1"/>
    <x v="2"/>
    <s v="ADP-BOE-04"/>
    <x v="0"/>
  </r>
  <r>
    <x v="27"/>
    <n v="-1"/>
    <x v="5"/>
    <x v="2"/>
    <d v="2023-02-07T00:00:00"/>
    <x v="626"/>
    <s v="WALLADPT"/>
    <x v="6"/>
    <x v="1"/>
    <x v="2"/>
    <s v="ADP-BOE-05"/>
    <x v="0"/>
  </r>
  <r>
    <x v="27"/>
    <n v="-1"/>
    <x v="5"/>
    <x v="2"/>
    <d v="2023-02-07T00:00:00"/>
    <x v="773"/>
    <s v="WALLADPT"/>
    <x v="6"/>
    <x v="1"/>
    <x v="0"/>
    <s v="ADP-BIO-07"/>
    <x v="0"/>
  </r>
  <r>
    <x v="27"/>
    <n v="-1"/>
    <x v="5"/>
    <x v="2"/>
    <d v="2023-02-07T00:00:00"/>
    <x v="745"/>
    <s v="WALLADPT"/>
    <x v="6"/>
    <x v="1"/>
    <x v="1"/>
    <s v="ADP-YRL-01"/>
    <x v="0"/>
  </r>
  <r>
    <x v="27"/>
    <n v="-1"/>
    <x v="5"/>
    <x v="2"/>
    <d v="2023-02-07T00:00:00"/>
    <x v="706"/>
    <s v="WALLADPT"/>
    <x v="6"/>
    <x v="1"/>
    <x v="1"/>
    <s v="ADP-YRL-02"/>
    <x v="0"/>
  </r>
  <r>
    <x v="27"/>
    <n v="-1"/>
    <x v="5"/>
    <x v="2"/>
    <d v="2023-02-07T00:00:00"/>
    <x v="450"/>
    <s v="WALLADPT"/>
    <x v="6"/>
    <x v="1"/>
    <x v="1"/>
    <m/>
    <x v="0"/>
  </r>
  <r>
    <x v="27"/>
    <n v="-1"/>
    <x v="5"/>
    <x v="2"/>
    <d v="2023-02-07T00:00:00"/>
    <x v="139"/>
    <s v="WALLADPT"/>
    <x v="6"/>
    <x v="1"/>
    <x v="1"/>
    <m/>
    <x v="0"/>
  </r>
  <r>
    <x v="27"/>
    <n v="-1"/>
    <x v="5"/>
    <x v="2"/>
    <d v="2023-02-07T00:00:00"/>
    <x v="530"/>
    <s v="WALLADPT"/>
    <x v="6"/>
    <x v="1"/>
    <x v="1"/>
    <m/>
    <x v="0"/>
  </r>
  <r>
    <x v="27"/>
    <n v="-1"/>
    <x v="5"/>
    <x v="2"/>
    <d v="2023-02-07T00:00:00"/>
    <x v="250"/>
    <s v="WALLADPT"/>
    <x v="6"/>
    <x v="1"/>
    <x v="1"/>
    <m/>
    <x v="0"/>
  </r>
  <r>
    <x v="27"/>
    <n v="-1"/>
    <x v="5"/>
    <x v="2"/>
    <d v="2023-02-07T00:00:00"/>
    <x v="42"/>
    <s v="WALLADPT"/>
    <x v="6"/>
    <x v="1"/>
    <x v="1"/>
    <m/>
    <x v="0"/>
  </r>
  <r>
    <x v="27"/>
    <n v="-1"/>
    <x v="5"/>
    <x v="2"/>
    <d v="2023-02-07T00:00:00"/>
    <x v="43"/>
    <s v="WALLADPT"/>
    <x v="6"/>
    <x v="1"/>
    <x v="1"/>
    <m/>
    <x v="0"/>
  </r>
  <r>
    <x v="27"/>
    <n v="-1"/>
    <x v="5"/>
    <x v="2"/>
    <d v="2023-02-07T00:00:00"/>
    <x v="140"/>
    <s v="WALLADPT"/>
    <x v="6"/>
    <x v="1"/>
    <x v="1"/>
    <m/>
    <x v="0"/>
  </r>
  <r>
    <x v="27"/>
    <n v="-1"/>
    <x v="5"/>
    <x v="2"/>
    <d v="2023-02-08T00:00:00"/>
    <x v="29"/>
    <s v="IPHONE"/>
    <x v="1"/>
    <x v="1"/>
    <x v="1"/>
    <s v="IPH-POW-02"/>
    <x v="0"/>
  </r>
  <r>
    <x v="27"/>
    <n v="-1"/>
    <x v="5"/>
    <x v="2"/>
    <d v="2023-02-14T00:00:00"/>
    <x v="816"/>
    <s v="CBK"/>
    <x v="7"/>
    <x v="2"/>
    <x v="1"/>
    <s v="CBK-CLICC-120"/>
    <x v="0"/>
  </r>
  <r>
    <x v="27"/>
    <n v="-1"/>
    <x v="5"/>
    <x v="2"/>
    <d v="2023-02-14T00:00:00"/>
    <x v="817"/>
    <s v="CLICC-ML"/>
    <x v="8"/>
    <x v="2"/>
    <x v="1"/>
    <s v="ITS MacBook 63"/>
    <x v="0"/>
  </r>
  <r>
    <x v="27"/>
    <n v="-1"/>
    <x v="5"/>
    <x v="2"/>
    <d v="2023-02-14T00:00:00"/>
    <x v="551"/>
    <s v="CLICC-ML"/>
    <x v="8"/>
    <x v="2"/>
    <x v="1"/>
    <s v="ITS MacBook 10"/>
    <x v="0"/>
  </r>
  <r>
    <x v="27"/>
    <n v="-1"/>
    <x v="5"/>
    <x v="2"/>
    <d v="2023-02-14T00:00:00"/>
    <x v="818"/>
    <s v="CLICC-ML"/>
    <x v="8"/>
    <x v="2"/>
    <x v="1"/>
    <s v="CLICC-ML-2013"/>
    <x v="0"/>
  </r>
  <r>
    <x v="27"/>
    <n v="-1"/>
    <x v="5"/>
    <x v="2"/>
    <d v="2023-02-14T00:00:00"/>
    <x v="819"/>
    <s v="CLICC-ML"/>
    <x v="8"/>
    <x v="2"/>
    <x v="1"/>
    <s v="CLICC-ML-2069"/>
    <x v="0"/>
  </r>
  <r>
    <x v="27"/>
    <n v="-1"/>
    <x v="5"/>
    <x v="2"/>
    <d v="2023-02-14T00:00:00"/>
    <x v="650"/>
    <s v="CLICC-MM"/>
    <x v="9"/>
    <x v="2"/>
    <x v="1"/>
    <s v="ITS iPad 27"/>
    <x v="0"/>
  </r>
  <r>
    <x v="27"/>
    <n v="-1"/>
    <x v="5"/>
    <x v="2"/>
    <d v="2023-02-14T00:00:00"/>
    <x v="266"/>
    <s v="HP"/>
    <x v="10"/>
    <x v="2"/>
    <x v="1"/>
    <s v="WL-BIO-04"/>
    <x v="0"/>
  </r>
  <r>
    <x v="27"/>
    <n v="-1"/>
    <x v="5"/>
    <x v="2"/>
    <d v="2023-02-15T00:00:00"/>
    <x v="819"/>
    <s v="CLICC-ML"/>
    <x v="8"/>
    <x v="2"/>
    <x v="1"/>
    <s v="CLICC-ML-2069"/>
    <x v="0"/>
  </r>
  <r>
    <x v="27"/>
    <n v="-1"/>
    <x v="5"/>
    <x v="2"/>
    <d v="2023-02-20T00:00:00"/>
    <x v="469"/>
    <s v="CLICC-ML"/>
    <x v="8"/>
    <x v="2"/>
    <x v="1"/>
    <s v="ITS MacBook 20"/>
    <x v="0"/>
  </r>
  <r>
    <x v="27"/>
    <n v="-1"/>
    <x v="5"/>
    <x v="2"/>
    <d v="2023-02-20T00:00:00"/>
    <x v="232"/>
    <s v="CLICC-MM"/>
    <x v="9"/>
    <x v="2"/>
    <x v="1"/>
    <s v="ITS iPad 170"/>
    <x v="0"/>
  </r>
  <r>
    <x v="27"/>
    <n v="-1"/>
    <x v="5"/>
    <x v="2"/>
    <d v="2023-02-20T00:00:00"/>
    <x v="502"/>
    <s v="FAC"/>
    <x v="9"/>
    <x v="2"/>
    <x v="1"/>
    <s v="ITS MacBook 96"/>
    <x v="0"/>
  </r>
  <r>
    <x v="27"/>
    <n v="-1"/>
    <x v="5"/>
    <x v="2"/>
    <d v="2023-02-20T00:00:00"/>
    <x v="169"/>
    <s v="HP"/>
    <x v="10"/>
    <x v="2"/>
    <x v="1"/>
    <s v="WL-RC2-05"/>
    <x v="0"/>
  </r>
  <r>
    <x v="27"/>
    <n v="-1"/>
    <x v="5"/>
    <x v="2"/>
    <d v="2023-02-21T00:00:00"/>
    <x v="466"/>
    <s v="CLICC-ML"/>
    <x v="8"/>
    <x v="2"/>
    <x v="1"/>
    <s v="ITS MacBook 101"/>
    <x v="0"/>
  </r>
  <r>
    <x v="27"/>
    <n v="-1"/>
    <x v="5"/>
    <x v="2"/>
    <d v="2023-02-21T00:00:00"/>
    <x v="230"/>
    <s v="CLICC-ML"/>
    <x v="8"/>
    <x v="2"/>
    <x v="1"/>
    <s v="ITS MacBook 160"/>
    <x v="0"/>
  </r>
  <r>
    <x v="27"/>
    <n v="-1"/>
    <x v="5"/>
    <x v="2"/>
    <d v="2023-02-21T00:00:00"/>
    <x v="149"/>
    <s v="CLICC-ML"/>
    <x v="8"/>
    <x v="2"/>
    <x v="1"/>
    <s v="ITS MacBook 29"/>
    <x v="0"/>
  </r>
  <r>
    <x v="27"/>
    <n v="-1"/>
    <x v="5"/>
    <x v="2"/>
    <d v="2023-02-21T00:00:00"/>
    <x v="617"/>
    <s v="CLICC-ML"/>
    <x v="8"/>
    <x v="2"/>
    <x v="1"/>
    <s v="CLICC-ML-2063"/>
    <x v="0"/>
  </r>
  <r>
    <x v="27"/>
    <n v="-1"/>
    <x v="5"/>
    <x v="2"/>
    <d v="2023-02-21T00:00:00"/>
    <x v="820"/>
    <s v="CLICC-ML"/>
    <x v="8"/>
    <x v="2"/>
    <x v="1"/>
    <s v="CLICC-ML-2070"/>
    <x v="0"/>
  </r>
  <r>
    <x v="27"/>
    <n v="-1"/>
    <x v="5"/>
    <x v="2"/>
    <d v="2023-02-21T00:00:00"/>
    <x v="154"/>
    <s v="HP"/>
    <x v="10"/>
    <x v="2"/>
    <x v="1"/>
    <s v="WL-BIO-09"/>
    <x v="0"/>
  </r>
  <r>
    <x v="27"/>
    <n v="-1"/>
    <x v="5"/>
    <x v="2"/>
    <d v="2023-02-23T00:00:00"/>
    <x v="83"/>
    <s v="HP"/>
    <x v="10"/>
    <x v="2"/>
    <x v="1"/>
    <s v="WL-BCR-11"/>
    <x v="0"/>
  </r>
  <r>
    <x v="27"/>
    <n v="9278553980006530"/>
    <x v="5"/>
    <x v="2"/>
    <d v="2023-02-14T00:00:00"/>
    <x v="320"/>
    <s v="CLICC-MM"/>
    <x v="9"/>
    <x v="2"/>
    <x v="1"/>
    <s v="ITS iPad 131"/>
    <x v="0"/>
  </r>
  <r>
    <x v="28"/>
    <n v="-1"/>
    <x v="0"/>
    <x v="0"/>
    <d v="2023-02-08T00:00:00"/>
    <x v="428"/>
    <s v="MACCHRG"/>
    <x v="3"/>
    <x v="1"/>
    <x v="0"/>
    <s v="MAGT-BIO-06"/>
    <x v="0"/>
  </r>
  <r>
    <x v="28"/>
    <n v="-1"/>
    <x v="0"/>
    <x v="0"/>
    <d v="2023-02-15T00:00:00"/>
    <x v="418"/>
    <s v="HP"/>
    <x v="10"/>
    <x v="2"/>
    <x v="1"/>
    <s v="WL-BCR-20"/>
    <x v="0"/>
  </r>
  <r>
    <x v="28"/>
    <n v="-1"/>
    <x v="1"/>
    <x v="1"/>
    <d v="2023-02-08T00:00:00"/>
    <x v="821"/>
    <s v="ANDROID"/>
    <x v="16"/>
    <x v="1"/>
    <x v="1"/>
    <s v="AND-POW-03"/>
    <x v="0"/>
  </r>
  <r>
    <x v="28"/>
    <n v="-1"/>
    <x v="1"/>
    <x v="1"/>
    <d v="2023-02-08T00:00:00"/>
    <x v="2"/>
    <s v="HDST"/>
    <x v="0"/>
    <x v="0"/>
    <x v="1"/>
    <s v="HDS-POW-04"/>
    <x v="0"/>
  </r>
  <r>
    <x v="28"/>
    <n v="-1"/>
    <x v="1"/>
    <x v="1"/>
    <d v="2023-02-08T00:00:00"/>
    <x v="304"/>
    <s v="IPHONE"/>
    <x v="1"/>
    <x v="1"/>
    <x v="2"/>
    <s v="IPH-BOE-04"/>
    <x v="0"/>
  </r>
  <r>
    <x v="28"/>
    <n v="-1"/>
    <x v="1"/>
    <x v="1"/>
    <d v="2023-02-08T00:00:00"/>
    <x v="35"/>
    <s v="IPHONE"/>
    <x v="1"/>
    <x v="1"/>
    <x v="1"/>
    <s v="IPH-YRL-10"/>
    <x v="0"/>
  </r>
  <r>
    <x v="28"/>
    <n v="-1"/>
    <x v="1"/>
    <x v="1"/>
    <d v="2023-02-08T00:00:00"/>
    <x v="732"/>
    <s v="IPHONE"/>
    <x v="1"/>
    <x v="1"/>
    <x v="1"/>
    <s v="IPH-YRL-11"/>
    <x v="0"/>
  </r>
  <r>
    <x v="28"/>
    <n v="-1"/>
    <x v="1"/>
    <x v="1"/>
    <d v="2023-02-08T00:00:00"/>
    <x v="806"/>
    <s v="IPHONE"/>
    <x v="1"/>
    <x v="1"/>
    <x v="1"/>
    <m/>
    <x v="0"/>
  </r>
  <r>
    <x v="28"/>
    <n v="-1"/>
    <x v="1"/>
    <x v="1"/>
    <d v="2023-02-08T00:00:00"/>
    <x v="6"/>
    <s v="IPHONE"/>
    <x v="1"/>
    <x v="1"/>
    <x v="1"/>
    <s v="IPH-POW-10"/>
    <x v="0"/>
  </r>
  <r>
    <x v="28"/>
    <n v="-1"/>
    <x v="1"/>
    <x v="1"/>
    <d v="2023-02-08T00:00:00"/>
    <x v="7"/>
    <s v="IPHONE"/>
    <x v="1"/>
    <x v="1"/>
    <x v="0"/>
    <s v="IPH-BIO-04"/>
    <x v="0"/>
  </r>
  <r>
    <x v="28"/>
    <n v="-1"/>
    <x v="1"/>
    <x v="1"/>
    <d v="2023-02-08T00:00:00"/>
    <x v="760"/>
    <s v="MACCHRG"/>
    <x v="3"/>
    <x v="1"/>
    <x v="1"/>
    <s v="MAGT-POW-08"/>
    <x v="0"/>
  </r>
  <r>
    <x v="28"/>
    <n v="-1"/>
    <x v="1"/>
    <x v="1"/>
    <d v="2023-02-08T00:00:00"/>
    <x v="244"/>
    <s v="MACUSBC"/>
    <x v="4"/>
    <x v="1"/>
    <x v="1"/>
    <s v="USBC-YRL-04"/>
    <x v="0"/>
  </r>
  <r>
    <x v="28"/>
    <n v="-1"/>
    <x v="1"/>
    <x v="1"/>
    <d v="2023-02-08T00:00:00"/>
    <x v="39"/>
    <s v="MACUSBC"/>
    <x v="4"/>
    <x v="1"/>
    <x v="1"/>
    <s v="USBC-POW-02"/>
    <x v="0"/>
  </r>
  <r>
    <x v="28"/>
    <n v="-1"/>
    <x v="1"/>
    <x v="1"/>
    <d v="2023-02-08T00:00:00"/>
    <x v="110"/>
    <s v="MACUSBC"/>
    <x v="4"/>
    <x v="1"/>
    <x v="1"/>
    <s v="USBC-POW-03"/>
    <x v="0"/>
  </r>
  <r>
    <x v="28"/>
    <n v="-1"/>
    <x v="1"/>
    <x v="1"/>
    <d v="2023-02-08T00:00:00"/>
    <x v="444"/>
    <s v="MACUSBC"/>
    <x v="4"/>
    <x v="1"/>
    <x v="1"/>
    <s v="USBC-POW-06"/>
    <x v="0"/>
  </r>
  <r>
    <x v="28"/>
    <n v="-1"/>
    <x v="1"/>
    <x v="1"/>
    <d v="2023-02-08T00:00:00"/>
    <x v="12"/>
    <s v="MACUSBC"/>
    <x v="4"/>
    <x v="1"/>
    <x v="1"/>
    <s v="USBC-POW-08"/>
    <x v="0"/>
  </r>
  <r>
    <x v="28"/>
    <n v="-1"/>
    <x v="1"/>
    <x v="1"/>
    <d v="2023-02-08T00:00:00"/>
    <x v="40"/>
    <s v="MACUSBC"/>
    <x v="4"/>
    <x v="1"/>
    <x v="1"/>
    <s v="USBC-POW-10"/>
    <x v="0"/>
  </r>
  <r>
    <x v="28"/>
    <n v="-1"/>
    <x v="1"/>
    <x v="1"/>
    <d v="2023-02-08T00:00:00"/>
    <x v="777"/>
    <s v="WALLADPT"/>
    <x v="6"/>
    <x v="1"/>
    <x v="2"/>
    <s v="ADP-BOE-04"/>
    <x v="0"/>
  </r>
  <r>
    <x v="28"/>
    <n v="-1"/>
    <x v="1"/>
    <x v="1"/>
    <d v="2023-02-08T00:00:00"/>
    <x v="483"/>
    <s v="WALLADPT"/>
    <x v="6"/>
    <x v="1"/>
    <x v="0"/>
    <s v="ADP-BIO-06"/>
    <x v="0"/>
  </r>
  <r>
    <x v="28"/>
    <n v="-1"/>
    <x v="1"/>
    <x v="1"/>
    <d v="2023-02-08T00:00:00"/>
    <x v="530"/>
    <s v="WALLADPT"/>
    <x v="6"/>
    <x v="1"/>
    <x v="1"/>
    <m/>
    <x v="0"/>
  </r>
  <r>
    <x v="28"/>
    <n v="-1"/>
    <x v="1"/>
    <x v="1"/>
    <d v="2023-02-08T00:00:00"/>
    <x v="30"/>
    <s v="WALLADPT"/>
    <x v="6"/>
    <x v="1"/>
    <x v="1"/>
    <m/>
    <x v="0"/>
  </r>
  <r>
    <x v="28"/>
    <n v="-1"/>
    <x v="1"/>
    <x v="1"/>
    <d v="2023-02-08T00:00:00"/>
    <x v="42"/>
    <s v="WALLADPT"/>
    <x v="6"/>
    <x v="1"/>
    <x v="1"/>
    <m/>
    <x v="0"/>
  </r>
  <r>
    <x v="28"/>
    <n v="-1"/>
    <x v="1"/>
    <x v="1"/>
    <d v="2023-02-15T00:00:00"/>
    <x v="721"/>
    <s v="CBK"/>
    <x v="7"/>
    <x v="2"/>
    <x v="0"/>
    <s v="CBK-BIO-02"/>
    <x v="0"/>
  </r>
  <r>
    <x v="28"/>
    <n v="-1"/>
    <x v="1"/>
    <x v="1"/>
    <d v="2023-02-15T00:00:00"/>
    <x v="612"/>
    <s v="CBK"/>
    <x v="7"/>
    <x v="2"/>
    <x v="2"/>
    <s v="CBK-BOE-18"/>
    <x v="0"/>
  </r>
  <r>
    <x v="28"/>
    <n v="-1"/>
    <x v="1"/>
    <x v="1"/>
    <d v="2023-02-15T00:00:00"/>
    <x v="822"/>
    <s v="CBK"/>
    <x v="7"/>
    <x v="2"/>
    <x v="4"/>
    <s v="CBK-CLICC-91"/>
    <x v="0"/>
  </r>
  <r>
    <x v="28"/>
    <n v="-1"/>
    <x v="1"/>
    <x v="1"/>
    <d v="2023-02-15T00:00:00"/>
    <x v="823"/>
    <s v="CLICC-ML"/>
    <x v="8"/>
    <x v="2"/>
    <x v="1"/>
    <s v="ITS MacBook 89"/>
    <x v="0"/>
  </r>
  <r>
    <x v="28"/>
    <n v="-1"/>
    <x v="1"/>
    <x v="1"/>
    <d v="2023-02-18T00:00:00"/>
    <x v="387"/>
    <s v="CLICC-ML"/>
    <x v="8"/>
    <x v="2"/>
    <x v="1"/>
    <s v="ITS MacBook 141"/>
    <x v="0"/>
  </r>
  <r>
    <x v="28"/>
    <n v="-1"/>
    <x v="1"/>
    <x v="1"/>
    <d v="2023-02-22T00:00:00"/>
    <x v="581"/>
    <s v="CBK"/>
    <x v="7"/>
    <x v="2"/>
    <x v="0"/>
    <s v="CBK-BIO-09"/>
    <x v="0"/>
  </r>
  <r>
    <x v="28"/>
    <n v="-1"/>
    <x v="1"/>
    <x v="1"/>
    <d v="2023-02-22T00:00:00"/>
    <x v="315"/>
    <s v="CLICC-ML"/>
    <x v="8"/>
    <x v="2"/>
    <x v="1"/>
    <s v="ITS MacBook 103"/>
    <x v="0"/>
  </r>
  <r>
    <x v="28"/>
    <n v="-1"/>
    <x v="10"/>
    <x v="1"/>
    <d v="2023-02-22T00:00:00"/>
    <x v="675"/>
    <s v="CLICC-MM"/>
    <x v="9"/>
    <x v="2"/>
    <x v="1"/>
    <m/>
    <x v="0"/>
  </r>
  <r>
    <x v="28"/>
    <n v="-1"/>
    <x v="2"/>
    <x v="1"/>
    <d v="2023-02-08T00:00:00"/>
    <x v="824"/>
    <s v="UVGA"/>
    <x v="18"/>
    <x v="4"/>
    <x v="3"/>
    <s v="UVGA-MUS-02"/>
    <x v="0"/>
  </r>
  <r>
    <x v="28"/>
    <n v="-1"/>
    <x v="3"/>
    <x v="2"/>
    <d v="2023-02-08T00:00:00"/>
    <x v="798"/>
    <s v="IPHONE"/>
    <x v="1"/>
    <x v="1"/>
    <x v="1"/>
    <s v="IPH-YRL-03"/>
    <x v="0"/>
  </r>
  <r>
    <x v="28"/>
    <n v="-1"/>
    <x v="3"/>
    <x v="2"/>
    <d v="2023-02-08T00:00:00"/>
    <x v="141"/>
    <s v="MACUSBC"/>
    <x v="4"/>
    <x v="1"/>
    <x v="1"/>
    <s v="USBC-YRL-05"/>
    <x v="0"/>
  </r>
  <r>
    <x v="28"/>
    <n v="-1"/>
    <x v="3"/>
    <x v="2"/>
    <d v="2023-02-08T00:00:00"/>
    <x v="250"/>
    <s v="WALLADPT"/>
    <x v="6"/>
    <x v="1"/>
    <x v="1"/>
    <m/>
    <x v="0"/>
  </r>
  <r>
    <x v="28"/>
    <n v="-1"/>
    <x v="4"/>
    <x v="3"/>
    <d v="2023-02-15T00:00:00"/>
    <x v="825"/>
    <s v="CBK"/>
    <x v="7"/>
    <x v="2"/>
    <x v="1"/>
    <s v="CBK-CLICC-14"/>
    <x v="0"/>
  </r>
  <r>
    <x v="28"/>
    <n v="-1"/>
    <x v="4"/>
    <x v="3"/>
    <d v="2023-02-21T00:00:00"/>
    <x v="696"/>
    <s v="CBK"/>
    <x v="7"/>
    <x v="2"/>
    <x v="0"/>
    <s v="CBK-BIO-01"/>
    <x v="0"/>
  </r>
  <r>
    <x v="28"/>
    <n v="-1"/>
    <x v="5"/>
    <x v="2"/>
    <d v="2023-02-08T00:00:00"/>
    <x v="821"/>
    <s v="ANDROID"/>
    <x v="16"/>
    <x v="1"/>
    <x v="1"/>
    <s v="AND-POW-03"/>
    <x v="0"/>
  </r>
  <r>
    <x v="28"/>
    <n v="-1"/>
    <x v="5"/>
    <x v="2"/>
    <d v="2023-02-08T00:00:00"/>
    <x v="796"/>
    <s v="ANKER"/>
    <x v="19"/>
    <x v="1"/>
    <x v="1"/>
    <m/>
    <x v="0"/>
  </r>
  <r>
    <x v="28"/>
    <n v="-1"/>
    <x v="5"/>
    <x v="2"/>
    <d v="2023-02-08T00:00:00"/>
    <x v="751"/>
    <s v="CALC"/>
    <x v="11"/>
    <x v="0"/>
    <x v="1"/>
    <m/>
    <x v="0"/>
  </r>
  <r>
    <x v="28"/>
    <n v="-1"/>
    <x v="5"/>
    <x v="2"/>
    <d v="2023-02-08T00:00:00"/>
    <x v="752"/>
    <s v="CALC"/>
    <x v="11"/>
    <x v="0"/>
    <x v="1"/>
    <m/>
    <x v="0"/>
  </r>
  <r>
    <x v="28"/>
    <n v="-1"/>
    <x v="5"/>
    <x v="2"/>
    <d v="2023-02-08T00:00:00"/>
    <x v="826"/>
    <s v="CALC"/>
    <x v="11"/>
    <x v="0"/>
    <x v="2"/>
    <m/>
    <x v="0"/>
  </r>
  <r>
    <x v="28"/>
    <n v="-1"/>
    <x v="5"/>
    <x v="2"/>
    <d v="2023-02-08T00:00:00"/>
    <x v="827"/>
    <s v="CALC"/>
    <x v="11"/>
    <x v="0"/>
    <x v="2"/>
    <m/>
    <x v="0"/>
  </r>
  <r>
    <x v="28"/>
    <n v="-1"/>
    <x v="5"/>
    <x v="2"/>
    <d v="2023-02-08T00:00:00"/>
    <x v="223"/>
    <s v="HDST"/>
    <x v="0"/>
    <x v="0"/>
    <x v="1"/>
    <m/>
    <x v="0"/>
  </r>
  <r>
    <x v="28"/>
    <n v="-1"/>
    <x v="5"/>
    <x v="2"/>
    <d v="2023-02-08T00:00:00"/>
    <x v="224"/>
    <s v="HPUSBC"/>
    <x v="14"/>
    <x v="1"/>
    <x v="2"/>
    <s v="HPUS-BOE-05"/>
    <x v="0"/>
  </r>
  <r>
    <x v="28"/>
    <n v="-1"/>
    <x v="5"/>
    <x v="2"/>
    <d v="2023-02-08T00:00:00"/>
    <x v="730"/>
    <s v="HPUSBC"/>
    <x v="14"/>
    <x v="1"/>
    <x v="2"/>
    <m/>
    <x v="0"/>
  </r>
  <r>
    <x v="28"/>
    <n v="-1"/>
    <x v="5"/>
    <x v="2"/>
    <d v="2023-02-08T00:00:00"/>
    <x v="623"/>
    <s v="IPHONE"/>
    <x v="1"/>
    <x v="1"/>
    <x v="2"/>
    <s v="IPH-BOE-01"/>
    <x v="0"/>
  </r>
  <r>
    <x v="28"/>
    <n v="-1"/>
    <x v="5"/>
    <x v="2"/>
    <d v="2023-02-08T00:00:00"/>
    <x v="798"/>
    <s v="IPHONE"/>
    <x v="1"/>
    <x v="1"/>
    <x v="1"/>
    <s v="IPH-YRL-03"/>
    <x v="0"/>
  </r>
  <r>
    <x v="28"/>
    <n v="-1"/>
    <x v="5"/>
    <x v="2"/>
    <d v="2023-02-08T00:00:00"/>
    <x v="441"/>
    <s v="IPHONE"/>
    <x v="1"/>
    <x v="1"/>
    <x v="1"/>
    <s v="IPH-YRL-06"/>
    <x v="0"/>
  </r>
  <r>
    <x v="28"/>
    <n v="-1"/>
    <x v="5"/>
    <x v="2"/>
    <d v="2023-02-08T00:00:00"/>
    <x v="238"/>
    <s v="IPHONE"/>
    <x v="1"/>
    <x v="1"/>
    <x v="1"/>
    <s v="IPH-YRL-08"/>
    <x v="0"/>
  </r>
  <r>
    <x v="28"/>
    <n v="-1"/>
    <x v="5"/>
    <x v="2"/>
    <d v="2023-02-08T00:00:00"/>
    <x v="700"/>
    <s v="IPHONE"/>
    <x v="1"/>
    <x v="1"/>
    <x v="1"/>
    <s v="IPH-YRL-09"/>
    <x v="0"/>
  </r>
  <r>
    <x v="28"/>
    <n v="-1"/>
    <x v="5"/>
    <x v="2"/>
    <d v="2023-02-08T00:00:00"/>
    <x v="35"/>
    <s v="IPHONE"/>
    <x v="1"/>
    <x v="1"/>
    <x v="1"/>
    <s v="IPH-YRL-10"/>
    <x v="0"/>
  </r>
  <r>
    <x v="28"/>
    <n v="-1"/>
    <x v="5"/>
    <x v="2"/>
    <d v="2023-02-08T00:00:00"/>
    <x v="732"/>
    <s v="IPHONE"/>
    <x v="1"/>
    <x v="1"/>
    <x v="1"/>
    <s v="IPH-YRL-11"/>
    <x v="0"/>
  </r>
  <r>
    <x v="28"/>
    <n v="-1"/>
    <x v="5"/>
    <x v="2"/>
    <d v="2023-02-08T00:00:00"/>
    <x v="442"/>
    <s v="IPHONE"/>
    <x v="1"/>
    <x v="1"/>
    <x v="1"/>
    <s v="IPH-YRL-13"/>
    <x v="0"/>
  </r>
  <r>
    <x v="28"/>
    <n v="-1"/>
    <x v="5"/>
    <x v="2"/>
    <d v="2023-02-08T00:00:00"/>
    <x v="806"/>
    <s v="IPHONE"/>
    <x v="1"/>
    <x v="1"/>
    <x v="1"/>
    <m/>
    <x v="0"/>
  </r>
  <r>
    <x v="28"/>
    <n v="-1"/>
    <x v="5"/>
    <x v="2"/>
    <d v="2023-02-08T00:00:00"/>
    <x v="29"/>
    <s v="IPHONE"/>
    <x v="1"/>
    <x v="1"/>
    <x v="1"/>
    <s v="IPH-POW-02"/>
    <x v="0"/>
  </r>
  <r>
    <x v="28"/>
    <n v="-1"/>
    <x v="5"/>
    <x v="2"/>
    <d v="2023-02-08T00:00:00"/>
    <x v="36"/>
    <s v="IPHONE"/>
    <x v="1"/>
    <x v="1"/>
    <x v="1"/>
    <s v="IPH-POW-04"/>
    <x v="0"/>
  </r>
  <r>
    <x v="28"/>
    <n v="-1"/>
    <x v="5"/>
    <x v="2"/>
    <d v="2023-02-08T00:00:00"/>
    <x v="239"/>
    <s v="IPHONE"/>
    <x v="1"/>
    <x v="1"/>
    <x v="1"/>
    <s v="IPH-POW-08"/>
    <x v="0"/>
  </r>
  <r>
    <x v="28"/>
    <n v="-1"/>
    <x v="5"/>
    <x v="2"/>
    <d v="2023-02-08T00:00:00"/>
    <x v="6"/>
    <s v="IPHONE"/>
    <x v="1"/>
    <x v="1"/>
    <x v="1"/>
    <s v="IPH-POW-10"/>
    <x v="0"/>
  </r>
  <r>
    <x v="28"/>
    <n v="-1"/>
    <x v="5"/>
    <x v="2"/>
    <d v="2023-02-08T00:00:00"/>
    <x v="828"/>
    <s v="IPHONE"/>
    <x v="1"/>
    <x v="1"/>
    <x v="4"/>
    <m/>
    <x v="0"/>
  </r>
  <r>
    <x v="28"/>
    <n v="-1"/>
    <x v="5"/>
    <x v="2"/>
    <d v="2023-02-08T00:00:00"/>
    <x v="829"/>
    <s v="IPHONE"/>
    <x v="1"/>
    <x v="1"/>
    <x v="4"/>
    <m/>
    <x v="0"/>
  </r>
  <r>
    <x v="28"/>
    <n v="-1"/>
    <x v="5"/>
    <x v="2"/>
    <d v="2023-02-08T00:00:00"/>
    <x v="303"/>
    <s v="MACUSBC"/>
    <x v="4"/>
    <x v="1"/>
    <x v="1"/>
    <s v="USBC-YRL-01"/>
    <x v="0"/>
  </r>
  <r>
    <x v="28"/>
    <n v="-1"/>
    <x v="5"/>
    <x v="2"/>
    <d v="2023-02-08T00:00:00"/>
    <x v="109"/>
    <s v="MACUSBC"/>
    <x v="4"/>
    <x v="1"/>
    <x v="1"/>
    <s v="USBC-YRL-02"/>
    <x v="0"/>
  </r>
  <r>
    <x v="28"/>
    <n v="-1"/>
    <x v="5"/>
    <x v="2"/>
    <d v="2023-02-08T00:00:00"/>
    <x v="243"/>
    <s v="MACUSBC"/>
    <x v="4"/>
    <x v="1"/>
    <x v="1"/>
    <s v="USBC-YRL-03"/>
    <x v="0"/>
  </r>
  <r>
    <x v="28"/>
    <n v="-1"/>
    <x v="5"/>
    <x v="2"/>
    <d v="2023-02-08T00:00:00"/>
    <x v="244"/>
    <s v="MACUSBC"/>
    <x v="4"/>
    <x v="1"/>
    <x v="1"/>
    <s v="USBC-YRL-04"/>
    <x v="0"/>
  </r>
  <r>
    <x v="28"/>
    <n v="-1"/>
    <x v="5"/>
    <x v="2"/>
    <d v="2023-02-08T00:00:00"/>
    <x v="141"/>
    <s v="MACUSBC"/>
    <x v="4"/>
    <x v="1"/>
    <x v="1"/>
    <s v="USBC-YRL-05"/>
    <x v="0"/>
  </r>
  <r>
    <x v="28"/>
    <n v="-1"/>
    <x v="5"/>
    <x v="2"/>
    <d v="2023-02-08T00:00:00"/>
    <x v="39"/>
    <s v="MACUSBC"/>
    <x v="4"/>
    <x v="1"/>
    <x v="1"/>
    <s v="USBC-POW-02"/>
    <x v="0"/>
  </r>
  <r>
    <x v="28"/>
    <n v="-1"/>
    <x v="5"/>
    <x v="2"/>
    <d v="2023-02-08T00:00:00"/>
    <x v="110"/>
    <s v="MACUSBC"/>
    <x v="4"/>
    <x v="1"/>
    <x v="1"/>
    <s v="USBC-POW-03"/>
    <x v="0"/>
  </r>
  <r>
    <x v="28"/>
    <n v="-1"/>
    <x v="5"/>
    <x v="2"/>
    <d v="2023-02-08T00:00:00"/>
    <x v="444"/>
    <s v="MACUSBC"/>
    <x v="4"/>
    <x v="1"/>
    <x v="1"/>
    <s v="USBC-POW-06"/>
    <x v="0"/>
  </r>
  <r>
    <x v="28"/>
    <n v="-1"/>
    <x v="5"/>
    <x v="2"/>
    <d v="2023-02-08T00:00:00"/>
    <x v="12"/>
    <s v="MACUSBC"/>
    <x v="4"/>
    <x v="1"/>
    <x v="1"/>
    <s v="USBC-POW-08"/>
    <x v="0"/>
  </r>
  <r>
    <x v="28"/>
    <n v="-1"/>
    <x v="5"/>
    <x v="2"/>
    <d v="2023-02-08T00:00:00"/>
    <x v="40"/>
    <s v="MACUSBC"/>
    <x v="4"/>
    <x v="1"/>
    <x v="1"/>
    <s v="USBC-POW-10"/>
    <x v="0"/>
  </r>
  <r>
    <x v="28"/>
    <n v="-1"/>
    <x v="5"/>
    <x v="2"/>
    <d v="2023-02-08T00:00:00"/>
    <x v="702"/>
    <s v="OMNI"/>
    <x v="5"/>
    <x v="1"/>
    <x v="2"/>
    <s v="OMN-BOE-02"/>
    <x v="0"/>
  </r>
  <r>
    <x v="28"/>
    <n v="-1"/>
    <x v="5"/>
    <x v="2"/>
    <d v="2023-02-08T00:00:00"/>
    <x v="437"/>
    <s v="OMNI"/>
    <x v="5"/>
    <x v="1"/>
    <x v="3"/>
    <s v="OMN-MUS-04"/>
    <x v="0"/>
  </r>
  <r>
    <x v="28"/>
    <n v="-1"/>
    <x v="5"/>
    <x v="2"/>
    <d v="2023-02-08T00:00:00"/>
    <x v="13"/>
    <s v="OMNI"/>
    <x v="5"/>
    <x v="1"/>
    <x v="1"/>
    <s v="OMN-YRL-09"/>
    <x v="0"/>
  </r>
  <r>
    <x v="28"/>
    <n v="-1"/>
    <x v="5"/>
    <x v="2"/>
    <d v="2023-02-08T00:00:00"/>
    <x v="376"/>
    <s v="OMNI"/>
    <x v="5"/>
    <x v="1"/>
    <x v="1"/>
    <m/>
    <x v="0"/>
  </r>
  <r>
    <x v="28"/>
    <n v="-1"/>
    <x v="5"/>
    <x v="2"/>
    <d v="2023-02-08T00:00:00"/>
    <x v="720"/>
    <s v="UVGA"/>
    <x v="18"/>
    <x v="4"/>
    <x v="1"/>
    <m/>
    <x v="0"/>
  </r>
  <r>
    <x v="28"/>
    <n v="-1"/>
    <x v="5"/>
    <x v="2"/>
    <d v="2023-02-08T00:00:00"/>
    <x v="830"/>
    <s v="UVGA"/>
    <x v="18"/>
    <x v="4"/>
    <x v="1"/>
    <m/>
    <x v="0"/>
  </r>
  <r>
    <x v="28"/>
    <n v="-1"/>
    <x v="5"/>
    <x v="2"/>
    <d v="2023-02-08T00:00:00"/>
    <x v="783"/>
    <s v="WALLADPT"/>
    <x v="6"/>
    <x v="1"/>
    <x v="2"/>
    <s v="ADP-BOE-02"/>
    <x v="0"/>
  </r>
  <r>
    <x v="28"/>
    <n v="-1"/>
    <x v="5"/>
    <x v="2"/>
    <d v="2023-02-08T00:00:00"/>
    <x v="745"/>
    <s v="WALLADPT"/>
    <x v="6"/>
    <x v="1"/>
    <x v="1"/>
    <s v="ADP-YRL-01"/>
    <x v="0"/>
  </r>
  <r>
    <x v="28"/>
    <n v="-1"/>
    <x v="5"/>
    <x v="2"/>
    <d v="2023-02-08T00:00:00"/>
    <x v="450"/>
    <s v="WALLADPT"/>
    <x v="6"/>
    <x v="1"/>
    <x v="1"/>
    <m/>
    <x v="0"/>
  </r>
  <r>
    <x v="28"/>
    <n v="-1"/>
    <x v="5"/>
    <x v="2"/>
    <d v="2023-02-08T00:00:00"/>
    <x v="139"/>
    <s v="WALLADPT"/>
    <x v="6"/>
    <x v="1"/>
    <x v="1"/>
    <m/>
    <x v="0"/>
  </r>
  <r>
    <x v="28"/>
    <n v="-1"/>
    <x v="5"/>
    <x v="2"/>
    <d v="2023-02-08T00:00:00"/>
    <x v="530"/>
    <s v="WALLADPT"/>
    <x v="6"/>
    <x v="1"/>
    <x v="1"/>
    <m/>
    <x v="0"/>
  </r>
  <r>
    <x v="28"/>
    <n v="-1"/>
    <x v="5"/>
    <x v="2"/>
    <d v="2023-02-08T00:00:00"/>
    <x v="251"/>
    <s v="WALLADPT"/>
    <x v="6"/>
    <x v="1"/>
    <x v="1"/>
    <m/>
    <x v="0"/>
  </r>
  <r>
    <x v="28"/>
    <n v="-1"/>
    <x v="5"/>
    <x v="2"/>
    <d v="2023-02-08T00:00:00"/>
    <x v="252"/>
    <s v="WALLADPT"/>
    <x v="6"/>
    <x v="1"/>
    <x v="1"/>
    <m/>
    <x v="0"/>
  </r>
  <r>
    <x v="28"/>
    <n v="-1"/>
    <x v="5"/>
    <x v="2"/>
    <d v="2023-02-08T00:00:00"/>
    <x v="293"/>
    <s v="WALLADPT"/>
    <x v="6"/>
    <x v="1"/>
    <x v="1"/>
    <m/>
    <x v="0"/>
  </r>
  <r>
    <x v="28"/>
    <n v="-1"/>
    <x v="5"/>
    <x v="2"/>
    <d v="2023-02-08T00:00:00"/>
    <x v="30"/>
    <s v="WALLADPT"/>
    <x v="6"/>
    <x v="1"/>
    <x v="1"/>
    <m/>
    <x v="0"/>
  </r>
  <r>
    <x v="28"/>
    <n v="-1"/>
    <x v="5"/>
    <x v="2"/>
    <d v="2023-02-08T00:00:00"/>
    <x v="42"/>
    <s v="WALLADPT"/>
    <x v="6"/>
    <x v="1"/>
    <x v="1"/>
    <m/>
    <x v="0"/>
  </r>
  <r>
    <x v="28"/>
    <n v="-1"/>
    <x v="5"/>
    <x v="2"/>
    <d v="2023-02-08T00:00:00"/>
    <x v="140"/>
    <s v="WALLADPT"/>
    <x v="6"/>
    <x v="1"/>
    <x v="1"/>
    <m/>
    <x v="0"/>
  </r>
  <r>
    <x v="28"/>
    <n v="-1"/>
    <x v="5"/>
    <x v="2"/>
    <d v="2023-02-15T00:00:00"/>
    <x v="831"/>
    <s v="CBK"/>
    <x v="7"/>
    <x v="2"/>
    <x v="4"/>
    <s v="CLTL-06"/>
    <x v="0"/>
  </r>
  <r>
    <x v="28"/>
    <n v="-1"/>
    <x v="5"/>
    <x v="2"/>
    <d v="2023-02-15T00:00:00"/>
    <x v="457"/>
    <s v="CBK"/>
    <x v="7"/>
    <x v="2"/>
    <x v="1"/>
    <s v="CBK-CLICC-46"/>
    <x v="0"/>
  </r>
  <r>
    <x v="28"/>
    <n v="-1"/>
    <x v="5"/>
    <x v="2"/>
    <d v="2023-02-15T00:00:00"/>
    <x v="832"/>
    <s v="CBK"/>
    <x v="7"/>
    <x v="2"/>
    <x v="4"/>
    <s v="CBK-CLICC-49"/>
    <x v="0"/>
  </r>
  <r>
    <x v="28"/>
    <n v="-1"/>
    <x v="5"/>
    <x v="2"/>
    <d v="2023-02-15T00:00:00"/>
    <x v="833"/>
    <s v="CBK"/>
    <x v="7"/>
    <x v="2"/>
    <x v="4"/>
    <s v="CBK-CLICC-83"/>
    <x v="0"/>
  </r>
  <r>
    <x v="28"/>
    <n v="-1"/>
    <x v="5"/>
    <x v="2"/>
    <d v="2023-02-15T00:00:00"/>
    <x v="834"/>
    <s v="CBK"/>
    <x v="7"/>
    <x v="2"/>
    <x v="4"/>
    <s v="CBK-CLICC-90"/>
    <x v="0"/>
  </r>
  <r>
    <x v="28"/>
    <n v="-1"/>
    <x v="5"/>
    <x v="2"/>
    <d v="2023-02-15T00:00:00"/>
    <x v="817"/>
    <s v="CLICC-ML"/>
    <x v="8"/>
    <x v="2"/>
    <x v="1"/>
    <s v="ITS MacBook 63"/>
    <x v="0"/>
  </r>
  <r>
    <x v="28"/>
    <n v="-1"/>
    <x v="5"/>
    <x v="2"/>
    <d v="2023-02-15T00:00:00"/>
    <x v="62"/>
    <s v="CLICC-ML"/>
    <x v="8"/>
    <x v="2"/>
    <x v="1"/>
    <s v="ITS MacBook 30"/>
    <x v="0"/>
  </r>
  <r>
    <x v="28"/>
    <n v="-1"/>
    <x v="5"/>
    <x v="2"/>
    <d v="2023-02-15T00:00:00"/>
    <x v="555"/>
    <s v="CLICC-ML"/>
    <x v="8"/>
    <x v="2"/>
    <x v="1"/>
    <s v="CLICC-ML-2015"/>
    <x v="0"/>
  </r>
  <r>
    <x v="28"/>
    <n v="-1"/>
    <x v="5"/>
    <x v="2"/>
    <d v="2023-02-15T00:00:00"/>
    <x v="835"/>
    <s v="CLICC-ML"/>
    <x v="8"/>
    <x v="2"/>
    <x v="1"/>
    <s v="CLICC-ML-2084"/>
    <x v="0"/>
  </r>
  <r>
    <x v="28"/>
    <n v="-1"/>
    <x v="5"/>
    <x v="2"/>
    <d v="2023-02-15T00:00:00"/>
    <x v="836"/>
    <s v="CLICC-MM"/>
    <x v="9"/>
    <x v="2"/>
    <x v="1"/>
    <s v="ITS iPad 17"/>
    <x v="0"/>
  </r>
  <r>
    <x v="28"/>
    <n v="-1"/>
    <x v="5"/>
    <x v="2"/>
    <d v="2023-02-15T00:00:00"/>
    <x v="734"/>
    <s v="CLICC-MM"/>
    <x v="9"/>
    <x v="2"/>
    <x v="1"/>
    <s v="ITS iPad 265"/>
    <x v="0"/>
  </r>
  <r>
    <x v="28"/>
    <n v="-1"/>
    <x v="5"/>
    <x v="2"/>
    <d v="2023-02-15T00:00:00"/>
    <x v="599"/>
    <s v="CLICC-MM"/>
    <x v="9"/>
    <x v="2"/>
    <x v="1"/>
    <m/>
    <x v="0"/>
  </r>
  <r>
    <x v="28"/>
    <n v="-1"/>
    <x v="5"/>
    <x v="2"/>
    <d v="2023-02-15T00:00:00"/>
    <x v="265"/>
    <s v="HP"/>
    <x v="10"/>
    <x v="2"/>
    <x v="1"/>
    <s v="WL-PC2-09"/>
    <x v="0"/>
  </r>
  <r>
    <x v="28"/>
    <n v="-1"/>
    <x v="5"/>
    <x v="2"/>
    <d v="2023-02-21T00:00:00"/>
    <x v="837"/>
    <s v="CLICC-MM"/>
    <x v="9"/>
    <x v="2"/>
    <x v="1"/>
    <s v="ITS iPad 176"/>
    <x v="0"/>
  </r>
  <r>
    <x v="28"/>
    <n v="-1"/>
    <x v="5"/>
    <x v="2"/>
    <d v="2023-02-21T00:00:00"/>
    <x v="618"/>
    <s v="HP"/>
    <x v="10"/>
    <x v="2"/>
    <x v="1"/>
    <s v="WL-RC2-13"/>
    <x v="0"/>
  </r>
  <r>
    <x v="28"/>
    <n v="-1"/>
    <x v="5"/>
    <x v="2"/>
    <d v="2023-02-22T00:00:00"/>
    <x v="161"/>
    <s v="CLICC-ML"/>
    <x v="8"/>
    <x v="2"/>
    <x v="1"/>
    <s v="ITS MacBook 124"/>
    <x v="0"/>
  </r>
  <r>
    <x v="28"/>
    <n v="-1"/>
    <x v="5"/>
    <x v="2"/>
    <d v="2023-02-22T00:00:00"/>
    <x v="540"/>
    <s v="CLICC-MM"/>
    <x v="9"/>
    <x v="2"/>
    <x v="1"/>
    <m/>
    <x v="0"/>
  </r>
  <r>
    <x v="28"/>
    <n v="-1"/>
    <x v="5"/>
    <x v="2"/>
    <d v="2023-02-22T00:00:00"/>
    <x v="396"/>
    <s v="HP"/>
    <x v="10"/>
    <x v="2"/>
    <x v="1"/>
    <s v="WL-BCR-09"/>
    <x v="0"/>
  </r>
  <r>
    <x v="28"/>
    <n v="-1"/>
    <x v="5"/>
    <x v="2"/>
    <d v="2023-02-22T00:00:00"/>
    <x v="391"/>
    <s v="HP"/>
    <x v="10"/>
    <x v="2"/>
    <x v="1"/>
    <s v="WL-POW-04"/>
    <x v="0"/>
  </r>
  <r>
    <x v="28"/>
    <n v="-1"/>
    <x v="5"/>
    <x v="2"/>
    <d v="2023-02-22T00:00:00"/>
    <x v="653"/>
    <s v="HP"/>
    <x v="10"/>
    <x v="2"/>
    <x v="1"/>
    <s v="WL-PC2-14"/>
    <x v="0"/>
  </r>
  <r>
    <x v="28"/>
    <n v="-1"/>
    <x v="5"/>
    <x v="2"/>
    <d v="2023-02-22T00:00:00"/>
    <x v="323"/>
    <s v="HP"/>
    <x v="10"/>
    <x v="2"/>
    <x v="1"/>
    <s v="WL-PC2-17"/>
    <x v="0"/>
  </r>
  <r>
    <x v="28"/>
    <n v="-1"/>
    <x v="5"/>
    <x v="2"/>
    <d v="2023-02-22T00:00:00"/>
    <x v="490"/>
    <s v="HP"/>
    <x v="10"/>
    <x v="2"/>
    <x v="1"/>
    <s v="WL-PC2-29"/>
    <x v="0"/>
  </r>
  <r>
    <x v="28"/>
    <n v="5560036480006530"/>
    <x v="5"/>
    <x v="2"/>
    <d v="2023-02-08T00:00:00"/>
    <x v="728"/>
    <s v="HDMIC"/>
    <x v="13"/>
    <x v="4"/>
    <x v="1"/>
    <s v="HDMC-YRL-04"/>
    <x v="0"/>
  </r>
  <r>
    <x v="28"/>
    <n v="5561565180006530"/>
    <x v="5"/>
    <x v="2"/>
    <d v="2023-06-01T00:00:00"/>
    <x v="838"/>
    <s v="AD"/>
    <x v="12"/>
    <x v="3"/>
    <x v="2"/>
    <m/>
    <x v="0"/>
  </r>
  <r>
    <x v="29"/>
    <n v="-1"/>
    <x v="1"/>
    <x v="1"/>
    <d v="2023-02-09T00:00:00"/>
    <x v="592"/>
    <s v="CALC"/>
    <x v="11"/>
    <x v="0"/>
    <x v="1"/>
    <s v="CAL-POW-07"/>
    <x v="0"/>
  </r>
  <r>
    <x v="29"/>
    <n v="-1"/>
    <x v="1"/>
    <x v="1"/>
    <d v="2023-02-09T00:00:00"/>
    <x v="754"/>
    <s v="HDMIC"/>
    <x v="13"/>
    <x v="4"/>
    <x v="1"/>
    <s v="HDMC-YRL-05"/>
    <x v="0"/>
  </r>
  <r>
    <x v="29"/>
    <n v="-1"/>
    <x v="1"/>
    <x v="1"/>
    <d v="2023-02-09T00:00:00"/>
    <x v="839"/>
    <s v="HDST"/>
    <x v="0"/>
    <x v="0"/>
    <x v="0"/>
    <s v="HDS-BIO-11"/>
    <x v="0"/>
  </r>
  <r>
    <x v="29"/>
    <n v="-1"/>
    <x v="1"/>
    <x v="1"/>
    <d v="2023-02-09T00:00:00"/>
    <x v="224"/>
    <s v="HPUSBC"/>
    <x v="14"/>
    <x v="1"/>
    <x v="2"/>
    <s v="HPUS-BOE-05"/>
    <x v="0"/>
  </r>
  <r>
    <x v="29"/>
    <n v="-1"/>
    <x v="1"/>
    <x v="1"/>
    <d v="2023-02-09T00:00:00"/>
    <x v="360"/>
    <s v="HPUSBC"/>
    <x v="14"/>
    <x v="1"/>
    <x v="2"/>
    <m/>
    <x v="0"/>
  </r>
  <r>
    <x v="29"/>
    <n v="-1"/>
    <x v="1"/>
    <x v="1"/>
    <d v="2023-02-09T00:00:00"/>
    <x v="105"/>
    <s v="HPUSBC"/>
    <x v="14"/>
    <x v="1"/>
    <x v="2"/>
    <m/>
    <x v="0"/>
  </r>
  <r>
    <x v="29"/>
    <n v="-1"/>
    <x v="1"/>
    <x v="1"/>
    <d v="2023-02-09T00:00:00"/>
    <x v="441"/>
    <s v="IPHONE"/>
    <x v="1"/>
    <x v="1"/>
    <x v="1"/>
    <s v="IPH-YRL-06"/>
    <x v="0"/>
  </r>
  <r>
    <x v="29"/>
    <n v="-1"/>
    <x v="1"/>
    <x v="1"/>
    <d v="2023-02-09T00:00:00"/>
    <x v="35"/>
    <s v="IPHONE"/>
    <x v="1"/>
    <x v="1"/>
    <x v="1"/>
    <s v="IPH-YRL-10"/>
    <x v="0"/>
  </r>
  <r>
    <x v="29"/>
    <n v="-1"/>
    <x v="1"/>
    <x v="1"/>
    <d v="2023-02-09T00:00:00"/>
    <x v="36"/>
    <s v="IPHONE"/>
    <x v="1"/>
    <x v="1"/>
    <x v="1"/>
    <s v="IPH-POW-04"/>
    <x v="0"/>
  </r>
  <r>
    <x v="29"/>
    <n v="-1"/>
    <x v="1"/>
    <x v="1"/>
    <d v="2023-02-09T00:00:00"/>
    <x v="239"/>
    <s v="IPHONE"/>
    <x v="1"/>
    <x v="1"/>
    <x v="1"/>
    <s v="IPH-POW-08"/>
    <x v="0"/>
  </r>
  <r>
    <x v="29"/>
    <n v="-1"/>
    <x v="1"/>
    <x v="1"/>
    <d v="2023-02-09T00:00:00"/>
    <x v="108"/>
    <s v="IPHONE"/>
    <x v="1"/>
    <x v="1"/>
    <x v="0"/>
    <s v="IPH-BIO-02"/>
    <x v="0"/>
  </r>
  <r>
    <x v="29"/>
    <n v="-1"/>
    <x v="1"/>
    <x v="1"/>
    <d v="2023-02-09T00:00:00"/>
    <x v="428"/>
    <s v="MACCHRG"/>
    <x v="3"/>
    <x v="1"/>
    <x v="0"/>
    <s v="MAGT-BIO-06"/>
    <x v="0"/>
  </r>
  <r>
    <x v="29"/>
    <n v="-1"/>
    <x v="1"/>
    <x v="1"/>
    <d v="2023-02-09T00:00:00"/>
    <x v="244"/>
    <s v="MACUSBC"/>
    <x v="4"/>
    <x v="1"/>
    <x v="1"/>
    <s v="USBC-YRL-04"/>
    <x v="0"/>
  </r>
  <r>
    <x v="29"/>
    <n v="-1"/>
    <x v="1"/>
    <x v="1"/>
    <d v="2023-02-09T00:00:00"/>
    <x v="141"/>
    <s v="MACUSBC"/>
    <x v="4"/>
    <x v="1"/>
    <x v="1"/>
    <s v="USBC-YRL-05"/>
    <x v="0"/>
  </r>
  <r>
    <x v="29"/>
    <n v="-1"/>
    <x v="1"/>
    <x v="1"/>
    <d v="2023-02-09T00:00:00"/>
    <x v="11"/>
    <s v="MACUSBC"/>
    <x v="4"/>
    <x v="1"/>
    <x v="1"/>
    <s v="USBC-POW-07"/>
    <x v="0"/>
  </r>
  <r>
    <x v="29"/>
    <n v="-1"/>
    <x v="1"/>
    <x v="1"/>
    <d v="2023-02-09T00:00:00"/>
    <x v="12"/>
    <s v="MACUSBC"/>
    <x v="4"/>
    <x v="1"/>
    <x v="1"/>
    <s v="USBC-POW-08"/>
    <x v="0"/>
  </r>
  <r>
    <x v="29"/>
    <n v="-1"/>
    <x v="1"/>
    <x v="1"/>
    <d v="2023-02-09T00:00:00"/>
    <x v="40"/>
    <s v="MACUSBC"/>
    <x v="4"/>
    <x v="1"/>
    <x v="1"/>
    <s v="USBC-POW-10"/>
    <x v="0"/>
  </r>
  <r>
    <x v="29"/>
    <n v="-1"/>
    <x v="1"/>
    <x v="1"/>
    <d v="2023-02-09T00:00:00"/>
    <x v="669"/>
    <s v="UVGA"/>
    <x v="18"/>
    <x v="4"/>
    <x v="1"/>
    <m/>
    <x v="0"/>
  </r>
  <r>
    <x v="29"/>
    <n v="-1"/>
    <x v="1"/>
    <x v="1"/>
    <d v="2023-02-09T00:00:00"/>
    <x v="773"/>
    <s v="WALLADPT"/>
    <x v="6"/>
    <x v="1"/>
    <x v="0"/>
    <s v="ADP-BIO-07"/>
    <x v="0"/>
  </r>
  <r>
    <x v="29"/>
    <n v="-1"/>
    <x v="1"/>
    <x v="1"/>
    <d v="2023-02-09T00:00:00"/>
    <x v="139"/>
    <s v="WALLADPT"/>
    <x v="6"/>
    <x v="1"/>
    <x v="1"/>
    <m/>
    <x v="0"/>
  </r>
  <r>
    <x v="29"/>
    <n v="-1"/>
    <x v="1"/>
    <x v="1"/>
    <d v="2023-02-09T00:00:00"/>
    <x v="530"/>
    <s v="WALLADPT"/>
    <x v="6"/>
    <x v="1"/>
    <x v="1"/>
    <m/>
    <x v="0"/>
  </r>
  <r>
    <x v="29"/>
    <n v="-1"/>
    <x v="1"/>
    <x v="1"/>
    <d v="2023-02-09T00:00:00"/>
    <x v="252"/>
    <s v="WALLADPT"/>
    <x v="6"/>
    <x v="1"/>
    <x v="1"/>
    <m/>
    <x v="0"/>
  </r>
  <r>
    <x v="29"/>
    <n v="-1"/>
    <x v="1"/>
    <x v="1"/>
    <d v="2023-02-09T00:00:00"/>
    <x v="746"/>
    <s v="WALLADPT"/>
    <x v="6"/>
    <x v="1"/>
    <x v="1"/>
    <m/>
    <x v="0"/>
  </r>
  <r>
    <x v="29"/>
    <n v="-1"/>
    <x v="1"/>
    <x v="1"/>
    <d v="2023-02-09T00:00:00"/>
    <x v="42"/>
    <s v="WALLADPT"/>
    <x v="6"/>
    <x v="1"/>
    <x v="1"/>
    <m/>
    <x v="0"/>
  </r>
  <r>
    <x v="29"/>
    <n v="-1"/>
    <x v="1"/>
    <x v="1"/>
    <d v="2023-02-16T00:00:00"/>
    <x v="559"/>
    <s v="CBK"/>
    <x v="7"/>
    <x v="2"/>
    <x v="6"/>
    <s v="CBK-030"/>
    <x v="0"/>
  </r>
  <r>
    <x v="29"/>
    <n v="-1"/>
    <x v="1"/>
    <x v="1"/>
    <d v="2023-02-16T00:00:00"/>
    <x v="721"/>
    <s v="CBK"/>
    <x v="7"/>
    <x v="2"/>
    <x v="0"/>
    <s v="CBK-BIO-02"/>
    <x v="0"/>
  </r>
  <r>
    <x v="29"/>
    <n v="-1"/>
    <x v="1"/>
    <x v="1"/>
    <d v="2023-02-16T00:00:00"/>
    <x v="386"/>
    <s v="CLICC-ML"/>
    <x v="8"/>
    <x v="2"/>
    <x v="1"/>
    <s v="ITS MacBook 121"/>
    <x v="0"/>
  </r>
  <r>
    <x v="29"/>
    <n v="-1"/>
    <x v="1"/>
    <x v="1"/>
    <d v="2023-02-16T00:00:00"/>
    <x v="62"/>
    <s v="CLICC-ML"/>
    <x v="8"/>
    <x v="2"/>
    <x v="1"/>
    <s v="ITS MacBook 30"/>
    <x v="0"/>
  </r>
  <r>
    <x v="29"/>
    <n v="-1"/>
    <x v="1"/>
    <x v="1"/>
    <d v="2023-02-16T00:00:00"/>
    <x v="840"/>
    <s v="CLICC-ML"/>
    <x v="8"/>
    <x v="2"/>
    <x v="1"/>
    <s v="CLICC-ML-2092"/>
    <x v="0"/>
  </r>
  <r>
    <x v="29"/>
    <n v="-1"/>
    <x v="1"/>
    <x v="1"/>
    <d v="2023-02-16T00:00:00"/>
    <x v="79"/>
    <s v="CLICC-MM"/>
    <x v="9"/>
    <x v="2"/>
    <x v="1"/>
    <m/>
    <x v="0"/>
  </r>
  <r>
    <x v="29"/>
    <n v="-1"/>
    <x v="1"/>
    <x v="1"/>
    <d v="2023-02-20T00:00:00"/>
    <x v="841"/>
    <s v="CLICC-ML"/>
    <x v="8"/>
    <x v="2"/>
    <x v="1"/>
    <s v="CLICC-ML-2022"/>
    <x v="0"/>
  </r>
  <r>
    <x v="29"/>
    <n v="-1"/>
    <x v="1"/>
    <x v="1"/>
    <d v="2023-02-20T00:00:00"/>
    <x v="520"/>
    <s v="CLICC-MM"/>
    <x v="9"/>
    <x v="2"/>
    <x v="1"/>
    <s v="ITS iPad 88"/>
    <x v="0"/>
  </r>
  <r>
    <x v="29"/>
    <n v="-1"/>
    <x v="1"/>
    <x v="1"/>
    <d v="2023-02-23T00:00:00"/>
    <x v="384"/>
    <s v="CLICC-ML"/>
    <x v="8"/>
    <x v="2"/>
    <x v="1"/>
    <s v="ITS MacBook 12"/>
    <x v="0"/>
  </r>
  <r>
    <x v="29"/>
    <n v="-1"/>
    <x v="1"/>
    <x v="1"/>
    <d v="2023-02-23T00:00:00"/>
    <x v="690"/>
    <s v="CLICC-ML"/>
    <x v="8"/>
    <x v="2"/>
    <x v="1"/>
    <s v="ITS MacBook 98"/>
    <x v="0"/>
  </r>
  <r>
    <x v="29"/>
    <n v="-1"/>
    <x v="1"/>
    <x v="1"/>
    <d v="2023-02-23T00:00:00"/>
    <x v="614"/>
    <s v="CLICC-ML"/>
    <x v="8"/>
    <x v="2"/>
    <x v="1"/>
    <s v="CLICC-ML-2032"/>
    <x v="0"/>
  </r>
  <r>
    <x v="29"/>
    <n v="-1"/>
    <x v="1"/>
    <x v="1"/>
    <d v="2023-02-23T00:00:00"/>
    <x v="53"/>
    <s v="CLICC-MM"/>
    <x v="9"/>
    <x v="2"/>
    <x v="1"/>
    <s v="ITS iPad 324"/>
    <x v="0"/>
  </r>
  <r>
    <x v="29"/>
    <n v="-1"/>
    <x v="1"/>
    <x v="1"/>
    <d v="2023-02-23T00:00:00"/>
    <x v="842"/>
    <s v="CLICC-MM"/>
    <x v="9"/>
    <x v="2"/>
    <x v="1"/>
    <s v="ITS iPad 219"/>
    <x v="0"/>
  </r>
  <r>
    <x v="29"/>
    <n v="-1"/>
    <x v="1"/>
    <x v="1"/>
    <d v="2023-02-23T00:00:00"/>
    <x v="584"/>
    <s v="FAC"/>
    <x v="9"/>
    <x v="2"/>
    <x v="1"/>
    <s v="ITS iPad 118"/>
    <x v="0"/>
  </r>
  <r>
    <x v="29"/>
    <n v="-1"/>
    <x v="1"/>
    <x v="1"/>
    <d v="2023-02-23T00:00:00"/>
    <x v="600"/>
    <s v="HP"/>
    <x v="10"/>
    <x v="2"/>
    <x v="1"/>
    <s v="WL-SEL-01"/>
    <x v="0"/>
  </r>
  <r>
    <x v="29"/>
    <n v="-1"/>
    <x v="1"/>
    <x v="1"/>
    <d v="2023-02-23T00:00:00"/>
    <x v="321"/>
    <s v="HP"/>
    <x v="10"/>
    <x v="2"/>
    <x v="1"/>
    <s v="WL-YRL-08"/>
    <x v="0"/>
  </r>
  <r>
    <x v="29"/>
    <n v="-1"/>
    <x v="1"/>
    <x v="1"/>
    <d v="2023-02-23T00:00:00"/>
    <x v="569"/>
    <s v="HP"/>
    <x v="10"/>
    <x v="2"/>
    <x v="1"/>
    <s v="WL-PC2-16"/>
    <x v="0"/>
  </r>
  <r>
    <x v="29"/>
    <n v="-1"/>
    <x v="6"/>
    <x v="1"/>
    <d v="2023-02-23T00:00:00"/>
    <x v="552"/>
    <s v="CLICC-MM"/>
    <x v="9"/>
    <x v="2"/>
    <x v="1"/>
    <m/>
    <x v="0"/>
  </r>
  <r>
    <x v="29"/>
    <n v="-1"/>
    <x v="5"/>
    <x v="2"/>
    <d v="2023-02-09T00:00:00"/>
    <x v="591"/>
    <s v="CALC"/>
    <x v="11"/>
    <x v="0"/>
    <x v="1"/>
    <s v="CAL-POW-03"/>
    <x v="0"/>
  </r>
  <r>
    <x v="29"/>
    <n v="-1"/>
    <x v="5"/>
    <x v="2"/>
    <d v="2023-02-09T00:00:00"/>
    <x v="556"/>
    <s v="CALC"/>
    <x v="11"/>
    <x v="0"/>
    <x v="1"/>
    <s v="CAL-POW-04"/>
    <x v="0"/>
  </r>
  <r>
    <x v="29"/>
    <n v="-1"/>
    <x v="5"/>
    <x v="2"/>
    <d v="2023-02-09T00:00:00"/>
    <x v="32"/>
    <s v="CALC"/>
    <x v="11"/>
    <x v="0"/>
    <x v="1"/>
    <s v="CAL-POW-06"/>
    <x v="0"/>
  </r>
  <r>
    <x v="29"/>
    <n v="-1"/>
    <x v="5"/>
    <x v="2"/>
    <d v="2023-02-09T00:00:00"/>
    <x v="751"/>
    <s v="CALC"/>
    <x v="11"/>
    <x v="0"/>
    <x v="1"/>
    <m/>
    <x v="0"/>
  </r>
  <r>
    <x v="29"/>
    <n v="-1"/>
    <x v="5"/>
    <x v="2"/>
    <d v="2023-02-09T00:00:00"/>
    <x v="754"/>
    <s v="HDMIC"/>
    <x v="13"/>
    <x v="4"/>
    <x v="1"/>
    <s v="HDMC-YRL-05"/>
    <x v="0"/>
  </r>
  <r>
    <x v="29"/>
    <n v="-1"/>
    <x v="5"/>
    <x v="2"/>
    <d v="2023-02-09T00:00:00"/>
    <x v="755"/>
    <s v="HDMIC"/>
    <x v="13"/>
    <x v="4"/>
    <x v="1"/>
    <s v="HDMC-YRL-12"/>
    <x v="0"/>
  </r>
  <r>
    <x v="29"/>
    <n v="-1"/>
    <x v="5"/>
    <x v="2"/>
    <d v="2023-02-09T00:00:00"/>
    <x v="439"/>
    <s v="HDST"/>
    <x v="0"/>
    <x v="0"/>
    <x v="2"/>
    <s v="HDS-BOE-03"/>
    <x v="0"/>
  </r>
  <r>
    <x v="29"/>
    <n v="-1"/>
    <x v="5"/>
    <x v="2"/>
    <d v="2023-02-09T00:00:00"/>
    <x v="426"/>
    <s v="HDST"/>
    <x v="0"/>
    <x v="0"/>
    <x v="1"/>
    <s v="HDS-YRL-05"/>
    <x v="0"/>
  </r>
  <r>
    <x v="29"/>
    <n v="-1"/>
    <x v="5"/>
    <x v="2"/>
    <d v="2023-02-09T00:00:00"/>
    <x v="2"/>
    <s v="HDST"/>
    <x v="0"/>
    <x v="0"/>
    <x v="1"/>
    <s v="HDS-POW-04"/>
    <x v="0"/>
  </r>
  <r>
    <x v="29"/>
    <n v="-1"/>
    <x v="5"/>
    <x v="2"/>
    <d v="2023-02-09T00:00:00"/>
    <x v="224"/>
    <s v="HPUSBC"/>
    <x v="14"/>
    <x v="1"/>
    <x v="2"/>
    <s v="HPUS-BOE-05"/>
    <x v="0"/>
  </r>
  <r>
    <x v="29"/>
    <n v="-1"/>
    <x v="5"/>
    <x v="2"/>
    <d v="2023-02-09T00:00:00"/>
    <x v="236"/>
    <s v="HPUSBC"/>
    <x v="14"/>
    <x v="1"/>
    <x v="2"/>
    <m/>
    <x v="0"/>
  </r>
  <r>
    <x v="29"/>
    <n v="-1"/>
    <x v="5"/>
    <x v="2"/>
    <d v="2023-02-09T00:00:00"/>
    <x v="730"/>
    <s v="HPUSBC"/>
    <x v="14"/>
    <x v="1"/>
    <x v="2"/>
    <m/>
    <x v="0"/>
  </r>
  <r>
    <x v="29"/>
    <n v="-1"/>
    <x v="5"/>
    <x v="2"/>
    <d v="2023-02-09T00:00:00"/>
    <x v="757"/>
    <s v="IPHONE"/>
    <x v="1"/>
    <x v="1"/>
    <x v="3"/>
    <s v="IPH-MUS-01"/>
    <x v="0"/>
  </r>
  <r>
    <x v="29"/>
    <n v="-1"/>
    <x v="5"/>
    <x v="2"/>
    <d v="2023-02-09T00:00:00"/>
    <x v="495"/>
    <s v="IPHONE"/>
    <x v="1"/>
    <x v="1"/>
    <x v="3"/>
    <s v="IPH-MUS-02"/>
    <x v="0"/>
  </r>
  <r>
    <x v="29"/>
    <n v="-1"/>
    <x v="5"/>
    <x v="2"/>
    <d v="2023-02-09T00:00:00"/>
    <x v="304"/>
    <s v="IPHONE"/>
    <x v="1"/>
    <x v="1"/>
    <x v="2"/>
    <s v="IPH-BOE-04"/>
    <x v="0"/>
  </r>
  <r>
    <x v="29"/>
    <n v="-1"/>
    <x v="5"/>
    <x v="2"/>
    <d v="2023-02-09T00:00:00"/>
    <x v="305"/>
    <s v="IPHONE"/>
    <x v="1"/>
    <x v="1"/>
    <x v="2"/>
    <s v="IPH-BOE-06"/>
    <x v="0"/>
  </r>
  <r>
    <x v="29"/>
    <n v="-1"/>
    <x v="5"/>
    <x v="2"/>
    <d v="2023-02-09T00:00:00"/>
    <x v="5"/>
    <s v="IPHONE"/>
    <x v="1"/>
    <x v="1"/>
    <x v="1"/>
    <s v="IPH-YRL-01"/>
    <x v="0"/>
  </r>
  <r>
    <x v="29"/>
    <n v="-1"/>
    <x v="5"/>
    <x v="2"/>
    <d v="2023-02-09T00:00:00"/>
    <x v="798"/>
    <s v="IPHONE"/>
    <x v="1"/>
    <x v="1"/>
    <x v="1"/>
    <s v="IPH-YRL-03"/>
    <x v="0"/>
  </r>
  <r>
    <x v="29"/>
    <n v="-1"/>
    <x v="5"/>
    <x v="2"/>
    <d v="2023-02-09T00:00:00"/>
    <x v="441"/>
    <s v="IPHONE"/>
    <x v="1"/>
    <x v="1"/>
    <x v="1"/>
    <s v="IPH-YRL-06"/>
    <x v="0"/>
  </r>
  <r>
    <x v="29"/>
    <n v="-1"/>
    <x v="5"/>
    <x v="2"/>
    <d v="2023-02-09T00:00:00"/>
    <x v="132"/>
    <s v="IPHONE"/>
    <x v="1"/>
    <x v="1"/>
    <x v="1"/>
    <s v="IPH-YRL-07"/>
    <x v="0"/>
  </r>
  <r>
    <x v="29"/>
    <n v="-1"/>
    <x v="5"/>
    <x v="2"/>
    <d v="2023-02-09T00:00:00"/>
    <x v="442"/>
    <s v="IPHONE"/>
    <x v="1"/>
    <x v="1"/>
    <x v="1"/>
    <s v="IPH-YRL-13"/>
    <x v="0"/>
  </r>
  <r>
    <x v="29"/>
    <n v="-1"/>
    <x v="5"/>
    <x v="2"/>
    <d v="2023-02-09T00:00:00"/>
    <x v="806"/>
    <s v="IPHONE"/>
    <x v="1"/>
    <x v="1"/>
    <x v="1"/>
    <m/>
    <x v="0"/>
  </r>
  <r>
    <x v="29"/>
    <n v="-1"/>
    <x v="5"/>
    <x v="2"/>
    <d v="2023-02-09T00:00:00"/>
    <x v="29"/>
    <s v="IPHONE"/>
    <x v="1"/>
    <x v="1"/>
    <x v="1"/>
    <s v="IPH-POW-02"/>
    <x v="0"/>
  </r>
  <r>
    <x v="29"/>
    <n v="-1"/>
    <x v="5"/>
    <x v="2"/>
    <d v="2023-02-09T00:00:00"/>
    <x v="239"/>
    <s v="IPHONE"/>
    <x v="1"/>
    <x v="1"/>
    <x v="1"/>
    <s v="IPH-POW-08"/>
    <x v="0"/>
  </r>
  <r>
    <x v="29"/>
    <n v="-1"/>
    <x v="5"/>
    <x v="2"/>
    <d v="2023-02-09T00:00:00"/>
    <x v="6"/>
    <s v="IPHONE"/>
    <x v="1"/>
    <x v="1"/>
    <x v="1"/>
    <s v="IPH-POW-10"/>
    <x v="0"/>
  </r>
  <r>
    <x v="29"/>
    <n v="-1"/>
    <x v="5"/>
    <x v="2"/>
    <d v="2023-02-09T00:00:00"/>
    <x v="135"/>
    <s v="MACCHRG"/>
    <x v="3"/>
    <x v="1"/>
    <x v="1"/>
    <s v="MAGT-POW-12"/>
    <x v="0"/>
  </r>
  <r>
    <x v="29"/>
    <n v="-1"/>
    <x v="5"/>
    <x v="2"/>
    <d v="2023-02-09T00:00:00"/>
    <x v="303"/>
    <s v="MACUSBC"/>
    <x v="4"/>
    <x v="1"/>
    <x v="1"/>
    <s v="USBC-YRL-01"/>
    <x v="0"/>
  </r>
  <r>
    <x v="29"/>
    <n v="-1"/>
    <x v="5"/>
    <x v="2"/>
    <d v="2023-02-09T00:00:00"/>
    <x v="243"/>
    <s v="MACUSBC"/>
    <x v="4"/>
    <x v="1"/>
    <x v="1"/>
    <s v="USBC-YRL-03"/>
    <x v="0"/>
  </r>
  <r>
    <x v="29"/>
    <n v="-1"/>
    <x v="5"/>
    <x v="2"/>
    <d v="2023-02-09T00:00:00"/>
    <x v="39"/>
    <s v="MACUSBC"/>
    <x v="4"/>
    <x v="1"/>
    <x v="1"/>
    <s v="USBC-POW-02"/>
    <x v="0"/>
  </r>
  <r>
    <x v="29"/>
    <n v="-1"/>
    <x v="5"/>
    <x v="2"/>
    <d v="2023-02-09T00:00:00"/>
    <x v="444"/>
    <s v="MACUSBC"/>
    <x v="4"/>
    <x v="1"/>
    <x v="1"/>
    <s v="USBC-POW-06"/>
    <x v="0"/>
  </r>
  <r>
    <x v="29"/>
    <n v="-1"/>
    <x v="5"/>
    <x v="2"/>
    <d v="2023-02-09T00:00:00"/>
    <x v="12"/>
    <s v="MACUSBC"/>
    <x v="4"/>
    <x v="1"/>
    <x v="1"/>
    <s v="USBC-POW-08"/>
    <x v="0"/>
  </r>
  <r>
    <x v="29"/>
    <n v="-1"/>
    <x v="5"/>
    <x v="2"/>
    <d v="2023-02-09T00:00:00"/>
    <x v="702"/>
    <s v="OMNI"/>
    <x v="5"/>
    <x v="1"/>
    <x v="2"/>
    <s v="OMN-BOE-02"/>
    <x v="0"/>
  </r>
  <r>
    <x v="29"/>
    <n v="-1"/>
    <x v="5"/>
    <x v="2"/>
    <d v="2023-02-09T00:00:00"/>
    <x v="667"/>
    <s v="OMNI"/>
    <x v="5"/>
    <x v="1"/>
    <x v="2"/>
    <s v="OMN-BOE-08"/>
    <x v="0"/>
  </r>
  <r>
    <x v="29"/>
    <n v="-1"/>
    <x v="5"/>
    <x v="2"/>
    <d v="2023-02-09T00:00:00"/>
    <x v="446"/>
    <s v="OMNI"/>
    <x v="5"/>
    <x v="1"/>
    <x v="3"/>
    <s v="OMN-MUS-08"/>
    <x v="0"/>
  </r>
  <r>
    <x v="29"/>
    <n v="-1"/>
    <x v="5"/>
    <x v="2"/>
    <d v="2023-02-09T00:00:00"/>
    <x v="843"/>
    <s v="UHDMI"/>
    <x v="15"/>
    <x v="4"/>
    <x v="1"/>
    <m/>
    <x v="0"/>
  </r>
  <r>
    <x v="29"/>
    <n v="-1"/>
    <x v="5"/>
    <x v="2"/>
    <d v="2023-02-09T00:00:00"/>
    <x v="482"/>
    <s v="UHDMI"/>
    <x v="15"/>
    <x v="4"/>
    <x v="1"/>
    <m/>
    <x v="0"/>
  </r>
  <r>
    <x v="29"/>
    <n v="-1"/>
    <x v="5"/>
    <x v="2"/>
    <d v="2023-02-09T00:00:00"/>
    <x v="249"/>
    <s v="UHDMI"/>
    <x v="15"/>
    <x v="4"/>
    <x v="1"/>
    <m/>
    <x v="0"/>
  </r>
  <r>
    <x v="29"/>
    <n v="-1"/>
    <x v="5"/>
    <x v="2"/>
    <d v="2023-02-09T00:00:00"/>
    <x v="777"/>
    <s v="WALLADPT"/>
    <x v="6"/>
    <x v="1"/>
    <x v="2"/>
    <s v="ADP-BOE-04"/>
    <x v="0"/>
  </r>
  <r>
    <x v="29"/>
    <n v="-1"/>
    <x v="5"/>
    <x v="2"/>
    <d v="2023-02-09T00:00:00"/>
    <x v="626"/>
    <s v="WALLADPT"/>
    <x v="6"/>
    <x v="1"/>
    <x v="2"/>
    <s v="ADP-BOE-05"/>
    <x v="0"/>
  </r>
  <r>
    <x v="29"/>
    <n v="-1"/>
    <x v="5"/>
    <x v="2"/>
    <d v="2023-02-09T00:00:00"/>
    <x v="14"/>
    <s v="WALLADPT"/>
    <x v="6"/>
    <x v="1"/>
    <x v="1"/>
    <s v="ADP-POW-01"/>
    <x v="0"/>
  </r>
  <r>
    <x v="29"/>
    <n v="-1"/>
    <x v="5"/>
    <x v="2"/>
    <d v="2023-02-09T00:00:00"/>
    <x v="706"/>
    <s v="WALLADPT"/>
    <x v="6"/>
    <x v="1"/>
    <x v="1"/>
    <s v="ADP-YRL-02"/>
    <x v="0"/>
  </r>
  <r>
    <x v="29"/>
    <n v="-1"/>
    <x v="5"/>
    <x v="2"/>
    <d v="2023-02-09T00:00:00"/>
    <x v="450"/>
    <s v="WALLADPT"/>
    <x v="6"/>
    <x v="1"/>
    <x v="1"/>
    <m/>
    <x v="0"/>
  </r>
  <r>
    <x v="29"/>
    <n v="-1"/>
    <x v="5"/>
    <x v="2"/>
    <d v="2023-02-09T00:00:00"/>
    <x v="139"/>
    <s v="WALLADPT"/>
    <x v="6"/>
    <x v="1"/>
    <x v="1"/>
    <m/>
    <x v="0"/>
  </r>
  <r>
    <x v="29"/>
    <n v="-1"/>
    <x v="5"/>
    <x v="2"/>
    <d v="2023-02-09T00:00:00"/>
    <x v="530"/>
    <s v="WALLADPT"/>
    <x v="6"/>
    <x v="1"/>
    <x v="1"/>
    <m/>
    <x v="0"/>
  </r>
  <r>
    <x v="29"/>
    <n v="-1"/>
    <x v="5"/>
    <x v="2"/>
    <d v="2023-02-09T00:00:00"/>
    <x v="251"/>
    <s v="WALLADPT"/>
    <x v="6"/>
    <x v="1"/>
    <x v="1"/>
    <m/>
    <x v="0"/>
  </r>
  <r>
    <x v="29"/>
    <n v="-1"/>
    <x v="5"/>
    <x v="2"/>
    <d v="2023-02-09T00:00:00"/>
    <x v="293"/>
    <s v="WALLADPT"/>
    <x v="6"/>
    <x v="1"/>
    <x v="1"/>
    <m/>
    <x v="0"/>
  </r>
  <r>
    <x v="29"/>
    <n v="-1"/>
    <x v="5"/>
    <x v="2"/>
    <d v="2023-02-09T00:00:00"/>
    <x v="30"/>
    <s v="WALLADPT"/>
    <x v="6"/>
    <x v="1"/>
    <x v="1"/>
    <m/>
    <x v="0"/>
  </r>
  <r>
    <x v="29"/>
    <n v="-1"/>
    <x v="5"/>
    <x v="2"/>
    <d v="2023-02-09T00:00:00"/>
    <x v="43"/>
    <s v="WALLADPT"/>
    <x v="6"/>
    <x v="1"/>
    <x v="1"/>
    <m/>
    <x v="0"/>
  </r>
  <r>
    <x v="29"/>
    <n v="-1"/>
    <x v="5"/>
    <x v="2"/>
    <d v="2023-02-10T00:00:00"/>
    <x v="374"/>
    <s v="IPHONE"/>
    <x v="1"/>
    <x v="1"/>
    <x v="4"/>
    <s v="IPH-LOC-04"/>
    <x v="0"/>
  </r>
  <r>
    <x v="29"/>
    <n v="-1"/>
    <x v="5"/>
    <x v="2"/>
    <d v="2023-02-10T00:00:00"/>
    <x v="225"/>
    <s v="MACUSBC"/>
    <x v="4"/>
    <x v="1"/>
    <x v="4"/>
    <s v="USBC-LOC-01"/>
    <x v="0"/>
  </r>
  <r>
    <x v="29"/>
    <n v="-1"/>
    <x v="5"/>
    <x v="2"/>
    <d v="2023-02-16T00:00:00"/>
    <x v="69"/>
    <s v="CBK"/>
    <x v="7"/>
    <x v="2"/>
    <x v="1"/>
    <s v="CPOW-04"/>
    <x v="0"/>
  </r>
  <r>
    <x v="29"/>
    <n v="-1"/>
    <x v="5"/>
    <x v="2"/>
    <d v="2023-02-16T00:00:00"/>
    <x v="844"/>
    <s v="CBK"/>
    <x v="7"/>
    <x v="2"/>
    <x v="1"/>
    <s v="CYRL-16"/>
    <x v="0"/>
  </r>
  <r>
    <x v="29"/>
    <n v="-1"/>
    <x v="5"/>
    <x v="2"/>
    <d v="2023-02-16T00:00:00"/>
    <x v="157"/>
    <s v="CBK"/>
    <x v="7"/>
    <x v="2"/>
    <x v="1"/>
    <s v="CBIO-02"/>
    <x v="0"/>
  </r>
  <r>
    <x v="29"/>
    <n v="-1"/>
    <x v="5"/>
    <x v="2"/>
    <d v="2023-02-16T00:00:00"/>
    <x v="801"/>
    <s v="CBK"/>
    <x v="7"/>
    <x v="2"/>
    <x v="1"/>
    <s v="CART-04"/>
    <x v="0"/>
  </r>
  <r>
    <x v="29"/>
    <n v="-1"/>
    <x v="5"/>
    <x v="2"/>
    <d v="2023-02-16T00:00:00"/>
    <x v="694"/>
    <s v="CBK"/>
    <x v="7"/>
    <x v="2"/>
    <x v="0"/>
    <s v="CBK-BIO-17"/>
    <x v="0"/>
  </r>
  <r>
    <x v="29"/>
    <n v="-1"/>
    <x v="5"/>
    <x v="2"/>
    <d v="2023-02-16T00:00:00"/>
    <x v="845"/>
    <s v="CBK"/>
    <x v="7"/>
    <x v="2"/>
    <x v="1"/>
    <s v="CBK-CLICC-62"/>
    <x v="0"/>
  </r>
  <r>
    <x v="29"/>
    <n v="-1"/>
    <x v="5"/>
    <x v="2"/>
    <d v="2023-02-16T00:00:00"/>
    <x v="468"/>
    <s v="CLICC-ML"/>
    <x v="8"/>
    <x v="2"/>
    <x v="1"/>
    <s v="ITS MacBook 112"/>
    <x v="0"/>
  </r>
  <r>
    <x v="29"/>
    <n v="-1"/>
    <x v="5"/>
    <x v="2"/>
    <d v="2023-02-16T00:00:00"/>
    <x v="846"/>
    <s v="CLICC-ML"/>
    <x v="8"/>
    <x v="2"/>
    <x v="1"/>
    <s v="ITS MacBook 25"/>
    <x v="0"/>
  </r>
  <r>
    <x v="29"/>
    <n v="-1"/>
    <x v="5"/>
    <x v="2"/>
    <d v="2023-02-16T00:00:00"/>
    <x v="847"/>
    <s v="CLICC-ML"/>
    <x v="8"/>
    <x v="2"/>
    <x v="1"/>
    <s v="CLICC-ML-2026"/>
    <x v="0"/>
  </r>
  <r>
    <x v="29"/>
    <n v="-1"/>
    <x v="5"/>
    <x v="2"/>
    <d v="2023-02-16T00:00:00"/>
    <x v="779"/>
    <s v="CLICC-ML"/>
    <x v="8"/>
    <x v="2"/>
    <x v="1"/>
    <s v="CLICC-ML-2065"/>
    <x v="0"/>
  </r>
  <r>
    <x v="29"/>
    <n v="-1"/>
    <x v="5"/>
    <x v="2"/>
    <d v="2023-02-16T00:00:00"/>
    <x v="164"/>
    <s v="CLICC-ML"/>
    <x v="8"/>
    <x v="2"/>
    <x v="1"/>
    <s v="CLICC-ML-2068"/>
    <x v="0"/>
  </r>
  <r>
    <x v="29"/>
    <n v="-1"/>
    <x v="5"/>
    <x v="2"/>
    <d v="2023-02-16T00:00:00"/>
    <x v="572"/>
    <s v="CLICC-MM"/>
    <x v="9"/>
    <x v="2"/>
    <x v="1"/>
    <s v="ITS iPad 127"/>
    <x v="0"/>
  </r>
  <r>
    <x v="29"/>
    <n v="-1"/>
    <x v="5"/>
    <x v="2"/>
    <d v="2023-02-16T00:00:00"/>
    <x v="77"/>
    <s v="CLICC-MM"/>
    <x v="9"/>
    <x v="2"/>
    <x v="1"/>
    <s v="ITS iPad 160"/>
    <x v="0"/>
  </r>
  <r>
    <x v="29"/>
    <n v="-1"/>
    <x v="5"/>
    <x v="2"/>
    <d v="2023-02-16T00:00:00"/>
    <x v="227"/>
    <s v="CLICC-MM"/>
    <x v="9"/>
    <x v="2"/>
    <x v="1"/>
    <m/>
    <x v="0"/>
  </r>
  <r>
    <x v="29"/>
    <n v="-1"/>
    <x v="5"/>
    <x v="2"/>
    <d v="2023-02-16T00:00:00"/>
    <x v="574"/>
    <s v="HP"/>
    <x v="10"/>
    <x v="2"/>
    <x v="1"/>
    <s v="WL-RC2-11"/>
    <x v="0"/>
  </r>
  <r>
    <x v="29"/>
    <n v="-1"/>
    <x v="5"/>
    <x v="2"/>
    <d v="2023-02-22T00:00:00"/>
    <x v="27"/>
    <s v="CLICC-MM"/>
    <x v="9"/>
    <x v="2"/>
    <x v="1"/>
    <m/>
    <x v="0"/>
  </r>
  <r>
    <x v="29"/>
    <n v="-1"/>
    <x v="5"/>
    <x v="2"/>
    <d v="2023-02-23T00:00:00"/>
    <x v="25"/>
    <s v="CBK"/>
    <x v="7"/>
    <x v="2"/>
    <x v="1"/>
    <s v="CBK-CLICC-158"/>
    <x v="0"/>
  </r>
  <r>
    <x v="29"/>
    <n v="-1"/>
    <x v="5"/>
    <x v="2"/>
    <d v="2023-02-23T00:00:00"/>
    <x v="74"/>
    <s v="CLICC-ML"/>
    <x v="8"/>
    <x v="2"/>
    <x v="1"/>
    <s v="ITS MacBook 68"/>
    <x v="0"/>
  </r>
  <r>
    <x v="29"/>
    <n v="-1"/>
    <x v="5"/>
    <x v="2"/>
    <d v="2023-02-23T00:00:00"/>
    <x v="794"/>
    <s v="CLICC-ML"/>
    <x v="8"/>
    <x v="2"/>
    <x v="1"/>
    <s v="ITS MacBook 150"/>
    <x v="0"/>
  </r>
  <r>
    <x v="29"/>
    <n v="-1"/>
    <x v="5"/>
    <x v="2"/>
    <d v="2023-02-23T00:00:00"/>
    <x v="392"/>
    <s v="CLICC-ML"/>
    <x v="8"/>
    <x v="2"/>
    <x v="1"/>
    <s v="ITS MacBook 136"/>
    <x v="0"/>
  </r>
  <r>
    <x v="29"/>
    <n v="-1"/>
    <x v="5"/>
    <x v="2"/>
    <d v="2023-02-23T00:00:00"/>
    <x v="848"/>
    <s v="CLICC-ML"/>
    <x v="8"/>
    <x v="2"/>
    <x v="1"/>
    <s v="CLICC-ML-2018"/>
    <x v="0"/>
  </r>
  <r>
    <x v="29"/>
    <n v="-1"/>
    <x v="5"/>
    <x v="2"/>
    <d v="2023-02-23T00:00:00"/>
    <x v="849"/>
    <s v="CLICC-ML"/>
    <x v="8"/>
    <x v="2"/>
    <x v="1"/>
    <s v="CLICC-ML-2029"/>
    <x v="0"/>
  </r>
  <r>
    <x v="29"/>
    <n v="-1"/>
    <x v="5"/>
    <x v="2"/>
    <d v="2023-02-23T00:00:00"/>
    <x v="654"/>
    <s v="CLICC-ML"/>
    <x v="8"/>
    <x v="2"/>
    <x v="1"/>
    <s v="CLICC-ML-2074"/>
    <x v="0"/>
  </r>
  <r>
    <x v="29"/>
    <n v="-1"/>
    <x v="5"/>
    <x v="2"/>
    <d v="2023-02-23T00:00:00"/>
    <x v="165"/>
    <s v="CLICC-ML"/>
    <x v="8"/>
    <x v="2"/>
    <x v="1"/>
    <s v="CLICC-ML-2080"/>
    <x v="0"/>
  </r>
  <r>
    <x v="29"/>
    <n v="-1"/>
    <x v="5"/>
    <x v="2"/>
    <d v="2023-02-23T00:00:00"/>
    <x v="522"/>
    <s v="CLICC-MM"/>
    <x v="9"/>
    <x v="2"/>
    <x v="1"/>
    <s v="ITS iPad 63"/>
    <x v="0"/>
  </r>
  <r>
    <x v="29"/>
    <n v="-1"/>
    <x v="5"/>
    <x v="2"/>
    <d v="2023-02-23T00:00:00"/>
    <x v="539"/>
    <s v="CLICC-MM"/>
    <x v="9"/>
    <x v="2"/>
    <x v="1"/>
    <m/>
    <x v="0"/>
  </r>
  <r>
    <x v="29"/>
    <n v="-1"/>
    <x v="5"/>
    <x v="2"/>
    <d v="2023-02-23T00:00:00"/>
    <x v="22"/>
    <s v="CLICC-MM"/>
    <x v="9"/>
    <x v="2"/>
    <x v="1"/>
    <m/>
    <x v="0"/>
  </r>
  <r>
    <x v="29"/>
    <n v="-1"/>
    <x v="5"/>
    <x v="2"/>
    <d v="2023-02-23T00:00:00"/>
    <x v="523"/>
    <s v="HP"/>
    <x v="10"/>
    <x v="2"/>
    <x v="1"/>
    <s v="WL-RC2-02"/>
    <x v="0"/>
  </r>
  <r>
    <x v="30"/>
    <n v="-1"/>
    <x v="1"/>
    <x v="1"/>
    <d v="2023-02-10T00:00:00"/>
    <x v="223"/>
    <s v="HDST"/>
    <x v="0"/>
    <x v="0"/>
    <x v="1"/>
    <m/>
    <x v="0"/>
  </r>
  <r>
    <x v="30"/>
    <n v="-1"/>
    <x v="1"/>
    <x v="1"/>
    <d v="2023-02-10T00:00:00"/>
    <x v="132"/>
    <s v="IPHONE"/>
    <x v="1"/>
    <x v="1"/>
    <x v="1"/>
    <s v="IPH-YRL-07"/>
    <x v="0"/>
  </r>
  <r>
    <x v="30"/>
    <n v="-1"/>
    <x v="1"/>
    <x v="1"/>
    <d v="2023-02-10T00:00:00"/>
    <x v="806"/>
    <s v="IPHONE"/>
    <x v="1"/>
    <x v="1"/>
    <x v="1"/>
    <m/>
    <x v="0"/>
  </r>
  <r>
    <x v="30"/>
    <n v="-1"/>
    <x v="1"/>
    <x v="1"/>
    <d v="2023-02-10T00:00:00"/>
    <x v="108"/>
    <s v="IPHONE"/>
    <x v="1"/>
    <x v="1"/>
    <x v="0"/>
    <s v="IPH-BIO-02"/>
    <x v="0"/>
  </r>
  <r>
    <x v="30"/>
    <n v="-1"/>
    <x v="1"/>
    <x v="1"/>
    <d v="2023-02-10T00:00:00"/>
    <x v="428"/>
    <s v="MACCHRG"/>
    <x v="3"/>
    <x v="1"/>
    <x v="0"/>
    <s v="MAGT-BIO-06"/>
    <x v="0"/>
  </r>
  <r>
    <x v="30"/>
    <n v="-1"/>
    <x v="1"/>
    <x v="1"/>
    <d v="2023-02-10T00:00:00"/>
    <x v="244"/>
    <s v="MACUSBC"/>
    <x v="4"/>
    <x v="1"/>
    <x v="1"/>
    <s v="USBC-YRL-04"/>
    <x v="0"/>
  </r>
  <r>
    <x v="30"/>
    <n v="-1"/>
    <x v="1"/>
    <x v="1"/>
    <d v="2023-02-10T00:00:00"/>
    <x v="444"/>
    <s v="MACUSBC"/>
    <x v="4"/>
    <x v="1"/>
    <x v="1"/>
    <s v="USBC-POW-06"/>
    <x v="0"/>
  </r>
  <r>
    <x v="30"/>
    <n v="-1"/>
    <x v="1"/>
    <x v="1"/>
    <d v="2023-02-10T00:00:00"/>
    <x v="12"/>
    <s v="MACUSBC"/>
    <x v="4"/>
    <x v="1"/>
    <x v="1"/>
    <s v="USBC-POW-08"/>
    <x v="0"/>
  </r>
  <r>
    <x v="30"/>
    <n v="-1"/>
    <x v="1"/>
    <x v="1"/>
    <d v="2023-02-10T00:00:00"/>
    <x v="483"/>
    <s v="WALLADPT"/>
    <x v="6"/>
    <x v="1"/>
    <x v="0"/>
    <s v="ADP-BIO-06"/>
    <x v="0"/>
  </r>
  <r>
    <x v="30"/>
    <n v="-1"/>
    <x v="1"/>
    <x v="1"/>
    <d v="2023-02-10T00:00:00"/>
    <x v="745"/>
    <s v="WALLADPT"/>
    <x v="6"/>
    <x v="1"/>
    <x v="1"/>
    <s v="ADP-YRL-01"/>
    <x v="0"/>
  </r>
  <r>
    <x v="30"/>
    <n v="-1"/>
    <x v="1"/>
    <x v="1"/>
    <d v="2023-02-10T00:00:00"/>
    <x v="252"/>
    <s v="WALLADPT"/>
    <x v="6"/>
    <x v="1"/>
    <x v="1"/>
    <m/>
    <x v="0"/>
  </r>
  <r>
    <x v="30"/>
    <n v="-1"/>
    <x v="1"/>
    <x v="1"/>
    <d v="2023-02-13T00:00:00"/>
    <x v="850"/>
    <s v="BIOUSBCVGA"/>
    <x v="22"/>
    <x v="4"/>
    <x v="0"/>
    <s v="BIO-USBC-VGA-02"/>
    <x v="0"/>
  </r>
  <r>
    <x v="30"/>
    <n v="-1"/>
    <x v="1"/>
    <x v="1"/>
    <d v="2023-02-13T00:00:00"/>
    <x v="222"/>
    <s v="HDMIC"/>
    <x v="13"/>
    <x v="4"/>
    <x v="0"/>
    <s v="HDMC-BIO-04"/>
    <x v="0"/>
  </r>
  <r>
    <x v="30"/>
    <n v="-1"/>
    <x v="1"/>
    <x v="1"/>
    <d v="2023-02-13T00:00:00"/>
    <x v="851"/>
    <s v="VGAC"/>
    <x v="21"/>
    <x v="4"/>
    <x v="0"/>
    <s v="VGAC-BIO-14"/>
    <x v="0"/>
  </r>
  <r>
    <x v="30"/>
    <n v="-1"/>
    <x v="1"/>
    <x v="1"/>
    <d v="2023-02-17T00:00:00"/>
    <x v="852"/>
    <s v="CBK"/>
    <x v="7"/>
    <x v="2"/>
    <x v="4"/>
    <s v="CBK-CLICC-168"/>
    <x v="0"/>
  </r>
  <r>
    <x v="30"/>
    <n v="-1"/>
    <x v="1"/>
    <x v="1"/>
    <d v="2023-02-17T00:00:00"/>
    <x v="853"/>
    <s v="CLICC-ML"/>
    <x v="8"/>
    <x v="2"/>
    <x v="1"/>
    <s v="CLICC-ML-2062"/>
    <x v="0"/>
  </r>
  <r>
    <x v="30"/>
    <n v="-1"/>
    <x v="1"/>
    <x v="1"/>
    <d v="2023-02-17T00:00:00"/>
    <x v="261"/>
    <s v="CLICC-MM"/>
    <x v="9"/>
    <x v="2"/>
    <x v="1"/>
    <s v="ITS iPad 184"/>
    <x v="0"/>
  </r>
  <r>
    <x v="30"/>
    <n v="-1"/>
    <x v="1"/>
    <x v="1"/>
    <d v="2023-02-17T00:00:00"/>
    <x v="77"/>
    <s v="CLICC-MM"/>
    <x v="9"/>
    <x v="2"/>
    <x v="1"/>
    <s v="ITS iPad 160"/>
    <x v="0"/>
  </r>
  <r>
    <x v="30"/>
    <n v="-1"/>
    <x v="1"/>
    <x v="1"/>
    <d v="2023-02-17T00:00:00"/>
    <x v="565"/>
    <s v="CLICC-MM"/>
    <x v="9"/>
    <x v="2"/>
    <x v="1"/>
    <s v="ITS iPad 97"/>
    <x v="0"/>
  </r>
  <r>
    <x v="30"/>
    <n v="-1"/>
    <x v="1"/>
    <x v="1"/>
    <d v="2023-02-17T00:00:00"/>
    <x v="854"/>
    <s v="CLICC-MM"/>
    <x v="9"/>
    <x v="2"/>
    <x v="1"/>
    <s v="ITS iPad 252"/>
    <x v="0"/>
  </r>
  <r>
    <x v="30"/>
    <n v="-1"/>
    <x v="1"/>
    <x v="1"/>
    <d v="2023-02-17T00:00:00"/>
    <x v="855"/>
    <s v="CLICC-MM"/>
    <x v="9"/>
    <x v="2"/>
    <x v="1"/>
    <s v="ITS iPad 193"/>
    <x v="0"/>
  </r>
  <r>
    <x v="30"/>
    <n v="-1"/>
    <x v="1"/>
    <x v="1"/>
    <d v="2023-02-17T00:00:00"/>
    <x v="856"/>
    <s v="CLICC-MM"/>
    <x v="9"/>
    <x v="2"/>
    <x v="1"/>
    <m/>
    <x v="0"/>
  </r>
  <r>
    <x v="30"/>
    <n v="-1"/>
    <x v="1"/>
    <x v="1"/>
    <d v="2023-02-17T00:00:00"/>
    <x v="84"/>
    <s v="HP"/>
    <x v="10"/>
    <x v="2"/>
    <x v="1"/>
    <s v="WL-BCR-12"/>
    <x v="0"/>
  </r>
  <r>
    <x v="30"/>
    <n v="-1"/>
    <x v="1"/>
    <x v="1"/>
    <d v="2023-02-24T00:00:00"/>
    <x v="709"/>
    <s v="CLICC-ML"/>
    <x v="8"/>
    <x v="2"/>
    <x v="1"/>
    <s v="ITS MacBook 77"/>
    <x v="0"/>
  </r>
  <r>
    <x v="30"/>
    <n v="-1"/>
    <x v="1"/>
    <x v="1"/>
    <d v="2023-02-24T00:00:00"/>
    <x v="268"/>
    <s v="HP"/>
    <x v="10"/>
    <x v="2"/>
    <x v="1"/>
    <s v="WL-PC2-23"/>
    <x v="0"/>
  </r>
  <r>
    <x v="30"/>
    <n v="-1"/>
    <x v="2"/>
    <x v="1"/>
    <d v="2023-02-10T00:00:00"/>
    <x v="495"/>
    <s v="IPHONE"/>
    <x v="1"/>
    <x v="1"/>
    <x v="3"/>
    <s v="IPH-MUS-02"/>
    <x v="0"/>
  </r>
  <r>
    <x v="30"/>
    <n v="-1"/>
    <x v="2"/>
    <x v="1"/>
    <d v="2023-02-10T00:00:00"/>
    <x v="438"/>
    <s v="OMNI"/>
    <x v="5"/>
    <x v="1"/>
    <x v="3"/>
    <s v="OMN-MUS-09"/>
    <x v="0"/>
  </r>
  <r>
    <x v="30"/>
    <n v="-1"/>
    <x v="4"/>
    <x v="3"/>
    <d v="2023-02-17T00:00:00"/>
    <x v="857"/>
    <s v="OMNI"/>
    <x v="5"/>
    <x v="1"/>
    <x v="1"/>
    <m/>
    <x v="0"/>
  </r>
  <r>
    <x v="30"/>
    <n v="-1"/>
    <x v="5"/>
    <x v="2"/>
    <d v="2023-02-10T00:00:00"/>
    <x v="723"/>
    <s v="ANDROID"/>
    <x v="16"/>
    <x v="1"/>
    <x v="1"/>
    <s v="AND-YRL-01"/>
    <x v="0"/>
  </r>
  <r>
    <x v="30"/>
    <n v="-1"/>
    <x v="5"/>
    <x v="2"/>
    <d v="2023-02-10T00:00:00"/>
    <x v="858"/>
    <s v="ANDROID"/>
    <x v="16"/>
    <x v="1"/>
    <x v="0"/>
    <s v="AND-BIO-03"/>
    <x v="0"/>
  </r>
  <r>
    <x v="30"/>
    <n v="-1"/>
    <x v="5"/>
    <x v="2"/>
    <d v="2023-02-10T00:00:00"/>
    <x v="592"/>
    <s v="CALC"/>
    <x v="11"/>
    <x v="0"/>
    <x v="1"/>
    <s v="CAL-POW-07"/>
    <x v="0"/>
  </r>
  <r>
    <x v="30"/>
    <n v="-1"/>
    <x v="5"/>
    <x v="2"/>
    <d v="2023-02-10T00:00:00"/>
    <x v="859"/>
    <s v="CALC"/>
    <x v="11"/>
    <x v="0"/>
    <x v="2"/>
    <m/>
    <x v="0"/>
  </r>
  <r>
    <x v="30"/>
    <n v="-1"/>
    <x v="5"/>
    <x v="2"/>
    <d v="2023-02-10T00:00:00"/>
    <x v="711"/>
    <s v="FAC"/>
    <x v="9"/>
    <x v="2"/>
    <x v="1"/>
    <s v="ITS iPad 86"/>
    <x v="0"/>
  </r>
  <r>
    <x v="30"/>
    <n v="-1"/>
    <x v="5"/>
    <x v="2"/>
    <d v="2023-02-10T00:00:00"/>
    <x v="620"/>
    <s v="HDMIC"/>
    <x v="13"/>
    <x v="4"/>
    <x v="1"/>
    <s v="HDMC-YRL-01"/>
    <x v="0"/>
  </r>
  <r>
    <x v="30"/>
    <n v="-1"/>
    <x v="5"/>
    <x v="2"/>
    <d v="2023-02-10T00:00:00"/>
    <x v="360"/>
    <s v="HPUSBC"/>
    <x v="14"/>
    <x v="1"/>
    <x v="2"/>
    <m/>
    <x v="0"/>
  </r>
  <r>
    <x v="30"/>
    <n v="-1"/>
    <x v="5"/>
    <x v="2"/>
    <d v="2023-02-10T00:00:00"/>
    <x v="105"/>
    <s v="HPUSBC"/>
    <x v="14"/>
    <x v="1"/>
    <x v="2"/>
    <m/>
    <x v="0"/>
  </r>
  <r>
    <x v="30"/>
    <n v="-1"/>
    <x v="5"/>
    <x v="2"/>
    <d v="2023-02-10T00:00:00"/>
    <x v="495"/>
    <s v="IPHONE"/>
    <x v="1"/>
    <x v="1"/>
    <x v="3"/>
    <s v="IPH-MUS-02"/>
    <x v="0"/>
  </r>
  <r>
    <x v="30"/>
    <n v="-1"/>
    <x v="5"/>
    <x v="2"/>
    <d v="2023-02-10T00:00:00"/>
    <x v="622"/>
    <s v="IPHONE"/>
    <x v="1"/>
    <x v="1"/>
    <x v="3"/>
    <s v="IPH-MUS-03"/>
    <x v="0"/>
  </r>
  <r>
    <x v="30"/>
    <n v="-1"/>
    <x v="5"/>
    <x v="2"/>
    <d v="2023-02-10T00:00:00"/>
    <x v="442"/>
    <s v="IPHONE"/>
    <x v="1"/>
    <x v="1"/>
    <x v="1"/>
    <s v="IPH-YRL-13"/>
    <x v="0"/>
  </r>
  <r>
    <x v="30"/>
    <n v="-1"/>
    <x v="5"/>
    <x v="2"/>
    <d v="2023-02-10T00:00:00"/>
    <x v="29"/>
    <s v="IPHONE"/>
    <x v="1"/>
    <x v="1"/>
    <x v="1"/>
    <s v="IPH-POW-02"/>
    <x v="0"/>
  </r>
  <r>
    <x v="30"/>
    <n v="-1"/>
    <x v="5"/>
    <x v="2"/>
    <d v="2023-02-10T00:00:00"/>
    <x v="36"/>
    <s v="IPHONE"/>
    <x v="1"/>
    <x v="1"/>
    <x v="1"/>
    <s v="IPH-POW-04"/>
    <x v="0"/>
  </r>
  <r>
    <x v="30"/>
    <n v="-1"/>
    <x v="5"/>
    <x v="2"/>
    <d v="2023-02-10T00:00:00"/>
    <x v="239"/>
    <s v="IPHONE"/>
    <x v="1"/>
    <x v="1"/>
    <x v="1"/>
    <s v="IPH-POW-08"/>
    <x v="0"/>
  </r>
  <r>
    <x v="30"/>
    <n v="-1"/>
    <x v="5"/>
    <x v="2"/>
    <d v="2023-02-10T00:00:00"/>
    <x v="6"/>
    <s v="IPHONE"/>
    <x v="1"/>
    <x v="1"/>
    <x v="1"/>
    <s v="IPH-POW-10"/>
    <x v="0"/>
  </r>
  <r>
    <x v="30"/>
    <n v="-1"/>
    <x v="5"/>
    <x v="2"/>
    <d v="2023-02-10T00:00:00"/>
    <x v="107"/>
    <s v="IPHONE"/>
    <x v="1"/>
    <x v="1"/>
    <x v="0"/>
    <s v="IPH-BIO-01"/>
    <x v="0"/>
  </r>
  <r>
    <x v="30"/>
    <n v="-1"/>
    <x v="5"/>
    <x v="2"/>
    <d v="2023-02-10T00:00:00"/>
    <x v="860"/>
    <s v="IPHONE"/>
    <x v="1"/>
    <x v="1"/>
    <x v="4"/>
    <m/>
    <x v="0"/>
  </r>
  <r>
    <x v="30"/>
    <n v="-1"/>
    <x v="5"/>
    <x v="2"/>
    <d v="2023-02-10T00:00:00"/>
    <x v="303"/>
    <s v="MACUSBC"/>
    <x v="4"/>
    <x v="1"/>
    <x v="1"/>
    <s v="USBC-YRL-01"/>
    <x v="0"/>
  </r>
  <r>
    <x v="30"/>
    <n v="-1"/>
    <x v="5"/>
    <x v="2"/>
    <d v="2023-02-10T00:00:00"/>
    <x v="243"/>
    <s v="MACUSBC"/>
    <x v="4"/>
    <x v="1"/>
    <x v="1"/>
    <s v="USBC-YRL-03"/>
    <x v="0"/>
  </r>
  <r>
    <x v="30"/>
    <n v="-1"/>
    <x v="5"/>
    <x v="2"/>
    <d v="2023-02-10T00:00:00"/>
    <x v="244"/>
    <s v="MACUSBC"/>
    <x v="4"/>
    <x v="1"/>
    <x v="1"/>
    <s v="USBC-YRL-04"/>
    <x v="0"/>
  </r>
  <r>
    <x v="30"/>
    <n v="-1"/>
    <x v="5"/>
    <x v="2"/>
    <d v="2023-02-10T00:00:00"/>
    <x v="684"/>
    <s v="MACUSBC"/>
    <x v="4"/>
    <x v="1"/>
    <x v="4"/>
    <s v="USBC-LOC-02"/>
    <x v="0"/>
  </r>
  <r>
    <x v="30"/>
    <n v="-1"/>
    <x v="5"/>
    <x v="2"/>
    <d v="2023-02-10T00:00:00"/>
    <x v="444"/>
    <s v="MACUSBC"/>
    <x v="4"/>
    <x v="1"/>
    <x v="1"/>
    <s v="USBC-POW-06"/>
    <x v="0"/>
  </r>
  <r>
    <x v="30"/>
    <n v="-1"/>
    <x v="5"/>
    <x v="2"/>
    <d v="2023-02-10T00:00:00"/>
    <x v="11"/>
    <s v="MACUSBC"/>
    <x v="4"/>
    <x v="1"/>
    <x v="1"/>
    <s v="USBC-POW-07"/>
    <x v="0"/>
  </r>
  <r>
    <x v="30"/>
    <n v="-1"/>
    <x v="5"/>
    <x v="2"/>
    <d v="2023-02-10T00:00:00"/>
    <x v="12"/>
    <s v="MACUSBC"/>
    <x v="4"/>
    <x v="1"/>
    <x v="1"/>
    <s v="USBC-POW-08"/>
    <x v="0"/>
  </r>
  <r>
    <x v="30"/>
    <n v="-1"/>
    <x v="5"/>
    <x v="2"/>
    <d v="2023-02-10T00:00:00"/>
    <x v="446"/>
    <s v="OMNI"/>
    <x v="5"/>
    <x v="1"/>
    <x v="3"/>
    <s v="OMN-MUS-08"/>
    <x v="0"/>
  </r>
  <r>
    <x v="30"/>
    <n v="-1"/>
    <x v="5"/>
    <x v="2"/>
    <d v="2023-02-10T00:00:00"/>
    <x v="497"/>
    <s v="OMNI"/>
    <x v="5"/>
    <x v="1"/>
    <x v="1"/>
    <m/>
    <x v="0"/>
  </r>
  <r>
    <x v="30"/>
    <n v="-1"/>
    <x v="5"/>
    <x v="2"/>
    <d v="2023-02-10T00:00:00"/>
    <x v="429"/>
    <s v="UVGA"/>
    <x v="18"/>
    <x v="4"/>
    <x v="1"/>
    <m/>
    <x v="0"/>
  </r>
  <r>
    <x v="30"/>
    <n v="-1"/>
    <x v="5"/>
    <x v="2"/>
    <d v="2023-02-10T00:00:00"/>
    <x v="14"/>
    <s v="WALLADPT"/>
    <x v="6"/>
    <x v="1"/>
    <x v="1"/>
    <s v="ADP-POW-01"/>
    <x v="0"/>
  </r>
  <r>
    <x v="30"/>
    <n v="-1"/>
    <x v="5"/>
    <x v="2"/>
    <d v="2023-02-10T00:00:00"/>
    <x v="773"/>
    <s v="WALLADPT"/>
    <x v="6"/>
    <x v="1"/>
    <x v="0"/>
    <s v="ADP-BIO-07"/>
    <x v="0"/>
  </r>
  <r>
    <x v="30"/>
    <n v="-1"/>
    <x v="5"/>
    <x v="2"/>
    <d v="2023-02-10T00:00:00"/>
    <x v="706"/>
    <s v="WALLADPT"/>
    <x v="6"/>
    <x v="1"/>
    <x v="1"/>
    <s v="ADP-YRL-02"/>
    <x v="0"/>
  </r>
  <r>
    <x v="30"/>
    <n v="-1"/>
    <x v="5"/>
    <x v="2"/>
    <d v="2023-02-10T00:00:00"/>
    <x v="861"/>
    <s v="WALLADPT"/>
    <x v="6"/>
    <x v="1"/>
    <x v="1"/>
    <m/>
    <x v="0"/>
  </r>
  <r>
    <x v="30"/>
    <n v="-1"/>
    <x v="5"/>
    <x v="2"/>
    <d v="2023-02-10T00:00:00"/>
    <x v="250"/>
    <s v="WALLADPT"/>
    <x v="6"/>
    <x v="1"/>
    <x v="1"/>
    <m/>
    <x v="0"/>
  </r>
  <r>
    <x v="30"/>
    <n v="-1"/>
    <x v="5"/>
    <x v="2"/>
    <d v="2023-02-10T00:00:00"/>
    <x v="30"/>
    <s v="WALLADPT"/>
    <x v="6"/>
    <x v="1"/>
    <x v="1"/>
    <m/>
    <x v="0"/>
  </r>
  <r>
    <x v="30"/>
    <n v="-1"/>
    <x v="5"/>
    <x v="2"/>
    <d v="2023-02-10T00:00:00"/>
    <x v="42"/>
    <s v="WALLADPT"/>
    <x v="6"/>
    <x v="1"/>
    <x v="1"/>
    <m/>
    <x v="0"/>
  </r>
  <r>
    <x v="30"/>
    <n v="-1"/>
    <x v="5"/>
    <x v="2"/>
    <d v="2023-02-17T00:00:00"/>
    <x v="790"/>
    <s v="CBK"/>
    <x v="7"/>
    <x v="2"/>
    <x v="1"/>
    <s v="CL-BOE-04"/>
    <x v="0"/>
  </r>
  <r>
    <x v="30"/>
    <n v="-1"/>
    <x v="5"/>
    <x v="2"/>
    <d v="2023-02-17T00:00:00"/>
    <x v="862"/>
    <s v="CBK"/>
    <x v="7"/>
    <x v="2"/>
    <x v="4"/>
    <s v="CBK-CLICC-73"/>
    <x v="0"/>
  </r>
  <r>
    <x v="30"/>
    <n v="-1"/>
    <x v="5"/>
    <x v="2"/>
    <d v="2023-02-17T00:00:00"/>
    <x v="863"/>
    <s v="CBK"/>
    <x v="7"/>
    <x v="2"/>
    <x v="4"/>
    <s v="CBK-CLICC-166"/>
    <x v="0"/>
  </r>
  <r>
    <x v="30"/>
    <n v="-1"/>
    <x v="5"/>
    <x v="2"/>
    <d v="2023-02-17T00:00:00"/>
    <x v="864"/>
    <s v="CBK"/>
    <x v="7"/>
    <x v="2"/>
    <x v="4"/>
    <s v="CBK-CLICC-167"/>
    <x v="0"/>
  </r>
  <r>
    <x v="30"/>
    <n v="-1"/>
    <x v="5"/>
    <x v="2"/>
    <d v="2023-02-17T00:00:00"/>
    <x v="865"/>
    <s v="CBK"/>
    <x v="7"/>
    <x v="2"/>
    <x v="4"/>
    <s v="CBK-CLICC-169"/>
    <x v="0"/>
  </r>
  <r>
    <x v="30"/>
    <n v="-1"/>
    <x v="5"/>
    <x v="2"/>
    <d v="2023-02-17T00:00:00"/>
    <x v="436"/>
    <s v="CLICC-ML"/>
    <x v="8"/>
    <x v="2"/>
    <x v="1"/>
    <s v="ITS MacBook 143"/>
    <x v="0"/>
  </r>
  <r>
    <x v="30"/>
    <n v="-1"/>
    <x v="5"/>
    <x v="2"/>
    <d v="2023-02-17T00:00:00"/>
    <x v="162"/>
    <s v="CLICC-ML"/>
    <x v="8"/>
    <x v="2"/>
    <x v="1"/>
    <s v="ITS MacBook 35"/>
    <x v="0"/>
  </r>
  <r>
    <x v="30"/>
    <n v="-1"/>
    <x v="5"/>
    <x v="2"/>
    <d v="2023-02-17T00:00:00"/>
    <x v="316"/>
    <s v="CLICC-ML"/>
    <x v="8"/>
    <x v="2"/>
    <x v="1"/>
    <s v="ITS MacBook 113"/>
    <x v="0"/>
  </r>
  <r>
    <x v="30"/>
    <n v="-1"/>
    <x v="5"/>
    <x v="2"/>
    <d v="2023-02-17T00:00:00"/>
    <x v="64"/>
    <s v="CLICC-MM"/>
    <x v="9"/>
    <x v="2"/>
    <x v="1"/>
    <s v="ITS iPad 323"/>
    <x v="0"/>
  </r>
  <r>
    <x v="30"/>
    <n v="-1"/>
    <x v="5"/>
    <x v="2"/>
    <d v="2023-02-17T00:00:00"/>
    <x v="866"/>
    <s v="CLICC-MM"/>
    <x v="9"/>
    <x v="2"/>
    <x v="1"/>
    <s v="ITS iPad 257"/>
    <x v="0"/>
  </r>
  <r>
    <x v="30"/>
    <n v="-1"/>
    <x v="5"/>
    <x v="2"/>
    <d v="2023-02-17T00:00:00"/>
    <x v="867"/>
    <s v="CLICC-MM"/>
    <x v="9"/>
    <x v="2"/>
    <x v="1"/>
    <s v="ITS iPad 259"/>
    <x v="0"/>
  </r>
  <r>
    <x v="30"/>
    <n v="-1"/>
    <x v="5"/>
    <x v="2"/>
    <d v="2023-02-17T00:00:00"/>
    <x v="56"/>
    <s v="CLICC-MM"/>
    <x v="9"/>
    <x v="2"/>
    <x v="1"/>
    <m/>
    <x v="0"/>
  </r>
  <r>
    <x v="30"/>
    <n v="-1"/>
    <x v="5"/>
    <x v="2"/>
    <d v="2023-02-17T00:00:00"/>
    <x v="868"/>
    <s v="FAC"/>
    <x v="9"/>
    <x v="2"/>
    <x v="1"/>
    <s v="ITS iPad 161"/>
    <x v="0"/>
  </r>
  <r>
    <x v="30"/>
    <n v="-1"/>
    <x v="5"/>
    <x v="2"/>
    <d v="2023-02-17T00:00:00"/>
    <x v="697"/>
    <s v="HP"/>
    <x v="10"/>
    <x v="2"/>
    <x v="1"/>
    <s v="WL-GEO-004"/>
    <x v="0"/>
  </r>
  <r>
    <x v="30"/>
    <n v="-1"/>
    <x v="5"/>
    <x v="2"/>
    <d v="2023-02-17T00:00:00"/>
    <x v="461"/>
    <s v="HP"/>
    <x v="10"/>
    <x v="2"/>
    <x v="1"/>
    <s v="WL-PC2-21"/>
    <x v="0"/>
  </r>
  <r>
    <x v="30"/>
    <n v="-1"/>
    <x v="5"/>
    <x v="2"/>
    <d v="2023-02-17T00:00:00"/>
    <x v="512"/>
    <s v="HP"/>
    <x v="10"/>
    <x v="2"/>
    <x v="1"/>
    <s v="WL-LAB-04"/>
    <x v="0"/>
  </r>
  <r>
    <x v="30"/>
    <n v="-1"/>
    <x v="5"/>
    <x v="2"/>
    <d v="2023-02-19T00:00:00"/>
    <x v="780"/>
    <s v="CLICC-ML"/>
    <x v="8"/>
    <x v="2"/>
    <x v="1"/>
    <s v="CLICC-ML-2098"/>
    <x v="0"/>
  </r>
  <r>
    <x v="30"/>
    <n v="-1"/>
    <x v="5"/>
    <x v="2"/>
    <d v="2023-02-21T00:00:00"/>
    <x v="601"/>
    <s v="HP"/>
    <x v="10"/>
    <x v="2"/>
    <x v="1"/>
    <s v="WL-LTL-04"/>
    <x v="0"/>
  </r>
  <r>
    <x v="30"/>
    <n v="-1"/>
    <x v="5"/>
    <x v="2"/>
    <d v="2023-02-22T00:00:00"/>
    <x v="318"/>
    <s v="CLICC-ML"/>
    <x v="8"/>
    <x v="2"/>
    <x v="1"/>
    <s v="ITS MacBook 122"/>
    <x v="0"/>
  </r>
  <r>
    <x v="30"/>
    <n v="-1"/>
    <x v="5"/>
    <x v="2"/>
    <d v="2023-02-22T00:00:00"/>
    <x v="573"/>
    <s v="CLICC-MM"/>
    <x v="9"/>
    <x v="2"/>
    <x v="1"/>
    <m/>
    <x v="0"/>
  </r>
  <r>
    <x v="30"/>
    <n v="-1"/>
    <x v="5"/>
    <x v="2"/>
    <d v="2023-02-24T00:00:00"/>
    <x v="869"/>
    <s v="CLICC-ML"/>
    <x v="8"/>
    <x v="2"/>
    <x v="1"/>
    <s v="CLICC-ML-2024"/>
    <x v="0"/>
  </r>
  <r>
    <x v="30"/>
    <n v="-1"/>
    <x v="5"/>
    <x v="2"/>
    <d v="2023-02-24T00:00:00"/>
    <x v="521"/>
    <s v="CLICC-ML"/>
    <x v="8"/>
    <x v="2"/>
    <x v="1"/>
    <s v="CLICC-ML-2091"/>
    <x v="0"/>
  </r>
  <r>
    <x v="30"/>
    <n v="-1"/>
    <x v="5"/>
    <x v="2"/>
    <d v="2023-02-24T00:00:00"/>
    <x v="870"/>
    <s v="CLICC-MM"/>
    <x v="9"/>
    <x v="2"/>
    <x v="1"/>
    <s v="ITS iPad 254"/>
    <x v="0"/>
  </r>
  <r>
    <x v="30"/>
    <n v="-1"/>
    <x v="5"/>
    <x v="2"/>
    <d v="2023-02-24T00:00:00"/>
    <x v="867"/>
    <s v="CLICC-MM"/>
    <x v="9"/>
    <x v="2"/>
    <x v="1"/>
    <s v="ITS iPad 259"/>
    <x v="0"/>
  </r>
  <r>
    <x v="30"/>
    <n v="-1"/>
    <x v="5"/>
    <x v="2"/>
    <d v="2023-02-24T00:00:00"/>
    <x v="652"/>
    <s v="HP"/>
    <x v="10"/>
    <x v="2"/>
    <x v="1"/>
    <s v="WL-BIO-03"/>
    <x v="0"/>
  </r>
  <r>
    <x v="30"/>
    <n v="-1"/>
    <x v="5"/>
    <x v="2"/>
    <d v="2023-02-24T00:00:00"/>
    <x v="871"/>
    <s v="HP"/>
    <x v="10"/>
    <x v="2"/>
    <x v="1"/>
    <s v="WL-PC2-15"/>
    <x v="0"/>
  </r>
  <r>
    <x v="30"/>
    <n v="-1"/>
    <x v="5"/>
    <x v="2"/>
    <d v="2023-02-24T00:00:00"/>
    <x v="419"/>
    <s v="HP"/>
    <x v="10"/>
    <x v="2"/>
    <x v="1"/>
    <s v="WL-PC2-30"/>
    <x v="0"/>
  </r>
  <r>
    <x v="30"/>
    <n v="9398388780006530"/>
    <x v="5"/>
    <x v="2"/>
    <d v="2023-02-10T00:00:00"/>
    <x v="872"/>
    <s v="IPHONE"/>
    <x v="1"/>
    <x v="1"/>
    <x v="4"/>
    <m/>
    <x v="0"/>
  </r>
  <r>
    <x v="31"/>
    <n v="-1"/>
    <x v="1"/>
    <x v="1"/>
    <d v="2023-02-11T00:00:00"/>
    <x v="11"/>
    <s v="MACUSBC"/>
    <x v="4"/>
    <x v="1"/>
    <x v="1"/>
    <s v="USBC-POW-07"/>
    <x v="0"/>
  </r>
  <r>
    <x v="31"/>
    <n v="-1"/>
    <x v="1"/>
    <x v="1"/>
    <d v="2023-02-18T00:00:00"/>
    <x v="747"/>
    <s v="CBK"/>
    <x v="7"/>
    <x v="2"/>
    <x v="0"/>
    <s v="CBK-BIO-13"/>
    <x v="0"/>
  </r>
  <r>
    <x v="31"/>
    <n v="-1"/>
    <x v="1"/>
    <x v="1"/>
    <d v="2023-02-18T00:00:00"/>
    <x v="873"/>
    <s v="CBK"/>
    <x v="7"/>
    <x v="2"/>
    <x v="0"/>
    <s v="CBK-BIO-19"/>
    <x v="0"/>
  </r>
  <r>
    <x v="31"/>
    <n v="-1"/>
    <x v="1"/>
    <x v="1"/>
    <d v="2023-02-25T00:00:00"/>
    <x v="63"/>
    <s v="CLICC-ML"/>
    <x v="8"/>
    <x v="2"/>
    <x v="1"/>
    <s v="ITS MacBook 60"/>
    <x v="0"/>
  </r>
  <r>
    <x v="31"/>
    <n v="-1"/>
    <x v="5"/>
    <x v="2"/>
    <d v="2023-02-11T00:00:00"/>
    <x v="620"/>
    <s v="HDMIC"/>
    <x v="13"/>
    <x v="4"/>
    <x v="1"/>
    <s v="HDMC-YRL-01"/>
    <x v="0"/>
  </r>
  <r>
    <x v="31"/>
    <n v="-1"/>
    <x v="5"/>
    <x v="2"/>
    <d v="2023-02-11T00:00:00"/>
    <x v="874"/>
    <s v="HDST"/>
    <x v="0"/>
    <x v="0"/>
    <x v="1"/>
    <s v="HDS-YRL-01"/>
    <x v="0"/>
  </r>
  <r>
    <x v="31"/>
    <n v="-1"/>
    <x v="5"/>
    <x v="2"/>
    <d v="2023-02-11T00:00:00"/>
    <x v="303"/>
    <s v="MACUSBC"/>
    <x v="4"/>
    <x v="1"/>
    <x v="1"/>
    <s v="USBC-YRL-01"/>
    <x v="0"/>
  </r>
  <r>
    <x v="31"/>
    <n v="-1"/>
    <x v="5"/>
    <x v="2"/>
    <d v="2023-02-11T00:00:00"/>
    <x v="245"/>
    <s v="MACUSBC"/>
    <x v="4"/>
    <x v="1"/>
    <x v="4"/>
    <s v="USBC-LOC-05"/>
    <x v="0"/>
  </r>
  <r>
    <x v="31"/>
    <n v="-1"/>
    <x v="5"/>
    <x v="2"/>
    <d v="2023-02-11T00:00:00"/>
    <x v="40"/>
    <s v="MACUSBC"/>
    <x v="4"/>
    <x v="1"/>
    <x v="1"/>
    <s v="USBC-POW-10"/>
    <x v="0"/>
  </r>
  <r>
    <x v="31"/>
    <n v="-1"/>
    <x v="5"/>
    <x v="2"/>
    <d v="2023-02-11T00:00:00"/>
    <x v="377"/>
    <s v="UHDMI"/>
    <x v="15"/>
    <x v="4"/>
    <x v="1"/>
    <m/>
    <x v="0"/>
  </r>
  <r>
    <x v="31"/>
    <n v="-1"/>
    <x v="5"/>
    <x v="2"/>
    <d v="2023-02-18T00:00:00"/>
    <x v="253"/>
    <s v="CBK"/>
    <x v="7"/>
    <x v="2"/>
    <x v="0"/>
    <s v="CBK-BOE-02"/>
    <x v="0"/>
  </r>
  <r>
    <x v="31"/>
    <n v="-1"/>
    <x v="5"/>
    <x v="2"/>
    <d v="2023-02-25T00:00:00"/>
    <x v="604"/>
    <s v="CLICC-MM"/>
    <x v="9"/>
    <x v="2"/>
    <x v="1"/>
    <s v="ITS iPad 311"/>
    <x v="0"/>
  </r>
  <r>
    <x v="32"/>
    <n v="-1"/>
    <x v="5"/>
    <x v="2"/>
    <d v="2023-02-12T00:00:00"/>
    <x v="546"/>
    <s v="HDMIC"/>
    <x v="13"/>
    <x v="4"/>
    <x v="1"/>
    <s v="HDMC-YRL-10"/>
    <x v="0"/>
  </r>
  <r>
    <x v="32"/>
    <n v="-1"/>
    <x v="5"/>
    <x v="2"/>
    <d v="2023-02-12T00:00:00"/>
    <x v="755"/>
    <s v="HDMIC"/>
    <x v="13"/>
    <x v="4"/>
    <x v="1"/>
    <s v="HDMC-YRL-12"/>
    <x v="0"/>
  </r>
  <r>
    <x v="32"/>
    <n v="-1"/>
    <x v="5"/>
    <x v="2"/>
    <d v="2023-02-12T00:00:00"/>
    <x v="442"/>
    <s v="IPHONE"/>
    <x v="1"/>
    <x v="1"/>
    <x v="1"/>
    <s v="IPH-YRL-13"/>
    <x v="0"/>
  </r>
  <r>
    <x v="32"/>
    <n v="-1"/>
    <x v="5"/>
    <x v="2"/>
    <d v="2023-02-12T00:00:00"/>
    <x v="108"/>
    <s v="IPHONE"/>
    <x v="1"/>
    <x v="1"/>
    <x v="0"/>
    <s v="IPH-BIO-02"/>
    <x v="0"/>
  </r>
  <r>
    <x v="32"/>
    <n v="-1"/>
    <x v="5"/>
    <x v="2"/>
    <d v="2023-02-12T00:00:00"/>
    <x v="12"/>
    <s v="MACUSBC"/>
    <x v="4"/>
    <x v="1"/>
    <x v="1"/>
    <s v="USBC-POW-08"/>
    <x v="0"/>
  </r>
  <r>
    <x v="32"/>
    <n v="-1"/>
    <x v="5"/>
    <x v="2"/>
    <d v="2023-02-12T00:00:00"/>
    <x v="773"/>
    <s v="WALLADPT"/>
    <x v="6"/>
    <x v="1"/>
    <x v="0"/>
    <s v="ADP-BIO-07"/>
    <x v="0"/>
  </r>
  <r>
    <x v="32"/>
    <n v="-1"/>
    <x v="5"/>
    <x v="2"/>
    <d v="2023-02-12T00:00:00"/>
    <x v="745"/>
    <s v="WALLADPT"/>
    <x v="6"/>
    <x v="1"/>
    <x v="1"/>
    <s v="ADP-YRL-01"/>
    <x v="0"/>
  </r>
  <r>
    <x v="32"/>
    <n v="-1"/>
    <x v="5"/>
    <x v="2"/>
    <d v="2023-02-19T00:00:00"/>
    <x v="52"/>
    <s v="CLICC-ML"/>
    <x v="8"/>
    <x v="2"/>
    <x v="1"/>
    <s v="CLICC-ML-2096"/>
    <x v="0"/>
  </r>
  <r>
    <x v="32"/>
    <n v="-1"/>
    <x v="5"/>
    <x v="2"/>
    <d v="2023-02-19T00:00:00"/>
    <x v="655"/>
    <s v="CLICC-MM"/>
    <x v="9"/>
    <x v="2"/>
    <x v="1"/>
    <s v="ITS iPad 279"/>
    <x v="0"/>
  </r>
  <r>
    <x v="32"/>
    <n v="-1"/>
    <x v="5"/>
    <x v="2"/>
    <d v="2023-02-26T00:00:00"/>
    <x v="114"/>
    <s v="CBK"/>
    <x v="7"/>
    <x v="2"/>
    <x v="0"/>
    <s v="CBK-BIO-07"/>
    <x v="0"/>
  </r>
  <r>
    <x v="33"/>
    <n v="-1"/>
    <x v="0"/>
    <x v="0"/>
    <d v="2023-02-13T00:00:00"/>
    <x v="804"/>
    <s v="HDST"/>
    <x v="0"/>
    <x v="0"/>
    <x v="0"/>
    <s v="HDS-BIO-08"/>
    <x v="0"/>
  </r>
  <r>
    <x v="33"/>
    <n v="-1"/>
    <x v="1"/>
    <x v="1"/>
    <d v="2023-02-13T00:00:00"/>
    <x v="752"/>
    <s v="CALC"/>
    <x v="11"/>
    <x v="0"/>
    <x v="1"/>
    <m/>
    <x v="0"/>
  </r>
  <r>
    <x v="33"/>
    <n v="-1"/>
    <x v="1"/>
    <x v="1"/>
    <d v="2023-02-13T00:00:00"/>
    <x v="875"/>
    <s v="HDMIC"/>
    <x v="13"/>
    <x v="4"/>
    <x v="1"/>
    <s v="HDMC-YRL-07"/>
    <x v="0"/>
  </r>
  <r>
    <x v="33"/>
    <n v="-1"/>
    <x v="1"/>
    <x v="1"/>
    <d v="2023-02-13T00:00:00"/>
    <x v="222"/>
    <s v="HDMIC"/>
    <x v="13"/>
    <x v="4"/>
    <x v="0"/>
    <s v="HDMC-BIO-04"/>
    <x v="0"/>
  </r>
  <r>
    <x v="33"/>
    <n v="-1"/>
    <x v="1"/>
    <x v="1"/>
    <d v="2023-02-13T00:00:00"/>
    <x v="236"/>
    <s v="HPUSBC"/>
    <x v="14"/>
    <x v="1"/>
    <x v="2"/>
    <m/>
    <x v="0"/>
  </r>
  <r>
    <x v="33"/>
    <n v="-1"/>
    <x v="1"/>
    <x v="1"/>
    <d v="2023-02-13T00:00:00"/>
    <x v="105"/>
    <s v="HPUSBC"/>
    <x v="14"/>
    <x v="1"/>
    <x v="2"/>
    <m/>
    <x v="0"/>
  </r>
  <r>
    <x v="33"/>
    <n v="-1"/>
    <x v="1"/>
    <x v="1"/>
    <d v="2023-02-13T00:00:00"/>
    <x v="132"/>
    <s v="IPHONE"/>
    <x v="1"/>
    <x v="1"/>
    <x v="1"/>
    <s v="IPH-YRL-07"/>
    <x v="0"/>
  </r>
  <r>
    <x v="33"/>
    <n v="-1"/>
    <x v="1"/>
    <x v="1"/>
    <d v="2023-02-13T00:00:00"/>
    <x v="35"/>
    <s v="IPHONE"/>
    <x v="1"/>
    <x v="1"/>
    <x v="1"/>
    <s v="IPH-YRL-10"/>
    <x v="0"/>
  </r>
  <r>
    <x v="33"/>
    <n v="-1"/>
    <x v="1"/>
    <x v="1"/>
    <d v="2023-02-13T00:00:00"/>
    <x v="36"/>
    <s v="IPHONE"/>
    <x v="1"/>
    <x v="1"/>
    <x v="1"/>
    <s v="IPH-POW-04"/>
    <x v="0"/>
  </r>
  <r>
    <x v="33"/>
    <n v="-1"/>
    <x v="1"/>
    <x v="1"/>
    <d v="2023-02-13T00:00:00"/>
    <x v="428"/>
    <s v="MACCHRG"/>
    <x v="3"/>
    <x v="1"/>
    <x v="0"/>
    <s v="MAGT-BIO-06"/>
    <x v="0"/>
  </r>
  <r>
    <x v="33"/>
    <n v="-1"/>
    <x v="1"/>
    <x v="1"/>
    <d v="2023-02-13T00:00:00"/>
    <x v="876"/>
    <s v="MACUSBC"/>
    <x v="4"/>
    <x v="1"/>
    <x v="1"/>
    <s v="USBC-YRL-04"/>
    <x v="0"/>
  </r>
  <r>
    <x v="33"/>
    <n v="-1"/>
    <x v="1"/>
    <x v="1"/>
    <d v="2023-02-13T00:00:00"/>
    <x v="244"/>
    <s v="MACUSBC"/>
    <x v="4"/>
    <x v="1"/>
    <x v="1"/>
    <s v="USBC-YRL-04"/>
    <x v="0"/>
  </r>
  <r>
    <x v="33"/>
    <n v="-1"/>
    <x v="1"/>
    <x v="1"/>
    <d v="2023-02-13T00:00:00"/>
    <x v="141"/>
    <s v="MACUSBC"/>
    <x v="4"/>
    <x v="1"/>
    <x v="1"/>
    <s v="USBC-YRL-05"/>
    <x v="0"/>
  </r>
  <r>
    <x v="33"/>
    <n v="-1"/>
    <x v="1"/>
    <x v="1"/>
    <d v="2023-02-13T00:00:00"/>
    <x v="11"/>
    <s v="MACUSBC"/>
    <x v="4"/>
    <x v="1"/>
    <x v="1"/>
    <s v="USBC-POW-07"/>
    <x v="0"/>
  </r>
  <r>
    <x v="33"/>
    <n v="-1"/>
    <x v="1"/>
    <x v="1"/>
    <d v="2023-02-13T00:00:00"/>
    <x v="877"/>
    <s v="OMNI"/>
    <x v="5"/>
    <x v="1"/>
    <x v="2"/>
    <s v="OMN-BOE-04"/>
    <x v="0"/>
  </r>
  <r>
    <x v="33"/>
    <n v="-1"/>
    <x v="1"/>
    <x v="1"/>
    <d v="2023-02-13T00:00:00"/>
    <x v="640"/>
    <s v="UHDMI"/>
    <x v="15"/>
    <x v="4"/>
    <x v="1"/>
    <m/>
    <x v="0"/>
  </r>
  <r>
    <x v="33"/>
    <n v="-1"/>
    <x v="1"/>
    <x v="1"/>
    <d v="2023-02-13T00:00:00"/>
    <x v="720"/>
    <s v="UVGA"/>
    <x v="18"/>
    <x v="4"/>
    <x v="1"/>
    <m/>
    <x v="0"/>
  </r>
  <r>
    <x v="33"/>
    <n v="-1"/>
    <x v="1"/>
    <x v="1"/>
    <d v="2023-02-13T00:00:00"/>
    <x v="430"/>
    <s v="UVGA"/>
    <x v="18"/>
    <x v="4"/>
    <x v="1"/>
    <m/>
    <x v="0"/>
  </r>
  <r>
    <x v="33"/>
    <n v="-1"/>
    <x v="1"/>
    <x v="1"/>
    <d v="2023-02-13T00:00:00"/>
    <x v="250"/>
    <s v="WALLADPT"/>
    <x v="6"/>
    <x v="1"/>
    <x v="1"/>
    <m/>
    <x v="0"/>
  </r>
  <r>
    <x v="33"/>
    <n v="-1"/>
    <x v="1"/>
    <x v="1"/>
    <d v="2023-02-13T00:00:00"/>
    <x v="43"/>
    <s v="WALLADPT"/>
    <x v="6"/>
    <x v="1"/>
    <x v="1"/>
    <m/>
    <x v="0"/>
  </r>
  <r>
    <x v="33"/>
    <n v="-1"/>
    <x v="1"/>
    <x v="1"/>
    <d v="2023-02-13T00:00:00"/>
    <x v="140"/>
    <s v="WALLADPT"/>
    <x v="6"/>
    <x v="1"/>
    <x v="1"/>
    <m/>
    <x v="0"/>
  </r>
  <r>
    <x v="33"/>
    <n v="-1"/>
    <x v="1"/>
    <x v="1"/>
    <d v="2023-02-19T00:00:00"/>
    <x v="381"/>
    <s v="CBK"/>
    <x v="7"/>
    <x v="2"/>
    <x v="2"/>
    <s v="CBK-BOE-13"/>
    <x v="0"/>
  </r>
  <r>
    <x v="33"/>
    <n v="-1"/>
    <x v="1"/>
    <x v="1"/>
    <d v="2023-02-19T00:00:00"/>
    <x v="312"/>
    <s v="CBK"/>
    <x v="7"/>
    <x v="2"/>
    <x v="2"/>
    <s v="CBK-BOE-15"/>
    <x v="0"/>
  </r>
  <r>
    <x v="33"/>
    <n v="-1"/>
    <x v="1"/>
    <x v="1"/>
    <d v="2023-02-19T00:00:00"/>
    <x v="612"/>
    <s v="CBK"/>
    <x v="7"/>
    <x v="2"/>
    <x v="2"/>
    <s v="CBK-BOE-18"/>
    <x v="0"/>
  </r>
  <r>
    <x v="33"/>
    <n v="-1"/>
    <x v="1"/>
    <x v="1"/>
    <d v="2023-02-20T00:00:00"/>
    <x v="579"/>
    <s v="CBK"/>
    <x v="7"/>
    <x v="2"/>
    <x v="4"/>
    <s v="CL-BOE-02"/>
    <x v="0"/>
  </r>
  <r>
    <x v="33"/>
    <n v="-1"/>
    <x v="1"/>
    <x v="1"/>
    <d v="2023-02-20T00:00:00"/>
    <x v="721"/>
    <s v="CBK"/>
    <x v="7"/>
    <x v="2"/>
    <x v="0"/>
    <s v="CBK-BIO-02"/>
    <x v="0"/>
  </r>
  <r>
    <x v="33"/>
    <n v="-1"/>
    <x v="1"/>
    <x v="1"/>
    <d v="2023-02-20T00:00:00"/>
    <x v="873"/>
    <s v="CBK"/>
    <x v="7"/>
    <x v="2"/>
    <x v="0"/>
    <s v="CBK-BIO-19"/>
    <x v="0"/>
  </r>
  <r>
    <x v="33"/>
    <n v="-1"/>
    <x v="1"/>
    <x v="1"/>
    <d v="2023-02-20T00:00:00"/>
    <x v="748"/>
    <s v="CBK"/>
    <x v="7"/>
    <x v="2"/>
    <x v="0"/>
    <s v="CBK-BIO-20"/>
    <x v="0"/>
  </r>
  <r>
    <x v="33"/>
    <n v="-1"/>
    <x v="1"/>
    <x v="1"/>
    <d v="2023-02-20T00:00:00"/>
    <x v="367"/>
    <s v="CLICC-MM"/>
    <x v="9"/>
    <x v="2"/>
    <x v="1"/>
    <s v="ITS iPad 98"/>
    <x v="0"/>
  </r>
  <r>
    <x v="33"/>
    <n v="-1"/>
    <x v="1"/>
    <x v="1"/>
    <d v="2023-02-20T00:00:00"/>
    <x v="264"/>
    <s v="HP"/>
    <x v="10"/>
    <x v="2"/>
    <x v="1"/>
    <s v="WL-BIO-10"/>
    <x v="0"/>
  </r>
  <r>
    <x v="33"/>
    <n v="-1"/>
    <x v="1"/>
    <x v="1"/>
    <d v="2023-02-24T00:00:00"/>
    <x v="329"/>
    <s v="CLICC-ML"/>
    <x v="8"/>
    <x v="2"/>
    <x v="1"/>
    <s v="ITS MacBook 82"/>
    <x v="0"/>
  </r>
  <r>
    <x v="33"/>
    <n v="-1"/>
    <x v="1"/>
    <x v="1"/>
    <d v="2023-02-27T00:00:00"/>
    <x v="568"/>
    <s v="HP"/>
    <x v="10"/>
    <x v="2"/>
    <x v="1"/>
    <s v="WL-BIO-08"/>
    <x v="0"/>
  </r>
  <r>
    <x v="33"/>
    <n v="-1"/>
    <x v="3"/>
    <x v="2"/>
    <d v="2023-02-20T00:00:00"/>
    <x v="44"/>
    <s v="CBK"/>
    <x v="7"/>
    <x v="2"/>
    <x v="4"/>
    <s v="CBK-CLICC-132"/>
    <x v="0"/>
  </r>
  <r>
    <x v="33"/>
    <n v="-1"/>
    <x v="3"/>
    <x v="2"/>
    <d v="2023-02-20T00:00:00"/>
    <x v="878"/>
    <s v="CLICC-MM"/>
    <x v="9"/>
    <x v="2"/>
    <x v="1"/>
    <s v="ITS iPad 26"/>
    <x v="0"/>
  </r>
  <r>
    <x v="33"/>
    <n v="-1"/>
    <x v="3"/>
    <x v="2"/>
    <d v="2023-02-20T00:00:00"/>
    <x v="879"/>
    <s v="HP"/>
    <x v="10"/>
    <x v="2"/>
    <x v="1"/>
    <s v="WL-YRL-19"/>
    <x v="0"/>
  </r>
  <r>
    <x v="33"/>
    <n v="-1"/>
    <x v="4"/>
    <x v="3"/>
    <d v="2023-02-13T00:00:00"/>
    <x v="109"/>
    <s v="MACUSBC"/>
    <x v="4"/>
    <x v="1"/>
    <x v="1"/>
    <s v="USBC-YRL-02"/>
    <x v="0"/>
  </r>
  <r>
    <x v="33"/>
    <n v="-1"/>
    <x v="4"/>
    <x v="3"/>
    <d v="2023-02-20T00:00:00"/>
    <x v="362"/>
    <s v="CBK"/>
    <x v="7"/>
    <x v="2"/>
    <x v="0"/>
    <s v="CBK-BIO-03"/>
    <x v="0"/>
  </r>
  <r>
    <x v="33"/>
    <n v="-1"/>
    <x v="5"/>
    <x v="2"/>
    <d v="2023-02-13T00:00:00"/>
    <x v="494"/>
    <s v="BOEIPHONE"/>
    <x v="1"/>
    <x v="1"/>
    <x v="2"/>
    <s v="BOE-IPHONE-04"/>
    <x v="0"/>
  </r>
  <r>
    <x v="33"/>
    <n v="-1"/>
    <x v="5"/>
    <x v="2"/>
    <d v="2023-02-13T00:00:00"/>
    <x v="880"/>
    <s v="CALC"/>
    <x v="11"/>
    <x v="0"/>
    <x v="1"/>
    <s v="CAL-POW-01"/>
    <x v="0"/>
  </r>
  <r>
    <x v="33"/>
    <n v="-1"/>
    <x v="5"/>
    <x v="2"/>
    <d v="2023-02-13T00:00:00"/>
    <x v="637"/>
    <s v="CALC"/>
    <x v="11"/>
    <x v="0"/>
    <x v="1"/>
    <s v="CAL-POW-02"/>
    <x v="0"/>
  </r>
  <r>
    <x v="33"/>
    <n v="-1"/>
    <x v="5"/>
    <x v="2"/>
    <d v="2023-02-13T00:00:00"/>
    <x v="591"/>
    <s v="CALC"/>
    <x v="11"/>
    <x v="0"/>
    <x v="1"/>
    <s v="CAL-POW-03"/>
    <x v="0"/>
  </r>
  <r>
    <x v="33"/>
    <n v="-1"/>
    <x v="5"/>
    <x v="2"/>
    <d v="2023-02-13T00:00:00"/>
    <x v="556"/>
    <s v="CALC"/>
    <x v="11"/>
    <x v="0"/>
    <x v="1"/>
    <s v="CAL-POW-04"/>
    <x v="0"/>
  </r>
  <r>
    <x v="33"/>
    <n v="-1"/>
    <x v="5"/>
    <x v="2"/>
    <d v="2023-02-13T00:00:00"/>
    <x v="32"/>
    <s v="CALC"/>
    <x v="11"/>
    <x v="0"/>
    <x v="1"/>
    <s v="CAL-POW-06"/>
    <x v="0"/>
  </r>
  <r>
    <x v="33"/>
    <n v="-1"/>
    <x v="5"/>
    <x v="2"/>
    <d v="2023-02-13T00:00:00"/>
    <x v="592"/>
    <s v="CALC"/>
    <x v="11"/>
    <x v="0"/>
    <x v="1"/>
    <s v="CAL-POW-07"/>
    <x v="0"/>
  </r>
  <r>
    <x v="33"/>
    <n v="-1"/>
    <x v="5"/>
    <x v="2"/>
    <d v="2023-02-13T00:00:00"/>
    <x v="751"/>
    <s v="CALC"/>
    <x v="11"/>
    <x v="0"/>
    <x v="1"/>
    <m/>
    <x v="0"/>
  </r>
  <r>
    <x v="33"/>
    <n v="-1"/>
    <x v="5"/>
    <x v="2"/>
    <d v="2023-02-13T00:00:00"/>
    <x v="752"/>
    <s v="CALC"/>
    <x v="11"/>
    <x v="0"/>
    <x v="1"/>
    <m/>
    <x v="0"/>
  </r>
  <r>
    <x v="33"/>
    <n v="-1"/>
    <x v="5"/>
    <x v="2"/>
    <d v="2023-02-13T00:00:00"/>
    <x v="557"/>
    <s v="CALC"/>
    <x v="11"/>
    <x v="0"/>
    <x v="1"/>
    <m/>
    <x v="0"/>
  </r>
  <r>
    <x v="33"/>
    <n v="-1"/>
    <x v="5"/>
    <x v="2"/>
    <d v="2023-02-13T00:00:00"/>
    <x v="753"/>
    <s v="CALC"/>
    <x v="11"/>
    <x v="0"/>
    <x v="2"/>
    <m/>
    <x v="0"/>
  </r>
  <r>
    <x v="33"/>
    <n v="-1"/>
    <x v="5"/>
    <x v="2"/>
    <d v="2023-02-13T00:00:00"/>
    <x v="727"/>
    <s v="CALC"/>
    <x v="11"/>
    <x v="0"/>
    <x v="2"/>
    <m/>
    <x v="0"/>
  </r>
  <r>
    <x v="33"/>
    <n v="-1"/>
    <x v="5"/>
    <x v="2"/>
    <d v="2023-02-13T00:00:00"/>
    <x v="859"/>
    <s v="CALC"/>
    <x v="11"/>
    <x v="0"/>
    <x v="2"/>
    <m/>
    <x v="0"/>
  </r>
  <r>
    <x v="33"/>
    <n v="-1"/>
    <x v="5"/>
    <x v="2"/>
    <d v="2023-02-13T00:00:00"/>
    <x v="881"/>
    <s v="CALC"/>
    <x v="11"/>
    <x v="0"/>
    <x v="2"/>
    <m/>
    <x v="0"/>
  </r>
  <r>
    <x v="33"/>
    <n v="-1"/>
    <x v="5"/>
    <x v="2"/>
    <d v="2023-02-13T00:00:00"/>
    <x v="755"/>
    <s v="HDMIC"/>
    <x v="13"/>
    <x v="4"/>
    <x v="1"/>
    <s v="HDMC-YRL-12"/>
    <x v="0"/>
  </r>
  <r>
    <x v="33"/>
    <n v="-1"/>
    <x v="5"/>
    <x v="2"/>
    <d v="2023-02-13T00:00:00"/>
    <x v="882"/>
    <s v="HDMIC"/>
    <x v="13"/>
    <x v="4"/>
    <x v="1"/>
    <s v="HDMC-YRL-17"/>
    <x v="0"/>
  </r>
  <r>
    <x v="33"/>
    <n v="-1"/>
    <x v="5"/>
    <x v="2"/>
    <d v="2023-02-13T00:00:00"/>
    <x v="439"/>
    <s v="HDST"/>
    <x v="0"/>
    <x v="0"/>
    <x v="2"/>
    <s v="HDS-BOE-03"/>
    <x v="0"/>
  </r>
  <r>
    <x v="33"/>
    <n v="-1"/>
    <x v="5"/>
    <x v="2"/>
    <d v="2023-02-13T00:00:00"/>
    <x v="223"/>
    <s v="HDST"/>
    <x v="0"/>
    <x v="0"/>
    <x v="1"/>
    <m/>
    <x v="0"/>
  </r>
  <r>
    <x v="33"/>
    <n v="-1"/>
    <x v="5"/>
    <x v="2"/>
    <d v="2023-02-13T00:00:00"/>
    <x v="130"/>
    <s v="HPUSBC"/>
    <x v="14"/>
    <x v="1"/>
    <x v="2"/>
    <m/>
    <x v="0"/>
  </r>
  <r>
    <x v="33"/>
    <n v="-1"/>
    <x v="5"/>
    <x v="2"/>
    <d v="2023-02-13T00:00:00"/>
    <x v="360"/>
    <s v="HPUSBC"/>
    <x v="14"/>
    <x v="1"/>
    <x v="2"/>
    <m/>
    <x v="0"/>
  </r>
  <r>
    <x v="33"/>
    <n v="-1"/>
    <x v="5"/>
    <x v="2"/>
    <d v="2023-02-13T00:00:00"/>
    <x v="665"/>
    <s v="IPHONE"/>
    <x v="1"/>
    <x v="1"/>
    <x v="5"/>
    <s v="IPH-GEO-01"/>
    <x v="0"/>
  </r>
  <r>
    <x v="33"/>
    <n v="-1"/>
    <x v="5"/>
    <x v="2"/>
    <d v="2023-02-13T00:00:00"/>
    <x v="5"/>
    <s v="IPHONE"/>
    <x v="1"/>
    <x v="1"/>
    <x v="1"/>
    <s v="IPH-YRL-01"/>
    <x v="0"/>
  </r>
  <r>
    <x v="33"/>
    <n v="-1"/>
    <x v="5"/>
    <x v="2"/>
    <d v="2023-02-13T00:00:00"/>
    <x v="798"/>
    <s v="IPHONE"/>
    <x v="1"/>
    <x v="1"/>
    <x v="1"/>
    <s v="IPH-YRL-03"/>
    <x v="0"/>
  </r>
  <r>
    <x v="33"/>
    <n v="-1"/>
    <x v="5"/>
    <x v="2"/>
    <d v="2023-02-13T00:00:00"/>
    <x v="442"/>
    <s v="IPHONE"/>
    <x v="1"/>
    <x v="1"/>
    <x v="1"/>
    <s v="IPH-YRL-13"/>
    <x v="0"/>
  </r>
  <r>
    <x v="33"/>
    <n v="-1"/>
    <x v="5"/>
    <x v="2"/>
    <d v="2023-02-13T00:00:00"/>
    <x v="806"/>
    <s v="IPHONE"/>
    <x v="1"/>
    <x v="1"/>
    <x v="1"/>
    <m/>
    <x v="0"/>
  </r>
  <r>
    <x v="33"/>
    <n v="-1"/>
    <x v="5"/>
    <x v="2"/>
    <d v="2023-02-13T00:00:00"/>
    <x v="36"/>
    <s v="IPHONE"/>
    <x v="1"/>
    <x v="1"/>
    <x v="1"/>
    <s v="IPH-POW-04"/>
    <x v="0"/>
  </r>
  <r>
    <x v="33"/>
    <n v="-1"/>
    <x v="5"/>
    <x v="2"/>
    <d v="2023-02-13T00:00:00"/>
    <x v="239"/>
    <s v="IPHONE"/>
    <x v="1"/>
    <x v="1"/>
    <x v="1"/>
    <s v="IPH-POW-08"/>
    <x v="0"/>
  </r>
  <r>
    <x v="33"/>
    <n v="-1"/>
    <x v="5"/>
    <x v="2"/>
    <d v="2023-02-13T00:00:00"/>
    <x v="6"/>
    <s v="IPHONE"/>
    <x v="1"/>
    <x v="1"/>
    <x v="1"/>
    <s v="IPH-POW-10"/>
    <x v="0"/>
  </r>
  <r>
    <x v="33"/>
    <n v="-1"/>
    <x v="5"/>
    <x v="2"/>
    <d v="2023-02-13T00:00:00"/>
    <x v="108"/>
    <s v="IPHONE"/>
    <x v="1"/>
    <x v="1"/>
    <x v="0"/>
    <s v="IPH-BIO-02"/>
    <x v="0"/>
  </r>
  <r>
    <x v="33"/>
    <n v="-1"/>
    <x v="5"/>
    <x v="2"/>
    <d v="2023-02-13T00:00:00"/>
    <x v="134"/>
    <s v="IPHONE"/>
    <x v="1"/>
    <x v="1"/>
    <x v="1"/>
    <m/>
    <x v="0"/>
  </r>
  <r>
    <x v="33"/>
    <n v="-1"/>
    <x v="5"/>
    <x v="2"/>
    <d v="2023-02-13T00:00:00"/>
    <x v="883"/>
    <s v="MACUSBC"/>
    <x v="4"/>
    <x v="1"/>
    <x v="1"/>
    <s v="USBC-YRL-03"/>
    <x v="0"/>
  </r>
  <r>
    <x v="33"/>
    <n v="-1"/>
    <x v="5"/>
    <x v="2"/>
    <d v="2023-02-13T00:00:00"/>
    <x v="243"/>
    <s v="MACUSBC"/>
    <x v="4"/>
    <x v="1"/>
    <x v="1"/>
    <s v="USBC-YRL-03"/>
    <x v="0"/>
  </r>
  <r>
    <x v="33"/>
    <n v="-1"/>
    <x v="5"/>
    <x v="2"/>
    <d v="2023-02-13T00:00:00"/>
    <x v="244"/>
    <s v="MACUSBC"/>
    <x v="4"/>
    <x v="1"/>
    <x v="1"/>
    <s v="USBC-YRL-04"/>
    <x v="0"/>
  </r>
  <r>
    <x v="33"/>
    <n v="-1"/>
    <x v="5"/>
    <x v="2"/>
    <d v="2023-02-13T00:00:00"/>
    <x v="884"/>
    <s v="MACUSBC"/>
    <x v="4"/>
    <x v="1"/>
    <x v="1"/>
    <s v="USBC-YRL-05"/>
    <x v="0"/>
  </r>
  <r>
    <x v="33"/>
    <n v="-1"/>
    <x v="5"/>
    <x v="2"/>
    <d v="2023-02-13T00:00:00"/>
    <x v="885"/>
    <s v="MACUSBC"/>
    <x v="4"/>
    <x v="1"/>
    <x v="1"/>
    <s v="USBC-POW-03"/>
    <x v="0"/>
  </r>
  <r>
    <x v="33"/>
    <n v="-1"/>
    <x v="5"/>
    <x v="2"/>
    <d v="2023-02-13T00:00:00"/>
    <x v="886"/>
    <s v="MACUSBC"/>
    <x v="4"/>
    <x v="1"/>
    <x v="1"/>
    <s v="USBC-POW-06"/>
    <x v="0"/>
  </r>
  <r>
    <x v="33"/>
    <n v="-1"/>
    <x v="5"/>
    <x v="2"/>
    <d v="2023-02-13T00:00:00"/>
    <x v="444"/>
    <s v="MACUSBC"/>
    <x v="4"/>
    <x v="1"/>
    <x v="1"/>
    <s v="USBC-POW-06"/>
    <x v="0"/>
  </r>
  <r>
    <x v="33"/>
    <n v="-1"/>
    <x v="5"/>
    <x v="2"/>
    <d v="2023-02-13T00:00:00"/>
    <x v="887"/>
    <s v="MACUSBC"/>
    <x v="4"/>
    <x v="1"/>
    <x v="1"/>
    <s v="USBC-POW-07"/>
    <x v="0"/>
  </r>
  <r>
    <x v="33"/>
    <n v="-1"/>
    <x v="5"/>
    <x v="2"/>
    <d v="2023-02-13T00:00:00"/>
    <x v="888"/>
    <s v="MACUSBC"/>
    <x v="4"/>
    <x v="1"/>
    <x v="1"/>
    <s v="USBC-POW-10"/>
    <x v="0"/>
  </r>
  <r>
    <x v="33"/>
    <n v="-1"/>
    <x v="5"/>
    <x v="2"/>
    <d v="2023-02-13T00:00:00"/>
    <x v="40"/>
    <s v="MACUSBC"/>
    <x v="4"/>
    <x v="1"/>
    <x v="1"/>
    <s v="USBC-POW-10"/>
    <x v="0"/>
  </r>
  <r>
    <x v="33"/>
    <n v="-1"/>
    <x v="5"/>
    <x v="2"/>
    <d v="2023-02-13T00:00:00"/>
    <x v="702"/>
    <s v="OMNI"/>
    <x v="5"/>
    <x v="1"/>
    <x v="2"/>
    <s v="OMN-BOE-02"/>
    <x v="0"/>
  </r>
  <r>
    <x v="33"/>
    <n v="-1"/>
    <x v="5"/>
    <x v="2"/>
    <d v="2023-02-13T00:00:00"/>
    <x v="497"/>
    <s v="OMNI"/>
    <x v="5"/>
    <x v="1"/>
    <x v="1"/>
    <m/>
    <x v="0"/>
  </r>
  <r>
    <x v="33"/>
    <n v="-1"/>
    <x v="5"/>
    <x v="2"/>
    <d v="2023-02-13T00:00:00"/>
    <x v="290"/>
    <s v="UHDMI"/>
    <x v="15"/>
    <x v="4"/>
    <x v="1"/>
    <m/>
    <x v="0"/>
  </r>
  <r>
    <x v="33"/>
    <n v="-1"/>
    <x v="5"/>
    <x v="2"/>
    <d v="2023-02-13T00:00:00"/>
    <x v="704"/>
    <s v="UVGA"/>
    <x v="18"/>
    <x v="4"/>
    <x v="1"/>
    <s v="UVGA-YRL-01"/>
    <x v="0"/>
  </r>
  <r>
    <x v="33"/>
    <n v="-1"/>
    <x v="5"/>
    <x v="2"/>
    <d v="2023-02-13T00:00:00"/>
    <x v="430"/>
    <s v="UVGA"/>
    <x v="18"/>
    <x v="4"/>
    <x v="1"/>
    <m/>
    <x v="0"/>
  </r>
  <r>
    <x v="33"/>
    <n v="-1"/>
    <x v="5"/>
    <x v="2"/>
    <d v="2023-02-13T00:00:00"/>
    <x v="669"/>
    <s v="UVGA"/>
    <x v="18"/>
    <x v="4"/>
    <x v="1"/>
    <m/>
    <x v="0"/>
  </r>
  <r>
    <x v="33"/>
    <n v="-1"/>
    <x v="5"/>
    <x v="2"/>
    <d v="2023-02-13T00:00:00"/>
    <x v="777"/>
    <s v="WALLADPT"/>
    <x v="6"/>
    <x v="1"/>
    <x v="2"/>
    <s v="ADP-BOE-04"/>
    <x v="0"/>
  </r>
  <r>
    <x v="33"/>
    <n v="-1"/>
    <x v="5"/>
    <x v="2"/>
    <d v="2023-02-13T00:00:00"/>
    <x v="773"/>
    <s v="WALLADPT"/>
    <x v="6"/>
    <x v="1"/>
    <x v="0"/>
    <s v="ADP-BIO-07"/>
    <x v="0"/>
  </r>
  <r>
    <x v="33"/>
    <n v="-1"/>
    <x v="5"/>
    <x v="2"/>
    <d v="2023-02-13T00:00:00"/>
    <x v="745"/>
    <s v="WALLADPT"/>
    <x v="6"/>
    <x v="1"/>
    <x v="1"/>
    <s v="ADP-YRL-01"/>
    <x v="0"/>
  </r>
  <r>
    <x v="33"/>
    <n v="-1"/>
    <x v="5"/>
    <x v="2"/>
    <d v="2023-02-13T00:00:00"/>
    <x v="706"/>
    <s v="WALLADPT"/>
    <x v="6"/>
    <x v="1"/>
    <x v="1"/>
    <s v="ADP-YRL-02"/>
    <x v="0"/>
  </r>
  <r>
    <x v="33"/>
    <n v="-1"/>
    <x v="5"/>
    <x v="2"/>
    <d v="2023-02-13T00:00:00"/>
    <x v="861"/>
    <s v="WALLADPT"/>
    <x v="6"/>
    <x v="1"/>
    <x v="1"/>
    <m/>
    <x v="0"/>
  </r>
  <r>
    <x v="33"/>
    <n v="-1"/>
    <x v="5"/>
    <x v="2"/>
    <d v="2023-02-13T00:00:00"/>
    <x v="251"/>
    <s v="WALLADPT"/>
    <x v="6"/>
    <x v="1"/>
    <x v="1"/>
    <m/>
    <x v="0"/>
  </r>
  <r>
    <x v="33"/>
    <n v="-1"/>
    <x v="5"/>
    <x v="2"/>
    <d v="2023-02-13T00:00:00"/>
    <x v="16"/>
    <s v="WALLADPT"/>
    <x v="6"/>
    <x v="1"/>
    <x v="1"/>
    <m/>
    <x v="0"/>
  </r>
  <r>
    <x v="33"/>
    <n v="-1"/>
    <x v="5"/>
    <x v="2"/>
    <d v="2023-02-13T00:00:00"/>
    <x v="764"/>
    <s v="WALLADPT"/>
    <x v="6"/>
    <x v="1"/>
    <x v="1"/>
    <m/>
    <x v="0"/>
  </r>
  <r>
    <x v="33"/>
    <n v="-1"/>
    <x v="5"/>
    <x v="2"/>
    <d v="2023-02-13T00:00:00"/>
    <x v="42"/>
    <s v="WALLADPT"/>
    <x v="6"/>
    <x v="1"/>
    <x v="1"/>
    <m/>
    <x v="0"/>
  </r>
  <r>
    <x v="33"/>
    <n v="-1"/>
    <x v="5"/>
    <x v="2"/>
    <d v="2023-02-13T00:00:00"/>
    <x v="43"/>
    <s v="WALLADPT"/>
    <x v="6"/>
    <x v="1"/>
    <x v="1"/>
    <m/>
    <x v="0"/>
  </r>
  <r>
    <x v="33"/>
    <n v="-1"/>
    <x v="5"/>
    <x v="2"/>
    <d v="2023-02-13T00:00:00"/>
    <x v="140"/>
    <s v="WALLADPT"/>
    <x v="6"/>
    <x v="1"/>
    <x v="1"/>
    <m/>
    <x v="0"/>
  </r>
  <r>
    <x v="33"/>
    <n v="-1"/>
    <x v="5"/>
    <x v="2"/>
    <d v="2023-02-13T00:00:00"/>
    <x v="889"/>
    <s v="WALLADPT"/>
    <x v="6"/>
    <x v="1"/>
    <x v="1"/>
    <m/>
    <x v="0"/>
  </r>
  <r>
    <x v="33"/>
    <n v="-1"/>
    <x v="5"/>
    <x v="2"/>
    <d v="2023-02-15T00:00:00"/>
    <x v="591"/>
    <s v="CALC"/>
    <x v="11"/>
    <x v="0"/>
    <x v="1"/>
    <s v="CAL-POW-03"/>
    <x v="0"/>
  </r>
  <r>
    <x v="33"/>
    <n v="-1"/>
    <x v="5"/>
    <x v="2"/>
    <d v="2023-02-20T00:00:00"/>
    <x v="721"/>
    <s v="CBK"/>
    <x v="7"/>
    <x v="2"/>
    <x v="0"/>
    <s v="CBK-BIO-02"/>
    <x v="0"/>
  </r>
  <r>
    <x v="33"/>
    <n v="-1"/>
    <x v="5"/>
    <x v="2"/>
    <d v="2023-02-20T00:00:00"/>
    <x v="146"/>
    <s v="CBK"/>
    <x v="7"/>
    <x v="2"/>
    <x v="4"/>
    <s v="CBK-CLICC-121"/>
    <x v="0"/>
  </r>
  <r>
    <x v="33"/>
    <n v="-1"/>
    <x v="5"/>
    <x v="2"/>
    <d v="2023-02-20T00:00:00"/>
    <x v="51"/>
    <s v="CLICC-ML"/>
    <x v="8"/>
    <x v="2"/>
    <x v="1"/>
    <s v="ITS MacBook 9"/>
    <x v="0"/>
  </r>
  <r>
    <x v="33"/>
    <n v="-1"/>
    <x v="5"/>
    <x v="2"/>
    <d v="2023-02-20T00:00:00"/>
    <x v="151"/>
    <s v="CLICC-ML"/>
    <x v="8"/>
    <x v="2"/>
    <x v="1"/>
    <s v="CLICC-ML-2053"/>
    <x v="0"/>
  </r>
  <r>
    <x v="33"/>
    <n v="-1"/>
    <x v="5"/>
    <x v="2"/>
    <d v="2023-02-20T00:00:00"/>
    <x v="890"/>
    <s v="CLICC-ML"/>
    <x v="8"/>
    <x v="2"/>
    <x v="1"/>
    <s v="CLICC-ML-2055"/>
    <x v="0"/>
  </r>
  <r>
    <x v="33"/>
    <n v="-1"/>
    <x v="5"/>
    <x v="2"/>
    <d v="2023-02-20T00:00:00"/>
    <x v="571"/>
    <s v="CLICC-MM"/>
    <x v="9"/>
    <x v="2"/>
    <x v="1"/>
    <s v="ITS iPad 185"/>
    <x v="0"/>
  </r>
  <r>
    <x v="33"/>
    <n v="-1"/>
    <x v="5"/>
    <x v="2"/>
    <d v="2023-02-20T00:00:00"/>
    <x v="891"/>
    <s v="CLICC-MM"/>
    <x v="9"/>
    <x v="2"/>
    <x v="1"/>
    <m/>
    <x v="0"/>
  </r>
  <r>
    <x v="33"/>
    <n v="-1"/>
    <x v="5"/>
    <x v="2"/>
    <d v="2023-02-20T00:00:00"/>
    <x v="711"/>
    <s v="FAC"/>
    <x v="9"/>
    <x v="2"/>
    <x v="1"/>
    <s v="ITS iPad 86"/>
    <x v="0"/>
  </r>
  <r>
    <x v="33"/>
    <n v="-1"/>
    <x v="5"/>
    <x v="2"/>
    <d v="2023-02-20T00:00:00"/>
    <x v="677"/>
    <s v="FAC"/>
    <x v="9"/>
    <x v="2"/>
    <x v="1"/>
    <s v="ITS iPad 96"/>
    <x v="0"/>
  </r>
  <r>
    <x v="33"/>
    <n v="-1"/>
    <x v="5"/>
    <x v="2"/>
    <d v="2023-02-20T00:00:00"/>
    <x v="298"/>
    <s v="HP"/>
    <x v="10"/>
    <x v="2"/>
    <x v="1"/>
    <s v="WL-POW-06"/>
    <x v="0"/>
  </r>
  <r>
    <x v="33"/>
    <n v="-1"/>
    <x v="5"/>
    <x v="2"/>
    <d v="2023-02-20T00:00:00"/>
    <x v="273"/>
    <s v="HP"/>
    <x v="10"/>
    <x v="2"/>
    <x v="1"/>
    <s v="WL-POW-10"/>
    <x v="0"/>
  </r>
  <r>
    <x v="33"/>
    <n v="-1"/>
    <x v="5"/>
    <x v="2"/>
    <d v="2023-02-20T00:00:00"/>
    <x v="710"/>
    <s v="HP"/>
    <x v="10"/>
    <x v="2"/>
    <x v="1"/>
    <s v="WL-PC2-08"/>
    <x v="0"/>
  </r>
  <r>
    <x v="33"/>
    <n v="-1"/>
    <x v="5"/>
    <x v="2"/>
    <d v="2023-02-27T00:00:00"/>
    <x v="892"/>
    <s v="CLICC-ML"/>
    <x v="8"/>
    <x v="2"/>
    <x v="1"/>
    <s v="ITS MacBook 18"/>
    <x v="0"/>
  </r>
  <r>
    <x v="33"/>
    <n v="-1"/>
    <x v="5"/>
    <x v="2"/>
    <d v="2023-02-27T00:00:00"/>
    <x v="534"/>
    <s v="CLICC-ML"/>
    <x v="8"/>
    <x v="2"/>
    <x v="1"/>
    <s v="CLICC-ML-2041"/>
    <x v="0"/>
  </r>
  <r>
    <x v="33"/>
    <n v="-1"/>
    <x v="5"/>
    <x v="2"/>
    <d v="2023-02-27T00:00:00"/>
    <x v="893"/>
    <s v="CLICC-ML"/>
    <x v="8"/>
    <x v="2"/>
    <x v="1"/>
    <s v="CLICC-ML-2044"/>
    <x v="0"/>
  </r>
  <r>
    <x v="33"/>
    <n v="-1"/>
    <x v="5"/>
    <x v="2"/>
    <d v="2023-02-27T00:00:00"/>
    <x v="894"/>
    <s v="CLICC-ML"/>
    <x v="8"/>
    <x v="2"/>
    <x v="1"/>
    <s v="CLICC-ML-2061"/>
    <x v="0"/>
  </r>
  <r>
    <x v="33"/>
    <n v="-1"/>
    <x v="5"/>
    <x v="2"/>
    <d v="2023-02-27T00:00:00"/>
    <x v="737"/>
    <s v="CLICC-ML"/>
    <x v="8"/>
    <x v="2"/>
    <x v="1"/>
    <s v="CLICC-ML-2077"/>
    <x v="0"/>
  </r>
  <r>
    <x v="33"/>
    <n v="-1"/>
    <x v="5"/>
    <x v="2"/>
    <d v="2023-02-27T00:00:00"/>
    <x v="895"/>
    <s v="CLICC-ML"/>
    <x v="8"/>
    <x v="2"/>
    <x v="1"/>
    <s v="CLICC-ML-2093"/>
    <x v="0"/>
  </r>
  <r>
    <x v="33"/>
    <n v="-1"/>
    <x v="5"/>
    <x v="2"/>
    <d v="2023-02-27T00:00:00"/>
    <x v="896"/>
    <s v="CLICC-MM"/>
    <x v="9"/>
    <x v="2"/>
    <x v="1"/>
    <s v="ITS iPad 247"/>
    <x v="0"/>
  </r>
  <r>
    <x v="33"/>
    <n v="-1"/>
    <x v="5"/>
    <x v="2"/>
    <d v="2023-02-27T00:00:00"/>
    <x v="897"/>
    <s v="CLICC-MM"/>
    <x v="9"/>
    <x v="2"/>
    <x v="1"/>
    <s v="ITS iPad 12"/>
    <x v="0"/>
  </r>
  <r>
    <x v="33"/>
    <n v="-1"/>
    <x v="5"/>
    <x v="2"/>
    <d v="2023-02-27T00:00:00"/>
    <x v="898"/>
    <s v="FAC"/>
    <x v="9"/>
    <x v="2"/>
    <x v="1"/>
    <s v="ITS iPad 270"/>
    <x v="0"/>
  </r>
  <r>
    <x v="33"/>
    <n v="-1"/>
    <x v="5"/>
    <x v="2"/>
    <d v="2023-02-27T00:00:00"/>
    <x v="899"/>
    <s v="HP"/>
    <x v="10"/>
    <x v="2"/>
    <x v="1"/>
    <s v="WL-GEO-05"/>
    <x v="0"/>
  </r>
  <r>
    <x v="33"/>
    <n v="-1"/>
    <x v="5"/>
    <x v="2"/>
    <d v="2023-02-27T00:00:00"/>
    <x v="678"/>
    <s v="HP"/>
    <x v="10"/>
    <x v="2"/>
    <x v="1"/>
    <s v="WL-YRL-06"/>
    <x v="0"/>
  </r>
  <r>
    <x v="33"/>
    <n v="-1"/>
    <x v="5"/>
    <x v="2"/>
    <d v="2023-02-27T00:00:00"/>
    <x v="606"/>
    <s v="HP"/>
    <x v="10"/>
    <x v="2"/>
    <x v="1"/>
    <s v="WL-POW-01"/>
    <x v="0"/>
  </r>
  <r>
    <x v="33"/>
    <n v="-1"/>
    <x v="5"/>
    <x v="2"/>
    <d v="2023-03-07T00:00:00"/>
    <x v="741"/>
    <s v="HP"/>
    <x v="10"/>
    <x v="2"/>
    <x v="1"/>
    <s v="WL-POW-02"/>
    <x v="0"/>
  </r>
  <r>
    <x v="33"/>
    <n v="6200476780006530"/>
    <x v="5"/>
    <x v="2"/>
    <d v="2023-02-20T00:00:00"/>
    <x v="691"/>
    <s v="FAC"/>
    <x v="9"/>
    <x v="2"/>
    <x v="1"/>
    <s v="ITS iPad 206"/>
    <x v="0"/>
  </r>
  <r>
    <x v="33"/>
    <n v="9669442440006530"/>
    <x v="1"/>
    <x v="1"/>
    <d v="2023-02-20T00:00:00"/>
    <x v="334"/>
    <s v="FAC"/>
    <x v="9"/>
    <x v="2"/>
    <x v="1"/>
    <s v="ITS iPad 199"/>
    <x v="0"/>
  </r>
  <r>
    <x v="34"/>
    <n v="-1"/>
    <x v="1"/>
    <x v="1"/>
    <d v="2023-02-14T00:00:00"/>
    <x v="723"/>
    <s v="ANDROID"/>
    <x v="16"/>
    <x v="1"/>
    <x v="1"/>
    <s v="AND-YRL-01"/>
    <x v="0"/>
  </r>
  <r>
    <x v="34"/>
    <n v="-1"/>
    <x v="1"/>
    <x v="1"/>
    <d v="2023-02-14T00:00:00"/>
    <x v="223"/>
    <s v="HDST"/>
    <x v="0"/>
    <x v="0"/>
    <x v="1"/>
    <m/>
    <x v="0"/>
  </r>
  <r>
    <x v="34"/>
    <n v="-1"/>
    <x v="1"/>
    <x v="1"/>
    <d v="2023-02-14T00:00:00"/>
    <x v="130"/>
    <s v="HPUSBC"/>
    <x v="14"/>
    <x v="1"/>
    <x v="2"/>
    <m/>
    <x v="0"/>
  </r>
  <r>
    <x v="34"/>
    <n v="-1"/>
    <x v="1"/>
    <x v="1"/>
    <d v="2023-02-14T00:00:00"/>
    <x v="305"/>
    <s v="IPHONE"/>
    <x v="1"/>
    <x v="1"/>
    <x v="2"/>
    <s v="IPH-BOE-06"/>
    <x v="0"/>
  </r>
  <r>
    <x v="34"/>
    <n v="-1"/>
    <x v="1"/>
    <x v="1"/>
    <d v="2023-02-14T00:00:00"/>
    <x v="442"/>
    <s v="IPHONE"/>
    <x v="1"/>
    <x v="1"/>
    <x v="1"/>
    <s v="IPH-YRL-13"/>
    <x v="0"/>
  </r>
  <r>
    <x v="34"/>
    <n v="-1"/>
    <x v="1"/>
    <x v="1"/>
    <d v="2023-02-14T00:00:00"/>
    <x v="36"/>
    <s v="IPHONE"/>
    <x v="1"/>
    <x v="1"/>
    <x v="1"/>
    <s v="IPH-POW-04"/>
    <x v="0"/>
  </r>
  <r>
    <x v="34"/>
    <n v="-1"/>
    <x v="1"/>
    <x v="1"/>
    <d v="2023-02-14T00:00:00"/>
    <x v="107"/>
    <s v="IPHONE"/>
    <x v="1"/>
    <x v="1"/>
    <x v="0"/>
    <s v="IPH-BIO-01"/>
    <x v="0"/>
  </r>
  <r>
    <x v="34"/>
    <n v="-1"/>
    <x v="1"/>
    <x v="1"/>
    <d v="2023-02-14T00:00:00"/>
    <x v="108"/>
    <s v="IPHONE"/>
    <x v="1"/>
    <x v="1"/>
    <x v="0"/>
    <s v="IPH-BIO-02"/>
    <x v="0"/>
  </r>
  <r>
    <x v="34"/>
    <n v="-1"/>
    <x v="1"/>
    <x v="1"/>
    <d v="2023-02-14T00:00:00"/>
    <x v="900"/>
    <s v="IPHONE"/>
    <x v="1"/>
    <x v="1"/>
    <x v="4"/>
    <m/>
    <x v="0"/>
  </r>
  <r>
    <x v="34"/>
    <n v="-1"/>
    <x v="1"/>
    <x v="1"/>
    <d v="2023-02-14T00:00:00"/>
    <x v="884"/>
    <s v="MACUSBC"/>
    <x v="4"/>
    <x v="1"/>
    <x v="1"/>
    <s v="USBC-YRL-05"/>
    <x v="0"/>
  </r>
  <r>
    <x v="34"/>
    <n v="-1"/>
    <x v="1"/>
    <x v="1"/>
    <d v="2023-02-14T00:00:00"/>
    <x v="886"/>
    <s v="MACUSBC"/>
    <x v="4"/>
    <x v="1"/>
    <x v="1"/>
    <s v="USBC-POW-06"/>
    <x v="0"/>
  </r>
  <r>
    <x v="34"/>
    <n v="-1"/>
    <x v="1"/>
    <x v="1"/>
    <d v="2023-02-14T00:00:00"/>
    <x v="486"/>
    <s v="UVGA"/>
    <x v="18"/>
    <x v="4"/>
    <x v="1"/>
    <m/>
    <x v="0"/>
  </r>
  <r>
    <x v="34"/>
    <n v="-1"/>
    <x v="1"/>
    <x v="1"/>
    <d v="2023-02-14T00:00:00"/>
    <x v="15"/>
    <s v="WALLADPT"/>
    <x v="6"/>
    <x v="1"/>
    <x v="0"/>
    <s v="ADP-BIO-01"/>
    <x v="0"/>
  </r>
  <r>
    <x v="34"/>
    <n v="-1"/>
    <x v="1"/>
    <x v="1"/>
    <d v="2023-02-14T00:00:00"/>
    <x v="483"/>
    <s v="WALLADPT"/>
    <x v="6"/>
    <x v="1"/>
    <x v="0"/>
    <s v="ADP-BIO-06"/>
    <x v="0"/>
  </r>
  <r>
    <x v="34"/>
    <n v="-1"/>
    <x v="1"/>
    <x v="1"/>
    <d v="2023-02-14T00:00:00"/>
    <x v="139"/>
    <s v="WALLADPT"/>
    <x v="6"/>
    <x v="1"/>
    <x v="1"/>
    <m/>
    <x v="0"/>
  </r>
  <r>
    <x v="34"/>
    <n v="-1"/>
    <x v="1"/>
    <x v="1"/>
    <d v="2023-02-14T00:00:00"/>
    <x v="861"/>
    <s v="WALLADPT"/>
    <x v="6"/>
    <x v="1"/>
    <x v="1"/>
    <m/>
    <x v="0"/>
  </r>
  <r>
    <x v="34"/>
    <n v="-1"/>
    <x v="1"/>
    <x v="1"/>
    <d v="2023-02-14T00:00:00"/>
    <x v="16"/>
    <s v="WALLADPT"/>
    <x v="6"/>
    <x v="1"/>
    <x v="1"/>
    <m/>
    <x v="0"/>
  </r>
  <r>
    <x v="34"/>
    <n v="-1"/>
    <x v="1"/>
    <x v="1"/>
    <d v="2023-02-21T00:00:00"/>
    <x v="901"/>
    <s v="CBK"/>
    <x v="7"/>
    <x v="2"/>
    <x v="4"/>
    <s v="CPOW-07"/>
    <x v="0"/>
  </r>
  <r>
    <x v="34"/>
    <n v="-1"/>
    <x v="1"/>
    <x v="1"/>
    <d v="2023-02-21T00:00:00"/>
    <x v="721"/>
    <s v="CBK"/>
    <x v="7"/>
    <x v="2"/>
    <x v="0"/>
    <s v="CBK-BIO-02"/>
    <x v="0"/>
  </r>
  <r>
    <x v="34"/>
    <n v="-1"/>
    <x v="1"/>
    <x v="1"/>
    <d v="2023-02-21T00:00:00"/>
    <x v="902"/>
    <s v="CBK"/>
    <x v="7"/>
    <x v="2"/>
    <x v="1"/>
    <s v="CBK-CLICC-144"/>
    <x v="0"/>
  </r>
  <r>
    <x v="34"/>
    <n v="-1"/>
    <x v="1"/>
    <x v="1"/>
    <d v="2023-02-21T00:00:00"/>
    <x v="261"/>
    <s v="CLICC-MM"/>
    <x v="9"/>
    <x v="2"/>
    <x v="1"/>
    <s v="ITS iPad 184"/>
    <x v="0"/>
  </r>
  <r>
    <x v="34"/>
    <n v="-1"/>
    <x v="1"/>
    <x v="1"/>
    <d v="2023-02-21T00:00:00"/>
    <x v="630"/>
    <s v="HP"/>
    <x v="10"/>
    <x v="2"/>
    <x v="1"/>
    <s v="WL-SEL-15"/>
    <x v="0"/>
  </r>
  <r>
    <x v="34"/>
    <n v="-1"/>
    <x v="1"/>
    <x v="1"/>
    <d v="2023-02-21T00:00:00"/>
    <x v="86"/>
    <s v="HP"/>
    <x v="10"/>
    <x v="2"/>
    <x v="1"/>
    <s v="WL-UNA-03"/>
    <x v="0"/>
  </r>
  <r>
    <x v="34"/>
    <n v="-1"/>
    <x v="1"/>
    <x v="1"/>
    <d v="2023-02-28T00:00:00"/>
    <x v="52"/>
    <s v="CLICC-ML"/>
    <x v="8"/>
    <x v="2"/>
    <x v="1"/>
    <s v="CLICC-ML-2096"/>
    <x v="0"/>
  </r>
  <r>
    <x v="34"/>
    <n v="-1"/>
    <x v="1"/>
    <x v="1"/>
    <d v="2023-02-28T00:00:00"/>
    <x v="663"/>
    <s v="CLICC-MM"/>
    <x v="9"/>
    <x v="2"/>
    <x v="1"/>
    <m/>
    <x v="0"/>
  </r>
  <r>
    <x v="34"/>
    <n v="-1"/>
    <x v="1"/>
    <x v="1"/>
    <d v="2023-02-28T00:00:00"/>
    <x v="57"/>
    <s v="HP"/>
    <x v="10"/>
    <x v="2"/>
    <x v="1"/>
    <s v="WL-SEL-05"/>
    <x v="0"/>
  </r>
  <r>
    <x v="34"/>
    <n v="-1"/>
    <x v="1"/>
    <x v="1"/>
    <d v="2023-02-28T00:00:00"/>
    <x v="424"/>
    <s v="HP"/>
    <x v="10"/>
    <x v="2"/>
    <x v="1"/>
    <s v="WL-UNA-02"/>
    <x v="0"/>
  </r>
  <r>
    <x v="34"/>
    <n v="-1"/>
    <x v="1"/>
    <x v="1"/>
    <d v="2023-03-06T00:00:00"/>
    <x v="367"/>
    <s v="CLICC-MM"/>
    <x v="9"/>
    <x v="2"/>
    <x v="1"/>
    <s v="ITS iPad 98"/>
    <x v="0"/>
  </r>
  <r>
    <x v="34"/>
    <n v="-1"/>
    <x v="2"/>
    <x v="1"/>
    <d v="2023-02-14T00:00:00"/>
    <x v="437"/>
    <s v="OMNI"/>
    <x v="5"/>
    <x v="1"/>
    <x v="3"/>
    <s v="OMN-MUS-04"/>
    <x v="0"/>
  </r>
  <r>
    <x v="34"/>
    <n v="-1"/>
    <x v="4"/>
    <x v="3"/>
    <d v="2023-02-14T00:00:00"/>
    <x v="903"/>
    <s v="ANDROID"/>
    <x v="16"/>
    <x v="1"/>
    <x v="0"/>
    <s v="AND-BIO-02"/>
    <x v="0"/>
  </r>
  <r>
    <x v="34"/>
    <n v="-1"/>
    <x v="4"/>
    <x v="3"/>
    <d v="2023-02-14T00:00:00"/>
    <x v="224"/>
    <s v="HPUSBC"/>
    <x v="14"/>
    <x v="1"/>
    <x v="2"/>
    <s v="HPUS-BOE-05"/>
    <x v="0"/>
  </r>
  <r>
    <x v="34"/>
    <n v="-1"/>
    <x v="5"/>
    <x v="2"/>
    <d v="2023-02-14T00:00:00"/>
    <x v="725"/>
    <s v="ANKER"/>
    <x v="19"/>
    <x v="1"/>
    <x v="1"/>
    <m/>
    <x v="0"/>
  </r>
  <r>
    <x v="34"/>
    <n v="-1"/>
    <x v="5"/>
    <x v="2"/>
    <d v="2023-02-14T00:00:00"/>
    <x v="796"/>
    <s v="ANKER"/>
    <x v="19"/>
    <x v="1"/>
    <x v="1"/>
    <m/>
    <x v="0"/>
  </r>
  <r>
    <x v="34"/>
    <n v="-1"/>
    <x v="5"/>
    <x v="2"/>
    <d v="2023-02-14T00:00:00"/>
    <x v="880"/>
    <s v="CALC"/>
    <x v="11"/>
    <x v="0"/>
    <x v="1"/>
    <s v="CAL-POW-01"/>
    <x v="0"/>
  </r>
  <r>
    <x v="34"/>
    <n v="-1"/>
    <x v="5"/>
    <x v="2"/>
    <d v="2023-02-14T00:00:00"/>
    <x v="556"/>
    <s v="CALC"/>
    <x v="11"/>
    <x v="0"/>
    <x v="1"/>
    <s v="CAL-POW-04"/>
    <x v="0"/>
  </r>
  <r>
    <x v="34"/>
    <n v="-1"/>
    <x v="5"/>
    <x v="2"/>
    <d v="2023-02-14T00:00:00"/>
    <x v="812"/>
    <s v="CALC"/>
    <x v="11"/>
    <x v="0"/>
    <x v="1"/>
    <s v="CAL-POW-05"/>
    <x v="0"/>
  </r>
  <r>
    <x v="34"/>
    <n v="-1"/>
    <x v="5"/>
    <x v="2"/>
    <d v="2023-02-14T00:00:00"/>
    <x v="752"/>
    <s v="CALC"/>
    <x v="11"/>
    <x v="0"/>
    <x v="1"/>
    <m/>
    <x v="0"/>
  </r>
  <r>
    <x v="34"/>
    <n v="-1"/>
    <x v="5"/>
    <x v="2"/>
    <d v="2023-02-14T00:00:00"/>
    <x v="557"/>
    <s v="CALC"/>
    <x v="11"/>
    <x v="0"/>
    <x v="1"/>
    <m/>
    <x v="0"/>
  </r>
  <r>
    <x v="34"/>
    <n v="-1"/>
    <x v="5"/>
    <x v="2"/>
    <d v="2023-02-14T00:00:00"/>
    <x v="753"/>
    <s v="CALC"/>
    <x v="11"/>
    <x v="0"/>
    <x v="2"/>
    <m/>
    <x v="0"/>
  </r>
  <r>
    <x v="34"/>
    <n v="-1"/>
    <x v="5"/>
    <x v="2"/>
    <d v="2023-02-14T00:00:00"/>
    <x v="727"/>
    <s v="CALC"/>
    <x v="11"/>
    <x v="0"/>
    <x v="2"/>
    <m/>
    <x v="0"/>
  </r>
  <r>
    <x v="34"/>
    <n v="-1"/>
    <x v="5"/>
    <x v="2"/>
    <d v="2023-02-14T00:00:00"/>
    <x v="881"/>
    <s v="CALC"/>
    <x v="11"/>
    <x v="0"/>
    <x v="2"/>
    <m/>
    <x v="0"/>
  </r>
  <r>
    <x v="34"/>
    <n v="-1"/>
    <x v="5"/>
    <x v="2"/>
    <d v="2023-02-14T00:00:00"/>
    <x v="827"/>
    <s v="CALC"/>
    <x v="11"/>
    <x v="0"/>
    <x v="2"/>
    <m/>
    <x v="0"/>
  </r>
  <r>
    <x v="34"/>
    <n v="-1"/>
    <x v="5"/>
    <x v="2"/>
    <d v="2023-02-14T00:00:00"/>
    <x v="904"/>
    <s v="HDMIC"/>
    <x v="13"/>
    <x v="4"/>
    <x v="1"/>
    <s v="HDMC-YRL-09"/>
    <x v="0"/>
  </r>
  <r>
    <x v="34"/>
    <n v="-1"/>
    <x v="5"/>
    <x v="2"/>
    <d v="2023-02-14T00:00:00"/>
    <x v="755"/>
    <s v="HDMIC"/>
    <x v="13"/>
    <x v="4"/>
    <x v="1"/>
    <s v="HDMC-YRL-12"/>
    <x v="0"/>
  </r>
  <r>
    <x v="34"/>
    <n v="-1"/>
    <x v="5"/>
    <x v="2"/>
    <d v="2023-02-14T00:00:00"/>
    <x v="882"/>
    <s v="HDMIC"/>
    <x v="13"/>
    <x v="4"/>
    <x v="1"/>
    <s v="HDMC-YRL-17"/>
    <x v="0"/>
  </r>
  <r>
    <x v="34"/>
    <n v="-1"/>
    <x v="5"/>
    <x v="2"/>
    <d v="2023-02-14T00:00:00"/>
    <x v="439"/>
    <s v="HDST"/>
    <x v="0"/>
    <x v="0"/>
    <x v="2"/>
    <s v="HDS-BOE-03"/>
    <x v="0"/>
  </r>
  <r>
    <x v="34"/>
    <n v="-1"/>
    <x v="5"/>
    <x v="2"/>
    <d v="2023-02-14T00:00:00"/>
    <x v="224"/>
    <s v="HPUSBC"/>
    <x v="14"/>
    <x v="1"/>
    <x v="2"/>
    <s v="HPUS-BOE-05"/>
    <x v="0"/>
  </r>
  <r>
    <x v="34"/>
    <n v="-1"/>
    <x v="5"/>
    <x v="2"/>
    <d v="2023-02-14T00:00:00"/>
    <x v="236"/>
    <s v="HPUSBC"/>
    <x v="14"/>
    <x v="1"/>
    <x v="2"/>
    <m/>
    <x v="0"/>
  </r>
  <r>
    <x v="34"/>
    <n v="-1"/>
    <x v="5"/>
    <x v="2"/>
    <d v="2023-02-14T00:00:00"/>
    <x v="130"/>
    <s v="HPUSBC"/>
    <x v="14"/>
    <x v="1"/>
    <x v="2"/>
    <m/>
    <x v="0"/>
  </r>
  <r>
    <x v="34"/>
    <n v="-1"/>
    <x v="5"/>
    <x v="2"/>
    <d v="2023-02-14T00:00:00"/>
    <x v="495"/>
    <s v="IPHONE"/>
    <x v="1"/>
    <x v="1"/>
    <x v="3"/>
    <s v="IPH-MUS-02"/>
    <x v="0"/>
  </r>
  <r>
    <x v="34"/>
    <n v="-1"/>
    <x v="5"/>
    <x v="2"/>
    <d v="2023-02-14T00:00:00"/>
    <x v="304"/>
    <s v="IPHONE"/>
    <x v="1"/>
    <x v="1"/>
    <x v="2"/>
    <s v="IPH-BOE-04"/>
    <x v="0"/>
  </r>
  <r>
    <x v="34"/>
    <n v="-1"/>
    <x v="5"/>
    <x v="2"/>
    <d v="2023-02-14T00:00:00"/>
    <x v="798"/>
    <s v="IPHONE"/>
    <x v="1"/>
    <x v="1"/>
    <x v="1"/>
    <s v="IPH-YRL-03"/>
    <x v="0"/>
  </r>
  <r>
    <x v="34"/>
    <n v="-1"/>
    <x v="5"/>
    <x v="2"/>
    <d v="2023-02-14T00:00:00"/>
    <x v="35"/>
    <s v="IPHONE"/>
    <x v="1"/>
    <x v="1"/>
    <x v="1"/>
    <s v="IPH-YRL-10"/>
    <x v="0"/>
  </r>
  <r>
    <x v="34"/>
    <n v="-1"/>
    <x v="5"/>
    <x v="2"/>
    <d v="2023-02-14T00:00:00"/>
    <x v="442"/>
    <s v="IPHONE"/>
    <x v="1"/>
    <x v="1"/>
    <x v="1"/>
    <s v="IPH-YRL-13"/>
    <x v="0"/>
  </r>
  <r>
    <x v="34"/>
    <n v="-1"/>
    <x v="5"/>
    <x v="2"/>
    <d v="2023-02-14T00:00:00"/>
    <x v="806"/>
    <s v="IPHONE"/>
    <x v="1"/>
    <x v="1"/>
    <x v="1"/>
    <m/>
    <x v="0"/>
  </r>
  <r>
    <x v="34"/>
    <n v="-1"/>
    <x v="5"/>
    <x v="2"/>
    <d v="2023-02-14T00:00:00"/>
    <x v="36"/>
    <s v="IPHONE"/>
    <x v="1"/>
    <x v="1"/>
    <x v="1"/>
    <s v="IPH-POW-04"/>
    <x v="0"/>
  </r>
  <r>
    <x v="34"/>
    <n v="-1"/>
    <x v="5"/>
    <x v="2"/>
    <d v="2023-02-14T00:00:00"/>
    <x v="239"/>
    <s v="IPHONE"/>
    <x v="1"/>
    <x v="1"/>
    <x v="1"/>
    <s v="IPH-POW-08"/>
    <x v="0"/>
  </r>
  <r>
    <x v="34"/>
    <n v="-1"/>
    <x v="5"/>
    <x v="2"/>
    <d v="2023-02-14T00:00:00"/>
    <x v="905"/>
    <s v="IPHONE"/>
    <x v="1"/>
    <x v="1"/>
    <x v="4"/>
    <m/>
    <x v="0"/>
  </r>
  <r>
    <x v="34"/>
    <n v="-1"/>
    <x v="5"/>
    <x v="2"/>
    <d v="2023-02-14T00:00:00"/>
    <x v="610"/>
    <s v="MACCHRG"/>
    <x v="3"/>
    <x v="1"/>
    <x v="1"/>
    <s v="MAGT-POW-01"/>
    <x v="0"/>
  </r>
  <r>
    <x v="34"/>
    <n v="-1"/>
    <x v="5"/>
    <x v="2"/>
    <d v="2023-02-14T00:00:00"/>
    <x v="883"/>
    <s v="MACUSBC"/>
    <x v="4"/>
    <x v="1"/>
    <x v="1"/>
    <s v="USBC-YRL-03"/>
    <x v="0"/>
  </r>
  <r>
    <x v="34"/>
    <n v="-1"/>
    <x v="5"/>
    <x v="2"/>
    <d v="2023-02-14T00:00:00"/>
    <x v="884"/>
    <s v="MACUSBC"/>
    <x v="4"/>
    <x v="1"/>
    <x v="1"/>
    <s v="USBC-YRL-05"/>
    <x v="0"/>
  </r>
  <r>
    <x v="34"/>
    <n v="-1"/>
    <x v="5"/>
    <x v="2"/>
    <d v="2023-02-14T00:00:00"/>
    <x v="885"/>
    <s v="MACUSBC"/>
    <x v="4"/>
    <x v="1"/>
    <x v="1"/>
    <s v="USBC-POW-03"/>
    <x v="0"/>
  </r>
  <r>
    <x v="34"/>
    <n v="-1"/>
    <x v="5"/>
    <x v="2"/>
    <d v="2023-02-14T00:00:00"/>
    <x v="887"/>
    <s v="MACUSBC"/>
    <x v="4"/>
    <x v="1"/>
    <x v="1"/>
    <s v="USBC-POW-07"/>
    <x v="0"/>
  </r>
  <r>
    <x v="34"/>
    <n v="-1"/>
    <x v="5"/>
    <x v="2"/>
    <d v="2023-02-14T00:00:00"/>
    <x v="906"/>
    <s v="MACUSBC"/>
    <x v="4"/>
    <x v="1"/>
    <x v="1"/>
    <s v="USBC-POW-08"/>
    <x v="0"/>
  </r>
  <r>
    <x v="34"/>
    <n v="-1"/>
    <x v="5"/>
    <x v="2"/>
    <d v="2023-02-14T00:00:00"/>
    <x v="888"/>
    <s v="MACUSBC"/>
    <x v="4"/>
    <x v="1"/>
    <x v="1"/>
    <s v="USBC-POW-10"/>
    <x v="0"/>
  </r>
  <r>
    <x v="34"/>
    <n v="-1"/>
    <x v="5"/>
    <x v="2"/>
    <d v="2023-02-14T00:00:00"/>
    <x v="907"/>
    <s v="MSE"/>
    <x v="2"/>
    <x v="0"/>
    <x v="2"/>
    <s v="MSE-BOE-03"/>
    <x v="0"/>
  </r>
  <r>
    <x v="34"/>
    <n v="-1"/>
    <x v="5"/>
    <x v="2"/>
    <d v="2023-02-14T00:00:00"/>
    <x v="877"/>
    <s v="OMNI"/>
    <x v="5"/>
    <x v="1"/>
    <x v="2"/>
    <s v="OMN-BOE-04"/>
    <x v="0"/>
  </r>
  <r>
    <x v="34"/>
    <n v="-1"/>
    <x v="5"/>
    <x v="2"/>
    <d v="2023-02-14T00:00:00"/>
    <x v="446"/>
    <s v="OMNI"/>
    <x v="5"/>
    <x v="1"/>
    <x v="3"/>
    <s v="OMN-MUS-08"/>
    <x v="0"/>
  </r>
  <r>
    <x v="34"/>
    <n v="-1"/>
    <x v="5"/>
    <x v="2"/>
    <d v="2023-02-14T00:00:00"/>
    <x v="290"/>
    <s v="UHDMI"/>
    <x v="15"/>
    <x v="4"/>
    <x v="1"/>
    <m/>
    <x v="0"/>
  </r>
  <r>
    <x v="34"/>
    <n v="-1"/>
    <x v="5"/>
    <x v="2"/>
    <d v="2023-02-14T00:00:00"/>
    <x v="843"/>
    <s v="UHDMI"/>
    <x v="15"/>
    <x v="4"/>
    <x v="1"/>
    <m/>
    <x v="0"/>
  </r>
  <r>
    <x v="34"/>
    <n v="-1"/>
    <x v="5"/>
    <x v="2"/>
    <d v="2023-02-14T00:00:00"/>
    <x v="249"/>
    <s v="UHDMI"/>
    <x v="15"/>
    <x v="4"/>
    <x v="1"/>
    <m/>
    <x v="0"/>
  </r>
  <r>
    <x v="34"/>
    <n v="-1"/>
    <x v="5"/>
    <x v="2"/>
    <d v="2023-02-14T00:00:00"/>
    <x v="777"/>
    <s v="WALLADPT"/>
    <x v="6"/>
    <x v="1"/>
    <x v="2"/>
    <s v="ADP-BOE-04"/>
    <x v="0"/>
  </r>
  <r>
    <x v="34"/>
    <n v="-1"/>
    <x v="5"/>
    <x v="2"/>
    <d v="2023-02-14T00:00:00"/>
    <x v="861"/>
    <s v="WALLADPT"/>
    <x v="6"/>
    <x v="1"/>
    <x v="1"/>
    <m/>
    <x v="0"/>
  </r>
  <r>
    <x v="34"/>
    <n v="-1"/>
    <x v="5"/>
    <x v="2"/>
    <d v="2023-02-14T00:00:00"/>
    <x v="250"/>
    <s v="WALLADPT"/>
    <x v="6"/>
    <x v="1"/>
    <x v="1"/>
    <m/>
    <x v="0"/>
  </r>
  <r>
    <x v="34"/>
    <n v="-1"/>
    <x v="5"/>
    <x v="2"/>
    <d v="2023-02-14T00:00:00"/>
    <x v="16"/>
    <s v="WALLADPT"/>
    <x v="6"/>
    <x v="1"/>
    <x v="1"/>
    <m/>
    <x v="0"/>
  </r>
  <r>
    <x v="34"/>
    <n v="-1"/>
    <x v="5"/>
    <x v="2"/>
    <d v="2023-02-14T00:00:00"/>
    <x v="764"/>
    <s v="WALLADPT"/>
    <x v="6"/>
    <x v="1"/>
    <x v="1"/>
    <m/>
    <x v="0"/>
  </r>
  <r>
    <x v="34"/>
    <n v="-1"/>
    <x v="5"/>
    <x v="2"/>
    <d v="2023-02-14T00:00:00"/>
    <x v="43"/>
    <s v="WALLADPT"/>
    <x v="6"/>
    <x v="1"/>
    <x v="1"/>
    <m/>
    <x v="0"/>
  </r>
  <r>
    <x v="34"/>
    <n v="-1"/>
    <x v="5"/>
    <x v="2"/>
    <d v="2023-02-14T00:00:00"/>
    <x v="140"/>
    <s v="WALLADPT"/>
    <x v="6"/>
    <x v="1"/>
    <x v="1"/>
    <m/>
    <x v="0"/>
  </r>
  <r>
    <x v="34"/>
    <n v="-1"/>
    <x v="5"/>
    <x v="2"/>
    <d v="2023-02-21T00:00:00"/>
    <x v="363"/>
    <s v="CBK"/>
    <x v="7"/>
    <x v="2"/>
    <x v="0"/>
    <s v="CBK-BIO-14"/>
    <x v="0"/>
  </r>
  <r>
    <x v="34"/>
    <n v="-1"/>
    <x v="5"/>
    <x v="2"/>
    <d v="2023-02-21T00:00:00"/>
    <x v="594"/>
    <s v="CBK"/>
    <x v="7"/>
    <x v="2"/>
    <x v="4"/>
    <s v="CBK-CLICC-109"/>
    <x v="0"/>
  </r>
  <r>
    <x v="34"/>
    <n v="-1"/>
    <x v="5"/>
    <x v="2"/>
    <d v="2023-02-21T00:00:00"/>
    <x v="256"/>
    <s v="CBK"/>
    <x v="7"/>
    <x v="2"/>
    <x v="1"/>
    <s v="CBK-CLICC-139"/>
    <x v="0"/>
  </r>
  <r>
    <x v="34"/>
    <n v="-1"/>
    <x v="5"/>
    <x v="2"/>
    <d v="2023-02-21T00:00:00"/>
    <x v="563"/>
    <s v="CBK"/>
    <x v="7"/>
    <x v="2"/>
    <x v="1"/>
    <s v="CBK-CLICC-153"/>
    <x v="0"/>
  </r>
  <r>
    <x v="34"/>
    <n v="-1"/>
    <x v="5"/>
    <x v="2"/>
    <d v="2023-02-21T00:00:00"/>
    <x v="908"/>
    <s v="CLICC-ML"/>
    <x v="8"/>
    <x v="2"/>
    <x v="1"/>
    <s v="ITS MacBook 130"/>
    <x v="0"/>
  </r>
  <r>
    <x v="34"/>
    <n v="-1"/>
    <x v="5"/>
    <x v="2"/>
    <d v="2023-02-21T00:00:00"/>
    <x v="793"/>
    <s v="CLICC-ML"/>
    <x v="8"/>
    <x v="2"/>
    <x v="1"/>
    <s v="ITS MacBook 53"/>
    <x v="0"/>
  </r>
  <r>
    <x v="34"/>
    <n v="-1"/>
    <x v="5"/>
    <x v="2"/>
    <d v="2023-02-21T00:00:00"/>
    <x v="803"/>
    <s v="CLICC-ML"/>
    <x v="8"/>
    <x v="2"/>
    <x v="1"/>
    <s v="CLICC-ML-2003"/>
    <x v="0"/>
  </r>
  <r>
    <x v="34"/>
    <n v="-1"/>
    <x v="5"/>
    <x v="2"/>
    <d v="2023-02-21T00:00:00"/>
    <x v="797"/>
    <s v="CLICC-ML"/>
    <x v="8"/>
    <x v="2"/>
    <x v="1"/>
    <s v="CLICC-ML-2012"/>
    <x v="0"/>
  </r>
  <r>
    <x v="34"/>
    <n v="-1"/>
    <x v="5"/>
    <x v="2"/>
    <d v="2023-02-21T00:00:00"/>
    <x v="909"/>
    <s v="CLICC-ML"/>
    <x v="8"/>
    <x v="2"/>
    <x v="1"/>
    <s v="CLICC-ML-2059"/>
    <x v="0"/>
  </r>
  <r>
    <x v="34"/>
    <n v="-1"/>
    <x v="5"/>
    <x v="2"/>
    <d v="2023-02-21T00:00:00"/>
    <x v="835"/>
    <s v="CLICC-ML"/>
    <x v="8"/>
    <x v="2"/>
    <x v="1"/>
    <s v="CLICC-ML-2084"/>
    <x v="0"/>
  </r>
  <r>
    <x v="34"/>
    <n v="-1"/>
    <x v="5"/>
    <x v="2"/>
    <d v="2023-02-21T00:00:00"/>
    <x v="910"/>
    <s v="CLICC-MM"/>
    <x v="9"/>
    <x v="2"/>
    <x v="1"/>
    <s v="ITS iPad 282"/>
    <x v="0"/>
  </r>
  <r>
    <x v="34"/>
    <n v="-1"/>
    <x v="5"/>
    <x v="2"/>
    <d v="2023-02-21T00:00:00"/>
    <x v="574"/>
    <s v="HP"/>
    <x v="10"/>
    <x v="2"/>
    <x v="1"/>
    <s v="WL-RC2-11"/>
    <x v="0"/>
  </r>
  <r>
    <x v="34"/>
    <n v="-1"/>
    <x v="5"/>
    <x v="2"/>
    <d v="2023-02-21T00:00:00"/>
    <x v="171"/>
    <s v="HP"/>
    <x v="10"/>
    <x v="2"/>
    <x v="1"/>
    <s v="WL-PC2-13"/>
    <x v="0"/>
  </r>
  <r>
    <x v="34"/>
    <n v="-1"/>
    <x v="5"/>
    <x v="2"/>
    <d v="2023-02-28T00:00:00"/>
    <x v="911"/>
    <s v="CBK"/>
    <x v="7"/>
    <x v="2"/>
    <x v="4"/>
    <s v="CL-BOE-12"/>
    <x v="0"/>
  </r>
  <r>
    <x v="34"/>
    <n v="-1"/>
    <x v="5"/>
    <x v="2"/>
    <d v="2023-02-28T00:00:00"/>
    <x v="912"/>
    <s v="CBK"/>
    <x v="7"/>
    <x v="2"/>
    <x v="1"/>
    <s v="CBK-CLICC-47"/>
    <x v="0"/>
  </r>
  <r>
    <x v="34"/>
    <n v="-1"/>
    <x v="5"/>
    <x v="2"/>
    <d v="2023-02-28T00:00:00"/>
    <x v="122"/>
    <s v="CLICC-ML"/>
    <x v="8"/>
    <x v="2"/>
    <x v="1"/>
    <s v="ITS MacBook 78"/>
    <x v="0"/>
  </r>
  <r>
    <x v="34"/>
    <n v="-1"/>
    <x v="5"/>
    <x v="2"/>
    <d v="2023-02-28T00:00:00"/>
    <x v="913"/>
    <s v="CLICC-ML"/>
    <x v="8"/>
    <x v="2"/>
    <x v="1"/>
    <s v="ITS MacBook 14"/>
    <x v="0"/>
  </r>
  <r>
    <x v="34"/>
    <n v="-1"/>
    <x v="5"/>
    <x v="2"/>
    <d v="2023-02-28T00:00:00"/>
    <x v="914"/>
    <s v="CLICC-ML"/>
    <x v="8"/>
    <x v="2"/>
    <x v="1"/>
    <s v="CLICC-ML-2030"/>
    <x v="0"/>
  </r>
  <r>
    <x v="34"/>
    <n v="-1"/>
    <x v="5"/>
    <x v="2"/>
    <d v="2023-02-28T00:00:00"/>
    <x v="388"/>
    <s v="CLICC-ML"/>
    <x v="8"/>
    <x v="2"/>
    <x v="1"/>
    <s v="CLICC-ML-2034"/>
    <x v="0"/>
  </r>
  <r>
    <x v="34"/>
    <n v="-1"/>
    <x v="5"/>
    <x v="2"/>
    <d v="2023-02-28T00:00:00"/>
    <x v="680"/>
    <s v="CLICC-ML"/>
    <x v="8"/>
    <x v="2"/>
    <x v="1"/>
    <s v="CLICC-ML-2039"/>
    <x v="0"/>
  </r>
  <r>
    <x v="34"/>
    <n v="-1"/>
    <x v="5"/>
    <x v="2"/>
    <d v="2023-02-28T00:00:00"/>
    <x v="915"/>
    <s v="CLICC-ML"/>
    <x v="8"/>
    <x v="2"/>
    <x v="1"/>
    <s v="CLICC-ML-2045"/>
    <x v="0"/>
  </r>
  <r>
    <x v="34"/>
    <n v="-1"/>
    <x v="5"/>
    <x v="2"/>
    <d v="2023-02-28T00:00:00"/>
    <x v="151"/>
    <s v="CLICC-ML"/>
    <x v="8"/>
    <x v="2"/>
    <x v="1"/>
    <s v="CLICC-ML-2053"/>
    <x v="0"/>
  </r>
  <r>
    <x v="34"/>
    <n v="-1"/>
    <x v="5"/>
    <x v="2"/>
    <d v="2023-02-28T00:00:00"/>
    <x v="853"/>
    <s v="CLICC-ML"/>
    <x v="8"/>
    <x v="2"/>
    <x v="1"/>
    <s v="CLICC-ML-2062"/>
    <x v="0"/>
  </r>
  <r>
    <x v="34"/>
    <n v="-1"/>
    <x v="5"/>
    <x v="2"/>
    <d v="2023-02-28T00:00:00"/>
    <x v="262"/>
    <s v="CLICC-MM"/>
    <x v="9"/>
    <x v="2"/>
    <x v="1"/>
    <s v="ITS iPad 77"/>
    <x v="0"/>
  </r>
  <r>
    <x v="34"/>
    <n v="-1"/>
    <x v="5"/>
    <x v="2"/>
    <d v="2023-02-28T00:00:00"/>
    <x v="365"/>
    <s v="CLICC-MM"/>
    <x v="9"/>
    <x v="2"/>
    <x v="1"/>
    <m/>
    <x v="0"/>
  </r>
  <r>
    <x v="34"/>
    <n v="-1"/>
    <x v="5"/>
    <x v="2"/>
    <d v="2023-02-28T00:00:00"/>
    <x v="467"/>
    <s v="HP"/>
    <x v="10"/>
    <x v="2"/>
    <x v="1"/>
    <s v="WL-BCR-16"/>
    <x v="0"/>
  </r>
  <r>
    <x v="34"/>
    <n v="-1"/>
    <x v="5"/>
    <x v="2"/>
    <d v="2023-02-28T00:00:00"/>
    <x v="324"/>
    <s v="HP"/>
    <x v="10"/>
    <x v="2"/>
    <x v="1"/>
    <s v="WL-PC2-18"/>
    <x v="0"/>
  </r>
  <r>
    <x v="35"/>
    <n v="-1"/>
    <x v="12"/>
    <x v="1"/>
    <d v="2023-02-22T00:00:00"/>
    <x v="916"/>
    <s v="CLICC-MM"/>
    <x v="9"/>
    <x v="2"/>
    <x v="1"/>
    <m/>
    <x v="0"/>
  </r>
  <r>
    <x v="35"/>
    <n v="-1"/>
    <x v="1"/>
    <x v="1"/>
    <d v="2023-02-15T00:00:00"/>
    <x v="592"/>
    <s v="CALC"/>
    <x v="11"/>
    <x v="0"/>
    <x v="1"/>
    <s v="CAL-POW-07"/>
    <x v="0"/>
  </r>
  <r>
    <x v="35"/>
    <n v="-1"/>
    <x v="1"/>
    <x v="1"/>
    <d v="2023-02-15T00:00:00"/>
    <x v="751"/>
    <s v="CALC"/>
    <x v="11"/>
    <x v="0"/>
    <x v="1"/>
    <m/>
    <x v="0"/>
  </r>
  <r>
    <x v="35"/>
    <n v="-1"/>
    <x v="1"/>
    <x v="1"/>
    <d v="2023-02-15T00:00:00"/>
    <x v="917"/>
    <s v="CALC"/>
    <x v="11"/>
    <x v="0"/>
    <x v="0"/>
    <m/>
    <x v="0"/>
  </r>
  <r>
    <x v="35"/>
    <n v="-1"/>
    <x v="1"/>
    <x v="1"/>
    <d v="2023-02-15T00:00:00"/>
    <x v="918"/>
    <s v="HDST"/>
    <x v="0"/>
    <x v="0"/>
    <x v="1"/>
    <s v="HDS-POW-05"/>
    <x v="0"/>
  </r>
  <r>
    <x v="35"/>
    <n v="-1"/>
    <x v="1"/>
    <x v="1"/>
    <d v="2023-02-15T00:00:00"/>
    <x v="495"/>
    <s v="IPHONE"/>
    <x v="1"/>
    <x v="1"/>
    <x v="3"/>
    <s v="IPH-MUS-02"/>
    <x v="0"/>
  </r>
  <r>
    <x v="35"/>
    <n v="-1"/>
    <x v="1"/>
    <x v="1"/>
    <d v="2023-02-15T00:00:00"/>
    <x v="304"/>
    <s v="IPHONE"/>
    <x v="1"/>
    <x v="1"/>
    <x v="2"/>
    <s v="IPH-BOE-04"/>
    <x v="0"/>
  </r>
  <r>
    <x v="35"/>
    <n v="-1"/>
    <x v="1"/>
    <x v="1"/>
    <d v="2023-02-15T00:00:00"/>
    <x v="36"/>
    <s v="IPHONE"/>
    <x v="1"/>
    <x v="1"/>
    <x v="1"/>
    <s v="IPH-POW-04"/>
    <x v="0"/>
  </r>
  <r>
    <x v="35"/>
    <n v="-1"/>
    <x v="1"/>
    <x v="1"/>
    <d v="2023-02-15T00:00:00"/>
    <x v="428"/>
    <s v="MACCHRG"/>
    <x v="3"/>
    <x v="1"/>
    <x v="0"/>
    <s v="MAGT-BIO-06"/>
    <x v="0"/>
  </r>
  <r>
    <x v="35"/>
    <n v="-1"/>
    <x v="1"/>
    <x v="1"/>
    <d v="2023-02-15T00:00:00"/>
    <x v="884"/>
    <s v="MACUSBC"/>
    <x v="4"/>
    <x v="1"/>
    <x v="1"/>
    <s v="USBC-YRL-05"/>
    <x v="0"/>
  </r>
  <r>
    <x v="35"/>
    <n v="-1"/>
    <x v="1"/>
    <x v="1"/>
    <d v="2023-02-15T00:00:00"/>
    <x v="919"/>
    <s v="MACUSBC"/>
    <x v="4"/>
    <x v="1"/>
    <x v="1"/>
    <s v="USBC-POW-02"/>
    <x v="0"/>
  </r>
  <r>
    <x v="35"/>
    <n v="-1"/>
    <x v="1"/>
    <x v="1"/>
    <d v="2023-02-15T00:00:00"/>
    <x v="885"/>
    <s v="MACUSBC"/>
    <x v="4"/>
    <x v="1"/>
    <x v="1"/>
    <s v="USBC-POW-03"/>
    <x v="0"/>
  </r>
  <r>
    <x v="35"/>
    <n v="-1"/>
    <x v="1"/>
    <x v="1"/>
    <d v="2023-02-15T00:00:00"/>
    <x v="685"/>
    <s v="OMNI"/>
    <x v="5"/>
    <x v="1"/>
    <x v="2"/>
    <s v="OMN-BOE-06"/>
    <x v="0"/>
  </r>
  <r>
    <x v="35"/>
    <n v="-1"/>
    <x v="1"/>
    <x v="1"/>
    <d v="2023-02-15T00:00:00"/>
    <x v="641"/>
    <s v="UVGA"/>
    <x v="18"/>
    <x v="4"/>
    <x v="1"/>
    <m/>
    <x v="0"/>
  </r>
  <r>
    <x v="35"/>
    <n v="-1"/>
    <x v="1"/>
    <x v="1"/>
    <d v="2023-02-15T00:00:00"/>
    <x v="777"/>
    <s v="WALLADPT"/>
    <x v="6"/>
    <x v="1"/>
    <x v="2"/>
    <s v="ADP-BOE-04"/>
    <x v="0"/>
  </r>
  <r>
    <x v="35"/>
    <n v="-1"/>
    <x v="1"/>
    <x v="1"/>
    <d v="2023-02-15T00:00:00"/>
    <x v="43"/>
    <s v="WALLADPT"/>
    <x v="6"/>
    <x v="1"/>
    <x v="1"/>
    <m/>
    <x v="0"/>
  </r>
  <r>
    <x v="35"/>
    <n v="-1"/>
    <x v="1"/>
    <x v="1"/>
    <d v="2023-02-22T00:00:00"/>
    <x v="363"/>
    <s v="CBK"/>
    <x v="7"/>
    <x v="2"/>
    <x v="0"/>
    <s v="CBK-BIO-14"/>
    <x v="0"/>
  </r>
  <r>
    <x v="35"/>
    <n v="-1"/>
    <x v="1"/>
    <x v="1"/>
    <d v="2023-02-22T00:00:00"/>
    <x v="312"/>
    <s v="CBK"/>
    <x v="7"/>
    <x v="2"/>
    <x v="2"/>
    <s v="CBK-BOE-15"/>
    <x v="0"/>
  </r>
  <r>
    <x v="35"/>
    <n v="-1"/>
    <x v="1"/>
    <x v="1"/>
    <d v="2023-02-22T00:00:00"/>
    <x v="26"/>
    <s v="CLICC-MM"/>
    <x v="9"/>
    <x v="2"/>
    <x v="1"/>
    <m/>
    <x v="0"/>
  </r>
  <r>
    <x v="35"/>
    <n v="-1"/>
    <x v="1"/>
    <x v="1"/>
    <d v="2023-02-28T00:00:00"/>
    <x v="808"/>
    <s v="CLICC-ML"/>
    <x v="8"/>
    <x v="2"/>
    <x v="1"/>
    <s v="ITS MacBook 11"/>
    <x v="0"/>
  </r>
  <r>
    <x v="35"/>
    <n v="-1"/>
    <x v="1"/>
    <x v="1"/>
    <d v="2023-03-01T00:00:00"/>
    <x v="326"/>
    <s v="CLICC-ML"/>
    <x v="8"/>
    <x v="2"/>
    <x v="1"/>
    <s v="ITS MacBook 137"/>
    <x v="0"/>
  </r>
  <r>
    <x v="35"/>
    <n v="-1"/>
    <x v="1"/>
    <x v="1"/>
    <d v="2023-03-01T00:00:00"/>
    <x v="648"/>
    <s v="CLICC-MM"/>
    <x v="9"/>
    <x v="2"/>
    <x v="1"/>
    <s v="ITS iPad 46"/>
    <x v="0"/>
  </r>
  <r>
    <x v="35"/>
    <n v="-1"/>
    <x v="1"/>
    <x v="1"/>
    <d v="2023-03-01T00:00:00"/>
    <x v="714"/>
    <s v="CLICC-MM"/>
    <x v="9"/>
    <x v="2"/>
    <x v="1"/>
    <m/>
    <x v="0"/>
  </r>
  <r>
    <x v="35"/>
    <n v="-1"/>
    <x v="1"/>
    <x v="1"/>
    <d v="2023-03-01T00:00:00"/>
    <x v="82"/>
    <s v="HP"/>
    <x v="10"/>
    <x v="2"/>
    <x v="1"/>
    <s v="WL-BIO-06"/>
    <x v="0"/>
  </r>
  <r>
    <x v="35"/>
    <n v="-1"/>
    <x v="2"/>
    <x v="1"/>
    <d v="2023-02-15T00:00:00"/>
    <x v="446"/>
    <s v="OMNI"/>
    <x v="5"/>
    <x v="1"/>
    <x v="3"/>
    <s v="OMN-MUS-08"/>
    <x v="0"/>
  </r>
  <r>
    <x v="35"/>
    <n v="-1"/>
    <x v="4"/>
    <x v="3"/>
    <d v="2023-02-15T00:00:00"/>
    <x v="222"/>
    <s v="HDMIC"/>
    <x v="13"/>
    <x v="4"/>
    <x v="0"/>
    <s v="HDMC-BIO-04"/>
    <x v="0"/>
  </r>
  <r>
    <x v="35"/>
    <n v="-1"/>
    <x v="4"/>
    <x v="3"/>
    <d v="2023-02-15T00:00:00"/>
    <x v="804"/>
    <s v="HDST"/>
    <x v="0"/>
    <x v="0"/>
    <x v="0"/>
    <s v="HDS-BIO-08"/>
    <x v="0"/>
  </r>
  <r>
    <x v="35"/>
    <n v="-1"/>
    <x v="4"/>
    <x v="3"/>
    <d v="2023-02-15T00:00:00"/>
    <x v="906"/>
    <s v="MACUSBC"/>
    <x v="4"/>
    <x v="1"/>
    <x v="1"/>
    <s v="USBC-POW-08"/>
    <x v="0"/>
  </r>
  <r>
    <x v="35"/>
    <n v="-1"/>
    <x v="4"/>
    <x v="3"/>
    <d v="2023-02-22T00:00:00"/>
    <x v="258"/>
    <s v="CBK"/>
    <x v="7"/>
    <x v="2"/>
    <x v="1"/>
    <s v="CBK-CLICC-163"/>
    <x v="0"/>
  </r>
  <r>
    <x v="35"/>
    <n v="-1"/>
    <x v="5"/>
    <x v="2"/>
    <d v="2023-02-15T00:00:00"/>
    <x v="726"/>
    <s v="ANKER"/>
    <x v="19"/>
    <x v="1"/>
    <x v="1"/>
    <m/>
    <x v="0"/>
  </r>
  <r>
    <x v="35"/>
    <n v="-1"/>
    <x v="5"/>
    <x v="2"/>
    <d v="2023-02-15T00:00:00"/>
    <x v="880"/>
    <s v="CALC"/>
    <x v="11"/>
    <x v="0"/>
    <x v="1"/>
    <s v="CAL-POW-01"/>
    <x v="0"/>
  </r>
  <r>
    <x v="35"/>
    <n v="-1"/>
    <x v="5"/>
    <x v="2"/>
    <d v="2023-02-15T00:00:00"/>
    <x v="751"/>
    <s v="CALC"/>
    <x v="11"/>
    <x v="0"/>
    <x v="1"/>
    <m/>
    <x v="0"/>
  </r>
  <r>
    <x v="35"/>
    <n v="-1"/>
    <x v="5"/>
    <x v="2"/>
    <d v="2023-02-15T00:00:00"/>
    <x v="811"/>
    <s v="CALC"/>
    <x v="11"/>
    <x v="0"/>
    <x v="0"/>
    <m/>
    <x v="0"/>
  </r>
  <r>
    <x v="35"/>
    <n v="-1"/>
    <x v="5"/>
    <x v="2"/>
    <d v="2023-02-15T00:00:00"/>
    <x v="859"/>
    <s v="CALC"/>
    <x v="11"/>
    <x v="0"/>
    <x v="2"/>
    <m/>
    <x v="0"/>
  </r>
  <r>
    <x v="35"/>
    <n v="-1"/>
    <x v="5"/>
    <x v="2"/>
    <d v="2023-02-15T00:00:00"/>
    <x v="882"/>
    <s v="HDMIC"/>
    <x v="13"/>
    <x v="4"/>
    <x v="1"/>
    <s v="HDMC-YRL-17"/>
    <x v="0"/>
  </r>
  <r>
    <x v="35"/>
    <n v="-1"/>
    <x v="5"/>
    <x v="2"/>
    <d v="2023-02-15T00:00:00"/>
    <x v="874"/>
    <s v="HDST"/>
    <x v="0"/>
    <x v="0"/>
    <x v="1"/>
    <s v="HDS-YRL-01"/>
    <x v="0"/>
  </r>
  <r>
    <x v="35"/>
    <n v="-1"/>
    <x v="5"/>
    <x v="2"/>
    <d v="2023-02-15T00:00:00"/>
    <x v="236"/>
    <s v="HPUSBC"/>
    <x v="14"/>
    <x v="1"/>
    <x v="2"/>
    <m/>
    <x v="0"/>
  </r>
  <r>
    <x v="35"/>
    <n v="-1"/>
    <x v="5"/>
    <x v="2"/>
    <d v="2023-02-15T00:00:00"/>
    <x v="105"/>
    <s v="HPUSBC"/>
    <x v="14"/>
    <x v="1"/>
    <x v="2"/>
    <m/>
    <x v="0"/>
  </r>
  <r>
    <x v="35"/>
    <n v="-1"/>
    <x v="5"/>
    <x v="2"/>
    <d v="2023-02-15T00:00:00"/>
    <x v="757"/>
    <s v="IPHONE"/>
    <x v="1"/>
    <x v="1"/>
    <x v="3"/>
    <s v="IPH-MUS-01"/>
    <x v="0"/>
  </r>
  <r>
    <x v="35"/>
    <n v="-1"/>
    <x v="5"/>
    <x v="2"/>
    <d v="2023-02-15T00:00:00"/>
    <x v="622"/>
    <s v="IPHONE"/>
    <x v="1"/>
    <x v="1"/>
    <x v="3"/>
    <s v="IPH-MUS-03"/>
    <x v="0"/>
  </r>
  <r>
    <x v="35"/>
    <n v="-1"/>
    <x v="5"/>
    <x v="2"/>
    <d v="2023-02-15T00:00:00"/>
    <x v="805"/>
    <s v="IPHONE"/>
    <x v="1"/>
    <x v="1"/>
    <x v="3"/>
    <s v="IPH-MUS-07"/>
    <x v="0"/>
  </r>
  <r>
    <x v="35"/>
    <n v="-1"/>
    <x v="5"/>
    <x v="2"/>
    <d v="2023-02-15T00:00:00"/>
    <x v="664"/>
    <s v="IPHONE"/>
    <x v="1"/>
    <x v="1"/>
    <x v="2"/>
    <s v="IPH-BOE-02"/>
    <x v="0"/>
  </r>
  <r>
    <x v="35"/>
    <n v="-1"/>
    <x v="5"/>
    <x v="2"/>
    <d v="2023-02-15T00:00:00"/>
    <x v="304"/>
    <s v="IPHONE"/>
    <x v="1"/>
    <x v="1"/>
    <x v="2"/>
    <s v="IPH-BOE-04"/>
    <x v="0"/>
  </r>
  <r>
    <x v="35"/>
    <n v="-1"/>
    <x v="5"/>
    <x v="2"/>
    <d v="2023-02-15T00:00:00"/>
    <x v="106"/>
    <s v="IPHONE"/>
    <x v="1"/>
    <x v="1"/>
    <x v="2"/>
    <s v="IPH-BOE-05"/>
    <x v="0"/>
  </r>
  <r>
    <x v="35"/>
    <n v="-1"/>
    <x v="5"/>
    <x v="2"/>
    <d v="2023-02-15T00:00:00"/>
    <x v="527"/>
    <s v="IPHONE"/>
    <x v="1"/>
    <x v="1"/>
    <x v="0"/>
    <s v="IPH-GEO-02"/>
    <x v="0"/>
  </r>
  <r>
    <x v="35"/>
    <n v="-1"/>
    <x v="5"/>
    <x v="2"/>
    <d v="2023-02-15T00:00:00"/>
    <x v="5"/>
    <s v="IPHONE"/>
    <x v="1"/>
    <x v="1"/>
    <x v="1"/>
    <s v="IPH-YRL-01"/>
    <x v="0"/>
  </r>
  <r>
    <x v="35"/>
    <n v="-1"/>
    <x v="5"/>
    <x v="2"/>
    <d v="2023-02-15T00:00:00"/>
    <x v="798"/>
    <s v="IPHONE"/>
    <x v="1"/>
    <x v="1"/>
    <x v="1"/>
    <s v="IPH-YRL-03"/>
    <x v="0"/>
  </r>
  <r>
    <x v="35"/>
    <n v="-1"/>
    <x v="5"/>
    <x v="2"/>
    <d v="2023-02-15T00:00:00"/>
    <x v="132"/>
    <s v="IPHONE"/>
    <x v="1"/>
    <x v="1"/>
    <x v="1"/>
    <s v="IPH-YRL-07"/>
    <x v="0"/>
  </r>
  <r>
    <x v="35"/>
    <n v="-1"/>
    <x v="5"/>
    <x v="2"/>
    <d v="2023-02-15T00:00:00"/>
    <x v="238"/>
    <s v="IPHONE"/>
    <x v="1"/>
    <x v="1"/>
    <x v="1"/>
    <s v="IPH-YRL-08"/>
    <x v="0"/>
  </r>
  <r>
    <x v="35"/>
    <n v="-1"/>
    <x v="5"/>
    <x v="2"/>
    <d v="2023-02-15T00:00:00"/>
    <x v="35"/>
    <s v="IPHONE"/>
    <x v="1"/>
    <x v="1"/>
    <x v="1"/>
    <s v="IPH-YRL-10"/>
    <x v="0"/>
  </r>
  <r>
    <x v="35"/>
    <n v="-1"/>
    <x v="5"/>
    <x v="2"/>
    <d v="2023-02-15T00:00:00"/>
    <x v="442"/>
    <s v="IPHONE"/>
    <x v="1"/>
    <x v="1"/>
    <x v="1"/>
    <s v="IPH-YRL-13"/>
    <x v="0"/>
  </r>
  <r>
    <x v="35"/>
    <n v="-1"/>
    <x v="5"/>
    <x v="2"/>
    <d v="2023-02-15T00:00:00"/>
    <x v="806"/>
    <s v="IPHONE"/>
    <x v="1"/>
    <x v="1"/>
    <x v="1"/>
    <m/>
    <x v="0"/>
  </r>
  <r>
    <x v="35"/>
    <n v="-1"/>
    <x v="5"/>
    <x v="2"/>
    <d v="2023-02-15T00:00:00"/>
    <x v="36"/>
    <s v="IPHONE"/>
    <x v="1"/>
    <x v="1"/>
    <x v="1"/>
    <s v="IPH-POW-04"/>
    <x v="0"/>
  </r>
  <r>
    <x v="35"/>
    <n v="-1"/>
    <x v="5"/>
    <x v="2"/>
    <d v="2023-02-15T00:00:00"/>
    <x v="239"/>
    <s v="IPHONE"/>
    <x v="1"/>
    <x v="1"/>
    <x v="1"/>
    <s v="IPH-POW-08"/>
    <x v="0"/>
  </r>
  <r>
    <x v="35"/>
    <n v="-1"/>
    <x v="5"/>
    <x v="2"/>
    <d v="2023-02-15T00:00:00"/>
    <x v="6"/>
    <s v="IPHONE"/>
    <x v="1"/>
    <x v="1"/>
    <x v="1"/>
    <s v="IPH-POW-10"/>
    <x v="0"/>
  </r>
  <r>
    <x v="35"/>
    <n v="-1"/>
    <x v="5"/>
    <x v="2"/>
    <d v="2023-02-15T00:00:00"/>
    <x v="107"/>
    <s v="IPHONE"/>
    <x v="1"/>
    <x v="1"/>
    <x v="0"/>
    <s v="IPH-BIO-01"/>
    <x v="0"/>
  </r>
  <r>
    <x v="35"/>
    <n v="-1"/>
    <x v="5"/>
    <x v="2"/>
    <d v="2023-02-15T00:00:00"/>
    <x v="108"/>
    <s v="IPHONE"/>
    <x v="1"/>
    <x v="1"/>
    <x v="0"/>
    <s v="IPH-BIO-02"/>
    <x v="0"/>
  </r>
  <r>
    <x v="35"/>
    <n v="-1"/>
    <x v="5"/>
    <x v="2"/>
    <d v="2023-02-15T00:00:00"/>
    <x v="628"/>
    <s v="IPHONE"/>
    <x v="1"/>
    <x v="1"/>
    <x v="4"/>
    <m/>
    <x v="0"/>
  </r>
  <r>
    <x v="35"/>
    <n v="-1"/>
    <x v="5"/>
    <x v="2"/>
    <d v="2023-02-15T00:00:00"/>
    <x v="920"/>
    <s v="MACCHRG"/>
    <x v="3"/>
    <x v="1"/>
    <x v="5"/>
    <s v="MAGT-GEO-01"/>
    <x v="0"/>
  </r>
  <r>
    <x v="35"/>
    <n v="-1"/>
    <x v="5"/>
    <x v="2"/>
    <d v="2023-02-15T00:00:00"/>
    <x v="241"/>
    <s v="MACCHRG"/>
    <x v="3"/>
    <x v="1"/>
    <x v="1"/>
    <s v="MAGT-POW-07"/>
    <x v="0"/>
  </r>
  <r>
    <x v="35"/>
    <n v="-1"/>
    <x v="5"/>
    <x v="2"/>
    <d v="2023-02-15T00:00:00"/>
    <x v="921"/>
    <s v="MACUSBC"/>
    <x v="4"/>
    <x v="1"/>
    <x v="1"/>
    <s v="USBC-YRL-02"/>
    <x v="0"/>
  </r>
  <r>
    <x v="35"/>
    <n v="-1"/>
    <x v="5"/>
    <x v="2"/>
    <d v="2023-02-15T00:00:00"/>
    <x v="883"/>
    <s v="MACUSBC"/>
    <x v="4"/>
    <x v="1"/>
    <x v="1"/>
    <s v="USBC-YRL-03"/>
    <x v="0"/>
  </r>
  <r>
    <x v="35"/>
    <n v="-1"/>
    <x v="5"/>
    <x v="2"/>
    <d v="2023-02-15T00:00:00"/>
    <x v="876"/>
    <s v="MACUSBC"/>
    <x v="4"/>
    <x v="1"/>
    <x v="1"/>
    <s v="USBC-YRL-04"/>
    <x v="0"/>
  </r>
  <r>
    <x v="35"/>
    <n v="-1"/>
    <x v="5"/>
    <x v="2"/>
    <d v="2023-02-15T00:00:00"/>
    <x v="884"/>
    <s v="MACUSBC"/>
    <x v="4"/>
    <x v="1"/>
    <x v="1"/>
    <s v="USBC-YRL-05"/>
    <x v="0"/>
  </r>
  <r>
    <x v="35"/>
    <n v="-1"/>
    <x v="5"/>
    <x v="2"/>
    <d v="2023-02-15T00:00:00"/>
    <x v="919"/>
    <s v="MACUSBC"/>
    <x v="4"/>
    <x v="1"/>
    <x v="1"/>
    <s v="USBC-POW-02"/>
    <x v="0"/>
  </r>
  <r>
    <x v="35"/>
    <n v="-1"/>
    <x v="5"/>
    <x v="2"/>
    <d v="2023-02-15T00:00:00"/>
    <x v="885"/>
    <s v="MACUSBC"/>
    <x v="4"/>
    <x v="1"/>
    <x v="1"/>
    <s v="USBC-POW-03"/>
    <x v="0"/>
  </r>
  <r>
    <x v="35"/>
    <n v="-1"/>
    <x v="5"/>
    <x v="2"/>
    <d v="2023-02-15T00:00:00"/>
    <x v="886"/>
    <s v="MACUSBC"/>
    <x v="4"/>
    <x v="1"/>
    <x v="1"/>
    <s v="USBC-POW-06"/>
    <x v="0"/>
  </r>
  <r>
    <x v="35"/>
    <n v="-1"/>
    <x v="5"/>
    <x v="2"/>
    <d v="2023-02-15T00:00:00"/>
    <x v="887"/>
    <s v="MACUSBC"/>
    <x v="4"/>
    <x v="1"/>
    <x v="1"/>
    <s v="USBC-POW-07"/>
    <x v="0"/>
  </r>
  <r>
    <x v="35"/>
    <n v="-1"/>
    <x v="5"/>
    <x v="2"/>
    <d v="2023-02-15T00:00:00"/>
    <x v="906"/>
    <s v="MACUSBC"/>
    <x v="4"/>
    <x v="1"/>
    <x v="1"/>
    <s v="USBC-POW-08"/>
    <x v="0"/>
  </r>
  <r>
    <x v="35"/>
    <n v="-1"/>
    <x v="5"/>
    <x v="2"/>
    <d v="2023-02-15T00:00:00"/>
    <x v="888"/>
    <s v="MACUSBC"/>
    <x v="4"/>
    <x v="1"/>
    <x v="1"/>
    <s v="USBC-POW-10"/>
    <x v="0"/>
  </r>
  <r>
    <x v="35"/>
    <n v="-1"/>
    <x v="5"/>
    <x v="2"/>
    <d v="2023-02-15T00:00:00"/>
    <x v="922"/>
    <s v="OLDMACCHRG"/>
    <x v="17"/>
    <x v="1"/>
    <x v="1"/>
    <s v="MAGL-POW-03"/>
    <x v="0"/>
  </r>
  <r>
    <x v="35"/>
    <n v="-1"/>
    <x v="5"/>
    <x v="2"/>
    <d v="2023-02-15T00:00:00"/>
    <x v="877"/>
    <s v="OMNI"/>
    <x v="5"/>
    <x v="1"/>
    <x v="2"/>
    <s v="OMN-BOE-04"/>
    <x v="0"/>
  </r>
  <r>
    <x v="35"/>
    <n v="-1"/>
    <x v="5"/>
    <x v="2"/>
    <d v="2023-02-15T00:00:00"/>
    <x v="685"/>
    <s v="OMNI"/>
    <x v="5"/>
    <x v="1"/>
    <x v="2"/>
    <s v="OMN-BOE-06"/>
    <x v="0"/>
  </r>
  <r>
    <x v="35"/>
    <n v="-1"/>
    <x v="5"/>
    <x v="2"/>
    <d v="2023-02-15T00:00:00"/>
    <x v="667"/>
    <s v="OMNI"/>
    <x v="5"/>
    <x v="1"/>
    <x v="2"/>
    <s v="OMN-BOE-08"/>
    <x v="0"/>
  </r>
  <r>
    <x v="35"/>
    <n v="-1"/>
    <x v="5"/>
    <x v="2"/>
    <d v="2023-02-15T00:00:00"/>
    <x v="703"/>
    <s v="OMNI"/>
    <x v="5"/>
    <x v="1"/>
    <x v="2"/>
    <s v="OMN-BOE-09"/>
    <x v="0"/>
  </r>
  <r>
    <x v="35"/>
    <n v="-1"/>
    <x v="5"/>
    <x v="2"/>
    <d v="2023-02-15T00:00:00"/>
    <x v="248"/>
    <s v="OMNI"/>
    <x v="5"/>
    <x v="1"/>
    <x v="3"/>
    <s v="OMN-MUS-05"/>
    <x v="0"/>
  </r>
  <r>
    <x v="35"/>
    <n v="-1"/>
    <x v="5"/>
    <x v="2"/>
    <d v="2023-02-15T00:00:00"/>
    <x v="375"/>
    <s v="OMNI"/>
    <x v="5"/>
    <x v="1"/>
    <x v="3"/>
    <s v="OMN-MUS-06"/>
    <x v="0"/>
  </r>
  <r>
    <x v="35"/>
    <n v="-1"/>
    <x v="5"/>
    <x v="2"/>
    <d v="2023-02-15T00:00:00"/>
    <x v="376"/>
    <s v="OMNI"/>
    <x v="5"/>
    <x v="1"/>
    <x v="1"/>
    <m/>
    <x v="0"/>
  </r>
  <r>
    <x v="35"/>
    <n v="-1"/>
    <x v="5"/>
    <x v="2"/>
    <d v="2023-02-15T00:00:00"/>
    <x v="843"/>
    <s v="UHDMI"/>
    <x v="15"/>
    <x v="4"/>
    <x v="1"/>
    <m/>
    <x v="0"/>
  </r>
  <r>
    <x v="35"/>
    <n v="-1"/>
    <x v="5"/>
    <x v="2"/>
    <d v="2023-02-15T00:00:00"/>
    <x v="486"/>
    <s v="UVGA"/>
    <x v="18"/>
    <x v="4"/>
    <x v="1"/>
    <m/>
    <x v="0"/>
  </r>
  <r>
    <x v="35"/>
    <n v="-1"/>
    <x v="5"/>
    <x v="2"/>
    <d v="2023-02-15T00:00:00"/>
    <x v="113"/>
    <s v="WALLADPT"/>
    <x v="6"/>
    <x v="1"/>
    <x v="2"/>
    <s v="ADP-BOE-01"/>
    <x v="0"/>
  </r>
  <r>
    <x v="35"/>
    <n v="-1"/>
    <x v="5"/>
    <x v="2"/>
    <d v="2023-02-15T00:00:00"/>
    <x v="777"/>
    <s v="WALLADPT"/>
    <x v="6"/>
    <x v="1"/>
    <x v="2"/>
    <s v="ADP-BOE-04"/>
    <x v="0"/>
  </r>
  <r>
    <x v="35"/>
    <n v="-1"/>
    <x v="5"/>
    <x v="2"/>
    <d v="2023-02-15T00:00:00"/>
    <x v="309"/>
    <s v="WALLADPT"/>
    <x v="6"/>
    <x v="1"/>
    <x v="2"/>
    <s v="ADP-BOE-07"/>
    <x v="0"/>
  </r>
  <r>
    <x v="35"/>
    <n v="-1"/>
    <x v="5"/>
    <x v="2"/>
    <d v="2023-02-15T00:00:00"/>
    <x v="671"/>
    <s v="WALLADPT"/>
    <x v="6"/>
    <x v="1"/>
    <x v="0"/>
    <s v="ADP-GEO-01"/>
    <x v="0"/>
  </r>
  <r>
    <x v="35"/>
    <n v="-1"/>
    <x v="5"/>
    <x v="2"/>
    <d v="2023-02-15T00:00:00"/>
    <x v="14"/>
    <s v="WALLADPT"/>
    <x v="6"/>
    <x v="1"/>
    <x v="1"/>
    <s v="ADP-POW-01"/>
    <x v="0"/>
  </r>
  <r>
    <x v="35"/>
    <n v="-1"/>
    <x v="5"/>
    <x v="2"/>
    <d v="2023-02-15T00:00:00"/>
    <x v="483"/>
    <s v="WALLADPT"/>
    <x v="6"/>
    <x v="1"/>
    <x v="0"/>
    <s v="ADP-BIO-06"/>
    <x v="0"/>
  </r>
  <r>
    <x v="35"/>
    <n v="-1"/>
    <x v="5"/>
    <x v="2"/>
    <d v="2023-02-15T00:00:00"/>
    <x v="745"/>
    <s v="WALLADPT"/>
    <x v="6"/>
    <x v="1"/>
    <x v="1"/>
    <s v="ADP-YRL-01"/>
    <x v="0"/>
  </r>
  <r>
    <x v="35"/>
    <n v="-1"/>
    <x v="5"/>
    <x v="2"/>
    <d v="2023-02-15T00:00:00"/>
    <x v="706"/>
    <s v="WALLADPT"/>
    <x v="6"/>
    <x v="1"/>
    <x v="1"/>
    <s v="ADP-YRL-02"/>
    <x v="0"/>
  </r>
  <r>
    <x v="35"/>
    <n v="-1"/>
    <x v="5"/>
    <x v="2"/>
    <d v="2023-02-15T00:00:00"/>
    <x v="450"/>
    <s v="WALLADPT"/>
    <x v="6"/>
    <x v="1"/>
    <x v="1"/>
    <m/>
    <x v="0"/>
  </r>
  <r>
    <x v="35"/>
    <n v="-1"/>
    <x v="5"/>
    <x v="2"/>
    <d v="2023-02-15T00:00:00"/>
    <x v="139"/>
    <s v="WALLADPT"/>
    <x v="6"/>
    <x v="1"/>
    <x v="1"/>
    <m/>
    <x v="0"/>
  </r>
  <r>
    <x v="35"/>
    <n v="-1"/>
    <x v="5"/>
    <x v="2"/>
    <d v="2023-02-15T00:00:00"/>
    <x v="452"/>
    <s v="WALLADPT"/>
    <x v="6"/>
    <x v="1"/>
    <x v="1"/>
    <m/>
    <x v="0"/>
  </r>
  <r>
    <x v="35"/>
    <n v="-1"/>
    <x v="5"/>
    <x v="2"/>
    <d v="2023-02-15T00:00:00"/>
    <x v="250"/>
    <s v="WALLADPT"/>
    <x v="6"/>
    <x v="1"/>
    <x v="1"/>
    <m/>
    <x v="0"/>
  </r>
  <r>
    <x v="35"/>
    <n v="-1"/>
    <x v="5"/>
    <x v="2"/>
    <d v="2023-02-15T00:00:00"/>
    <x v="252"/>
    <s v="WALLADPT"/>
    <x v="6"/>
    <x v="1"/>
    <x v="1"/>
    <m/>
    <x v="0"/>
  </r>
  <r>
    <x v="35"/>
    <n v="-1"/>
    <x v="5"/>
    <x v="2"/>
    <d v="2023-02-15T00:00:00"/>
    <x v="16"/>
    <s v="WALLADPT"/>
    <x v="6"/>
    <x v="1"/>
    <x v="1"/>
    <m/>
    <x v="0"/>
  </r>
  <r>
    <x v="35"/>
    <n v="-1"/>
    <x v="5"/>
    <x v="2"/>
    <d v="2023-02-15T00:00:00"/>
    <x v="764"/>
    <s v="WALLADPT"/>
    <x v="6"/>
    <x v="1"/>
    <x v="1"/>
    <m/>
    <x v="0"/>
  </r>
  <r>
    <x v="35"/>
    <n v="-1"/>
    <x v="5"/>
    <x v="2"/>
    <d v="2023-02-15T00:00:00"/>
    <x v="140"/>
    <s v="WALLADPT"/>
    <x v="6"/>
    <x v="1"/>
    <x v="1"/>
    <m/>
    <x v="0"/>
  </r>
  <r>
    <x v="35"/>
    <n v="-1"/>
    <x v="5"/>
    <x v="2"/>
    <d v="2023-02-15T00:00:00"/>
    <x v="889"/>
    <s v="WALLADPT"/>
    <x v="6"/>
    <x v="1"/>
    <x v="1"/>
    <m/>
    <x v="0"/>
  </r>
  <r>
    <x v="35"/>
    <n v="-1"/>
    <x v="5"/>
    <x v="2"/>
    <d v="2023-02-22T00:00:00"/>
    <x v="70"/>
    <s v="CBK"/>
    <x v="7"/>
    <x v="2"/>
    <x v="1"/>
    <s v="CYRL-22"/>
    <x v="0"/>
  </r>
  <r>
    <x v="35"/>
    <n v="-1"/>
    <x v="5"/>
    <x v="2"/>
    <d v="2023-02-22T00:00:00"/>
    <x v="902"/>
    <s v="CBK"/>
    <x v="7"/>
    <x v="2"/>
    <x v="1"/>
    <s v="CBK-CLICC-144"/>
    <x v="0"/>
  </r>
  <r>
    <x v="35"/>
    <n v="-1"/>
    <x v="5"/>
    <x v="2"/>
    <d v="2023-02-22T00:00:00"/>
    <x v="563"/>
    <s v="CBK"/>
    <x v="7"/>
    <x v="2"/>
    <x v="1"/>
    <s v="CBK-CLICC-153"/>
    <x v="0"/>
  </r>
  <r>
    <x v="35"/>
    <n v="-1"/>
    <x v="5"/>
    <x v="2"/>
    <d v="2023-02-22T00:00:00"/>
    <x v="163"/>
    <s v="CLICC-ML"/>
    <x v="8"/>
    <x v="2"/>
    <x v="1"/>
    <s v="ITS MacBook 22"/>
    <x v="0"/>
  </r>
  <r>
    <x v="35"/>
    <n v="-1"/>
    <x v="5"/>
    <x v="2"/>
    <d v="2023-02-22T00:00:00"/>
    <x v="33"/>
    <s v="CLICC-MM"/>
    <x v="9"/>
    <x v="2"/>
    <x v="1"/>
    <s v="ITS iPad 224"/>
    <x v="0"/>
  </r>
  <r>
    <x v="35"/>
    <n v="-1"/>
    <x v="5"/>
    <x v="2"/>
    <d v="2023-02-22T00:00:00"/>
    <x v="583"/>
    <s v="HP"/>
    <x v="10"/>
    <x v="2"/>
    <x v="1"/>
    <s v="W-POW-12"/>
    <x v="0"/>
  </r>
  <r>
    <x v="35"/>
    <n v="-1"/>
    <x v="5"/>
    <x v="2"/>
    <d v="2023-02-28T00:00:00"/>
    <x v="267"/>
    <s v="CLICC-ML"/>
    <x v="8"/>
    <x v="2"/>
    <x v="1"/>
    <s v="ITS MacBook 61"/>
    <x v="0"/>
  </r>
  <r>
    <x v="35"/>
    <n v="-1"/>
    <x v="5"/>
    <x v="2"/>
    <d v="2023-03-01T00:00:00"/>
    <x v="738"/>
    <s v="CLICC-ML"/>
    <x v="8"/>
    <x v="2"/>
    <x v="1"/>
    <s v="ITS MacBook 152"/>
    <x v="0"/>
  </r>
  <r>
    <x v="35"/>
    <n v="-1"/>
    <x v="5"/>
    <x v="2"/>
    <d v="2023-03-01T00:00:00"/>
    <x v="631"/>
    <s v="CLICC-ML"/>
    <x v="8"/>
    <x v="2"/>
    <x v="1"/>
    <s v="ITS MacBook 134"/>
    <x v="0"/>
  </r>
  <r>
    <x v="35"/>
    <n v="-1"/>
    <x v="5"/>
    <x v="2"/>
    <d v="2023-03-01T00:00:00"/>
    <x v="923"/>
    <s v="CLICC-ML"/>
    <x v="8"/>
    <x v="2"/>
    <x v="1"/>
    <s v="CLICC-ML-2016"/>
    <x v="0"/>
  </r>
  <r>
    <x v="35"/>
    <n v="-1"/>
    <x v="5"/>
    <x v="2"/>
    <d v="2023-03-01T00:00:00"/>
    <x v="924"/>
    <s v="CLICC-ML"/>
    <x v="8"/>
    <x v="2"/>
    <x v="1"/>
    <s v="CLICC-ML-2025"/>
    <x v="0"/>
  </r>
  <r>
    <x v="35"/>
    <n v="-1"/>
    <x v="5"/>
    <x v="2"/>
    <d v="2023-03-01T00:00:00"/>
    <x v="925"/>
    <s v="CLICC-ML"/>
    <x v="8"/>
    <x v="2"/>
    <x v="1"/>
    <s v="CLICC-ML-2082"/>
    <x v="0"/>
  </r>
  <r>
    <x v="35"/>
    <n v="-1"/>
    <x v="5"/>
    <x v="2"/>
    <d v="2023-03-01T00:00:00"/>
    <x v="926"/>
    <s v="CLICC-MM"/>
    <x v="9"/>
    <x v="2"/>
    <x v="1"/>
    <s v="ITS iPad 24"/>
    <x v="0"/>
  </r>
  <r>
    <x v="35"/>
    <n v="-1"/>
    <x v="5"/>
    <x v="2"/>
    <d v="2023-03-01T00:00:00"/>
    <x v="418"/>
    <s v="HP"/>
    <x v="10"/>
    <x v="2"/>
    <x v="1"/>
    <s v="WL-BCR-20"/>
    <x v="0"/>
  </r>
  <r>
    <x v="35"/>
    <n v="-1"/>
    <x v="5"/>
    <x v="2"/>
    <d v="2023-03-01T00:00:00"/>
    <x v="535"/>
    <s v="HP"/>
    <x v="10"/>
    <x v="2"/>
    <x v="1"/>
    <s v="WL-SEL-03"/>
    <x v="0"/>
  </r>
  <r>
    <x v="35"/>
    <n v="-1"/>
    <x v="5"/>
    <x v="2"/>
    <d v="2023-03-01T00:00:00"/>
    <x v="536"/>
    <s v="HP"/>
    <x v="10"/>
    <x v="2"/>
    <x v="1"/>
    <s v="WL-YRL-14"/>
    <x v="0"/>
  </r>
  <r>
    <x v="35"/>
    <n v="-1"/>
    <x v="5"/>
    <x v="2"/>
    <d v="2023-03-01T00:00:00"/>
    <x v="229"/>
    <s v="HP"/>
    <x v="10"/>
    <x v="2"/>
    <x v="1"/>
    <s v="WL-PC2-02"/>
    <x v="0"/>
  </r>
  <r>
    <x v="35"/>
    <n v="-1"/>
    <x v="5"/>
    <x v="2"/>
    <d v="2023-03-01T00:00:00"/>
    <x v="695"/>
    <s v="HP"/>
    <x v="10"/>
    <x v="2"/>
    <x v="1"/>
    <s v="WL-PC2-12"/>
    <x v="0"/>
  </r>
  <r>
    <x v="35"/>
    <n v="-1"/>
    <x v="5"/>
    <x v="2"/>
    <d v="2023-03-01T00:00:00"/>
    <x v="462"/>
    <s v="HP"/>
    <x v="10"/>
    <x v="2"/>
    <x v="1"/>
    <s v="WL-LAB-07"/>
    <x v="0"/>
  </r>
  <r>
    <x v="35"/>
    <n v="9292950800006530"/>
    <x v="5"/>
    <x v="2"/>
    <d v="2023-02-22T00:00:00"/>
    <x v="927"/>
    <s v="FAC"/>
    <x v="9"/>
    <x v="2"/>
    <x v="1"/>
    <s v="ITS iPad 313"/>
    <x v="0"/>
  </r>
  <r>
    <x v="35"/>
    <n v="9406670710006530"/>
    <x v="1"/>
    <x v="1"/>
    <d v="2023-03-24T00:00:00"/>
    <x v="464"/>
    <s v="HP"/>
    <x v="10"/>
    <x v="2"/>
    <x v="1"/>
    <s v="WL-LAB-08"/>
    <x v="0"/>
  </r>
  <r>
    <x v="36"/>
    <n v="-1"/>
    <x v="0"/>
    <x v="0"/>
    <d v="2023-02-23T00:00:00"/>
    <x v="363"/>
    <s v="CBK"/>
    <x v="7"/>
    <x v="2"/>
    <x v="0"/>
    <s v="CBK-BIO-14"/>
    <x v="0"/>
  </r>
  <r>
    <x v="36"/>
    <n v="-1"/>
    <x v="1"/>
    <x v="1"/>
    <d v="2023-02-16T00:00:00"/>
    <x v="592"/>
    <s v="CALC"/>
    <x v="11"/>
    <x v="0"/>
    <x v="1"/>
    <s v="CAL-POW-07"/>
    <x v="0"/>
  </r>
  <r>
    <x v="36"/>
    <n v="-1"/>
    <x v="1"/>
    <x v="1"/>
    <d v="2023-02-16T00:00:00"/>
    <x v="928"/>
    <s v="CALC"/>
    <x v="11"/>
    <x v="0"/>
    <x v="1"/>
    <m/>
    <x v="0"/>
  </r>
  <r>
    <x v="36"/>
    <n v="-1"/>
    <x v="1"/>
    <x v="1"/>
    <d v="2023-02-16T00:00:00"/>
    <x v="2"/>
    <s v="HDST"/>
    <x v="0"/>
    <x v="0"/>
    <x v="1"/>
    <s v="HDS-POW-04"/>
    <x v="0"/>
  </r>
  <r>
    <x v="36"/>
    <n v="-1"/>
    <x v="1"/>
    <x v="1"/>
    <d v="2023-02-16T00:00:00"/>
    <x v="224"/>
    <s v="HPUSBC"/>
    <x v="14"/>
    <x v="1"/>
    <x v="2"/>
    <s v="HPUS-BOE-05"/>
    <x v="0"/>
  </r>
  <r>
    <x v="36"/>
    <n v="-1"/>
    <x v="1"/>
    <x v="1"/>
    <d v="2023-02-16T00:00:00"/>
    <x v="35"/>
    <s v="IPHONE"/>
    <x v="1"/>
    <x v="1"/>
    <x v="1"/>
    <s v="IPH-YRL-10"/>
    <x v="0"/>
  </r>
  <r>
    <x v="36"/>
    <n v="-1"/>
    <x v="1"/>
    <x v="1"/>
    <d v="2023-02-16T00:00:00"/>
    <x v="806"/>
    <s v="IPHONE"/>
    <x v="1"/>
    <x v="1"/>
    <x v="1"/>
    <m/>
    <x v="0"/>
  </r>
  <r>
    <x v="36"/>
    <n v="-1"/>
    <x v="1"/>
    <x v="1"/>
    <d v="2023-02-16T00:00:00"/>
    <x v="107"/>
    <s v="IPHONE"/>
    <x v="1"/>
    <x v="1"/>
    <x v="0"/>
    <s v="IPH-BIO-01"/>
    <x v="0"/>
  </r>
  <r>
    <x v="36"/>
    <n v="-1"/>
    <x v="1"/>
    <x v="1"/>
    <d v="2023-02-16T00:00:00"/>
    <x v="134"/>
    <s v="IPHONE"/>
    <x v="1"/>
    <x v="1"/>
    <x v="1"/>
    <m/>
    <x v="0"/>
  </r>
  <r>
    <x v="36"/>
    <n v="-1"/>
    <x v="1"/>
    <x v="1"/>
    <d v="2023-02-16T00:00:00"/>
    <x v="921"/>
    <s v="MACUSBC"/>
    <x v="4"/>
    <x v="1"/>
    <x v="1"/>
    <s v="USBC-YRL-02"/>
    <x v="0"/>
  </r>
  <r>
    <x v="36"/>
    <n v="-1"/>
    <x v="1"/>
    <x v="1"/>
    <d v="2023-02-16T00:00:00"/>
    <x v="883"/>
    <s v="MACUSBC"/>
    <x v="4"/>
    <x v="1"/>
    <x v="1"/>
    <s v="USBC-YRL-03"/>
    <x v="0"/>
  </r>
  <r>
    <x v="36"/>
    <n v="-1"/>
    <x v="1"/>
    <x v="1"/>
    <d v="2023-02-16T00:00:00"/>
    <x v="887"/>
    <s v="MACUSBC"/>
    <x v="4"/>
    <x v="1"/>
    <x v="1"/>
    <s v="USBC-POW-07"/>
    <x v="0"/>
  </r>
  <r>
    <x v="36"/>
    <n v="-1"/>
    <x v="1"/>
    <x v="1"/>
    <d v="2023-02-16T00:00:00"/>
    <x v="888"/>
    <s v="MACUSBC"/>
    <x v="4"/>
    <x v="1"/>
    <x v="1"/>
    <s v="USBC-POW-10"/>
    <x v="0"/>
  </r>
  <r>
    <x v="36"/>
    <n v="-1"/>
    <x v="1"/>
    <x v="1"/>
    <d v="2023-02-16T00:00:00"/>
    <x v="667"/>
    <s v="OMNI"/>
    <x v="5"/>
    <x v="1"/>
    <x v="2"/>
    <s v="OMN-BOE-08"/>
    <x v="0"/>
  </r>
  <r>
    <x v="36"/>
    <n v="-1"/>
    <x v="1"/>
    <x v="1"/>
    <d v="2023-02-16T00:00:00"/>
    <x v="292"/>
    <s v="UVGA"/>
    <x v="18"/>
    <x v="4"/>
    <x v="1"/>
    <m/>
    <x v="0"/>
  </r>
  <r>
    <x v="36"/>
    <n v="-1"/>
    <x v="1"/>
    <x v="1"/>
    <d v="2023-02-16T00:00:00"/>
    <x v="15"/>
    <s v="WALLADPT"/>
    <x v="6"/>
    <x v="1"/>
    <x v="0"/>
    <s v="ADP-BIO-01"/>
    <x v="0"/>
  </r>
  <r>
    <x v="36"/>
    <n v="-1"/>
    <x v="1"/>
    <x v="1"/>
    <d v="2023-02-16T00:00:00"/>
    <x v="483"/>
    <s v="WALLADPT"/>
    <x v="6"/>
    <x v="1"/>
    <x v="0"/>
    <s v="ADP-BIO-06"/>
    <x v="0"/>
  </r>
  <r>
    <x v="36"/>
    <n v="-1"/>
    <x v="1"/>
    <x v="1"/>
    <d v="2023-02-16T00:00:00"/>
    <x v="706"/>
    <s v="WALLADPT"/>
    <x v="6"/>
    <x v="1"/>
    <x v="1"/>
    <s v="ADP-YRL-02"/>
    <x v="0"/>
  </r>
  <r>
    <x v="36"/>
    <n v="-1"/>
    <x v="1"/>
    <x v="1"/>
    <d v="2023-02-23T00:00:00"/>
    <x v="379"/>
    <s v="CBK"/>
    <x v="7"/>
    <x v="2"/>
    <x v="4"/>
    <s v="CYRL-08"/>
    <x v="0"/>
  </r>
  <r>
    <x v="36"/>
    <n v="-1"/>
    <x v="1"/>
    <x v="1"/>
    <d v="2023-02-23T00:00:00"/>
    <x v="929"/>
    <s v="CBK"/>
    <x v="7"/>
    <x v="2"/>
    <x v="1"/>
    <s v="CYRL-20"/>
    <x v="0"/>
  </r>
  <r>
    <x v="36"/>
    <n v="-1"/>
    <x v="1"/>
    <x v="1"/>
    <d v="2023-02-23T00:00:00"/>
    <x v="930"/>
    <s v="CBK"/>
    <x v="7"/>
    <x v="2"/>
    <x v="1"/>
    <s v="CBIO-09"/>
    <x v="0"/>
  </r>
  <r>
    <x v="36"/>
    <n v="-1"/>
    <x v="1"/>
    <x v="1"/>
    <d v="2023-02-23T00:00:00"/>
    <x v="31"/>
    <s v="CBK"/>
    <x v="7"/>
    <x v="2"/>
    <x v="2"/>
    <s v="CBK-BIO-05"/>
    <x v="0"/>
  </r>
  <r>
    <x v="36"/>
    <n v="-1"/>
    <x v="1"/>
    <x v="1"/>
    <d v="2023-02-23T00:00:00"/>
    <x v="771"/>
    <s v="CLICC-ML"/>
    <x v="8"/>
    <x v="2"/>
    <x v="1"/>
    <s v="ITS MacBook 38"/>
    <x v="0"/>
  </r>
  <r>
    <x v="36"/>
    <n v="-1"/>
    <x v="1"/>
    <x v="1"/>
    <d v="2023-02-23T00:00:00"/>
    <x v="469"/>
    <s v="CLICC-ML"/>
    <x v="8"/>
    <x v="2"/>
    <x v="1"/>
    <s v="ITS MacBook 20"/>
    <x v="0"/>
  </r>
  <r>
    <x v="36"/>
    <n v="-1"/>
    <x v="1"/>
    <x v="1"/>
    <d v="2023-02-23T00:00:00"/>
    <x v="739"/>
    <s v="CLICC-ML"/>
    <x v="8"/>
    <x v="2"/>
    <x v="1"/>
    <s v="CLICC-ML-2027"/>
    <x v="0"/>
  </r>
  <r>
    <x v="36"/>
    <n v="-1"/>
    <x v="1"/>
    <x v="1"/>
    <d v="2023-02-23T00:00:00"/>
    <x v="673"/>
    <s v="CLICC-ML"/>
    <x v="8"/>
    <x v="2"/>
    <x v="1"/>
    <s v="CLICC-ML-2095"/>
    <x v="0"/>
  </r>
  <r>
    <x v="36"/>
    <n v="-1"/>
    <x v="1"/>
    <x v="1"/>
    <d v="2023-02-23T00:00:00"/>
    <x v="931"/>
    <s v="CLICC-MM"/>
    <x v="9"/>
    <x v="2"/>
    <x v="1"/>
    <s v="ITS iPad 309"/>
    <x v="0"/>
  </r>
  <r>
    <x v="36"/>
    <n v="-1"/>
    <x v="1"/>
    <x v="1"/>
    <d v="2023-02-28T00:00:00"/>
    <x v="364"/>
    <s v="CLICC-ML"/>
    <x v="8"/>
    <x v="2"/>
    <x v="1"/>
    <s v="ITS MacBook 131"/>
    <x v="0"/>
  </r>
  <r>
    <x v="36"/>
    <n v="-1"/>
    <x v="1"/>
    <x v="1"/>
    <d v="2023-03-02T00:00:00"/>
    <x v="48"/>
    <s v="CLICC-ML"/>
    <x v="8"/>
    <x v="2"/>
    <x v="1"/>
    <s v="ITS MacBook 169"/>
    <x v="0"/>
  </r>
  <r>
    <x v="36"/>
    <n v="-1"/>
    <x v="1"/>
    <x v="1"/>
    <d v="2023-03-02T00:00:00"/>
    <x v="817"/>
    <s v="CLICC-ML"/>
    <x v="8"/>
    <x v="2"/>
    <x v="1"/>
    <s v="ITS MacBook 63"/>
    <x v="0"/>
  </r>
  <r>
    <x v="36"/>
    <n v="-1"/>
    <x v="1"/>
    <x v="1"/>
    <d v="2023-03-02T00:00:00"/>
    <x v="793"/>
    <s v="CLICC-ML"/>
    <x v="8"/>
    <x v="2"/>
    <x v="1"/>
    <s v="ITS MacBook 53"/>
    <x v="0"/>
  </r>
  <r>
    <x v="36"/>
    <n v="-1"/>
    <x v="1"/>
    <x v="1"/>
    <d v="2023-03-02T00:00:00"/>
    <x v="421"/>
    <s v="HP"/>
    <x v="10"/>
    <x v="2"/>
    <x v="1"/>
    <s v="WL-SEL-02"/>
    <x v="0"/>
  </r>
  <r>
    <x v="36"/>
    <n v="-1"/>
    <x v="1"/>
    <x v="1"/>
    <d v="2023-03-02T00:00:00"/>
    <x v="366"/>
    <s v="HP"/>
    <x v="10"/>
    <x v="2"/>
    <x v="1"/>
    <s v="WL-LTL-02"/>
    <x v="0"/>
  </r>
  <r>
    <x v="36"/>
    <n v="-1"/>
    <x v="2"/>
    <x v="1"/>
    <d v="2023-02-16T00:00:00"/>
    <x v="932"/>
    <s v="MACCHRG"/>
    <x v="3"/>
    <x v="1"/>
    <x v="3"/>
    <m/>
    <x v="0"/>
  </r>
  <r>
    <x v="36"/>
    <n v="-1"/>
    <x v="2"/>
    <x v="1"/>
    <d v="2023-02-16T00:00:00"/>
    <x v="933"/>
    <s v="UVGA"/>
    <x v="18"/>
    <x v="4"/>
    <x v="3"/>
    <s v="UVGA-MUS-01"/>
    <x v="0"/>
  </r>
  <r>
    <x v="36"/>
    <n v="-1"/>
    <x v="2"/>
    <x v="1"/>
    <d v="2023-02-23T00:00:00"/>
    <x v="934"/>
    <s v="CBK"/>
    <x v="7"/>
    <x v="2"/>
    <x v="3"/>
    <s v="CBK-MUS-06"/>
    <x v="0"/>
  </r>
  <r>
    <x v="36"/>
    <n v="-1"/>
    <x v="4"/>
    <x v="3"/>
    <d v="2023-03-02T00:00:00"/>
    <x v="597"/>
    <s v="HP"/>
    <x v="10"/>
    <x v="2"/>
    <x v="1"/>
    <s v="W-POW-20"/>
    <x v="0"/>
  </r>
  <r>
    <x v="36"/>
    <n v="-1"/>
    <x v="5"/>
    <x v="2"/>
    <d v="2023-02-16T00:00:00"/>
    <x v="494"/>
    <s v="BOEIPHONE"/>
    <x v="1"/>
    <x v="1"/>
    <x v="2"/>
    <s v="BOE-IPHONE-04"/>
    <x v="0"/>
  </r>
  <r>
    <x v="36"/>
    <n v="-1"/>
    <x v="5"/>
    <x v="2"/>
    <d v="2023-02-16T00:00:00"/>
    <x v="751"/>
    <s v="CALC"/>
    <x v="11"/>
    <x v="0"/>
    <x v="1"/>
    <m/>
    <x v="0"/>
  </r>
  <r>
    <x v="36"/>
    <n v="-1"/>
    <x v="5"/>
    <x v="2"/>
    <d v="2023-02-16T00:00:00"/>
    <x v="826"/>
    <s v="CALC"/>
    <x v="11"/>
    <x v="0"/>
    <x v="2"/>
    <m/>
    <x v="0"/>
  </r>
  <r>
    <x v="36"/>
    <n v="-1"/>
    <x v="5"/>
    <x v="2"/>
    <d v="2023-02-16T00:00:00"/>
    <x v="859"/>
    <s v="CALC"/>
    <x v="11"/>
    <x v="0"/>
    <x v="2"/>
    <m/>
    <x v="0"/>
  </r>
  <r>
    <x v="36"/>
    <n v="-1"/>
    <x v="5"/>
    <x v="2"/>
    <d v="2023-02-16T00:00:00"/>
    <x v="755"/>
    <s v="HDMIC"/>
    <x v="13"/>
    <x v="4"/>
    <x v="1"/>
    <s v="HDMC-YRL-12"/>
    <x v="0"/>
  </r>
  <r>
    <x v="36"/>
    <n v="-1"/>
    <x v="5"/>
    <x v="2"/>
    <d v="2023-02-16T00:00:00"/>
    <x v="918"/>
    <s v="HDST"/>
    <x v="0"/>
    <x v="0"/>
    <x v="1"/>
    <s v="HDS-POW-05"/>
    <x v="0"/>
  </r>
  <r>
    <x v="36"/>
    <n v="-1"/>
    <x v="5"/>
    <x v="2"/>
    <d v="2023-02-16T00:00:00"/>
    <x v="236"/>
    <s v="HPUSBC"/>
    <x v="14"/>
    <x v="1"/>
    <x v="2"/>
    <m/>
    <x v="0"/>
  </r>
  <r>
    <x v="36"/>
    <n v="-1"/>
    <x v="5"/>
    <x v="2"/>
    <d v="2023-02-16T00:00:00"/>
    <x v="360"/>
    <s v="HPUSBC"/>
    <x v="14"/>
    <x v="1"/>
    <x v="2"/>
    <m/>
    <x v="0"/>
  </r>
  <r>
    <x v="36"/>
    <n v="-1"/>
    <x v="5"/>
    <x v="2"/>
    <d v="2023-02-16T00:00:00"/>
    <x v="105"/>
    <s v="HPUSBC"/>
    <x v="14"/>
    <x v="1"/>
    <x v="2"/>
    <m/>
    <x v="0"/>
  </r>
  <r>
    <x v="36"/>
    <n v="-1"/>
    <x v="5"/>
    <x v="2"/>
    <d v="2023-02-16T00:00:00"/>
    <x v="935"/>
    <s v="IPHONE"/>
    <x v="1"/>
    <x v="1"/>
    <x v="7"/>
    <s v="IPH-ART-06"/>
    <x v="0"/>
  </r>
  <r>
    <x v="36"/>
    <n v="-1"/>
    <x v="5"/>
    <x v="2"/>
    <d v="2023-02-16T00:00:00"/>
    <x v="106"/>
    <s v="IPHONE"/>
    <x v="1"/>
    <x v="1"/>
    <x v="2"/>
    <s v="IPH-BOE-05"/>
    <x v="0"/>
  </r>
  <r>
    <x v="36"/>
    <n v="-1"/>
    <x v="5"/>
    <x v="2"/>
    <d v="2023-02-16T00:00:00"/>
    <x v="5"/>
    <s v="IPHONE"/>
    <x v="1"/>
    <x v="1"/>
    <x v="1"/>
    <s v="IPH-YRL-01"/>
    <x v="0"/>
  </r>
  <r>
    <x v="36"/>
    <n v="-1"/>
    <x v="5"/>
    <x v="2"/>
    <d v="2023-02-16T00:00:00"/>
    <x v="798"/>
    <s v="IPHONE"/>
    <x v="1"/>
    <x v="1"/>
    <x v="1"/>
    <s v="IPH-YRL-03"/>
    <x v="0"/>
  </r>
  <r>
    <x v="36"/>
    <n v="-1"/>
    <x v="5"/>
    <x v="2"/>
    <d v="2023-02-16T00:00:00"/>
    <x v="238"/>
    <s v="IPHONE"/>
    <x v="1"/>
    <x v="1"/>
    <x v="1"/>
    <s v="IPH-YRL-08"/>
    <x v="0"/>
  </r>
  <r>
    <x v="36"/>
    <n v="-1"/>
    <x v="5"/>
    <x v="2"/>
    <d v="2023-02-16T00:00:00"/>
    <x v="35"/>
    <s v="IPHONE"/>
    <x v="1"/>
    <x v="1"/>
    <x v="1"/>
    <s v="IPH-YRL-10"/>
    <x v="0"/>
  </r>
  <r>
    <x v="36"/>
    <n v="-1"/>
    <x v="5"/>
    <x v="2"/>
    <d v="2023-02-16T00:00:00"/>
    <x v="442"/>
    <s v="IPHONE"/>
    <x v="1"/>
    <x v="1"/>
    <x v="1"/>
    <s v="IPH-YRL-13"/>
    <x v="0"/>
  </r>
  <r>
    <x v="36"/>
    <n v="-1"/>
    <x v="5"/>
    <x v="2"/>
    <d v="2023-02-16T00:00:00"/>
    <x v="806"/>
    <s v="IPHONE"/>
    <x v="1"/>
    <x v="1"/>
    <x v="1"/>
    <m/>
    <x v="0"/>
  </r>
  <r>
    <x v="36"/>
    <n v="-1"/>
    <x v="5"/>
    <x v="2"/>
    <d v="2023-02-16T00:00:00"/>
    <x v="36"/>
    <s v="IPHONE"/>
    <x v="1"/>
    <x v="1"/>
    <x v="1"/>
    <s v="IPH-POW-04"/>
    <x v="0"/>
  </r>
  <r>
    <x v="36"/>
    <n v="-1"/>
    <x v="5"/>
    <x v="2"/>
    <d v="2023-02-16T00:00:00"/>
    <x v="239"/>
    <s v="IPHONE"/>
    <x v="1"/>
    <x v="1"/>
    <x v="1"/>
    <s v="IPH-POW-08"/>
    <x v="0"/>
  </r>
  <r>
    <x v="36"/>
    <n v="-1"/>
    <x v="5"/>
    <x v="2"/>
    <d v="2023-02-16T00:00:00"/>
    <x v="829"/>
    <s v="IPHONE"/>
    <x v="1"/>
    <x v="1"/>
    <x v="4"/>
    <m/>
    <x v="0"/>
  </r>
  <r>
    <x v="36"/>
    <n v="-1"/>
    <x v="5"/>
    <x v="2"/>
    <d v="2023-02-16T00:00:00"/>
    <x v="134"/>
    <s v="IPHONE"/>
    <x v="1"/>
    <x v="1"/>
    <x v="1"/>
    <m/>
    <x v="0"/>
  </r>
  <r>
    <x v="36"/>
    <n v="-1"/>
    <x v="5"/>
    <x v="2"/>
    <d v="2023-02-16T00:00:00"/>
    <x v="936"/>
    <s v="MACUSBC"/>
    <x v="4"/>
    <x v="1"/>
    <x v="1"/>
    <s v="USBC-YRL-01"/>
    <x v="0"/>
  </r>
  <r>
    <x v="36"/>
    <n v="-1"/>
    <x v="5"/>
    <x v="2"/>
    <d v="2023-02-16T00:00:00"/>
    <x v="876"/>
    <s v="MACUSBC"/>
    <x v="4"/>
    <x v="1"/>
    <x v="1"/>
    <s v="USBC-YRL-04"/>
    <x v="0"/>
  </r>
  <r>
    <x v="36"/>
    <n v="-1"/>
    <x v="5"/>
    <x v="2"/>
    <d v="2023-02-16T00:00:00"/>
    <x v="884"/>
    <s v="MACUSBC"/>
    <x v="4"/>
    <x v="1"/>
    <x v="1"/>
    <s v="USBC-YRL-05"/>
    <x v="0"/>
  </r>
  <r>
    <x v="36"/>
    <n v="-1"/>
    <x v="5"/>
    <x v="2"/>
    <d v="2023-02-16T00:00:00"/>
    <x v="919"/>
    <s v="MACUSBC"/>
    <x v="4"/>
    <x v="1"/>
    <x v="1"/>
    <s v="USBC-POW-02"/>
    <x v="0"/>
  </r>
  <r>
    <x v="36"/>
    <n v="-1"/>
    <x v="5"/>
    <x v="2"/>
    <d v="2023-02-16T00:00:00"/>
    <x v="885"/>
    <s v="MACUSBC"/>
    <x v="4"/>
    <x v="1"/>
    <x v="1"/>
    <s v="USBC-POW-03"/>
    <x v="0"/>
  </r>
  <r>
    <x v="36"/>
    <n v="-1"/>
    <x v="5"/>
    <x v="2"/>
    <d v="2023-02-16T00:00:00"/>
    <x v="886"/>
    <s v="MACUSBC"/>
    <x v="4"/>
    <x v="1"/>
    <x v="1"/>
    <s v="USBC-POW-06"/>
    <x v="0"/>
  </r>
  <r>
    <x v="36"/>
    <n v="-1"/>
    <x v="5"/>
    <x v="2"/>
    <d v="2023-02-16T00:00:00"/>
    <x v="887"/>
    <s v="MACUSBC"/>
    <x v="4"/>
    <x v="1"/>
    <x v="1"/>
    <s v="USBC-POW-07"/>
    <x v="0"/>
  </r>
  <r>
    <x v="36"/>
    <n v="-1"/>
    <x v="5"/>
    <x v="2"/>
    <d v="2023-02-16T00:00:00"/>
    <x v="906"/>
    <s v="MACUSBC"/>
    <x v="4"/>
    <x v="1"/>
    <x v="1"/>
    <s v="USBC-POW-08"/>
    <x v="0"/>
  </r>
  <r>
    <x v="36"/>
    <n v="-1"/>
    <x v="5"/>
    <x v="2"/>
    <d v="2023-02-16T00:00:00"/>
    <x v="496"/>
    <s v="OMNI"/>
    <x v="5"/>
    <x v="1"/>
    <x v="2"/>
    <s v="OMN-BOE-03"/>
    <x v="0"/>
  </r>
  <r>
    <x v="36"/>
    <n v="-1"/>
    <x v="5"/>
    <x v="2"/>
    <d v="2023-02-16T00:00:00"/>
    <x v="685"/>
    <s v="OMNI"/>
    <x v="5"/>
    <x v="1"/>
    <x v="2"/>
    <s v="OMN-BOE-06"/>
    <x v="0"/>
  </r>
  <r>
    <x v="36"/>
    <n v="-1"/>
    <x v="5"/>
    <x v="2"/>
    <d v="2023-02-16T00:00:00"/>
    <x v="290"/>
    <s v="UHDMI"/>
    <x v="15"/>
    <x v="4"/>
    <x v="1"/>
    <m/>
    <x v="0"/>
  </r>
  <r>
    <x v="36"/>
    <n v="-1"/>
    <x v="5"/>
    <x v="2"/>
    <d v="2023-02-16T00:00:00"/>
    <x v="361"/>
    <s v="UHDMI"/>
    <x v="15"/>
    <x v="4"/>
    <x v="1"/>
    <m/>
    <x v="0"/>
  </r>
  <r>
    <x v="36"/>
    <n v="-1"/>
    <x v="5"/>
    <x v="2"/>
    <d v="2023-02-16T00:00:00"/>
    <x v="704"/>
    <s v="UVGA"/>
    <x v="18"/>
    <x v="4"/>
    <x v="1"/>
    <s v="UVGA-YRL-01"/>
    <x v="0"/>
  </r>
  <r>
    <x v="36"/>
    <n v="-1"/>
    <x v="5"/>
    <x v="2"/>
    <d v="2023-02-16T00:00:00"/>
    <x v="589"/>
    <s v="WALLADPT"/>
    <x v="6"/>
    <x v="1"/>
    <x v="7"/>
    <s v="ADP-ART-02"/>
    <x v="0"/>
  </r>
  <r>
    <x v="36"/>
    <n v="-1"/>
    <x v="5"/>
    <x v="2"/>
    <d v="2023-02-16T00:00:00"/>
    <x v="626"/>
    <s v="WALLADPT"/>
    <x v="6"/>
    <x v="1"/>
    <x v="2"/>
    <s v="ADP-BOE-05"/>
    <x v="0"/>
  </r>
  <r>
    <x v="36"/>
    <n v="-1"/>
    <x v="5"/>
    <x v="2"/>
    <d v="2023-02-16T00:00:00"/>
    <x v="309"/>
    <s v="WALLADPT"/>
    <x v="6"/>
    <x v="1"/>
    <x v="2"/>
    <s v="ADP-BOE-07"/>
    <x v="0"/>
  </r>
  <r>
    <x v="36"/>
    <n v="-1"/>
    <x v="5"/>
    <x v="2"/>
    <d v="2023-02-16T00:00:00"/>
    <x v="706"/>
    <s v="WALLADPT"/>
    <x v="6"/>
    <x v="1"/>
    <x v="1"/>
    <s v="ADP-YRL-02"/>
    <x v="0"/>
  </r>
  <r>
    <x v="36"/>
    <n v="-1"/>
    <x v="5"/>
    <x v="2"/>
    <d v="2023-02-16T00:00:00"/>
    <x v="937"/>
    <s v="WALLADPT"/>
    <x v="6"/>
    <x v="1"/>
    <x v="1"/>
    <m/>
    <x v="0"/>
  </r>
  <r>
    <x v="36"/>
    <n v="-1"/>
    <x v="5"/>
    <x v="2"/>
    <d v="2023-02-16T00:00:00"/>
    <x v="530"/>
    <s v="WALLADPT"/>
    <x v="6"/>
    <x v="1"/>
    <x v="1"/>
    <m/>
    <x v="0"/>
  </r>
  <r>
    <x v="36"/>
    <n v="-1"/>
    <x v="5"/>
    <x v="2"/>
    <d v="2023-02-16T00:00:00"/>
    <x v="452"/>
    <s v="WALLADPT"/>
    <x v="6"/>
    <x v="1"/>
    <x v="1"/>
    <m/>
    <x v="0"/>
  </r>
  <r>
    <x v="36"/>
    <n v="-1"/>
    <x v="5"/>
    <x v="2"/>
    <d v="2023-02-16T00:00:00"/>
    <x v="16"/>
    <s v="WALLADPT"/>
    <x v="6"/>
    <x v="1"/>
    <x v="1"/>
    <m/>
    <x v="0"/>
  </r>
  <r>
    <x v="36"/>
    <n v="-1"/>
    <x v="5"/>
    <x v="2"/>
    <d v="2023-02-16T00:00:00"/>
    <x v="42"/>
    <s v="WALLADPT"/>
    <x v="6"/>
    <x v="1"/>
    <x v="1"/>
    <m/>
    <x v="0"/>
  </r>
  <r>
    <x v="36"/>
    <n v="-1"/>
    <x v="5"/>
    <x v="2"/>
    <d v="2023-02-16T00:00:00"/>
    <x v="43"/>
    <s v="WALLADPT"/>
    <x v="6"/>
    <x v="1"/>
    <x v="1"/>
    <m/>
    <x v="0"/>
  </r>
  <r>
    <x v="36"/>
    <n v="-1"/>
    <x v="5"/>
    <x v="2"/>
    <d v="2023-02-16T00:00:00"/>
    <x v="140"/>
    <s v="WALLADPT"/>
    <x v="6"/>
    <x v="1"/>
    <x v="1"/>
    <m/>
    <x v="0"/>
  </r>
  <r>
    <x v="36"/>
    <n v="-1"/>
    <x v="5"/>
    <x v="2"/>
    <d v="2023-02-23T00:00:00"/>
    <x v="642"/>
    <s v="CBK"/>
    <x v="7"/>
    <x v="2"/>
    <x v="3"/>
    <m/>
    <x v="0"/>
  </r>
  <r>
    <x v="36"/>
    <n v="-1"/>
    <x v="5"/>
    <x v="2"/>
    <d v="2023-02-23T00:00:00"/>
    <x v="294"/>
    <s v="CBK"/>
    <x v="7"/>
    <x v="2"/>
    <x v="4"/>
    <s v="CMUS-01"/>
    <x v="0"/>
  </r>
  <r>
    <x v="36"/>
    <n v="-1"/>
    <x v="5"/>
    <x v="2"/>
    <d v="2023-02-23T00:00:00"/>
    <x v="938"/>
    <s v="CLICC-ML"/>
    <x v="8"/>
    <x v="2"/>
    <x v="1"/>
    <s v="ITS MacBook 120"/>
    <x v="0"/>
  </r>
  <r>
    <x v="36"/>
    <n v="-1"/>
    <x v="5"/>
    <x v="2"/>
    <d v="2023-02-23T00:00:00"/>
    <x v="939"/>
    <s v="CLICC-ML"/>
    <x v="8"/>
    <x v="2"/>
    <x v="1"/>
    <s v="ITS MacBook 135"/>
    <x v="0"/>
  </r>
  <r>
    <x v="36"/>
    <n v="-1"/>
    <x v="5"/>
    <x v="2"/>
    <d v="2023-02-23T00:00:00"/>
    <x v="940"/>
    <s v="CLICC-ML"/>
    <x v="8"/>
    <x v="2"/>
    <x v="1"/>
    <s v="CLICC-ML-2005"/>
    <x v="0"/>
  </r>
  <r>
    <x v="36"/>
    <n v="-1"/>
    <x v="5"/>
    <x v="2"/>
    <d v="2023-02-23T00:00:00"/>
    <x v="941"/>
    <s v="CLICC-ML"/>
    <x v="8"/>
    <x v="2"/>
    <x v="1"/>
    <s v="CLICC-ML-2078"/>
    <x v="0"/>
  </r>
  <r>
    <x v="36"/>
    <n v="-1"/>
    <x v="5"/>
    <x v="2"/>
    <d v="2023-02-23T00:00:00"/>
    <x v="942"/>
    <s v="CLICC-MM"/>
    <x v="9"/>
    <x v="2"/>
    <x v="1"/>
    <s v="ITS iPad 138"/>
    <x v="0"/>
  </r>
  <r>
    <x v="36"/>
    <n v="-1"/>
    <x v="5"/>
    <x v="2"/>
    <d v="2023-02-23T00:00:00"/>
    <x v="118"/>
    <s v="CLICC-MM"/>
    <x v="9"/>
    <x v="2"/>
    <x v="1"/>
    <m/>
    <x v="0"/>
  </r>
  <r>
    <x v="36"/>
    <n v="-1"/>
    <x v="5"/>
    <x v="2"/>
    <d v="2023-02-23T00:00:00"/>
    <x v="81"/>
    <s v="HP"/>
    <x v="10"/>
    <x v="2"/>
    <x v="1"/>
    <s v="WL-BIO-05"/>
    <x v="0"/>
  </r>
  <r>
    <x v="36"/>
    <n v="-1"/>
    <x v="5"/>
    <x v="2"/>
    <d v="2023-02-23T00:00:00"/>
    <x v="86"/>
    <s v="HP"/>
    <x v="10"/>
    <x v="2"/>
    <x v="1"/>
    <s v="WL-UNA-03"/>
    <x v="0"/>
  </r>
  <r>
    <x v="36"/>
    <n v="-1"/>
    <x v="5"/>
    <x v="2"/>
    <d v="2023-03-01T00:00:00"/>
    <x v="943"/>
    <s v="CBK"/>
    <x v="7"/>
    <x v="2"/>
    <x v="1"/>
    <s v="CBK-CLICC-148"/>
    <x v="0"/>
  </r>
  <r>
    <x v="36"/>
    <n v="-1"/>
    <x v="5"/>
    <x v="2"/>
    <d v="2023-03-02T00:00:00"/>
    <x v="722"/>
    <s v="CLICC-ML"/>
    <x v="8"/>
    <x v="2"/>
    <x v="1"/>
    <s v="ITS MacBook 72"/>
    <x v="0"/>
  </r>
  <r>
    <x v="36"/>
    <n v="-1"/>
    <x v="5"/>
    <x v="2"/>
    <d v="2023-03-02T00:00:00"/>
    <x v="735"/>
    <s v="CLICC-ML"/>
    <x v="8"/>
    <x v="2"/>
    <x v="1"/>
    <s v="CLICC-ML-2020"/>
    <x v="0"/>
  </r>
  <r>
    <x v="36"/>
    <n v="-1"/>
    <x v="5"/>
    <x v="2"/>
    <d v="2023-03-02T00:00:00"/>
    <x v="772"/>
    <s v="CLICC-ML"/>
    <x v="8"/>
    <x v="2"/>
    <x v="1"/>
    <s v="CLICC-ML-2028"/>
    <x v="0"/>
  </r>
  <r>
    <x v="36"/>
    <n v="-1"/>
    <x v="5"/>
    <x v="2"/>
    <d v="2023-03-02T00:00:00"/>
    <x v="689"/>
    <s v="CLICC-ML"/>
    <x v="8"/>
    <x v="2"/>
    <x v="1"/>
    <s v="CLICC-ML-2100"/>
    <x v="0"/>
  </r>
  <r>
    <x v="36"/>
    <n v="-1"/>
    <x v="5"/>
    <x v="2"/>
    <d v="2023-03-02T00:00:00"/>
    <x v="944"/>
    <s v="CLICC-MM"/>
    <x v="9"/>
    <x v="2"/>
    <x v="1"/>
    <s v="ITS iPad 304"/>
    <x v="0"/>
  </r>
  <r>
    <x v="36"/>
    <n v="-1"/>
    <x v="5"/>
    <x v="2"/>
    <d v="2023-03-02T00:00:00"/>
    <x v="945"/>
    <s v="CLICC-MM"/>
    <x v="9"/>
    <x v="2"/>
    <x v="1"/>
    <s v="ITS iPad 93"/>
    <x v="0"/>
  </r>
  <r>
    <x v="36"/>
    <n v="5561697820006530"/>
    <x v="5"/>
    <x v="2"/>
    <d v="2023-02-23T00:00:00"/>
    <x v="59"/>
    <s v="HP"/>
    <x v="10"/>
    <x v="2"/>
    <x v="1"/>
    <s v="WL-PC2-20"/>
    <x v="0"/>
  </r>
  <r>
    <x v="37"/>
    <n v="-1"/>
    <x v="1"/>
    <x v="1"/>
    <d v="2023-02-17T00:00:00"/>
    <x v="426"/>
    <s v="HDST"/>
    <x v="0"/>
    <x v="0"/>
    <x v="1"/>
    <s v="HDS-YRL-05"/>
    <x v="0"/>
  </r>
  <r>
    <x v="37"/>
    <n v="-1"/>
    <x v="1"/>
    <x v="1"/>
    <d v="2023-02-17T00:00:00"/>
    <x v="2"/>
    <s v="HDST"/>
    <x v="0"/>
    <x v="0"/>
    <x v="1"/>
    <s v="HDS-POW-04"/>
    <x v="0"/>
  </r>
  <r>
    <x v="37"/>
    <n v="-1"/>
    <x v="1"/>
    <x v="1"/>
    <d v="2023-02-17T00:00:00"/>
    <x v="236"/>
    <s v="HPUSBC"/>
    <x v="14"/>
    <x v="1"/>
    <x v="2"/>
    <m/>
    <x v="0"/>
  </r>
  <r>
    <x v="37"/>
    <n v="-1"/>
    <x v="1"/>
    <x v="1"/>
    <d v="2023-02-17T00:00:00"/>
    <x v="35"/>
    <s v="IPHONE"/>
    <x v="1"/>
    <x v="1"/>
    <x v="1"/>
    <s v="IPH-YRL-10"/>
    <x v="0"/>
  </r>
  <r>
    <x v="37"/>
    <n v="-1"/>
    <x v="1"/>
    <x v="1"/>
    <d v="2023-02-17T00:00:00"/>
    <x v="6"/>
    <s v="IPHONE"/>
    <x v="1"/>
    <x v="1"/>
    <x v="1"/>
    <s v="IPH-POW-10"/>
    <x v="0"/>
  </r>
  <r>
    <x v="37"/>
    <n v="-1"/>
    <x v="1"/>
    <x v="1"/>
    <d v="2023-02-17T00:00:00"/>
    <x v="428"/>
    <s v="MACCHRG"/>
    <x v="3"/>
    <x v="1"/>
    <x v="0"/>
    <s v="MAGT-BIO-06"/>
    <x v="0"/>
  </r>
  <r>
    <x v="37"/>
    <n v="-1"/>
    <x v="1"/>
    <x v="1"/>
    <d v="2023-02-17T00:00:00"/>
    <x v="921"/>
    <s v="MACUSBC"/>
    <x v="4"/>
    <x v="1"/>
    <x v="1"/>
    <s v="USBC-YRL-02"/>
    <x v="0"/>
  </r>
  <r>
    <x v="37"/>
    <n v="-1"/>
    <x v="1"/>
    <x v="1"/>
    <d v="2023-02-17T00:00:00"/>
    <x v="883"/>
    <s v="MACUSBC"/>
    <x v="4"/>
    <x v="1"/>
    <x v="1"/>
    <s v="USBC-YRL-03"/>
    <x v="0"/>
  </r>
  <r>
    <x v="37"/>
    <n v="-1"/>
    <x v="1"/>
    <x v="1"/>
    <d v="2023-02-17T00:00:00"/>
    <x v="876"/>
    <s v="MACUSBC"/>
    <x v="4"/>
    <x v="1"/>
    <x v="1"/>
    <s v="USBC-YRL-04"/>
    <x v="0"/>
  </r>
  <r>
    <x v="37"/>
    <n v="-1"/>
    <x v="1"/>
    <x v="1"/>
    <d v="2023-02-17T00:00:00"/>
    <x v="887"/>
    <s v="MACUSBC"/>
    <x v="4"/>
    <x v="1"/>
    <x v="1"/>
    <s v="USBC-POW-07"/>
    <x v="0"/>
  </r>
  <r>
    <x v="37"/>
    <n v="-1"/>
    <x v="1"/>
    <x v="1"/>
    <d v="2023-02-17T00:00:00"/>
    <x v="16"/>
    <s v="WALLADPT"/>
    <x v="6"/>
    <x v="1"/>
    <x v="1"/>
    <m/>
    <x v="0"/>
  </r>
  <r>
    <x v="37"/>
    <n v="-1"/>
    <x v="1"/>
    <x v="1"/>
    <d v="2023-02-24T00:00:00"/>
    <x v="226"/>
    <s v="CBK"/>
    <x v="7"/>
    <x v="2"/>
    <x v="0"/>
    <s v="CBK-BIO-10"/>
    <x v="0"/>
  </r>
  <r>
    <x v="37"/>
    <n v="-1"/>
    <x v="1"/>
    <x v="1"/>
    <d v="2023-02-24T00:00:00"/>
    <x v="363"/>
    <s v="CBK"/>
    <x v="7"/>
    <x v="2"/>
    <x v="0"/>
    <s v="CBK-BIO-14"/>
    <x v="0"/>
  </r>
  <r>
    <x v="37"/>
    <n v="-1"/>
    <x v="1"/>
    <x v="1"/>
    <d v="2023-02-24T00:00:00"/>
    <x v="946"/>
    <s v="CBK"/>
    <x v="7"/>
    <x v="2"/>
    <x v="4"/>
    <s v="CBK-CLICC-70"/>
    <x v="0"/>
  </r>
  <r>
    <x v="37"/>
    <n v="-1"/>
    <x v="1"/>
    <x v="1"/>
    <d v="2023-02-24T00:00:00"/>
    <x v="947"/>
    <s v="CBK"/>
    <x v="7"/>
    <x v="2"/>
    <x v="1"/>
    <s v="CBK-CLICC-114"/>
    <x v="0"/>
  </r>
  <r>
    <x v="37"/>
    <n v="-1"/>
    <x v="1"/>
    <x v="1"/>
    <d v="2023-02-24T00:00:00"/>
    <x v="259"/>
    <s v="CLICC-ML"/>
    <x v="8"/>
    <x v="2"/>
    <x v="1"/>
    <s v="ITS MacBook 123"/>
    <x v="0"/>
  </r>
  <r>
    <x v="37"/>
    <n v="-1"/>
    <x v="1"/>
    <x v="1"/>
    <d v="2023-02-24T00:00:00"/>
    <x v="948"/>
    <s v="CLICC-ML"/>
    <x v="8"/>
    <x v="2"/>
    <x v="1"/>
    <s v="ITS MacBook 99"/>
    <x v="0"/>
  </r>
  <r>
    <x v="37"/>
    <n v="-1"/>
    <x v="1"/>
    <x v="1"/>
    <d v="2023-02-24T00:00:00"/>
    <x v="632"/>
    <s v="CLICC-ML"/>
    <x v="8"/>
    <x v="2"/>
    <x v="1"/>
    <s v="CLICC-ML-2052"/>
    <x v="0"/>
  </r>
  <r>
    <x v="37"/>
    <n v="-1"/>
    <x v="1"/>
    <x v="1"/>
    <d v="2023-02-24T00:00:00"/>
    <x v="572"/>
    <s v="CLICC-MM"/>
    <x v="9"/>
    <x v="2"/>
    <x v="1"/>
    <s v="ITS iPad 127"/>
    <x v="0"/>
  </r>
  <r>
    <x v="37"/>
    <n v="-1"/>
    <x v="1"/>
    <x v="1"/>
    <d v="2023-02-24T00:00:00"/>
    <x v="272"/>
    <s v="CLICC-MM"/>
    <x v="9"/>
    <x v="2"/>
    <x v="1"/>
    <m/>
    <x v="0"/>
  </r>
  <r>
    <x v="37"/>
    <n v="-1"/>
    <x v="1"/>
    <x v="1"/>
    <d v="2023-03-02T00:00:00"/>
    <x v="949"/>
    <s v="HP"/>
    <x v="10"/>
    <x v="2"/>
    <x v="1"/>
    <s v="WL-YRL-12"/>
    <x v="0"/>
  </r>
  <r>
    <x v="37"/>
    <n v="-1"/>
    <x v="1"/>
    <x v="1"/>
    <d v="2023-03-03T00:00:00"/>
    <x v="950"/>
    <s v="CLICC-ML"/>
    <x v="8"/>
    <x v="2"/>
    <x v="1"/>
    <s v="CLICC-ML-2036"/>
    <x v="0"/>
  </r>
  <r>
    <x v="37"/>
    <n v="-1"/>
    <x v="1"/>
    <x v="1"/>
    <d v="2023-03-03T00:00:00"/>
    <x v="951"/>
    <s v="CLICC-MM"/>
    <x v="9"/>
    <x v="2"/>
    <x v="1"/>
    <s v="ITS iPad 107"/>
    <x v="0"/>
  </r>
  <r>
    <x v="37"/>
    <n v="-1"/>
    <x v="1"/>
    <x v="1"/>
    <d v="2023-03-03T00:00:00"/>
    <x v="333"/>
    <s v="CLICC-MM"/>
    <x v="9"/>
    <x v="2"/>
    <x v="1"/>
    <m/>
    <x v="0"/>
  </r>
  <r>
    <x v="37"/>
    <n v="-1"/>
    <x v="1"/>
    <x v="1"/>
    <d v="2023-03-03T00:00:00"/>
    <x v="952"/>
    <s v="HP"/>
    <x v="10"/>
    <x v="2"/>
    <x v="1"/>
    <s v="WL-RC2-11"/>
    <x v="0"/>
  </r>
  <r>
    <x v="37"/>
    <n v="-1"/>
    <x v="10"/>
    <x v="1"/>
    <d v="2023-02-17T00:00:00"/>
    <x v="442"/>
    <s v="IPHONE"/>
    <x v="1"/>
    <x v="1"/>
    <x v="1"/>
    <s v="IPH-YRL-13"/>
    <x v="0"/>
  </r>
  <r>
    <x v="37"/>
    <n v="-1"/>
    <x v="10"/>
    <x v="1"/>
    <d v="2023-02-17T00:00:00"/>
    <x v="452"/>
    <s v="WALLADPT"/>
    <x v="6"/>
    <x v="1"/>
    <x v="1"/>
    <m/>
    <x v="0"/>
  </r>
  <r>
    <x v="37"/>
    <n v="-1"/>
    <x v="6"/>
    <x v="1"/>
    <d v="2023-02-24T00:00:00"/>
    <x v="56"/>
    <s v="CLICC-MM"/>
    <x v="9"/>
    <x v="2"/>
    <x v="1"/>
    <m/>
    <x v="0"/>
  </r>
  <r>
    <x v="37"/>
    <n v="-1"/>
    <x v="4"/>
    <x v="3"/>
    <d v="2023-02-24T00:00:00"/>
    <x v="253"/>
    <s v="CBK"/>
    <x v="7"/>
    <x v="2"/>
    <x v="2"/>
    <s v="CBK-BOE-02"/>
    <x v="0"/>
  </r>
  <r>
    <x v="37"/>
    <n v="-1"/>
    <x v="4"/>
    <x v="3"/>
    <d v="2023-02-24T00:00:00"/>
    <x v="311"/>
    <s v="CBK"/>
    <x v="7"/>
    <x v="2"/>
    <x v="2"/>
    <s v="CBK-BOE-06"/>
    <x v="0"/>
  </r>
  <r>
    <x v="37"/>
    <n v="-1"/>
    <x v="5"/>
    <x v="2"/>
    <d v="2023-02-17T00:00:00"/>
    <x v="725"/>
    <s v="ANKER"/>
    <x v="19"/>
    <x v="1"/>
    <x v="1"/>
    <m/>
    <x v="0"/>
  </r>
  <r>
    <x v="37"/>
    <n v="-1"/>
    <x v="5"/>
    <x v="2"/>
    <d v="2023-02-17T00:00:00"/>
    <x v="826"/>
    <s v="CALC"/>
    <x v="11"/>
    <x v="0"/>
    <x v="2"/>
    <m/>
    <x v="0"/>
  </r>
  <r>
    <x v="37"/>
    <n v="-1"/>
    <x v="5"/>
    <x v="2"/>
    <d v="2023-02-17T00:00:00"/>
    <x v="874"/>
    <s v="HDST"/>
    <x v="0"/>
    <x v="0"/>
    <x v="1"/>
    <s v="HDS-YRL-01"/>
    <x v="0"/>
  </r>
  <r>
    <x v="37"/>
    <n v="-1"/>
    <x v="5"/>
    <x v="2"/>
    <d v="2023-02-17T00:00:00"/>
    <x v="425"/>
    <s v="HDST"/>
    <x v="0"/>
    <x v="0"/>
    <x v="1"/>
    <s v="HDS-YRL-04"/>
    <x v="0"/>
  </r>
  <r>
    <x v="37"/>
    <n v="-1"/>
    <x v="5"/>
    <x v="2"/>
    <d v="2023-02-17T00:00:00"/>
    <x v="236"/>
    <s v="HPUSBC"/>
    <x v="14"/>
    <x v="1"/>
    <x v="2"/>
    <m/>
    <x v="0"/>
  </r>
  <r>
    <x v="37"/>
    <n v="-1"/>
    <x v="5"/>
    <x v="2"/>
    <d v="2023-02-17T00:00:00"/>
    <x v="360"/>
    <s v="HPUSBC"/>
    <x v="14"/>
    <x v="1"/>
    <x v="2"/>
    <m/>
    <x v="0"/>
  </r>
  <r>
    <x v="37"/>
    <n v="-1"/>
    <x v="5"/>
    <x v="2"/>
    <d v="2023-02-17T00:00:00"/>
    <x v="495"/>
    <s v="IPHONE"/>
    <x v="1"/>
    <x v="1"/>
    <x v="3"/>
    <s v="IPH-MUS-02"/>
    <x v="0"/>
  </r>
  <r>
    <x v="37"/>
    <n v="-1"/>
    <x v="5"/>
    <x v="2"/>
    <d v="2023-02-17T00:00:00"/>
    <x v="238"/>
    <s v="IPHONE"/>
    <x v="1"/>
    <x v="1"/>
    <x v="1"/>
    <s v="IPH-YRL-08"/>
    <x v="0"/>
  </r>
  <r>
    <x v="37"/>
    <n v="-1"/>
    <x v="5"/>
    <x v="2"/>
    <d v="2023-02-17T00:00:00"/>
    <x v="732"/>
    <s v="IPHONE"/>
    <x v="1"/>
    <x v="1"/>
    <x v="1"/>
    <s v="IPH-YRL-11"/>
    <x v="0"/>
  </r>
  <r>
    <x v="37"/>
    <n v="-1"/>
    <x v="5"/>
    <x v="2"/>
    <d v="2023-02-17T00:00:00"/>
    <x v="953"/>
    <s v="IPHONE"/>
    <x v="1"/>
    <x v="1"/>
    <x v="4"/>
    <s v="IPH-LOC-05"/>
    <x v="0"/>
  </r>
  <r>
    <x v="37"/>
    <n v="-1"/>
    <x v="5"/>
    <x v="2"/>
    <d v="2023-02-17T00:00:00"/>
    <x v="806"/>
    <s v="IPHONE"/>
    <x v="1"/>
    <x v="1"/>
    <x v="1"/>
    <m/>
    <x v="0"/>
  </r>
  <r>
    <x v="37"/>
    <n v="-1"/>
    <x v="5"/>
    <x v="2"/>
    <d v="2023-02-17T00:00:00"/>
    <x v="36"/>
    <s v="IPHONE"/>
    <x v="1"/>
    <x v="1"/>
    <x v="1"/>
    <s v="IPH-POW-04"/>
    <x v="0"/>
  </r>
  <r>
    <x v="37"/>
    <n v="-1"/>
    <x v="5"/>
    <x v="2"/>
    <d v="2023-02-17T00:00:00"/>
    <x v="239"/>
    <s v="IPHONE"/>
    <x v="1"/>
    <x v="1"/>
    <x v="1"/>
    <s v="IPH-POW-08"/>
    <x v="0"/>
  </r>
  <r>
    <x v="37"/>
    <n v="-1"/>
    <x v="5"/>
    <x v="2"/>
    <d v="2023-02-17T00:00:00"/>
    <x v="9"/>
    <s v="MACCHRG"/>
    <x v="3"/>
    <x v="1"/>
    <x v="1"/>
    <s v="MAGT-YRL-04"/>
    <x v="0"/>
  </r>
  <r>
    <x v="37"/>
    <n v="-1"/>
    <x v="5"/>
    <x v="2"/>
    <d v="2023-02-17T00:00:00"/>
    <x v="884"/>
    <s v="MACUSBC"/>
    <x v="4"/>
    <x v="1"/>
    <x v="1"/>
    <s v="USBC-YRL-05"/>
    <x v="0"/>
  </r>
  <r>
    <x v="37"/>
    <n v="-1"/>
    <x v="5"/>
    <x v="2"/>
    <d v="2023-02-17T00:00:00"/>
    <x v="919"/>
    <s v="MACUSBC"/>
    <x v="4"/>
    <x v="1"/>
    <x v="1"/>
    <s v="USBC-POW-02"/>
    <x v="0"/>
  </r>
  <r>
    <x v="37"/>
    <n v="-1"/>
    <x v="5"/>
    <x v="2"/>
    <d v="2023-02-17T00:00:00"/>
    <x v="885"/>
    <s v="MACUSBC"/>
    <x v="4"/>
    <x v="1"/>
    <x v="1"/>
    <s v="USBC-POW-03"/>
    <x v="0"/>
  </r>
  <r>
    <x v="37"/>
    <n v="-1"/>
    <x v="5"/>
    <x v="2"/>
    <d v="2023-02-17T00:00:00"/>
    <x v="886"/>
    <s v="MACUSBC"/>
    <x v="4"/>
    <x v="1"/>
    <x v="1"/>
    <s v="USBC-POW-06"/>
    <x v="0"/>
  </r>
  <r>
    <x v="37"/>
    <n v="-1"/>
    <x v="5"/>
    <x v="2"/>
    <d v="2023-02-17T00:00:00"/>
    <x v="906"/>
    <s v="MACUSBC"/>
    <x v="4"/>
    <x v="1"/>
    <x v="1"/>
    <s v="USBC-POW-08"/>
    <x v="0"/>
  </r>
  <r>
    <x v="37"/>
    <n v="-1"/>
    <x v="5"/>
    <x v="2"/>
    <d v="2023-02-17T00:00:00"/>
    <x v="888"/>
    <s v="MACUSBC"/>
    <x v="4"/>
    <x v="1"/>
    <x v="1"/>
    <s v="USBC-POW-10"/>
    <x v="0"/>
  </r>
  <r>
    <x v="37"/>
    <n v="-1"/>
    <x v="5"/>
    <x v="2"/>
    <d v="2023-02-17T00:00:00"/>
    <x v="445"/>
    <s v="OMNI"/>
    <x v="5"/>
    <x v="1"/>
    <x v="2"/>
    <s v="OMN-BOE-01"/>
    <x v="0"/>
  </r>
  <r>
    <x v="37"/>
    <n v="-1"/>
    <x v="5"/>
    <x v="2"/>
    <d v="2023-02-17T00:00:00"/>
    <x v="437"/>
    <s v="OMNI"/>
    <x v="5"/>
    <x v="1"/>
    <x v="3"/>
    <s v="OMN-MUS-04"/>
    <x v="0"/>
  </r>
  <r>
    <x v="37"/>
    <n v="-1"/>
    <x v="5"/>
    <x v="2"/>
    <d v="2023-02-17T00:00:00"/>
    <x v="954"/>
    <s v="OMNI"/>
    <x v="5"/>
    <x v="1"/>
    <x v="1"/>
    <s v="OMN-YRL-04"/>
    <x v="0"/>
  </r>
  <r>
    <x v="37"/>
    <n v="-1"/>
    <x v="5"/>
    <x v="2"/>
    <d v="2023-02-17T00:00:00"/>
    <x v="955"/>
    <s v="OMNI"/>
    <x v="5"/>
    <x v="1"/>
    <x v="1"/>
    <s v="OMN-YRL-08"/>
    <x v="0"/>
  </r>
  <r>
    <x v="37"/>
    <n v="-1"/>
    <x v="5"/>
    <x v="2"/>
    <d v="2023-02-17T00:00:00"/>
    <x v="13"/>
    <s v="OMNI"/>
    <x v="5"/>
    <x v="1"/>
    <x v="1"/>
    <s v="OMN-YRL-09"/>
    <x v="0"/>
  </r>
  <r>
    <x v="37"/>
    <n v="-1"/>
    <x v="5"/>
    <x v="2"/>
    <d v="2023-02-17T00:00:00"/>
    <x v="429"/>
    <s v="UVGA"/>
    <x v="18"/>
    <x v="4"/>
    <x v="1"/>
    <m/>
    <x v="0"/>
  </r>
  <r>
    <x v="37"/>
    <n v="-1"/>
    <x v="5"/>
    <x v="2"/>
    <d v="2023-02-17T00:00:00"/>
    <x v="14"/>
    <s v="WALLADPT"/>
    <x v="6"/>
    <x v="1"/>
    <x v="1"/>
    <s v="ADP-POW-01"/>
    <x v="0"/>
  </r>
  <r>
    <x v="37"/>
    <n v="-1"/>
    <x v="5"/>
    <x v="2"/>
    <d v="2023-02-17T00:00:00"/>
    <x v="937"/>
    <s v="WALLADPT"/>
    <x v="6"/>
    <x v="1"/>
    <x v="1"/>
    <m/>
    <x v="0"/>
  </r>
  <r>
    <x v="37"/>
    <n v="-1"/>
    <x v="5"/>
    <x v="2"/>
    <d v="2023-02-17T00:00:00"/>
    <x v="41"/>
    <s v="WALLADPT"/>
    <x v="6"/>
    <x v="1"/>
    <x v="1"/>
    <m/>
    <x v="0"/>
  </r>
  <r>
    <x v="37"/>
    <n v="-1"/>
    <x v="5"/>
    <x v="2"/>
    <d v="2023-02-17T00:00:00"/>
    <x v="42"/>
    <s v="WALLADPT"/>
    <x v="6"/>
    <x v="1"/>
    <x v="1"/>
    <m/>
    <x v="0"/>
  </r>
  <r>
    <x v="37"/>
    <n v="-1"/>
    <x v="5"/>
    <x v="2"/>
    <d v="2023-02-17T00:00:00"/>
    <x v="140"/>
    <s v="WALLADPT"/>
    <x v="6"/>
    <x v="1"/>
    <x v="1"/>
    <m/>
    <x v="0"/>
  </r>
  <r>
    <x v="37"/>
    <n v="-1"/>
    <x v="5"/>
    <x v="2"/>
    <d v="2023-02-24T00:00:00"/>
    <x v="708"/>
    <s v="CBK"/>
    <x v="7"/>
    <x v="2"/>
    <x v="1"/>
    <s v="CLTL-02"/>
    <x v="0"/>
  </r>
  <r>
    <x v="37"/>
    <n v="-1"/>
    <x v="5"/>
    <x v="2"/>
    <d v="2023-02-24T00:00:00"/>
    <x v="362"/>
    <s v="CBK"/>
    <x v="7"/>
    <x v="2"/>
    <x v="0"/>
    <s v="CBK-BIO-03"/>
    <x v="0"/>
  </r>
  <r>
    <x v="37"/>
    <n v="-1"/>
    <x v="5"/>
    <x v="2"/>
    <d v="2023-02-24T00:00:00"/>
    <x v="873"/>
    <s v="CBK"/>
    <x v="7"/>
    <x v="2"/>
    <x v="0"/>
    <s v="CBK-BIO-19"/>
    <x v="0"/>
  </r>
  <r>
    <x v="37"/>
    <n v="-1"/>
    <x v="5"/>
    <x v="2"/>
    <d v="2023-02-24T00:00:00"/>
    <x v="956"/>
    <s v="CBK"/>
    <x v="7"/>
    <x v="2"/>
    <x v="0"/>
    <s v="CBK-GEO-07"/>
    <x v="0"/>
  </r>
  <r>
    <x v="37"/>
    <n v="-1"/>
    <x v="5"/>
    <x v="2"/>
    <d v="2023-02-24T00:00:00"/>
    <x v="60"/>
    <s v="CBK"/>
    <x v="7"/>
    <x v="2"/>
    <x v="4"/>
    <s v="CBK-CLICC-05"/>
    <x v="0"/>
  </r>
  <r>
    <x v="37"/>
    <n v="-1"/>
    <x v="5"/>
    <x v="2"/>
    <d v="2023-02-24T00:00:00"/>
    <x v="957"/>
    <s v="CLICC-ML"/>
    <x v="8"/>
    <x v="2"/>
    <x v="1"/>
    <s v="ITS MacBook 140"/>
    <x v="0"/>
  </r>
  <r>
    <x v="37"/>
    <n v="-1"/>
    <x v="5"/>
    <x v="2"/>
    <d v="2023-02-24T00:00:00"/>
    <x v="319"/>
    <s v="CLICC-ML"/>
    <x v="8"/>
    <x v="2"/>
    <x v="1"/>
    <s v="ITS MacBook 80"/>
    <x v="0"/>
  </r>
  <r>
    <x v="37"/>
    <n v="-1"/>
    <x v="5"/>
    <x v="2"/>
    <d v="2023-02-24T00:00:00"/>
    <x v="958"/>
    <s v="CLICC-ML"/>
    <x v="8"/>
    <x v="2"/>
    <x v="1"/>
    <s v="CLICC-ML-2087"/>
    <x v="0"/>
  </r>
  <r>
    <x v="37"/>
    <n v="-1"/>
    <x v="5"/>
    <x v="2"/>
    <d v="2023-02-24T00:00:00"/>
    <x v="564"/>
    <s v="CLICC-ML"/>
    <x v="8"/>
    <x v="2"/>
    <x v="1"/>
    <s v="CLICC-ML-2088"/>
    <x v="0"/>
  </r>
  <r>
    <x v="37"/>
    <n v="-1"/>
    <x v="5"/>
    <x v="2"/>
    <d v="2023-02-24T00:00:00"/>
    <x v="394"/>
    <s v="HP"/>
    <x v="10"/>
    <x v="2"/>
    <x v="1"/>
    <s v="WL-LAB-12"/>
    <x v="0"/>
  </r>
  <r>
    <x v="37"/>
    <n v="-1"/>
    <x v="5"/>
    <x v="2"/>
    <d v="2023-03-01T00:00:00"/>
    <x v="34"/>
    <s v="CLICC-MM"/>
    <x v="9"/>
    <x v="2"/>
    <x v="1"/>
    <s v="ITS iPad 114"/>
    <x v="0"/>
  </r>
  <r>
    <x v="37"/>
    <n v="-1"/>
    <x v="5"/>
    <x v="2"/>
    <d v="2023-03-03T00:00:00"/>
    <x v="771"/>
    <s v="CLICC-ML"/>
    <x v="8"/>
    <x v="2"/>
    <x v="1"/>
    <s v="ITS MacBook 38"/>
    <x v="0"/>
  </r>
  <r>
    <x v="37"/>
    <n v="-1"/>
    <x v="5"/>
    <x v="2"/>
    <d v="2023-03-03T00:00:00"/>
    <x v="716"/>
    <s v="CLICC-MM"/>
    <x v="9"/>
    <x v="2"/>
    <x v="1"/>
    <m/>
    <x v="0"/>
  </r>
  <r>
    <x v="37"/>
    <n v="-1"/>
    <x v="5"/>
    <x v="2"/>
    <d v="2023-03-03T00:00:00"/>
    <x v="128"/>
    <s v="CLICC-MM"/>
    <x v="9"/>
    <x v="2"/>
    <x v="1"/>
    <n v="2022"/>
    <x v="0"/>
  </r>
  <r>
    <x v="37"/>
    <n v="-1"/>
    <x v="5"/>
    <x v="2"/>
    <d v="2023-03-03T00:00:00"/>
    <x v="266"/>
    <s v="HP"/>
    <x v="10"/>
    <x v="2"/>
    <x v="1"/>
    <s v="WL-BIO-04"/>
    <x v="0"/>
  </r>
  <r>
    <x v="38"/>
    <n v="-1"/>
    <x v="1"/>
    <x v="1"/>
    <d v="2023-02-18T00:00:00"/>
    <x v="36"/>
    <s v="IPHONE"/>
    <x v="1"/>
    <x v="1"/>
    <x v="1"/>
    <s v="IPH-POW-04"/>
    <x v="0"/>
  </r>
  <r>
    <x v="38"/>
    <n v="-1"/>
    <x v="1"/>
    <x v="1"/>
    <d v="2023-02-18T00:00:00"/>
    <x v="16"/>
    <s v="WALLADPT"/>
    <x v="6"/>
    <x v="1"/>
    <x v="1"/>
    <m/>
    <x v="0"/>
  </r>
  <r>
    <x v="39"/>
    <n v="-1"/>
    <x v="1"/>
    <x v="1"/>
    <d v="2023-02-19T00:00:00"/>
    <x v="108"/>
    <s v="IPHONE"/>
    <x v="1"/>
    <x v="1"/>
    <x v="0"/>
    <s v="IPH-BIO-02"/>
    <x v="0"/>
  </r>
  <r>
    <x v="39"/>
    <n v="-1"/>
    <x v="1"/>
    <x v="1"/>
    <d v="2023-02-19T00:00:00"/>
    <x v="959"/>
    <s v="WALLADPT"/>
    <x v="6"/>
    <x v="1"/>
    <x v="0"/>
    <s v="ADP-BIO-05"/>
    <x v="0"/>
  </r>
  <r>
    <x v="39"/>
    <n v="-1"/>
    <x v="1"/>
    <x v="1"/>
    <d v="2023-02-26T00:00:00"/>
    <x v="387"/>
    <s v="CLICC-ML"/>
    <x v="8"/>
    <x v="2"/>
    <x v="1"/>
    <s v="ITS MacBook 141"/>
    <x v="0"/>
  </r>
  <r>
    <x v="39"/>
    <n v="-1"/>
    <x v="1"/>
    <x v="1"/>
    <d v="2023-03-04T00:00:00"/>
    <x v="566"/>
    <s v="HP"/>
    <x v="10"/>
    <x v="2"/>
    <x v="1"/>
    <s v="WL-LAB-10"/>
    <x v="0"/>
  </r>
  <r>
    <x v="39"/>
    <n v="-1"/>
    <x v="5"/>
    <x v="2"/>
    <d v="2023-02-19T00:00:00"/>
    <x v="693"/>
    <s v="IPHONE"/>
    <x v="1"/>
    <x v="1"/>
    <x v="4"/>
    <s v="IPH-LOC-02"/>
    <x v="0"/>
  </r>
  <r>
    <x v="39"/>
    <n v="-1"/>
    <x v="5"/>
    <x v="2"/>
    <d v="2023-02-19T00:00:00"/>
    <x v="960"/>
    <s v="MACUSBC"/>
    <x v="4"/>
    <x v="1"/>
    <x v="4"/>
    <s v="USBC-LOC-01"/>
    <x v="0"/>
  </r>
  <r>
    <x v="39"/>
    <n v="-1"/>
    <x v="5"/>
    <x v="2"/>
    <d v="2023-02-19T00:00:00"/>
    <x v="361"/>
    <s v="UHDMI"/>
    <x v="15"/>
    <x v="4"/>
    <x v="1"/>
    <m/>
    <x v="0"/>
  </r>
  <r>
    <x v="39"/>
    <n v="-1"/>
    <x v="5"/>
    <x v="2"/>
    <d v="2023-02-26T00:00:00"/>
    <x v="454"/>
    <s v="CBK"/>
    <x v="7"/>
    <x v="2"/>
    <x v="4"/>
    <s v="CLTL-10"/>
    <x v="0"/>
  </r>
  <r>
    <x v="39"/>
    <n v="-1"/>
    <x v="5"/>
    <x v="2"/>
    <d v="2023-02-26T00:00:00"/>
    <x v="961"/>
    <s v="CBK"/>
    <x v="7"/>
    <x v="2"/>
    <x v="4"/>
    <s v="CL-BOE-03"/>
    <x v="0"/>
  </r>
  <r>
    <x v="39"/>
    <n v="-1"/>
    <x v="5"/>
    <x v="2"/>
    <d v="2023-02-26T00:00:00"/>
    <x v="455"/>
    <s v="CBK"/>
    <x v="7"/>
    <x v="2"/>
    <x v="4"/>
    <s v="CL-BOE-05"/>
    <x v="0"/>
  </r>
  <r>
    <x v="39"/>
    <n v="-1"/>
    <x v="5"/>
    <x v="2"/>
    <d v="2023-02-26T00:00:00"/>
    <x v="962"/>
    <s v="CLICC-ML"/>
    <x v="8"/>
    <x v="2"/>
    <x v="1"/>
    <s v="ITS MacBook 109"/>
    <x v="0"/>
  </r>
  <r>
    <x v="39"/>
    <n v="-1"/>
    <x v="5"/>
    <x v="2"/>
    <d v="2023-02-26T00:00:00"/>
    <x v="963"/>
    <s v="CLICC-ML"/>
    <x v="8"/>
    <x v="2"/>
    <x v="1"/>
    <s v="ITS MacBook 161"/>
    <x v="0"/>
  </r>
  <r>
    <x v="39"/>
    <n v="-1"/>
    <x v="5"/>
    <x v="2"/>
    <d v="2023-02-26T00:00:00"/>
    <x v="509"/>
    <s v="HP"/>
    <x v="10"/>
    <x v="2"/>
    <x v="1"/>
    <s v="WL-YRL-02"/>
    <x v="0"/>
  </r>
  <r>
    <x v="39"/>
    <n v="-1"/>
    <x v="5"/>
    <x v="2"/>
    <d v="2023-03-04T00:00:00"/>
    <x v="520"/>
    <s v="CLICC-MM"/>
    <x v="9"/>
    <x v="2"/>
    <x v="1"/>
    <s v="ITS iPad 88"/>
    <x v="0"/>
  </r>
  <r>
    <x v="39"/>
    <n v="-1"/>
    <x v="5"/>
    <x v="2"/>
    <d v="2023-03-05T00:00:00"/>
    <x v="603"/>
    <s v="CLICC-ML"/>
    <x v="8"/>
    <x v="2"/>
    <x v="1"/>
    <s v="CLICC-ML-2067"/>
    <x v="0"/>
  </r>
  <r>
    <x v="40"/>
    <n v="-1"/>
    <x v="1"/>
    <x v="1"/>
    <d v="2023-02-27T00:00:00"/>
    <x v="226"/>
    <s v="CBK"/>
    <x v="7"/>
    <x v="2"/>
    <x v="0"/>
    <s v="CBK-BIO-10"/>
    <x v="0"/>
  </r>
  <r>
    <x v="40"/>
    <n v="-1"/>
    <x v="1"/>
    <x v="1"/>
    <d v="2023-02-27T00:00:00"/>
    <x v="964"/>
    <s v="CLICC-MM"/>
    <x v="9"/>
    <x v="2"/>
    <x v="1"/>
    <s v="ITS iPad 288"/>
    <x v="0"/>
  </r>
  <r>
    <x v="40"/>
    <n v="-1"/>
    <x v="1"/>
    <x v="1"/>
    <d v="2023-03-06T00:00:00"/>
    <x v="948"/>
    <s v="CLICC-ML"/>
    <x v="8"/>
    <x v="2"/>
    <x v="1"/>
    <s v="ITS MacBook 99"/>
    <x v="0"/>
  </r>
  <r>
    <x v="40"/>
    <n v="-1"/>
    <x v="10"/>
    <x v="1"/>
    <d v="2023-03-05T00:00:00"/>
    <x v="75"/>
    <s v="CLICC-ML"/>
    <x v="8"/>
    <x v="2"/>
    <x v="1"/>
    <s v="ITS MacBook 139"/>
    <x v="0"/>
  </r>
  <r>
    <x v="40"/>
    <n v="-1"/>
    <x v="5"/>
    <x v="2"/>
    <d v="2023-02-20T00:00:00"/>
    <x v="755"/>
    <s v="HDMIC"/>
    <x v="13"/>
    <x v="4"/>
    <x v="1"/>
    <s v="HDMC-YRL-12"/>
    <x v="0"/>
  </r>
  <r>
    <x v="40"/>
    <n v="-1"/>
    <x v="5"/>
    <x v="2"/>
    <d v="2023-02-20T00:00:00"/>
    <x v="425"/>
    <s v="HDST"/>
    <x v="0"/>
    <x v="0"/>
    <x v="1"/>
    <s v="HDS-YRL-04"/>
    <x v="0"/>
  </r>
  <r>
    <x v="40"/>
    <n v="-1"/>
    <x v="5"/>
    <x v="2"/>
    <d v="2023-02-20T00:00:00"/>
    <x v="426"/>
    <s v="HDST"/>
    <x v="0"/>
    <x v="0"/>
    <x v="1"/>
    <s v="HDS-YRL-05"/>
    <x v="0"/>
  </r>
  <r>
    <x v="40"/>
    <n v="-1"/>
    <x v="5"/>
    <x v="2"/>
    <d v="2023-02-20T00:00:00"/>
    <x v="374"/>
    <s v="IPHONE"/>
    <x v="1"/>
    <x v="1"/>
    <x v="4"/>
    <s v="IPH-LOC-04"/>
    <x v="0"/>
  </r>
  <r>
    <x v="40"/>
    <n v="-1"/>
    <x v="5"/>
    <x v="2"/>
    <d v="2023-02-20T00:00:00"/>
    <x v="884"/>
    <s v="MACUSBC"/>
    <x v="4"/>
    <x v="1"/>
    <x v="1"/>
    <s v="USBC-YRL-05"/>
    <x v="0"/>
  </r>
  <r>
    <x v="40"/>
    <n v="-1"/>
    <x v="5"/>
    <x v="2"/>
    <d v="2023-02-20T00:00:00"/>
    <x v="707"/>
    <s v="UHDMI"/>
    <x v="15"/>
    <x v="4"/>
    <x v="1"/>
    <s v="UHDM-YRL-01"/>
    <x v="0"/>
  </r>
  <r>
    <x v="40"/>
    <n v="-1"/>
    <x v="5"/>
    <x v="2"/>
    <d v="2023-02-27T00:00:00"/>
    <x v="769"/>
    <s v="CLICC-ML"/>
    <x v="8"/>
    <x v="2"/>
    <x v="1"/>
    <s v="ITS MacBook 3"/>
    <x v="0"/>
  </r>
  <r>
    <x v="40"/>
    <n v="-1"/>
    <x v="5"/>
    <x v="2"/>
    <d v="2023-02-27T00:00:00"/>
    <x v="269"/>
    <s v="CLICC-ML"/>
    <x v="8"/>
    <x v="2"/>
    <x v="1"/>
    <s v="ITS MacBook 168"/>
    <x v="0"/>
  </r>
  <r>
    <x v="40"/>
    <n v="-1"/>
    <x v="5"/>
    <x v="2"/>
    <d v="2023-02-27T00:00:00"/>
    <x v="512"/>
    <s v="HP"/>
    <x v="10"/>
    <x v="2"/>
    <x v="1"/>
    <s v="WL-LAB-04"/>
    <x v="0"/>
  </r>
  <r>
    <x v="40"/>
    <n v="-1"/>
    <x v="5"/>
    <x v="2"/>
    <d v="2023-03-06T00:00:00"/>
    <x v="797"/>
    <s v="CLICC-ML"/>
    <x v="8"/>
    <x v="2"/>
    <x v="1"/>
    <s v="CLICC-ML-2012"/>
    <x v="0"/>
  </r>
  <r>
    <x v="40"/>
    <n v="-1"/>
    <x v="5"/>
    <x v="2"/>
    <d v="2023-03-06T00:00:00"/>
    <x v="502"/>
    <s v="FAC"/>
    <x v="9"/>
    <x v="2"/>
    <x v="1"/>
    <s v="ITS MacBook 96"/>
    <x v="0"/>
  </r>
  <r>
    <x v="40"/>
    <n v="-1"/>
    <x v="5"/>
    <x v="2"/>
    <d v="2023-03-06T00:00:00"/>
    <x v="965"/>
    <s v="HP"/>
    <x v="10"/>
    <x v="2"/>
    <x v="1"/>
    <s v="WL-PC2-13"/>
    <x v="0"/>
  </r>
  <r>
    <x v="41"/>
    <n v="-1"/>
    <x v="0"/>
    <x v="0"/>
    <d v="2023-02-21T00:00:00"/>
    <x v="843"/>
    <s v="UHDMI"/>
    <x v="15"/>
    <x v="4"/>
    <x v="1"/>
    <m/>
    <x v="0"/>
  </r>
  <r>
    <x v="41"/>
    <n v="-1"/>
    <x v="0"/>
    <x v="0"/>
    <d v="2023-02-28T00:00:00"/>
    <x v="570"/>
    <s v="CBK"/>
    <x v="7"/>
    <x v="2"/>
    <x v="1"/>
    <s v="CBK-018"/>
    <x v="0"/>
  </r>
  <r>
    <x v="41"/>
    <n v="-1"/>
    <x v="0"/>
    <x v="0"/>
    <d v="2023-02-28T00:00:00"/>
    <x v="966"/>
    <s v="CBK"/>
    <x v="7"/>
    <x v="2"/>
    <x v="2"/>
    <s v="CBK-BOE-12"/>
    <x v="0"/>
  </r>
  <r>
    <x v="41"/>
    <n v="-1"/>
    <x v="1"/>
    <x v="1"/>
    <d v="2023-02-21T00:00:00"/>
    <x v="967"/>
    <s v="ANDROID"/>
    <x v="16"/>
    <x v="1"/>
    <x v="1"/>
    <s v="AND-YRL-02"/>
    <x v="0"/>
  </r>
  <r>
    <x v="41"/>
    <n v="-1"/>
    <x v="1"/>
    <x v="1"/>
    <d v="2023-02-21T00:00:00"/>
    <x v="105"/>
    <s v="HPUSBC"/>
    <x v="14"/>
    <x v="1"/>
    <x v="2"/>
    <m/>
    <x v="0"/>
  </r>
  <r>
    <x v="41"/>
    <n v="-1"/>
    <x v="1"/>
    <x v="1"/>
    <d v="2023-02-21T00:00:00"/>
    <x v="440"/>
    <s v="IPHONE"/>
    <x v="1"/>
    <x v="1"/>
    <x v="3"/>
    <s v="IPH-MUS-04"/>
    <x v="0"/>
  </r>
  <r>
    <x v="41"/>
    <n v="-1"/>
    <x v="1"/>
    <x v="1"/>
    <d v="2023-02-21T00:00:00"/>
    <x v="700"/>
    <s v="IPHONE"/>
    <x v="1"/>
    <x v="1"/>
    <x v="1"/>
    <s v="IPH-YRL-09"/>
    <x v="0"/>
  </r>
  <r>
    <x v="41"/>
    <n v="-1"/>
    <x v="1"/>
    <x v="1"/>
    <d v="2023-02-21T00:00:00"/>
    <x v="442"/>
    <s v="IPHONE"/>
    <x v="1"/>
    <x v="1"/>
    <x v="1"/>
    <s v="IPH-YRL-13"/>
    <x v="0"/>
  </r>
  <r>
    <x v="41"/>
    <n v="-1"/>
    <x v="1"/>
    <x v="1"/>
    <d v="2023-02-21T00:00:00"/>
    <x v="239"/>
    <s v="IPHONE"/>
    <x v="1"/>
    <x v="1"/>
    <x v="1"/>
    <s v="IPH-POW-08"/>
    <x v="0"/>
  </r>
  <r>
    <x v="41"/>
    <n v="-1"/>
    <x v="1"/>
    <x v="1"/>
    <d v="2023-02-21T00:00:00"/>
    <x v="6"/>
    <s v="IPHONE"/>
    <x v="1"/>
    <x v="1"/>
    <x v="1"/>
    <s v="IPH-POW-10"/>
    <x v="0"/>
  </r>
  <r>
    <x v="41"/>
    <n v="-1"/>
    <x v="1"/>
    <x v="1"/>
    <d v="2023-02-21T00:00:00"/>
    <x v="107"/>
    <s v="IPHONE"/>
    <x v="1"/>
    <x v="1"/>
    <x v="2"/>
    <s v="IPH-BIO-01"/>
    <x v="0"/>
  </r>
  <r>
    <x v="41"/>
    <n v="-1"/>
    <x v="1"/>
    <x v="1"/>
    <d v="2023-02-21T00:00:00"/>
    <x v="134"/>
    <s v="IPHONE"/>
    <x v="1"/>
    <x v="1"/>
    <x v="1"/>
    <m/>
    <x v="0"/>
  </r>
  <r>
    <x v="41"/>
    <n v="-1"/>
    <x v="1"/>
    <x v="1"/>
    <d v="2023-02-21T00:00:00"/>
    <x v="906"/>
    <s v="MACUSBC"/>
    <x v="4"/>
    <x v="1"/>
    <x v="1"/>
    <s v="USBC-POW-08"/>
    <x v="0"/>
  </r>
  <r>
    <x v="41"/>
    <n v="-1"/>
    <x v="1"/>
    <x v="1"/>
    <d v="2023-02-21T00:00:00"/>
    <x v="888"/>
    <s v="MACUSBC"/>
    <x v="4"/>
    <x v="1"/>
    <x v="1"/>
    <s v="USBC-POW-10"/>
    <x v="0"/>
  </r>
  <r>
    <x v="41"/>
    <n v="-1"/>
    <x v="1"/>
    <x v="1"/>
    <d v="2023-02-21T00:00:00"/>
    <x v="446"/>
    <s v="OMNI"/>
    <x v="5"/>
    <x v="1"/>
    <x v="3"/>
    <s v="OMN-MUS-08"/>
    <x v="0"/>
  </r>
  <r>
    <x v="41"/>
    <n v="-1"/>
    <x v="1"/>
    <x v="1"/>
    <d v="2023-02-21T00:00:00"/>
    <x v="720"/>
    <s v="UVGA"/>
    <x v="18"/>
    <x v="4"/>
    <x v="1"/>
    <m/>
    <x v="0"/>
  </r>
  <r>
    <x v="41"/>
    <n v="-1"/>
    <x v="1"/>
    <x v="1"/>
    <d v="2023-02-21T00:00:00"/>
    <x v="429"/>
    <s v="UVGA"/>
    <x v="18"/>
    <x v="4"/>
    <x v="1"/>
    <m/>
    <x v="0"/>
  </r>
  <r>
    <x v="41"/>
    <n v="-1"/>
    <x v="1"/>
    <x v="1"/>
    <d v="2023-02-21T00:00:00"/>
    <x v="15"/>
    <s v="WALLADPT"/>
    <x v="6"/>
    <x v="1"/>
    <x v="2"/>
    <s v="ADP-BIO-01"/>
    <x v="0"/>
  </r>
  <r>
    <x v="41"/>
    <n v="-1"/>
    <x v="1"/>
    <x v="1"/>
    <d v="2023-02-21T00:00:00"/>
    <x v="672"/>
    <s v="WALLADPT"/>
    <x v="6"/>
    <x v="1"/>
    <x v="1"/>
    <m/>
    <x v="0"/>
  </r>
  <r>
    <x v="41"/>
    <n v="-1"/>
    <x v="1"/>
    <x v="1"/>
    <d v="2023-02-21T00:00:00"/>
    <x v="251"/>
    <s v="WALLADPT"/>
    <x v="6"/>
    <x v="1"/>
    <x v="1"/>
    <m/>
    <x v="0"/>
  </r>
  <r>
    <x v="41"/>
    <n v="-1"/>
    <x v="1"/>
    <x v="1"/>
    <d v="2023-02-21T00:00:00"/>
    <x v="41"/>
    <s v="WALLADPT"/>
    <x v="6"/>
    <x v="1"/>
    <x v="1"/>
    <m/>
    <x v="0"/>
  </r>
  <r>
    <x v="41"/>
    <n v="-1"/>
    <x v="1"/>
    <x v="1"/>
    <d v="2023-02-21T00:00:00"/>
    <x v="889"/>
    <s v="WALLADPT"/>
    <x v="6"/>
    <x v="1"/>
    <x v="1"/>
    <m/>
    <x v="0"/>
  </r>
  <r>
    <x v="41"/>
    <n v="-1"/>
    <x v="1"/>
    <x v="1"/>
    <d v="2023-02-28T00:00:00"/>
    <x v="31"/>
    <s v="CBK"/>
    <x v="7"/>
    <x v="2"/>
    <x v="0"/>
    <s v="CBK-BIO-05"/>
    <x v="0"/>
  </r>
  <r>
    <x v="41"/>
    <n v="-1"/>
    <x v="1"/>
    <x v="1"/>
    <d v="2023-02-28T00:00:00"/>
    <x v="968"/>
    <s v="CLICC-MM"/>
    <x v="9"/>
    <x v="2"/>
    <x v="1"/>
    <s v="ITS iPad 157"/>
    <x v="0"/>
  </r>
  <r>
    <x v="41"/>
    <n v="-1"/>
    <x v="1"/>
    <x v="1"/>
    <d v="2023-02-28T00:00:00"/>
    <x v="969"/>
    <s v="CLICC-MM"/>
    <x v="9"/>
    <x v="2"/>
    <x v="1"/>
    <s v="ITS iPad 166"/>
    <x v="0"/>
  </r>
  <r>
    <x v="41"/>
    <n v="-1"/>
    <x v="1"/>
    <x v="1"/>
    <d v="2023-02-28T00:00:00"/>
    <x v="970"/>
    <s v="CLICC-MM"/>
    <x v="9"/>
    <x v="2"/>
    <x v="1"/>
    <s v="ITS iPad 299"/>
    <x v="0"/>
  </r>
  <r>
    <x v="41"/>
    <n v="-1"/>
    <x v="1"/>
    <x v="1"/>
    <d v="2023-03-06T00:00:00"/>
    <x v="605"/>
    <s v="HP"/>
    <x v="10"/>
    <x v="2"/>
    <x v="1"/>
    <s v="WL-YRL-13"/>
    <x v="0"/>
  </r>
  <r>
    <x v="41"/>
    <n v="-1"/>
    <x v="1"/>
    <x v="1"/>
    <d v="2023-03-06T00:00:00"/>
    <x v="265"/>
    <s v="HP"/>
    <x v="10"/>
    <x v="2"/>
    <x v="1"/>
    <s v="WL-PC2-09"/>
    <x v="0"/>
  </r>
  <r>
    <x v="41"/>
    <n v="-1"/>
    <x v="1"/>
    <x v="1"/>
    <d v="2023-03-07T00:00:00"/>
    <x v="325"/>
    <s v="CLICC-ML"/>
    <x v="8"/>
    <x v="2"/>
    <x v="1"/>
    <s v="ITS MacBook 6"/>
    <x v="0"/>
  </r>
  <r>
    <x v="41"/>
    <n v="-1"/>
    <x v="1"/>
    <x v="1"/>
    <d v="2023-03-07T00:00:00"/>
    <x v="957"/>
    <s v="CLICC-ML"/>
    <x v="8"/>
    <x v="2"/>
    <x v="1"/>
    <s v="ITS MacBook 140"/>
    <x v="0"/>
  </r>
  <r>
    <x v="41"/>
    <n v="-1"/>
    <x v="1"/>
    <x v="1"/>
    <d v="2023-03-07T00:00:00"/>
    <x v="736"/>
    <s v="CLICC-ML"/>
    <x v="8"/>
    <x v="2"/>
    <x v="1"/>
    <s v="CLICC-ML-2071"/>
    <x v="0"/>
  </r>
  <r>
    <x v="41"/>
    <n v="-1"/>
    <x v="1"/>
    <x v="1"/>
    <d v="2023-03-07T00:00:00"/>
    <x v="170"/>
    <s v="HP"/>
    <x v="10"/>
    <x v="2"/>
    <x v="1"/>
    <s v="WL-RC2-14"/>
    <x v="0"/>
  </r>
  <r>
    <x v="41"/>
    <n v="-1"/>
    <x v="1"/>
    <x v="1"/>
    <d v="2023-03-13T00:00:00"/>
    <x v="971"/>
    <s v="FAC"/>
    <x v="9"/>
    <x v="2"/>
    <x v="1"/>
    <s v="ITS iPad 321"/>
    <x v="0"/>
  </r>
  <r>
    <x v="41"/>
    <n v="-1"/>
    <x v="10"/>
    <x v="1"/>
    <d v="2023-03-07T00:00:00"/>
    <x v="420"/>
    <s v="HP"/>
    <x v="10"/>
    <x v="2"/>
    <x v="1"/>
    <s v="W-POW-17"/>
    <x v="0"/>
  </r>
  <r>
    <x v="41"/>
    <n v="-1"/>
    <x v="6"/>
    <x v="1"/>
    <d v="2023-03-07T00:00:00"/>
    <x v="968"/>
    <s v="CLICC-MM"/>
    <x v="9"/>
    <x v="2"/>
    <x v="1"/>
    <s v="ITS iPad 157"/>
    <x v="0"/>
  </r>
  <r>
    <x v="41"/>
    <n v="-1"/>
    <x v="4"/>
    <x v="3"/>
    <d v="2023-02-21T00:00:00"/>
    <x v="622"/>
    <s v="IPHONE"/>
    <x v="1"/>
    <x v="1"/>
    <x v="3"/>
    <s v="IPH-MUS-03"/>
    <x v="0"/>
  </r>
  <r>
    <x v="41"/>
    <n v="-1"/>
    <x v="4"/>
    <x v="3"/>
    <d v="2023-02-21T00:00:00"/>
    <x v="248"/>
    <s v="OMNI"/>
    <x v="5"/>
    <x v="1"/>
    <x v="3"/>
    <s v="OMN-MUS-05"/>
    <x v="0"/>
  </r>
  <r>
    <x v="41"/>
    <n v="-1"/>
    <x v="5"/>
    <x v="2"/>
    <d v="2023-02-21T00:00:00"/>
    <x v="967"/>
    <s v="ANDROID"/>
    <x v="16"/>
    <x v="1"/>
    <x v="1"/>
    <s v="AND-YRL-02"/>
    <x v="0"/>
  </r>
  <r>
    <x v="41"/>
    <n v="-1"/>
    <x v="5"/>
    <x v="2"/>
    <d v="2023-02-21T00:00:00"/>
    <x v="821"/>
    <s v="ANDROID"/>
    <x v="16"/>
    <x v="1"/>
    <x v="1"/>
    <s v="AND-POW-03"/>
    <x v="0"/>
  </r>
  <r>
    <x v="41"/>
    <n v="-1"/>
    <x v="5"/>
    <x v="2"/>
    <d v="2023-02-21T00:00:00"/>
    <x v="880"/>
    <s v="CALC"/>
    <x v="11"/>
    <x v="0"/>
    <x v="1"/>
    <s v="CAL-POW-01"/>
    <x v="0"/>
  </r>
  <r>
    <x v="41"/>
    <n v="-1"/>
    <x v="5"/>
    <x v="2"/>
    <d v="2023-02-21T00:00:00"/>
    <x v="812"/>
    <s v="CALC"/>
    <x v="11"/>
    <x v="0"/>
    <x v="1"/>
    <s v="CAL-POW-05"/>
    <x v="0"/>
  </r>
  <r>
    <x v="41"/>
    <n v="-1"/>
    <x v="5"/>
    <x v="2"/>
    <d v="2023-02-21T00:00:00"/>
    <x v="752"/>
    <s v="CALC"/>
    <x v="11"/>
    <x v="0"/>
    <x v="1"/>
    <m/>
    <x v="0"/>
  </r>
  <r>
    <x v="41"/>
    <n v="-1"/>
    <x v="5"/>
    <x v="2"/>
    <d v="2023-02-21T00:00:00"/>
    <x v="972"/>
    <s v="CALC"/>
    <x v="11"/>
    <x v="0"/>
    <x v="0"/>
    <m/>
    <x v="0"/>
  </r>
  <r>
    <x v="41"/>
    <n v="-1"/>
    <x v="5"/>
    <x v="2"/>
    <d v="2023-02-21T00:00:00"/>
    <x v="826"/>
    <s v="CALC"/>
    <x v="11"/>
    <x v="0"/>
    <x v="2"/>
    <m/>
    <x v="0"/>
  </r>
  <r>
    <x v="41"/>
    <n v="-1"/>
    <x v="5"/>
    <x v="2"/>
    <d v="2023-02-21T00:00:00"/>
    <x v="973"/>
    <s v="HDST"/>
    <x v="0"/>
    <x v="0"/>
    <x v="2"/>
    <s v="HDS-BOE-04"/>
    <x v="0"/>
  </r>
  <r>
    <x v="41"/>
    <n v="-1"/>
    <x v="5"/>
    <x v="2"/>
    <d v="2023-02-21T00:00:00"/>
    <x v="236"/>
    <s v="HPUSBC"/>
    <x v="14"/>
    <x v="1"/>
    <x v="2"/>
    <m/>
    <x v="0"/>
  </r>
  <r>
    <x v="41"/>
    <n v="-1"/>
    <x v="5"/>
    <x v="2"/>
    <d v="2023-02-21T00:00:00"/>
    <x v="495"/>
    <s v="IPHONE"/>
    <x v="1"/>
    <x v="1"/>
    <x v="3"/>
    <s v="IPH-MUS-02"/>
    <x v="0"/>
  </r>
  <r>
    <x v="41"/>
    <n v="-1"/>
    <x v="5"/>
    <x v="2"/>
    <d v="2023-02-21T00:00:00"/>
    <x v="527"/>
    <s v="IPHONE"/>
    <x v="1"/>
    <x v="1"/>
    <x v="5"/>
    <s v="IPH-GEO-02"/>
    <x v="0"/>
  </r>
  <r>
    <x v="41"/>
    <n v="-1"/>
    <x v="5"/>
    <x v="2"/>
    <d v="2023-02-21T00:00:00"/>
    <x v="132"/>
    <s v="IPHONE"/>
    <x v="1"/>
    <x v="1"/>
    <x v="1"/>
    <s v="IPH-YRL-07"/>
    <x v="0"/>
  </r>
  <r>
    <x v="41"/>
    <n v="-1"/>
    <x v="5"/>
    <x v="2"/>
    <d v="2023-02-21T00:00:00"/>
    <x v="238"/>
    <s v="IPHONE"/>
    <x v="1"/>
    <x v="1"/>
    <x v="1"/>
    <s v="IPH-YRL-08"/>
    <x v="0"/>
  </r>
  <r>
    <x v="41"/>
    <n v="-1"/>
    <x v="5"/>
    <x v="2"/>
    <d v="2023-02-21T00:00:00"/>
    <x v="35"/>
    <s v="IPHONE"/>
    <x v="1"/>
    <x v="1"/>
    <x v="1"/>
    <s v="IPH-YRL-10"/>
    <x v="0"/>
  </r>
  <r>
    <x v="41"/>
    <n v="-1"/>
    <x v="5"/>
    <x v="2"/>
    <d v="2023-02-21T00:00:00"/>
    <x v="732"/>
    <s v="IPHONE"/>
    <x v="1"/>
    <x v="1"/>
    <x v="1"/>
    <s v="IPH-YRL-11"/>
    <x v="0"/>
  </r>
  <r>
    <x v="41"/>
    <n v="-1"/>
    <x v="5"/>
    <x v="2"/>
    <d v="2023-02-21T00:00:00"/>
    <x v="442"/>
    <s v="IPHONE"/>
    <x v="1"/>
    <x v="1"/>
    <x v="1"/>
    <s v="IPH-YRL-13"/>
    <x v="0"/>
  </r>
  <r>
    <x v="41"/>
    <n v="-1"/>
    <x v="5"/>
    <x v="2"/>
    <d v="2023-02-21T00:00:00"/>
    <x v="806"/>
    <s v="IPHONE"/>
    <x v="1"/>
    <x v="1"/>
    <x v="1"/>
    <m/>
    <x v="0"/>
  </r>
  <r>
    <x v="41"/>
    <n v="-1"/>
    <x v="5"/>
    <x v="2"/>
    <d v="2023-02-21T00:00:00"/>
    <x v="36"/>
    <s v="IPHONE"/>
    <x v="1"/>
    <x v="1"/>
    <x v="1"/>
    <s v="IPH-POW-04"/>
    <x v="0"/>
  </r>
  <r>
    <x v="41"/>
    <n v="-1"/>
    <x v="5"/>
    <x v="2"/>
    <d v="2023-02-21T00:00:00"/>
    <x v="6"/>
    <s v="IPHONE"/>
    <x v="1"/>
    <x v="1"/>
    <x v="1"/>
    <s v="IPH-POW-10"/>
    <x v="0"/>
  </r>
  <r>
    <x v="41"/>
    <n v="-1"/>
    <x v="5"/>
    <x v="2"/>
    <d v="2023-02-21T00:00:00"/>
    <x v="905"/>
    <s v="IPHONE"/>
    <x v="1"/>
    <x v="1"/>
    <x v="4"/>
    <m/>
    <x v="0"/>
  </r>
  <r>
    <x v="41"/>
    <n v="-1"/>
    <x v="5"/>
    <x v="2"/>
    <d v="2023-02-21T00:00:00"/>
    <x v="900"/>
    <s v="IPHONE"/>
    <x v="1"/>
    <x v="1"/>
    <x v="4"/>
    <m/>
    <x v="0"/>
  </r>
  <r>
    <x v="41"/>
    <n v="-1"/>
    <x v="5"/>
    <x v="2"/>
    <d v="2023-02-21T00:00:00"/>
    <x v="758"/>
    <s v="MACCHRG"/>
    <x v="3"/>
    <x v="1"/>
    <x v="2"/>
    <s v="MAGT-BOE-03"/>
    <x v="0"/>
  </r>
  <r>
    <x v="41"/>
    <n v="-1"/>
    <x v="5"/>
    <x v="2"/>
    <d v="2023-02-21T00:00:00"/>
    <x v="9"/>
    <s v="MACCHRG"/>
    <x v="3"/>
    <x v="1"/>
    <x v="1"/>
    <s v="MAGT-YRL-04"/>
    <x v="0"/>
  </r>
  <r>
    <x v="41"/>
    <n v="-1"/>
    <x v="5"/>
    <x v="2"/>
    <d v="2023-02-21T00:00:00"/>
    <x v="936"/>
    <s v="MACUSBC"/>
    <x v="4"/>
    <x v="1"/>
    <x v="1"/>
    <s v="USBC-YRL-01"/>
    <x v="0"/>
  </r>
  <r>
    <x v="41"/>
    <n v="-1"/>
    <x v="5"/>
    <x v="2"/>
    <d v="2023-02-21T00:00:00"/>
    <x v="921"/>
    <s v="MACUSBC"/>
    <x v="4"/>
    <x v="1"/>
    <x v="1"/>
    <s v="USBC-YRL-02"/>
    <x v="0"/>
  </r>
  <r>
    <x v="41"/>
    <n v="-1"/>
    <x v="5"/>
    <x v="2"/>
    <d v="2023-02-21T00:00:00"/>
    <x v="883"/>
    <s v="MACUSBC"/>
    <x v="4"/>
    <x v="1"/>
    <x v="1"/>
    <s v="USBC-YRL-03"/>
    <x v="0"/>
  </r>
  <r>
    <x v="41"/>
    <n v="-1"/>
    <x v="5"/>
    <x v="2"/>
    <d v="2023-02-21T00:00:00"/>
    <x v="876"/>
    <s v="MACUSBC"/>
    <x v="4"/>
    <x v="1"/>
    <x v="1"/>
    <s v="USBC-YRL-04"/>
    <x v="0"/>
  </r>
  <r>
    <x v="41"/>
    <n v="-1"/>
    <x v="5"/>
    <x v="2"/>
    <d v="2023-02-21T00:00:00"/>
    <x v="884"/>
    <s v="MACUSBC"/>
    <x v="4"/>
    <x v="1"/>
    <x v="1"/>
    <s v="USBC-YRL-05"/>
    <x v="0"/>
  </r>
  <r>
    <x v="41"/>
    <n v="-1"/>
    <x v="5"/>
    <x v="2"/>
    <d v="2023-02-21T00:00:00"/>
    <x v="974"/>
    <s v="MACUSBC"/>
    <x v="4"/>
    <x v="1"/>
    <x v="4"/>
    <s v="USBC-LOC-02"/>
    <x v="0"/>
  </r>
  <r>
    <x v="41"/>
    <n v="-1"/>
    <x v="5"/>
    <x v="2"/>
    <d v="2023-02-21T00:00:00"/>
    <x v="885"/>
    <s v="MACUSBC"/>
    <x v="4"/>
    <x v="1"/>
    <x v="1"/>
    <s v="USBC-POW-03"/>
    <x v="0"/>
  </r>
  <r>
    <x v="41"/>
    <n v="-1"/>
    <x v="5"/>
    <x v="2"/>
    <d v="2023-02-21T00:00:00"/>
    <x v="886"/>
    <s v="MACUSBC"/>
    <x v="4"/>
    <x v="1"/>
    <x v="1"/>
    <s v="USBC-POW-06"/>
    <x v="0"/>
  </r>
  <r>
    <x v="41"/>
    <n v="-1"/>
    <x v="5"/>
    <x v="2"/>
    <d v="2023-02-21T00:00:00"/>
    <x v="887"/>
    <s v="MACUSBC"/>
    <x v="4"/>
    <x v="1"/>
    <x v="1"/>
    <s v="USBC-POW-07"/>
    <x v="0"/>
  </r>
  <r>
    <x v="41"/>
    <n v="-1"/>
    <x v="5"/>
    <x v="2"/>
    <d v="2023-02-21T00:00:00"/>
    <x v="906"/>
    <s v="MACUSBC"/>
    <x v="4"/>
    <x v="1"/>
    <x v="1"/>
    <s v="USBC-POW-08"/>
    <x v="0"/>
  </r>
  <r>
    <x v="41"/>
    <n v="-1"/>
    <x v="5"/>
    <x v="2"/>
    <d v="2023-02-21T00:00:00"/>
    <x v="975"/>
    <s v="MSE"/>
    <x v="2"/>
    <x v="0"/>
    <x v="2"/>
    <s v="MSE-BOE-01"/>
    <x v="0"/>
  </r>
  <r>
    <x v="41"/>
    <n v="-1"/>
    <x v="5"/>
    <x v="2"/>
    <d v="2023-02-21T00:00:00"/>
    <x v="445"/>
    <s v="OMNI"/>
    <x v="5"/>
    <x v="1"/>
    <x v="2"/>
    <s v="OMN-BOE-01"/>
    <x v="0"/>
  </r>
  <r>
    <x v="41"/>
    <n v="-1"/>
    <x v="5"/>
    <x v="2"/>
    <d v="2023-02-21T00:00:00"/>
    <x v="877"/>
    <s v="OMNI"/>
    <x v="5"/>
    <x v="1"/>
    <x v="2"/>
    <s v="OMN-BOE-04"/>
    <x v="0"/>
  </r>
  <r>
    <x v="41"/>
    <n v="-1"/>
    <x v="5"/>
    <x v="2"/>
    <d v="2023-02-21T00:00:00"/>
    <x v="976"/>
    <s v="OMNI"/>
    <x v="5"/>
    <x v="1"/>
    <x v="2"/>
    <s v="OMN-BOE-05"/>
    <x v="0"/>
  </r>
  <r>
    <x v="41"/>
    <n v="-1"/>
    <x v="5"/>
    <x v="2"/>
    <d v="2023-02-21T00:00:00"/>
    <x v="667"/>
    <s v="OMNI"/>
    <x v="5"/>
    <x v="1"/>
    <x v="2"/>
    <s v="OMN-BOE-08"/>
    <x v="0"/>
  </r>
  <r>
    <x v="41"/>
    <n v="-1"/>
    <x v="5"/>
    <x v="2"/>
    <d v="2023-02-21T00:00:00"/>
    <x v="437"/>
    <s v="OMNI"/>
    <x v="5"/>
    <x v="1"/>
    <x v="3"/>
    <s v="OMN-MUS-04"/>
    <x v="0"/>
  </r>
  <r>
    <x v="41"/>
    <n v="-1"/>
    <x v="5"/>
    <x v="2"/>
    <d v="2023-02-21T00:00:00"/>
    <x v="446"/>
    <s v="OMNI"/>
    <x v="5"/>
    <x v="1"/>
    <x v="3"/>
    <s v="OMN-MUS-08"/>
    <x v="0"/>
  </r>
  <r>
    <x v="41"/>
    <n v="-1"/>
    <x v="5"/>
    <x v="2"/>
    <d v="2023-02-21T00:00:00"/>
    <x v="707"/>
    <s v="UHDMI"/>
    <x v="15"/>
    <x v="4"/>
    <x v="1"/>
    <s v="UHDM-YRL-01"/>
    <x v="0"/>
  </r>
  <r>
    <x v="41"/>
    <n v="-1"/>
    <x v="5"/>
    <x v="2"/>
    <d v="2023-02-21T00:00:00"/>
    <x v="843"/>
    <s v="UHDMI"/>
    <x v="15"/>
    <x v="4"/>
    <x v="1"/>
    <m/>
    <x v="0"/>
  </r>
  <r>
    <x v="41"/>
    <n v="-1"/>
    <x v="5"/>
    <x v="2"/>
    <d v="2023-02-21T00:00:00"/>
    <x v="704"/>
    <s v="UVGA"/>
    <x v="18"/>
    <x v="4"/>
    <x v="1"/>
    <s v="UVGA-YRL-01"/>
    <x v="0"/>
  </r>
  <r>
    <x v="41"/>
    <n v="-1"/>
    <x v="5"/>
    <x v="2"/>
    <d v="2023-02-21T00:00:00"/>
    <x v="641"/>
    <s v="UVGA"/>
    <x v="18"/>
    <x v="4"/>
    <x v="1"/>
    <m/>
    <x v="0"/>
  </r>
  <r>
    <x v="41"/>
    <n v="-1"/>
    <x v="5"/>
    <x v="2"/>
    <d v="2023-02-21T00:00:00"/>
    <x v="671"/>
    <s v="WALLADPT"/>
    <x v="6"/>
    <x v="1"/>
    <x v="5"/>
    <s v="ADP-GEO-01"/>
    <x v="0"/>
  </r>
  <r>
    <x v="41"/>
    <n v="-1"/>
    <x v="5"/>
    <x v="2"/>
    <d v="2023-02-21T00:00:00"/>
    <x v="706"/>
    <s v="WALLADPT"/>
    <x v="6"/>
    <x v="1"/>
    <x v="1"/>
    <s v="ADP-YRL-02"/>
    <x v="0"/>
  </r>
  <r>
    <x v="41"/>
    <n v="-1"/>
    <x v="5"/>
    <x v="2"/>
    <d v="2023-02-21T00:00:00"/>
    <x v="139"/>
    <s v="WALLADPT"/>
    <x v="6"/>
    <x v="1"/>
    <x v="1"/>
    <m/>
    <x v="0"/>
  </r>
  <r>
    <x v="41"/>
    <n v="-1"/>
    <x v="5"/>
    <x v="2"/>
    <d v="2023-02-21T00:00:00"/>
    <x v="452"/>
    <s v="WALLADPT"/>
    <x v="6"/>
    <x v="1"/>
    <x v="1"/>
    <m/>
    <x v="0"/>
  </r>
  <r>
    <x v="41"/>
    <n v="-1"/>
    <x v="5"/>
    <x v="2"/>
    <d v="2023-02-21T00:00:00"/>
    <x v="250"/>
    <s v="WALLADPT"/>
    <x v="6"/>
    <x v="1"/>
    <x v="1"/>
    <m/>
    <x v="0"/>
  </r>
  <r>
    <x v="41"/>
    <n v="-1"/>
    <x v="5"/>
    <x v="2"/>
    <d v="2023-02-21T00:00:00"/>
    <x v="251"/>
    <s v="WALLADPT"/>
    <x v="6"/>
    <x v="1"/>
    <x v="1"/>
    <m/>
    <x v="0"/>
  </r>
  <r>
    <x v="41"/>
    <n v="-1"/>
    <x v="5"/>
    <x v="2"/>
    <d v="2023-02-21T00:00:00"/>
    <x v="16"/>
    <s v="WALLADPT"/>
    <x v="6"/>
    <x v="1"/>
    <x v="1"/>
    <m/>
    <x v="0"/>
  </r>
  <r>
    <x v="41"/>
    <n v="-1"/>
    <x v="5"/>
    <x v="2"/>
    <d v="2023-02-21T00:00:00"/>
    <x v="293"/>
    <s v="WALLADPT"/>
    <x v="6"/>
    <x v="1"/>
    <x v="1"/>
    <m/>
    <x v="0"/>
  </r>
  <r>
    <x v="41"/>
    <n v="-1"/>
    <x v="5"/>
    <x v="2"/>
    <d v="2023-02-21T00:00:00"/>
    <x v="41"/>
    <s v="WALLADPT"/>
    <x v="6"/>
    <x v="1"/>
    <x v="1"/>
    <m/>
    <x v="0"/>
  </r>
  <r>
    <x v="41"/>
    <n v="-1"/>
    <x v="5"/>
    <x v="2"/>
    <d v="2023-02-21T00:00:00"/>
    <x v="42"/>
    <s v="WALLADPT"/>
    <x v="6"/>
    <x v="1"/>
    <x v="1"/>
    <m/>
    <x v="0"/>
  </r>
  <r>
    <x v="41"/>
    <n v="-1"/>
    <x v="5"/>
    <x v="2"/>
    <d v="2023-02-21T00:00:00"/>
    <x v="140"/>
    <s v="WALLADPT"/>
    <x v="6"/>
    <x v="1"/>
    <x v="1"/>
    <m/>
    <x v="0"/>
  </r>
  <r>
    <x v="41"/>
    <n v="-1"/>
    <x v="5"/>
    <x v="2"/>
    <d v="2023-02-21T00:00:00"/>
    <x v="889"/>
    <s v="WALLADPT"/>
    <x v="6"/>
    <x v="1"/>
    <x v="1"/>
    <m/>
    <x v="0"/>
  </r>
  <r>
    <x v="41"/>
    <n v="-1"/>
    <x v="5"/>
    <x v="2"/>
    <d v="2023-02-22T00:00:00"/>
    <x v="627"/>
    <s v="IPHONE"/>
    <x v="1"/>
    <x v="1"/>
    <x v="4"/>
    <s v="IPH-LOC-03"/>
    <x v="0"/>
  </r>
  <r>
    <x v="41"/>
    <n v="-1"/>
    <x v="5"/>
    <x v="2"/>
    <d v="2023-02-22T00:00:00"/>
    <x v="953"/>
    <s v="IPHONE"/>
    <x v="1"/>
    <x v="1"/>
    <x v="4"/>
    <s v="IPH-LOC-05"/>
    <x v="0"/>
  </r>
  <r>
    <x v="41"/>
    <n v="-1"/>
    <x v="5"/>
    <x v="2"/>
    <d v="2023-02-22T00:00:00"/>
    <x v="885"/>
    <s v="MACUSBC"/>
    <x v="4"/>
    <x v="1"/>
    <x v="1"/>
    <s v="USBC-POW-03"/>
    <x v="0"/>
  </r>
  <r>
    <x v="41"/>
    <n v="-1"/>
    <x v="5"/>
    <x v="2"/>
    <d v="2023-02-28T00:00:00"/>
    <x v="873"/>
    <s v="CBK"/>
    <x v="7"/>
    <x v="2"/>
    <x v="0"/>
    <s v="CBK-BIO-19"/>
    <x v="0"/>
  </r>
  <r>
    <x v="41"/>
    <n v="-1"/>
    <x v="5"/>
    <x v="2"/>
    <d v="2023-02-28T00:00:00"/>
    <x v="156"/>
    <s v="CBK"/>
    <x v="7"/>
    <x v="2"/>
    <x v="4"/>
    <s v="CBK-CLICC-04"/>
    <x v="0"/>
  </r>
  <r>
    <x v="41"/>
    <n v="-1"/>
    <x v="5"/>
    <x v="2"/>
    <d v="2023-02-28T00:00:00"/>
    <x v="825"/>
    <s v="CBK"/>
    <x v="7"/>
    <x v="2"/>
    <x v="1"/>
    <s v="CBK-CLICC-14"/>
    <x v="0"/>
  </r>
  <r>
    <x v="41"/>
    <n v="-1"/>
    <x v="5"/>
    <x v="2"/>
    <d v="2023-02-28T00:00:00"/>
    <x v="788"/>
    <s v="CLICC-ML"/>
    <x v="8"/>
    <x v="2"/>
    <x v="1"/>
    <s v="ITS MacBook 162"/>
    <x v="0"/>
  </r>
  <r>
    <x v="41"/>
    <n v="-1"/>
    <x v="5"/>
    <x v="2"/>
    <d v="2023-02-28T00:00:00"/>
    <x v="977"/>
    <s v="CLICC-ML"/>
    <x v="8"/>
    <x v="2"/>
    <x v="1"/>
    <s v="ITS MacBook 33"/>
    <x v="0"/>
  </r>
  <r>
    <x v="41"/>
    <n v="-1"/>
    <x v="5"/>
    <x v="2"/>
    <d v="2023-02-28T00:00:00"/>
    <x v="676"/>
    <s v="CLICC-ML"/>
    <x v="8"/>
    <x v="2"/>
    <x v="1"/>
    <s v="CLICC-ML-2021"/>
    <x v="0"/>
  </r>
  <r>
    <x v="41"/>
    <n v="-1"/>
    <x v="5"/>
    <x v="2"/>
    <d v="2023-02-28T00:00:00"/>
    <x v="978"/>
    <s v="CLICC-ML"/>
    <x v="8"/>
    <x v="2"/>
    <x v="1"/>
    <s v="CLICC-ML-2072"/>
    <x v="0"/>
  </r>
  <r>
    <x v="41"/>
    <n v="-1"/>
    <x v="5"/>
    <x v="2"/>
    <d v="2023-02-28T00:00:00"/>
    <x v="77"/>
    <s v="CLICC-MM"/>
    <x v="9"/>
    <x v="2"/>
    <x v="1"/>
    <s v="ITS iPad 160"/>
    <x v="0"/>
  </r>
  <r>
    <x v="41"/>
    <n v="-1"/>
    <x v="5"/>
    <x v="2"/>
    <d v="2023-02-28T00:00:00"/>
    <x v="166"/>
    <s v="CLICC-MM"/>
    <x v="9"/>
    <x v="2"/>
    <x v="1"/>
    <s v="ITS iPad 162"/>
    <x v="0"/>
  </r>
  <r>
    <x v="41"/>
    <n v="-1"/>
    <x v="5"/>
    <x v="2"/>
    <d v="2023-02-28T00:00:00"/>
    <x v="21"/>
    <s v="CLICC-MM"/>
    <x v="9"/>
    <x v="2"/>
    <x v="1"/>
    <m/>
    <x v="0"/>
  </r>
  <r>
    <x v="41"/>
    <n v="-1"/>
    <x v="5"/>
    <x v="2"/>
    <d v="2023-02-28T00:00:00"/>
    <x v="979"/>
    <s v="HP"/>
    <x v="10"/>
    <x v="2"/>
    <x v="1"/>
    <s v="WL-RC2-13"/>
    <x v="0"/>
  </r>
  <r>
    <x v="41"/>
    <n v="-1"/>
    <x v="5"/>
    <x v="2"/>
    <d v="2023-02-28T00:00:00"/>
    <x v="397"/>
    <s v="HP"/>
    <x v="10"/>
    <x v="2"/>
    <x v="1"/>
    <s v="WL-BCR-18"/>
    <x v="0"/>
  </r>
  <r>
    <x v="41"/>
    <n v="-1"/>
    <x v="5"/>
    <x v="2"/>
    <d v="2023-02-28T00:00:00"/>
    <x v="488"/>
    <s v="HP"/>
    <x v="10"/>
    <x v="2"/>
    <x v="1"/>
    <s v="WL-BCR-19"/>
    <x v="0"/>
  </r>
  <r>
    <x v="41"/>
    <n v="-1"/>
    <x v="5"/>
    <x v="2"/>
    <d v="2023-02-28T00:00:00"/>
    <x v="398"/>
    <s v="HP"/>
    <x v="10"/>
    <x v="2"/>
    <x v="1"/>
    <s v="WL-GEO-003"/>
    <x v="0"/>
  </r>
  <r>
    <x v="41"/>
    <n v="-1"/>
    <x v="5"/>
    <x v="2"/>
    <d v="2023-02-28T00:00:00"/>
    <x v="68"/>
    <s v="HP"/>
    <x v="10"/>
    <x v="2"/>
    <x v="1"/>
    <s v="WL-PC2-19"/>
    <x v="0"/>
  </r>
  <r>
    <x v="41"/>
    <n v="-1"/>
    <x v="5"/>
    <x v="2"/>
    <d v="2023-03-03T00:00:00"/>
    <x v="149"/>
    <s v="CLICC-ML"/>
    <x v="8"/>
    <x v="2"/>
    <x v="1"/>
    <s v="ITS MacBook 29"/>
    <x v="0"/>
  </r>
  <r>
    <x v="41"/>
    <n v="-1"/>
    <x v="5"/>
    <x v="2"/>
    <d v="2023-03-06T00:00:00"/>
    <x v="866"/>
    <s v="CLICC-MM"/>
    <x v="9"/>
    <x v="2"/>
    <x v="1"/>
    <s v="ITS iPad 257"/>
    <x v="0"/>
  </r>
  <r>
    <x v="41"/>
    <n v="-1"/>
    <x v="5"/>
    <x v="2"/>
    <d v="2023-03-07T00:00:00"/>
    <x v="980"/>
    <s v="CLICC-ML"/>
    <x v="8"/>
    <x v="2"/>
    <x v="1"/>
    <s v="ITS MacBook 145"/>
    <x v="0"/>
  </r>
  <r>
    <x v="41"/>
    <n v="-1"/>
    <x v="5"/>
    <x v="2"/>
    <d v="2023-03-07T00:00:00"/>
    <x v="468"/>
    <s v="CLICC-ML"/>
    <x v="8"/>
    <x v="2"/>
    <x v="1"/>
    <s v="ITS MacBook 112"/>
    <x v="0"/>
  </r>
  <r>
    <x v="41"/>
    <n v="-1"/>
    <x v="5"/>
    <x v="2"/>
    <d v="2023-03-07T00:00:00"/>
    <x v="269"/>
    <s v="CLICC-ML"/>
    <x v="8"/>
    <x v="2"/>
    <x v="1"/>
    <s v="ITS MacBook 168"/>
    <x v="0"/>
  </r>
  <r>
    <x v="41"/>
    <n v="-1"/>
    <x v="5"/>
    <x v="2"/>
    <d v="2023-03-07T00:00:00"/>
    <x v="147"/>
    <s v="CLICC-ML"/>
    <x v="8"/>
    <x v="2"/>
    <x v="1"/>
    <s v="ITS MacBook 23"/>
    <x v="0"/>
  </r>
  <r>
    <x v="41"/>
    <n v="-1"/>
    <x v="5"/>
    <x v="2"/>
    <d v="2023-03-07T00:00:00"/>
    <x v="330"/>
    <s v="CLICC-ML"/>
    <x v="8"/>
    <x v="2"/>
    <x v="1"/>
    <s v="ITS MacBook 166"/>
    <x v="0"/>
  </r>
  <r>
    <x v="41"/>
    <n v="-1"/>
    <x v="5"/>
    <x v="2"/>
    <d v="2023-03-07T00:00:00"/>
    <x v="981"/>
    <s v="CLICC-ML"/>
    <x v="8"/>
    <x v="2"/>
    <x v="1"/>
    <s v="CLICC-ML-2002"/>
    <x v="0"/>
  </r>
  <r>
    <x v="41"/>
    <n v="-1"/>
    <x v="5"/>
    <x v="2"/>
    <d v="2023-03-07T00:00:00"/>
    <x v="982"/>
    <s v="CLICC-ML"/>
    <x v="8"/>
    <x v="2"/>
    <x v="1"/>
    <s v="CLICC-ML-2011"/>
    <x v="0"/>
  </r>
  <r>
    <x v="41"/>
    <n v="-1"/>
    <x v="5"/>
    <x v="2"/>
    <d v="2023-03-07T00:00:00"/>
    <x v="676"/>
    <s v="CLICC-ML"/>
    <x v="8"/>
    <x v="2"/>
    <x v="1"/>
    <s v="CLICC-ML-2021"/>
    <x v="0"/>
  </r>
  <r>
    <x v="41"/>
    <n v="-1"/>
    <x v="5"/>
    <x v="2"/>
    <d v="2023-03-07T00:00:00"/>
    <x v="983"/>
    <s v="CLICC-MM"/>
    <x v="9"/>
    <x v="2"/>
    <x v="1"/>
    <s v="ITS iPad 267"/>
    <x v="0"/>
  </r>
  <r>
    <x v="41"/>
    <n v="-1"/>
    <x v="5"/>
    <x v="2"/>
    <d v="2023-03-07T00:00:00"/>
    <x v="395"/>
    <s v="CLICC-MM"/>
    <x v="9"/>
    <x v="2"/>
    <x v="1"/>
    <m/>
    <x v="0"/>
  </r>
  <r>
    <x v="41"/>
    <n v="-1"/>
    <x v="5"/>
    <x v="2"/>
    <d v="2023-03-07T00:00:00"/>
    <x v="508"/>
    <s v="HP"/>
    <x v="10"/>
    <x v="2"/>
    <x v="1"/>
    <s v="WL-SEL-10"/>
    <x v="0"/>
  </r>
  <r>
    <x v="41"/>
    <n v="-1"/>
    <x v="5"/>
    <x v="2"/>
    <d v="2023-03-07T00:00:00"/>
    <x v="717"/>
    <s v="HP"/>
    <x v="10"/>
    <x v="2"/>
    <x v="1"/>
    <s v="WL-YRL-18"/>
    <x v="0"/>
  </r>
  <r>
    <x v="41"/>
    <n v="-1"/>
    <x v="5"/>
    <x v="2"/>
    <d v="2023-03-07T00:00:00"/>
    <x v="795"/>
    <s v="HP"/>
    <x v="10"/>
    <x v="2"/>
    <x v="1"/>
    <s v="WL-PC2-10"/>
    <x v="0"/>
  </r>
  <r>
    <x v="41"/>
    <n v="5560137890006530"/>
    <x v="5"/>
    <x v="2"/>
    <d v="2023-02-28T00:00:00"/>
    <x v="984"/>
    <s v="CLICC-ML"/>
    <x v="8"/>
    <x v="2"/>
    <x v="1"/>
    <s v="ITS MacBook 172"/>
    <x v="0"/>
  </r>
  <r>
    <x v="41"/>
    <n v="5563560380006530"/>
    <x v="1"/>
    <x v="1"/>
    <d v="2023-03-24T00:00:00"/>
    <x v="985"/>
    <s v="CLICC-MM"/>
    <x v="9"/>
    <x v="2"/>
    <x v="1"/>
    <s v="ITS iPad 271"/>
    <x v="0"/>
  </r>
  <r>
    <x v="41"/>
    <n v="5563823480006530"/>
    <x v="1"/>
    <x v="1"/>
    <d v="2023-04-03T00:00:00"/>
    <x v="296"/>
    <s v="CLICC-MM"/>
    <x v="9"/>
    <x v="2"/>
    <x v="1"/>
    <s v="ITS iPad 291"/>
    <x v="0"/>
  </r>
  <r>
    <x v="41"/>
    <n v="6201026490006530"/>
    <x v="5"/>
    <x v="2"/>
    <d v="2023-02-28T00:00:00"/>
    <x v="986"/>
    <s v="CBK"/>
    <x v="7"/>
    <x v="2"/>
    <x v="1"/>
    <s v="CBK-CLICC-06"/>
    <x v="0"/>
  </r>
  <r>
    <x v="42"/>
    <n v="-1"/>
    <x v="0"/>
    <x v="0"/>
    <d v="2023-02-22T00:00:00"/>
    <x v="7"/>
    <s v="IPHONE"/>
    <x v="1"/>
    <x v="1"/>
    <x v="0"/>
    <s v="IPH-BIO-04"/>
    <x v="0"/>
  </r>
  <r>
    <x v="42"/>
    <n v="-1"/>
    <x v="0"/>
    <x v="0"/>
    <d v="2023-02-22T00:00:00"/>
    <x v="483"/>
    <s v="WALLADPT"/>
    <x v="6"/>
    <x v="1"/>
    <x v="0"/>
    <s v="ADP-BIO-06"/>
    <x v="0"/>
  </r>
  <r>
    <x v="42"/>
    <n v="-1"/>
    <x v="0"/>
    <x v="0"/>
    <d v="2023-03-01T00:00:00"/>
    <x v="987"/>
    <s v="HP"/>
    <x v="10"/>
    <x v="2"/>
    <x v="1"/>
    <s v="WL-PC2-21"/>
    <x v="0"/>
  </r>
  <r>
    <x v="42"/>
    <n v="-1"/>
    <x v="1"/>
    <x v="1"/>
    <d v="2023-02-22T00:00:00"/>
    <x v="439"/>
    <s v="HDST"/>
    <x v="0"/>
    <x v="0"/>
    <x v="2"/>
    <s v="HDS-BOE-03"/>
    <x v="0"/>
  </r>
  <r>
    <x v="42"/>
    <n v="-1"/>
    <x v="1"/>
    <x v="1"/>
    <d v="2023-02-22T00:00:00"/>
    <x v="988"/>
    <s v="HDST"/>
    <x v="0"/>
    <x v="0"/>
    <x v="1"/>
    <s v="HDS-POW-01"/>
    <x v="0"/>
  </r>
  <r>
    <x v="42"/>
    <n v="-1"/>
    <x v="1"/>
    <x v="1"/>
    <d v="2023-02-22T00:00:00"/>
    <x v="805"/>
    <s v="IPHONE"/>
    <x v="1"/>
    <x v="1"/>
    <x v="3"/>
    <s v="IPH-MUS-07"/>
    <x v="0"/>
  </r>
  <r>
    <x v="42"/>
    <n v="-1"/>
    <x v="1"/>
    <x v="1"/>
    <d v="2023-02-22T00:00:00"/>
    <x v="132"/>
    <s v="IPHONE"/>
    <x v="1"/>
    <x v="1"/>
    <x v="1"/>
    <s v="IPH-YRL-07"/>
    <x v="0"/>
  </r>
  <r>
    <x v="42"/>
    <n v="-1"/>
    <x v="1"/>
    <x v="1"/>
    <d v="2023-02-22T00:00:00"/>
    <x v="35"/>
    <s v="IPHONE"/>
    <x v="1"/>
    <x v="1"/>
    <x v="1"/>
    <s v="IPH-YRL-10"/>
    <x v="0"/>
  </r>
  <r>
    <x v="42"/>
    <n v="-1"/>
    <x v="1"/>
    <x v="1"/>
    <d v="2023-02-22T00:00:00"/>
    <x v="6"/>
    <s v="IPHONE"/>
    <x v="1"/>
    <x v="1"/>
    <x v="1"/>
    <s v="IPH-POW-10"/>
    <x v="0"/>
  </r>
  <r>
    <x v="42"/>
    <n v="-1"/>
    <x v="1"/>
    <x v="1"/>
    <d v="2023-02-22T00:00:00"/>
    <x v="108"/>
    <s v="IPHONE"/>
    <x v="1"/>
    <x v="1"/>
    <x v="0"/>
    <s v="IPH-BIO-02"/>
    <x v="0"/>
  </r>
  <r>
    <x v="42"/>
    <n v="-1"/>
    <x v="1"/>
    <x v="1"/>
    <d v="2023-02-22T00:00:00"/>
    <x v="7"/>
    <s v="IPHONE"/>
    <x v="1"/>
    <x v="1"/>
    <x v="0"/>
    <s v="IPH-BIO-04"/>
    <x v="0"/>
  </r>
  <r>
    <x v="42"/>
    <n v="-1"/>
    <x v="1"/>
    <x v="1"/>
    <d v="2023-02-22T00:00:00"/>
    <x v="241"/>
    <s v="MACCHRG"/>
    <x v="3"/>
    <x v="1"/>
    <x v="1"/>
    <s v="MAGT-POW-07"/>
    <x v="0"/>
  </r>
  <r>
    <x v="42"/>
    <n v="-1"/>
    <x v="1"/>
    <x v="1"/>
    <d v="2023-02-22T00:00:00"/>
    <x v="10"/>
    <s v="MACCHRG"/>
    <x v="3"/>
    <x v="1"/>
    <x v="0"/>
    <s v="MAGT-BIO-02"/>
    <x v="0"/>
  </r>
  <r>
    <x v="42"/>
    <n v="-1"/>
    <x v="1"/>
    <x v="1"/>
    <d v="2023-02-22T00:00:00"/>
    <x v="885"/>
    <s v="MACUSBC"/>
    <x v="4"/>
    <x v="1"/>
    <x v="1"/>
    <s v="USBC-POW-03"/>
    <x v="0"/>
  </r>
  <r>
    <x v="42"/>
    <n v="-1"/>
    <x v="1"/>
    <x v="1"/>
    <d v="2023-02-22T00:00:00"/>
    <x v="989"/>
    <s v="OMNI"/>
    <x v="5"/>
    <x v="1"/>
    <x v="0"/>
    <s v="OMN-BIO-01"/>
    <x v="0"/>
  </r>
  <r>
    <x v="42"/>
    <n v="-1"/>
    <x v="1"/>
    <x v="1"/>
    <d v="2023-02-22T00:00:00"/>
    <x v="990"/>
    <s v="OMNI"/>
    <x v="5"/>
    <x v="1"/>
    <x v="0"/>
    <s v="OMN-BIO-02"/>
    <x v="0"/>
  </r>
  <r>
    <x v="42"/>
    <n v="-1"/>
    <x v="1"/>
    <x v="1"/>
    <d v="2023-02-22T00:00:00"/>
    <x v="446"/>
    <s v="OMNI"/>
    <x v="5"/>
    <x v="1"/>
    <x v="3"/>
    <s v="OMN-MUS-08"/>
    <x v="0"/>
  </r>
  <r>
    <x v="42"/>
    <n v="-1"/>
    <x v="1"/>
    <x v="1"/>
    <d v="2023-02-22T00:00:00"/>
    <x v="376"/>
    <s v="OMNI"/>
    <x v="5"/>
    <x v="1"/>
    <x v="1"/>
    <m/>
    <x v="0"/>
  </r>
  <r>
    <x v="42"/>
    <n v="-1"/>
    <x v="1"/>
    <x v="1"/>
    <d v="2023-02-22T00:00:00"/>
    <x v="773"/>
    <s v="WALLADPT"/>
    <x v="6"/>
    <x v="1"/>
    <x v="0"/>
    <s v="ADP-BIO-07"/>
    <x v="0"/>
  </r>
  <r>
    <x v="42"/>
    <n v="-1"/>
    <x v="1"/>
    <x v="1"/>
    <d v="2023-02-22T00:00:00"/>
    <x v="672"/>
    <s v="WALLADPT"/>
    <x v="6"/>
    <x v="1"/>
    <x v="1"/>
    <m/>
    <x v="0"/>
  </r>
  <r>
    <x v="42"/>
    <n v="-1"/>
    <x v="1"/>
    <x v="1"/>
    <d v="2023-02-22T00:00:00"/>
    <x v="452"/>
    <s v="WALLADPT"/>
    <x v="6"/>
    <x v="1"/>
    <x v="1"/>
    <m/>
    <x v="0"/>
  </r>
  <r>
    <x v="42"/>
    <n v="-1"/>
    <x v="1"/>
    <x v="1"/>
    <d v="2023-02-22T00:00:00"/>
    <x v="16"/>
    <s v="WALLADPT"/>
    <x v="6"/>
    <x v="1"/>
    <x v="1"/>
    <m/>
    <x v="0"/>
  </r>
  <r>
    <x v="42"/>
    <n v="-1"/>
    <x v="1"/>
    <x v="1"/>
    <d v="2023-03-01T00:00:00"/>
    <x v="696"/>
    <s v="CBK"/>
    <x v="7"/>
    <x v="2"/>
    <x v="0"/>
    <s v="CBK-BIO-01"/>
    <x v="0"/>
  </r>
  <r>
    <x v="42"/>
    <n v="-1"/>
    <x v="1"/>
    <x v="1"/>
    <d v="2023-03-01T00:00:00"/>
    <x v="747"/>
    <s v="CBK"/>
    <x v="7"/>
    <x v="2"/>
    <x v="0"/>
    <s v="CBK-BIO-13"/>
    <x v="0"/>
  </r>
  <r>
    <x v="42"/>
    <n v="-1"/>
    <x v="1"/>
    <x v="1"/>
    <d v="2023-03-01T00:00:00"/>
    <x v="748"/>
    <s v="CBK"/>
    <x v="7"/>
    <x v="2"/>
    <x v="0"/>
    <s v="CBK-BIO-20"/>
    <x v="0"/>
  </r>
  <r>
    <x v="42"/>
    <n v="-1"/>
    <x v="1"/>
    <x v="1"/>
    <d v="2023-03-01T00:00:00"/>
    <x v="938"/>
    <s v="CLICC-ML"/>
    <x v="8"/>
    <x v="2"/>
    <x v="1"/>
    <s v="ITS MacBook 120"/>
    <x v="0"/>
  </r>
  <r>
    <x v="42"/>
    <n v="-1"/>
    <x v="1"/>
    <x v="1"/>
    <d v="2023-03-01T00:00:00"/>
    <x v="328"/>
    <s v="CLICC-ML"/>
    <x v="8"/>
    <x v="2"/>
    <x v="1"/>
    <s v="ITS MacBook 32"/>
    <x v="0"/>
  </r>
  <r>
    <x v="42"/>
    <n v="-1"/>
    <x v="1"/>
    <x v="1"/>
    <d v="2023-03-01T00:00:00"/>
    <x v="979"/>
    <s v="HP"/>
    <x v="10"/>
    <x v="2"/>
    <x v="1"/>
    <s v="WL-RC2-13"/>
    <x v="0"/>
  </r>
  <r>
    <x v="42"/>
    <n v="-1"/>
    <x v="1"/>
    <x v="1"/>
    <d v="2023-03-01T00:00:00"/>
    <x v="490"/>
    <s v="HP"/>
    <x v="10"/>
    <x v="2"/>
    <x v="1"/>
    <s v="WL-PC2-29"/>
    <x v="0"/>
  </r>
  <r>
    <x v="42"/>
    <n v="-1"/>
    <x v="1"/>
    <x v="1"/>
    <d v="2023-03-01T00:00:00"/>
    <x v="742"/>
    <s v="HP"/>
    <x v="10"/>
    <x v="2"/>
    <x v="1"/>
    <s v="WL-LAB-03"/>
    <x v="0"/>
  </r>
  <r>
    <x v="42"/>
    <n v="-1"/>
    <x v="1"/>
    <x v="1"/>
    <d v="2023-03-06T00:00:00"/>
    <x v="991"/>
    <s v="HP"/>
    <x v="10"/>
    <x v="2"/>
    <x v="1"/>
    <s v="WL-PC2-17"/>
    <x v="0"/>
  </r>
  <r>
    <x v="42"/>
    <n v="-1"/>
    <x v="1"/>
    <x v="1"/>
    <d v="2023-03-08T00:00:00"/>
    <x v="820"/>
    <s v="CLICC-ML"/>
    <x v="8"/>
    <x v="2"/>
    <x v="1"/>
    <s v="CLICC-ML-2070"/>
    <x v="0"/>
  </r>
  <r>
    <x v="42"/>
    <n v="-1"/>
    <x v="1"/>
    <x v="1"/>
    <d v="2023-03-24T00:00:00"/>
    <x v="992"/>
    <s v="CLICC-MM"/>
    <x v="9"/>
    <x v="2"/>
    <x v="1"/>
    <s v="ITS iPad 272"/>
    <x v="0"/>
  </r>
  <r>
    <x v="42"/>
    <n v="-1"/>
    <x v="10"/>
    <x v="1"/>
    <d v="2023-03-01T00:00:00"/>
    <x v="734"/>
    <s v="CLICC-MM"/>
    <x v="9"/>
    <x v="2"/>
    <x v="1"/>
    <s v="ITS iPad 265"/>
    <x v="0"/>
  </r>
  <r>
    <x v="42"/>
    <n v="-1"/>
    <x v="2"/>
    <x v="1"/>
    <d v="2023-02-22T00:00:00"/>
    <x v="437"/>
    <s v="OMNI"/>
    <x v="5"/>
    <x v="1"/>
    <x v="3"/>
    <s v="OMN-MUS-04"/>
    <x v="0"/>
  </r>
  <r>
    <x v="42"/>
    <n v="-1"/>
    <x v="4"/>
    <x v="3"/>
    <d v="2023-03-01T00:00:00"/>
    <x v="873"/>
    <s v="CBK"/>
    <x v="7"/>
    <x v="2"/>
    <x v="0"/>
    <s v="CBK-BIO-19"/>
    <x v="0"/>
  </r>
  <r>
    <x v="42"/>
    <n v="-1"/>
    <x v="5"/>
    <x v="2"/>
    <d v="2023-02-22T00:00:00"/>
    <x v="494"/>
    <s v="BOEIPHONE"/>
    <x v="1"/>
    <x v="1"/>
    <x v="2"/>
    <s v="BOE-IPHONE-04"/>
    <x v="0"/>
  </r>
  <r>
    <x v="42"/>
    <n v="-1"/>
    <x v="5"/>
    <x v="2"/>
    <d v="2023-02-22T00:00:00"/>
    <x v="591"/>
    <s v="CALC"/>
    <x v="11"/>
    <x v="0"/>
    <x v="1"/>
    <s v="CAL-POW-03"/>
    <x v="0"/>
  </r>
  <r>
    <x v="42"/>
    <n v="-1"/>
    <x v="5"/>
    <x v="2"/>
    <d v="2023-02-22T00:00:00"/>
    <x v="812"/>
    <s v="CALC"/>
    <x v="11"/>
    <x v="0"/>
    <x v="1"/>
    <s v="CAL-POW-05"/>
    <x v="0"/>
  </r>
  <r>
    <x v="42"/>
    <n v="-1"/>
    <x v="5"/>
    <x v="2"/>
    <d v="2023-02-22T00:00:00"/>
    <x v="592"/>
    <s v="CALC"/>
    <x v="11"/>
    <x v="0"/>
    <x v="1"/>
    <s v="CAL-POW-07"/>
    <x v="0"/>
  </r>
  <r>
    <x v="42"/>
    <n v="-1"/>
    <x v="5"/>
    <x v="2"/>
    <d v="2023-02-22T00:00:00"/>
    <x v="751"/>
    <s v="CALC"/>
    <x v="11"/>
    <x v="0"/>
    <x v="1"/>
    <m/>
    <x v="0"/>
  </r>
  <r>
    <x v="42"/>
    <n v="-1"/>
    <x v="5"/>
    <x v="2"/>
    <d v="2023-02-22T00:00:00"/>
    <x v="752"/>
    <s v="CALC"/>
    <x v="11"/>
    <x v="0"/>
    <x v="1"/>
    <m/>
    <x v="0"/>
  </r>
  <r>
    <x v="42"/>
    <n v="-1"/>
    <x v="5"/>
    <x v="2"/>
    <d v="2023-02-22T00:00:00"/>
    <x v="928"/>
    <s v="CALC"/>
    <x v="11"/>
    <x v="0"/>
    <x v="1"/>
    <m/>
    <x v="0"/>
  </r>
  <r>
    <x v="42"/>
    <n v="-1"/>
    <x v="5"/>
    <x v="2"/>
    <d v="2023-02-22T00:00:00"/>
    <x v="557"/>
    <s v="CALC"/>
    <x v="11"/>
    <x v="0"/>
    <x v="1"/>
    <m/>
    <x v="0"/>
  </r>
  <r>
    <x v="42"/>
    <n v="-1"/>
    <x v="5"/>
    <x v="2"/>
    <d v="2023-02-22T00:00:00"/>
    <x v="826"/>
    <s v="CALC"/>
    <x v="11"/>
    <x v="0"/>
    <x v="2"/>
    <m/>
    <x v="0"/>
  </r>
  <r>
    <x v="42"/>
    <n v="-1"/>
    <x v="5"/>
    <x v="2"/>
    <d v="2023-02-22T00:00:00"/>
    <x v="973"/>
    <s v="HDST"/>
    <x v="0"/>
    <x v="0"/>
    <x v="2"/>
    <s v="HDS-BOE-04"/>
    <x v="0"/>
  </r>
  <r>
    <x v="42"/>
    <n v="-1"/>
    <x v="5"/>
    <x v="2"/>
    <d v="2023-02-22T00:00:00"/>
    <x v="993"/>
    <s v="HDST"/>
    <x v="0"/>
    <x v="0"/>
    <x v="1"/>
    <s v="HDS-YRL-03"/>
    <x v="0"/>
  </r>
  <r>
    <x v="42"/>
    <n v="-1"/>
    <x v="5"/>
    <x v="2"/>
    <d v="2023-02-22T00:00:00"/>
    <x v="224"/>
    <s v="HPUSBC"/>
    <x v="14"/>
    <x v="1"/>
    <x v="2"/>
    <s v="HPUS-BOE-05"/>
    <x v="0"/>
  </r>
  <r>
    <x v="42"/>
    <n v="-1"/>
    <x v="5"/>
    <x v="2"/>
    <d v="2023-02-22T00:00:00"/>
    <x v="130"/>
    <s v="HPUSBC"/>
    <x v="14"/>
    <x v="1"/>
    <x v="2"/>
    <m/>
    <x v="0"/>
  </r>
  <r>
    <x v="42"/>
    <n v="-1"/>
    <x v="5"/>
    <x v="2"/>
    <d v="2023-02-22T00:00:00"/>
    <x v="360"/>
    <s v="HPUSBC"/>
    <x v="14"/>
    <x v="1"/>
    <x v="2"/>
    <m/>
    <x v="0"/>
  </r>
  <r>
    <x v="42"/>
    <n v="-1"/>
    <x v="5"/>
    <x v="2"/>
    <d v="2023-02-22T00:00:00"/>
    <x v="623"/>
    <s v="IPHONE"/>
    <x v="1"/>
    <x v="1"/>
    <x v="2"/>
    <s v="IPH-BOE-01"/>
    <x v="0"/>
  </r>
  <r>
    <x v="42"/>
    <n v="-1"/>
    <x v="5"/>
    <x v="2"/>
    <d v="2023-02-22T00:00:00"/>
    <x v="304"/>
    <s v="IPHONE"/>
    <x v="1"/>
    <x v="1"/>
    <x v="2"/>
    <s v="IPH-BOE-04"/>
    <x v="0"/>
  </r>
  <r>
    <x v="42"/>
    <n v="-1"/>
    <x v="5"/>
    <x v="2"/>
    <d v="2023-02-22T00:00:00"/>
    <x v="305"/>
    <s v="IPHONE"/>
    <x v="1"/>
    <x v="1"/>
    <x v="2"/>
    <s v="IPH-BOE-06"/>
    <x v="0"/>
  </r>
  <r>
    <x v="42"/>
    <n v="-1"/>
    <x v="5"/>
    <x v="2"/>
    <d v="2023-02-22T00:00:00"/>
    <x v="35"/>
    <s v="IPHONE"/>
    <x v="1"/>
    <x v="1"/>
    <x v="1"/>
    <s v="IPH-YRL-10"/>
    <x v="0"/>
  </r>
  <r>
    <x v="42"/>
    <n v="-1"/>
    <x v="5"/>
    <x v="2"/>
    <d v="2023-02-22T00:00:00"/>
    <x v="732"/>
    <s v="IPHONE"/>
    <x v="1"/>
    <x v="1"/>
    <x v="1"/>
    <s v="IPH-YRL-11"/>
    <x v="0"/>
  </r>
  <r>
    <x v="42"/>
    <n v="-1"/>
    <x v="5"/>
    <x v="2"/>
    <d v="2023-02-22T00:00:00"/>
    <x v="442"/>
    <s v="IPHONE"/>
    <x v="1"/>
    <x v="1"/>
    <x v="1"/>
    <s v="IPH-YRL-13"/>
    <x v="0"/>
  </r>
  <r>
    <x v="42"/>
    <n v="-1"/>
    <x v="5"/>
    <x v="2"/>
    <d v="2023-02-22T00:00:00"/>
    <x v="806"/>
    <s v="IPHONE"/>
    <x v="1"/>
    <x v="1"/>
    <x v="1"/>
    <m/>
    <x v="0"/>
  </r>
  <r>
    <x v="42"/>
    <n v="-1"/>
    <x v="5"/>
    <x v="2"/>
    <d v="2023-02-22T00:00:00"/>
    <x v="36"/>
    <s v="IPHONE"/>
    <x v="1"/>
    <x v="1"/>
    <x v="1"/>
    <s v="IPH-POW-04"/>
    <x v="0"/>
  </r>
  <r>
    <x v="42"/>
    <n v="-1"/>
    <x v="5"/>
    <x v="2"/>
    <d v="2023-02-22T00:00:00"/>
    <x v="239"/>
    <s v="IPHONE"/>
    <x v="1"/>
    <x v="1"/>
    <x v="1"/>
    <s v="IPH-POW-08"/>
    <x v="0"/>
  </r>
  <r>
    <x v="42"/>
    <n v="-1"/>
    <x v="5"/>
    <x v="2"/>
    <d v="2023-02-22T00:00:00"/>
    <x v="6"/>
    <s v="IPHONE"/>
    <x v="1"/>
    <x v="1"/>
    <x v="1"/>
    <s v="IPH-POW-10"/>
    <x v="0"/>
  </r>
  <r>
    <x v="42"/>
    <n v="-1"/>
    <x v="5"/>
    <x v="2"/>
    <d v="2023-02-22T00:00:00"/>
    <x v="107"/>
    <s v="IPHONE"/>
    <x v="1"/>
    <x v="1"/>
    <x v="0"/>
    <s v="IPH-BIO-01"/>
    <x v="0"/>
  </r>
  <r>
    <x v="42"/>
    <n v="-1"/>
    <x v="5"/>
    <x v="2"/>
    <d v="2023-02-22T00:00:00"/>
    <x v="134"/>
    <s v="IPHONE"/>
    <x v="1"/>
    <x v="1"/>
    <x v="1"/>
    <m/>
    <x v="0"/>
  </r>
  <r>
    <x v="42"/>
    <n v="-1"/>
    <x v="5"/>
    <x v="2"/>
    <d v="2023-02-22T00:00:00"/>
    <x v="9"/>
    <s v="MACCHRG"/>
    <x v="3"/>
    <x v="1"/>
    <x v="1"/>
    <s v="MAGT-YRL-04"/>
    <x v="0"/>
  </r>
  <r>
    <x v="42"/>
    <n v="-1"/>
    <x v="5"/>
    <x v="2"/>
    <d v="2023-02-22T00:00:00"/>
    <x v="241"/>
    <s v="MACCHRG"/>
    <x v="3"/>
    <x v="1"/>
    <x v="1"/>
    <s v="MAGT-POW-07"/>
    <x v="0"/>
  </r>
  <r>
    <x v="42"/>
    <n v="-1"/>
    <x v="5"/>
    <x v="2"/>
    <d v="2023-02-22T00:00:00"/>
    <x v="936"/>
    <s v="MACUSBC"/>
    <x v="4"/>
    <x v="1"/>
    <x v="1"/>
    <s v="USBC-YRL-01"/>
    <x v="0"/>
  </r>
  <r>
    <x v="42"/>
    <n v="-1"/>
    <x v="5"/>
    <x v="2"/>
    <d v="2023-02-22T00:00:00"/>
    <x v="921"/>
    <s v="MACUSBC"/>
    <x v="4"/>
    <x v="1"/>
    <x v="1"/>
    <s v="USBC-YRL-02"/>
    <x v="0"/>
  </r>
  <r>
    <x v="42"/>
    <n v="-1"/>
    <x v="5"/>
    <x v="2"/>
    <d v="2023-02-22T00:00:00"/>
    <x v="883"/>
    <s v="MACUSBC"/>
    <x v="4"/>
    <x v="1"/>
    <x v="1"/>
    <s v="USBC-YRL-03"/>
    <x v="0"/>
  </r>
  <r>
    <x v="42"/>
    <n v="-1"/>
    <x v="5"/>
    <x v="2"/>
    <d v="2023-02-22T00:00:00"/>
    <x v="876"/>
    <s v="MACUSBC"/>
    <x v="4"/>
    <x v="1"/>
    <x v="1"/>
    <s v="USBC-YRL-04"/>
    <x v="0"/>
  </r>
  <r>
    <x v="42"/>
    <n v="-1"/>
    <x v="5"/>
    <x v="2"/>
    <d v="2023-02-22T00:00:00"/>
    <x v="884"/>
    <s v="MACUSBC"/>
    <x v="4"/>
    <x v="1"/>
    <x v="1"/>
    <s v="USBC-YRL-05"/>
    <x v="0"/>
  </r>
  <r>
    <x v="42"/>
    <n v="-1"/>
    <x v="5"/>
    <x v="2"/>
    <d v="2023-02-22T00:00:00"/>
    <x v="919"/>
    <s v="MACUSBC"/>
    <x v="4"/>
    <x v="1"/>
    <x v="1"/>
    <s v="USBC-POW-02"/>
    <x v="0"/>
  </r>
  <r>
    <x v="42"/>
    <n v="-1"/>
    <x v="5"/>
    <x v="2"/>
    <d v="2023-02-22T00:00:00"/>
    <x v="886"/>
    <s v="MACUSBC"/>
    <x v="4"/>
    <x v="1"/>
    <x v="1"/>
    <s v="USBC-POW-06"/>
    <x v="0"/>
  </r>
  <r>
    <x v="42"/>
    <n v="-1"/>
    <x v="5"/>
    <x v="2"/>
    <d v="2023-02-22T00:00:00"/>
    <x v="887"/>
    <s v="MACUSBC"/>
    <x v="4"/>
    <x v="1"/>
    <x v="1"/>
    <s v="USBC-POW-07"/>
    <x v="0"/>
  </r>
  <r>
    <x v="42"/>
    <n v="-1"/>
    <x v="5"/>
    <x v="2"/>
    <d v="2023-02-22T00:00:00"/>
    <x v="906"/>
    <s v="MACUSBC"/>
    <x v="4"/>
    <x v="1"/>
    <x v="1"/>
    <s v="USBC-POW-08"/>
    <x v="0"/>
  </r>
  <r>
    <x v="42"/>
    <n v="-1"/>
    <x v="5"/>
    <x v="2"/>
    <d v="2023-02-22T00:00:00"/>
    <x v="994"/>
    <s v="OLDMACCHRG"/>
    <x v="17"/>
    <x v="1"/>
    <x v="2"/>
    <s v="MAGL-BOE-01"/>
    <x v="0"/>
  </r>
  <r>
    <x v="42"/>
    <n v="-1"/>
    <x v="5"/>
    <x v="2"/>
    <d v="2023-02-22T00:00:00"/>
    <x v="976"/>
    <s v="OMNI"/>
    <x v="5"/>
    <x v="1"/>
    <x v="2"/>
    <s v="OMN-BOE-05"/>
    <x v="0"/>
  </r>
  <r>
    <x v="42"/>
    <n v="-1"/>
    <x v="5"/>
    <x v="2"/>
    <d v="2023-02-22T00:00:00"/>
    <x v="667"/>
    <s v="OMNI"/>
    <x v="5"/>
    <x v="1"/>
    <x v="2"/>
    <s v="OMN-BOE-08"/>
    <x v="0"/>
  </r>
  <r>
    <x v="42"/>
    <n v="-1"/>
    <x v="5"/>
    <x v="2"/>
    <d v="2023-02-22T00:00:00"/>
    <x v="954"/>
    <s v="OMNI"/>
    <x v="5"/>
    <x v="1"/>
    <x v="1"/>
    <s v="OMN-YRL-04"/>
    <x v="0"/>
  </r>
  <r>
    <x v="42"/>
    <n v="-1"/>
    <x v="5"/>
    <x v="2"/>
    <d v="2023-02-22T00:00:00"/>
    <x v="995"/>
    <s v="OMNI"/>
    <x v="5"/>
    <x v="1"/>
    <x v="1"/>
    <m/>
    <x v="0"/>
  </r>
  <r>
    <x v="42"/>
    <n v="-1"/>
    <x v="5"/>
    <x v="2"/>
    <d v="2023-02-22T00:00:00"/>
    <x v="429"/>
    <s v="UVGA"/>
    <x v="18"/>
    <x v="4"/>
    <x v="1"/>
    <m/>
    <x v="0"/>
  </r>
  <r>
    <x v="42"/>
    <n v="-1"/>
    <x v="5"/>
    <x v="2"/>
    <d v="2023-02-22T00:00:00"/>
    <x v="783"/>
    <s v="WALLADPT"/>
    <x v="6"/>
    <x v="1"/>
    <x v="2"/>
    <s v="ADP-BOE-02"/>
    <x v="0"/>
  </r>
  <r>
    <x v="42"/>
    <n v="-1"/>
    <x v="5"/>
    <x v="2"/>
    <d v="2023-02-22T00:00:00"/>
    <x v="138"/>
    <s v="WALLADPT"/>
    <x v="6"/>
    <x v="1"/>
    <x v="2"/>
    <s v="ADP-BOE-03"/>
    <x v="0"/>
  </r>
  <r>
    <x v="42"/>
    <n v="-1"/>
    <x v="5"/>
    <x v="2"/>
    <d v="2023-02-22T00:00:00"/>
    <x v="777"/>
    <s v="WALLADPT"/>
    <x v="6"/>
    <x v="1"/>
    <x v="2"/>
    <s v="ADP-BOE-04"/>
    <x v="0"/>
  </r>
  <r>
    <x v="42"/>
    <n v="-1"/>
    <x v="5"/>
    <x v="2"/>
    <d v="2023-02-22T00:00:00"/>
    <x v="626"/>
    <s v="WALLADPT"/>
    <x v="6"/>
    <x v="1"/>
    <x v="2"/>
    <s v="ADP-BOE-05"/>
    <x v="0"/>
  </r>
  <r>
    <x v="42"/>
    <n v="-1"/>
    <x v="5"/>
    <x v="2"/>
    <d v="2023-02-22T00:00:00"/>
    <x v="14"/>
    <s v="WALLADPT"/>
    <x v="6"/>
    <x v="1"/>
    <x v="1"/>
    <s v="ADP-POW-01"/>
    <x v="0"/>
  </r>
  <r>
    <x v="42"/>
    <n v="-1"/>
    <x v="5"/>
    <x v="2"/>
    <d v="2023-02-22T00:00:00"/>
    <x v="139"/>
    <s v="WALLADPT"/>
    <x v="6"/>
    <x v="1"/>
    <x v="1"/>
    <m/>
    <x v="0"/>
  </r>
  <r>
    <x v="42"/>
    <n v="-1"/>
    <x v="5"/>
    <x v="2"/>
    <d v="2023-02-22T00:00:00"/>
    <x v="251"/>
    <s v="WALLADPT"/>
    <x v="6"/>
    <x v="1"/>
    <x v="1"/>
    <m/>
    <x v="0"/>
  </r>
  <r>
    <x v="42"/>
    <n v="-1"/>
    <x v="5"/>
    <x v="2"/>
    <d v="2023-02-22T00:00:00"/>
    <x v="252"/>
    <s v="WALLADPT"/>
    <x v="6"/>
    <x v="1"/>
    <x v="1"/>
    <m/>
    <x v="0"/>
  </r>
  <r>
    <x v="42"/>
    <n v="-1"/>
    <x v="5"/>
    <x v="2"/>
    <d v="2023-02-22T00:00:00"/>
    <x v="16"/>
    <s v="WALLADPT"/>
    <x v="6"/>
    <x v="1"/>
    <x v="1"/>
    <m/>
    <x v="0"/>
  </r>
  <r>
    <x v="42"/>
    <n v="-1"/>
    <x v="5"/>
    <x v="2"/>
    <d v="2023-02-22T00:00:00"/>
    <x v="764"/>
    <s v="WALLADPT"/>
    <x v="6"/>
    <x v="1"/>
    <x v="1"/>
    <m/>
    <x v="0"/>
  </r>
  <r>
    <x v="42"/>
    <n v="-1"/>
    <x v="5"/>
    <x v="2"/>
    <d v="2023-02-22T00:00:00"/>
    <x v="41"/>
    <s v="WALLADPT"/>
    <x v="6"/>
    <x v="1"/>
    <x v="1"/>
    <m/>
    <x v="0"/>
  </r>
  <r>
    <x v="42"/>
    <n v="-1"/>
    <x v="5"/>
    <x v="2"/>
    <d v="2023-02-22T00:00:00"/>
    <x v="140"/>
    <s v="WALLADPT"/>
    <x v="6"/>
    <x v="1"/>
    <x v="1"/>
    <m/>
    <x v="0"/>
  </r>
  <r>
    <x v="42"/>
    <n v="-1"/>
    <x v="5"/>
    <x v="2"/>
    <d v="2023-03-01T00:00:00"/>
    <x v="531"/>
    <s v="CBK"/>
    <x v="7"/>
    <x v="2"/>
    <x v="4"/>
    <s v="CPOW-01"/>
    <x v="0"/>
  </r>
  <r>
    <x v="42"/>
    <n v="-1"/>
    <x v="5"/>
    <x v="2"/>
    <d v="2023-03-01T00:00:00"/>
    <x v="70"/>
    <s v="CBK"/>
    <x v="7"/>
    <x v="2"/>
    <x v="1"/>
    <s v="CYRL-22"/>
    <x v="0"/>
  </r>
  <r>
    <x v="42"/>
    <n v="-1"/>
    <x v="5"/>
    <x v="2"/>
    <d v="2023-03-01T00:00:00"/>
    <x v="996"/>
    <s v="CBK"/>
    <x v="7"/>
    <x v="2"/>
    <x v="1"/>
    <s v="CBK-CLICC-154"/>
    <x v="0"/>
  </r>
  <r>
    <x v="42"/>
    <n v="-1"/>
    <x v="5"/>
    <x v="2"/>
    <d v="2023-03-01T00:00:00"/>
    <x v="997"/>
    <s v="CLICC-ML"/>
    <x v="8"/>
    <x v="2"/>
    <x v="1"/>
    <s v="CLICC-ML-2007"/>
    <x v="0"/>
  </r>
  <r>
    <x v="42"/>
    <n v="-1"/>
    <x v="5"/>
    <x v="2"/>
    <d v="2023-03-01T00:00:00"/>
    <x v="998"/>
    <s v="CLICC-ML"/>
    <x v="8"/>
    <x v="2"/>
    <x v="1"/>
    <s v="CLICC-ML-2010"/>
    <x v="0"/>
  </r>
  <r>
    <x v="42"/>
    <n v="-1"/>
    <x v="5"/>
    <x v="2"/>
    <d v="2023-03-01T00:00:00"/>
    <x v="999"/>
    <s v="CLICC-ML"/>
    <x v="8"/>
    <x v="2"/>
    <x v="1"/>
    <s v="CLICC-ML-2048"/>
    <x v="0"/>
  </r>
  <r>
    <x v="42"/>
    <n v="-1"/>
    <x v="5"/>
    <x v="2"/>
    <d v="2023-03-01T00:00:00"/>
    <x v="1000"/>
    <s v="CLICC-MM"/>
    <x v="9"/>
    <x v="2"/>
    <x v="1"/>
    <s v="ITS iPad 14"/>
    <x v="0"/>
  </r>
  <r>
    <x v="42"/>
    <n v="-1"/>
    <x v="5"/>
    <x v="2"/>
    <d v="2023-03-01T00:00:00"/>
    <x v="1001"/>
    <s v="HP"/>
    <x v="10"/>
    <x v="2"/>
    <x v="1"/>
    <s v="WL-PC2-30"/>
    <x v="0"/>
  </r>
  <r>
    <x v="42"/>
    <n v="-1"/>
    <x v="5"/>
    <x v="2"/>
    <d v="2023-03-01T00:00:00"/>
    <x v="1002"/>
    <s v="HP"/>
    <x v="10"/>
    <x v="2"/>
    <x v="1"/>
    <s v="WL-LAB-04"/>
    <x v="0"/>
  </r>
  <r>
    <x v="42"/>
    <n v="-1"/>
    <x v="5"/>
    <x v="2"/>
    <d v="2023-03-07T00:00:00"/>
    <x v="230"/>
    <s v="CLICC-ML"/>
    <x v="8"/>
    <x v="2"/>
    <x v="1"/>
    <s v="ITS MacBook 160"/>
    <x v="0"/>
  </r>
  <r>
    <x v="42"/>
    <n v="-1"/>
    <x v="5"/>
    <x v="2"/>
    <d v="2023-03-07T00:00:00"/>
    <x v="491"/>
    <s v="HP"/>
    <x v="10"/>
    <x v="2"/>
    <x v="1"/>
    <s v="WL-LAB-01"/>
    <x v="0"/>
  </r>
  <r>
    <x v="42"/>
    <n v="-1"/>
    <x v="5"/>
    <x v="2"/>
    <d v="2023-03-08T00:00:00"/>
    <x v="1003"/>
    <s v="CLICC-ML"/>
    <x v="8"/>
    <x v="2"/>
    <x v="1"/>
    <s v="ITS MacBook 93"/>
    <x v="0"/>
  </r>
  <r>
    <x v="42"/>
    <n v="-1"/>
    <x v="5"/>
    <x v="2"/>
    <d v="2023-03-08T00:00:00"/>
    <x v="148"/>
    <s v="CLICC-ML"/>
    <x v="8"/>
    <x v="2"/>
    <x v="1"/>
    <s v="ITS MacBook 46"/>
    <x v="0"/>
  </r>
  <r>
    <x v="42"/>
    <n v="-1"/>
    <x v="5"/>
    <x v="2"/>
    <d v="2023-03-08T00:00:00"/>
    <x v="818"/>
    <s v="CLICC-ML"/>
    <x v="8"/>
    <x v="2"/>
    <x v="1"/>
    <s v="CLICC-ML-2013"/>
    <x v="0"/>
  </r>
  <r>
    <x v="42"/>
    <n v="-1"/>
    <x v="5"/>
    <x v="2"/>
    <d v="2023-03-08T00:00:00"/>
    <x v="999"/>
    <s v="CLICC-ML"/>
    <x v="8"/>
    <x v="2"/>
    <x v="1"/>
    <s v="CLICC-ML-2048"/>
    <x v="0"/>
  </r>
  <r>
    <x v="42"/>
    <n v="-1"/>
    <x v="5"/>
    <x v="2"/>
    <d v="2023-03-08T00:00:00"/>
    <x v="1004"/>
    <s v="CLICC-ML"/>
    <x v="8"/>
    <x v="2"/>
    <x v="1"/>
    <s v="CLICC-ML-2057"/>
    <x v="0"/>
  </r>
  <r>
    <x v="42"/>
    <n v="-1"/>
    <x v="5"/>
    <x v="2"/>
    <d v="2023-03-08T00:00:00"/>
    <x v="779"/>
    <s v="CLICC-ML"/>
    <x v="8"/>
    <x v="2"/>
    <x v="1"/>
    <s v="CLICC-ML-2065"/>
    <x v="0"/>
  </r>
  <r>
    <x v="42"/>
    <n v="-1"/>
    <x v="5"/>
    <x v="2"/>
    <d v="2023-03-08T00:00:00"/>
    <x v="118"/>
    <s v="CLICC-MM"/>
    <x v="9"/>
    <x v="2"/>
    <x v="1"/>
    <m/>
    <x v="0"/>
  </r>
  <r>
    <x v="42"/>
    <n v="-1"/>
    <x v="5"/>
    <x v="2"/>
    <d v="2023-03-08T00:00:00"/>
    <x v="264"/>
    <s v="HP"/>
    <x v="10"/>
    <x v="2"/>
    <x v="1"/>
    <s v="WL-BIO-10"/>
    <x v="0"/>
  </r>
  <r>
    <x v="42"/>
    <n v="-1"/>
    <x v="5"/>
    <x v="2"/>
    <d v="2023-03-08T00:00:00"/>
    <x v="23"/>
    <s v="HP"/>
    <x v="10"/>
    <x v="2"/>
    <x v="1"/>
    <s v="WL-POW-09"/>
    <x v="0"/>
  </r>
  <r>
    <x v="42"/>
    <n v="-1"/>
    <x v="5"/>
    <x v="2"/>
    <d v="2023-03-08T00:00:00"/>
    <x v="567"/>
    <s v="HP"/>
    <x v="10"/>
    <x v="2"/>
    <x v="1"/>
    <s v="W-POW-13"/>
    <x v="0"/>
  </r>
  <r>
    <x v="42"/>
    <n v="-1"/>
    <x v="5"/>
    <x v="2"/>
    <d v="2023-03-15T00:00:00"/>
    <x v="487"/>
    <s v="CBK"/>
    <x v="7"/>
    <x v="2"/>
    <x v="1"/>
    <s v="CBCR-24"/>
    <x v="0"/>
  </r>
  <r>
    <x v="43"/>
    <n v="-1"/>
    <x v="13"/>
    <x v="5"/>
    <d v="2023-02-23T00:00:00"/>
    <x v="1005"/>
    <s v="CBK"/>
    <x v="7"/>
    <x v="2"/>
    <x v="9"/>
    <s v="CBK-013"/>
    <x v="0"/>
  </r>
  <r>
    <x v="43"/>
    <n v="-1"/>
    <x v="1"/>
    <x v="1"/>
    <d v="2023-02-23T00:00:00"/>
    <x v="755"/>
    <s v="HDMIC"/>
    <x v="13"/>
    <x v="4"/>
    <x v="1"/>
    <s v="HDMC-YRL-12"/>
    <x v="0"/>
  </r>
  <r>
    <x v="43"/>
    <n v="-1"/>
    <x v="1"/>
    <x v="1"/>
    <d v="2023-02-23T00:00:00"/>
    <x v="988"/>
    <s v="HDST"/>
    <x v="0"/>
    <x v="0"/>
    <x v="1"/>
    <s v="HDS-POW-01"/>
    <x v="0"/>
  </r>
  <r>
    <x v="43"/>
    <n v="-1"/>
    <x v="1"/>
    <x v="1"/>
    <d v="2023-02-23T00:00:00"/>
    <x v="918"/>
    <s v="HDST"/>
    <x v="0"/>
    <x v="0"/>
    <x v="1"/>
    <s v="HDS-POW-05"/>
    <x v="0"/>
  </r>
  <r>
    <x v="43"/>
    <n v="-1"/>
    <x v="1"/>
    <x v="1"/>
    <d v="2023-02-23T00:00:00"/>
    <x v="304"/>
    <s v="IPHONE"/>
    <x v="1"/>
    <x v="1"/>
    <x v="2"/>
    <s v="IPH-BOE-04"/>
    <x v="0"/>
  </r>
  <r>
    <x v="43"/>
    <n v="-1"/>
    <x v="1"/>
    <x v="1"/>
    <d v="2023-02-23T00:00:00"/>
    <x v="700"/>
    <s v="IPHONE"/>
    <x v="1"/>
    <x v="1"/>
    <x v="1"/>
    <s v="IPH-YRL-09"/>
    <x v="0"/>
  </r>
  <r>
    <x v="43"/>
    <n v="-1"/>
    <x v="1"/>
    <x v="1"/>
    <d v="2023-02-23T00:00:00"/>
    <x v="35"/>
    <s v="IPHONE"/>
    <x v="1"/>
    <x v="1"/>
    <x v="1"/>
    <s v="IPH-YRL-10"/>
    <x v="0"/>
  </r>
  <r>
    <x v="43"/>
    <n v="-1"/>
    <x v="1"/>
    <x v="1"/>
    <d v="2023-02-23T00:00:00"/>
    <x v="6"/>
    <s v="IPHONE"/>
    <x v="1"/>
    <x v="1"/>
    <x v="1"/>
    <s v="IPH-POW-10"/>
    <x v="0"/>
  </r>
  <r>
    <x v="43"/>
    <n v="-1"/>
    <x v="1"/>
    <x v="1"/>
    <d v="2023-02-23T00:00:00"/>
    <x v="107"/>
    <s v="IPHONE"/>
    <x v="1"/>
    <x v="1"/>
    <x v="0"/>
    <s v="IPH-BIO-01"/>
    <x v="0"/>
  </r>
  <r>
    <x v="43"/>
    <n v="-1"/>
    <x v="1"/>
    <x v="1"/>
    <d v="2023-02-23T00:00:00"/>
    <x v="7"/>
    <s v="IPHONE"/>
    <x v="1"/>
    <x v="1"/>
    <x v="0"/>
    <s v="IPH-BIO-04"/>
    <x v="0"/>
  </r>
  <r>
    <x v="43"/>
    <n v="-1"/>
    <x v="1"/>
    <x v="1"/>
    <d v="2023-02-23T00:00:00"/>
    <x v="10"/>
    <s v="MACCHRG"/>
    <x v="3"/>
    <x v="1"/>
    <x v="0"/>
    <s v="MAGT-BIO-02"/>
    <x v="0"/>
  </r>
  <r>
    <x v="43"/>
    <n v="-1"/>
    <x v="1"/>
    <x v="1"/>
    <d v="2023-02-23T00:00:00"/>
    <x v="886"/>
    <s v="MACUSBC"/>
    <x v="4"/>
    <x v="1"/>
    <x v="1"/>
    <s v="USBC-POW-06"/>
    <x v="0"/>
  </r>
  <r>
    <x v="43"/>
    <n v="-1"/>
    <x v="1"/>
    <x v="1"/>
    <d v="2023-02-23T00:00:00"/>
    <x v="703"/>
    <s v="OMNI"/>
    <x v="5"/>
    <x v="1"/>
    <x v="2"/>
    <s v="OMN-BOE-09"/>
    <x v="0"/>
  </r>
  <r>
    <x v="43"/>
    <n v="-1"/>
    <x v="1"/>
    <x v="1"/>
    <d v="2023-02-23T00:00:00"/>
    <x v="640"/>
    <s v="UHDMI"/>
    <x v="15"/>
    <x v="4"/>
    <x v="1"/>
    <m/>
    <x v="0"/>
  </r>
  <r>
    <x v="43"/>
    <n v="-1"/>
    <x v="1"/>
    <x v="1"/>
    <d v="2023-02-23T00:00:00"/>
    <x v="309"/>
    <s v="WALLADPT"/>
    <x v="6"/>
    <x v="1"/>
    <x v="2"/>
    <s v="ADP-BOE-07"/>
    <x v="0"/>
  </r>
  <r>
    <x v="43"/>
    <n v="-1"/>
    <x v="1"/>
    <x v="1"/>
    <d v="2023-02-23T00:00:00"/>
    <x v="705"/>
    <s v="WALLADPT"/>
    <x v="6"/>
    <x v="1"/>
    <x v="0"/>
    <s v="ADP-BIO-04"/>
    <x v="0"/>
  </r>
  <r>
    <x v="43"/>
    <n v="-1"/>
    <x v="1"/>
    <x v="1"/>
    <d v="2023-02-23T00:00:00"/>
    <x v="937"/>
    <s v="WALLADPT"/>
    <x v="6"/>
    <x v="1"/>
    <x v="1"/>
    <m/>
    <x v="0"/>
  </r>
  <r>
    <x v="43"/>
    <n v="-1"/>
    <x v="1"/>
    <x v="1"/>
    <d v="2023-02-23T00:00:00"/>
    <x v="764"/>
    <s v="WALLADPT"/>
    <x v="6"/>
    <x v="1"/>
    <x v="1"/>
    <m/>
    <x v="0"/>
  </r>
  <r>
    <x v="43"/>
    <n v="-1"/>
    <x v="1"/>
    <x v="1"/>
    <d v="2023-02-23T00:00:00"/>
    <x v="43"/>
    <s v="WALLADPT"/>
    <x v="6"/>
    <x v="1"/>
    <x v="1"/>
    <m/>
    <x v="0"/>
  </r>
  <r>
    <x v="43"/>
    <n v="-1"/>
    <x v="1"/>
    <x v="1"/>
    <d v="2023-03-02T00:00:00"/>
    <x v="825"/>
    <s v="CBK"/>
    <x v="7"/>
    <x v="2"/>
    <x v="1"/>
    <s v="CBK-CLICC-14"/>
    <x v="0"/>
  </r>
  <r>
    <x v="43"/>
    <n v="-1"/>
    <x v="1"/>
    <x v="1"/>
    <d v="2023-03-02T00:00:00"/>
    <x v="259"/>
    <s v="CLICC-ML"/>
    <x v="8"/>
    <x v="2"/>
    <x v="1"/>
    <s v="ITS MacBook 123"/>
    <x v="0"/>
  </r>
  <r>
    <x v="43"/>
    <n v="-1"/>
    <x v="1"/>
    <x v="1"/>
    <d v="2023-03-02T00:00:00"/>
    <x v="317"/>
    <s v="CLICC-ML"/>
    <x v="8"/>
    <x v="2"/>
    <x v="1"/>
    <s v="ITS MacBook 86"/>
    <x v="0"/>
  </r>
  <r>
    <x v="43"/>
    <n v="-1"/>
    <x v="1"/>
    <x v="1"/>
    <d v="2023-03-02T00:00:00"/>
    <x v="318"/>
    <s v="CLICC-ML"/>
    <x v="8"/>
    <x v="2"/>
    <x v="1"/>
    <s v="ITS MacBook 122"/>
    <x v="0"/>
  </r>
  <r>
    <x v="43"/>
    <n v="-1"/>
    <x v="1"/>
    <x v="1"/>
    <d v="2023-03-02T00:00:00"/>
    <x v="1006"/>
    <s v="CLICC-ML"/>
    <x v="8"/>
    <x v="2"/>
    <x v="1"/>
    <s v="CLICC-ML-2031"/>
    <x v="0"/>
  </r>
  <r>
    <x v="43"/>
    <n v="-1"/>
    <x v="1"/>
    <x v="1"/>
    <d v="2023-03-08T00:00:00"/>
    <x v="1007"/>
    <s v="CLICC-ML"/>
    <x v="8"/>
    <x v="2"/>
    <x v="1"/>
    <s v="CLICC-ML-2086"/>
    <x v="0"/>
  </r>
  <r>
    <x v="43"/>
    <n v="-1"/>
    <x v="1"/>
    <x v="1"/>
    <d v="2023-03-08T00:00:00"/>
    <x v="1008"/>
    <s v="HP"/>
    <x v="10"/>
    <x v="2"/>
    <x v="1"/>
    <s v="W-POW-11"/>
    <x v="0"/>
  </r>
  <r>
    <x v="43"/>
    <n v="-1"/>
    <x v="1"/>
    <x v="1"/>
    <d v="2023-03-09T00:00:00"/>
    <x v="774"/>
    <s v="CLICC-ML"/>
    <x v="8"/>
    <x v="2"/>
    <x v="1"/>
    <s v="ITS MacBook 132"/>
    <x v="0"/>
  </r>
  <r>
    <x v="43"/>
    <n v="-1"/>
    <x v="1"/>
    <x v="1"/>
    <d v="2023-03-09T00:00:00"/>
    <x v="709"/>
    <s v="CLICC-ML"/>
    <x v="8"/>
    <x v="2"/>
    <x v="1"/>
    <s v="ITS MacBook 77"/>
    <x v="0"/>
  </r>
  <r>
    <x v="43"/>
    <n v="-1"/>
    <x v="1"/>
    <x v="1"/>
    <d v="2023-03-09T00:00:00"/>
    <x v="617"/>
    <s v="CLICC-ML"/>
    <x v="8"/>
    <x v="2"/>
    <x v="1"/>
    <s v="CLICC-ML-2063"/>
    <x v="0"/>
  </r>
  <r>
    <x v="43"/>
    <n v="-1"/>
    <x v="1"/>
    <x v="1"/>
    <d v="2023-03-09T00:00:00"/>
    <x v="1009"/>
    <s v="CLICC-MM"/>
    <x v="9"/>
    <x v="2"/>
    <x v="1"/>
    <s v="ITS iPad 207"/>
    <x v="0"/>
  </r>
  <r>
    <x v="43"/>
    <n v="-1"/>
    <x v="1"/>
    <x v="1"/>
    <d v="2023-03-09T00:00:00"/>
    <x v="650"/>
    <s v="CLICC-MM"/>
    <x v="9"/>
    <x v="2"/>
    <x v="1"/>
    <s v="ITS iPad 27"/>
    <x v="0"/>
  </r>
  <r>
    <x v="43"/>
    <n v="-1"/>
    <x v="1"/>
    <x v="1"/>
    <d v="2023-03-09T00:00:00"/>
    <x v="65"/>
    <s v="CLICC-MM"/>
    <x v="9"/>
    <x v="2"/>
    <x v="1"/>
    <m/>
    <x v="0"/>
  </r>
  <r>
    <x v="43"/>
    <n v="-1"/>
    <x v="1"/>
    <x v="1"/>
    <d v="2023-03-09T00:00:00"/>
    <x v="1010"/>
    <s v="HP"/>
    <x v="10"/>
    <x v="2"/>
    <x v="1"/>
    <s v="WL-RC2-16"/>
    <x v="0"/>
  </r>
  <r>
    <x v="43"/>
    <n v="-1"/>
    <x v="10"/>
    <x v="1"/>
    <d v="2023-03-09T00:00:00"/>
    <x v="1011"/>
    <s v="CLICC-MM"/>
    <x v="9"/>
    <x v="2"/>
    <x v="1"/>
    <s v="ITS iPad 286"/>
    <x v="0"/>
  </r>
  <r>
    <x v="43"/>
    <n v="-1"/>
    <x v="2"/>
    <x v="1"/>
    <d v="2023-02-23T00:00:00"/>
    <x v="248"/>
    <s v="OMNI"/>
    <x v="5"/>
    <x v="1"/>
    <x v="3"/>
    <s v="OMN-MUS-05"/>
    <x v="0"/>
  </r>
  <r>
    <x v="43"/>
    <n v="-1"/>
    <x v="4"/>
    <x v="3"/>
    <d v="2023-02-23T00:00:00"/>
    <x v="223"/>
    <s v="HDST"/>
    <x v="0"/>
    <x v="0"/>
    <x v="1"/>
    <m/>
    <x v="0"/>
  </r>
  <r>
    <x v="43"/>
    <n v="-1"/>
    <x v="5"/>
    <x v="2"/>
    <d v="2023-02-23T00:00:00"/>
    <x v="796"/>
    <s v="ANKER"/>
    <x v="19"/>
    <x v="1"/>
    <x v="1"/>
    <m/>
    <x v="0"/>
  </r>
  <r>
    <x v="43"/>
    <n v="-1"/>
    <x v="5"/>
    <x v="2"/>
    <d v="2023-02-23T00:00:00"/>
    <x v="751"/>
    <s v="CALC"/>
    <x v="11"/>
    <x v="0"/>
    <x v="1"/>
    <m/>
    <x v="0"/>
  </r>
  <r>
    <x v="43"/>
    <n v="-1"/>
    <x v="5"/>
    <x v="2"/>
    <d v="2023-02-23T00:00:00"/>
    <x v="546"/>
    <s v="HDMIC"/>
    <x v="13"/>
    <x v="4"/>
    <x v="1"/>
    <s v="HDMC-YRL-10"/>
    <x v="0"/>
  </r>
  <r>
    <x v="43"/>
    <n v="-1"/>
    <x v="5"/>
    <x v="2"/>
    <d v="2023-02-23T00:00:00"/>
    <x v="755"/>
    <s v="HDMIC"/>
    <x v="13"/>
    <x v="4"/>
    <x v="1"/>
    <s v="HDMC-YRL-12"/>
    <x v="0"/>
  </r>
  <r>
    <x v="43"/>
    <n v="-1"/>
    <x v="5"/>
    <x v="2"/>
    <d v="2023-02-23T00:00:00"/>
    <x v="638"/>
    <s v="HDMIC"/>
    <x v="13"/>
    <x v="4"/>
    <x v="1"/>
    <s v="HDMC-POW-04"/>
    <x v="0"/>
  </r>
  <r>
    <x v="43"/>
    <n v="-1"/>
    <x v="5"/>
    <x v="2"/>
    <d v="2023-02-23T00:00:00"/>
    <x v="729"/>
    <s v="HDST"/>
    <x v="0"/>
    <x v="0"/>
    <x v="1"/>
    <s v="HDS-YRL-02"/>
    <x v="0"/>
  </r>
  <r>
    <x v="43"/>
    <n v="-1"/>
    <x v="5"/>
    <x v="2"/>
    <d v="2023-02-23T00:00:00"/>
    <x v="426"/>
    <s v="HDST"/>
    <x v="0"/>
    <x v="0"/>
    <x v="1"/>
    <s v="HDS-YRL-05"/>
    <x v="0"/>
  </r>
  <r>
    <x v="43"/>
    <n v="-1"/>
    <x v="5"/>
    <x v="2"/>
    <d v="2023-02-23T00:00:00"/>
    <x v="224"/>
    <s v="HPUSBC"/>
    <x v="14"/>
    <x v="1"/>
    <x v="2"/>
    <s v="HPUS-BOE-05"/>
    <x v="0"/>
  </r>
  <r>
    <x v="43"/>
    <n v="-1"/>
    <x v="5"/>
    <x v="2"/>
    <d v="2023-02-23T00:00:00"/>
    <x v="360"/>
    <s v="HPUSBC"/>
    <x v="14"/>
    <x v="1"/>
    <x v="2"/>
    <m/>
    <x v="0"/>
  </r>
  <r>
    <x v="43"/>
    <n v="-1"/>
    <x v="5"/>
    <x v="2"/>
    <d v="2023-02-23T00:00:00"/>
    <x v="106"/>
    <s v="IPHONE"/>
    <x v="1"/>
    <x v="1"/>
    <x v="2"/>
    <s v="IPH-BOE-05"/>
    <x v="0"/>
  </r>
  <r>
    <x v="43"/>
    <n v="-1"/>
    <x v="5"/>
    <x v="2"/>
    <d v="2023-02-23T00:00:00"/>
    <x v="700"/>
    <s v="IPHONE"/>
    <x v="1"/>
    <x v="1"/>
    <x v="1"/>
    <s v="IPH-YRL-09"/>
    <x v="0"/>
  </r>
  <r>
    <x v="43"/>
    <n v="-1"/>
    <x v="5"/>
    <x v="2"/>
    <d v="2023-02-23T00:00:00"/>
    <x v="35"/>
    <s v="IPHONE"/>
    <x v="1"/>
    <x v="1"/>
    <x v="1"/>
    <s v="IPH-YRL-10"/>
    <x v="0"/>
  </r>
  <r>
    <x v="43"/>
    <n v="-1"/>
    <x v="5"/>
    <x v="2"/>
    <d v="2023-02-23T00:00:00"/>
    <x v="732"/>
    <s v="IPHONE"/>
    <x v="1"/>
    <x v="1"/>
    <x v="1"/>
    <s v="IPH-YRL-11"/>
    <x v="0"/>
  </r>
  <r>
    <x v="43"/>
    <n v="-1"/>
    <x v="5"/>
    <x v="2"/>
    <d v="2023-02-23T00:00:00"/>
    <x v="442"/>
    <s v="IPHONE"/>
    <x v="1"/>
    <x v="1"/>
    <x v="1"/>
    <s v="IPH-YRL-13"/>
    <x v="0"/>
  </r>
  <r>
    <x v="43"/>
    <n v="-1"/>
    <x v="5"/>
    <x v="2"/>
    <d v="2023-02-23T00:00:00"/>
    <x v="806"/>
    <s v="IPHONE"/>
    <x v="1"/>
    <x v="1"/>
    <x v="1"/>
    <m/>
    <x v="0"/>
  </r>
  <r>
    <x v="43"/>
    <n v="-1"/>
    <x v="5"/>
    <x v="2"/>
    <d v="2023-02-23T00:00:00"/>
    <x v="36"/>
    <s v="IPHONE"/>
    <x v="1"/>
    <x v="1"/>
    <x v="1"/>
    <s v="IPH-POW-04"/>
    <x v="0"/>
  </r>
  <r>
    <x v="43"/>
    <n v="-1"/>
    <x v="5"/>
    <x v="2"/>
    <d v="2023-02-23T00:00:00"/>
    <x v="239"/>
    <s v="IPHONE"/>
    <x v="1"/>
    <x v="1"/>
    <x v="1"/>
    <s v="IPH-POW-08"/>
    <x v="0"/>
  </r>
  <r>
    <x v="43"/>
    <n v="-1"/>
    <x v="5"/>
    <x v="2"/>
    <d v="2023-02-23T00:00:00"/>
    <x v="6"/>
    <s v="IPHONE"/>
    <x v="1"/>
    <x v="1"/>
    <x v="1"/>
    <s v="IPH-POW-10"/>
    <x v="0"/>
  </r>
  <r>
    <x v="43"/>
    <n v="-1"/>
    <x v="5"/>
    <x v="2"/>
    <d v="2023-02-23T00:00:00"/>
    <x v="241"/>
    <s v="MACCHRG"/>
    <x v="3"/>
    <x v="1"/>
    <x v="1"/>
    <s v="MAGT-POW-07"/>
    <x v="0"/>
  </r>
  <r>
    <x v="43"/>
    <n v="-1"/>
    <x v="5"/>
    <x v="2"/>
    <d v="2023-02-23T00:00:00"/>
    <x v="883"/>
    <s v="MACUSBC"/>
    <x v="4"/>
    <x v="1"/>
    <x v="1"/>
    <s v="USBC-YRL-03"/>
    <x v="0"/>
  </r>
  <r>
    <x v="43"/>
    <n v="-1"/>
    <x v="5"/>
    <x v="2"/>
    <d v="2023-02-23T00:00:00"/>
    <x v="876"/>
    <s v="MACUSBC"/>
    <x v="4"/>
    <x v="1"/>
    <x v="1"/>
    <s v="USBC-YRL-04"/>
    <x v="0"/>
  </r>
  <r>
    <x v="43"/>
    <n v="-1"/>
    <x v="5"/>
    <x v="2"/>
    <d v="2023-02-23T00:00:00"/>
    <x v="885"/>
    <s v="MACUSBC"/>
    <x v="4"/>
    <x v="1"/>
    <x v="1"/>
    <s v="USBC-POW-03"/>
    <x v="0"/>
  </r>
  <r>
    <x v="43"/>
    <n v="-1"/>
    <x v="5"/>
    <x v="2"/>
    <d v="2023-02-23T00:00:00"/>
    <x v="886"/>
    <s v="MACUSBC"/>
    <x v="4"/>
    <x v="1"/>
    <x v="1"/>
    <s v="USBC-POW-06"/>
    <x v="0"/>
  </r>
  <r>
    <x v="43"/>
    <n v="-1"/>
    <x v="5"/>
    <x v="2"/>
    <d v="2023-02-23T00:00:00"/>
    <x v="906"/>
    <s v="MACUSBC"/>
    <x v="4"/>
    <x v="1"/>
    <x v="1"/>
    <s v="USBC-POW-08"/>
    <x v="0"/>
  </r>
  <r>
    <x v="43"/>
    <n v="-1"/>
    <x v="5"/>
    <x v="2"/>
    <d v="2023-02-23T00:00:00"/>
    <x v="1012"/>
    <s v="MACUSBC"/>
    <x v="4"/>
    <x v="1"/>
    <x v="1"/>
    <m/>
    <x v="0"/>
  </r>
  <r>
    <x v="43"/>
    <n v="-1"/>
    <x v="5"/>
    <x v="2"/>
    <d v="2023-02-23T00:00:00"/>
    <x v="639"/>
    <s v="OMNI"/>
    <x v="5"/>
    <x v="1"/>
    <x v="2"/>
    <s v="OMN-BOE-07"/>
    <x v="0"/>
  </r>
  <r>
    <x v="43"/>
    <n v="-1"/>
    <x v="5"/>
    <x v="2"/>
    <d v="2023-02-23T00:00:00"/>
    <x v="667"/>
    <s v="OMNI"/>
    <x v="5"/>
    <x v="1"/>
    <x v="2"/>
    <s v="OMN-BOE-08"/>
    <x v="0"/>
  </r>
  <r>
    <x v="43"/>
    <n v="-1"/>
    <x v="5"/>
    <x v="2"/>
    <d v="2023-02-23T00:00:00"/>
    <x v="1013"/>
    <s v="OMNI"/>
    <x v="5"/>
    <x v="1"/>
    <x v="1"/>
    <s v="OMN-YRL-10"/>
    <x v="0"/>
  </r>
  <r>
    <x v="43"/>
    <n v="-1"/>
    <x v="5"/>
    <x v="2"/>
    <d v="2023-02-23T00:00:00"/>
    <x v="376"/>
    <s v="OMNI"/>
    <x v="5"/>
    <x v="1"/>
    <x v="1"/>
    <m/>
    <x v="0"/>
  </r>
  <r>
    <x v="43"/>
    <n v="-1"/>
    <x v="5"/>
    <x v="2"/>
    <d v="2023-02-23T00:00:00"/>
    <x v="1014"/>
    <s v="SUP"/>
    <x v="20"/>
    <x v="0"/>
    <x v="2"/>
    <s v="BOE-SUP-01"/>
    <x v="0"/>
  </r>
  <r>
    <x v="43"/>
    <n v="-1"/>
    <x v="5"/>
    <x v="2"/>
    <d v="2023-02-23T00:00:00"/>
    <x v="1015"/>
    <s v="UHDMI"/>
    <x v="15"/>
    <x v="4"/>
    <x v="2"/>
    <s v="UHDM-BOE-01"/>
    <x v="0"/>
  </r>
  <r>
    <x v="43"/>
    <n v="-1"/>
    <x v="5"/>
    <x v="2"/>
    <d v="2023-02-23T00:00:00"/>
    <x v="640"/>
    <s v="UHDMI"/>
    <x v="15"/>
    <x v="4"/>
    <x v="1"/>
    <m/>
    <x v="0"/>
  </r>
  <r>
    <x v="43"/>
    <n v="-1"/>
    <x v="5"/>
    <x v="2"/>
    <d v="2023-02-23T00:00:00"/>
    <x v="1016"/>
    <s v="UHDMI"/>
    <x v="15"/>
    <x v="4"/>
    <x v="1"/>
    <m/>
    <x v="0"/>
  </r>
  <r>
    <x v="43"/>
    <n v="-1"/>
    <x v="5"/>
    <x v="2"/>
    <d v="2023-02-23T00:00:00"/>
    <x v="625"/>
    <s v="UVGA"/>
    <x v="18"/>
    <x v="4"/>
    <x v="1"/>
    <m/>
    <x v="0"/>
  </r>
  <r>
    <x v="43"/>
    <n v="-1"/>
    <x v="5"/>
    <x v="2"/>
    <d v="2023-02-23T00:00:00"/>
    <x v="783"/>
    <s v="WALLADPT"/>
    <x v="6"/>
    <x v="1"/>
    <x v="2"/>
    <s v="ADP-BOE-02"/>
    <x v="0"/>
  </r>
  <r>
    <x v="43"/>
    <n v="-1"/>
    <x v="5"/>
    <x v="2"/>
    <d v="2023-02-23T00:00:00"/>
    <x v="626"/>
    <s v="WALLADPT"/>
    <x v="6"/>
    <x v="1"/>
    <x v="2"/>
    <s v="ADP-BOE-05"/>
    <x v="0"/>
  </r>
  <r>
    <x v="43"/>
    <n v="-1"/>
    <x v="5"/>
    <x v="2"/>
    <d v="2023-02-23T00:00:00"/>
    <x v="14"/>
    <s v="WALLADPT"/>
    <x v="6"/>
    <x v="1"/>
    <x v="1"/>
    <s v="ADP-POW-01"/>
    <x v="0"/>
  </r>
  <r>
    <x v="43"/>
    <n v="-1"/>
    <x v="5"/>
    <x v="2"/>
    <d v="2023-02-23T00:00:00"/>
    <x v="672"/>
    <s v="WALLADPT"/>
    <x v="6"/>
    <x v="1"/>
    <x v="1"/>
    <m/>
    <x v="0"/>
  </r>
  <r>
    <x v="43"/>
    <n v="-1"/>
    <x v="5"/>
    <x v="2"/>
    <d v="2023-02-23T00:00:00"/>
    <x v="251"/>
    <s v="WALLADPT"/>
    <x v="6"/>
    <x v="1"/>
    <x v="1"/>
    <m/>
    <x v="0"/>
  </r>
  <r>
    <x v="43"/>
    <n v="-1"/>
    <x v="5"/>
    <x v="2"/>
    <d v="2023-02-23T00:00:00"/>
    <x v="16"/>
    <s v="WALLADPT"/>
    <x v="6"/>
    <x v="1"/>
    <x v="1"/>
    <m/>
    <x v="0"/>
  </r>
  <r>
    <x v="43"/>
    <n v="-1"/>
    <x v="5"/>
    <x v="2"/>
    <d v="2023-02-23T00:00:00"/>
    <x v="764"/>
    <s v="WALLADPT"/>
    <x v="6"/>
    <x v="1"/>
    <x v="1"/>
    <m/>
    <x v="0"/>
  </r>
  <r>
    <x v="43"/>
    <n v="-1"/>
    <x v="5"/>
    <x v="2"/>
    <d v="2023-02-23T00:00:00"/>
    <x v="293"/>
    <s v="WALLADPT"/>
    <x v="6"/>
    <x v="1"/>
    <x v="1"/>
    <m/>
    <x v="0"/>
  </r>
  <r>
    <x v="43"/>
    <n v="-1"/>
    <x v="5"/>
    <x v="2"/>
    <d v="2023-02-23T00:00:00"/>
    <x v="41"/>
    <s v="WALLADPT"/>
    <x v="6"/>
    <x v="1"/>
    <x v="1"/>
    <m/>
    <x v="0"/>
  </r>
  <r>
    <x v="43"/>
    <n v="-1"/>
    <x v="5"/>
    <x v="2"/>
    <d v="2023-02-23T00:00:00"/>
    <x v="43"/>
    <s v="WALLADPT"/>
    <x v="6"/>
    <x v="1"/>
    <x v="1"/>
    <m/>
    <x v="0"/>
  </r>
  <r>
    <x v="43"/>
    <n v="-1"/>
    <x v="5"/>
    <x v="2"/>
    <d v="2023-02-23T00:00:00"/>
    <x v="889"/>
    <s v="WALLADPT"/>
    <x v="6"/>
    <x v="1"/>
    <x v="1"/>
    <m/>
    <x v="0"/>
  </r>
  <r>
    <x v="43"/>
    <n v="-1"/>
    <x v="5"/>
    <x v="2"/>
    <d v="2023-02-24T00:00:00"/>
    <x v="374"/>
    <s v="IPHONE"/>
    <x v="1"/>
    <x v="1"/>
    <x v="4"/>
    <s v="IPH-LOC-04"/>
    <x v="0"/>
  </r>
  <r>
    <x v="43"/>
    <n v="-1"/>
    <x v="5"/>
    <x v="2"/>
    <d v="2023-03-02T00:00:00"/>
    <x v="70"/>
    <s v="CBK"/>
    <x v="7"/>
    <x v="2"/>
    <x v="1"/>
    <s v="CYRL-22"/>
    <x v="0"/>
  </r>
  <r>
    <x v="43"/>
    <n v="-1"/>
    <x v="5"/>
    <x v="2"/>
    <d v="2023-03-02T00:00:00"/>
    <x v="579"/>
    <s v="CBK"/>
    <x v="7"/>
    <x v="2"/>
    <x v="4"/>
    <s v="CL-BOE-02"/>
    <x v="0"/>
  </r>
  <r>
    <x v="43"/>
    <n v="-1"/>
    <x v="5"/>
    <x v="2"/>
    <d v="2023-03-02T00:00:00"/>
    <x v="966"/>
    <s v="CBK"/>
    <x v="7"/>
    <x v="2"/>
    <x v="2"/>
    <s v="CBK-BOE-12"/>
    <x v="0"/>
  </r>
  <r>
    <x v="43"/>
    <n v="-1"/>
    <x v="5"/>
    <x v="2"/>
    <d v="2023-03-02T00:00:00"/>
    <x v="799"/>
    <s v="CBK"/>
    <x v="7"/>
    <x v="2"/>
    <x v="5"/>
    <s v="CBK-GEO-01"/>
    <x v="0"/>
  </r>
  <r>
    <x v="43"/>
    <n v="-1"/>
    <x v="5"/>
    <x v="2"/>
    <d v="2023-03-02T00:00:00"/>
    <x v="72"/>
    <s v="CBK"/>
    <x v="7"/>
    <x v="2"/>
    <x v="4"/>
    <s v="CBK-CLICC-13"/>
    <x v="0"/>
  </r>
  <r>
    <x v="43"/>
    <n v="-1"/>
    <x v="5"/>
    <x v="2"/>
    <d v="2023-03-02T00:00:00"/>
    <x v="580"/>
    <s v="CBK"/>
    <x v="7"/>
    <x v="2"/>
    <x v="4"/>
    <s v="CBK-CLICC-54"/>
    <x v="0"/>
  </r>
  <r>
    <x v="43"/>
    <n v="-1"/>
    <x v="5"/>
    <x v="2"/>
    <d v="2023-03-02T00:00:00"/>
    <x v="146"/>
    <s v="CBK"/>
    <x v="7"/>
    <x v="2"/>
    <x v="4"/>
    <s v="CBK-CLICC-121"/>
    <x v="0"/>
  </r>
  <r>
    <x v="43"/>
    <n v="-1"/>
    <x v="5"/>
    <x v="2"/>
    <d v="2023-03-02T00:00:00"/>
    <x v="254"/>
    <s v="CBK"/>
    <x v="7"/>
    <x v="2"/>
    <x v="4"/>
    <s v="CBK-CLICC-124"/>
    <x v="0"/>
  </r>
  <r>
    <x v="43"/>
    <n v="-1"/>
    <x v="5"/>
    <x v="2"/>
    <d v="2023-03-02T00:00:00"/>
    <x v="116"/>
    <s v="CBK"/>
    <x v="7"/>
    <x v="2"/>
    <x v="4"/>
    <s v="CBK-CLICC-136"/>
    <x v="0"/>
  </r>
  <r>
    <x v="43"/>
    <n v="-1"/>
    <x v="5"/>
    <x v="2"/>
    <d v="2023-03-02T00:00:00"/>
    <x v="802"/>
    <s v="CLICC-ML"/>
    <x v="8"/>
    <x v="2"/>
    <x v="1"/>
    <s v="ITS MacBook 171"/>
    <x v="0"/>
  </r>
  <r>
    <x v="43"/>
    <n v="-1"/>
    <x v="5"/>
    <x v="2"/>
    <d v="2023-03-02T00:00:00"/>
    <x v="329"/>
    <s v="CLICC-ML"/>
    <x v="8"/>
    <x v="2"/>
    <x v="1"/>
    <s v="ITS MacBook 82"/>
    <x v="0"/>
  </r>
  <r>
    <x v="43"/>
    <n v="-1"/>
    <x v="5"/>
    <x v="2"/>
    <d v="2023-03-02T00:00:00"/>
    <x v="163"/>
    <s v="CLICC-ML"/>
    <x v="8"/>
    <x v="2"/>
    <x v="1"/>
    <s v="ITS MacBook 22"/>
    <x v="0"/>
  </r>
  <r>
    <x v="43"/>
    <n v="-1"/>
    <x v="5"/>
    <x v="2"/>
    <d v="2023-03-02T00:00:00"/>
    <x v="555"/>
    <s v="CLICC-ML"/>
    <x v="8"/>
    <x v="2"/>
    <x v="1"/>
    <s v="CLICC-ML-2015"/>
    <x v="0"/>
  </r>
  <r>
    <x v="43"/>
    <n v="-1"/>
    <x v="5"/>
    <x v="2"/>
    <d v="2023-03-02T00:00:00"/>
    <x v="688"/>
    <s v="CLICC-ML"/>
    <x v="8"/>
    <x v="2"/>
    <x v="1"/>
    <s v="CLICC-ML-2089"/>
    <x v="0"/>
  </r>
  <r>
    <x v="43"/>
    <n v="-1"/>
    <x v="5"/>
    <x v="2"/>
    <d v="2023-03-02T00:00:00"/>
    <x v="1017"/>
    <s v="CLICC-MM"/>
    <x v="9"/>
    <x v="2"/>
    <x v="1"/>
    <s v="ITS iPad 144"/>
    <x v="0"/>
  </r>
  <r>
    <x v="43"/>
    <n v="-1"/>
    <x v="5"/>
    <x v="2"/>
    <d v="2023-03-02T00:00:00"/>
    <x v="598"/>
    <s v="CLICC-MM"/>
    <x v="9"/>
    <x v="2"/>
    <x v="1"/>
    <m/>
    <x v="0"/>
  </r>
  <r>
    <x v="43"/>
    <n v="-1"/>
    <x v="5"/>
    <x v="2"/>
    <d v="2023-03-02T00:00:00"/>
    <x v="459"/>
    <s v="HP"/>
    <x v="10"/>
    <x v="2"/>
    <x v="1"/>
    <s v="WL-BCR-06"/>
    <x v="0"/>
  </r>
  <r>
    <x v="43"/>
    <n v="-1"/>
    <x v="5"/>
    <x v="2"/>
    <d v="2023-03-02T00:00:00"/>
    <x v="299"/>
    <s v="HP"/>
    <x v="10"/>
    <x v="2"/>
    <x v="1"/>
    <s v="WL-PC2-25"/>
    <x v="0"/>
  </r>
  <r>
    <x v="43"/>
    <n v="-1"/>
    <x v="5"/>
    <x v="2"/>
    <d v="2023-03-02T00:00:00"/>
    <x v="472"/>
    <s v="HP"/>
    <x v="10"/>
    <x v="2"/>
    <x v="1"/>
    <s v="WL-LTL-05"/>
    <x v="0"/>
  </r>
  <r>
    <x v="43"/>
    <n v="-1"/>
    <x v="5"/>
    <x v="2"/>
    <d v="2023-03-05T00:00:00"/>
    <x v="977"/>
    <s v="CLICC-ML"/>
    <x v="8"/>
    <x v="2"/>
    <x v="1"/>
    <s v="ITS MacBook 33"/>
    <x v="0"/>
  </r>
  <r>
    <x v="43"/>
    <n v="-1"/>
    <x v="5"/>
    <x v="2"/>
    <d v="2023-03-06T00:00:00"/>
    <x v="44"/>
    <s v="CBK"/>
    <x v="7"/>
    <x v="2"/>
    <x v="4"/>
    <s v="CBK-CLICC-132"/>
    <x v="0"/>
  </r>
  <r>
    <x v="43"/>
    <n v="-1"/>
    <x v="5"/>
    <x v="2"/>
    <d v="2023-03-09T00:00:00"/>
    <x v="258"/>
    <s v="CBK"/>
    <x v="7"/>
    <x v="2"/>
    <x v="1"/>
    <s v="CBK-CLICC-163"/>
    <x v="0"/>
  </r>
  <r>
    <x v="43"/>
    <n v="-1"/>
    <x v="5"/>
    <x v="2"/>
    <d v="2023-03-09T00:00:00"/>
    <x v="1018"/>
    <s v="CLICC-ML"/>
    <x v="8"/>
    <x v="2"/>
    <x v="1"/>
    <s v="ITS MacBook 175"/>
    <x v="0"/>
  </r>
  <r>
    <x v="43"/>
    <n v="-1"/>
    <x v="5"/>
    <x v="2"/>
    <d v="2023-03-09T00:00:00"/>
    <x v="387"/>
    <s v="CLICC-ML"/>
    <x v="8"/>
    <x v="2"/>
    <x v="1"/>
    <s v="ITS MacBook 141"/>
    <x v="0"/>
  </r>
  <r>
    <x v="43"/>
    <n v="-1"/>
    <x v="5"/>
    <x v="2"/>
    <d v="2023-03-09T00:00:00"/>
    <x v="551"/>
    <s v="CLICC-ML"/>
    <x v="8"/>
    <x v="2"/>
    <x v="1"/>
    <s v="ITS MacBook 10"/>
    <x v="0"/>
  </r>
  <r>
    <x v="43"/>
    <n v="-1"/>
    <x v="5"/>
    <x v="2"/>
    <d v="2023-03-09T00:00:00"/>
    <x v="739"/>
    <s v="CLICC-ML"/>
    <x v="8"/>
    <x v="2"/>
    <x v="1"/>
    <s v="CLICC-ML-2027"/>
    <x v="0"/>
  </r>
  <r>
    <x v="43"/>
    <n v="-1"/>
    <x v="5"/>
    <x v="2"/>
    <d v="2023-03-09T00:00:00"/>
    <x v="632"/>
    <s v="CLICC-ML"/>
    <x v="8"/>
    <x v="2"/>
    <x v="1"/>
    <s v="CLICC-ML-2052"/>
    <x v="0"/>
  </r>
  <r>
    <x v="43"/>
    <n v="-1"/>
    <x v="5"/>
    <x v="2"/>
    <d v="2023-03-09T00:00:00"/>
    <x v="564"/>
    <s v="CLICC-ML"/>
    <x v="8"/>
    <x v="2"/>
    <x v="1"/>
    <s v="CLICC-ML-2088"/>
    <x v="0"/>
  </r>
  <r>
    <x v="43"/>
    <n v="-1"/>
    <x v="5"/>
    <x v="2"/>
    <d v="2023-03-09T00:00:00"/>
    <x v="1019"/>
    <s v="FAC"/>
    <x v="9"/>
    <x v="2"/>
    <x v="1"/>
    <s v="ITS iPad 315"/>
    <x v="0"/>
  </r>
  <r>
    <x v="43"/>
    <n v="-1"/>
    <x v="5"/>
    <x v="2"/>
    <d v="2023-03-09T00:00:00"/>
    <x v="493"/>
    <s v="HP"/>
    <x v="10"/>
    <x v="2"/>
    <x v="1"/>
    <s v="WL-BIO-07"/>
    <x v="0"/>
  </r>
  <r>
    <x v="43"/>
    <n v="-1"/>
    <x v="5"/>
    <x v="2"/>
    <d v="2023-03-20T00:00:00"/>
    <x v="1017"/>
    <s v="CLICC-MM"/>
    <x v="9"/>
    <x v="2"/>
    <x v="1"/>
    <s v="ITS iPad 144"/>
    <x v="0"/>
  </r>
  <r>
    <x v="43"/>
    <n v="5569745740006530"/>
    <x v="5"/>
    <x v="2"/>
    <d v="2023-03-09T00:00:00"/>
    <x v="958"/>
    <s v="CLICC-ML"/>
    <x v="8"/>
    <x v="2"/>
    <x v="1"/>
    <s v="CLICC-ML-2087"/>
    <x v="0"/>
  </r>
  <r>
    <x v="43"/>
    <n v="9401385950006530"/>
    <x v="1"/>
    <x v="1"/>
    <d v="2023-03-02T00:00:00"/>
    <x v="1020"/>
    <s v="CLICC-MM"/>
    <x v="9"/>
    <x v="2"/>
    <x v="1"/>
    <s v="ITS iPad 318"/>
    <x v="0"/>
  </r>
  <r>
    <x v="44"/>
    <n v="-1"/>
    <x v="1"/>
    <x v="1"/>
    <d v="2023-02-24T00:00:00"/>
    <x v="850"/>
    <s v="BIOUSBCVGA"/>
    <x v="22"/>
    <x v="4"/>
    <x v="0"/>
    <s v="BIO-USBC-VGA-02"/>
    <x v="0"/>
  </r>
  <r>
    <x v="44"/>
    <n v="-1"/>
    <x v="1"/>
    <x v="1"/>
    <d v="2023-02-24T00:00:00"/>
    <x v="442"/>
    <s v="IPHONE"/>
    <x v="1"/>
    <x v="1"/>
    <x v="1"/>
    <s v="IPH-YRL-13"/>
    <x v="0"/>
  </r>
  <r>
    <x v="44"/>
    <n v="-1"/>
    <x v="1"/>
    <x v="1"/>
    <d v="2023-02-24T00:00:00"/>
    <x v="107"/>
    <s v="IPHONE"/>
    <x v="1"/>
    <x v="1"/>
    <x v="0"/>
    <s v="IPH-BIO-01"/>
    <x v="0"/>
  </r>
  <r>
    <x v="44"/>
    <n v="-1"/>
    <x v="1"/>
    <x v="1"/>
    <d v="2023-02-24T00:00:00"/>
    <x v="108"/>
    <s v="IPHONE"/>
    <x v="1"/>
    <x v="1"/>
    <x v="0"/>
    <s v="IPH-BIO-02"/>
    <x v="0"/>
  </r>
  <r>
    <x v="44"/>
    <n v="-1"/>
    <x v="1"/>
    <x v="1"/>
    <d v="2023-02-24T00:00:00"/>
    <x v="10"/>
    <s v="MACCHRG"/>
    <x v="3"/>
    <x v="1"/>
    <x v="0"/>
    <s v="MAGT-BIO-02"/>
    <x v="0"/>
  </r>
  <r>
    <x v="44"/>
    <n v="-1"/>
    <x v="1"/>
    <x v="1"/>
    <d v="2023-02-24T00:00:00"/>
    <x v="921"/>
    <s v="MACUSBC"/>
    <x v="4"/>
    <x v="1"/>
    <x v="1"/>
    <s v="USBC-YRL-02"/>
    <x v="0"/>
  </r>
  <r>
    <x v="44"/>
    <n v="-1"/>
    <x v="1"/>
    <x v="1"/>
    <d v="2023-02-24T00:00:00"/>
    <x v="906"/>
    <s v="MACUSBC"/>
    <x v="4"/>
    <x v="1"/>
    <x v="1"/>
    <s v="USBC-POW-08"/>
    <x v="0"/>
  </r>
  <r>
    <x v="44"/>
    <n v="-1"/>
    <x v="1"/>
    <x v="1"/>
    <d v="2023-02-24T00:00:00"/>
    <x v="672"/>
    <s v="WALLADPT"/>
    <x v="6"/>
    <x v="1"/>
    <x v="1"/>
    <m/>
    <x v="0"/>
  </r>
  <r>
    <x v="44"/>
    <n v="-1"/>
    <x v="1"/>
    <x v="1"/>
    <d v="2023-02-27T00:00:00"/>
    <x v="811"/>
    <s v="CALC"/>
    <x v="11"/>
    <x v="0"/>
    <x v="0"/>
    <m/>
    <x v="0"/>
  </r>
  <r>
    <x v="44"/>
    <n v="-1"/>
    <x v="1"/>
    <x v="1"/>
    <d v="2023-03-03T00:00:00"/>
    <x v="70"/>
    <s v="CBK"/>
    <x v="7"/>
    <x v="2"/>
    <x v="1"/>
    <s v="CYRL-22"/>
    <x v="0"/>
  </r>
  <r>
    <x v="44"/>
    <n v="-1"/>
    <x v="1"/>
    <x v="1"/>
    <d v="2023-03-03T00:00:00"/>
    <x v="506"/>
    <s v="CBK"/>
    <x v="7"/>
    <x v="2"/>
    <x v="1"/>
    <s v="CBK-CLICC-164"/>
    <x v="0"/>
  </r>
  <r>
    <x v="44"/>
    <n v="-1"/>
    <x v="1"/>
    <x v="1"/>
    <d v="2023-03-03T00:00:00"/>
    <x v="1021"/>
    <s v="CBK"/>
    <x v="7"/>
    <x v="2"/>
    <x v="4"/>
    <s v="CBK-CLICC-170"/>
    <x v="0"/>
  </r>
  <r>
    <x v="44"/>
    <n v="-1"/>
    <x v="1"/>
    <x v="1"/>
    <d v="2023-03-03T00:00:00"/>
    <x v="1022"/>
    <s v="CLICC-MM"/>
    <x v="9"/>
    <x v="2"/>
    <x v="1"/>
    <s v="ITS iPad 48"/>
    <x v="0"/>
  </r>
  <r>
    <x v="44"/>
    <n v="-1"/>
    <x v="1"/>
    <x v="1"/>
    <d v="2023-03-09T00:00:00"/>
    <x v="998"/>
    <s v="CLICC-ML"/>
    <x v="8"/>
    <x v="2"/>
    <x v="1"/>
    <s v="CLICC-ML-2010"/>
    <x v="0"/>
  </r>
  <r>
    <x v="44"/>
    <n v="-1"/>
    <x v="1"/>
    <x v="1"/>
    <d v="2023-03-09T00:00:00"/>
    <x v="1023"/>
    <s v="HP"/>
    <x v="10"/>
    <x v="2"/>
    <x v="1"/>
    <s v="WL-PC2-28"/>
    <x v="0"/>
  </r>
  <r>
    <x v="44"/>
    <n v="-1"/>
    <x v="10"/>
    <x v="1"/>
    <d v="2023-02-24T00:00:00"/>
    <x v="134"/>
    <s v="IPHONE"/>
    <x v="1"/>
    <x v="1"/>
    <x v="1"/>
    <m/>
    <x v="0"/>
  </r>
  <r>
    <x v="44"/>
    <n v="-1"/>
    <x v="2"/>
    <x v="1"/>
    <d v="2023-02-24T00:00:00"/>
    <x v="437"/>
    <s v="OMNI"/>
    <x v="5"/>
    <x v="1"/>
    <x v="3"/>
    <s v="OMN-MUS-04"/>
    <x v="0"/>
  </r>
  <r>
    <x v="44"/>
    <n v="-1"/>
    <x v="4"/>
    <x v="3"/>
    <d v="2023-02-24T00:00:00"/>
    <x v="1014"/>
    <s v="SUP"/>
    <x v="20"/>
    <x v="0"/>
    <x v="2"/>
    <s v="BOE-SUP-01"/>
    <x v="0"/>
  </r>
  <r>
    <x v="44"/>
    <n v="-1"/>
    <x v="4"/>
    <x v="3"/>
    <d v="2023-03-03T00:00:00"/>
    <x v="311"/>
    <s v="CBK"/>
    <x v="7"/>
    <x v="2"/>
    <x v="2"/>
    <s v="CBK-BOE-06"/>
    <x v="0"/>
  </r>
  <r>
    <x v="44"/>
    <n v="-1"/>
    <x v="4"/>
    <x v="3"/>
    <d v="2023-03-03T00:00:00"/>
    <x v="25"/>
    <s v="CBK"/>
    <x v="7"/>
    <x v="2"/>
    <x v="1"/>
    <s v="CBK-CLICC-158"/>
    <x v="0"/>
  </r>
  <r>
    <x v="44"/>
    <n v="-1"/>
    <x v="5"/>
    <x v="2"/>
    <d v="2023-02-24T00:00:00"/>
    <x v="973"/>
    <s v="HDST"/>
    <x v="0"/>
    <x v="0"/>
    <x v="2"/>
    <s v="HDS-BOE-04"/>
    <x v="0"/>
  </r>
  <r>
    <x v="44"/>
    <n v="-1"/>
    <x v="5"/>
    <x v="2"/>
    <d v="2023-02-24T00:00:00"/>
    <x v="425"/>
    <s v="HDST"/>
    <x v="0"/>
    <x v="0"/>
    <x v="1"/>
    <s v="HDS-YRL-04"/>
    <x v="0"/>
  </r>
  <r>
    <x v="44"/>
    <n v="-1"/>
    <x v="5"/>
    <x v="2"/>
    <d v="2023-02-24T00:00:00"/>
    <x v="426"/>
    <s v="HDST"/>
    <x v="0"/>
    <x v="0"/>
    <x v="1"/>
    <s v="HDS-YRL-05"/>
    <x v="0"/>
  </r>
  <r>
    <x v="44"/>
    <n v="-1"/>
    <x v="5"/>
    <x v="2"/>
    <d v="2023-02-24T00:00:00"/>
    <x v="988"/>
    <s v="HDST"/>
    <x v="0"/>
    <x v="0"/>
    <x v="1"/>
    <s v="HDS-POW-01"/>
    <x v="0"/>
  </r>
  <r>
    <x v="44"/>
    <n v="-1"/>
    <x v="5"/>
    <x v="2"/>
    <d v="2023-02-24T00:00:00"/>
    <x v="918"/>
    <s v="HDST"/>
    <x v="0"/>
    <x v="0"/>
    <x v="1"/>
    <s v="HDS-POW-05"/>
    <x v="0"/>
  </r>
  <r>
    <x v="44"/>
    <n v="-1"/>
    <x v="5"/>
    <x v="2"/>
    <d v="2023-02-24T00:00:00"/>
    <x v="1024"/>
    <s v="HPUSBC"/>
    <x v="14"/>
    <x v="1"/>
    <x v="2"/>
    <m/>
    <x v="0"/>
  </r>
  <r>
    <x v="44"/>
    <n v="-1"/>
    <x v="5"/>
    <x v="2"/>
    <d v="2023-02-24T00:00:00"/>
    <x v="360"/>
    <s v="HPUSBC"/>
    <x v="14"/>
    <x v="1"/>
    <x v="2"/>
    <m/>
    <x v="0"/>
  </r>
  <r>
    <x v="44"/>
    <n v="-1"/>
    <x v="5"/>
    <x v="2"/>
    <d v="2023-02-24T00:00:00"/>
    <x v="440"/>
    <s v="IPHONE"/>
    <x v="1"/>
    <x v="1"/>
    <x v="3"/>
    <s v="IPH-MUS-04"/>
    <x v="0"/>
  </r>
  <r>
    <x v="44"/>
    <n v="-1"/>
    <x v="5"/>
    <x v="2"/>
    <d v="2023-02-24T00:00:00"/>
    <x v="700"/>
    <s v="IPHONE"/>
    <x v="1"/>
    <x v="1"/>
    <x v="1"/>
    <s v="IPH-YRL-09"/>
    <x v="0"/>
  </r>
  <r>
    <x v="44"/>
    <n v="-1"/>
    <x v="5"/>
    <x v="2"/>
    <d v="2023-02-24T00:00:00"/>
    <x v="35"/>
    <s v="IPHONE"/>
    <x v="1"/>
    <x v="1"/>
    <x v="1"/>
    <s v="IPH-YRL-10"/>
    <x v="0"/>
  </r>
  <r>
    <x v="44"/>
    <n v="-1"/>
    <x v="5"/>
    <x v="2"/>
    <d v="2023-02-24T00:00:00"/>
    <x v="1025"/>
    <s v="IPHONE"/>
    <x v="1"/>
    <x v="1"/>
    <x v="1"/>
    <s v="IPH-YRL-12"/>
    <x v="0"/>
  </r>
  <r>
    <x v="44"/>
    <n v="-1"/>
    <x v="5"/>
    <x v="2"/>
    <d v="2023-02-24T00:00:00"/>
    <x v="6"/>
    <s v="IPHONE"/>
    <x v="1"/>
    <x v="1"/>
    <x v="1"/>
    <s v="IPH-POW-10"/>
    <x v="0"/>
  </r>
  <r>
    <x v="44"/>
    <n v="-1"/>
    <x v="5"/>
    <x v="2"/>
    <d v="2023-02-24T00:00:00"/>
    <x v="610"/>
    <s v="MACCHRG"/>
    <x v="3"/>
    <x v="1"/>
    <x v="1"/>
    <s v="MAGT-POW-01"/>
    <x v="0"/>
  </r>
  <r>
    <x v="44"/>
    <n v="-1"/>
    <x v="5"/>
    <x v="2"/>
    <d v="2023-02-24T00:00:00"/>
    <x v="241"/>
    <s v="MACCHRG"/>
    <x v="3"/>
    <x v="1"/>
    <x v="1"/>
    <s v="MAGT-POW-07"/>
    <x v="0"/>
  </r>
  <r>
    <x v="44"/>
    <n v="-1"/>
    <x v="5"/>
    <x v="2"/>
    <d v="2023-02-24T00:00:00"/>
    <x v="242"/>
    <s v="MACCHRG"/>
    <x v="3"/>
    <x v="1"/>
    <x v="1"/>
    <s v="MAGT-POW-13"/>
    <x v="0"/>
  </r>
  <r>
    <x v="44"/>
    <n v="-1"/>
    <x v="5"/>
    <x v="2"/>
    <d v="2023-02-24T00:00:00"/>
    <x v="936"/>
    <s v="MACUSBC"/>
    <x v="4"/>
    <x v="1"/>
    <x v="1"/>
    <s v="USBC-YRL-01"/>
    <x v="0"/>
  </r>
  <r>
    <x v="44"/>
    <n v="-1"/>
    <x v="5"/>
    <x v="2"/>
    <d v="2023-02-24T00:00:00"/>
    <x v="885"/>
    <s v="MACUSBC"/>
    <x v="4"/>
    <x v="1"/>
    <x v="1"/>
    <s v="USBC-POW-03"/>
    <x v="0"/>
  </r>
  <r>
    <x v="44"/>
    <n v="-1"/>
    <x v="5"/>
    <x v="2"/>
    <d v="2023-02-24T00:00:00"/>
    <x v="888"/>
    <s v="MACUSBC"/>
    <x v="4"/>
    <x v="1"/>
    <x v="1"/>
    <s v="USBC-POW-10"/>
    <x v="0"/>
  </r>
  <r>
    <x v="44"/>
    <n v="-1"/>
    <x v="5"/>
    <x v="2"/>
    <d v="2023-02-24T00:00:00"/>
    <x v="1012"/>
    <s v="MACUSBC"/>
    <x v="4"/>
    <x v="1"/>
    <x v="1"/>
    <m/>
    <x v="0"/>
  </r>
  <r>
    <x v="44"/>
    <n v="-1"/>
    <x v="5"/>
    <x v="2"/>
    <d v="2023-02-24T00:00:00"/>
    <x v="445"/>
    <s v="OMNI"/>
    <x v="5"/>
    <x v="1"/>
    <x v="2"/>
    <s v="OMN-BOE-01"/>
    <x v="0"/>
  </r>
  <r>
    <x v="44"/>
    <n v="-1"/>
    <x v="5"/>
    <x v="2"/>
    <d v="2023-02-24T00:00:00"/>
    <x v="877"/>
    <s v="OMNI"/>
    <x v="5"/>
    <x v="1"/>
    <x v="2"/>
    <s v="OMN-BOE-04"/>
    <x v="0"/>
  </r>
  <r>
    <x v="44"/>
    <n v="-1"/>
    <x v="5"/>
    <x v="2"/>
    <d v="2023-02-24T00:00:00"/>
    <x v="976"/>
    <s v="OMNI"/>
    <x v="5"/>
    <x v="1"/>
    <x v="2"/>
    <s v="OMN-BOE-05"/>
    <x v="0"/>
  </r>
  <r>
    <x v="44"/>
    <n v="-1"/>
    <x v="5"/>
    <x v="2"/>
    <d v="2023-02-24T00:00:00"/>
    <x v="437"/>
    <s v="OMNI"/>
    <x v="5"/>
    <x v="1"/>
    <x v="3"/>
    <s v="OMN-MUS-04"/>
    <x v="0"/>
  </r>
  <r>
    <x v="44"/>
    <n v="-1"/>
    <x v="5"/>
    <x v="2"/>
    <d v="2023-02-24T00:00:00"/>
    <x v="954"/>
    <s v="OMNI"/>
    <x v="5"/>
    <x v="1"/>
    <x v="1"/>
    <s v="OMN-YRL-04"/>
    <x v="0"/>
  </r>
  <r>
    <x v="44"/>
    <n v="-1"/>
    <x v="5"/>
    <x v="2"/>
    <d v="2023-02-24T00:00:00"/>
    <x v="1016"/>
    <s v="UHDMI"/>
    <x v="15"/>
    <x v="4"/>
    <x v="1"/>
    <m/>
    <x v="0"/>
  </r>
  <r>
    <x v="44"/>
    <n v="-1"/>
    <x v="5"/>
    <x v="2"/>
    <d v="2023-02-24T00:00:00"/>
    <x v="937"/>
    <s v="WALLADPT"/>
    <x v="6"/>
    <x v="1"/>
    <x v="1"/>
    <m/>
    <x v="0"/>
  </r>
  <r>
    <x v="44"/>
    <n v="-1"/>
    <x v="5"/>
    <x v="2"/>
    <d v="2023-02-24T00:00:00"/>
    <x v="251"/>
    <s v="WALLADPT"/>
    <x v="6"/>
    <x v="1"/>
    <x v="1"/>
    <m/>
    <x v="0"/>
  </r>
  <r>
    <x v="44"/>
    <n v="-1"/>
    <x v="5"/>
    <x v="2"/>
    <d v="2023-02-24T00:00:00"/>
    <x v="764"/>
    <s v="WALLADPT"/>
    <x v="6"/>
    <x v="1"/>
    <x v="1"/>
    <m/>
    <x v="0"/>
  </r>
  <r>
    <x v="44"/>
    <n v="-1"/>
    <x v="5"/>
    <x v="2"/>
    <d v="2023-02-24T00:00:00"/>
    <x v="41"/>
    <s v="WALLADPT"/>
    <x v="6"/>
    <x v="1"/>
    <x v="1"/>
    <m/>
    <x v="0"/>
  </r>
  <r>
    <x v="44"/>
    <n v="-1"/>
    <x v="5"/>
    <x v="2"/>
    <d v="2023-03-03T00:00:00"/>
    <x v="581"/>
    <s v="CBK"/>
    <x v="7"/>
    <x v="2"/>
    <x v="0"/>
    <s v="CBK-BIO-09"/>
    <x v="0"/>
  </r>
  <r>
    <x v="44"/>
    <n v="-1"/>
    <x v="5"/>
    <x v="2"/>
    <d v="2023-03-03T00:00:00"/>
    <x v="799"/>
    <s v="CBK"/>
    <x v="7"/>
    <x v="2"/>
    <x v="5"/>
    <s v="CBK-GEO-01"/>
    <x v="0"/>
  </r>
  <r>
    <x v="44"/>
    <n v="-1"/>
    <x v="5"/>
    <x v="2"/>
    <d v="2023-03-03T00:00:00"/>
    <x v="909"/>
    <s v="CLICC-ML"/>
    <x v="8"/>
    <x v="2"/>
    <x v="1"/>
    <s v="CLICC-ML-2059"/>
    <x v="0"/>
  </r>
  <r>
    <x v="44"/>
    <n v="-1"/>
    <x v="5"/>
    <x v="2"/>
    <d v="2023-03-03T00:00:00"/>
    <x v="1026"/>
    <s v="CLICC-MM"/>
    <x v="9"/>
    <x v="2"/>
    <x v="1"/>
    <s v="ITS iPad 284"/>
    <x v="0"/>
  </r>
  <r>
    <x v="44"/>
    <n v="-1"/>
    <x v="5"/>
    <x v="2"/>
    <d v="2023-03-03T00:00:00"/>
    <x v="1027"/>
    <s v="HP"/>
    <x v="10"/>
    <x v="2"/>
    <x v="1"/>
    <s v="WL-BCR-18"/>
    <x v="0"/>
  </r>
  <r>
    <x v="44"/>
    <n v="-1"/>
    <x v="5"/>
    <x v="2"/>
    <d v="2023-03-03T00:00:00"/>
    <x v="1028"/>
    <s v="HP"/>
    <x v="10"/>
    <x v="2"/>
    <x v="1"/>
    <s v="WL-PC2-07"/>
    <x v="0"/>
  </r>
  <r>
    <x v="44"/>
    <n v="-1"/>
    <x v="5"/>
    <x v="2"/>
    <d v="2023-03-10T00:00:00"/>
    <x v="660"/>
    <s v="CLICC-ML"/>
    <x v="8"/>
    <x v="2"/>
    <x v="1"/>
    <s v="ITS MacBook 106"/>
    <x v="0"/>
  </r>
  <r>
    <x v="44"/>
    <n v="-1"/>
    <x v="5"/>
    <x v="2"/>
    <d v="2023-03-10T00:00:00"/>
    <x v="963"/>
    <s v="CLICC-ML"/>
    <x v="8"/>
    <x v="2"/>
    <x v="1"/>
    <s v="ITS MacBook 161"/>
    <x v="0"/>
  </r>
  <r>
    <x v="44"/>
    <n v="-1"/>
    <x v="5"/>
    <x v="2"/>
    <d v="2023-03-10T00:00:00"/>
    <x v="315"/>
    <s v="CLICC-ML"/>
    <x v="8"/>
    <x v="2"/>
    <x v="1"/>
    <s v="ITS MacBook 103"/>
    <x v="0"/>
  </r>
  <r>
    <x v="44"/>
    <n v="-1"/>
    <x v="5"/>
    <x v="2"/>
    <d v="2023-03-10T00:00:00"/>
    <x v="1029"/>
    <s v="HP"/>
    <x v="10"/>
    <x v="2"/>
    <x v="1"/>
    <s v="WL-SEL-15"/>
    <x v="0"/>
  </r>
  <r>
    <x v="44"/>
    <n v="-1"/>
    <x v="5"/>
    <x v="2"/>
    <d v="2023-03-10T00:00:00"/>
    <x v="389"/>
    <s v="HP"/>
    <x v="10"/>
    <x v="2"/>
    <x v="1"/>
    <s v="WL-BCR-14"/>
    <x v="0"/>
  </r>
  <r>
    <x v="44"/>
    <n v="-1"/>
    <x v="5"/>
    <x v="2"/>
    <d v="2023-03-10T00:00:00"/>
    <x v="800"/>
    <s v="HP"/>
    <x v="10"/>
    <x v="2"/>
    <x v="1"/>
    <s v="WL-PC2-06"/>
    <x v="0"/>
  </r>
  <r>
    <x v="44"/>
    <n v="-1"/>
    <x v="5"/>
    <x v="2"/>
    <d v="2023-03-24T00:00:00"/>
    <x v="457"/>
    <s v="CBK"/>
    <x v="7"/>
    <x v="2"/>
    <x v="1"/>
    <s v="CBK-CLICC-46"/>
    <x v="0"/>
  </r>
  <r>
    <x v="45"/>
    <n v="-1"/>
    <x v="1"/>
    <x v="1"/>
    <d v="2023-02-25T00:00:00"/>
    <x v="625"/>
    <s v="UVGA"/>
    <x v="18"/>
    <x v="4"/>
    <x v="1"/>
    <m/>
    <x v="0"/>
  </r>
  <r>
    <x v="45"/>
    <n v="-1"/>
    <x v="1"/>
    <x v="1"/>
    <d v="2023-03-11T00:00:00"/>
    <x v="740"/>
    <s v="CLICC-ML"/>
    <x v="8"/>
    <x v="2"/>
    <x v="1"/>
    <s v="CLICC-ML-2075"/>
    <x v="0"/>
  </r>
  <r>
    <x v="45"/>
    <n v="-1"/>
    <x v="2"/>
    <x v="1"/>
    <d v="2023-02-25T00:00:00"/>
    <x v="933"/>
    <s v="UVGA"/>
    <x v="18"/>
    <x v="4"/>
    <x v="3"/>
    <s v="UVGA-MUS-01"/>
    <x v="0"/>
  </r>
  <r>
    <x v="45"/>
    <n v="-1"/>
    <x v="5"/>
    <x v="2"/>
    <d v="2023-02-25T00:00:00"/>
    <x v="546"/>
    <s v="HDMIC"/>
    <x v="13"/>
    <x v="4"/>
    <x v="1"/>
    <s v="HDMC-YRL-10"/>
    <x v="0"/>
  </r>
  <r>
    <x v="45"/>
    <n v="-1"/>
    <x v="5"/>
    <x v="2"/>
    <d v="2023-02-25T00:00:00"/>
    <x v="882"/>
    <s v="HDMIC"/>
    <x v="13"/>
    <x v="4"/>
    <x v="1"/>
    <s v="HDMC-YRL-17"/>
    <x v="0"/>
  </r>
  <r>
    <x v="45"/>
    <n v="-1"/>
    <x v="5"/>
    <x v="2"/>
    <d v="2023-02-25T00:00:00"/>
    <x v="936"/>
    <s v="MACUSBC"/>
    <x v="4"/>
    <x v="1"/>
    <x v="1"/>
    <s v="USBC-YRL-01"/>
    <x v="0"/>
  </r>
  <r>
    <x v="45"/>
    <n v="-1"/>
    <x v="5"/>
    <x v="2"/>
    <d v="2023-02-25T00:00:00"/>
    <x v="137"/>
    <s v="UHDMI"/>
    <x v="15"/>
    <x v="4"/>
    <x v="1"/>
    <m/>
    <x v="0"/>
  </r>
  <r>
    <x v="45"/>
    <n v="-1"/>
    <x v="5"/>
    <x v="2"/>
    <d v="2023-03-04T00:00:00"/>
    <x v="1030"/>
    <s v="CLICC-MM"/>
    <x v="9"/>
    <x v="2"/>
    <x v="1"/>
    <s v="ITS iPad 155"/>
    <x v="0"/>
  </r>
  <r>
    <x v="45"/>
    <n v="-1"/>
    <x v="5"/>
    <x v="2"/>
    <d v="2023-03-04T00:00:00"/>
    <x v="393"/>
    <s v="HP"/>
    <x v="10"/>
    <x v="2"/>
    <x v="1"/>
    <s v="WL-RC2-18"/>
    <x v="0"/>
  </r>
  <r>
    <x v="45"/>
    <n v="-1"/>
    <x v="5"/>
    <x v="2"/>
    <d v="2023-03-11T00:00:00"/>
    <x v="780"/>
    <s v="CLICC-ML"/>
    <x v="8"/>
    <x v="2"/>
    <x v="1"/>
    <s v="CLICC-ML-2098"/>
    <x v="0"/>
  </r>
  <r>
    <x v="46"/>
    <n v="-1"/>
    <x v="0"/>
    <x v="0"/>
    <d v="2023-03-05T00:00:00"/>
    <x v="145"/>
    <s v="CBK"/>
    <x v="7"/>
    <x v="2"/>
    <x v="1"/>
    <s v="CBK-CLICC-108"/>
    <x v="0"/>
  </r>
  <r>
    <x v="46"/>
    <n v="-1"/>
    <x v="1"/>
    <x v="1"/>
    <d v="2023-02-26T00:00:00"/>
    <x v="1024"/>
    <s v="HPUSBC"/>
    <x v="14"/>
    <x v="1"/>
    <x v="2"/>
    <m/>
    <x v="0"/>
  </r>
  <r>
    <x v="46"/>
    <n v="-1"/>
    <x v="1"/>
    <x v="1"/>
    <d v="2023-03-05T00:00:00"/>
    <x v="154"/>
    <s v="HP"/>
    <x v="10"/>
    <x v="2"/>
    <x v="1"/>
    <s v="WL-BIO-09"/>
    <x v="0"/>
  </r>
  <r>
    <x v="46"/>
    <n v="-1"/>
    <x v="5"/>
    <x v="2"/>
    <d v="2023-02-26T00:00:00"/>
    <x v="918"/>
    <s v="HDST"/>
    <x v="0"/>
    <x v="0"/>
    <x v="1"/>
    <s v="HDS-POW-05"/>
    <x v="0"/>
  </r>
  <r>
    <x v="46"/>
    <n v="-1"/>
    <x v="5"/>
    <x v="2"/>
    <d v="2023-02-26T00:00:00"/>
    <x v="731"/>
    <s v="HPUSBC"/>
    <x v="14"/>
    <x v="1"/>
    <x v="2"/>
    <m/>
    <x v="0"/>
  </r>
  <r>
    <x v="46"/>
    <n v="-1"/>
    <x v="5"/>
    <x v="2"/>
    <d v="2023-02-26T00:00:00"/>
    <x v="447"/>
    <s v="SUP"/>
    <x v="20"/>
    <x v="0"/>
    <x v="3"/>
    <s v="MUS-SUP-01"/>
    <x v="0"/>
  </r>
  <r>
    <x v="46"/>
    <n v="-1"/>
    <x v="5"/>
    <x v="2"/>
    <d v="2023-02-26T00:00:00"/>
    <x v="824"/>
    <s v="UVGA"/>
    <x v="18"/>
    <x v="4"/>
    <x v="3"/>
    <s v="UVGA-MUS-02"/>
    <x v="0"/>
  </r>
  <r>
    <x v="46"/>
    <n v="-1"/>
    <x v="5"/>
    <x v="2"/>
    <d v="2023-03-05T00:00:00"/>
    <x v="114"/>
    <s v="CBK"/>
    <x v="7"/>
    <x v="2"/>
    <x v="0"/>
    <s v="CBK-BIO-07"/>
    <x v="0"/>
  </r>
  <r>
    <x v="46"/>
    <n v="-1"/>
    <x v="5"/>
    <x v="2"/>
    <d v="2023-03-05T00:00:00"/>
    <x v="363"/>
    <s v="CBK"/>
    <x v="7"/>
    <x v="2"/>
    <x v="0"/>
    <s v="CBK-BIO-14"/>
    <x v="0"/>
  </r>
  <r>
    <x v="46"/>
    <n v="-1"/>
    <x v="5"/>
    <x v="2"/>
    <d v="2023-03-11T00:00:00"/>
    <x v="396"/>
    <s v="HP"/>
    <x v="10"/>
    <x v="2"/>
    <x v="1"/>
    <s v="WL-BCR-09"/>
    <x v="0"/>
  </r>
  <r>
    <x v="47"/>
    <n v="-1"/>
    <x v="14"/>
    <x v="5"/>
    <d v="2023-02-27T00:00:00"/>
    <x v="363"/>
    <s v="CBK"/>
    <x v="7"/>
    <x v="2"/>
    <x v="0"/>
    <s v="CBK-BIO-14"/>
    <x v="0"/>
  </r>
  <r>
    <x v="47"/>
    <n v="-1"/>
    <x v="0"/>
    <x v="0"/>
    <d v="2023-02-27T00:00:00"/>
    <x v="291"/>
    <s v="UVGA"/>
    <x v="18"/>
    <x v="4"/>
    <x v="0"/>
    <s v="UVGA-BIO-01"/>
    <x v="0"/>
  </r>
  <r>
    <x v="47"/>
    <n v="-1"/>
    <x v="0"/>
    <x v="0"/>
    <d v="2023-03-06T00:00:00"/>
    <x v="769"/>
    <s v="CLICC-ML"/>
    <x v="8"/>
    <x v="2"/>
    <x v="1"/>
    <s v="ITS MacBook 3"/>
    <x v="0"/>
  </r>
  <r>
    <x v="47"/>
    <n v="-1"/>
    <x v="1"/>
    <x v="1"/>
    <d v="2023-02-27T00:00:00"/>
    <x v="756"/>
    <s v="HDST"/>
    <x v="0"/>
    <x v="0"/>
    <x v="2"/>
    <s v="HDS-BOE-02"/>
    <x v="0"/>
  </r>
  <r>
    <x v="47"/>
    <n v="-1"/>
    <x v="1"/>
    <x v="1"/>
    <d v="2023-02-27T00:00:00"/>
    <x v="988"/>
    <s v="HDST"/>
    <x v="0"/>
    <x v="0"/>
    <x v="1"/>
    <s v="HDS-POW-01"/>
    <x v="0"/>
  </r>
  <r>
    <x v="47"/>
    <n v="-1"/>
    <x v="1"/>
    <x v="1"/>
    <d v="2023-02-27T00:00:00"/>
    <x v="804"/>
    <s v="HDST"/>
    <x v="0"/>
    <x v="0"/>
    <x v="0"/>
    <s v="HDS-BIO-08"/>
    <x v="0"/>
  </r>
  <r>
    <x v="47"/>
    <n v="-1"/>
    <x v="1"/>
    <x v="1"/>
    <d v="2023-02-27T00:00:00"/>
    <x v="1024"/>
    <s v="HPUSBC"/>
    <x v="14"/>
    <x v="1"/>
    <x v="2"/>
    <m/>
    <x v="0"/>
  </r>
  <r>
    <x v="47"/>
    <n v="-1"/>
    <x v="1"/>
    <x v="1"/>
    <d v="2023-02-27T00:00:00"/>
    <x v="731"/>
    <s v="HPUSBC"/>
    <x v="14"/>
    <x v="1"/>
    <x v="2"/>
    <m/>
    <x v="0"/>
  </r>
  <r>
    <x v="47"/>
    <n v="-1"/>
    <x v="1"/>
    <x v="1"/>
    <d v="2023-02-27T00:00:00"/>
    <x v="360"/>
    <s v="HPUSBC"/>
    <x v="14"/>
    <x v="1"/>
    <x v="2"/>
    <m/>
    <x v="0"/>
  </r>
  <r>
    <x v="47"/>
    <n v="-1"/>
    <x v="1"/>
    <x v="1"/>
    <d v="2023-02-27T00:00:00"/>
    <x v="304"/>
    <s v="IPHONE"/>
    <x v="1"/>
    <x v="1"/>
    <x v="2"/>
    <s v="IPH-BOE-04"/>
    <x v="0"/>
  </r>
  <r>
    <x v="47"/>
    <n v="-1"/>
    <x v="1"/>
    <x v="1"/>
    <d v="2023-02-27T00:00:00"/>
    <x v="700"/>
    <s v="IPHONE"/>
    <x v="1"/>
    <x v="1"/>
    <x v="1"/>
    <s v="IPH-YRL-09"/>
    <x v="0"/>
  </r>
  <r>
    <x v="47"/>
    <n v="-1"/>
    <x v="1"/>
    <x v="1"/>
    <d v="2023-02-27T00:00:00"/>
    <x v="108"/>
    <s v="IPHONE"/>
    <x v="1"/>
    <x v="1"/>
    <x v="0"/>
    <s v="IPH-BIO-02"/>
    <x v="0"/>
  </r>
  <r>
    <x v="47"/>
    <n v="-1"/>
    <x v="1"/>
    <x v="1"/>
    <d v="2023-02-27T00:00:00"/>
    <x v="9"/>
    <s v="MACCHRG"/>
    <x v="3"/>
    <x v="1"/>
    <x v="1"/>
    <s v="MAGT-YRL-04"/>
    <x v="0"/>
  </r>
  <r>
    <x v="47"/>
    <n v="-1"/>
    <x v="1"/>
    <x v="1"/>
    <d v="2023-02-27T00:00:00"/>
    <x v="10"/>
    <s v="MACCHRG"/>
    <x v="3"/>
    <x v="1"/>
    <x v="0"/>
    <s v="MAGT-BIO-02"/>
    <x v="0"/>
  </r>
  <r>
    <x v="47"/>
    <n v="-1"/>
    <x v="1"/>
    <x v="1"/>
    <d v="2023-02-27T00:00:00"/>
    <x v="876"/>
    <s v="MACUSBC"/>
    <x v="4"/>
    <x v="1"/>
    <x v="1"/>
    <s v="USBC-YRL-04"/>
    <x v="0"/>
  </r>
  <r>
    <x v="47"/>
    <n v="-1"/>
    <x v="1"/>
    <x v="1"/>
    <d v="2023-02-27T00:00:00"/>
    <x v="885"/>
    <s v="MACUSBC"/>
    <x v="4"/>
    <x v="1"/>
    <x v="1"/>
    <s v="USBC-POW-03"/>
    <x v="0"/>
  </r>
  <r>
    <x v="47"/>
    <n v="-1"/>
    <x v="1"/>
    <x v="1"/>
    <d v="2023-02-27T00:00:00"/>
    <x v="888"/>
    <s v="MACUSBC"/>
    <x v="4"/>
    <x v="1"/>
    <x v="1"/>
    <s v="USBC-POW-10"/>
    <x v="0"/>
  </r>
  <r>
    <x v="47"/>
    <n v="-1"/>
    <x v="1"/>
    <x v="1"/>
    <d v="2023-02-27T00:00:00"/>
    <x v="309"/>
    <s v="WALLADPT"/>
    <x v="6"/>
    <x v="1"/>
    <x v="2"/>
    <s v="ADP-BOE-07"/>
    <x v="0"/>
  </r>
  <r>
    <x v="47"/>
    <n v="-1"/>
    <x v="1"/>
    <x v="1"/>
    <d v="2023-02-27T00:00:00"/>
    <x v="705"/>
    <s v="WALLADPT"/>
    <x v="6"/>
    <x v="1"/>
    <x v="0"/>
    <s v="ADP-BIO-04"/>
    <x v="0"/>
  </r>
  <r>
    <x v="47"/>
    <n v="-1"/>
    <x v="1"/>
    <x v="1"/>
    <d v="2023-02-27T00:00:00"/>
    <x v="250"/>
    <s v="WALLADPT"/>
    <x v="6"/>
    <x v="1"/>
    <x v="1"/>
    <m/>
    <x v="0"/>
  </r>
  <r>
    <x v="47"/>
    <n v="-1"/>
    <x v="1"/>
    <x v="1"/>
    <d v="2023-03-06T00:00:00"/>
    <x v="602"/>
    <s v="CBK"/>
    <x v="7"/>
    <x v="2"/>
    <x v="1"/>
    <s v="CBIO-10"/>
    <x v="0"/>
  </r>
  <r>
    <x v="47"/>
    <n v="-1"/>
    <x v="1"/>
    <x v="1"/>
    <d v="2023-03-06T00:00:00"/>
    <x v="362"/>
    <s v="CBK"/>
    <x v="7"/>
    <x v="2"/>
    <x v="0"/>
    <s v="CBK-BIO-03"/>
    <x v="0"/>
  </r>
  <r>
    <x v="47"/>
    <n v="-1"/>
    <x v="1"/>
    <x v="1"/>
    <d v="2023-03-06T00:00:00"/>
    <x v="31"/>
    <s v="CBK"/>
    <x v="7"/>
    <x v="2"/>
    <x v="0"/>
    <s v="CBK-BIO-05"/>
    <x v="0"/>
  </r>
  <r>
    <x v="47"/>
    <n v="-1"/>
    <x v="1"/>
    <x v="1"/>
    <d v="2023-03-06T00:00:00"/>
    <x v="226"/>
    <s v="CBK"/>
    <x v="7"/>
    <x v="2"/>
    <x v="0"/>
    <s v="CBK-BIO-10"/>
    <x v="0"/>
  </r>
  <r>
    <x v="47"/>
    <n v="-1"/>
    <x v="1"/>
    <x v="1"/>
    <d v="2023-03-06T00:00:00"/>
    <x v="363"/>
    <s v="CBK"/>
    <x v="7"/>
    <x v="2"/>
    <x v="0"/>
    <s v="CBK-BIO-14"/>
    <x v="0"/>
  </r>
  <r>
    <x v="47"/>
    <n v="-1"/>
    <x v="1"/>
    <x v="1"/>
    <d v="2023-03-06T00:00:00"/>
    <x v="748"/>
    <s v="CBK"/>
    <x v="7"/>
    <x v="2"/>
    <x v="0"/>
    <s v="CBK-BIO-20"/>
    <x v="0"/>
  </r>
  <r>
    <x v="47"/>
    <n v="-1"/>
    <x v="1"/>
    <x v="1"/>
    <d v="2023-03-06T00:00:00"/>
    <x v="359"/>
    <s v="CBK"/>
    <x v="7"/>
    <x v="2"/>
    <x v="2"/>
    <s v="CBK-BOE-05"/>
    <x v="0"/>
  </r>
  <r>
    <x v="47"/>
    <n v="-1"/>
    <x v="1"/>
    <x v="1"/>
    <d v="2023-03-06T00:00:00"/>
    <x v="947"/>
    <s v="CBK"/>
    <x v="7"/>
    <x v="2"/>
    <x v="1"/>
    <s v="CBK-CLICC-114"/>
    <x v="0"/>
  </r>
  <r>
    <x v="47"/>
    <n v="-1"/>
    <x v="1"/>
    <x v="1"/>
    <d v="2023-03-06T00:00:00"/>
    <x v="803"/>
    <s v="CLICC-ML"/>
    <x v="8"/>
    <x v="2"/>
    <x v="1"/>
    <s v="CLICC-ML-2003"/>
    <x v="0"/>
  </r>
  <r>
    <x v="47"/>
    <n v="-1"/>
    <x v="1"/>
    <x v="1"/>
    <d v="2023-03-06T00:00:00"/>
    <x v="64"/>
    <s v="CLICC-MM"/>
    <x v="9"/>
    <x v="2"/>
    <x v="1"/>
    <s v="ITS iPad 323"/>
    <x v="0"/>
  </r>
  <r>
    <x v="47"/>
    <n v="-1"/>
    <x v="1"/>
    <x v="1"/>
    <d v="2023-03-12T00:00:00"/>
    <x v="1031"/>
    <s v="CLICC-MM"/>
    <x v="9"/>
    <x v="2"/>
    <x v="1"/>
    <s v="ITS iPad 61"/>
    <x v="0"/>
  </r>
  <r>
    <x v="47"/>
    <n v="-1"/>
    <x v="1"/>
    <x v="1"/>
    <d v="2023-03-13T00:00:00"/>
    <x v="781"/>
    <s v="CLICC-ML"/>
    <x v="8"/>
    <x v="2"/>
    <x v="1"/>
    <s v="CLICC-ML-2079"/>
    <x v="0"/>
  </r>
  <r>
    <x v="47"/>
    <n v="-1"/>
    <x v="1"/>
    <x v="1"/>
    <d v="2023-03-20T00:00:00"/>
    <x v="552"/>
    <s v="CLICC-MM"/>
    <x v="9"/>
    <x v="2"/>
    <x v="1"/>
    <m/>
    <x v="0"/>
  </r>
  <r>
    <x v="47"/>
    <n v="-1"/>
    <x v="2"/>
    <x v="1"/>
    <d v="2023-02-27T00:00:00"/>
    <x v="248"/>
    <s v="OMNI"/>
    <x v="5"/>
    <x v="1"/>
    <x v="3"/>
    <s v="OMN-MUS-05"/>
    <x v="0"/>
  </r>
  <r>
    <x v="47"/>
    <n v="-1"/>
    <x v="3"/>
    <x v="2"/>
    <d v="2023-02-27T00:00:00"/>
    <x v="1032"/>
    <s v="MACUSBC"/>
    <x v="4"/>
    <x v="1"/>
    <x v="4"/>
    <s v="USBC-LOC-06"/>
    <x v="0"/>
  </r>
  <r>
    <x v="47"/>
    <n v="-1"/>
    <x v="5"/>
    <x v="2"/>
    <d v="2023-02-27T00:00:00"/>
    <x v="494"/>
    <s v="BOEIPHONE"/>
    <x v="1"/>
    <x v="1"/>
    <x v="2"/>
    <s v="BOE-IPHONE-04"/>
    <x v="0"/>
  </r>
  <r>
    <x v="47"/>
    <n v="-1"/>
    <x v="5"/>
    <x v="2"/>
    <d v="2023-02-27T00:00:00"/>
    <x v="756"/>
    <s v="HDST"/>
    <x v="0"/>
    <x v="0"/>
    <x v="2"/>
    <s v="HDS-BOE-02"/>
    <x v="0"/>
  </r>
  <r>
    <x v="47"/>
    <n v="-1"/>
    <x v="5"/>
    <x v="2"/>
    <d v="2023-02-27T00:00:00"/>
    <x v="874"/>
    <s v="HDST"/>
    <x v="0"/>
    <x v="0"/>
    <x v="1"/>
    <s v="HDS-YRL-01"/>
    <x v="0"/>
  </r>
  <r>
    <x v="47"/>
    <n v="-1"/>
    <x v="5"/>
    <x v="2"/>
    <d v="2023-02-27T00:00:00"/>
    <x v="993"/>
    <s v="HDST"/>
    <x v="0"/>
    <x v="0"/>
    <x v="1"/>
    <s v="HDS-YRL-03"/>
    <x v="0"/>
  </r>
  <r>
    <x v="47"/>
    <n v="-1"/>
    <x v="5"/>
    <x v="2"/>
    <d v="2023-02-27T00:00:00"/>
    <x v="918"/>
    <s v="HDST"/>
    <x v="0"/>
    <x v="0"/>
    <x v="1"/>
    <s v="HDS-POW-05"/>
    <x v="0"/>
  </r>
  <r>
    <x v="47"/>
    <n v="-1"/>
    <x v="5"/>
    <x v="2"/>
    <d v="2023-02-27T00:00:00"/>
    <x v="547"/>
    <s v="HPUSBC"/>
    <x v="14"/>
    <x v="1"/>
    <x v="2"/>
    <s v="HPUS-BOE-01"/>
    <x v="0"/>
  </r>
  <r>
    <x v="47"/>
    <n v="-1"/>
    <x v="5"/>
    <x v="2"/>
    <d v="2023-02-27T00:00:00"/>
    <x v="224"/>
    <s v="HPUSBC"/>
    <x v="14"/>
    <x v="1"/>
    <x v="2"/>
    <s v="HPUS-BOE-05"/>
    <x v="0"/>
  </r>
  <r>
    <x v="47"/>
    <n v="-1"/>
    <x v="5"/>
    <x v="2"/>
    <d v="2023-02-27T00:00:00"/>
    <x v="1024"/>
    <s v="HPUSBC"/>
    <x v="14"/>
    <x v="1"/>
    <x v="2"/>
    <m/>
    <x v="0"/>
  </r>
  <r>
    <x v="47"/>
    <n v="-1"/>
    <x v="5"/>
    <x v="2"/>
    <d v="2023-02-27T00:00:00"/>
    <x v="105"/>
    <s v="HPUSBC"/>
    <x v="14"/>
    <x v="1"/>
    <x v="2"/>
    <m/>
    <x v="0"/>
  </r>
  <r>
    <x v="47"/>
    <n v="-1"/>
    <x v="5"/>
    <x v="2"/>
    <d v="2023-02-27T00:00:00"/>
    <x v="106"/>
    <s v="IPHONE"/>
    <x v="1"/>
    <x v="1"/>
    <x v="2"/>
    <s v="IPH-BOE-05"/>
    <x v="0"/>
  </r>
  <r>
    <x v="47"/>
    <n v="-1"/>
    <x v="5"/>
    <x v="2"/>
    <d v="2023-02-27T00:00:00"/>
    <x v="5"/>
    <s v="IPHONE"/>
    <x v="1"/>
    <x v="1"/>
    <x v="1"/>
    <s v="IPH-YRL-01"/>
    <x v="0"/>
  </r>
  <r>
    <x v="47"/>
    <n v="-1"/>
    <x v="5"/>
    <x v="2"/>
    <d v="2023-02-27T00:00:00"/>
    <x v="35"/>
    <s v="IPHONE"/>
    <x v="1"/>
    <x v="1"/>
    <x v="1"/>
    <s v="IPH-YRL-10"/>
    <x v="0"/>
  </r>
  <r>
    <x v="47"/>
    <n v="-1"/>
    <x v="5"/>
    <x v="2"/>
    <d v="2023-02-27T00:00:00"/>
    <x v="1025"/>
    <s v="IPHONE"/>
    <x v="1"/>
    <x v="1"/>
    <x v="1"/>
    <s v="IPH-YRL-12"/>
    <x v="0"/>
  </r>
  <r>
    <x v="47"/>
    <n v="-1"/>
    <x v="5"/>
    <x v="2"/>
    <d v="2023-02-27T00:00:00"/>
    <x v="442"/>
    <s v="IPHONE"/>
    <x v="1"/>
    <x v="1"/>
    <x v="1"/>
    <s v="IPH-YRL-13"/>
    <x v="0"/>
  </r>
  <r>
    <x v="47"/>
    <n v="-1"/>
    <x v="5"/>
    <x v="2"/>
    <d v="2023-02-27T00:00:00"/>
    <x v="36"/>
    <s v="IPHONE"/>
    <x v="1"/>
    <x v="1"/>
    <x v="1"/>
    <s v="IPH-POW-04"/>
    <x v="0"/>
  </r>
  <r>
    <x v="47"/>
    <n v="-1"/>
    <x v="5"/>
    <x v="2"/>
    <d v="2023-02-27T00:00:00"/>
    <x v="239"/>
    <s v="IPHONE"/>
    <x v="1"/>
    <x v="1"/>
    <x v="1"/>
    <s v="IPH-POW-08"/>
    <x v="0"/>
  </r>
  <r>
    <x v="47"/>
    <n v="-1"/>
    <x v="5"/>
    <x v="2"/>
    <d v="2023-02-27T00:00:00"/>
    <x v="6"/>
    <s v="IPHONE"/>
    <x v="1"/>
    <x v="1"/>
    <x v="1"/>
    <s v="IPH-POW-10"/>
    <x v="0"/>
  </r>
  <r>
    <x v="47"/>
    <n v="-1"/>
    <x v="5"/>
    <x v="2"/>
    <d v="2023-02-27T00:00:00"/>
    <x v="1033"/>
    <s v="IPHONE"/>
    <x v="1"/>
    <x v="1"/>
    <x v="1"/>
    <s v="IPH-POW-12"/>
    <x v="0"/>
  </r>
  <r>
    <x v="47"/>
    <n v="-1"/>
    <x v="5"/>
    <x v="2"/>
    <d v="2023-02-27T00:00:00"/>
    <x v="829"/>
    <s v="IPHONE"/>
    <x v="1"/>
    <x v="1"/>
    <x v="4"/>
    <m/>
    <x v="0"/>
  </r>
  <r>
    <x v="47"/>
    <n v="-1"/>
    <x v="5"/>
    <x v="2"/>
    <d v="2023-02-27T00:00:00"/>
    <x v="241"/>
    <s v="MACCHRG"/>
    <x v="3"/>
    <x v="1"/>
    <x v="1"/>
    <s v="MAGT-POW-07"/>
    <x v="0"/>
  </r>
  <r>
    <x v="47"/>
    <n v="-1"/>
    <x v="5"/>
    <x v="2"/>
    <d v="2023-02-27T00:00:00"/>
    <x v="242"/>
    <s v="MACCHRG"/>
    <x v="3"/>
    <x v="1"/>
    <x v="1"/>
    <s v="MAGT-POW-13"/>
    <x v="0"/>
  </r>
  <r>
    <x v="47"/>
    <n v="-1"/>
    <x v="5"/>
    <x v="2"/>
    <d v="2023-02-27T00:00:00"/>
    <x v="936"/>
    <s v="MACUSBC"/>
    <x v="4"/>
    <x v="1"/>
    <x v="1"/>
    <s v="USBC-YRL-01"/>
    <x v="0"/>
  </r>
  <r>
    <x v="47"/>
    <n v="-1"/>
    <x v="5"/>
    <x v="2"/>
    <d v="2023-02-27T00:00:00"/>
    <x v="921"/>
    <s v="MACUSBC"/>
    <x v="4"/>
    <x v="1"/>
    <x v="1"/>
    <s v="USBC-YRL-02"/>
    <x v="0"/>
  </r>
  <r>
    <x v="47"/>
    <n v="-1"/>
    <x v="5"/>
    <x v="2"/>
    <d v="2023-02-27T00:00:00"/>
    <x v="883"/>
    <s v="MACUSBC"/>
    <x v="4"/>
    <x v="1"/>
    <x v="1"/>
    <s v="USBC-YRL-03"/>
    <x v="0"/>
  </r>
  <r>
    <x v="47"/>
    <n v="-1"/>
    <x v="5"/>
    <x v="2"/>
    <d v="2023-02-27T00:00:00"/>
    <x v="974"/>
    <s v="MACUSBC"/>
    <x v="4"/>
    <x v="1"/>
    <x v="4"/>
    <s v="USBC-LOC-02"/>
    <x v="0"/>
  </r>
  <r>
    <x v="47"/>
    <n v="-1"/>
    <x v="5"/>
    <x v="2"/>
    <d v="2023-02-27T00:00:00"/>
    <x v="1032"/>
    <s v="MACUSBC"/>
    <x v="4"/>
    <x v="1"/>
    <x v="4"/>
    <s v="USBC-LOC-06"/>
    <x v="0"/>
  </r>
  <r>
    <x v="47"/>
    <n v="-1"/>
    <x v="5"/>
    <x v="2"/>
    <d v="2023-02-27T00:00:00"/>
    <x v="886"/>
    <s v="MACUSBC"/>
    <x v="4"/>
    <x v="1"/>
    <x v="1"/>
    <s v="USBC-POW-06"/>
    <x v="0"/>
  </r>
  <r>
    <x v="47"/>
    <n v="-1"/>
    <x v="5"/>
    <x v="2"/>
    <d v="2023-02-27T00:00:00"/>
    <x v="1012"/>
    <s v="MACUSBC"/>
    <x v="4"/>
    <x v="1"/>
    <x v="1"/>
    <m/>
    <x v="0"/>
  </r>
  <r>
    <x v="47"/>
    <n v="-1"/>
    <x v="5"/>
    <x v="2"/>
    <d v="2023-02-27T00:00:00"/>
    <x v="954"/>
    <s v="OMNI"/>
    <x v="5"/>
    <x v="1"/>
    <x v="1"/>
    <s v="OMN-YRL-04"/>
    <x v="0"/>
  </r>
  <r>
    <x v="47"/>
    <n v="-1"/>
    <x v="5"/>
    <x v="2"/>
    <d v="2023-02-27T00:00:00"/>
    <x v="529"/>
    <s v="OMNI"/>
    <x v="5"/>
    <x v="1"/>
    <x v="1"/>
    <s v="OMN-YRL-05"/>
    <x v="0"/>
  </r>
  <r>
    <x v="47"/>
    <n v="-1"/>
    <x v="5"/>
    <x v="2"/>
    <d v="2023-02-27T00:00:00"/>
    <x v="830"/>
    <s v="UVGA"/>
    <x v="18"/>
    <x v="4"/>
    <x v="1"/>
    <m/>
    <x v="0"/>
  </r>
  <r>
    <x v="47"/>
    <n v="-1"/>
    <x v="5"/>
    <x v="2"/>
    <d v="2023-02-27T00:00:00"/>
    <x v="113"/>
    <s v="WALLADPT"/>
    <x v="6"/>
    <x v="1"/>
    <x v="2"/>
    <s v="ADP-BOE-01"/>
    <x v="0"/>
  </r>
  <r>
    <x v="47"/>
    <n v="-1"/>
    <x v="5"/>
    <x v="2"/>
    <d v="2023-02-27T00:00:00"/>
    <x v="777"/>
    <s v="WALLADPT"/>
    <x v="6"/>
    <x v="1"/>
    <x v="2"/>
    <s v="ADP-BOE-04"/>
    <x v="0"/>
  </r>
  <r>
    <x v="47"/>
    <n v="-1"/>
    <x v="5"/>
    <x v="2"/>
    <d v="2023-02-27T00:00:00"/>
    <x v="626"/>
    <s v="WALLADPT"/>
    <x v="6"/>
    <x v="1"/>
    <x v="2"/>
    <s v="ADP-BOE-05"/>
    <x v="0"/>
  </r>
  <r>
    <x v="47"/>
    <n v="-1"/>
    <x v="5"/>
    <x v="2"/>
    <d v="2023-02-27T00:00:00"/>
    <x v="937"/>
    <s v="WALLADPT"/>
    <x v="6"/>
    <x v="1"/>
    <x v="1"/>
    <m/>
    <x v="0"/>
  </r>
  <r>
    <x v="47"/>
    <n v="-1"/>
    <x v="5"/>
    <x v="2"/>
    <d v="2023-02-27T00:00:00"/>
    <x v="530"/>
    <s v="WALLADPT"/>
    <x v="6"/>
    <x v="1"/>
    <x v="1"/>
    <m/>
    <x v="0"/>
  </r>
  <r>
    <x v="47"/>
    <n v="-1"/>
    <x v="5"/>
    <x v="2"/>
    <d v="2023-02-27T00:00:00"/>
    <x v="250"/>
    <s v="WALLADPT"/>
    <x v="6"/>
    <x v="1"/>
    <x v="1"/>
    <m/>
    <x v="0"/>
  </r>
  <r>
    <x v="47"/>
    <n v="-1"/>
    <x v="5"/>
    <x v="2"/>
    <d v="2023-02-27T00:00:00"/>
    <x v="16"/>
    <s v="WALLADPT"/>
    <x v="6"/>
    <x v="1"/>
    <x v="1"/>
    <m/>
    <x v="0"/>
  </r>
  <r>
    <x v="47"/>
    <n v="-1"/>
    <x v="5"/>
    <x v="2"/>
    <d v="2023-02-27T00:00:00"/>
    <x v="293"/>
    <s v="WALLADPT"/>
    <x v="6"/>
    <x v="1"/>
    <x v="1"/>
    <m/>
    <x v="0"/>
  </r>
  <r>
    <x v="47"/>
    <n v="-1"/>
    <x v="5"/>
    <x v="2"/>
    <d v="2023-02-27T00:00:00"/>
    <x v="41"/>
    <s v="WALLADPT"/>
    <x v="6"/>
    <x v="1"/>
    <x v="1"/>
    <m/>
    <x v="0"/>
  </r>
  <r>
    <x v="47"/>
    <n v="-1"/>
    <x v="5"/>
    <x v="2"/>
    <d v="2023-02-27T00:00:00"/>
    <x v="889"/>
    <s v="WALLADPT"/>
    <x v="6"/>
    <x v="1"/>
    <x v="1"/>
    <m/>
    <x v="0"/>
  </r>
  <r>
    <x v="47"/>
    <n v="-1"/>
    <x v="5"/>
    <x v="2"/>
    <d v="2023-03-02T00:00:00"/>
    <x v="751"/>
    <s v="CALC"/>
    <x v="11"/>
    <x v="0"/>
    <x v="1"/>
    <m/>
    <x v="0"/>
  </r>
  <r>
    <x v="47"/>
    <n v="-1"/>
    <x v="5"/>
    <x v="2"/>
    <d v="2023-03-02T00:00:00"/>
    <x v="557"/>
    <s v="CALC"/>
    <x v="11"/>
    <x v="0"/>
    <x v="1"/>
    <m/>
    <x v="0"/>
  </r>
  <r>
    <x v="47"/>
    <n v="-1"/>
    <x v="5"/>
    <x v="2"/>
    <d v="2023-03-02T00:00:00"/>
    <x v="972"/>
    <s v="CALC"/>
    <x v="11"/>
    <x v="0"/>
    <x v="0"/>
    <m/>
    <x v="0"/>
  </r>
  <r>
    <x v="47"/>
    <n v="-1"/>
    <x v="5"/>
    <x v="2"/>
    <d v="2023-03-02T00:00:00"/>
    <x v="826"/>
    <s v="CALC"/>
    <x v="11"/>
    <x v="0"/>
    <x v="2"/>
    <m/>
    <x v="0"/>
  </r>
  <r>
    <x v="47"/>
    <n v="-1"/>
    <x v="5"/>
    <x v="2"/>
    <d v="2023-03-06T00:00:00"/>
    <x v="531"/>
    <s v="CBK"/>
    <x v="7"/>
    <x v="2"/>
    <x v="4"/>
    <s v="CPOW-01"/>
    <x v="0"/>
  </r>
  <r>
    <x v="47"/>
    <n v="-1"/>
    <x v="5"/>
    <x v="2"/>
    <d v="2023-03-06T00:00:00"/>
    <x v="381"/>
    <s v="CBK"/>
    <x v="7"/>
    <x v="2"/>
    <x v="2"/>
    <s v="CBK-BOE-13"/>
    <x v="0"/>
  </r>
  <r>
    <x v="47"/>
    <n v="-1"/>
    <x v="5"/>
    <x v="2"/>
    <d v="2023-03-06T00:00:00"/>
    <x v="1034"/>
    <s v="CBK"/>
    <x v="7"/>
    <x v="2"/>
    <x v="5"/>
    <s v="CBK-GEO-06"/>
    <x v="0"/>
  </r>
  <r>
    <x v="47"/>
    <n v="-1"/>
    <x v="5"/>
    <x v="2"/>
    <d v="2023-03-06T00:00:00"/>
    <x v="580"/>
    <s v="CBK"/>
    <x v="7"/>
    <x v="2"/>
    <x v="4"/>
    <s v="CBK-CLICC-54"/>
    <x v="0"/>
  </r>
  <r>
    <x v="47"/>
    <n v="-1"/>
    <x v="5"/>
    <x v="2"/>
    <d v="2023-03-06T00:00:00"/>
    <x v="146"/>
    <s v="CBK"/>
    <x v="7"/>
    <x v="2"/>
    <x v="4"/>
    <s v="CBK-CLICC-121"/>
    <x v="0"/>
  </r>
  <r>
    <x v="47"/>
    <n v="-1"/>
    <x v="5"/>
    <x v="2"/>
    <d v="2023-03-06T00:00:00"/>
    <x v="432"/>
    <s v="CBK"/>
    <x v="7"/>
    <x v="2"/>
    <x v="1"/>
    <s v="CBK-CLICC-156"/>
    <x v="0"/>
  </r>
  <r>
    <x v="47"/>
    <n v="-1"/>
    <x v="5"/>
    <x v="2"/>
    <d v="2023-03-06T00:00:00"/>
    <x v="328"/>
    <s v="CLICC-ML"/>
    <x v="8"/>
    <x v="2"/>
    <x v="1"/>
    <s v="ITS MacBook 32"/>
    <x v="0"/>
  </r>
  <r>
    <x v="47"/>
    <n v="-1"/>
    <x v="5"/>
    <x v="2"/>
    <d v="2023-03-06T00:00:00"/>
    <x v="1035"/>
    <s v="CLICC-MM"/>
    <x v="9"/>
    <x v="2"/>
    <x v="1"/>
    <s v="ITS iPad 220"/>
    <x v="0"/>
  </r>
  <r>
    <x v="47"/>
    <n v="-1"/>
    <x v="5"/>
    <x v="2"/>
    <d v="2023-03-06T00:00:00"/>
    <x v="573"/>
    <s v="CLICC-MM"/>
    <x v="9"/>
    <x v="2"/>
    <x v="1"/>
    <m/>
    <x v="0"/>
  </r>
  <r>
    <x v="47"/>
    <n v="-1"/>
    <x v="5"/>
    <x v="2"/>
    <d v="2023-03-06T00:00:00"/>
    <x v="83"/>
    <s v="HP"/>
    <x v="10"/>
    <x v="2"/>
    <x v="1"/>
    <s v="WL-BCR-11"/>
    <x v="0"/>
  </r>
  <r>
    <x v="47"/>
    <n v="-1"/>
    <x v="5"/>
    <x v="2"/>
    <d v="2023-03-06T00:00:00"/>
    <x v="327"/>
    <s v="HP"/>
    <x v="10"/>
    <x v="2"/>
    <x v="1"/>
    <s v="WL-RC2-04"/>
    <x v="0"/>
  </r>
  <r>
    <x v="47"/>
    <n v="-1"/>
    <x v="5"/>
    <x v="2"/>
    <d v="2023-03-06T00:00:00"/>
    <x v="86"/>
    <s v="HP"/>
    <x v="10"/>
    <x v="2"/>
    <x v="1"/>
    <s v="WL-UNA-03"/>
    <x v="0"/>
  </r>
  <r>
    <x v="47"/>
    <n v="-1"/>
    <x v="5"/>
    <x v="2"/>
    <d v="2023-03-10T00:00:00"/>
    <x v="1036"/>
    <s v="CBK"/>
    <x v="7"/>
    <x v="2"/>
    <x v="1"/>
    <s v="CYRL-19"/>
    <x v="0"/>
  </r>
  <r>
    <x v="47"/>
    <n v="-1"/>
    <x v="5"/>
    <x v="2"/>
    <d v="2023-03-10T00:00:00"/>
    <x v="868"/>
    <s v="FAC"/>
    <x v="9"/>
    <x v="2"/>
    <x v="1"/>
    <s v="ITS iPad 161"/>
    <x v="0"/>
  </r>
  <r>
    <x v="47"/>
    <n v="-1"/>
    <x v="5"/>
    <x v="2"/>
    <d v="2023-03-11T00:00:00"/>
    <x v="595"/>
    <s v="CLICC-ML"/>
    <x v="8"/>
    <x v="2"/>
    <x v="1"/>
    <s v="ITS MacBook 147"/>
    <x v="0"/>
  </r>
  <r>
    <x v="47"/>
    <n v="-1"/>
    <x v="5"/>
    <x v="2"/>
    <d v="2023-03-12T00:00:00"/>
    <x v="1037"/>
    <s v="CLICC-ML"/>
    <x v="8"/>
    <x v="2"/>
    <x v="1"/>
    <s v="ITS MacBook 153"/>
    <x v="0"/>
  </r>
  <r>
    <x v="47"/>
    <n v="-1"/>
    <x v="5"/>
    <x v="2"/>
    <d v="2023-03-12T00:00:00"/>
    <x v="1038"/>
    <s v="CLICC-MM"/>
    <x v="9"/>
    <x v="2"/>
    <x v="1"/>
    <s v="ITS iPad 78"/>
    <x v="0"/>
  </r>
  <r>
    <x v="47"/>
    <n v="-1"/>
    <x v="5"/>
    <x v="2"/>
    <d v="2023-03-13T00:00:00"/>
    <x v="538"/>
    <s v="CLICC-ML"/>
    <x v="8"/>
    <x v="2"/>
    <x v="1"/>
    <s v="ITS MacBook 31"/>
    <x v="0"/>
  </r>
  <r>
    <x v="47"/>
    <n v="-1"/>
    <x v="5"/>
    <x v="2"/>
    <d v="2023-03-13T00:00:00"/>
    <x v="788"/>
    <s v="CLICC-ML"/>
    <x v="8"/>
    <x v="2"/>
    <x v="1"/>
    <s v="ITS MacBook 162"/>
    <x v="0"/>
  </r>
  <r>
    <x v="47"/>
    <n v="-1"/>
    <x v="5"/>
    <x v="2"/>
    <d v="2023-03-13T00:00:00"/>
    <x v="644"/>
    <s v="CLICC-ML"/>
    <x v="8"/>
    <x v="2"/>
    <x v="1"/>
    <s v="CLICC-ML-2004"/>
    <x v="0"/>
  </r>
  <r>
    <x v="47"/>
    <n v="-1"/>
    <x v="5"/>
    <x v="2"/>
    <d v="2023-03-13T00:00:00"/>
    <x v="1039"/>
    <s v="CLICC-ML"/>
    <x v="8"/>
    <x v="2"/>
    <x v="1"/>
    <s v="CLICC-ML-2042"/>
    <x v="0"/>
  </r>
  <r>
    <x v="47"/>
    <n v="-1"/>
    <x v="5"/>
    <x v="2"/>
    <d v="2023-03-13T00:00:00"/>
    <x v="836"/>
    <s v="CLICC-MM"/>
    <x v="9"/>
    <x v="2"/>
    <x v="1"/>
    <s v="ITS iPad 17"/>
    <x v="0"/>
  </r>
  <r>
    <x v="47"/>
    <n v="-1"/>
    <x v="5"/>
    <x v="2"/>
    <d v="2023-03-13T00:00:00"/>
    <x v="54"/>
    <s v="CLICC-MM"/>
    <x v="9"/>
    <x v="2"/>
    <x v="1"/>
    <s v="ITS iPad 143"/>
    <x v="0"/>
  </r>
  <r>
    <x v="47"/>
    <n v="-1"/>
    <x v="5"/>
    <x v="2"/>
    <d v="2023-03-13T00:00:00"/>
    <x v="647"/>
    <s v="CLICC-MM"/>
    <x v="9"/>
    <x v="2"/>
    <x v="1"/>
    <s v="ITS iPad 260"/>
    <x v="0"/>
  </r>
  <r>
    <x v="47"/>
    <n v="-1"/>
    <x v="5"/>
    <x v="2"/>
    <d v="2023-03-13T00:00:00"/>
    <x v="1040"/>
    <s v="CLICC-MM"/>
    <x v="9"/>
    <x v="2"/>
    <x v="1"/>
    <s v="ITS iPad 33"/>
    <x v="0"/>
  </r>
  <r>
    <x v="47"/>
    <n v="-1"/>
    <x v="5"/>
    <x v="2"/>
    <d v="2023-03-13T00:00:00"/>
    <x v="1041"/>
    <s v="CLICC-MM"/>
    <x v="9"/>
    <x v="2"/>
    <x v="1"/>
    <s v="ITS iPad 134"/>
    <x v="0"/>
  </r>
  <r>
    <x v="47"/>
    <n v="-1"/>
    <x v="5"/>
    <x v="2"/>
    <d v="2023-03-13T00:00:00"/>
    <x v="1027"/>
    <s v="HP"/>
    <x v="10"/>
    <x v="2"/>
    <x v="1"/>
    <s v="WL-BCR-18"/>
    <x v="0"/>
  </r>
  <r>
    <x v="47"/>
    <n v="5570469130006530"/>
    <x v="5"/>
    <x v="2"/>
    <d v="2023-03-07T00:00:00"/>
    <x v="152"/>
    <s v="CLICC-ML"/>
    <x v="8"/>
    <x v="2"/>
    <x v="1"/>
    <s v="CLICC-ML-2060"/>
    <x v="0"/>
  </r>
  <r>
    <x v="48"/>
    <n v="-1"/>
    <x v="0"/>
    <x v="0"/>
    <d v="2023-02-28T00:00:00"/>
    <x v="804"/>
    <s v="HDST"/>
    <x v="0"/>
    <x v="0"/>
    <x v="0"/>
    <s v="HDS-BIO-08"/>
    <x v="0"/>
  </r>
  <r>
    <x v="48"/>
    <n v="-1"/>
    <x v="0"/>
    <x v="0"/>
    <d v="2023-03-09T00:00:00"/>
    <x v="381"/>
    <s v="CBK"/>
    <x v="7"/>
    <x v="2"/>
    <x v="2"/>
    <s v="CBK-BOE-13"/>
    <x v="0"/>
  </r>
  <r>
    <x v="48"/>
    <n v="-1"/>
    <x v="1"/>
    <x v="1"/>
    <d v="2023-02-28T00:00:00"/>
    <x v="858"/>
    <s v="ANDROID"/>
    <x v="16"/>
    <x v="1"/>
    <x v="0"/>
    <s v="AND-BIO-03"/>
    <x v="0"/>
  </r>
  <r>
    <x v="48"/>
    <n v="-1"/>
    <x v="1"/>
    <x v="1"/>
    <d v="2023-02-28T00:00:00"/>
    <x v="882"/>
    <s v="HDMIC"/>
    <x v="13"/>
    <x v="4"/>
    <x v="1"/>
    <s v="HDMC-YRL-17"/>
    <x v="0"/>
  </r>
  <r>
    <x v="48"/>
    <n v="-1"/>
    <x v="1"/>
    <x v="1"/>
    <d v="2023-02-28T00:00:00"/>
    <x v="36"/>
    <s v="IPHONE"/>
    <x v="1"/>
    <x v="1"/>
    <x v="1"/>
    <s v="IPH-POW-04"/>
    <x v="0"/>
  </r>
  <r>
    <x v="48"/>
    <n v="-1"/>
    <x v="1"/>
    <x v="1"/>
    <d v="2023-02-28T00:00:00"/>
    <x v="1033"/>
    <s v="IPHONE"/>
    <x v="1"/>
    <x v="1"/>
    <x v="1"/>
    <s v="IPH-POW-12"/>
    <x v="0"/>
  </r>
  <r>
    <x v="48"/>
    <n v="-1"/>
    <x v="1"/>
    <x v="1"/>
    <d v="2023-02-28T00:00:00"/>
    <x v="107"/>
    <s v="IPHONE"/>
    <x v="1"/>
    <x v="1"/>
    <x v="0"/>
    <s v="IPH-BIO-01"/>
    <x v="0"/>
  </r>
  <r>
    <x v="48"/>
    <n v="-1"/>
    <x v="1"/>
    <x v="1"/>
    <d v="2023-02-28T00:00:00"/>
    <x v="108"/>
    <s v="IPHONE"/>
    <x v="1"/>
    <x v="1"/>
    <x v="0"/>
    <s v="IPH-BIO-02"/>
    <x v="0"/>
  </r>
  <r>
    <x v="48"/>
    <n v="-1"/>
    <x v="1"/>
    <x v="1"/>
    <d v="2023-02-28T00:00:00"/>
    <x v="134"/>
    <s v="IPHONE"/>
    <x v="1"/>
    <x v="1"/>
    <x v="1"/>
    <m/>
    <x v="0"/>
  </r>
  <r>
    <x v="48"/>
    <n v="-1"/>
    <x v="1"/>
    <x v="1"/>
    <d v="2023-02-28T00:00:00"/>
    <x v="135"/>
    <s v="MACCHRG"/>
    <x v="3"/>
    <x v="1"/>
    <x v="1"/>
    <s v="MAGT-POW-12"/>
    <x v="0"/>
  </r>
  <r>
    <x v="48"/>
    <n v="-1"/>
    <x v="1"/>
    <x v="1"/>
    <d v="2023-02-28T00:00:00"/>
    <x v="428"/>
    <s v="MACCHRG"/>
    <x v="3"/>
    <x v="1"/>
    <x v="0"/>
    <s v="MAGT-BIO-06"/>
    <x v="0"/>
  </r>
  <r>
    <x v="48"/>
    <n v="-1"/>
    <x v="1"/>
    <x v="1"/>
    <d v="2023-02-28T00:00:00"/>
    <x v="921"/>
    <s v="MACUSBC"/>
    <x v="4"/>
    <x v="1"/>
    <x v="1"/>
    <s v="USBC-YRL-02"/>
    <x v="0"/>
  </r>
  <r>
    <x v="48"/>
    <n v="-1"/>
    <x v="1"/>
    <x v="1"/>
    <d v="2023-02-28T00:00:00"/>
    <x v="919"/>
    <s v="MACUSBC"/>
    <x v="4"/>
    <x v="1"/>
    <x v="1"/>
    <s v="USBC-POW-02"/>
    <x v="0"/>
  </r>
  <r>
    <x v="48"/>
    <n v="-1"/>
    <x v="1"/>
    <x v="1"/>
    <d v="2023-02-28T00:00:00"/>
    <x v="886"/>
    <s v="MACUSBC"/>
    <x v="4"/>
    <x v="1"/>
    <x v="1"/>
    <s v="USBC-POW-06"/>
    <x v="0"/>
  </r>
  <r>
    <x v="48"/>
    <n v="-1"/>
    <x v="1"/>
    <x v="1"/>
    <d v="2023-02-28T00:00:00"/>
    <x v="704"/>
    <s v="UVGA"/>
    <x v="18"/>
    <x v="4"/>
    <x v="1"/>
    <s v="UVGA-YRL-01"/>
    <x v="0"/>
  </r>
  <r>
    <x v="48"/>
    <n v="-1"/>
    <x v="1"/>
    <x v="1"/>
    <d v="2023-02-28T00:00:00"/>
    <x v="291"/>
    <s v="UVGA"/>
    <x v="18"/>
    <x v="4"/>
    <x v="0"/>
    <s v="UVGA-BIO-01"/>
    <x v="0"/>
  </r>
  <r>
    <x v="48"/>
    <n v="-1"/>
    <x v="1"/>
    <x v="1"/>
    <d v="2023-02-28T00:00:00"/>
    <x v="431"/>
    <s v="WALLADPT"/>
    <x v="6"/>
    <x v="1"/>
    <x v="0"/>
    <s v="ADP-BIO-03"/>
    <x v="0"/>
  </r>
  <r>
    <x v="48"/>
    <n v="-1"/>
    <x v="1"/>
    <x v="1"/>
    <d v="2023-02-28T00:00:00"/>
    <x v="706"/>
    <s v="WALLADPT"/>
    <x v="6"/>
    <x v="1"/>
    <x v="1"/>
    <s v="ADP-YRL-02"/>
    <x v="0"/>
  </r>
  <r>
    <x v="48"/>
    <n v="-1"/>
    <x v="1"/>
    <x v="1"/>
    <d v="2023-03-03T00:00:00"/>
    <x v="752"/>
    <s v="CALC"/>
    <x v="11"/>
    <x v="0"/>
    <x v="1"/>
    <m/>
    <x v="0"/>
  </r>
  <r>
    <x v="48"/>
    <n v="-1"/>
    <x v="1"/>
    <x v="1"/>
    <d v="2023-03-07T00:00:00"/>
    <x v="362"/>
    <s v="CBK"/>
    <x v="7"/>
    <x v="2"/>
    <x v="0"/>
    <s v="CBK-BIO-03"/>
    <x v="0"/>
  </r>
  <r>
    <x v="48"/>
    <n v="-1"/>
    <x v="1"/>
    <x v="1"/>
    <d v="2023-03-07T00:00:00"/>
    <x v="363"/>
    <s v="CBK"/>
    <x v="7"/>
    <x v="2"/>
    <x v="0"/>
    <s v="CBK-BIO-14"/>
    <x v="0"/>
  </r>
  <r>
    <x v="48"/>
    <n v="-1"/>
    <x v="1"/>
    <x v="1"/>
    <d v="2023-03-07T00:00:00"/>
    <x v="873"/>
    <s v="CBK"/>
    <x v="7"/>
    <x v="2"/>
    <x v="0"/>
    <s v="CBK-BIO-19"/>
    <x v="0"/>
  </r>
  <r>
    <x v="48"/>
    <n v="-1"/>
    <x v="1"/>
    <x v="1"/>
    <d v="2023-03-07T00:00:00"/>
    <x v="456"/>
    <s v="CBK"/>
    <x v="7"/>
    <x v="2"/>
    <x v="2"/>
    <s v="CBK-BOE-04"/>
    <x v="0"/>
  </r>
  <r>
    <x v="48"/>
    <n v="-1"/>
    <x v="1"/>
    <x v="1"/>
    <d v="2023-03-07T00:00:00"/>
    <x v="359"/>
    <s v="CBK"/>
    <x v="7"/>
    <x v="2"/>
    <x v="2"/>
    <s v="CBK-BOE-05"/>
    <x v="0"/>
  </r>
  <r>
    <x v="48"/>
    <n v="-1"/>
    <x v="1"/>
    <x v="1"/>
    <d v="2023-03-07T00:00:00"/>
    <x v="432"/>
    <s v="CBK"/>
    <x v="7"/>
    <x v="2"/>
    <x v="1"/>
    <s v="CBK-CLICC-156"/>
    <x v="0"/>
  </r>
  <r>
    <x v="48"/>
    <n v="-1"/>
    <x v="1"/>
    <x v="1"/>
    <d v="2023-03-14T00:00:00"/>
    <x v="362"/>
    <s v="CBK"/>
    <x v="7"/>
    <x v="2"/>
    <x v="0"/>
    <s v="CBK-BIO-03"/>
    <x v="0"/>
  </r>
  <r>
    <x v="48"/>
    <n v="-1"/>
    <x v="1"/>
    <x v="1"/>
    <d v="2023-03-14T00:00:00"/>
    <x v="846"/>
    <s v="CLICC-ML"/>
    <x v="8"/>
    <x v="2"/>
    <x v="1"/>
    <s v="ITS MacBook 25"/>
    <x v="0"/>
  </r>
  <r>
    <x v="48"/>
    <n v="-1"/>
    <x v="1"/>
    <x v="1"/>
    <d v="2023-03-14T00:00:00"/>
    <x v="473"/>
    <s v="CLICC-MM"/>
    <x v="9"/>
    <x v="2"/>
    <x v="1"/>
    <m/>
    <x v="0"/>
  </r>
  <r>
    <x v="48"/>
    <n v="-1"/>
    <x v="1"/>
    <x v="1"/>
    <d v="2023-03-14T00:00:00"/>
    <x v="56"/>
    <s v="CLICC-MM"/>
    <x v="9"/>
    <x v="2"/>
    <x v="1"/>
    <m/>
    <x v="0"/>
  </r>
  <r>
    <x v="48"/>
    <n v="-1"/>
    <x v="1"/>
    <x v="1"/>
    <d v="2023-03-14T00:00:00"/>
    <x v="1042"/>
    <s v="HP"/>
    <x v="10"/>
    <x v="2"/>
    <x v="1"/>
    <s v="WL-BIO-08"/>
    <x v="0"/>
  </r>
  <r>
    <x v="48"/>
    <n v="-1"/>
    <x v="2"/>
    <x v="1"/>
    <d v="2023-02-28T00:00:00"/>
    <x v="446"/>
    <s v="OMNI"/>
    <x v="5"/>
    <x v="1"/>
    <x v="3"/>
    <s v="OMN-MUS-08"/>
    <x v="0"/>
  </r>
  <r>
    <x v="48"/>
    <n v="-1"/>
    <x v="3"/>
    <x v="2"/>
    <d v="2023-02-28T00:00:00"/>
    <x v="960"/>
    <s v="MACUSBC"/>
    <x v="4"/>
    <x v="1"/>
    <x v="4"/>
    <s v="USBC-LOC-01"/>
    <x v="0"/>
  </r>
  <r>
    <x v="48"/>
    <n v="-1"/>
    <x v="4"/>
    <x v="3"/>
    <d v="2023-02-28T00:00:00"/>
    <x v="525"/>
    <s v="ANKER"/>
    <x v="19"/>
    <x v="1"/>
    <x v="1"/>
    <m/>
    <x v="0"/>
  </r>
  <r>
    <x v="48"/>
    <n v="-1"/>
    <x v="4"/>
    <x v="3"/>
    <d v="2023-02-28T00:00:00"/>
    <x v="796"/>
    <s v="ANKER"/>
    <x v="19"/>
    <x v="1"/>
    <x v="1"/>
    <m/>
    <x v="0"/>
  </r>
  <r>
    <x v="48"/>
    <n v="-1"/>
    <x v="4"/>
    <x v="3"/>
    <d v="2023-02-28T00:00:00"/>
    <x v="973"/>
    <s v="HDST"/>
    <x v="0"/>
    <x v="0"/>
    <x v="2"/>
    <s v="HDS-BOE-04"/>
    <x v="0"/>
  </r>
  <r>
    <x v="48"/>
    <n v="-1"/>
    <x v="4"/>
    <x v="3"/>
    <d v="2023-02-28T00:00:00"/>
    <x v="1043"/>
    <s v="OMNI"/>
    <x v="5"/>
    <x v="1"/>
    <x v="1"/>
    <m/>
    <x v="0"/>
  </r>
  <r>
    <x v="48"/>
    <n v="-1"/>
    <x v="4"/>
    <x v="3"/>
    <d v="2023-02-28T00:00:00"/>
    <x v="1044"/>
    <s v="OMNI"/>
    <x v="5"/>
    <x v="1"/>
    <x v="1"/>
    <m/>
    <x v="0"/>
  </r>
  <r>
    <x v="48"/>
    <n v="-1"/>
    <x v="4"/>
    <x v="3"/>
    <d v="2023-02-28T00:00:00"/>
    <x v="1045"/>
    <s v="OMNI"/>
    <x v="5"/>
    <x v="1"/>
    <x v="1"/>
    <m/>
    <x v="0"/>
  </r>
  <r>
    <x v="48"/>
    <n v="-1"/>
    <x v="4"/>
    <x v="3"/>
    <d v="2023-02-28T00:00:00"/>
    <x v="497"/>
    <s v="OMNI"/>
    <x v="5"/>
    <x v="1"/>
    <x v="1"/>
    <m/>
    <x v="0"/>
  </r>
  <r>
    <x v="48"/>
    <n v="-1"/>
    <x v="4"/>
    <x v="3"/>
    <d v="2023-02-28T00:00:00"/>
    <x v="14"/>
    <s v="WALLADPT"/>
    <x v="6"/>
    <x v="1"/>
    <x v="1"/>
    <s v="ADP-POW-01"/>
    <x v="0"/>
  </r>
  <r>
    <x v="48"/>
    <n v="-1"/>
    <x v="4"/>
    <x v="3"/>
    <d v="2023-03-03T00:00:00"/>
    <x v="826"/>
    <s v="CALC"/>
    <x v="11"/>
    <x v="0"/>
    <x v="2"/>
    <m/>
    <x v="0"/>
  </r>
  <r>
    <x v="48"/>
    <n v="-1"/>
    <x v="4"/>
    <x v="3"/>
    <d v="2023-03-07T00:00:00"/>
    <x v="901"/>
    <s v="CBK"/>
    <x v="7"/>
    <x v="2"/>
    <x v="1"/>
    <s v="CPOW-07"/>
    <x v="0"/>
  </r>
  <r>
    <x v="48"/>
    <n v="-1"/>
    <x v="4"/>
    <x v="3"/>
    <d v="2023-03-07T00:00:00"/>
    <x v="31"/>
    <s v="CBK"/>
    <x v="7"/>
    <x v="2"/>
    <x v="0"/>
    <s v="CBK-BIO-05"/>
    <x v="0"/>
  </r>
  <r>
    <x v="48"/>
    <n v="-1"/>
    <x v="5"/>
    <x v="2"/>
    <d v="2023-02-28T00:00:00"/>
    <x v="427"/>
    <s v="HPUSBC"/>
    <x v="14"/>
    <x v="1"/>
    <x v="2"/>
    <s v="HPUS-BOE-02"/>
    <x v="0"/>
  </r>
  <r>
    <x v="48"/>
    <n v="-1"/>
    <x v="5"/>
    <x v="2"/>
    <d v="2023-02-28T00:00:00"/>
    <x v="1024"/>
    <s v="HPUSBC"/>
    <x v="14"/>
    <x v="1"/>
    <x v="2"/>
    <m/>
    <x v="0"/>
  </r>
  <r>
    <x v="48"/>
    <n v="-1"/>
    <x v="5"/>
    <x v="2"/>
    <d v="2023-02-28T00:00:00"/>
    <x v="105"/>
    <s v="HPUSBC"/>
    <x v="14"/>
    <x v="1"/>
    <x v="2"/>
    <m/>
    <x v="0"/>
  </r>
  <r>
    <x v="48"/>
    <n v="-1"/>
    <x v="5"/>
    <x v="2"/>
    <d v="2023-02-28T00:00:00"/>
    <x v="1046"/>
    <s v="IPADK"/>
    <x v="9"/>
    <x v="2"/>
    <x v="1"/>
    <s v="CLICC iPad Keyboard 10"/>
    <x v="0"/>
  </r>
  <r>
    <x v="48"/>
    <n v="-1"/>
    <x v="5"/>
    <x v="2"/>
    <d v="2023-02-28T00:00:00"/>
    <x v="495"/>
    <s v="IPHONE"/>
    <x v="1"/>
    <x v="1"/>
    <x v="3"/>
    <s v="IPH-MUS-02"/>
    <x v="0"/>
  </r>
  <r>
    <x v="48"/>
    <n v="-1"/>
    <x v="5"/>
    <x v="2"/>
    <d v="2023-02-28T00:00:00"/>
    <x v="622"/>
    <s v="IPHONE"/>
    <x v="1"/>
    <x v="1"/>
    <x v="3"/>
    <s v="IPH-MUS-03"/>
    <x v="0"/>
  </r>
  <r>
    <x v="48"/>
    <n v="-1"/>
    <x v="5"/>
    <x v="2"/>
    <d v="2023-02-28T00:00:00"/>
    <x v="304"/>
    <s v="IPHONE"/>
    <x v="1"/>
    <x v="1"/>
    <x v="2"/>
    <s v="IPH-BOE-04"/>
    <x v="0"/>
  </r>
  <r>
    <x v="48"/>
    <n v="-1"/>
    <x v="5"/>
    <x v="2"/>
    <d v="2023-02-28T00:00:00"/>
    <x v="106"/>
    <s v="IPHONE"/>
    <x v="1"/>
    <x v="1"/>
    <x v="2"/>
    <s v="IPH-BOE-05"/>
    <x v="0"/>
  </r>
  <r>
    <x v="48"/>
    <n v="-1"/>
    <x v="5"/>
    <x v="2"/>
    <d v="2023-02-28T00:00:00"/>
    <x v="665"/>
    <s v="IPHONE"/>
    <x v="1"/>
    <x v="1"/>
    <x v="0"/>
    <s v="IPH-GEO-01"/>
    <x v="0"/>
  </r>
  <r>
    <x v="48"/>
    <n v="-1"/>
    <x v="5"/>
    <x v="2"/>
    <d v="2023-02-28T00:00:00"/>
    <x v="5"/>
    <s v="IPHONE"/>
    <x v="1"/>
    <x v="1"/>
    <x v="1"/>
    <s v="IPH-YRL-01"/>
    <x v="0"/>
  </r>
  <r>
    <x v="48"/>
    <n v="-1"/>
    <x v="5"/>
    <x v="2"/>
    <d v="2023-02-28T00:00:00"/>
    <x v="700"/>
    <s v="IPHONE"/>
    <x v="1"/>
    <x v="1"/>
    <x v="1"/>
    <s v="IPH-YRL-09"/>
    <x v="0"/>
  </r>
  <r>
    <x v="48"/>
    <n v="-1"/>
    <x v="5"/>
    <x v="2"/>
    <d v="2023-02-28T00:00:00"/>
    <x v="35"/>
    <s v="IPHONE"/>
    <x v="1"/>
    <x v="1"/>
    <x v="1"/>
    <s v="IPH-YRL-10"/>
    <x v="0"/>
  </r>
  <r>
    <x v="48"/>
    <n v="-1"/>
    <x v="5"/>
    <x v="2"/>
    <d v="2023-02-28T00:00:00"/>
    <x v="693"/>
    <s v="IPHONE"/>
    <x v="1"/>
    <x v="1"/>
    <x v="4"/>
    <s v="IPH-LOC-02"/>
    <x v="0"/>
  </r>
  <r>
    <x v="48"/>
    <n v="-1"/>
    <x v="5"/>
    <x v="2"/>
    <d v="2023-02-28T00:00:00"/>
    <x v="806"/>
    <s v="IPHONE"/>
    <x v="1"/>
    <x v="1"/>
    <x v="1"/>
    <m/>
    <x v="0"/>
  </r>
  <r>
    <x v="48"/>
    <n v="-1"/>
    <x v="5"/>
    <x v="2"/>
    <d v="2023-02-28T00:00:00"/>
    <x v="36"/>
    <s v="IPHONE"/>
    <x v="1"/>
    <x v="1"/>
    <x v="1"/>
    <s v="IPH-POW-04"/>
    <x v="0"/>
  </r>
  <r>
    <x v="48"/>
    <n v="-1"/>
    <x v="5"/>
    <x v="2"/>
    <d v="2023-02-28T00:00:00"/>
    <x v="239"/>
    <s v="IPHONE"/>
    <x v="1"/>
    <x v="1"/>
    <x v="1"/>
    <s v="IPH-POW-08"/>
    <x v="0"/>
  </r>
  <r>
    <x v="48"/>
    <n v="-1"/>
    <x v="5"/>
    <x v="2"/>
    <d v="2023-02-28T00:00:00"/>
    <x v="108"/>
    <s v="IPHONE"/>
    <x v="1"/>
    <x v="1"/>
    <x v="0"/>
    <s v="IPH-BIO-02"/>
    <x v="0"/>
  </r>
  <r>
    <x v="48"/>
    <n v="-1"/>
    <x v="5"/>
    <x v="2"/>
    <d v="2023-02-28T00:00:00"/>
    <x v="134"/>
    <s v="IPHONE"/>
    <x v="1"/>
    <x v="1"/>
    <x v="1"/>
    <m/>
    <x v="0"/>
  </r>
  <r>
    <x v="48"/>
    <n v="-1"/>
    <x v="5"/>
    <x v="2"/>
    <d v="2023-02-28T00:00:00"/>
    <x v="9"/>
    <s v="MACCHRG"/>
    <x v="3"/>
    <x v="1"/>
    <x v="1"/>
    <s v="MAGT-YRL-04"/>
    <x v="0"/>
  </r>
  <r>
    <x v="48"/>
    <n v="-1"/>
    <x v="5"/>
    <x v="2"/>
    <d v="2023-02-28T00:00:00"/>
    <x v="610"/>
    <s v="MACCHRG"/>
    <x v="3"/>
    <x v="1"/>
    <x v="1"/>
    <s v="MAGT-POW-01"/>
    <x v="0"/>
  </r>
  <r>
    <x v="48"/>
    <n v="-1"/>
    <x v="5"/>
    <x v="2"/>
    <d v="2023-02-28T00:00:00"/>
    <x v="242"/>
    <s v="MACCHRG"/>
    <x v="3"/>
    <x v="1"/>
    <x v="1"/>
    <s v="MAGT-POW-13"/>
    <x v="0"/>
  </r>
  <r>
    <x v="48"/>
    <n v="-1"/>
    <x v="5"/>
    <x v="2"/>
    <d v="2023-02-28T00:00:00"/>
    <x v="936"/>
    <s v="MACUSBC"/>
    <x v="4"/>
    <x v="1"/>
    <x v="1"/>
    <s v="USBC-YRL-01"/>
    <x v="0"/>
  </r>
  <r>
    <x v="48"/>
    <n v="-1"/>
    <x v="5"/>
    <x v="2"/>
    <d v="2023-02-28T00:00:00"/>
    <x v="921"/>
    <s v="MACUSBC"/>
    <x v="4"/>
    <x v="1"/>
    <x v="1"/>
    <s v="USBC-YRL-02"/>
    <x v="0"/>
  </r>
  <r>
    <x v="48"/>
    <n v="-1"/>
    <x v="5"/>
    <x v="2"/>
    <d v="2023-02-28T00:00:00"/>
    <x v="876"/>
    <s v="MACUSBC"/>
    <x v="4"/>
    <x v="1"/>
    <x v="1"/>
    <s v="USBC-YRL-04"/>
    <x v="0"/>
  </r>
  <r>
    <x v="48"/>
    <n v="-1"/>
    <x v="5"/>
    <x v="2"/>
    <d v="2023-02-28T00:00:00"/>
    <x v="884"/>
    <s v="MACUSBC"/>
    <x v="4"/>
    <x v="1"/>
    <x v="1"/>
    <s v="USBC-YRL-05"/>
    <x v="0"/>
  </r>
  <r>
    <x v="48"/>
    <n v="-1"/>
    <x v="5"/>
    <x v="2"/>
    <d v="2023-02-28T00:00:00"/>
    <x v="974"/>
    <s v="MACUSBC"/>
    <x v="4"/>
    <x v="1"/>
    <x v="4"/>
    <s v="USBC-LOC-02"/>
    <x v="0"/>
  </r>
  <r>
    <x v="48"/>
    <n v="-1"/>
    <x v="5"/>
    <x v="2"/>
    <d v="2023-02-28T00:00:00"/>
    <x v="919"/>
    <s v="MACUSBC"/>
    <x v="4"/>
    <x v="1"/>
    <x v="1"/>
    <s v="USBC-POW-02"/>
    <x v="0"/>
  </r>
  <r>
    <x v="48"/>
    <n v="-1"/>
    <x v="5"/>
    <x v="2"/>
    <d v="2023-02-28T00:00:00"/>
    <x v="885"/>
    <s v="MACUSBC"/>
    <x v="4"/>
    <x v="1"/>
    <x v="1"/>
    <s v="USBC-POW-03"/>
    <x v="0"/>
  </r>
  <r>
    <x v="48"/>
    <n v="-1"/>
    <x v="5"/>
    <x v="2"/>
    <d v="2023-02-28T00:00:00"/>
    <x v="886"/>
    <s v="MACUSBC"/>
    <x v="4"/>
    <x v="1"/>
    <x v="1"/>
    <s v="USBC-POW-06"/>
    <x v="0"/>
  </r>
  <r>
    <x v="48"/>
    <n v="-1"/>
    <x v="5"/>
    <x v="2"/>
    <d v="2023-02-28T00:00:00"/>
    <x v="887"/>
    <s v="MACUSBC"/>
    <x v="4"/>
    <x v="1"/>
    <x v="1"/>
    <s v="USBC-POW-07"/>
    <x v="0"/>
  </r>
  <r>
    <x v="48"/>
    <n v="-1"/>
    <x v="5"/>
    <x v="2"/>
    <d v="2023-02-28T00:00:00"/>
    <x v="888"/>
    <s v="MACUSBC"/>
    <x v="4"/>
    <x v="1"/>
    <x v="1"/>
    <s v="USBC-POW-10"/>
    <x v="0"/>
  </r>
  <r>
    <x v="48"/>
    <n v="-1"/>
    <x v="5"/>
    <x v="2"/>
    <d v="2023-02-28T00:00:00"/>
    <x v="1012"/>
    <s v="MACUSBC"/>
    <x v="4"/>
    <x v="1"/>
    <x v="1"/>
    <m/>
    <x v="0"/>
  </r>
  <r>
    <x v="48"/>
    <n v="-1"/>
    <x v="5"/>
    <x v="2"/>
    <d v="2023-02-28T00:00:00"/>
    <x v="445"/>
    <s v="OMNI"/>
    <x v="5"/>
    <x v="1"/>
    <x v="2"/>
    <s v="OMN-BOE-01"/>
    <x v="0"/>
  </r>
  <r>
    <x v="48"/>
    <n v="-1"/>
    <x v="5"/>
    <x v="2"/>
    <d v="2023-02-28T00:00:00"/>
    <x v="976"/>
    <s v="OMNI"/>
    <x v="5"/>
    <x v="1"/>
    <x v="2"/>
    <s v="OMN-BOE-05"/>
    <x v="0"/>
  </r>
  <r>
    <x v="48"/>
    <n v="-1"/>
    <x v="5"/>
    <x v="2"/>
    <d v="2023-02-28T00:00:00"/>
    <x v="639"/>
    <s v="OMNI"/>
    <x v="5"/>
    <x v="1"/>
    <x v="2"/>
    <s v="OMN-BOE-07"/>
    <x v="0"/>
  </r>
  <r>
    <x v="48"/>
    <n v="-1"/>
    <x v="5"/>
    <x v="2"/>
    <d v="2023-02-28T00:00:00"/>
    <x v="703"/>
    <s v="OMNI"/>
    <x v="5"/>
    <x v="1"/>
    <x v="2"/>
    <s v="OMN-BOE-09"/>
    <x v="0"/>
  </r>
  <r>
    <x v="48"/>
    <n v="-1"/>
    <x v="5"/>
    <x v="2"/>
    <d v="2023-02-28T00:00:00"/>
    <x v="437"/>
    <s v="OMNI"/>
    <x v="5"/>
    <x v="1"/>
    <x v="3"/>
    <s v="OMN-MUS-04"/>
    <x v="0"/>
  </r>
  <r>
    <x v="48"/>
    <n v="-1"/>
    <x v="5"/>
    <x v="2"/>
    <d v="2023-02-28T00:00:00"/>
    <x v="248"/>
    <s v="OMNI"/>
    <x v="5"/>
    <x v="1"/>
    <x v="3"/>
    <s v="OMN-MUS-05"/>
    <x v="0"/>
  </r>
  <r>
    <x v="48"/>
    <n v="-1"/>
    <x v="5"/>
    <x v="2"/>
    <d v="2023-02-28T00:00:00"/>
    <x v="429"/>
    <s v="UVGA"/>
    <x v="18"/>
    <x v="4"/>
    <x v="1"/>
    <m/>
    <x v="0"/>
  </r>
  <r>
    <x v="48"/>
    <n v="-1"/>
    <x v="5"/>
    <x v="2"/>
    <d v="2023-02-28T00:00:00"/>
    <x v="1047"/>
    <s v="VGA"/>
    <x v="21"/>
    <x v="4"/>
    <x v="1"/>
    <s v="VGAA-POW-10"/>
    <x v="0"/>
  </r>
  <r>
    <x v="48"/>
    <n v="-1"/>
    <x v="5"/>
    <x v="2"/>
    <d v="2023-02-28T00:00:00"/>
    <x v="777"/>
    <s v="WALLADPT"/>
    <x v="6"/>
    <x v="1"/>
    <x v="2"/>
    <s v="ADP-BOE-04"/>
    <x v="0"/>
  </r>
  <r>
    <x v="48"/>
    <n v="-1"/>
    <x v="5"/>
    <x v="2"/>
    <d v="2023-02-28T00:00:00"/>
    <x v="309"/>
    <s v="WALLADPT"/>
    <x v="6"/>
    <x v="1"/>
    <x v="2"/>
    <s v="ADP-BOE-07"/>
    <x v="0"/>
  </r>
  <r>
    <x v="48"/>
    <n v="-1"/>
    <x v="5"/>
    <x v="2"/>
    <d v="2023-02-28T00:00:00"/>
    <x v="671"/>
    <s v="WALLADPT"/>
    <x v="6"/>
    <x v="1"/>
    <x v="0"/>
    <s v="ADP-GEO-01"/>
    <x v="0"/>
  </r>
  <r>
    <x v="48"/>
    <n v="-1"/>
    <x v="5"/>
    <x v="2"/>
    <d v="2023-02-28T00:00:00"/>
    <x v="773"/>
    <s v="WALLADPT"/>
    <x v="6"/>
    <x v="1"/>
    <x v="0"/>
    <s v="ADP-BIO-07"/>
    <x v="0"/>
  </r>
  <r>
    <x v="48"/>
    <n v="-1"/>
    <x v="5"/>
    <x v="2"/>
    <d v="2023-02-28T00:00:00"/>
    <x v="706"/>
    <s v="WALLADPT"/>
    <x v="6"/>
    <x v="1"/>
    <x v="1"/>
    <s v="ADP-YRL-02"/>
    <x v="0"/>
  </r>
  <r>
    <x v="48"/>
    <n v="-1"/>
    <x v="5"/>
    <x v="2"/>
    <d v="2023-02-28T00:00:00"/>
    <x v="937"/>
    <s v="WALLADPT"/>
    <x v="6"/>
    <x v="1"/>
    <x v="1"/>
    <m/>
    <x v="0"/>
  </r>
  <r>
    <x v="48"/>
    <n v="-1"/>
    <x v="5"/>
    <x v="2"/>
    <d v="2023-02-28T00:00:00"/>
    <x v="251"/>
    <s v="WALLADPT"/>
    <x v="6"/>
    <x v="1"/>
    <x v="1"/>
    <m/>
    <x v="0"/>
  </r>
  <r>
    <x v="48"/>
    <n v="-1"/>
    <x v="5"/>
    <x v="2"/>
    <d v="2023-02-28T00:00:00"/>
    <x v="764"/>
    <s v="WALLADPT"/>
    <x v="6"/>
    <x v="1"/>
    <x v="1"/>
    <m/>
    <x v="0"/>
  </r>
  <r>
    <x v="48"/>
    <n v="-1"/>
    <x v="5"/>
    <x v="2"/>
    <d v="2023-02-28T00:00:00"/>
    <x v="293"/>
    <s v="WALLADPT"/>
    <x v="6"/>
    <x v="1"/>
    <x v="1"/>
    <m/>
    <x v="0"/>
  </r>
  <r>
    <x v="48"/>
    <n v="-1"/>
    <x v="5"/>
    <x v="2"/>
    <d v="2023-02-28T00:00:00"/>
    <x v="43"/>
    <s v="WALLADPT"/>
    <x v="6"/>
    <x v="1"/>
    <x v="1"/>
    <m/>
    <x v="0"/>
  </r>
  <r>
    <x v="48"/>
    <n v="-1"/>
    <x v="5"/>
    <x v="2"/>
    <d v="2023-02-28T00:00:00"/>
    <x v="889"/>
    <s v="WALLADPT"/>
    <x v="6"/>
    <x v="1"/>
    <x v="1"/>
    <m/>
    <x v="0"/>
  </r>
  <r>
    <x v="48"/>
    <n v="-1"/>
    <x v="5"/>
    <x v="2"/>
    <d v="2023-03-03T00:00:00"/>
    <x v="880"/>
    <s v="CALC"/>
    <x v="11"/>
    <x v="0"/>
    <x v="1"/>
    <s v="CAL-POW-01"/>
    <x v="0"/>
  </r>
  <r>
    <x v="48"/>
    <n v="-1"/>
    <x v="5"/>
    <x v="2"/>
    <d v="2023-03-03T00:00:00"/>
    <x v="592"/>
    <s v="CALC"/>
    <x v="11"/>
    <x v="0"/>
    <x v="1"/>
    <s v="CAL-POW-07"/>
    <x v="0"/>
  </r>
  <r>
    <x v="48"/>
    <n v="-1"/>
    <x v="5"/>
    <x v="2"/>
    <d v="2023-03-03T00:00:00"/>
    <x v="928"/>
    <s v="CALC"/>
    <x v="11"/>
    <x v="0"/>
    <x v="1"/>
    <m/>
    <x v="0"/>
  </r>
  <r>
    <x v="48"/>
    <n v="-1"/>
    <x v="5"/>
    <x v="2"/>
    <d v="2023-03-03T00:00:00"/>
    <x v="826"/>
    <s v="CALC"/>
    <x v="11"/>
    <x v="0"/>
    <x v="2"/>
    <m/>
    <x v="0"/>
  </r>
  <r>
    <x v="48"/>
    <n v="-1"/>
    <x v="5"/>
    <x v="2"/>
    <d v="2023-03-03T00:00:00"/>
    <x v="727"/>
    <s v="CALC"/>
    <x v="11"/>
    <x v="0"/>
    <x v="2"/>
    <m/>
    <x v="0"/>
  </r>
  <r>
    <x v="48"/>
    <n v="-1"/>
    <x v="5"/>
    <x v="2"/>
    <d v="2023-03-07T00:00:00"/>
    <x v="1048"/>
    <s v="CBK"/>
    <x v="7"/>
    <x v="2"/>
    <x v="1"/>
    <s v="CYRL-22"/>
    <x v="0"/>
  </r>
  <r>
    <x v="48"/>
    <n v="-1"/>
    <x v="5"/>
    <x v="2"/>
    <d v="2023-03-07T00:00:00"/>
    <x v="934"/>
    <s v="CBK"/>
    <x v="7"/>
    <x v="2"/>
    <x v="3"/>
    <s v="CBK-MUS-06"/>
    <x v="0"/>
  </r>
  <r>
    <x v="48"/>
    <n v="-1"/>
    <x v="5"/>
    <x v="2"/>
    <d v="2023-03-07T00:00:00"/>
    <x v="1049"/>
    <s v="CBK"/>
    <x v="7"/>
    <x v="2"/>
    <x v="1"/>
    <s v="CBK-CLICC-112"/>
    <x v="0"/>
  </r>
  <r>
    <x v="48"/>
    <n v="-1"/>
    <x v="5"/>
    <x v="2"/>
    <d v="2023-03-07T00:00:00"/>
    <x v="1050"/>
    <s v="CBK"/>
    <x v="7"/>
    <x v="2"/>
    <x v="1"/>
    <s v="CBK-025"/>
    <x v="0"/>
  </r>
  <r>
    <x v="48"/>
    <n v="-1"/>
    <x v="5"/>
    <x v="2"/>
    <d v="2023-03-07T00:00:00"/>
    <x v="581"/>
    <s v="CBK"/>
    <x v="7"/>
    <x v="2"/>
    <x v="0"/>
    <s v="CBK-BIO-09"/>
    <x v="0"/>
  </r>
  <r>
    <x v="48"/>
    <n v="-1"/>
    <x v="5"/>
    <x v="2"/>
    <d v="2023-03-07T00:00:00"/>
    <x v="694"/>
    <s v="CBK"/>
    <x v="7"/>
    <x v="2"/>
    <x v="0"/>
    <s v="CBK-BIO-17"/>
    <x v="0"/>
  </r>
  <r>
    <x v="48"/>
    <n v="-1"/>
    <x v="5"/>
    <x v="2"/>
    <d v="2023-03-07T00:00:00"/>
    <x v="49"/>
    <s v="CLICC-ML"/>
    <x v="8"/>
    <x v="2"/>
    <x v="1"/>
    <s v="ITS MacBook 39"/>
    <x v="0"/>
  </r>
  <r>
    <x v="48"/>
    <n v="-1"/>
    <x v="5"/>
    <x v="2"/>
    <d v="2023-03-07T00:00:00"/>
    <x v="555"/>
    <s v="CLICC-ML"/>
    <x v="8"/>
    <x v="2"/>
    <x v="1"/>
    <s v="CLICC-ML-2015"/>
    <x v="0"/>
  </r>
  <r>
    <x v="48"/>
    <n v="-1"/>
    <x v="5"/>
    <x v="2"/>
    <d v="2023-03-07T00:00:00"/>
    <x v="894"/>
    <s v="CLICC-ML"/>
    <x v="8"/>
    <x v="2"/>
    <x v="1"/>
    <s v="CLICC-ML-2061"/>
    <x v="0"/>
  </r>
  <r>
    <x v="48"/>
    <n v="-1"/>
    <x v="5"/>
    <x v="2"/>
    <d v="2023-03-07T00:00:00"/>
    <x v="895"/>
    <s v="CLICC-ML"/>
    <x v="8"/>
    <x v="2"/>
    <x v="1"/>
    <s v="CLICC-ML-2093"/>
    <x v="0"/>
  </r>
  <r>
    <x v="48"/>
    <n v="-1"/>
    <x v="5"/>
    <x v="2"/>
    <d v="2023-03-07T00:00:00"/>
    <x v="1051"/>
    <s v="CLICC-MM"/>
    <x v="9"/>
    <x v="2"/>
    <x v="1"/>
    <s v="ITS iPad 145"/>
    <x v="0"/>
  </r>
  <r>
    <x v="48"/>
    <n v="-1"/>
    <x v="5"/>
    <x v="2"/>
    <d v="2023-03-07T00:00:00"/>
    <x v="1052"/>
    <s v="CLICC-MM"/>
    <x v="9"/>
    <x v="2"/>
    <x v="1"/>
    <s v="ITS iPad 203"/>
    <x v="0"/>
  </r>
  <r>
    <x v="48"/>
    <n v="-1"/>
    <x v="5"/>
    <x v="2"/>
    <d v="2023-03-07T00:00:00"/>
    <x v="1053"/>
    <s v="FAC"/>
    <x v="9"/>
    <x v="2"/>
    <x v="1"/>
    <s v="ITS iPad 81"/>
    <x v="0"/>
  </r>
  <r>
    <x v="48"/>
    <n v="-1"/>
    <x v="5"/>
    <x v="2"/>
    <d v="2023-03-07T00:00:00"/>
    <x v="979"/>
    <s v="HP"/>
    <x v="10"/>
    <x v="2"/>
    <x v="1"/>
    <s v="WL-RC2-13"/>
    <x v="0"/>
  </r>
  <r>
    <x v="48"/>
    <n v="-1"/>
    <x v="5"/>
    <x v="2"/>
    <d v="2023-03-07T00:00:00"/>
    <x v="1054"/>
    <s v="HP"/>
    <x v="10"/>
    <x v="2"/>
    <x v="1"/>
    <s v="WL-PC2-25"/>
    <x v="0"/>
  </r>
  <r>
    <x v="48"/>
    <n v="-1"/>
    <x v="5"/>
    <x v="2"/>
    <d v="2023-03-07T00:00:00"/>
    <x v="523"/>
    <s v="HP"/>
    <x v="10"/>
    <x v="2"/>
    <x v="1"/>
    <s v="WL-RC2-02"/>
    <x v="0"/>
  </r>
  <r>
    <x v="48"/>
    <n v="-1"/>
    <x v="5"/>
    <x v="2"/>
    <d v="2023-03-07T00:00:00"/>
    <x v="653"/>
    <s v="HP"/>
    <x v="10"/>
    <x v="2"/>
    <x v="1"/>
    <s v="WL-PC2-14"/>
    <x v="0"/>
  </r>
  <r>
    <x v="48"/>
    <n v="-1"/>
    <x v="5"/>
    <x v="2"/>
    <d v="2023-03-07T00:00:00"/>
    <x v="569"/>
    <s v="HP"/>
    <x v="10"/>
    <x v="2"/>
    <x v="1"/>
    <s v="WL-PC2-16"/>
    <x v="0"/>
  </r>
  <r>
    <x v="48"/>
    <n v="-1"/>
    <x v="5"/>
    <x v="2"/>
    <d v="2023-03-08T00:00:00"/>
    <x v="1002"/>
    <s v="HP"/>
    <x v="10"/>
    <x v="2"/>
    <x v="1"/>
    <s v="WL-LAB-04"/>
    <x v="0"/>
  </r>
  <r>
    <x v="48"/>
    <n v="-1"/>
    <x v="5"/>
    <x v="2"/>
    <d v="2023-03-12T00:00:00"/>
    <x v="893"/>
    <s v="CLICC-ML"/>
    <x v="8"/>
    <x v="2"/>
    <x v="1"/>
    <s v="CLICC-ML-2044"/>
    <x v="0"/>
  </r>
  <r>
    <x v="48"/>
    <n v="-1"/>
    <x v="5"/>
    <x v="2"/>
    <d v="2023-03-14T00:00:00"/>
    <x v="145"/>
    <s v="CBK"/>
    <x v="7"/>
    <x v="2"/>
    <x v="1"/>
    <s v="CBK-CLICC-108"/>
    <x v="0"/>
  </r>
  <r>
    <x v="48"/>
    <n v="-1"/>
    <x v="5"/>
    <x v="2"/>
    <d v="2023-03-14T00:00:00"/>
    <x v="74"/>
    <s v="CLICC-ML"/>
    <x v="8"/>
    <x v="2"/>
    <x v="1"/>
    <s v="ITS MacBook 68"/>
    <x v="0"/>
  </r>
  <r>
    <x v="48"/>
    <n v="-1"/>
    <x v="5"/>
    <x v="2"/>
    <d v="2023-03-14T00:00:00"/>
    <x v="267"/>
    <s v="CLICC-ML"/>
    <x v="8"/>
    <x v="2"/>
    <x v="1"/>
    <s v="ITS MacBook 61"/>
    <x v="0"/>
  </r>
  <r>
    <x v="48"/>
    <n v="-1"/>
    <x v="5"/>
    <x v="2"/>
    <d v="2023-03-14T00:00:00"/>
    <x v="319"/>
    <s v="CLICC-ML"/>
    <x v="8"/>
    <x v="2"/>
    <x v="1"/>
    <s v="ITS MacBook 80"/>
    <x v="0"/>
  </r>
  <r>
    <x v="48"/>
    <n v="-1"/>
    <x v="5"/>
    <x v="2"/>
    <d v="2023-03-14T00:00:00"/>
    <x v="778"/>
    <s v="CLICC-ML"/>
    <x v="8"/>
    <x v="2"/>
    <x v="1"/>
    <s v="CLICC-ML-2008"/>
    <x v="0"/>
  </r>
  <r>
    <x v="48"/>
    <n v="-1"/>
    <x v="5"/>
    <x v="2"/>
    <d v="2023-03-14T00:00:00"/>
    <x v="848"/>
    <s v="CLICC-ML"/>
    <x v="8"/>
    <x v="2"/>
    <x v="1"/>
    <s v="CLICC-ML-2018"/>
    <x v="0"/>
  </r>
  <r>
    <x v="48"/>
    <n v="-1"/>
    <x v="5"/>
    <x v="2"/>
    <d v="2023-03-14T00:00:00"/>
    <x v="534"/>
    <s v="CLICC-ML"/>
    <x v="8"/>
    <x v="2"/>
    <x v="1"/>
    <s v="CLICC-ML-2041"/>
    <x v="0"/>
  </r>
  <r>
    <x v="48"/>
    <n v="-1"/>
    <x v="5"/>
    <x v="2"/>
    <d v="2023-03-14T00:00:00"/>
    <x v="737"/>
    <s v="CLICC-ML"/>
    <x v="8"/>
    <x v="2"/>
    <x v="1"/>
    <s v="CLICC-ML-2077"/>
    <x v="0"/>
  </r>
  <r>
    <x v="48"/>
    <n v="-1"/>
    <x v="5"/>
    <x v="2"/>
    <d v="2023-03-14T00:00:00"/>
    <x v="835"/>
    <s v="CLICC-ML"/>
    <x v="8"/>
    <x v="2"/>
    <x v="1"/>
    <s v="CLICC-ML-2084"/>
    <x v="0"/>
  </r>
  <r>
    <x v="48"/>
    <n v="-1"/>
    <x v="5"/>
    <x v="2"/>
    <d v="2023-03-14T00:00:00"/>
    <x v="895"/>
    <s v="CLICC-ML"/>
    <x v="8"/>
    <x v="2"/>
    <x v="1"/>
    <s v="CLICC-ML-2093"/>
    <x v="0"/>
  </r>
  <r>
    <x v="48"/>
    <n v="-1"/>
    <x v="5"/>
    <x v="2"/>
    <d v="2023-03-14T00:00:00"/>
    <x v="1055"/>
    <s v="CLICC-MM"/>
    <x v="9"/>
    <x v="2"/>
    <x v="1"/>
    <s v="ITS iPad 36"/>
    <x v="0"/>
  </r>
  <r>
    <x v="48"/>
    <n v="-1"/>
    <x v="5"/>
    <x v="2"/>
    <d v="2023-03-14T00:00:00"/>
    <x v="509"/>
    <s v="HP"/>
    <x v="10"/>
    <x v="2"/>
    <x v="1"/>
    <s v="WL-YRL-02"/>
    <x v="0"/>
  </r>
  <r>
    <x v="48"/>
    <n v="-1"/>
    <x v="5"/>
    <x v="2"/>
    <d v="2023-03-14T00:00:00"/>
    <x v="321"/>
    <s v="HP"/>
    <x v="10"/>
    <x v="2"/>
    <x v="1"/>
    <s v="WL-YRL-08"/>
    <x v="0"/>
  </r>
  <r>
    <x v="48"/>
    <n v="-1"/>
    <x v="5"/>
    <x v="2"/>
    <d v="2023-03-24T00:00:00"/>
    <x v="892"/>
    <s v="CLICC-ML"/>
    <x v="8"/>
    <x v="2"/>
    <x v="1"/>
    <s v="ITS MacBook 18"/>
    <x v="0"/>
  </r>
  <r>
    <x v="48"/>
    <n v="9401593880006530"/>
    <x v="1"/>
    <x v="1"/>
    <d v="2023-02-28T00:00:00"/>
    <x v="883"/>
    <s v="MACUSBC"/>
    <x v="4"/>
    <x v="1"/>
    <x v="1"/>
    <s v="USBC-YRL-03"/>
    <x v="0"/>
  </r>
  <r>
    <x v="49"/>
    <n v="-1"/>
    <x v="0"/>
    <x v="0"/>
    <d v="2023-03-01T00:00:00"/>
    <x v="430"/>
    <s v="UVGA"/>
    <x v="18"/>
    <x v="4"/>
    <x v="1"/>
    <m/>
    <x v="0"/>
  </r>
  <r>
    <x v="49"/>
    <n v="-1"/>
    <x v="1"/>
    <x v="1"/>
    <d v="2023-03-01T00:00:00"/>
    <x v="546"/>
    <s v="HDMIC"/>
    <x v="13"/>
    <x v="4"/>
    <x v="1"/>
    <s v="HDMC-YRL-10"/>
    <x v="0"/>
  </r>
  <r>
    <x v="49"/>
    <n v="-1"/>
    <x v="1"/>
    <x v="1"/>
    <d v="2023-03-01T00:00:00"/>
    <x v="993"/>
    <s v="HDST"/>
    <x v="0"/>
    <x v="0"/>
    <x v="1"/>
    <s v="HDS-YRL-03"/>
    <x v="0"/>
  </r>
  <r>
    <x v="49"/>
    <n v="-1"/>
    <x v="1"/>
    <x v="1"/>
    <d v="2023-03-01T00:00:00"/>
    <x v="1056"/>
    <s v="HDST"/>
    <x v="0"/>
    <x v="0"/>
    <x v="0"/>
    <s v="HDS-BIO-06"/>
    <x v="0"/>
  </r>
  <r>
    <x v="49"/>
    <n v="-1"/>
    <x v="1"/>
    <x v="1"/>
    <d v="2023-03-01T00:00:00"/>
    <x v="804"/>
    <s v="HDST"/>
    <x v="0"/>
    <x v="0"/>
    <x v="0"/>
    <s v="HDS-BIO-08"/>
    <x v="0"/>
  </r>
  <r>
    <x v="49"/>
    <n v="-1"/>
    <x v="1"/>
    <x v="1"/>
    <d v="2023-03-01T00:00:00"/>
    <x v="427"/>
    <s v="HPUSBC"/>
    <x v="14"/>
    <x v="1"/>
    <x v="2"/>
    <s v="HPUS-BOE-02"/>
    <x v="0"/>
  </r>
  <r>
    <x v="49"/>
    <n v="-1"/>
    <x v="1"/>
    <x v="1"/>
    <d v="2023-03-01T00:00:00"/>
    <x v="105"/>
    <s v="HPUSBC"/>
    <x v="14"/>
    <x v="1"/>
    <x v="2"/>
    <m/>
    <x v="0"/>
  </r>
  <r>
    <x v="49"/>
    <n v="-1"/>
    <x v="1"/>
    <x v="1"/>
    <d v="2023-03-01T00:00:00"/>
    <x v="305"/>
    <s v="IPHONE"/>
    <x v="1"/>
    <x v="1"/>
    <x v="2"/>
    <s v="IPH-BOE-06"/>
    <x v="0"/>
  </r>
  <r>
    <x v="49"/>
    <n v="-1"/>
    <x v="1"/>
    <x v="1"/>
    <d v="2023-03-01T00:00:00"/>
    <x v="6"/>
    <s v="IPHONE"/>
    <x v="1"/>
    <x v="1"/>
    <x v="1"/>
    <s v="IPH-POW-10"/>
    <x v="0"/>
  </r>
  <r>
    <x v="49"/>
    <n v="-1"/>
    <x v="1"/>
    <x v="1"/>
    <d v="2023-03-01T00:00:00"/>
    <x v="7"/>
    <s v="IPHONE"/>
    <x v="1"/>
    <x v="1"/>
    <x v="0"/>
    <s v="IPH-BIO-04"/>
    <x v="0"/>
  </r>
  <r>
    <x v="49"/>
    <n v="-1"/>
    <x v="1"/>
    <x v="1"/>
    <d v="2023-03-01T00:00:00"/>
    <x v="134"/>
    <s v="IPHONE"/>
    <x v="1"/>
    <x v="1"/>
    <x v="1"/>
    <m/>
    <x v="0"/>
  </r>
  <r>
    <x v="49"/>
    <n v="-1"/>
    <x v="1"/>
    <x v="1"/>
    <d v="2023-03-01T00:00:00"/>
    <x v="428"/>
    <s v="MACCHRG"/>
    <x v="3"/>
    <x v="1"/>
    <x v="0"/>
    <s v="MAGT-BIO-06"/>
    <x v="0"/>
  </r>
  <r>
    <x v="49"/>
    <n v="-1"/>
    <x v="1"/>
    <x v="1"/>
    <d v="2023-03-01T00:00:00"/>
    <x v="885"/>
    <s v="MACUSBC"/>
    <x v="4"/>
    <x v="1"/>
    <x v="1"/>
    <s v="USBC-POW-03"/>
    <x v="0"/>
  </r>
  <r>
    <x v="49"/>
    <n v="-1"/>
    <x v="1"/>
    <x v="1"/>
    <d v="2023-03-01T00:00:00"/>
    <x v="361"/>
    <s v="UHDMI"/>
    <x v="15"/>
    <x v="4"/>
    <x v="1"/>
    <m/>
    <x v="0"/>
  </r>
  <r>
    <x v="49"/>
    <n v="-1"/>
    <x v="1"/>
    <x v="1"/>
    <d v="2023-03-01T00:00:00"/>
    <x v="704"/>
    <s v="UVGA"/>
    <x v="18"/>
    <x v="4"/>
    <x v="1"/>
    <s v="UVGA-YRL-01"/>
    <x v="0"/>
  </r>
  <r>
    <x v="49"/>
    <n v="-1"/>
    <x v="1"/>
    <x v="1"/>
    <d v="2023-03-01T00:00:00"/>
    <x v="670"/>
    <s v="WALLADPT"/>
    <x v="6"/>
    <x v="1"/>
    <x v="2"/>
    <s v="ADP-BOE-06"/>
    <x v="0"/>
  </r>
  <r>
    <x v="49"/>
    <n v="-1"/>
    <x v="1"/>
    <x v="1"/>
    <d v="2023-03-01T00:00:00"/>
    <x v="431"/>
    <s v="WALLADPT"/>
    <x v="6"/>
    <x v="1"/>
    <x v="0"/>
    <s v="ADP-BIO-03"/>
    <x v="0"/>
  </r>
  <r>
    <x v="49"/>
    <n v="-1"/>
    <x v="1"/>
    <x v="1"/>
    <d v="2023-03-01T00:00:00"/>
    <x v="42"/>
    <s v="WALLADPT"/>
    <x v="6"/>
    <x v="1"/>
    <x v="1"/>
    <m/>
    <x v="0"/>
  </r>
  <r>
    <x v="49"/>
    <n v="-1"/>
    <x v="1"/>
    <x v="1"/>
    <d v="2023-03-08T00:00:00"/>
    <x v="659"/>
    <s v="CBK"/>
    <x v="7"/>
    <x v="2"/>
    <x v="1"/>
    <s v="CBK-022"/>
    <x v="0"/>
  </r>
  <r>
    <x v="49"/>
    <n v="-1"/>
    <x v="1"/>
    <x v="1"/>
    <d v="2023-03-08T00:00:00"/>
    <x v="966"/>
    <s v="CBK"/>
    <x v="7"/>
    <x v="2"/>
    <x v="2"/>
    <s v="CBK-BOE-12"/>
    <x v="0"/>
  </r>
  <r>
    <x v="49"/>
    <n v="-1"/>
    <x v="1"/>
    <x v="1"/>
    <d v="2023-03-08T00:00:00"/>
    <x v="432"/>
    <s v="CBK"/>
    <x v="7"/>
    <x v="2"/>
    <x v="1"/>
    <s v="CBK-CLICC-156"/>
    <x v="0"/>
  </r>
  <r>
    <x v="49"/>
    <n v="-1"/>
    <x v="1"/>
    <x v="1"/>
    <d v="2023-03-08T00:00:00"/>
    <x v="1057"/>
    <s v="CLICC-MM"/>
    <x v="9"/>
    <x v="2"/>
    <x v="1"/>
    <s v="ITS iPad 39"/>
    <x v="0"/>
  </r>
  <r>
    <x v="49"/>
    <n v="-1"/>
    <x v="1"/>
    <x v="1"/>
    <d v="2023-03-15T00:00:00"/>
    <x v="655"/>
    <s v="CLICC-MM"/>
    <x v="9"/>
    <x v="2"/>
    <x v="1"/>
    <s v="ITS iPad 279"/>
    <x v="0"/>
  </r>
  <r>
    <x v="49"/>
    <n v="-1"/>
    <x v="1"/>
    <x v="1"/>
    <d v="2023-03-15T00:00:00"/>
    <x v="301"/>
    <s v="CLICC-MM"/>
    <x v="9"/>
    <x v="2"/>
    <x v="1"/>
    <m/>
    <x v="0"/>
  </r>
  <r>
    <x v="49"/>
    <n v="-1"/>
    <x v="3"/>
    <x v="2"/>
    <d v="2023-03-01T00:00:00"/>
    <x v="640"/>
    <s v="UHDMI"/>
    <x v="15"/>
    <x v="4"/>
    <x v="1"/>
    <m/>
    <x v="0"/>
  </r>
  <r>
    <x v="49"/>
    <n v="-1"/>
    <x v="4"/>
    <x v="3"/>
    <d v="2023-03-01T00:00:00"/>
    <x v="921"/>
    <s v="MACUSBC"/>
    <x v="4"/>
    <x v="1"/>
    <x v="1"/>
    <s v="USBC-YRL-02"/>
    <x v="0"/>
  </r>
  <r>
    <x v="49"/>
    <n v="-1"/>
    <x v="4"/>
    <x v="3"/>
    <d v="2023-03-01T00:00:00"/>
    <x v="1058"/>
    <s v="OMNI"/>
    <x v="5"/>
    <x v="1"/>
    <x v="1"/>
    <s v="OMN-YRL-01"/>
    <x v="0"/>
  </r>
  <r>
    <x v="49"/>
    <n v="-1"/>
    <x v="4"/>
    <x v="3"/>
    <d v="2023-03-01T00:00:00"/>
    <x v="529"/>
    <s v="OMNI"/>
    <x v="5"/>
    <x v="1"/>
    <x v="1"/>
    <s v="OMN-YRL-05"/>
    <x v="0"/>
  </r>
  <r>
    <x v="49"/>
    <n v="-1"/>
    <x v="4"/>
    <x v="3"/>
    <d v="2023-03-01T00:00:00"/>
    <x v="1059"/>
    <s v="OMNI"/>
    <x v="5"/>
    <x v="1"/>
    <x v="1"/>
    <s v="OMN-YRL-06"/>
    <x v="0"/>
  </r>
  <r>
    <x v="49"/>
    <n v="-1"/>
    <x v="4"/>
    <x v="3"/>
    <d v="2023-03-01T00:00:00"/>
    <x v="955"/>
    <s v="OMNI"/>
    <x v="5"/>
    <x v="1"/>
    <x v="1"/>
    <s v="OMN-YRL-08"/>
    <x v="0"/>
  </r>
  <r>
    <x v="49"/>
    <n v="-1"/>
    <x v="4"/>
    <x v="3"/>
    <d v="2023-03-01T00:00:00"/>
    <x v="13"/>
    <s v="OMNI"/>
    <x v="5"/>
    <x v="1"/>
    <x v="1"/>
    <s v="OMN-YRL-09"/>
    <x v="0"/>
  </r>
  <r>
    <x v="49"/>
    <n v="-1"/>
    <x v="4"/>
    <x v="3"/>
    <d v="2023-03-08T00:00:00"/>
    <x v="653"/>
    <s v="HP"/>
    <x v="10"/>
    <x v="2"/>
    <x v="1"/>
    <s v="WL-PC2-14"/>
    <x v="0"/>
  </r>
  <r>
    <x v="49"/>
    <n v="-1"/>
    <x v="5"/>
    <x v="2"/>
    <d v="2023-03-01T00:00:00"/>
    <x v="821"/>
    <s v="ANDROID"/>
    <x v="16"/>
    <x v="1"/>
    <x v="1"/>
    <s v="AND-POW-03"/>
    <x v="0"/>
  </r>
  <r>
    <x v="49"/>
    <n v="-1"/>
    <x v="5"/>
    <x v="2"/>
    <d v="2023-03-01T00:00:00"/>
    <x v="494"/>
    <s v="BOEIPHONE"/>
    <x v="1"/>
    <x v="1"/>
    <x v="2"/>
    <s v="BOE-IPHONE-04"/>
    <x v="0"/>
  </r>
  <r>
    <x v="49"/>
    <n v="-1"/>
    <x v="5"/>
    <x v="2"/>
    <d v="2023-03-01T00:00:00"/>
    <x v="546"/>
    <s v="HDMIC"/>
    <x v="13"/>
    <x v="4"/>
    <x v="1"/>
    <s v="HDMC-YRL-10"/>
    <x v="0"/>
  </r>
  <r>
    <x v="49"/>
    <n v="-1"/>
    <x v="5"/>
    <x v="2"/>
    <d v="2023-03-01T00:00:00"/>
    <x v="755"/>
    <s v="HDMIC"/>
    <x v="13"/>
    <x v="4"/>
    <x v="1"/>
    <s v="HDMC-YRL-12"/>
    <x v="0"/>
  </r>
  <r>
    <x v="49"/>
    <n v="-1"/>
    <x v="5"/>
    <x v="2"/>
    <d v="2023-03-01T00:00:00"/>
    <x v="882"/>
    <s v="HDMIC"/>
    <x v="13"/>
    <x v="4"/>
    <x v="1"/>
    <s v="HDMC-YRL-17"/>
    <x v="0"/>
  </r>
  <r>
    <x v="49"/>
    <n v="-1"/>
    <x v="5"/>
    <x v="2"/>
    <d v="2023-03-01T00:00:00"/>
    <x v="973"/>
    <s v="HDST"/>
    <x v="0"/>
    <x v="0"/>
    <x v="2"/>
    <s v="HDS-BOE-04"/>
    <x v="0"/>
  </r>
  <r>
    <x v="49"/>
    <n v="-1"/>
    <x v="5"/>
    <x v="2"/>
    <d v="2023-03-01T00:00:00"/>
    <x v="425"/>
    <s v="HDST"/>
    <x v="0"/>
    <x v="0"/>
    <x v="1"/>
    <s v="HDS-YRL-04"/>
    <x v="0"/>
  </r>
  <r>
    <x v="49"/>
    <n v="-1"/>
    <x v="5"/>
    <x v="2"/>
    <d v="2023-03-01T00:00:00"/>
    <x v="547"/>
    <s v="HPUSBC"/>
    <x v="14"/>
    <x v="1"/>
    <x v="2"/>
    <s v="HPUS-BOE-01"/>
    <x v="0"/>
  </r>
  <r>
    <x v="49"/>
    <n v="-1"/>
    <x v="5"/>
    <x v="2"/>
    <d v="2023-03-01T00:00:00"/>
    <x v="427"/>
    <s v="HPUSBC"/>
    <x v="14"/>
    <x v="1"/>
    <x v="2"/>
    <s v="HPUS-BOE-02"/>
    <x v="0"/>
  </r>
  <r>
    <x v="49"/>
    <n v="-1"/>
    <x v="5"/>
    <x v="2"/>
    <d v="2023-03-01T00:00:00"/>
    <x v="360"/>
    <s v="HPUSBC"/>
    <x v="14"/>
    <x v="1"/>
    <x v="2"/>
    <m/>
    <x v="0"/>
  </r>
  <r>
    <x v="49"/>
    <n v="-1"/>
    <x v="5"/>
    <x v="2"/>
    <d v="2023-03-01T00:00:00"/>
    <x v="105"/>
    <s v="HPUSBC"/>
    <x v="14"/>
    <x v="1"/>
    <x v="2"/>
    <m/>
    <x v="0"/>
  </r>
  <r>
    <x v="49"/>
    <n v="-1"/>
    <x v="5"/>
    <x v="2"/>
    <d v="2023-03-01T00:00:00"/>
    <x v="440"/>
    <s v="IPHONE"/>
    <x v="1"/>
    <x v="1"/>
    <x v="3"/>
    <s v="IPH-MUS-04"/>
    <x v="0"/>
  </r>
  <r>
    <x v="49"/>
    <n v="-1"/>
    <x v="5"/>
    <x v="2"/>
    <d v="2023-03-01T00:00:00"/>
    <x v="304"/>
    <s v="IPHONE"/>
    <x v="1"/>
    <x v="1"/>
    <x v="2"/>
    <s v="IPH-BOE-04"/>
    <x v="0"/>
  </r>
  <r>
    <x v="49"/>
    <n v="-1"/>
    <x v="5"/>
    <x v="2"/>
    <d v="2023-03-01T00:00:00"/>
    <x v="106"/>
    <s v="IPHONE"/>
    <x v="1"/>
    <x v="1"/>
    <x v="2"/>
    <s v="IPH-BOE-05"/>
    <x v="0"/>
  </r>
  <r>
    <x v="49"/>
    <n v="-1"/>
    <x v="5"/>
    <x v="2"/>
    <d v="2023-03-01T00:00:00"/>
    <x v="35"/>
    <s v="IPHONE"/>
    <x v="1"/>
    <x v="1"/>
    <x v="1"/>
    <s v="IPH-YRL-10"/>
    <x v="0"/>
  </r>
  <r>
    <x v="49"/>
    <n v="-1"/>
    <x v="5"/>
    <x v="2"/>
    <d v="2023-03-01T00:00:00"/>
    <x v="732"/>
    <s v="IPHONE"/>
    <x v="1"/>
    <x v="1"/>
    <x v="1"/>
    <s v="IPH-YRL-11"/>
    <x v="0"/>
  </r>
  <r>
    <x v="49"/>
    <n v="-1"/>
    <x v="5"/>
    <x v="2"/>
    <d v="2023-03-01T00:00:00"/>
    <x v="1025"/>
    <s v="IPHONE"/>
    <x v="1"/>
    <x v="1"/>
    <x v="1"/>
    <s v="IPH-YRL-12"/>
    <x v="0"/>
  </r>
  <r>
    <x v="49"/>
    <n v="-1"/>
    <x v="5"/>
    <x v="2"/>
    <d v="2023-03-01T00:00:00"/>
    <x v="442"/>
    <s v="IPHONE"/>
    <x v="1"/>
    <x v="1"/>
    <x v="1"/>
    <s v="IPH-YRL-13"/>
    <x v="0"/>
  </r>
  <r>
    <x v="49"/>
    <n v="-1"/>
    <x v="5"/>
    <x v="2"/>
    <d v="2023-03-01T00:00:00"/>
    <x v="806"/>
    <s v="IPHONE"/>
    <x v="1"/>
    <x v="1"/>
    <x v="1"/>
    <m/>
    <x v="0"/>
  </r>
  <r>
    <x v="49"/>
    <n v="-1"/>
    <x v="5"/>
    <x v="2"/>
    <d v="2023-03-01T00:00:00"/>
    <x v="36"/>
    <s v="IPHONE"/>
    <x v="1"/>
    <x v="1"/>
    <x v="1"/>
    <s v="IPH-POW-04"/>
    <x v="0"/>
  </r>
  <r>
    <x v="49"/>
    <n v="-1"/>
    <x v="5"/>
    <x v="2"/>
    <d v="2023-03-01T00:00:00"/>
    <x v="239"/>
    <s v="IPHONE"/>
    <x v="1"/>
    <x v="1"/>
    <x v="1"/>
    <s v="IPH-POW-08"/>
    <x v="0"/>
  </r>
  <r>
    <x v="49"/>
    <n v="-1"/>
    <x v="5"/>
    <x v="2"/>
    <d v="2023-03-01T00:00:00"/>
    <x v="6"/>
    <s v="IPHONE"/>
    <x v="1"/>
    <x v="1"/>
    <x v="1"/>
    <s v="IPH-POW-10"/>
    <x v="0"/>
  </r>
  <r>
    <x v="49"/>
    <n v="-1"/>
    <x v="5"/>
    <x v="2"/>
    <d v="2023-03-01T00:00:00"/>
    <x v="134"/>
    <s v="IPHONE"/>
    <x v="1"/>
    <x v="1"/>
    <x v="1"/>
    <m/>
    <x v="0"/>
  </r>
  <r>
    <x v="49"/>
    <n v="-1"/>
    <x v="5"/>
    <x v="2"/>
    <d v="2023-03-01T00:00:00"/>
    <x v="936"/>
    <s v="MACUSBC"/>
    <x v="4"/>
    <x v="1"/>
    <x v="1"/>
    <s v="USBC-YRL-01"/>
    <x v="0"/>
  </r>
  <r>
    <x v="49"/>
    <n v="-1"/>
    <x v="5"/>
    <x v="2"/>
    <d v="2023-03-01T00:00:00"/>
    <x v="876"/>
    <s v="MACUSBC"/>
    <x v="4"/>
    <x v="1"/>
    <x v="1"/>
    <s v="USBC-YRL-04"/>
    <x v="0"/>
  </r>
  <r>
    <x v="49"/>
    <n v="-1"/>
    <x v="5"/>
    <x v="2"/>
    <d v="2023-03-01T00:00:00"/>
    <x v="884"/>
    <s v="MACUSBC"/>
    <x v="4"/>
    <x v="1"/>
    <x v="1"/>
    <s v="USBC-YRL-05"/>
    <x v="0"/>
  </r>
  <r>
    <x v="49"/>
    <n v="-1"/>
    <x v="5"/>
    <x v="2"/>
    <d v="2023-03-01T00:00:00"/>
    <x v="919"/>
    <s v="MACUSBC"/>
    <x v="4"/>
    <x v="1"/>
    <x v="1"/>
    <s v="USBC-POW-02"/>
    <x v="0"/>
  </r>
  <r>
    <x v="49"/>
    <n v="-1"/>
    <x v="5"/>
    <x v="2"/>
    <d v="2023-03-01T00:00:00"/>
    <x v="886"/>
    <s v="MACUSBC"/>
    <x v="4"/>
    <x v="1"/>
    <x v="1"/>
    <s v="USBC-POW-06"/>
    <x v="0"/>
  </r>
  <r>
    <x v="49"/>
    <n v="-1"/>
    <x v="5"/>
    <x v="2"/>
    <d v="2023-03-01T00:00:00"/>
    <x v="887"/>
    <s v="MACUSBC"/>
    <x v="4"/>
    <x v="1"/>
    <x v="1"/>
    <s v="USBC-POW-07"/>
    <x v="0"/>
  </r>
  <r>
    <x v="49"/>
    <n v="-1"/>
    <x v="5"/>
    <x v="2"/>
    <d v="2023-03-01T00:00:00"/>
    <x v="888"/>
    <s v="MACUSBC"/>
    <x v="4"/>
    <x v="1"/>
    <x v="1"/>
    <s v="USBC-POW-10"/>
    <x v="0"/>
  </r>
  <r>
    <x v="49"/>
    <n v="-1"/>
    <x v="5"/>
    <x v="2"/>
    <d v="2023-03-01T00:00:00"/>
    <x v="1012"/>
    <s v="MACUSBC"/>
    <x v="4"/>
    <x v="1"/>
    <x v="1"/>
    <m/>
    <x v="0"/>
  </r>
  <r>
    <x v="49"/>
    <n v="-1"/>
    <x v="5"/>
    <x v="2"/>
    <d v="2023-03-01T00:00:00"/>
    <x v="976"/>
    <s v="OMNI"/>
    <x v="5"/>
    <x v="1"/>
    <x v="2"/>
    <s v="OMN-BOE-05"/>
    <x v="0"/>
  </r>
  <r>
    <x v="49"/>
    <n v="-1"/>
    <x v="5"/>
    <x v="2"/>
    <d v="2023-03-01T00:00:00"/>
    <x v="703"/>
    <s v="OMNI"/>
    <x v="5"/>
    <x v="1"/>
    <x v="2"/>
    <s v="OMN-BOE-09"/>
    <x v="0"/>
  </r>
  <r>
    <x v="49"/>
    <n v="-1"/>
    <x v="5"/>
    <x v="2"/>
    <d v="2023-03-01T00:00:00"/>
    <x v="375"/>
    <s v="OMNI"/>
    <x v="5"/>
    <x v="1"/>
    <x v="3"/>
    <s v="OMN-MUS-06"/>
    <x v="0"/>
  </r>
  <r>
    <x v="49"/>
    <n v="-1"/>
    <x v="5"/>
    <x v="2"/>
    <d v="2023-03-01T00:00:00"/>
    <x v="954"/>
    <s v="OMNI"/>
    <x v="5"/>
    <x v="1"/>
    <x v="1"/>
    <s v="OMN-YRL-04"/>
    <x v="0"/>
  </r>
  <r>
    <x v="49"/>
    <n v="-1"/>
    <x v="5"/>
    <x v="2"/>
    <d v="2023-03-01T00:00:00"/>
    <x v="1015"/>
    <s v="UHDMI"/>
    <x v="15"/>
    <x v="4"/>
    <x v="2"/>
    <s v="UHDM-BOE-01"/>
    <x v="0"/>
  </r>
  <r>
    <x v="49"/>
    <n v="-1"/>
    <x v="5"/>
    <x v="2"/>
    <d v="2023-03-01T00:00:00"/>
    <x v="1060"/>
    <s v="UHDMI"/>
    <x v="15"/>
    <x v="4"/>
    <x v="2"/>
    <s v="UHDM-BOE-02"/>
    <x v="0"/>
  </r>
  <r>
    <x v="49"/>
    <n v="-1"/>
    <x v="5"/>
    <x v="2"/>
    <d v="2023-03-01T00:00:00"/>
    <x v="824"/>
    <s v="UVGA"/>
    <x v="18"/>
    <x v="4"/>
    <x v="3"/>
    <s v="UVGA-MUS-02"/>
    <x v="0"/>
  </r>
  <r>
    <x v="49"/>
    <n v="-1"/>
    <x v="5"/>
    <x v="2"/>
    <d v="2023-03-01T00:00:00"/>
    <x v="704"/>
    <s v="UVGA"/>
    <x v="18"/>
    <x v="4"/>
    <x v="1"/>
    <s v="UVGA-YRL-01"/>
    <x v="0"/>
  </r>
  <r>
    <x v="49"/>
    <n v="-1"/>
    <x v="5"/>
    <x v="2"/>
    <d v="2023-03-01T00:00:00"/>
    <x v="113"/>
    <s v="WALLADPT"/>
    <x v="6"/>
    <x v="1"/>
    <x v="2"/>
    <s v="ADP-BOE-01"/>
    <x v="0"/>
  </r>
  <r>
    <x v="49"/>
    <n v="-1"/>
    <x v="5"/>
    <x v="2"/>
    <d v="2023-03-01T00:00:00"/>
    <x v="777"/>
    <s v="WALLADPT"/>
    <x v="6"/>
    <x v="1"/>
    <x v="2"/>
    <s v="ADP-BOE-04"/>
    <x v="0"/>
  </r>
  <r>
    <x v="49"/>
    <n v="-1"/>
    <x v="5"/>
    <x v="2"/>
    <d v="2023-03-01T00:00:00"/>
    <x v="626"/>
    <s v="WALLADPT"/>
    <x v="6"/>
    <x v="1"/>
    <x v="2"/>
    <s v="ADP-BOE-05"/>
    <x v="0"/>
  </r>
  <r>
    <x v="49"/>
    <n v="-1"/>
    <x v="5"/>
    <x v="2"/>
    <d v="2023-03-01T00:00:00"/>
    <x v="309"/>
    <s v="WALLADPT"/>
    <x v="6"/>
    <x v="1"/>
    <x v="2"/>
    <s v="ADP-BOE-07"/>
    <x v="0"/>
  </r>
  <r>
    <x v="49"/>
    <n v="-1"/>
    <x v="5"/>
    <x v="2"/>
    <d v="2023-03-01T00:00:00"/>
    <x v="706"/>
    <s v="WALLADPT"/>
    <x v="6"/>
    <x v="1"/>
    <x v="1"/>
    <s v="ADP-YRL-02"/>
    <x v="0"/>
  </r>
  <r>
    <x v="49"/>
    <n v="-1"/>
    <x v="5"/>
    <x v="2"/>
    <d v="2023-03-01T00:00:00"/>
    <x v="1061"/>
    <s v="WALLADPT"/>
    <x v="6"/>
    <x v="1"/>
    <x v="1"/>
    <s v="ADP-YRL-04"/>
    <x v="0"/>
  </r>
  <r>
    <x v="49"/>
    <n v="-1"/>
    <x v="5"/>
    <x v="2"/>
    <d v="2023-03-01T00:00:00"/>
    <x v="530"/>
    <s v="WALLADPT"/>
    <x v="6"/>
    <x v="1"/>
    <x v="1"/>
    <m/>
    <x v="0"/>
  </r>
  <r>
    <x v="49"/>
    <n v="-1"/>
    <x v="5"/>
    <x v="2"/>
    <d v="2023-03-01T00:00:00"/>
    <x v="251"/>
    <s v="WALLADPT"/>
    <x v="6"/>
    <x v="1"/>
    <x v="1"/>
    <m/>
    <x v="0"/>
  </r>
  <r>
    <x v="49"/>
    <n v="-1"/>
    <x v="5"/>
    <x v="2"/>
    <d v="2023-03-01T00:00:00"/>
    <x v="764"/>
    <s v="WALLADPT"/>
    <x v="6"/>
    <x v="1"/>
    <x v="1"/>
    <m/>
    <x v="0"/>
  </r>
  <r>
    <x v="49"/>
    <n v="-1"/>
    <x v="5"/>
    <x v="2"/>
    <d v="2023-03-01T00:00:00"/>
    <x v="293"/>
    <s v="WALLADPT"/>
    <x v="6"/>
    <x v="1"/>
    <x v="1"/>
    <m/>
    <x v="0"/>
  </r>
  <r>
    <x v="49"/>
    <n v="-1"/>
    <x v="5"/>
    <x v="2"/>
    <d v="2023-03-01T00:00:00"/>
    <x v="41"/>
    <s v="WALLADPT"/>
    <x v="6"/>
    <x v="1"/>
    <x v="1"/>
    <m/>
    <x v="0"/>
  </r>
  <r>
    <x v="49"/>
    <n v="-1"/>
    <x v="5"/>
    <x v="2"/>
    <d v="2023-03-01T00:00:00"/>
    <x v="42"/>
    <s v="WALLADPT"/>
    <x v="6"/>
    <x v="1"/>
    <x v="1"/>
    <m/>
    <x v="0"/>
  </r>
  <r>
    <x v="49"/>
    <n v="-1"/>
    <x v="5"/>
    <x v="2"/>
    <d v="2023-03-01T00:00:00"/>
    <x v="43"/>
    <s v="WALLADPT"/>
    <x v="6"/>
    <x v="1"/>
    <x v="1"/>
    <m/>
    <x v="0"/>
  </r>
  <r>
    <x v="49"/>
    <n v="-1"/>
    <x v="5"/>
    <x v="2"/>
    <d v="2023-03-01T00:00:00"/>
    <x v="889"/>
    <s v="WALLADPT"/>
    <x v="6"/>
    <x v="1"/>
    <x v="1"/>
    <m/>
    <x v="0"/>
  </r>
  <r>
    <x v="49"/>
    <n v="-1"/>
    <x v="5"/>
    <x v="2"/>
    <d v="2023-03-02T00:00:00"/>
    <x v="953"/>
    <s v="IPHONE"/>
    <x v="1"/>
    <x v="1"/>
    <x v="4"/>
    <s v="IPH-LOC-05"/>
    <x v="0"/>
  </r>
  <r>
    <x v="49"/>
    <n v="-1"/>
    <x v="5"/>
    <x v="2"/>
    <d v="2023-03-02T00:00:00"/>
    <x v="905"/>
    <s v="IPHONE"/>
    <x v="1"/>
    <x v="1"/>
    <x v="4"/>
    <m/>
    <x v="0"/>
  </r>
  <r>
    <x v="49"/>
    <n v="-1"/>
    <x v="5"/>
    <x v="2"/>
    <d v="2023-03-04T00:00:00"/>
    <x v="591"/>
    <s v="CALC"/>
    <x v="11"/>
    <x v="0"/>
    <x v="1"/>
    <s v="CAL-POW-03"/>
    <x v="0"/>
  </r>
  <r>
    <x v="49"/>
    <n v="-1"/>
    <x v="5"/>
    <x v="2"/>
    <d v="2023-03-04T00:00:00"/>
    <x v="812"/>
    <s v="CALC"/>
    <x v="11"/>
    <x v="0"/>
    <x v="1"/>
    <s v="CAL-POW-05"/>
    <x v="0"/>
  </r>
  <r>
    <x v="49"/>
    <n v="-1"/>
    <x v="5"/>
    <x v="2"/>
    <d v="2023-03-04T00:00:00"/>
    <x v="592"/>
    <s v="CALC"/>
    <x v="11"/>
    <x v="0"/>
    <x v="1"/>
    <s v="CAL-POW-07"/>
    <x v="0"/>
  </r>
  <r>
    <x v="49"/>
    <n v="-1"/>
    <x v="5"/>
    <x v="2"/>
    <d v="2023-03-08T00:00:00"/>
    <x v="579"/>
    <s v="CBK"/>
    <x v="7"/>
    <x v="2"/>
    <x v="4"/>
    <s v="CL-BOE-02"/>
    <x v="0"/>
  </r>
  <r>
    <x v="49"/>
    <n v="-1"/>
    <x v="5"/>
    <x v="2"/>
    <d v="2023-03-08T00:00:00"/>
    <x v="721"/>
    <s v="CBK"/>
    <x v="7"/>
    <x v="2"/>
    <x v="0"/>
    <s v="CBK-BIO-02"/>
    <x v="0"/>
  </r>
  <r>
    <x v="49"/>
    <n v="-1"/>
    <x v="5"/>
    <x v="2"/>
    <d v="2023-03-08T00:00:00"/>
    <x v="581"/>
    <s v="CBK"/>
    <x v="7"/>
    <x v="2"/>
    <x v="0"/>
    <s v="CBK-BIO-09"/>
    <x v="0"/>
  </r>
  <r>
    <x v="49"/>
    <n v="-1"/>
    <x v="5"/>
    <x v="2"/>
    <d v="2023-03-08T00:00:00"/>
    <x v="363"/>
    <s v="CBK"/>
    <x v="7"/>
    <x v="2"/>
    <x v="0"/>
    <s v="CBK-BIO-14"/>
    <x v="0"/>
  </r>
  <r>
    <x v="49"/>
    <n v="-1"/>
    <x v="5"/>
    <x v="2"/>
    <d v="2023-03-08T00:00:00"/>
    <x v="873"/>
    <s v="CBK"/>
    <x v="7"/>
    <x v="2"/>
    <x v="0"/>
    <s v="CBK-BIO-19"/>
    <x v="0"/>
  </r>
  <r>
    <x v="49"/>
    <n v="-1"/>
    <x v="5"/>
    <x v="2"/>
    <d v="2023-03-08T00:00:00"/>
    <x v="1062"/>
    <s v="CBK"/>
    <x v="7"/>
    <x v="2"/>
    <x v="2"/>
    <s v="CBK-BOE-07"/>
    <x v="0"/>
  </r>
  <r>
    <x v="49"/>
    <n v="-1"/>
    <x v="5"/>
    <x v="2"/>
    <d v="2023-03-08T00:00:00"/>
    <x v="144"/>
    <s v="CBK"/>
    <x v="7"/>
    <x v="2"/>
    <x v="1"/>
    <s v="CBK-CLICC-71"/>
    <x v="0"/>
  </r>
  <r>
    <x v="49"/>
    <n v="-1"/>
    <x v="5"/>
    <x v="2"/>
    <d v="2023-03-08T00:00:00"/>
    <x v="1063"/>
    <s v="CBK"/>
    <x v="7"/>
    <x v="2"/>
    <x v="4"/>
    <s v="CBK-CLICC-171"/>
    <x v="0"/>
  </r>
  <r>
    <x v="49"/>
    <n v="-1"/>
    <x v="5"/>
    <x v="2"/>
    <d v="2023-03-08T00:00:00"/>
    <x v="469"/>
    <s v="CLICC-ML"/>
    <x v="8"/>
    <x v="2"/>
    <x v="1"/>
    <s v="ITS MacBook 20"/>
    <x v="0"/>
  </r>
  <r>
    <x v="49"/>
    <n v="-1"/>
    <x v="5"/>
    <x v="2"/>
    <d v="2023-03-08T00:00:00"/>
    <x v="1064"/>
    <s v="CLICC-MM"/>
    <x v="9"/>
    <x v="2"/>
    <x v="1"/>
    <s v="ITS iPad 274"/>
    <x v="0"/>
  </r>
  <r>
    <x v="49"/>
    <n v="-1"/>
    <x v="5"/>
    <x v="2"/>
    <d v="2023-03-08T00:00:00"/>
    <x v="1022"/>
    <s v="CLICC-MM"/>
    <x v="9"/>
    <x v="2"/>
    <x v="1"/>
    <s v="ITS iPad 48"/>
    <x v="0"/>
  </r>
  <r>
    <x v="49"/>
    <n v="-1"/>
    <x v="5"/>
    <x v="2"/>
    <d v="2023-03-08T00:00:00"/>
    <x v="1065"/>
    <s v="HP"/>
    <x v="10"/>
    <x v="2"/>
    <x v="1"/>
    <s v="WL-SEL-01"/>
    <x v="0"/>
  </r>
  <r>
    <x v="49"/>
    <n v="-1"/>
    <x v="5"/>
    <x v="2"/>
    <d v="2023-03-12T00:00:00"/>
    <x v="1066"/>
    <s v="HP"/>
    <x v="10"/>
    <x v="2"/>
    <x v="1"/>
    <s v="WL-POW-01"/>
    <x v="0"/>
  </r>
  <r>
    <x v="49"/>
    <n v="-1"/>
    <x v="5"/>
    <x v="2"/>
    <d v="2023-03-15T00:00:00"/>
    <x v="947"/>
    <s v="CBK"/>
    <x v="7"/>
    <x v="2"/>
    <x v="1"/>
    <s v="CBK-CLICC-114"/>
    <x v="0"/>
  </r>
  <r>
    <x v="49"/>
    <n v="-1"/>
    <x v="5"/>
    <x v="2"/>
    <d v="2023-03-15T00:00:00"/>
    <x v="738"/>
    <s v="CLICC-ML"/>
    <x v="8"/>
    <x v="2"/>
    <x v="1"/>
    <s v="ITS MacBook 152"/>
    <x v="0"/>
  </r>
  <r>
    <x v="49"/>
    <n v="-1"/>
    <x v="5"/>
    <x v="2"/>
    <d v="2023-03-15T00:00:00"/>
    <x v="162"/>
    <s v="CLICC-ML"/>
    <x v="8"/>
    <x v="2"/>
    <x v="1"/>
    <s v="ITS MacBook 35"/>
    <x v="0"/>
  </r>
  <r>
    <x v="49"/>
    <n v="-1"/>
    <x v="5"/>
    <x v="2"/>
    <d v="2023-03-15T00:00:00"/>
    <x v="388"/>
    <s v="CLICC-ML"/>
    <x v="8"/>
    <x v="2"/>
    <x v="1"/>
    <s v="CLICC-ML-2034"/>
    <x v="0"/>
  </r>
  <r>
    <x v="49"/>
    <n v="-1"/>
    <x v="5"/>
    <x v="2"/>
    <d v="2023-03-15T00:00:00"/>
    <x v="1067"/>
    <s v="HP"/>
    <x v="10"/>
    <x v="2"/>
    <x v="1"/>
    <s v="WL-LAB-03"/>
    <x v="0"/>
  </r>
  <r>
    <x v="49"/>
    <n v="-1"/>
    <x v="5"/>
    <x v="2"/>
    <d v="2023-03-15T00:00:00"/>
    <x v="489"/>
    <s v="HP"/>
    <x v="10"/>
    <x v="2"/>
    <x v="1"/>
    <s v="WL-PC2-11"/>
    <x v="0"/>
  </r>
  <r>
    <x v="49"/>
    <n v="-1"/>
    <x v="5"/>
    <x v="2"/>
    <d v="2023-05-30T00:00:00"/>
    <x v="1068"/>
    <s v="AD"/>
    <x v="12"/>
    <x v="3"/>
    <x v="2"/>
    <s v="CLICC EE AD2 Unit 89"/>
    <x v="0"/>
  </r>
  <r>
    <x v="49"/>
    <n v="5559437580006530"/>
    <x v="5"/>
    <x v="2"/>
    <d v="2023-03-08T00:00:00"/>
    <x v="678"/>
    <s v="HP"/>
    <x v="10"/>
    <x v="2"/>
    <x v="1"/>
    <s v="WL-YRL-06"/>
    <x v="0"/>
  </r>
  <r>
    <x v="49"/>
    <n v="9403172370006530"/>
    <x v="1"/>
    <x v="1"/>
    <d v="2023-03-24T00:00:00"/>
    <x v="1069"/>
    <s v="FAC"/>
    <x v="9"/>
    <x v="2"/>
    <x v="1"/>
    <s v="ITS iPad 163"/>
    <x v="0"/>
  </r>
  <r>
    <x v="50"/>
    <n v="-1"/>
    <x v="1"/>
    <x v="1"/>
    <d v="2023-03-02T00:00:00"/>
    <x v="821"/>
    <s v="ANDROID"/>
    <x v="16"/>
    <x v="1"/>
    <x v="1"/>
    <s v="AND-POW-03"/>
    <x v="0"/>
  </r>
  <r>
    <x v="50"/>
    <n v="-1"/>
    <x v="1"/>
    <x v="1"/>
    <d v="2023-03-02T00:00:00"/>
    <x v="882"/>
    <s v="HDMIC"/>
    <x v="13"/>
    <x v="4"/>
    <x v="1"/>
    <s v="HDMC-YRL-17"/>
    <x v="0"/>
  </r>
  <r>
    <x v="50"/>
    <n v="-1"/>
    <x v="1"/>
    <x v="1"/>
    <d v="2023-03-02T00:00:00"/>
    <x v="973"/>
    <s v="HDST"/>
    <x v="0"/>
    <x v="0"/>
    <x v="2"/>
    <s v="HDS-BOE-04"/>
    <x v="0"/>
  </r>
  <r>
    <x v="50"/>
    <n v="-1"/>
    <x v="1"/>
    <x v="1"/>
    <d v="2023-03-02T00:00:00"/>
    <x v="993"/>
    <s v="HDST"/>
    <x v="0"/>
    <x v="0"/>
    <x v="1"/>
    <s v="HDS-YRL-03"/>
    <x v="0"/>
  </r>
  <r>
    <x v="50"/>
    <n v="-1"/>
    <x v="1"/>
    <x v="1"/>
    <d v="2023-03-02T00:00:00"/>
    <x v="547"/>
    <s v="HPUSBC"/>
    <x v="14"/>
    <x v="1"/>
    <x v="2"/>
    <s v="HPUS-BOE-01"/>
    <x v="0"/>
  </r>
  <r>
    <x v="50"/>
    <n v="-1"/>
    <x v="1"/>
    <x v="1"/>
    <d v="2023-03-02T00:00:00"/>
    <x v="732"/>
    <s v="IPHONE"/>
    <x v="1"/>
    <x v="1"/>
    <x v="1"/>
    <s v="IPH-YRL-11"/>
    <x v="0"/>
  </r>
  <r>
    <x v="50"/>
    <n v="-1"/>
    <x v="1"/>
    <x v="1"/>
    <d v="2023-03-02T00:00:00"/>
    <x v="806"/>
    <s v="IPHONE"/>
    <x v="1"/>
    <x v="1"/>
    <x v="1"/>
    <m/>
    <x v="0"/>
  </r>
  <r>
    <x v="50"/>
    <n v="-1"/>
    <x v="1"/>
    <x v="1"/>
    <d v="2023-03-02T00:00:00"/>
    <x v="6"/>
    <s v="IPHONE"/>
    <x v="1"/>
    <x v="1"/>
    <x v="1"/>
    <s v="IPH-POW-10"/>
    <x v="0"/>
  </r>
  <r>
    <x v="50"/>
    <n v="-1"/>
    <x v="1"/>
    <x v="1"/>
    <d v="2023-03-02T00:00:00"/>
    <x v="1033"/>
    <s v="IPHONE"/>
    <x v="1"/>
    <x v="1"/>
    <x v="1"/>
    <s v="IPH-POW-12"/>
    <x v="0"/>
  </r>
  <r>
    <x v="50"/>
    <n v="-1"/>
    <x v="1"/>
    <x v="1"/>
    <d v="2023-03-02T00:00:00"/>
    <x v="107"/>
    <s v="IPHONE"/>
    <x v="1"/>
    <x v="1"/>
    <x v="0"/>
    <s v="IPH-BIO-01"/>
    <x v="0"/>
  </r>
  <r>
    <x v="50"/>
    <n v="-1"/>
    <x v="1"/>
    <x v="1"/>
    <d v="2023-03-02T00:00:00"/>
    <x v="108"/>
    <s v="IPHONE"/>
    <x v="1"/>
    <x v="1"/>
    <x v="0"/>
    <s v="IPH-BIO-02"/>
    <x v="0"/>
  </r>
  <r>
    <x v="50"/>
    <n v="-1"/>
    <x v="1"/>
    <x v="1"/>
    <d v="2023-03-02T00:00:00"/>
    <x v="876"/>
    <s v="MACUSBC"/>
    <x v="4"/>
    <x v="1"/>
    <x v="1"/>
    <s v="USBC-YRL-04"/>
    <x v="0"/>
  </r>
  <r>
    <x v="50"/>
    <n v="-1"/>
    <x v="1"/>
    <x v="1"/>
    <d v="2023-03-02T00:00:00"/>
    <x v="886"/>
    <s v="MACUSBC"/>
    <x v="4"/>
    <x v="1"/>
    <x v="1"/>
    <s v="USBC-POW-06"/>
    <x v="0"/>
  </r>
  <r>
    <x v="50"/>
    <n v="-1"/>
    <x v="1"/>
    <x v="1"/>
    <d v="2023-03-02T00:00:00"/>
    <x v="1012"/>
    <s v="MACUSBC"/>
    <x v="4"/>
    <x v="1"/>
    <x v="1"/>
    <m/>
    <x v="0"/>
  </r>
  <r>
    <x v="50"/>
    <n v="-1"/>
    <x v="1"/>
    <x v="1"/>
    <d v="2023-03-02T00:00:00"/>
    <x v="843"/>
    <s v="UHDMI"/>
    <x v="15"/>
    <x v="4"/>
    <x v="1"/>
    <m/>
    <x v="0"/>
  </r>
  <r>
    <x v="50"/>
    <n v="-1"/>
    <x v="1"/>
    <x v="1"/>
    <d v="2023-03-02T00:00:00"/>
    <x v="705"/>
    <s v="WALLADPT"/>
    <x v="6"/>
    <x v="1"/>
    <x v="0"/>
    <s v="ADP-BIO-04"/>
    <x v="0"/>
  </r>
  <r>
    <x v="50"/>
    <n v="-1"/>
    <x v="1"/>
    <x v="1"/>
    <d v="2023-03-02T00:00:00"/>
    <x v="139"/>
    <s v="WALLADPT"/>
    <x v="6"/>
    <x v="1"/>
    <x v="1"/>
    <m/>
    <x v="0"/>
  </r>
  <r>
    <x v="50"/>
    <n v="-1"/>
    <x v="1"/>
    <x v="1"/>
    <d v="2023-03-02T00:00:00"/>
    <x v="251"/>
    <s v="WALLADPT"/>
    <x v="6"/>
    <x v="1"/>
    <x v="1"/>
    <m/>
    <x v="0"/>
  </r>
  <r>
    <x v="50"/>
    <n v="-1"/>
    <x v="1"/>
    <x v="1"/>
    <d v="2023-03-02T00:00:00"/>
    <x v="41"/>
    <s v="WALLADPT"/>
    <x v="6"/>
    <x v="1"/>
    <x v="1"/>
    <m/>
    <x v="0"/>
  </r>
  <r>
    <x v="50"/>
    <n v="-1"/>
    <x v="1"/>
    <x v="1"/>
    <d v="2023-03-02T00:00:00"/>
    <x v="889"/>
    <s v="WALLADPT"/>
    <x v="6"/>
    <x v="1"/>
    <x v="1"/>
    <m/>
    <x v="0"/>
  </r>
  <r>
    <x v="50"/>
    <n v="-1"/>
    <x v="1"/>
    <x v="1"/>
    <d v="2023-03-16T00:00:00"/>
    <x v="1070"/>
    <s v="CBK"/>
    <x v="7"/>
    <x v="2"/>
    <x v="2"/>
    <s v="CBK-BOE-17"/>
    <x v="0"/>
  </r>
  <r>
    <x v="50"/>
    <n v="-1"/>
    <x v="1"/>
    <x v="1"/>
    <d v="2023-03-16T00:00:00"/>
    <x v="63"/>
    <s v="CLICC-ML"/>
    <x v="8"/>
    <x v="2"/>
    <x v="1"/>
    <s v="ITS MacBook 60"/>
    <x v="0"/>
  </r>
  <r>
    <x v="50"/>
    <n v="-1"/>
    <x v="1"/>
    <x v="1"/>
    <d v="2023-03-16T00:00:00"/>
    <x v="1071"/>
    <s v="CLICC-MM"/>
    <x v="9"/>
    <x v="2"/>
    <x v="1"/>
    <s v="ITS iPad 62"/>
    <x v="0"/>
  </r>
  <r>
    <x v="50"/>
    <n v="-1"/>
    <x v="1"/>
    <x v="1"/>
    <d v="2023-03-16T00:00:00"/>
    <x v="1001"/>
    <s v="HP"/>
    <x v="10"/>
    <x v="2"/>
    <x v="1"/>
    <s v="WL-PC2-30"/>
    <x v="0"/>
  </r>
  <r>
    <x v="50"/>
    <n v="-1"/>
    <x v="1"/>
    <x v="1"/>
    <d v="2023-03-16T00:00:00"/>
    <x v="302"/>
    <s v="HP"/>
    <x v="10"/>
    <x v="2"/>
    <x v="1"/>
    <s v="WL-RC2-08"/>
    <x v="0"/>
  </r>
  <r>
    <x v="50"/>
    <n v="-1"/>
    <x v="4"/>
    <x v="3"/>
    <d v="2023-03-02T00:00:00"/>
    <x v="967"/>
    <s v="ANDROID"/>
    <x v="16"/>
    <x v="1"/>
    <x v="1"/>
    <s v="AND-YRL-02"/>
    <x v="0"/>
  </r>
  <r>
    <x v="50"/>
    <n v="-1"/>
    <x v="4"/>
    <x v="3"/>
    <d v="2023-03-02T00:00:00"/>
    <x v="672"/>
    <s v="WALLADPT"/>
    <x v="6"/>
    <x v="1"/>
    <x v="1"/>
    <m/>
    <x v="0"/>
  </r>
  <r>
    <x v="50"/>
    <n v="-1"/>
    <x v="4"/>
    <x v="3"/>
    <d v="2023-03-16T00:00:00"/>
    <x v="987"/>
    <s v="HP"/>
    <x v="10"/>
    <x v="2"/>
    <x v="1"/>
    <s v="WL-PC2-21"/>
    <x v="0"/>
  </r>
  <r>
    <x v="50"/>
    <n v="-1"/>
    <x v="5"/>
    <x v="2"/>
    <d v="2023-03-02T00:00:00"/>
    <x v="967"/>
    <s v="ANDROID"/>
    <x v="16"/>
    <x v="1"/>
    <x v="1"/>
    <s v="AND-YRL-02"/>
    <x v="0"/>
  </r>
  <r>
    <x v="50"/>
    <n v="-1"/>
    <x v="5"/>
    <x v="2"/>
    <d v="2023-03-02T00:00:00"/>
    <x v="993"/>
    <s v="HDST"/>
    <x v="0"/>
    <x v="0"/>
    <x v="1"/>
    <s v="HDS-YRL-03"/>
    <x v="0"/>
  </r>
  <r>
    <x v="50"/>
    <n v="-1"/>
    <x v="5"/>
    <x v="2"/>
    <d v="2023-03-02T00:00:00"/>
    <x v="918"/>
    <s v="HDST"/>
    <x v="0"/>
    <x v="0"/>
    <x v="1"/>
    <s v="HDS-POW-05"/>
    <x v="0"/>
  </r>
  <r>
    <x v="50"/>
    <n v="-1"/>
    <x v="5"/>
    <x v="2"/>
    <d v="2023-03-02T00:00:00"/>
    <x v="547"/>
    <s v="HPUSBC"/>
    <x v="14"/>
    <x v="1"/>
    <x v="2"/>
    <s v="HPUS-BOE-01"/>
    <x v="0"/>
  </r>
  <r>
    <x v="50"/>
    <n v="-1"/>
    <x v="5"/>
    <x v="2"/>
    <d v="2023-03-02T00:00:00"/>
    <x v="427"/>
    <s v="HPUSBC"/>
    <x v="14"/>
    <x v="1"/>
    <x v="2"/>
    <s v="HPUS-BOE-02"/>
    <x v="0"/>
  </r>
  <r>
    <x v="50"/>
    <n v="-1"/>
    <x v="5"/>
    <x v="2"/>
    <d v="2023-03-02T00:00:00"/>
    <x v="105"/>
    <s v="HPUSBC"/>
    <x v="14"/>
    <x v="1"/>
    <x v="2"/>
    <m/>
    <x v="0"/>
  </r>
  <r>
    <x v="50"/>
    <n v="-1"/>
    <x v="5"/>
    <x v="2"/>
    <d v="2023-03-02T00:00:00"/>
    <x v="305"/>
    <s v="IPHONE"/>
    <x v="1"/>
    <x v="1"/>
    <x v="2"/>
    <s v="IPH-BOE-06"/>
    <x v="0"/>
  </r>
  <r>
    <x v="50"/>
    <n v="-1"/>
    <x v="5"/>
    <x v="2"/>
    <d v="2023-03-02T00:00:00"/>
    <x v="441"/>
    <s v="IPHONE"/>
    <x v="1"/>
    <x v="1"/>
    <x v="1"/>
    <s v="IPH-YRL-06"/>
    <x v="0"/>
  </r>
  <r>
    <x v="50"/>
    <n v="-1"/>
    <x v="5"/>
    <x v="2"/>
    <d v="2023-03-02T00:00:00"/>
    <x v="35"/>
    <s v="IPHONE"/>
    <x v="1"/>
    <x v="1"/>
    <x v="1"/>
    <s v="IPH-YRL-10"/>
    <x v="0"/>
  </r>
  <r>
    <x v="50"/>
    <n v="-1"/>
    <x v="5"/>
    <x v="2"/>
    <d v="2023-03-02T00:00:00"/>
    <x v="627"/>
    <s v="IPHONE"/>
    <x v="1"/>
    <x v="1"/>
    <x v="4"/>
    <s v="IPH-LOC-03"/>
    <x v="0"/>
  </r>
  <r>
    <x v="50"/>
    <n v="-1"/>
    <x v="5"/>
    <x v="2"/>
    <d v="2023-03-02T00:00:00"/>
    <x v="36"/>
    <s v="IPHONE"/>
    <x v="1"/>
    <x v="1"/>
    <x v="1"/>
    <s v="IPH-POW-04"/>
    <x v="0"/>
  </r>
  <r>
    <x v="50"/>
    <n v="-1"/>
    <x v="5"/>
    <x v="2"/>
    <d v="2023-03-02T00:00:00"/>
    <x v="239"/>
    <s v="IPHONE"/>
    <x v="1"/>
    <x v="1"/>
    <x v="1"/>
    <s v="IPH-POW-08"/>
    <x v="0"/>
  </r>
  <r>
    <x v="50"/>
    <n v="-1"/>
    <x v="5"/>
    <x v="2"/>
    <d v="2023-03-02T00:00:00"/>
    <x v="1033"/>
    <s v="IPHONE"/>
    <x v="1"/>
    <x v="1"/>
    <x v="1"/>
    <s v="IPH-POW-12"/>
    <x v="0"/>
  </r>
  <r>
    <x v="50"/>
    <n v="-1"/>
    <x v="5"/>
    <x v="2"/>
    <d v="2023-03-02T00:00:00"/>
    <x v="7"/>
    <s v="IPHONE"/>
    <x v="1"/>
    <x v="1"/>
    <x v="0"/>
    <s v="IPH-BIO-04"/>
    <x v="0"/>
  </r>
  <r>
    <x v="50"/>
    <n v="-1"/>
    <x v="5"/>
    <x v="2"/>
    <d v="2023-03-02T00:00:00"/>
    <x v="900"/>
    <s v="IPHONE"/>
    <x v="1"/>
    <x v="1"/>
    <x v="4"/>
    <m/>
    <x v="0"/>
  </r>
  <r>
    <x v="50"/>
    <n v="-1"/>
    <x v="5"/>
    <x v="2"/>
    <d v="2023-03-02T00:00:00"/>
    <x v="936"/>
    <s v="MACUSBC"/>
    <x v="4"/>
    <x v="1"/>
    <x v="1"/>
    <s v="USBC-YRL-01"/>
    <x v="0"/>
  </r>
  <r>
    <x v="50"/>
    <n v="-1"/>
    <x v="5"/>
    <x v="2"/>
    <d v="2023-03-02T00:00:00"/>
    <x v="921"/>
    <s v="MACUSBC"/>
    <x v="4"/>
    <x v="1"/>
    <x v="1"/>
    <s v="USBC-YRL-02"/>
    <x v="0"/>
  </r>
  <r>
    <x v="50"/>
    <n v="-1"/>
    <x v="5"/>
    <x v="2"/>
    <d v="2023-03-02T00:00:00"/>
    <x v="876"/>
    <s v="MACUSBC"/>
    <x v="4"/>
    <x v="1"/>
    <x v="1"/>
    <s v="USBC-YRL-04"/>
    <x v="0"/>
  </r>
  <r>
    <x v="50"/>
    <n v="-1"/>
    <x v="5"/>
    <x v="2"/>
    <d v="2023-03-02T00:00:00"/>
    <x v="884"/>
    <s v="MACUSBC"/>
    <x v="4"/>
    <x v="1"/>
    <x v="1"/>
    <s v="USBC-YRL-05"/>
    <x v="0"/>
  </r>
  <r>
    <x v="50"/>
    <n v="-1"/>
    <x v="5"/>
    <x v="2"/>
    <d v="2023-03-02T00:00:00"/>
    <x v="919"/>
    <s v="MACUSBC"/>
    <x v="4"/>
    <x v="1"/>
    <x v="1"/>
    <s v="USBC-POW-02"/>
    <x v="0"/>
  </r>
  <r>
    <x v="50"/>
    <n v="-1"/>
    <x v="5"/>
    <x v="2"/>
    <d v="2023-03-02T00:00:00"/>
    <x v="885"/>
    <s v="MACUSBC"/>
    <x v="4"/>
    <x v="1"/>
    <x v="1"/>
    <s v="USBC-POW-03"/>
    <x v="0"/>
  </r>
  <r>
    <x v="50"/>
    <n v="-1"/>
    <x v="5"/>
    <x v="2"/>
    <d v="2023-03-02T00:00:00"/>
    <x v="887"/>
    <s v="MACUSBC"/>
    <x v="4"/>
    <x v="1"/>
    <x v="1"/>
    <s v="USBC-POW-07"/>
    <x v="0"/>
  </r>
  <r>
    <x v="50"/>
    <n v="-1"/>
    <x v="5"/>
    <x v="2"/>
    <d v="2023-03-02T00:00:00"/>
    <x v="906"/>
    <s v="MACUSBC"/>
    <x v="4"/>
    <x v="1"/>
    <x v="1"/>
    <s v="USBC-POW-08"/>
    <x v="0"/>
  </r>
  <r>
    <x v="50"/>
    <n v="-1"/>
    <x v="5"/>
    <x v="2"/>
    <d v="2023-03-02T00:00:00"/>
    <x v="888"/>
    <s v="MACUSBC"/>
    <x v="4"/>
    <x v="1"/>
    <x v="1"/>
    <s v="USBC-POW-10"/>
    <x v="0"/>
  </r>
  <r>
    <x v="50"/>
    <n v="-1"/>
    <x v="5"/>
    <x v="2"/>
    <d v="2023-03-02T00:00:00"/>
    <x v="1012"/>
    <s v="MACUSBC"/>
    <x v="4"/>
    <x v="1"/>
    <x v="1"/>
    <m/>
    <x v="0"/>
  </r>
  <r>
    <x v="50"/>
    <n v="-1"/>
    <x v="5"/>
    <x v="2"/>
    <d v="2023-03-02T00:00:00"/>
    <x v="814"/>
    <s v="MSE"/>
    <x v="2"/>
    <x v="0"/>
    <x v="1"/>
    <m/>
    <x v="0"/>
  </r>
  <r>
    <x v="50"/>
    <n v="-1"/>
    <x v="5"/>
    <x v="2"/>
    <d v="2023-03-02T00:00:00"/>
    <x v="1072"/>
    <s v="MSE"/>
    <x v="2"/>
    <x v="0"/>
    <x v="1"/>
    <m/>
    <x v="0"/>
  </r>
  <r>
    <x v="50"/>
    <n v="-1"/>
    <x v="5"/>
    <x v="2"/>
    <d v="2023-03-02T00:00:00"/>
    <x v="496"/>
    <s v="OMNI"/>
    <x v="5"/>
    <x v="1"/>
    <x v="2"/>
    <s v="OMN-BOE-03"/>
    <x v="0"/>
  </r>
  <r>
    <x v="50"/>
    <n v="-1"/>
    <x v="5"/>
    <x v="2"/>
    <d v="2023-03-02T00:00:00"/>
    <x v="877"/>
    <s v="OMNI"/>
    <x v="5"/>
    <x v="1"/>
    <x v="2"/>
    <s v="OMN-BOE-04"/>
    <x v="0"/>
  </r>
  <r>
    <x v="50"/>
    <n v="-1"/>
    <x v="5"/>
    <x v="2"/>
    <d v="2023-03-02T00:00:00"/>
    <x v="685"/>
    <s v="OMNI"/>
    <x v="5"/>
    <x v="1"/>
    <x v="2"/>
    <s v="OMN-BOE-06"/>
    <x v="0"/>
  </r>
  <r>
    <x v="50"/>
    <n v="-1"/>
    <x v="5"/>
    <x v="2"/>
    <d v="2023-03-02T00:00:00"/>
    <x v="639"/>
    <s v="OMNI"/>
    <x v="5"/>
    <x v="1"/>
    <x v="2"/>
    <s v="OMN-BOE-07"/>
    <x v="0"/>
  </r>
  <r>
    <x v="50"/>
    <n v="-1"/>
    <x v="5"/>
    <x v="2"/>
    <d v="2023-03-02T00:00:00"/>
    <x v="667"/>
    <s v="OMNI"/>
    <x v="5"/>
    <x v="1"/>
    <x v="2"/>
    <s v="OMN-BOE-08"/>
    <x v="0"/>
  </r>
  <r>
    <x v="50"/>
    <n v="-1"/>
    <x v="5"/>
    <x v="2"/>
    <d v="2023-03-02T00:00:00"/>
    <x v="703"/>
    <s v="OMNI"/>
    <x v="5"/>
    <x v="1"/>
    <x v="2"/>
    <s v="OMN-BOE-09"/>
    <x v="0"/>
  </r>
  <r>
    <x v="50"/>
    <n v="-1"/>
    <x v="5"/>
    <x v="2"/>
    <d v="2023-03-02T00:00:00"/>
    <x v="954"/>
    <s v="OMNI"/>
    <x v="5"/>
    <x v="1"/>
    <x v="1"/>
    <s v="OMN-YRL-04"/>
    <x v="0"/>
  </r>
  <r>
    <x v="50"/>
    <n v="-1"/>
    <x v="5"/>
    <x v="2"/>
    <d v="2023-03-02T00:00:00"/>
    <x v="292"/>
    <s v="UVGA"/>
    <x v="18"/>
    <x v="4"/>
    <x v="1"/>
    <m/>
    <x v="0"/>
  </r>
  <r>
    <x v="50"/>
    <n v="-1"/>
    <x v="5"/>
    <x v="2"/>
    <d v="2023-03-02T00:00:00"/>
    <x v="830"/>
    <s v="UVGA"/>
    <x v="18"/>
    <x v="4"/>
    <x v="1"/>
    <m/>
    <x v="0"/>
  </r>
  <r>
    <x v="50"/>
    <n v="-1"/>
    <x v="5"/>
    <x v="2"/>
    <d v="2023-03-02T00:00:00"/>
    <x v="113"/>
    <s v="WALLADPT"/>
    <x v="6"/>
    <x v="1"/>
    <x v="2"/>
    <s v="ADP-BOE-01"/>
    <x v="0"/>
  </r>
  <r>
    <x v="50"/>
    <n v="-1"/>
    <x v="5"/>
    <x v="2"/>
    <d v="2023-03-02T00:00:00"/>
    <x v="670"/>
    <s v="WALLADPT"/>
    <x v="6"/>
    <x v="1"/>
    <x v="2"/>
    <s v="ADP-BOE-06"/>
    <x v="0"/>
  </r>
  <r>
    <x v="50"/>
    <n v="-1"/>
    <x v="5"/>
    <x v="2"/>
    <d v="2023-03-02T00:00:00"/>
    <x v="14"/>
    <s v="WALLADPT"/>
    <x v="6"/>
    <x v="1"/>
    <x v="1"/>
    <s v="ADP-POW-01"/>
    <x v="0"/>
  </r>
  <r>
    <x v="50"/>
    <n v="-1"/>
    <x v="5"/>
    <x v="2"/>
    <d v="2023-03-02T00:00:00"/>
    <x v="431"/>
    <s v="WALLADPT"/>
    <x v="6"/>
    <x v="1"/>
    <x v="0"/>
    <s v="ADP-BIO-03"/>
    <x v="0"/>
  </r>
  <r>
    <x v="50"/>
    <n v="-1"/>
    <x v="5"/>
    <x v="2"/>
    <d v="2023-03-02T00:00:00"/>
    <x v="705"/>
    <s v="WALLADPT"/>
    <x v="6"/>
    <x v="1"/>
    <x v="0"/>
    <s v="ADP-BIO-04"/>
    <x v="0"/>
  </r>
  <r>
    <x v="50"/>
    <n v="-1"/>
    <x v="5"/>
    <x v="2"/>
    <d v="2023-03-02T00:00:00"/>
    <x v="706"/>
    <s v="WALLADPT"/>
    <x v="6"/>
    <x v="1"/>
    <x v="1"/>
    <s v="ADP-YRL-02"/>
    <x v="0"/>
  </r>
  <r>
    <x v="50"/>
    <n v="-1"/>
    <x v="5"/>
    <x v="2"/>
    <d v="2023-03-02T00:00:00"/>
    <x v="672"/>
    <s v="WALLADPT"/>
    <x v="6"/>
    <x v="1"/>
    <x v="1"/>
    <m/>
    <x v="0"/>
  </r>
  <r>
    <x v="50"/>
    <n v="-1"/>
    <x v="5"/>
    <x v="2"/>
    <d v="2023-03-02T00:00:00"/>
    <x v="452"/>
    <s v="WALLADPT"/>
    <x v="6"/>
    <x v="1"/>
    <x v="1"/>
    <m/>
    <x v="0"/>
  </r>
  <r>
    <x v="50"/>
    <n v="-1"/>
    <x v="5"/>
    <x v="2"/>
    <d v="2023-03-02T00:00:00"/>
    <x v="251"/>
    <s v="WALLADPT"/>
    <x v="6"/>
    <x v="1"/>
    <x v="1"/>
    <m/>
    <x v="0"/>
  </r>
  <r>
    <x v="50"/>
    <n v="-1"/>
    <x v="5"/>
    <x v="2"/>
    <d v="2023-03-02T00:00:00"/>
    <x v="764"/>
    <s v="WALLADPT"/>
    <x v="6"/>
    <x v="1"/>
    <x v="1"/>
    <m/>
    <x v="0"/>
  </r>
  <r>
    <x v="50"/>
    <n v="-1"/>
    <x v="5"/>
    <x v="2"/>
    <d v="2023-03-02T00:00:00"/>
    <x v="42"/>
    <s v="WALLADPT"/>
    <x v="6"/>
    <x v="1"/>
    <x v="1"/>
    <m/>
    <x v="0"/>
  </r>
  <r>
    <x v="50"/>
    <n v="-1"/>
    <x v="5"/>
    <x v="2"/>
    <d v="2023-03-02T00:00:00"/>
    <x v="43"/>
    <s v="WALLADPT"/>
    <x v="6"/>
    <x v="1"/>
    <x v="1"/>
    <m/>
    <x v="0"/>
  </r>
  <r>
    <x v="50"/>
    <n v="-1"/>
    <x v="5"/>
    <x v="2"/>
    <d v="2023-03-02T00:00:00"/>
    <x v="889"/>
    <s v="WALLADPT"/>
    <x v="6"/>
    <x v="1"/>
    <x v="1"/>
    <m/>
    <x v="0"/>
  </r>
  <r>
    <x v="50"/>
    <n v="-1"/>
    <x v="5"/>
    <x v="2"/>
    <d v="2023-03-09T00:00:00"/>
    <x v="1073"/>
    <s v="CBK"/>
    <x v="7"/>
    <x v="2"/>
    <x v="4"/>
    <s v="CYRL-25"/>
    <x v="0"/>
  </r>
  <r>
    <x v="50"/>
    <n v="-1"/>
    <x v="5"/>
    <x v="2"/>
    <d v="2023-03-09T00:00:00"/>
    <x v="294"/>
    <s v="CBK"/>
    <x v="7"/>
    <x v="2"/>
    <x v="4"/>
    <s v="CMUS-01"/>
    <x v="0"/>
  </r>
  <r>
    <x v="50"/>
    <n v="-1"/>
    <x v="5"/>
    <x v="2"/>
    <d v="2023-03-09T00:00:00"/>
    <x v="799"/>
    <s v="CBK"/>
    <x v="7"/>
    <x v="2"/>
    <x v="5"/>
    <s v="CBK-GEO-01"/>
    <x v="0"/>
  </r>
  <r>
    <x v="50"/>
    <n v="-1"/>
    <x v="5"/>
    <x v="2"/>
    <d v="2023-03-09T00:00:00"/>
    <x v="1074"/>
    <s v="CBK"/>
    <x v="7"/>
    <x v="2"/>
    <x v="4"/>
    <s v="CBK-CLICC-172"/>
    <x v="0"/>
  </r>
  <r>
    <x v="50"/>
    <n v="-1"/>
    <x v="5"/>
    <x v="2"/>
    <d v="2023-03-09T00:00:00"/>
    <x v="913"/>
    <s v="CLICC-ML"/>
    <x v="8"/>
    <x v="2"/>
    <x v="1"/>
    <s v="ITS MacBook 14"/>
    <x v="0"/>
  </r>
  <r>
    <x v="50"/>
    <n v="-1"/>
    <x v="5"/>
    <x v="2"/>
    <d v="2023-03-09T00:00:00"/>
    <x v="51"/>
    <s v="CLICC-ML"/>
    <x v="8"/>
    <x v="2"/>
    <x v="1"/>
    <s v="ITS MacBook 9"/>
    <x v="0"/>
  </r>
  <r>
    <x v="50"/>
    <n v="-1"/>
    <x v="5"/>
    <x v="2"/>
    <d v="2023-03-09T00:00:00"/>
    <x v="924"/>
    <s v="CLICC-ML"/>
    <x v="8"/>
    <x v="2"/>
    <x v="1"/>
    <s v="CLICC-ML-2025"/>
    <x v="0"/>
  </r>
  <r>
    <x v="50"/>
    <n v="-1"/>
    <x v="5"/>
    <x v="2"/>
    <d v="2023-03-09T00:00:00"/>
    <x v="77"/>
    <s v="CLICC-MM"/>
    <x v="9"/>
    <x v="2"/>
    <x v="1"/>
    <s v="ITS iPad 160"/>
    <x v="0"/>
  </r>
  <r>
    <x v="50"/>
    <n v="-1"/>
    <x v="5"/>
    <x v="2"/>
    <d v="2023-03-09T00:00:00"/>
    <x v="1002"/>
    <s v="HP"/>
    <x v="10"/>
    <x v="2"/>
    <x v="1"/>
    <s v="WL-LAB-04"/>
    <x v="0"/>
  </r>
  <r>
    <x v="50"/>
    <n v="-1"/>
    <x v="5"/>
    <x v="2"/>
    <d v="2023-03-09T00:00:00"/>
    <x v="899"/>
    <s v="HP"/>
    <x v="10"/>
    <x v="2"/>
    <x v="1"/>
    <s v="WL-GEO-05"/>
    <x v="0"/>
  </r>
  <r>
    <x v="50"/>
    <n v="-1"/>
    <x v="5"/>
    <x v="2"/>
    <d v="2023-03-09T00:00:00"/>
    <x v="1075"/>
    <s v="HP"/>
    <x v="10"/>
    <x v="2"/>
    <x v="1"/>
    <s v="WL-RC2-12"/>
    <x v="0"/>
  </r>
  <r>
    <x v="50"/>
    <n v="-1"/>
    <x v="5"/>
    <x v="2"/>
    <d v="2023-03-12T00:00:00"/>
    <x v="819"/>
    <s v="CLICC-ML"/>
    <x v="8"/>
    <x v="2"/>
    <x v="1"/>
    <s v="CLICC-ML-2069"/>
    <x v="0"/>
  </r>
  <r>
    <x v="50"/>
    <n v="-1"/>
    <x v="5"/>
    <x v="2"/>
    <d v="2023-03-14T00:00:00"/>
    <x v="1076"/>
    <s v="HP"/>
    <x v="10"/>
    <x v="2"/>
    <x v="1"/>
    <s v="WL-SEL-05"/>
    <x v="0"/>
  </r>
  <r>
    <x v="50"/>
    <n v="-1"/>
    <x v="5"/>
    <x v="2"/>
    <d v="2023-03-15T00:00:00"/>
    <x v="1077"/>
    <s v="CLICC-MM"/>
    <x v="9"/>
    <x v="2"/>
    <x v="1"/>
    <s v="ITS iPad 242"/>
    <x v="0"/>
  </r>
  <r>
    <x v="50"/>
    <n v="-1"/>
    <x v="5"/>
    <x v="2"/>
    <d v="2023-03-16T00:00:00"/>
    <x v="161"/>
    <s v="CLICC-ML"/>
    <x v="8"/>
    <x v="2"/>
    <x v="1"/>
    <s v="ITS MacBook 124"/>
    <x v="0"/>
  </r>
  <r>
    <x v="50"/>
    <n v="-1"/>
    <x v="5"/>
    <x v="2"/>
    <d v="2023-03-16T00:00:00"/>
    <x v="329"/>
    <s v="CLICC-ML"/>
    <x v="8"/>
    <x v="2"/>
    <x v="1"/>
    <s v="ITS MacBook 82"/>
    <x v="0"/>
  </r>
  <r>
    <x v="50"/>
    <n v="-1"/>
    <x v="5"/>
    <x v="2"/>
    <d v="2023-03-16T00:00:00"/>
    <x v="1078"/>
    <s v="CLICC-MM"/>
    <x v="9"/>
    <x v="2"/>
    <x v="1"/>
    <s v="ITS iPad 140"/>
    <x v="0"/>
  </r>
  <r>
    <x v="50"/>
    <n v="-1"/>
    <x v="5"/>
    <x v="2"/>
    <d v="2023-03-16T00:00:00"/>
    <x v="964"/>
    <s v="CLICC-MM"/>
    <x v="9"/>
    <x v="2"/>
    <x v="1"/>
    <s v="ITS iPad 288"/>
    <x v="0"/>
  </r>
  <r>
    <x v="50"/>
    <n v="-1"/>
    <x v="5"/>
    <x v="2"/>
    <d v="2023-03-16T00:00:00"/>
    <x v="714"/>
    <s v="CLICC-MM"/>
    <x v="9"/>
    <x v="2"/>
    <x v="1"/>
    <m/>
    <x v="0"/>
  </r>
  <r>
    <x v="50"/>
    <n v="-1"/>
    <x v="5"/>
    <x v="2"/>
    <d v="2023-03-16T00:00:00"/>
    <x v="1079"/>
    <s v="HP"/>
    <x v="10"/>
    <x v="2"/>
    <x v="1"/>
    <s v="WL-YRL-19"/>
    <x v="0"/>
  </r>
  <r>
    <x v="50"/>
    <n v="-1"/>
    <x v="5"/>
    <x v="2"/>
    <d v="2023-03-16T00:00:00"/>
    <x v="268"/>
    <s v="HP"/>
    <x v="10"/>
    <x v="2"/>
    <x v="1"/>
    <s v="WL-PC2-23"/>
    <x v="0"/>
  </r>
  <r>
    <x v="51"/>
    <n v="-1"/>
    <x v="0"/>
    <x v="0"/>
    <d v="2023-03-03T00:00:00"/>
    <x v="108"/>
    <s v="IPHONE"/>
    <x v="1"/>
    <x v="1"/>
    <x v="0"/>
    <s v="IPH-BIO-02"/>
    <x v="0"/>
  </r>
  <r>
    <x v="51"/>
    <n v="-1"/>
    <x v="0"/>
    <x v="0"/>
    <d v="2023-03-03T00:00:00"/>
    <x v="705"/>
    <s v="WALLADPT"/>
    <x v="6"/>
    <x v="1"/>
    <x v="0"/>
    <s v="ADP-BIO-04"/>
    <x v="0"/>
  </r>
  <r>
    <x v="51"/>
    <n v="-1"/>
    <x v="1"/>
    <x v="1"/>
    <d v="2023-03-03T00:00:00"/>
    <x v="439"/>
    <s v="HDST"/>
    <x v="0"/>
    <x v="0"/>
    <x v="2"/>
    <s v="HDS-BOE-03"/>
    <x v="0"/>
  </r>
  <r>
    <x v="51"/>
    <n v="-1"/>
    <x v="1"/>
    <x v="1"/>
    <d v="2023-03-03T00:00:00"/>
    <x v="304"/>
    <s v="IPHONE"/>
    <x v="1"/>
    <x v="1"/>
    <x v="2"/>
    <s v="IPH-BOE-04"/>
    <x v="0"/>
  </r>
  <r>
    <x v="51"/>
    <n v="-1"/>
    <x v="1"/>
    <x v="1"/>
    <d v="2023-03-03T00:00:00"/>
    <x v="919"/>
    <s v="MACUSBC"/>
    <x v="4"/>
    <x v="1"/>
    <x v="1"/>
    <s v="USBC-POW-02"/>
    <x v="0"/>
  </r>
  <r>
    <x v="51"/>
    <n v="-1"/>
    <x v="1"/>
    <x v="1"/>
    <d v="2023-03-03T00:00:00"/>
    <x v="640"/>
    <s v="UHDMI"/>
    <x v="15"/>
    <x v="4"/>
    <x v="1"/>
    <m/>
    <x v="0"/>
  </r>
  <r>
    <x v="51"/>
    <n v="-1"/>
    <x v="1"/>
    <x v="1"/>
    <d v="2023-03-03T00:00:00"/>
    <x v="138"/>
    <s v="WALLADPT"/>
    <x v="6"/>
    <x v="1"/>
    <x v="2"/>
    <s v="ADP-BOE-03"/>
    <x v="0"/>
  </r>
  <r>
    <x v="51"/>
    <n v="-1"/>
    <x v="1"/>
    <x v="1"/>
    <d v="2023-03-06T00:00:00"/>
    <x v="827"/>
    <s v="CALC"/>
    <x v="11"/>
    <x v="0"/>
    <x v="2"/>
    <m/>
    <x v="0"/>
  </r>
  <r>
    <x v="51"/>
    <n v="-1"/>
    <x v="1"/>
    <x v="1"/>
    <d v="2023-03-06T00:00:00"/>
    <x v="1080"/>
    <s v="CALC"/>
    <x v="11"/>
    <x v="0"/>
    <x v="1"/>
    <m/>
    <x v="0"/>
  </r>
  <r>
    <x v="51"/>
    <n v="-1"/>
    <x v="1"/>
    <x v="1"/>
    <d v="2023-03-10T00:00:00"/>
    <x v="311"/>
    <s v="CBK"/>
    <x v="7"/>
    <x v="2"/>
    <x v="2"/>
    <s v="CBK-BOE-06"/>
    <x v="0"/>
  </r>
  <r>
    <x v="51"/>
    <n v="-1"/>
    <x v="1"/>
    <x v="1"/>
    <d v="2023-03-10T00:00:00"/>
    <x v="1081"/>
    <s v="CBK"/>
    <x v="7"/>
    <x v="2"/>
    <x v="1"/>
    <s v="CBK-CLICC-119"/>
    <x v="0"/>
  </r>
  <r>
    <x v="51"/>
    <n v="-1"/>
    <x v="1"/>
    <x v="1"/>
    <d v="2023-03-10T00:00:00"/>
    <x v="149"/>
    <s v="CLICC-ML"/>
    <x v="8"/>
    <x v="2"/>
    <x v="1"/>
    <s v="ITS MacBook 29"/>
    <x v="0"/>
  </r>
  <r>
    <x v="51"/>
    <n v="-1"/>
    <x v="1"/>
    <x v="1"/>
    <d v="2023-03-10T00:00:00"/>
    <x v="1082"/>
    <s v="HP"/>
    <x v="10"/>
    <x v="2"/>
    <x v="1"/>
    <s v="WL-PC2-19"/>
    <x v="0"/>
  </r>
  <r>
    <x v="51"/>
    <n v="-1"/>
    <x v="1"/>
    <x v="1"/>
    <d v="2023-03-16T00:00:00"/>
    <x v="1083"/>
    <s v="CLICC-MM"/>
    <x v="9"/>
    <x v="2"/>
    <x v="1"/>
    <s v="ITS iPad 268"/>
    <x v="0"/>
  </r>
  <r>
    <x v="51"/>
    <n v="-1"/>
    <x v="1"/>
    <x v="1"/>
    <d v="2023-03-16T00:00:00"/>
    <x v="523"/>
    <s v="HP"/>
    <x v="10"/>
    <x v="2"/>
    <x v="1"/>
    <s v="WL-RC2-02"/>
    <x v="0"/>
  </r>
  <r>
    <x v="51"/>
    <n v="-1"/>
    <x v="1"/>
    <x v="1"/>
    <d v="2023-03-17T00:00:00"/>
    <x v="794"/>
    <s v="CLICC-ML"/>
    <x v="8"/>
    <x v="2"/>
    <x v="1"/>
    <s v="ITS MacBook 150"/>
    <x v="0"/>
  </r>
  <r>
    <x v="51"/>
    <n v="-1"/>
    <x v="1"/>
    <x v="1"/>
    <d v="2023-03-17T00:00:00"/>
    <x v="1084"/>
    <s v="CLICC-MM"/>
    <x v="9"/>
    <x v="2"/>
    <x v="1"/>
    <s v="ITS iPad 99"/>
    <x v="0"/>
  </r>
  <r>
    <x v="51"/>
    <n v="-1"/>
    <x v="1"/>
    <x v="1"/>
    <d v="2023-03-17T00:00:00"/>
    <x v="1085"/>
    <s v="CLICC-MM"/>
    <x v="9"/>
    <x v="2"/>
    <x v="1"/>
    <s v="ITS iPad 20"/>
    <x v="0"/>
  </r>
  <r>
    <x v="51"/>
    <n v="-1"/>
    <x v="1"/>
    <x v="1"/>
    <d v="2023-03-17T00:00:00"/>
    <x v="228"/>
    <s v="HP"/>
    <x v="10"/>
    <x v="2"/>
    <x v="1"/>
    <s v="WL-BCR-17"/>
    <x v="0"/>
  </r>
  <r>
    <x v="51"/>
    <n v="-1"/>
    <x v="1"/>
    <x v="1"/>
    <d v="2023-03-17T00:00:00"/>
    <x v="536"/>
    <s v="HP"/>
    <x v="10"/>
    <x v="2"/>
    <x v="1"/>
    <s v="WL-YRL-14"/>
    <x v="0"/>
  </r>
  <r>
    <x v="51"/>
    <n v="-1"/>
    <x v="10"/>
    <x v="1"/>
    <d v="2023-03-03T00:00:00"/>
    <x v="1033"/>
    <s v="IPHONE"/>
    <x v="1"/>
    <x v="1"/>
    <x v="1"/>
    <s v="IPH-POW-12"/>
    <x v="0"/>
  </r>
  <r>
    <x v="51"/>
    <n v="-1"/>
    <x v="10"/>
    <x v="1"/>
    <d v="2023-03-03T00:00:00"/>
    <x v="672"/>
    <s v="WALLADPT"/>
    <x v="6"/>
    <x v="1"/>
    <x v="1"/>
    <m/>
    <x v="0"/>
  </r>
  <r>
    <x v="51"/>
    <n v="-1"/>
    <x v="4"/>
    <x v="3"/>
    <d v="2023-03-03T00:00:00"/>
    <x v="371"/>
    <s v="ANDROID"/>
    <x v="16"/>
    <x v="1"/>
    <x v="3"/>
    <s v="AND-MUS-02"/>
    <x v="0"/>
  </r>
  <r>
    <x v="51"/>
    <n v="-1"/>
    <x v="5"/>
    <x v="2"/>
    <d v="2023-03-03T00:00:00"/>
    <x v="973"/>
    <s v="HDST"/>
    <x v="0"/>
    <x v="0"/>
    <x v="0"/>
    <s v="HDS-BOE-04"/>
    <x v="0"/>
  </r>
  <r>
    <x v="51"/>
    <n v="-1"/>
    <x v="5"/>
    <x v="2"/>
    <d v="2023-03-03T00:00:00"/>
    <x v="918"/>
    <s v="HDST"/>
    <x v="0"/>
    <x v="0"/>
    <x v="1"/>
    <s v="HDS-POW-05"/>
    <x v="0"/>
  </r>
  <r>
    <x v="51"/>
    <n v="-1"/>
    <x v="5"/>
    <x v="2"/>
    <d v="2023-03-03T00:00:00"/>
    <x v="223"/>
    <s v="HDST"/>
    <x v="0"/>
    <x v="0"/>
    <x v="1"/>
    <m/>
    <x v="0"/>
  </r>
  <r>
    <x v="51"/>
    <n v="-1"/>
    <x v="5"/>
    <x v="2"/>
    <d v="2023-03-03T00:00:00"/>
    <x v="547"/>
    <s v="HPUSBC"/>
    <x v="14"/>
    <x v="1"/>
    <x v="2"/>
    <s v="HPUS-BOE-01"/>
    <x v="0"/>
  </r>
  <r>
    <x v="51"/>
    <n v="-1"/>
    <x v="5"/>
    <x v="2"/>
    <d v="2023-03-03T00:00:00"/>
    <x v="495"/>
    <s v="IPHONE"/>
    <x v="1"/>
    <x v="1"/>
    <x v="3"/>
    <s v="IPH-MUS-02"/>
    <x v="0"/>
  </r>
  <r>
    <x v="51"/>
    <n v="-1"/>
    <x v="5"/>
    <x v="2"/>
    <d v="2023-03-03T00:00:00"/>
    <x v="622"/>
    <s v="IPHONE"/>
    <x v="1"/>
    <x v="1"/>
    <x v="3"/>
    <s v="IPH-MUS-03"/>
    <x v="0"/>
  </r>
  <r>
    <x v="51"/>
    <n v="-1"/>
    <x v="5"/>
    <x v="2"/>
    <d v="2023-03-03T00:00:00"/>
    <x v="798"/>
    <s v="IPHONE"/>
    <x v="1"/>
    <x v="1"/>
    <x v="1"/>
    <s v="IPH-YRL-03"/>
    <x v="0"/>
  </r>
  <r>
    <x v="51"/>
    <n v="-1"/>
    <x v="5"/>
    <x v="2"/>
    <d v="2023-03-03T00:00:00"/>
    <x v="441"/>
    <s v="IPHONE"/>
    <x v="1"/>
    <x v="1"/>
    <x v="1"/>
    <s v="IPH-YRL-06"/>
    <x v="0"/>
  </r>
  <r>
    <x v="51"/>
    <n v="-1"/>
    <x v="5"/>
    <x v="2"/>
    <d v="2023-03-03T00:00:00"/>
    <x v="732"/>
    <s v="IPHONE"/>
    <x v="1"/>
    <x v="1"/>
    <x v="1"/>
    <s v="IPH-YRL-11"/>
    <x v="0"/>
  </r>
  <r>
    <x v="51"/>
    <n v="-1"/>
    <x v="5"/>
    <x v="2"/>
    <d v="2023-03-03T00:00:00"/>
    <x v="806"/>
    <s v="IPHONE"/>
    <x v="1"/>
    <x v="1"/>
    <x v="1"/>
    <m/>
    <x v="0"/>
  </r>
  <r>
    <x v="51"/>
    <n v="-1"/>
    <x v="5"/>
    <x v="2"/>
    <d v="2023-03-03T00:00:00"/>
    <x v="36"/>
    <s v="IPHONE"/>
    <x v="1"/>
    <x v="1"/>
    <x v="1"/>
    <s v="IPH-POW-04"/>
    <x v="0"/>
  </r>
  <r>
    <x v="51"/>
    <n v="-1"/>
    <x v="5"/>
    <x v="2"/>
    <d v="2023-03-03T00:00:00"/>
    <x v="6"/>
    <s v="IPHONE"/>
    <x v="1"/>
    <x v="1"/>
    <x v="1"/>
    <s v="IPH-POW-10"/>
    <x v="0"/>
  </r>
  <r>
    <x v="51"/>
    <n v="-1"/>
    <x v="5"/>
    <x v="2"/>
    <d v="2023-03-03T00:00:00"/>
    <x v="1086"/>
    <s v="MACCHRG"/>
    <x v="3"/>
    <x v="1"/>
    <x v="3"/>
    <s v="MAGT-MUS-01"/>
    <x v="0"/>
  </r>
  <r>
    <x v="51"/>
    <n v="-1"/>
    <x v="5"/>
    <x v="2"/>
    <d v="2023-03-03T00:00:00"/>
    <x v="135"/>
    <s v="MACCHRG"/>
    <x v="3"/>
    <x v="1"/>
    <x v="1"/>
    <s v="MAGT-POW-12"/>
    <x v="0"/>
  </r>
  <r>
    <x v="51"/>
    <n v="-1"/>
    <x v="5"/>
    <x v="2"/>
    <d v="2023-03-03T00:00:00"/>
    <x v="921"/>
    <s v="MACUSBC"/>
    <x v="4"/>
    <x v="1"/>
    <x v="1"/>
    <s v="USBC-YRL-02"/>
    <x v="0"/>
  </r>
  <r>
    <x v="51"/>
    <n v="-1"/>
    <x v="5"/>
    <x v="2"/>
    <d v="2023-03-03T00:00:00"/>
    <x v="974"/>
    <s v="MACUSBC"/>
    <x v="4"/>
    <x v="1"/>
    <x v="4"/>
    <s v="USBC-LOC-02"/>
    <x v="0"/>
  </r>
  <r>
    <x v="51"/>
    <n v="-1"/>
    <x v="5"/>
    <x v="2"/>
    <d v="2023-03-03T00:00:00"/>
    <x v="888"/>
    <s v="MACUSBC"/>
    <x v="4"/>
    <x v="1"/>
    <x v="1"/>
    <s v="USBC-POW-10"/>
    <x v="0"/>
  </r>
  <r>
    <x v="51"/>
    <n v="-1"/>
    <x v="5"/>
    <x v="2"/>
    <d v="2023-03-03T00:00:00"/>
    <x v="1012"/>
    <s v="MACUSBC"/>
    <x v="4"/>
    <x v="1"/>
    <x v="1"/>
    <m/>
    <x v="0"/>
  </r>
  <r>
    <x v="51"/>
    <n v="-1"/>
    <x v="5"/>
    <x v="2"/>
    <d v="2023-03-03T00:00:00"/>
    <x v="445"/>
    <s v="OMNI"/>
    <x v="5"/>
    <x v="1"/>
    <x v="2"/>
    <s v="OMN-BOE-01"/>
    <x v="0"/>
  </r>
  <r>
    <x v="51"/>
    <n v="-1"/>
    <x v="5"/>
    <x v="2"/>
    <d v="2023-03-03T00:00:00"/>
    <x v="667"/>
    <s v="OMNI"/>
    <x v="5"/>
    <x v="1"/>
    <x v="2"/>
    <s v="OMN-BOE-08"/>
    <x v="0"/>
  </r>
  <r>
    <x v="51"/>
    <n v="-1"/>
    <x v="5"/>
    <x v="2"/>
    <d v="2023-03-03T00:00:00"/>
    <x v="248"/>
    <s v="OMNI"/>
    <x v="5"/>
    <x v="1"/>
    <x v="3"/>
    <s v="OMN-MUS-05"/>
    <x v="0"/>
  </r>
  <r>
    <x v="51"/>
    <n v="-1"/>
    <x v="5"/>
    <x v="2"/>
    <d v="2023-03-03T00:00:00"/>
    <x v="375"/>
    <s v="OMNI"/>
    <x v="5"/>
    <x v="1"/>
    <x v="3"/>
    <s v="OMN-MUS-06"/>
    <x v="0"/>
  </r>
  <r>
    <x v="51"/>
    <n v="-1"/>
    <x v="5"/>
    <x v="2"/>
    <d v="2023-03-03T00:00:00"/>
    <x v="954"/>
    <s v="OMNI"/>
    <x v="5"/>
    <x v="1"/>
    <x v="1"/>
    <s v="OMN-YRL-04"/>
    <x v="0"/>
  </r>
  <r>
    <x v="51"/>
    <n v="-1"/>
    <x v="5"/>
    <x v="2"/>
    <d v="2023-03-03T00:00:00"/>
    <x v="113"/>
    <s v="WALLADPT"/>
    <x v="6"/>
    <x v="1"/>
    <x v="2"/>
    <s v="ADP-BOE-01"/>
    <x v="0"/>
  </r>
  <r>
    <x v="51"/>
    <n v="-1"/>
    <x v="5"/>
    <x v="2"/>
    <d v="2023-03-03T00:00:00"/>
    <x v="14"/>
    <s v="WALLADPT"/>
    <x v="6"/>
    <x v="1"/>
    <x v="1"/>
    <s v="ADP-POW-01"/>
    <x v="0"/>
  </r>
  <r>
    <x v="51"/>
    <n v="-1"/>
    <x v="5"/>
    <x v="2"/>
    <d v="2023-03-03T00:00:00"/>
    <x v="139"/>
    <s v="WALLADPT"/>
    <x v="6"/>
    <x v="1"/>
    <x v="1"/>
    <m/>
    <x v="0"/>
  </r>
  <r>
    <x v="51"/>
    <n v="-1"/>
    <x v="5"/>
    <x v="2"/>
    <d v="2023-03-03T00:00:00"/>
    <x v="452"/>
    <s v="WALLADPT"/>
    <x v="6"/>
    <x v="1"/>
    <x v="1"/>
    <m/>
    <x v="0"/>
  </r>
  <r>
    <x v="51"/>
    <n v="-1"/>
    <x v="5"/>
    <x v="2"/>
    <d v="2023-03-03T00:00:00"/>
    <x v="250"/>
    <s v="WALLADPT"/>
    <x v="6"/>
    <x v="1"/>
    <x v="1"/>
    <m/>
    <x v="0"/>
  </r>
  <r>
    <x v="51"/>
    <n v="-1"/>
    <x v="5"/>
    <x v="2"/>
    <d v="2023-03-03T00:00:00"/>
    <x v="764"/>
    <s v="WALLADPT"/>
    <x v="6"/>
    <x v="1"/>
    <x v="1"/>
    <m/>
    <x v="0"/>
  </r>
  <r>
    <x v="51"/>
    <n v="-1"/>
    <x v="5"/>
    <x v="2"/>
    <d v="2023-03-03T00:00:00"/>
    <x v="293"/>
    <s v="WALLADPT"/>
    <x v="6"/>
    <x v="1"/>
    <x v="1"/>
    <m/>
    <x v="0"/>
  </r>
  <r>
    <x v="51"/>
    <n v="-1"/>
    <x v="5"/>
    <x v="2"/>
    <d v="2023-03-06T00:00:00"/>
    <x v="32"/>
    <s v="CALC"/>
    <x v="11"/>
    <x v="0"/>
    <x v="1"/>
    <s v="CAL-POW-06"/>
    <x v="0"/>
  </r>
  <r>
    <x v="51"/>
    <n v="-1"/>
    <x v="5"/>
    <x v="2"/>
    <d v="2023-03-06T00:00:00"/>
    <x v="751"/>
    <s v="CALC"/>
    <x v="11"/>
    <x v="0"/>
    <x v="1"/>
    <m/>
    <x v="0"/>
  </r>
  <r>
    <x v="51"/>
    <n v="-1"/>
    <x v="5"/>
    <x v="2"/>
    <d v="2023-03-10T00:00:00"/>
    <x v="1087"/>
    <s v="CBK"/>
    <x v="7"/>
    <x v="2"/>
    <x v="1"/>
    <s v="CBIO-09"/>
    <x v="0"/>
  </r>
  <r>
    <x v="51"/>
    <n v="-1"/>
    <x v="5"/>
    <x v="2"/>
    <d v="2023-03-10T00:00:00"/>
    <x v="748"/>
    <s v="CBK"/>
    <x v="7"/>
    <x v="2"/>
    <x v="0"/>
    <s v="CBK-BIO-20"/>
    <x v="0"/>
  </r>
  <r>
    <x v="51"/>
    <n v="-1"/>
    <x v="5"/>
    <x v="2"/>
    <d v="2023-03-10T00:00:00"/>
    <x v="1088"/>
    <s v="CBK"/>
    <x v="7"/>
    <x v="2"/>
    <x v="1"/>
    <s v="CBK-CLICC-147"/>
    <x v="0"/>
  </r>
  <r>
    <x v="51"/>
    <n v="-1"/>
    <x v="5"/>
    <x v="2"/>
    <d v="2023-03-10T00:00:00"/>
    <x v="458"/>
    <s v="CBK"/>
    <x v="7"/>
    <x v="2"/>
    <x v="1"/>
    <s v="CBK-CLICC-157"/>
    <x v="0"/>
  </r>
  <r>
    <x v="51"/>
    <n v="-1"/>
    <x v="5"/>
    <x v="2"/>
    <d v="2023-03-10T00:00:00"/>
    <x v="1089"/>
    <s v="CLICC-ML"/>
    <x v="8"/>
    <x v="2"/>
    <x v="1"/>
    <s v="ITS MacBook 54"/>
    <x v="0"/>
  </r>
  <r>
    <x v="51"/>
    <n v="-1"/>
    <x v="5"/>
    <x v="2"/>
    <d v="2023-03-10T00:00:00"/>
    <x v="1090"/>
    <s v="CLICC-ML"/>
    <x v="8"/>
    <x v="2"/>
    <x v="1"/>
    <s v="CLICC-ML-2081"/>
    <x v="0"/>
  </r>
  <r>
    <x v="51"/>
    <n v="-1"/>
    <x v="5"/>
    <x v="2"/>
    <d v="2023-03-10T00:00:00"/>
    <x v="1091"/>
    <s v="CLICC-MM"/>
    <x v="9"/>
    <x v="2"/>
    <x v="1"/>
    <s v="ITS iPad 123"/>
    <x v="0"/>
  </r>
  <r>
    <x v="51"/>
    <n v="-1"/>
    <x v="5"/>
    <x v="2"/>
    <d v="2023-03-10T00:00:00"/>
    <x v="1092"/>
    <s v="CLICC-MM"/>
    <x v="9"/>
    <x v="2"/>
    <x v="1"/>
    <m/>
    <x v="0"/>
  </r>
  <r>
    <x v="51"/>
    <n v="-1"/>
    <x v="5"/>
    <x v="2"/>
    <d v="2023-03-10T00:00:00"/>
    <x v="1093"/>
    <s v="HP"/>
    <x v="10"/>
    <x v="2"/>
    <x v="1"/>
    <s v="WL-SEL-03"/>
    <x v="0"/>
  </r>
  <r>
    <x v="51"/>
    <n v="-1"/>
    <x v="5"/>
    <x v="2"/>
    <d v="2023-03-10T00:00:00"/>
    <x v="979"/>
    <s v="HP"/>
    <x v="10"/>
    <x v="2"/>
    <x v="1"/>
    <s v="WL-RC2-13"/>
    <x v="0"/>
  </r>
  <r>
    <x v="51"/>
    <n v="-1"/>
    <x v="5"/>
    <x v="2"/>
    <d v="2023-03-10T00:00:00"/>
    <x v="1094"/>
    <s v="HP"/>
    <x v="10"/>
    <x v="2"/>
    <x v="1"/>
    <s v="WL-PC2-10"/>
    <x v="0"/>
  </r>
  <r>
    <x v="51"/>
    <n v="-1"/>
    <x v="5"/>
    <x v="2"/>
    <d v="2023-03-10T00:00:00"/>
    <x v="1095"/>
    <s v="HP"/>
    <x v="10"/>
    <x v="2"/>
    <x v="1"/>
    <s v="WL-UNA-02"/>
    <x v="0"/>
  </r>
  <r>
    <x v="51"/>
    <n v="-1"/>
    <x v="5"/>
    <x v="2"/>
    <d v="2023-03-10T00:00:00"/>
    <x v="490"/>
    <s v="HP"/>
    <x v="10"/>
    <x v="2"/>
    <x v="1"/>
    <s v="WL-PC2-29"/>
    <x v="0"/>
  </r>
  <r>
    <x v="51"/>
    <n v="-1"/>
    <x v="5"/>
    <x v="2"/>
    <d v="2023-03-15T00:00:00"/>
    <x v="467"/>
    <s v="HP"/>
    <x v="10"/>
    <x v="2"/>
    <x v="1"/>
    <s v="WL-BCR-16"/>
    <x v="0"/>
  </r>
  <r>
    <x v="51"/>
    <n v="-1"/>
    <x v="5"/>
    <x v="2"/>
    <d v="2023-03-15T00:00:00"/>
    <x v="601"/>
    <s v="HP"/>
    <x v="10"/>
    <x v="2"/>
    <x v="1"/>
    <s v="WL-LTL-04"/>
    <x v="0"/>
  </r>
  <r>
    <x v="51"/>
    <n v="-1"/>
    <x v="5"/>
    <x v="2"/>
    <d v="2023-03-16T00:00:00"/>
    <x v="229"/>
    <s v="HP"/>
    <x v="10"/>
    <x v="2"/>
    <x v="1"/>
    <s v="WL-PC2-02"/>
    <x v="0"/>
  </r>
  <r>
    <x v="51"/>
    <n v="-1"/>
    <x v="5"/>
    <x v="2"/>
    <d v="2023-03-17T00:00:00"/>
    <x v="379"/>
    <s v="CBK"/>
    <x v="7"/>
    <x v="2"/>
    <x v="4"/>
    <s v="CYRL-08"/>
    <x v="0"/>
  </r>
  <r>
    <x v="51"/>
    <n v="-1"/>
    <x v="5"/>
    <x v="2"/>
    <d v="2023-03-17T00:00:00"/>
    <x v="938"/>
    <s v="CLICC-ML"/>
    <x v="8"/>
    <x v="2"/>
    <x v="1"/>
    <s v="ITS MacBook 120"/>
    <x v="0"/>
  </r>
  <r>
    <x v="51"/>
    <n v="-1"/>
    <x v="5"/>
    <x v="2"/>
    <d v="2023-03-17T00:00:00"/>
    <x v="950"/>
    <s v="CLICC-ML"/>
    <x v="8"/>
    <x v="2"/>
    <x v="1"/>
    <s v="CLICC-ML-2036"/>
    <x v="0"/>
  </r>
  <r>
    <x v="51"/>
    <n v="-1"/>
    <x v="5"/>
    <x v="2"/>
    <d v="2023-03-17T00:00:00"/>
    <x v="521"/>
    <s v="CLICC-ML"/>
    <x v="8"/>
    <x v="2"/>
    <x v="1"/>
    <s v="CLICC-ML-2091"/>
    <x v="0"/>
  </r>
  <r>
    <x v="51"/>
    <n v="-1"/>
    <x v="5"/>
    <x v="2"/>
    <d v="2023-03-17T00:00:00"/>
    <x v="1096"/>
    <s v="CLICC-MM"/>
    <x v="9"/>
    <x v="2"/>
    <x v="1"/>
    <s v="ITS iPad 314"/>
    <x v="0"/>
  </r>
  <r>
    <x v="51"/>
    <n v="-1"/>
    <x v="5"/>
    <x v="2"/>
    <d v="2023-03-17T00:00:00"/>
    <x v="1097"/>
    <s v="CLICC-MM"/>
    <x v="9"/>
    <x v="2"/>
    <x v="1"/>
    <s v="ITS iPad 52"/>
    <x v="0"/>
  </r>
  <r>
    <x v="51"/>
    <n v="-1"/>
    <x v="5"/>
    <x v="2"/>
    <d v="2023-03-17T00:00:00"/>
    <x v="1098"/>
    <s v="CLICC-MM"/>
    <x v="9"/>
    <x v="2"/>
    <x v="1"/>
    <s v="ITS iPad 292"/>
    <x v="0"/>
  </r>
  <r>
    <x v="51"/>
    <n v="-1"/>
    <x v="5"/>
    <x v="2"/>
    <d v="2023-03-17T00:00:00"/>
    <x v="1099"/>
    <s v="HP"/>
    <x v="10"/>
    <x v="2"/>
    <x v="1"/>
    <s v="WL-BCR-06"/>
    <x v="0"/>
  </r>
  <r>
    <x v="51"/>
    <n v="-1"/>
    <x v="5"/>
    <x v="2"/>
    <d v="2023-03-17T00:00:00"/>
    <x v="391"/>
    <s v="HP"/>
    <x v="10"/>
    <x v="2"/>
    <x v="1"/>
    <s v="WL-POW-04"/>
    <x v="0"/>
  </r>
  <r>
    <x v="51"/>
    <n v="5568775680006530"/>
    <x v="1"/>
    <x v="1"/>
    <d v="2023-03-17T00:00:00"/>
    <x v="962"/>
    <s v="CLICC-ML"/>
    <x v="8"/>
    <x v="2"/>
    <x v="1"/>
    <s v="ITS MacBook 109"/>
    <x v="0"/>
  </r>
  <r>
    <x v="51"/>
    <n v="9407685070006530"/>
    <x v="5"/>
    <x v="2"/>
    <d v="2023-03-10T00:00:00"/>
    <x v="469"/>
    <s v="CLICC-ML"/>
    <x v="8"/>
    <x v="2"/>
    <x v="1"/>
    <s v="ITS MacBook 20"/>
    <x v="0"/>
  </r>
  <r>
    <x v="52"/>
    <n v="-1"/>
    <x v="0"/>
    <x v="0"/>
    <d v="2023-03-11T00:00:00"/>
    <x v="310"/>
    <s v="CBK"/>
    <x v="7"/>
    <x v="2"/>
    <x v="1"/>
    <s v="CYRL-09"/>
    <x v="0"/>
  </r>
  <r>
    <x v="52"/>
    <n v="-1"/>
    <x v="1"/>
    <x v="1"/>
    <d v="2023-03-04T00:00:00"/>
    <x v="975"/>
    <s v="MSE"/>
    <x v="2"/>
    <x v="0"/>
    <x v="2"/>
    <s v="MSE-BOE-01"/>
    <x v="0"/>
  </r>
  <r>
    <x v="52"/>
    <n v="-1"/>
    <x v="1"/>
    <x v="1"/>
    <d v="2023-03-11T00:00:00"/>
    <x v="432"/>
    <s v="CBK"/>
    <x v="7"/>
    <x v="2"/>
    <x v="1"/>
    <s v="CBK-CLICC-156"/>
    <x v="0"/>
  </r>
  <r>
    <x v="52"/>
    <n v="-1"/>
    <x v="3"/>
    <x v="2"/>
    <d v="2023-03-11T00:00:00"/>
    <x v="421"/>
    <s v="HP"/>
    <x v="10"/>
    <x v="2"/>
    <x v="1"/>
    <s v="WL-SEL-02"/>
    <x v="0"/>
  </r>
  <r>
    <x v="52"/>
    <n v="-1"/>
    <x v="5"/>
    <x v="2"/>
    <d v="2023-03-04T00:00:00"/>
    <x v="622"/>
    <s v="IPHONE"/>
    <x v="1"/>
    <x v="1"/>
    <x v="7"/>
    <s v="IPH-MUS-03"/>
    <x v="0"/>
  </r>
  <r>
    <x v="52"/>
    <n v="-1"/>
    <x v="5"/>
    <x v="2"/>
    <d v="2023-03-04T00:00:00"/>
    <x v="798"/>
    <s v="IPHONE"/>
    <x v="1"/>
    <x v="1"/>
    <x v="1"/>
    <s v="IPH-YRL-03"/>
    <x v="0"/>
  </r>
  <r>
    <x v="52"/>
    <n v="-1"/>
    <x v="5"/>
    <x v="2"/>
    <d v="2023-03-04T00:00:00"/>
    <x v="1032"/>
    <s v="MACUSBC"/>
    <x v="4"/>
    <x v="1"/>
    <x v="4"/>
    <s v="USBC-LOC-06"/>
    <x v="0"/>
  </r>
  <r>
    <x v="52"/>
    <n v="-1"/>
    <x v="5"/>
    <x v="2"/>
    <d v="2023-03-04T00:00:00"/>
    <x v="452"/>
    <s v="WALLADPT"/>
    <x v="6"/>
    <x v="1"/>
    <x v="1"/>
    <m/>
    <x v="0"/>
  </r>
  <r>
    <x v="52"/>
    <n v="-1"/>
    <x v="5"/>
    <x v="2"/>
    <d v="2023-03-11T00:00:00"/>
    <x v="384"/>
    <s v="CLICC-ML"/>
    <x v="8"/>
    <x v="2"/>
    <x v="1"/>
    <s v="ITS MacBook 12"/>
    <x v="0"/>
  </r>
  <r>
    <x v="52"/>
    <n v="-1"/>
    <x v="5"/>
    <x v="2"/>
    <d v="2023-03-17T00:00:00"/>
    <x v="86"/>
    <s v="HP"/>
    <x v="10"/>
    <x v="2"/>
    <x v="1"/>
    <s v="WL-UNA-03"/>
    <x v="0"/>
  </r>
  <r>
    <x v="52"/>
    <n v="-1"/>
    <x v="5"/>
    <x v="2"/>
    <d v="2023-03-18T00:00:00"/>
    <x v="48"/>
    <s v="CLICC-ML"/>
    <x v="8"/>
    <x v="2"/>
    <x v="1"/>
    <s v="ITS MacBook 169"/>
    <x v="0"/>
  </r>
  <r>
    <x v="52"/>
    <n v="-1"/>
    <x v="5"/>
    <x v="2"/>
    <d v="2023-03-18T00:00:00"/>
    <x v="923"/>
    <s v="CLICC-ML"/>
    <x v="8"/>
    <x v="2"/>
    <x v="1"/>
    <s v="CLICC-ML-2016"/>
    <x v="0"/>
  </r>
  <r>
    <x v="52"/>
    <n v="-1"/>
    <x v="5"/>
    <x v="2"/>
    <d v="2023-03-18T00:00:00"/>
    <x v="649"/>
    <s v="CLICC-MM"/>
    <x v="9"/>
    <x v="2"/>
    <x v="1"/>
    <s v="ITS iPad 10"/>
    <x v="0"/>
  </r>
  <r>
    <x v="52"/>
    <n v="-1"/>
    <x v="5"/>
    <x v="2"/>
    <d v="2023-03-18T00:00:00"/>
    <x v="324"/>
    <s v="HP"/>
    <x v="10"/>
    <x v="2"/>
    <x v="1"/>
    <s v="WL-PC2-18"/>
    <x v="0"/>
  </r>
  <r>
    <x v="53"/>
    <n v="-1"/>
    <x v="1"/>
    <x v="1"/>
    <d v="2023-03-05T00:00:00"/>
    <x v="1100"/>
    <s v="ANDROID"/>
    <x v="16"/>
    <x v="1"/>
    <x v="0"/>
    <s v="AND-BIO-01"/>
    <x v="0"/>
  </r>
  <r>
    <x v="53"/>
    <n v="-1"/>
    <x v="1"/>
    <x v="1"/>
    <d v="2023-03-05T00:00:00"/>
    <x v="755"/>
    <s v="HDMIC"/>
    <x v="13"/>
    <x v="4"/>
    <x v="1"/>
    <s v="HDMC-YRL-12"/>
    <x v="0"/>
  </r>
  <r>
    <x v="53"/>
    <n v="-1"/>
    <x v="1"/>
    <x v="1"/>
    <d v="2023-03-05T00:00:00"/>
    <x v="1101"/>
    <s v="UHDMI"/>
    <x v="15"/>
    <x v="4"/>
    <x v="1"/>
    <m/>
    <x v="0"/>
  </r>
  <r>
    <x v="53"/>
    <n v="-1"/>
    <x v="10"/>
    <x v="1"/>
    <d v="2023-03-05T00:00:00"/>
    <x v="798"/>
    <s v="IPHONE"/>
    <x v="1"/>
    <x v="1"/>
    <x v="1"/>
    <s v="IPH-YRL-03"/>
    <x v="0"/>
  </r>
  <r>
    <x v="53"/>
    <n v="-1"/>
    <x v="10"/>
    <x v="1"/>
    <d v="2023-03-05T00:00:00"/>
    <x v="672"/>
    <s v="WALLADPT"/>
    <x v="6"/>
    <x v="1"/>
    <x v="1"/>
    <m/>
    <x v="0"/>
  </r>
  <r>
    <x v="53"/>
    <n v="-1"/>
    <x v="4"/>
    <x v="3"/>
    <d v="2023-03-19T00:00:00"/>
    <x v="31"/>
    <s v="CBK"/>
    <x v="7"/>
    <x v="2"/>
    <x v="0"/>
    <s v="CBK-BIO-05"/>
    <x v="0"/>
  </r>
  <r>
    <x v="53"/>
    <n v="-1"/>
    <x v="5"/>
    <x v="2"/>
    <d v="2023-03-05T00:00:00"/>
    <x v="427"/>
    <s v="HPUSBC"/>
    <x v="14"/>
    <x v="1"/>
    <x v="2"/>
    <s v="HPUS-BOE-02"/>
    <x v="0"/>
  </r>
  <r>
    <x v="53"/>
    <n v="-1"/>
    <x v="5"/>
    <x v="2"/>
    <d v="2023-03-05T00:00:00"/>
    <x v="374"/>
    <s v="IPHONE"/>
    <x v="1"/>
    <x v="1"/>
    <x v="4"/>
    <s v="IPH-LOC-04"/>
    <x v="0"/>
  </r>
  <r>
    <x v="53"/>
    <n v="-1"/>
    <x v="5"/>
    <x v="2"/>
    <d v="2023-03-05T00:00:00"/>
    <x v="960"/>
    <s v="MACUSBC"/>
    <x v="4"/>
    <x v="1"/>
    <x v="4"/>
    <s v="USBC-LOC-01"/>
    <x v="0"/>
  </r>
  <r>
    <x v="53"/>
    <n v="-1"/>
    <x v="5"/>
    <x v="2"/>
    <d v="2023-03-05T00:00:00"/>
    <x v="974"/>
    <s v="MACUSBC"/>
    <x v="4"/>
    <x v="1"/>
    <x v="4"/>
    <s v="USBC-LOC-02"/>
    <x v="0"/>
  </r>
  <r>
    <x v="53"/>
    <n v="-1"/>
    <x v="5"/>
    <x v="2"/>
    <d v="2023-03-19T00:00:00"/>
    <x v="114"/>
    <s v="CBK"/>
    <x v="7"/>
    <x v="2"/>
    <x v="0"/>
    <s v="CBK-BIO-07"/>
    <x v="0"/>
  </r>
  <r>
    <x v="53"/>
    <n v="-1"/>
    <x v="5"/>
    <x v="2"/>
    <d v="2023-03-19T00:00:00"/>
    <x v="164"/>
    <s v="CLICC-ML"/>
    <x v="8"/>
    <x v="2"/>
    <x v="1"/>
    <s v="CLICC-ML-2068"/>
    <x v="0"/>
  </r>
  <r>
    <x v="53"/>
    <n v="-1"/>
    <x v="5"/>
    <x v="2"/>
    <d v="2023-03-19T00:00:00"/>
    <x v="949"/>
    <s v="HP"/>
    <x v="10"/>
    <x v="2"/>
    <x v="1"/>
    <s v="WL-YRL-12"/>
    <x v="0"/>
  </r>
  <r>
    <x v="53"/>
    <n v="9399451980006530"/>
    <x v="5"/>
    <x v="2"/>
    <d v="2023-03-05T00:00:00"/>
    <x v="1033"/>
    <s v="IPHONE"/>
    <x v="1"/>
    <x v="1"/>
    <x v="1"/>
    <s v="IPH-POW-12"/>
    <x v="0"/>
  </r>
  <r>
    <x v="53"/>
    <n v="9399451980006530"/>
    <x v="5"/>
    <x v="2"/>
    <d v="2023-03-05T00:00:00"/>
    <x v="452"/>
    <s v="WALLADPT"/>
    <x v="6"/>
    <x v="1"/>
    <x v="1"/>
    <m/>
    <x v="0"/>
  </r>
  <r>
    <x v="54"/>
    <n v="-1"/>
    <x v="0"/>
    <x v="0"/>
    <d v="2023-03-06T00:00:00"/>
    <x v="108"/>
    <s v="IPHONE"/>
    <x v="1"/>
    <x v="1"/>
    <x v="0"/>
    <s v="IPH-BIO-02"/>
    <x v="0"/>
  </r>
  <r>
    <x v="54"/>
    <n v="-1"/>
    <x v="0"/>
    <x v="0"/>
    <d v="2023-03-06T00:00:00"/>
    <x v="705"/>
    <s v="WALLADPT"/>
    <x v="6"/>
    <x v="1"/>
    <x v="0"/>
    <s v="ADP-BIO-04"/>
    <x v="0"/>
  </r>
  <r>
    <x v="54"/>
    <n v="-1"/>
    <x v="1"/>
    <x v="1"/>
    <d v="2023-03-06T00:00:00"/>
    <x v="858"/>
    <s v="ANDROID"/>
    <x v="16"/>
    <x v="1"/>
    <x v="9"/>
    <s v="AND-BIO-03"/>
    <x v="0"/>
  </r>
  <r>
    <x v="54"/>
    <n v="-1"/>
    <x v="1"/>
    <x v="1"/>
    <d v="2023-03-06T00:00:00"/>
    <x v="3"/>
    <s v="HDST"/>
    <x v="0"/>
    <x v="0"/>
    <x v="1"/>
    <s v="HDS-POW-06"/>
    <x v="0"/>
  </r>
  <r>
    <x v="54"/>
    <n v="-1"/>
    <x v="1"/>
    <x v="1"/>
    <d v="2023-03-06T00:00:00"/>
    <x v="804"/>
    <s v="HDST"/>
    <x v="0"/>
    <x v="0"/>
    <x v="0"/>
    <s v="HDS-BIO-08"/>
    <x v="0"/>
  </r>
  <r>
    <x v="54"/>
    <n v="-1"/>
    <x v="1"/>
    <x v="1"/>
    <d v="2023-03-06T00:00:00"/>
    <x v="547"/>
    <s v="HPUSBC"/>
    <x v="14"/>
    <x v="1"/>
    <x v="2"/>
    <s v="HPUS-BOE-01"/>
    <x v="0"/>
  </r>
  <r>
    <x v="54"/>
    <n v="-1"/>
    <x v="1"/>
    <x v="1"/>
    <d v="2023-03-06T00:00:00"/>
    <x v="664"/>
    <s v="IPHONE"/>
    <x v="1"/>
    <x v="1"/>
    <x v="2"/>
    <s v="IPH-BOE-02"/>
    <x v="0"/>
  </r>
  <r>
    <x v="54"/>
    <n v="-1"/>
    <x v="1"/>
    <x v="1"/>
    <d v="2023-03-06T00:00:00"/>
    <x v="106"/>
    <s v="IPHONE"/>
    <x v="1"/>
    <x v="1"/>
    <x v="2"/>
    <s v="IPH-BOE-05"/>
    <x v="0"/>
  </r>
  <r>
    <x v="54"/>
    <n v="-1"/>
    <x v="1"/>
    <x v="1"/>
    <d v="2023-03-06T00:00:00"/>
    <x v="700"/>
    <s v="IPHONE"/>
    <x v="1"/>
    <x v="1"/>
    <x v="1"/>
    <s v="IPH-YRL-09"/>
    <x v="0"/>
  </r>
  <r>
    <x v="54"/>
    <n v="-1"/>
    <x v="1"/>
    <x v="1"/>
    <d v="2023-03-06T00:00:00"/>
    <x v="1025"/>
    <s v="IPHONE"/>
    <x v="1"/>
    <x v="1"/>
    <x v="1"/>
    <s v="IPH-YRL-12"/>
    <x v="0"/>
  </r>
  <r>
    <x v="54"/>
    <n v="-1"/>
    <x v="1"/>
    <x v="1"/>
    <d v="2023-03-06T00:00:00"/>
    <x v="806"/>
    <s v="IPHONE"/>
    <x v="1"/>
    <x v="1"/>
    <x v="1"/>
    <m/>
    <x v="0"/>
  </r>
  <r>
    <x v="54"/>
    <n v="-1"/>
    <x v="1"/>
    <x v="1"/>
    <d v="2023-03-06T00:00:00"/>
    <x v="1102"/>
    <s v="LABMSE"/>
    <x v="2"/>
    <x v="0"/>
    <x v="1"/>
    <s v="LAB-MSE-06"/>
    <x v="0"/>
  </r>
  <r>
    <x v="54"/>
    <n v="-1"/>
    <x v="1"/>
    <x v="1"/>
    <d v="2023-03-06T00:00:00"/>
    <x v="10"/>
    <s v="MACCHRG"/>
    <x v="3"/>
    <x v="1"/>
    <x v="0"/>
    <s v="MAGT-BIO-02"/>
    <x v="0"/>
  </r>
  <r>
    <x v="54"/>
    <n v="-1"/>
    <x v="1"/>
    <x v="1"/>
    <d v="2023-03-06T00:00:00"/>
    <x v="876"/>
    <s v="MACUSBC"/>
    <x v="4"/>
    <x v="1"/>
    <x v="1"/>
    <s v="USBC-YRL-04"/>
    <x v="0"/>
  </r>
  <r>
    <x v="54"/>
    <n v="-1"/>
    <x v="1"/>
    <x v="1"/>
    <d v="2023-03-06T00:00:00"/>
    <x v="886"/>
    <s v="MACUSBC"/>
    <x v="4"/>
    <x v="1"/>
    <x v="1"/>
    <s v="USBC-POW-06"/>
    <x v="0"/>
  </r>
  <r>
    <x v="54"/>
    <n v="-1"/>
    <x v="1"/>
    <x v="1"/>
    <d v="2023-03-06T00:00:00"/>
    <x v="1012"/>
    <s v="MACUSBC"/>
    <x v="4"/>
    <x v="1"/>
    <x v="1"/>
    <m/>
    <x v="0"/>
  </r>
  <r>
    <x v="54"/>
    <n v="-1"/>
    <x v="1"/>
    <x v="1"/>
    <d v="2023-03-06T00:00:00"/>
    <x v="975"/>
    <s v="MSE"/>
    <x v="2"/>
    <x v="0"/>
    <x v="2"/>
    <s v="MSE-BOE-01"/>
    <x v="0"/>
  </r>
  <r>
    <x v="54"/>
    <n v="-1"/>
    <x v="1"/>
    <x v="1"/>
    <d v="2023-03-06T00:00:00"/>
    <x v="496"/>
    <s v="OMNI"/>
    <x v="5"/>
    <x v="1"/>
    <x v="2"/>
    <s v="OMN-BOE-03"/>
    <x v="0"/>
  </r>
  <r>
    <x v="54"/>
    <n v="-1"/>
    <x v="1"/>
    <x v="1"/>
    <d v="2023-03-06T00:00:00"/>
    <x v="113"/>
    <s v="WALLADPT"/>
    <x v="6"/>
    <x v="1"/>
    <x v="2"/>
    <s v="ADP-BOE-01"/>
    <x v="0"/>
  </r>
  <r>
    <x v="54"/>
    <n v="-1"/>
    <x v="1"/>
    <x v="1"/>
    <d v="2023-03-06T00:00:00"/>
    <x v="777"/>
    <s v="WALLADPT"/>
    <x v="6"/>
    <x v="1"/>
    <x v="2"/>
    <s v="ADP-BOE-04"/>
    <x v="0"/>
  </r>
  <r>
    <x v="54"/>
    <n v="-1"/>
    <x v="1"/>
    <x v="1"/>
    <d v="2023-03-06T00:00:00"/>
    <x v="451"/>
    <s v="WALLADPT"/>
    <x v="6"/>
    <x v="1"/>
    <x v="1"/>
    <m/>
    <x v="0"/>
  </r>
  <r>
    <x v="54"/>
    <n v="-1"/>
    <x v="1"/>
    <x v="1"/>
    <d v="2023-03-06T00:00:00"/>
    <x v="251"/>
    <s v="WALLADPT"/>
    <x v="6"/>
    <x v="1"/>
    <x v="1"/>
    <m/>
    <x v="0"/>
  </r>
  <r>
    <x v="54"/>
    <n v="-1"/>
    <x v="1"/>
    <x v="1"/>
    <d v="2023-03-06T00:00:00"/>
    <x v="889"/>
    <s v="WALLADPT"/>
    <x v="6"/>
    <x v="1"/>
    <x v="1"/>
    <m/>
    <x v="0"/>
  </r>
  <r>
    <x v="54"/>
    <n v="-1"/>
    <x v="1"/>
    <x v="1"/>
    <d v="2023-03-13T00:00:00"/>
    <x v="696"/>
    <s v="CBK"/>
    <x v="7"/>
    <x v="2"/>
    <x v="0"/>
    <s v="CBK-BIO-01"/>
    <x v="0"/>
  </r>
  <r>
    <x v="54"/>
    <n v="-1"/>
    <x v="1"/>
    <x v="1"/>
    <d v="2023-03-13T00:00:00"/>
    <x v="363"/>
    <s v="CBK"/>
    <x v="7"/>
    <x v="2"/>
    <x v="0"/>
    <s v="CBK-BIO-14"/>
    <x v="0"/>
  </r>
  <r>
    <x v="54"/>
    <n v="-1"/>
    <x v="1"/>
    <x v="1"/>
    <d v="2023-03-13T00:00:00"/>
    <x v="873"/>
    <s v="CBK"/>
    <x v="7"/>
    <x v="2"/>
    <x v="0"/>
    <s v="CBK-BIO-19"/>
    <x v="0"/>
  </r>
  <r>
    <x v="54"/>
    <n v="-1"/>
    <x v="1"/>
    <x v="1"/>
    <d v="2023-03-13T00:00:00"/>
    <x v="748"/>
    <s v="CBK"/>
    <x v="7"/>
    <x v="2"/>
    <x v="0"/>
    <s v="CBK-BIO-20"/>
    <x v="0"/>
  </r>
  <r>
    <x v="54"/>
    <n v="-1"/>
    <x v="1"/>
    <x v="1"/>
    <d v="2023-03-13T00:00:00"/>
    <x v="748"/>
    <s v="CBK"/>
    <x v="7"/>
    <x v="2"/>
    <x v="9"/>
    <s v="CBK-BIO-20"/>
    <x v="0"/>
  </r>
  <r>
    <x v="54"/>
    <n v="-1"/>
    <x v="1"/>
    <x v="1"/>
    <d v="2023-03-13T00:00:00"/>
    <x v="466"/>
    <s v="CLICC-ML"/>
    <x v="8"/>
    <x v="2"/>
    <x v="1"/>
    <s v="ITS MacBook 101"/>
    <x v="0"/>
  </r>
  <r>
    <x v="54"/>
    <n v="-1"/>
    <x v="1"/>
    <x v="1"/>
    <d v="2023-03-19T00:00:00"/>
    <x v="652"/>
    <s v="HP"/>
    <x v="10"/>
    <x v="2"/>
    <x v="1"/>
    <s v="WL-BIO-03"/>
    <x v="0"/>
  </r>
  <r>
    <x v="54"/>
    <n v="-1"/>
    <x v="1"/>
    <x v="1"/>
    <d v="2023-03-20T00:00:00"/>
    <x v="735"/>
    <s v="CLICC-ML"/>
    <x v="8"/>
    <x v="2"/>
    <x v="1"/>
    <s v="CLICC-ML-2020"/>
    <x v="0"/>
  </r>
  <r>
    <x v="54"/>
    <n v="-1"/>
    <x v="1"/>
    <x v="1"/>
    <d v="2023-03-20T00:00:00"/>
    <x v="1008"/>
    <s v="HP"/>
    <x v="10"/>
    <x v="2"/>
    <x v="1"/>
    <s v="W-POW-11"/>
    <x v="0"/>
  </r>
  <r>
    <x v="54"/>
    <n v="-1"/>
    <x v="1"/>
    <x v="1"/>
    <d v="2023-03-20T00:00:00"/>
    <x v="1023"/>
    <s v="HP"/>
    <x v="10"/>
    <x v="2"/>
    <x v="1"/>
    <s v="WL-PC2-28"/>
    <x v="0"/>
  </r>
  <r>
    <x v="54"/>
    <n v="-1"/>
    <x v="1"/>
    <x v="1"/>
    <d v="2023-03-20T00:00:00"/>
    <x v="597"/>
    <s v="HP"/>
    <x v="10"/>
    <x v="2"/>
    <x v="1"/>
    <s v="W-POW-20"/>
    <x v="0"/>
  </r>
  <r>
    <x v="54"/>
    <n v="-1"/>
    <x v="2"/>
    <x v="1"/>
    <d v="2023-03-06T00:00:00"/>
    <x v="1086"/>
    <s v="MACCHRG"/>
    <x v="3"/>
    <x v="1"/>
    <x v="3"/>
    <s v="MAGT-MUS-01"/>
    <x v="0"/>
  </r>
  <r>
    <x v="54"/>
    <n v="-1"/>
    <x v="4"/>
    <x v="3"/>
    <d v="2023-03-13T00:00:00"/>
    <x v="1103"/>
    <s v="CBK"/>
    <x v="7"/>
    <x v="2"/>
    <x v="1"/>
    <s v="CBK-CLICC-92"/>
    <x v="0"/>
  </r>
  <r>
    <x v="54"/>
    <n v="-1"/>
    <x v="5"/>
    <x v="2"/>
    <d v="2023-03-06T00:00:00"/>
    <x v="546"/>
    <s v="HDMIC"/>
    <x v="13"/>
    <x v="4"/>
    <x v="1"/>
    <s v="HDMC-YRL-10"/>
    <x v="0"/>
  </r>
  <r>
    <x v="54"/>
    <n v="-1"/>
    <x v="5"/>
    <x v="2"/>
    <d v="2023-03-06T00:00:00"/>
    <x v="973"/>
    <s v="HDST"/>
    <x v="0"/>
    <x v="0"/>
    <x v="2"/>
    <s v="HDS-BOE-04"/>
    <x v="0"/>
  </r>
  <r>
    <x v="54"/>
    <n v="-1"/>
    <x v="5"/>
    <x v="2"/>
    <d v="2023-03-06T00:00:00"/>
    <x v="993"/>
    <s v="HDST"/>
    <x v="0"/>
    <x v="0"/>
    <x v="1"/>
    <s v="HDS-YRL-03"/>
    <x v="0"/>
  </r>
  <r>
    <x v="54"/>
    <n v="-1"/>
    <x v="5"/>
    <x v="2"/>
    <d v="2023-03-06T00:00:00"/>
    <x v="988"/>
    <s v="HDST"/>
    <x v="0"/>
    <x v="0"/>
    <x v="1"/>
    <s v="HDS-POW-01"/>
    <x v="0"/>
  </r>
  <r>
    <x v="54"/>
    <n v="-1"/>
    <x v="5"/>
    <x v="2"/>
    <d v="2023-03-06T00:00:00"/>
    <x v="547"/>
    <s v="HPUSBC"/>
    <x v="14"/>
    <x v="1"/>
    <x v="2"/>
    <s v="HPUS-BOE-01"/>
    <x v="0"/>
  </r>
  <r>
    <x v="54"/>
    <n v="-1"/>
    <x v="5"/>
    <x v="2"/>
    <d v="2023-03-06T00:00:00"/>
    <x v="427"/>
    <s v="HPUSBC"/>
    <x v="14"/>
    <x v="1"/>
    <x v="0"/>
    <s v="HPUS-BOE-02"/>
    <x v="0"/>
  </r>
  <r>
    <x v="54"/>
    <n v="-1"/>
    <x v="5"/>
    <x v="2"/>
    <d v="2023-03-06T00:00:00"/>
    <x v="427"/>
    <s v="HPUSBC"/>
    <x v="14"/>
    <x v="1"/>
    <x v="2"/>
    <s v="HPUS-BOE-02"/>
    <x v="0"/>
  </r>
  <r>
    <x v="54"/>
    <n v="-1"/>
    <x v="5"/>
    <x v="2"/>
    <d v="2023-03-06T00:00:00"/>
    <x v="130"/>
    <s v="HPUSBC"/>
    <x v="14"/>
    <x v="1"/>
    <x v="2"/>
    <m/>
    <x v="0"/>
  </r>
  <r>
    <x v="54"/>
    <n v="-1"/>
    <x v="5"/>
    <x v="2"/>
    <d v="2023-03-06T00:00:00"/>
    <x v="360"/>
    <s v="HPUSBC"/>
    <x v="14"/>
    <x v="1"/>
    <x v="0"/>
    <m/>
    <x v="0"/>
  </r>
  <r>
    <x v="54"/>
    <n v="-1"/>
    <x v="5"/>
    <x v="2"/>
    <d v="2023-03-06T00:00:00"/>
    <x v="757"/>
    <s v="IPHONE"/>
    <x v="1"/>
    <x v="1"/>
    <x v="3"/>
    <s v="IPH-MUS-01"/>
    <x v="0"/>
  </r>
  <r>
    <x v="54"/>
    <n v="-1"/>
    <x v="5"/>
    <x v="2"/>
    <d v="2023-03-06T00:00:00"/>
    <x v="805"/>
    <s v="IPHONE"/>
    <x v="1"/>
    <x v="1"/>
    <x v="3"/>
    <s v="IPH-MUS-07"/>
    <x v="0"/>
  </r>
  <r>
    <x v="54"/>
    <n v="-1"/>
    <x v="5"/>
    <x v="2"/>
    <d v="2023-03-06T00:00:00"/>
    <x v="664"/>
    <s v="IPHONE"/>
    <x v="1"/>
    <x v="1"/>
    <x v="2"/>
    <s v="IPH-BOE-02"/>
    <x v="0"/>
  </r>
  <r>
    <x v="54"/>
    <n v="-1"/>
    <x v="5"/>
    <x v="2"/>
    <d v="2023-03-06T00:00:00"/>
    <x v="305"/>
    <s v="IPHONE"/>
    <x v="1"/>
    <x v="1"/>
    <x v="2"/>
    <s v="IPH-BOE-06"/>
    <x v="0"/>
  </r>
  <r>
    <x v="54"/>
    <n v="-1"/>
    <x v="5"/>
    <x v="2"/>
    <d v="2023-03-06T00:00:00"/>
    <x v="798"/>
    <s v="IPHONE"/>
    <x v="1"/>
    <x v="1"/>
    <x v="1"/>
    <s v="IPH-YRL-03"/>
    <x v="0"/>
  </r>
  <r>
    <x v="54"/>
    <n v="-1"/>
    <x v="5"/>
    <x v="2"/>
    <d v="2023-03-06T00:00:00"/>
    <x v="238"/>
    <s v="IPHONE"/>
    <x v="1"/>
    <x v="1"/>
    <x v="1"/>
    <s v="IPH-YRL-08"/>
    <x v="0"/>
  </r>
  <r>
    <x v="54"/>
    <n v="-1"/>
    <x v="5"/>
    <x v="2"/>
    <d v="2023-03-06T00:00:00"/>
    <x v="700"/>
    <s v="IPHONE"/>
    <x v="1"/>
    <x v="1"/>
    <x v="1"/>
    <s v="IPH-YRL-09"/>
    <x v="0"/>
  </r>
  <r>
    <x v="54"/>
    <n v="-1"/>
    <x v="5"/>
    <x v="2"/>
    <d v="2023-03-06T00:00:00"/>
    <x v="35"/>
    <s v="IPHONE"/>
    <x v="1"/>
    <x v="1"/>
    <x v="1"/>
    <s v="IPH-YRL-10"/>
    <x v="0"/>
  </r>
  <r>
    <x v="54"/>
    <n v="-1"/>
    <x v="5"/>
    <x v="2"/>
    <d v="2023-03-06T00:00:00"/>
    <x v="732"/>
    <s v="IPHONE"/>
    <x v="1"/>
    <x v="1"/>
    <x v="1"/>
    <s v="IPH-YRL-11"/>
    <x v="0"/>
  </r>
  <r>
    <x v="54"/>
    <n v="-1"/>
    <x v="5"/>
    <x v="2"/>
    <d v="2023-03-06T00:00:00"/>
    <x v="1025"/>
    <s v="IPHONE"/>
    <x v="1"/>
    <x v="1"/>
    <x v="1"/>
    <s v="IPH-YRL-12"/>
    <x v="0"/>
  </r>
  <r>
    <x v="54"/>
    <n v="-1"/>
    <x v="5"/>
    <x v="2"/>
    <d v="2023-03-06T00:00:00"/>
    <x v="442"/>
    <s v="IPHONE"/>
    <x v="1"/>
    <x v="1"/>
    <x v="1"/>
    <s v="IPH-YRL-13"/>
    <x v="0"/>
  </r>
  <r>
    <x v="54"/>
    <n v="-1"/>
    <x v="5"/>
    <x v="2"/>
    <d v="2023-03-06T00:00:00"/>
    <x v="36"/>
    <s v="IPHONE"/>
    <x v="1"/>
    <x v="1"/>
    <x v="1"/>
    <s v="IPH-POW-04"/>
    <x v="0"/>
  </r>
  <r>
    <x v="54"/>
    <n v="-1"/>
    <x v="5"/>
    <x v="2"/>
    <d v="2023-03-06T00:00:00"/>
    <x v="239"/>
    <s v="IPHONE"/>
    <x v="1"/>
    <x v="1"/>
    <x v="1"/>
    <s v="IPH-POW-08"/>
    <x v="0"/>
  </r>
  <r>
    <x v="54"/>
    <n v="-1"/>
    <x v="5"/>
    <x v="2"/>
    <d v="2023-03-06T00:00:00"/>
    <x v="6"/>
    <s v="IPHONE"/>
    <x v="1"/>
    <x v="1"/>
    <x v="1"/>
    <s v="IPH-POW-10"/>
    <x v="0"/>
  </r>
  <r>
    <x v="54"/>
    <n v="-1"/>
    <x v="5"/>
    <x v="2"/>
    <d v="2023-03-06T00:00:00"/>
    <x v="7"/>
    <s v="IPHONE"/>
    <x v="1"/>
    <x v="1"/>
    <x v="9"/>
    <s v="IPH-BIO-04"/>
    <x v="0"/>
  </r>
  <r>
    <x v="54"/>
    <n v="-1"/>
    <x v="5"/>
    <x v="2"/>
    <d v="2023-03-06T00:00:00"/>
    <x v="134"/>
    <s v="IPHONE"/>
    <x v="1"/>
    <x v="1"/>
    <x v="1"/>
    <m/>
    <x v="0"/>
  </r>
  <r>
    <x v="54"/>
    <n v="-1"/>
    <x v="5"/>
    <x v="2"/>
    <d v="2023-03-06T00:00:00"/>
    <x v="9"/>
    <s v="MACCHRG"/>
    <x v="3"/>
    <x v="1"/>
    <x v="1"/>
    <s v="MAGT-YRL-04"/>
    <x v="0"/>
  </r>
  <r>
    <x v="54"/>
    <n v="-1"/>
    <x v="5"/>
    <x v="2"/>
    <d v="2023-03-06T00:00:00"/>
    <x v="10"/>
    <s v="MACCHRG"/>
    <x v="3"/>
    <x v="1"/>
    <x v="0"/>
    <s v="MAGT-BIO-02"/>
    <x v="0"/>
  </r>
  <r>
    <x v="54"/>
    <n v="-1"/>
    <x v="5"/>
    <x v="2"/>
    <d v="2023-03-06T00:00:00"/>
    <x v="936"/>
    <s v="MACUSBC"/>
    <x v="4"/>
    <x v="1"/>
    <x v="1"/>
    <s v="USBC-YRL-01"/>
    <x v="0"/>
  </r>
  <r>
    <x v="54"/>
    <n v="-1"/>
    <x v="5"/>
    <x v="2"/>
    <d v="2023-03-06T00:00:00"/>
    <x v="921"/>
    <s v="MACUSBC"/>
    <x v="4"/>
    <x v="1"/>
    <x v="1"/>
    <s v="USBC-YRL-02"/>
    <x v="0"/>
  </r>
  <r>
    <x v="54"/>
    <n v="-1"/>
    <x v="5"/>
    <x v="2"/>
    <d v="2023-03-06T00:00:00"/>
    <x v="876"/>
    <s v="MACUSBC"/>
    <x v="4"/>
    <x v="1"/>
    <x v="1"/>
    <s v="USBC-YRL-04"/>
    <x v="0"/>
  </r>
  <r>
    <x v="54"/>
    <n v="-1"/>
    <x v="5"/>
    <x v="2"/>
    <d v="2023-03-06T00:00:00"/>
    <x v="884"/>
    <s v="MACUSBC"/>
    <x v="4"/>
    <x v="1"/>
    <x v="1"/>
    <s v="USBC-YRL-05"/>
    <x v="0"/>
  </r>
  <r>
    <x v="54"/>
    <n v="-1"/>
    <x v="5"/>
    <x v="2"/>
    <d v="2023-03-06T00:00:00"/>
    <x v="885"/>
    <s v="MACUSBC"/>
    <x v="4"/>
    <x v="1"/>
    <x v="1"/>
    <s v="USBC-POW-03"/>
    <x v="0"/>
  </r>
  <r>
    <x v="54"/>
    <n v="-1"/>
    <x v="5"/>
    <x v="2"/>
    <d v="2023-03-06T00:00:00"/>
    <x v="886"/>
    <s v="MACUSBC"/>
    <x v="4"/>
    <x v="1"/>
    <x v="1"/>
    <s v="USBC-POW-06"/>
    <x v="0"/>
  </r>
  <r>
    <x v="54"/>
    <n v="-1"/>
    <x v="5"/>
    <x v="2"/>
    <d v="2023-03-06T00:00:00"/>
    <x v="887"/>
    <s v="MACUSBC"/>
    <x v="4"/>
    <x v="1"/>
    <x v="1"/>
    <s v="USBC-POW-07"/>
    <x v="0"/>
  </r>
  <r>
    <x v="54"/>
    <n v="-1"/>
    <x v="5"/>
    <x v="2"/>
    <d v="2023-03-06T00:00:00"/>
    <x v="888"/>
    <s v="MACUSBC"/>
    <x v="4"/>
    <x v="1"/>
    <x v="1"/>
    <s v="USBC-POW-10"/>
    <x v="0"/>
  </r>
  <r>
    <x v="54"/>
    <n v="-1"/>
    <x v="5"/>
    <x v="2"/>
    <d v="2023-03-06T00:00:00"/>
    <x v="1012"/>
    <s v="MACUSBC"/>
    <x v="4"/>
    <x v="1"/>
    <x v="1"/>
    <m/>
    <x v="0"/>
  </r>
  <r>
    <x v="54"/>
    <n v="-1"/>
    <x v="5"/>
    <x v="2"/>
    <d v="2023-03-06T00:00:00"/>
    <x v="976"/>
    <s v="OMNI"/>
    <x v="5"/>
    <x v="1"/>
    <x v="2"/>
    <s v="OMN-BOE-05"/>
    <x v="0"/>
  </r>
  <r>
    <x v="54"/>
    <n v="-1"/>
    <x v="5"/>
    <x v="2"/>
    <d v="2023-03-06T00:00:00"/>
    <x v="639"/>
    <s v="OMNI"/>
    <x v="5"/>
    <x v="1"/>
    <x v="2"/>
    <s v="OMN-BOE-07"/>
    <x v="0"/>
  </r>
  <r>
    <x v="54"/>
    <n v="-1"/>
    <x v="5"/>
    <x v="2"/>
    <d v="2023-03-06T00:00:00"/>
    <x v="703"/>
    <s v="OMNI"/>
    <x v="5"/>
    <x v="1"/>
    <x v="2"/>
    <s v="OMN-BOE-09"/>
    <x v="0"/>
  </r>
  <r>
    <x v="54"/>
    <n v="-1"/>
    <x v="5"/>
    <x v="2"/>
    <d v="2023-03-06T00:00:00"/>
    <x v="375"/>
    <s v="OMNI"/>
    <x v="5"/>
    <x v="1"/>
    <x v="3"/>
    <s v="OMN-MUS-06"/>
    <x v="0"/>
  </r>
  <r>
    <x v="54"/>
    <n v="-1"/>
    <x v="5"/>
    <x v="2"/>
    <d v="2023-03-06T00:00:00"/>
    <x v="446"/>
    <s v="OMNI"/>
    <x v="5"/>
    <x v="1"/>
    <x v="3"/>
    <s v="OMN-MUS-08"/>
    <x v="0"/>
  </r>
  <r>
    <x v="54"/>
    <n v="-1"/>
    <x v="5"/>
    <x v="2"/>
    <d v="2023-03-06T00:00:00"/>
    <x v="954"/>
    <s v="OMNI"/>
    <x v="5"/>
    <x v="1"/>
    <x v="1"/>
    <s v="OMN-YRL-04"/>
    <x v="0"/>
  </r>
  <r>
    <x v="54"/>
    <n v="-1"/>
    <x v="5"/>
    <x v="2"/>
    <d v="2023-03-06T00:00:00"/>
    <x v="1101"/>
    <s v="UHDMI"/>
    <x v="15"/>
    <x v="4"/>
    <x v="1"/>
    <m/>
    <x v="0"/>
  </r>
  <r>
    <x v="54"/>
    <n v="-1"/>
    <x v="5"/>
    <x v="2"/>
    <d v="2023-03-06T00:00:00"/>
    <x v="824"/>
    <s v="UVGA"/>
    <x v="18"/>
    <x v="4"/>
    <x v="3"/>
    <s v="UVGA-MUS-02"/>
    <x v="0"/>
  </r>
  <r>
    <x v="54"/>
    <n v="-1"/>
    <x v="5"/>
    <x v="2"/>
    <d v="2023-03-06T00:00:00"/>
    <x v="292"/>
    <s v="UVGA"/>
    <x v="18"/>
    <x v="4"/>
    <x v="1"/>
    <m/>
    <x v="0"/>
  </r>
  <r>
    <x v="54"/>
    <n v="-1"/>
    <x v="5"/>
    <x v="2"/>
    <d v="2023-03-06T00:00:00"/>
    <x v="113"/>
    <s v="WALLADPT"/>
    <x v="6"/>
    <x v="1"/>
    <x v="2"/>
    <s v="ADP-BOE-01"/>
    <x v="0"/>
  </r>
  <r>
    <x v="54"/>
    <n v="-1"/>
    <x v="5"/>
    <x v="2"/>
    <d v="2023-03-06T00:00:00"/>
    <x v="138"/>
    <s v="WALLADPT"/>
    <x v="6"/>
    <x v="1"/>
    <x v="2"/>
    <s v="ADP-BOE-03"/>
    <x v="0"/>
  </r>
  <r>
    <x v="54"/>
    <n v="-1"/>
    <x v="5"/>
    <x v="2"/>
    <d v="2023-03-06T00:00:00"/>
    <x v="14"/>
    <s v="WALLADPT"/>
    <x v="6"/>
    <x v="1"/>
    <x v="1"/>
    <s v="ADP-POW-01"/>
    <x v="0"/>
  </r>
  <r>
    <x v="54"/>
    <n v="-1"/>
    <x v="5"/>
    <x v="2"/>
    <d v="2023-03-06T00:00:00"/>
    <x v="745"/>
    <s v="WALLADPT"/>
    <x v="6"/>
    <x v="1"/>
    <x v="1"/>
    <s v="ADP-YRL-01"/>
    <x v="0"/>
  </r>
  <r>
    <x v="54"/>
    <n v="-1"/>
    <x v="5"/>
    <x v="2"/>
    <d v="2023-03-06T00:00:00"/>
    <x v="451"/>
    <s v="WALLADPT"/>
    <x v="6"/>
    <x v="1"/>
    <x v="1"/>
    <m/>
    <x v="0"/>
  </r>
  <r>
    <x v="54"/>
    <n v="-1"/>
    <x v="5"/>
    <x v="2"/>
    <d v="2023-03-06T00:00:00"/>
    <x v="139"/>
    <s v="WALLADPT"/>
    <x v="6"/>
    <x v="1"/>
    <x v="1"/>
    <m/>
    <x v="0"/>
  </r>
  <r>
    <x v="54"/>
    <n v="-1"/>
    <x v="5"/>
    <x v="2"/>
    <d v="2023-03-06T00:00:00"/>
    <x v="672"/>
    <s v="WALLADPT"/>
    <x v="6"/>
    <x v="1"/>
    <x v="1"/>
    <m/>
    <x v="0"/>
  </r>
  <r>
    <x v="54"/>
    <n v="-1"/>
    <x v="5"/>
    <x v="2"/>
    <d v="2023-03-06T00:00:00"/>
    <x v="251"/>
    <s v="WALLADPT"/>
    <x v="6"/>
    <x v="1"/>
    <x v="1"/>
    <m/>
    <x v="0"/>
  </r>
  <r>
    <x v="54"/>
    <n v="-1"/>
    <x v="5"/>
    <x v="2"/>
    <d v="2023-03-06T00:00:00"/>
    <x v="252"/>
    <s v="WALLADPT"/>
    <x v="6"/>
    <x v="1"/>
    <x v="1"/>
    <m/>
    <x v="0"/>
  </r>
  <r>
    <x v="54"/>
    <n v="-1"/>
    <x v="5"/>
    <x v="2"/>
    <d v="2023-03-06T00:00:00"/>
    <x v="16"/>
    <s v="WALLADPT"/>
    <x v="6"/>
    <x v="1"/>
    <x v="1"/>
    <m/>
    <x v="0"/>
  </r>
  <r>
    <x v="54"/>
    <n v="-1"/>
    <x v="5"/>
    <x v="2"/>
    <d v="2023-03-06T00:00:00"/>
    <x v="41"/>
    <s v="WALLADPT"/>
    <x v="6"/>
    <x v="1"/>
    <x v="1"/>
    <m/>
    <x v="0"/>
  </r>
  <r>
    <x v="54"/>
    <n v="-1"/>
    <x v="5"/>
    <x v="2"/>
    <d v="2023-03-06T00:00:00"/>
    <x v="42"/>
    <s v="WALLADPT"/>
    <x v="6"/>
    <x v="1"/>
    <x v="1"/>
    <m/>
    <x v="0"/>
  </r>
  <r>
    <x v="54"/>
    <n v="-1"/>
    <x v="5"/>
    <x v="2"/>
    <d v="2023-03-06T00:00:00"/>
    <x v="43"/>
    <s v="WALLADPT"/>
    <x v="6"/>
    <x v="1"/>
    <x v="1"/>
    <m/>
    <x v="0"/>
  </r>
  <r>
    <x v="54"/>
    <n v="-1"/>
    <x v="5"/>
    <x v="2"/>
    <d v="2023-03-07T00:00:00"/>
    <x v="628"/>
    <s v="IPHONE"/>
    <x v="1"/>
    <x v="1"/>
    <x v="4"/>
    <m/>
    <x v="0"/>
  </r>
  <r>
    <x v="54"/>
    <n v="-1"/>
    <x v="5"/>
    <x v="2"/>
    <d v="2023-03-13T00:00:00"/>
    <x v="696"/>
    <s v="CBK"/>
    <x v="7"/>
    <x v="2"/>
    <x v="0"/>
    <s v="CBK-BIO-01"/>
    <x v="0"/>
  </r>
  <r>
    <x v="54"/>
    <n v="-1"/>
    <x v="5"/>
    <x v="2"/>
    <d v="2023-03-13T00:00:00"/>
    <x v="1104"/>
    <s v="CLICC-ML"/>
    <x v="8"/>
    <x v="2"/>
    <x v="1"/>
    <s v="ITS MacBook 83"/>
    <x v="0"/>
  </r>
  <r>
    <x v="54"/>
    <n v="-1"/>
    <x v="5"/>
    <x v="2"/>
    <d v="2023-03-13T00:00:00"/>
    <x v="122"/>
    <s v="CLICC-ML"/>
    <x v="8"/>
    <x v="2"/>
    <x v="1"/>
    <s v="ITS MacBook 78"/>
    <x v="0"/>
  </r>
  <r>
    <x v="54"/>
    <n v="-1"/>
    <x v="5"/>
    <x v="2"/>
    <d v="2023-03-13T00:00:00"/>
    <x v="939"/>
    <s v="CLICC-ML"/>
    <x v="8"/>
    <x v="2"/>
    <x v="1"/>
    <s v="ITS MacBook 135"/>
    <x v="0"/>
  </r>
  <r>
    <x v="54"/>
    <n v="-1"/>
    <x v="5"/>
    <x v="2"/>
    <d v="2023-03-13T00:00:00"/>
    <x v="61"/>
    <s v="CLICC-ML"/>
    <x v="8"/>
    <x v="2"/>
    <x v="1"/>
    <s v="ITS MacBook 102"/>
    <x v="0"/>
  </r>
  <r>
    <x v="54"/>
    <n v="-1"/>
    <x v="5"/>
    <x v="2"/>
    <d v="2023-03-13T00:00:00"/>
    <x v="688"/>
    <s v="CLICC-ML"/>
    <x v="8"/>
    <x v="2"/>
    <x v="1"/>
    <s v="CLICC-ML-2089"/>
    <x v="0"/>
  </r>
  <r>
    <x v="54"/>
    <n v="-1"/>
    <x v="5"/>
    <x v="2"/>
    <d v="2023-03-13T00:00:00"/>
    <x v="840"/>
    <s v="CLICC-ML"/>
    <x v="8"/>
    <x v="2"/>
    <x v="1"/>
    <s v="CLICC-ML-2092"/>
    <x v="0"/>
  </r>
  <r>
    <x v="54"/>
    <n v="-1"/>
    <x v="5"/>
    <x v="2"/>
    <d v="2023-03-13T00:00:00"/>
    <x v="866"/>
    <s v="CLICC-MM"/>
    <x v="9"/>
    <x v="2"/>
    <x v="1"/>
    <s v="ITS iPad 257"/>
    <x v="0"/>
  </r>
  <r>
    <x v="54"/>
    <n v="-1"/>
    <x v="5"/>
    <x v="2"/>
    <d v="2023-03-13T00:00:00"/>
    <x v="1105"/>
    <s v="HP"/>
    <x v="10"/>
    <x v="2"/>
    <x v="1"/>
    <s v="WL-GEO-003"/>
    <x v="0"/>
  </r>
  <r>
    <x v="54"/>
    <n v="-1"/>
    <x v="5"/>
    <x v="2"/>
    <d v="2023-03-13T00:00:00"/>
    <x v="264"/>
    <s v="HP"/>
    <x v="10"/>
    <x v="2"/>
    <x v="1"/>
    <s v="WL-BIO-10"/>
    <x v="0"/>
  </r>
  <r>
    <x v="54"/>
    <n v="-1"/>
    <x v="5"/>
    <x v="2"/>
    <d v="2023-03-13T00:00:00"/>
    <x v="597"/>
    <s v="HP"/>
    <x v="10"/>
    <x v="2"/>
    <x v="1"/>
    <s v="W-POW-20"/>
    <x v="0"/>
  </r>
  <r>
    <x v="54"/>
    <n v="-1"/>
    <x v="5"/>
    <x v="2"/>
    <d v="2023-03-14T00:00:00"/>
    <x v="1106"/>
    <s v="HP"/>
    <x v="10"/>
    <x v="2"/>
    <x v="1"/>
    <s v="WL-PC2-09"/>
    <x v="0"/>
  </r>
  <r>
    <x v="54"/>
    <n v="-1"/>
    <x v="5"/>
    <x v="2"/>
    <d v="2023-03-19T00:00:00"/>
    <x v="1107"/>
    <s v="CLICC-MM"/>
    <x v="9"/>
    <x v="2"/>
    <x v="1"/>
    <s v="ITS iPad 38"/>
    <x v="0"/>
  </r>
  <r>
    <x v="54"/>
    <n v="-1"/>
    <x v="5"/>
    <x v="2"/>
    <d v="2023-03-20T00:00:00"/>
    <x v="259"/>
    <s v="CLICC-ML"/>
    <x v="8"/>
    <x v="2"/>
    <x v="1"/>
    <s v="ITS MacBook 123"/>
    <x v="0"/>
  </r>
  <r>
    <x v="54"/>
    <n v="-1"/>
    <x v="5"/>
    <x v="2"/>
    <d v="2023-03-20T00:00:00"/>
    <x v="1108"/>
    <s v="CLICC-ML"/>
    <x v="8"/>
    <x v="2"/>
    <x v="1"/>
    <s v="ITS MacBook 70"/>
    <x v="0"/>
  </r>
  <r>
    <x v="54"/>
    <n v="-1"/>
    <x v="5"/>
    <x v="2"/>
    <d v="2023-03-20T00:00:00"/>
    <x v="328"/>
    <s v="CLICC-ML"/>
    <x v="8"/>
    <x v="2"/>
    <x v="1"/>
    <s v="ITS MacBook 32"/>
    <x v="0"/>
  </r>
  <r>
    <x v="54"/>
    <n v="-1"/>
    <x v="5"/>
    <x v="2"/>
    <d v="2023-03-20T00:00:00"/>
    <x v="847"/>
    <s v="CLICC-ML"/>
    <x v="8"/>
    <x v="2"/>
    <x v="1"/>
    <s v="CLICC-ML-2026"/>
    <x v="0"/>
  </r>
  <r>
    <x v="54"/>
    <n v="-1"/>
    <x v="5"/>
    <x v="2"/>
    <d v="2023-03-20T00:00:00"/>
    <x v="231"/>
    <s v="CLICC-ML"/>
    <x v="8"/>
    <x v="2"/>
    <x v="1"/>
    <s v="CLICC-ML-2083"/>
    <x v="0"/>
  </r>
  <r>
    <x v="54"/>
    <n v="-1"/>
    <x v="5"/>
    <x v="2"/>
    <d v="2023-03-20T00:00:00"/>
    <x v="1109"/>
    <s v="CLICC-MM"/>
    <x v="9"/>
    <x v="2"/>
    <x v="1"/>
    <s v="ITS iPad 232"/>
    <x v="0"/>
  </r>
  <r>
    <x v="54"/>
    <n v="-1"/>
    <x v="5"/>
    <x v="2"/>
    <d v="2023-03-20T00:00:00"/>
    <x v="462"/>
    <s v="HP"/>
    <x v="10"/>
    <x v="2"/>
    <x v="1"/>
    <s v="WL-LAB-07"/>
    <x v="0"/>
  </r>
  <r>
    <x v="54"/>
    <n v="6200891840006530"/>
    <x v="5"/>
    <x v="2"/>
    <d v="2023-03-20T00:00:00"/>
    <x v="1110"/>
    <s v="CLICC-MM"/>
    <x v="9"/>
    <x v="2"/>
    <x v="1"/>
    <s v="ITS iPad 7"/>
    <x v="0"/>
  </r>
  <r>
    <x v="54"/>
    <n v="6201334700006530"/>
    <x v="5"/>
    <x v="2"/>
    <d v="2023-03-20T00:00:00"/>
    <x v="566"/>
    <s v="HP"/>
    <x v="10"/>
    <x v="2"/>
    <x v="1"/>
    <s v="WL-LAB-10"/>
    <x v="0"/>
  </r>
  <r>
    <x v="55"/>
    <n v="-1"/>
    <x v="14"/>
    <x v="5"/>
    <d v="2023-03-07T00:00:00"/>
    <x v="1111"/>
    <s v="CBK"/>
    <x v="7"/>
    <x v="2"/>
    <x v="0"/>
    <s v="CBK-003"/>
    <x v="0"/>
  </r>
  <r>
    <x v="55"/>
    <n v="-1"/>
    <x v="1"/>
    <x v="1"/>
    <d v="2023-03-07T00:00:00"/>
    <x v="875"/>
    <s v="HDMIC"/>
    <x v="13"/>
    <x v="4"/>
    <x v="1"/>
    <s v="HDMC-YRL-07"/>
    <x v="0"/>
  </r>
  <r>
    <x v="55"/>
    <n v="-1"/>
    <x v="1"/>
    <x v="1"/>
    <d v="2023-03-07T00:00:00"/>
    <x v="904"/>
    <s v="HDMIC"/>
    <x v="13"/>
    <x v="4"/>
    <x v="1"/>
    <s v="HDMC-YRL-09"/>
    <x v="0"/>
  </r>
  <r>
    <x v="55"/>
    <n v="-1"/>
    <x v="1"/>
    <x v="1"/>
    <d v="2023-03-07T00:00:00"/>
    <x v="546"/>
    <s v="HDMIC"/>
    <x v="13"/>
    <x v="4"/>
    <x v="1"/>
    <s v="HDMC-YRL-10"/>
    <x v="0"/>
  </r>
  <r>
    <x v="55"/>
    <n v="-1"/>
    <x v="1"/>
    <x v="1"/>
    <d v="2023-03-07T00:00:00"/>
    <x v="130"/>
    <s v="HPUSBC"/>
    <x v="14"/>
    <x v="1"/>
    <x v="2"/>
    <m/>
    <x v="0"/>
  </r>
  <r>
    <x v="55"/>
    <n v="-1"/>
    <x v="1"/>
    <x v="1"/>
    <d v="2023-03-07T00:00:00"/>
    <x v="1024"/>
    <s v="HPUSBC"/>
    <x v="14"/>
    <x v="1"/>
    <x v="2"/>
    <m/>
    <x v="0"/>
  </r>
  <r>
    <x v="55"/>
    <n v="-1"/>
    <x v="1"/>
    <x v="1"/>
    <d v="2023-03-07T00:00:00"/>
    <x v="106"/>
    <s v="IPHONE"/>
    <x v="1"/>
    <x v="1"/>
    <x v="2"/>
    <s v="IPH-BOE-05"/>
    <x v="0"/>
  </r>
  <r>
    <x v="55"/>
    <n v="-1"/>
    <x v="1"/>
    <x v="1"/>
    <d v="2023-03-07T00:00:00"/>
    <x v="305"/>
    <s v="IPHONE"/>
    <x v="1"/>
    <x v="1"/>
    <x v="2"/>
    <s v="IPH-BOE-06"/>
    <x v="0"/>
  </r>
  <r>
    <x v="55"/>
    <n v="-1"/>
    <x v="1"/>
    <x v="1"/>
    <d v="2023-03-07T00:00:00"/>
    <x v="700"/>
    <s v="IPHONE"/>
    <x v="1"/>
    <x v="1"/>
    <x v="1"/>
    <s v="IPH-YRL-09"/>
    <x v="0"/>
  </r>
  <r>
    <x v="55"/>
    <n v="-1"/>
    <x v="1"/>
    <x v="1"/>
    <d v="2023-03-07T00:00:00"/>
    <x v="806"/>
    <s v="IPHONE"/>
    <x v="1"/>
    <x v="1"/>
    <x v="1"/>
    <m/>
    <x v="0"/>
  </r>
  <r>
    <x v="55"/>
    <n v="-1"/>
    <x v="1"/>
    <x v="1"/>
    <d v="2023-03-07T00:00:00"/>
    <x v="239"/>
    <s v="IPHONE"/>
    <x v="1"/>
    <x v="1"/>
    <x v="1"/>
    <s v="IPH-POW-08"/>
    <x v="0"/>
  </r>
  <r>
    <x v="55"/>
    <n v="-1"/>
    <x v="1"/>
    <x v="1"/>
    <d v="2023-03-07T00:00:00"/>
    <x v="108"/>
    <s v="IPHONE"/>
    <x v="1"/>
    <x v="1"/>
    <x v="0"/>
    <s v="IPH-BIO-02"/>
    <x v="0"/>
  </r>
  <r>
    <x v="55"/>
    <n v="-1"/>
    <x v="1"/>
    <x v="1"/>
    <d v="2023-03-07T00:00:00"/>
    <x v="7"/>
    <s v="IPHONE"/>
    <x v="1"/>
    <x v="1"/>
    <x v="0"/>
    <s v="IPH-BIO-04"/>
    <x v="0"/>
  </r>
  <r>
    <x v="55"/>
    <n v="-1"/>
    <x v="1"/>
    <x v="1"/>
    <d v="2023-03-07T00:00:00"/>
    <x v="936"/>
    <s v="MACUSBC"/>
    <x v="4"/>
    <x v="1"/>
    <x v="1"/>
    <s v="USBC-YRL-01"/>
    <x v="0"/>
  </r>
  <r>
    <x v="55"/>
    <n v="-1"/>
    <x v="1"/>
    <x v="1"/>
    <d v="2023-03-07T00:00:00"/>
    <x v="885"/>
    <s v="MACUSBC"/>
    <x v="4"/>
    <x v="1"/>
    <x v="1"/>
    <s v="USBC-POW-03"/>
    <x v="0"/>
  </r>
  <r>
    <x v="55"/>
    <n v="-1"/>
    <x v="1"/>
    <x v="1"/>
    <d v="2023-03-07T00:00:00"/>
    <x v="886"/>
    <s v="MACUSBC"/>
    <x v="4"/>
    <x v="1"/>
    <x v="1"/>
    <s v="USBC-POW-06"/>
    <x v="0"/>
  </r>
  <r>
    <x v="55"/>
    <n v="-1"/>
    <x v="1"/>
    <x v="1"/>
    <d v="2023-03-07T00:00:00"/>
    <x v="887"/>
    <s v="MACUSBC"/>
    <x v="4"/>
    <x v="1"/>
    <x v="1"/>
    <s v="USBC-POW-07"/>
    <x v="0"/>
  </r>
  <r>
    <x v="55"/>
    <n v="-1"/>
    <x v="1"/>
    <x v="1"/>
    <d v="2023-03-07T00:00:00"/>
    <x v="906"/>
    <s v="MACUSBC"/>
    <x v="4"/>
    <x v="1"/>
    <x v="1"/>
    <s v="USBC-POW-08"/>
    <x v="0"/>
  </r>
  <r>
    <x v="55"/>
    <n v="-1"/>
    <x v="1"/>
    <x v="1"/>
    <d v="2023-03-07T00:00:00"/>
    <x v="1012"/>
    <s v="MACUSBC"/>
    <x v="4"/>
    <x v="1"/>
    <x v="1"/>
    <m/>
    <x v="0"/>
  </r>
  <r>
    <x v="55"/>
    <n v="-1"/>
    <x v="1"/>
    <x v="1"/>
    <d v="2023-03-07T00:00:00"/>
    <x v="707"/>
    <s v="UHDMI"/>
    <x v="15"/>
    <x v="4"/>
    <x v="1"/>
    <s v="UHDM-YRL-01"/>
    <x v="0"/>
  </r>
  <r>
    <x v="55"/>
    <n v="-1"/>
    <x v="1"/>
    <x v="1"/>
    <d v="2023-03-07T00:00:00"/>
    <x v="641"/>
    <s v="UVGA"/>
    <x v="18"/>
    <x v="4"/>
    <x v="1"/>
    <m/>
    <x v="0"/>
  </r>
  <r>
    <x v="55"/>
    <n v="-1"/>
    <x v="1"/>
    <x v="1"/>
    <d v="2023-03-07T00:00:00"/>
    <x v="625"/>
    <s v="UVGA"/>
    <x v="18"/>
    <x v="4"/>
    <x v="1"/>
    <m/>
    <x v="0"/>
  </r>
  <r>
    <x v="55"/>
    <n v="-1"/>
    <x v="1"/>
    <x v="1"/>
    <d v="2023-03-07T00:00:00"/>
    <x v="777"/>
    <s v="WALLADPT"/>
    <x v="6"/>
    <x v="1"/>
    <x v="2"/>
    <s v="ADP-BOE-04"/>
    <x v="0"/>
  </r>
  <r>
    <x v="55"/>
    <n v="-1"/>
    <x v="1"/>
    <x v="1"/>
    <d v="2023-03-07T00:00:00"/>
    <x v="670"/>
    <s v="WALLADPT"/>
    <x v="6"/>
    <x v="1"/>
    <x v="2"/>
    <s v="ADP-BOE-06"/>
    <x v="0"/>
  </r>
  <r>
    <x v="55"/>
    <n v="-1"/>
    <x v="1"/>
    <x v="1"/>
    <d v="2023-03-07T00:00:00"/>
    <x v="14"/>
    <s v="WALLADPT"/>
    <x v="6"/>
    <x v="1"/>
    <x v="1"/>
    <s v="ADP-POW-01"/>
    <x v="0"/>
  </r>
  <r>
    <x v="55"/>
    <n v="-1"/>
    <x v="1"/>
    <x v="1"/>
    <d v="2023-03-07T00:00:00"/>
    <x v="959"/>
    <s v="WALLADPT"/>
    <x v="6"/>
    <x v="1"/>
    <x v="0"/>
    <s v="ADP-BIO-05"/>
    <x v="0"/>
  </r>
  <r>
    <x v="55"/>
    <n v="-1"/>
    <x v="1"/>
    <x v="1"/>
    <d v="2023-03-07T00:00:00"/>
    <x v="672"/>
    <s v="WALLADPT"/>
    <x v="6"/>
    <x v="1"/>
    <x v="1"/>
    <m/>
    <x v="0"/>
  </r>
  <r>
    <x v="55"/>
    <n v="-1"/>
    <x v="1"/>
    <x v="1"/>
    <d v="2023-03-07T00:00:00"/>
    <x v="43"/>
    <s v="WALLADPT"/>
    <x v="6"/>
    <x v="1"/>
    <x v="1"/>
    <m/>
    <x v="0"/>
  </r>
  <r>
    <x v="55"/>
    <n v="-1"/>
    <x v="1"/>
    <x v="1"/>
    <d v="2023-03-14T00:00:00"/>
    <x v="226"/>
    <s v="CBK"/>
    <x v="7"/>
    <x v="2"/>
    <x v="0"/>
    <s v="CBK-BIO-10"/>
    <x v="0"/>
  </r>
  <r>
    <x v="55"/>
    <n v="-1"/>
    <x v="1"/>
    <x v="1"/>
    <d v="2023-03-14T00:00:00"/>
    <x v="1112"/>
    <s v="CLICC-MM"/>
    <x v="9"/>
    <x v="2"/>
    <x v="1"/>
    <s v="ITS iPad 41"/>
    <x v="0"/>
  </r>
  <r>
    <x v="55"/>
    <n v="-1"/>
    <x v="1"/>
    <x v="1"/>
    <d v="2023-03-21T00:00:00"/>
    <x v="25"/>
    <s v="CBK"/>
    <x v="7"/>
    <x v="2"/>
    <x v="1"/>
    <s v="CBK-CLICC-158"/>
    <x v="0"/>
  </r>
  <r>
    <x v="55"/>
    <n v="-1"/>
    <x v="1"/>
    <x v="1"/>
    <d v="2023-03-21T00:00:00"/>
    <x v="52"/>
    <s v="CLICC-ML"/>
    <x v="8"/>
    <x v="2"/>
    <x v="1"/>
    <s v="CLICC-ML-2096"/>
    <x v="0"/>
  </r>
  <r>
    <x v="55"/>
    <n v="-1"/>
    <x v="1"/>
    <x v="1"/>
    <d v="2023-03-21T00:00:00"/>
    <x v="1113"/>
    <s v="HP"/>
    <x v="10"/>
    <x v="2"/>
    <x v="1"/>
    <s v="W-POW-12"/>
    <x v="0"/>
  </r>
  <r>
    <x v="55"/>
    <n v="-1"/>
    <x v="1"/>
    <x v="1"/>
    <d v="2023-03-21T00:00:00"/>
    <x v="991"/>
    <s v="HP"/>
    <x v="10"/>
    <x v="2"/>
    <x v="1"/>
    <s v="WL-PC2-17"/>
    <x v="0"/>
  </r>
  <r>
    <x v="55"/>
    <n v="-1"/>
    <x v="1"/>
    <x v="1"/>
    <d v="2023-03-28T00:00:00"/>
    <x v="67"/>
    <s v="HP"/>
    <x v="10"/>
    <x v="2"/>
    <x v="1"/>
    <s v="WL-POW-05"/>
    <x v="0"/>
  </r>
  <r>
    <x v="55"/>
    <n v="-1"/>
    <x v="10"/>
    <x v="1"/>
    <d v="2023-03-07T00:00:00"/>
    <x v="921"/>
    <s v="MACUSBC"/>
    <x v="4"/>
    <x v="1"/>
    <x v="1"/>
    <s v="USBC-YRL-02"/>
    <x v="0"/>
  </r>
  <r>
    <x v="55"/>
    <n v="-1"/>
    <x v="4"/>
    <x v="3"/>
    <d v="2023-03-14T00:00:00"/>
    <x v="1114"/>
    <s v="HP"/>
    <x v="10"/>
    <x v="2"/>
    <x v="1"/>
    <s v="WL-LAB-06"/>
    <x v="0"/>
  </r>
  <r>
    <x v="55"/>
    <n v="-1"/>
    <x v="5"/>
    <x v="2"/>
    <d v="2023-03-07T00:00:00"/>
    <x v="1115"/>
    <s v="ANDROID"/>
    <x v="16"/>
    <x v="1"/>
    <x v="4"/>
    <s v="AND-LOC-01"/>
    <x v="0"/>
  </r>
  <r>
    <x v="55"/>
    <n v="-1"/>
    <x v="5"/>
    <x v="2"/>
    <d v="2023-03-07T00:00:00"/>
    <x v="821"/>
    <s v="ANDROID"/>
    <x v="16"/>
    <x v="1"/>
    <x v="1"/>
    <s v="AND-POW-03"/>
    <x v="0"/>
  </r>
  <r>
    <x v="55"/>
    <n v="-1"/>
    <x v="5"/>
    <x v="2"/>
    <d v="2023-03-07T00:00:00"/>
    <x v="903"/>
    <s v="ANDROID"/>
    <x v="16"/>
    <x v="1"/>
    <x v="0"/>
    <s v="AND-BIO-02"/>
    <x v="0"/>
  </r>
  <r>
    <x v="55"/>
    <n v="-1"/>
    <x v="5"/>
    <x v="2"/>
    <d v="2023-03-07T00:00:00"/>
    <x v="620"/>
    <s v="HDMIC"/>
    <x v="13"/>
    <x v="4"/>
    <x v="1"/>
    <s v="HDMC-YRL-01"/>
    <x v="0"/>
  </r>
  <r>
    <x v="55"/>
    <n v="-1"/>
    <x v="5"/>
    <x v="2"/>
    <d v="2023-03-07T00:00:00"/>
    <x v="875"/>
    <s v="HDMIC"/>
    <x v="13"/>
    <x v="4"/>
    <x v="1"/>
    <s v="HDMC-YRL-07"/>
    <x v="0"/>
  </r>
  <r>
    <x v="55"/>
    <n v="-1"/>
    <x v="5"/>
    <x v="2"/>
    <d v="2023-03-07T00:00:00"/>
    <x v="546"/>
    <s v="HDMIC"/>
    <x v="13"/>
    <x v="4"/>
    <x v="1"/>
    <s v="HDMC-YRL-10"/>
    <x v="0"/>
  </r>
  <r>
    <x v="55"/>
    <n v="-1"/>
    <x v="5"/>
    <x v="2"/>
    <d v="2023-03-07T00:00:00"/>
    <x v="755"/>
    <s v="HDMIC"/>
    <x v="13"/>
    <x v="4"/>
    <x v="1"/>
    <s v="HDMC-YRL-12"/>
    <x v="0"/>
  </r>
  <r>
    <x v="55"/>
    <n v="-1"/>
    <x v="5"/>
    <x v="2"/>
    <d v="2023-03-07T00:00:00"/>
    <x v="882"/>
    <s v="HDMIC"/>
    <x v="13"/>
    <x v="4"/>
    <x v="1"/>
    <s v="HDMC-YRL-17"/>
    <x v="0"/>
  </r>
  <r>
    <x v="55"/>
    <n v="-1"/>
    <x v="5"/>
    <x v="2"/>
    <d v="2023-03-07T00:00:00"/>
    <x v="993"/>
    <s v="HDST"/>
    <x v="0"/>
    <x v="0"/>
    <x v="1"/>
    <s v="HDS-YRL-03"/>
    <x v="0"/>
  </r>
  <r>
    <x v="55"/>
    <n v="-1"/>
    <x v="5"/>
    <x v="2"/>
    <d v="2023-03-07T00:00:00"/>
    <x v="3"/>
    <s v="HDST"/>
    <x v="0"/>
    <x v="0"/>
    <x v="1"/>
    <s v="HDS-POW-06"/>
    <x v="0"/>
  </r>
  <r>
    <x v="55"/>
    <n v="-1"/>
    <x v="5"/>
    <x v="2"/>
    <d v="2023-03-07T00:00:00"/>
    <x v="360"/>
    <s v="HPUSBC"/>
    <x v="14"/>
    <x v="1"/>
    <x v="2"/>
    <m/>
    <x v="0"/>
  </r>
  <r>
    <x v="55"/>
    <n v="-1"/>
    <x v="5"/>
    <x v="2"/>
    <d v="2023-03-07T00:00:00"/>
    <x v="757"/>
    <s v="IPHONE"/>
    <x v="1"/>
    <x v="1"/>
    <x v="3"/>
    <s v="IPH-MUS-01"/>
    <x v="0"/>
  </r>
  <r>
    <x v="55"/>
    <n v="-1"/>
    <x v="5"/>
    <x v="2"/>
    <d v="2023-03-07T00:00:00"/>
    <x v="664"/>
    <s v="IPHONE"/>
    <x v="1"/>
    <x v="1"/>
    <x v="2"/>
    <s v="IPH-BOE-02"/>
    <x v="0"/>
  </r>
  <r>
    <x v="55"/>
    <n v="-1"/>
    <x v="5"/>
    <x v="2"/>
    <d v="2023-03-07T00:00:00"/>
    <x v="106"/>
    <s v="IPHONE"/>
    <x v="1"/>
    <x v="1"/>
    <x v="2"/>
    <s v="IPH-BOE-05"/>
    <x v="0"/>
  </r>
  <r>
    <x v="55"/>
    <n v="-1"/>
    <x v="5"/>
    <x v="2"/>
    <d v="2023-03-07T00:00:00"/>
    <x v="527"/>
    <s v="IPHONE"/>
    <x v="1"/>
    <x v="1"/>
    <x v="5"/>
    <s v="IPH-GEO-02"/>
    <x v="0"/>
  </r>
  <r>
    <x v="55"/>
    <n v="-1"/>
    <x v="5"/>
    <x v="2"/>
    <d v="2023-03-07T00:00:00"/>
    <x v="1025"/>
    <s v="IPHONE"/>
    <x v="1"/>
    <x v="1"/>
    <x v="1"/>
    <s v="IPH-YRL-12"/>
    <x v="0"/>
  </r>
  <r>
    <x v="55"/>
    <n v="-1"/>
    <x v="5"/>
    <x v="2"/>
    <d v="2023-03-07T00:00:00"/>
    <x v="806"/>
    <s v="IPHONE"/>
    <x v="1"/>
    <x v="1"/>
    <x v="1"/>
    <m/>
    <x v="0"/>
  </r>
  <r>
    <x v="55"/>
    <n v="-1"/>
    <x v="5"/>
    <x v="2"/>
    <d v="2023-03-07T00:00:00"/>
    <x v="36"/>
    <s v="IPHONE"/>
    <x v="1"/>
    <x v="1"/>
    <x v="1"/>
    <s v="IPH-POW-04"/>
    <x v="0"/>
  </r>
  <r>
    <x v="55"/>
    <n v="-1"/>
    <x v="5"/>
    <x v="2"/>
    <d v="2023-03-07T00:00:00"/>
    <x v="239"/>
    <s v="IPHONE"/>
    <x v="1"/>
    <x v="1"/>
    <x v="1"/>
    <s v="IPH-POW-08"/>
    <x v="0"/>
  </r>
  <r>
    <x v="55"/>
    <n v="-1"/>
    <x v="5"/>
    <x v="2"/>
    <d v="2023-03-07T00:00:00"/>
    <x v="6"/>
    <s v="IPHONE"/>
    <x v="1"/>
    <x v="1"/>
    <x v="1"/>
    <s v="IPH-POW-10"/>
    <x v="0"/>
  </r>
  <r>
    <x v="55"/>
    <n v="-1"/>
    <x v="5"/>
    <x v="2"/>
    <d v="2023-03-07T00:00:00"/>
    <x v="9"/>
    <s v="MACCHRG"/>
    <x v="3"/>
    <x v="1"/>
    <x v="1"/>
    <s v="MAGT-YRL-04"/>
    <x v="0"/>
  </r>
  <r>
    <x v="55"/>
    <n v="-1"/>
    <x v="5"/>
    <x v="2"/>
    <d v="2023-03-07T00:00:00"/>
    <x v="135"/>
    <s v="MACCHRG"/>
    <x v="3"/>
    <x v="1"/>
    <x v="1"/>
    <s v="MAGT-POW-12"/>
    <x v="0"/>
  </r>
  <r>
    <x v="55"/>
    <n v="-1"/>
    <x v="5"/>
    <x v="2"/>
    <d v="2023-03-07T00:00:00"/>
    <x v="936"/>
    <s v="MACUSBC"/>
    <x v="4"/>
    <x v="1"/>
    <x v="1"/>
    <s v="USBC-YRL-01"/>
    <x v="0"/>
  </r>
  <r>
    <x v="55"/>
    <n v="-1"/>
    <x v="5"/>
    <x v="2"/>
    <d v="2023-03-07T00:00:00"/>
    <x v="884"/>
    <s v="MACUSBC"/>
    <x v="4"/>
    <x v="1"/>
    <x v="1"/>
    <s v="USBC-YRL-05"/>
    <x v="0"/>
  </r>
  <r>
    <x v="55"/>
    <n v="-1"/>
    <x v="5"/>
    <x v="2"/>
    <d v="2023-03-07T00:00:00"/>
    <x v="960"/>
    <s v="MACUSBC"/>
    <x v="4"/>
    <x v="1"/>
    <x v="4"/>
    <s v="USBC-LOC-01"/>
    <x v="0"/>
  </r>
  <r>
    <x v="55"/>
    <n v="-1"/>
    <x v="5"/>
    <x v="2"/>
    <d v="2023-03-07T00:00:00"/>
    <x v="1032"/>
    <s v="MACUSBC"/>
    <x v="4"/>
    <x v="1"/>
    <x v="4"/>
    <s v="USBC-LOC-06"/>
    <x v="0"/>
  </r>
  <r>
    <x v="55"/>
    <n v="-1"/>
    <x v="5"/>
    <x v="2"/>
    <d v="2023-03-07T00:00:00"/>
    <x v="885"/>
    <s v="MACUSBC"/>
    <x v="4"/>
    <x v="1"/>
    <x v="1"/>
    <s v="USBC-POW-03"/>
    <x v="0"/>
  </r>
  <r>
    <x v="55"/>
    <n v="-1"/>
    <x v="5"/>
    <x v="2"/>
    <d v="2023-03-07T00:00:00"/>
    <x v="886"/>
    <s v="MACUSBC"/>
    <x v="4"/>
    <x v="1"/>
    <x v="1"/>
    <s v="USBC-POW-06"/>
    <x v="0"/>
  </r>
  <r>
    <x v="55"/>
    <n v="-1"/>
    <x v="5"/>
    <x v="2"/>
    <d v="2023-03-07T00:00:00"/>
    <x v="887"/>
    <s v="MACUSBC"/>
    <x v="4"/>
    <x v="1"/>
    <x v="1"/>
    <s v="USBC-POW-07"/>
    <x v="0"/>
  </r>
  <r>
    <x v="55"/>
    <n v="-1"/>
    <x v="5"/>
    <x v="2"/>
    <d v="2023-03-07T00:00:00"/>
    <x v="906"/>
    <s v="MACUSBC"/>
    <x v="4"/>
    <x v="1"/>
    <x v="1"/>
    <s v="USBC-POW-08"/>
    <x v="0"/>
  </r>
  <r>
    <x v="55"/>
    <n v="-1"/>
    <x v="5"/>
    <x v="2"/>
    <d v="2023-03-07T00:00:00"/>
    <x v="888"/>
    <s v="MACUSBC"/>
    <x v="4"/>
    <x v="1"/>
    <x v="1"/>
    <s v="USBC-POW-10"/>
    <x v="0"/>
  </r>
  <r>
    <x v="55"/>
    <n v="-1"/>
    <x v="5"/>
    <x v="2"/>
    <d v="2023-03-07T00:00:00"/>
    <x v="496"/>
    <s v="OMNI"/>
    <x v="5"/>
    <x v="1"/>
    <x v="2"/>
    <s v="OMN-BOE-03"/>
    <x v="0"/>
  </r>
  <r>
    <x v="55"/>
    <n v="-1"/>
    <x v="5"/>
    <x v="2"/>
    <d v="2023-03-07T00:00:00"/>
    <x v="877"/>
    <s v="OMNI"/>
    <x v="5"/>
    <x v="1"/>
    <x v="2"/>
    <s v="OMN-BOE-04"/>
    <x v="0"/>
  </r>
  <r>
    <x v="55"/>
    <n v="-1"/>
    <x v="5"/>
    <x v="2"/>
    <d v="2023-03-07T00:00:00"/>
    <x v="976"/>
    <s v="OMNI"/>
    <x v="5"/>
    <x v="1"/>
    <x v="2"/>
    <s v="OMN-BOE-05"/>
    <x v="0"/>
  </r>
  <r>
    <x v="55"/>
    <n v="-1"/>
    <x v="5"/>
    <x v="2"/>
    <d v="2023-03-07T00:00:00"/>
    <x v="667"/>
    <s v="OMNI"/>
    <x v="5"/>
    <x v="1"/>
    <x v="2"/>
    <s v="OMN-BOE-08"/>
    <x v="0"/>
  </r>
  <r>
    <x v="55"/>
    <n v="-1"/>
    <x v="5"/>
    <x v="2"/>
    <d v="2023-03-07T00:00:00"/>
    <x v="761"/>
    <s v="OMNI"/>
    <x v="5"/>
    <x v="1"/>
    <x v="2"/>
    <s v="OMN-BOE-10"/>
    <x v="0"/>
  </r>
  <r>
    <x v="55"/>
    <n v="-1"/>
    <x v="5"/>
    <x v="2"/>
    <d v="2023-03-07T00:00:00"/>
    <x v="375"/>
    <s v="OMNI"/>
    <x v="5"/>
    <x v="1"/>
    <x v="3"/>
    <s v="OMN-MUS-06"/>
    <x v="0"/>
  </r>
  <r>
    <x v="55"/>
    <n v="-1"/>
    <x v="5"/>
    <x v="2"/>
    <d v="2023-03-07T00:00:00"/>
    <x v="995"/>
    <s v="OMNI"/>
    <x v="5"/>
    <x v="1"/>
    <x v="1"/>
    <m/>
    <x v="0"/>
  </r>
  <r>
    <x v="55"/>
    <n v="-1"/>
    <x v="5"/>
    <x v="2"/>
    <d v="2023-03-07T00:00:00"/>
    <x v="707"/>
    <s v="UHDMI"/>
    <x v="15"/>
    <x v="4"/>
    <x v="1"/>
    <s v="UHDM-YRL-01"/>
    <x v="0"/>
  </r>
  <r>
    <x v="55"/>
    <n v="-1"/>
    <x v="5"/>
    <x v="2"/>
    <d v="2023-03-07T00:00:00"/>
    <x v="1016"/>
    <s v="UHDMI"/>
    <x v="15"/>
    <x v="4"/>
    <x v="1"/>
    <m/>
    <x v="0"/>
  </r>
  <r>
    <x v="55"/>
    <n v="-1"/>
    <x v="5"/>
    <x v="2"/>
    <d v="2023-03-07T00:00:00"/>
    <x v="377"/>
    <s v="UHDMI"/>
    <x v="15"/>
    <x v="4"/>
    <x v="1"/>
    <m/>
    <x v="0"/>
  </r>
  <r>
    <x v="55"/>
    <n v="-1"/>
    <x v="5"/>
    <x v="2"/>
    <d v="2023-03-07T00:00:00"/>
    <x v="361"/>
    <s v="UHDMI"/>
    <x v="15"/>
    <x v="4"/>
    <x v="1"/>
    <m/>
    <x v="0"/>
  </r>
  <r>
    <x v="55"/>
    <n v="-1"/>
    <x v="5"/>
    <x v="2"/>
    <d v="2023-03-07T00:00:00"/>
    <x v="482"/>
    <s v="UHDMI"/>
    <x v="15"/>
    <x v="4"/>
    <x v="1"/>
    <m/>
    <x v="0"/>
  </r>
  <r>
    <x v="55"/>
    <n v="-1"/>
    <x v="5"/>
    <x v="2"/>
    <d v="2023-03-07T00:00:00"/>
    <x v="641"/>
    <s v="UVGA"/>
    <x v="18"/>
    <x v="4"/>
    <x v="1"/>
    <m/>
    <x v="0"/>
  </r>
  <r>
    <x v="55"/>
    <n v="-1"/>
    <x v="5"/>
    <x v="2"/>
    <d v="2023-03-07T00:00:00"/>
    <x v="830"/>
    <s v="UVGA"/>
    <x v="18"/>
    <x v="4"/>
    <x v="1"/>
    <m/>
    <x v="0"/>
  </r>
  <r>
    <x v="55"/>
    <n v="-1"/>
    <x v="5"/>
    <x v="2"/>
    <d v="2023-03-07T00:00:00"/>
    <x v="777"/>
    <s v="WALLADPT"/>
    <x v="6"/>
    <x v="1"/>
    <x v="2"/>
    <s v="ADP-BOE-04"/>
    <x v="0"/>
  </r>
  <r>
    <x v="55"/>
    <n v="-1"/>
    <x v="5"/>
    <x v="2"/>
    <d v="2023-03-07T00:00:00"/>
    <x v="763"/>
    <s v="WALLADPT"/>
    <x v="6"/>
    <x v="1"/>
    <x v="5"/>
    <s v="ADP-GEO-02"/>
    <x v="0"/>
  </r>
  <r>
    <x v="55"/>
    <n v="-1"/>
    <x v="5"/>
    <x v="2"/>
    <d v="2023-03-07T00:00:00"/>
    <x v="139"/>
    <s v="WALLADPT"/>
    <x v="6"/>
    <x v="1"/>
    <x v="1"/>
    <m/>
    <x v="0"/>
  </r>
  <r>
    <x v="55"/>
    <n v="-1"/>
    <x v="5"/>
    <x v="2"/>
    <d v="2023-03-07T00:00:00"/>
    <x v="251"/>
    <s v="WALLADPT"/>
    <x v="6"/>
    <x v="1"/>
    <x v="1"/>
    <m/>
    <x v="0"/>
  </r>
  <r>
    <x v="55"/>
    <n v="-1"/>
    <x v="5"/>
    <x v="2"/>
    <d v="2023-03-07T00:00:00"/>
    <x v="252"/>
    <s v="WALLADPT"/>
    <x v="6"/>
    <x v="1"/>
    <x v="1"/>
    <m/>
    <x v="0"/>
  </r>
  <r>
    <x v="55"/>
    <n v="-1"/>
    <x v="5"/>
    <x v="2"/>
    <d v="2023-03-07T00:00:00"/>
    <x v="746"/>
    <s v="WALLADPT"/>
    <x v="6"/>
    <x v="1"/>
    <x v="1"/>
    <m/>
    <x v="0"/>
  </r>
  <r>
    <x v="55"/>
    <n v="-1"/>
    <x v="5"/>
    <x v="2"/>
    <d v="2023-03-07T00:00:00"/>
    <x v="41"/>
    <s v="WALLADPT"/>
    <x v="6"/>
    <x v="1"/>
    <x v="1"/>
    <m/>
    <x v="0"/>
  </r>
  <r>
    <x v="55"/>
    <n v="-1"/>
    <x v="5"/>
    <x v="2"/>
    <d v="2023-03-07T00:00:00"/>
    <x v="42"/>
    <s v="WALLADPT"/>
    <x v="6"/>
    <x v="1"/>
    <x v="1"/>
    <m/>
    <x v="0"/>
  </r>
  <r>
    <x v="55"/>
    <n v="-1"/>
    <x v="5"/>
    <x v="2"/>
    <d v="2023-03-07T00:00:00"/>
    <x v="889"/>
    <s v="WALLADPT"/>
    <x v="6"/>
    <x v="1"/>
    <x v="1"/>
    <m/>
    <x v="0"/>
  </r>
  <r>
    <x v="55"/>
    <n v="-1"/>
    <x v="5"/>
    <x v="2"/>
    <d v="2023-03-08T00:00:00"/>
    <x v="953"/>
    <s v="IPHONE"/>
    <x v="1"/>
    <x v="1"/>
    <x v="4"/>
    <s v="IPH-LOC-05"/>
    <x v="0"/>
  </r>
  <r>
    <x v="55"/>
    <n v="-1"/>
    <x v="5"/>
    <x v="2"/>
    <d v="2023-03-10T00:00:00"/>
    <x v="928"/>
    <s v="CALC"/>
    <x v="11"/>
    <x v="0"/>
    <x v="1"/>
    <m/>
    <x v="0"/>
  </r>
  <r>
    <x v="55"/>
    <n v="-1"/>
    <x v="5"/>
    <x v="2"/>
    <d v="2023-03-14T00:00:00"/>
    <x v="694"/>
    <s v="CBK"/>
    <x v="7"/>
    <x v="2"/>
    <x v="0"/>
    <s v="CBK-BIO-17"/>
    <x v="0"/>
  </r>
  <r>
    <x v="55"/>
    <n v="-1"/>
    <x v="5"/>
    <x v="2"/>
    <d v="2023-03-14T00:00:00"/>
    <x v="873"/>
    <s v="CBK"/>
    <x v="7"/>
    <x v="2"/>
    <x v="0"/>
    <s v="CBK-BIO-19"/>
    <x v="0"/>
  </r>
  <r>
    <x v="55"/>
    <n v="-1"/>
    <x v="5"/>
    <x v="2"/>
    <d v="2023-03-14T00:00:00"/>
    <x v="60"/>
    <s v="CBK"/>
    <x v="7"/>
    <x v="2"/>
    <x v="4"/>
    <s v="CBK-CLICC-05"/>
    <x v="0"/>
  </r>
  <r>
    <x v="55"/>
    <n v="-1"/>
    <x v="5"/>
    <x v="2"/>
    <d v="2023-03-14T00:00:00"/>
    <x v="680"/>
    <s v="CLICC-ML"/>
    <x v="8"/>
    <x v="2"/>
    <x v="1"/>
    <s v="CLICC-ML-2039"/>
    <x v="0"/>
  </r>
  <r>
    <x v="55"/>
    <n v="-1"/>
    <x v="5"/>
    <x v="2"/>
    <d v="2023-03-14T00:00:00"/>
    <x v="780"/>
    <s v="CLICC-ML"/>
    <x v="8"/>
    <x v="2"/>
    <x v="1"/>
    <s v="CLICC-ML-2098"/>
    <x v="0"/>
  </r>
  <r>
    <x v="55"/>
    <n v="-1"/>
    <x v="5"/>
    <x v="2"/>
    <d v="2023-03-14T00:00:00"/>
    <x v="1116"/>
    <s v="CLICC-MM"/>
    <x v="9"/>
    <x v="2"/>
    <x v="1"/>
    <s v="ITS iPad 212"/>
    <x v="0"/>
  </r>
  <r>
    <x v="55"/>
    <n v="-1"/>
    <x v="5"/>
    <x v="2"/>
    <d v="2023-03-14T00:00:00"/>
    <x v="1117"/>
    <s v="CLICC-MM"/>
    <x v="9"/>
    <x v="2"/>
    <x v="1"/>
    <s v="ITS iPad 269"/>
    <x v="0"/>
  </r>
  <r>
    <x v="55"/>
    <n v="-1"/>
    <x v="5"/>
    <x v="2"/>
    <d v="2023-03-14T00:00:00"/>
    <x v="1118"/>
    <s v="CLICC-MM"/>
    <x v="9"/>
    <x v="2"/>
    <x v="1"/>
    <s v="ITS iPad 16"/>
    <x v="0"/>
  </r>
  <r>
    <x v="55"/>
    <n v="-1"/>
    <x v="5"/>
    <x v="2"/>
    <d v="2023-03-14T00:00:00"/>
    <x v="1065"/>
    <s v="HP"/>
    <x v="10"/>
    <x v="2"/>
    <x v="1"/>
    <s v="WL-SEL-01"/>
    <x v="0"/>
  </r>
  <r>
    <x v="55"/>
    <n v="-1"/>
    <x v="5"/>
    <x v="2"/>
    <d v="2023-03-14T00:00:00"/>
    <x v="1028"/>
    <s v="HP"/>
    <x v="10"/>
    <x v="2"/>
    <x v="1"/>
    <s v="WL-PC2-07"/>
    <x v="0"/>
  </r>
  <r>
    <x v="55"/>
    <n v="-1"/>
    <x v="5"/>
    <x v="2"/>
    <d v="2023-03-14T00:00:00"/>
    <x v="154"/>
    <s v="HP"/>
    <x v="10"/>
    <x v="2"/>
    <x v="1"/>
    <s v="WL-BIO-09"/>
    <x v="0"/>
  </r>
  <r>
    <x v="55"/>
    <n v="-1"/>
    <x v="5"/>
    <x v="2"/>
    <d v="2023-03-14T00:00:00"/>
    <x v="273"/>
    <s v="HP"/>
    <x v="10"/>
    <x v="2"/>
    <x v="1"/>
    <s v="WL-POW-10"/>
    <x v="0"/>
  </r>
  <r>
    <x v="55"/>
    <n v="-1"/>
    <x v="5"/>
    <x v="2"/>
    <d v="2023-03-16T00:00:00"/>
    <x v="27"/>
    <s v="CLICC-MM"/>
    <x v="9"/>
    <x v="2"/>
    <x v="1"/>
    <m/>
    <x v="0"/>
  </r>
  <r>
    <x v="55"/>
    <n v="-1"/>
    <x v="5"/>
    <x v="2"/>
    <d v="2023-03-19T00:00:00"/>
    <x v="1006"/>
    <s v="CLICC-ML"/>
    <x v="8"/>
    <x v="2"/>
    <x v="1"/>
    <s v="CLICC-ML-2031"/>
    <x v="0"/>
  </r>
  <r>
    <x v="55"/>
    <n v="-1"/>
    <x v="5"/>
    <x v="2"/>
    <d v="2023-03-20T00:00:00"/>
    <x v="269"/>
    <s v="CLICC-ML"/>
    <x v="8"/>
    <x v="2"/>
    <x v="1"/>
    <s v="ITS MacBook 168"/>
    <x v="0"/>
  </r>
  <r>
    <x v="55"/>
    <n v="-1"/>
    <x v="5"/>
    <x v="2"/>
    <d v="2023-03-20T00:00:00"/>
    <x v="1119"/>
    <s v="CLICC-MM"/>
    <x v="9"/>
    <x v="2"/>
    <x v="1"/>
    <s v="ITS iPad 22"/>
    <x v="0"/>
  </r>
  <r>
    <x v="55"/>
    <n v="-1"/>
    <x v="5"/>
    <x v="2"/>
    <d v="2023-03-20T00:00:00"/>
    <x v="1120"/>
    <s v="CLICC-MM"/>
    <x v="9"/>
    <x v="2"/>
    <x v="1"/>
    <s v="ITS iPad 244"/>
    <x v="0"/>
  </r>
  <r>
    <x v="55"/>
    <n v="-1"/>
    <x v="5"/>
    <x v="2"/>
    <d v="2023-03-20T00:00:00"/>
    <x v="1121"/>
    <s v="HP"/>
    <x v="10"/>
    <x v="2"/>
    <x v="1"/>
    <s v="WL-PC2-06"/>
    <x v="0"/>
  </r>
  <r>
    <x v="55"/>
    <n v="-1"/>
    <x v="5"/>
    <x v="2"/>
    <d v="2023-03-21T00:00:00"/>
    <x v="436"/>
    <s v="CLICC-ML"/>
    <x v="8"/>
    <x v="2"/>
    <x v="1"/>
    <s v="ITS MacBook 143"/>
    <x v="0"/>
  </r>
  <r>
    <x v="55"/>
    <n v="-1"/>
    <x v="5"/>
    <x v="2"/>
    <d v="2023-03-21T00:00:00"/>
    <x v="957"/>
    <s v="CLICC-ML"/>
    <x v="8"/>
    <x v="2"/>
    <x v="1"/>
    <s v="ITS MacBook 140"/>
    <x v="0"/>
  </r>
  <r>
    <x v="55"/>
    <n v="-1"/>
    <x v="5"/>
    <x v="2"/>
    <d v="2023-03-21T00:00:00"/>
    <x v="977"/>
    <s v="CLICC-ML"/>
    <x v="8"/>
    <x v="2"/>
    <x v="1"/>
    <s v="ITS MacBook 33"/>
    <x v="0"/>
  </r>
  <r>
    <x v="55"/>
    <n v="-1"/>
    <x v="5"/>
    <x v="2"/>
    <d v="2023-03-21T00:00:00"/>
    <x v="364"/>
    <s v="CLICC-ML"/>
    <x v="8"/>
    <x v="2"/>
    <x v="1"/>
    <s v="ITS MacBook 131"/>
    <x v="0"/>
  </r>
  <r>
    <x v="55"/>
    <n v="-1"/>
    <x v="5"/>
    <x v="2"/>
    <d v="2023-03-21T00:00:00"/>
    <x v="326"/>
    <s v="CLICC-ML"/>
    <x v="8"/>
    <x v="2"/>
    <x v="1"/>
    <s v="ITS MacBook 137"/>
    <x v="0"/>
  </r>
  <r>
    <x v="55"/>
    <n v="-1"/>
    <x v="5"/>
    <x v="2"/>
    <d v="2023-03-21T00:00:00"/>
    <x v="797"/>
    <s v="CLICC-ML"/>
    <x v="8"/>
    <x v="2"/>
    <x v="1"/>
    <s v="CLICC-ML-2012"/>
    <x v="0"/>
  </r>
  <r>
    <x v="55"/>
    <n v="-1"/>
    <x v="5"/>
    <x v="2"/>
    <d v="2023-03-21T00:00:00"/>
    <x v="271"/>
    <s v="CLICC-ML"/>
    <x v="8"/>
    <x v="2"/>
    <x v="1"/>
    <s v="CLICC-ML-2035"/>
    <x v="0"/>
  </r>
  <r>
    <x v="55"/>
    <n v="-1"/>
    <x v="5"/>
    <x v="2"/>
    <d v="2023-03-21T00:00:00"/>
    <x v="978"/>
    <s v="CLICC-ML"/>
    <x v="8"/>
    <x v="2"/>
    <x v="1"/>
    <s v="CLICC-ML-2072"/>
    <x v="0"/>
  </r>
  <r>
    <x v="55"/>
    <n v="-1"/>
    <x v="5"/>
    <x v="2"/>
    <d v="2023-03-21T00:00:00"/>
    <x v="926"/>
    <s v="CLICC-MM"/>
    <x v="9"/>
    <x v="2"/>
    <x v="1"/>
    <s v="ITS iPad 24"/>
    <x v="0"/>
  </r>
  <r>
    <x v="55"/>
    <n v="-1"/>
    <x v="5"/>
    <x v="2"/>
    <d v="2023-03-21T00:00:00"/>
    <x v="837"/>
    <s v="CLICC-MM"/>
    <x v="9"/>
    <x v="2"/>
    <x v="1"/>
    <s v="ITS iPad 176"/>
    <x v="0"/>
  </r>
  <r>
    <x v="55"/>
    <n v="-1"/>
    <x v="5"/>
    <x v="2"/>
    <d v="2023-03-21T00:00:00"/>
    <x v="502"/>
    <s v="FAC"/>
    <x v="9"/>
    <x v="2"/>
    <x v="1"/>
    <s v="ITS MacBook 96"/>
    <x v="0"/>
  </r>
  <r>
    <x v="55"/>
    <n v="-1"/>
    <x v="5"/>
    <x v="2"/>
    <d v="2023-03-21T00:00:00"/>
    <x v="1122"/>
    <s v="HP"/>
    <x v="10"/>
    <x v="2"/>
    <x v="1"/>
    <s v="WL-BIO-04"/>
    <x v="0"/>
  </r>
  <r>
    <x v="55"/>
    <n v="-1"/>
    <x v="5"/>
    <x v="2"/>
    <d v="2023-03-21T00:00:00"/>
    <x v="979"/>
    <s v="HP"/>
    <x v="10"/>
    <x v="2"/>
    <x v="1"/>
    <s v="WL-RC2-13"/>
    <x v="0"/>
  </r>
  <r>
    <x v="55"/>
    <n v="-1"/>
    <x v="5"/>
    <x v="2"/>
    <d v="2023-03-21T00:00:00"/>
    <x v="965"/>
    <s v="HP"/>
    <x v="10"/>
    <x v="2"/>
    <x v="1"/>
    <s v="WL-PC2-13"/>
    <x v="0"/>
  </r>
  <r>
    <x v="55"/>
    <n v="-1"/>
    <x v="5"/>
    <x v="2"/>
    <d v="2023-03-21T00:00:00"/>
    <x v="695"/>
    <s v="HP"/>
    <x v="10"/>
    <x v="2"/>
    <x v="1"/>
    <s v="WL-PC2-12"/>
    <x v="0"/>
  </r>
  <r>
    <x v="55"/>
    <n v="5555584800006530"/>
    <x v="5"/>
    <x v="2"/>
    <d v="2023-03-21T00:00:00"/>
    <x v="915"/>
    <s v="CLICC-ML"/>
    <x v="8"/>
    <x v="2"/>
    <x v="1"/>
    <s v="CLICC-ML-2045"/>
    <x v="0"/>
  </r>
  <r>
    <x v="55"/>
    <n v="5566665750006530"/>
    <x v="1"/>
    <x v="1"/>
    <d v="2023-03-20T00:00:00"/>
    <x v="163"/>
    <s v="CLICC-ML"/>
    <x v="8"/>
    <x v="2"/>
    <x v="1"/>
    <s v="ITS MacBook 22"/>
    <x v="0"/>
  </r>
  <r>
    <x v="55"/>
    <n v="6200476150006530"/>
    <x v="1"/>
    <x v="1"/>
    <d v="2023-03-21T00:00:00"/>
    <x v="331"/>
    <s v="CLICC-ML"/>
    <x v="8"/>
    <x v="2"/>
    <x v="1"/>
    <s v="ITS MacBook 158"/>
    <x v="0"/>
  </r>
  <r>
    <x v="56"/>
    <n v="-1"/>
    <x v="12"/>
    <x v="1"/>
    <d v="2023-03-08T00:00:00"/>
    <x v="425"/>
    <s v="HDST"/>
    <x v="0"/>
    <x v="0"/>
    <x v="1"/>
    <s v="HDS-YRL-04"/>
    <x v="0"/>
  </r>
  <r>
    <x v="56"/>
    <n v="-1"/>
    <x v="1"/>
    <x v="1"/>
    <d v="2023-03-08T00:00:00"/>
    <x v="620"/>
    <s v="HDMIC"/>
    <x v="13"/>
    <x v="4"/>
    <x v="1"/>
    <s v="HDMC-YRL-01"/>
    <x v="0"/>
  </r>
  <r>
    <x v="56"/>
    <n v="-1"/>
    <x v="1"/>
    <x v="1"/>
    <d v="2023-03-08T00:00:00"/>
    <x v="805"/>
    <s v="IPHONE"/>
    <x v="1"/>
    <x v="1"/>
    <x v="3"/>
    <s v="IPH-MUS-07"/>
    <x v="0"/>
  </r>
  <r>
    <x v="56"/>
    <n v="-1"/>
    <x v="1"/>
    <x v="1"/>
    <d v="2023-03-08T00:00:00"/>
    <x v="664"/>
    <s v="IPHONE"/>
    <x v="1"/>
    <x v="1"/>
    <x v="2"/>
    <s v="IPH-BOE-02"/>
    <x v="0"/>
  </r>
  <r>
    <x v="56"/>
    <n v="-1"/>
    <x v="1"/>
    <x v="1"/>
    <d v="2023-03-08T00:00:00"/>
    <x v="106"/>
    <s v="IPHONE"/>
    <x v="1"/>
    <x v="1"/>
    <x v="2"/>
    <s v="IPH-BOE-05"/>
    <x v="0"/>
  </r>
  <r>
    <x v="56"/>
    <n v="-1"/>
    <x v="1"/>
    <x v="1"/>
    <d v="2023-03-08T00:00:00"/>
    <x v="700"/>
    <s v="IPHONE"/>
    <x v="1"/>
    <x v="1"/>
    <x v="1"/>
    <s v="IPH-YRL-09"/>
    <x v="0"/>
  </r>
  <r>
    <x v="56"/>
    <n v="-1"/>
    <x v="1"/>
    <x v="1"/>
    <d v="2023-03-08T00:00:00"/>
    <x v="239"/>
    <s v="IPHONE"/>
    <x v="1"/>
    <x v="1"/>
    <x v="1"/>
    <s v="IPH-POW-08"/>
    <x v="0"/>
  </r>
  <r>
    <x v="56"/>
    <n v="-1"/>
    <x v="1"/>
    <x v="1"/>
    <d v="2023-03-08T00:00:00"/>
    <x v="6"/>
    <s v="IPHONE"/>
    <x v="1"/>
    <x v="1"/>
    <x v="1"/>
    <s v="IPH-POW-10"/>
    <x v="0"/>
  </r>
  <r>
    <x v="56"/>
    <n v="-1"/>
    <x v="1"/>
    <x v="1"/>
    <d v="2023-03-08T00:00:00"/>
    <x v="628"/>
    <s v="IPHONE"/>
    <x v="1"/>
    <x v="1"/>
    <x v="4"/>
    <m/>
    <x v="0"/>
  </r>
  <r>
    <x v="56"/>
    <n v="-1"/>
    <x v="1"/>
    <x v="1"/>
    <d v="2023-03-08T00:00:00"/>
    <x v="905"/>
    <s v="IPHONE"/>
    <x v="1"/>
    <x v="1"/>
    <x v="4"/>
    <m/>
    <x v="0"/>
  </r>
  <r>
    <x v="56"/>
    <n v="-1"/>
    <x v="1"/>
    <x v="1"/>
    <d v="2023-03-08T00:00:00"/>
    <x v="876"/>
    <s v="MACUSBC"/>
    <x v="4"/>
    <x v="1"/>
    <x v="1"/>
    <s v="USBC-YRL-04"/>
    <x v="0"/>
  </r>
  <r>
    <x v="56"/>
    <n v="-1"/>
    <x v="1"/>
    <x v="1"/>
    <d v="2023-03-08T00:00:00"/>
    <x v="884"/>
    <s v="MACUSBC"/>
    <x v="4"/>
    <x v="1"/>
    <x v="1"/>
    <s v="USBC-YRL-05"/>
    <x v="0"/>
  </r>
  <r>
    <x v="56"/>
    <n v="-1"/>
    <x v="1"/>
    <x v="1"/>
    <d v="2023-03-08T00:00:00"/>
    <x v="886"/>
    <s v="MACUSBC"/>
    <x v="4"/>
    <x v="1"/>
    <x v="1"/>
    <s v="USBC-POW-06"/>
    <x v="0"/>
  </r>
  <r>
    <x v="56"/>
    <n v="-1"/>
    <x v="1"/>
    <x v="1"/>
    <d v="2023-03-08T00:00:00"/>
    <x v="887"/>
    <s v="MACUSBC"/>
    <x v="4"/>
    <x v="1"/>
    <x v="1"/>
    <s v="USBC-POW-07"/>
    <x v="0"/>
  </r>
  <r>
    <x v="56"/>
    <n v="-1"/>
    <x v="1"/>
    <x v="1"/>
    <d v="2023-03-08T00:00:00"/>
    <x v="906"/>
    <s v="MACUSBC"/>
    <x v="4"/>
    <x v="1"/>
    <x v="1"/>
    <s v="USBC-POW-08"/>
    <x v="0"/>
  </r>
  <r>
    <x v="56"/>
    <n v="-1"/>
    <x v="1"/>
    <x v="1"/>
    <d v="2023-03-08T00:00:00"/>
    <x v="1012"/>
    <s v="MACUSBC"/>
    <x v="4"/>
    <x v="1"/>
    <x v="1"/>
    <m/>
    <x v="0"/>
  </r>
  <r>
    <x v="56"/>
    <n v="-1"/>
    <x v="1"/>
    <x v="1"/>
    <d v="2023-03-08T00:00:00"/>
    <x v="783"/>
    <s v="WALLADPT"/>
    <x v="6"/>
    <x v="1"/>
    <x v="2"/>
    <s v="ADP-BOE-02"/>
    <x v="0"/>
  </r>
  <r>
    <x v="56"/>
    <n v="-1"/>
    <x v="1"/>
    <x v="1"/>
    <d v="2023-03-08T00:00:00"/>
    <x v="777"/>
    <s v="WALLADPT"/>
    <x v="6"/>
    <x v="1"/>
    <x v="2"/>
    <s v="ADP-BOE-04"/>
    <x v="0"/>
  </r>
  <r>
    <x v="56"/>
    <n v="-1"/>
    <x v="1"/>
    <x v="1"/>
    <d v="2023-03-08T00:00:00"/>
    <x v="14"/>
    <s v="WALLADPT"/>
    <x v="6"/>
    <x v="1"/>
    <x v="1"/>
    <s v="ADP-POW-01"/>
    <x v="0"/>
  </r>
  <r>
    <x v="56"/>
    <n v="-1"/>
    <x v="1"/>
    <x v="1"/>
    <d v="2023-03-08T00:00:00"/>
    <x v="250"/>
    <s v="WALLADPT"/>
    <x v="6"/>
    <x v="1"/>
    <x v="1"/>
    <m/>
    <x v="0"/>
  </r>
  <r>
    <x v="56"/>
    <n v="-1"/>
    <x v="1"/>
    <x v="1"/>
    <d v="2023-03-08T00:00:00"/>
    <x v="746"/>
    <s v="WALLADPT"/>
    <x v="6"/>
    <x v="1"/>
    <x v="1"/>
    <m/>
    <x v="0"/>
  </r>
  <r>
    <x v="56"/>
    <n v="-1"/>
    <x v="1"/>
    <x v="1"/>
    <d v="2023-03-08T00:00:00"/>
    <x v="42"/>
    <s v="WALLADPT"/>
    <x v="6"/>
    <x v="1"/>
    <x v="1"/>
    <m/>
    <x v="0"/>
  </r>
  <r>
    <x v="56"/>
    <n v="-1"/>
    <x v="1"/>
    <x v="1"/>
    <d v="2023-03-15T00:00:00"/>
    <x v="748"/>
    <s v="CBK"/>
    <x v="7"/>
    <x v="2"/>
    <x v="0"/>
    <s v="CBK-BIO-20"/>
    <x v="0"/>
  </r>
  <r>
    <x v="56"/>
    <n v="-1"/>
    <x v="1"/>
    <x v="1"/>
    <d v="2023-03-15T00:00:00"/>
    <x v="555"/>
    <s v="CLICC-ML"/>
    <x v="8"/>
    <x v="2"/>
    <x v="1"/>
    <s v="CLICC-ML-2015"/>
    <x v="0"/>
  </r>
  <r>
    <x v="56"/>
    <n v="-1"/>
    <x v="1"/>
    <x v="1"/>
    <d v="2023-03-15T00:00:00"/>
    <x v="1007"/>
    <s v="CLICC-ML"/>
    <x v="8"/>
    <x v="2"/>
    <x v="1"/>
    <s v="CLICC-ML-2086"/>
    <x v="0"/>
  </r>
  <r>
    <x v="56"/>
    <n v="-1"/>
    <x v="1"/>
    <x v="1"/>
    <d v="2023-03-20T00:00:00"/>
    <x v="311"/>
    <s v="CBK"/>
    <x v="7"/>
    <x v="2"/>
    <x v="2"/>
    <s v="CBK-BOE-06"/>
    <x v="0"/>
  </r>
  <r>
    <x v="56"/>
    <n v="-1"/>
    <x v="6"/>
    <x v="1"/>
    <d v="2023-03-21T00:00:00"/>
    <x v="520"/>
    <s v="CLICC-MM"/>
    <x v="9"/>
    <x v="2"/>
    <x v="1"/>
    <s v="ITS iPad 88"/>
    <x v="0"/>
  </r>
  <r>
    <x v="56"/>
    <n v="-1"/>
    <x v="3"/>
    <x v="2"/>
    <d v="2023-03-08T00:00:00"/>
    <x v="757"/>
    <s v="IPHONE"/>
    <x v="1"/>
    <x v="1"/>
    <x v="3"/>
    <s v="IPH-MUS-01"/>
    <x v="0"/>
  </r>
  <r>
    <x v="56"/>
    <n v="-1"/>
    <x v="4"/>
    <x v="3"/>
    <d v="2023-03-08T00:00:00"/>
    <x v="36"/>
    <s v="IPHONE"/>
    <x v="1"/>
    <x v="1"/>
    <x v="1"/>
    <s v="IPH-POW-04"/>
    <x v="0"/>
  </r>
  <r>
    <x v="56"/>
    <n v="-1"/>
    <x v="4"/>
    <x v="3"/>
    <d v="2023-03-08T00:00:00"/>
    <x v="43"/>
    <s v="WALLADPT"/>
    <x v="6"/>
    <x v="1"/>
    <x v="1"/>
    <m/>
    <x v="0"/>
  </r>
  <r>
    <x v="56"/>
    <n v="-1"/>
    <x v="4"/>
    <x v="3"/>
    <d v="2023-03-15T00:00:00"/>
    <x v="721"/>
    <s v="CBK"/>
    <x v="7"/>
    <x v="2"/>
    <x v="0"/>
    <s v="CBK-BIO-02"/>
    <x v="0"/>
  </r>
  <r>
    <x v="56"/>
    <n v="-1"/>
    <x v="4"/>
    <x v="3"/>
    <d v="2023-03-15T00:00:00"/>
    <x v="581"/>
    <s v="CBK"/>
    <x v="7"/>
    <x v="2"/>
    <x v="0"/>
    <s v="CBK-BIO-09"/>
    <x v="0"/>
  </r>
  <r>
    <x v="56"/>
    <n v="-1"/>
    <x v="4"/>
    <x v="3"/>
    <d v="2023-03-15T00:00:00"/>
    <x v="748"/>
    <s v="CBK"/>
    <x v="7"/>
    <x v="2"/>
    <x v="0"/>
    <s v="CBK-BIO-20"/>
    <x v="0"/>
  </r>
  <r>
    <x v="56"/>
    <n v="-1"/>
    <x v="5"/>
    <x v="2"/>
    <d v="2023-03-08T00:00:00"/>
    <x v="234"/>
    <s v="ANDROID"/>
    <x v="16"/>
    <x v="1"/>
    <x v="4"/>
    <s v="AND-LOC-06"/>
    <x v="0"/>
  </r>
  <r>
    <x v="56"/>
    <n v="-1"/>
    <x v="5"/>
    <x v="2"/>
    <d v="2023-03-08T00:00:00"/>
    <x v="973"/>
    <s v="HDST"/>
    <x v="0"/>
    <x v="0"/>
    <x v="2"/>
    <s v="HDS-BOE-04"/>
    <x v="0"/>
  </r>
  <r>
    <x v="56"/>
    <n v="-1"/>
    <x v="5"/>
    <x v="2"/>
    <d v="2023-03-08T00:00:00"/>
    <x v="547"/>
    <s v="HPUSBC"/>
    <x v="14"/>
    <x v="1"/>
    <x v="2"/>
    <s v="HPUS-BOE-01"/>
    <x v="0"/>
  </r>
  <r>
    <x v="56"/>
    <n v="-1"/>
    <x v="5"/>
    <x v="2"/>
    <d v="2023-03-08T00:00:00"/>
    <x v="427"/>
    <s v="HPUSBC"/>
    <x v="14"/>
    <x v="1"/>
    <x v="2"/>
    <s v="HPUS-BOE-02"/>
    <x v="0"/>
  </r>
  <r>
    <x v="56"/>
    <n v="-1"/>
    <x v="5"/>
    <x v="2"/>
    <d v="2023-03-08T00:00:00"/>
    <x v="236"/>
    <s v="HPUSBC"/>
    <x v="14"/>
    <x v="1"/>
    <x v="2"/>
    <m/>
    <x v="0"/>
  </r>
  <r>
    <x v="56"/>
    <n v="-1"/>
    <x v="5"/>
    <x v="2"/>
    <d v="2023-03-08T00:00:00"/>
    <x v="1024"/>
    <s v="HPUSBC"/>
    <x v="14"/>
    <x v="1"/>
    <x v="2"/>
    <m/>
    <x v="0"/>
  </r>
  <r>
    <x v="56"/>
    <n v="-1"/>
    <x v="5"/>
    <x v="2"/>
    <d v="2023-03-08T00:00:00"/>
    <x v="360"/>
    <s v="HPUSBC"/>
    <x v="14"/>
    <x v="1"/>
    <x v="2"/>
    <m/>
    <x v="0"/>
  </r>
  <r>
    <x v="56"/>
    <n v="-1"/>
    <x v="5"/>
    <x v="2"/>
    <d v="2023-03-08T00:00:00"/>
    <x v="757"/>
    <s v="IPHONE"/>
    <x v="1"/>
    <x v="1"/>
    <x v="3"/>
    <s v="IPH-MUS-01"/>
    <x v="0"/>
  </r>
  <r>
    <x v="56"/>
    <n v="-1"/>
    <x v="5"/>
    <x v="2"/>
    <d v="2023-03-08T00:00:00"/>
    <x v="623"/>
    <s v="IPHONE"/>
    <x v="1"/>
    <x v="1"/>
    <x v="2"/>
    <s v="IPH-BOE-01"/>
    <x v="0"/>
  </r>
  <r>
    <x v="56"/>
    <n v="-1"/>
    <x v="5"/>
    <x v="2"/>
    <d v="2023-03-08T00:00:00"/>
    <x v="106"/>
    <s v="IPHONE"/>
    <x v="1"/>
    <x v="1"/>
    <x v="2"/>
    <s v="IPH-BOE-05"/>
    <x v="0"/>
  </r>
  <r>
    <x v="56"/>
    <n v="-1"/>
    <x v="5"/>
    <x v="2"/>
    <d v="2023-03-08T00:00:00"/>
    <x v="305"/>
    <s v="IPHONE"/>
    <x v="1"/>
    <x v="1"/>
    <x v="2"/>
    <s v="IPH-BOE-06"/>
    <x v="0"/>
  </r>
  <r>
    <x v="56"/>
    <n v="-1"/>
    <x v="5"/>
    <x v="2"/>
    <d v="2023-03-08T00:00:00"/>
    <x v="798"/>
    <s v="IPHONE"/>
    <x v="1"/>
    <x v="1"/>
    <x v="1"/>
    <s v="IPH-YRL-03"/>
    <x v="0"/>
  </r>
  <r>
    <x v="56"/>
    <n v="-1"/>
    <x v="5"/>
    <x v="2"/>
    <d v="2023-03-08T00:00:00"/>
    <x v="132"/>
    <s v="IPHONE"/>
    <x v="1"/>
    <x v="1"/>
    <x v="1"/>
    <s v="IPH-YRL-07"/>
    <x v="0"/>
  </r>
  <r>
    <x v="56"/>
    <n v="-1"/>
    <x v="5"/>
    <x v="2"/>
    <d v="2023-03-08T00:00:00"/>
    <x v="700"/>
    <s v="IPHONE"/>
    <x v="1"/>
    <x v="1"/>
    <x v="1"/>
    <s v="IPH-YRL-09"/>
    <x v="0"/>
  </r>
  <r>
    <x v="56"/>
    <n v="-1"/>
    <x v="5"/>
    <x v="2"/>
    <d v="2023-03-08T00:00:00"/>
    <x v="35"/>
    <s v="IPHONE"/>
    <x v="1"/>
    <x v="1"/>
    <x v="1"/>
    <s v="IPH-YRL-10"/>
    <x v="0"/>
  </r>
  <r>
    <x v="56"/>
    <n v="-1"/>
    <x v="5"/>
    <x v="2"/>
    <d v="2023-03-08T00:00:00"/>
    <x v="1025"/>
    <s v="IPHONE"/>
    <x v="1"/>
    <x v="1"/>
    <x v="1"/>
    <s v="IPH-YRL-12"/>
    <x v="0"/>
  </r>
  <r>
    <x v="56"/>
    <n v="-1"/>
    <x v="5"/>
    <x v="2"/>
    <d v="2023-03-08T00:00:00"/>
    <x v="374"/>
    <s v="IPHONE"/>
    <x v="1"/>
    <x v="1"/>
    <x v="4"/>
    <s v="IPH-LOC-04"/>
    <x v="0"/>
  </r>
  <r>
    <x v="56"/>
    <n v="-1"/>
    <x v="5"/>
    <x v="2"/>
    <d v="2023-03-08T00:00:00"/>
    <x v="953"/>
    <s v="IPHONE"/>
    <x v="1"/>
    <x v="1"/>
    <x v="4"/>
    <s v="IPH-LOC-05"/>
    <x v="0"/>
  </r>
  <r>
    <x v="56"/>
    <n v="-1"/>
    <x v="5"/>
    <x v="2"/>
    <d v="2023-03-08T00:00:00"/>
    <x v="806"/>
    <s v="IPHONE"/>
    <x v="1"/>
    <x v="1"/>
    <x v="1"/>
    <m/>
    <x v="0"/>
  </r>
  <r>
    <x v="56"/>
    <n v="-1"/>
    <x v="5"/>
    <x v="2"/>
    <d v="2023-03-08T00:00:00"/>
    <x v="36"/>
    <s v="IPHONE"/>
    <x v="1"/>
    <x v="1"/>
    <x v="1"/>
    <s v="IPH-POW-04"/>
    <x v="0"/>
  </r>
  <r>
    <x v="56"/>
    <n v="-1"/>
    <x v="5"/>
    <x v="2"/>
    <d v="2023-03-08T00:00:00"/>
    <x v="239"/>
    <s v="IPHONE"/>
    <x v="1"/>
    <x v="1"/>
    <x v="1"/>
    <s v="IPH-POW-08"/>
    <x v="0"/>
  </r>
  <r>
    <x v="56"/>
    <n v="-1"/>
    <x v="5"/>
    <x v="2"/>
    <d v="2023-03-08T00:00:00"/>
    <x v="6"/>
    <s v="IPHONE"/>
    <x v="1"/>
    <x v="1"/>
    <x v="1"/>
    <s v="IPH-POW-10"/>
    <x v="0"/>
  </r>
  <r>
    <x v="56"/>
    <n v="-1"/>
    <x v="5"/>
    <x v="2"/>
    <d v="2023-03-08T00:00:00"/>
    <x v="829"/>
    <s v="IPHONE"/>
    <x v="1"/>
    <x v="1"/>
    <x v="4"/>
    <m/>
    <x v="0"/>
  </r>
  <r>
    <x v="56"/>
    <n v="-1"/>
    <x v="5"/>
    <x v="2"/>
    <d v="2023-03-08T00:00:00"/>
    <x v="37"/>
    <s v="IPHONE"/>
    <x v="1"/>
    <x v="1"/>
    <x v="1"/>
    <m/>
    <x v="0"/>
  </r>
  <r>
    <x v="56"/>
    <n v="-1"/>
    <x v="5"/>
    <x v="2"/>
    <d v="2023-03-08T00:00:00"/>
    <x v="9"/>
    <s v="MACCHRG"/>
    <x v="3"/>
    <x v="1"/>
    <x v="1"/>
    <s v="MAGT-YRL-04"/>
    <x v="0"/>
  </r>
  <r>
    <x v="56"/>
    <n v="-1"/>
    <x v="5"/>
    <x v="2"/>
    <d v="2023-03-08T00:00:00"/>
    <x v="242"/>
    <s v="MACCHRG"/>
    <x v="3"/>
    <x v="1"/>
    <x v="1"/>
    <s v="MAGT-POW-13"/>
    <x v="0"/>
  </r>
  <r>
    <x v="56"/>
    <n v="-1"/>
    <x v="5"/>
    <x v="2"/>
    <d v="2023-03-08T00:00:00"/>
    <x v="936"/>
    <s v="MACUSBC"/>
    <x v="4"/>
    <x v="1"/>
    <x v="1"/>
    <s v="USBC-YRL-01"/>
    <x v="0"/>
  </r>
  <r>
    <x v="56"/>
    <n v="-1"/>
    <x v="5"/>
    <x v="2"/>
    <d v="2023-03-08T00:00:00"/>
    <x v="921"/>
    <s v="MACUSBC"/>
    <x v="4"/>
    <x v="1"/>
    <x v="1"/>
    <s v="USBC-YRL-02"/>
    <x v="0"/>
  </r>
  <r>
    <x v="56"/>
    <n v="-1"/>
    <x v="5"/>
    <x v="2"/>
    <d v="2023-03-08T00:00:00"/>
    <x v="876"/>
    <s v="MACUSBC"/>
    <x v="4"/>
    <x v="1"/>
    <x v="1"/>
    <s v="USBC-YRL-04"/>
    <x v="0"/>
  </r>
  <r>
    <x v="56"/>
    <n v="-1"/>
    <x v="5"/>
    <x v="2"/>
    <d v="2023-03-08T00:00:00"/>
    <x v="884"/>
    <s v="MACUSBC"/>
    <x v="4"/>
    <x v="1"/>
    <x v="1"/>
    <s v="USBC-YRL-05"/>
    <x v="0"/>
  </r>
  <r>
    <x v="56"/>
    <n v="-1"/>
    <x v="5"/>
    <x v="2"/>
    <d v="2023-03-08T00:00:00"/>
    <x v="919"/>
    <s v="MACUSBC"/>
    <x v="4"/>
    <x v="1"/>
    <x v="1"/>
    <s v="USBC-POW-02"/>
    <x v="0"/>
  </r>
  <r>
    <x v="56"/>
    <n v="-1"/>
    <x v="5"/>
    <x v="2"/>
    <d v="2023-03-08T00:00:00"/>
    <x v="885"/>
    <s v="MACUSBC"/>
    <x v="4"/>
    <x v="1"/>
    <x v="1"/>
    <s v="USBC-POW-03"/>
    <x v="0"/>
  </r>
  <r>
    <x v="56"/>
    <n v="-1"/>
    <x v="5"/>
    <x v="2"/>
    <d v="2023-03-08T00:00:00"/>
    <x v="886"/>
    <s v="MACUSBC"/>
    <x v="4"/>
    <x v="1"/>
    <x v="1"/>
    <s v="USBC-POW-06"/>
    <x v="0"/>
  </r>
  <r>
    <x v="56"/>
    <n v="-1"/>
    <x v="5"/>
    <x v="2"/>
    <d v="2023-03-08T00:00:00"/>
    <x v="887"/>
    <s v="MACUSBC"/>
    <x v="4"/>
    <x v="1"/>
    <x v="1"/>
    <s v="USBC-POW-07"/>
    <x v="0"/>
  </r>
  <r>
    <x v="56"/>
    <n v="-1"/>
    <x v="5"/>
    <x v="2"/>
    <d v="2023-03-08T00:00:00"/>
    <x v="1012"/>
    <s v="MACUSBC"/>
    <x v="4"/>
    <x v="1"/>
    <x v="1"/>
    <m/>
    <x v="0"/>
  </r>
  <r>
    <x v="56"/>
    <n v="-1"/>
    <x v="5"/>
    <x v="2"/>
    <d v="2023-03-08T00:00:00"/>
    <x v="496"/>
    <s v="OMNI"/>
    <x v="5"/>
    <x v="1"/>
    <x v="2"/>
    <s v="OMN-BOE-03"/>
    <x v="0"/>
  </r>
  <r>
    <x v="56"/>
    <n v="-1"/>
    <x v="5"/>
    <x v="2"/>
    <d v="2023-03-08T00:00:00"/>
    <x v="877"/>
    <s v="OMNI"/>
    <x v="5"/>
    <x v="1"/>
    <x v="2"/>
    <s v="OMN-BOE-04"/>
    <x v="0"/>
  </r>
  <r>
    <x v="56"/>
    <n v="-1"/>
    <x v="5"/>
    <x v="2"/>
    <d v="2023-03-08T00:00:00"/>
    <x v="703"/>
    <s v="OMNI"/>
    <x v="5"/>
    <x v="1"/>
    <x v="2"/>
    <s v="OMN-BOE-09"/>
    <x v="0"/>
  </r>
  <r>
    <x v="56"/>
    <n v="-1"/>
    <x v="5"/>
    <x v="2"/>
    <d v="2023-03-08T00:00:00"/>
    <x v="375"/>
    <s v="OMNI"/>
    <x v="5"/>
    <x v="1"/>
    <x v="3"/>
    <s v="OMN-MUS-06"/>
    <x v="0"/>
  </r>
  <r>
    <x v="56"/>
    <n v="-1"/>
    <x v="5"/>
    <x v="2"/>
    <d v="2023-03-08T00:00:00"/>
    <x v="625"/>
    <s v="UVGA"/>
    <x v="18"/>
    <x v="4"/>
    <x v="1"/>
    <m/>
    <x v="0"/>
  </r>
  <r>
    <x v="56"/>
    <n v="-1"/>
    <x v="5"/>
    <x v="2"/>
    <d v="2023-03-08T00:00:00"/>
    <x v="486"/>
    <s v="UVGA"/>
    <x v="18"/>
    <x v="4"/>
    <x v="1"/>
    <m/>
    <x v="0"/>
  </r>
  <r>
    <x v="56"/>
    <n v="-1"/>
    <x v="5"/>
    <x v="2"/>
    <d v="2023-03-08T00:00:00"/>
    <x v="1123"/>
    <s v="VGAC"/>
    <x v="21"/>
    <x v="4"/>
    <x v="1"/>
    <s v="VGAC-YRL-07"/>
    <x v="0"/>
  </r>
  <r>
    <x v="56"/>
    <n v="-1"/>
    <x v="5"/>
    <x v="2"/>
    <d v="2023-03-08T00:00:00"/>
    <x v="783"/>
    <s v="WALLADPT"/>
    <x v="6"/>
    <x v="1"/>
    <x v="2"/>
    <s v="ADP-BOE-02"/>
    <x v="0"/>
  </r>
  <r>
    <x v="56"/>
    <n v="-1"/>
    <x v="5"/>
    <x v="2"/>
    <d v="2023-03-08T00:00:00"/>
    <x v="777"/>
    <s v="WALLADPT"/>
    <x v="6"/>
    <x v="1"/>
    <x v="2"/>
    <s v="ADP-BOE-04"/>
    <x v="0"/>
  </r>
  <r>
    <x v="56"/>
    <n v="-1"/>
    <x v="5"/>
    <x v="2"/>
    <d v="2023-03-08T00:00:00"/>
    <x v="626"/>
    <s v="WALLADPT"/>
    <x v="6"/>
    <x v="1"/>
    <x v="2"/>
    <s v="ADP-BOE-05"/>
    <x v="0"/>
  </r>
  <r>
    <x v="56"/>
    <n v="-1"/>
    <x v="5"/>
    <x v="2"/>
    <d v="2023-03-08T00:00:00"/>
    <x v="706"/>
    <s v="WALLADPT"/>
    <x v="6"/>
    <x v="1"/>
    <x v="1"/>
    <s v="ADP-YRL-02"/>
    <x v="0"/>
  </r>
  <r>
    <x v="56"/>
    <n v="-1"/>
    <x v="5"/>
    <x v="2"/>
    <d v="2023-03-08T00:00:00"/>
    <x v="550"/>
    <s v="WALLADPT"/>
    <x v="6"/>
    <x v="1"/>
    <x v="1"/>
    <s v="ADP-YRL-03"/>
    <x v="0"/>
  </r>
  <r>
    <x v="56"/>
    <n v="-1"/>
    <x v="5"/>
    <x v="2"/>
    <d v="2023-03-08T00:00:00"/>
    <x v="139"/>
    <s v="WALLADPT"/>
    <x v="6"/>
    <x v="1"/>
    <x v="1"/>
    <m/>
    <x v="0"/>
  </r>
  <r>
    <x v="56"/>
    <n v="-1"/>
    <x v="5"/>
    <x v="2"/>
    <d v="2023-03-08T00:00:00"/>
    <x v="672"/>
    <s v="WALLADPT"/>
    <x v="6"/>
    <x v="1"/>
    <x v="1"/>
    <m/>
    <x v="0"/>
  </r>
  <r>
    <x v="56"/>
    <n v="-1"/>
    <x v="5"/>
    <x v="2"/>
    <d v="2023-03-08T00:00:00"/>
    <x v="250"/>
    <s v="WALLADPT"/>
    <x v="6"/>
    <x v="1"/>
    <x v="1"/>
    <m/>
    <x v="0"/>
  </r>
  <r>
    <x v="56"/>
    <n v="-1"/>
    <x v="5"/>
    <x v="2"/>
    <d v="2023-03-08T00:00:00"/>
    <x v="251"/>
    <s v="WALLADPT"/>
    <x v="6"/>
    <x v="1"/>
    <x v="1"/>
    <m/>
    <x v="0"/>
  </r>
  <r>
    <x v="56"/>
    <n v="-1"/>
    <x v="5"/>
    <x v="2"/>
    <d v="2023-03-08T00:00:00"/>
    <x v="764"/>
    <s v="WALLADPT"/>
    <x v="6"/>
    <x v="1"/>
    <x v="1"/>
    <m/>
    <x v="0"/>
  </r>
  <r>
    <x v="56"/>
    <n v="-1"/>
    <x v="5"/>
    <x v="2"/>
    <d v="2023-03-08T00:00:00"/>
    <x v="746"/>
    <s v="WALLADPT"/>
    <x v="6"/>
    <x v="1"/>
    <x v="1"/>
    <m/>
    <x v="0"/>
  </r>
  <r>
    <x v="56"/>
    <n v="-1"/>
    <x v="5"/>
    <x v="2"/>
    <d v="2023-03-08T00:00:00"/>
    <x v="42"/>
    <s v="WALLADPT"/>
    <x v="6"/>
    <x v="1"/>
    <x v="1"/>
    <m/>
    <x v="0"/>
  </r>
  <r>
    <x v="56"/>
    <n v="-1"/>
    <x v="5"/>
    <x v="2"/>
    <d v="2023-03-08T00:00:00"/>
    <x v="43"/>
    <s v="WALLADPT"/>
    <x v="6"/>
    <x v="1"/>
    <x v="1"/>
    <m/>
    <x v="0"/>
  </r>
  <r>
    <x v="56"/>
    <n v="-1"/>
    <x v="5"/>
    <x v="2"/>
    <d v="2023-03-09T00:00:00"/>
    <x v="693"/>
    <s v="IPHONE"/>
    <x v="1"/>
    <x v="1"/>
    <x v="4"/>
    <s v="IPH-LOC-02"/>
    <x v="0"/>
  </r>
  <r>
    <x v="56"/>
    <n v="-1"/>
    <x v="5"/>
    <x v="2"/>
    <d v="2023-03-09T00:00:00"/>
    <x v="374"/>
    <s v="IPHONE"/>
    <x v="1"/>
    <x v="1"/>
    <x v="4"/>
    <s v="IPH-LOC-04"/>
    <x v="0"/>
  </r>
  <r>
    <x v="56"/>
    <n v="-1"/>
    <x v="5"/>
    <x v="2"/>
    <d v="2023-03-09T00:00:00"/>
    <x v="960"/>
    <s v="MACUSBC"/>
    <x v="4"/>
    <x v="1"/>
    <x v="4"/>
    <s v="USBC-LOC-01"/>
    <x v="0"/>
  </r>
  <r>
    <x v="56"/>
    <n v="-1"/>
    <x v="5"/>
    <x v="2"/>
    <d v="2023-03-09T00:00:00"/>
    <x v="974"/>
    <s v="MACUSBC"/>
    <x v="4"/>
    <x v="1"/>
    <x v="4"/>
    <s v="USBC-LOC-02"/>
    <x v="0"/>
  </r>
  <r>
    <x v="56"/>
    <n v="-1"/>
    <x v="5"/>
    <x v="2"/>
    <d v="2023-03-09T00:00:00"/>
    <x v="1032"/>
    <s v="MACUSBC"/>
    <x v="4"/>
    <x v="1"/>
    <x v="4"/>
    <s v="USBC-LOC-06"/>
    <x v="0"/>
  </r>
  <r>
    <x v="56"/>
    <n v="-1"/>
    <x v="5"/>
    <x v="2"/>
    <d v="2023-03-15T00:00:00"/>
    <x v="454"/>
    <s v="CBK"/>
    <x v="7"/>
    <x v="2"/>
    <x v="4"/>
    <s v="CLTL-10"/>
    <x v="0"/>
  </r>
  <r>
    <x v="56"/>
    <n v="-1"/>
    <x v="5"/>
    <x v="2"/>
    <d v="2023-03-15T00:00:00"/>
    <x v="748"/>
    <s v="CBK"/>
    <x v="7"/>
    <x v="2"/>
    <x v="0"/>
    <s v="CBK-BIO-20"/>
    <x v="0"/>
  </r>
  <r>
    <x v="56"/>
    <n v="-1"/>
    <x v="5"/>
    <x v="2"/>
    <d v="2023-03-15T00:00:00"/>
    <x v="359"/>
    <s v="CBK"/>
    <x v="7"/>
    <x v="2"/>
    <x v="2"/>
    <s v="CBK-BOE-05"/>
    <x v="0"/>
  </r>
  <r>
    <x v="56"/>
    <n v="-1"/>
    <x v="5"/>
    <x v="2"/>
    <d v="2023-03-15T00:00:00"/>
    <x v="17"/>
    <s v="CBK"/>
    <x v="7"/>
    <x v="2"/>
    <x v="2"/>
    <s v="CBK-BOE-20"/>
    <x v="0"/>
  </r>
  <r>
    <x v="56"/>
    <n v="-1"/>
    <x v="5"/>
    <x v="2"/>
    <d v="2023-03-15T00:00:00"/>
    <x v="996"/>
    <s v="CBK"/>
    <x v="7"/>
    <x v="2"/>
    <x v="1"/>
    <s v="CBK-CLICC-154"/>
    <x v="0"/>
  </r>
  <r>
    <x v="56"/>
    <n v="-1"/>
    <x v="5"/>
    <x v="2"/>
    <d v="2023-03-15T00:00:00"/>
    <x v="325"/>
    <s v="CLICC-ML"/>
    <x v="8"/>
    <x v="2"/>
    <x v="1"/>
    <s v="ITS MacBook 6"/>
    <x v="0"/>
  </r>
  <r>
    <x v="56"/>
    <n v="-1"/>
    <x v="5"/>
    <x v="2"/>
    <d v="2023-03-15T00:00:00"/>
    <x v="147"/>
    <s v="CLICC-ML"/>
    <x v="8"/>
    <x v="2"/>
    <x v="1"/>
    <s v="ITS MacBook 23"/>
    <x v="0"/>
  </r>
  <r>
    <x v="56"/>
    <n v="-1"/>
    <x v="5"/>
    <x v="2"/>
    <d v="2023-03-15T00:00:00"/>
    <x v="317"/>
    <s v="CLICC-ML"/>
    <x v="8"/>
    <x v="2"/>
    <x v="1"/>
    <s v="ITS MacBook 86"/>
    <x v="0"/>
  </r>
  <r>
    <x v="56"/>
    <n v="-1"/>
    <x v="5"/>
    <x v="2"/>
    <d v="2023-03-15T00:00:00"/>
    <x v="1124"/>
    <s v="CLICC-MM"/>
    <x v="9"/>
    <x v="2"/>
    <x v="1"/>
    <s v="ITS iPad 305"/>
    <x v="0"/>
  </r>
  <r>
    <x v="56"/>
    <n v="-1"/>
    <x v="5"/>
    <x v="2"/>
    <d v="2023-03-15T00:00:00"/>
    <x v="952"/>
    <s v="HP"/>
    <x v="10"/>
    <x v="2"/>
    <x v="1"/>
    <s v="WL-RC2-11"/>
    <x v="0"/>
  </r>
  <r>
    <x v="56"/>
    <n v="-1"/>
    <x v="5"/>
    <x v="2"/>
    <d v="2023-03-15T00:00:00"/>
    <x v="567"/>
    <s v="HP"/>
    <x v="10"/>
    <x v="2"/>
    <x v="1"/>
    <s v="W-POW-13"/>
    <x v="0"/>
  </r>
  <r>
    <x v="56"/>
    <n v="-1"/>
    <x v="5"/>
    <x v="2"/>
    <d v="2023-03-21T00:00:00"/>
    <x v="167"/>
    <s v="HP"/>
    <x v="10"/>
    <x v="2"/>
    <x v="1"/>
    <s v="WL-GEO-02"/>
    <x v="0"/>
  </r>
  <r>
    <x v="56"/>
    <n v="-1"/>
    <x v="5"/>
    <x v="2"/>
    <d v="2023-03-21T00:00:00"/>
    <x v="605"/>
    <s v="HP"/>
    <x v="10"/>
    <x v="2"/>
    <x v="1"/>
    <s v="WL-YRL-13"/>
    <x v="0"/>
  </r>
  <r>
    <x v="56"/>
    <n v="-1"/>
    <x v="5"/>
    <x v="2"/>
    <d v="2023-03-22T00:00:00"/>
    <x v="561"/>
    <s v="CBK"/>
    <x v="7"/>
    <x v="2"/>
    <x v="1"/>
    <s v="CL-BOE-08"/>
    <x v="0"/>
  </r>
  <r>
    <x v="56"/>
    <n v="-1"/>
    <x v="5"/>
    <x v="2"/>
    <d v="2023-03-22T00:00:00"/>
    <x v="1088"/>
    <s v="CBK"/>
    <x v="7"/>
    <x v="2"/>
    <x v="1"/>
    <s v="CBK-CLICC-147"/>
    <x v="0"/>
  </r>
  <r>
    <x v="56"/>
    <n v="-1"/>
    <x v="5"/>
    <x v="2"/>
    <d v="2023-03-22T00:00:00"/>
    <x v="996"/>
    <s v="CBK"/>
    <x v="7"/>
    <x v="2"/>
    <x v="1"/>
    <s v="CBK-CLICC-154"/>
    <x v="0"/>
  </r>
  <r>
    <x v="56"/>
    <n v="-1"/>
    <x v="5"/>
    <x v="2"/>
    <d v="2023-03-22T00:00:00"/>
    <x v="384"/>
    <s v="CLICC-ML"/>
    <x v="8"/>
    <x v="2"/>
    <x v="1"/>
    <s v="ITS MacBook 12"/>
    <x v="0"/>
  </r>
  <r>
    <x v="56"/>
    <n v="-1"/>
    <x v="5"/>
    <x v="2"/>
    <d v="2023-03-22T00:00:00"/>
    <x v="468"/>
    <s v="CLICC-ML"/>
    <x v="8"/>
    <x v="2"/>
    <x v="1"/>
    <s v="ITS MacBook 112"/>
    <x v="0"/>
  </r>
  <r>
    <x v="56"/>
    <n v="-1"/>
    <x v="5"/>
    <x v="2"/>
    <d v="2023-03-22T00:00:00"/>
    <x v="1003"/>
    <s v="CLICC-ML"/>
    <x v="8"/>
    <x v="2"/>
    <x v="1"/>
    <s v="ITS MacBook 93"/>
    <x v="0"/>
  </r>
  <r>
    <x v="56"/>
    <n v="-1"/>
    <x v="5"/>
    <x v="2"/>
    <d v="2023-03-22T00:00:00"/>
    <x v="736"/>
    <s v="CLICC-ML"/>
    <x v="8"/>
    <x v="2"/>
    <x v="1"/>
    <s v="CLICC-ML-2071"/>
    <x v="0"/>
  </r>
  <r>
    <x v="56"/>
    <n v="-1"/>
    <x v="5"/>
    <x v="2"/>
    <d v="2023-03-22T00:00:00"/>
    <x v="82"/>
    <s v="HP"/>
    <x v="10"/>
    <x v="2"/>
    <x v="1"/>
    <s v="WL-BIO-06"/>
    <x v="0"/>
  </r>
  <r>
    <x v="56"/>
    <n v="5557156940006530"/>
    <x v="1"/>
    <x v="1"/>
    <d v="2023-03-22T00:00:00"/>
    <x v="722"/>
    <s v="CLICC-ML"/>
    <x v="8"/>
    <x v="2"/>
    <x v="1"/>
    <s v="ITS MacBook 72"/>
    <x v="0"/>
  </r>
  <r>
    <x v="56"/>
    <n v="5565952320006530"/>
    <x v="5"/>
    <x v="2"/>
    <d v="2023-03-15T00:00:00"/>
    <x v="629"/>
    <s v="CLICC-ML"/>
    <x v="8"/>
    <x v="2"/>
    <x v="1"/>
    <s v="CLICC-ML-2037"/>
    <x v="0"/>
  </r>
  <r>
    <x v="56"/>
    <n v="6201832770006530"/>
    <x v="5"/>
    <x v="2"/>
    <d v="2023-03-08T00:00:00"/>
    <x v="888"/>
    <s v="MACUSBC"/>
    <x v="4"/>
    <x v="1"/>
    <x v="1"/>
    <s v="USBC-POW-10"/>
    <x v="0"/>
  </r>
  <r>
    <x v="57"/>
    <n v="-1"/>
    <x v="0"/>
    <x v="0"/>
    <d v="2023-03-09T00:00:00"/>
    <x v="222"/>
    <s v="HDMIC"/>
    <x v="13"/>
    <x v="4"/>
    <x v="0"/>
    <s v="HDMC-BIO-04"/>
    <x v="0"/>
  </r>
  <r>
    <x v="57"/>
    <n v="-1"/>
    <x v="0"/>
    <x v="0"/>
    <d v="2023-03-09T00:00:00"/>
    <x v="108"/>
    <s v="IPHONE"/>
    <x v="1"/>
    <x v="1"/>
    <x v="9"/>
    <s v="IPH-BIO-02"/>
    <x v="0"/>
  </r>
  <r>
    <x v="57"/>
    <n v="-1"/>
    <x v="0"/>
    <x v="0"/>
    <d v="2023-03-09T00:00:00"/>
    <x v="7"/>
    <s v="IPHONE"/>
    <x v="1"/>
    <x v="1"/>
    <x v="0"/>
    <s v="IPH-BIO-04"/>
    <x v="0"/>
  </r>
  <r>
    <x v="57"/>
    <n v="-1"/>
    <x v="0"/>
    <x v="0"/>
    <d v="2023-03-09T00:00:00"/>
    <x v="249"/>
    <s v="UHDMI"/>
    <x v="15"/>
    <x v="4"/>
    <x v="1"/>
    <m/>
    <x v="0"/>
  </r>
  <r>
    <x v="57"/>
    <n v="-1"/>
    <x v="0"/>
    <x v="0"/>
    <d v="2023-03-09T00:00:00"/>
    <x v="705"/>
    <s v="WALLADPT"/>
    <x v="6"/>
    <x v="1"/>
    <x v="9"/>
    <s v="ADP-BIO-04"/>
    <x v="0"/>
  </r>
  <r>
    <x v="57"/>
    <n v="-1"/>
    <x v="0"/>
    <x v="0"/>
    <d v="2023-03-09T00:00:00"/>
    <x v="773"/>
    <s v="WALLADPT"/>
    <x v="6"/>
    <x v="1"/>
    <x v="0"/>
    <s v="ADP-BIO-07"/>
    <x v="0"/>
  </r>
  <r>
    <x v="57"/>
    <n v="-1"/>
    <x v="0"/>
    <x v="0"/>
    <d v="2023-03-16T00:00:00"/>
    <x v="772"/>
    <s v="CLICC-ML"/>
    <x v="8"/>
    <x v="2"/>
    <x v="1"/>
    <s v="CLICC-ML-2028"/>
    <x v="0"/>
  </r>
  <r>
    <x v="57"/>
    <n v="-1"/>
    <x v="1"/>
    <x v="1"/>
    <d v="2023-03-09T00:00:00"/>
    <x v="725"/>
    <s v="ANKER"/>
    <x v="19"/>
    <x v="1"/>
    <x v="1"/>
    <m/>
    <x v="0"/>
  </r>
  <r>
    <x v="57"/>
    <n v="-1"/>
    <x v="1"/>
    <x v="1"/>
    <d v="2023-03-09T00:00:00"/>
    <x v="875"/>
    <s v="HDMIC"/>
    <x v="13"/>
    <x v="4"/>
    <x v="1"/>
    <s v="HDMC-YRL-07"/>
    <x v="0"/>
  </r>
  <r>
    <x v="57"/>
    <n v="-1"/>
    <x v="1"/>
    <x v="1"/>
    <d v="2023-03-09T00:00:00"/>
    <x v="425"/>
    <s v="HDST"/>
    <x v="0"/>
    <x v="0"/>
    <x v="1"/>
    <s v="HDS-YRL-04"/>
    <x v="0"/>
  </r>
  <r>
    <x v="57"/>
    <n v="-1"/>
    <x v="1"/>
    <x v="1"/>
    <d v="2023-03-09T00:00:00"/>
    <x v="6"/>
    <s v="IPHONE"/>
    <x v="1"/>
    <x v="1"/>
    <x v="1"/>
    <s v="IPH-POW-10"/>
    <x v="0"/>
  </r>
  <r>
    <x v="57"/>
    <n v="-1"/>
    <x v="1"/>
    <x v="1"/>
    <d v="2023-03-09T00:00:00"/>
    <x v="108"/>
    <s v="IPHONE"/>
    <x v="1"/>
    <x v="1"/>
    <x v="5"/>
    <s v="IPH-BIO-02"/>
    <x v="0"/>
  </r>
  <r>
    <x v="57"/>
    <n v="-1"/>
    <x v="1"/>
    <x v="1"/>
    <d v="2023-03-09T00:00:00"/>
    <x v="7"/>
    <s v="IPHONE"/>
    <x v="1"/>
    <x v="1"/>
    <x v="9"/>
    <s v="IPH-BIO-04"/>
    <x v="0"/>
  </r>
  <r>
    <x v="57"/>
    <n v="-1"/>
    <x v="1"/>
    <x v="1"/>
    <d v="2023-03-09T00:00:00"/>
    <x v="936"/>
    <s v="MACUSBC"/>
    <x v="4"/>
    <x v="1"/>
    <x v="1"/>
    <s v="USBC-YRL-01"/>
    <x v="0"/>
  </r>
  <r>
    <x v="57"/>
    <n v="-1"/>
    <x v="1"/>
    <x v="1"/>
    <d v="2023-03-09T00:00:00"/>
    <x v="919"/>
    <s v="MACUSBC"/>
    <x v="4"/>
    <x v="1"/>
    <x v="1"/>
    <s v="USBC-POW-02"/>
    <x v="0"/>
  </r>
  <r>
    <x v="57"/>
    <n v="-1"/>
    <x v="1"/>
    <x v="1"/>
    <d v="2023-03-09T00:00:00"/>
    <x v="886"/>
    <s v="MACUSBC"/>
    <x v="4"/>
    <x v="1"/>
    <x v="1"/>
    <s v="USBC-POW-06"/>
    <x v="0"/>
  </r>
  <r>
    <x v="57"/>
    <n v="-1"/>
    <x v="1"/>
    <x v="1"/>
    <d v="2023-03-09T00:00:00"/>
    <x v="1012"/>
    <s v="MACUSBC"/>
    <x v="4"/>
    <x v="1"/>
    <x v="1"/>
    <m/>
    <x v="0"/>
  </r>
  <r>
    <x v="57"/>
    <n v="-1"/>
    <x v="1"/>
    <x v="1"/>
    <d v="2023-03-09T00:00:00"/>
    <x v="761"/>
    <s v="OMNI"/>
    <x v="5"/>
    <x v="1"/>
    <x v="2"/>
    <s v="OMN-BOE-10"/>
    <x v="0"/>
  </r>
  <r>
    <x v="57"/>
    <n v="-1"/>
    <x v="1"/>
    <x v="1"/>
    <d v="2023-03-09T00:00:00"/>
    <x v="447"/>
    <s v="SUP"/>
    <x v="20"/>
    <x v="0"/>
    <x v="3"/>
    <s v="MUS-SUP-01"/>
    <x v="0"/>
  </r>
  <r>
    <x v="57"/>
    <n v="-1"/>
    <x v="1"/>
    <x v="1"/>
    <d v="2023-03-09T00:00:00"/>
    <x v="290"/>
    <s v="UHDMI"/>
    <x v="15"/>
    <x v="4"/>
    <x v="1"/>
    <m/>
    <x v="0"/>
  </r>
  <r>
    <x v="57"/>
    <n v="-1"/>
    <x v="1"/>
    <x v="1"/>
    <d v="2023-03-09T00:00:00"/>
    <x v="773"/>
    <s v="WALLADPT"/>
    <x v="6"/>
    <x v="1"/>
    <x v="5"/>
    <s v="ADP-BIO-07"/>
    <x v="0"/>
  </r>
  <r>
    <x v="57"/>
    <n v="-1"/>
    <x v="1"/>
    <x v="1"/>
    <d v="2023-03-09T00:00:00"/>
    <x v="706"/>
    <s v="WALLADPT"/>
    <x v="6"/>
    <x v="1"/>
    <x v="1"/>
    <s v="ADP-YRL-02"/>
    <x v="0"/>
  </r>
  <r>
    <x v="57"/>
    <n v="-1"/>
    <x v="1"/>
    <x v="1"/>
    <d v="2023-03-16T00:00:00"/>
    <x v="721"/>
    <s v="CBK"/>
    <x v="7"/>
    <x v="2"/>
    <x v="9"/>
    <s v="CBK-BIO-02"/>
    <x v="0"/>
  </r>
  <r>
    <x v="57"/>
    <n v="-1"/>
    <x v="1"/>
    <x v="1"/>
    <d v="2023-03-16T00:00:00"/>
    <x v="363"/>
    <s v="CBK"/>
    <x v="7"/>
    <x v="2"/>
    <x v="0"/>
    <s v="CBK-BIO-14"/>
    <x v="0"/>
  </r>
  <r>
    <x v="57"/>
    <n v="-1"/>
    <x v="1"/>
    <x v="1"/>
    <d v="2023-03-16T00:00:00"/>
    <x v="19"/>
    <s v="CBK"/>
    <x v="7"/>
    <x v="2"/>
    <x v="0"/>
    <s v="CBK-BIO-18"/>
    <x v="0"/>
  </r>
  <r>
    <x v="57"/>
    <n v="-1"/>
    <x v="1"/>
    <x v="1"/>
    <d v="2023-03-16T00:00:00"/>
    <x v="873"/>
    <s v="CBK"/>
    <x v="7"/>
    <x v="2"/>
    <x v="0"/>
    <s v="CBK-BIO-19"/>
    <x v="0"/>
  </r>
  <r>
    <x v="57"/>
    <n v="-1"/>
    <x v="1"/>
    <x v="1"/>
    <d v="2023-03-16T00:00:00"/>
    <x v="748"/>
    <s v="CBK"/>
    <x v="7"/>
    <x v="2"/>
    <x v="0"/>
    <s v="CBK-BIO-20"/>
    <x v="0"/>
  </r>
  <r>
    <x v="57"/>
    <n v="-1"/>
    <x v="1"/>
    <x v="1"/>
    <d v="2023-03-16T00:00:00"/>
    <x v="156"/>
    <s v="CBK"/>
    <x v="7"/>
    <x v="2"/>
    <x v="4"/>
    <s v="CBK-CLICC-04"/>
    <x v="0"/>
  </r>
  <r>
    <x v="57"/>
    <n v="-1"/>
    <x v="1"/>
    <x v="1"/>
    <d v="2023-03-16T00:00:00"/>
    <x v="690"/>
    <s v="CLICC-ML"/>
    <x v="8"/>
    <x v="2"/>
    <x v="1"/>
    <s v="ITS MacBook 98"/>
    <x v="0"/>
  </r>
  <r>
    <x v="57"/>
    <n v="-1"/>
    <x v="1"/>
    <x v="1"/>
    <d v="2023-03-16T00:00:00"/>
    <x v="1125"/>
    <s v="HP"/>
    <x v="10"/>
    <x v="2"/>
    <x v="1"/>
    <s v="W-POW-17"/>
    <x v="0"/>
  </r>
  <r>
    <x v="57"/>
    <n v="-1"/>
    <x v="1"/>
    <x v="1"/>
    <d v="2023-03-23T00:00:00"/>
    <x v="689"/>
    <s v="CLICC-ML"/>
    <x v="8"/>
    <x v="2"/>
    <x v="1"/>
    <s v="CLICC-ML-2100"/>
    <x v="0"/>
  </r>
  <r>
    <x v="57"/>
    <n v="-1"/>
    <x v="1"/>
    <x v="1"/>
    <d v="2023-03-23T00:00:00"/>
    <x v="565"/>
    <s v="CLICC-MM"/>
    <x v="9"/>
    <x v="2"/>
    <x v="1"/>
    <s v="ITS iPad 97"/>
    <x v="0"/>
  </r>
  <r>
    <x v="57"/>
    <n v="-1"/>
    <x v="1"/>
    <x v="1"/>
    <d v="2023-03-23T00:00:00"/>
    <x v="272"/>
    <s v="CLICC-MM"/>
    <x v="9"/>
    <x v="2"/>
    <x v="1"/>
    <m/>
    <x v="0"/>
  </r>
  <r>
    <x v="57"/>
    <n v="-1"/>
    <x v="1"/>
    <x v="1"/>
    <d v="2023-03-23T00:00:00"/>
    <x v="1126"/>
    <s v="CLICC-MM"/>
    <x v="9"/>
    <x v="2"/>
    <x v="1"/>
    <s v="ITS iPad 255"/>
    <x v="0"/>
  </r>
  <r>
    <x v="57"/>
    <n v="-1"/>
    <x v="1"/>
    <x v="1"/>
    <d v="2023-03-23T00:00:00"/>
    <x v="942"/>
    <s v="CLICC-MM"/>
    <x v="9"/>
    <x v="2"/>
    <x v="1"/>
    <s v="ITS iPad 138"/>
    <x v="0"/>
  </r>
  <r>
    <x v="57"/>
    <n v="-1"/>
    <x v="4"/>
    <x v="3"/>
    <d v="2023-03-16T00:00:00"/>
    <x v="1127"/>
    <s v="CBK"/>
    <x v="7"/>
    <x v="2"/>
    <x v="1"/>
    <s v="CBK-CLICC-73"/>
    <x v="0"/>
  </r>
  <r>
    <x v="57"/>
    <n v="-1"/>
    <x v="5"/>
    <x v="2"/>
    <d v="2023-03-09T00:00:00"/>
    <x v="576"/>
    <s v="ANDROID"/>
    <x v="16"/>
    <x v="1"/>
    <x v="4"/>
    <s v="AND-LOC-05"/>
    <x v="0"/>
  </r>
  <r>
    <x v="57"/>
    <n v="-1"/>
    <x v="5"/>
    <x v="2"/>
    <d v="2023-03-09T00:00:00"/>
    <x v="494"/>
    <s v="BOEIPHONE"/>
    <x v="1"/>
    <x v="1"/>
    <x v="2"/>
    <s v="BOE-IPHONE-04"/>
    <x v="0"/>
  </r>
  <r>
    <x v="57"/>
    <n v="-1"/>
    <x v="5"/>
    <x v="2"/>
    <d v="2023-03-09T00:00:00"/>
    <x v="620"/>
    <s v="HDMIC"/>
    <x v="13"/>
    <x v="4"/>
    <x v="1"/>
    <s v="HDMC-YRL-01"/>
    <x v="0"/>
  </r>
  <r>
    <x v="57"/>
    <n v="-1"/>
    <x v="5"/>
    <x v="2"/>
    <d v="2023-03-09T00:00:00"/>
    <x v="875"/>
    <s v="HDMIC"/>
    <x v="13"/>
    <x v="4"/>
    <x v="1"/>
    <s v="HDMC-YRL-07"/>
    <x v="0"/>
  </r>
  <r>
    <x v="57"/>
    <n v="-1"/>
    <x v="5"/>
    <x v="2"/>
    <d v="2023-03-09T00:00:00"/>
    <x v="3"/>
    <s v="HDST"/>
    <x v="0"/>
    <x v="0"/>
    <x v="1"/>
    <s v="HDS-POW-06"/>
    <x v="0"/>
  </r>
  <r>
    <x v="57"/>
    <n v="-1"/>
    <x v="5"/>
    <x v="2"/>
    <d v="2023-03-09T00:00:00"/>
    <x v="547"/>
    <s v="HPUSBC"/>
    <x v="14"/>
    <x v="1"/>
    <x v="2"/>
    <s v="HPUS-BOE-01"/>
    <x v="0"/>
  </r>
  <r>
    <x v="57"/>
    <n v="-1"/>
    <x v="5"/>
    <x v="2"/>
    <d v="2023-03-09T00:00:00"/>
    <x v="427"/>
    <s v="HPUSBC"/>
    <x v="14"/>
    <x v="1"/>
    <x v="2"/>
    <s v="HPUS-BOE-02"/>
    <x v="0"/>
  </r>
  <r>
    <x v="57"/>
    <n v="-1"/>
    <x v="5"/>
    <x v="2"/>
    <d v="2023-03-09T00:00:00"/>
    <x v="1024"/>
    <s v="HPUSBC"/>
    <x v="14"/>
    <x v="1"/>
    <x v="2"/>
    <m/>
    <x v="0"/>
  </r>
  <r>
    <x v="57"/>
    <n v="-1"/>
    <x v="5"/>
    <x v="2"/>
    <d v="2023-03-09T00:00:00"/>
    <x v="360"/>
    <s v="HPUSBC"/>
    <x v="14"/>
    <x v="1"/>
    <x v="2"/>
    <m/>
    <x v="0"/>
  </r>
  <r>
    <x v="57"/>
    <n v="-1"/>
    <x v="5"/>
    <x v="2"/>
    <d v="2023-03-09T00:00:00"/>
    <x v="495"/>
    <s v="IPHONE"/>
    <x v="1"/>
    <x v="1"/>
    <x v="3"/>
    <s v="IPH-MUS-02"/>
    <x v="0"/>
  </r>
  <r>
    <x v="57"/>
    <n v="-1"/>
    <x v="5"/>
    <x v="2"/>
    <d v="2023-03-09T00:00:00"/>
    <x v="106"/>
    <s v="IPHONE"/>
    <x v="1"/>
    <x v="1"/>
    <x v="2"/>
    <s v="IPH-BOE-05"/>
    <x v="0"/>
  </r>
  <r>
    <x v="57"/>
    <n v="-1"/>
    <x v="5"/>
    <x v="2"/>
    <d v="2023-03-09T00:00:00"/>
    <x v="700"/>
    <s v="IPHONE"/>
    <x v="1"/>
    <x v="1"/>
    <x v="1"/>
    <s v="IPH-YRL-09"/>
    <x v="0"/>
  </r>
  <r>
    <x v="57"/>
    <n v="-1"/>
    <x v="5"/>
    <x v="2"/>
    <d v="2023-03-09T00:00:00"/>
    <x v="35"/>
    <s v="IPHONE"/>
    <x v="1"/>
    <x v="1"/>
    <x v="1"/>
    <s v="IPH-YRL-10"/>
    <x v="0"/>
  </r>
  <r>
    <x v="57"/>
    <n v="-1"/>
    <x v="5"/>
    <x v="2"/>
    <d v="2023-03-09T00:00:00"/>
    <x v="1025"/>
    <s v="IPHONE"/>
    <x v="1"/>
    <x v="1"/>
    <x v="1"/>
    <s v="IPH-YRL-12"/>
    <x v="0"/>
  </r>
  <r>
    <x v="57"/>
    <n v="-1"/>
    <x v="5"/>
    <x v="2"/>
    <d v="2023-03-09T00:00:00"/>
    <x v="442"/>
    <s v="IPHONE"/>
    <x v="1"/>
    <x v="1"/>
    <x v="1"/>
    <s v="IPH-YRL-13"/>
    <x v="0"/>
  </r>
  <r>
    <x v="57"/>
    <n v="-1"/>
    <x v="5"/>
    <x v="2"/>
    <d v="2023-03-09T00:00:00"/>
    <x v="627"/>
    <s v="IPHONE"/>
    <x v="1"/>
    <x v="1"/>
    <x v="4"/>
    <s v="IPH-LOC-03"/>
    <x v="0"/>
  </r>
  <r>
    <x v="57"/>
    <n v="-1"/>
    <x v="5"/>
    <x v="2"/>
    <d v="2023-03-09T00:00:00"/>
    <x v="806"/>
    <s v="IPHONE"/>
    <x v="1"/>
    <x v="1"/>
    <x v="1"/>
    <m/>
    <x v="0"/>
  </r>
  <r>
    <x v="57"/>
    <n v="-1"/>
    <x v="5"/>
    <x v="2"/>
    <d v="2023-03-09T00:00:00"/>
    <x v="36"/>
    <s v="IPHONE"/>
    <x v="1"/>
    <x v="1"/>
    <x v="1"/>
    <s v="IPH-POW-04"/>
    <x v="0"/>
  </r>
  <r>
    <x v="57"/>
    <n v="-1"/>
    <x v="5"/>
    <x v="2"/>
    <d v="2023-03-09T00:00:00"/>
    <x v="239"/>
    <s v="IPHONE"/>
    <x v="1"/>
    <x v="1"/>
    <x v="1"/>
    <s v="IPH-POW-08"/>
    <x v="0"/>
  </r>
  <r>
    <x v="57"/>
    <n v="-1"/>
    <x v="5"/>
    <x v="2"/>
    <d v="2023-03-09T00:00:00"/>
    <x v="6"/>
    <s v="IPHONE"/>
    <x v="1"/>
    <x v="1"/>
    <x v="1"/>
    <s v="IPH-POW-10"/>
    <x v="0"/>
  </r>
  <r>
    <x v="57"/>
    <n v="-1"/>
    <x v="5"/>
    <x v="2"/>
    <d v="2023-03-09T00:00:00"/>
    <x v="900"/>
    <s v="IPHONE"/>
    <x v="1"/>
    <x v="1"/>
    <x v="4"/>
    <m/>
    <x v="0"/>
  </r>
  <r>
    <x v="57"/>
    <n v="-1"/>
    <x v="5"/>
    <x v="2"/>
    <d v="2023-03-09T00:00:00"/>
    <x v="134"/>
    <s v="IPHONE"/>
    <x v="1"/>
    <x v="1"/>
    <x v="1"/>
    <m/>
    <x v="0"/>
  </r>
  <r>
    <x v="57"/>
    <n v="-1"/>
    <x v="5"/>
    <x v="2"/>
    <d v="2023-03-09T00:00:00"/>
    <x v="1128"/>
    <s v="MACCHRG"/>
    <x v="3"/>
    <x v="1"/>
    <x v="2"/>
    <s v="MAGT-BOE-04"/>
    <x v="0"/>
  </r>
  <r>
    <x v="57"/>
    <n v="-1"/>
    <x v="5"/>
    <x v="2"/>
    <d v="2023-03-09T00:00:00"/>
    <x v="135"/>
    <s v="MACCHRG"/>
    <x v="3"/>
    <x v="1"/>
    <x v="1"/>
    <s v="MAGT-POW-12"/>
    <x v="0"/>
  </r>
  <r>
    <x v="57"/>
    <n v="-1"/>
    <x v="5"/>
    <x v="2"/>
    <d v="2023-03-09T00:00:00"/>
    <x v="921"/>
    <s v="MACUSBC"/>
    <x v="4"/>
    <x v="1"/>
    <x v="1"/>
    <s v="USBC-YRL-02"/>
    <x v="0"/>
  </r>
  <r>
    <x v="57"/>
    <n v="-1"/>
    <x v="5"/>
    <x v="2"/>
    <d v="2023-03-09T00:00:00"/>
    <x v="876"/>
    <s v="MACUSBC"/>
    <x v="4"/>
    <x v="1"/>
    <x v="1"/>
    <s v="USBC-YRL-04"/>
    <x v="0"/>
  </r>
  <r>
    <x v="57"/>
    <n v="-1"/>
    <x v="5"/>
    <x v="2"/>
    <d v="2023-03-09T00:00:00"/>
    <x v="884"/>
    <s v="MACUSBC"/>
    <x v="4"/>
    <x v="1"/>
    <x v="1"/>
    <s v="USBC-YRL-05"/>
    <x v="0"/>
  </r>
  <r>
    <x v="57"/>
    <n v="-1"/>
    <x v="5"/>
    <x v="2"/>
    <d v="2023-03-09T00:00:00"/>
    <x v="960"/>
    <s v="MACUSBC"/>
    <x v="4"/>
    <x v="1"/>
    <x v="4"/>
    <s v="USBC-LOC-01"/>
    <x v="0"/>
  </r>
  <r>
    <x v="57"/>
    <n v="-1"/>
    <x v="5"/>
    <x v="2"/>
    <d v="2023-03-09T00:00:00"/>
    <x v="919"/>
    <s v="MACUSBC"/>
    <x v="4"/>
    <x v="1"/>
    <x v="1"/>
    <s v="USBC-POW-02"/>
    <x v="0"/>
  </r>
  <r>
    <x v="57"/>
    <n v="-1"/>
    <x v="5"/>
    <x v="2"/>
    <d v="2023-03-09T00:00:00"/>
    <x v="885"/>
    <s v="MACUSBC"/>
    <x v="4"/>
    <x v="1"/>
    <x v="1"/>
    <s v="USBC-POW-03"/>
    <x v="0"/>
  </r>
  <r>
    <x v="57"/>
    <n v="-1"/>
    <x v="5"/>
    <x v="2"/>
    <d v="2023-03-09T00:00:00"/>
    <x v="886"/>
    <s v="MACUSBC"/>
    <x v="4"/>
    <x v="1"/>
    <x v="1"/>
    <s v="USBC-POW-06"/>
    <x v="0"/>
  </r>
  <r>
    <x v="57"/>
    <n v="-1"/>
    <x v="5"/>
    <x v="2"/>
    <d v="2023-03-09T00:00:00"/>
    <x v="887"/>
    <s v="MACUSBC"/>
    <x v="4"/>
    <x v="1"/>
    <x v="1"/>
    <s v="USBC-POW-07"/>
    <x v="0"/>
  </r>
  <r>
    <x v="57"/>
    <n v="-1"/>
    <x v="5"/>
    <x v="2"/>
    <d v="2023-03-09T00:00:00"/>
    <x v="906"/>
    <s v="MACUSBC"/>
    <x v="4"/>
    <x v="1"/>
    <x v="1"/>
    <s v="USBC-POW-08"/>
    <x v="0"/>
  </r>
  <r>
    <x v="57"/>
    <n v="-1"/>
    <x v="5"/>
    <x v="2"/>
    <d v="2023-03-09T00:00:00"/>
    <x v="1012"/>
    <s v="MACUSBC"/>
    <x v="4"/>
    <x v="1"/>
    <x v="1"/>
    <m/>
    <x v="0"/>
  </r>
  <r>
    <x v="57"/>
    <n v="-1"/>
    <x v="5"/>
    <x v="2"/>
    <d v="2023-03-09T00:00:00"/>
    <x v="445"/>
    <s v="OMNI"/>
    <x v="5"/>
    <x v="1"/>
    <x v="2"/>
    <s v="OMN-BOE-01"/>
    <x v="0"/>
  </r>
  <r>
    <x v="57"/>
    <n v="-1"/>
    <x v="5"/>
    <x v="2"/>
    <d v="2023-03-09T00:00:00"/>
    <x v="702"/>
    <s v="OMNI"/>
    <x v="5"/>
    <x v="1"/>
    <x v="2"/>
    <s v="OMN-BOE-02"/>
    <x v="0"/>
  </r>
  <r>
    <x v="57"/>
    <n v="-1"/>
    <x v="5"/>
    <x v="2"/>
    <d v="2023-03-09T00:00:00"/>
    <x v="496"/>
    <s v="OMNI"/>
    <x v="5"/>
    <x v="1"/>
    <x v="2"/>
    <s v="OMN-BOE-03"/>
    <x v="0"/>
  </r>
  <r>
    <x v="57"/>
    <n v="-1"/>
    <x v="5"/>
    <x v="2"/>
    <d v="2023-03-09T00:00:00"/>
    <x v="877"/>
    <s v="OMNI"/>
    <x v="5"/>
    <x v="1"/>
    <x v="2"/>
    <s v="OMN-BOE-04"/>
    <x v="0"/>
  </r>
  <r>
    <x v="57"/>
    <n v="-1"/>
    <x v="5"/>
    <x v="2"/>
    <d v="2023-03-09T00:00:00"/>
    <x v="667"/>
    <s v="OMNI"/>
    <x v="5"/>
    <x v="1"/>
    <x v="2"/>
    <s v="OMN-BOE-08"/>
    <x v="0"/>
  </r>
  <r>
    <x v="57"/>
    <n v="-1"/>
    <x v="5"/>
    <x v="2"/>
    <d v="2023-03-09T00:00:00"/>
    <x v="703"/>
    <s v="OMNI"/>
    <x v="5"/>
    <x v="1"/>
    <x v="2"/>
    <s v="OMN-BOE-09"/>
    <x v="0"/>
  </r>
  <r>
    <x v="57"/>
    <n v="-1"/>
    <x v="5"/>
    <x v="2"/>
    <d v="2023-03-09T00:00:00"/>
    <x v="761"/>
    <s v="OMNI"/>
    <x v="5"/>
    <x v="1"/>
    <x v="2"/>
    <s v="OMN-BOE-10"/>
    <x v="0"/>
  </r>
  <r>
    <x v="57"/>
    <n v="-1"/>
    <x v="5"/>
    <x v="2"/>
    <d v="2023-03-09T00:00:00"/>
    <x v="137"/>
    <s v="UHDMI"/>
    <x v="15"/>
    <x v="4"/>
    <x v="1"/>
    <m/>
    <x v="0"/>
  </r>
  <r>
    <x v="57"/>
    <n v="-1"/>
    <x v="5"/>
    <x v="2"/>
    <d v="2023-03-09T00:00:00"/>
    <x v="1129"/>
    <s v="UVGA"/>
    <x v="18"/>
    <x v="4"/>
    <x v="2"/>
    <s v="UVGA-BOE-01"/>
    <x v="0"/>
  </r>
  <r>
    <x v="57"/>
    <n v="-1"/>
    <x v="5"/>
    <x v="2"/>
    <d v="2023-03-09T00:00:00"/>
    <x v="292"/>
    <s v="UVGA"/>
    <x v="18"/>
    <x v="4"/>
    <x v="1"/>
    <m/>
    <x v="0"/>
  </r>
  <r>
    <x v="57"/>
    <n v="-1"/>
    <x v="5"/>
    <x v="2"/>
    <d v="2023-03-09T00:00:00"/>
    <x v="777"/>
    <s v="WALLADPT"/>
    <x v="6"/>
    <x v="1"/>
    <x v="2"/>
    <s v="ADP-BOE-04"/>
    <x v="0"/>
  </r>
  <r>
    <x v="57"/>
    <n v="-1"/>
    <x v="5"/>
    <x v="2"/>
    <d v="2023-03-09T00:00:00"/>
    <x v="626"/>
    <s v="WALLADPT"/>
    <x v="6"/>
    <x v="1"/>
    <x v="2"/>
    <s v="ADP-BOE-05"/>
    <x v="0"/>
  </r>
  <r>
    <x v="57"/>
    <n v="-1"/>
    <x v="5"/>
    <x v="2"/>
    <d v="2023-03-09T00:00:00"/>
    <x v="745"/>
    <s v="WALLADPT"/>
    <x v="6"/>
    <x v="1"/>
    <x v="1"/>
    <s v="ADP-YRL-01"/>
    <x v="0"/>
  </r>
  <r>
    <x v="57"/>
    <n v="-1"/>
    <x v="5"/>
    <x v="2"/>
    <d v="2023-03-09T00:00:00"/>
    <x v="550"/>
    <s v="WALLADPT"/>
    <x v="6"/>
    <x v="1"/>
    <x v="1"/>
    <s v="ADP-YRL-03"/>
    <x v="0"/>
  </r>
  <r>
    <x v="57"/>
    <n v="-1"/>
    <x v="5"/>
    <x v="2"/>
    <d v="2023-03-09T00:00:00"/>
    <x v="672"/>
    <s v="WALLADPT"/>
    <x v="6"/>
    <x v="1"/>
    <x v="1"/>
    <m/>
    <x v="0"/>
  </r>
  <r>
    <x v="57"/>
    <n v="-1"/>
    <x v="5"/>
    <x v="2"/>
    <d v="2023-03-09T00:00:00"/>
    <x v="251"/>
    <s v="WALLADPT"/>
    <x v="6"/>
    <x v="1"/>
    <x v="1"/>
    <m/>
    <x v="0"/>
  </r>
  <r>
    <x v="57"/>
    <n v="-1"/>
    <x v="5"/>
    <x v="2"/>
    <d v="2023-03-09T00:00:00"/>
    <x v="16"/>
    <s v="WALLADPT"/>
    <x v="6"/>
    <x v="1"/>
    <x v="1"/>
    <m/>
    <x v="0"/>
  </r>
  <r>
    <x v="57"/>
    <n v="-1"/>
    <x v="5"/>
    <x v="2"/>
    <d v="2023-03-09T00:00:00"/>
    <x v="746"/>
    <s v="WALLADPT"/>
    <x v="6"/>
    <x v="1"/>
    <x v="1"/>
    <m/>
    <x v="0"/>
  </r>
  <r>
    <x v="57"/>
    <n v="-1"/>
    <x v="5"/>
    <x v="2"/>
    <d v="2023-03-09T00:00:00"/>
    <x v="41"/>
    <s v="WALLADPT"/>
    <x v="6"/>
    <x v="1"/>
    <x v="1"/>
    <m/>
    <x v="0"/>
  </r>
  <r>
    <x v="57"/>
    <n v="-1"/>
    <x v="5"/>
    <x v="2"/>
    <d v="2023-03-09T00:00:00"/>
    <x v="42"/>
    <s v="WALLADPT"/>
    <x v="6"/>
    <x v="1"/>
    <x v="1"/>
    <m/>
    <x v="0"/>
  </r>
  <r>
    <x v="57"/>
    <n v="-1"/>
    <x v="5"/>
    <x v="2"/>
    <d v="2023-03-10T00:00:00"/>
    <x v="1130"/>
    <s v="ANDROID"/>
    <x v="16"/>
    <x v="1"/>
    <x v="4"/>
    <m/>
    <x v="0"/>
  </r>
  <r>
    <x v="57"/>
    <n v="-1"/>
    <x v="5"/>
    <x v="2"/>
    <d v="2023-03-10T00:00:00"/>
    <x v="829"/>
    <s v="IPHONE"/>
    <x v="1"/>
    <x v="1"/>
    <x v="4"/>
    <m/>
    <x v="0"/>
  </r>
  <r>
    <x v="57"/>
    <n v="-1"/>
    <x v="5"/>
    <x v="2"/>
    <d v="2023-03-10T00:00:00"/>
    <x v="974"/>
    <s v="MACUSBC"/>
    <x v="4"/>
    <x v="1"/>
    <x v="4"/>
    <s v="USBC-LOC-02"/>
    <x v="0"/>
  </r>
  <r>
    <x v="57"/>
    <n v="-1"/>
    <x v="5"/>
    <x v="2"/>
    <d v="2023-03-10T00:00:00"/>
    <x v="1131"/>
    <s v="MACUSBC"/>
    <x v="4"/>
    <x v="1"/>
    <x v="4"/>
    <s v="USBC-LOC-05"/>
    <x v="0"/>
  </r>
  <r>
    <x v="57"/>
    <n v="-1"/>
    <x v="5"/>
    <x v="2"/>
    <d v="2023-03-10T00:00:00"/>
    <x v="1032"/>
    <s v="MACUSBC"/>
    <x v="4"/>
    <x v="1"/>
    <x v="4"/>
    <s v="USBC-LOC-06"/>
    <x v="0"/>
  </r>
  <r>
    <x v="57"/>
    <n v="-1"/>
    <x v="5"/>
    <x v="2"/>
    <d v="2023-03-16T00:00:00"/>
    <x v="1087"/>
    <s v="CBK"/>
    <x v="7"/>
    <x v="2"/>
    <x v="1"/>
    <s v="CBIO-09"/>
    <x v="0"/>
  </r>
  <r>
    <x v="57"/>
    <n v="-1"/>
    <x v="5"/>
    <x v="2"/>
    <d v="2023-03-16T00:00:00"/>
    <x v="312"/>
    <s v="CBK"/>
    <x v="7"/>
    <x v="2"/>
    <x v="2"/>
    <s v="CBK-BOE-15"/>
    <x v="0"/>
  </r>
  <r>
    <x v="57"/>
    <n v="-1"/>
    <x v="5"/>
    <x v="2"/>
    <d v="2023-03-16T00:00:00"/>
    <x v="799"/>
    <s v="CBK"/>
    <x v="7"/>
    <x v="2"/>
    <x v="5"/>
    <s v="CBK-GEO-01"/>
    <x v="0"/>
  </r>
  <r>
    <x v="57"/>
    <n v="-1"/>
    <x v="5"/>
    <x v="2"/>
    <d v="2023-03-16T00:00:00"/>
    <x v="845"/>
    <s v="CBK"/>
    <x v="7"/>
    <x v="2"/>
    <x v="1"/>
    <s v="CBK-CLICC-62"/>
    <x v="0"/>
  </r>
  <r>
    <x v="57"/>
    <n v="-1"/>
    <x v="5"/>
    <x v="2"/>
    <d v="2023-03-16T00:00:00"/>
    <x v="1132"/>
    <s v="CBK"/>
    <x v="7"/>
    <x v="2"/>
    <x v="4"/>
    <s v="CBK-CLICC-93"/>
    <x v="0"/>
  </r>
  <r>
    <x v="57"/>
    <n v="-1"/>
    <x v="5"/>
    <x v="2"/>
    <d v="2023-03-16T00:00:00"/>
    <x v="594"/>
    <s v="CBK"/>
    <x v="7"/>
    <x v="2"/>
    <x v="4"/>
    <s v="CBK-CLICC-109"/>
    <x v="0"/>
  </r>
  <r>
    <x v="57"/>
    <n v="-1"/>
    <x v="5"/>
    <x v="2"/>
    <d v="2023-03-16T00:00:00"/>
    <x v="817"/>
    <s v="CLICC-ML"/>
    <x v="8"/>
    <x v="2"/>
    <x v="1"/>
    <s v="ITS MacBook 63"/>
    <x v="0"/>
  </r>
  <r>
    <x v="57"/>
    <n v="-1"/>
    <x v="5"/>
    <x v="2"/>
    <d v="2023-03-16T00:00:00"/>
    <x v="948"/>
    <s v="CLICC-ML"/>
    <x v="8"/>
    <x v="2"/>
    <x v="1"/>
    <s v="ITS MacBook 99"/>
    <x v="0"/>
  </r>
  <r>
    <x v="57"/>
    <n v="-1"/>
    <x v="5"/>
    <x v="2"/>
    <d v="2023-03-16T00:00:00"/>
    <x v="50"/>
    <s v="CLICC-ML"/>
    <x v="8"/>
    <x v="2"/>
    <x v="1"/>
    <s v="ITS MacBook 176"/>
    <x v="0"/>
  </r>
  <r>
    <x v="57"/>
    <n v="-1"/>
    <x v="5"/>
    <x v="2"/>
    <d v="2023-03-16T00:00:00"/>
    <x v="551"/>
    <s v="CLICC-ML"/>
    <x v="8"/>
    <x v="2"/>
    <x v="1"/>
    <s v="ITS MacBook 10"/>
    <x v="0"/>
  </r>
  <r>
    <x v="57"/>
    <n v="-1"/>
    <x v="5"/>
    <x v="2"/>
    <d v="2023-03-16T00:00:00"/>
    <x v="925"/>
    <s v="CLICC-ML"/>
    <x v="8"/>
    <x v="2"/>
    <x v="1"/>
    <s v="CLICC-ML-2082"/>
    <x v="0"/>
  </r>
  <r>
    <x v="57"/>
    <n v="-1"/>
    <x v="5"/>
    <x v="2"/>
    <d v="2023-03-16T00:00:00"/>
    <x v="488"/>
    <s v="HP"/>
    <x v="10"/>
    <x v="2"/>
    <x v="1"/>
    <s v="WL-BCR-19"/>
    <x v="0"/>
  </r>
  <r>
    <x v="57"/>
    <n v="-1"/>
    <x v="5"/>
    <x v="2"/>
    <d v="2023-03-22T00:00:00"/>
    <x v="71"/>
    <s v="CBK"/>
    <x v="7"/>
    <x v="2"/>
    <x v="1"/>
    <s v="CL-BOE-14"/>
    <x v="0"/>
  </r>
  <r>
    <x v="57"/>
    <n v="-1"/>
    <x v="5"/>
    <x v="2"/>
    <d v="2023-03-22T00:00:00"/>
    <x v="997"/>
    <s v="CLICC-ML"/>
    <x v="8"/>
    <x v="2"/>
    <x v="1"/>
    <s v="CLICC-ML-2007"/>
    <x v="0"/>
  </r>
  <r>
    <x v="57"/>
    <n v="-1"/>
    <x v="5"/>
    <x v="2"/>
    <d v="2023-03-23T00:00:00"/>
    <x v="310"/>
    <s v="CBK"/>
    <x v="7"/>
    <x v="2"/>
    <x v="1"/>
    <s v="CYRL-09"/>
    <x v="0"/>
  </r>
  <r>
    <x v="57"/>
    <n v="-1"/>
    <x v="5"/>
    <x v="2"/>
    <d v="2023-03-23T00:00:00"/>
    <x v="325"/>
    <s v="CLICC-ML"/>
    <x v="8"/>
    <x v="2"/>
    <x v="1"/>
    <s v="ITS MacBook 6"/>
    <x v="0"/>
  </r>
  <r>
    <x v="57"/>
    <n v="-1"/>
    <x v="5"/>
    <x v="2"/>
    <d v="2023-03-23T00:00:00"/>
    <x v="1133"/>
    <s v="CLICC-ML"/>
    <x v="8"/>
    <x v="2"/>
    <x v="1"/>
    <s v="ITS MacBook 159"/>
    <x v="0"/>
  </r>
  <r>
    <x v="57"/>
    <n v="-1"/>
    <x v="5"/>
    <x v="2"/>
    <d v="2023-03-23T00:00:00"/>
    <x v="230"/>
    <s v="CLICC-ML"/>
    <x v="8"/>
    <x v="2"/>
    <x v="1"/>
    <s v="ITS MacBook 160"/>
    <x v="0"/>
  </r>
  <r>
    <x v="57"/>
    <n v="-1"/>
    <x v="5"/>
    <x v="2"/>
    <d v="2023-03-23T00:00:00"/>
    <x v="914"/>
    <s v="CLICC-ML"/>
    <x v="8"/>
    <x v="2"/>
    <x v="1"/>
    <s v="CLICC-ML-2030"/>
    <x v="0"/>
  </r>
  <r>
    <x v="57"/>
    <n v="-1"/>
    <x v="5"/>
    <x v="2"/>
    <d v="2023-03-23T00:00:00"/>
    <x v="1134"/>
    <s v="CLICC-MM"/>
    <x v="9"/>
    <x v="2"/>
    <x v="1"/>
    <s v="ITS iPad 13"/>
    <x v="0"/>
  </r>
  <r>
    <x v="57"/>
    <n v="-1"/>
    <x v="5"/>
    <x v="2"/>
    <d v="2023-03-23T00:00:00"/>
    <x v="675"/>
    <s v="CLICC-MM"/>
    <x v="9"/>
    <x v="2"/>
    <x v="1"/>
    <m/>
    <x v="0"/>
  </r>
  <r>
    <x v="57"/>
    <n v="-1"/>
    <x v="5"/>
    <x v="2"/>
    <d v="2023-03-23T00:00:00"/>
    <x v="22"/>
    <s v="CLICC-MM"/>
    <x v="9"/>
    <x v="2"/>
    <x v="1"/>
    <m/>
    <x v="0"/>
  </r>
  <r>
    <x v="57"/>
    <n v="5561744620006530"/>
    <x v="5"/>
    <x v="2"/>
    <d v="2023-03-16T00:00:00"/>
    <x v="508"/>
    <s v="HP"/>
    <x v="10"/>
    <x v="2"/>
    <x v="1"/>
    <s v="WL-SEL-10"/>
    <x v="0"/>
  </r>
  <r>
    <x v="57"/>
    <n v="6201107880006530"/>
    <x v="5"/>
    <x v="2"/>
    <d v="2023-03-09T00:00:00"/>
    <x v="693"/>
    <s v="IPHONE"/>
    <x v="1"/>
    <x v="1"/>
    <x v="4"/>
    <s v="IPH-LOC-02"/>
    <x v="0"/>
  </r>
  <r>
    <x v="57"/>
    <n v="6201798580006530"/>
    <x v="5"/>
    <x v="2"/>
    <d v="2023-03-16T00:00:00"/>
    <x v="899"/>
    <s v="HP"/>
    <x v="10"/>
    <x v="2"/>
    <x v="1"/>
    <s v="WL-GEO-05"/>
    <x v="0"/>
  </r>
  <r>
    <x v="57"/>
    <n v="9403463070006530"/>
    <x v="1"/>
    <x v="1"/>
    <d v="2023-03-23T00:00:00"/>
    <x v="617"/>
    <s v="CLICC-ML"/>
    <x v="8"/>
    <x v="2"/>
    <x v="1"/>
    <s v="CLICC-ML-2063"/>
    <x v="0"/>
  </r>
  <r>
    <x v="57"/>
    <n v="9403541890006530"/>
    <x v="5"/>
    <x v="2"/>
    <d v="2023-03-23T00:00:00"/>
    <x v="330"/>
    <s v="CLICC-ML"/>
    <x v="8"/>
    <x v="2"/>
    <x v="1"/>
    <s v="ITS MacBook 166"/>
    <x v="0"/>
  </r>
  <r>
    <x v="58"/>
    <n v="-1"/>
    <x v="0"/>
    <x v="0"/>
    <d v="2023-03-10T00:00:00"/>
    <x v="887"/>
    <s v="MACUSBC"/>
    <x v="4"/>
    <x v="1"/>
    <x v="1"/>
    <s v="USBC-POW-07"/>
    <x v="0"/>
  </r>
  <r>
    <x v="58"/>
    <n v="-1"/>
    <x v="1"/>
    <x v="1"/>
    <d v="2023-03-10T00:00:00"/>
    <x v="1135"/>
    <s v="ANKER"/>
    <x v="19"/>
    <x v="1"/>
    <x v="1"/>
    <m/>
    <x v="0"/>
  </r>
  <r>
    <x v="58"/>
    <n v="-1"/>
    <x v="1"/>
    <x v="1"/>
    <d v="2023-03-10T00:00:00"/>
    <x v="494"/>
    <s v="BOEIPHONE"/>
    <x v="1"/>
    <x v="1"/>
    <x v="2"/>
    <s v="BOE-IPHONE-04"/>
    <x v="0"/>
  </r>
  <r>
    <x v="58"/>
    <n v="-1"/>
    <x v="1"/>
    <x v="1"/>
    <d v="2023-03-10T00:00:00"/>
    <x v="755"/>
    <s v="HDMIC"/>
    <x v="13"/>
    <x v="4"/>
    <x v="1"/>
    <s v="HDMC-YRL-12"/>
    <x v="0"/>
  </r>
  <r>
    <x v="58"/>
    <n v="-1"/>
    <x v="1"/>
    <x v="1"/>
    <d v="2023-03-10T00:00:00"/>
    <x v="988"/>
    <s v="HDST"/>
    <x v="0"/>
    <x v="0"/>
    <x v="1"/>
    <s v="HDS-POW-01"/>
    <x v="0"/>
  </r>
  <r>
    <x v="58"/>
    <n v="-1"/>
    <x v="1"/>
    <x v="1"/>
    <d v="2023-03-10T00:00:00"/>
    <x v="806"/>
    <s v="IPHONE"/>
    <x v="1"/>
    <x v="1"/>
    <x v="1"/>
    <m/>
    <x v="0"/>
  </r>
  <r>
    <x v="58"/>
    <n v="-1"/>
    <x v="1"/>
    <x v="1"/>
    <d v="2023-03-10T00:00:00"/>
    <x v="108"/>
    <s v="IPHONE"/>
    <x v="1"/>
    <x v="1"/>
    <x v="0"/>
    <s v="IPH-BIO-02"/>
    <x v="0"/>
  </r>
  <r>
    <x v="58"/>
    <n v="-1"/>
    <x v="1"/>
    <x v="1"/>
    <d v="2023-03-10T00:00:00"/>
    <x v="7"/>
    <s v="IPHONE"/>
    <x v="1"/>
    <x v="1"/>
    <x v="0"/>
    <s v="IPH-BIO-04"/>
    <x v="0"/>
  </r>
  <r>
    <x v="58"/>
    <n v="-1"/>
    <x v="1"/>
    <x v="1"/>
    <d v="2023-03-10T00:00:00"/>
    <x v="936"/>
    <s v="MACUSBC"/>
    <x v="4"/>
    <x v="1"/>
    <x v="1"/>
    <s v="USBC-YRL-01"/>
    <x v="0"/>
  </r>
  <r>
    <x v="58"/>
    <n v="-1"/>
    <x v="1"/>
    <x v="1"/>
    <d v="2023-03-10T00:00:00"/>
    <x v="886"/>
    <s v="MACUSBC"/>
    <x v="4"/>
    <x v="1"/>
    <x v="1"/>
    <s v="USBC-POW-06"/>
    <x v="0"/>
  </r>
  <r>
    <x v="58"/>
    <n v="-1"/>
    <x v="1"/>
    <x v="1"/>
    <d v="2023-03-10T00:00:00"/>
    <x v="906"/>
    <s v="MACUSBC"/>
    <x v="4"/>
    <x v="1"/>
    <x v="1"/>
    <s v="USBC-POW-08"/>
    <x v="0"/>
  </r>
  <r>
    <x v="58"/>
    <n v="-1"/>
    <x v="1"/>
    <x v="1"/>
    <d v="2023-03-10T00:00:00"/>
    <x v="1012"/>
    <s v="MACUSBC"/>
    <x v="4"/>
    <x v="1"/>
    <x v="1"/>
    <m/>
    <x v="0"/>
  </r>
  <r>
    <x v="58"/>
    <n v="-1"/>
    <x v="1"/>
    <x v="1"/>
    <d v="2023-03-10T00:00:00"/>
    <x v="375"/>
    <s v="OMNI"/>
    <x v="5"/>
    <x v="1"/>
    <x v="3"/>
    <s v="OMN-MUS-06"/>
    <x v="0"/>
  </r>
  <r>
    <x v="58"/>
    <n v="-1"/>
    <x v="1"/>
    <x v="1"/>
    <d v="2023-03-10T00:00:00"/>
    <x v="707"/>
    <s v="UHDMI"/>
    <x v="15"/>
    <x v="4"/>
    <x v="1"/>
    <s v="UHDM-YRL-01"/>
    <x v="0"/>
  </r>
  <r>
    <x v="58"/>
    <n v="-1"/>
    <x v="1"/>
    <x v="1"/>
    <d v="2023-03-10T00:00:00"/>
    <x v="640"/>
    <s v="UHDMI"/>
    <x v="15"/>
    <x v="4"/>
    <x v="1"/>
    <m/>
    <x v="0"/>
  </r>
  <r>
    <x v="58"/>
    <n v="-1"/>
    <x v="1"/>
    <x v="1"/>
    <d v="2023-03-10T00:00:00"/>
    <x v="482"/>
    <s v="UHDMI"/>
    <x v="15"/>
    <x v="4"/>
    <x v="1"/>
    <m/>
    <x v="0"/>
  </r>
  <r>
    <x v="58"/>
    <n v="-1"/>
    <x v="1"/>
    <x v="1"/>
    <d v="2023-03-10T00:00:00"/>
    <x v="249"/>
    <s v="UHDMI"/>
    <x v="15"/>
    <x v="4"/>
    <x v="1"/>
    <m/>
    <x v="0"/>
  </r>
  <r>
    <x v="58"/>
    <n v="-1"/>
    <x v="1"/>
    <x v="1"/>
    <d v="2023-03-10T00:00:00"/>
    <x v="626"/>
    <s v="WALLADPT"/>
    <x v="6"/>
    <x v="1"/>
    <x v="2"/>
    <s v="ADP-BOE-05"/>
    <x v="0"/>
  </r>
  <r>
    <x v="58"/>
    <n v="-1"/>
    <x v="1"/>
    <x v="1"/>
    <d v="2023-03-10T00:00:00"/>
    <x v="14"/>
    <s v="WALLADPT"/>
    <x v="6"/>
    <x v="1"/>
    <x v="1"/>
    <s v="ADP-POW-01"/>
    <x v="0"/>
  </r>
  <r>
    <x v="58"/>
    <n v="-1"/>
    <x v="1"/>
    <x v="1"/>
    <d v="2023-03-10T00:00:00"/>
    <x v="705"/>
    <s v="WALLADPT"/>
    <x v="6"/>
    <x v="1"/>
    <x v="0"/>
    <s v="ADP-BIO-04"/>
    <x v="0"/>
  </r>
  <r>
    <x v="58"/>
    <n v="-1"/>
    <x v="1"/>
    <x v="1"/>
    <d v="2023-03-10T00:00:00"/>
    <x v="773"/>
    <s v="WALLADPT"/>
    <x v="6"/>
    <x v="1"/>
    <x v="0"/>
    <s v="ADP-BIO-07"/>
    <x v="0"/>
  </r>
  <r>
    <x v="58"/>
    <n v="-1"/>
    <x v="1"/>
    <x v="1"/>
    <d v="2023-03-24T00:00:00"/>
    <x v="739"/>
    <s v="CLICC-ML"/>
    <x v="8"/>
    <x v="2"/>
    <x v="1"/>
    <s v="CLICC-ML-2027"/>
    <x v="0"/>
  </r>
  <r>
    <x v="58"/>
    <n v="-1"/>
    <x v="10"/>
    <x v="1"/>
    <d v="2023-03-24T00:00:00"/>
    <x v="1136"/>
    <s v="CLICC-MM"/>
    <x v="9"/>
    <x v="2"/>
    <x v="1"/>
    <s v="ITS iPad 11"/>
    <x v="0"/>
  </r>
  <r>
    <x v="58"/>
    <n v="-1"/>
    <x v="4"/>
    <x v="3"/>
    <d v="2023-03-10T00:00:00"/>
    <x v="876"/>
    <s v="MACUSBC"/>
    <x v="4"/>
    <x v="1"/>
    <x v="1"/>
    <s v="USBC-YRL-04"/>
    <x v="0"/>
  </r>
  <r>
    <x v="58"/>
    <n v="-1"/>
    <x v="5"/>
    <x v="2"/>
    <d v="2023-03-10T00:00:00"/>
    <x v="427"/>
    <s v="HPUSBC"/>
    <x v="14"/>
    <x v="1"/>
    <x v="2"/>
    <s v="HPUS-BOE-02"/>
    <x v="0"/>
  </r>
  <r>
    <x v="58"/>
    <n v="-1"/>
    <x v="5"/>
    <x v="2"/>
    <d v="2023-03-10T00:00:00"/>
    <x v="1024"/>
    <s v="HPUSBC"/>
    <x v="14"/>
    <x v="1"/>
    <x v="2"/>
    <m/>
    <x v="0"/>
  </r>
  <r>
    <x v="58"/>
    <n v="-1"/>
    <x v="5"/>
    <x v="2"/>
    <d v="2023-03-10T00:00:00"/>
    <x v="360"/>
    <s v="HPUSBC"/>
    <x v="14"/>
    <x v="1"/>
    <x v="2"/>
    <m/>
    <x v="0"/>
  </r>
  <r>
    <x v="58"/>
    <n v="-1"/>
    <x v="5"/>
    <x v="2"/>
    <d v="2023-03-10T00:00:00"/>
    <x v="623"/>
    <s v="IPHONE"/>
    <x v="1"/>
    <x v="1"/>
    <x v="2"/>
    <s v="IPH-BOE-01"/>
    <x v="0"/>
  </r>
  <r>
    <x v="58"/>
    <n v="-1"/>
    <x v="5"/>
    <x v="2"/>
    <d v="2023-03-10T00:00:00"/>
    <x v="305"/>
    <s v="IPHONE"/>
    <x v="1"/>
    <x v="1"/>
    <x v="2"/>
    <s v="IPH-BOE-06"/>
    <x v="0"/>
  </r>
  <r>
    <x v="58"/>
    <n v="-1"/>
    <x v="5"/>
    <x v="2"/>
    <d v="2023-03-10T00:00:00"/>
    <x v="35"/>
    <s v="IPHONE"/>
    <x v="1"/>
    <x v="1"/>
    <x v="1"/>
    <s v="IPH-YRL-10"/>
    <x v="0"/>
  </r>
  <r>
    <x v="58"/>
    <n v="-1"/>
    <x v="5"/>
    <x v="2"/>
    <d v="2023-03-10T00:00:00"/>
    <x v="1025"/>
    <s v="IPHONE"/>
    <x v="1"/>
    <x v="1"/>
    <x v="1"/>
    <s v="IPH-YRL-12"/>
    <x v="0"/>
  </r>
  <r>
    <x v="58"/>
    <n v="-1"/>
    <x v="5"/>
    <x v="2"/>
    <d v="2023-03-10T00:00:00"/>
    <x v="953"/>
    <s v="IPHONE"/>
    <x v="1"/>
    <x v="1"/>
    <x v="4"/>
    <s v="IPH-LOC-05"/>
    <x v="0"/>
  </r>
  <r>
    <x v="58"/>
    <n v="-1"/>
    <x v="5"/>
    <x v="2"/>
    <d v="2023-03-10T00:00:00"/>
    <x v="806"/>
    <s v="IPHONE"/>
    <x v="1"/>
    <x v="1"/>
    <x v="1"/>
    <m/>
    <x v="0"/>
  </r>
  <r>
    <x v="58"/>
    <n v="-1"/>
    <x v="5"/>
    <x v="2"/>
    <d v="2023-03-10T00:00:00"/>
    <x v="239"/>
    <s v="IPHONE"/>
    <x v="1"/>
    <x v="1"/>
    <x v="1"/>
    <s v="IPH-POW-08"/>
    <x v="0"/>
  </r>
  <r>
    <x v="58"/>
    <n v="-1"/>
    <x v="5"/>
    <x v="2"/>
    <d v="2023-03-10T00:00:00"/>
    <x v="1086"/>
    <s v="MACCHRG"/>
    <x v="3"/>
    <x v="1"/>
    <x v="3"/>
    <s v="MAGT-MUS-01"/>
    <x v="0"/>
  </r>
  <r>
    <x v="58"/>
    <n v="-1"/>
    <x v="5"/>
    <x v="2"/>
    <d v="2023-03-10T00:00:00"/>
    <x v="921"/>
    <s v="MACUSBC"/>
    <x v="4"/>
    <x v="1"/>
    <x v="1"/>
    <s v="USBC-YRL-02"/>
    <x v="0"/>
  </r>
  <r>
    <x v="58"/>
    <n v="-1"/>
    <x v="5"/>
    <x v="2"/>
    <d v="2023-03-10T00:00:00"/>
    <x v="919"/>
    <s v="MACUSBC"/>
    <x v="4"/>
    <x v="1"/>
    <x v="1"/>
    <s v="USBC-POW-02"/>
    <x v="0"/>
  </r>
  <r>
    <x v="58"/>
    <n v="-1"/>
    <x v="5"/>
    <x v="2"/>
    <d v="2023-03-10T00:00:00"/>
    <x v="887"/>
    <s v="MACUSBC"/>
    <x v="4"/>
    <x v="1"/>
    <x v="1"/>
    <s v="USBC-POW-07"/>
    <x v="0"/>
  </r>
  <r>
    <x v="58"/>
    <n v="-1"/>
    <x v="5"/>
    <x v="2"/>
    <d v="2023-03-10T00:00:00"/>
    <x v="906"/>
    <s v="MACUSBC"/>
    <x v="4"/>
    <x v="1"/>
    <x v="1"/>
    <s v="USBC-POW-08"/>
    <x v="0"/>
  </r>
  <r>
    <x v="58"/>
    <n v="-1"/>
    <x v="5"/>
    <x v="2"/>
    <d v="2023-03-10T00:00:00"/>
    <x v="639"/>
    <s v="OMNI"/>
    <x v="5"/>
    <x v="1"/>
    <x v="2"/>
    <s v="OMN-BOE-07"/>
    <x v="0"/>
  </r>
  <r>
    <x v="58"/>
    <n v="-1"/>
    <x v="5"/>
    <x v="2"/>
    <d v="2023-03-10T00:00:00"/>
    <x v="138"/>
    <s v="WALLADPT"/>
    <x v="6"/>
    <x v="1"/>
    <x v="2"/>
    <s v="ADP-BOE-03"/>
    <x v="0"/>
  </r>
  <r>
    <x v="58"/>
    <n v="-1"/>
    <x v="5"/>
    <x v="2"/>
    <d v="2023-03-10T00:00:00"/>
    <x v="670"/>
    <s v="WALLADPT"/>
    <x v="6"/>
    <x v="1"/>
    <x v="2"/>
    <s v="ADP-BOE-06"/>
    <x v="0"/>
  </r>
  <r>
    <x v="58"/>
    <n v="-1"/>
    <x v="5"/>
    <x v="2"/>
    <d v="2023-03-10T00:00:00"/>
    <x v="14"/>
    <s v="WALLADPT"/>
    <x v="6"/>
    <x v="1"/>
    <x v="1"/>
    <s v="ADP-POW-01"/>
    <x v="0"/>
  </r>
  <r>
    <x v="58"/>
    <n v="-1"/>
    <x v="5"/>
    <x v="2"/>
    <d v="2023-03-10T00:00:00"/>
    <x v="745"/>
    <s v="WALLADPT"/>
    <x v="6"/>
    <x v="1"/>
    <x v="1"/>
    <s v="ADP-YRL-01"/>
    <x v="0"/>
  </r>
  <r>
    <x v="58"/>
    <n v="-1"/>
    <x v="5"/>
    <x v="2"/>
    <d v="2023-03-10T00:00:00"/>
    <x v="706"/>
    <s v="WALLADPT"/>
    <x v="6"/>
    <x v="1"/>
    <x v="1"/>
    <s v="ADP-YRL-02"/>
    <x v="0"/>
  </r>
  <r>
    <x v="58"/>
    <n v="-1"/>
    <x v="5"/>
    <x v="2"/>
    <d v="2023-03-10T00:00:00"/>
    <x v="16"/>
    <s v="WALLADPT"/>
    <x v="6"/>
    <x v="1"/>
    <x v="1"/>
    <m/>
    <x v="0"/>
  </r>
  <r>
    <x v="58"/>
    <n v="-1"/>
    <x v="5"/>
    <x v="2"/>
    <d v="2023-03-10T00:00:00"/>
    <x v="41"/>
    <s v="WALLADPT"/>
    <x v="6"/>
    <x v="1"/>
    <x v="1"/>
    <m/>
    <x v="0"/>
  </r>
  <r>
    <x v="58"/>
    <n v="-1"/>
    <x v="5"/>
    <x v="2"/>
    <d v="2023-03-13T00:00:00"/>
    <x v="859"/>
    <s v="CALC"/>
    <x v="11"/>
    <x v="0"/>
    <x v="2"/>
    <m/>
    <x v="0"/>
  </r>
  <r>
    <x v="58"/>
    <n v="-1"/>
    <x v="5"/>
    <x v="2"/>
    <d v="2023-03-17T00:00:00"/>
    <x v="721"/>
    <s v="CBK"/>
    <x v="7"/>
    <x v="2"/>
    <x v="0"/>
    <s v="CBK-BIO-02"/>
    <x v="0"/>
  </r>
  <r>
    <x v="58"/>
    <n v="-1"/>
    <x v="5"/>
    <x v="2"/>
    <d v="2023-03-17T00:00:00"/>
    <x v="19"/>
    <s v="CBK"/>
    <x v="7"/>
    <x v="2"/>
    <x v="0"/>
    <s v="CBK-BIO-18"/>
    <x v="0"/>
  </r>
  <r>
    <x v="58"/>
    <n v="-1"/>
    <x v="5"/>
    <x v="2"/>
    <d v="2023-03-17T00:00:00"/>
    <x v="312"/>
    <s v="CBK"/>
    <x v="7"/>
    <x v="2"/>
    <x v="2"/>
    <s v="CBK-BOE-15"/>
    <x v="0"/>
  </r>
  <r>
    <x v="58"/>
    <n v="-1"/>
    <x v="5"/>
    <x v="2"/>
    <d v="2023-03-17T00:00:00"/>
    <x v="771"/>
    <s v="CLICC-ML"/>
    <x v="8"/>
    <x v="2"/>
    <x v="1"/>
    <s v="ITS MacBook 38"/>
    <x v="0"/>
  </r>
  <r>
    <x v="58"/>
    <n v="-1"/>
    <x v="5"/>
    <x v="2"/>
    <d v="2023-03-17T00:00:00"/>
    <x v="803"/>
    <s v="CLICC-ML"/>
    <x v="8"/>
    <x v="2"/>
    <x v="1"/>
    <s v="CLICC-ML-2003"/>
    <x v="0"/>
  </r>
  <r>
    <x v="58"/>
    <n v="-1"/>
    <x v="5"/>
    <x v="2"/>
    <d v="2023-03-23T00:00:00"/>
    <x v="1002"/>
    <s v="HP"/>
    <x v="10"/>
    <x v="2"/>
    <x v="1"/>
    <s v="WL-LAB-04"/>
    <x v="0"/>
  </r>
  <r>
    <x v="58"/>
    <n v="-1"/>
    <x v="5"/>
    <x v="2"/>
    <d v="2023-03-24T00:00:00"/>
    <x v="717"/>
    <s v="HP"/>
    <x v="10"/>
    <x v="2"/>
    <x v="1"/>
    <s v="WL-YRL-18"/>
    <x v="0"/>
  </r>
  <r>
    <x v="58"/>
    <n v="5562254990006530"/>
    <x v="5"/>
    <x v="2"/>
    <d v="2023-03-17T00:00:00"/>
    <x v="169"/>
    <s v="HP"/>
    <x v="10"/>
    <x v="2"/>
    <x v="1"/>
    <s v="WL-RC2-05"/>
    <x v="0"/>
  </r>
  <r>
    <x v="58"/>
    <n v="6201829710006530"/>
    <x v="5"/>
    <x v="2"/>
    <d v="2023-03-24T00:00:00"/>
    <x v="1018"/>
    <s v="CLICC-ML"/>
    <x v="8"/>
    <x v="2"/>
    <x v="1"/>
    <s v="ITS MacBook 175"/>
    <x v="0"/>
  </r>
  <r>
    <x v="58"/>
    <n v="9401733390006530"/>
    <x v="5"/>
    <x v="2"/>
    <d v="2023-03-17T00:00:00"/>
    <x v="1137"/>
    <s v="CLICC-MM"/>
    <x v="9"/>
    <x v="2"/>
    <x v="1"/>
    <s v="ITS iPad 303"/>
    <x v="0"/>
  </r>
  <r>
    <x v="59"/>
    <n v="-1"/>
    <x v="1"/>
    <x v="1"/>
    <d v="2023-03-11T00:00:00"/>
    <x v="108"/>
    <s v="IPHONE"/>
    <x v="1"/>
    <x v="1"/>
    <x v="0"/>
    <s v="IPH-BIO-02"/>
    <x v="0"/>
  </r>
  <r>
    <x v="59"/>
    <n v="-1"/>
    <x v="1"/>
    <x v="1"/>
    <d v="2023-03-11T00:00:00"/>
    <x v="7"/>
    <s v="IPHONE"/>
    <x v="1"/>
    <x v="1"/>
    <x v="0"/>
    <s v="IPH-BIO-04"/>
    <x v="0"/>
  </r>
  <r>
    <x v="59"/>
    <n v="-1"/>
    <x v="1"/>
    <x v="1"/>
    <d v="2023-03-11T00:00:00"/>
    <x v="705"/>
    <s v="WALLADPT"/>
    <x v="6"/>
    <x v="1"/>
    <x v="0"/>
    <s v="ADP-BIO-04"/>
    <x v="0"/>
  </r>
  <r>
    <x v="59"/>
    <n v="-1"/>
    <x v="1"/>
    <x v="1"/>
    <d v="2023-03-11T00:00:00"/>
    <x v="773"/>
    <s v="WALLADPT"/>
    <x v="6"/>
    <x v="1"/>
    <x v="0"/>
    <s v="ADP-BIO-07"/>
    <x v="0"/>
  </r>
  <r>
    <x v="59"/>
    <n v="-1"/>
    <x v="1"/>
    <x v="1"/>
    <d v="2023-03-18T00:00:00"/>
    <x v="709"/>
    <s v="CLICC-ML"/>
    <x v="8"/>
    <x v="2"/>
    <x v="1"/>
    <s v="ITS MacBook 77"/>
    <x v="0"/>
  </r>
  <r>
    <x v="59"/>
    <n v="-1"/>
    <x v="5"/>
    <x v="2"/>
    <d v="2023-03-11T00:00:00"/>
    <x v="134"/>
    <s v="IPHONE"/>
    <x v="1"/>
    <x v="1"/>
    <x v="1"/>
    <m/>
    <x v="0"/>
  </r>
  <r>
    <x v="59"/>
    <n v="-1"/>
    <x v="5"/>
    <x v="2"/>
    <d v="2023-03-11T00:00:00"/>
    <x v="960"/>
    <s v="MACUSBC"/>
    <x v="4"/>
    <x v="1"/>
    <x v="4"/>
    <s v="USBC-LOC-01"/>
    <x v="0"/>
  </r>
  <r>
    <x v="59"/>
    <n v="-1"/>
    <x v="5"/>
    <x v="2"/>
    <d v="2023-03-11T00:00:00"/>
    <x v="886"/>
    <s v="MACUSBC"/>
    <x v="4"/>
    <x v="1"/>
    <x v="1"/>
    <s v="USBC-POW-06"/>
    <x v="0"/>
  </r>
  <r>
    <x v="59"/>
    <n v="-1"/>
    <x v="5"/>
    <x v="2"/>
    <d v="2023-03-18T00:00:00"/>
    <x v="748"/>
    <s v="CBK"/>
    <x v="7"/>
    <x v="2"/>
    <x v="0"/>
    <s v="CBK-BIO-20"/>
    <x v="0"/>
  </r>
  <r>
    <x v="59"/>
    <n v="-1"/>
    <x v="5"/>
    <x v="2"/>
    <d v="2023-03-18T00:00:00"/>
    <x v="709"/>
    <s v="CLICC-ML"/>
    <x v="8"/>
    <x v="2"/>
    <x v="1"/>
    <s v="ITS MacBook 77"/>
    <x v="0"/>
  </r>
  <r>
    <x v="59"/>
    <n v="-1"/>
    <x v="5"/>
    <x v="2"/>
    <d v="2023-03-18T00:00:00"/>
    <x v="1138"/>
    <s v="CLICC-MM"/>
    <x v="9"/>
    <x v="2"/>
    <x v="1"/>
    <s v="ITS iPad 297"/>
    <x v="0"/>
  </r>
  <r>
    <x v="59"/>
    <n v="-1"/>
    <x v="5"/>
    <x v="2"/>
    <d v="2023-03-24T00:00:00"/>
    <x v="660"/>
    <s v="CLICC-ML"/>
    <x v="8"/>
    <x v="2"/>
    <x v="1"/>
    <s v="ITS MacBook 106"/>
    <x v="0"/>
  </r>
  <r>
    <x v="59"/>
    <n v="-1"/>
    <x v="5"/>
    <x v="2"/>
    <d v="2023-03-24T00:00:00"/>
    <x v="595"/>
    <s v="CLICC-ML"/>
    <x v="8"/>
    <x v="2"/>
    <x v="1"/>
    <s v="ITS MacBook 147"/>
    <x v="0"/>
  </r>
  <r>
    <x v="59"/>
    <n v="-1"/>
    <x v="5"/>
    <x v="2"/>
    <d v="2023-03-24T00:00:00"/>
    <x v="1139"/>
    <s v="HP"/>
    <x v="10"/>
    <x v="2"/>
    <x v="1"/>
    <s v="WL-RC2-14"/>
    <x v="0"/>
  </r>
  <r>
    <x v="60"/>
    <n v="-1"/>
    <x v="0"/>
    <x v="0"/>
    <d v="2023-03-19T00:00:00"/>
    <x v="1140"/>
    <s v="CBK"/>
    <x v="7"/>
    <x v="2"/>
    <x v="4"/>
    <s v="CBK-CLICC-94"/>
    <x v="0"/>
  </r>
  <r>
    <x v="60"/>
    <n v="-1"/>
    <x v="1"/>
    <x v="1"/>
    <d v="2023-03-12T00:00:00"/>
    <x v="627"/>
    <s v="IPHONE"/>
    <x v="1"/>
    <x v="1"/>
    <x v="4"/>
    <s v="IPH-LOC-03"/>
    <x v="0"/>
  </r>
  <r>
    <x v="60"/>
    <n v="-1"/>
    <x v="1"/>
    <x v="1"/>
    <d v="2023-03-12T00:00:00"/>
    <x v="886"/>
    <s v="MACUSBC"/>
    <x v="4"/>
    <x v="1"/>
    <x v="1"/>
    <s v="USBC-POW-06"/>
    <x v="0"/>
  </r>
  <r>
    <x v="60"/>
    <n v="-1"/>
    <x v="5"/>
    <x v="2"/>
    <d v="2023-03-12T00:00:00"/>
    <x v="755"/>
    <s v="HDMIC"/>
    <x v="13"/>
    <x v="4"/>
    <x v="1"/>
    <s v="HDMC-YRL-12"/>
    <x v="0"/>
  </r>
  <r>
    <x v="60"/>
    <n v="-1"/>
    <x v="5"/>
    <x v="2"/>
    <d v="2023-03-12T00:00:00"/>
    <x v="1141"/>
    <s v="HDMIC"/>
    <x v="13"/>
    <x v="4"/>
    <x v="1"/>
    <s v="HDMC-POW-02"/>
    <x v="0"/>
  </r>
  <r>
    <x v="60"/>
    <n v="-1"/>
    <x v="5"/>
    <x v="2"/>
    <d v="2023-03-12T00:00:00"/>
    <x v="222"/>
    <s v="HDMIC"/>
    <x v="13"/>
    <x v="4"/>
    <x v="0"/>
    <s v="HDMC-BIO-04"/>
    <x v="0"/>
  </r>
  <r>
    <x v="60"/>
    <n v="-1"/>
    <x v="5"/>
    <x v="2"/>
    <d v="2023-03-12T00:00:00"/>
    <x v="1024"/>
    <s v="HPUSBC"/>
    <x v="14"/>
    <x v="1"/>
    <x v="2"/>
    <m/>
    <x v="0"/>
  </r>
  <r>
    <x v="60"/>
    <n v="-1"/>
    <x v="5"/>
    <x v="2"/>
    <d v="2023-03-12T00:00:00"/>
    <x v="623"/>
    <s v="IPHONE"/>
    <x v="1"/>
    <x v="1"/>
    <x v="2"/>
    <s v="IPH-BOE-01"/>
    <x v="0"/>
  </r>
  <r>
    <x v="60"/>
    <n v="-1"/>
    <x v="5"/>
    <x v="2"/>
    <d v="2023-03-12T00:00:00"/>
    <x v="806"/>
    <s v="IPHONE"/>
    <x v="1"/>
    <x v="1"/>
    <x v="1"/>
    <m/>
    <x v="0"/>
  </r>
  <r>
    <x v="60"/>
    <n v="-1"/>
    <x v="5"/>
    <x v="2"/>
    <d v="2023-03-12T00:00:00"/>
    <x v="36"/>
    <s v="IPHONE"/>
    <x v="1"/>
    <x v="1"/>
    <x v="1"/>
    <s v="IPH-POW-04"/>
    <x v="0"/>
  </r>
  <r>
    <x v="60"/>
    <n v="-1"/>
    <x v="5"/>
    <x v="2"/>
    <d v="2023-03-12T00:00:00"/>
    <x v="905"/>
    <s v="IPHONE"/>
    <x v="1"/>
    <x v="1"/>
    <x v="4"/>
    <m/>
    <x v="0"/>
  </r>
  <r>
    <x v="60"/>
    <n v="-1"/>
    <x v="5"/>
    <x v="2"/>
    <d v="2023-03-12T00:00:00"/>
    <x v="900"/>
    <s v="IPHONE"/>
    <x v="1"/>
    <x v="1"/>
    <x v="4"/>
    <m/>
    <x v="0"/>
  </r>
  <r>
    <x v="60"/>
    <n v="-1"/>
    <x v="5"/>
    <x v="2"/>
    <d v="2023-03-12T00:00:00"/>
    <x v="960"/>
    <s v="MACUSBC"/>
    <x v="4"/>
    <x v="1"/>
    <x v="4"/>
    <s v="USBC-LOC-01"/>
    <x v="0"/>
  </r>
  <r>
    <x v="60"/>
    <n v="-1"/>
    <x v="5"/>
    <x v="2"/>
    <d v="2023-03-12T00:00:00"/>
    <x v="1131"/>
    <s v="MACUSBC"/>
    <x v="4"/>
    <x v="1"/>
    <x v="4"/>
    <s v="USBC-LOC-05"/>
    <x v="0"/>
  </r>
  <r>
    <x v="60"/>
    <n v="-1"/>
    <x v="5"/>
    <x v="2"/>
    <d v="2023-03-12T00:00:00"/>
    <x v="1032"/>
    <s v="MACUSBC"/>
    <x v="4"/>
    <x v="1"/>
    <x v="4"/>
    <s v="USBC-LOC-06"/>
    <x v="0"/>
  </r>
  <r>
    <x v="60"/>
    <n v="-1"/>
    <x v="5"/>
    <x v="2"/>
    <d v="2023-03-12T00:00:00"/>
    <x v="670"/>
    <s v="WALLADPT"/>
    <x v="6"/>
    <x v="1"/>
    <x v="2"/>
    <s v="ADP-BOE-06"/>
    <x v="0"/>
  </r>
  <r>
    <x v="60"/>
    <n v="-1"/>
    <x v="5"/>
    <x v="2"/>
    <d v="2023-03-12T00:00:00"/>
    <x v="14"/>
    <s v="WALLADPT"/>
    <x v="6"/>
    <x v="1"/>
    <x v="1"/>
    <s v="ADP-POW-01"/>
    <x v="0"/>
  </r>
  <r>
    <x v="60"/>
    <n v="-1"/>
    <x v="5"/>
    <x v="2"/>
    <d v="2023-03-12T00:00:00"/>
    <x v="252"/>
    <s v="WALLADPT"/>
    <x v="6"/>
    <x v="1"/>
    <x v="1"/>
    <m/>
    <x v="0"/>
  </r>
  <r>
    <x v="60"/>
    <n v="-1"/>
    <x v="5"/>
    <x v="2"/>
    <d v="2023-03-19T00:00:00"/>
    <x v="505"/>
    <s v="CBK"/>
    <x v="7"/>
    <x v="2"/>
    <x v="1"/>
    <s v="CPOW-25"/>
    <x v="0"/>
  </r>
  <r>
    <x v="60"/>
    <n v="-1"/>
    <x v="5"/>
    <x v="2"/>
    <d v="2023-03-19T00:00:00"/>
    <x v="19"/>
    <s v="CBK"/>
    <x v="7"/>
    <x v="2"/>
    <x v="0"/>
    <s v="CBK-BIO-18"/>
    <x v="0"/>
  </r>
  <r>
    <x v="60"/>
    <n v="-1"/>
    <x v="5"/>
    <x v="2"/>
    <d v="2023-03-19T00:00:00"/>
    <x v="748"/>
    <s v="CBK"/>
    <x v="7"/>
    <x v="2"/>
    <x v="0"/>
    <s v="CBK-BIO-20"/>
    <x v="0"/>
  </r>
  <r>
    <x v="60"/>
    <n v="-1"/>
    <x v="5"/>
    <x v="2"/>
    <d v="2023-03-19T00:00:00"/>
    <x v="432"/>
    <s v="CBK"/>
    <x v="7"/>
    <x v="2"/>
    <x v="1"/>
    <s v="CBK-CLICC-156"/>
    <x v="0"/>
  </r>
  <r>
    <x v="60"/>
    <n v="-1"/>
    <x v="5"/>
    <x v="2"/>
    <d v="2023-03-19T00:00:00"/>
    <x v="772"/>
    <s v="CLICC-ML"/>
    <x v="8"/>
    <x v="2"/>
    <x v="1"/>
    <s v="CLICC-ML-2028"/>
    <x v="0"/>
  </r>
  <r>
    <x v="60"/>
    <n v="-1"/>
    <x v="5"/>
    <x v="2"/>
    <d v="2023-03-19T00:00:00"/>
    <x v="1142"/>
    <s v="CLICC-MM"/>
    <x v="9"/>
    <x v="2"/>
    <x v="1"/>
    <s v="ITS iPad 128"/>
    <x v="0"/>
  </r>
  <r>
    <x v="60"/>
    <n v="-1"/>
    <x v="5"/>
    <x v="2"/>
    <d v="2023-03-24T00:00:00"/>
    <x v="1143"/>
    <s v="CLICC-MM"/>
    <x v="9"/>
    <x v="2"/>
    <x v="1"/>
    <s v="ITS iPad 253"/>
    <x v="0"/>
  </r>
  <r>
    <x v="60"/>
    <n v="6200575830006530"/>
    <x v="5"/>
    <x v="2"/>
    <d v="2023-03-24T00:00:00"/>
    <x v="387"/>
    <s v="CLICC-ML"/>
    <x v="8"/>
    <x v="2"/>
    <x v="1"/>
    <s v="ITS MacBook 141"/>
    <x v="0"/>
  </r>
  <r>
    <x v="61"/>
    <n v="-1"/>
    <x v="0"/>
    <x v="0"/>
    <d v="2023-03-13T00:00:00"/>
    <x v="3"/>
    <s v="HDST"/>
    <x v="0"/>
    <x v="0"/>
    <x v="1"/>
    <s v="HDS-POW-06"/>
    <x v="0"/>
  </r>
  <r>
    <x v="61"/>
    <n v="-1"/>
    <x v="0"/>
    <x v="0"/>
    <d v="2023-03-13T00:00:00"/>
    <x v="1056"/>
    <s v="HDST"/>
    <x v="0"/>
    <x v="0"/>
    <x v="0"/>
    <s v="HDS-BIO-06"/>
    <x v="0"/>
  </r>
  <r>
    <x v="61"/>
    <n v="-1"/>
    <x v="0"/>
    <x v="0"/>
    <d v="2023-03-13T00:00:00"/>
    <x v="108"/>
    <s v="IPHONE"/>
    <x v="1"/>
    <x v="1"/>
    <x v="0"/>
    <s v="IPH-BIO-02"/>
    <x v="0"/>
  </r>
  <r>
    <x v="61"/>
    <n v="-1"/>
    <x v="0"/>
    <x v="0"/>
    <d v="2023-03-13T00:00:00"/>
    <x v="640"/>
    <s v="UHDMI"/>
    <x v="15"/>
    <x v="4"/>
    <x v="1"/>
    <m/>
    <x v="0"/>
  </r>
  <r>
    <x v="61"/>
    <n v="-1"/>
    <x v="0"/>
    <x v="0"/>
    <d v="2023-03-13T00:00:00"/>
    <x v="705"/>
    <s v="WALLADPT"/>
    <x v="6"/>
    <x v="1"/>
    <x v="0"/>
    <s v="ADP-BIO-04"/>
    <x v="0"/>
  </r>
  <r>
    <x v="61"/>
    <n v="-1"/>
    <x v="0"/>
    <x v="0"/>
    <d v="2023-03-20T00:00:00"/>
    <x v="631"/>
    <s v="CLICC-ML"/>
    <x v="8"/>
    <x v="2"/>
    <x v="1"/>
    <s v="ITS MacBook 134"/>
    <x v="0"/>
  </r>
  <r>
    <x v="61"/>
    <n v="-1"/>
    <x v="1"/>
    <x v="1"/>
    <d v="2023-03-13T00:00:00"/>
    <x v="235"/>
    <s v="ANDROID"/>
    <x v="16"/>
    <x v="1"/>
    <x v="1"/>
    <s v="AND-POW-01"/>
    <x v="0"/>
  </r>
  <r>
    <x v="61"/>
    <n v="-1"/>
    <x v="1"/>
    <x v="1"/>
    <d v="2023-03-13T00:00:00"/>
    <x v="875"/>
    <s v="HDMIC"/>
    <x v="13"/>
    <x v="4"/>
    <x v="1"/>
    <s v="HDMC-YRL-07"/>
    <x v="0"/>
  </r>
  <r>
    <x v="61"/>
    <n v="-1"/>
    <x v="1"/>
    <x v="1"/>
    <d v="2023-03-13T00:00:00"/>
    <x v="426"/>
    <s v="HDST"/>
    <x v="0"/>
    <x v="0"/>
    <x v="1"/>
    <s v="HDS-YRL-05"/>
    <x v="0"/>
  </r>
  <r>
    <x v="61"/>
    <n v="-1"/>
    <x v="1"/>
    <x v="1"/>
    <d v="2023-03-13T00:00:00"/>
    <x v="623"/>
    <s v="IPHONE"/>
    <x v="1"/>
    <x v="1"/>
    <x v="2"/>
    <s v="IPH-BOE-01"/>
    <x v="0"/>
  </r>
  <r>
    <x v="61"/>
    <n v="-1"/>
    <x v="1"/>
    <x v="1"/>
    <d v="2023-03-13T00:00:00"/>
    <x v="132"/>
    <s v="IPHONE"/>
    <x v="1"/>
    <x v="1"/>
    <x v="1"/>
    <s v="IPH-YRL-07"/>
    <x v="0"/>
  </r>
  <r>
    <x v="61"/>
    <n v="-1"/>
    <x v="1"/>
    <x v="1"/>
    <d v="2023-03-13T00:00:00"/>
    <x v="35"/>
    <s v="IPHONE"/>
    <x v="1"/>
    <x v="1"/>
    <x v="1"/>
    <s v="IPH-YRL-10"/>
    <x v="0"/>
  </r>
  <r>
    <x v="61"/>
    <n v="-1"/>
    <x v="1"/>
    <x v="1"/>
    <d v="2023-03-13T00:00:00"/>
    <x v="7"/>
    <s v="IPHONE"/>
    <x v="1"/>
    <x v="1"/>
    <x v="0"/>
    <s v="IPH-BIO-04"/>
    <x v="0"/>
  </r>
  <r>
    <x v="61"/>
    <n v="-1"/>
    <x v="1"/>
    <x v="1"/>
    <d v="2023-03-13T00:00:00"/>
    <x v="9"/>
    <s v="MACCHRG"/>
    <x v="3"/>
    <x v="1"/>
    <x v="1"/>
    <s v="MAGT-YRL-04"/>
    <x v="0"/>
  </r>
  <r>
    <x v="61"/>
    <n v="-1"/>
    <x v="1"/>
    <x v="1"/>
    <d v="2023-03-13T00:00:00"/>
    <x v="10"/>
    <s v="MACCHRG"/>
    <x v="3"/>
    <x v="1"/>
    <x v="0"/>
    <s v="MAGT-BIO-02"/>
    <x v="0"/>
  </r>
  <r>
    <x v="61"/>
    <n v="-1"/>
    <x v="1"/>
    <x v="1"/>
    <d v="2023-03-13T00:00:00"/>
    <x v="428"/>
    <s v="MACCHRG"/>
    <x v="3"/>
    <x v="1"/>
    <x v="0"/>
    <s v="MAGT-BIO-06"/>
    <x v="0"/>
  </r>
  <r>
    <x v="61"/>
    <n v="-1"/>
    <x v="1"/>
    <x v="1"/>
    <d v="2023-03-13T00:00:00"/>
    <x v="428"/>
    <s v="MACCHRG"/>
    <x v="3"/>
    <x v="1"/>
    <x v="2"/>
    <s v="MAGT-BIO-06"/>
    <x v="0"/>
  </r>
  <r>
    <x v="61"/>
    <n v="-1"/>
    <x v="1"/>
    <x v="1"/>
    <d v="2023-03-13T00:00:00"/>
    <x v="876"/>
    <s v="MACUSBC"/>
    <x v="4"/>
    <x v="1"/>
    <x v="1"/>
    <s v="USBC-YRL-04"/>
    <x v="0"/>
  </r>
  <r>
    <x v="61"/>
    <n v="-1"/>
    <x v="1"/>
    <x v="1"/>
    <d v="2023-03-13T00:00:00"/>
    <x v="884"/>
    <s v="MACUSBC"/>
    <x v="4"/>
    <x v="1"/>
    <x v="1"/>
    <s v="USBC-YRL-05"/>
    <x v="0"/>
  </r>
  <r>
    <x v="61"/>
    <n v="-1"/>
    <x v="1"/>
    <x v="1"/>
    <d v="2023-03-13T00:00:00"/>
    <x v="886"/>
    <s v="MACUSBC"/>
    <x v="4"/>
    <x v="1"/>
    <x v="1"/>
    <s v="USBC-POW-06"/>
    <x v="0"/>
  </r>
  <r>
    <x v="61"/>
    <n v="-1"/>
    <x v="1"/>
    <x v="1"/>
    <d v="2023-03-13T00:00:00"/>
    <x v="248"/>
    <s v="OMNI"/>
    <x v="5"/>
    <x v="1"/>
    <x v="3"/>
    <s v="OMN-MUS-05"/>
    <x v="0"/>
  </r>
  <r>
    <x v="61"/>
    <n v="-1"/>
    <x v="1"/>
    <x v="1"/>
    <d v="2023-03-13T00:00:00"/>
    <x v="249"/>
    <s v="UHDMI"/>
    <x v="15"/>
    <x v="4"/>
    <x v="1"/>
    <m/>
    <x v="0"/>
  </r>
  <r>
    <x v="61"/>
    <n v="-1"/>
    <x v="1"/>
    <x v="1"/>
    <d v="2023-03-13T00:00:00"/>
    <x v="670"/>
    <s v="WALLADPT"/>
    <x v="6"/>
    <x v="1"/>
    <x v="2"/>
    <s v="ADP-BOE-06"/>
    <x v="0"/>
  </r>
  <r>
    <x v="61"/>
    <n v="-1"/>
    <x v="1"/>
    <x v="1"/>
    <d v="2023-03-13T00:00:00"/>
    <x v="773"/>
    <s v="WALLADPT"/>
    <x v="6"/>
    <x v="1"/>
    <x v="0"/>
    <s v="ADP-BIO-07"/>
    <x v="0"/>
  </r>
  <r>
    <x v="61"/>
    <n v="-1"/>
    <x v="1"/>
    <x v="1"/>
    <d v="2023-03-13T00:00:00"/>
    <x v="745"/>
    <s v="WALLADPT"/>
    <x v="6"/>
    <x v="1"/>
    <x v="1"/>
    <s v="ADP-YRL-01"/>
    <x v="0"/>
  </r>
  <r>
    <x v="61"/>
    <n v="-1"/>
    <x v="1"/>
    <x v="1"/>
    <d v="2023-03-13T00:00:00"/>
    <x v="746"/>
    <s v="WALLADPT"/>
    <x v="6"/>
    <x v="1"/>
    <x v="1"/>
    <m/>
    <x v="0"/>
  </r>
  <r>
    <x v="61"/>
    <n v="-1"/>
    <x v="1"/>
    <x v="1"/>
    <d v="2023-03-13T00:00:00"/>
    <x v="42"/>
    <s v="WALLADPT"/>
    <x v="6"/>
    <x v="1"/>
    <x v="1"/>
    <m/>
    <x v="0"/>
  </r>
  <r>
    <x v="61"/>
    <n v="-1"/>
    <x v="1"/>
    <x v="1"/>
    <d v="2023-03-20T00:00:00"/>
    <x v="1144"/>
    <s v="CBK"/>
    <x v="7"/>
    <x v="2"/>
    <x v="0"/>
    <s v="CBK-BIO-06"/>
    <x v="0"/>
  </r>
  <r>
    <x v="61"/>
    <n v="-1"/>
    <x v="1"/>
    <x v="1"/>
    <d v="2023-03-20T00:00:00"/>
    <x v="581"/>
    <s v="CBK"/>
    <x v="7"/>
    <x v="2"/>
    <x v="0"/>
    <s v="CBK-BIO-09"/>
    <x v="0"/>
  </r>
  <r>
    <x v="61"/>
    <n v="-1"/>
    <x v="1"/>
    <x v="1"/>
    <d v="2023-03-20T00:00:00"/>
    <x v="392"/>
    <s v="CLICC-ML"/>
    <x v="8"/>
    <x v="2"/>
    <x v="1"/>
    <s v="ITS MacBook 136"/>
    <x v="0"/>
  </r>
  <r>
    <x v="61"/>
    <n v="-1"/>
    <x v="1"/>
    <x v="1"/>
    <d v="2023-03-20T00:00:00"/>
    <x v="898"/>
    <s v="FAC"/>
    <x v="9"/>
    <x v="2"/>
    <x v="1"/>
    <s v="ITS iPad 270"/>
    <x v="0"/>
  </r>
  <r>
    <x v="61"/>
    <n v="-1"/>
    <x v="1"/>
    <x v="1"/>
    <d v="2023-03-24T00:00:00"/>
    <x v="522"/>
    <s v="CLICC-MM"/>
    <x v="9"/>
    <x v="2"/>
    <x v="1"/>
    <s v="ITS iPad 63"/>
    <x v="0"/>
  </r>
  <r>
    <x v="61"/>
    <n v="-1"/>
    <x v="1"/>
    <x v="1"/>
    <d v="2023-03-27T00:00:00"/>
    <x v="1145"/>
    <s v="CBK"/>
    <x v="7"/>
    <x v="2"/>
    <x v="0"/>
    <s v="CBK-BIO-04"/>
    <x v="0"/>
  </r>
  <r>
    <x v="61"/>
    <n v="-1"/>
    <x v="1"/>
    <x v="1"/>
    <d v="2023-03-27T00:00:00"/>
    <x v="366"/>
    <s v="HP"/>
    <x v="10"/>
    <x v="2"/>
    <x v="1"/>
    <s v="WL-LTL-02"/>
    <x v="0"/>
  </r>
  <r>
    <x v="61"/>
    <n v="-1"/>
    <x v="10"/>
    <x v="1"/>
    <d v="2023-03-27T00:00:00"/>
    <x v="493"/>
    <s v="HP"/>
    <x v="10"/>
    <x v="2"/>
    <x v="1"/>
    <s v="WL-BIO-07"/>
    <x v="0"/>
  </r>
  <r>
    <x v="61"/>
    <n v="-1"/>
    <x v="3"/>
    <x v="2"/>
    <d v="2023-03-27T00:00:00"/>
    <x v="491"/>
    <s v="HP"/>
    <x v="10"/>
    <x v="2"/>
    <x v="1"/>
    <s v="WL-LAB-01"/>
    <x v="0"/>
  </r>
  <r>
    <x v="61"/>
    <n v="-1"/>
    <x v="4"/>
    <x v="3"/>
    <d v="2023-03-13T00:00:00"/>
    <x v="885"/>
    <s v="MACUSBC"/>
    <x v="4"/>
    <x v="1"/>
    <x v="1"/>
    <s v="USBC-POW-03"/>
    <x v="0"/>
  </r>
  <r>
    <x v="61"/>
    <n v="-1"/>
    <x v="4"/>
    <x v="3"/>
    <d v="2023-03-20T00:00:00"/>
    <x v="659"/>
    <s v="CBK"/>
    <x v="7"/>
    <x v="2"/>
    <x v="1"/>
    <s v="CBK-022"/>
    <x v="0"/>
  </r>
  <r>
    <x v="61"/>
    <n v="-1"/>
    <x v="4"/>
    <x v="3"/>
    <d v="2023-03-20T00:00:00"/>
    <x v="721"/>
    <s v="CBK"/>
    <x v="7"/>
    <x v="2"/>
    <x v="0"/>
    <s v="CBK-BIO-02"/>
    <x v="0"/>
  </r>
  <r>
    <x v="61"/>
    <n v="-1"/>
    <x v="5"/>
    <x v="2"/>
    <d v="2023-03-13T00:00:00"/>
    <x v="1115"/>
    <s v="ANDROID"/>
    <x v="16"/>
    <x v="1"/>
    <x v="4"/>
    <s v="AND-LOC-01"/>
    <x v="0"/>
  </r>
  <r>
    <x v="61"/>
    <n v="-1"/>
    <x v="5"/>
    <x v="2"/>
    <d v="2023-03-13T00:00:00"/>
    <x v="750"/>
    <s v="ANDROID"/>
    <x v="16"/>
    <x v="1"/>
    <x v="4"/>
    <s v="AND-LOC-03"/>
    <x v="0"/>
  </r>
  <r>
    <x v="61"/>
    <n v="-1"/>
    <x v="5"/>
    <x v="2"/>
    <d v="2023-03-13T00:00:00"/>
    <x v="725"/>
    <s v="ANKER"/>
    <x v="19"/>
    <x v="1"/>
    <x v="1"/>
    <m/>
    <x v="0"/>
  </r>
  <r>
    <x v="61"/>
    <n v="-1"/>
    <x v="5"/>
    <x v="2"/>
    <d v="2023-03-13T00:00:00"/>
    <x v="755"/>
    <s v="HDMIC"/>
    <x v="13"/>
    <x v="4"/>
    <x v="1"/>
    <s v="HDMC-YRL-12"/>
    <x v="0"/>
  </r>
  <r>
    <x v="61"/>
    <n v="-1"/>
    <x v="5"/>
    <x v="2"/>
    <d v="2023-03-13T00:00:00"/>
    <x v="993"/>
    <s v="HDST"/>
    <x v="0"/>
    <x v="0"/>
    <x v="1"/>
    <s v="HDS-YRL-03"/>
    <x v="0"/>
  </r>
  <r>
    <x v="61"/>
    <n v="-1"/>
    <x v="5"/>
    <x v="2"/>
    <d v="2023-03-13T00:00:00"/>
    <x v="1024"/>
    <s v="HPUSBC"/>
    <x v="14"/>
    <x v="1"/>
    <x v="2"/>
    <m/>
    <x v="0"/>
  </r>
  <r>
    <x v="61"/>
    <n v="-1"/>
    <x v="5"/>
    <x v="2"/>
    <d v="2023-03-13T00:00:00"/>
    <x v="360"/>
    <s v="HPUSBC"/>
    <x v="14"/>
    <x v="1"/>
    <x v="2"/>
    <m/>
    <x v="0"/>
  </r>
  <r>
    <x v="61"/>
    <n v="-1"/>
    <x v="5"/>
    <x v="2"/>
    <d v="2023-03-13T00:00:00"/>
    <x v="664"/>
    <s v="IPHONE"/>
    <x v="1"/>
    <x v="1"/>
    <x v="2"/>
    <s v="IPH-BOE-02"/>
    <x v="0"/>
  </r>
  <r>
    <x v="61"/>
    <n v="-1"/>
    <x v="5"/>
    <x v="2"/>
    <d v="2023-03-13T00:00:00"/>
    <x v="106"/>
    <s v="IPHONE"/>
    <x v="1"/>
    <x v="1"/>
    <x v="2"/>
    <s v="IPH-BOE-05"/>
    <x v="0"/>
  </r>
  <r>
    <x v="61"/>
    <n v="-1"/>
    <x v="5"/>
    <x v="2"/>
    <d v="2023-03-13T00:00:00"/>
    <x v="700"/>
    <s v="IPHONE"/>
    <x v="1"/>
    <x v="1"/>
    <x v="1"/>
    <s v="IPH-YRL-09"/>
    <x v="0"/>
  </r>
  <r>
    <x v="61"/>
    <n v="-1"/>
    <x v="5"/>
    <x v="2"/>
    <d v="2023-03-13T00:00:00"/>
    <x v="1025"/>
    <s v="IPHONE"/>
    <x v="1"/>
    <x v="1"/>
    <x v="1"/>
    <s v="IPH-YRL-12"/>
    <x v="0"/>
  </r>
  <r>
    <x v="61"/>
    <n v="-1"/>
    <x v="5"/>
    <x v="2"/>
    <d v="2023-03-13T00:00:00"/>
    <x v="442"/>
    <s v="IPHONE"/>
    <x v="1"/>
    <x v="1"/>
    <x v="1"/>
    <s v="IPH-YRL-13"/>
    <x v="0"/>
  </r>
  <r>
    <x v="61"/>
    <n v="-1"/>
    <x v="5"/>
    <x v="2"/>
    <d v="2023-03-13T00:00:00"/>
    <x v="953"/>
    <s v="IPHONE"/>
    <x v="1"/>
    <x v="1"/>
    <x v="4"/>
    <s v="IPH-LOC-05"/>
    <x v="0"/>
  </r>
  <r>
    <x v="61"/>
    <n v="-1"/>
    <x v="5"/>
    <x v="2"/>
    <d v="2023-03-13T00:00:00"/>
    <x v="36"/>
    <s v="IPHONE"/>
    <x v="1"/>
    <x v="1"/>
    <x v="1"/>
    <s v="IPH-POW-04"/>
    <x v="0"/>
  </r>
  <r>
    <x v="61"/>
    <n v="-1"/>
    <x v="5"/>
    <x v="2"/>
    <d v="2023-03-13T00:00:00"/>
    <x v="239"/>
    <s v="IPHONE"/>
    <x v="1"/>
    <x v="1"/>
    <x v="1"/>
    <s v="IPH-POW-08"/>
    <x v="0"/>
  </r>
  <r>
    <x v="61"/>
    <n v="-1"/>
    <x v="5"/>
    <x v="2"/>
    <d v="2023-03-13T00:00:00"/>
    <x v="6"/>
    <s v="IPHONE"/>
    <x v="1"/>
    <x v="1"/>
    <x v="1"/>
    <s v="IPH-POW-10"/>
    <x v="0"/>
  </r>
  <r>
    <x v="61"/>
    <n v="-1"/>
    <x v="5"/>
    <x v="2"/>
    <d v="2023-03-13T00:00:00"/>
    <x v="108"/>
    <s v="IPHONE"/>
    <x v="1"/>
    <x v="1"/>
    <x v="0"/>
    <s v="IPH-BIO-02"/>
    <x v="0"/>
  </r>
  <r>
    <x v="61"/>
    <n v="-1"/>
    <x v="5"/>
    <x v="2"/>
    <d v="2023-03-13T00:00:00"/>
    <x v="134"/>
    <s v="IPHONE"/>
    <x v="1"/>
    <x v="1"/>
    <x v="1"/>
    <m/>
    <x v="0"/>
  </r>
  <r>
    <x v="61"/>
    <n v="-1"/>
    <x v="5"/>
    <x v="2"/>
    <d v="2023-03-13T00:00:00"/>
    <x v="37"/>
    <s v="IPHONE"/>
    <x v="1"/>
    <x v="1"/>
    <x v="1"/>
    <m/>
    <x v="0"/>
  </r>
  <r>
    <x v="61"/>
    <n v="-1"/>
    <x v="5"/>
    <x v="2"/>
    <d v="2023-03-13T00:00:00"/>
    <x v="1128"/>
    <s v="MACCHRG"/>
    <x v="3"/>
    <x v="1"/>
    <x v="2"/>
    <s v="MAGT-BOE-04"/>
    <x v="0"/>
  </r>
  <r>
    <x v="61"/>
    <n v="-1"/>
    <x v="5"/>
    <x v="2"/>
    <d v="2023-03-13T00:00:00"/>
    <x v="9"/>
    <s v="MACCHRG"/>
    <x v="3"/>
    <x v="1"/>
    <x v="1"/>
    <s v="MAGT-YRL-04"/>
    <x v="0"/>
  </r>
  <r>
    <x v="61"/>
    <n v="-1"/>
    <x v="5"/>
    <x v="2"/>
    <d v="2023-03-13T00:00:00"/>
    <x v="610"/>
    <s v="MACCHRG"/>
    <x v="3"/>
    <x v="1"/>
    <x v="1"/>
    <s v="MAGT-POW-01"/>
    <x v="0"/>
  </r>
  <r>
    <x v="61"/>
    <n v="-1"/>
    <x v="5"/>
    <x v="2"/>
    <d v="2023-03-13T00:00:00"/>
    <x v="135"/>
    <s v="MACCHRG"/>
    <x v="3"/>
    <x v="1"/>
    <x v="1"/>
    <s v="MAGT-POW-12"/>
    <x v="0"/>
  </r>
  <r>
    <x v="61"/>
    <n v="-1"/>
    <x v="5"/>
    <x v="2"/>
    <d v="2023-03-13T00:00:00"/>
    <x v="921"/>
    <s v="MACUSBC"/>
    <x v="4"/>
    <x v="1"/>
    <x v="1"/>
    <s v="USBC-YRL-02"/>
    <x v="0"/>
  </r>
  <r>
    <x v="61"/>
    <n v="-1"/>
    <x v="5"/>
    <x v="2"/>
    <d v="2023-03-13T00:00:00"/>
    <x v="876"/>
    <s v="MACUSBC"/>
    <x v="4"/>
    <x v="1"/>
    <x v="1"/>
    <s v="USBC-YRL-04"/>
    <x v="0"/>
  </r>
  <r>
    <x v="61"/>
    <n v="-1"/>
    <x v="5"/>
    <x v="2"/>
    <d v="2023-03-13T00:00:00"/>
    <x v="884"/>
    <s v="MACUSBC"/>
    <x v="4"/>
    <x v="1"/>
    <x v="1"/>
    <s v="USBC-YRL-05"/>
    <x v="0"/>
  </r>
  <r>
    <x v="61"/>
    <n v="-1"/>
    <x v="5"/>
    <x v="2"/>
    <d v="2023-03-13T00:00:00"/>
    <x v="1131"/>
    <s v="MACUSBC"/>
    <x v="4"/>
    <x v="1"/>
    <x v="4"/>
    <s v="USBC-LOC-05"/>
    <x v="0"/>
  </r>
  <r>
    <x v="61"/>
    <n v="-1"/>
    <x v="5"/>
    <x v="2"/>
    <d v="2023-03-13T00:00:00"/>
    <x v="919"/>
    <s v="MACUSBC"/>
    <x v="4"/>
    <x v="1"/>
    <x v="1"/>
    <s v="USBC-POW-02"/>
    <x v="0"/>
  </r>
  <r>
    <x v="61"/>
    <n v="-1"/>
    <x v="5"/>
    <x v="2"/>
    <d v="2023-03-13T00:00:00"/>
    <x v="887"/>
    <s v="MACUSBC"/>
    <x v="4"/>
    <x v="1"/>
    <x v="1"/>
    <s v="USBC-POW-07"/>
    <x v="0"/>
  </r>
  <r>
    <x v="61"/>
    <n v="-1"/>
    <x v="5"/>
    <x v="2"/>
    <d v="2023-03-13T00:00:00"/>
    <x v="906"/>
    <s v="MACUSBC"/>
    <x v="4"/>
    <x v="1"/>
    <x v="1"/>
    <s v="USBC-POW-08"/>
    <x v="0"/>
  </r>
  <r>
    <x v="61"/>
    <n v="-1"/>
    <x v="5"/>
    <x v="2"/>
    <d v="2023-03-13T00:00:00"/>
    <x v="1012"/>
    <s v="MACUSBC"/>
    <x v="4"/>
    <x v="1"/>
    <x v="1"/>
    <m/>
    <x v="0"/>
  </r>
  <r>
    <x v="61"/>
    <n v="-1"/>
    <x v="5"/>
    <x v="2"/>
    <d v="2023-03-13T00:00:00"/>
    <x v="445"/>
    <s v="OMNI"/>
    <x v="5"/>
    <x v="1"/>
    <x v="2"/>
    <s v="OMN-BOE-01"/>
    <x v="0"/>
  </r>
  <r>
    <x v="61"/>
    <n v="-1"/>
    <x v="5"/>
    <x v="2"/>
    <d v="2023-03-13T00:00:00"/>
    <x v="639"/>
    <s v="OMNI"/>
    <x v="5"/>
    <x v="1"/>
    <x v="2"/>
    <s v="OMN-BOE-07"/>
    <x v="0"/>
  </r>
  <r>
    <x v="61"/>
    <n v="-1"/>
    <x v="5"/>
    <x v="2"/>
    <d v="2023-03-13T00:00:00"/>
    <x v="667"/>
    <s v="OMNI"/>
    <x v="5"/>
    <x v="1"/>
    <x v="2"/>
    <s v="OMN-BOE-08"/>
    <x v="0"/>
  </r>
  <r>
    <x v="61"/>
    <n v="-1"/>
    <x v="5"/>
    <x v="2"/>
    <d v="2023-03-13T00:00:00"/>
    <x v="641"/>
    <s v="UVGA"/>
    <x v="18"/>
    <x v="4"/>
    <x v="1"/>
    <m/>
    <x v="0"/>
  </r>
  <r>
    <x v="61"/>
    <n v="-1"/>
    <x v="5"/>
    <x v="2"/>
    <d v="2023-03-13T00:00:00"/>
    <x v="486"/>
    <s v="UVGA"/>
    <x v="18"/>
    <x v="4"/>
    <x v="1"/>
    <m/>
    <x v="0"/>
  </r>
  <r>
    <x v="61"/>
    <n v="-1"/>
    <x v="5"/>
    <x v="2"/>
    <d v="2023-03-13T00:00:00"/>
    <x v="138"/>
    <s v="WALLADPT"/>
    <x v="6"/>
    <x v="1"/>
    <x v="2"/>
    <s v="ADP-BOE-03"/>
    <x v="0"/>
  </r>
  <r>
    <x v="61"/>
    <n v="-1"/>
    <x v="5"/>
    <x v="2"/>
    <d v="2023-03-13T00:00:00"/>
    <x v="626"/>
    <s v="WALLADPT"/>
    <x v="6"/>
    <x v="1"/>
    <x v="2"/>
    <s v="ADP-BOE-05"/>
    <x v="0"/>
  </r>
  <r>
    <x v="61"/>
    <n v="-1"/>
    <x v="5"/>
    <x v="2"/>
    <d v="2023-03-13T00:00:00"/>
    <x v="773"/>
    <s v="WALLADPT"/>
    <x v="6"/>
    <x v="1"/>
    <x v="0"/>
    <s v="ADP-BIO-07"/>
    <x v="0"/>
  </r>
  <r>
    <x v="61"/>
    <n v="-1"/>
    <x v="5"/>
    <x v="2"/>
    <d v="2023-03-13T00:00:00"/>
    <x v="745"/>
    <s v="WALLADPT"/>
    <x v="6"/>
    <x v="1"/>
    <x v="1"/>
    <s v="ADP-YRL-01"/>
    <x v="0"/>
  </r>
  <r>
    <x v="61"/>
    <n v="-1"/>
    <x v="5"/>
    <x v="2"/>
    <d v="2023-03-13T00:00:00"/>
    <x v="706"/>
    <s v="WALLADPT"/>
    <x v="6"/>
    <x v="1"/>
    <x v="1"/>
    <s v="ADP-YRL-02"/>
    <x v="0"/>
  </r>
  <r>
    <x v="61"/>
    <n v="-1"/>
    <x v="5"/>
    <x v="2"/>
    <d v="2023-03-13T00:00:00"/>
    <x v="451"/>
    <s v="WALLADPT"/>
    <x v="6"/>
    <x v="1"/>
    <x v="1"/>
    <m/>
    <x v="0"/>
  </r>
  <r>
    <x v="61"/>
    <n v="-1"/>
    <x v="5"/>
    <x v="2"/>
    <d v="2023-03-13T00:00:00"/>
    <x v="672"/>
    <s v="WALLADPT"/>
    <x v="6"/>
    <x v="1"/>
    <x v="1"/>
    <m/>
    <x v="0"/>
  </r>
  <r>
    <x v="61"/>
    <n v="-1"/>
    <x v="5"/>
    <x v="2"/>
    <d v="2023-03-13T00:00:00"/>
    <x v="251"/>
    <s v="WALLADPT"/>
    <x v="6"/>
    <x v="1"/>
    <x v="1"/>
    <m/>
    <x v="0"/>
  </r>
  <r>
    <x v="61"/>
    <n v="-1"/>
    <x v="5"/>
    <x v="2"/>
    <d v="2023-03-13T00:00:00"/>
    <x v="252"/>
    <s v="WALLADPT"/>
    <x v="6"/>
    <x v="1"/>
    <x v="1"/>
    <m/>
    <x v="0"/>
  </r>
  <r>
    <x v="61"/>
    <n v="-1"/>
    <x v="5"/>
    <x v="2"/>
    <d v="2023-03-13T00:00:00"/>
    <x v="16"/>
    <s v="WALLADPT"/>
    <x v="6"/>
    <x v="1"/>
    <x v="1"/>
    <m/>
    <x v="0"/>
  </r>
  <r>
    <x v="61"/>
    <n v="-1"/>
    <x v="5"/>
    <x v="2"/>
    <d v="2023-03-13T00:00:00"/>
    <x v="889"/>
    <s v="WALLADPT"/>
    <x v="6"/>
    <x v="1"/>
    <x v="1"/>
    <m/>
    <x v="0"/>
  </r>
  <r>
    <x v="61"/>
    <n v="-1"/>
    <x v="5"/>
    <x v="2"/>
    <d v="2023-03-14T00:00:00"/>
    <x v="974"/>
    <s v="MACUSBC"/>
    <x v="4"/>
    <x v="1"/>
    <x v="4"/>
    <s v="USBC-LOC-02"/>
    <x v="0"/>
  </r>
  <r>
    <x v="61"/>
    <n v="-1"/>
    <x v="5"/>
    <x v="2"/>
    <d v="2023-03-16T00:00:00"/>
    <x v="32"/>
    <s v="CALC"/>
    <x v="11"/>
    <x v="0"/>
    <x v="1"/>
    <s v="CAL-POW-06"/>
    <x v="0"/>
  </r>
  <r>
    <x v="61"/>
    <n v="-1"/>
    <x v="5"/>
    <x v="2"/>
    <d v="2023-03-20T00:00:00"/>
    <x v="1146"/>
    <s v="CBK"/>
    <x v="7"/>
    <x v="2"/>
    <x v="0"/>
    <s v="CBK-BIO-11"/>
    <x v="0"/>
  </r>
  <r>
    <x v="61"/>
    <n v="-1"/>
    <x v="5"/>
    <x v="2"/>
    <d v="2023-03-20T00:00:00"/>
    <x v="747"/>
    <s v="CBK"/>
    <x v="7"/>
    <x v="2"/>
    <x v="0"/>
    <s v="CBK-BIO-13"/>
    <x v="0"/>
  </r>
  <r>
    <x v="61"/>
    <n v="-1"/>
    <x v="5"/>
    <x v="2"/>
    <d v="2023-03-20T00:00:00"/>
    <x v="694"/>
    <s v="CBK"/>
    <x v="7"/>
    <x v="2"/>
    <x v="0"/>
    <s v="CBK-BIO-17"/>
    <x v="0"/>
  </r>
  <r>
    <x v="61"/>
    <n v="-1"/>
    <x v="5"/>
    <x v="2"/>
    <d v="2023-03-20T00:00:00"/>
    <x v="146"/>
    <s v="CBK"/>
    <x v="7"/>
    <x v="2"/>
    <x v="4"/>
    <s v="CBK-CLICC-121"/>
    <x v="0"/>
  </r>
  <r>
    <x v="61"/>
    <n v="-1"/>
    <x v="5"/>
    <x v="2"/>
    <d v="2023-03-20T00:00:00"/>
    <x v="254"/>
    <s v="CBK"/>
    <x v="7"/>
    <x v="2"/>
    <x v="4"/>
    <s v="CBK-CLICC-124"/>
    <x v="0"/>
  </r>
  <r>
    <x v="61"/>
    <n v="-1"/>
    <x v="5"/>
    <x v="2"/>
    <d v="2023-03-20T00:00:00"/>
    <x v="258"/>
    <s v="CBK"/>
    <x v="7"/>
    <x v="2"/>
    <x v="1"/>
    <s v="CBK-CLICC-163"/>
    <x v="0"/>
  </r>
  <r>
    <x v="61"/>
    <n v="-1"/>
    <x v="5"/>
    <x v="2"/>
    <d v="2023-03-20T00:00:00"/>
    <x v="122"/>
    <s v="CLICC-ML"/>
    <x v="8"/>
    <x v="2"/>
    <x v="1"/>
    <s v="ITS MacBook 78"/>
    <x v="0"/>
  </r>
  <r>
    <x v="61"/>
    <n v="-1"/>
    <x v="5"/>
    <x v="2"/>
    <d v="2023-03-20T00:00:00"/>
    <x v="869"/>
    <s v="CLICC-ML"/>
    <x v="8"/>
    <x v="2"/>
    <x v="1"/>
    <s v="CLICC-ML-2024"/>
    <x v="0"/>
  </r>
  <r>
    <x v="61"/>
    <n v="-1"/>
    <x v="5"/>
    <x v="2"/>
    <d v="2023-03-20T00:00:00"/>
    <x v="1147"/>
    <s v="CLICC-MM"/>
    <x v="9"/>
    <x v="2"/>
    <x v="1"/>
    <s v="ITS iPad 40"/>
    <x v="0"/>
  </r>
  <r>
    <x v="61"/>
    <n v="-1"/>
    <x v="5"/>
    <x v="2"/>
    <d v="2023-03-20T00:00:00"/>
    <x v="261"/>
    <s v="CLICC-MM"/>
    <x v="9"/>
    <x v="2"/>
    <x v="1"/>
    <s v="ITS iPad 184"/>
    <x v="0"/>
  </r>
  <r>
    <x v="61"/>
    <n v="-1"/>
    <x v="5"/>
    <x v="2"/>
    <d v="2023-03-20T00:00:00"/>
    <x v="1148"/>
    <s v="CLICC-MM"/>
    <x v="9"/>
    <x v="2"/>
    <x v="1"/>
    <s v="ITS iPad 278"/>
    <x v="0"/>
  </r>
  <r>
    <x v="61"/>
    <n v="-1"/>
    <x v="5"/>
    <x v="2"/>
    <d v="2023-03-20T00:00:00"/>
    <x v="396"/>
    <s v="HP"/>
    <x v="10"/>
    <x v="2"/>
    <x v="1"/>
    <s v="WL-BCR-09"/>
    <x v="0"/>
  </r>
  <r>
    <x v="61"/>
    <n v="-1"/>
    <x v="5"/>
    <x v="2"/>
    <d v="2023-03-20T00:00:00"/>
    <x v="393"/>
    <s v="HP"/>
    <x v="10"/>
    <x v="2"/>
    <x v="1"/>
    <s v="WL-RC2-18"/>
    <x v="0"/>
  </r>
  <r>
    <x v="61"/>
    <n v="-1"/>
    <x v="5"/>
    <x v="2"/>
    <d v="2023-03-20T00:00:00"/>
    <x v="472"/>
    <s v="HP"/>
    <x v="10"/>
    <x v="2"/>
    <x v="1"/>
    <s v="WL-LTL-05"/>
    <x v="0"/>
  </r>
  <r>
    <x v="61"/>
    <n v="-1"/>
    <x v="5"/>
    <x v="2"/>
    <d v="2023-03-23T00:00:00"/>
    <x v="1149"/>
    <s v="CLICC-MM"/>
    <x v="9"/>
    <x v="2"/>
    <x v="1"/>
    <s v="ITS iPad 240"/>
    <x v="0"/>
  </r>
  <r>
    <x v="61"/>
    <n v="-1"/>
    <x v="5"/>
    <x v="2"/>
    <d v="2023-03-24T00:00:00"/>
    <x v="315"/>
    <s v="CLICC-ML"/>
    <x v="8"/>
    <x v="2"/>
    <x v="1"/>
    <s v="ITS MacBook 103"/>
    <x v="0"/>
  </r>
  <r>
    <x v="61"/>
    <n v="-1"/>
    <x v="5"/>
    <x v="2"/>
    <d v="2023-03-24T00:00:00"/>
    <x v="779"/>
    <s v="CLICC-ML"/>
    <x v="8"/>
    <x v="2"/>
    <x v="1"/>
    <s v="CLICC-ML-2065"/>
    <x v="0"/>
  </r>
  <r>
    <x v="61"/>
    <n v="-1"/>
    <x v="5"/>
    <x v="2"/>
    <d v="2023-03-27T00:00:00"/>
    <x v="980"/>
    <s v="CLICC-ML"/>
    <x v="8"/>
    <x v="2"/>
    <x v="1"/>
    <s v="ITS MacBook 145"/>
    <x v="0"/>
  </r>
  <r>
    <x v="61"/>
    <n v="-1"/>
    <x v="5"/>
    <x v="2"/>
    <d v="2023-03-27T00:00:00"/>
    <x v="538"/>
    <s v="CLICC-ML"/>
    <x v="8"/>
    <x v="2"/>
    <x v="1"/>
    <s v="ITS MacBook 31"/>
    <x v="0"/>
  </r>
  <r>
    <x v="61"/>
    <n v="-1"/>
    <x v="5"/>
    <x v="2"/>
    <d v="2023-03-27T00:00:00"/>
    <x v="998"/>
    <s v="CLICC-ML"/>
    <x v="8"/>
    <x v="2"/>
    <x v="1"/>
    <s v="CLICC-ML-2010"/>
    <x v="0"/>
  </r>
  <r>
    <x v="61"/>
    <n v="-1"/>
    <x v="5"/>
    <x v="2"/>
    <d v="2023-03-27T00:00:00"/>
    <x v="1150"/>
    <s v="CLICC-MM"/>
    <x v="9"/>
    <x v="2"/>
    <x v="1"/>
    <s v="ITS iPad 177"/>
    <x v="0"/>
  </r>
  <r>
    <x v="61"/>
    <n v="-1"/>
    <x v="5"/>
    <x v="2"/>
    <d v="2023-03-27T00:00:00"/>
    <x v="1029"/>
    <s v="HP"/>
    <x v="10"/>
    <x v="2"/>
    <x v="1"/>
    <s v="WL-SEL-15"/>
    <x v="0"/>
  </r>
  <r>
    <x v="61"/>
    <n v="-1"/>
    <x v="5"/>
    <x v="2"/>
    <d v="2023-03-27T00:00:00"/>
    <x v="567"/>
    <s v="HP"/>
    <x v="10"/>
    <x v="2"/>
    <x v="1"/>
    <s v="W-POW-13"/>
    <x v="0"/>
  </r>
  <r>
    <x v="61"/>
    <n v="5557586250006530"/>
    <x v="5"/>
    <x v="2"/>
    <d v="2023-03-27T00:00:00"/>
    <x v="1151"/>
    <s v="CLICC-MM"/>
    <x v="9"/>
    <x v="2"/>
    <x v="1"/>
    <s v="ITS iPad 241"/>
    <x v="0"/>
  </r>
  <r>
    <x v="61"/>
    <n v="5560790240006530"/>
    <x v="5"/>
    <x v="2"/>
    <d v="2023-03-27T00:00:00"/>
    <x v="1152"/>
    <s v="CBK"/>
    <x v="7"/>
    <x v="2"/>
    <x v="4"/>
    <s v="CBK-CLICC-174"/>
    <x v="0"/>
  </r>
  <r>
    <x v="61"/>
    <n v="5565270670006530"/>
    <x v="5"/>
    <x v="2"/>
    <d v="2023-03-27T00:00:00"/>
    <x v="1153"/>
    <s v="HP"/>
    <x v="10"/>
    <x v="2"/>
    <x v="1"/>
    <s v="WL-BCR-14"/>
    <x v="0"/>
  </r>
  <r>
    <x v="61"/>
    <n v="5565992060006530"/>
    <x v="1"/>
    <x v="1"/>
    <d v="2023-03-27T00:00:00"/>
    <x v="1054"/>
    <s v="HP"/>
    <x v="10"/>
    <x v="2"/>
    <x v="1"/>
    <s v="WL-PC2-25"/>
    <x v="0"/>
  </r>
  <r>
    <x v="61"/>
    <n v="5567137810006530"/>
    <x v="5"/>
    <x v="2"/>
    <d v="2023-03-13T00:00:00"/>
    <x v="988"/>
    <s v="HDST"/>
    <x v="0"/>
    <x v="0"/>
    <x v="1"/>
    <s v="HDS-POW-01"/>
    <x v="0"/>
  </r>
  <r>
    <x v="61"/>
    <n v="5567648660006530"/>
    <x v="5"/>
    <x v="2"/>
    <d v="2023-03-27T00:00:00"/>
    <x v="909"/>
    <s v="CLICC-ML"/>
    <x v="8"/>
    <x v="2"/>
    <x v="1"/>
    <s v="CLICC-ML-2059"/>
    <x v="0"/>
  </r>
  <r>
    <x v="61"/>
    <n v="6201861140006530"/>
    <x v="5"/>
    <x v="2"/>
    <d v="2023-03-27T00:00:00"/>
    <x v="1154"/>
    <s v="CLICC-MM"/>
    <x v="9"/>
    <x v="2"/>
    <x v="1"/>
    <s v="ITS iPad 117"/>
    <x v="0"/>
  </r>
  <r>
    <x v="61"/>
    <n v="9278901280006530"/>
    <x v="5"/>
    <x v="2"/>
    <d v="2023-03-27T00:00:00"/>
    <x v="1155"/>
    <s v="CLICC-MM"/>
    <x v="9"/>
    <x v="2"/>
    <x v="1"/>
    <s v="ITS iPad 8"/>
    <x v="0"/>
  </r>
  <r>
    <x v="61"/>
    <n v="9406660720006530"/>
    <x v="5"/>
    <x v="2"/>
    <d v="2023-03-27T00:00:00"/>
    <x v="1156"/>
    <s v="CLICC-MM"/>
    <x v="9"/>
    <x v="2"/>
    <x v="1"/>
    <s v="ITS iPad 236"/>
    <x v="0"/>
  </r>
  <r>
    <x v="61"/>
    <n v="9408545910006530"/>
    <x v="1"/>
    <x v="1"/>
    <d v="2023-03-27T00:00:00"/>
    <x v="782"/>
    <s v="CLICC-MM"/>
    <x v="9"/>
    <x v="2"/>
    <x v="1"/>
    <s v="ITS iPad 84"/>
    <x v="0"/>
  </r>
  <r>
    <x v="62"/>
    <n v="-1"/>
    <x v="1"/>
    <x v="1"/>
    <d v="2023-03-14T00:00:00"/>
    <x v="620"/>
    <s v="HDMIC"/>
    <x v="13"/>
    <x v="4"/>
    <x v="1"/>
    <s v="HDMC-YRL-01"/>
    <x v="0"/>
  </r>
  <r>
    <x v="62"/>
    <n v="-1"/>
    <x v="1"/>
    <x v="1"/>
    <d v="2023-03-14T00:00:00"/>
    <x v="875"/>
    <s v="HDMIC"/>
    <x v="13"/>
    <x v="4"/>
    <x v="1"/>
    <s v="HDMC-YRL-07"/>
    <x v="0"/>
  </r>
  <r>
    <x v="62"/>
    <n v="-1"/>
    <x v="1"/>
    <x v="1"/>
    <d v="2023-03-14T00:00:00"/>
    <x v="755"/>
    <s v="HDMIC"/>
    <x v="13"/>
    <x v="4"/>
    <x v="1"/>
    <s v="HDMC-YRL-12"/>
    <x v="0"/>
  </r>
  <r>
    <x v="62"/>
    <n v="-1"/>
    <x v="1"/>
    <x v="1"/>
    <d v="2023-03-14T00:00:00"/>
    <x v="1024"/>
    <s v="HPUSBC"/>
    <x v="14"/>
    <x v="1"/>
    <x v="2"/>
    <m/>
    <x v="0"/>
  </r>
  <r>
    <x v="62"/>
    <n v="-1"/>
    <x v="1"/>
    <x v="1"/>
    <d v="2023-03-14T00:00:00"/>
    <x v="440"/>
    <s v="IPHONE"/>
    <x v="1"/>
    <x v="1"/>
    <x v="3"/>
    <s v="IPH-MUS-04"/>
    <x v="0"/>
  </r>
  <r>
    <x v="62"/>
    <n v="-1"/>
    <x v="1"/>
    <x v="1"/>
    <d v="2023-03-14T00:00:00"/>
    <x v="6"/>
    <s v="IPHONE"/>
    <x v="1"/>
    <x v="1"/>
    <x v="1"/>
    <s v="IPH-POW-10"/>
    <x v="0"/>
  </r>
  <r>
    <x v="62"/>
    <n v="-1"/>
    <x v="1"/>
    <x v="1"/>
    <d v="2023-03-14T00:00:00"/>
    <x v="7"/>
    <s v="IPHONE"/>
    <x v="1"/>
    <x v="1"/>
    <x v="0"/>
    <s v="IPH-BIO-04"/>
    <x v="0"/>
  </r>
  <r>
    <x v="62"/>
    <n v="-1"/>
    <x v="1"/>
    <x v="1"/>
    <d v="2023-03-14T00:00:00"/>
    <x v="610"/>
    <s v="MACCHRG"/>
    <x v="3"/>
    <x v="1"/>
    <x v="1"/>
    <s v="MAGT-POW-01"/>
    <x v="0"/>
  </r>
  <r>
    <x v="62"/>
    <n v="-1"/>
    <x v="1"/>
    <x v="1"/>
    <d v="2023-03-14T00:00:00"/>
    <x v="428"/>
    <s v="MACCHRG"/>
    <x v="3"/>
    <x v="1"/>
    <x v="0"/>
    <s v="MAGT-BIO-06"/>
    <x v="0"/>
  </r>
  <r>
    <x v="62"/>
    <n v="-1"/>
    <x v="1"/>
    <x v="1"/>
    <d v="2023-03-14T00:00:00"/>
    <x v="919"/>
    <s v="MACUSBC"/>
    <x v="4"/>
    <x v="1"/>
    <x v="1"/>
    <s v="USBC-POW-02"/>
    <x v="0"/>
  </r>
  <r>
    <x v="62"/>
    <n v="-1"/>
    <x v="1"/>
    <x v="1"/>
    <d v="2023-03-14T00:00:00"/>
    <x v="886"/>
    <s v="MACUSBC"/>
    <x v="4"/>
    <x v="1"/>
    <x v="1"/>
    <s v="USBC-POW-06"/>
    <x v="0"/>
  </r>
  <r>
    <x v="62"/>
    <n v="-1"/>
    <x v="1"/>
    <x v="1"/>
    <d v="2023-03-14T00:00:00"/>
    <x v="887"/>
    <s v="MACUSBC"/>
    <x v="4"/>
    <x v="1"/>
    <x v="1"/>
    <s v="USBC-POW-07"/>
    <x v="0"/>
  </r>
  <r>
    <x v="62"/>
    <n v="-1"/>
    <x v="1"/>
    <x v="1"/>
    <d v="2023-03-14T00:00:00"/>
    <x v="446"/>
    <s v="OMNI"/>
    <x v="5"/>
    <x v="1"/>
    <x v="3"/>
    <s v="OMN-MUS-08"/>
    <x v="0"/>
  </r>
  <r>
    <x v="62"/>
    <n v="-1"/>
    <x v="1"/>
    <x v="1"/>
    <d v="2023-03-14T00:00:00"/>
    <x v="1016"/>
    <s v="UHDMI"/>
    <x v="15"/>
    <x v="4"/>
    <x v="1"/>
    <m/>
    <x v="0"/>
  </r>
  <r>
    <x v="62"/>
    <n v="-1"/>
    <x v="1"/>
    <x v="1"/>
    <d v="2023-03-14T00:00:00"/>
    <x v="361"/>
    <s v="UHDMI"/>
    <x v="15"/>
    <x v="4"/>
    <x v="1"/>
    <m/>
    <x v="0"/>
  </r>
  <r>
    <x v="62"/>
    <n v="-1"/>
    <x v="1"/>
    <x v="1"/>
    <d v="2023-03-14T00:00:00"/>
    <x v="704"/>
    <s v="UVGA"/>
    <x v="18"/>
    <x v="4"/>
    <x v="1"/>
    <s v="UVGA-YRL-01"/>
    <x v="0"/>
  </r>
  <r>
    <x v="62"/>
    <n v="-1"/>
    <x v="1"/>
    <x v="1"/>
    <d v="2023-03-14T00:00:00"/>
    <x v="1157"/>
    <s v="WALLADPT"/>
    <x v="6"/>
    <x v="1"/>
    <x v="1"/>
    <m/>
    <x v="0"/>
  </r>
  <r>
    <x v="62"/>
    <n v="-1"/>
    <x v="1"/>
    <x v="1"/>
    <d v="2023-03-14T00:00:00"/>
    <x v="41"/>
    <s v="WALLADPT"/>
    <x v="6"/>
    <x v="1"/>
    <x v="1"/>
    <m/>
    <x v="0"/>
  </r>
  <r>
    <x v="62"/>
    <n v="-1"/>
    <x v="1"/>
    <x v="1"/>
    <d v="2023-03-21T00:00:00"/>
    <x v="1158"/>
    <s v="CLICC-MM"/>
    <x v="9"/>
    <x v="2"/>
    <x v="1"/>
    <s v="ITS iPad 2"/>
    <x v="0"/>
  </r>
  <r>
    <x v="62"/>
    <n v="-1"/>
    <x v="3"/>
    <x v="2"/>
    <d v="2023-03-14T00:00:00"/>
    <x v="960"/>
    <s v="MACUSBC"/>
    <x v="4"/>
    <x v="1"/>
    <x v="4"/>
    <s v="USBC-LOC-01"/>
    <x v="0"/>
  </r>
  <r>
    <x v="62"/>
    <n v="-1"/>
    <x v="3"/>
    <x v="2"/>
    <d v="2023-03-14T00:00:00"/>
    <x v="1131"/>
    <s v="MACUSBC"/>
    <x v="4"/>
    <x v="1"/>
    <x v="4"/>
    <s v="USBC-LOC-05"/>
    <x v="0"/>
  </r>
  <r>
    <x v="62"/>
    <n v="-1"/>
    <x v="3"/>
    <x v="2"/>
    <d v="2023-03-14T00:00:00"/>
    <x v="1032"/>
    <s v="MACUSBC"/>
    <x v="4"/>
    <x v="1"/>
    <x v="4"/>
    <s v="USBC-LOC-06"/>
    <x v="0"/>
  </r>
  <r>
    <x v="62"/>
    <n v="-1"/>
    <x v="4"/>
    <x v="3"/>
    <d v="2023-03-14T00:00:00"/>
    <x v="906"/>
    <s v="MACUSBC"/>
    <x v="4"/>
    <x v="1"/>
    <x v="1"/>
    <s v="USBC-POW-08"/>
    <x v="0"/>
  </r>
  <r>
    <x v="62"/>
    <n v="-1"/>
    <x v="4"/>
    <x v="3"/>
    <d v="2023-03-21T00:00:00"/>
    <x v="659"/>
    <s v="CBK"/>
    <x v="7"/>
    <x v="2"/>
    <x v="1"/>
    <s v="CBK-022"/>
    <x v="0"/>
  </r>
  <r>
    <x v="62"/>
    <n v="-1"/>
    <x v="4"/>
    <x v="3"/>
    <d v="2023-03-21T00:00:00"/>
    <x v="362"/>
    <s v="CBK"/>
    <x v="7"/>
    <x v="2"/>
    <x v="0"/>
    <s v="CBK-BIO-03"/>
    <x v="0"/>
  </r>
  <r>
    <x v="62"/>
    <n v="-1"/>
    <x v="5"/>
    <x v="2"/>
    <d v="2023-03-14T00:00:00"/>
    <x v="494"/>
    <s v="BOEIPHONE"/>
    <x v="1"/>
    <x v="1"/>
    <x v="2"/>
    <s v="BOE-IPHONE-04"/>
    <x v="0"/>
  </r>
  <r>
    <x v="62"/>
    <n v="-1"/>
    <x v="5"/>
    <x v="2"/>
    <d v="2023-03-14T00:00:00"/>
    <x v="620"/>
    <s v="HDMIC"/>
    <x v="13"/>
    <x v="4"/>
    <x v="1"/>
    <s v="HDMC-YRL-01"/>
    <x v="0"/>
  </r>
  <r>
    <x v="62"/>
    <n v="-1"/>
    <x v="5"/>
    <x v="2"/>
    <d v="2023-03-14T00:00:00"/>
    <x v="754"/>
    <s v="HDMIC"/>
    <x v="13"/>
    <x v="4"/>
    <x v="1"/>
    <s v="HDMC-YRL-05"/>
    <x v="0"/>
  </r>
  <r>
    <x v="62"/>
    <n v="-1"/>
    <x v="5"/>
    <x v="2"/>
    <d v="2023-03-14T00:00:00"/>
    <x v="875"/>
    <s v="HDMIC"/>
    <x v="13"/>
    <x v="4"/>
    <x v="1"/>
    <s v="HDMC-YRL-07"/>
    <x v="0"/>
  </r>
  <r>
    <x v="62"/>
    <n v="-1"/>
    <x v="5"/>
    <x v="2"/>
    <d v="2023-03-14T00:00:00"/>
    <x v="2"/>
    <s v="HDST"/>
    <x v="0"/>
    <x v="0"/>
    <x v="1"/>
    <s v="HDS-POW-04"/>
    <x v="0"/>
  </r>
  <r>
    <x v="62"/>
    <n v="-1"/>
    <x v="5"/>
    <x v="2"/>
    <d v="2023-03-14T00:00:00"/>
    <x v="3"/>
    <s v="HDST"/>
    <x v="0"/>
    <x v="0"/>
    <x v="1"/>
    <s v="HDS-POW-06"/>
    <x v="0"/>
  </r>
  <r>
    <x v="62"/>
    <n v="-1"/>
    <x v="5"/>
    <x v="2"/>
    <d v="2023-03-14T00:00:00"/>
    <x v="360"/>
    <s v="HPUSBC"/>
    <x v="14"/>
    <x v="1"/>
    <x v="2"/>
    <m/>
    <x v="0"/>
  </r>
  <r>
    <x v="62"/>
    <n v="-1"/>
    <x v="5"/>
    <x v="2"/>
    <d v="2023-03-14T00:00:00"/>
    <x v="440"/>
    <s v="IPHONE"/>
    <x v="1"/>
    <x v="1"/>
    <x v="3"/>
    <s v="IPH-MUS-04"/>
    <x v="0"/>
  </r>
  <r>
    <x v="62"/>
    <n v="-1"/>
    <x v="5"/>
    <x v="2"/>
    <d v="2023-03-14T00:00:00"/>
    <x v="623"/>
    <s v="IPHONE"/>
    <x v="1"/>
    <x v="1"/>
    <x v="0"/>
    <s v="IPH-BOE-01"/>
    <x v="0"/>
  </r>
  <r>
    <x v="62"/>
    <n v="-1"/>
    <x v="5"/>
    <x v="2"/>
    <d v="2023-03-14T00:00:00"/>
    <x v="623"/>
    <s v="IPHONE"/>
    <x v="1"/>
    <x v="1"/>
    <x v="2"/>
    <s v="IPH-BOE-01"/>
    <x v="0"/>
  </r>
  <r>
    <x v="62"/>
    <n v="-1"/>
    <x v="5"/>
    <x v="2"/>
    <d v="2023-03-14T00:00:00"/>
    <x v="527"/>
    <s v="IPHONE"/>
    <x v="1"/>
    <x v="1"/>
    <x v="5"/>
    <s v="IPH-GEO-02"/>
    <x v="0"/>
  </r>
  <r>
    <x v="62"/>
    <n v="-1"/>
    <x v="5"/>
    <x v="2"/>
    <d v="2023-03-14T00:00:00"/>
    <x v="700"/>
    <s v="IPHONE"/>
    <x v="1"/>
    <x v="1"/>
    <x v="1"/>
    <s v="IPH-YRL-09"/>
    <x v="0"/>
  </r>
  <r>
    <x v="62"/>
    <n v="-1"/>
    <x v="5"/>
    <x v="2"/>
    <d v="2023-03-14T00:00:00"/>
    <x v="35"/>
    <s v="IPHONE"/>
    <x v="1"/>
    <x v="1"/>
    <x v="1"/>
    <s v="IPH-YRL-10"/>
    <x v="0"/>
  </r>
  <r>
    <x v="62"/>
    <n v="-1"/>
    <x v="5"/>
    <x v="2"/>
    <d v="2023-03-14T00:00:00"/>
    <x v="442"/>
    <s v="IPHONE"/>
    <x v="1"/>
    <x v="1"/>
    <x v="1"/>
    <s v="IPH-YRL-13"/>
    <x v="0"/>
  </r>
  <r>
    <x v="62"/>
    <n v="-1"/>
    <x v="5"/>
    <x v="2"/>
    <d v="2023-03-14T00:00:00"/>
    <x v="627"/>
    <s v="IPHONE"/>
    <x v="1"/>
    <x v="1"/>
    <x v="4"/>
    <s v="IPH-LOC-03"/>
    <x v="0"/>
  </r>
  <r>
    <x v="62"/>
    <n v="-1"/>
    <x v="5"/>
    <x v="2"/>
    <d v="2023-03-14T00:00:00"/>
    <x v="374"/>
    <s v="IPHONE"/>
    <x v="1"/>
    <x v="1"/>
    <x v="4"/>
    <s v="IPH-LOC-04"/>
    <x v="0"/>
  </r>
  <r>
    <x v="62"/>
    <n v="-1"/>
    <x v="5"/>
    <x v="2"/>
    <d v="2023-03-14T00:00:00"/>
    <x v="36"/>
    <s v="IPHONE"/>
    <x v="1"/>
    <x v="1"/>
    <x v="1"/>
    <s v="IPH-POW-04"/>
    <x v="0"/>
  </r>
  <r>
    <x v="62"/>
    <n v="-1"/>
    <x v="5"/>
    <x v="2"/>
    <d v="2023-03-14T00:00:00"/>
    <x v="239"/>
    <s v="IPHONE"/>
    <x v="1"/>
    <x v="1"/>
    <x v="1"/>
    <s v="IPH-POW-08"/>
    <x v="0"/>
  </r>
  <r>
    <x v="62"/>
    <n v="-1"/>
    <x v="5"/>
    <x v="2"/>
    <d v="2023-03-14T00:00:00"/>
    <x v="829"/>
    <s v="IPHONE"/>
    <x v="1"/>
    <x v="1"/>
    <x v="4"/>
    <m/>
    <x v="0"/>
  </r>
  <r>
    <x v="62"/>
    <n v="-1"/>
    <x v="5"/>
    <x v="2"/>
    <d v="2023-03-14T00:00:00"/>
    <x v="134"/>
    <s v="IPHONE"/>
    <x v="1"/>
    <x v="1"/>
    <x v="1"/>
    <m/>
    <x v="0"/>
  </r>
  <r>
    <x v="62"/>
    <n v="-1"/>
    <x v="5"/>
    <x v="2"/>
    <d v="2023-03-14T00:00:00"/>
    <x v="1128"/>
    <s v="MACCHRG"/>
    <x v="3"/>
    <x v="1"/>
    <x v="2"/>
    <s v="MAGT-BOE-04"/>
    <x v="0"/>
  </r>
  <r>
    <x v="62"/>
    <n v="-1"/>
    <x v="5"/>
    <x v="2"/>
    <d v="2023-03-14T00:00:00"/>
    <x v="921"/>
    <s v="MACUSBC"/>
    <x v="4"/>
    <x v="1"/>
    <x v="1"/>
    <s v="USBC-YRL-02"/>
    <x v="0"/>
  </r>
  <r>
    <x v="62"/>
    <n v="-1"/>
    <x v="5"/>
    <x v="2"/>
    <d v="2023-03-14T00:00:00"/>
    <x v="876"/>
    <s v="MACUSBC"/>
    <x v="4"/>
    <x v="1"/>
    <x v="1"/>
    <s v="USBC-YRL-04"/>
    <x v="0"/>
  </r>
  <r>
    <x v="62"/>
    <n v="-1"/>
    <x v="5"/>
    <x v="2"/>
    <d v="2023-03-14T00:00:00"/>
    <x v="884"/>
    <s v="MACUSBC"/>
    <x v="4"/>
    <x v="1"/>
    <x v="1"/>
    <s v="USBC-YRL-05"/>
    <x v="0"/>
  </r>
  <r>
    <x v="62"/>
    <n v="-1"/>
    <x v="5"/>
    <x v="2"/>
    <d v="2023-03-14T00:00:00"/>
    <x v="919"/>
    <s v="MACUSBC"/>
    <x v="4"/>
    <x v="1"/>
    <x v="1"/>
    <s v="USBC-POW-02"/>
    <x v="0"/>
  </r>
  <r>
    <x v="62"/>
    <n v="-1"/>
    <x v="5"/>
    <x v="2"/>
    <d v="2023-03-14T00:00:00"/>
    <x v="886"/>
    <s v="MACUSBC"/>
    <x v="4"/>
    <x v="1"/>
    <x v="1"/>
    <s v="USBC-POW-06"/>
    <x v="0"/>
  </r>
  <r>
    <x v="62"/>
    <n v="-1"/>
    <x v="5"/>
    <x v="2"/>
    <d v="2023-03-14T00:00:00"/>
    <x v="887"/>
    <s v="MACUSBC"/>
    <x v="4"/>
    <x v="1"/>
    <x v="1"/>
    <s v="USBC-POW-07"/>
    <x v="0"/>
  </r>
  <r>
    <x v="62"/>
    <n v="-1"/>
    <x v="5"/>
    <x v="2"/>
    <d v="2023-03-14T00:00:00"/>
    <x v="906"/>
    <s v="MACUSBC"/>
    <x v="4"/>
    <x v="1"/>
    <x v="1"/>
    <s v="USBC-POW-08"/>
    <x v="0"/>
  </r>
  <r>
    <x v="62"/>
    <n v="-1"/>
    <x v="5"/>
    <x v="2"/>
    <d v="2023-03-14T00:00:00"/>
    <x v="1012"/>
    <s v="MACUSBC"/>
    <x v="4"/>
    <x v="1"/>
    <x v="1"/>
    <m/>
    <x v="0"/>
  </r>
  <r>
    <x v="62"/>
    <n v="-1"/>
    <x v="5"/>
    <x v="2"/>
    <d v="2023-03-14T00:00:00"/>
    <x v="1072"/>
    <s v="MSE"/>
    <x v="2"/>
    <x v="0"/>
    <x v="1"/>
    <m/>
    <x v="0"/>
  </r>
  <r>
    <x v="62"/>
    <n v="-1"/>
    <x v="5"/>
    <x v="2"/>
    <d v="2023-03-14T00:00:00"/>
    <x v="445"/>
    <s v="OMNI"/>
    <x v="5"/>
    <x v="1"/>
    <x v="2"/>
    <s v="OMN-BOE-01"/>
    <x v="0"/>
  </r>
  <r>
    <x v="62"/>
    <n v="-1"/>
    <x v="5"/>
    <x v="2"/>
    <d v="2023-03-14T00:00:00"/>
    <x v="702"/>
    <s v="OMNI"/>
    <x v="5"/>
    <x v="1"/>
    <x v="0"/>
    <s v="OMN-BOE-02"/>
    <x v="0"/>
  </r>
  <r>
    <x v="62"/>
    <n v="-1"/>
    <x v="5"/>
    <x v="2"/>
    <d v="2023-03-14T00:00:00"/>
    <x v="877"/>
    <s v="OMNI"/>
    <x v="5"/>
    <x v="1"/>
    <x v="2"/>
    <s v="OMN-BOE-04"/>
    <x v="0"/>
  </r>
  <r>
    <x v="62"/>
    <n v="-1"/>
    <x v="5"/>
    <x v="2"/>
    <d v="2023-03-14T00:00:00"/>
    <x v="976"/>
    <s v="OMNI"/>
    <x v="5"/>
    <x v="1"/>
    <x v="2"/>
    <s v="OMN-BOE-05"/>
    <x v="0"/>
  </r>
  <r>
    <x v="62"/>
    <n v="-1"/>
    <x v="5"/>
    <x v="2"/>
    <d v="2023-03-14T00:00:00"/>
    <x v="639"/>
    <s v="OMNI"/>
    <x v="5"/>
    <x v="1"/>
    <x v="2"/>
    <s v="OMN-BOE-07"/>
    <x v="0"/>
  </r>
  <r>
    <x v="62"/>
    <n v="-1"/>
    <x v="5"/>
    <x v="2"/>
    <d v="2023-03-14T00:00:00"/>
    <x v="248"/>
    <s v="OMNI"/>
    <x v="5"/>
    <x v="1"/>
    <x v="3"/>
    <s v="OMN-MUS-05"/>
    <x v="0"/>
  </r>
  <r>
    <x v="62"/>
    <n v="-1"/>
    <x v="5"/>
    <x v="2"/>
    <d v="2023-03-14T00:00:00"/>
    <x v="954"/>
    <s v="OMNI"/>
    <x v="5"/>
    <x v="1"/>
    <x v="1"/>
    <s v="OMN-YRL-04"/>
    <x v="0"/>
  </r>
  <r>
    <x v="62"/>
    <n v="-1"/>
    <x v="5"/>
    <x v="2"/>
    <d v="2023-03-14T00:00:00"/>
    <x v="290"/>
    <s v="UHDMI"/>
    <x v="15"/>
    <x v="4"/>
    <x v="1"/>
    <m/>
    <x v="0"/>
  </r>
  <r>
    <x v="62"/>
    <n v="-1"/>
    <x v="5"/>
    <x v="2"/>
    <d v="2023-03-14T00:00:00"/>
    <x v="377"/>
    <s v="UHDMI"/>
    <x v="15"/>
    <x v="4"/>
    <x v="1"/>
    <m/>
    <x v="0"/>
  </r>
  <r>
    <x v="62"/>
    <n v="-1"/>
    <x v="5"/>
    <x v="2"/>
    <d v="2023-03-14T00:00:00"/>
    <x v="1101"/>
    <s v="UHDMI"/>
    <x v="15"/>
    <x v="4"/>
    <x v="1"/>
    <m/>
    <x v="0"/>
  </r>
  <r>
    <x v="62"/>
    <n v="-1"/>
    <x v="5"/>
    <x v="2"/>
    <d v="2023-03-14T00:00:00"/>
    <x v="1047"/>
    <s v="VGA"/>
    <x v="21"/>
    <x v="4"/>
    <x v="1"/>
    <s v="VGAA-POW-10"/>
    <x v="0"/>
  </r>
  <r>
    <x v="62"/>
    <n v="-1"/>
    <x v="5"/>
    <x v="2"/>
    <d v="2023-03-14T00:00:00"/>
    <x v="626"/>
    <s v="WALLADPT"/>
    <x v="6"/>
    <x v="1"/>
    <x v="2"/>
    <s v="ADP-BOE-05"/>
    <x v="0"/>
  </r>
  <r>
    <x v="62"/>
    <n v="-1"/>
    <x v="5"/>
    <x v="2"/>
    <d v="2023-03-14T00:00:00"/>
    <x v="670"/>
    <s v="WALLADPT"/>
    <x v="6"/>
    <x v="1"/>
    <x v="0"/>
    <s v="ADP-BOE-06"/>
    <x v="0"/>
  </r>
  <r>
    <x v="62"/>
    <n v="-1"/>
    <x v="5"/>
    <x v="2"/>
    <d v="2023-03-14T00:00:00"/>
    <x v="670"/>
    <s v="WALLADPT"/>
    <x v="6"/>
    <x v="1"/>
    <x v="2"/>
    <s v="ADP-BOE-06"/>
    <x v="0"/>
  </r>
  <r>
    <x v="62"/>
    <n v="-1"/>
    <x v="5"/>
    <x v="2"/>
    <d v="2023-03-14T00:00:00"/>
    <x v="763"/>
    <s v="WALLADPT"/>
    <x v="6"/>
    <x v="1"/>
    <x v="5"/>
    <s v="ADP-GEO-02"/>
    <x v="0"/>
  </r>
  <r>
    <x v="62"/>
    <n v="-1"/>
    <x v="5"/>
    <x v="2"/>
    <d v="2023-03-14T00:00:00"/>
    <x v="550"/>
    <s v="WALLADPT"/>
    <x v="6"/>
    <x v="1"/>
    <x v="1"/>
    <s v="ADP-YRL-03"/>
    <x v="0"/>
  </r>
  <r>
    <x v="62"/>
    <n v="-1"/>
    <x v="5"/>
    <x v="2"/>
    <d v="2023-03-14T00:00:00"/>
    <x v="450"/>
    <s v="WALLADPT"/>
    <x v="6"/>
    <x v="1"/>
    <x v="1"/>
    <m/>
    <x v="0"/>
  </r>
  <r>
    <x v="62"/>
    <n v="-1"/>
    <x v="5"/>
    <x v="2"/>
    <d v="2023-03-14T00:00:00"/>
    <x v="937"/>
    <s v="WALLADPT"/>
    <x v="6"/>
    <x v="1"/>
    <x v="1"/>
    <m/>
    <x v="0"/>
  </r>
  <r>
    <x v="62"/>
    <n v="-1"/>
    <x v="5"/>
    <x v="2"/>
    <d v="2023-03-14T00:00:00"/>
    <x v="1157"/>
    <s v="WALLADPT"/>
    <x v="6"/>
    <x v="1"/>
    <x v="1"/>
    <m/>
    <x v="0"/>
  </r>
  <r>
    <x v="62"/>
    <n v="-1"/>
    <x v="5"/>
    <x v="2"/>
    <d v="2023-03-14T00:00:00"/>
    <x v="16"/>
    <s v="WALLADPT"/>
    <x v="6"/>
    <x v="1"/>
    <x v="1"/>
    <m/>
    <x v="0"/>
  </r>
  <r>
    <x v="62"/>
    <n v="-1"/>
    <x v="5"/>
    <x v="2"/>
    <d v="2023-03-14T00:00:00"/>
    <x v="746"/>
    <s v="WALLADPT"/>
    <x v="6"/>
    <x v="1"/>
    <x v="1"/>
    <m/>
    <x v="0"/>
  </r>
  <r>
    <x v="62"/>
    <n v="-1"/>
    <x v="5"/>
    <x v="2"/>
    <d v="2023-03-14T00:00:00"/>
    <x v="42"/>
    <s v="WALLADPT"/>
    <x v="6"/>
    <x v="1"/>
    <x v="1"/>
    <m/>
    <x v="0"/>
  </r>
  <r>
    <x v="62"/>
    <n v="-1"/>
    <x v="5"/>
    <x v="2"/>
    <d v="2023-03-21T00:00:00"/>
    <x v="570"/>
    <s v="CBK"/>
    <x v="7"/>
    <x v="2"/>
    <x v="1"/>
    <s v="CBK-018"/>
    <x v="0"/>
  </r>
  <r>
    <x v="62"/>
    <n v="-1"/>
    <x v="5"/>
    <x v="2"/>
    <d v="2023-03-21T00:00:00"/>
    <x v="531"/>
    <s v="CBK"/>
    <x v="7"/>
    <x v="2"/>
    <x v="4"/>
    <m/>
    <x v="0"/>
  </r>
  <r>
    <x v="62"/>
    <n v="-1"/>
    <x v="5"/>
    <x v="2"/>
    <d v="2023-03-21T00:00:00"/>
    <x v="845"/>
    <s v="CBK"/>
    <x v="7"/>
    <x v="2"/>
    <x v="1"/>
    <s v="CBK-CLICC-62"/>
    <x v="0"/>
  </r>
  <r>
    <x v="62"/>
    <n v="-1"/>
    <x v="5"/>
    <x v="2"/>
    <d v="2023-03-21T00:00:00"/>
    <x v="1159"/>
    <s v="CBK"/>
    <x v="7"/>
    <x v="2"/>
    <x v="4"/>
    <s v="CBK-CLICC-175"/>
    <x v="0"/>
  </r>
  <r>
    <x v="62"/>
    <n v="-1"/>
    <x v="5"/>
    <x v="2"/>
    <d v="2023-03-21T00:00:00"/>
    <x v="802"/>
    <s v="CLICC-ML"/>
    <x v="8"/>
    <x v="2"/>
    <x v="1"/>
    <s v="ITS MacBook 171"/>
    <x v="0"/>
  </r>
  <r>
    <x v="62"/>
    <n v="-1"/>
    <x v="5"/>
    <x v="2"/>
    <d v="2023-03-21T00:00:00"/>
    <x v="267"/>
    <s v="CLICC-ML"/>
    <x v="8"/>
    <x v="2"/>
    <x v="1"/>
    <s v="ITS MacBook 61"/>
    <x v="0"/>
  </r>
  <r>
    <x v="62"/>
    <n v="-1"/>
    <x v="5"/>
    <x v="2"/>
    <d v="2023-03-21T00:00:00"/>
    <x v="49"/>
    <s v="CLICC-ML"/>
    <x v="8"/>
    <x v="2"/>
    <x v="1"/>
    <s v="ITS MacBook 39"/>
    <x v="0"/>
  </r>
  <r>
    <x v="62"/>
    <n v="-1"/>
    <x v="5"/>
    <x v="2"/>
    <d v="2023-03-21T00:00:00"/>
    <x v="386"/>
    <s v="CLICC-ML"/>
    <x v="8"/>
    <x v="2"/>
    <x v="1"/>
    <s v="ITS MacBook 121"/>
    <x v="0"/>
  </r>
  <r>
    <x v="62"/>
    <n v="-1"/>
    <x v="5"/>
    <x v="2"/>
    <d v="2023-03-21T00:00:00"/>
    <x v="75"/>
    <s v="CLICC-ML"/>
    <x v="8"/>
    <x v="2"/>
    <x v="1"/>
    <s v="ITS MacBook 139"/>
    <x v="0"/>
  </r>
  <r>
    <x v="62"/>
    <n v="-1"/>
    <x v="5"/>
    <x v="2"/>
    <d v="2023-03-21T00:00:00"/>
    <x v="913"/>
    <s v="CLICC-ML"/>
    <x v="8"/>
    <x v="2"/>
    <x v="1"/>
    <s v="ITS MacBook 14"/>
    <x v="0"/>
  </r>
  <r>
    <x v="62"/>
    <n v="-1"/>
    <x v="5"/>
    <x v="2"/>
    <d v="2023-03-21T00:00:00"/>
    <x v="772"/>
    <s v="CLICC-ML"/>
    <x v="8"/>
    <x v="2"/>
    <x v="1"/>
    <s v="CLICC-ML-2028"/>
    <x v="0"/>
  </r>
  <r>
    <x v="62"/>
    <n v="-1"/>
    <x v="5"/>
    <x v="2"/>
    <d v="2023-03-21T00:00:00"/>
    <x v="893"/>
    <s v="CLICC-ML"/>
    <x v="8"/>
    <x v="2"/>
    <x v="1"/>
    <s v="CLICC-ML-2044"/>
    <x v="0"/>
  </r>
  <r>
    <x v="62"/>
    <n v="-1"/>
    <x v="5"/>
    <x v="2"/>
    <d v="2023-03-21T00:00:00"/>
    <x v="840"/>
    <s v="CLICC-ML"/>
    <x v="8"/>
    <x v="2"/>
    <x v="1"/>
    <s v="CLICC-ML-2092"/>
    <x v="0"/>
  </r>
  <r>
    <x v="62"/>
    <n v="-1"/>
    <x v="5"/>
    <x v="2"/>
    <d v="2023-03-21T00:00:00"/>
    <x v="855"/>
    <s v="CLICC-MM"/>
    <x v="9"/>
    <x v="2"/>
    <x v="1"/>
    <s v="ITS iPad 193"/>
    <x v="0"/>
  </r>
  <r>
    <x v="62"/>
    <n v="-1"/>
    <x v="5"/>
    <x v="2"/>
    <d v="2023-03-21T00:00:00"/>
    <x v="1160"/>
    <s v="CLICC-MM"/>
    <x v="9"/>
    <x v="2"/>
    <x v="1"/>
    <s v="ITS iPad 1"/>
    <x v="0"/>
  </r>
  <r>
    <x v="62"/>
    <n v="-1"/>
    <x v="5"/>
    <x v="2"/>
    <d v="2023-03-21T00:00:00"/>
    <x v="1161"/>
    <s v="HP"/>
    <x v="10"/>
    <x v="2"/>
    <x v="1"/>
    <s v="WL-BCR-11"/>
    <x v="0"/>
  </r>
  <r>
    <x v="62"/>
    <n v="-1"/>
    <x v="5"/>
    <x v="2"/>
    <d v="2023-03-23T00:00:00"/>
    <x v="1037"/>
    <s v="CLICC-ML"/>
    <x v="8"/>
    <x v="2"/>
    <x v="1"/>
    <s v="ITS MacBook 153"/>
    <x v="0"/>
  </r>
  <r>
    <x v="62"/>
    <n v="-1"/>
    <x v="5"/>
    <x v="2"/>
    <d v="2023-03-24T00:00:00"/>
    <x v="463"/>
    <s v="CLICC-ML"/>
    <x v="8"/>
    <x v="2"/>
    <x v="1"/>
    <s v="ITS MacBook 50"/>
    <x v="0"/>
  </r>
  <r>
    <x v="62"/>
    <n v="-1"/>
    <x v="5"/>
    <x v="2"/>
    <d v="2023-03-27T00:00:00"/>
    <x v="327"/>
    <s v="HP"/>
    <x v="10"/>
    <x v="2"/>
    <x v="1"/>
    <s v="WL-RC2-04"/>
    <x v="0"/>
  </r>
  <r>
    <x v="62"/>
    <n v="-1"/>
    <x v="5"/>
    <x v="2"/>
    <d v="2023-03-28T00:00:00"/>
    <x v="1048"/>
    <s v="CBK"/>
    <x v="7"/>
    <x v="2"/>
    <x v="1"/>
    <s v="CYRL-22"/>
    <x v="0"/>
  </r>
  <r>
    <x v="62"/>
    <n v="-1"/>
    <x v="5"/>
    <x v="2"/>
    <d v="2023-03-28T00:00:00"/>
    <x v="644"/>
    <s v="CLICC-ML"/>
    <x v="8"/>
    <x v="2"/>
    <x v="1"/>
    <s v="CLICC-ML-2004"/>
    <x v="0"/>
  </r>
  <r>
    <x v="62"/>
    <n v="5541752540006530"/>
    <x v="1"/>
    <x v="1"/>
    <d v="2023-03-28T00:00:00"/>
    <x v="835"/>
    <s v="CLICC-ML"/>
    <x v="8"/>
    <x v="2"/>
    <x v="1"/>
    <s v="CLICC-ML-2084"/>
    <x v="0"/>
  </r>
  <r>
    <x v="62"/>
    <n v="5559948350006530"/>
    <x v="5"/>
    <x v="2"/>
    <d v="2023-03-21T00:00:00"/>
    <x v="941"/>
    <s v="CLICC-ML"/>
    <x v="8"/>
    <x v="2"/>
    <x v="1"/>
    <s v="CLICC-ML-2078"/>
    <x v="0"/>
  </r>
  <r>
    <x v="62"/>
    <n v="5561725650006530"/>
    <x v="5"/>
    <x v="2"/>
    <d v="2023-06-12T00:00:00"/>
    <x v="1162"/>
    <s v="AD"/>
    <x v="12"/>
    <x v="3"/>
    <x v="0"/>
    <s v="CLICC EE AD2 Unit 43"/>
    <x v="0"/>
  </r>
  <r>
    <x v="62"/>
    <n v="6201202200006530"/>
    <x v="5"/>
    <x v="2"/>
    <d v="2023-03-28T00:00:00"/>
    <x v="772"/>
    <s v="CLICC-ML"/>
    <x v="8"/>
    <x v="2"/>
    <x v="1"/>
    <s v="CLICC-ML-2028"/>
    <x v="0"/>
  </r>
  <r>
    <x v="62"/>
    <n v="9399451980006530"/>
    <x v="5"/>
    <x v="2"/>
    <d v="2023-03-14T00:00:00"/>
    <x v="885"/>
    <s v="MACUSBC"/>
    <x v="4"/>
    <x v="1"/>
    <x v="1"/>
    <s v="USBC-POW-03"/>
    <x v="0"/>
  </r>
  <r>
    <x v="62"/>
    <n v="9403465270006530"/>
    <x v="5"/>
    <x v="2"/>
    <d v="2023-03-28T00:00:00"/>
    <x v="1042"/>
    <s v="HP"/>
    <x v="10"/>
    <x v="2"/>
    <x v="1"/>
    <s v="WL-BIO-08"/>
    <x v="0"/>
  </r>
  <r>
    <x v="62"/>
    <n v="9403839290006530"/>
    <x v="5"/>
    <x v="2"/>
    <d v="2023-03-28T00:00:00"/>
    <x v="968"/>
    <s v="CLICC-MM"/>
    <x v="9"/>
    <x v="2"/>
    <x v="1"/>
    <s v="ITS iPad 157"/>
    <x v="0"/>
  </r>
  <r>
    <x v="62"/>
    <n v="9405486510006530"/>
    <x v="1"/>
    <x v="1"/>
    <d v="2023-03-28T00:00:00"/>
    <x v="1163"/>
    <s v="CLICC-MM"/>
    <x v="9"/>
    <x v="2"/>
    <x v="1"/>
    <s v="ITS iPad 306"/>
    <x v="0"/>
  </r>
  <r>
    <x v="63"/>
    <n v="-1"/>
    <x v="0"/>
    <x v="0"/>
    <d v="2023-03-15T00:00:00"/>
    <x v="804"/>
    <s v="HDST"/>
    <x v="0"/>
    <x v="0"/>
    <x v="0"/>
    <s v="HDS-BIO-08"/>
    <x v="0"/>
  </r>
  <r>
    <x v="63"/>
    <n v="-1"/>
    <x v="0"/>
    <x v="0"/>
    <d v="2023-03-23T00:00:00"/>
    <x v="694"/>
    <s v="CBK"/>
    <x v="7"/>
    <x v="2"/>
    <x v="0"/>
    <s v="CBK-BIO-17"/>
    <x v="0"/>
  </r>
  <r>
    <x v="63"/>
    <n v="-1"/>
    <x v="1"/>
    <x v="1"/>
    <d v="2023-03-15T00:00:00"/>
    <x v="973"/>
    <s v="HDST"/>
    <x v="0"/>
    <x v="0"/>
    <x v="2"/>
    <s v="HDS-BOE-04"/>
    <x v="0"/>
  </r>
  <r>
    <x v="63"/>
    <n v="-1"/>
    <x v="1"/>
    <x v="1"/>
    <d v="2023-03-15T00:00:00"/>
    <x v="223"/>
    <s v="HDST"/>
    <x v="0"/>
    <x v="0"/>
    <x v="1"/>
    <m/>
    <x v="0"/>
  </r>
  <r>
    <x v="63"/>
    <n v="-1"/>
    <x v="1"/>
    <x v="1"/>
    <d v="2023-03-15T00:00:00"/>
    <x v="547"/>
    <s v="HPUSBC"/>
    <x v="14"/>
    <x v="1"/>
    <x v="2"/>
    <s v="HPUS-BOE-01"/>
    <x v="0"/>
  </r>
  <r>
    <x v="63"/>
    <n v="-1"/>
    <x v="1"/>
    <x v="1"/>
    <d v="2023-03-15T00:00:00"/>
    <x v="236"/>
    <s v="HPUSBC"/>
    <x v="14"/>
    <x v="1"/>
    <x v="2"/>
    <m/>
    <x v="0"/>
  </r>
  <r>
    <x v="63"/>
    <n v="-1"/>
    <x v="1"/>
    <x v="1"/>
    <d v="2023-03-15T00:00:00"/>
    <x v="1024"/>
    <s v="HPUSBC"/>
    <x v="14"/>
    <x v="1"/>
    <x v="2"/>
    <m/>
    <x v="0"/>
  </r>
  <r>
    <x v="63"/>
    <n v="-1"/>
    <x v="1"/>
    <x v="1"/>
    <d v="2023-03-15T00:00:00"/>
    <x v="360"/>
    <s v="HPUSBC"/>
    <x v="14"/>
    <x v="1"/>
    <x v="2"/>
    <m/>
    <x v="0"/>
  </r>
  <r>
    <x v="63"/>
    <n v="-1"/>
    <x v="1"/>
    <x v="1"/>
    <d v="2023-03-15T00:00:00"/>
    <x v="700"/>
    <s v="IPHONE"/>
    <x v="1"/>
    <x v="1"/>
    <x v="1"/>
    <s v="IPH-YRL-09"/>
    <x v="0"/>
  </r>
  <r>
    <x v="63"/>
    <n v="-1"/>
    <x v="1"/>
    <x v="1"/>
    <d v="2023-03-15T00:00:00"/>
    <x v="442"/>
    <s v="IPHONE"/>
    <x v="1"/>
    <x v="1"/>
    <x v="1"/>
    <s v="IPH-YRL-13"/>
    <x v="0"/>
  </r>
  <r>
    <x v="63"/>
    <n v="-1"/>
    <x v="1"/>
    <x v="1"/>
    <d v="2023-03-15T00:00:00"/>
    <x v="6"/>
    <s v="IPHONE"/>
    <x v="1"/>
    <x v="1"/>
    <x v="1"/>
    <s v="IPH-POW-10"/>
    <x v="0"/>
  </r>
  <r>
    <x v="63"/>
    <n v="-1"/>
    <x v="1"/>
    <x v="1"/>
    <d v="2023-03-15T00:00:00"/>
    <x v="7"/>
    <s v="IPHONE"/>
    <x v="1"/>
    <x v="1"/>
    <x v="0"/>
    <s v="IPH-BIO-04"/>
    <x v="0"/>
  </r>
  <r>
    <x v="63"/>
    <n v="-1"/>
    <x v="1"/>
    <x v="1"/>
    <d v="2023-03-15T00:00:00"/>
    <x v="37"/>
    <s v="IPHONE"/>
    <x v="1"/>
    <x v="1"/>
    <x v="1"/>
    <m/>
    <x v="0"/>
  </r>
  <r>
    <x v="63"/>
    <n v="-1"/>
    <x v="1"/>
    <x v="1"/>
    <d v="2023-03-15T00:00:00"/>
    <x v="610"/>
    <s v="MACCHRG"/>
    <x v="3"/>
    <x v="1"/>
    <x v="1"/>
    <s v="MAGT-POW-01"/>
    <x v="0"/>
  </r>
  <r>
    <x v="63"/>
    <n v="-1"/>
    <x v="1"/>
    <x v="1"/>
    <d v="2023-03-15T00:00:00"/>
    <x v="428"/>
    <s v="MACCHRG"/>
    <x v="3"/>
    <x v="1"/>
    <x v="0"/>
    <s v="MAGT-BIO-06"/>
    <x v="0"/>
  </r>
  <r>
    <x v="63"/>
    <n v="-1"/>
    <x v="1"/>
    <x v="1"/>
    <d v="2023-03-15T00:00:00"/>
    <x v="884"/>
    <s v="MACUSBC"/>
    <x v="4"/>
    <x v="1"/>
    <x v="1"/>
    <s v="USBC-YRL-05"/>
    <x v="0"/>
  </r>
  <r>
    <x v="63"/>
    <n v="-1"/>
    <x v="1"/>
    <x v="1"/>
    <d v="2023-03-15T00:00:00"/>
    <x v="919"/>
    <s v="MACUSBC"/>
    <x v="4"/>
    <x v="1"/>
    <x v="1"/>
    <s v="USBC-POW-02"/>
    <x v="0"/>
  </r>
  <r>
    <x v="63"/>
    <n v="-1"/>
    <x v="1"/>
    <x v="1"/>
    <d v="2023-03-15T00:00:00"/>
    <x v="886"/>
    <s v="MACUSBC"/>
    <x v="4"/>
    <x v="1"/>
    <x v="1"/>
    <s v="USBC-POW-06"/>
    <x v="0"/>
  </r>
  <r>
    <x v="63"/>
    <n v="-1"/>
    <x v="1"/>
    <x v="1"/>
    <d v="2023-03-15T00:00:00"/>
    <x v="887"/>
    <s v="MACUSBC"/>
    <x v="4"/>
    <x v="1"/>
    <x v="1"/>
    <s v="USBC-POW-07"/>
    <x v="0"/>
  </r>
  <r>
    <x v="63"/>
    <n v="-1"/>
    <x v="1"/>
    <x v="1"/>
    <d v="2023-03-15T00:00:00"/>
    <x v="1164"/>
    <s v="OMNI"/>
    <x v="5"/>
    <x v="1"/>
    <x v="0"/>
    <s v="OMN-BIO-03"/>
    <x v="0"/>
  </r>
  <r>
    <x v="63"/>
    <n v="-1"/>
    <x v="1"/>
    <x v="1"/>
    <d v="2023-03-15T00:00:00"/>
    <x v="667"/>
    <s v="OMNI"/>
    <x v="5"/>
    <x v="1"/>
    <x v="2"/>
    <s v="OMN-BOE-08"/>
    <x v="0"/>
  </r>
  <r>
    <x v="63"/>
    <n v="-1"/>
    <x v="1"/>
    <x v="1"/>
    <d v="2023-03-15T00:00:00"/>
    <x v="704"/>
    <s v="UVGA"/>
    <x v="18"/>
    <x v="4"/>
    <x v="1"/>
    <s v="UVGA-YRL-01"/>
    <x v="0"/>
  </r>
  <r>
    <x v="63"/>
    <n v="-1"/>
    <x v="1"/>
    <x v="1"/>
    <d v="2023-03-15T00:00:00"/>
    <x v="625"/>
    <s v="UVGA"/>
    <x v="18"/>
    <x v="4"/>
    <x v="1"/>
    <m/>
    <x v="0"/>
  </r>
  <r>
    <x v="63"/>
    <n v="-1"/>
    <x v="1"/>
    <x v="1"/>
    <d v="2023-03-15T00:00:00"/>
    <x v="705"/>
    <s v="WALLADPT"/>
    <x v="6"/>
    <x v="1"/>
    <x v="0"/>
    <s v="ADP-BIO-04"/>
    <x v="0"/>
  </r>
  <r>
    <x v="63"/>
    <n v="-1"/>
    <x v="1"/>
    <x v="1"/>
    <d v="2023-03-15T00:00:00"/>
    <x v="745"/>
    <s v="WALLADPT"/>
    <x v="6"/>
    <x v="1"/>
    <x v="1"/>
    <s v="ADP-YRL-01"/>
    <x v="0"/>
  </r>
  <r>
    <x v="63"/>
    <n v="-1"/>
    <x v="1"/>
    <x v="1"/>
    <d v="2023-03-15T00:00:00"/>
    <x v="937"/>
    <s v="WALLADPT"/>
    <x v="6"/>
    <x v="1"/>
    <x v="1"/>
    <m/>
    <x v="0"/>
  </r>
  <r>
    <x v="63"/>
    <n v="-1"/>
    <x v="1"/>
    <x v="1"/>
    <d v="2023-03-15T00:00:00"/>
    <x v="293"/>
    <s v="WALLADPT"/>
    <x v="6"/>
    <x v="1"/>
    <x v="1"/>
    <m/>
    <x v="0"/>
  </r>
  <r>
    <x v="63"/>
    <n v="-1"/>
    <x v="1"/>
    <x v="1"/>
    <d v="2023-03-16T00:00:00"/>
    <x v="627"/>
    <s v="IPHONE"/>
    <x v="1"/>
    <x v="1"/>
    <x v="4"/>
    <s v="IPH-LOC-03"/>
    <x v="0"/>
  </r>
  <r>
    <x v="63"/>
    <n v="-1"/>
    <x v="1"/>
    <x v="1"/>
    <d v="2023-03-22T00:00:00"/>
    <x v="694"/>
    <s v="CBK"/>
    <x v="7"/>
    <x v="2"/>
    <x v="0"/>
    <s v="CBK-BIO-17"/>
    <x v="0"/>
  </r>
  <r>
    <x v="63"/>
    <n v="-1"/>
    <x v="1"/>
    <x v="1"/>
    <d v="2023-03-22T00:00:00"/>
    <x v="17"/>
    <s v="CBK"/>
    <x v="7"/>
    <x v="2"/>
    <x v="2"/>
    <s v="CBK-BOE-20"/>
    <x v="0"/>
  </r>
  <r>
    <x v="63"/>
    <n v="-1"/>
    <x v="1"/>
    <x v="1"/>
    <d v="2023-03-22T00:00:00"/>
    <x v="982"/>
    <s v="CLICC-ML"/>
    <x v="8"/>
    <x v="2"/>
    <x v="1"/>
    <s v="CLICC-ML-2011"/>
    <x v="0"/>
  </r>
  <r>
    <x v="63"/>
    <n v="-1"/>
    <x v="1"/>
    <x v="1"/>
    <d v="2023-03-27T00:00:00"/>
    <x v="332"/>
    <s v="CLICC-MM"/>
    <x v="9"/>
    <x v="2"/>
    <x v="1"/>
    <m/>
    <x v="0"/>
  </r>
  <r>
    <x v="63"/>
    <n v="-1"/>
    <x v="4"/>
    <x v="3"/>
    <d v="2023-03-15T00:00:00"/>
    <x v="222"/>
    <s v="HDMIC"/>
    <x v="13"/>
    <x v="4"/>
    <x v="0"/>
    <s v="HDMC-BIO-04"/>
    <x v="0"/>
  </r>
  <r>
    <x v="63"/>
    <n v="-1"/>
    <x v="4"/>
    <x v="3"/>
    <d v="2023-03-22T00:00:00"/>
    <x v="312"/>
    <s v="CBK"/>
    <x v="7"/>
    <x v="2"/>
    <x v="2"/>
    <s v="CBK-BOE-15"/>
    <x v="0"/>
  </r>
  <r>
    <x v="63"/>
    <n v="-1"/>
    <x v="4"/>
    <x v="3"/>
    <d v="2023-03-22T00:00:00"/>
    <x v="465"/>
    <s v="CBK"/>
    <x v="7"/>
    <x v="2"/>
    <x v="1"/>
    <s v="CBK-CLICC-52"/>
    <x v="0"/>
  </r>
  <r>
    <x v="63"/>
    <n v="-1"/>
    <x v="5"/>
    <x v="2"/>
    <d v="2023-03-15T00:00:00"/>
    <x v="875"/>
    <s v="HDMIC"/>
    <x v="13"/>
    <x v="4"/>
    <x v="1"/>
    <s v="HDMC-YRL-07"/>
    <x v="0"/>
  </r>
  <r>
    <x v="63"/>
    <n v="-1"/>
    <x v="5"/>
    <x v="2"/>
    <d v="2023-03-15T00:00:00"/>
    <x v="439"/>
    <s v="HDST"/>
    <x v="0"/>
    <x v="0"/>
    <x v="2"/>
    <s v="HDS-BOE-03"/>
    <x v="0"/>
  </r>
  <r>
    <x v="63"/>
    <n v="-1"/>
    <x v="5"/>
    <x v="2"/>
    <d v="2023-03-15T00:00:00"/>
    <x v="973"/>
    <s v="HDST"/>
    <x v="0"/>
    <x v="0"/>
    <x v="2"/>
    <s v="HDS-BOE-04"/>
    <x v="0"/>
  </r>
  <r>
    <x v="63"/>
    <n v="-1"/>
    <x v="5"/>
    <x v="2"/>
    <d v="2023-03-15T00:00:00"/>
    <x v="2"/>
    <s v="HDST"/>
    <x v="0"/>
    <x v="0"/>
    <x v="1"/>
    <s v="HDS-POW-04"/>
    <x v="0"/>
  </r>
  <r>
    <x v="63"/>
    <n v="-1"/>
    <x v="5"/>
    <x v="2"/>
    <d v="2023-03-15T00:00:00"/>
    <x v="918"/>
    <s v="HDST"/>
    <x v="0"/>
    <x v="0"/>
    <x v="1"/>
    <s v="HDS-POW-05"/>
    <x v="0"/>
  </r>
  <r>
    <x v="63"/>
    <n v="-1"/>
    <x v="5"/>
    <x v="2"/>
    <d v="2023-03-15T00:00:00"/>
    <x v="3"/>
    <s v="HDST"/>
    <x v="0"/>
    <x v="0"/>
    <x v="1"/>
    <s v="HDS-POW-06"/>
    <x v="0"/>
  </r>
  <r>
    <x v="63"/>
    <n v="-1"/>
    <x v="5"/>
    <x v="2"/>
    <d v="2023-03-15T00:00:00"/>
    <x v="236"/>
    <s v="HPUSBC"/>
    <x v="14"/>
    <x v="1"/>
    <x v="2"/>
    <m/>
    <x v="0"/>
  </r>
  <r>
    <x v="63"/>
    <n v="-1"/>
    <x v="5"/>
    <x v="2"/>
    <d v="2023-03-15T00:00:00"/>
    <x v="130"/>
    <s v="HPUSBC"/>
    <x v="14"/>
    <x v="1"/>
    <x v="2"/>
    <m/>
    <x v="0"/>
  </r>
  <r>
    <x v="63"/>
    <n v="-1"/>
    <x v="5"/>
    <x v="2"/>
    <d v="2023-03-15T00:00:00"/>
    <x v="360"/>
    <s v="HPUSBC"/>
    <x v="14"/>
    <x v="1"/>
    <x v="2"/>
    <m/>
    <x v="0"/>
  </r>
  <r>
    <x v="63"/>
    <n v="-1"/>
    <x v="5"/>
    <x v="2"/>
    <d v="2023-03-15T00:00:00"/>
    <x v="440"/>
    <s v="IPHONE"/>
    <x v="1"/>
    <x v="1"/>
    <x v="3"/>
    <s v="IPH-MUS-04"/>
    <x v="0"/>
  </r>
  <r>
    <x v="63"/>
    <n v="-1"/>
    <x v="5"/>
    <x v="2"/>
    <d v="2023-03-15T00:00:00"/>
    <x v="700"/>
    <s v="IPHONE"/>
    <x v="1"/>
    <x v="1"/>
    <x v="1"/>
    <s v="IPH-YRL-09"/>
    <x v="0"/>
  </r>
  <r>
    <x v="63"/>
    <n v="-1"/>
    <x v="5"/>
    <x v="2"/>
    <d v="2023-03-15T00:00:00"/>
    <x v="35"/>
    <s v="IPHONE"/>
    <x v="1"/>
    <x v="1"/>
    <x v="1"/>
    <s v="IPH-YRL-10"/>
    <x v="0"/>
  </r>
  <r>
    <x v="63"/>
    <n v="-1"/>
    <x v="5"/>
    <x v="2"/>
    <d v="2023-03-15T00:00:00"/>
    <x v="374"/>
    <s v="IPHONE"/>
    <x v="1"/>
    <x v="1"/>
    <x v="4"/>
    <s v="IPH-LOC-04"/>
    <x v="0"/>
  </r>
  <r>
    <x v="63"/>
    <n v="-1"/>
    <x v="5"/>
    <x v="2"/>
    <d v="2023-03-15T00:00:00"/>
    <x v="806"/>
    <s v="IPHONE"/>
    <x v="1"/>
    <x v="1"/>
    <x v="1"/>
    <m/>
    <x v="0"/>
  </r>
  <r>
    <x v="63"/>
    <n v="-1"/>
    <x v="5"/>
    <x v="2"/>
    <d v="2023-03-15T00:00:00"/>
    <x v="36"/>
    <s v="IPHONE"/>
    <x v="1"/>
    <x v="1"/>
    <x v="1"/>
    <s v="IPH-POW-04"/>
    <x v="0"/>
  </r>
  <r>
    <x v="63"/>
    <n v="-1"/>
    <x v="5"/>
    <x v="2"/>
    <d v="2023-03-15T00:00:00"/>
    <x v="239"/>
    <s v="IPHONE"/>
    <x v="1"/>
    <x v="1"/>
    <x v="1"/>
    <s v="IPH-POW-08"/>
    <x v="0"/>
  </r>
  <r>
    <x v="63"/>
    <n v="-1"/>
    <x v="5"/>
    <x v="2"/>
    <d v="2023-03-15T00:00:00"/>
    <x v="108"/>
    <s v="IPHONE"/>
    <x v="1"/>
    <x v="1"/>
    <x v="2"/>
    <s v="IPH-BIO-02"/>
    <x v="0"/>
  </r>
  <r>
    <x v="63"/>
    <n v="-1"/>
    <x v="5"/>
    <x v="2"/>
    <d v="2023-03-15T00:00:00"/>
    <x v="134"/>
    <s v="IPHONE"/>
    <x v="1"/>
    <x v="1"/>
    <x v="1"/>
    <m/>
    <x v="0"/>
  </r>
  <r>
    <x v="63"/>
    <n v="-1"/>
    <x v="5"/>
    <x v="2"/>
    <d v="2023-03-15T00:00:00"/>
    <x v="9"/>
    <s v="MACCHRG"/>
    <x v="3"/>
    <x v="1"/>
    <x v="1"/>
    <s v="MAGT-YRL-04"/>
    <x v="0"/>
  </r>
  <r>
    <x v="63"/>
    <n v="-1"/>
    <x v="5"/>
    <x v="2"/>
    <d v="2023-03-15T00:00:00"/>
    <x v="135"/>
    <s v="MACCHRG"/>
    <x v="3"/>
    <x v="1"/>
    <x v="1"/>
    <s v="MAGT-POW-12"/>
    <x v="0"/>
  </r>
  <r>
    <x v="63"/>
    <n v="-1"/>
    <x v="5"/>
    <x v="2"/>
    <d v="2023-03-15T00:00:00"/>
    <x v="428"/>
    <s v="MACCHRG"/>
    <x v="3"/>
    <x v="1"/>
    <x v="0"/>
    <s v="MAGT-BIO-06"/>
    <x v="0"/>
  </r>
  <r>
    <x v="63"/>
    <n v="-1"/>
    <x v="5"/>
    <x v="2"/>
    <d v="2023-03-15T00:00:00"/>
    <x v="884"/>
    <s v="MACUSBC"/>
    <x v="4"/>
    <x v="1"/>
    <x v="1"/>
    <s v="USBC-YRL-05"/>
    <x v="0"/>
  </r>
  <r>
    <x v="63"/>
    <n v="-1"/>
    <x v="5"/>
    <x v="2"/>
    <d v="2023-03-15T00:00:00"/>
    <x v="960"/>
    <s v="MACUSBC"/>
    <x v="4"/>
    <x v="1"/>
    <x v="4"/>
    <s v="USBC-LOC-01"/>
    <x v="0"/>
  </r>
  <r>
    <x v="63"/>
    <n v="-1"/>
    <x v="5"/>
    <x v="2"/>
    <d v="2023-03-15T00:00:00"/>
    <x v="1131"/>
    <s v="MACUSBC"/>
    <x v="4"/>
    <x v="1"/>
    <x v="4"/>
    <s v="USBC-LOC-05"/>
    <x v="0"/>
  </r>
  <r>
    <x v="63"/>
    <n v="-1"/>
    <x v="5"/>
    <x v="2"/>
    <d v="2023-03-15T00:00:00"/>
    <x v="1032"/>
    <s v="MACUSBC"/>
    <x v="4"/>
    <x v="1"/>
    <x v="4"/>
    <s v="USBC-LOC-06"/>
    <x v="0"/>
  </r>
  <r>
    <x v="63"/>
    <n v="-1"/>
    <x v="5"/>
    <x v="2"/>
    <d v="2023-03-15T00:00:00"/>
    <x v="919"/>
    <s v="MACUSBC"/>
    <x v="4"/>
    <x v="1"/>
    <x v="1"/>
    <s v="USBC-POW-02"/>
    <x v="0"/>
  </r>
  <r>
    <x v="63"/>
    <n v="-1"/>
    <x v="5"/>
    <x v="2"/>
    <d v="2023-03-15T00:00:00"/>
    <x v="886"/>
    <s v="MACUSBC"/>
    <x v="4"/>
    <x v="1"/>
    <x v="1"/>
    <s v="USBC-POW-06"/>
    <x v="0"/>
  </r>
  <r>
    <x v="63"/>
    <n v="-1"/>
    <x v="5"/>
    <x v="2"/>
    <d v="2023-03-15T00:00:00"/>
    <x v="887"/>
    <s v="MACUSBC"/>
    <x v="4"/>
    <x v="1"/>
    <x v="1"/>
    <s v="USBC-POW-07"/>
    <x v="0"/>
  </r>
  <r>
    <x v="63"/>
    <n v="-1"/>
    <x v="5"/>
    <x v="2"/>
    <d v="2023-03-15T00:00:00"/>
    <x v="1012"/>
    <s v="MACUSBC"/>
    <x v="4"/>
    <x v="1"/>
    <x v="1"/>
    <m/>
    <x v="0"/>
  </r>
  <r>
    <x v="63"/>
    <n v="-1"/>
    <x v="5"/>
    <x v="2"/>
    <d v="2023-03-15T00:00:00"/>
    <x v="685"/>
    <s v="OMNI"/>
    <x v="5"/>
    <x v="1"/>
    <x v="2"/>
    <s v="OMN-BOE-06"/>
    <x v="0"/>
  </r>
  <r>
    <x v="63"/>
    <n v="-1"/>
    <x v="5"/>
    <x v="2"/>
    <d v="2023-03-15T00:00:00"/>
    <x v="1165"/>
    <s v="OMNI"/>
    <x v="5"/>
    <x v="1"/>
    <x v="1"/>
    <m/>
    <x v="0"/>
  </r>
  <r>
    <x v="63"/>
    <n v="-1"/>
    <x v="5"/>
    <x v="2"/>
    <d v="2023-03-15T00:00:00"/>
    <x v="290"/>
    <s v="UHDMI"/>
    <x v="15"/>
    <x v="4"/>
    <x v="1"/>
    <m/>
    <x v="0"/>
  </r>
  <r>
    <x v="63"/>
    <n v="-1"/>
    <x v="5"/>
    <x v="2"/>
    <d v="2023-03-15T00:00:00"/>
    <x v="720"/>
    <s v="UVGA"/>
    <x v="18"/>
    <x v="4"/>
    <x v="1"/>
    <m/>
    <x v="0"/>
  </r>
  <r>
    <x v="63"/>
    <n v="-1"/>
    <x v="5"/>
    <x v="2"/>
    <d v="2023-03-15T00:00:00"/>
    <x v="1166"/>
    <s v="VGAC"/>
    <x v="21"/>
    <x v="4"/>
    <x v="1"/>
    <s v="VGAC-YRL-03"/>
    <x v="0"/>
  </r>
  <r>
    <x v="63"/>
    <n v="-1"/>
    <x v="5"/>
    <x v="2"/>
    <d v="2023-03-15T00:00:00"/>
    <x v="14"/>
    <s v="WALLADPT"/>
    <x v="6"/>
    <x v="1"/>
    <x v="1"/>
    <s v="ADP-POW-01"/>
    <x v="0"/>
  </r>
  <r>
    <x v="63"/>
    <n v="-1"/>
    <x v="5"/>
    <x v="2"/>
    <d v="2023-03-15T00:00:00"/>
    <x v="937"/>
    <s v="WALLADPT"/>
    <x v="6"/>
    <x v="1"/>
    <x v="1"/>
    <m/>
    <x v="0"/>
  </r>
  <r>
    <x v="63"/>
    <n v="-1"/>
    <x v="5"/>
    <x v="2"/>
    <d v="2023-03-15T00:00:00"/>
    <x v="16"/>
    <s v="WALLADPT"/>
    <x v="6"/>
    <x v="1"/>
    <x v="1"/>
    <m/>
    <x v="0"/>
  </r>
  <r>
    <x v="63"/>
    <n v="-1"/>
    <x v="5"/>
    <x v="2"/>
    <d v="2023-03-15T00:00:00"/>
    <x v="746"/>
    <s v="WALLADPT"/>
    <x v="6"/>
    <x v="1"/>
    <x v="1"/>
    <m/>
    <x v="0"/>
  </r>
  <r>
    <x v="63"/>
    <n v="-1"/>
    <x v="5"/>
    <x v="2"/>
    <d v="2023-03-15T00:00:00"/>
    <x v="41"/>
    <s v="WALLADPT"/>
    <x v="6"/>
    <x v="1"/>
    <x v="1"/>
    <m/>
    <x v="0"/>
  </r>
  <r>
    <x v="63"/>
    <n v="-1"/>
    <x v="5"/>
    <x v="2"/>
    <d v="2023-03-15T00:00:00"/>
    <x v="42"/>
    <s v="WALLADPT"/>
    <x v="6"/>
    <x v="1"/>
    <x v="1"/>
    <m/>
    <x v="0"/>
  </r>
  <r>
    <x v="63"/>
    <n v="-1"/>
    <x v="5"/>
    <x v="2"/>
    <d v="2023-03-15T00:00:00"/>
    <x v="140"/>
    <s v="WALLADPT"/>
    <x v="6"/>
    <x v="1"/>
    <x v="1"/>
    <m/>
    <x v="0"/>
  </r>
  <r>
    <x v="63"/>
    <n v="-1"/>
    <x v="5"/>
    <x v="2"/>
    <d v="2023-03-16T00:00:00"/>
    <x v="960"/>
    <s v="MACUSBC"/>
    <x v="4"/>
    <x v="1"/>
    <x v="4"/>
    <s v="USBC-LOC-01"/>
    <x v="0"/>
  </r>
  <r>
    <x v="63"/>
    <n v="-1"/>
    <x v="5"/>
    <x v="2"/>
    <d v="2023-03-16T00:00:00"/>
    <x v="1131"/>
    <s v="MACUSBC"/>
    <x v="4"/>
    <x v="1"/>
    <x v="4"/>
    <s v="USBC-LOC-05"/>
    <x v="0"/>
  </r>
  <r>
    <x v="63"/>
    <n v="-1"/>
    <x v="5"/>
    <x v="2"/>
    <d v="2023-03-16T00:00:00"/>
    <x v="1032"/>
    <s v="MACUSBC"/>
    <x v="4"/>
    <x v="1"/>
    <x v="4"/>
    <s v="USBC-LOC-06"/>
    <x v="0"/>
  </r>
  <r>
    <x v="63"/>
    <n v="-1"/>
    <x v="5"/>
    <x v="2"/>
    <d v="2023-03-18T00:00:00"/>
    <x v="556"/>
    <s v="CALC"/>
    <x v="11"/>
    <x v="0"/>
    <x v="1"/>
    <s v="CAL-POW-04"/>
    <x v="0"/>
  </r>
  <r>
    <x v="63"/>
    <n v="-1"/>
    <x v="5"/>
    <x v="2"/>
    <d v="2023-03-22T00:00:00"/>
    <x v="769"/>
    <s v="CLICC-ML"/>
    <x v="8"/>
    <x v="2"/>
    <x v="1"/>
    <s v="ITS MacBook 3"/>
    <x v="0"/>
  </r>
  <r>
    <x v="63"/>
    <n v="-1"/>
    <x v="5"/>
    <x v="2"/>
    <d v="2023-03-22T00:00:00"/>
    <x v="788"/>
    <s v="CLICC-ML"/>
    <x v="8"/>
    <x v="2"/>
    <x v="1"/>
    <s v="ITS MacBook 162"/>
    <x v="0"/>
  </r>
  <r>
    <x v="63"/>
    <n v="-1"/>
    <x v="5"/>
    <x v="2"/>
    <d v="2023-03-22T00:00:00"/>
    <x v="50"/>
    <s v="CLICC-ML"/>
    <x v="8"/>
    <x v="2"/>
    <x v="1"/>
    <s v="ITS MacBook 176"/>
    <x v="0"/>
  </r>
  <r>
    <x v="63"/>
    <n v="-1"/>
    <x v="5"/>
    <x v="2"/>
    <d v="2023-03-22T00:00:00"/>
    <x v="466"/>
    <s v="CLICC-ML"/>
    <x v="8"/>
    <x v="2"/>
    <x v="1"/>
    <s v="ITS MacBook 101"/>
    <x v="0"/>
  </r>
  <r>
    <x v="63"/>
    <n v="-1"/>
    <x v="5"/>
    <x v="2"/>
    <d v="2023-03-22T00:00:00"/>
    <x v="999"/>
    <s v="CLICC-ML"/>
    <x v="8"/>
    <x v="2"/>
    <x v="1"/>
    <s v="CLICC-ML-2048"/>
    <x v="0"/>
  </r>
  <r>
    <x v="63"/>
    <n v="-1"/>
    <x v="5"/>
    <x v="2"/>
    <d v="2023-03-22T00:00:00"/>
    <x v="1167"/>
    <s v="HP"/>
    <x v="10"/>
    <x v="2"/>
    <x v="1"/>
    <s v="WL-BIO-05"/>
    <x v="0"/>
  </r>
  <r>
    <x v="63"/>
    <n v="-1"/>
    <x v="5"/>
    <x v="2"/>
    <d v="2023-03-22T00:00:00"/>
    <x v="1168"/>
    <s v="HP"/>
    <x v="10"/>
    <x v="2"/>
    <x v="1"/>
    <s v="WL-POW-02"/>
    <x v="0"/>
  </r>
  <r>
    <x v="63"/>
    <n v="-1"/>
    <x v="5"/>
    <x v="2"/>
    <d v="2023-03-22T00:00:00"/>
    <x v="1106"/>
    <s v="HP"/>
    <x v="10"/>
    <x v="2"/>
    <x v="1"/>
    <s v="WL-PC2-09"/>
    <x v="0"/>
  </r>
  <r>
    <x v="63"/>
    <n v="-1"/>
    <x v="5"/>
    <x v="2"/>
    <d v="2023-03-22T00:00:00"/>
    <x v="1095"/>
    <s v="HP"/>
    <x v="10"/>
    <x v="2"/>
    <x v="1"/>
    <s v="WL-UNA-02"/>
    <x v="0"/>
  </r>
  <r>
    <x v="63"/>
    <n v="-1"/>
    <x v="5"/>
    <x v="2"/>
    <d v="2023-03-22T00:00:00"/>
    <x v="421"/>
    <s v="HP"/>
    <x v="10"/>
    <x v="2"/>
    <x v="1"/>
    <s v="WL-SEL-02"/>
    <x v="0"/>
  </r>
  <r>
    <x v="63"/>
    <n v="-1"/>
    <x v="5"/>
    <x v="2"/>
    <d v="2023-03-22T00:00:00"/>
    <x v="1169"/>
    <s v="HP"/>
    <x v="10"/>
    <x v="2"/>
    <x v="1"/>
    <s v="WL-RC2-10"/>
    <x v="0"/>
  </r>
  <r>
    <x v="63"/>
    <n v="-1"/>
    <x v="5"/>
    <x v="2"/>
    <d v="2023-03-27T00:00:00"/>
    <x v="603"/>
    <s v="CLICC-ML"/>
    <x v="8"/>
    <x v="2"/>
    <x v="1"/>
    <s v="CLICC-ML-2067"/>
    <x v="0"/>
  </r>
  <r>
    <x v="63"/>
    <n v="-1"/>
    <x v="5"/>
    <x v="2"/>
    <d v="2023-03-29T00:00:00"/>
    <x v="44"/>
    <s v="CBK"/>
    <x v="7"/>
    <x v="2"/>
    <x v="4"/>
    <s v="CBK-CLICC-132"/>
    <x v="0"/>
  </r>
  <r>
    <x v="63"/>
    <n v="-1"/>
    <x v="5"/>
    <x v="2"/>
    <d v="2023-03-29T00:00:00"/>
    <x v="388"/>
    <s v="CLICC-ML"/>
    <x v="8"/>
    <x v="2"/>
    <x v="1"/>
    <s v="CLICC-ML-2034"/>
    <x v="0"/>
  </r>
  <r>
    <x v="63"/>
    <n v="-1"/>
    <x v="5"/>
    <x v="2"/>
    <d v="2023-03-29T00:00:00"/>
    <x v="151"/>
    <s v="CLICC-ML"/>
    <x v="8"/>
    <x v="2"/>
    <x v="1"/>
    <s v="CLICC-ML-2053"/>
    <x v="0"/>
  </r>
  <r>
    <x v="63"/>
    <n v="-1"/>
    <x v="5"/>
    <x v="2"/>
    <d v="2023-03-29T00:00:00"/>
    <x v="1066"/>
    <s v="HP"/>
    <x v="10"/>
    <x v="2"/>
    <x v="1"/>
    <s v="WL-POW-01"/>
    <x v="0"/>
  </r>
  <r>
    <x v="63"/>
    <n v="-1"/>
    <x v="5"/>
    <x v="2"/>
    <d v="2023-03-29T00:00:00"/>
    <x v="1170"/>
    <s v="HP"/>
    <x v="10"/>
    <x v="2"/>
    <x v="1"/>
    <s v="WL-PC2-11"/>
    <x v="0"/>
  </r>
  <r>
    <x v="63"/>
    <n v="-1"/>
    <x v="5"/>
    <x v="2"/>
    <d v="2023-03-29T00:00:00"/>
    <x v="1082"/>
    <s v="HP"/>
    <x v="10"/>
    <x v="2"/>
    <x v="1"/>
    <s v="WL-PC2-19"/>
    <x v="0"/>
  </r>
  <r>
    <x v="63"/>
    <n v="5547388380006530"/>
    <x v="1"/>
    <x v="1"/>
    <d v="2023-03-27T00:00:00"/>
    <x v="924"/>
    <s v="CLICC-ML"/>
    <x v="8"/>
    <x v="2"/>
    <x v="1"/>
    <s v="CLICC-ML-2025"/>
    <x v="0"/>
  </r>
  <r>
    <x v="63"/>
    <n v="5561443120006530"/>
    <x v="5"/>
    <x v="2"/>
    <d v="2023-03-29T00:00:00"/>
    <x v="737"/>
    <s v="CLICC-ML"/>
    <x v="8"/>
    <x v="2"/>
    <x v="1"/>
    <s v="CLICC-ML-2077"/>
    <x v="0"/>
  </r>
  <r>
    <x v="63"/>
    <n v="5561938780006530"/>
    <x v="5"/>
    <x v="2"/>
    <d v="2023-03-29T00:00:00"/>
    <x v="1028"/>
    <s v="HP"/>
    <x v="10"/>
    <x v="2"/>
    <x v="1"/>
    <s v="WL-PC2-07"/>
    <x v="0"/>
  </r>
  <r>
    <x v="63"/>
    <n v="5570230540006530"/>
    <x v="5"/>
    <x v="2"/>
    <d v="2023-03-22T00:00:00"/>
    <x v="264"/>
    <s v="HP"/>
    <x v="10"/>
    <x v="2"/>
    <x v="1"/>
    <s v="WL-BIO-10"/>
    <x v="0"/>
  </r>
  <r>
    <x v="63"/>
    <n v="9406919980006530"/>
    <x v="1"/>
    <x v="1"/>
    <d v="2023-03-28T00:00:00"/>
    <x v="614"/>
    <s v="CLICC-ML"/>
    <x v="8"/>
    <x v="2"/>
    <x v="1"/>
    <s v="CLICC-ML-2032"/>
    <x v="0"/>
  </r>
  <r>
    <x v="63"/>
    <n v="9408464600006530"/>
    <x v="1"/>
    <x v="1"/>
    <d v="2023-03-29T00:00:00"/>
    <x v="65"/>
    <s v="CLICC-MM"/>
    <x v="9"/>
    <x v="2"/>
    <x v="1"/>
    <m/>
    <x v="0"/>
  </r>
  <r>
    <x v="64"/>
    <n v="-1"/>
    <x v="0"/>
    <x v="0"/>
    <d v="2023-03-23T00:00:00"/>
    <x v="873"/>
    <s v="CBK"/>
    <x v="7"/>
    <x v="2"/>
    <x v="0"/>
    <s v="CBK-BIO-19"/>
    <x v="0"/>
  </r>
  <r>
    <x v="64"/>
    <n v="-1"/>
    <x v="1"/>
    <x v="1"/>
    <d v="2023-03-16T00:00:00"/>
    <x v="235"/>
    <s v="ANDROID"/>
    <x v="16"/>
    <x v="1"/>
    <x v="1"/>
    <s v="AND-POW-01"/>
    <x v="0"/>
  </r>
  <r>
    <x v="64"/>
    <n v="-1"/>
    <x v="1"/>
    <x v="1"/>
    <d v="2023-03-16T00:00:00"/>
    <x v="620"/>
    <s v="HDMIC"/>
    <x v="13"/>
    <x v="4"/>
    <x v="1"/>
    <s v="HDMC-YRL-01"/>
    <x v="0"/>
  </r>
  <r>
    <x v="64"/>
    <n v="-1"/>
    <x v="1"/>
    <x v="1"/>
    <d v="2023-03-16T00:00:00"/>
    <x v="875"/>
    <s v="HDMIC"/>
    <x v="13"/>
    <x v="4"/>
    <x v="1"/>
    <s v="HDMC-YRL-07"/>
    <x v="0"/>
  </r>
  <r>
    <x v="64"/>
    <n v="-1"/>
    <x v="1"/>
    <x v="1"/>
    <d v="2023-03-16T00:00:00"/>
    <x v="804"/>
    <s v="HDST"/>
    <x v="0"/>
    <x v="0"/>
    <x v="0"/>
    <s v="HDS-BIO-08"/>
    <x v="0"/>
  </r>
  <r>
    <x v="64"/>
    <n v="-1"/>
    <x v="1"/>
    <x v="1"/>
    <d v="2023-03-16T00:00:00"/>
    <x v="839"/>
    <s v="HDST"/>
    <x v="0"/>
    <x v="0"/>
    <x v="0"/>
    <s v="HDS-BIO-11"/>
    <x v="0"/>
  </r>
  <r>
    <x v="64"/>
    <n v="-1"/>
    <x v="1"/>
    <x v="1"/>
    <d v="2023-03-16T00:00:00"/>
    <x v="547"/>
    <s v="HPUSBC"/>
    <x v="14"/>
    <x v="1"/>
    <x v="2"/>
    <s v="HPUS-BOE-01"/>
    <x v="0"/>
  </r>
  <r>
    <x v="64"/>
    <n v="-1"/>
    <x v="1"/>
    <x v="1"/>
    <d v="2023-03-16T00:00:00"/>
    <x v="730"/>
    <s v="HPUSBC"/>
    <x v="14"/>
    <x v="1"/>
    <x v="2"/>
    <m/>
    <x v="0"/>
  </r>
  <r>
    <x v="64"/>
    <n v="-1"/>
    <x v="1"/>
    <x v="1"/>
    <d v="2023-03-16T00:00:00"/>
    <x v="238"/>
    <s v="IPHONE"/>
    <x v="1"/>
    <x v="1"/>
    <x v="1"/>
    <s v="IPH-YRL-08"/>
    <x v="0"/>
  </r>
  <r>
    <x v="64"/>
    <n v="-1"/>
    <x v="1"/>
    <x v="1"/>
    <d v="2023-03-16T00:00:00"/>
    <x v="700"/>
    <s v="IPHONE"/>
    <x v="1"/>
    <x v="1"/>
    <x v="1"/>
    <s v="IPH-YRL-09"/>
    <x v="0"/>
  </r>
  <r>
    <x v="64"/>
    <n v="-1"/>
    <x v="1"/>
    <x v="1"/>
    <d v="2023-03-16T00:00:00"/>
    <x v="627"/>
    <s v="IPHONE"/>
    <x v="1"/>
    <x v="1"/>
    <x v="4"/>
    <s v="IPH-LOC-03"/>
    <x v="0"/>
  </r>
  <r>
    <x v="64"/>
    <n v="-1"/>
    <x v="1"/>
    <x v="1"/>
    <d v="2023-03-16T00:00:00"/>
    <x v="239"/>
    <s v="IPHONE"/>
    <x v="1"/>
    <x v="1"/>
    <x v="1"/>
    <s v="IPH-POW-08"/>
    <x v="0"/>
  </r>
  <r>
    <x v="64"/>
    <n v="-1"/>
    <x v="1"/>
    <x v="1"/>
    <d v="2023-03-16T00:00:00"/>
    <x v="108"/>
    <s v="IPHONE"/>
    <x v="1"/>
    <x v="1"/>
    <x v="0"/>
    <s v="IPH-BIO-02"/>
    <x v="0"/>
  </r>
  <r>
    <x v="64"/>
    <n v="-1"/>
    <x v="1"/>
    <x v="1"/>
    <d v="2023-03-16T00:00:00"/>
    <x v="134"/>
    <s v="IPHONE"/>
    <x v="1"/>
    <x v="1"/>
    <x v="1"/>
    <m/>
    <x v="0"/>
  </r>
  <r>
    <x v="64"/>
    <n v="-1"/>
    <x v="1"/>
    <x v="1"/>
    <d v="2023-03-16T00:00:00"/>
    <x v="9"/>
    <s v="MACCHRG"/>
    <x v="3"/>
    <x v="1"/>
    <x v="1"/>
    <s v="MAGT-YRL-04"/>
    <x v="0"/>
  </r>
  <r>
    <x v="64"/>
    <n v="-1"/>
    <x v="1"/>
    <x v="1"/>
    <d v="2023-03-16T00:00:00"/>
    <x v="919"/>
    <s v="MACUSBC"/>
    <x v="4"/>
    <x v="1"/>
    <x v="1"/>
    <s v="USBC-POW-02"/>
    <x v="0"/>
  </r>
  <r>
    <x v="64"/>
    <n v="-1"/>
    <x v="1"/>
    <x v="1"/>
    <d v="2023-03-16T00:00:00"/>
    <x v="887"/>
    <s v="MACUSBC"/>
    <x v="4"/>
    <x v="1"/>
    <x v="1"/>
    <s v="USBC-POW-07"/>
    <x v="0"/>
  </r>
  <r>
    <x v="64"/>
    <n v="-1"/>
    <x v="1"/>
    <x v="1"/>
    <d v="2023-03-16T00:00:00"/>
    <x v="990"/>
    <s v="OMNI"/>
    <x v="5"/>
    <x v="1"/>
    <x v="0"/>
    <s v="OMN-BIO-02"/>
    <x v="0"/>
  </r>
  <r>
    <x v="64"/>
    <n v="-1"/>
    <x v="1"/>
    <x v="1"/>
    <d v="2023-03-16T00:00:00"/>
    <x v="1164"/>
    <s v="OMNI"/>
    <x v="5"/>
    <x v="1"/>
    <x v="0"/>
    <s v="OMN-BIO-03"/>
    <x v="0"/>
  </r>
  <r>
    <x v="64"/>
    <n v="-1"/>
    <x v="1"/>
    <x v="1"/>
    <d v="2023-03-16T00:00:00"/>
    <x v="375"/>
    <s v="OMNI"/>
    <x v="5"/>
    <x v="1"/>
    <x v="3"/>
    <s v="OMN-MUS-06"/>
    <x v="0"/>
  </r>
  <r>
    <x v="64"/>
    <n v="-1"/>
    <x v="1"/>
    <x v="1"/>
    <d v="2023-03-16T00:00:00"/>
    <x v="625"/>
    <s v="UVGA"/>
    <x v="18"/>
    <x v="4"/>
    <x v="1"/>
    <m/>
    <x v="0"/>
  </r>
  <r>
    <x v="64"/>
    <n v="-1"/>
    <x v="1"/>
    <x v="1"/>
    <d v="2023-03-16T00:00:00"/>
    <x v="483"/>
    <s v="WALLADPT"/>
    <x v="6"/>
    <x v="1"/>
    <x v="0"/>
    <s v="ADP-BIO-06"/>
    <x v="0"/>
  </r>
  <r>
    <x v="64"/>
    <n v="-1"/>
    <x v="1"/>
    <x v="1"/>
    <d v="2023-03-16T00:00:00"/>
    <x v="550"/>
    <s v="WALLADPT"/>
    <x v="6"/>
    <x v="1"/>
    <x v="1"/>
    <s v="ADP-YRL-03"/>
    <x v="0"/>
  </r>
  <r>
    <x v="64"/>
    <n v="-1"/>
    <x v="1"/>
    <x v="1"/>
    <d v="2023-03-16T00:00:00"/>
    <x v="293"/>
    <s v="WALLADPT"/>
    <x v="6"/>
    <x v="1"/>
    <x v="1"/>
    <m/>
    <x v="0"/>
  </r>
  <r>
    <x v="64"/>
    <n v="-1"/>
    <x v="1"/>
    <x v="1"/>
    <d v="2023-03-19T00:00:00"/>
    <x v="928"/>
    <s v="CALC"/>
    <x v="11"/>
    <x v="0"/>
    <x v="1"/>
    <m/>
    <x v="0"/>
  </r>
  <r>
    <x v="64"/>
    <n v="-1"/>
    <x v="1"/>
    <x v="1"/>
    <d v="2023-03-23T00:00:00"/>
    <x v="487"/>
    <s v="CBK"/>
    <x v="7"/>
    <x v="2"/>
    <x v="1"/>
    <s v="CBCR-24"/>
    <x v="0"/>
  </r>
  <r>
    <x v="64"/>
    <n v="-1"/>
    <x v="1"/>
    <x v="1"/>
    <d v="2023-03-23T00:00:00"/>
    <x v="696"/>
    <s v="CBK"/>
    <x v="7"/>
    <x v="2"/>
    <x v="2"/>
    <s v="CBK-BIO-01"/>
    <x v="0"/>
  </r>
  <r>
    <x v="64"/>
    <n v="-1"/>
    <x v="1"/>
    <x v="1"/>
    <d v="2023-03-23T00:00:00"/>
    <x v="25"/>
    <s v="CBK"/>
    <x v="7"/>
    <x v="2"/>
    <x v="1"/>
    <s v="CBK-CLICC-158"/>
    <x v="0"/>
  </r>
  <r>
    <x v="64"/>
    <n v="-1"/>
    <x v="1"/>
    <x v="1"/>
    <d v="2023-03-23T00:00:00"/>
    <x v="1105"/>
    <s v="HP"/>
    <x v="10"/>
    <x v="2"/>
    <x v="1"/>
    <s v="WL-GEO-003"/>
    <x v="0"/>
  </r>
  <r>
    <x v="64"/>
    <n v="-1"/>
    <x v="1"/>
    <x v="1"/>
    <d v="2023-03-30T00:00:00"/>
    <x v="1142"/>
    <s v="CLICC-MM"/>
    <x v="9"/>
    <x v="2"/>
    <x v="1"/>
    <s v="ITS iPad 128"/>
    <x v="0"/>
  </r>
  <r>
    <x v="64"/>
    <n v="-1"/>
    <x v="1"/>
    <x v="1"/>
    <d v="2023-03-30T00:00:00"/>
    <x v="1171"/>
    <s v="HP"/>
    <x v="10"/>
    <x v="2"/>
    <x v="1"/>
    <s v="WL-BCR-19"/>
    <x v="0"/>
  </r>
  <r>
    <x v="64"/>
    <n v="-1"/>
    <x v="2"/>
    <x v="1"/>
    <d v="2023-03-16T00:00:00"/>
    <x v="1086"/>
    <s v="MACCHRG"/>
    <x v="3"/>
    <x v="1"/>
    <x v="3"/>
    <s v="MAGT-MUS-01"/>
    <x v="0"/>
  </r>
  <r>
    <x v="64"/>
    <n v="-1"/>
    <x v="5"/>
    <x v="2"/>
    <d v="2023-03-16T00:00:00"/>
    <x v="754"/>
    <s v="HDMIC"/>
    <x v="13"/>
    <x v="4"/>
    <x v="1"/>
    <s v="HDMC-YRL-05"/>
    <x v="0"/>
  </r>
  <r>
    <x v="64"/>
    <n v="-1"/>
    <x v="5"/>
    <x v="2"/>
    <d v="2023-03-16T00:00:00"/>
    <x v="973"/>
    <s v="HDST"/>
    <x v="0"/>
    <x v="0"/>
    <x v="2"/>
    <s v="HDS-BOE-04"/>
    <x v="0"/>
  </r>
  <r>
    <x v="64"/>
    <n v="-1"/>
    <x v="5"/>
    <x v="2"/>
    <d v="2023-03-16T00:00:00"/>
    <x v="729"/>
    <s v="HDST"/>
    <x v="0"/>
    <x v="0"/>
    <x v="1"/>
    <s v="HDS-YRL-02"/>
    <x v="0"/>
  </r>
  <r>
    <x v="64"/>
    <n v="-1"/>
    <x v="5"/>
    <x v="2"/>
    <d v="2023-03-16T00:00:00"/>
    <x v="223"/>
    <s v="HDST"/>
    <x v="0"/>
    <x v="0"/>
    <x v="1"/>
    <m/>
    <x v="0"/>
  </r>
  <r>
    <x v="64"/>
    <n v="-1"/>
    <x v="5"/>
    <x v="2"/>
    <d v="2023-03-16T00:00:00"/>
    <x v="130"/>
    <s v="HPUSBC"/>
    <x v="14"/>
    <x v="1"/>
    <x v="2"/>
    <m/>
    <x v="0"/>
  </r>
  <r>
    <x v="64"/>
    <n v="-1"/>
    <x v="5"/>
    <x v="2"/>
    <d v="2023-03-16T00:00:00"/>
    <x v="757"/>
    <s v="IPHONE"/>
    <x v="1"/>
    <x v="1"/>
    <x v="3"/>
    <s v="IPH-MUS-01"/>
    <x v="0"/>
  </r>
  <r>
    <x v="64"/>
    <n v="-1"/>
    <x v="5"/>
    <x v="2"/>
    <d v="2023-03-16T00:00:00"/>
    <x v="440"/>
    <s v="IPHONE"/>
    <x v="1"/>
    <x v="1"/>
    <x v="3"/>
    <s v="IPH-MUS-04"/>
    <x v="0"/>
  </r>
  <r>
    <x v="64"/>
    <n v="-1"/>
    <x v="5"/>
    <x v="2"/>
    <d v="2023-03-16T00:00:00"/>
    <x v="664"/>
    <s v="IPHONE"/>
    <x v="1"/>
    <x v="1"/>
    <x v="2"/>
    <s v="IPH-BOE-02"/>
    <x v="0"/>
  </r>
  <r>
    <x v="64"/>
    <n v="-1"/>
    <x v="5"/>
    <x v="2"/>
    <d v="2023-03-16T00:00:00"/>
    <x v="798"/>
    <s v="IPHONE"/>
    <x v="1"/>
    <x v="1"/>
    <x v="1"/>
    <s v="IPH-YRL-03"/>
    <x v="0"/>
  </r>
  <r>
    <x v="64"/>
    <n v="-1"/>
    <x v="5"/>
    <x v="2"/>
    <d v="2023-03-16T00:00:00"/>
    <x v="132"/>
    <s v="IPHONE"/>
    <x v="1"/>
    <x v="1"/>
    <x v="1"/>
    <s v="IPH-YRL-07"/>
    <x v="0"/>
  </r>
  <r>
    <x v="64"/>
    <n v="-1"/>
    <x v="5"/>
    <x v="2"/>
    <d v="2023-03-16T00:00:00"/>
    <x v="238"/>
    <s v="IPHONE"/>
    <x v="1"/>
    <x v="1"/>
    <x v="1"/>
    <s v="IPH-YRL-08"/>
    <x v="0"/>
  </r>
  <r>
    <x v="64"/>
    <n v="-1"/>
    <x v="5"/>
    <x v="2"/>
    <d v="2023-03-16T00:00:00"/>
    <x v="700"/>
    <s v="IPHONE"/>
    <x v="1"/>
    <x v="1"/>
    <x v="1"/>
    <s v="IPH-YRL-09"/>
    <x v="0"/>
  </r>
  <r>
    <x v="64"/>
    <n v="-1"/>
    <x v="5"/>
    <x v="2"/>
    <d v="2023-03-16T00:00:00"/>
    <x v="35"/>
    <s v="IPHONE"/>
    <x v="1"/>
    <x v="1"/>
    <x v="1"/>
    <s v="IPH-YRL-10"/>
    <x v="0"/>
  </r>
  <r>
    <x v="64"/>
    <n v="-1"/>
    <x v="5"/>
    <x v="2"/>
    <d v="2023-03-16T00:00:00"/>
    <x v="1025"/>
    <s v="IPHONE"/>
    <x v="1"/>
    <x v="1"/>
    <x v="1"/>
    <s v="IPH-YRL-12"/>
    <x v="0"/>
  </r>
  <r>
    <x v="64"/>
    <n v="-1"/>
    <x v="5"/>
    <x v="2"/>
    <d v="2023-03-16T00:00:00"/>
    <x v="442"/>
    <s v="IPHONE"/>
    <x v="1"/>
    <x v="1"/>
    <x v="1"/>
    <s v="IPH-YRL-13"/>
    <x v="0"/>
  </r>
  <r>
    <x v="64"/>
    <n v="-1"/>
    <x v="5"/>
    <x v="2"/>
    <d v="2023-03-16T00:00:00"/>
    <x v="806"/>
    <s v="IPHONE"/>
    <x v="1"/>
    <x v="1"/>
    <x v="1"/>
    <m/>
    <x v="0"/>
  </r>
  <r>
    <x v="64"/>
    <n v="-1"/>
    <x v="5"/>
    <x v="2"/>
    <d v="2023-03-16T00:00:00"/>
    <x v="239"/>
    <s v="IPHONE"/>
    <x v="1"/>
    <x v="1"/>
    <x v="1"/>
    <s v="IPH-POW-08"/>
    <x v="0"/>
  </r>
  <r>
    <x v="64"/>
    <n v="-1"/>
    <x v="5"/>
    <x v="2"/>
    <d v="2023-03-16T00:00:00"/>
    <x v="6"/>
    <s v="IPHONE"/>
    <x v="1"/>
    <x v="1"/>
    <x v="1"/>
    <s v="IPH-POW-10"/>
    <x v="0"/>
  </r>
  <r>
    <x v="64"/>
    <n v="-1"/>
    <x v="5"/>
    <x v="2"/>
    <d v="2023-03-16T00:00:00"/>
    <x v="108"/>
    <s v="IPHONE"/>
    <x v="1"/>
    <x v="1"/>
    <x v="0"/>
    <s v="IPH-BIO-02"/>
    <x v="0"/>
  </r>
  <r>
    <x v="64"/>
    <n v="-1"/>
    <x v="5"/>
    <x v="2"/>
    <d v="2023-03-16T00:00:00"/>
    <x v="7"/>
    <s v="IPHONE"/>
    <x v="1"/>
    <x v="1"/>
    <x v="0"/>
    <s v="IPH-BIO-04"/>
    <x v="0"/>
  </r>
  <r>
    <x v="64"/>
    <n v="-1"/>
    <x v="5"/>
    <x v="2"/>
    <d v="2023-03-16T00:00:00"/>
    <x v="7"/>
    <s v="IPHONE"/>
    <x v="1"/>
    <x v="1"/>
    <x v="2"/>
    <s v="IPH-BIO-04"/>
    <x v="0"/>
  </r>
  <r>
    <x v="64"/>
    <n v="-1"/>
    <x v="5"/>
    <x v="2"/>
    <d v="2023-03-16T00:00:00"/>
    <x v="905"/>
    <s v="IPHONE"/>
    <x v="1"/>
    <x v="1"/>
    <x v="4"/>
    <m/>
    <x v="0"/>
  </r>
  <r>
    <x v="64"/>
    <n v="-1"/>
    <x v="5"/>
    <x v="2"/>
    <d v="2023-03-16T00:00:00"/>
    <x v="134"/>
    <s v="IPHONE"/>
    <x v="1"/>
    <x v="1"/>
    <x v="1"/>
    <m/>
    <x v="0"/>
  </r>
  <r>
    <x v="64"/>
    <n v="-1"/>
    <x v="5"/>
    <x v="2"/>
    <d v="2023-03-16T00:00:00"/>
    <x v="241"/>
    <s v="MACCHRG"/>
    <x v="3"/>
    <x v="1"/>
    <x v="1"/>
    <s v="MAGT-POW-07"/>
    <x v="0"/>
  </r>
  <r>
    <x v="64"/>
    <n v="-1"/>
    <x v="5"/>
    <x v="2"/>
    <d v="2023-03-16T00:00:00"/>
    <x v="884"/>
    <s v="MACUSBC"/>
    <x v="4"/>
    <x v="1"/>
    <x v="1"/>
    <s v="USBC-YRL-05"/>
    <x v="0"/>
  </r>
  <r>
    <x v="64"/>
    <n v="-1"/>
    <x v="5"/>
    <x v="2"/>
    <d v="2023-03-16T00:00:00"/>
    <x v="960"/>
    <s v="MACUSBC"/>
    <x v="4"/>
    <x v="1"/>
    <x v="4"/>
    <s v="USBC-LOC-01"/>
    <x v="0"/>
  </r>
  <r>
    <x v="64"/>
    <n v="-1"/>
    <x v="5"/>
    <x v="2"/>
    <d v="2023-03-16T00:00:00"/>
    <x v="1131"/>
    <s v="MACUSBC"/>
    <x v="4"/>
    <x v="1"/>
    <x v="4"/>
    <s v="USBC-LOC-05"/>
    <x v="0"/>
  </r>
  <r>
    <x v="64"/>
    <n v="-1"/>
    <x v="5"/>
    <x v="2"/>
    <d v="2023-03-16T00:00:00"/>
    <x v="919"/>
    <s v="MACUSBC"/>
    <x v="4"/>
    <x v="1"/>
    <x v="1"/>
    <s v="USBC-POW-02"/>
    <x v="0"/>
  </r>
  <r>
    <x v="64"/>
    <n v="-1"/>
    <x v="5"/>
    <x v="2"/>
    <d v="2023-03-16T00:00:00"/>
    <x v="906"/>
    <s v="MACUSBC"/>
    <x v="4"/>
    <x v="1"/>
    <x v="1"/>
    <s v="USBC-POW-08"/>
    <x v="0"/>
  </r>
  <r>
    <x v="64"/>
    <n v="-1"/>
    <x v="5"/>
    <x v="2"/>
    <d v="2023-03-16T00:00:00"/>
    <x v="1012"/>
    <s v="MACUSBC"/>
    <x v="4"/>
    <x v="1"/>
    <x v="1"/>
    <m/>
    <x v="0"/>
  </r>
  <r>
    <x v="64"/>
    <n v="-1"/>
    <x v="5"/>
    <x v="2"/>
    <d v="2023-03-16T00:00:00"/>
    <x v="1072"/>
    <s v="MSE"/>
    <x v="2"/>
    <x v="0"/>
    <x v="1"/>
    <m/>
    <x v="0"/>
  </r>
  <r>
    <x v="64"/>
    <n v="-1"/>
    <x v="5"/>
    <x v="2"/>
    <d v="2023-03-16T00:00:00"/>
    <x v="989"/>
    <s v="OMNI"/>
    <x v="5"/>
    <x v="1"/>
    <x v="0"/>
    <s v="OMN-BIO-01"/>
    <x v="0"/>
  </r>
  <r>
    <x v="64"/>
    <n v="-1"/>
    <x v="5"/>
    <x v="2"/>
    <d v="2023-03-16T00:00:00"/>
    <x v="445"/>
    <s v="OMNI"/>
    <x v="5"/>
    <x v="1"/>
    <x v="2"/>
    <s v="OMN-BOE-01"/>
    <x v="0"/>
  </r>
  <r>
    <x v="64"/>
    <n v="-1"/>
    <x v="5"/>
    <x v="2"/>
    <d v="2023-03-16T00:00:00"/>
    <x v="877"/>
    <s v="OMNI"/>
    <x v="5"/>
    <x v="1"/>
    <x v="2"/>
    <s v="OMN-BOE-04"/>
    <x v="0"/>
  </r>
  <r>
    <x v="64"/>
    <n v="-1"/>
    <x v="5"/>
    <x v="2"/>
    <d v="2023-03-16T00:00:00"/>
    <x v="976"/>
    <s v="OMNI"/>
    <x v="5"/>
    <x v="1"/>
    <x v="2"/>
    <s v="OMN-BOE-05"/>
    <x v="0"/>
  </r>
  <r>
    <x v="64"/>
    <n v="-1"/>
    <x v="5"/>
    <x v="2"/>
    <d v="2023-03-16T00:00:00"/>
    <x v="639"/>
    <s v="OMNI"/>
    <x v="5"/>
    <x v="1"/>
    <x v="2"/>
    <s v="OMN-BOE-07"/>
    <x v="0"/>
  </r>
  <r>
    <x v="64"/>
    <n v="-1"/>
    <x v="5"/>
    <x v="2"/>
    <d v="2023-03-16T00:00:00"/>
    <x v="703"/>
    <s v="OMNI"/>
    <x v="5"/>
    <x v="1"/>
    <x v="2"/>
    <s v="OMN-BOE-09"/>
    <x v="0"/>
  </r>
  <r>
    <x v="64"/>
    <n v="-1"/>
    <x v="5"/>
    <x v="2"/>
    <d v="2023-03-16T00:00:00"/>
    <x v="810"/>
    <s v="OMNI"/>
    <x v="5"/>
    <x v="1"/>
    <x v="3"/>
    <s v="OMN-MUS-03"/>
    <x v="0"/>
  </r>
  <r>
    <x v="64"/>
    <n v="-1"/>
    <x v="5"/>
    <x v="2"/>
    <d v="2023-03-16T00:00:00"/>
    <x v="437"/>
    <s v="OMNI"/>
    <x v="5"/>
    <x v="1"/>
    <x v="3"/>
    <s v="OMN-MUS-04"/>
    <x v="0"/>
  </r>
  <r>
    <x v="64"/>
    <n v="-1"/>
    <x v="5"/>
    <x v="2"/>
    <d v="2023-03-16T00:00:00"/>
    <x v="1172"/>
    <s v="OMNI"/>
    <x v="5"/>
    <x v="1"/>
    <x v="1"/>
    <s v="OMN-YRL-03"/>
    <x v="0"/>
  </r>
  <r>
    <x v="64"/>
    <n v="-1"/>
    <x v="5"/>
    <x v="2"/>
    <d v="2023-03-16T00:00:00"/>
    <x v="954"/>
    <s v="OMNI"/>
    <x v="5"/>
    <x v="1"/>
    <x v="1"/>
    <s v="OMN-YRL-04"/>
    <x v="0"/>
  </r>
  <r>
    <x v="64"/>
    <n v="-1"/>
    <x v="5"/>
    <x v="2"/>
    <d v="2023-03-16T00:00:00"/>
    <x v="1059"/>
    <s v="OMNI"/>
    <x v="5"/>
    <x v="1"/>
    <x v="1"/>
    <s v="OMN-YRL-06"/>
    <x v="0"/>
  </r>
  <r>
    <x v="64"/>
    <n v="-1"/>
    <x v="5"/>
    <x v="2"/>
    <d v="2023-03-16T00:00:00"/>
    <x v="1165"/>
    <s v="OMNI"/>
    <x v="5"/>
    <x v="1"/>
    <x v="1"/>
    <m/>
    <x v="0"/>
  </r>
  <r>
    <x v="64"/>
    <n v="-1"/>
    <x v="5"/>
    <x v="2"/>
    <d v="2023-03-16T00:00:00"/>
    <x v="249"/>
    <s v="UHDMI"/>
    <x v="15"/>
    <x v="4"/>
    <x v="1"/>
    <m/>
    <x v="0"/>
  </r>
  <r>
    <x v="64"/>
    <n v="-1"/>
    <x v="5"/>
    <x v="2"/>
    <d v="2023-03-16T00:00:00"/>
    <x v="720"/>
    <s v="UVGA"/>
    <x v="18"/>
    <x v="4"/>
    <x v="1"/>
    <m/>
    <x v="0"/>
  </r>
  <r>
    <x v="64"/>
    <n v="-1"/>
    <x v="5"/>
    <x v="2"/>
    <d v="2023-03-16T00:00:00"/>
    <x v="138"/>
    <s v="WALLADPT"/>
    <x v="6"/>
    <x v="1"/>
    <x v="2"/>
    <s v="ADP-BOE-03"/>
    <x v="0"/>
  </r>
  <r>
    <x v="64"/>
    <n v="-1"/>
    <x v="5"/>
    <x v="2"/>
    <d v="2023-03-16T00:00:00"/>
    <x v="626"/>
    <s v="WALLADPT"/>
    <x v="6"/>
    <x v="1"/>
    <x v="2"/>
    <s v="ADP-BOE-05"/>
    <x v="0"/>
  </r>
  <r>
    <x v="64"/>
    <n v="-1"/>
    <x v="5"/>
    <x v="2"/>
    <d v="2023-03-16T00:00:00"/>
    <x v="773"/>
    <s v="WALLADPT"/>
    <x v="6"/>
    <x v="1"/>
    <x v="2"/>
    <s v="ADP-BIO-07"/>
    <x v="0"/>
  </r>
  <r>
    <x v="64"/>
    <n v="-1"/>
    <x v="5"/>
    <x v="2"/>
    <d v="2023-03-16T00:00:00"/>
    <x v="745"/>
    <s v="WALLADPT"/>
    <x v="6"/>
    <x v="1"/>
    <x v="1"/>
    <s v="ADP-YRL-01"/>
    <x v="0"/>
  </r>
  <r>
    <x v="64"/>
    <n v="-1"/>
    <x v="5"/>
    <x v="2"/>
    <d v="2023-03-16T00:00:00"/>
    <x v="550"/>
    <s v="WALLADPT"/>
    <x v="6"/>
    <x v="1"/>
    <x v="1"/>
    <s v="ADP-YRL-03"/>
    <x v="0"/>
  </r>
  <r>
    <x v="64"/>
    <n v="-1"/>
    <x v="5"/>
    <x v="2"/>
    <d v="2023-03-16T00:00:00"/>
    <x v="937"/>
    <s v="WALLADPT"/>
    <x v="6"/>
    <x v="1"/>
    <x v="1"/>
    <m/>
    <x v="0"/>
  </r>
  <r>
    <x v="64"/>
    <n v="-1"/>
    <x v="5"/>
    <x v="2"/>
    <d v="2023-03-16T00:00:00"/>
    <x v="1157"/>
    <s v="WALLADPT"/>
    <x v="6"/>
    <x v="1"/>
    <x v="1"/>
    <m/>
    <x v="0"/>
  </r>
  <r>
    <x v="64"/>
    <n v="-1"/>
    <x v="5"/>
    <x v="2"/>
    <d v="2023-03-16T00:00:00"/>
    <x v="451"/>
    <s v="WALLADPT"/>
    <x v="6"/>
    <x v="1"/>
    <x v="1"/>
    <m/>
    <x v="0"/>
  </r>
  <r>
    <x v="64"/>
    <n v="-1"/>
    <x v="5"/>
    <x v="2"/>
    <d v="2023-03-16T00:00:00"/>
    <x v="861"/>
    <s v="WALLADPT"/>
    <x v="6"/>
    <x v="1"/>
    <x v="1"/>
    <m/>
    <x v="0"/>
  </r>
  <r>
    <x v="64"/>
    <n v="-1"/>
    <x v="5"/>
    <x v="2"/>
    <d v="2023-03-16T00:00:00"/>
    <x v="251"/>
    <s v="WALLADPT"/>
    <x v="6"/>
    <x v="1"/>
    <x v="1"/>
    <m/>
    <x v="0"/>
  </r>
  <r>
    <x v="64"/>
    <n v="-1"/>
    <x v="5"/>
    <x v="2"/>
    <d v="2023-03-16T00:00:00"/>
    <x v="16"/>
    <s v="WALLADPT"/>
    <x v="6"/>
    <x v="1"/>
    <x v="1"/>
    <m/>
    <x v="0"/>
  </r>
  <r>
    <x v="64"/>
    <n v="-1"/>
    <x v="5"/>
    <x v="2"/>
    <d v="2023-03-16T00:00:00"/>
    <x v="746"/>
    <s v="WALLADPT"/>
    <x v="6"/>
    <x v="1"/>
    <x v="1"/>
    <m/>
    <x v="0"/>
  </r>
  <r>
    <x v="64"/>
    <n v="-1"/>
    <x v="5"/>
    <x v="2"/>
    <d v="2023-03-16T00:00:00"/>
    <x v="293"/>
    <s v="WALLADPT"/>
    <x v="6"/>
    <x v="1"/>
    <x v="1"/>
    <m/>
    <x v="0"/>
  </r>
  <r>
    <x v="64"/>
    <n v="-1"/>
    <x v="5"/>
    <x v="2"/>
    <d v="2023-03-16T00:00:00"/>
    <x v="41"/>
    <s v="WALLADPT"/>
    <x v="6"/>
    <x v="1"/>
    <x v="1"/>
    <m/>
    <x v="0"/>
  </r>
  <r>
    <x v="64"/>
    <n v="-1"/>
    <x v="5"/>
    <x v="2"/>
    <d v="2023-03-16T00:00:00"/>
    <x v="42"/>
    <s v="WALLADPT"/>
    <x v="6"/>
    <x v="1"/>
    <x v="1"/>
    <m/>
    <x v="0"/>
  </r>
  <r>
    <x v="64"/>
    <n v="-1"/>
    <x v="5"/>
    <x v="2"/>
    <d v="2023-03-17T00:00:00"/>
    <x v="374"/>
    <s v="IPHONE"/>
    <x v="1"/>
    <x v="1"/>
    <x v="4"/>
    <s v="IPH-LOC-04"/>
    <x v="0"/>
  </r>
  <r>
    <x v="64"/>
    <n v="-1"/>
    <x v="5"/>
    <x v="2"/>
    <d v="2023-03-17T00:00:00"/>
    <x v="1032"/>
    <s v="MACUSBC"/>
    <x v="4"/>
    <x v="1"/>
    <x v="4"/>
    <s v="USBC-LOC-06"/>
    <x v="0"/>
  </r>
  <r>
    <x v="64"/>
    <n v="-1"/>
    <x v="5"/>
    <x v="2"/>
    <d v="2023-03-19T00:00:00"/>
    <x v="880"/>
    <s v="CALC"/>
    <x v="11"/>
    <x v="0"/>
    <x v="1"/>
    <s v="CAL-POW-01"/>
    <x v="0"/>
  </r>
  <r>
    <x v="64"/>
    <n v="-1"/>
    <x v="5"/>
    <x v="2"/>
    <d v="2023-03-19T00:00:00"/>
    <x v="637"/>
    <s v="CALC"/>
    <x v="11"/>
    <x v="0"/>
    <x v="1"/>
    <s v="CAL-POW-02"/>
    <x v="0"/>
  </r>
  <r>
    <x v="64"/>
    <n v="-1"/>
    <x v="5"/>
    <x v="2"/>
    <d v="2023-03-19T00:00:00"/>
    <x v="751"/>
    <s v="CALC"/>
    <x v="11"/>
    <x v="0"/>
    <x v="1"/>
    <m/>
    <x v="0"/>
  </r>
  <r>
    <x v="64"/>
    <n v="-1"/>
    <x v="5"/>
    <x v="2"/>
    <d v="2023-03-19T00:00:00"/>
    <x v="752"/>
    <s v="CALC"/>
    <x v="11"/>
    <x v="0"/>
    <x v="1"/>
    <m/>
    <x v="0"/>
  </r>
  <r>
    <x v="64"/>
    <n v="-1"/>
    <x v="5"/>
    <x v="2"/>
    <d v="2023-03-23T00:00:00"/>
    <x v="1173"/>
    <s v="CBK"/>
    <x v="7"/>
    <x v="2"/>
    <x v="1"/>
    <s v="CBCR-24"/>
    <x v="0"/>
  </r>
  <r>
    <x v="64"/>
    <n v="-1"/>
    <x v="5"/>
    <x v="2"/>
    <d v="2023-03-23T00:00:00"/>
    <x v="1174"/>
    <s v="CBK"/>
    <x v="7"/>
    <x v="2"/>
    <x v="1"/>
    <s v="CBCR-27"/>
    <x v="0"/>
  </r>
  <r>
    <x v="64"/>
    <n v="-1"/>
    <x v="5"/>
    <x v="2"/>
    <d v="2023-03-23T00:00:00"/>
    <x v="1175"/>
    <s v="CBK"/>
    <x v="7"/>
    <x v="2"/>
    <x v="1"/>
    <s v="CART-04"/>
    <x v="0"/>
  </r>
  <r>
    <x v="64"/>
    <n v="-1"/>
    <x v="5"/>
    <x v="2"/>
    <d v="2023-03-23T00:00:00"/>
    <x v="1176"/>
    <s v="CBK"/>
    <x v="7"/>
    <x v="2"/>
    <x v="1"/>
    <s v="CYRL-24"/>
    <x v="0"/>
  </r>
  <r>
    <x v="64"/>
    <n v="-1"/>
    <x v="5"/>
    <x v="2"/>
    <d v="2023-03-23T00:00:00"/>
    <x v="1144"/>
    <s v="CBK"/>
    <x v="7"/>
    <x v="2"/>
    <x v="0"/>
    <s v="CBK-BIO-06"/>
    <x v="0"/>
  </r>
  <r>
    <x v="64"/>
    <n v="-1"/>
    <x v="5"/>
    <x v="2"/>
    <d v="2023-03-23T00:00:00"/>
    <x v="383"/>
    <s v="CBK"/>
    <x v="7"/>
    <x v="2"/>
    <x v="1"/>
    <s v="CBK-CLICC-118"/>
    <x v="0"/>
  </r>
  <r>
    <x v="64"/>
    <n v="-1"/>
    <x v="5"/>
    <x v="2"/>
    <d v="2023-03-23T00:00:00"/>
    <x v="254"/>
    <s v="CBK"/>
    <x v="7"/>
    <x v="2"/>
    <x v="4"/>
    <s v="CBK-CLICC-124"/>
    <x v="0"/>
  </r>
  <r>
    <x v="64"/>
    <n v="-1"/>
    <x v="5"/>
    <x v="2"/>
    <d v="2023-03-23T00:00:00"/>
    <x v="943"/>
    <s v="CBK"/>
    <x v="7"/>
    <x v="2"/>
    <x v="1"/>
    <s v="CBK-CLICC-148"/>
    <x v="0"/>
  </r>
  <r>
    <x v="64"/>
    <n v="-1"/>
    <x v="5"/>
    <x v="2"/>
    <d v="2023-03-23T00:00:00"/>
    <x v="738"/>
    <s v="CLICC-ML"/>
    <x v="8"/>
    <x v="2"/>
    <x v="1"/>
    <s v="ITS MacBook 152"/>
    <x v="0"/>
  </r>
  <r>
    <x v="64"/>
    <n v="-1"/>
    <x v="5"/>
    <x v="2"/>
    <d v="2023-03-23T00:00:00"/>
    <x v="147"/>
    <s v="CLICC-ML"/>
    <x v="8"/>
    <x v="2"/>
    <x v="1"/>
    <s v="ITS MacBook 23"/>
    <x v="0"/>
  </r>
  <r>
    <x v="64"/>
    <n v="-1"/>
    <x v="5"/>
    <x v="2"/>
    <d v="2023-03-23T00:00:00"/>
    <x v="793"/>
    <s v="CLICC-ML"/>
    <x v="8"/>
    <x v="2"/>
    <x v="1"/>
    <s v="ITS MacBook 53"/>
    <x v="0"/>
  </r>
  <r>
    <x v="64"/>
    <n v="-1"/>
    <x v="5"/>
    <x v="2"/>
    <d v="2023-03-23T00:00:00"/>
    <x v="1089"/>
    <s v="CLICC-ML"/>
    <x v="8"/>
    <x v="2"/>
    <x v="1"/>
    <s v="ITS MacBook 54"/>
    <x v="0"/>
  </r>
  <r>
    <x v="64"/>
    <n v="-1"/>
    <x v="5"/>
    <x v="2"/>
    <d v="2023-03-23T00:00:00"/>
    <x v="329"/>
    <s v="CLICC-ML"/>
    <x v="8"/>
    <x v="2"/>
    <x v="1"/>
    <s v="ITS MacBook 82"/>
    <x v="0"/>
  </r>
  <r>
    <x v="64"/>
    <n v="-1"/>
    <x v="5"/>
    <x v="2"/>
    <d v="2023-03-23T00:00:00"/>
    <x v="63"/>
    <s v="CLICC-ML"/>
    <x v="8"/>
    <x v="2"/>
    <x v="1"/>
    <s v="ITS MacBook 60"/>
    <x v="0"/>
  </r>
  <r>
    <x v="64"/>
    <n v="-1"/>
    <x v="5"/>
    <x v="2"/>
    <d v="2023-03-23T00:00:00"/>
    <x v="849"/>
    <s v="CLICC-ML"/>
    <x v="8"/>
    <x v="2"/>
    <x v="1"/>
    <s v="CLICC-ML-2029"/>
    <x v="0"/>
  </r>
  <r>
    <x v="64"/>
    <n v="-1"/>
    <x v="5"/>
    <x v="2"/>
    <d v="2023-03-23T00:00:00"/>
    <x v="894"/>
    <s v="CLICC-ML"/>
    <x v="8"/>
    <x v="2"/>
    <x v="1"/>
    <s v="CLICC-ML-2061"/>
    <x v="0"/>
  </r>
  <r>
    <x v="64"/>
    <n v="-1"/>
    <x v="5"/>
    <x v="2"/>
    <d v="2023-03-23T00:00:00"/>
    <x v="654"/>
    <s v="CLICC-ML"/>
    <x v="8"/>
    <x v="2"/>
    <x v="1"/>
    <s v="CLICC-ML-2074"/>
    <x v="0"/>
  </r>
  <r>
    <x v="64"/>
    <n v="-1"/>
    <x v="5"/>
    <x v="2"/>
    <d v="2023-03-23T00:00:00"/>
    <x v="564"/>
    <s v="CLICC-ML"/>
    <x v="8"/>
    <x v="2"/>
    <x v="1"/>
    <s v="CLICC-ML-2088"/>
    <x v="0"/>
  </r>
  <r>
    <x v="64"/>
    <n v="-1"/>
    <x v="5"/>
    <x v="2"/>
    <d v="2023-03-23T00:00:00"/>
    <x v="645"/>
    <s v="CLICC-ML"/>
    <x v="8"/>
    <x v="2"/>
    <x v="1"/>
    <s v="CLICC-ML-2097"/>
    <x v="0"/>
  </r>
  <r>
    <x v="64"/>
    <n v="-1"/>
    <x v="5"/>
    <x v="2"/>
    <d v="2023-03-23T00:00:00"/>
    <x v="572"/>
    <s v="CLICC-MM"/>
    <x v="9"/>
    <x v="2"/>
    <x v="1"/>
    <s v="ITS iPad 127"/>
    <x v="0"/>
  </r>
  <r>
    <x v="64"/>
    <n v="-1"/>
    <x v="5"/>
    <x v="2"/>
    <d v="2023-03-23T00:00:00"/>
    <x v="1177"/>
    <s v="CLICC-MM"/>
    <x v="9"/>
    <x v="2"/>
    <x v="1"/>
    <s v="ITS iPad 276"/>
    <x v="0"/>
  </r>
  <r>
    <x v="64"/>
    <n v="-1"/>
    <x v="5"/>
    <x v="2"/>
    <d v="2023-03-23T00:00:00"/>
    <x v="674"/>
    <s v="CLICC-MM"/>
    <x v="9"/>
    <x v="2"/>
    <x v="1"/>
    <m/>
    <x v="0"/>
  </r>
  <r>
    <x v="64"/>
    <n v="-1"/>
    <x v="5"/>
    <x v="2"/>
    <d v="2023-03-23T00:00:00"/>
    <x v="1027"/>
    <s v="HP"/>
    <x v="10"/>
    <x v="2"/>
    <x v="1"/>
    <s v="WL-BCR-18"/>
    <x v="0"/>
  </r>
  <r>
    <x v="64"/>
    <n v="-1"/>
    <x v="5"/>
    <x v="2"/>
    <d v="2023-03-23T00:00:00"/>
    <x v="1065"/>
    <s v="HP"/>
    <x v="10"/>
    <x v="2"/>
    <x v="1"/>
    <s v="WL-SEL-01"/>
    <x v="0"/>
  </r>
  <r>
    <x v="64"/>
    <n v="-1"/>
    <x v="5"/>
    <x v="2"/>
    <d v="2023-03-23T00:00:00"/>
    <x v="1178"/>
    <s v="HP"/>
    <x v="10"/>
    <x v="2"/>
    <x v="1"/>
    <s v="WL-POW-09"/>
    <x v="0"/>
  </r>
  <r>
    <x v="64"/>
    <n v="-1"/>
    <x v="5"/>
    <x v="2"/>
    <d v="2023-03-23T00:00:00"/>
    <x v="87"/>
    <s v="HP"/>
    <x v="10"/>
    <x v="2"/>
    <x v="1"/>
    <s v="WL-LAB-09"/>
    <x v="0"/>
  </r>
  <r>
    <x v="64"/>
    <n v="-1"/>
    <x v="5"/>
    <x v="2"/>
    <d v="2023-03-27T00:00:00"/>
    <x v="963"/>
    <s v="CLICC-ML"/>
    <x v="8"/>
    <x v="2"/>
    <x v="1"/>
    <s v="ITS MacBook 161"/>
    <x v="0"/>
  </r>
  <r>
    <x v="64"/>
    <n v="-1"/>
    <x v="5"/>
    <x v="2"/>
    <d v="2023-03-30T00:00:00"/>
    <x v="1077"/>
    <s v="CLICC-MM"/>
    <x v="9"/>
    <x v="2"/>
    <x v="1"/>
    <s v="ITS iPad 242"/>
    <x v="0"/>
  </r>
  <r>
    <x v="64"/>
    <n v="-1"/>
    <x v="5"/>
    <x v="2"/>
    <d v="2023-03-30T00:00:00"/>
    <x v="910"/>
    <s v="CLICC-MM"/>
    <x v="9"/>
    <x v="2"/>
    <x v="1"/>
    <s v="ITS iPad 282"/>
    <x v="0"/>
  </r>
  <r>
    <x v="64"/>
    <n v="5534654920006530"/>
    <x v="4"/>
    <x v="3"/>
    <d v="2023-03-30T00:00:00"/>
    <x v="1179"/>
    <s v="HP"/>
    <x v="10"/>
    <x v="2"/>
    <x v="1"/>
    <s v="WL-LAB-12"/>
    <x v="0"/>
  </r>
  <r>
    <x v="64"/>
    <n v="5556067970006530"/>
    <x v="1"/>
    <x v="1"/>
    <d v="2023-03-27T00:00:00"/>
    <x v="1037"/>
    <s v="CLICC-ML"/>
    <x v="8"/>
    <x v="2"/>
    <x v="1"/>
    <s v="ITS MacBook 153"/>
    <x v="0"/>
  </r>
  <r>
    <x v="64"/>
    <n v="5559826840006530"/>
    <x v="5"/>
    <x v="2"/>
    <d v="2023-03-23T00:00:00"/>
    <x v="153"/>
    <s v="CLICC-MM"/>
    <x v="9"/>
    <x v="2"/>
    <x v="1"/>
    <s v="ITS iPad 101"/>
    <x v="0"/>
  </r>
  <r>
    <x v="64"/>
    <n v="5561014790006530"/>
    <x v="5"/>
    <x v="2"/>
    <d v="2023-03-23T00:00:00"/>
    <x v="1006"/>
    <s v="CLICC-ML"/>
    <x v="8"/>
    <x v="2"/>
    <x v="1"/>
    <s v="CLICC-ML-2031"/>
    <x v="0"/>
  </r>
  <r>
    <x v="64"/>
    <n v="5564227020006530"/>
    <x v="5"/>
    <x v="2"/>
    <d v="2023-03-30T00:00:00"/>
    <x v="1094"/>
    <s v="HP"/>
    <x v="10"/>
    <x v="2"/>
    <x v="1"/>
    <s v="WL-PC2-10"/>
    <x v="0"/>
  </r>
  <r>
    <x v="64"/>
    <n v="5566451680006530"/>
    <x v="5"/>
    <x v="2"/>
    <d v="2023-03-30T00:00:00"/>
    <x v="1010"/>
    <s v="HP"/>
    <x v="10"/>
    <x v="2"/>
    <x v="1"/>
    <s v="WL-RC2-16"/>
    <x v="0"/>
  </r>
  <r>
    <x v="64"/>
    <n v="6200270840006530"/>
    <x v="1"/>
    <x v="1"/>
    <d v="2023-03-30T00:00:00"/>
    <x v="51"/>
    <s v="CLICC-ML"/>
    <x v="8"/>
    <x v="2"/>
    <x v="1"/>
    <s v="ITS MacBook 9"/>
    <x v="0"/>
  </r>
  <r>
    <x v="64"/>
    <n v="6201174440006530"/>
    <x v="5"/>
    <x v="2"/>
    <d v="2023-03-16T00:00:00"/>
    <x v="886"/>
    <s v="MACUSBC"/>
    <x v="4"/>
    <x v="1"/>
    <x v="1"/>
    <s v="USBC-POW-06"/>
    <x v="0"/>
  </r>
  <r>
    <x v="64"/>
    <n v="9297681370006530"/>
    <x v="5"/>
    <x v="2"/>
    <d v="2023-03-16T00:00:00"/>
    <x v="36"/>
    <s v="IPHONE"/>
    <x v="1"/>
    <x v="1"/>
    <x v="1"/>
    <s v="IPH-POW-04"/>
    <x v="0"/>
  </r>
  <r>
    <x v="64"/>
    <n v="9297681370006530"/>
    <x v="5"/>
    <x v="2"/>
    <d v="2023-03-16T00:00:00"/>
    <x v="14"/>
    <s v="WALLADPT"/>
    <x v="6"/>
    <x v="1"/>
    <x v="1"/>
    <s v="ADP-POW-01"/>
    <x v="0"/>
  </r>
  <r>
    <x v="64"/>
    <n v="9399450580006530"/>
    <x v="5"/>
    <x v="2"/>
    <d v="2023-03-23T00:00:00"/>
    <x v="908"/>
    <s v="CLICC-ML"/>
    <x v="8"/>
    <x v="2"/>
    <x v="1"/>
    <s v="ITS MacBook 130"/>
    <x v="0"/>
  </r>
  <r>
    <x v="64"/>
    <n v="9401533150006530"/>
    <x v="5"/>
    <x v="2"/>
    <d v="2023-03-23T00:00:00"/>
    <x v="1180"/>
    <s v="CLICC-MM"/>
    <x v="9"/>
    <x v="2"/>
    <x v="1"/>
    <s v="ITS iPad 188"/>
    <x v="0"/>
  </r>
  <r>
    <x v="64"/>
    <n v="9401563280006530"/>
    <x v="5"/>
    <x v="2"/>
    <d v="2023-03-23T00:00:00"/>
    <x v="944"/>
    <s v="CLICC-MM"/>
    <x v="9"/>
    <x v="2"/>
    <x v="1"/>
    <s v="ITS iPad 304"/>
    <x v="0"/>
  </r>
  <r>
    <x v="64"/>
    <n v="9407196700006530"/>
    <x v="5"/>
    <x v="2"/>
    <d v="2023-03-23T00:00:00"/>
    <x v="161"/>
    <s v="CLICC-ML"/>
    <x v="8"/>
    <x v="2"/>
    <x v="1"/>
    <s v="ITS MacBook 124"/>
    <x v="0"/>
  </r>
  <r>
    <x v="64"/>
    <n v="9938801620006530"/>
    <x v="1"/>
    <x v="1"/>
    <d v="2023-03-30T00:00:00"/>
    <x v="1181"/>
    <s v="CLICC-MM"/>
    <x v="9"/>
    <x v="2"/>
    <x v="1"/>
    <s v="ITS iPad 69"/>
    <x v="0"/>
  </r>
  <r>
    <x v="65"/>
    <n v="-1"/>
    <x v="1"/>
    <x v="1"/>
    <d v="2023-03-17T00:00:00"/>
    <x v="2"/>
    <s v="HDST"/>
    <x v="0"/>
    <x v="0"/>
    <x v="1"/>
    <s v="HDS-POW-04"/>
    <x v="0"/>
  </r>
  <r>
    <x v="65"/>
    <n v="-1"/>
    <x v="1"/>
    <x v="1"/>
    <d v="2023-03-17T00:00:00"/>
    <x v="130"/>
    <s v="HPUSBC"/>
    <x v="14"/>
    <x v="1"/>
    <x v="2"/>
    <m/>
    <x v="0"/>
  </r>
  <r>
    <x v="65"/>
    <n v="-1"/>
    <x v="1"/>
    <x v="1"/>
    <d v="2023-03-17T00:00:00"/>
    <x v="757"/>
    <s v="IPHONE"/>
    <x v="1"/>
    <x v="1"/>
    <x v="3"/>
    <s v="IPH-MUS-01"/>
    <x v="0"/>
  </r>
  <r>
    <x v="65"/>
    <n v="-1"/>
    <x v="1"/>
    <x v="1"/>
    <d v="2023-03-17T00:00:00"/>
    <x v="35"/>
    <s v="IPHONE"/>
    <x v="1"/>
    <x v="1"/>
    <x v="1"/>
    <s v="IPH-YRL-10"/>
    <x v="0"/>
  </r>
  <r>
    <x v="65"/>
    <n v="-1"/>
    <x v="1"/>
    <x v="1"/>
    <d v="2023-03-17T00:00:00"/>
    <x v="29"/>
    <s v="IPHONE"/>
    <x v="1"/>
    <x v="1"/>
    <x v="1"/>
    <s v="IPH-POW-02"/>
    <x v="0"/>
  </r>
  <r>
    <x v="65"/>
    <n v="-1"/>
    <x v="1"/>
    <x v="1"/>
    <d v="2023-03-17T00:00:00"/>
    <x v="239"/>
    <s v="IPHONE"/>
    <x v="1"/>
    <x v="1"/>
    <x v="1"/>
    <s v="IPH-POW-08"/>
    <x v="0"/>
  </r>
  <r>
    <x v="65"/>
    <n v="-1"/>
    <x v="1"/>
    <x v="1"/>
    <d v="2023-03-17T00:00:00"/>
    <x v="887"/>
    <s v="MACUSBC"/>
    <x v="4"/>
    <x v="1"/>
    <x v="1"/>
    <s v="USBC-POW-07"/>
    <x v="0"/>
  </r>
  <r>
    <x v="65"/>
    <n v="-1"/>
    <x v="1"/>
    <x v="1"/>
    <d v="2023-03-17T00:00:00"/>
    <x v="1012"/>
    <s v="MACUSBC"/>
    <x v="4"/>
    <x v="1"/>
    <x v="1"/>
    <m/>
    <x v="0"/>
  </r>
  <r>
    <x v="65"/>
    <n v="-1"/>
    <x v="1"/>
    <x v="1"/>
    <d v="2023-03-17T00:00:00"/>
    <x v="249"/>
    <s v="UHDMI"/>
    <x v="15"/>
    <x v="4"/>
    <x v="1"/>
    <m/>
    <x v="0"/>
  </r>
  <r>
    <x v="65"/>
    <n v="-1"/>
    <x v="1"/>
    <x v="1"/>
    <d v="2023-03-17T00:00:00"/>
    <x v="16"/>
    <s v="WALLADPT"/>
    <x v="6"/>
    <x v="1"/>
    <x v="1"/>
    <m/>
    <x v="0"/>
  </r>
  <r>
    <x v="65"/>
    <n v="-1"/>
    <x v="1"/>
    <x v="1"/>
    <d v="2023-03-17T00:00:00"/>
    <x v="746"/>
    <s v="WALLADPT"/>
    <x v="6"/>
    <x v="1"/>
    <x v="1"/>
    <m/>
    <x v="0"/>
  </r>
  <r>
    <x v="65"/>
    <n v="-1"/>
    <x v="1"/>
    <x v="1"/>
    <d v="2023-03-17T00:00:00"/>
    <x v="293"/>
    <s v="WALLADPT"/>
    <x v="6"/>
    <x v="1"/>
    <x v="1"/>
    <m/>
    <x v="0"/>
  </r>
  <r>
    <x v="65"/>
    <n v="-1"/>
    <x v="1"/>
    <x v="1"/>
    <d v="2023-03-18T00:00:00"/>
    <x v="108"/>
    <s v="IPHONE"/>
    <x v="1"/>
    <x v="1"/>
    <x v="0"/>
    <s v="IPH-BIO-02"/>
    <x v="0"/>
  </r>
  <r>
    <x v="65"/>
    <n v="-1"/>
    <x v="1"/>
    <x v="1"/>
    <d v="2023-03-18T00:00:00"/>
    <x v="959"/>
    <s v="WALLADPT"/>
    <x v="6"/>
    <x v="1"/>
    <x v="0"/>
    <s v="ADP-BIO-05"/>
    <x v="0"/>
  </r>
  <r>
    <x v="65"/>
    <n v="-1"/>
    <x v="1"/>
    <x v="1"/>
    <d v="2023-03-24T00:00:00"/>
    <x v="686"/>
    <s v="CBK"/>
    <x v="7"/>
    <x v="2"/>
    <x v="6"/>
    <s v="CBK-029"/>
    <x v="0"/>
  </r>
  <r>
    <x v="65"/>
    <n v="-1"/>
    <x v="1"/>
    <x v="1"/>
    <d v="2023-03-24T00:00:00"/>
    <x v="581"/>
    <s v="CBK"/>
    <x v="7"/>
    <x v="2"/>
    <x v="0"/>
    <s v="CBK-BIO-09"/>
    <x v="0"/>
  </r>
  <r>
    <x v="65"/>
    <n v="-1"/>
    <x v="1"/>
    <x v="1"/>
    <d v="2023-03-24T00:00:00"/>
    <x v="1182"/>
    <s v="CBK"/>
    <x v="7"/>
    <x v="2"/>
    <x v="1"/>
    <s v="CBK-CLICC-112"/>
    <x v="0"/>
  </r>
  <r>
    <x v="65"/>
    <n v="-1"/>
    <x v="1"/>
    <x v="1"/>
    <d v="2023-03-24T00:00:00"/>
    <x v="1000"/>
    <s v="CLICC-MM"/>
    <x v="9"/>
    <x v="2"/>
    <x v="1"/>
    <s v="ITS iPad 14"/>
    <x v="0"/>
  </r>
  <r>
    <x v="65"/>
    <n v="-1"/>
    <x v="1"/>
    <x v="1"/>
    <d v="2023-03-24T00:00:00"/>
    <x v="333"/>
    <s v="CLICC-MM"/>
    <x v="9"/>
    <x v="2"/>
    <x v="1"/>
    <m/>
    <x v="0"/>
  </r>
  <r>
    <x v="65"/>
    <n v="-1"/>
    <x v="3"/>
    <x v="2"/>
    <d v="2023-03-17T00:00:00"/>
    <x v="495"/>
    <s v="IPHONE"/>
    <x v="1"/>
    <x v="1"/>
    <x v="3"/>
    <s v="IPH-MUS-02"/>
    <x v="0"/>
  </r>
  <r>
    <x v="65"/>
    <n v="-1"/>
    <x v="3"/>
    <x v="2"/>
    <d v="2023-03-17T00:00:00"/>
    <x v="437"/>
    <s v="OMNI"/>
    <x v="5"/>
    <x v="1"/>
    <x v="3"/>
    <s v="OMN-MUS-04"/>
    <x v="0"/>
  </r>
  <r>
    <x v="65"/>
    <n v="-1"/>
    <x v="4"/>
    <x v="3"/>
    <d v="2023-03-17T00:00:00"/>
    <x v="239"/>
    <s v="IPHONE"/>
    <x v="1"/>
    <x v="1"/>
    <x v="1"/>
    <s v="IPH-POW-08"/>
    <x v="0"/>
  </r>
  <r>
    <x v="65"/>
    <n v="-1"/>
    <x v="4"/>
    <x v="3"/>
    <d v="2023-03-17T00:00:00"/>
    <x v="292"/>
    <s v="UVGA"/>
    <x v="18"/>
    <x v="4"/>
    <x v="1"/>
    <m/>
    <x v="0"/>
  </r>
  <r>
    <x v="65"/>
    <n v="-1"/>
    <x v="4"/>
    <x v="3"/>
    <d v="2023-03-17T00:00:00"/>
    <x v="42"/>
    <s v="WALLADPT"/>
    <x v="6"/>
    <x v="1"/>
    <x v="1"/>
    <m/>
    <x v="0"/>
  </r>
  <r>
    <x v="65"/>
    <n v="-1"/>
    <x v="4"/>
    <x v="3"/>
    <d v="2023-03-24T00:00:00"/>
    <x v="696"/>
    <s v="CBK"/>
    <x v="7"/>
    <x v="2"/>
    <x v="0"/>
    <s v="CBK-BIO-01"/>
    <x v="0"/>
  </r>
  <r>
    <x v="65"/>
    <n v="-1"/>
    <x v="5"/>
    <x v="2"/>
    <d v="2023-03-17T00:00:00"/>
    <x v="235"/>
    <s v="ANDROID"/>
    <x v="16"/>
    <x v="1"/>
    <x v="1"/>
    <s v="AND-POW-01"/>
    <x v="0"/>
  </r>
  <r>
    <x v="65"/>
    <n v="-1"/>
    <x v="5"/>
    <x v="2"/>
    <d v="2023-03-17T00:00:00"/>
    <x v="494"/>
    <s v="BOEIPHONE"/>
    <x v="1"/>
    <x v="1"/>
    <x v="2"/>
    <s v="BOE-IPHONE-04"/>
    <x v="0"/>
  </r>
  <r>
    <x v="65"/>
    <n v="-1"/>
    <x v="5"/>
    <x v="2"/>
    <d v="2023-03-17T00:00:00"/>
    <x v="620"/>
    <s v="HDMIC"/>
    <x v="13"/>
    <x v="4"/>
    <x v="1"/>
    <s v="HDMC-YRL-01"/>
    <x v="0"/>
  </r>
  <r>
    <x v="65"/>
    <n v="-1"/>
    <x v="5"/>
    <x v="2"/>
    <d v="2023-03-17T00:00:00"/>
    <x v="729"/>
    <s v="HDST"/>
    <x v="0"/>
    <x v="0"/>
    <x v="1"/>
    <s v="HDS-YRL-02"/>
    <x v="0"/>
  </r>
  <r>
    <x v="65"/>
    <n v="-1"/>
    <x v="5"/>
    <x v="2"/>
    <d v="2023-03-17T00:00:00"/>
    <x v="547"/>
    <s v="HPUSBC"/>
    <x v="14"/>
    <x v="1"/>
    <x v="2"/>
    <s v="HPUS-BOE-01"/>
    <x v="0"/>
  </r>
  <r>
    <x v="65"/>
    <n v="-1"/>
    <x v="5"/>
    <x v="2"/>
    <d v="2023-03-17T00:00:00"/>
    <x v="224"/>
    <s v="HPUSBC"/>
    <x v="14"/>
    <x v="1"/>
    <x v="2"/>
    <s v="HPUS-BOE-05"/>
    <x v="0"/>
  </r>
  <r>
    <x v="65"/>
    <n v="-1"/>
    <x v="5"/>
    <x v="2"/>
    <d v="2023-03-17T00:00:00"/>
    <x v="236"/>
    <s v="HPUSBC"/>
    <x v="14"/>
    <x v="1"/>
    <x v="2"/>
    <m/>
    <x v="0"/>
  </r>
  <r>
    <x v="65"/>
    <n v="-1"/>
    <x v="5"/>
    <x v="2"/>
    <d v="2023-03-17T00:00:00"/>
    <x v="130"/>
    <s v="HPUSBC"/>
    <x v="14"/>
    <x v="1"/>
    <x v="2"/>
    <m/>
    <x v="0"/>
  </r>
  <r>
    <x v="65"/>
    <n v="-1"/>
    <x v="5"/>
    <x v="2"/>
    <d v="2023-03-17T00:00:00"/>
    <x v="730"/>
    <s v="HPUSBC"/>
    <x v="14"/>
    <x v="1"/>
    <x v="2"/>
    <m/>
    <x v="0"/>
  </r>
  <r>
    <x v="65"/>
    <n v="-1"/>
    <x v="5"/>
    <x v="2"/>
    <d v="2023-03-17T00:00:00"/>
    <x v="360"/>
    <s v="HPUSBC"/>
    <x v="14"/>
    <x v="1"/>
    <x v="2"/>
    <m/>
    <x v="0"/>
  </r>
  <r>
    <x v="65"/>
    <n v="-1"/>
    <x v="5"/>
    <x v="2"/>
    <d v="2023-03-17T00:00:00"/>
    <x v="495"/>
    <s v="IPHONE"/>
    <x v="1"/>
    <x v="1"/>
    <x v="3"/>
    <s v="IPH-MUS-02"/>
    <x v="0"/>
  </r>
  <r>
    <x v="65"/>
    <n v="-1"/>
    <x v="5"/>
    <x v="2"/>
    <d v="2023-03-17T00:00:00"/>
    <x v="623"/>
    <s v="IPHONE"/>
    <x v="1"/>
    <x v="1"/>
    <x v="2"/>
    <s v="IPH-BOE-01"/>
    <x v="0"/>
  </r>
  <r>
    <x v="65"/>
    <n v="-1"/>
    <x v="5"/>
    <x v="2"/>
    <d v="2023-03-17T00:00:00"/>
    <x v="664"/>
    <s v="IPHONE"/>
    <x v="1"/>
    <x v="1"/>
    <x v="2"/>
    <s v="IPH-BOE-02"/>
    <x v="0"/>
  </r>
  <r>
    <x v="65"/>
    <n v="-1"/>
    <x v="5"/>
    <x v="2"/>
    <d v="2023-03-17T00:00:00"/>
    <x v="106"/>
    <s v="IPHONE"/>
    <x v="1"/>
    <x v="1"/>
    <x v="2"/>
    <s v="IPH-BOE-05"/>
    <x v="0"/>
  </r>
  <r>
    <x v="65"/>
    <n v="-1"/>
    <x v="5"/>
    <x v="2"/>
    <d v="2023-03-17T00:00:00"/>
    <x v="5"/>
    <s v="IPHONE"/>
    <x v="1"/>
    <x v="1"/>
    <x v="1"/>
    <s v="IPH-YRL-01"/>
    <x v="0"/>
  </r>
  <r>
    <x v="65"/>
    <n v="-1"/>
    <x v="5"/>
    <x v="2"/>
    <d v="2023-03-17T00:00:00"/>
    <x v="700"/>
    <s v="IPHONE"/>
    <x v="1"/>
    <x v="1"/>
    <x v="1"/>
    <s v="IPH-YRL-09"/>
    <x v="0"/>
  </r>
  <r>
    <x v="65"/>
    <n v="-1"/>
    <x v="5"/>
    <x v="2"/>
    <d v="2023-03-17T00:00:00"/>
    <x v="35"/>
    <s v="IPHONE"/>
    <x v="1"/>
    <x v="1"/>
    <x v="1"/>
    <s v="IPH-YRL-10"/>
    <x v="0"/>
  </r>
  <r>
    <x v="65"/>
    <n v="-1"/>
    <x v="5"/>
    <x v="2"/>
    <d v="2023-03-17T00:00:00"/>
    <x v="627"/>
    <s v="IPHONE"/>
    <x v="1"/>
    <x v="1"/>
    <x v="4"/>
    <s v="IPH-LOC-03"/>
    <x v="0"/>
  </r>
  <r>
    <x v="65"/>
    <n v="-1"/>
    <x v="5"/>
    <x v="2"/>
    <d v="2023-03-17T00:00:00"/>
    <x v="239"/>
    <s v="IPHONE"/>
    <x v="1"/>
    <x v="1"/>
    <x v="1"/>
    <s v="IPH-POW-08"/>
    <x v="0"/>
  </r>
  <r>
    <x v="65"/>
    <n v="-1"/>
    <x v="5"/>
    <x v="2"/>
    <d v="2023-03-17T00:00:00"/>
    <x v="6"/>
    <s v="IPHONE"/>
    <x v="1"/>
    <x v="1"/>
    <x v="1"/>
    <s v="IPH-POW-10"/>
    <x v="0"/>
  </r>
  <r>
    <x v="65"/>
    <n v="-1"/>
    <x v="5"/>
    <x v="2"/>
    <d v="2023-03-17T00:00:00"/>
    <x v="107"/>
    <s v="IPHONE"/>
    <x v="1"/>
    <x v="1"/>
    <x v="0"/>
    <s v="IPH-BIO-01"/>
    <x v="0"/>
  </r>
  <r>
    <x v="65"/>
    <n v="-1"/>
    <x v="5"/>
    <x v="2"/>
    <d v="2023-03-17T00:00:00"/>
    <x v="108"/>
    <s v="IPHONE"/>
    <x v="1"/>
    <x v="1"/>
    <x v="0"/>
    <s v="IPH-BIO-02"/>
    <x v="0"/>
  </r>
  <r>
    <x v="65"/>
    <n v="-1"/>
    <x v="5"/>
    <x v="2"/>
    <d v="2023-03-17T00:00:00"/>
    <x v="7"/>
    <s v="IPHONE"/>
    <x v="1"/>
    <x v="1"/>
    <x v="0"/>
    <s v="IPH-BIO-04"/>
    <x v="0"/>
  </r>
  <r>
    <x v="65"/>
    <n v="-1"/>
    <x v="5"/>
    <x v="2"/>
    <d v="2023-03-17T00:00:00"/>
    <x v="900"/>
    <s v="IPHONE"/>
    <x v="1"/>
    <x v="1"/>
    <x v="4"/>
    <m/>
    <x v="0"/>
  </r>
  <r>
    <x v="65"/>
    <n v="-1"/>
    <x v="5"/>
    <x v="2"/>
    <d v="2023-03-17T00:00:00"/>
    <x v="9"/>
    <s v="MACCHRG"/>
    <x v="3"/>
    <x v="1"/>
    <x v="1"/>
    <s v="MAGT-YRL-04"/>
    <x v="0"/>
  </r>
  <r>
    <x v="65"/>
    <n v="-1"/>
    <x v="5"/>
    <x v="2"/>
    <d v="2023-03-17T00:00:00"/>
    <x v="241"/>
    <s v="MACCHRG"/>
    <x v="3"/>
    <x v="1"/>
    <x v="1"/>
    <s v="MAGT-POW-07"/>
    <x v="0"/>
  </r>
  <r>
    <x v="65"/>
    <n v="-1"/>
    <x v="5"/>
    <x v="2"/>
    <d v="2023-03-17T00:00:00"/>
    <x v="884"/>
    <s v="MACUSBC"/>
    <x v="4"/>
    <x v="1"/>
    <x v="1"/>
    <s v="USBC-YRL-05"/>
    <x v="0"/>
  </r>
  <r>
    <x v="65"/>
    <n v="-1"/>
    <x v="5"/>
    <x v="2"/>
    <d v="2023-03-17T00:00:00"/>
    <x v="960"/>
    <s v="MACUSBC"/>
    <x v="4"/>
    <x v="1"/>
    <x v="4"/>
    <s v="USBC-LOC-01"/>
    <x v="0"/>
  </r>
  <r>
    <x v="65"/>
    <n v="-1"/>
    <x v="5"/>
    <x v="2"/>
    <d v="2023-03-17T00:00:00"/>
    <x v="1131"/>
    <s v="MACUSBC"/>
    <x v="4"/>
    <x v="1"/>
    <x v="4"/>
    <s v="USBC-LOC-05"/>
    <x v="0"/>
  </r>
  <r>
    <x v="65"/>
    <n v="-1"/>
    <x v="5"/>
    <x v="2"/>
    <d v="2023-03-17T00:00:00"/>
    <x v="1032"/>
    <s v="MACUSBC"/>
    <x v="4"/>
    <x v="1"/>
    <x v="4"/>
    <s v="USBC-LOC-06"/>
    <x v="0"/>
  </r>
  <r>
    <x v="65"/>
    <n v="-1"/>
    <x v="5"/>
    <x v="2"/>
    <d v="2023-03-17T00:00:00"/>
    <x v="887"/>
    <s v="MACUSBC"/>
    <x v="4"/>
    <x v="1"/>
    <x v="1"/>
    <s v="USBC-POW-07"/>
    <x v="0"/>
  </r>
  <r>
    <x v="65"/>
    <n v="-1"/>
    <x v="5"/>
    <x v="2"/>
    <d v="2023-03-17T00:00:00"/>
    <x v="906"/>
    <s v="MACUSBC"/>
    <x v="4"/>
    <x v="1"/>
    <x v="1"/>
    <s v="USBC-POW-08"/>
    <x v="0"/>
  </r>
  <r>
    <x v="65"/>
    <n v="-1"/>
    <x v="5"/>
    <x v="2"/>
    <d v="2023-03-17T00:00:00"/>
    <x v="1012"/>
    <s v="MACUSBC"/>
    <x v="4"/>
    <x v="1"/>
    <x v="1"/>
    <m/>
    <x v="0"/>
  </r>
  <r>
    <x v="65"/>
    <n v="-1"/>
    <x v="5"/>
    <x v="2"/>
    <d v="2023-03-17T00:00:00"/>
    <x v="445"/>
    <s v="OMNI"/>
    <x v="5"/>
    <x v="1"/>
    <x v="2"/>
    <s v="OMN-BOE-01"/>
    <x v="0"/>
  </r>
  <r>
    <x v="65"/>
    <n v="-1"/>
    <x v="5"/>
    <x v="2"/>
    <d v="2023-03-17T00:00:00"/>
    <x v="976"/>
    <s v="OMNI"/>
    <x v="5"/>
    <x v="1"/>
    <x v="2"/>
    <s v="OMN-BOE-05"/>
    <x v="0"/>
  </r>
  <r>
    <x v="65"/>
    <n v="-1"/>
    <x v="5"/>
    <x v="2"/>
    <d v="2023-03-17T00:00:00"/>
    <x v="761"/>
    <s v="OMNI"/>
    <x v="5"/>
    <x v="1"/>
    <x v="2"/>
    <s v="OMN-BOE-10"/>
    <x v="0"/>
  </r>
  <r>
    <x v="65"/>
    <n v="-1"/>
    <x v="5"/>
    <x v="2"/>
    <d v="2023-03-17T00:00:00"/>
    <x v="437"/>
    <s v="OMNI"/>
    <x v="5"/>
    <x v="1"/>
    <x v="3"/>
    <s v="OMN-MUS-04"/>
    <x v="0"/>
  </r>
  <r>
    <x v="65"/>
    <n v="-1"/>
    <x v="5"/>
    <x v="2"/>
    <d v="2023-03-17T00:00:00"/>
    <x v="1165"/>
    <s v="OMNI"/>
    <x v="5"/>
    <x v="1"/>
    <x v="1"/>
    <m/>
    <x v="0"/>
  </r>
  <r>
    <x v="65"/>
    <n v="-1"/>
    <x v="5"/>
    <x v="2"/>
    <d v="2023-03-17T00:00:00"/>
    <x v="290"/>
    <s v="UHDMI"/>
    <x v="15"/>
    <x v="4"/>
    <x v="1"/>
    <m/>
    <x v="0"/>
  </r>
  <r>
    <x v="65"/>
    <n v="-1"/>
    <x v="5"/>
    <x v="2"/>
    <d v="2023-03-17T00:00:00"/>
    <x v="292"/>
    <s v="UVGA"/>
    <x v="18"/>
    <x v="4"/>
    <x v="1"/>
    <m/>
    <x v="0"/>
  </r>
  <r>
    <x v="65"/>
    <n v="-1"/>
    <x v="5"/>
    <x v="2"/>
    <d v="2023-03-17T00:00:00"/>
    <x v="138"/>
    <s v="WALLADPT"/>
    <x v="6"/>
    <x v="1"/>
    <x v="2"/>
    <s v="ADP-BOE-03"/>
    <x v="0"/>
  </r>
  <r>
    <x v="65"/>
    <n v="-1"/>
    <x v="5"/>
    <x v="2"/>
    <d v="2023-03-17T00:00:00"/>
    <x v="626"/>
    <s v="WALLADPT"/>
    <x v="6"/>
    <x v="1"/>
    <x v="2"/>
    <s v="ADP-BOE-05"/>
    <x v="0"/>
  </r>
  <r>
    <x v="65"/>
    <n v="-1"/>
    <x v="5"/>
    <x v="2"/>
    <d v="2023-03-17T00:00:00"/>
    <x v="670"/>
    <s v="WALLADPT"/>
    <x v="6"/>
    <x v="1"/>
    <x v="2"/>
    <s v="ADP-BOE-06"/>
    <x v="0"/>
  </r>
  <r>
    <x v="65"/>
    <n v="-1"/>
    <x v="5"/>
    <x v="2"/>
    <d v="2023-03-17T00:00:00"/>
    <x v="15"/>
    <s v="WALLADPT"/>
    <x v="6"/>
    <x v="1"/>
    <x v="0"/>
    <s v="ADP-BIO-01"/>
    <x v="0"/>
  </r>
  <r>
    <x v="65"/>
    <n v="-1"/>
    <x v="5"/>
    <x v="2"/>
    <d v="2023-03-17T00:00:00"/>
    <x v="483"/>
    <s v="WALLADPT"/>
    <x v="6"/>
    <x v="1"/>
    <x v="0"/>
    <s v="ADP-BIO-06"/>
    <x v="0"/>
  </r>
  <r>
    <x v="65"/>
    <n v="-1"/>
    <x v="5"/>
    <x v="2"/>
    <d v="2023-03-17T00:00:00"/>
    <x v="773"/>
    <s v="WALLADPT"/>
    <x v="6"/>
    <x v="1"/>
    <x v="0"/>
    <s v="ADP-BIO-07"/>
    <x v="0"/>
  </r>
  <r>
    <x v="65"/>
    <n v="-1"/>
    <x v="5"/>
    <x v="2"/>
    <d v="2023-03-17T00:00:00"/>
    <x v="1157"/>
    <s v="WALLADPT"/>
    <x v="6"/>
    <x v="1"/>
    <x v="1"/>
    <m/>
    <x v="0"/>
  </r>
  <r>
    <x v="65"/>
    <n v="-1"/>
    <x v="5"/>
    <x v="2"/>
    <d v="2023-03-17T00:00:00"/>
    <x v="451"/>
    <s v="WALLADPT"/>
    <x v="6"/>
    <x v="1"/>
    <x v="1"/>
    <m/>
    <x v="0"/>
  </r>
  <r>
    <x v="65"/>
    <n v="-1"/>
    <x v="5"/>
    <x v="2"/>
    <d v="2023-03-17T00:00:00"/>
    <x v="251"/>
    <s v="WALLADPT"/>
    <x v="6"/>
    <x v="1"/>
    <x v="1"/>
    <m/>
    <x v="0"/>
  </r>
  <r>
    <x v="65"/>
    <n v="-1"/>
    <x v="5"/>
    <x v="2"/>
    <d v="2023-03-17T00:00:00"/>
    <x v="293"/>
    <s v="WALLADPT"/>
    <x v="6"/>
    <x v="1"/>
    <x v="1"/>
    <m/>
    <x v="0"/>
  </r>
  <r>
    <x v="65"/>
    <n v="-1"/>
    <x v="5"/>
    <x v="2"/>
    <d v="2023-03-17T00:00:00"/>
    <x v="30"/>
    <s v="WALLADPT"/>
    <x v="6"/>
    <x v="1"/>
    <x v="1"/>
    <m/>
    <x v="0"/>
  </r>
  <r>
    <x v="65"/>
    <n v="-1"/>
    <x v="5"/>
    <x v="2"/>
    <d v="2023-03-18T00:00:00"/>
    <x v="108"/>
    <s v="IPHONE"/>
    <x v="1"/>
    <x v="1"/>
    <x v="0"/>
    <s v="IPH-BIO-02"/>
    <x v="0"/>
  </r>
  <r>
    <x v="65"/>
    <n v="-1"/>
    <x v="5"/>
    <x v="2"/>
    <d v="2023-03-18T00:00:00"/>
    <x v="959"/>
    <s v="WALLADPT"/>
    <x v="6"/>
    <x v="1"/>
    <x v="0"/>
    <s v="ADP-BIO-05"/>
    <x v="0"/>
  </r>
  <r>
    <x v="65"/>
    <n v="-1"/>
    <x v="5"/>
    <x v="2"/>
    <d v="2023-03-20T00:00:00"/>
    <x v="32"/>
    <s v="CALC"/>
    <x v="11"/>
    <x v="0"/>
    <x v="1"/>
    <s v="CAL-POW-06"/>
    <x v="0"/>
  </r>
  <r>
    <x v="65"/>
    <n v="-1"/>
    <x v="5"/>
    <x v="2"/>
    <d v="2023-03-24T00:00:00"/>
    <x v="1087"/>
    <s v="CBK"/>
    <x v="7"/>
    <x v="2"/>
    <x v="1"/>
    <s v="CBIO-09"/>
    <x v="0"/>
  </r>
  <r>
    <x v="65"/>
    <n v="-1"/>
    <x v="5"/>
    <x v="2"/>
    <d v="2023-03-24T00:00:00"/>
    <x v="1175"/>
    <s v="CBK"/>
    <x v="7"/>
    <x v="2"/>
    <x v="1"/>
    <s v="CART-04"/>
    <x v="0"/>
  </r>
  <r>
    <x v="65"/>
    <n v="-1"/>
    <x v="5"/>
    <x v="2"/>
    <d v="2023-03-24T00:00:00"/>
    <x v="1183"/>
    <s v="CBK"/>
    <x v="7"/>
    <x v="2"/>
    <x v="1"/>
    <s v="CBK-CLICC-52"/>
    <x v="0"/>
  </r>
  <r>
    <x v="65"/>
    <n v="-1"/>
    <x v="5"/>
    <x v="2"/>
    <d v="2023-03-24T00:00:00"/>
    <x v="570"/>
    <s v="CBK"/>
    <x v="7"/>
    <x v="2"/>
    <x v="1"/>
    <s v="CBK-018"/>
    <x v="0"/>
  </r>
  <r>
    <x v="65"/>
    <n v="-1"/>
    <x v="5"/>
    <x v="2"/>
    <d v="2023-03-24T00:00:00"/>
    <x v="69"/>
    <s v="CBK"/>
    <x v="7"/>
    <x v="2"/>
    <x v="1"/>
    <s v="CPOW-04"/>
    <x v="0"/>
  </r>
  <r>
    <x v="65"/>
    <n v="-1"/>
    <x v="5"/>
    <x v="2"/>
    <d v="2023-03-24T00:00:00"/>
    <x v="873"/>
    <s v="CBK"/>
    <x v="7"/>
    <x v="2"/>
    <x v="0"/>
    <s v="CBK-BIO-19"/>
    <x v="0"/>
  </r>
  <r>
    <x v="65"/>
    <n v="-1"/>
    <x v="5"/>
    <x v="2"/>
    <d v="2023-03-24T00:00:00"/>
    <x v="456"/>
    <s v="CBK"/>
    <x v="7"/>
    <x v="2"/>
    <x v="2"/>
    <s v="CBK-BOE-04"/>
    <x v="0"/>
  </r>
  <r>
    <x v="65"/>
    <n v="-1"/>
    <x v="5"/>
    <x v="2"/>
    <d v="2023-03-24T00:00:00"/>
    <x v="1184"/>
    <s v="CBK"/>
    <x v="7"/>
    <x v="2"/>
    <x v="1"/>
    <s v="CBK-CLICC-113"/>
    <x v="0"/>
  </r>
  <r>
    <x v="65"/>
    <n v="-1"/>
    <x v="5"/>
    <x v="2"/>
    <d v="2023-03-24T00:00:00"/>
    <x v="943"/>
    <s v="CBK"/>
    <x v="7"/>
    <x v="2"/>
    <x v="1"/>
    <s v="CBK-CLICC-148"/>
    <x v="0"/>
  </r>
  <r>
    <x v="65"/>
    <n v="-1"/>
    <x v="5"/>
    <x v="2"/>
    <d v="2023-03-24T00:00:00"/>
    <x v="506"/>
    <s v="CBK"/>
    <x v="7"/>
    <x v="2"/>
    <x v="1"/>
    <s v="CBK-CLICC-164"/>
    <x v="0"/>
  </r>
  <r>
    <x v="65"/>
    <n v="-1"/>
    <x v="5"/>
    <x v="2"/>
    <d v="2023-03-24T00:00:00"/>
    <x v="159"/>
    <s v="CLICC-ML"/>
    <x v="8"/>
    <x v="2"/>
    <x v="1"/>
    <s v="ITS MacBook 64"/>
    <x v="0"/>
  </r>
  <r>
    <x v="65"/>
    <n v="-1"/>
    <x v="5"/>
    <x v="2"/>
    <d v="2023-03-24T00:00:00"/>
    <x v="846"/>
    <s v="CLICC-ML"/>
    <x v="8"/>
    <x v="2"/>
    <x v="1"/>
    <s v="ITS MacBook 25"/>
    <x v="0"/>
  </r>
  <r>
    <x v="65"/>
    <n v="-1"/>
    <x v="5"/>
    <x v="2"/>
    <d v="2023-03-24T00:00:00"/>
    <x v="269"/>
    <s v="CLICC-ML"/>
    <x v="8"/>
    <x v="2"/>
    <x v="1"/>
    <s v="ITS MacBook 168"/>
    <x v="0"/>
  </r>
  <r>
    <x v="65"/>
    <n v="-1"/>
    <x v="5"/>
    <x v="2"/>
    <d v="2023-03-24T00:00:00"/>
    <x v="631"/>
    <s v="CLICC-ML"/>
    <x v="8"/>
    <x v="2"/>
    <x v="1"/>
    <s v="ITS MacBook 134"/>
    <x v="0"/>
  </r>
  <r>
    <x v="65"/>
    <n v="-1"/>
    <x v="5"/>
    <x v="2"/>
    <d v="2023-03-24T00:00:00"/>
    <x v="676"/>
    <s v="CLICC-ML"/>
    <x v="8"/>
    <x v="2"/>
    <x v="1"/>
    <s v="CLICC-ML-2021"/>
    <x v="0"/>
  </r>
  <r>
    <x v="65"/>
    <n v="-1"/>
    <x v="5"/>
    <x v="2"/>
    <d v="2023-03-24T00:00:00"/>
    <x v="950"/>
    <s v="CLICC-ML"/>
    <x v="8"/>
    <x v="2"/>
    <x v="1"/>
    <s v="CLICC-ML-2036"/>
    <x v="0"/>
  </r>
  <r>
    <x v="65"/>
    <n v="-1"/>
    <x v="5"/>
    <x v="2"/>
    <d v="2023-03-24T00:00:00"/>
    <x v="654"/>
    <s v="CLICC-ML"/>
    <x v="8"/>
    <x v="2"/>
    <x v="1"/>
    <s v="CLICC-ML-2074"/>
    <x v="0"/>
  </r>
  <r>
    <x v="65"/>
    <n v="-1"/>
    <x v="5"/>
    <x v="2"/>
    <d v="2023-03-24T00:00:00"/>
    <x v="925"/>
    <s v="CLICC-ML"/>
    <x v="8"/>
    <x v="2"/>
    <x v="1"/>
    <s v="CLICC-ML-2082"/>
    <x v="0"/>
  </r>
  <r>
    <x v="65"/>
    <n v="-1"/>
    <x v="5"/>
    <x v="2"/>
    <d v="2023-03-24T00:00:00"/>
    <x v="688"/>
    <s v="CLICC-ML"/>
    <x v="8"/>
    <x v="2"/>
    <x v="1"/>
    <s v="CLICC-ML-2089"/>
    <x v="0"/>
  </r>
  <r>
    <x v="65"/>
    <n v="-1"/>
    <x v="5"/>
    <x v="2"/>
    <d v="2023-03-24T00:00:00"/>
    <x v="1185"/>
    <s v="CLICC-MM"/>
    <x v="9"/>
    <x v="2"/>
    <x v="1"/>
    <s v="ITS iPad 18"/>
    <x v="0"/>
  </r>
  <r>
    <x v="65"/>
    <n v="-1"/>
    <x v="5"/>
    <x v="2"/>
    <d v="2023-03-24T00:00:00"/>
    <x v="26"/>
    <s v="CLICC-MM"/>
    <x v="9"/>
    <x v="2"/>
    <x v="1"/>
    <m/>
    <x v="0"/>
  </r>
  <r>
    <x v="65"/>
    <n v="-1"/>
    <x v="5"/>
    <x v="2"/>
    <d v="2023-03-24T00:00:00"/>
    <x v="54"/>
    <s v="CLICC-MM"/>
    <x v="9"/>
    <x v="2"/>
    <x v="1"/>
    <s v="ITS iPad 143"/>
    <x v="0"/>
  </r>
  <r>
    <x v="65"/>
    <n v="-1"/>
    <x v="5"/>
    <x v="2"/>
    <d v="2023-03-24T00:00:00"/>
    <x v="661"/>
    <s v="CLICC-MM"/>
    <x v="9"/>
    <x v="2"/>
    <x v="1"/>
    <s v="ITS iPad 245"/>
    <x v="0"/>
  </r>
  <r>
    <x v="65"/>
    <n v="-1"/>
    <x v="5"/>
    <x v="2"/>
    <d v="2023-03-24T00:00:00"/>
    <x v="866"/>
    <s v="CLICC-MM"/>
    <x v="9"/>
    <x v="2"/>
    <x v="1"/>
    <s v="ITS iPad 257"/>
    <x v="0"/>
  </r>
  <r>
    <x v="65"/>
    <n v="-1"/>
    <x v="5"/>
    <x v="2"/>
    <d v="2023-03-24T00:00:00"/>
    <x v="1040"/>
    <s v="CLICC-MM"/>
    <x v="9"/>
    <x v="2"/>
    <x v="1"/>
    <s v="ITS iPad 33"/>
    <x v="0"/>
  </r>
  <r>
    <x v="65"/>
    <n v="-1"/>
    <x v="5"/>
    <x v="2"/>
    <d v="2023-03-24T00:00:00"/>
    <x v="1186"/>
    <s v="HP"/>
    <x v="10"/>
    <x v="2"/>
    <x v="1"/>
    <s v="WL-BCR-12"/>
    <x v="0"/>
  </r>
  <r>
    <x v="65"/>
    <n v="-1"/>
    <x v="5"/>
    <x v="2"/>
    <d v="2023-03-24T00:00:00"/>
    <x v="273"/>
    <s v="HP"/>
    <x v="10"/>
    <x v="2"/>
    <x v="1"/>
    <s v="WL-POW-10"/>
    <x v="0"/>
  </r>
  <r>
    <x v="65"/>
    <n v="-1"/>
    <x v="5"/>
    <x v="2"/>
    <d v="2023-03-24T00:00:00"/>
    <x v="653"/>
    <s v="HP"/>
    <x v="10"/>
    <x v="2"/>
    <x v="1"/>
    <s v="WL-PC2-14"/>
    <x v="0"/>
  </r>
  <r>
    <x v="65"/>
    <n v="-1"/>
    <x v="5"/>
    <x v="2"/>
    <d v="2023-03-24T00:00:00"/>
    <x v="472"/>
    <s v="HP"/>
    <x v="10"/>
    <x v="2"/>
    <x v="1"/>
    <s v="WL-LTL-05"/>
    <x v="0"/>
  </r>
  <r>
    <x v="65"/>
    <n v="-1"/>
    <x v="5"/>
    <x v="2"/>
    <d v="2023-03-24T00:00:00"/>
    <x v="87"/>
    <s v="HP"/>
    <x v="10"/>
    <x v="2"/>
    <x v="1"/>
    <s v="WL-LAB-09"/>
    <x v="0"/>
  </r>
  <r>
    <x v="65"/>
    <n v="1853753750006530"/>
    <x v="4"/>
    <x v="3"/>
    <d v="2023-03-24T00:00:00"/>
    <x v="1114"/>
    <s v="HP"/>
    <x v="10"/>
    <x v="2"/>
    <x v="1"/>
    <s v="WL-LAB-06"/>
    <x v="0"/>
  </r>
  <r>
    <x v="65"/>
    <n v="5543148710006530"/>
    <x v="1"/>
    <x v="1"/>
    <d v="2023-03-31T00:00:00"/>
    <x v="256"/>
    <s v="CBK"/>
    <x v="7"/>
    <x v="2"/>
    <x v="1"/>
    <s v="CBK-CLICC-139"/>
    <x v="0"/>
  </r>
  <r>
    <x v="65"/>
    <n v="5552381470006530"/>
    <x v="4"/>
    <x v="3"/>
    <d v="2023-03-24T00:00:00"/>
    <x v="1173"/>
    <s v="CBK"/>
    <x v="7"/>
    <x v="2"/>
    <x v="1"/>
    <s v="CBCR-24"/>
    <x v="0"/>
  </r>
  <r>
    <x v="65"/>
    <n v="5555328200006530"/>
    <x v="1"/>
    <x v="1"/>
    <d v="2023-03-30T00:00:00"/>
    <x v="381"/>
    <s v="CBK"/>
    <x v="7"/>
    <x v="2"/>
    <x v="2"/>
    <s v="CBK-BOE-13"/>
    <x v="0"/>
  </r>
  <r>
    <x v="65"/>
    <n v="5555625590006530"/>
    <x v="1"/>
    <x v="1"/>
    <d v="2023-03-31T00:00:00"/>
    <x v="1187"/>
    <s v="CLICC-MM"/>
    <x v="9"/>
    <x v="2"/>
    <x v="1"/>
    <s v="ITS iPad 124"/>
    <x v="0"/>
  </r>
  <r>
    <x v="65"/>
    <n v="5559171430006530"/>
    <x v="5"/>
    <x v="2"/>
    <d v="2023-03-24T00:00:00"/>
    <x v="1188"/>
    <s v="FAC"/>
    <x v="9"/>
    <x v="2"/>
    <x v="1"/>
    <s v="ITS iPad 294"/>
    <x v="0"/>
  </r>
  <r>
    <x v="65"/>
    <n v="5560016120006530"/>
    <x v="5"/>
    <x v="2"/>
    <d v="2023-03-17T00:00:00"/>
    <x v="829"/>
    <s v="IPHONE"/>
    <x v="1"/>
    <x v="1"/>
    <x v="4"/>
    <m/>
    <x v="0"/>
  </r>
  <r>
    <x v="65"/>
    <n v="5561767560006530"/>
    <x v="1"/>
    <x v="1"/>
    <d v="2023-03-24T00:00:00"/>
    <x v="1189"/>
    <s v="CBK"/>
    <x v="7"/>
    <x v="2"/>
    <x v="1"/>
    <s v="CYRL-20"/>
    <x v="0"/>
  </r>
  <r>
    <x v="65"/>
    <n v="5564681230006530"/>
    <x v="5"/>
    <x v="2"/>
    <d v="2023-03-24T00:00:00"/>
    <x v="534"/>
    <s v="CLICC-ML"/>
    <x v="8"/>
    <x v="2"/>
    <x v="1"/>
    <s v="CLICC-ML-2041"/>
    <x v="0"/>
  </r>
  <r>
    <x v="65"/>
    <n v="5569117780006530"/>
    <x v="5"/>
    <x v="2"/>
    <d v="2023-03-17T00:00:00"/>
    <x v="1128"/>
    <s v="MACCHRG"/>
    <x v="3"/>
    <x v="1"/>
    <x v="2"/>
    <s v="MAGT-BOE-04"/>
    <x v="0"/>
  </r>
  <r>
    <x v="65"/>
    <n v="5569989650006530"/>
    <x v="5"/>
    <x v="2"/>
    <d v="2023-03-31T00:00:00"/>
    <x v="74"/>
    <s v="CLICC-ML"/>
    <x v="8"/>
    <x v="2"/>
    <x v="1"/>
    <s v="ITS MacBook 68"/>
    <x v="0"/>
  </r>
  <r>
    <x v="65"/>
    <n v="6199957510006530"/>
    <x v="1"/>
    <x v="1"/>
    <d v="2023-03-30T00:00:00"/>
    <x v="897"/>
    <s v="CLICC-MM"/>
    <x v="9"/>
    <x v="2"/>
    <x v="1"/>
    <s v="ITS iPad 12"/>
    <x v="0"/>
  </r>
  <r>
    <x v="65"/>
    <n v="6200336170006530"/>
    <x v="1"/>
    <x v="1"/>
    <d v="2023-03-31T00:00:00"/>
    <x v="321"/>
    <s v="HP"/>
    <x v="10"/>
    <x v="2"/>
    <x v="1"/>
    <s v="WL-YRL-08"/>
    <x v="0"/>
  </r>
  <r>
    <x v="65"/>
    <n v="6201523880006530"/>
    <x v="5"/>
    <x v="2"/>
    <d v="2023-03-29T00:00:00"/>
    <x v="1190"/>
    <s v="CLICC-MM"/>
    <x v="9"/>
    <x v="2"/>
    <x v="1"/>
    <s v="ITS iPad 73"/>
    <x v="0"/>
  </r>
  <r>
    <x v="65"/>
    <n v="9283569650006530"/>
    <x v="5"/>
    <x v="2"/>
    <d v="2023-03-31T00:00:00"/>
    <x v="149"/>
    <s v="CLICC-ML"/>
    <x v="8"/>
    <x v="2"/>
    <x v="1"/>
    <s v="ITS MacBook 29"/>
    <x v="0"/>
  </r>
  <r>
    <x v="65"/>
    <n v="9401567650006530"/>
    <x v="5"/>
    <x v="2"/>
    <d v="2023-06-15T00:00:00"/>
    <x v="406"/>
    <s v="AD"/>
    <x v="12"/>
    <x v="3"/>
    <x v="2"/>
    <s v="CLICC EE AD2 Unit 270"/>
    <x v="0"/>
  </r>
  <r>
    <x v="65"/>
    <n v="9401854740006530"/>
    <x v="1"/>
    <x v="1"/>
    <d v="2023-03-31T00:00:00"/>
    <x v="848"/>
    <s v="CLICC-ML"/>
    <x v="8"/>
    <x v="2"/>
    <x v="1"/>
    <s v="CLICC-ML-2018"/>
    <x v="0"/>
  </r>
  <r>
    <x v="65"/>
    <n v="9403442510006530"/>
    <x v="1"/>
    <x v="1"/>
    <d v="2023-03-31T00:00:00"/>
    <x v="226"/>
    <s v="CBK"/>
    <x v="7"/>
    <x v="2"/>
    <x v="0"/>
    <s v="CBK-BIO-10"/>
    <x v="0"/>
  </r>
  <r>
    <x v="65"/>
    <n v="9403799620006530"/>
    <x v="5"/>
    <x v="2"/>
    <d v="2023-03-31T00:00:00"/>
    <x v="1191"/>
    <s v="CLICC-MM"/>
    <x v="9"/>
    <x v="2"/>
    <x v="1"/>
    <s v="ITS iPad 28"/>
    <x v="0"/>
  </r>
  <r>
    <x v="65"/>
    <n v="9407394660006530"/>
    <x v="1"/>
    <x v="1"/>
    <d v="2023-03-17T00:00:00"/>
    <x v="1192"/>
    <s v="HPUSBC"/>
    <x v="14"/>
    <x v="1"/>
    <x v="6"/>
    <s v="CLICC RC Classrooms HP Charger 76"/>
    <x v="0"/>
  </r>
  <r>
    <x v="65"/>
    <n v="9408459560006530"/>
    <x v="5"/>
    <x v="2"/>
    <d v="2023-03-24T00:00:00"/>
    <x v="794"/>
    <s v="CLICC-ML"/>
    <x v="8"/>
    <x v="2"/>
    <x v="1"/>
    <s v="ITS MacBook 150"/>
    <x v="0"/>
  </r>
  <r>
    <x v="65"/>
    <n v="9408521370006530"/>
    <x v="1"/>
    <x v="1"/>
    <d v="2023-03-31T00:00:00"/>
    <x v="854"/>
    <s v="CLICC-MM"/>
    <x v="9"/>
    <x v="2"/>
    <x v="1"/>
    <s v="ITS iPad 252"/>
    <x v="0"/>
  </r>
  <r>
    <x v="65"/>
    <n v="1.26320083700065E+16"/>
    <x v="4"/>
    <x v="3"/>
    <d v="2023-03-24T00:00:00"/>
    <x v="1193"/>
    <s v="CLICC-MM"/>
    <x v="9"/>
    <x v="2"/>
    <x v="1"/>
    <s v="ITS iPad 92"/>
    <x v="0"/>
  </r>
  <r>
    <x v="66"/>
    <n v="-1"/>
    <x v="0"/>
    <x v="0"/>
    <d v="2023-03-24T00:00:00"/>
    <x v="506"/>
    <s v="CBK"/>
    <x v="7"/>
    <x v="2"/>
    <x v="1"/>
    <s v="CBK-CLICC-164"/>
    <x v="0"/>
  </r>
  <r>
    <x v="66"/>
    <n v="-1"/>
    <x v="1"/>
    <x v="1"/>
    <d v="2023-03-18T00:00:00"/>
    <x v="374"/>
    <s v="IPHONE"/>
    <x v="1"/>
    <x v="1"/>
    <x v="4"/>
    <s v="IPH-LOC-04"/>
    <x v="0"/>
  </r>
  <r>
    <x v="66"/>
    <n v="-1"/>
    <x v="1"/>
    <x v="1"/>
    <d v="2023-03-25T00:00:00"/>
    <x v="1194"/>
    <s v="CBK"/>
    <x v="7"/>
    <x v="2"/>
    <x v="4"/>
    <s v="CBK-CLICC-95"/>
    <x v="0"/>
  </r>
  <r>
    <x v="66"/>
    <n v="-1"/>
    <x v="5"/>
    <x v="2"/>
    <d v="2023-03-18T00:00:00"/>
    <x v="620"/>
    <s v="HDMIC"/>
    <x v="13"/>
    <x v="4"/>
    <x v="1"/>
    <s v="HDMC-YRL-01"/>
    <x v="0"/>
  </r>
  <r>
    <x v="66"/>
    <n v="-1"/>
    <x v="5"/>
    <x v="2"/>
    <d v="2023-03-18T00:00:00"/>
    <x v="2"/>
    <s v="HDST"/>
    <x v="0"/>
    <x v="0"/>
    <x v="1"/>
    <s v="HDS-POW-04"/>
    <x v="0"/>
  </r>
  <r>
    <x v="66"/>
    <n v="-1"/>
    <x v="5"/>
    <x v="2"/>
    <d v="2023-03-18T00:00:00"/>
    <x v="664"/>
    <s v="IPHONE"/>
    <x v="1"/>
    <x v="1"/>
    <x v="2"/>
    <s v="IPH-BOE-02"/>
    <x v="0"/>
  </r>
  <r>
    <x v="66"/>
    <n v="-1"/>
    <x v="5"/>
    <x v="2"/>
    <d v="2023-03-18T00:00:00"/>
    <x v="441"/>
    <s v="IPHONE"/>
    <x v="1"/>
    <x v="1"/>
    <x v="1"/>
    <s v="IPH-YRL-06"/>
    <x v="0"/>
  </r>
  <r>
    <x v="66"/>
    <n v="-1"/>
    <x v="5"/>
    <x v="2"/>
    <d v="2023-03-18T00:00:00"/>
    <x v="700"/>
    <s v="IPHONE"/>
    <x v="1"/>
    <x v="1"/>
    <x v="1"/>
    <s v="IPH-YRL-09"/>
    <x v="0"/>
  </r>
  <r>
    <x v="66"/>
    <n v="-1"/>
    <x v="5"/>
    <x v="2"/>
    <d v="2023-03-18T00:00:00"/>
    <x v="108"/>
    <s v="IPHONE"/>
    <x v="1"/>
    <x v="1"/>
    <x v="0"/>
    <s v="IPH-BIO-02"/>
    <x v="0"/>
  </r>
  <r>
    <x v="66"/>
    <n v="-1"/>
    <x v="5"/>
    <x v="2"/>
    <d v="2023-03-18T00:00:00"/>
    <x v="905"/>
    <s v="IPHONE"/>
    <x v="1"/>
    <x v="1"/>
    <x v="4"/>
    <m/>
    <x v="0"/>
  </r>
  <r>
    <x v="66"/>
    <n v="-1"/>
    <x v="5"/>
    <x v="2"/>
    <d v="2023-03-18T00:00:00"/>
    <x v="976"/>
    <s v="OMNI"/>
    <x v="5"/>
    <x v="1"/>
    <x v="2"/>
    <s v="OMN-BOE-05"/>
    <x v="0"/>
  </r>
  <r>
    <x v="66"/>
    <n v="-1"/>
    <x v="5"/>
    <x v="2"/>
    <d v="2023-03-18T00:00:00"/>
    <x v="290"/>
    <s v="UHDMI"/>
    <x v="15"/>
    <x v="4"/>
    <x v="1"/>
    <m/>
    <x v="0"/>
  </r>
  <r>
    <x v="66"/>
    <n v="-1"/>
    <x v="5"/>
    <x v="2"/>
    <d v="2023-03-18T00:00:00"/>
    <x v="704"/>
    <s v="UVGA"/>
    <x v="18"/>
    <x v="4"/>
    <x v="1"/>
    <s v="UVGA-YRL-01"/>
    <x v="0"/>
  </r>
  <r>
    <x v="66"/>
    <n v="-1"/>
    <x v="5"/>
    <x v="2"/>
    <d v="2023-03-18T00:00:00"/>
    <x v="138"/>
    <s v="WALLADPT"/>
    <x v="6"/>
    <x v="1"/>
    <x v="2"/>
    <s v="ADP-BOE-03"/>
    <x v="0"/>
  </r>
  <r>
    <x v="66"/>
    <n v="-1"/>
    <x v="5"/>
    <x v="2"/>
    <d v="2023-03-18T00:00:00"/>
    <x v="861"/>
    <s v="WALLADPT"/>
    <x v="6"/>
    <x v="1"/>
    <x v="1"/>
    <m/>
    <x v="0"/>
  </r>
  <r>
    <x v="66"/>
    <n v="-1"/>
    <x v="5"/>
    <x v="2"/>
    <d v="2023-03-24T00:00:00"/>
    <x v="686"/>
    <s v="CBK"/>
    <x v="7"/>
    <x v="2"/>
    <x v="6"/>
    <s v="CBK-029"/>
    <x v="0"/>
  </r>
  <r>
    <x v="66"/>
    <n v="-1"/>
    <x v="5"/>
    <x v="2"/>
    <d v="2023-03-24T00:00:00"/>
    <x v="386"/>
    <s v="CLICC-ML"/>
    <x v="8"/>
    <x v="2"/>
    <x v="1"/>
    <s v="ITS MacBook 121"/>
    <x v="0"/>
  </r>
  <r>
    <x v="66"/>
    <n v="-1"/>
    <x v="5"/>
    <x v="2"/>
    <d v="2023-03-25T00:00:00"/>
    <x v="379"/>
    <s v="CBK"/>
    <x v="7"/>
    <x v="2"/>
    <x v="4"/>
    <m/>
    <x v="0"/>
  </r>
  <r>
    <x v="66"/>
    <n v="-1"/>
    <x v="5"/>
    <x v="2"/>
    <d v="2023-03-29T00:00:00"/>
    <x v="1195"/>
    <s v="CBK"/>
    <x v="7"/>
    <x v="2"/>
    <x v="1"/>
    <s v="CBK-CLICC-57"/>
    <x v="0"/>
  </r>
  <r>
    <x v="66"/>
    <n v="5558712510006530"/>
    <x v="5"/>
    <x v="2"/>
    <d v="2023-03-22T00:00:00"/>
    <x v="952"/>
    <s v="HP"/>
    <x v="10"/>
    <x v="2"/>
    <x v="1"/>
    <s v="WL-RC2-11"/>
    <x v="0"/>
  </r>
  <r>
    <x v="66"/>
    <n v="5560832030006530"/>
    <x v="5"/>
    <x v="2"/>
    <d v="2023-03-31T00:00:00"/>
    <x v="1104"/>
    <s v="CLICC-ML"/>
    <x v="8"/>
    <x v="2"/>
    <x v="1"/>
    <s v="ITS MacBook 83"/>
    <x v="0"/>
  </r>
  <r>
    <x v="66"/>
    <n v="6200319070006530"/>
    <x v="1"/>
    <x v="1"/>
    <d v="2023-03-24T00:00:00"/>
    <x v="645"/>
    <s v="CLICC-ML"/>
    <x v="8"/>
    <x v="2"/>
    <x v="1"/>
    <s v="CLICC-ML-2097"/>
    <x v="0"/>
  </r>
  <r>
    <x v="66"/>
    <n v="9398370280006530"/>
    <x v="5"/>
    <x v="2"/>
    <d v="2023-03-31T00:00:00"/>
    <x v="939"/>
    <s v="CLICC-ML"/>
    <x v="8"/>
    <x v="2"/>
    <x v="1"/>
    <s v="ITS MacBook 135"/>
    <x v="0"/>
  </r>
  <r>
    <x v="67"/>
    <n v="-1"/>
    <x v="1"/>
    <x v="1"/>
    <d v="2023-03-22T00:00:00"/>
    <x v="751"/>
    <s v="CALC"/>
    <x v="11"/>
    <x v="0"/>
    <x v="1"/>
    <m/>
    <x v="0"/>
  </r>
  <r>
    <x v="67"/>
    <n v="-1"/>
    <x v="1"/>
    <x v="1"/>
    <d v="2023-03-26T00:00:00"/>
    <x v="721"/>
    <s v="CBK"/>
    <x v="7"/>
    <x v="2"/>
    <x v="0"/>
    <s v="CBK-BIO-02"/>
    <x v="0"/>
  </r>
  <r>
    <x v="67"/>
    <n v="-1"/>
    <x v="1"/>
    <x v="1"/>
    <d v="2023-03-26T00:00:00"/>
    <x v="1196"/>
    <s v="CBK"/>
    <x v="7"/>
    <x v="2"/>
    <x v="4"/>
    <s v="CBK-CLICC-96"/>
    <x v="0"/>
  </r>
  <r>
    <x v="67"/>
    <n v="-1"/>
    <x v="1"/>
    <x v="1"/>
    <d v="2023-03-26T00:00:00"/>
    <x v="594"/>
    <s v="CBK"/>
    <x v="7"/>
    <x v="2"/>
    <x v="4"/>
    <s v="CBK-CLICC-109"/>
    <x v="0"/>
  </r>
  <r>
    <x v="67"/>
    <n v="-1"/>
    <x v="5"/>
    <x v="2"/>
    <d v="2023-03-19T00:00:00"/>
    <x v="875"/>
    <s v="HDMIC"/>
    <x v="13"/>
    <x v="4"/>
    <x v="1"/>
    <s v="HDMC-YRL-07"/>
    <x v="0"/>
  </r>
  <r>
    <x v="67"/>
    <n v="-1"/>
    <x v="5"/>
    <x v="2"/>
    <d v="2023-03-19T00:00:00"/>
    <x v="29"/>
    <s v="IPHONE"/>
    <x v="1"/>
    <x v="1"/>
    <x v="1"/>
    <s v="IPH-POW-02"/>
    <x v="0"/>
  </r>
  <r>
    <x v="67"/>
    <n v="-1"/>
    <x v="5"/>
    <x v="2"/>
    <d v="2023-03-19T00:00:00"/>
    <x v="108"/>
    <s v="IPHONE"/>
    <x v="1"/>
    <x v="1"/>
    <x v="0"/>
    <s v="IPH-BIO-02"/>
    <x v="0"/>
  </r>
  <r>
    <x v="67"/>
    <n v="-1"/>
    <x v="5"/>
    <x v="2"/>
    <d v="2023-03-19T00:00:00"/>
    <x v="884"/>
    <s v="MACUSBC"/>
    <x v="4"/>
    <x v="1"/>
    <x v="1"/>
    <s v="USBC-YRL-05"/>
    <x v="0"/>
  </r>
  <r>
    <x v="67"/>
    <n v="-1"/>
    <x v="5"/>
    <x v="2"/>
    <d v="2023-03-19T00:00:00"/>
    <x v="960"/>
    <s v="MACUSBC"/>
    <x v="4"/>
    <x v="1"/>
    <x v="4"/>
    <s v="USBC-LOC-01"/>
    <x v="0"/>
  </r>
  <r>
    <x v="67"/>
    <n v="-1"/>
    <x v="5"/>
    <x v="2"/>
    <d v="2023-03-19T00:00:00"/>
    <x v="1012"/>
    <s v="MACUSBC"/>
    <x v="4"/>
    <x v="1"/>
    <x v="1"/>
    <m/>
    <x v="0"/>
  </r>
  <r>
    <x v="67"/>
    <n v="-1"/>
    <x v="5"/>
    <x v="2"/>
    <d v="2023-03-19T00:00:00"/>
    <x v="483"/>
    <s v="WALLADPT"/>
    <x v="6"/>
    <x v="1"/>
    <x v="0"/>
    <s v="ADP-BIO-06"/>
    <x v="0"/>
  </r>
  <r>
    <x v="67"/>
    <n v="-1"/>
    <x v="5"/>
    <x v="2"/>
    <d v="2023-03-19T00:00:00"/>
    <x v="746"/>
    <s v="WALLADPT"/>
    <x v="6"/>
    <x v="1"/>
    <x v="1"/>
    <m/>
    <x v="0"/>
  </r>
  <r>
    <x v="67"/>
    <n v="-1"/>
    <x v="5"/>
    <x v="2"/>
    <d v="2023-03-22T00:00:00"/>
    <x v="812"/>
    <s v="CALC"/>
    <x v="11"/>
    <x v="0"/>
    <x v="1"/>
    <s v="CAL-POW-05"/>
    <x v="0"/>
  </r>
  <r>
    <x v="67"/>
    <n v="-1"/>
    <x v="5"/>
    <x v="2"/>
    <d v="2023-03-22T00:00:00"/>
    <x v="32"/>
    <s v="CALC"/>
    <x v="11"/>
    <x v="0"/>
    <x v="1"/>
    <s v="CAL-POW-06"/>
    <x v="0"/>
  </r>
  <r>
    <x v="67"/>
    <n v="-1"/>
    <x v="5"/>
    <x v="2"/>
    <d v="2023-03-22T00:00:00"/>
    <x v="752"/>
    <s v="CALC"/>
    <x v="11"/>
    <x v="0"/>
    <x v="1"/>
    <m/>
    <x v="0"/>
  </r>
  <r>
    <x v="67"/>
    <n v="-1"/>
    <x v="5"/>
    <x v="2"/>
    <d v="2023-03-22T00:00:00"/>
    <x v="928"/>
    <s v="CALC"/>
    <x v="11"/>
    <x v="0"/>
    <x v="1"/>
    <m/>
    <x v="0"/>
  </r>
  <r>
    <x v="67"/>
    <n v="-1"/>
    <x v="5"/>
    <x v="2"/>
    <d v="2023-03-22T00:00:00"/>
    <x v="557"/>
    <s v="CALC"/>
    <x v="11"/>
    <x v="0"/>
    <x v="1"/>
    <m/>
    <x v="0"/>
  </r>
  <r>
    <x v="67"/>
    <n v="-1"/>
    <x v="5"/>
    <x v="2"/>
    <d v="2023-03-22T00:00:00"/>
    <x v="859"/>
    <s v="CALC"/>
    <x v="11"/>
    <x v="0"/>
    <x v="2"/>
    <m/>
    <x v="0"/>
  </r>
  <r>
    <x v="67"/>
    <n v="-1"/>
    <x v="5"/>
    <x v="2"/>
    <d v="2023-03-24T00:00:00"/>
    <x v="289"/>
    <s v="CBK"/>
    <x v="7"/>
    <x v="2"/>
    <x v="1"/>
    <s v="CBK-CLICC-161"/>
    <x v="0"/>
  </r>
  <r>
    <x v="67"/>
    <n v="-1"/>
    <x v="5"/>
    <x v="2"/>
    <d v="2023-03-24T00:00:00"/>
    <x v="817"/>
    <s v="CLICC-ML"/>
    <x v="8"/>
    <x v="2"/>
    <x v="1"/>
    <s v="ITS MacBook 63"/>
    <x v="0"/>
  </r>
  <r>
    <x v="67"/>
    <n v="-1"/>
    <x v="5"/>
    <x v="2"/>
    <d v="2023-03-24T00:00:00"/>
    <x v="690"/>
    <s v="CLICC-ML"/>
    <x v="8"/>
    <x v="2"/>
    <x v="1"/>
    <s v="ITS MacBook 98"/>
    <x v="0"/>
  </r>
  <r>
    <x v="67"/>
    <n v="-1"/>
    <x v="5"/>
    <x v="2"/>
    <d v="2023-03-24T00:00:00"/>
    <x v="319"/>
    <s v="CLICC-ML"/>
    <x v="8"/>
    <x v="2"/>
    <x v="1"/>
    <s v="ITS MacBook 80"/>
    <x v="0"/>
  </r>
  <r>
    <x v="67"/>
    <n v="-1"/>
    <x v="5"/>
    <x v="2"/>
    <d v="2023-03-26T00:00:00"/>
    <x v="114"/>
    <s v="CBK"/>
    <x v="7"/>
    <x v="2"/>
    <x v="0"/>
    <s v="CBK-BIO-07"/>
    <x v="0"/>
  </r>
  <r>
    <x v="67"/>
    <n v="-1"/>
    <x v="5"/>
    <x v="2"/>
    <d v="2023-03-26T00:00:00"/>
    <x v="873"/>
    <s v="CBK"/>
    <x v="7"/>
    <x v="2"/>
    <x v="0"/>
    <s v="CBK-BIO-19"/>
    <x v="0"/>
  </r>
  <r>
    <x v="67"/>
    <n v="-1"/>
    <x v="5"/>
    <x v="2"/>
    <d v="2023-03-31T00:00:00"/>
    <x v="1108"/>
    <s v="CLICC-ML"/>
    <x v="8"/>
    <x v="2"/>
    <x v="1"/>
    <s v="ITS MacBook 70"/>
    <x v="0"/>
  </r>
  <r>
    <x v="67"/>
    <n v="5561092670006530"/>
    <x v="5"/>
    <x v="2"/>
    <d v="2023-03-31T00:00:00"/>
    <x v="1197"/>
    <s v="CLICC-MM"/>
    <x v="9"/>
    <x v="2"/>
    <x v="1"/>
    <s v="ITS iPad 228"/>
    <x v="0"/>
  </r>
  <r>
    <x v="67"/>
    <n v="5566592940006530"/>
    <x v="5"/>
    <x v="2"/>
    <d v="2023-03-24T00:00:00"/>
    <x v="1198"/>
    <s v="CBK"/>
    <x v="7"/>
    <x v="2"/>
    <x v="1"/>
    <s v="CLTL-02"/>
    <x v="0"/>
  </r>
  <r>
    <x v="67"/>
    <n v="6200076860006530"/>
    <x v="1"/>
    <x v="1"/>
    <d v="2023-03-26T00:00:00"/>
    <x v="696"/>
    <s v="CBK"/>
    <x v="7"/>
    <x v="2"/>
    <x v="0"/>
    <s v="CBK-BIO-01"/>
    <x v="0"/>
  </r>
  <r>
    <x v="67"/>
    <n v="8921208310006530"/>
    <x v="5"/>
    <x v="2"/>
    <d v="2023-03-30T00:00:00"/>
    <x v="49"/>
    <s v="CLICC-ML"/>
    <x v="8"/>
    <x v="2"/>
    <x v="1"/>
    <s v="ITS MacBook 39"/>
    <x v="0"/>
  </r>
  <r>
    <x v="67"/>
    <n v="9401740460006530"/>
    <x v="5"/>
    <x v="2"/>
    <d v="2023-03-31T00:00:00"/>
    <x v="162"/>
    <s v="CLICC-ML"/>
    <x v="8"/>
    <x v="2"/>
    <x v="1"/>
    <s v="ITS MacBook 35"/>
    <x v="0"/>
  </r>
  <r>
    <x v="67"/>
    <n v="9403417480006530"/>
    <x v="5"/>
    <x v="2"/>
    <d v="2023-03-22T00:00:00"/>
    <x v="556"/>
    <s v="CALC"/>
    <x v="11"/>
    <x v="0"/>
    <x v="1"/>
    <s v="CAL-POW-04"/>
    <x v="0"/>
  </r>
  <r>
    <x v="67"/>
    <n v="9406379530006530"/>
    <x v="5"/>
    <x v="2"/>
    <d v="2023-03-22T00:00:00"/>
    <x v="1080"/>
    <s v="CALC"/>
    <x v="11"/>
    <x v="0"/>
    <x v="1"/>
    <m/>
    <x v="0"/>
  </r>
  <r>
    <x v="67"/>
    <n v="9408190790006530"/>
    <x v="5"/>
    <x v="2"/>
    <d v="2023-03-22T00:00:00"/>
    <x v="592"/>
    <s v="CALC"/>
    <x v="11"/>
    <x v="0"/>
    <x v="1"/>
    <s v="CAL-POW-07"/>
    <x v="0"/>
  </r>
  <r>
    <x v="68"/>
    <n v="-1"/>
    <x v="7"/>
    <x v="4"/>
    <d v="2023-03-20T00:00:00"/>
    <x v="428"/>
    <s v="MACCHRG"/>
    <x v="3"/>
    <x v="1"/>
    <x v="0"/>
    <s v="MAGT-BIO-06"/>
    <x v="0"/>
  </r>
  <r>
    <x v="68"/>
    <n v="-1"/>
    <x v="7"/>
    <x v="4"/>
    <d v="2023-03-20T00:00:00"/>
    <x v="1199"/>
    <s v="OLDMACCHRG"/>
    <x v="17"/>
    <x v="1"/>
    <x v="0"/>
    <s v="MAGL-BIO-05"/>
    <x v="0"/>
  </r>
  <r>
    <x v="68"/>
    <n v="-1"/>
    <x v="0"/>
    <x v="0"/>
    <d v="2023-03-20T00:00:00"/>
    <x v="107"/>
    <s v="IPHONE"/>
    <x v="1"/>
    <x v="1"/>
    <x v="0"/>
    <s v="IPH-BIO-01"/>
    <x v="0"/>
  </r>
  <r>
    <x v="68"/>
    <n v="-1"/>
    <x v="0"/>
    <x v="0"/>
    <d v="2023-03-20T00:00:00"/>
    <x v="705"/>
    <s v="WALLADPT"/>
    <x v="6"/>
    <x v="1"/>
    <x v="0"/>
    <s v="ADP-BIO-04"/>
    <x v="0"/>
  </r>
  <r>
    <x v="68"/>
    <n v="-1"/>
    <x v="0"/>
    <x v="0"/>
    <d v="2023-03-27T00:00:00"/>
    <x v="378"/>
    <s v="CBK"/>
    <x v="7"/>
    <x v="2"/>
    <x v="3"/>
    <s v="CBK-MUS-08"/>
    <x v="0"/>
  </r>
  <r>
    <x v="68"/>
    <n v="-1"/>
    <x v="0"/>
    <x v="0"/>
    <d v="2023-03-27T00:00:00"/>
    <x v="114"/>
    <s v="CBK"/>
    <x v="7"/>
    <x v="2"/>
    <x v="0"/>
    <s v="CBK-BIO-07"/>
    <x v="0"/>
  </r>
  <r>
    <x v="68"/>
    <n v="-1"/>
    <x v="1"/>
    <x v="1"/>
    <d v="2023-03-20T00:00:00"/>
    <x v="2"/>
    <s v="HDST"/>
    <x v="0"/>
    <x v="0"/>
    <x v="1"/>
    <s v="HDS-POW-04"/>
    <x v="0"/>
  </r>
  <r>
    <x v="68"/>
    <n v="-1"/>
    <x v="1"/>
    <x v="1"/>
    <d v="2023-03-20T00:00:00"/>
    <x v="798"/>
    <s v="IPHONE"/>
    <x v="1"/>
    <x v="1"/>
    <x v="1"/>
    <s v="IPH-YRL-03"/>
    <x v="0"/>
  </r>
  <r>
    <x v="68"/>
    <n v="-1"/>
    <x v="1"/>
    <x v="1"/>
    <d v="2023-03-20T00:00:00"/>
    <x v="132"/>
    <s v="IPHONE"/>
    <x v="1"/>
    <x v="1"/>
    <x v="1"/>
    <s v="IPH-YRL-07"/>
    <x v="0"/>
  </r>
  <r>
    <x v="68"/>
    <n v="-1"/>
    <x v="1"/>
    <x v="1"/>
    <d v="2023-03-20T00:00:00"/>
    <x v="6"/>
    <s v="IPHONE"/>
    <x v="1"/>
    <x v="1"/>
    <x v="1"/>
    <s v="IPH-POW-10"/>
    <x v="0"/>
  </r>
  <r>
    <x v="68"/>
    <n v="-1"/>
    <x v="1"/>
    <x v="1"/>
    <d v="2023-03-20T00:00:00"/>
    <x v="107"/>
    <s v="IPHONE"/>
    <x v="1"/>
    <x v="1"/>
    <x v="0"/>
    <s v="IPH-BIO-01"/>
    <x v="0"/>
  </r>
  <r>
    <x v="68"/>
    <n v="-1"/>
    <x v="1"/>
    <x v="1"/>
    <d v="2023-03-20T00:00:00"/>
    <x v="7"/>
    <s v="IPHONE"/>
    <x v="1"/>
    <x v="1"/>
    <x v="0"/>
    <s v="IPH-BIO-04"/>
    <x v="0"/>
  </r>
  <r>
    <x v="68"/>
    <n v="-1"/>
    <x v="1"/>
    <x v="1"/>
    <d v="2023-03-20T00:00:00"/>
    <x v="428"/>
    <s v="MACCHRG"/>
    <x v="3"/>
    <x v="1"/>
    <x v="0"/>
    <s v="MAGT-BIO-06"/>
    <x v="0"/>
  </r>
  <r>
    <x v="68"/>
    <n v="-1"/>
    <x v="1"/>
    <x v="1"/>
    <d v="2023-03-20T00:00:00"/>
    <x v="906"/>
    <s v="MACUSBC"/>
    <x v="4"/>
    <x v="1"/>
    <x v="1"/>
    <s v="USBC-POW-08"/>
    <x v="0"/>
  </r>
  <r>
    <x v="68"/>
    <n v="-1"/>
    <x v="1"/>
    <x v="1"/>
    <d v="2023-03-20T00:00:00"/>
    <x v="1012"/>
    <s v="MACUSBC"/>
    <x v="4"/>
    <x v="1"/>
    <x v="1"/>
    <m/>
    <x v="0"/>
  </r>
  <r>
    <x v="68"/>
    <n v="-1"/>
    <x v="1"/>
    <x v="1"/>
    <d v="2023-03-20T00:00:00"/>
    <x v="1072"/>
    <s v="MSE"/>
    <x v="2"/>
    <x v="0"/>
    <x v="1"/>
    <m/>
    <x v="0"/>
  </r>
  <r>
    <x v="68"/>
    <n v="-1"/>
    <x v="1"/>
    <x v="1"/>
    <d v="2023-03-20T00:00:00"/>
    <x v="1200"/>
    <s v="OLDMACCHRG"/>
    <x v="17"/>
    <x v="1"/>
    <x v="0"/>
    <s v="MAGL-BIO-02"/>
    <x v="0"/>
  </r>
  <r>
    <x v="68"/>
    <n v="-1"/>
    <x v="1"/>
    <x v="1"/>
    <d v="2023-03-20T00:00:00"/>
    <x v="861"/>
    <s v="WALLADPT"/>
    <x v="6"/>
    <x v="1"/>
    <x v="1"/>
    <m/>
    <x v="0"/>
  </r>
  <r>
    <x v="68"/>
    <n v="-1"/>
    <x v="1"/>
    <x v="1"/>
    <d v="2023-03-20T00:00:00"/>
    <x v="251"/>
    <s v="WALLADPT"/>
    <x v="6"/>
    <x v="1"/>
    <x v="1"/>
    <m/>
    <x v="0"/>
  </r>
  <r>
    <x v="68"/>
    <n v="-1"/>
    <x v="1"/>
    <x v="1"/>
    <d v="2023-03-20T00:00:00"/>
    <x v="16"/>
    <s v="WALLADPT"/>
    <x v="6"/>
    <x v="1"/>
    <x v="1"/>
    <m/>
    <x v="0"/>
  </r>
  <r>
    <x v="68"/>
    <n v="-1"/>
    <x v="1"/>
    <x v="1"/>
    <d v="2023-03-23T00:00:00"/>
    <x v="972"/>
    <s v="CALC"/>
    <x v="11"/>
    <x v="0"/>
    <x v="0"/>
    <m/>
    <x v="0"/>
  </r>
  <r>
    <x v="68"/>
    <n v="-1"/>
    <x v="1"/>
    <x v="1"/>
    <d v="2023-03-27T00:00:00"/>
    <x v="1201"/>
    <s v="CBK"/>
    <x v="7"/>
    <x v="2"/>
    <x v="1"/>
    <s v="CBK-CLICC-71"/>
    <x v="0"/>
  </r>
  <r>
    <x v="68"/>
    <n v="-1"/>
    <x v="1"/>
    <x v="1"/>
    <d v="2023-03-27T00:00:00"/>
    <x v="559"/>
    <s v="CBK"/>
    <x v="7"/>
    <x v="2"/>
    <x v="6"/>
    <s v="CBK-030"/>
    <x v="0"/>
  </r>
  <r>
    <x v="68"/>
    <n v="-1"/>
    <x v="1"/>
    <x v="1"/>
    <d v="2023-03-27T00:00:00"/>
    <x v="363"/>
    <s v="CBK"/>
    <x v="7"/>
    <x v="2"/>
    <x v="0"/>
    <s v="CBK-BIO-14"/>
    <x v="0"/>
  </r>
  <r>
    <x v="68"/>
    <n v="-1"/>
    <x v="1"/>
    <x v="1"/>
    <d v="2023-03-27T00:00:00"/>
    <x v="145"/>
    <s v="CBK"/>
    <x v="7"/>
    <x v="2"/>
    <x v="1"/>
    <s v="CBK-CLICC-108"/>
    <x v="0"/>
  </r>
  <r>
    <x v="68"/>
    <n v="-1"/>
    <x v="1"/>
    <x v="1"/>
    <d v="2023-03-27T00:00:00"/>
    <x v="1202"/>
    <s v="CBK"/>
    <x v="7"/>
    <x v="2"/>
    <x v="4"/>
    <s v="CBK-CLICC-141"/>
    <x v="0"/>
  </r>
  <r>
    <x v="68"/>
    <n v="-1"/>
    <x v="1"/>
    <x v="1"/>
    <d v="2023-03-27T00:00:00"/>
    <x v="1203"/>
    <s v="CLICC-MM"/>
    <x v="9"/>
    <x v="2"/>
    <x v="1"/>
    <s v="ITS iPad 249"/>
    <x v="0"/>
  </r>
  <r>
    <x v="68"/>
    <n v="-1"/>
    <x v="6"/>
    <x v="1"/>
    <d v="2023-03-27T00:00:00"/>
    <x v="599"/>
    <s v="CLICC-MM"/>
    <x v="9"/>
    <x v="2"/>
    <x v="1"/>
    <m/>
    <x v="0"/>
  </r>
  <r>
    <x v="68"/>
    <n v="-1"/>
    <x v="6"/>
    <x v="1"/>
    <d v="2023-03-27T00:00:00"/>
    <x v="1204"/>
    <s v="FAC"/>
    <x v="9"/>
    <x v="2"/>
    <x v="1"/>
    <s v="ITS iPad 235"/>
    <x v="0"/>
  </r>
  <r>
    <x v="68"/>
    <n v="-1"/>
    <x v="2"/>
    <x v="1"/>
    <d v="2023-03-20T00:00:00"/>
    <x v="1205"/>
    <s v="CBK"/>
    <x v="7"/>
    <x v="2"/>
    <x v="3"/>
    <s v="CBK-MUS-03"/>
    <x v="0"/>
  </r>
  <r>
    <x v="68"/>
    <n v="-1"/>
    <x v="2"/>
    <x v="1"/>
    <d v="2023-03-20T00:00:00"/>
    <x v="28"/>
    <s v="CBK"/>
    <x v="7"/>
    <x v="2"/>
    <x v="3"/>
    <s v="CBK-MUS-04"/>
    <x v="0"/>
  </r>
  <r>
    <x v="68"/>
    <n v="-1"/>
    <x v="2"/>
    <x v="1"/>
    <d v="2023-03-20T00:00:00"/>
    <x v="934"/>
    <s v="CBK"/>
    <x v="7"/>
    <x v="2"/>
    <x v="3"/>
    <s v="CBK-MUS-06"/>
    <x v="0"/>
  </r>
  <r>
    <x v="68"/>
    <n v="-1"/>
    <x v="2"/>
    <x v="1"/>
    <d v="2023-03-20T00:00:00"/>
    <x v="1206"/>
    <s v="CBK"/>
    <x v="7"/>
    <x v="2"/>
    <x v="3"/>
    <s v="CBK-MUS-09"/>
    <x v="0"/>
  </r>
  <r>
    <x v="68"/>
    <n v="-1"/>
    <x v="2"/>
    <x v="1"/>
    <d v="2023-03-20T00:00:00"/>
    <x v="437"/>
    <s v="OMNI"/>
    <x v="5"/>
    <x v="1"/>
    <x v="3"/>
    <s v="OMN-MUS-04"/>
    <x v="0"/>
  </r>
  <r>
    <x v="68"/>
    <n v="-1"/>
    <x v="2"/>
    <x v="1"/>
    <d v="2023-03-21T00:00:00"/>
    <x v="378"/>
    <s v="CBK"/>
    <x v="7"/>
    <x v="2"/>
    <x v="3"/>
    <s v="CBK-MUS-08"/>
    <x v="0"/>
  </r>
  <r>
    <x v="68"/>
    <n v="-1"/>
    <x v="4"/>
    <x v="3"/>
    <d v="2023-03-20T00:00:00"/>
    <x v="108"/>
    <s v="IPHONE"/>
    <x v="1"/>
    <x v="1"/>
    <x v="0"/>
    <s v="IPH-BIO-02"/>
    <x v="0"/>
  </r>
  <r>
    <x v="68"/>
    <n v="-1"/>
    <x v="4"/>
    <x v="3"/>
    <d v="2023-03-20T00:00:00"/>
    <x v="483"/>
    <s v="WALLADPT"/>
    <x v="6"/>
    <x v="1"/>
    <x v="0"/>
    <s v="ADP-BIO-06"/>
    <x v="0"/>
  </r>
  <r>
    <x v="68"/>
    <n v="-1"/>
    <x v="4"/>
    <x v="3"/>
    <d v="2023-03-27T00:00:00"/>
    <x v="379"/>
    <s v="CBK"/>
    <x v="7"/>
    <x v="2"/>
    <x v="1"/>
    <m/>
    <x v="0"/>
  </r>
  <r>
    <x v="68"/>
    <n v="-1"/>
    <x v="5"/>
    <x v="2"/>
    <d v="2023-03-20T00:00:00"/>
    <x v="726"/>
    <s v="ANKER"/>
    <x v="19"/>
    <x v="1"/>
    <x v="1"/>
    <m/>
    <x v="0"/>
  </r>
  <r>
    <x v="68"/>
    <n v="-1"/>
    <x v="5"/>
    <x v="2"/>
    <d v="2023-03-20T00:00:00"/>
    <x v="754"/>
    <s v="HDMIC"/>
    <x v="13"/>
    <x v="4"/>
    <x v="1"/>
    <s v="HDMC-YRL-05"/>
    <x v="0"/>
  </r>
  <r>
    <x v="68"/>
    <n v="-1"/>
    <x v="5"/>
    <x v="2"/>
    <d v="2023-03-20T00:00:00"/>
    <x v="223"/>
    <s v="HDST"/>
    <x v="0"/>
    <x v="0"/>
    <x v="1"/>
    <m/>
    <x v="0"/>
  </r>
  <r>
    <x v="68"/>
    <n v="-1"/>
    <x v="5"/>
    <x v="2"/>
    <d v="2023-03-20T00:00:00"/>
    <x v="547"/>
    <s v="HPUSBC"/>
    <x v="14"/>
    <x v="1"/>
    <x v="2"/>
    <s v="HPUS-BOE-01"/>
    <x v="0"/>
  </r>
  <r>
    <x v="68"/>
    <n v="-1"/>
    <x v="5"/>
    <x v="2"/>
    <d v="2023-03-20T00:00:00"/>
    <x v="730"/>
    <s v="HPUSBC"/>
    <x v="14"/>
    <x v="1"/>
    <x v="2"/>
    <m/>
    <x v="0"/>
  </r>
  <r>
    <x v="68"/>
    <n v="-1"/>
    <x v="5"/>
    <x v="2"/>
    <d v="2023-03-20T00:00:00"/>
    <x v="305"/>
    <s v="IPHONE"/>
    <x v="1"/>
    <x v="1"/>
    <x v="2"/>
    <s v="IPH-BOE-06"/>
    <x v="0"/>
  </r>
  <r>
    <x v="68"/>
    <n v="-1"/>
    <x v="5"/>
    <x v="2"/>
    <d v="2023-03-20T00:00:00"/>
    <x v="35"/>
    <s v="IPHONE"/>
    <x v="1"/>
    <x v="1"/>
    <x v="1"/>
    <s v="IPH-YRL-10"/>
    <x v="0"/>
  </r>
  <r>
    <x v="68"/>
    <n v="-1"/>
    <x v="5"/>
    <x v="2"/>
    <d v="2023-03-20T00:00:00"/>
    <x v="133"/>
    <s v="IPHONE"/>
    <x v="1"/>
    <x v="1"/>
    <x v="4"/>
    <m/>
    <x v="0"/>
  </r>
  <r>
    <x v="68"/>
    <n v="-1"/>
    <x v="5"/>
    <x v="2"/>
    <d v="2023-03-20T00:00:00"/>
    <x v="239"/>
    <s v="IPHONE"/>
    <x v="1"/>
    <x v="1"/>
    <x v="1"/>
    <s v="IPH-POW-08"/>
    <x v="0"/>
  </r>
  <r>
    <x v="68"/>
    <n v="-1"/>
    <x v="5"/>
    <x v="2"/>
    <d v="2023-03-20T00:00:00"/>
    <x v="6"/>
    <s v="IPHONE"/>
    <x v="1"/>
    <x v="1"/>
    <x v="1"/>
    <s v="IPH-POW-10"/>
    <x v="0"/>
  </r>
  <r>
    <x v="68"/>
    <n v="-1"/>
    <x v="5"/>
    <x v="2"/>
    <d v="2023-03-20T00:00:00"/>
    <x v="7"/>
    <s v="IPHONE"/>
    <x v="1"/>
    <x v="1"/>
    <x v="0"/>
    <s v="IPH-BIO-04"/>
    <x v="0"/>
  </r>
  <r>
    <x v="68"/>
    <n v="-1"/>
    <x v="5"/>
    <x v="2"/>
    <d v="2023-03-20T00:00:00"/>
    <x v="135"/>
    <s v="MACCHRG"/>
    <x v="3"/>
    <x v="1"/>
    <x v="1"/>
    <s v="MAGT-POW-12"/>
    <x v="0"/>
  </r>
  <r>
    <x v="68"/>
    <n v="-1"/>
    <x v="5"/>
    <x v="2"/>
    <d v="2023-03-20T00:00:00"/>
    <x v="921"/>
    <s v="MACUSBC"/>
    <x v="4"/>
    <x v="1"/>
    <x v="1"/>
    <s v="USBC-YRL-02"/>
    <x v="0"/>
  </r>
  <r>
    <x v="68"/>
    <n v="-1"/>
    <x v="5"/>
    <x v="2"/>
    <d v="2023-03-20T00:00:00"/>
    <x v="906"/>
    <s v="MACUSBC"/>
    <x v="4"/>
    <x v="1"/>
    <x v="1"/>
    <s v="USBC-POW-08"/>
    <x v="0"/>
  </r>
  <r>
    <x v="68"/>
    <n v="-1"/>
    <x v="5"/>
    <x v="2"/>
    <d v="2023-03-20T00:00:00"/>
    <x v="1012"/>
    <s v="MACUSBC"/>
    <x v="4"/>
    <x v="1"/>
    <x v="1"/>
    <m/>
    <x v="0"/>
  </r>
  <r>
    <x v="68"/>
    <n v="-1"/>
    <x v="5"/>
    <x v="2"/>
    <d v="2023-03-20T00:00:00"/>
    <x v="1207"/>
    <s v="OMNI"/>
    <x v="5"/>
    <x v="1"/>
    <x v="0"/>
    <s v="OMN-BIO-04"/>
    <x v="0"/>
  </r>
  <r>
    <x v="68"/>
    <n v="-1"/>
    <x v="5"/>
    <x v="2"/>
    <d v="2023-03-20T00:00:00"/>
    <x v="976"/>
    <s v="OMNI"/>
    <x v="5"/>
    <x v="1"/>
    <x v="2"/>
    <s v="OMN-BOE-05"/>
    <x v="0"/>
  </r>
  <r>
    <x v="68"/>
    <n v="-1"/>
    <x v="5"/>
    <x v="2"/>
    <d v="2023-03-20T00:00:00"/>
    <x v="761"/>
    <s v="OMNI"/>
    <x v="5"/>
    <x v="1"/>
    <x v="2"/>
    <s v="OMN-BOE-10"/>
    <x v="0"/>
  </r>
  <r>
    <x v="68"/>
    <n v="-1"/>
    <x v="5"/>
    <x v="2"/>
    <d v="2023-03-20T00:00:00"/>
    <x v="995"/>
    <s v="OMNI"/>
    <x v="5"/>
    <x v="1"/>
    <x v="1"/>
    <m/>
    <x v="0"/>
  </r>
  <r>
    <x v="68"/>
    <n v="-1"/>
    <x v="5"/>
    <x v="2"/>
    <d v="2023-03-20T00:00:00"/>
    <x v="1165"/>
    <s v="OMNI"/>
    <x v="5"/>
    <x v="1"/>
    <x v="1"/>
    <m/>
    <x v="0"/>
  </r>
  <r>
    <x v="68"/>
    <n v="-1"/>
    <x v="5"/>
    <x v="2"/>
    <d v="2023-03-20T00:00:00"/>
    <x v="720"/>
    <s v="UVGA"/>
    <x v="18"/>
    <x v="4"/>
    <x v="1"/>
    <m/>
    <x v="0"/>
  </r>
  <r>
    <x v="68"/>
    <n v="-1"/>
    <x v="5"/>
    <x v="2"/>
    <d v="2023-03-20T00:00:00"/>
    <x v="292"/>
    <s v="UVGA"/>
    <x v="18"/>
    <x v="4"/>
    <x v="1"/>
    <m/>
    <x v="0"/>
  </r>
  <r>
    <x v="68"/>
    <n v="-1"/>
    <x v="5"/>
    <x v="2"/>
    <d v="2023-03-20T00:00:00"/>
    <x v="1208"/>
    <s v="VGAC"/>
    <x v="21"/>
    <x v="4"/>
    <x v="1"/>
    <s v="VGAC-POW-04"/>
    <x v="0"/>
  </r>
  <r>
    <x v="68"/>
    <n v="-1"/>
    <x v="5"/>
    <x v="2"/>
    <d v="2023-03-20T00:00:00"/>
    <x v="959"/>
    <s v="WALLADPT"/>
    <x v="6"/>
    <x v="1"/>
    <x v="0"/>
    <s v="ADP-BIO-05"/>
    <x v="0"/>
  </r>
  <r>
    <x v="68"/>
    <n v="-1"/>
    <x v="5"/>
    <x v="2"/>
    <d v="2023-03-20T00:00:00"/>
    <x v="16"/>
    <s v="WALLADPT"/>
    <x v="6"/>
    <x v="1"/>
    <x v="1"/>
    <m/>
    <x v="0"/>
  </r>
  <r>
    <x v="68"/>
    <n v="-1"/>
    <x v="5"/>
    <x v="2"/>
    <d v="2023-03-20T00:00:00"/>
    <x v="293"/>
    <s v="WALLADPT"/>
    <x v="6"/>
    <x v="1"/>
    <x v="1"/>
    <m/>
    <x v="0"/>
  </r>
  <r>
    <x v="68"/>
    <n v="-1"/>
    <x v="5"/>
    <x v="2"/>
    <d v="2023-03-20T00:00:00"/>
    <x v="30"/>
    <s v="WALLADPT"/>
    <x v="6"/>
    <x v="1"/>
    <x v="1"/>
    <m/>
    <x v="0"/>
  </r>
  <r>
    <x v="68"/>
    <n v="-1"/>
    <x v="5"/>
    <x v="2"/>
    <d v="2023-03-20T00:00:00"/>
    <x v="42"/>
    <s v="WALLADPT"/>
    <x v="6"/>
    <x v="1"/>
    <x v="1"/>
    <m/>
    <x v="0"/>
  </r>
  <r>
    <x v="68"/>
    <n v="-1"/>
    <x v="5"/>
    <x v="2"/>
    <d v="2023-03-23T00:00:00"/>
    <x v="880"/>
    <s v="CALC"/>
    <x v="11"/>
    <x v="0"/>
    <x v="1"/>
    <s v="CAL-POW-01"/>
    <x v="0"/>
  </r>
  <r>
    <x v="68"/>
    <n v="-1"/>
    <x v="5"/>
    <x v="2"/>
    <d v="2023-03-23T00:00:00"/>
    <x v="637"/>
    <s v="CALC"/>
    <x v="11"/>
    <x v="0"/>
    <x v="1"/>
    <s v="CAL-POW-02"/>
    <x v="0"/>
  </r>
  <r>
    <x v="68"/>
    <n v="-1"/>
    <x v="5"/>
    <x v="2"/>
    <d v="2023-03-23T00:00:00"/>
    <x v="591"/>
    <s v="CALC"/>
    <x v="11"/>
    <x v="0"/>
    <x v="1"/>
    <s v="CAL-POW-03"/>
    <x v="0"/>
  </r>
  <r>
    <x v="68"/>
    <n v="-1"/>
    <x v="5"/>
    <x v="2"/>
    <d v="2023-03-23T00:00:00"/>
    <x v="751"/>
    <s v="CALC"/>
    <x v="11"/>
    <x v="0"/>
    <x v="1"/>
    <m/>
    <x v="0"/>
  </r>
  <r>
    <x v="68"/>
    <n v="-1"/>
    <x v="5"/>
    <x v="2"/>
    <d v="2023-03-23T00:00:00"/>
    <x v="752"/>
    <s v="CALC"/>
    <x v="11"/>
    <x v="0"/>
    <x v="1"/>
    <m/>
    <x v="0"/>
  </r>
  <r>
    <x v="68"/>
    <n v="-1"/>
    <x v="5"/>
    <x v="2"/>
    <d v="2023-03-23T00:00:00"/>
    <x v="826"/>
    <s v="CALC"/>
    <x v="11"/>
    <x v="0"/>
    <x v="2"/>
    <m/>
    <x v="0"/>
  </r>
  <r>
    <x v="68"/>
    <n v="-1"/>
    <x v="5"/>
    <x v="2"/>
    <d v="2023-03-23T00:00:00"/>
    <x v="727"/>
    <s v="CALC"/>
    <x v="11"/>
    <x v="0"/>
    <x v="2"/>
    <m/>
    <x v="0"/>
  </r>
  <r>
    <x v="68"/>
    <n v="-1"/>
    <x v="5"/>
    <x v="2"/>
    <d v="2023-03-27T00:00:00"/>
    <x v="747"/>
    <s v="CBK"/>
    <x v="7"/>
    <x v="2"/>
    <x v="0"/>
    <s v="CBK-BIO-13"/>
    <x v="0"/>
  </r>
  <r>
    <x v="68"/>
    <n v="-1"/>
    <x v="5"/>
    <x v="2"/>
    <d v="2023-03-27T00:00:00"/>
    <x v="748"/>
    <s v="CBK"/>
    <x v="7"/>
    <x v="2"/>
    <x v="0"/>
    <s v="CBK-BIO-20"/>
    <x v="0"/>
  </r>
  <r>
    <x v="68"/>
    <n v="-1"/>
    <x v="5"/>
    <x v="2"/>
    <d v="2023-03-27T00:00:00"/>
    <x v="359"/>
    <s v="CBK"/>
    <x v="7"/>
    <x v="2"/>
    <x v="2"/>
    <s v="CBK-BOE-05"/>
    <x v="0"/>
  </r>
  <r>
    <x v="68"/>
    <n v="-1"/>
    <x v="5"/>
    <x v="2"/>
    <d v="2023-03-27T00:00:00"/>
    <x v="254"/>
    <s v="CBK"/>
    <x v="7"/>
    <x v="2"/>
    <x v="4"/>
    <s v="CBK-CLICC-124"/>
    <x v="0"/>
  </r>
  <r>
    <x v="68"/>
    <n v="-1"/>
    <x v="5"/>
    <x v="2"/>
    <d v="2023-03-27T00:00:00"/>
    <x v="1209"/>
    <s v="CBK"/>
    <x v="7"/>
    <x v="2"/>
    <x v="4"/>
    <s v="CBK-CLICC-134"/>
    <x v="0"/>
  </r>
  <r>
    <x v="68"/>
    <n v="-1"/>
    <x v="5"/>
    <x v="2"/>
    <d v="2023-03-27T00:00:00"/>
    <x v="996"/>
    <s v="CBK"/>
    <x v="7"/>
    <x v="2"/>
    <x v="1"/>
    <s v="CBK-CLICC-154"/>
    <x v="0"/>
  </r>
  <r>
    <x v="68"/>
    <n v="-1"/>
    <x v="5"/>
    <x v="2"/>
    <d v="2023-03-27T00:00:00"/>
    <x v="1210"/>
    <s v="CBK"/>
    <x v="7"/>
    <x v="2"/>
    <x v="4"/>
    <s v="CBK-CLICC-176"/>
    <x v="0"/>
  </r>
  <r>
    <x v="68"/>
    <n v="-1"/>
    <x v="5"/>
    <x v="2"/>
    <d v="2023-03-27T00:00:00"/>
    <x v="436"/>
    <s v="CLICC-ML"/>
    <x v="8"/>
    <x v="2"/>
    <x v="1"/>
    <s v="ITS MacBook 143"/>
    <x v="0"/>
  </r>
  <r>
    <x v="68"/>
    <n v="-1"/>
    <x v="5"/>
    <x v="2"/>
    <d v="2023-03-27T00:00:00"/>
    <x v="48"/>
    <s v="CLICC-ML"/>
    <x v="8"/>
    <x v="2"/>
    <x v="1"/>
    <s v="ITS MacBook 169"/>
    <x v="0"/>
  </r>
  <r>
    <x v="68"/>
    <n v="-1"/>
    <x v="5"/>
    <x v="2"/>
    <d v="2023-03-27T00:00:00"/>
    <x v="1090"/>
    <s v="CLICC-ML"/>
    <x v="8"/>
    <x v="2"/>
    <x v="1"/>
    <s v="CLICC-ML-2081"/>
    <x v="0"/>
  </r>
  <r>
    <x v="68"/>
    <n v="-1"/>
    <x v="5"/>
    <x v="2"/>
    <d v="2023-03-30T00:00:00"/>
    <x v="1067"/>
    <s v="HP"/>
    <x v="10"/>
    <x v="2"/>
    <x v="1"/>
    <s v="WL-LAB-03"/>
    <x v="0"/>
  </r>
  <r>
    <x v="68"/>
    <n v="-1"/>
    <x v="5"/>
    <x v="2"/>
    <d v="2023-03-31T00:00:00"/>
    <x v="570"/>
    <s v="CBK"/>
    <x v="7"/>
    <x v="2"/>
    <x v="1"/>
    <s v="CBK-018"/>
    <x v="0"/>
  </r>
  <r>
    <x v="68"/>
    <n v="5556813620006530"/>
    <x v="1"/>
    <x v="1"/>
    <d v="2023-03-27T00:00:00"/>
    <x v="1026"/>
    <s v="CLICC-MM"/>
    <x v="9"/>
    <x v="2"/>
    <x v="1"/>
    <s v="ITS iPad 284"/>
    <x v="0"/>
  </r>
  <r>
    <x v="68"/>
    <n v="5557043600006530"/>
    <x v="1"/>
    <x v="1"/>
    <d v="2023-03-27T00:00:00"/>
    <x v="509"/>
    <s v="HP"/>
    <x v="10"/>
    <x v="2"/>
    <x v="1"/>
    <s v="WL-YRL-02"/>
    <x v="0"/>
  </r>
  <r>
    <x v="68"/>
    <n v="5562063070006530"/>
    <x v="5"/>
    <x v="2"/>
    <d v="2023-04-03T00:00:00"/>
    <x v="869"/>
    <s v="CLICC-ML"/>
    <x v="8"/>
    <x v="2"/>
    <x v="1"/>
    <s v="CLICC-ML-2024"/>
    <x v="0"/>
  </r>
  <r>
    <x v="68"/>
    <n v="5566403750006530"/>
    <x v="5"/>
    <x v="2"/>
    <d v="2023-04-03T00:00:00"/>
    <x v="230"/>
    <s v="CLICC-ML"/>
    <x v="8"/>
    <x v="2"/>
    <x v="1"/>
    <s v="ITS MacBook 160"/>
    <x v="0"/>
  </r>
  <r>
    <x v="68"/>
    <n v="6200906010006530"/>
    <x v="5"/>
    <x v="2"/>
    <d v="2023-03-31T00:00:00"/>
    <x v="1211"/>
    <s v="HP"/>
    <x v="10"/>
    <x v="2"/>
    <x v="1"/>
    <s v="WL-RC2-08"/>
    <x v="0"/>
  </r>
  <r>
    <x v="68"/>
    <n v="6201007570006530"/>
    <x v="5"/>
    <x v="2"/>
    <d v="2023-03-23T00:00:00"/>
    <x v="751"/>
    <s v="CALC"/>
    <x v="11"/>
    <x v="0"/>
    <x v="1"/>
    <m/>
    <x v="0"/>
  </r>
  <r>
    <x v="68"/>
    <n v="6201278230006530"/>
    <x v="5"/>
    <x v="2"/>
    <d v="2023-03-20T00:00:00"/>
    <x v="887"/>
    <s v="MACUSBC"/>
    <x v="4"/>
    <x v="1"/>
    <x v="1"/>
    <s v="USBC-POW-07"/>
    <x v="0"/>
  </r>
  <r>
    <x v="68"/>
    <n v="6201319000006530"/>
    <x v="5"/>
    <x v="2"/>
    <d v="2023-03-27T00:00:00"/>
    <x v="632"/>
    <s v="CLICC-ML"/>
    <x v="8"/>
    <x v="2"/>
    <x v="1"/>
    <s v="CLICC-ML-2052"/>
    <x v="0"/>
  </r>
  <r>
    <x v="68"/>
    <n v="6201809350006530"/>
    <x v="5"/>
    <x v="2"/>
    <d v="2023-03-27T00:00:00"/>
    <x v="531"/>
    <s v="CBK"/>
    <x v="7"/>
    <x v="2"/>
    <x v="4"/>
    <m/>
    <x v="0"/>
  </r>
  <r>
    <x v="68"/>
    <n v="9277688500006530"/>
    <x v="5"/>
    <x v="2"/>
    <d v="2023-03-27T00:00:00"/>
    <x v="507"/>
    <s v="HP"/>
    <x v="10"/>
    <x v="2"/>
    <x v="1"/>
    <s v="WL-SEL-08"/>
    <x v="0"/>
  </r>
  <r>
    <x v="68"/>
    <n v="9399395400006530"/>
    <x v="5"/>
    <x v="2"/>
    <d v="2023-03-27T00:00:00"/>
    <x v="823"/>
    <s v="CLICC-ML"/>
    <x v="8"/>
    <x v="2"/>
    <x v="1"/>
    <s v="ITS MacBook 89"/>
    <x v="0"/>
  </r>
  <r>
    <x v="68"/>
    <n v="9405052020006530"/>
    <x v="1"/>
    <x v="1"/>
    <d v="2023-03-27T00:00:00"/>
    <x v="694"/>
    <s v="CBK"/>
    <x v="7"/>
    <x v="2"/>
    <x v="0"/>
    <s v="CBK-BIO-17"/>
    <x v="0"/>
  </r>
  <r>
    <x v="68"/>
    <n v="9405565620006530"/>
    <x v="5"/>
    <x v="2"/>
    <d v="2023-03-27T00:00:00"/>
    <x v="890"/>
    <s v="CLICC-ML"/>
    <x v="8"/>
    <x v="2"/>
    <x v="1"/>
    <s v="CLICC-ML-2055"/>
    <x v="0"/>
  </r>
  <r>
    <x v="68"/>
    <n v="9406803720006530"/>
    <x v="5"/>
    <x v="2"/>
    <d v="2023-03-23T00:00:00"/>
    <x v="557"/>
    <s v="CALC"/>
    <x v="11"/>
    <x v="0"/>
    <x v="1"/>
    <m/>
    <x v="0"/>
  </r>
  <r>
    <x v="68"/>
    <n v="9407193150006530"/>
    <x v="1"/>
    <x v="1"/>
    <d v="2023-04-03T00:00:00"/>
    <x v="1212"/>
    <s v="CLICC-MM"/>
    <x v="9"/>
    <x v="2"/>
    <x v="1"/>
    <s v="ITS iPad 25"/>
    <x v="0"/>
  </r>
  <r>
    <x v="69"/>
    <n v="-1"/>
    <x v="0"/>
    <x v="0"/>
    <d v="2023-03-21T00:00:00"/>
    <x v="1056"/>
    <s v="HDST"/>
    <x v="0"/>
    <x v="0"/>
    <x v="0"/>
    <s v="HDS-BIO-06"/>
    <x v="0"/>
  </r>
  <r>
    <x v="69"/>
    <n v="-1"/>
    <x v="1"/>
    <x v="1"/>
    <d v="2023-03-21T00:00:00"/>
    <x v="729"/>
    <s v="HDST"/>
    <x v="0"/>
    <x v="0"/>
    <x v="1"/>
    <s v="HDS-YRL-02"/>
    <x v="0"/>
  </r>
  <r>
    <x v="69"/>
    <n v="-1"/>
    <x v="1"/>
    <x v="1"/>
    <d v="2023-03-21T00:00:00"/>
    <x v="804"/>
    <s v="HDST"/>
    <x v="0"/>
    <x v="0"/>
    <x v="0"/>
    <s v="HDS-BIO-08"/>
    <x v="0"/>
  </r>
  <r>
    <x v="69"/>
    <n v="-1"/>
    <x v="1"/>
    <x v="1"/>
    <d v="2023-03-21T00:00:00"/>
    <x v="1213"/>
    <s v="HPUSBC"/>
    <x v="14"/>
    <x v="1"/>
    <x v="2"/>
    <m/>
    <x v="0"/>
  </r>
  <r>
    <x v="69"/>
    <n v="-1"/>
    <x v="1"/>
    <x v="1"/>
    <d v="2023-03-21T00:00:00"/>
    <x v="806"/>
    <s v="IPHONE"/>
    <x v="1"/>
    <x v="1"/>
    <x v="1"/>
    <m/>
    <x v="0"/>
  </r>
  <r>
    <x v="69"/>
    <n v="-1"/>
    <x v="1"/>
    <x v="1"/>
    <d v="2023-03-21T00:00:00"/>
    <x v="241"/>
    <s v="MACCHRG"/>
    <x v="3"/>
    <x v="1"/>
    <x v="1"/>
    <s v="MAGT-POW-07"/>
    <x v="0"/>
  </r>
  <r>
    <x v="69"/>
    <n v="-1"/>
    <x v="1"/>
    <x v="1"/>
    <d v="2023-03-21T00:00:00"/>
    <x v="428"/>
    <s v="MACCHRG"/>
    <x v="3"/>
    <x v="1"/>
    <x v="0"/>
    <s v="MAGT-BIO-06"/>
    <x v="0"/>
  </r>
  <r>
    <x v="69"/>
    <n v="-1"/>
    <x v="1"/>
    <x v="1"/>
    <d v="2023-03-21T00:00:00"/>
    <x v="921"/>
    <s v="MACUSBC"/>
    <x v="4"/>
    <x v="1"/>
    <x v="1"/>
    <s v="USBC-YRL-02"/>
    <x v="0"/>
  </r>
  <r>
    <x v="69"/>
    <n v="-1"/>
    <x v="1"/>
    <x v="1"/>
    <d v="2023-03-21T00:00:00"/>
    <x v="906"/>
    <s v="MACUSBC"/>
    <x v="4"/>
    <x v="1"/>
    <x v="1"/>
    <s v="USBC-POW-08"/>
    <x v="0"/>
  </r>
  <r>
    <x v="69"/>
    <n v="-1"/>
    <x v="1"/>
    <x v="1"/>
    <d v="2023-03-21T00:00:00"/>
    <x v="1012"/>
    <s v="MACUSBC"/>
    <x v="4"/>
    <x v="1"/>
    <x v="1"/>
    <m/>
    <x v="0"/>
  </r>
  <r>
    <x v="69"/>
    <n v="-1"/>
    <x v="1"/>
    <x v="1"/>
    <d v="2023-03-21T00:00:00"/>
    <x v="42"/>
    <s v="WALLADPT"/>
    <x v="6"/>
    <x v="1"/>
    <x v="1"/>
    <m/>
    <x v="0"/>
  </r>
  <r>
    <x v="69"/>
    <n v="-1"/>
    <x v="1"/>
    <x v="1"/>
    <d v="2023-03-24T00:00:00"/>
    <x v="752"/>
    <s v="CALC"/>
    <x v="11"/>
    <x v="0"/>
    <x v="1"/>
    <m/>
    <x v="0"/>
  </r>
  <r>
    <x v="69"/>
    <n v="-1"/>
    <x v="1"/>
    <x v="1"/>
    <d v="2023-03-24T00:00:00"/>
    <x v="972"/>
    <s v="CALC"/>
    <x v="11"/>
    <x v="0"/>
    <x v="0"/>
    <m/>
    <x v="0"/>
  </r>
  <r>
    <x v="69"/>
    <n v="-1"/>
    <x v="1"/>
    <x v="1"/>
    <d v="2023-03-24T00:00:00"/>
    <x v="727"/>
    <s v="CALC"/>
    <x v="11"/>
    <x v="0"/>
    <x v="2"/>
    <m/>
    <x v="0"/>
  </r>
  <r>
    <x v="69"/>
    <n v="-1"/>
    <x v="1"/>
    <x v="1"/>
    <d v="2023-03-28T00:00:00"/>
    <x v="957"/>
    <s v="CLICC-ML"/>
    <x v="8"/>
    <x v="2"/>
    <x v="1"/>
    <s v="ITS MacBook 140"/>
    <x v="0"/>
  </r>
  <r>
    <x v="69"/>
    <n v="-1"/>
    <x v="4"/>
    <x v="3"/>
    <d v="2023-03-21T00:00:00"/>
    <x v="2"/>
    <s v="HDST"/>
    <x v="0"/>
    <x v="0"/>
    <x v="1"/>
    <s v="HDS-POW-04"/>
    <x v="0"/>
  </r>
  <r>
    <x v="69"/>
    <n v="-1"/>
    <x v="5"/>
    <x v="2"/>
    <d v="2023-03-21T00:00:00"/>
    <x v="1214"/>
    <s v="ANDROID"/>
    <x v="16"/>
    <x v="1"/>
    <x v="2"/>
    <s v="AND-BOE-04"/>
    <x v="0"/>
  </r>
  <r>
    <x v="69"/>
    <n v="-1"/>
    <x v="5"/>
    <x v="2"/>
    <d v="2023-03-21T00:00:00"/>
    <x v="796"/>
    <s v="ANKER"/>
    <x v="19"/>
    <x v="1"/>
    <x v="1"/>
    <m/>
    <x v="0"/>
  </r>
  <r>
    <x v="69"/>
    <n v="-1"/>
    <x v="5"/>
    <x v="2"/>
    <d v="2023-03-21T00:00:00"/>
    <x v="494"/>
    <s v="BOEIPHONE"/>
    <x v="1"/>
    <x v="1"/>
    <x v="2"/>
    <s v="BOE-IPHONE-04"/>
    <x v="0"/>
  </r>
  <r>
    <x v="69"/>
    <n v="-1"/>
    <x v="5"/>
    <x v="2"/>
    <d v="2023-03-21T00:00:00"/>
    <x v="754"/>
    <s v="HDMIC"/>
    <x v="13"/>
    <x v="4"/>
    <x v="1"/>
    <s v="HDMC-YRL-05"/>
    <x v="0"/>
  </r>
  <r>
    <x v="69"/>
    <n v="-1"/>
    <x v="5"/>
    <x v="2"/>
    <d v="2023-03-21T00:00:00"/>
    <x v="104"/>
    <s v="HDMIC"/>
    <x v="13"/>
    <x v="4"/>
    <x v="1"/>
    <s v="HDMC-YRL-16"/>
    <x v="0"/>
  </r>
  <r>
    <x v="69"/>
    <n v="-1"/>
    <x v="5"/>
    <x v="2"/>
    <d v="2023-03-21T00:00:00"/>
    <x v="918"/>
    <s v="HDST"/>
    <x v="0"/>
    <x v="0"/>
    <x v="1"/>
    <s v="HDS-POW-05"/>
    <x v="0"/>
  </r>
  <r>
    <x v="69"/>
    <n v="-1"/>
    <x v="5"/>
    <x v="2"/>
    <d v="2023-03-21T00:00:00"/>
    <x v="730"/>
    <s v="HPUSBC"/>
    <x v="14"/>
    <x v="1"/>
    <x v="2"/>
    <m/>
    <x v="0"/>
  </r>
  <r>
    <x v="69"/>
    <n v="-1"/>
    <x v="5"/>
    <x v="2"/>
    <d v="2023-03-21T00:00:00"/>
    <x v="622"/>
    <s v="IPHONE"/>
    <x v="1"/>
    <x v="1"/>
    <x v="3"/>
    <s v="IPH-MUS-03"/>
    <x v="0"/>
  </r>
  <r>
    <x v="69"/>
    <n v="-1"/>
    <x v="5"/>
    <x v="2"/>
    <d v="2023-03-21T00:00:00"/>
    <x v="106"/>
    <s v="IPHONE"/>
    <x v="1"/>
    <x v="1"/>
    <x v="2"/>
    <s v="IPH-BOE-05"/>
    <x v="0"/>
  </r>
  <r>
    <x v="69"/>
    <n v="-1"/>
    <x v="5"/>
    <x v="2"/>
    <d v="2023-03-21T00:00:00"/>
    <x v="798"/>
    <s v="IPHONE"/>
    <x v="1"/>
    <x v="1"/>
    <x v="1"/>
    <s v="IPH-YRL-03"/>
    <x v="0"/>
  </r>
  <r>
    <x v="69"/>
    <n v="-1"/>
    <x v="5"/>
    <x v="2"/>
    <d v="2023-03-21T00:00:00"/>
    <x v="441"/>
    <s v="IPHONE"/>
    <x v="1"/>
    <x v="1"/>
    <x v="1"/>
    <s v="IPH-YRL-06"/>
    <x v="0"/>
  </r>
  <r>
    <x v="69"/>
    <n v="-1"/>
    <x v="5"/>
    <x v="2"/>
    <d v="2023-03-21T00:00:00"/>
    <x v="35"/>
    <s v="IPHONE"/>
    <x v="1"/>
    <x v="1"/>
    <x v="1"/>
    <s v="IPH-YRL-10"/>
    <x v="0"/>
  </r>
  <r>
    <x v="69"/>
    <n v="-1"/>
    <x v="5"/>
    <x v="2"/>
    <d v="2023-03-21T00:00:00"/>
    <x v="732"/>
    <s v="IPHONE"/>
    <x v="1"/>
    <x v="1"/>
    <x v="1"/>
    <s v="IPH-YRL-11"/>
    <x v="0"/>
  </r>
  <r>
    <x v="69"/>
    <n v="-1"/>
    <x v="5"/>
    <x v="2"/>
    <d v="2023-03-21T00:00:00"/>
    <x v="442"/>
    <s v="IPHONE"/>
    <x v="1"/>
    <x v="1"/>
    <x v="1"/>
    <s v="IPH-YRL-13"/>
    <x v="0"/>
  </r>
  <r>
    <x v="69"/>
    <n v="-1"/>
    <x v="5"/>
    <x v="2"/>
    <d v="2023-03-21T00:00:00"/>
    <x v="628"/>
    <s v="IPHONE"/>
    <x v="1"/>
    <x v="1"/>
    <x v="4"/>
    <m/>
    <x v="0"/>
  </r>
  <r>
    <x v="69"/>
    <n v="-1"/>
    <x v="5"/>
    <x v="2"/>
    <d v="2023-03-21T00:00:00"/>
    <x v="134"/>
    <s v="IPHONE"/>
    <x v="1"/>
    <x v="1"/>
    <x v="1"/>
    <m/>
    <x v="0"/>
  </r>
  <r>
    <x v="69"/>
    <n v="-1"/>
    <x v="5"/>
    <x v="2"/>
    <d v="2023-03-21T00:00:00"/>
    <x v="37"/>
    <s v="IPHONE"/>
    <x v="1"/>
    <x v="1"/>
    <x v="1"/>
    <m/>
    <x v="0"/>
  </r>
  <r>
    <x v="69"/>
    <n v="-1"/>
    <x v="5"/>
    <x v="2"/>
    <d v="2023-03-21T00:00:00"/>
    <x v="936"/>
    <s v="MACUSBC"/>
    <x v="4"/>
    <x v="1"/>
    <x v="1"/>
    <s v="USBC-YRL-01"/>
    <x v="0"/>
  </r>
  <r>
    <x v="69"/>
    <n v="-1"/>
    <x v="5"/>
    <x v="2"/>
    <d v="2023-03-21T00:00:00"/>
    <x v="884"/>
    <s v="MACUSBC"/>
    <x v="4"/>
    <x v="1"/>
    <x v="1"/>
    <s v="USBC-YRL-05"/>
    <x v="0"/>
  </r>
  <r>
    <x v="69"/>
    <n v="-1"/>
    <x v="5"/>
    <x v="2"/>
    <d v="2023-03-21T00:00:00"/>
    <x v="906"/>
    <s v="MACUSBC"/>
    <x v="4"/>
    <x v="1"/>
    <x v="1"/>
    <s v="USBC-POW-08"/>
    <x v="0"/>
  </r>
  <r>
    <x v="69"/>
    <n v="-1"/>
    <x v="5"/>
    <x v="2"/>
    <d v="2023-03-21T00:00:00"/>
    <x v="437"/>
    <s v="OMNI"/>
    <x v="5"/>
    <x v="1"/>
    <x v="3"/>
    <s v="OMN-MUS-04"/>
    <x v="0"/>
  </r>
  <r>
    <x v="69"/>
    <n v="-1"/>
    <x v="5"/>
    <x v="2"/>
    <d v="2023-03-21T00:00:00"/>
    <x v="955"/>
    <s v="OMNI"/>
    <x v="5"/>
    <x v="1"/>
    <x v="1"/>
    <s v="OMN-YRL-08"/>
    <x v="0"/>
  </r>
  <r>
    <x v="69"/>
    <n v="-1"/>
    <x v="5"/>
    <x v="2"/>
    <d v="2023-03-21T00:00:00"/>
    <x v="1165"/>
    <s v="OMNI"/>
    <x v="5"/>
    <x v="1"/>
    <x v="1"/>
    <m/>
    <x v="0"/>
  </r>
  <r>
    <x v="69"/>
    <n v="-1"/>
    <x v="5"/>
    <x v="2"/>
    <d v="2023-03-21T00:00:00"/>
    <x v="377"/>
    <s v="UHDMI"/>
    <x v="15"/>
    <x v="4"/>
    <x v="1"/>
    <m/>
    <x v="0"/>
  </r>
  <r>
    <x v="69"/>
    <n v="-1"/>
    <x v="5"/>
    <x v="2"/>
    <d v="2023-03-21T00:00:00"/>
    <x v="626"/>
    <s v="WALLADPT"/>
    <x v="6"/>
    <x v="1"/>
    <x v="2"/>
    <s v="ADP-BOE-05"/>
    <x v="0"/>
  </r>
  <r>
    <x v="69"/>
    <n v="-1"/>
    <x v="5"/>
    <x v="2"/>
    <d v="2023-03-21T00:00:00"/>
    <x v="670"/>
    <s v="WALLADPT"/>
    <x v="6"/>
    <x v="1"/>
    <x v="2"/>
    <s v="ADP-BOE-06"/>
    <x v="0"/>
  </r>
  <r>
    <x v="69"/>
    <n v="-1"/>
    <x v="5"/>
    <x v="2"/>
    <d v="2023-03-21T00:00:00"/>
    <x v="451"/>
    <s v="WALLADPT"/>
    <x v="6"/>
    <x v="1"/>
    <x v="1"/>
    <m/>
    <x v="0"/>
  </r>
  <r>
    <x v="69"/>
    <n v="-1"/>
    <x v="5"/>
    <x v="2"/>
    <d v="2023-03-21T00:00:00"/>
    <x v="861"/>
    <s v="WALLADPT"/>
    <x v="6"/>
    <x v="1"/>
    <x v="1"/>
    <m/>
    <x v="0"/>
  </r>
  <r>
    <x v="69"/>
    <n v="-1"/>
    <x v="5"/>
    <x v="2"/>
    <d v="2023-03-21T00:00:00"/>
    <x v="251"/>
    <s v="WALLADPT"/>
    <x v="6"/>
    <x v="1"/>
    <x v="1"/>
    <m/>
    <x v="0"/>
  </r>
  <r>
    <x v="69"/>
    <n v="-1"/>
    <x v="5"/>
    <x v="2"/>
    <d v="2023-03-21T00:00:00"/>
    <x v="16"/>
    <s v="WALLADPT"/>
    <x v="6"/>
    <x v="1"/>
    <x v="1"/>
    <m/>
    <x v="0"/>
  </r>
  <r>
    <x v="69"/>
    <n v="-1"/>
    <x v="5"/>
    <x v="2"/>
    <d v="2023-03-24T00:00:00"/>
    <x v="880"/>
    <s v="CALC"/>
    <x v="11"/>
    <x v="0"/>
    <x v="1"/>
    <s v="CAL-POW-01"/>
    <x v="0"/>
  </r>
  <r>
    <x v="69"/>
    <n v="-1"/>
    <x v="5"/>
    <x v="2"/>
    <d v="2023-03-24T00:00:00"/>
    <x v="752"/>
    <s v="CALC"/>
    <x v="11"/>
    <x v="0"/>
    <x v="1"/>
    <m/>
    <x v="0"/>
  </r>
  <r>
    <x v="69"/>
    <n v="-1"/>
    <x v="5"/>
    <x v="2"/>
    <d v="2023-03-24T00:00:00"/>
    <x v="811"/>
    <s v="CALC"/>
    <x v="11"/>
    <x v="0"/>
    <x v="0"/>
    <m/>
    <x v="0"/>
  </r>
  <r>
    <x v="69"/>
    <n v="-1"/>
    <x v="5"/>
    <x v="2"/>
    <d v="2023-03-24T00:00:00"/>
    <x v="827"/>
    <s v="CALC"/>
    <x v="11"/>
    <x v="0"/>
    <x v="2"/>
    <m/>
    <x v="0"/>
  </r>
  <r>
    <x v="69"/>
    <n v="-1"/>
    <x v="5"/>
    <x v="2"/>
    <d v="2023-03-28T00:00:00"/>
    <x v="363"/>
    <s v="CBK"/>
    <x v="7"/>
    <x v="2"/>
    <x v="0"/>
    <s v="CBK-BIO-14"/>
    <x v="0"/>
  </r>
  <r>
    <x v="69"/>
    <n v="-1"/>
    <x v="5"/>
    <x v="2"/>
    <d v="2023-03-28T00:00:00"/>
    <x v="19"/>
    <s v="CBK"/>
    <x v="7"/>
    <x v="2"/>
    <x v="0"/>
    <s v="CBK-BIO-18"/>
    <x v="0"/>
  </r>
  <r>
    <x v="69"/>
    <n v="-1"/>
    <x v="5"/>
    <x v="2"/>
    <d v="2023-03-28T00:00:00"/>
    <x v="797"/>
    <s v="CLICC-ML"/>
    <x v="8"/>
    <x v="2"/>
    <x v="1"/>
    <s v="CLICC-ML-2012"/>
    <x v="0"/>
  </r>
  <r>
    <x v="69"/>
    <n v="-1"/>
    <x v="5"/>
    <x v="2"/>
    <d v="2023-03-28T00:00:00"/>
    <x v="680"/>
    <s v="CLICC-ML"/>
    <x v="8"/>
    <x v="2"/>
    <x v="1"/>
    <s v="CLICC-ML-2039"/>
    <x v="0"/>
  </r>
  <r>
    <x v="69"/>
    <n v="-1"/>
    <x v="5"/>
    <x v="2"/>
    <d v="2023-03-28T00:00:00"/>
    <x v="165"/>
    <s v="CLICC-ML"/>
    <x v="8"/>
    <x v="2"/>
    <x v="1"/>
    <s v="CLICC-ML-2080"/>
    <x v="0"/>
  </r>
  <r>
    <x v="69"/>
    <n v="5560527260006530"/>
    <x v="5"/>
    <x v="2"/>
    <d v="2023-03-24T00:00:00"/>
    <x v="591"/>
    <s v="CALC"/>
    <x v="11"/>
    <x v="0"/>
    <x v="1"/>
    <s v="CAL-POW-03"/>
    <x v="0"/>
  </r>
  <r>
    <x v="69"/>
    <n v="5566033020006530"/>
    <x v="5"/>
    <x v="2"/>
    <d v="2023-03-31T00:00:00"/>
    <x v="150"/>
    <s v="CLICC-ML"/>
    <x v="8"/>
    <x v="2"/>
    <x v="1"/>
    <s v="CLICC-ML-2038"/>
    <x v="0"/>
  </r>
  <r>
    <x v="69"/>
    <n v="5567585090006530"/>
    <x v="5"/>
    <x v="2"/>
    <d v="2023-03-24T00:00:00"/>
    <x v="928"/>
    <s v="CALC"/>
    <x v="11"/>
    <x v="0"/>
    <x v="1"/>
    <m/>
    <x v="0"/>
  </r>
  <r>
    <x v="69"/>
    <n v="5567666390006530"/>
    <x v="5"/>
    <x v="2"/>
    <d v="2023-06-19T00:00:00"/>
    <x v="408"/>
    <s v="AD"/>
    <x v="12"/>
    <x v="3"/>
    <x v="2"/>
    <s v="CLICC EE AD2 Unit 299"/>
    <x v="0"/>
  </r>
  <r>
    <x v="69"/>
    <n v="5568196900006530"/>
    <x v="1"/>
    <x v="1"/>
    <d v="2023-03-28T00:00:00"/>
    <x v="1215"/>
    <s v="HP"/>
    <x v="10"/>
    <x v="2"/>
    <x v="1"/>
    <s v="WL-PC2-29"/>
    <x v="0"/>
  </r>
  <r>
    <x v="69"/>
    <n v="6201800200006530"/>
    <x v="5"/>
    <x v="2"/>
    <d v="2023-03-28T00:00:00"/>
    <x v="391"/>
    <s v="HP"/>
    <x v="10"/>
    <x v="2"/>
    <x v="1"/>
    <s v="WL-POW-04"/>
    <x v="0"/>
  </r>
  <r>
    <x v="69"/>
    <n v="9399475130006530"/>
    <x v="5"/>
    <x v="2"/>
    <d v="2023-03-24T00:00:00"/>
    <x v="859"/>
    <s v="CALC"/>
    <x v="11"/>
    <x v="0"/>
    <x v="2"/>
    <m/>
    <x v="0"/>
  </r>
  <r>
    <x v="69"/>
    <n v="9400902550006530"/>
    <x v="1"/>
    <x v="1"/>
    <d v="2023-03-31T00:00:00"/>
    <x v="847"/>
    <s v="CLICC-ML"/>
    <x v="8"/>
    <x v="2"/>
    <x v="1"/>
    <s v="CLICC-ML-2026"/>
    <x v="0"/>
  </r>
  <r>
    <x v="69"/>
    <n v="9401350780006530"/>
    <x v="6"/>
    <x v="1"/>
    <d v="2023-03-28T00:00:00"/>
    <x v="1204"/>
    <s v="FAC"/>
    <x v="9"/>
    <x v="2"/>
    <x v="1"/>
    <s v="ITS iPad 235"/>
    <x v="0"/>
  </r>
  <r>
    <x v="69"/>
    <n v="9401426180006530"/>
    <x v="5"/>
    <x v="2"/>
    <d v="2023-03-28T00:00:00"/>
    <x v="148"/>
    <s v="CLICC-ML"/>
    <x v="8"/>
    <x v="2"/>
    <x v="1"/>
    <s v="ITS MacBook 46"/>
    <x v="0"/>
  </r>
  <r>
    <x v="69"/>
    <n v="9401437110006530"/>
    <x v="1"/>
    <x v="1"/>
    <d v="2023-04-03T00:00:00"/>
    <x v="1216"/>
    <s v="CLICC-MM"/>
    <x v="9"/>
    <x v="2"/>
    <x v="1"/>
    <s v="ITS iPad 147"/>
    <x v="0"/>
  </r>
  <r>
    <x v="69"/>
    <n v="9403387400006530"/>
    <x v="1"/>
    <x v="1"/>
    <d v="2023-03-28T00:00:00"/>
    <x v="1168"/>
    <s v="HP"/>
    <x v="10"/>
    <x v="2"/>
    <x v="1"/>
    <s v="WL-POW-02"/>
    <x v="0"/>
  </r>
  <r>
    <x v="69"/>
    <n v="9405498800006530"/>
    <x v="5"/>
    <x v="2"/>
    <d v="2023-03-28T00:00:00"/>
    <x v="781"/>
    <s v="CLICC-ML"/>
    <x v="8"/>
    <x v="2"/>
    <x v="1"/>
    <s v="CLICC-ML-2079"/>
    <x v="0"/>
  </r>
  <r>
    <x v="69"/>
    <n v="9408206340006530"/>
    <x v="1"/>
    <x v="1"/>
    <d v="2023-03-28T00:00:00"/>
    <x v="67"/>
    <s v="HP"/>
    <x v="10"/>
    <x v="2"/>
    <x v="1"/>
    <s v="WL-POW-05"/>
    <x v="0"/>
  </r>
  <r>
    <x v="69"/>
    <n v="9408352120006530"/>
    <x v="5"/>
    <x v="2"/>
    <d v="2023-03-28T00:00:00"/>
    <x v="259"/>
    <s v="CLICC-ML"/>
    <x v="8"/>
    <x v="2"/>
    <x v="1"/>
    <s v="ITS MacBook 123"/>
    <x v="0"/>
  </r>
  <r>
    <x v="69"/>
    <n v="9408521650006530"/>
    <x v="1"/>
    <x v="1"/>
    <d v="2023-03-28T00:00:00"/>
    <x v="1076"/>
    <s v="HP"/>
    <x v="10"/>
    <x v="2"/>
    <x v="1"/>
    <s v="WL-SEL-05"/>
    <x v="0"/>
  </r>
  <r>
    <x v="69"/>
    <n v="9408533770006530"/>
    <x v="5"/>
    <x v="2"/>
    <d v="2023-03-28T00:00:00"/>
    <x v="466"/>
    <s v="CLICC-ML"/>
    <x v="8"/>
    <x v="2"/>
    <x v="1"/>
    <s v="ITS MacBook 101"/>
    <x v="0"/>
  </r>
  <r>
    <x v="70"/>
    <n v="-1"/>
    <x v="0"/>
    <x v="0"/>
    <d v="2023-03-29T00:00:00"/>
    <x v="748"/>
    <s v="CBK"/>
    <x v="7"/>
    <x v="2"/>
    <x v="0"/>
    <s v="CBK-BIO-20"/>
    <x v="0"/>
  </r>
  <r>
    <x v="70"/>
    <n v="-1"/>
    <x v="1"/>
    <x v="1"/>
    <d v="2023-03-22T00:00:00"/>
    <x v="234"/>
    <s v="ANDROID"/>
    <x v="16"/>
    <x v="1"/>
    <x v="4"/>
    <s v="AND-LOC-06"/>
    <x v="0"/>
  </r>
  <r>
    <x v="70"/>
    <n v="-1"/>
    <x v="1"/>
    <x v="1"/>
    <d v="2023-03-22T00:00:00"/>
    <x v="129"/>
    <s v="HPUSBC"/>
    <x v="14"/>
    <x v="1"/>
    <x v="2"/>
    <s v="HPUS-BOE-04"/>
    <x v="0"/>
  </r>
  <r>
    <x v="70"/>
    <n v="-1"/>
    <x v="1"/>
    <x v="1"/>
    <d v="2023-03-22T00:00:00"/>
    <x v="35"/>
    <s v="IPHONE"/>
    <x v="1"/>
    <x v="1"/>
    <x v="1"/>
    <s v="IPH-YRL-10"/>
    <x v="0"/>
  </r>
  <r>
    <x v="70"/>
    <n v="-1"/>
    <x v="1"/>
    <x v="1"/>
    <d v="2023-03-22T00:00:00"/>
    <x v="921"/>
    <s v="MACUSBC"/>
    <x v="4"/>
    <x v="1"/>
    <x v="1"/>
    <s v="USBC-YRL-02"/>
    <x v="0"/>
  </r>
  <r>
    <x v="70"/>
    <n v="-1"/>
    <x v="1"/>
    <x v="1"/>
    <d v="2023-03-22T00:00:00"/>
    <x v="1131"/>
    <s v="MACUSBC"/>
    <x v="4"/>
    <x v="1"/>
    <x v="4"/>
    <s v="USBC-LOC-05"/>
    <x v="0"/>
  </r>
  <r>
    <x v="70"/>
    <n v="-1"/>
    <x v="1"/>
    <x v="1"/>
    <d v="2023-03-22T00:00:00"/>
    <x v="919"/>
    <s v="MACUSBC"/>
    <x v="4"/>
    <x v="1"/>
    <x v="1"/>
    <s v="USBC-POW-02"/>
    <x v="0"/>
  </r>
  <r>
    <x v="70"/>
    <n v="-1"/>
    <x v="1"/>
    <x v="1"/>
    <d v="2023-03-22T00:00:00"/>
    <x v="1072"/>
    <s v="MSE"/>
    <x v="2"/>
    <x v="0"/>
    <x v="1"/>
    <m/>
    <x v="0"/>
  </r>
  <r>
    <x v="70"/>
    <n v="-1"/>
    <x v="1"/>
    <x v="1"/>
    <d v="2023-03-22T00:00:00"/>
    <x v="292"/>
    <s v="UVGA"/>
    <x v="18"/>
    <x v="4"/>
    <x v="1"/>
    <m/>
    <x v="0"/>
  </r>
  <r>
    <x v="70"/>
    <n v="-1"/>
    <x v="1"/>
    <x v="1"/>
    <d v="2023-03-22T00:00:00"/>
    <x v="30"/>
    <s v="WALLADPT"/>
    <x v="6"/>
    <x v="1"/>
    <x v="1"/>
    <m/>
    <x v="0"/>
  </r>
  <r>
    <x v="70"/>
    <n v="-1"/>
    <x v="1"/>
    <x v="1"/>
    <d v="2023-03-23T00:00:00"/>
    <x v="107"/>
    <s v="IPHONE"/>
    <x v="1"/>
    <x v="1"/>
    <x v="0"/>
    <s v="IPH-BIO-01"/>
    <x v="0"/>
  </r>
  <r>
    <x v="70"/>
    <n v="-1"/>
    <x v="1"/>
    <x v="1"/>
    <d v="2023-03-23T00:00:00"/>
    <x v="959"/>
    <s v="WALLADPT"/>
    <x v="6"/>
    <x v="1"/>
    <x v="0"/>
    <s v="ADP-BIO-05"/>
    <x v="0"/>
  </r>
  <r>
    <x v="70"/>
    <n v="-1"/>
    <x v="1"/>
    <x v="1"/>
    <d v="2023-03-24T00:00:00"/>
    <x v="637"/>
    <s v="CALC"/>
    <x v="11"/>
    <x v="0"/>
    <x v="1"/>
    <s v="CAL-POW-02"/>
    <x v="0"/>
  </r>
  <r>
    <x v="70"/>
    <n v="-1"/>
    <x v="2"/>
    <x v="1"/>
    <d v="2023-03-22T00:00:00"/>
    <x v="237"/>
    <s v="IPHONE"/>
    <x v="1"/>
    <x v="1"/>
    <x v="3"/>
    <s v="IPH-MUS-06"/>
    <x v="0"/>
  </r>
  <r>
    <x v="70"/>
    <n v="-1"/>
    <x v="2"/>
    <x v="1"/>
    <d v="2023-03-22T00:00:00"/>
    <x v="1217"/>
    <s v="MACCHRG"/>
    <x v="3"/>
    <x v="1"/>
    <x v="3"/>
    <s v="MAGT-MUS-11"/>
    <x v="0"/>
  </r>
  <r>
    <x v="70"/>
    <n v="-1"/>
    <x v="5"/>
    <x v="2"/>
    <d v="2023-03-22T00:00:00"/>
    <x v="821"/>
    <s v="ANDROID"/>
    <x v="16"/>
    <x v="1"/>
    <x v="1"/>
    <s v="AND-POW-03"/>
    <x v="0"/>
  </r>
  <r>
    <x v="70"/>
    <n v="-1"/>
    <x v="5"/>
    <x v="2"/>
    <d v="2023-03-22T00:00:00"/>
    <x v="620"/>
    <s v="HDMIC"/>
    <x v="13"/>
    <x v="4"/>
    <x v="1"/>
    <s v="HDMC-YRL-01"/>
    <x v="0"/>
  </r>
  <r>
    <x v="70"/>
    <n v="-1"/>
    <x v="5"/>
    <x v="2"/>
    <d v="2023-03-22T00:00:00"/>
    <x v="104"/>
    <s v="HDMIC"/>
    <x v="13"/>
    <x v="4"/>
    <x v="1"/>
    <s v="HDMC-YRL-16"/>
    <x v="0"/>
  </r>
  <r>
    <x v="70"/>
    <n v="-1"/>
    <x v="5"/>
    <x v="2"/>
    <d v="2023-03-22T00:00:00"/>
    <x v="973"/>
    <s v="HDST"/>
    <x v="0"/>
    <x v="0"/>
    <x v="2"/>
    <s v="HDS-BOE-04"/>
    <x v="0"/>
  </r>
  <r>
    <x v="70"/>
    <n v="-1"/>
    <x v="5"/>
    <x v="2"/>
    <d v="2023-03-22T00:00:00"/>
    <x v="729"/>
    <s v="HDST"/>
    <x v="0"/>
    <x v="0"/>
    <x v="1"/>
    <s v="HDS-YRL-02"/>
    <x v="0"/>
  </r>
  <r>
    <x v="70"/>
    <n v="-1"/>
    <x v="5"/>
    <x v="2"/>
    <d v="2023-03-22T00:00:00"/>
    <x v="1213"/>
    <s v="HPUSBC"/>
    <x v="14"/>
    <x v="1"/>
    <x v="2"/>
    <m/>
    <x v="0"/>
  </r>
  <r>
    <x v="70"/>
    <n v="-1"/>
    <x v="5"/>
    <x v="2"/>
    <d v="2023-03-22T00:00:00"/>
    <x v="1218"/>
    <s v="IPHONE"/>
    <x v="1"/>
    <x v="1"/>
    <x v="1"/>
    <s v="IPH-YRL-05"/>
    <x v="0"/>
  </r>
  <r>
    <x v="70"/>
    <n v="-1"/>
    <x v="5"/>
    <x v="2"/>
    <d v="2023-03-22T00:00:00"/>
    <x v="132"/>
    <s v="IPHONE"/>
    <x v="1"/>
    <x v="1"/>
    <x v="1"/>
    <s v="IPH-YRL-07"/>
    <x v="0"/>
  </r>
  <r>
    <x v="70"/>
    <n v="-1"/>
    <x v="5"/>
    <x v="2"/>
    <d v="2023-03-22T00:00:00"/>
    <x v="806"/>
    <s v="IPHONE"/>
    <x v="1"/>
    <x v="1"/>
    <x v="1"/>
    <m/>
    <x v="0"/>
  </r>
  <r>
    <x v="70"/>
    <n v="-1"/>
    <x v="5"/>
    <x v="2"/>
    <d v="2023-03-22T00:00:00"/>
    <x v="29"/>
    <s v="IPHONE"/>
    <x v="1"/>
    <x v="1"/>
    <x v="1"/>
    <s v="IPH-POW-02"/>
    <x v="0"/>
  </r>
  <r>
    <x v="70"/>
    <n v="-1"/>
    <x v="5"/>
    <x v="2"/>
    <d v="2023-03-22T00:00:00"/>
    <x v="6"/>
    <s v="IPHONE"/>
    <x v="1"/>
    <x v="1"/>
    <x v="1"/>
    <s v="IPH-POW-10"/>
    <x v="0"/>
  </r>
  <r>
    <x v="70"/>
    <n v="-1"/>
    <x v="5"/>
    <x v="2"/>
    <d v="2023-03-22T00:00:00"/>
    <x v="108"/>
    <s v="IPHONE"/>
    <x v="1"/>
    <x v="1"/>
    <x v="0"/>
    <s v="IPH-BIO-02"/>
    <x v="0"/>
  </r>
  <r>
    <x v="70"/>
    <n v="-1"/>
    <x v="5"/>
    <x v="2"/>
    <d v="2023-03-22T00:00:00"/>
    <x v="37"/>
    <s v="IPHONE"/>
    <x v="1"/>
    <x v="1"/>
    <x v="1"/>
    <m/>
    <x v="0"/>
  </r>
  <r>
    <x v="70"/>
    <n v="-1"/>
    <x v="5"/>
    <x v="2"/>
    <d v="2023-03-22T00:00:00"/>
    <x v="921"/>
    <s v="MACUSBC"/>
    <x v="4"/>
    <x v="1"/>
    <x v="1"/>
    <s v="USBC-YRL-02"/>
    <x v="0"/>
  </r>
  <r>
    <x v="70"/>
    <n v="-1"/>
    <x v="5"/>
    <x v="2"/>
    <d v="2023-03-22T00:00:00"/>
    <x v="884"/>
    <s v="MACUSBC"/>
    <x v="4"/>
    <x v="1"/>
    <x v="1"/>
    <s v="USBC-YRL-05"/>
    <x v="0"/>
  </r>
  <r>
    <x v="70"/>
    <n v="-1"/>
    <x v="5"/>
    <x v="2"/>
    <d v="2023-03-22T00:00:00"/>
    <x v="919"/>
    <s v="MACUSBC"/>
    <x v="4"/>
    <x v="1"/>
    <x v="1"/>
    <s v="USBC-POW-02"/>
    <x v="0"/>
  </r>
  <r>
    <x v="70"/>
    <n v="-1"/>
    <x v="5"/>
    <x v="2"/>
    <d v="2023-03-22T00:00:00"/>
    <x v="906"/>
    <s v="MACUSBC"/>
    <x v="4"/>
    <x v="1"/>
    <x v="1"/>
    <s v="USBC-POW-08"/>
    <x v="0"/>
  </r>
  <r>
    <x v="70"/>
    <n v="-1"/>
    <x v="5"/>
    <x v="2"/>
    <d v="2023-03-22T00:00:00"/>
    <x v="1012"/>
    <s v="MACUSBC"/>
    <x v="4"/>
    <x v="1"/>
    <x v="1"/>
    <m/>
    <x v="0"/>
  </r>
  <r>
    <x v="70"/>
    <n v="-1"/>
    <x v="5"/>
    <x v="2"/>
    <d v="2023-03-22T00:00:00"/>
    <x v="685"/>
    <s v="OMNI"/>
    <x v="5"/>
    <x v="1"/>
    <x v="2"/>
    <s v="OMN-BOE-06"/>
    <x v="0"/>
  </r>
  <r>
    <x v="70"/>
    <n v="-1"/>
    <x v="5"/>
    <x v="2"/>
    <d v="2023-03-22T00:00:00"/>
    <x v="761"/>
    <s v="OMNI"/>
    <x v="5"/>
    <x v="1"/>
    <x v="2"/>
    <s v="OMN-BOE-10"/>
    <x v="0"/>
  </r>
  <r>
    <x v="70"/>
    <n v="-1"/>
    <x v="5"/>
    <x v="2"/>
    <d v="2023-03-22T00:00:00"/>
    <x v="15"/>
    <s v="WALLADPT"/>
    <x v="6"/>
    <x v="1"/>
    <x v="0"/>
    <s v="ADP-BIO-01"/>
    <x v="0"/>
  </r>
  <r>
    <x v="70"/>
    <n v="-1"/>
    <x v="5"/>
    <x v="2"/>
    <d v="2023-03-22T00:00:00"/>
    <x v="672"/>
    <s v="WALLADPT"/>
    <x v="6"/>
    <x v="1"/>
    <x v="1"/>
    <m/>
    <x v="0"/>
  </r>
  <r>
    <x v="70"/>
    <n v="-1"/>
    <x v="5"/>
    <x v="2"/>
    <d v="2023-03-22T00:00:00"/>
    <x v="861"/>
    <s v="WALLADPT"/>
    <x v="6"/>
    <x v="1"/>
    <x v="1"/>
    <m/>
    <x v="0"/>
  </r>
  <r>
    <x v="70"/>
    <n v="-1"/>
    <x v="5"/>
    <x v="2"/>
    <d v="2023-03-22T00:00:00"/>
    <x v="250"/>
    <s v="WALLADPT"/>
    <x v="6"/>
    <x v="1"/>
    <x v="1"/>
    <m/>
    <x v="0"/>
  </r>
  <r>
    <x v="70"/>
    <n v="-1"/>
    <x v="5"/>
    <x v="2"/>
    <d v="2023-03-22T00:00:00"/>
    <x v="746"/>
    <s v="WALLADPT"/>
    <x v="6"/>
    <x v="1"/>
    <x v="1"/>
    <m/>
    <x v="0"/>
  </r>
  <r>
    <x v="70"/>
    <n v="-1"/>
    <x v="5"/>
    <x v="2"/>
    <d v="2023-03-22T00:00:00"/>
    <x v="41"/>
    <s v="WALLADPT"/>
    <x v="6"/>
    <x v="1"/>
    <x v="1"/>
    <m/>
    <x v="0"/>
  </r>
  <r>
    <x v="70"/>
    <n v="-1"/>
    <x v="5"/>
    <x v="2"/>
    <d v="2023-03-22T00:00:00"/>
    <x v="42"/>
    <s v="WALLADPT"/>
    <x v="6"/>
    <x v="1"/>
    <x v="1"/>
    <m/>
    <x v="0"/>
  </r>
  <r>
    <x v="70"/>
    <n v="-1"/>
    <x v="5"/>
    <x v="2"/>
    <d v="2023-03-23T00:00:00"/>
    <x v="104"/>
    <s v="HDMIC"/>
    <x v="13"/>
    <x v="4"/>
    <x v="1"/>
    <s v="HDMC-YRL-16"/>
    <x v="0"/>
  </r>
  <r>
    <x v="70"/>
    <n v="-1"/>
    <x v="5"/>
    <x v="2"/>
    <d v="2023-03-23T00:00:00"/>
    <x v="1131"/>
    <s v="MACUSBC"/>
    <x v="4"/>
    <x v="1"/>
    <x v="4"/>
    <s v="USBC-LOC-05"/>
    <x v="0"/>
  </r>
  <r>
    <x v="70"/>
    <n v="-1"/>
    <x v="5"/>
    <x v="2"/>
    <d v="2023-03-23T00:00:00"/>
    <x v="1016"/>
    <s v="UHDMI"/>
    <x v="15"/>
    <x v="4"/>
    <x v="1"/>
    <m/>
    <x v="0"/>
  </r>
  <r>
    <x v="70"/>
    <n v="-1"/>
    <x v="5"/>
    <x v="2"/>
    <d v="2023-03-24T00:00:00"/>
    <x v="32"/>
    <s v="CALC"/>
    <x v="11"/>
    <x v="0"/>
    <x v="1"/>
    <s v="CAL-POW-06"/>
    <x v="0"/>
  </r>
  <r>
    <x v="70"/>
    <n v="-1"/>
    <x v="5"/>
    <x v="2"/>
    <d v="2023-03-24T00:00:00"/>
    <x v="752"/>
    <s v="CALC"/>
    <x v="11"/>
    <x v="0"/>
    <x v="1"/>
    <m/>
    <x v="0"/>
  </r>
  <r>
    <x v="70"/>
    <n v="-1"/>
    <x v="5"/>
    <x v="2"/>
    <d v="2023-03-25T00:00:00"/>
    <x v="972"/>
    <s v="CALC"/>
    <x v="11"/>
    <x v="0"/>
    <x v="0"/>
    <m/>
    <x v="0"/>
  </r>
  <r>
    <x v="70"/>
    <n v="-1"/>
    <x v="5"/>
    <x v="2"/>
    <d v="2023-03-29T00:00:00"/>
    <x v="1219"/>
    <s v="CBK"/>
    <x v="7"/>
    <x v="2"/>
    <x v="0"/>
    <s v="CBK-BIO-12"/>
    <x v="0"/>
  </r>
  <r>
    <x v="70"/>
    <n v="-1"/>
    <x v="5"/>
    <x v="2"/>
    <d v="2023-03-29T00:00:00"/>
    <x v="364"/>
    <s v="CLICC-ML"/>
    <x v="8"/>
    <x v="2"/>
    <x v="1"/>
    <s v="ITS MacBook 131"/>
    <x v="0"/>
  </r>
  <r>
    <x v="70"/>
    <n v="-1"/>
    <x v="5"/>
    <x v="2"/>
    <d v="2023-03-29T00:00:00"/>
    <x v="1167"/>
    <s v="HP"/>
    <x v="10"/>
    <x v="2"/>
    <x v="1"/>
    <s v="WL-BIO-05"/>
    <x v="0"/>
  </r>
  <r>
    <x v="70"/>
    <n v="5557771390006530"/>
    <x v="1"/>
    <x v="1"/>
    <d v="2023-03-29T00:00:00"/>
    <x v="160"/>
    <s v="CLICC-ML"/>
    <x v="8"/>
    <x v="2"/>
    <x v="1"/>
    <s v="ITS MacBook 108"/>
    <x v="0"/>
  </r>
  <r>
    <x v="70"/>
    <n v="5560237890006530"/>
    <x v="5"/>
    <x v="2"/>
    <d v="2023-06-20T00:00:00"/>
    <x v="338"/>
    <s v="AD"/>
    <x v="12"/>
    <x v="3"/>
    <x v="2"/>
    <s v="CLICC EE AD2 Unit 139"/>
    <x v="0"/>
  </r>
  <r>
    <x v="70"/>
    <n v="5560873090006530"/>
    <x v="5"/>
    <x v="2"/>
    <d v="2023-03-29T00:00:00"/>
    <x v="1017"/>
    <s v="CLICC-MM"/>
    <x v="9"/>
    <x v="2"/>
    <x v="1"/>
    <s v="ITS iPad 144"/>
    <x v="0"/>
  </r>
  <r>
    <x v="70"/>
    <n v="5561287670006530"/>
    <x v="1"/>
    <x v="1"/>
    <d v="2023-03-29T00:00:00"/>
    <x v="1125"/>
    <s v="HP"/>
    <x v="10"/>
    <x v="2"/>
    <x v="1"/>
    <s v="W-POW-17"/>
    <x v="0"/>
  </r>
  <r>
    <x v="70"/>
    <n v="5565293760006530"/>
    <x v="5"/>
    <x v="2"/>
    <d v="2023-06-20T00:00:00"/>
    <x v="177"/>
    <s v="AD"/>
    <x v="12"/>
    <x v="3"/>
    <x v="2"/>
    <s v="CLICC EE AD2 Unit 51"/>
    <x v="0"/>
  </r>
  <r>
    <x v="70"/>
    <n v="5566292590006530"/>
    <x v="5"/>
    <x v="2"/>
    <d v="2023-03-29T00:00:00"/>
    <x v="363"/>
    <s v="CBK"/>
    <x v="7"/>
    <x v="2"/>
    <x v="0"/>
    <s v="CBK-BIO-14"/>
    <x v="0"/>
  </r>
  <r>
    <x v="70"/>
    <n v="5567839940006530"/>
    <x v="1"/>
    <x v="1"/>
    <d v="2023-06-20T00:00:00"/>
    <x v="1220"/>
    <s v="AD"/>
    <x v="12"/>
    <x v="3"/>
    <x v="2"/>
    <m/>
    <x v="0"/>
  </r>
  <r>
    <x v="70"/>
    <n v="5569982430006530"/>
    <x v="5"/>
    <x v="2"/>
    <d v="2023-03-29T00:00:00"/>
    <x v="386"/>
    <s v="CLICC-ML"/>
    <x v="8"/>
    <x v="2"/>
    <x v="1"/>
    <s v="ITS MacBook 121"/>
    <x v="0"/>
  </r>
  <r>
    <x v="70"/>
    <n v="6200597690006530"/>
    <x v="5"/>
    <x v="2"/>
    <d v="2023-04-03T00:00:00"/>
    <x v="1106"/>
    <s v="HP"/>
    <x v="10"/>
    <x v="2"/>
    <x v="1"/>
    <s v="WL-PC2-09"/>
    <x v="0"/>
  </r>
  <r>
    <x v="70"/>
    <n v="6201199410006530"/>
    <x v="5"/>
    <x v="2"/>
    <d v="2023-03-29T00:00:00"/>
    <x v="818"/>
    <s v="CLICC-ML"/>
    <x v="8"/>
    <x v="2"/>
    <x v="1"/>
    <s v="CLICC-ML-2013"/>
    <x v="0"/>
  </r>
  <r>
    <x v="70"/>
    <n v="6201555090006530"/>
    <x v="5"/>
    <x v="2"/>
    <d v="2023-03-29T00:00:00"/>
    <x v="1221"/>
    <s v="HP"/>
    <x v="10"/>
    <x v="2"/>
    <x v="1"/>
    <s v="WL-PC2-12"/>
    <x v="0"/>
  </r>
  <r>
    <x v="70"/>
    <n v="6201866490006530"/>
    <x v="5"/>
    <x v="2"/>
    <d v="2023-03-29T00:00:00"/>
    <x v="853"/>
    <s v="CLICC-ML"/>
    <x v="8"/>
    <x v="2"/>
    <x v="1"/>
    <s v="CLICC-ML-2062"/>
    <x v="0"/>
  </r>
  <r>
    <x v="70"/>
    <n v="9295037580006530"/>
    <x v="5"/>
    <x v="2"/>
    <d v="2023-03-29T00:00:00"/>
    <x v="690"/>
    <s v="CLICC-ML"/>
    <x v="8"/>
    <x v="2"/>
    <x v="1"/>
    <s v="ITS MacBook 98"/>
    <x v="0"/>
  </r>
  <r>
    <x v="70"/>
    <n v="9401450840006530"/>
    <x v="5"/>
    <x v="2"/>
    <d v="2023-06-20T00:00:00"/>
    <x v="346"/>
    <s v="AD"/>
    <x v="12"/>
    <x v="3"/>
    <x v="2"/>
    <s v="CLICC EE AD2 Unit 293"/>
    <x v="0"/>
  </r>
  <r>
    <x v="70"/>
    <n v="9401453620006530"/>
    <x v="5"/>
    <x v="2"/>
    <d v="2023-04-12T00:00:00"/>
    <x v="709"/>
    <s v="CLICC-ML"/>
    <x v="8"/>
    <x v="2"/>
    <x v="1"/>
    <s v="ITS MacBook 77"/>
    <x v="0"/>
  </r>
  <r>
    <x v="70"/>
    <n v="9401569710006530"/>
    <x v="1"/>
    <x v="1"/>
    <d v="2023-03-29T00:00:00"/>
    <x v="326"/>
    <s v="CLICC-ML"/>
    <x v="8"/>
    <x v="2"/>
    <x v="1"/>
    <s v="ITS MacBook 137"/>
    <x v="0"/>
  </r>
  <r>
    <x v="70"/>
    <n v="9401734270006530"/>
    <x v="5"/>
    <x v="2"/>
    <d v="2023-03-29T00:00:00"/>
    <x v="329"/>
    <s v="CLICC-ML"/>
    <x v="8"/>
    <x v="2"/>
    <x v="1"/>
    <s v="ITS MacBook 82"/>
    <x v="0"/>
  </r>
  <r>
    <x v="70"/>
    <n v="9405548150006530"/>
    <x v="5"/>
    <x v="2"/>
    <d v="2023-03-29T00:00:00"/>
    <x v="1222"/>
    <s v="CLICC-MM"/>
    <x v="9"/>
    <x v="2"/>
    <x v="1"/>
    <s v="ITS iPad 264"/>
    <x v="0"/>
  </r>
  <r>
    <x v="70"/>
    <n v="9407401010006530"/>
    <x v="10"/>
    <x v="1"/>
    <d v="2023-03-30T00:00:00"/>
    <x v="963"/>
    <s v="CLICC-ML"/>
    <x v="8"/>
    <x v="2"/>
    <x v="1"/>
    <s v="ITS MacBook 161"/>
    <x v="0"/>
  </r>
  <r>
    <x v="70"/>
    <n v="9407413240006530"/>
    <x v="1"/>
    <x v="1"/>
    <d v="2023-03-22T00:00:00"/>
    <x v="628"/>
    <s v="IPHONE"/>
    <x v="1"/>
    <x v="1"/>
    <x v="4"/>
    <m/>
    <x v="0"/>
  </r>
  <r>
    <x v="70"/>
    <n v="9407452020006530"/>
    <x v="5"/>
    <x v="2"/>
    <d v="2023-06-20T00:00:00"/>
    <x v="283"/>
    <s v="AD"/>
    <x v="12"/>
    <x v="3"/>
    <x v="2"/>
    <m/>
    <x v="0"/>
  </r>
  <r>
    <x v="71"/>
    <n v="-1"/>
    <x v="14"/>
    <x v="5"/>
    <d v="2023-03-23T00:00:00"/>
    <x v="1223"/>
    <s v="CBK"/>
    <x v="7"/>
    <x v="2"/>
    <x v="0"/>
    <s v="CBK-001"/>
    <x v="0"/>
  </r>
  <r>
    <x v="71"/>
    <n v="-1"/>
    <x v="1"/>
    <x v="1"/>
    <d v="2023-03-23T00:00:00"/>
    <x v="973"/>
    <s v="HDST"/>
    <x v="0"/>
    <x v="0"/>
    <x v="2"/>
    <s v="HDS-BOE-04"/>
    <x v="0"/>
  </r>
  <r>
    <x v="71"/>
    <n v="-1"/>
    <x v="1"/>
    <x v="1"/>
    <d v="2023-03-23T00:00:00"/>
    <x v="107"/>
    <s v="IPHONE"/>
    <x v="1"/>
    <x v="1"/>
    <x v="0"/>
    <s v="IPH-BIO-01"/>
    <x v="0"/>
  </r>
  <r>
    <x v="71"/>
    <n v="-1"/>
    <x v="1"/>
    <x v="1"/>
    <d v="2023-03-23T00:00:00"/>
    <x v="1072"/>
    <s v="MSE"/>
    <x v="2"/>
    <x v="0"/>
    <x v="1"/>
    <m/>
    <x v="0"/>
  </r>
  <r>
    <x v="71"/>
    <n v="-1"/>
    <x v="1"/>
    <x v="1"/>
    <d v="2023-03-30T00:00:00"/>
    <x v="384"/>
    <s v="CLICC-ML"/>
    <x v="8"/>
    <x v="2"/>
    <x v="1"/>
    <s v="ITS MacBook 12"/>
    <x v="0"/>
  </r>
  <r>
    <x v="71"/>
    <n v="-1"/>
    <x v="1"/>
    <x v="1"/>
    <d v="2023-03-30T00:00:00"/>
    <x v="151"/>
    <s v="CLICC-ML"/>
    <x v="8"/>
    <x v="2"/>
    <x v="1"/>
    <s v="CLICC-ML-2053"/>
    <x v="0"/>
  </r>
  <r>
    <x v="71"/>
    <n v="-1"/>
    <x v="1"/>
    <x v="1"/>
    <d v="2023-03-30T00:00:00"/>
    <x v="654"/>
    <s v="CLICC-ML"/>
    <x v="8"/>
    <x v="2"/>
    <x v="1"/>
    <s v="CLICC-ML-2074"/>
    <x v="0"/>
  </r>
  <r>
    <x v="71"/>
    <n v="-1"/>
    <x v="4"/>
    <x v="3"/>
    <d v="2023-03-23T00:00:00"/>
    <x v="1224"/>
    <s v="ANKER"/>
    <x v="19"/>
    <x v="1"/>
    <x v="1"/>
    <m/>
    <x v="0"/>
  </r>
  <r>
    <x v="71"/>
    <n v="-1"/>
    <x v="4"/>
    <x v="3"/>
    <d v="2023-03-23T00:00:00"/>
    <x v="134"/>
    <s v="IPHONE"/>
    <x v="1"/>
    <x v="1"/>
    <x v="1"/>
    <m/>
    <x v="0"/>
  </r>
  <r>
    <x v="71"/>
    <n v="-1"/>
    <x v="4"/>
    <x v="3"/>
    <d v="2023-03-23T00:00:00"/>
    <x v="857"/>
    <s v="OMNI"/>
    <x v="5"/>
    <x v="1"/>
    <x v="1"/>
    <m/>
    <x v="0"/>
  </r>
  <r>
    <x v="71"/>
    <n v="-1"/>
    <x v="4"/>
    <x v="3"/>
    <d v="2023-03-23T00:00:00"/>
    <x v="995"/>
    <s v="OMNI"/>
    <x v="5"/>
    <x v="1"/>
    <x v="1"/>
    <m/>
    <x v="0"/>
  </r>
  <r>
    <x v="71"/>
    <n v="-1"/>
    <x v="4"/>
    <x v="3"/>
    <d v="2023-03-30T00:00:00"/>
    <x v="1225"/>
    <s v="CLICC-MM"/>
    <x v="9"/>
    <x v="2"/>
    <x v="1"/>
    <s v="ITS iPad 211"/>
    <x v="0"/>
  </r>
  <r>
    <x v="71"/>
    <n v="-1"/>
    <x v="4"/>
    <x v="3"/>
    <d v="2023-03-30T00:00:00"/>
    <x v="1225"/>
    <s v="CLICC-MM"/>
    <x v="9"/>
    <x v="2"/>
    <x v="8"/>
    <s v="ITS iPad 211"/>
    <x v="0"/>
  </r>
  <r>
    <x v="71"/>
    <n v="-1"/>
    <x v="5"/>
    <x v="2"/>
    <d v="2023-03-23T00:00:00"/>
    <x v="129"/>
    <s v="HPUSBC"/>
    <x v="14"/>
    <x v="1"/>
    <x v="2"/>
    <s v="HPUS-BOE-04"/>
    <x v="0"/>
  </r>
  <r>
    <x v="71"/>
    <n v="-1"/>
    <x v="5"/>
    <x v="2"/>
    <d v="2023-03-23T00:00:00"/>
    <x v="757"/>
    <s v="IPHONE"/>
    <x v="1"/>
    <x v="1"/>
    <x v="3"/>
    <s v="IPH-MUS-01"/>
    <x v="0"/>
  </r>
  <r>
    <x v="71"/>
    <n v="-1"/>
    <x v="5"/>
    <x v="2"/>
    <d v="2023-03-23T00:00:00"/>
    <x v="106"/>
    <s v="IPHONE"/>
    <x v="1"/>
    <x v="1"/>
    <x v="2"/>
    <s v="IPH-BOE-05"/>
    <x v="0"/>
  </r>
  <r>
    <x v="71"/>
    <n v="-1"/>
    <x v="5"/>
    <x v="2"/>
    <d v="2023-03-23T00:00:00"/>
    <x v="665"/>
    <s v="IPHONE"/>
    <x v="1"/>
    <x v="1"/>
    <x v="5"/>
    <s v="IPH-GEO-01"/>
    <x v="0"/>
  </r>
  <r>
    <x v="71"/>
    <n v="-1"/>
    <x v="5"/>
    <x v="2"/>
    <d v="2023-03-23T00:00:00"/>
    <x v="132"/>
    <s v="IPHONE"/>
    <x v="1"/>
    <x v="1"/>
    <x v="1"/>
    <s v="IPH-YRL-07"/>
    <x v="0"/>
  </r>
  <r>
    <x v="71"/>
    <n v="-1"/>
    <x v="5"/>
    <x v="2"/>
    <d v="2023-03-23T00:00:00"/>
    <x v="29"/>
    <s v="IPHONE"/>
    <x v="1"/>
    <x v="1"/>
    <x v="1"/>
    <s v="IPH-POW-02"/>
    <x v="0"/>
  </r>
  <r>
    <x v="71"/>
    <n v="-1"/>
    <x v="5"/>
    <x v="2"/>
    <d v="2023-03-23T00:00:00"/>
    <x v="239"/>
    <s v="IPHONE"/>
    <x v="1"/>
    <x v="1"/>
    <x v="1"/>
    <s v="IPH-POW-08"/>
    <x v="0"/>
  </r>
  <r>
    <x v="71"/>
    <n v="-1"/>
    <x v="5"/>
    <x v="2"/>
    <d v="2023-03-23T00:00:00"/>
    <x v="37"/>
    <s v="IPHONE"/>
    <x v="1"/>
    <x v="1"/>
    <x v="1"/>
    <m/>
    <x v="0"/>
  </r>
  <r>
    <x v="71"/>
    <n v="-1"/>
    <x v="5"/>
    <x v="2"/>
    <d v="2023-03-23T00:00:00"/>
    <x v="936"/>
    <s v="MACUSBC"/>
    <x v="4"/>
    <x v="1"/>
    <x v="1"/>
    <s v="USBC-YRL-01"/>
    <x v="0"/>
  </r>
  <r>
    <x v="71"/>
    <n v="-1"/>
    <x v="5"/>
    <x v="2"/>
    <d v="2023-03-23T00:00:00"/>
    <x v="1012"/>
    <s v="MACUSBC"/>
    <x v="4"/>
    <x v="1"/>
    <x v="1"/>
    <m/>
    <x v="0"/>
  </r>
  <r>
    <x v="71"/>
    <n v="-1"/>
    <x v="5"/>
    <x v="2"/>
    <d v="2023-03-23T00:00:00"/>
    <x v="685"/>
    <s v="OMNI"/>
    <x v="5"/>
    <x v="1"/>
    <x v="2"/>
    <s v="OMN-BOE-06"/>
    <x v="0"/>
  </r>
  <r>
    <x v="71"/>
    <n v="-1"/>
    <x v="5"/>
    <x v="2"/>
    <d v="2023-03-23T00:00:00"/>
    <x v="437"/>
    <s v="OMNI"/>
    <x v="5"/>
    <x v="1"/>
    <x v="3"/>
    <s v="OMN-MUS-04"/>
    <x v="0"/>
  </r>
  <r>
    <x v="71"/>
    <n v="-1"/>
    <x v="5"/>
    <x v="2"/>
    <d v="2023-03-23T00:00:00"/>
    <x v="670"/>
    <s v="WALLADPT"/>
    <x v="6"/>
    <x v="1"/>
    <x v="2"/>
    <s v="ADP-BOE-06"/>
    <x v="0"/>
  </r>
  <r>
    <x v="71"/>
    <n v="-1"/>
    <x v="5"/>
    <x v="2"/>
    <d v="2023-03-23T00:00:00"/>
    <x v="763"/>
    <s v="WALLADPT"/>
    <x v="6"/>
    <x v="1"/>
    <x v="5"/>
    <s v="ADP-GEO-02"/>
    <x v="0"/>
  </r>
  <r>
    <x v="71"/>
    <n v="-1"/>
    <x v="5"/>
    <x v="2"/>
    <d v="2023-03-23T00:00:00"/>
    <x v="251"/>
    <s v="WALLADPT"/>
    <x v="6"/>
    <x v="1"/>
    <x v="1"/>
    <m/>
    <x v="0"/>
  </r>
  <r>
    <x v="71"/>
    <n v="-1"/>
    <x v="5"/>
    <x v="2"/>
    <d v="2023-03-23T00:00:00"/>
    <x v="43"/>
    <s v="WALLADPT"/>
    <x v="6"/>
    <x v="1"/>
    <x v="1"/>
    <m/>
    <x v="0"/>
  </r>
  <r>
    <x v="71"/>
    <n v="-1"/>
    <x v="5"/>
    <x v="2"/>
    <d v="2023-03-23T00:00:00"/>
    <x v="889"/>
    <s v="WALLADPT"/>
    <x v="6"/>
    <x v="1"/>
    <x v="1"/>
    <m/>
    <x v="0"/>
  </r>
  <r>
    <x v="71"/>
    <n v="-1"/>
    <x v="5"/>
    <x v="2"/>
    <d v="2023-03-24T00:00:00"/>
    <x v="880"/>
    <s v="CALC"/>
    <x v="11"/>
    <x v="0"/>
    <x v="1"/>
    <s v="CAL-POW-01"/>
    <x v="0"/>
  </r>
  <r>
    <x v="71"/>
    <n v="-1"/>
    <x v="5"/>
    <x v="2"/>
    <d v="2023-03-24T00:00:00"/>
    <x v="637"/>
    <s v="CALC"/>
    <x v="11"/>
    <x v="0"/>
    <x v="1"/>
    <s v="CAL-POW-02"/>
    <x v="0"/>
  </r>
  <r>
    <x v="71"/>
    <n v="-1"/>
    <x v="5"/>
    <x v="2"/>
    <d v="2023-03-24T00:00:00"/>
    <x v="812"/>
    <s v="CALC"/>
    <x v="11"/>
    <x v="0"/>
    <x v="1"/>
    <s v="CAL-POW-05"/>
    <x v="0"/>
  </r>
  <r>
    <x v="71"/>
    <n v="-1"/>
    <x v="5"/>
    <x v="2"/>
    <d v="2023-03-24T00:00:00"/>
    <x v="32"/>
    <s v="CALC"/>
    <x v="11"/>
    <x v="0"/>
    <x v="1"/>
    <s v="CAL-POW-06"/>
    <x v="0"/>
  </r>
  <r>
    <x v="71"/>
    <n v="-1"/>
    <x v="5"/>
    <x v="2"/>
    <d v="2023-03-24T00:00:00"/>
    <x v="752"/>
    <s v="CALC"/>
    <x v="11"/>
    <x v="0"/>
    <x v="1"/>
    <m/>
    <x v="0"/>
  </r>
  <r>
    <x v="71"/>
    <n v="-1"/>
    <x v="5"/>
    <x v="2"/>
    <d v="2023-03-24T00:00:00"/>
    <x v="727"/>
    <s v="CALC"/>
    <x v="11"/>
    <x v="0"/>
    <x v="2"/>
    <m/>
    <x v="0"/>
  </r>
  <r>
    <x v="71"/>
    <n v="-1"/>
    <x v="5"/>
    <x v="2"/>
    <d v="2023-03-24T00:00:00"/>
    <x v="827"/>
    <s v="CALC"/>
    <x v="11"/>
    <x v="0"/>
    <x v="2"/>
    <m/>
    <x v="0"/>
  </r>
  <r>
    <x v="71"/>
    <n v="-1"/>
    <x v="5"/>
    <x v="2"/>
    <d v="2023-03-30T00:00:00"/>
    <x v="1183"/>
    <s v="CBK"/>
    <x v="7"/>
    <x v="2"/>
    <x v="1"/>
    <s v="CBK-CLICC-52"/>
    <x v="0"/>
  </r>
  <r>
    <x v="71"/>
    <n v="-1"/>
    <x v="5"/>
    <x v="2"/>
    <d v="2023-03-30T00:00:00"/>
    <x v="312"/>
    <s v="CBK"/>
    <x v="7"/>
    <x v="2"/>
    <x v="2"/>
    <s v="CBK-BOE-15"/>
    <x v="0"/>
  </r>
  <r>
    <x v="71"/>
    <n v="-1"/>
    <x v="5"/>
    <x v="2"/>
    <d v="2023-03-30T00:00:00"/>
    <x v="463"/>
    <s v="CLICC-ML"/>
    <x v="8"/>
    <x v="2"/>
    <x v="1"/>
    <s v="ITS MacBook 50"/>
    <x v="0"/>
  </r>
  <r>
    <x v="71"/>
    <n v="5560686870006530"/>
    <x v="5"/>
    <x v="2"/>
    <d v="2023-03-30T00:00:00"/>
    <x v="1089"/>
    <s v="CLICC-ML"/>
    <x v="8"/>
    <x v="2"/>
    <x v="1"/>
    <s v="ITS MacBook 54"/>
    <x v="0"/>
  </r>
  <r>
    <x v="71"/>
    <n v="5565772490006530"/>
    <x v="5"/>
    <x v="2"/>
    <d v="2023-03-30T00:00:00"/>
    <x v="817"/>
    <s v="CLICC-ML"/>
    <x v="8"/>
    <x v="2"/>
    <x v="1"/>
    <s v="ITS MacBook 63"/>
    <x v="0"/>
  </r>
  <r>
    <x v="71"/>
    <n v="5566135220006530"/>
    <x v="1"/>
    <x v="1"/>
    <d v="2023-03-30T00:00:00"/>
    <x v="949"/>
    <s v="HP"/>
    <x v="10"/>
    <x v="2"/>
    <x v="1"/>
    <s v="WL-YRL-12"/>
    <x v="0"/>
  </r>
  <r>
    <x v="71"/>
    <n v="5567079250006530"/>
    <x v="5"/>
    <x v="2"/>
    <d v="2023-03-30T00:00:00"/>
    <x v="597"/>
    <s v="HP"/>
    <x v="10"/>
    <x v="2"/>
    <x v="1"/>
    <s v="W-POW-20"/>
    <x v="0"/>
  </r>
  <r>
    <x v="71"/>
    <n v="5567201160006530"/>
    <x v="1"/>
    <x v="1"/>
    <d v="2023-03-30T00:00:00"/>
    <x v="948"/>
    <s v="CLICC-ML"/>
    <x v="8"/>
    <x v="2"/>
    <x v="1"/>
    <s v="ITS MacBook 99"/>
    <x v="0"/>
  </r>
  <r>
    <x v="71"/>
    <n v="5567889880006530"/>
    <x v="5"/>
    <x v="2"/>
    <d v="2023-03-30T00:00:00"/>
    <x v="979"/>
    <s v="HP"/>
    <x v="10"/>
    <x v="2"/>
    <x v="1"/>
    <s v="WL-RC2-13"/>
    <x v="0"/>
  </r>
  <r>
    <x v="71"/>
    <n v="5569867060006530"/>
    <x v="5"/>
    <x v="2"/>
    <d v="2023-03-30T00:00:00"/>
    <x v="1226"/>
    <s v="CLICC-MM"/>
    <x v="9"/>
    <x v="2"/>
    <x v="1"/>
    <s v="ITS iPad 290"/>
    <x v="0"/>
  </r>
  <r>
    <x v="71"/>
    <n v="5570317970006530"/>
    <x v="5"/>
    <x v="2"/>
    <d v="2023-03-30T00:00:00"/>
    <x v="317"/>
    <s v="CLICC-ML"/>
    <x v="8"/>
    <x v="2"/>
    <x v="1"/>
    <s v="ITS MacBook 86"/>
    <x v="0"/>
  </r>
  <r>
    <x v="71"/>
    <n v="6200007270006530"/>
    <x v="1"/>
    <x v="1"/>
    <d v="2023-03-30T00:00:00"/>
    <x v="316"/>
    <s v="CLICC-ML"/>
    <x v="8"/>
    <x v="2"/>
    <x v="1"/>
    <s v="ITS MacBook 113"/>
    <x v="0"/>
  </r>
  <r>
    <x v="71"/>
    <n v="6201081470006530"/>
    <x v="5"/>
    <x v="2"/>
    <d v="2023-03-30T00:00:00"/>
    <x v="1030"/>
    <s v="CLICC-MM"/>
    <x v="9"/>
    <x v="2"/>
    <x v="1"/>
    <s v="ITS iPad 155"/>
    <x v="0"/>
  </r>
  <r>
    <x v="71"/>
    <n v="6201386450006530"/>
    <x v="5"/>
    <x v="2"/>
    <d v="2023-03-24T00:00:00"/>
    <x v="812"/>
    <s v="CALC"/>
    <x v="11"/>
    <x v="0"/>
    <x v="1"/>
    <s v="CAL-POW-05"/>
    <x v="0"/>
  </r>
  <r>
    <x v="71"/>
    <n v="6201436310006530"/>
    <x v="5"/>
    <x v="2"/>
    <d v="2023-03-30T00:00:00"/>
    <x v="893"/>
    <s v="CLICC-ML"/>
    <x v="8"/>
    <x v="2"/>
    <x v="1"/>
    <s v="CLICC-ML-2044"/>
    <x v="0"/>
  </r>
  <r>
    <x v="71"/>
    <n v="8916665080006530"/>
    <x v="1"/>
    <x v="1"/>
    <d v="2023-03-30T00:00:00"/>
    <x v="581"/>
    <s v="CBK"/>
    <x v="7"/>
    <x v="2"/>
    <x v="0"/>
    <s v="CBK-BIO-09"/>
    <x v="0"/>
  </r>
  <r>
    <x v="71"/>
    <n v="9297681370006530"/>
    <x v="5"/>
    <x v="2"/>
    <d v="2023-03-30T00:00:00"/>
    <x v="159"/>
    <s v="CLICC-ML"/>
    <x v="8"/>
    <x v="2"/>
    <x v="1"/>
    <s v="ITS MacBook 64"/>
    <x v="0"/>
  </r>
  <r>
    <x v="71"/>
    <n v="9398381750006530"/>
    <x v="5"/>
    <x v="2"/>
    <d v="2023-06-21T00:00:00"/>
    <x v="514"/>
    <s v="AD"/>
    <x v="12"/>
    <x v="3"/>
    <x v="2"/>
    <m/>
    <x v="0"/>
  </r>
  <r>
    <x v="71"/>
    <n v="9399485700006530"/>
    <x v="1"/>
    <x v="1"/>
    <d v="2023-03-30T00:00:00"/>
    <x v="86"/>
    <s v="HP"/>
    <x v="10"/>
    <x v="2"/>
    <x v="1"/>
    <s v="WL-UNA-03"/>
    <x v="0"/>
  </r>
  <r>
    <x v="71"/>
    <n v="9401410730006530"/>
    <x v="1"/>
    <x v="1"/>
    <d v="2023-03-30T00:00:00"/>
    <x v="53"/>
    <s v="CLICC-MM"/>
    <x v="9"/>
    <x v="2"/>
    <x v="1"/>
    <s v="ITS iPad 324"/>
    <x v="0"/>
  </r>
  <r>
    <x v="71"/>
    <n v="9403042610006530"/>
    <x v="5"/>
    <x v="2"/>
    <d v="2023-03-30T00:00:00"/>
    <x v="1023"/>
    <s v="HP"/>
    <x v="10"/>
    <x v="2"/>
    <x v="1"/>
    <s v="WL-PC2-28"/>
    <x v="0"/>
  </r>
  <r>
    <x v="71"/>
    <n v="9403775410006530"/>
    <x v="5"/>
    <x v="2"/>
    <d v="2023-03-30T00:00:00"/>
    <x v="1227"/>
    <s v="CLICC-MM"/>
    <x v="9"/>
    <x v="2"/>
    <x v="1"/>
    <s v="ITS iPad 154"/>
    <x v="0"/>
  </r>
  <r>
    <x v="71"/>
    <n v="9406504440006530"/>
    <x v="5"/>
    <x v="2"/>
    <d v="2023-03-30T00:00:00"/>
    <x v="1228"/>
    <s v="CLICC-MM"/>
    <x v="9"/>
    <x v="2"/>
    <x v="1"/>
    <s v="ITS iPad 217"/>
    <x v="0"/>
  </r>
  <r>
    <x v="71"/>
    <n v="9408465830006530"/>
    <x v="5"/>
    <x v="2"/>
    <d v="2023-03-30T00:00:00"/>
    <x v="63"/>
    <s v="CLICC-ML"/>
    <x v="8"/>
    <x v="2"/>
    <x v="1"/>
    <s v="ITS MacBook 60"/>
    <x v="0"/>
  </r>
  <r>
    <x v="72"/>
    <n v="-1"/>
    <x v="0"/>
    <x v="0"/>
    <d v="2023-03-31T00:00:00"/>
    <x v="1229"/>
    <s v="CBK"/>
    <x v="7"/>
    <x v="2"/>
    <x v="1"/>
    <s v="CYRL-09"/>
    <x v="0"/>
  </r>
  <r>
    <x v="72"/>
    <n v="-1"/>
    <x v="0"/>
    <x v="0"/>
    <d v="2023-03-31T00:00:00"/>
    <x v="52"/>
    <s v="CLICC-ML"/>
    <x v="8"/>
    <x v="2"/>
    <x v="1"/>
    <s v="CLICC-ML-2096"/>
    <x v="0"/>
  </r>
  <r>
    <x v="72"/>
    <n v="-1"/>
    <x v="1"/>
    <x v="1"/>
    <d v="2023-03-24T00:00:00"/>
    <x v="904"/>
    <s v="HDMIC"/>
    <x v="13"/>
    <x v="4"/>
    <x v="1"/>
    <s v="HDMC-YRL-09"/>
    <x v="0"/>
  </r>
  <r>
    <x v="72"/>
    <n v="-1"/>
    <x v="1"/>
    <x v="1"/>
    <d v="2023-03-24T00:00:00"/>
    <x v="1025"/>
    <s v="IPHONE"/>
    <x v="1"/>
    <x v="1"/>
    <x v="1"/>
    <s v="IPH-YRL-12"/>
    <x v="0"/>
  </r>
  <r>
    <x v="72"/>
    <n v="-1"/>
    <x v="1"/>
    <x v="1"/>
    <d v="2023-03-24T00:00:00"/>
    <x v="108"/>
    <s v="IPHONE"/>
    <x v="1"/>
    <x v="1"/>
    <x v="0"/>
    <s v="IPH-BIO-02"/>
    <x v="0"/>
  </r>
  <r>
    <x v="72"/>
    <n v="-1"/>
    <x v="1"/>
    <x v="1"/>
    <d v="2023-03-24T00:00:00"/>
    <x v="936"/>
    <s v="MACUSBC"/>
    <x v="4"/>
    <x v="1"/>
    <x v="1"/>
    <s v="USBC-YRL-01"/>
    <x v="0"/>
  </r>
  <r>
    <x v="72"/>
    <n v="-1"/>
    <x v="1"/>
    <x v="1"/>
    <d v="2023-03-24T00:00:00"/>
    <x v="1012"/>
    <s v="MACUSBC"/>
    <x v="4"/>
    <x v="1"/>
    <x v="1"/>
    <m/>
    <x v="0"/>
  </r>
  <r>
    <x v="72"/>
    <n v="-1"/>
    <x v="1"/>
    <x v="1"/>
    <d v="2023-03-24T00:00:00"/>
    <x v="1072"/>
    <s v="MSE"/>
    <x v="2"/>
    <x v="0"/>
    <x v="1"/>
    <m/>
    <x v="0"/>
  </r>
  <r>
    <x v="72"/>
    <n v="-1"/>
    <x v="1"/>
    <x v="1"/>
    <d v="2023-03-24T00:00:00"/>
    <x v="773"/>
    <s v="WALLADPT"/>
    <x v="6"/>
    <x v="1"/>
    <x v="0"/>
    <s v="ADP-BIO-07"/>
    <x v="0"/>
  </r>
  <r>
    <x v="72"/>
    <n v="-1"/>
    <x v="1"/>
    <x v="1"/>
    <d v="2023-03-24T00:00:00"/>
    <x v="889"/>
    <s v="WALLADPT"/>
    <x v="6"/>
    <x v="1"/>
    <x v="1"/>
    <m/>
    <x v="0"/>
  </r>
  <r>
    <x v="72"/>
    <n v="-1"/>
    <x v="1"/>
    <x v="1"/>
    <d v="2023-03-31T00:00:00"/>
    <x v="31"/>
    <s v="CBK"/>
    <x v="7"/>
    <x v="2"/>
    <x v="0"/>
    <s v="CBK-BIO-05"/>
    <x v="0"/>
  </r>
  <r>
    <x v="72"/>
    <n v="-1"/>
    <x v="1"/>
    <x v="1"/>
    <d v="2023-03-31T00:00:00"/>
    <x v="19"/>
    <s v="CBK"/>
    <x v="7"/>
    <x v="2"/>
    <x v="0"/>
    <s v="CBK-BIO-18"/>
    <x v="0"/>
  </r>
  <r>
    <x v="72"/>
    <n v="-1"/>
    <x v="5"/>
    <x v="2"/>
    <d v="2023-03-24T00:00:00"/>
    <x v="918"/>
    <s v="HDST"/>
    <x v="0"/>
    <x v="0"/>
    <x v="1"/>
    <s v="HDS-POW-05"/>
    <x v="0"/>
  </r>
  <r>
    <x v="72"/>
    <n v="-1"/>
    <x v="5"/>
    <x v="2"/>
    <d v="2023-03-24T00:00:00"/>
    <x v="1213"/>
    <s v="HPUSBC"/>
    <x v="14"/>
    <x v="1"/>
    <x v="2"/>
    <m/>
    <x v="0"/>
  </r>
  <r>
    <x v="72"/>
    <n v="-1"/>
    <x v="5"/>
    <x v="2"/>
    <d v="2023-03-24T00:00:00"/>
    <x v="239"/>
    <s v="IPHONE"/>
    <x v="1"/>
    <x v="1"/>
    <x v="1"/>
    <s v="IPH-POW-08"/>
    <x v="0"/>
  </r>
  <r>
    <x v="72"/>
    <n v="-1"/>
    <x v="5"/>
    <x v="2"/>
    <d v="2023-03-24T00:00:00"/>
    <x v="6"/>
    <s v="IPHONE"/>
    <x v="1"/>
    <x v="1"/>
    <x v="1"/>
    <s v="IPH-POW-10"/>
    <x v="0"/>
  </r>
  <r>
    <x v="72"/>
    <n v="-1"/>
    <x v="5"/>
    <x v="2"/>
    <d v="2023-03-24T00:00:00"/>
    <x v="906"/>
    <s v="MACUSBC"/>
    <x v="4"/>
    <x v="1"/>
    <x v="1"/>
    <s v="USBC-POW-08"/>
    <x v="0"/>
  </r>
  <r>
    <x v="72"/>
    <n v="-1"/>
    <x v="5"/>
    <x v="2"/>
    <d v="2023-03-24T00:00:00"/>
    <x v="746"/>
    <s v="WALLADPT"/>
    <x v="6"/>
    <x v="1"/>
    <x v="1"/>
    <m/>
    <x v="0"/>
  </r>
  <r>
    <x v="72"/>
    <n v="-1"/>
    <x v="5"/>
    <x v="2"/>
    <d v="2023-03-24T00:00:00"/>
    <x v="43"/>
    <s v="WALLADPT"/>
    <x v="6"/>
    <x v="1"/>
    <x v="1"/>
    <m/>
    <x v="0"/>
  </r>
  <r>
    <x v="72"/>
    <n v="-1"/>
    <x v="5"/>
    <x v="2"/>
    <d v="2023-03-27T00:00:00"/>
    <x v="752"/>
    <s v="CALC"/>
    <x v="11"/>
    <x v="0"/>
    <x v="1"/>
    <m/>
    <x v="0"/>
  </r>
  <r>
    <x v="72"/>
    <n v="-1"/>
    <x v="5"/>
    <x v="2"/>
    <d v="2023-03-31T00:00:00"/>
    <x v="1008"/>
    <s v="HP"/>
    <x v="10"/>
    <x v="2"/>
    <x v="1"/>
    <s v="W-POW-11"/>
    <x v="0"/>
  </r>
  <r>
    <x v="72"/>
    <n v="5566222930006530"/>
    <x v="1"/>
    <x v="1"/>
    <d v="2023-03-31T00:00:00"/>
    <x v="472"/>
    <s v="HP"/>
    <x v="10"/>
    <x v="2"/>
    <x v="1"/>
    <s v="WL-LTL-05"/>
    <x v="0"/>
  </r>
  <r>
    <x v="72"/>
    <n v="5570057850006530"/>
    <x v="5"/>
    <x v="2"/>
    <d v="2023-03-31T00:00:00"/>
    <x v="595"/>
    <s v="CLICC-ML"/>
    <x v="8"/>
    <x v="2"/>
    <x v="1"/>
    <s v="ITS MacBook 147"/>
    <x v="0"/>
  </r>
  <r>
    <x v="72"/>
    <n v="6201892820006530"/>
    <x v="5"/>
    <x v="2"/>
    <d v="2023-03-31T00:00:00"/>
    <x v="1230"/>
    <s v="HP"/>
    <x v="10"/>
    <x v="2"/>
    <x v="1"/>
    <s v="W-POW-13"/>
    <x v="0"/>
  </r>
  <r>
    <x v="72"/>
    <n v="8920985280006530"/>
    <x v="5"/>
    <x v="2"/>
    <d v="2023-03-31T00:00:00"/>
    <x v="1066"/>
    <s v="HP"/>
    <x v="10"/>
    <x v="2"/>
    <x v="1"/>
    <s v="WL-POW-01"/>
    <x v="0"/>
  </r>
  <r>
    <x v="72"/>
    <n v="9249372200006530"/>
    <x v="1"/>
    <x v="1"/>
    <d v="2023-03-31T00:00:00"/>
    <x v="314"/>
    <s v="CLICC-ML"/>
    <x v="8"/>
    <x v="2"/>
    <x v="1"/>
    <s v="ITS MacBook 110"/>
    <x v="0"/>
  </r>
  <r>
    <x v="72"/>
    <n v="9398456750006530"/>
    <x v="1"/>
    <x v="1"/>
    <d v="2023-03-31T00:00:00"/>
    <x v="124"/>
    <s v="CLICC-MM"/>
    <x v="9"/>
    <x v="2"/>
    <x v="1"/>
    <s v="ITS iPad 283"/>
    <x v="0"/>
  </r>
  <r>
    <x v="72"/>
    <n v="9398456750006530"/>
    <x v="1"/>
    <x v="1"/>
    <d v="2023-03-31T00:00:00"/>
    <x v="421"/>
    <s v="HP"/>
    <x v="10"/>
    <x v="2"/>
    <x v="1"/>
    <s v="WL-SEL-02"/>
    <x v="0"/>
  </r>
  <r>
    <x v="72"/>
    <n v="9399520770006530"/>
    <x v="1"/>
    <x v="1"/>
    <d v="2023-03-31T00:00:00"/>
    <x v="1231"/>
    <s v="CLICC-MM"/>
    <x v="9"/>
    <x v="2"/>
    <x v="1"/>
    <s v="ITS iPad 130"/>
    <x v="0"/>
  </r>
  <r>
    <x v="72"/>
    <n v="9399811240006530"/>
    <x v="5"/>
    <x v="2"/>
    <d v="2023-03-31T00:00:00"/>
    <x v="734"/>
    <s v="CLICC-MM"/>
    <x v="9"/>
    <x v="2"/>
    <x v="1"/>
    <s v="ITS iPad 265"/>
    <x v="0"/>
  </r>
  <r>
    <x v="72"/>
    <n v="9401443340006530"/>
    <x v="5"/>
    <x v="2"/>
    <d v="2023-03-31T00:00:00"/>
    <x v="1099"/>
    <s v="HP"/>
    <x v="10"/>
    <x v="2"/>
    <x v="1"/>
    <s v="WL-BCR-06"/>
    <x v="0"/>
  </r>
  <r>
    <x v="72"/>
    <n v="9401473970006530"/>
    <x v="1"/>
    <x v="1"/>
    <d v="2023-03-31T00:00:00"/>
    <x v="1232"/>
    <s v="CLICC-MM"/>
    <x v="9"/>
    <x v="2"/>
    <x v="1"/>
    <s v="ITS iPad 231"/>
    <x v="0"/>
  </r>
  <r>
    <x v="72"/>
    <n v="9405378890006530"/>
    <x v="10"/>
    <x v="1"/>
    <d v="2023-03-31T00:00:00"/>
    <x v="524"/>
    <s v="CLICC-MM"/>
    <x v="9"/>
    <x v="2"/>
    <x v="1"/>
    <s v="ITS iPad 262"/>
    <x v="0"/>
  </r>
  <r>
    <x v="72"/>
    <n v="9405481720006530"/>
    <x v="10"/>
    <x v="1"/>
    <d v="2023-03-31T00:00:00"/>
    <x v="634"/>
    <s v="HP"/>
    <x v="10"/>
    <x v="2"/>
    <x v="1"/>
    <s v="WL-PC2-26"/>
    <x v="0"/>
  </r>
  <r>
    <x v="72"/>
    <n v="9405513450006530"/>
    <x v="5"/>
    <x v="2"/>
    <d v="2023-03-31T00:00:00"/>
    <x v="981"/>
    <s v="CLICC-ML"/>
    <x v="8"/>
    <x v="2"/>
    <x v="1"/>
    <s v="CLICC-ML-200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4A714BB2-79F7-2F4B-8491-026121B4181A}" name="PivotTable1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atron ID">
  <location ref="L8:M269" firstHeaderRow="1" firstDataRow="1" firstDataCol="1"/>
  <pivotFields count="7">
    <pivotField numFmtId="14" showAll="0"/>
    <pivotField axis="axisRow" dataField="1" showAll="0">
      <items count="261">
        <item x="0"/>
        <item x="139"/>
        <item x="125"/>
        <item x="112"/>
        <item x="140"/>
        <item x="52"/>
        <item x="119"/>
        <item x="141"/>
        <item x="142"/>
        <item x="87"/>
        <item x="143"/>
        <item x="126"/>
        <item x="53"/>
        <item x="47"/>
        <item x="39"/>
        <item x="174"/>
        <item x="175"/>
        <item x="90"/>
        <item x="33"/>
        <item x="102"/>
        <item x="206"/>
        <item x="1"/>
        <item x="162"/>
        <item x="144"/>
        <item x="60"/>
        <item x="80"/>
        <item x="127"/>
        <item x="113"/>
        <item x="145"/>
        <item x="64"/>
        <item x="57"/>
        <item x="34"/>
        <item x="72"/>
        <item x="59"/>
        <item x="207"/>
        <item x="5"/>
        <item x="43"/>
        <item x="2"/>
        <item x="3"/>
        <item x="6"/>
        <item x="189"/>
        <item x="44"/>
        <item x="227"/>
        <item x="103"/>
        <item x="163"/>
        <item x="208"/>
        <item x="48"/>
        <item x="17"/>
        <item x="128"/>
        <item x="166"/>
        <item x="209"/>
        <item x="120"/>
        <item x="65"/>
        <item x="49"/>
        <item x="71"/>
        <item x="114"/>
        <item x="93"/>
        <item x="146"/>
        <item x="35"/>
        <item x="121"/>
        <item x="176"/>
        <item x="54"/>
        <item x="98"/>
        <item x="73"/>
        <item x="74"/>
        <item x="129"/>
        <item x="147"/>
        <item x="12"/>
        <item x="104"/>
        <item x="210"/>
        <item x="228"/>
        <item x="36"/>
        <item x="91"/>
        <item x="105"/>
        <item x="190"/>
        <item x="229"/>
        <item x="247"/>
        <item x="211"/>
        <item x="13"/>
        <item x="177"/>
        <item x="130"/>
        <item x="27"/>
        <item x="167"/>
        <item x="88"/>
        <item x="14"/>
        <item x="230"/>
        <item x="106"/>
        <item x="231"/>
        <item x="18"/>
        <item x="7"/>
        <item x="191"/>
        <item x="28"/>
        <item x="107"/>
        <item x="192"/>
        <item x="212"/>
        <item x="50"/>
        <item x="232"/>
        <item x="19"/>
        <item x="193"/>
        <item x="29"/>
        <item x="82"/>
        <item x="148"/>
        <item x="8"/>
        <item x="30"/>
        <item x="37"/>
        <item x="76"/>
        <item x="233"/>
        <item x="9"/>
        <item x="213"/>
        <item x="149"/>
        <item x="248"/>
        <item x="122"/>
        <item x="234"/>
        <item x="78"/>
        <item x="10"/>
        <item x="150"/>
        <item x="235"/>
        <item x="168"/>
        <item x="131"/>
        <item x="164"/>
        <item x="151"/>
        <item x="20"/>
        <item x="89"/>
        <item x="67"/>
        <item x="4"/>
        <item x="101"/>
        <item x="214"/>
        <item x="56"/>
        <item x="55"/>
        <item x="85"/>
        <item x="178"/>
        <item x="38"/>
        <item x="179"/>
        <item x="75"/>
        <item x="236"/>
        <item x="94"/>
        <item x="132"/>
        <item x="215"/>
        <item x="115"/>
        <item x="180"/>
        <item x="181"/>
        <item x="86"/>
        <item x="21"/>
        <item x="40"/>
        <item x="237"/>
        <item x="238"/>
        <item x="41"/>
        <item x="22"/>
        <item x="152"/>
        <item x="31"/>
        <item x="216"/>
        <item x="23"/>
        <item x="24"/>
        <item x="95"/>
        <item x="194"/>
        <item x="182"/>
        <item x="25"/>
        <item x="99"/>
        <item x="92"/>
        <item x="108"/>
        <item x="217"/>
        <item x="249"/>
        <item x="62"/>
        <item x="239"/>
        <item x="250"/>
        <item x="169"/>
        <item x="251"/>
        <item x="183"/>
        <item x="63"/>
        <item x="109"/>
        <item x="153"/>
        <item x="69"/>
        <item x="218"/>
        <item x="133"/>
        <item x="165"/>
        <item x="240"/>
        <item x="66"/>
        <item x="61"/>
        <item x="252"/>
        <item x="184"/>
        <item x="15"/>
        <item x="134"/>
        <item x="84"/>
        <item x="195"/>
        <item x="241"/>
        <item x="253"/>
        <item x="254"/>
        <item x="196"/>
        <item x="197"/>
        <item x="77"/>
        <item x="242"/>
        <item x="198"/>
        <item x="199"/>
        <item x="255"/>
        <item x="219"/>
        <item x="16"/>
        <item x="220"/>
        <item x="256"/>
        <item x="32"/>
        <item x="135"/>
        <item x="136"/>
        <item x="154"/>
        <item x="221"/>
        <item x="79"/>
        <item x="100"/>
        <item x="222"/>
        <item x="170"/>
        <item x="155"/>
        <item x="243"/>
        <item x="81"/>
        <item x="200"/>
        <item x="171"/>
        <item x="156"/>
        <item x="96"/>
        <item x="116"/>
        <item x="51"/>
        <item x="97"/>
        <item x="244"/>
        <item x="157"/>
        <item x="117"/>
        <item x="185"/>
        <item x="26"/>
        <item x="45"/>
        <item x="257"/>
        <item x="258"/>
        <item x="118"/>
        <item x="201"/>
        <item x="259"/>
        <item x="223"/>
        <item x="186"/>
        <item x="46"/>
        <item x="172"/>
        <item x="11"/>
        <item x="245"/>
        <item x="110"/>
        <item x="70"/>
        <item x="187"/>
        <item x="123"/>
        <item x="188"/>
        <item x="137"/>
        <item x="158"/>
        <item x="224"/>
        <item x="225"/>
        <item x="226"/>
        <item x="83"/>
        <item x="173"/>
        <item x="202"/>
        <item x="203"/>
        <item x="159"/>
        <item x="124"/>
        <item x="246"/>
        <item x="160"/>
        <item x="204"/>
        <item x="205"/>
        <item x="111"/>
        <item x="68"/>
        <item x="58"/>
        <item x="138"/>
        <item x="42"/>
        <item x="161"/>
        <item t="default"/>
      </items>
    </pivotField>
    <pivotField showAll="0"/>
    <pivotField numFmtId="14" showAll="0"/>
    <pivotField showAll="0"/>
    <pivotField showAll="0"/>
    <pivotField showAll="0"/>
  </pivotFields>
  <rowFields count="1">
    <field x="1"/>
  </rowFields>
  <rowItems count="2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 t="grand">
      <x/>
    </i>
  </rowItems>
  <colItems count="1">
    <i/>
  </colItems>
  <dataFields count="1">
    <dataField name="Count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C46E08F8-E548-5D4C-9028-89359C4AA36B}" name="PivotTable5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atron Group">
  <location ref="B102:M110" firstHeaderRow="1" firstDataRow="2" firstDataCol="1"/>
  <pivotFields count="13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" showAll="0"/>
    <pivotField showAll="0"/>
    <pivotField axis="axisRow" showAll="0">
      <items count="8">
        <item x="0"/>
        <item x="4"/>
        <item m="1" x="6"/>
        <item x="5"/>
        <item x="1"/>
        <item x="3"/>
        <item x="2"/>
        <item t="default"/>
      </items>
    </pivotField>
    <pivotField numFmtId="14" showAll="0"/>
    <pivotField dataField="1" showAll="0"/>
    <pivotField showAll="0"/>
    <pivotField showAll="0"/>
    <pivotField showAll="0"/>
    <pivotField axis="axisCol" showAll="0">
      <items count="11">
        <item x="7"/>
        <item x="0"/>
        <item x="1"/>
        <item x="4"/>
        <item x="6"/>
        <item x="3"/>
        <item x="9"/>
        <item x="2"/>
        <item x="5"/>
        <item x="8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"/>
  </rowFields>
  <rowItems count="7">
    <i>
      <x/>
    </i>
    <i>
      <x v="1"/>
    </i>
    <i>
      <x v="3"/>
    </i>
    <i>
      <x v="4"/>
    </i>
    <i>
      <x v="5"/>
    </i>
    <i>
      <x v="6"/>
    </i>
    <i t="grand">
      <x/>
    </i>
  </rowItems>
  <colFields count="1">
    <field x="9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unt of Barcod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6F1F4571-DE6F-1A44-8C42-99070D029BF9}" name="PivotTable4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eral Patron Group">
  <location ref="B38:H46" firstHeaderRow="1" firstDataRow="2" firstDataCol="1"/>
  <pivotFields count="13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>
      <items count="8">
        <item x="0"/>
        <item x="4"/>
        <item m="1" x="6"/>
        <item x="5"/>
        <item x="1"/>
        <item x="3"/>
        <item x="2"/>
        <item t="default"/>
      </items>
    </pivotField>
    <pivotField numFmtId="14" showAll="0"/>
    <pivotField dataField="1" showAll="0"/>
    <pivotField showAll="0"/>
    <pivotField showAll="0"/>
    <pivotField axis="axisCol" showAll="0">
      <items count="6">
        <item x="0"/>
        <item x="4"/>
        <item x="1"/>
        <item x="2"/>
        <item x="3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"/>
  </rowFields>
  <rowItems count="7">
    <i>
      <x/>
    </i>
    <i>
      <x v="1"/>
    </i>
    <i>
      <x v="3"/>
    </i>
    <i>
      <x v="4"/>
    </i>
    <i>
      <x v="5"/>
    </i>
    <i>
      <x v="6"/>
    </i>
    <i t="grand">
      <x/>
    </i>
  </rowItems>
  <colFields count="1">
    <field x="8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Barcode" fld="5" subtotal="count" baseField="0" baseItem="0"/>
  </dataFields>
  <formats count="13">
    <format dxfId="33">
      <pivotArea field="3" type="button" dataOnly="0" labelOnly="1" outline="0" axis="axisRow" fieldPosition="0"/>
    </format>
    <format dxfId="32">
      <pivotArea dataOnly="0" labelOnly="1" fieldPosition="0">
        <references count="1">
          <reference field="8" count="0"/>
        </references>
      </pivotArea>
    </format>
    <format dxfId="31">
      <pivotArea dataOnly="0" labelOnly="1" grandCol="1" outline="0" fieldPosition="0"/>
    </format>
    <format dxfId="30">
      <pivotArea outline="0" collapsedLevelsAreSubtotals="1" fieldPosition="0"/>
    </format>
    <format dxfId="29">
      <pivotArea field="3" type="button" dataOnly="0" labelOnly="1" outline="0" axis="axisRow" fieldPosition="0"/>
    </format>
    <format dxfId="28">
      <pivotArea dataOnly="0" labelOnly="1" fieldPosition="0">
        <references count="1">
          <reference field="3" count="0"/>
        </references>
      </pivotArea>
    </format>
    <format dxfId="27">
      <pivotArea dataOnly="0" labelOnly="1" grandRow="1" outline="0" fieldPosition="0"/>
    </format>
    <format dxfId="26">
      <pivotArea dataOnly="0" labelOnly="1" fieldPosition="0">
        <references count="1">
          <reference field="8" count="0"/>
        </references>
      </pivotArea>
    </format>
    <format dxfId="25">
      <pivotArea dataOnly="0" labelOnly="1" grandCol="1" outline="0" fieldPosition="0"/>
    </format>
    <format dxfId="24">
      <pivotArea field="3" type="button" dataOnly="0" labelOnly="1" outline="0" axis="axisRow" fieldPosition="0"/>
    </format>
    <format dxfId="23">
      <pivotArea dataOnly="0" labelOnly="1" fieldPosition="0">
        <references count="1">
          <reference field="3" count="0"/>
        </references>
      </pivotArea>
    </format>
    <format dxfId="22">
      <pivotArea dataOnly="0" labelOnly="1" grandRow="1" outline="0" fieldPosition="0"/>
    </format>
    <format dxfId="21">
      <pivotArea dataOnly="0" grandCol="1" outline="0" axis="axisCol" fieldPosition="0"/>
    </format>
  </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907519CE-73BC-6F4E-B0F5-B69366C10D72}" name="PivotTable3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eral Patron Group">
  <location ref="B25:Z33" firstHeaderRow="1" firstDataRow="2" firstDataCol="1"/>
  <pivotFields count="13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>
      <items count="8">
        <item x="0"/>
        <item x="4"/>
        <item m="1" x="6"/>
        <item x="5"/>
        <item x="1"/>
        <item x="3"/>
        <item x="2"/>
        <item t="default"/>
      </items>
    </pivotField>
    <pivotField numFmtId="14" showAll="0"/>
    <pivotField dataField="1" showAll="0"/>
    <pivotField showAll="0"/>
    <pivotField axis="axisCol" showAll="0">
      <items count="24">
        <item x="16"/>
        <item x="19"/>
        <item x="22"/>
        <item x="11"/>
        <item x="7"/>
        <item x="12"/>
        <item x="13"/>
        <item x="0"/>
        <item x="10"/>
        <item x="14"/>
        <item x="9"/>
        <item x="1"/>
        <item x="8"/>
        <item x="3"/>
        <item x="4"/>
        <item x="2"/>
        <item x="17"/>
        <item x="5"/>
        <item x="20"/>
        <item x="15"/>
        <item x="18"/>
        <item x="21"/>
        <item x="6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"/>
  </rowFields>
  <rowItems count="7">
    <i>
      <x/>
    </i>
    <i>
      <x v="1"/>
    </i>
    <i>
      <x v="3"/>
    </i>
    <i>
      <x v="4"/>
    </i>
    <i>
      <x v="5"/>
    </i>
    <i>
      <x v="6"/>
    </i>
    <i t="grand">
      <x/>
    </i>
  </rowItems>
  <colFields count="1">
    <field x="7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1">
    <dataField name="Count of Barcode" fld="5" subtotal="count" baseField="0" baseItem="0"/>
  </dataFields>
  <formats count="14">
    <format dxfId="47">
      <pivotArea outline="0" collapsedLevelsAreSubtotals="1" fieldPosition="0"/>
    </format>
    <format dxfId="46">
      <pivotArea field="3" type="button" dataOnly="0" labelOnly="1" outline="0" axis="axisRow" fieldPosition="0"/>
    </format>
    <format dxfId="45">
      <pivotArea dataOnly="0" labelOnly="1" fieldPosition="0">
        <references count="1">
          <reference field="3" count="0"/>
        </references>
      </pivotArea>
    </format>
    <format dxfId="44">
      <pivotArea dataOnly="0" labelOnly="1" grandRow="1" outline="0" fieldPosition="0"/>
    </format>
    <format dxfId="43">
      <pivotArea dataOnly="0" labelOnly="1" fieldPosition="0">
        <references count="1">
          <reference field="7" count="0"/>
        </references>
      </pivotArea>
    </format>
    <format dxfId="42">
      <pivotArea dataOnly="0" labelOnly="1" grandCol="1" outline="0" fieldPosition="0"/>
    </format>
    <format dxfId="41">
      <pivotArea field="3" type="button" dataOnly="0" labelOnly="1" outline="0" axis="axisRow" fieldPosition="0"/>
    </format>
    <format dxfId="40">
      <pivotArea dataOnly="0" labelOnly="1" fieldPosition="0">
        <references count="1">
          <reference field="7" count="0"/>
        </references>
      </pivotArea>
    </format>
    <format dxfId="39">
      <pivotArea dataOnly="0" labelOnly="1" grandCol="1" outline="0" fieldPosition="0"/>
    </format>
    <format dxfId="38">
      <pivotArea field="3" type="button" dataOnly="0" labelOnly="1" outline="0" axis="axisRow" fieldPosition="0"/>
    </format>
    <format dxfId="37">
      <pivotArea dataOnly="0" labelOnly="1" fieldPosition="0">
        <references count="1">
          <reference field="3" count="0"/>
        </references>
      </pivotArea>
    </format>
    <format dxfId="36">
      <pivotArea dataOnly="0" labelOnly="1" grandRow="1" outline="0" fieldPosition="0"/>
    </format>
    <format dxfId="35">
      <pivotArea grandCol="1" outline="0" collapsedLevelsAreSubtotals="1" fieldPosition="0"/>
    </format>
    <format dxfId="34">
      <pivotArea dataOnly="0" labelOnly="1" grandCol="1" outline="0" fieldPosition="0"/>
    </format>
  </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5E666600-E3CB-1A49-AEEC-65CD72C777B4}" name="PivotTable2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atron Group">
  <location ref="B4:Z21" firstHeaderRow="1" firstDataRow="2" firstDataCol="1"/>
  <pivotFields count="13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Row" showAll="0">
      <items count="16">
        <item x="13"/>
        <item x="11"/>
        <item x="14"/>
        <item x="7"/>
        <item x="8"/>
        <item x="0"/>
        <item x="12"/>
        <item x="1"/>
        <item x="9"/>
        <item x="10"/>
        <item x="6"/>
        <item x="2"/>
        <item x="3"/>
        <item x="4"/>
        <item x="5"/>
        <item t="default"/>
      </items>
    </pivotField>
    <pivotField showAll="0"/>
    <pivotField numFmtId="14" showAll="0"/>
    <pivotField dataField="1" showAll="0"/>
    <pivotField showAll="0"/>
    <pivotField axis="axisCol" showAll="0">
      <items count="24">
        <item x="16"/>
        <item x="19"/>
        <item x="22"/>
        <item x="11"/>
        <item x="7"/>
        <item x="12"/>
        <item x="13"/>
        <item x="0"/>
        <item x="10"/>
        <item x="14"/>
        <item x="9"/>
        <item x="1"/>
        <item x="8"/>
        <item x="3"/>
        <item x="4"/>
        <item x="2"/>
        <item x="17"/>
        <item x="5"/>
        <item x="20"/>
        <item x="15"/>
        <item x="18"/>
        <item x="21"/>
        <item x="6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7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1">
    <dataField name="Count of Barcode" fld="5" subtotal="count" baseField="0" baseItem="0"/>
  </dataFields>
  <formats count="13">
    <format dxfId="60">
      <pivotArea outline="0" collapsedLevelsAreSubtotals="1" fieldPosition="0"/>
    </format>
    <format dxfId="59">
      <pivotArea field="2" type="button" dataOnly="0" labelOnly="1" outline="0" axis="axisRow" fieldPosition="0"/>
    </format>
    <format dxfId="58">
      <pivotArea dataOnly="0" labelOnly="1" fieldPosition="0">
        <references count="1">
          <reference field="2" count="0"/>
        </references>
      </pivotArea>
    </format>
    <format dxfId="57">
      <pivotArea dataOnly="0" labelOnly="1" grandRow="1" outline="0" fieldPosition="0"/>
    </format>
    <format dxfId="56">
      <pivotArea dataOnly="0" labelOnly="1" fieldPosition="0">
        <references count="1">
          <reference field="7" count="0"/>
        </references>
      </pivotArea>
    </format>
    <format dxfId="55">
      <pivotArea dataOnly="0" labelOnly="1" grandCol="1" outline="0" fieldPosition="0"/>
    </format>
    <format dxfId="54">
      <pivotArea field="2" type="button" dataOnly="0" labelOnly="1" outline="0" axis="axisRow" fieldPosition="0"/>
    </format>
    <format dxfId="53">
      <pivotArea dataOnly="0" labelOnly="1" fieldPosition="0">
        <references count="1">
          <reference field="2" count="0"/>
        </references>
      </pivotArea>
    </format>
    <format dxfId="52">
      <pivotArea dataOnly="0" labelOnly="1" grandRow="1" outline="0" fieldPosition="0"/>
    </format>
    <format dxfId="51">
      <pivotArea field="2" type="button" dataOnly="0" labelOnly="1" outline="0" axis="axisRow" fieldPosition="0"/>
    </format>
    <format dxfId="50">
      <pivotArea dataOnly="0" labelOnly="1" fieldPosition="0">
        <references count="1">
          <reference field="7" count="0"/>
        </references>
      </pivotArea>
    </format>
    <format dxfId="49">
      <pivotArea dataOnly="0" labelOnly="1" grandCol="1" outline="0" fieldPosition="0"/>
    </format>
    <format dxfId="48">
      <pivotArea dataOnly="0" grandCol="1" outline="0" axis="axisCol" fieldPosition="0"/>
    </format>
  </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76F7DD22-80F2-AF4E-83D6-1853237614C1}" name="PivotTable6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atron ID">
  <location ref="B4:C265" firstHeaderRow="1" firstDataRow="1" firstDataCol="1"/>
  <pivotFields count="7">
    <pivotField numFmtId="14" showAll="0"/>
    <pivotField axis="axisRow" dataField="1" showAll="0">
      <items count="261">
        <item x="0"/>
        <item x="139"/>
        <item x="125"/>
        <item x="112"/>
        <item x="140"/>
        <item x="52"/>
        <item x="119"/>
        <item x="141"/>
        <item x="142"/>
        <item x="87"/>
        <item x="143"/>
        <item x="126"/>
        <item x="53"/>
        <item x="47"/>
        <item x="39"/>
        <item x="174"/>
        <item x="175"/>
        <item x="90"/>
        <item x="33"/>
        <item x="102"/>
        <item x="206"/>
        <item x="1"/>
        <item x="162"/>
        <item x="144"/>
        <item x="60"/>
        <item x="80"/>
        <item x="127"/>
        <item x="113"/>
        <item x="145"/>
        <item x="64"/>
        <item x="57"/>
        <item x="34"/>
        <item x="72"/>
        <item x="59"/>
        <item x="207"/>
        <item x="5"/>
        <item x="43"/>
        <item x="2"/>
        <item x="3"/>
        <item x="6"/>
        <item x="189"/>
        <item x="44"/>
        <item x="227"/>
        <item x="103"/>
        <item x="163"/>
        <item x="208"/>
        <item x="48"/>
        <item x="17"/>
        <item x="128"/>
        <item x="166"/>
        <item x="209"/>
        <item x="120"/>
        <item x="65"/>
        <item x="49"/>
        <item x="71"/>
        <item x="114"/>
        <item x="93"/>
        <item x="146"/>
        <item x="35"/>
        <item x="121"/>
        <item x="176"/>
        <item x="54"/>
        <item x="98"/>
        <item x="73"/>
        <item x="74"/>
        <item x="129"/>
        <item x="147"/>
        <item x="12"/>
        <item x="104"/>
        <item x="210"/>
        <item x="228"/>
        <item x="36"/>
        <item x="91"/>
        <item x="105"/>
        <item x="190"/>
        <item x="229"/>
        <item x="247"/>
        <item x="211"/>
        <item x="13"/>
        <item x="177"/>
        <item x="130"/>
        <item x="27"/>
        <item x="167"/>
        <item x="88"/>
        <item x="14"/>
        <item x="230"/>
        <item x="106"/>
        <item x="231"/>
        <item x="18"/>
        <item x="7"/>
        <item x="191"/>
        <item x="28"/>
        <item x="107"/>
        <item x="192"/>
        <item x="212"/>
        <item x="50"/>
        <item x="232"/>
        <item x="19"/>
        <item x="193"/>
        <item x="29"/>
        <item x="82"/>
        <item x="148"/>
        <item x="8"/>
        <item x="30"/>
        <item x="37"/>
        <item x="76"/>
        <item x="233"/>
        <item x="9"/>
        <item x="213"/>
        <item x="149"/>
        <item x="248"/>
        <item x="122"/>
        <item x="234"/>
        <item x="78"/>
        <item x="10"/>
        <item x="150"/>
        <item x="235"/>
        <item x="168"/>
        <item x="131"/>
        <item x="164"/>
        <item x="151"/>
        <item x="20"/>
        <item x="89"/>
        <item x="67"/>
        <item x="4"/>
        <item x="101"/>
        <item x="214"/>
        <item x="56"/>
        <item x="55"/>
        <item x="85"/>
        <item x="178"/>
        <item x="38"/>
        <item x="179"/>
        <item x="75"/>
        <item x="236"/>
        <item x="94"/>
        <item x="132"/>
        <item x="215"/>
        <item x="115"/>
        <item x="180"/>
        <item x="181"/>
        <item x="86"/>
        <item x="21"/>
        <item x="40"/>
        <item x="237"/>
        <item x="238"/>
        <item x="41"/>
        <item x="22"/>
        <item x="152"/>
        <item x="31"/>
        <item x="216"/>
        <item x="23"/>
        <item x="24"/>
        <item x="95"/>
        <item x="194"/>
        <item x="182"/>
        <item x="25"/>
        <item x="99"/>
        <item x="92"/>
        <item x="108"/>
        <item x="217"/>
        <item x="249"/>
        <item x="62"/>
        <item x="239"/>
        <item x="250"/>
        <item x="169"/>
        <item x="251"/>
        <item x="183"/>
        <item x="63"/>
        <item x="109"/>
        <item x="153"/>
        <item x="69"/>
        <item x="218"/>
        <item x="133"/>
        <item x="165"/>
        <item x="240"/>
        <item x="66"/>
        <item x="61"/>
        <item x="252"/>
        <item x="184"/>
        <item x="15"/>
        <item x="134"/>
        <item x="84"/>
        <item x="195"/>
        <item x="241"/>
        <item x="253"/>
        <item x="254"/>
        <item x="196"/>
        <item x="197"/>
        <item x="77"/>
        <item x="242"/>
        <item x="198"/>
        <item x="199"/>
        <item x="255"/>
        <item x="219"/>
        <item x="16"/>
        <item x="220"/>
        <item x="256"/>
        <item x="32"/>
        <item x="135"/>
        <item x="136"/>
        <item x="154"/>
        <item x="221"/>
        <item x="79"/>
        <item x="100"/>
        <item x="222"/>
        <item x="170"/>
        <item x="155"/>
        <item x="243"/>
        <item x="81"/>
        <item x="200"/>
        <item x="171"/>
        <item x="156"/>
        <item x="96"/>
        <item x="116"/>
        <item x="51"/>
        <item x="97"/>
        <item x="244"/>
        <item x="157"/>
        <item x="117"/>
        <item x="185"/>
        <item x="26"/>
        <item x="45"/>
        <item x="257"/>
        <item x="258"/>
        <item x="118"/>
        <item x="201"/>
        <item x="259"/>
        <item x="223"/>
        <item x="186"/>
        <item x="46"/>
        <item x="172"/>
        <item x="11"/>
        <item x="245"/>
        <item x="110"/>
        <item x="70"/>
        <item x="187"/>
        <item x="123"/>
        <item x="188"/>
        <item x="137"/>
        <item x="158"/>
        <item x="224"/>
        <item x="225"/>
        <item x="226"/>
        <item x="83"/>
        <item x="173"/>
        <item x="202"/>
        <item x="203"/>
        <item x="159"/>
        <item x="124"/>
        <item x="246"/>
        <item x="160"/>
        <item x="204"/>
        <item x="205"/>
        <item x="111"/>
        <item x="68"/>
        <item x="58"/>
        <item x="138"/>
        <item x="42"/>
        <item x="161"/>
        <item t="default"/>
      </items>
    </pivotField>
    <pivotField showAll="0"/>
    <pivotField numFmtId="14" showAll="0"/>
    <pivotField showAll="0"/>
    <pivotField showAll="0"/>
    <pivotField showAll="0"/>
  </pivotFields>
  <rowFields count="1">
    <field x="1"/>
  </rowFields>
  <rowItems count="2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 t="grand">
      <x/>
    </i>
  </rowItems>
  <colItems count="1">
    <i/>
  </colItems>
  <dataFields count="1">
    <dataField name="Count" fld="1" subtotal="count" baseField="0" baseItem="0"/>
  </dataFields>
  <formats count="7">
    <format dxfId="9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6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5">
      <pivotArea dataOnly="0" labelOnly="1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4">
      <pivotArea dataOnly="0" labelOnly="1" fieldPosition="0">
        <references count="1">
          <reference field="1" count="10">
            <x v="250"/>
            <x v="251"/>
            <x v="252"/>
            <x v="253"/>
            <x v="254"/>
            <x v="255"/>
            <x v="256"/>
            <x v="257"/>
            <x v="258"/>
            <x v="259"/>
          </reference>
        </references>
      </pivotArea>
    </format>
    <format dxfId="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5068BD3-1A74-FE43-8182-246DC05F5583}" name="PivotTable7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Loan Date">
  <location ref="B5:C82" firstHeaderRow="1" firstDataRow="1" firstDataCol="1"/>
  <pivotFields count="13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" showAll="0"/>
    <pivotField showAll="0"/>
    <pivotField showAll="0"/>
    <pivotField numFmtId="14"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x="1"/>
        <item x="2"/>
        <item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2"/>
    <field x="0"/>
  </rowFields>
  <rowItems count="77">
    <i>
      <x v="1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>
      <x v="3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t="grand">
      <x/>
    </i>
  </rowItems>
  <colItems count="1">
    <i/>
  </colItems>
  <dataFields count="1">
    <dataField name="Transaction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7F686EB1-32B8-FC49-BA8E-37E51C257FEE}" name="PivotTable7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Loan Date">
  <location ref="B5:C82" firstHeaderRow="1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" showAll="0"/>
    <pivotField showAll="0"/>
    <pivotField showAll="0"/>
    <pivotField numFmtId="14" showAll="0"/>
    <pivotField dataField="1" showAll="0"/>
    <pivotField showAll="0"/>
    <pivotField showAll="0"/>
    <pivotField showAll="0"/>
    <pivotField showAll="0"/>
    <pivotField showAll="0"/>
    <pivotField axis="axisRow" showAll="0">
      <items count="15">
        <item sd="0" x="0"/>
        <item x="1"/>
        <item x="2"/>
        <item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1"/>
    <field x="0"/>
  </rowFields>
  <rowItems count="77">
    <i>
      <x v="1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>
      <x v="3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t="grand">
      <x/>
    </i>
  </rowItems>
  <colItems count="1">
    <i/>
  </colItems>
  <dataFields count="1">
    <dataField name="Transaction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8745EF84-47A7-E44B-9AC1-F897FB96779E}" name="PivotTable8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W26" firstHeaderRow="1" firstDataRow="2" firstDataCol="1"/>
  <pivotFields count="13">
    <pivotField axis="axisCol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" showAll="0"/>
    <pivotField showAll="0"/>
    <pivotField showAll="0"/>
    <pivotField numFmtId="14" showAll="0"/>
    <pivotField showAll="0"/>
    <pivotField showAll="0"/>
    <pivotField axis="axisRow" showAll="0">
      <items count="24">
        <item x="16"/>
        <item x="19"/>
        <item x="22"/>
        <item x="11"/>
        <item x="7"/>
        <item x="12"/>
        <item x="13"/>
        <item x="0"/>
        <item x="10"/>
        <item x="14"/>
        <item x="9"/>
        <item x="1"/>
        <item x="8"/>
        <item x="3"/>
        <item x="4"/>
        <item x="2"/>
        <item x="17"/>
        <item x="5"/>
        <item x="20"/>
        <item x="15"/>
        <item x="18"/>
        <item x="21"/>
        <item x="6"/>
        <item t="default"/>
      </items>
    </pivotField>
    <pivotField showAll="0"/>
    <pivotField showAll="0"/>
    <pivotField showAll="0"/>
    <pivotField dataField="1" showAll="0">
      <items count="2">
        <item x="0"/>
        <item t="default"/>
      </items>
    </pivotField>
    <pivotField showAll="0" defaultSubtotal="0">
      <items count="14">
        <item sd="0" x="0"/>
        <item x="1"/>
        <item x="2"/>
        <item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7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0"/>
  </colFields>
  <colItems count="74">
    <i>
      <x v="9"/>
    </i>
    <i>
      <x v="10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colItems>
  <dataFields count="1">
    <dataField name="Count of Count" fld="11" subtotal="count" showDataAs="runTotal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B39C7DA9-B3B2-6247-9634-83351A170744}" name="PivotTable9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4:C33" firstHeaderRow="1" firstDataRow="1" firstDataCol="1"/>
  <pivotFields count="13">
    <pivotField numFmtId="14" showAll="0"/>
    <pivotField numFmtId="1" showAll="0"/>
    <pivotField showAll="0"/>
    <pivotField showAll="0"/>
    <pivotField numFmtId="14" showAll="0"/>
    <pivotField dataField="1" showAll="0">
      <items count="1234">
        <item x="88"/>
        <item x="172"/>
        <item x="173"/>
        <item x="221"/>
        <item x="335"/>
        <item x="174"/>
        <item x="126"/>
        <item x="175"/>
        <item x="274"/>
        <item x="357"/>
        <item x="480"/>
        <item x="103"/>
        <item x="575"/>
        <item x="476"/>
        <item x="399"/>
        <item x="1162"/>
        <item x="176"/>
        <item x="177"/>
        <item x="415"/>
        <item x="178"/>
        <item x="414"/>
        <item x="179"/>
        <item x="477"/>
        <item x="180"/>
        <item x="608"/>
        <item x="354"/>
        <item x="336"/>
        <item x="89"/>
        <item x="127"/>
        <item x="350"/>
        <item x="1068"/>
        <item x="541"/>
        <item x="181"/>
        <item x="101"/>
        <item x="219"/>
        <item x="400"/>
        <item x="355"/>
        <item x="182"/>
        <item x="434"/>
        <item x="90"/>
        <item x="401"/>
        <item x="91"/>
        <item x="337"/>
        <item x="183"/>
        <item x="275"/>
        <item x="92"/>
        <item x="93"/>
        <item x="184"/>
        <item x="185"/>
        <item x="479"/>
        <item x="402"/>
        <item x="338"/>
        <item x="542"/>
        <item x="353"/>
        <item x="276"/>
        <item x="94"/>
        <item x="277"/>
        <item x="186"/>
        <item x="403"/>
        <item x="278"/>
        <item x="339"/>
        <item x="187"/>
        <item x="635"/>
        <item x="188"/>
        <item x="189"/>
        <item x="190"/>
        <item x="191"/>
        <item x="404"/>
        <item x="279"/>
        <item x="192"/>
        <item x="481"/>
        <item x="193"/>
        <item x="340"/>
        <item x="341"/>
        <item x="656"/>
        <item x="215"/>
        <item x="194"/>
        <item x="280"/>
        <item x="351"/>
        <item x="95"/>
        <item x="195"/>
        <item x="358"/>
        <item x="281"/>
        <item x="196"/>
        <item x="197"/>
        <item x="198"/>
        <item x="282"/>
        <item x="422"/>
        <item x="199"/>
        <item x="516"/>
        <item x="342"/>
        <item x="216"/>
        <item x="200"/>
        <item x="518"/>
        <item x="405"/>
        <item x="201"/>
        <item x="343"/>
        <item x="344"/>
        <item x="202"/>
        <item x="96"/>
        <item x="478"/>
        <item x="423"/>
        <item x="345"/>
        <item x="413"/>
        <item x="97"/>
        <item x="203"/>
        <item x="204"/>
        <item x="406"/>
        <item x="543"/>
        <item x="285"/>
        <item x="205"/>
        <item x="98"/>
        <item x="206"/>
        <item x="407"/>
        <item x="207"/>
        <item x="346"/>
        <item x="208"/>
        <item x="209"/>
        <item x="408"/>
        <item x="347"/>
        <item x="349"/>
        <item x="1220"/>
        <item x="218"/>
        <item x="283"/>
        <item x="409"/>
        <item x="286"/>
        <item x="210"/>
        <item x="410"/>
        <item x="99"/>
        <item x="211"/>
        <item x="212"/>
        <item x="514"/>
        <item x="411"/>
        <item x="838"/>
        <item x="213"/>
        <item x="412"/>
        <item x="416"/>
        <item x="544"/>
        <item x="352"/>
        <item x="515"/>
        <item x="348"/>
        <item x="214"/>
        <item x="100"/>
        <item x="356"/>
        <item x="371"/>
        <item x="749"/>
        <item x="1214"/>
        <item x="723"/>
        <item x="967"/>
        <item x="724"/>
        <item x="1115"/>
        <item x="750"/>
        <item x="576"/>
        <item x="234"/>
        <item x="235"/>
        <item x="821"/>
        <item x="1100"/>
        <item x="903"/>
        <item x="858"/>
        <item x="1130"/>
        <item x="1224"/>
        <item x="725"/>
        <item x="1135"/>
        <item x="372"/>
        <item x="525"/>
        <item x="726"/>
        <item x="719"/>
        <item x="796"/>
        <item x="850"/>
        <item x="494"/>
        <item x="880"/>
        <item x="637"/>
        <item x="591"/>
        <item x="556"/>
        <item x="812"/>
        <item x="32"/>
        <item x="592"/>
        <item x="751"/>
        <item x="752"/>
        <item x="928"/>
        <item x="557"/>
        <item x="972"/>
        <item x="917"/>
        <item x="811"/>
        <item x="753"/>
        <item x="826"/>
        <item x="698"/>
        <item x="727"/>
        <item x="859"/>
        <item x="881"/>
        <item x="558"/>
        <item x="776"/>
        <item x="827"/>
        <item x="1080"/>
        <item x="642"/>
        <item x="1198"/>
        <item x="1229"/>
        <item x="1036"/>
        <item x="1189"/>
        <item x="1048"/>
        <item x="1173"/>
        <item x="1174"/>
        <item x="1087"/>
        <item x="1175"/>
        <item x="435"/>
        <item x="1205"/>
        <item x="28"/>
        <item x="934"/>
        <item x="378"/>
        <item x="1206"/>
        <item x="1183"/>
        <item x="1195"/>
        <item x="1201"/>
        <item x="1127"/>
        <item x="1049"/>
        <item x="1223"/>
        <item x="1111"/>
        <item x="681"/>
        <item x="590"/>
        <item x="1005"/>
        <item x="570"/>
        <item x="659"/>
        <item x="1050"/>
        <item x="593"/>
        <item x="686"/>
        <item x="559"/>
        <item x="531"/>
        <item x="69"/>
        <item x="765"/>
        <item x="901"/>
        <item x="577"/>
        <item x="532"/>
        <item x="682"/>
        <item x="679"/>
        <item x="500"/>
        <item x="505"/>
        <item x="687"/>
        <item x="142"/>
        <item x="766"/>
        <item x="708"/>
        <item x="787"/>
        <item x="379"/>
        <item x="310"/>
        <item x="844"/>
        <item x="560"/>
        <item x="929"/>
        <item x="70"/>
        <item x="1176"/>
        <item x="1073"/>
        <item x="767"/>
        <item x="487"/>
        <item x="453"/>
        <item x="831"/>
        <item x="454"/>
        <item x="157"/>
        <item x="930"/>
        <item x="602"/>
        <item x="801"/>
        <item x="294"/>
        <item x="579"/>
        <item x="961"/>
        <item x="790"/>
        <item x="455"/>
        <item x="561"/>
        <item x="911"/>
        <item x="71"/>
        <item x="615"/>
        <item x="696"/>
        <item x="721"/>
        <item x="362"/>
        <item x="1145"/>
        <item x="31"/>
        <item x="1144"/>
        <item x="114"/>
        <item x="581"/>
        <item x="226"/>
        <item x="1146"/>
        <item x="1219"/>
        <item x="747"/>
        <item x="363"/>
        <item x="18"/>
        <item x="694"/>
        <item x="19"/>
        <item x="873"/>
        <item x="748"/>
        <item x="253"/>
        <item x="456"/>
        <item x="359"/>
        <item x="311"/>
        <item x="1062"/>
        <item x="380"/>
        <item x="966"/>
        <item x="381"/>
        <item x="312"/>
        <item x="1070"/>
        <item x="612"/>
        <item x="17"/>
        <item x="799"/>
        <item x="643"/>
        <item x="1034"/>
        <item x="956"/>
        <item x="791"/>
        <item x="519"/>
        <item x="417"/>
        <item x="807"/>
        <item x="156"/>
        <item x="60"/>
        <item x="986"/>
        <item x="784"/>
        <item x="619"/>
        <item x="72"/>
        <item x="825"/>
        <item x="457"/>
        <item x="912"/>
        <item x="792"/>
        <item x="832"/>
        <item x="143"/>
        <item x="465"/>
        <item x="580"/>
        <item x="845"/>
        <item x="578"/>
        <item x="946"/>
        <item x="144"/>
        <item x="862"/>
        <item x="115"/>
        <item x="833"/>
        <item x="382"/>
        <item x="785"/>
        <item x="834"/>
        <item x="822"/>
        <item x="1103"/>
        <item x="1132"/>
        <item x="1140"/>
        <item x="1194"/>
        <item x="1196"/>
        <item x="145"/>
        <item x="594"/>
        <item x="1182"/>
        <item x="1184"/>
        <item x="947"/>
        <item x="501"/>
        <item x="383"/>
        <item x="1081"/>
        <item x="816"/>
        <item x="146"/>
        <item x="254"/>
        <item x="120"/>
        <item x="44"/>
        <item x="562"/>
        <item x="1209"/>
        <item x="683"/>
        <item x="116"/>
        <item x="255"/>
        <item x="633"/>
        <item x="256"/>
        <item x="1202"/>
        <item x="313"/>
        <item x="902"/>
        <item x="1088"/>
        <item x="943"/>
        <item x="257"/>
        <item x="158"/>
        <item x="117"/>
        <item x="563"/>
        <item x="996"/>
        <item x="45"/>
        <item x="432"/>
        <item x="458"/>
        <item x="25"/>
        <item x="295"/>
        <item x="289"/>
        <item x="73"/>
        <item x="258"/>
        <item x="506"/>
        <item x="863"/>
        <item x="864"/>
        <item x="852"/>
        <item x="865"/>
        <item x="1021"/>
        <item x="1063"/>
        <item x="1074"/>
        <item x="1152"/>
        <item x="1159"/>
        <item x="1210"/>
        <item x="802"/>
        <item x="980"/>
        <item x="769"/>
        <item x="46"/>
        <item x="962"/>
        <item x="159"/>
        <item x="436"/>
        <item x="74"/>
        <item x="938"/>
        <item x="267"/>
        <item x="823"/>
        <item x="47"/>
        <item x="325"/>
        <item x="48"/>
        <item x="738"/>
        <item x="892"/>
        <item x="49"/>
        <item x="957"/>
        <item x="384"/>
        <item x="771"/>
        <item x="385"/>
        <item x="220"/>
        <item x="259"/>
        <item x="468"/>
        <item x="817"/>
        <item x="722"/>
        <item x="660"/>
        <item x="1104"/>
        <item x="1133"/>
        <item x="1108"/>
        <item x="846"/>
        <item x="533"/>
        <item x="770"/>
        <item x="538"/>
        <item x="269"/>
        <item x="948"/>
        <item x="908"/>
        <item x="386"/>
        <item x="122"/>
        <item x="260"/>
        <item x="147"/>
        <item x="62"/>
        <item x="788"/>
        <item x="1018"/>
        <item x="774"/>
        <item x="160"/>
        <item x="616"/>
        <item x="977"/>
        <item x="161"/>
        <item x="387"/>
        <item x="631"/>
        <item x="984"/>
        <item x="793"/>
        <item x="939"/>
        <item x="314"/>
        <item x="75"/>
        <item x="1003"/>
        <item x="963"/>
        <item x="613"/>
        <item x="690"/>
        <item x="1089"/>
        <item x="595"/>
        <item x="709"/>
        <item x="162"/>
        <item x="287"/>
        <item x="61"/>
        <item x="328"/>
        <item x="50"/>
        <item x="466"/>
        <item x="364"/>
        <item x="1037"/>
        <item x="315"/>
        <item x="718"/>
        <item x="913"/>
        <item x="230"/>
        <item x="794"/>
        <item x="551"/>
        <item x="148"/>
        <item x="329"/>
        <item x="463"/>
        <item x="585"/>
        <item x="270"/>
        <item x="51"/>
        <item x="392"/>
        <item x="326"/>
        <item x="163"/>
        <item x="808"/>
        <item x="316"/>
        <item x="149"/>
        <item x="284"/>
        <item x="469"/>
        <item x="330"/>
        <item x="317"/>
        <item x="63"/>
        <item x="331"/>
        <item x="318"/>
        <item x="319"/>
        <item x="981"/>
        <item x="803"/>
        <item x="644"/>
        <item x="940"/>
        <item x="997"/>
        <item x="778"/>
        <item x="998"/>
        <item x="982"/>
        <item x="797"/>
        <item x="818"/>
        <item x="555"/>
        <item x="923"/>
        <item x="692"/>
        <item x="848"/>
        <item x="735"/>
        <item x="676"/>
        <item x="841"/>
        <item x="869"/>
        <item x="924"/>
        <item x="847"/>
        <item x="739"/>
        <item x="772"/>
        <item x="849"/>
        <item x="914"/>
        <item x="1006"/>
        <item x="614"/>
        <item x="20"/>
        <item x="388"/>
        <item x="271"/>
        <item x="950"/>
        <item x="629"/>
        <item x="150"/>
        <item x="680"/>
        <item x="534"/>
        <item x="1039"/>
        <item x="893"/>
        <item x="915"/>
        <item x="596"/>
        <item x="999"/>
        <item x="809"/>
        <item x="632"/>
        <item x="151"/>
        <item x="890"/>
        <item x="1004"/>
        <item x="636"/>
        <item x="909"/>
        <item x="152"/>
        <item x="894"/>
        <item x="853"/>
        <item x="617"/>
        <item x="779"/>
        <item x="712"/>
        <item x="603"/>
        <item x="164"/>
        <item x="819"/>
        <item x="820"/>
        <item x="736"/>
        <item x="978"/>
        <item x="654"/>
        <item x="740"/>
        <item x="737"/>
        <item x="941"/>
        <item x="781"/>
        <item x="165"/>
        <item x="1090"/>
        <item x="925"/>
        <item x="231"/>
        <item x="835"/>
        <item x="1007"/>
        <item x="958"/>
        <item x="564"/>
        <item x="688"/>
        <item x="521"/>
        <item x="840"/>
        <item x="895"/>
        <item x="673"/>
        <item x="52"/>
        <item x="645"/>
        <item x="780"/>
        <item x="689"/>
        <item x="944"/>
        <item x="524"/>
        <item x="33"/>
        <item x="1147"/>
        <item x="76"/>
        <item x="64"/>
        <item x="1185"/>
        <item x="26"/>
        <item x="261"/>
        <item x="492"/>
        <item x="571"/>
        <item x="775"/>
        <item x="34"/>
        <item x="572"/>
        <item x="77"/>
        <item x="53"/>
        <item x="123"/>
        <item x="153"/>
        <item x="367"/>
        <item x="836"/>
        <item x="124"/>
        <item x="646"/>
        <item x="166"/>
        <item x="78"/>
        <item x="121"/>
        <item x="662"/>
        <item x="586"/>
        <item x="320"/>
        <item x="369"/>
        <item x="54"/>
        <item x="232"/>
        <item x="262"/>
        <item x="296"/>
        <item x="604"/>
        <item x="297"/>
        <item x="565"/>
        <item x="522"/>
        <item x="520"/>
        <item x="647"/>
        <item x="842"/>
        <item x="648"/>
        <item x="1191"/>
        <item x="1177"/>
        <item x="1116"/>
        <item x="1091"/>
        <item x="661"/>
        <item x="1150"/>
        <item x="1212"/>
        <item x="1107"/>
        <item x="1222"/>
        <item x="1071"/>
        <item x="1119"/>
        <item x="926"/>
        <item x="1148"/>
        <item x="1193"/>
        <item x="837"/>
        <item x="1096"/>
        <item x="1197"/>
        <item x="854"/>
        <item x="1187"/>
        <item x="1136"/>
        <item x="1163"/>
        <item x="1142"/>
        <item x="782"/>
        <item x="1078"/>
        <item x="1154"/>
        <item x="1227"/>
        <item x="1083"/>
        <item x="1216"/>
        <item x="896"/>
        <item x="1134"/>
        <item x="272"/>
        <item x="1097"/>
        <item x="1084"/>
        <item x="1110"/>
        <item x="1085"/>
        <item x="1112"/>
        <item x="1098"/>
        <item x="1226"/>
        <item x="553"/>
        <item x="1149"/>
        <item x="1120"/>
        <item x="1077"/>
        <item x="1126"/>
        <item x="1051"/>
        <item x="1231"/>
        <item x="1143"/>
        <item x="1155"/>
        <item x="985"/>
        <item x="968"/>
        <item x="1064"/>
        <item x="1203"/>
        <item x="1124"/>
        <item x="539"/>
        <item x="1180"/>
        <item x="1009"/>
        <item x="983"/>
        <item x="866"/>
        <item x="1117"/>
        <item x="713"/>
        <item x="675"/>
        <item x="1109"/>
        <item x="1156"/>
        <item x="1118"/>
        <item x="1057"/>
        <item x="870"/>
        <item x="969"/>
        <item x="1031"/>
        <item x="332"/>
        <item x="897"/>
        <item x="79"/>
        <item x="1030"/>
        <item x="867"/>
        <item x="855"/>
        <item x="663"/>
        <item x="878"/>
        <item x="1052"/>
        <item x="1017"/>
        <item x="1137"/>
        <item x="945"/>
        <item x="1055"/>
        <item x="970"/>
        <item x="1022"/>
        <item x="300"/>
        <item x="1020"/>
        <item x="582"/>
        <item x="1225"/>
        <item x="1190"/>
        <item x="1040"/>
        <item x="649"/>
        <item x="1035"/>
        <item x="992"/>
        <item x="1158"/>
        <item x="1000"/>
        <item x="951"/>
        <item x="942"/>
        <item x="1038"/>
        <item x="1011"/>
        <item x="964"/>
        <item x="1041"/>
        <item x="1151"/>
        <item x="650"/>
        <item x="1138"/>
        <item x="734"/>
        <item x="655"/>
        <item x="1026"/>
        <item x="1181"/>
        <item x="931"/>
        <item x="1160"/>
        <item x="910"/>
        <item x="1228"/>
        <item x="1232"/>
        <item x="470"/>
        <item x="856"/>
        <item x="395"/>
        <item x="891"/>
        <item x="545"/>
        <item x="540"/>
        <item x="233"/>
        <item x="125"/>
        <item x="573"/>
        <item x="473"/>
        <item x="552"/>
        <item x="301"/>
        <item x="651"/>
        <item x="714"/>
        <item x="365"/>
        <item x="715"/>
        <item x="118"/>
        <item x="65"/>
        <item x="333"/>
        <item x="598"/>
        <item x="55"/>
        <item x="716"/>
        <item x="370"/>
        <item x="674"/>
        <item x="21"/>
        <item x="263"/>
        <item x="227"/>
        <item x="1092"/>
        <item x="80"/>
        <item x="599"/>
        <item x="128"/>
        <item x="27"/>
        <item x="368"/>
        <item x="56"/>
        <item x="916"/>
        <item x="22"/>
        <item x="502"/>
        <item x="1053"/>
        <item x="711"/>
        <item x="677"/>
        <item x="584"/>
        <item x="868"/>
        <item x="1069"/>
        <item x="786"/>
        <item x="334"/>
        <item x="691"/>
        <item x="1204"/>
        <item x="898"/>
        <item x="554"/>
        <item x="1188"/>
        <item x="927"/>
        <item x="1019"/>
        <item x="971"/>
        <item x="620"/>
        <item x="728"/>
        <item x="754"/>
        <item x="699"/>
        <item x="875"/>
        <item x="904"/>
        <item x="546"/>
        <item x="755"/>
        <item x="657"/>
        <item x="373"/>
        <item x="104"/>
        <item x="882"/>
        <item x="1141"/>
        <item x="638"/>
        <item x="222"/>
        <item x="756"/>
        <item x="439"/>
        <item x="973"/>
        <item x="874"/>
        <item x="729"/>
        <item x="993"/>
        <item x="425"/>
        <item x="426"/>
        <item x="988"/>
        <item x="484"/>
        <item x="2"/>
        <item x="918"/>
        <item x="3"/>
        <item x="0"/>
        <item x="4"/>
        <item x="1056"/>
        <item x="804"/>
        <item x="1"/>
        <item x="839"/>
        <item x="609"/>
        <item x="223"/>
        <item x="1122"/>
        <item x="1167"/>
        <item x="1042"/>
        <item x="1099"/>
        <item x="1161"/>
        <item x="1186"/>
        <item x="1153"/>
        <item x="1027"/>
        <item x="1171"/>
        <item x="1105"/>
        <item x="1065"/>
        <item x="1093"/>
        <item x="1076"/>
        <item x="1029"/>
        <item x="949"/>
        <item x="1079"/>
        <item x="1211"/>
        <item x="952"/>
        <item x="979"/>
        <item x="1139"/>
        <item x="1010"/>
        <item x="1066"/>
        <item x="1168"/>
        <item x="1178"/>
        <item x="1008"/>
        <item x="1113"/>
        <item x="1230"/>
        <item x="1125"/>
        <item x="1121"/>
        <item x="1028"/>
        <item x="1106"/>
        <item x="1094"/>
        <item x="1170"/>
        <item x="1221"/>
        <item x="965"/>
        <item x="991"/>
        <item x="1082"/>
        <item x="987"/>
        <item x="1054"/>
        <item x="1023"/>
        <item x="1215"/>
        <item x="1001"/>
        <item x="1095"/>
        <item x="1067"/>
        <item x="1002"/>
        <item x="1179"/>
        <item x="503"/>
        <item x="102"/>
        <item x="652"/>
        <item x="266"/>
        <item x="81"/>
        <item x="82"/>
        <item x="493"/>
        <item x="568"/>
        <item x="154"/>
        <item x="264"/>
        <item x="768"/>
        <item x="155"/>
        <item x="459"/>
        <item x="396"/>
        <item x="83"/>
        <item x="84"/>
        <item x="433"/>
        <item x="389"/>
        <item x="467"/>
        <item x="228"/>
        <item x="397"/>
        <item x="488"/>
        <item x="418"/>
        <item x="167"/>
        <item x="398"/>
        <item x="697"/>
        <item x="899"/>
        <item x="600"/>
        <item x="421"/>
        <item x="535"/>
        <item x="57"/>
        <item x="507"/>
        <item x="508"/>
        <item x="460"/>
        <item x="630"/>
        <item x="504"/>
        <item x="509"/>
        <item x="678"/>
        <item x="119"/>
        <item x="321"/>
        <item x="390"/>
        <item x="168"/>
        <item x="605"/>
        <item x="536"/>
        <item x="510"/>
        <item x="322"/>
        <item x="717"/>
        <item x="879"/>
        <item x="66"/>
        <item x="523"/>
        <item x="327"/>
        <item x="169"/>
        <item x="1192"/>
        <item x="302"/>
        <item x="607"/>
        <item x="1169"/>
        <item x="574"/>
        <item x="1075"/>
        <item x="618"/>
        <item x="170"/>
        <item x="471"/>
        <item x="393"/>
        <item x="606"/>
        <item x="741"/>
        <item x="391"/>
        <item x="67"/>
        <item x="298"/>
        <item x="23"/>
        <item x="273"/>
        <item x="85"/>
        <item x="583"/>
        <item x="567"/>
        <item x="474"/>
        <item x="58"/>
        <item x="420"/>
        <item x="597"/>
        <item x="475"/>
        <item x="229"/>
        <item x="511"/>
        <item x="800"/>
        <item x="24"/>
        <item x="710"/>
        <item x="265"/>
        <item x="795"/>
        <item x="489"/>
        <item x="695"/>
        <item x="171"/>
        <item x="653"/>
        <item x="871"/>
        <item x="569"/>
        <item x="323"/>
        <item x="324"/>
        <item x="68"/>
        <item x="59"/>
        <item x="461"/>
        <item x="268"/>
        <item x="299"/>
        <item x="634"/>
        <item x="537"/>
        <item x="490"/>
        <item x="419"/>
        <item x="424"/>
        <item x="86"/>
        <item x="366"/>
        <item x="288"/>
        <item x="601"/>
        <item x="472"/>
        <item x="491"/>
        <item x="742"/>
        <item x="512"/>
        <item x="1114"/>
        <item x="462"/>
        <item x="464"/>
        <item x="87"/>
        <item x="566"/>
        <item x="217"/>
        <item x="394"/>
        <item x="547"/>
        <item x="427"/>
        <item x="129"/>
        <item x="224"/>
        <item x="236"/>
        <item x="130"/>
        <item x="789"/>
        <item x="1024"/>
        <item x="730"/>
        <item x="731"/>
        <item x="360"/>
        <item x="105"/>
        <item x="1213"/>
        <item x="621"/>
        <item x="1046"/>
        <item x="658"/>
        <item x="517"/>
        <item x="485"/>
        <item x="513"/>
        <item x="757"/>
        <item x="495"/>
        <item x="622"/>
        <item x="440"/>
        <item x="526"/>
        <item x="237"/>
        <item x="805"/>
        <item x="935"/>
        <item x="587"/>
        <item x="623"/>
        <item x="664"/>
        <item x="304"/>
        <item x="106"/>
        <item x="305"/>
        <item x="665"/>
        <item x="527"/>
        <item x="5"/>
        <item x="798"/>
        <item x="131"/>
        <item x="1218"/>
        <item x="441"/>
        <item x="132"/>
        <item x="238"/>
        <item x="700"/>
        <item x="35"/>
        <item x="732"/>
        <item x="1025"/>
        <item x="442"/>
        <item x="624"/>
        <item x="133"/>
        <item x="693"/>
        <item x="627"/>
        <item x="374"/>
        <item x="953"/>
        <item x="806"/>
        <item x="29"/>
        <item x="36"/>
        <item x="239"/>
        <item x="6"/>
        <item x="1033"/>
        <item x="107"/>
        <item x="108"/>
        <item x="7"/>
        <item x="548"/>
        <item x="628"/>
        <item x="828"/>
        <item x="829"/>
        <item x="860"/>
        <item x="872"/>
        <item x="905"/>
        <item x="900"/>
        <item x="134"/>
        <item x="37"/>
        <item x="1102"/>
        <item x="8"/>
        <item x="1086"/>
        <item x="528"/>
        <item x="1217"/>
        <item x="932"/>
        <item x="758"/>
        <item x="1128"/>
        <item x="306"/>
        <item x="920"/>
        <item x="9"/>
        <item x="610"/>
        <item x="240"/>
        <item x="38"/>
        <item x="443"/>
        <item x="759"/>
        <item x="241"/>
        <item x="760"/>
        <item x="813"/>
        <item x="135"/>
        <item x="242"/>
        <item x="701"/>
        <item x="136"/>
        <item x="10"/>
        <item x="428"/>
        <item x="307"/>
        <item x="936"/>
        <item x="303"/>
        <item x="921"/>
        <item x="109"/>
        <item x="883"/>
        <item x="243"/>
        <item x="876"/>
        <item x="244"/>
        <item x="884"/>
        <item x="141"/>
        <item x="960"/>
        <item x="225"/>
        <item x="974"/>
        <item x="684"/>
        <item x="1131"/>
        <item x="245"/>
        <item x="1032"/>
        <item x="246"/>
        <item x="919"/>
        <item x="39"/>
        <item x="885"/>
        <item x="110"/>
        <item x="886"/>
        <item x="444"/>
        <item x="887"/>
        <item x="11"/>
        <item x="906"/>
        <item x="12"/>
        <item x="888"/>
        <item x="40"/>
        <item x="111"/>
        <item x="1012"/>
        <item x="975"/>
        <item x="907"/>
        <item x="666"/>
        <item x="814"/>
        <item x="1072"/>
        <item x="994"/>
        <item x="733"/>
        <item x="247"/>
        <item x="922"/>
        <item x="1200"/>
        <item x="1199"/>
        <item x="989"/>
        <item x="990"/>
        <item x="1164"/>
        <item x="1207"/>
        <item x="112"/>
        <item x="445"/>
        <item x="702"/>
        <item x="496"/>
        <item x="877"/>
        <item x="976"/>
        <item x="685"/>
        <item x="639"/>
        <item x="667"/>
        <item x="703"/>
        <item x="761"/>
        <item x="810"/>
        <item x="437"/>
        <item x="248"/>
        <item x="375"/>
        <item x="446"/>
        <item x="438"/>
        <item x="1058"/>
        <item x="1172"/>
        <item x="954"/>
        <item x="529"/>
        <item x="1059"/>
        <item x="955"/>
        <item x="13"/>
        <item x="1013"/>
        <item x="857"/>
        <item x="995"/>
        <item x="376"/>
        <item x="1165"/>
        <item x="1043"/>
        <item x="1044"/>
        <item x="1045"/>
        <item x="497"/>
        <item x="447"/>
        <item x="448"/>
        <item x="1014"/>
        <item x="588"/>
        <item x="1015"/>
        <item x="1060"/>
        <item x="707"/>
        <item x="640"/>
        <item x="1016"/>
        <item x="290"/>
        <item x="377"/>
        <item x="762"/>
        <item x="361"/>
        <item x="843"/>
        <item x="482"/>
        <item x="249"/>
        <item x="1101"/>
        <item x="137"/>
        <item x="308"/>
        <item x="933"/>
        <item x="824"/>
        <item x="1129"/>
        <item x="743"/>
        <item x="704"/>
        <item x="291"/>
        <item x="668"/>
        <item x="611"/>
        <item x="720"/>
        <item x="641"/>
        <item x="625"/>
        <item x="429"/>
        <item x="430"/>
        <item x="669"/>
        <item x="292"/>
        <item x="830"/>
        <item x="486"/>
        <item x="549"/>
        <item x="498"/>
        <item x="815"/>
        <item x="449"/>
        <item x="1047"/>
        <item x="1166"/>
        <item x="744"/>
        <item x="1123"/>
        <item x="499"/>
        <item x="1208"/>
        <item x="851"/>
        <item x="589"/>
        <item x="113"/>
        <item x="783"/>
        <item x="138"/>
        <item x="777"/>
        <item x="626"/>
        <item x="670"/>
        <item x="309"/>
        <item x="671"/>
        <item x="763"/>
        <item x="14"/>
        <item x="15"/>
        <item x="431"/>
        <item x="705"/>
        <item x="959"/>
        <item x="483"/>
        <item x="773"/>
        <item x="745"/>
        <item x="706"/>
        <item x="550"/>
        <item x="1061"/>
        <item x="450"/>
        <item x="937"/>
        <item x="1157"/>
        <item x="451"/>
        <item x="139"/>
        <item x="672"/>
        <item x="861"/>
        <item x="530"/>
        <item x="452"/>
        <item x="250"/>
        <item x="251"/>
        <item x="252"/>
        <item x="16"/>
        <item x="764"/>
        <item x="746"/>
        <item x="293"/>
        <item x="41"/>
        <item x="30"/>
        <item x="42"/>
        <item x="43"/>
        <item x="140"/>
        <item x="889"/>
        <item t="default"/>
      </items>
    </pivotField>
    <pivotField showAll="0"/>
    <pivotField axis="axisRow" showAll="0">
      <items count="24">
        <item x="16"/>
        <item x="19"/>
        <item x="22"/>
        <item x="11"/>
        <item x="7"/>
        <item x="12"/>
        <item x="13"/>
        <item x="0"/>
        <item x="10"/>
        <item x="14"/>
        <item x="9"/>
        <item x="1"/>
        <item x="8"/>
        <item x="3"/>
        <item x="4"/>
        <item x="2"/>
        <item x="17"/>
        <item x="5"/>
        <item x="20"/>
        <item x="15"/>
        <item x="18"/>
        <item x="21"/>
        <item x="6"/>
        <item t="default"/>
      </items>
    </pivotField>
    <pivotField axis="axisRow" showAll="0">
      <items count="6">
        <item x="0"/>
        <item x="4"/>
        <item x="1"/>
        <item x="2"/>
        <item x="3"/>
        <item t="default"/>
      </items>
    </pivotField>
    <pivotField showAll="0"/>
    <pivotField showAll="0"/>
    <pivotField showAll="0"/>
    <pivotField showAll="0" defaultSubtotal="0"/>
  </pivotFields>
  <rowFields count="2">
    <field x="8"/>
    <field x="7"/>
  </rowFields>
  <rowItems count="29">
    <i>
      <x/>
    </i>
    <i r="1">
      <x v="3"/>
    </i>
    <i r="1">
      <x v="7"/>
    </i>
    <i r="1">
      <x v="15"/>
    </i>
    <i r="1">
      <x v="18"/>
    </i>
    <i>
      <x v="1"/>
    </i>
    <i r="1">
      <x v="2"/>
    </i>
    <i r="1">
      <x v="6"/>
    </i>
    <i r="1">
      <x v="19"/>
    </i>
    <i r="1">
      <x v="20"/>
    </i>
    <i r="1">
      <x v="21"/>
    </i>
    <i>
      <x v="2"/>
    </i>
    <i r="1">
      <x/>
    </i>
    <i r="1">
      <x v="1"/>
    </i>
    <i r="1">
      <x v="9"/>
    </i>
    <i r="1">
      <x v="11"/>
    </i>
    <i r="1">
      <x v="13"/>
    </i>
    <i r="1">
      <x v="14"/>
    </i>
    <i r="1">
      <x v="16"/>
    </i>
    <i r="1">
      <x v="17"/>
    </i>
    <i r="1">
      <x v="22"/>
    </i>
    <i>
      <x v="3"/>
    </i>
    <i r="1">
      <x v="4"/>
    </i>
    <i r="1">
      <x v="8"/>
    </i>
    <i r="1">
      <x v="10"/>
    </i>
    <i r="1">
      <x v="12"/>
    </i>
    <i>
      <x v="4"/>
    </i>
    <i r="1">
      <x v="5"/>
    </i>
    <i t="grand">
      <x/>
    </i>
  </rowItems>
  <colItems count="1">
    <i/>
  </colItems>
  <dataFields count="1">
    <dataField name="Count of Barcod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2EF2E7E7-A15C-1C45-BA68-64B567F344F6}" name="Table1" displayName="Table1" ref="A1:H6108" totalsRowShown="0">
  <autoFilter ref="A1:H6108" xr:uid="{2EF2E7E7-A15C-1C45-BA68-64B567F344F6}"/>
  <tableColumns count="8">
    <tableColumn id="1" xr3:uid="{092BF534-9C57-C648-845E-23F7C351D0AD}" name="Loan Date" dataDxfId="65"/>
    <tableColumn id="2" xr3:uid="{DC65FF0F-ECE9-B842-9500-6B27EACD80A4}" name="Patron Id"/>
    <tableColumn id="3" xr3:uid="{0861ABCE-779A-364F-B19A-DC071C443556}" name="Patron Group"/>
    <tableColumn id="4" xr3:uid="{EE6560AF-9948-A041-9455-BB9E8817EB98}" name="Due Date" dataDxfId="64"/>
    <tableColumn id="5" xr3:uid="{9DC78209-D185-4849-8B3C-97F9E5BEA249}" name="Barcode"/>
    <tableColumn id="10" xr3:uid="{E9572F03-6722-7A4D-BB65-04356B1FADAD}" name="Unique BarCode"/>
    <tableColumn id="6" xr3:uid="{E7D4051E-27A0-0842-9AC4-25A06C249B94}" name="Circ Desk Name"/>
    <tableColumn id="7" xr3:uid="{31AB52AF-E6EA-A341-8539-800BB1326190}" name="Description"/>
  </tableColumns>
  <tableStyleInfo name="TableStyleMedium2" showFirstColumn="0" showLastColumn="0" showRowStripes="1" showColumnStripes="0"/>
</table>
</file>

<file path=xl/tables/table2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2" xr:uid="{50E47F39-3ABD-DD4D-91CF-F209CF28B8E5}" name="Table2" displayName="Table2" ref="A1:L5615" totalsRowShown="0">
  <autoFilter ref="A1:L5615" xr:uid="{50E47F39-3ABD-DD4D-91CF-F209CF28B8E5}"/>
  <tableColumns count="12">
    <tableColumn id="1" xr3:uid="{D193FB7D-BB2D-694B-962F-3056E82A7CB9}" name="Loan Date" dataDxfId="63"/>
    <tableColumn id="2" xr3:uid="{04F5833D-DC66-7546-88E8-689A1241899C}" name="Patron Id" dataDxfId="62"/>
    <tableColumn id="3" xr3:uid="{3FCC64BB-1914-A44A-830F-2C2CF22D20DA}" name="Patron Group"/>
    <tableColumn id="9" xr3:uid="{2CC6D395-3767-F14F-B45E-A5707C1CBC34}" name="General Patron Group">
      <calculatedColumnFormula>_xlfn.XLOOKUP(Table2[[#This Row],[Patron Group]],$R$10:$R$24,$S$10:$S$24)</calculatedColumnFormula>
    </tableColumn>
    <tableColumn id="4" xr3:uid="{A2A38D30-8AE1-4C44-A352-DD687B628C98}" name="Due Date" dataDxfId="61"/>
    <tableColumn id="5" xr3:uid="{98522C57-C16A-194E-B412-B3C71080EAC0}" name="Barcode"/>
    <tableColumn id="6" xr3:uid="{2B010972-A717-AF4C-A581-7870F5C8F095}" name="Unique BarCode"/>
    <tableColumn id="11" xr3:uid="{5F6D2B7A-5C53-664C-9260-25249752A8D9}" name="Type">
      <calculatedColumnFormula>_xlfn.XLOOKUP(Table2[[#This Row],[Unique BarCode]],$N$10:$N$37,$O$10:$O$37)</calculatedColumnFormula>
    </tableColumn>
    <tableColumn id="10" xr3:uid="{43F713C5-5C3F-3844-BCF9-143DFC855F65}" name="General Type">
      <calculatedColumnFormula>_xlfn.XLOOKUP(Table2[[#This Row],[Unique BarCode]],$N$10:$N$37,$P$10:$P$37)</calculatedColumnFormula>
    </tableColumn>
    <tableColumn id="7" xr3:uid="{2363DE7E-79F6-BD45-966D-C1D9FCCEA0F7}" name="Circ Desk Name"/>
    <tableColumn id="8" xr3:uid="{2991D3BB-AD07-8048-9EDE-544341908B0A}" name="Description"/>
    <tableColumn id="12" xr3:uid="{8261C8B2-3392-E84D-9CFC-8547F43154BD}" name="Count"/>
  </tableColumns>
  <tableStyleInfo name="TableStyleMedium2" showFirstColumn="0" showLastColumn="0" showRowStripes="1" showColumnStripes="0"/>
</table>
</file>

<file path=xl/tables/table3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3" xr:uid="{2E197DE1-AE54-984D-AF69-FAEB43298863}" name="Table3" displayName="Table3" ref="B53:F60" totalsRowShown="0">
  <autoFilter ref="B53:F60" xr:uid="{2E197DE1-AE54-984D-AF69-FAEB43298863}"/>
  <tableColumns count="5">
    <tableColumn id="1" xr3:uid="{468460F2-2B35-A547-83E7-C116CF05E0A6}" name="Patron Group"/>
    <tableColumn id="2" xr3:uid="{F121FAD6-2E8D-0E45-8234-19273A78582D}" name="Total">
      <calculatedColumnFormula>_xlfn.XLOOKUP(Table3[[#This Row],[Patron Group]],$B$40:$B$46,$H$40:$H$46)</calculatedColumnFormula>
    </tableColumn>
    <tableColumn id="3" xr3:uid="{E328FB34-639D-FE4C-8887-C84DE5964971}" name="Percentage">
      <calculatedColumnFormula>Table3[[#This Row],[Total]]/$C$60</calculatedColumnFormula>
    </tableColumn>
    <tableColumn id="4" xr3:uid="{F305B76C-5EF6-1048-A966-78CCF07A2DDA}" name="Top Item Loaned"/>
    <tableColumn id="5" xr3:uid="{A656DA36-7EC9-F44B-8C21-0CB566116DE2}" name="Number of Loans"/>
  </tableColumns>
  <tableStyleInfo name="TableStyleMedium2" showFirstColumn="0" showLastColumn="0" showRowStripes="1" showColumnStripes="0"/>
</table>
</file>

<file path=xl/tables/table4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4" xr:uid="{29D93BC4-E0C6-4A48-9D58-201FDC5DF68F}" name="Table4" displayName="Table4" ref="S103:AD110" totalsRowShown="0">
  <autoFilter ref="S103:AD110" xr:uid="{29D93BC4-E0C6-4A48-9D58-201FDC5DF68F}"/>
  <tableColumns count="12">
    <tableColumn id="1" xr3:uid="{DA1204E8-96BF-B94F-99C4-56C8B6BF2DE8}" name="Patron Group"/>
    <tableColumn id="2" xr3:uid="{DE8AB5C3-3303-1B43-A7C9-DED5D38C6B26}" name="Arts Circ Desk"/>
    <tableColumn id="3" xr3:uid="{D760C1D7-4B66-C745-9C6C-639CDC7677CD}" name="Biomed Circ Desk"/>
    <tableColumn id="4" xr3:uid="{8E6126F5-DCDF-A34B-9FD9-6B9B1B923190}" name="CLICC Circ Desk"/>
    <tableColumn id="5" xr3:uid="{E344444F-31E5-6C44-8A2B-D5DD7944436D}" name="Default Circulation Desk"/>
    <tableColumn id="6" xr3:uid="{98A7DD35-8EE5-4F46-8A94-C46D6FCC4CE3}" name="Management Circ Desk"/>
    <tableColumn id="7" xr3:uid="{0A5F751A-F560-6A49-AE82-1C25E54AADD3}" name="Music Circ Desk"/>
    <tableColumn id="8" xr3:uid="{B54A6669-26B8-1741-A342-56D26C0AC9FE}" name="Powell Circ Desk"/>
    <tableColumn id="9" xr3:uid="{CE90165E-9CBE-E443-BAC4-8D23FB446E33}" name="SEL Boelter Circ Desk"/>
    <tableColumn id="10" xr3:uid="{C1523AA0-2DBD-4F48-9B02-ADCB1B5AA61A}" name="SEL Geology Circ Desk"/>
    <tableColumn id="11" xr3:uid="{004CC88B-7BB7-1341-943B-CA2BB35B187A}" name="YRL  Circ Desk"/>
    <tableColumn id="12" xr3:uid="{CF01C4AB-B813-0A46-A7B5-F3D3143404C9}" name="Grand Total"/>
  </tableColumns>
  <tableStyleInfo name="TableStyleMedium2" showFirstColumn="0" showLastColumn="0" showRowStripes="1" showColumnStripes="0"/>
</table>
</file>

<file path=xl/tables/table5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5" xr:uid="{C91B13EB-5B64-CC4A-95E2-C731F0AF66D3}" name="Table46" displayName="Table46" ref="E113:P120" totalsRowShown="0">
  <autoFilter ref="E113:P120" xr:uid="{C91B13EB-5B64-CC4A-95E2-C731F0AF66D3}"/>
  <tableColumns count="12">
    <tableColumn id="1" xr3:uid="{A0F96F22-0FD0-394B-86FB-C2ECBBBBE938}" name="Patron Group"/>
    <tableColumn id="2" xr3:uid="{811A49F6-272A-AC4A-A32A-FB00BE231ADE}" name="Arts Circ Desk" dataDxfId="20" dataCellStyle="Percent">
      <calculatedColumnFormula>T104/$T$110</calculatedColumnFormula>
    </tableColumn>
    <tableColumn id="3" xr3:uid="{C2FC086C-458E-9540-BCCF-6D94B790B21C}" name="Biomed Circ Desk" dataDxfId="19" dataCellStyle="Percent">
      <calculatedColumnFormula>U104/U$110</calculatedColumnFormula>
    </tableColumn>
    <tableColumn id="4" xr3:uid="{B81CA684-1259-8342-9448-02655716113B}" name="CLICC Circ Desk" dataDxfId="18" dataCellStyle="Percent">
      <calculatedColumnFormula>V104/V$110</calculatedColumnFormula>
    </tableColumn>
    <tableColumn id="5" xr3:uid="{6BDB74CB-CB49-2249-8503-79148D2D464D}" name="Default Circulation Desk" dataDxfId="17" dataCellStyle="Percent">
      <calculatedColumnFormula>W104/W$110</calculatedColumnFormula>
    </tableColumn>
    <tableColumn id="6" xr3:uid="{BB2C0646-72D1-D546-9C29-97C40BDAFEF8}" name="Management Circ Desk" dataDxfId="16" dataCellStyle="Percent">
      <calculatedColumnFormula>X104/X$110</calculatedColumnFormula>
    </tableColumn>
    <tableColumn id="7" xr3:uid="{C2A432D8-CE67-9B42-951A-B71C494A4BF5}" name="Music Circ Desk" dataDxfId="15" dataCellStyle="Percent">
      <calculatedColumnFormula>Y104/Y$110</calculatedColumnFormula>
    </tableColumn>
    <tableColumn id="8" xr3:uid="{940F9B2C-9F37-E847-AFD4-7AFD390CC812}" name="Powell Circ Desk" dataDxfId="14" dataCellStyle="Percent">
      <calculatedColumnFormula>Z104/Z$110</calculatedColumnFormula>
    </tableColumn>
    <tableColumn id="9" xr3:uid="{326D7844-438A-A146-BAF5-B54FA8E8FCD6}" name="SEL Boelter Circ Desk" dataDxfId="13" dataCellStyle="Percent">
      <calculatedColumnFormula>AA104/AA$110</calculatedColumnFormula>
    </tableColumn>
    <tableColumn id="10" xr3:uid="{BA38214A-2903-D74A-95CF-DA872CB76B43}" name="SEL Geology Circ Desk" dataDxfId="12" dataCellStyle="Percent">
      <calculatedColumnFormula>AB104/AB$110</calculatedColumnFormula>
    </tableColumn>
    <tableColumn id="11" xr3:uid="{AF2E4087-A3E1-2640-A429-FDB37ED58C35}" name="YRL  Circ Desk" dataDxfId="11" dataCellStyle="Percent">
      <calculatedColumnFormula>AC104/AC$110</calculatedColumnFormula>
    </tableColumn>
    <tableColumn id="12" xr3:uid="{53B7B9B1-ACCC-6548-9ED6-C50FAA5D6B57}" name="Grand Total" dataDxfId="10" dataCellStyle="Percent">
      <calculatedColumnFormula>AD104/AD$110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7" xr:uid="{E0203D1D-5C59-8846-9525-81475FDF4655}" name="Table7" displayName="Table7" ref="E5:G82" totalsRowShown="0">
  <autoFilter ref="E5:G82" xr:uid="{E0203D1D-5C59-8846-9525-81475FDF4655}"/>
  <tableColumns count="3">
    <tableColumn id="1" xr3:uid="{A5D1CDC9-FB42-474B-9722-96A6AE68F1CE}" name="Loan Date"/>
    <tableColumn id="2" xr3:uid="{38326E28-BD02-E54C-8CC2-1DB61BE19FFC}" name="Transactions"/>
    <tableColumn id="3" xr3:uid="{237888C2-6EA8-8B4B-9523-DBE07171EB0D}" name="Day"/>
  </tableColumns>
  <tableStyleInfo name="TableStyleMedium2" showFirstColumn="0" showLastColumn="0" showRowStripes="1" showColumnStripes="0"/>
</table>
</file>

<file path=xl/tables/table7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8" xr:uid="{C40D0CB8-9D6B-3949-A853-40586DC8886F}" name="Table29" displayName="Table29" ref="A1:K5459" totalsRowShown="0">
  <autoFilter ref="A1:K5459" xr:uid="{50E47F39-3ABD-DD4D-91CF-F209CF28B8E5}"/>
  <tableColumns count="11">
    <tableColumn id="1" xr3:uid="{DD0B700C-FDD8-6E42-BA3A-A239EBD8335F}" name="Loan Date" dataDxfId="2"/>
    <tableColumn id="2" xr3:uid="{67D9DDDA-5775-3441-831B-7868DA800FFA}" name="Patron Id" dataDxfId="1"/>
    <tableColumn id="3" xr3:uid="{FA772478-C215-E44C-841C-95CF117DC953}" name="Patron Group"/>
    <tableColumn id="9" xr3:uid="{C12FCB4C-7287-314E-9E64-AD75A0B89D77}" name="General Patron Group">
      <calculatedColumnFormula>_xlfn.XLOOKUP(Table29[[#This Row],[Patron Group]],$R$10:$R$24,$S$10:$S$24)</calculatedColumnFormula>
    </tableColumn>
    <tableColumn id="4" xr3:uid="{3F3A21BD-9B01-584D-94B7-9E9D3FB9A083}" name="Due Date" dataDxfId="0"/>
    <tableColumn id="5" xr3:uid="{02E696DD-5116-A448-BDF8-50F82883D814}" name="Barcode"/>
    <tableColumn id="6" xr3:uid="{1434FA3F-C7AB-6A40-8279-C44FF51671F4}" name="Unique BarCode"/>
    <tableColumn id="11" xr3:uid="{41DA16FA-0E4C-494A-B02C-90806F4836AA}" name="Type">
      <calculatedColumnFormula>_xlfn.XLOOKUP(Table29[[#This Row],[Unique BarCode]],$N$10:$N$37,$O$10:$O$37)</calculatedColumnFormula>
    </tableColumn>
    <tableColumn id="10" xr3:uid="{8B60D6C5-A2BF-454B-A056-405FC9AE82CA}" name="General Type">
      <calculatedColumnFormula>_xlfn.XLOOKUP(Table29[[#This Row],[Unique BarCode]],$N$10:$N$37,$P$10:$P$37)</calculatedColumnFormula>
    </tableColumn>
    <tableColumn id="7" xr3:uid="{0B675A88-B96B-C345-A044-56C5E3BA7F79}" name="Circ Desk Name"/>
    <tableColumn id="8" xr3:uid="{888FF6BA-365F-D24B-8022-4A974BF614B4}" name="Description"/>
  </tableColumns>
  <tableStyleInfo name="TableStyleMedium2" showFirstColumn="0" showLastColumn="0" showRowStripes="1" showColumnStripes="0"/>
</table>
</file>

<file path=xl/tables/table8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9" xr:uid="{69CFDFE6-166E-4F49-9E83-EB0B3CD1293B}" name="Table710" displayName="Table710" ref="E5:G82" totalsRowShown="0">
  <autoFilter ref="E5:G82" xr:uid="{E0203D1D-5C59-8846-9525-81475FDF4655}"/>
  <tableColumns count="3">
    <tableColumn id="1" xr3:uid="{5CEEF66F-30DF-5E4A-B42D-48EC4C0039CC}" name="Loan Date"/>
    <tableColumn id="2" xr3:uid="{27B4D99A-97BB-BA4E-A4EA-07885D5B4444}" name="Transactions"/>
    <tableColumn id="3" xr3:uid="{65382CC7-F3EF-E846-AC5D-B91F00CB1438}" name="Day"/>
  </tableColumns>
  <tableStyleInfo name="TableStyleMedium2" showFirstColumn="0" showLastColumn="0" showRowStripes="1" showColumnStripes="0"/>
</table>
</file>

<file path=xl/tables/table9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0" xr:uid="{446C3308-4E2C-B04C-891D-D3D70EFBE054}" name="Table10" displayName="Table10" ref="B6:BY29" totalsRowShown="0">
  <autoFilter ref="B6:BY29" xr:uid="{446C3308-4E2C-B04C-891D-D3D70EFBE054}"/>
  <tableColumns count="76">
    <tableColumn id="1" xr3:uid="{B2E586ED-CE16-8545-A69F-02A56D293790}" name="Items"/>
    <tableColumn id="2" xr3:uid="{F14A23F6-02CE-5E4A-950E-2D4822551CCB}" name="Type"/>
    <tableColumn id="3" xr3:uid="{5D56A933-BDB1-114D-A28F-7BF51B5F1F20}" name="URL"/>
    <tableColumn id="4" xr3:uid="{C8D17AE8-A421-014D-85BA-D806EDC9D91A}" name="9-Jan"/>
    <tableColumn id="5" xr3:uid="{F0B999C9-8460-764A-B621-6E080D7EC865}" name="10-Jan"/>
    <tableColumn id="6" xr3:uid="{BE67E5B2-DD8D-7C42-A150-C62C3DEB74DB}" name="11-Jan"/>
    <tableColumn id="7" xr3:uid="{11BC6329-779F-6B42-AEA9-CC2057AF20C0}" name="12-Jan"/>
    <tableColumn id="8" xr3:uid="{8233C77D-E859-5F4A-BEC5-4CCF60649C13}" name="13-Jan"/>
    <tableColumn id="9" xr3:uid="{5BE3A0C5-14ED-6D4E-A981-AD4257ABB3C3}" name="15-Jan"/>
    <tableColumn id="10" xr3:uid="{5D7DF9C6-C936-1B40-9750-16C1C7E5566B}" name="16-Jan"/>
    <tableColumn id="11" xr3:uid="{A8BF8DC4-838F-4848-A91E-B47009A88C12}" name="17-Jan"/>
    <tableColumn id="12" xr3:uid="{C42D9E72-4D93-704F-A9DA-A679B664DE86}" name="18-Jan"/>
    <tableColumn id="13" xr3:uid="{067EDC32-11D7-CE43-AD96-D5F76C5F5F62}" name="19-Jan"/>
    <tableColumn id="14" xr3:uid="{A653E743-3E7C-5E4D-8A9D-0EC3A7657A1D}" name="20-Jan"/>
    <tableColumn id="15" xr3:uid="{00F017AB-4C8F-A444-9401-634DFA246B94}" name="22-Jan"/>
    <tableColumn id="16" xr3:uid="{67D71D46-8D85-704D-B1A3-7D0CA50B4EB5}" name="23-Jan"/>
    <tableColumn id="17" xr3:uid="{7FBFFD7F-1421-EE42-8F52-9DE51C22D7CD}" name="24-Jan"/>
    <tableColumn id="18" xr3:uid="{FF1B81CD-8A0C-D049-8CF3-BC6CF8D3A2A2}" name="25-Jan"/>
    <tableColumn id="19" xr3:uid="{0F7D2CAA-D44D-E24B-A253-2952E0848201}" name="26-Jan"/>
    <tableColumn id="20" xr3:uid="{C1A244EE-F7F9-DD45-9234-0D9FF40E4021}" name="27-Jan"/>
    <tableColumn id="21" xr3:uid="{C2DBA8E6-5092-F843-90B3-BD30B06BB90C}" name="28-Jan"/>
    <tableColumn id="22" xr3:uid="{A1BB48F2-6906-3744-8EFE-914257EDCFFD}" name="29-Jan"/>
    <tableColumn id="23" xr3:uid="{282723ED-D9A4-6940-9D0A-D0195DB71659}" name="30-Jan"/>
    <tableColumn id="24" xr3:uid="{D6A95C56-BEF2-8147-81E5-847D65F0DA0E}" name="31-Jan"/>
    <tableColumn id="25" xr3:uid="{F4AAE5E2-364E-0B44-AF5A-8DB155F8F7CD}" name="1-Feb"/>
    <tableColumn id="26" xr3:uid="{BF064814-DAE9-EA4D-8268-858592861B7D}" name="2-Feb"/>
    <tableColumn id="27" xr3:uid="{78CED98C-3CBC-7243-B9D9-076604B9A8C9}" name="3-Feb"/>
    <tableColumn id="28" xr3:uid="{55CCD6F0-4AA8-304D-9B67-9BA38A175769}" name="4-Feb"/>
    <tableColumn id="29" xr3:uid="{A2C7CF48-A2FA-9546-9F19-FF68AC087C05}" name="5-Feb"/>
    <tableColumn id="30" xr3:uid="{64086B8F-19D5-334D-ADFC-7DDEA9A9AE7A}" name="6-Feb"/>
    <tableColumn id="31" xr3:uid="{BA6BF83B-0EC0-D14A-9CEB-0946F2C540BA}" name="7-Feb"/>
    <tableColumn id="32" xr3:uid="{58C37D5A-922E-D046-8D21-996DBE9913C5}" name="8-Feb"/>
    <tableColumn id="33" xr3:uid="{2955A109-B7C5-6C4C-8158-7196260F0ED2}" name="9-Feb"/>
    <tableColumn id="34" xr3:uid="{91AA4B21-AD5F-A44F-A727-3567A2169BFB}" name="10-Feb"/>
    <tableColumn id="35" xr3:uid="{5A241101-1E49-6F4D-B430-22BC9FE70E16}" name="11-Feb"/>
    <tableColumn id="36" xr3:uid="{864F615B-8DB5-2340-BBE9-47E267345527}" name="12-Feb"/>
    <tableColumn id="37" xr3:uid="{B460F759-5D38-4A46-9978-D6756E0A11C4}" name="13-Feb"/>
    <tableColumn id="38" xr3:uid="{209C7BAE-CB93-8342-A5EF-FFAE09A03A81}" name="14-Feb"/>
    <tableColumn id="39" xr3:uid="{1F70EB7F-EA5F-7D49-8EB6-4807031000A7}" name="15-Feb"/>
    <tableColumn id="40" xr3:uid="{1F534CCF-0C9B-A545-9C06-4C9DD67374A5}" name="16-Feb"/>
    <tableColumn id="41" xr3:uid="{0442F388-311A-8A4B-9EF0-0002FBE5CD81}" name="17-Feb"/>
    <tableColumn id="42" xr3:uid="{F81FE61B-827B-9949-829A-49284D904600}" name="18-Feb"/>
    <tableColumn id="43" xr3:uid="{3FBCF4CC-1FC3-3C42-9CD7-61F9929BCDE7}" name="19-Feb"/>
    <tableColumn id="44" xr3:uid="{F26FEA2F-5934-C843-BD98-5C44D2EF8A23}" name="20-Feb"/>
    <tableColumn id="45" xr3:uid="{3B31F84B-E750-C146-9CFB-28D4AA0D8D92}" name="21-Feb"/>
    <tableColumn id="46" xr3:uid="{8B19C1FF-86E2-6941-9E49-A8647B89F2FA}" name="22-Feb"/>
    <tableColumn id="47" xr3:uid="{ABA59DCE-40F3-B142-9505-1F7220AF563C}" name="23-Feb"/>
    <tableColumn id="48" xr3:uid="{3E1ABC92-4A6D-2D40-B0D6-344098231D58}" name="24-Feb"/>
    <tableColumn id="49" xr3:uid="{E52B7B63-EF7F-C04B-BEF9-25CB1E04F113}" name="25-Feb"/>
    <tableColumn id="50" xr3:uid="{F26671CD-A848-B644-A123-384A7D881C7F}" name="26-Feb"/>
    <tableColumn id="51" xr3:uid="{4E1742EE-DF04-B142-A70C-F0EFE8673945}" name="27-Feb"/>
    <tableColumn id="52" xr3:uid="{1CEBDF7A-17B8-0D42-8F66-BDF1BF95CB44}" name="28-Feb"/>
    <tableColumn id="53" xr3:uid="{DE04C2B5-7D96-B342-87E5-6A65D0862824}" name="1-Mar"/>
    <tableColumn id="54" xr3:uid="{2C44C8B4-A6D7-6043-9E76-FF2ADFECD690}" name="2-Mar"/>
    <tableColumn id="55" xr3:uid="{0BA6C72B-E47F-E048-80C7-70D0047EF429}" name="3-Mar"/>
    <tableColumn id="56" xr3:uid="{B800183D-53FC-E140-A347-3E4361BB1F86}" name="4-Mar"/>
    <tableColumn id="57" xr3:uid="{937CFFE5-B7DF-6D41-9983-B3A20FCDF0DE}" name="5-Mar"/>
    <tableColumn id="58" xr3:uid="{F576BDAF-428D-8540-B654-239B15C23C7F}" name="6-Mar"/>
    <tableColumn id="59" xr3:uid="{9E551E99-84A7-A847-8FCB-E8DCA4FB0F76}" name="7-Mar"/>
    <tableColumn id="60" xr3:uid="{60DCA23F-116E-3D4B-B04D-E111B86B30EF}" name="8-Mar"/>
    <tableColumn id="61" xr3:uid="{92C95AFD-40A0-F74A-AEF3-9D3FCEB8EF7E}" name="9-Mar"/>
    <tableColumn id="62" xr3:uid="{3488EA06-F2A9-9346-AF2C-357F91076DB2}" name="10-Mar"/>
    <tableColumn id="63" xr3:uid="{34A9ACD1-E62D-1445-90A2-823D4FEC261F}" name="11-Mar"/>
    <tableColumn id="64" xr3:uid="{0971AD52-CAD6-2F4B-A780-F6CBD48CA5C1}" name="12-Mar"/>
    <tableColumn id="65" xr3:uid="{EDB440CE-3395-0C4A-8DCD-0BACAA4FBE0B}" name="13-Mar"/>
    <tableColumn id="66" xr3:uid="{EBC5E15A-27B8-1D43-8EC4-C417E5A34C8B}" name="14-Mar"/>
    <tableColumn id="67" xr3:uid="{BBB266BF-D633-EE41-85F2-D9045763473F}" name="15-Mar"/>
    <tableColumn id="68" xr3:uid="{EE955959-0D5F-FD40-8741-E396EF670C09}" name="16-Mar"/>
    <tableColumn id="69" xr3:uid="{017F3039-57E3-3D4E-8495-641DD4F242B1}" name="17-Mar"/>
    <tableColumn id="70" xr3:uid="{E729D6FD-34CA-0E49-8B6E-B6B68DB3AEF6}" name="18-Mar"/>
    <tableColumn id="71" xr3:uid="{99BD5F6C-7737-964A-B0EF-35BA1B861EFB}" name="19-Mar"/>
    <tableColumn id="72" xr3:uid="{75F80BA2-C3C1-4846-ADB8-535664758430}" name="20-Mar"/>
    <tableColumn id="73" xr3:uid="{A20E0C2A-09FB-ED48-9BC0-AC1DC1FF51B0}" name="21-Mar"/>
    <tableColumn id="74" xr3:uid="{C51D840A-3C6B-FB42-B67E-97421F11D3EF}" name="22-Mar"/>
    <tableColumn id="75" xr3:uid="{6F724356-8E12-2340-B00D-D27213E3A791}" name="23-Mar"/>
    <tableColumn id="76" xr3:uid="{C538F083-A1AF-7C42-B867-68720D381B3C}" name="24-Mar"/>
  </tableColumns>
  <tableStyleInfo name="TableStyleMedium2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purl.oclc.org/ooxml/spreadsheetml/main">
  <threadedComment ref="M6" dT="2023-03-31T17:44:27.79" personId="{1F2B6DBC-502B-C34A-AA16-0A687B87B5E9}" id="{DD869E19-A018-EC45-8B10-D9DB7161777C}">
    <text>Remove those with empty “Patron Group”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purl.oclc.org/ooxml/officeDocument/relationships/drawing" Target="../drawings/drawing1.xml"/><Relationship Id="rId1" Type="http://purl.oclc.org/ooxml/officeDocument/relationships/pivotTable" Target="../pivotTables/pivotTable1.xml"/><Relationship Id="rId6" Type="http://schemas.microsoft.com/office/2017/10/relationships/threadedComment" Target="../threadedComments/threadedComment1.xml"/><Relationship Id="rId5" Type="http://purl.oclc.org/ooxml/officeDocument/relationships/comments" Target="../comments1.xml"/><Relationship Id="rId4" Type="http://purl.oclc.org/ooxml/officeDocument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8" Type="http://purl.oclc.org/ooxml/officeDocument/relationships/table" Target="../tables/table5.xml"/><Relationship Id="rId3" Type="http://purl.oclc.org/ooxml/officeDocument/relationships/pivotTable" Target="../pivotTables/pivotTable4.xml"/><Relationship Id="rId7" Type="http://purl.oclc.org/ooxml/officeDocument/relationships/table" Target="../tables/table4.xml"/><Relationship Id="rId2" Type="http://purl.oclc.org/ooxml/officeDocument/relationships/pivotTable" Target="../pivotTables/pivotTable3.xml"/><Relationship Id="rId1" Type="http://purl.oclc.org/ooxml/officeDocument/relationships/pivotTable" Target="../pivotTables/pivotTable2.xml"/><Relationship Id="rId6" Type="http://purl.oclc.org/ooxml/officeDocument/relationships/table" Target="../tables/table3.xml"/><Relationship Id="rId5" Type="http://purl.oclc.org/ooxml/officeDocument/relationships/drawing" Target="../drawings/drawing2.xml"/><Relationship Id="rId4" Type="http://purl.oclc.org/ooxml/officeDocument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purl.oclc.org/ooxml/officeDocument/relationships/table" Target="../tables/table6.xml"/><Relationship Id="rId1" Type="http://purl.oclc.org/ooxml/officeDocument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purl.oclc.org/ooxml/officeDocument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2" Type="http://purl.oclc.org/ooxml/officeDocument/relationships/table" Target="../tables/table8.xml"/><Relationship Id="rId1" Type="http://purl.oclc.org/ooxml/officeDocument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purl.oclc.org/ooxml/officeDocument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10.xml"/></Relationships>
</file>

<file path=xl/worksheets/sheet1.xml><?xml version="1.0" encoding="utf-8"?>
<worksheet xmlns="http://purl.oclc.org/ooxml/spreadsheetml/main" xmlns:r="http://purl.oclc.org/ooxml/officeDocument/relationships" xmlns:xdr="http://purl.oclc.org/ooxml/drawingml/spreadsheetDrawing" xmlns:x14="http://schemas.microsoft.com/office/spreadsheetml/2009/9/main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108"/>
  <sheetViews>
    <sheetView topLeftCell="H1" zoomScaleNormal="100" workbookViewId="0">
      <selection activeCell="P6" sqref="P6"/>
    </sheetView>
  </sheetViews>
  <sheetFormatPr baseColWidth="10" defaultRowHeight="16" x14ac:dyDescent="0.2"/>
  <cols>
    <col min="1" max="1" width="12" bestFit="1" customWidth="1"/>
    <col min="2" max="2" width="12.1640625" bestFit="1" customWidth="1"/>
    <col min="3" max="3" width="23" bestFit="1" customWidth="1"/>
    <col min="4" max="4" width="11.5" bestFit="1" customWidth="1"/>
    <col min="5" max="5" width="15" bestFit="1" customWidth="1"/>
    <col min="6" max="6" width="15" customWidth="1"/>
    <col min="7" max="7" width="20.83203125" bestFit="1" customWidth="1"/>
    <col min="8" max="8" width="30.5" bestFit="1" customWidth="1"/>
    <col min="12" max="12" width="13" bestFit="1" customWidth="1"/>
    <col min="13" max="13" width="15.83203125" bestFit="1" customWidth="1"/>
    <col min="14" max="14" width="12.1640625" bestFit="1" customWidth="1"/>
    <col min="15" max="15" width="22" bestFit="1" customWidth="1"/>
    <col min="16" max="36" width="12.1640625" bestFit="1" customWidth="1"/>
    <col min="37" max="37" width="11.1640625" bestFit="1" customWidth="1"/>
    <col min="38" max="45" width="12.1640625" bestFit="1" customWidth="1"/>
    <col min="46" max="46" width="11.1640625" bestFit="1" customWidth="1"/>
    <col min="47" max="53" width="12.1640625" bestFit="1" customWidth="1"/>
    <col min="54" max="54" width="11.1640625" bestFit="1" customWidth="1"/>
    <col min="55" max="66" width="12.1640625" bestFit="1" customWidth="1"/>
    <col min="67" max="67" width="11.1640625" bestFit="1" customWidth="1"/>
    <col min="68" max="91" width="12.1640625" bestFit="1" customWidth="1"/>
    <col min="92" max="92" width="11.1640625" bestFit="1" customWidth="1"/>
    <col min="93" max="99" width="12.1640625" bestFit="1" customWidth="1"/>
    <col min="100" max="100" width="11.1640625" bestFit="1" customWidth="1"/>
    <col min="101" max="110" width="12.1640625" bestFit="1" customWidth="1"/>
    <col min="111" max="111" width="11.1640625" bestFit="1" customWidth="1"/>
    <col min="112" max="138" width="12.1640625" bestFit="1" customWidth="1"/>
    <col min="139" max="139" width="11.1640625" bestFit="1" customWidth="1"/>
    <col min="140" max="149" width="12.1640625" bestFit="1" customWidth="1"/>
    <col min="150" max="151" width="11.1640625" bestFit="1" customWidth="1"/>
    <col min="152" max="165" width="12.1640625" bestFit="1" customWidth="1"/>
    <col min="166" max="167" width="11.1640625" bestFit="1" customWidth="1"/>
    <col min="168" max="181" width="12.1640625" bestFit="1" customWidth="1"/>
    <col min="182" max="182" width="11.1640625" bestFit="1" customWidth="1"/>
    <col min="183" max="191" width="12.1640625" bestFit="1" customWidth="1"/>
    <col min="192" max="192" width="11.1640625" bestFit="1" customWidth="1"/>
    <col min="193" max="199" width="12.1640625" bestFit="1" customWidth="1"/>
    <col min="200" max="200" width="11.1640625" bestFit="1" customWidth="1"/>
    <col min="201" max="230" width="12.1640625" bestFit="1" customWidth="1"/>
    <col min="231" max="231" width="11.1640625" bestFit="1" customWidth="1"/>
    <col min="232" max="238" width="12.1640625" bestFit="1" customWidth="1"/>
    <col min="239" max="239" width="11.1640625" bestFit="1" customWidth="1"/>
    <col min="240" max="245" width="12.1640625" bestFit="1" customWidth="1"/>
    <col min="246" max="246" width="11.1640625" bestFit="1" customWidth="1"/>
    <col min="247" max="248" width="12.1640625" bestFit="1" customWidth="1"/>
    <col min="249" max="249" width="11.1640625" bestFit="1" customWidth="1"/>
    <col min="250" max="251" width="12.1640625" bestFit="1" customWidth="1"/>
    <col min="252" max="252" width="11.1640625" bestFit="1" customWidth="1"/>
    <col min="253" max="253" width="12.1640625" bestFit="1" customWidth="1"/>
    <col min="254" max="254" width="11.1640625" bestFit="1" customWidth="1"/>
    <col min="255" max="269" width="12.1640625" bestFit="1" customWidth="1"/>
    <col min="270" max="272" width="11.1640625" bestFit="1" customWidth="1"/>
    <col min="273" max="273" width="10.832031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2262</v>
      </c>
      <c r="G1" t="s">
        <v>5</v>
      </c>
      <c r="H1" t="s">
        <v>6</v>
      </c>
    </row>
    <row r="2" spans="1:17" x14ac:dyDescent="0.2">
      <c r="A2" s="1" t="d">
        <v>2023-01-09</v>
      </c>
      <c r="B2">
        <v>-1</v>
      </c>
      <c r="D2" s="1" t="d">
        <v>2023-01-09</v>
      </c>
      <c r="E2" t="s">
        <v>7</v>
      </c>
      <c r="F2" t="s">
        <v>2263</v>
      </c>
      <c r="G2" t="s">
        <v>8</v>
      </c>
      <c r="H2" t="s">
        <v>9</v>
      </c>
      <c r="L2" s="78" t="s">
        <v>2260</v>
      </c>
      <c r="M2" s="78"/>
      <c r="N2" s="78"/>
      <c r="O2" s="78"/>
      <c r="P2" s="78"/>
      <c r="Q2" s="78"/>
    </row>
    <row r="3" spans="1:17" x14ac:dyDescent="0.2">
      <c r="A3" s="1" t="d">
        <v>2023-01-09</v>
      </c>
      <c r="B3">
        <v>-1</v>
      </c>
      <c r="D3" s="1" t="d">
        <v>2023-01-09</v>
      </c>
      <c r="E3" t="s">
        <v>10</v>
      </c>
      <c r="F3" t="s">
        <v>2264</v>
      </c>
      <c r="G3" t="s">
        <v>8</v>
      </c>
      <c r="H3" t="s">
        <v>11</v>
      </c>
      <c r="L3" s="78"/>
      <c r="M3" s="78"/>
      <c r="N3" s="78"/>
      <c r="O3" s="78"/>
      <c r="P3" s="78"/>
      <c r="Q3" s="78"/>
    </row>
    <row r="4" spans="1:17" x14ac:dyDescent="0.2">
      <c r="A4" s="1" t="d">
        <v>2023-01-09</v>
      </c>
      <c r="B4">
        <v>-1</v>
      </c>
      <c r="D4" s="1" t="d">
        <v>2023-01-09</v>
      </c>
      <c r="E4" t="s">
        <v>12</v>
      </c>
      <c r="F4" t="s">
        <v>2265</v>
      </c>
      <c r="G4" t="s">
        <v>13</v>
      </c>
      <c r="H4" t="s">
        <v>14</v>
      </c>
      <c r="L4" s="78"/>
      <c r="M4" s="78"/>
      <c r="N4" s="78"/>
      <c r="O4" s="78"/>
      <c r="P4" s="78"/>
      <c r="Q4" s="78"/>
    </row>
    <row r="5" spans="1:17" x14ac:dyDescent="0.2">
      <c r="A5" s="1" t="d">
        <v>2023-01-09</v>
      </c>
      <c r="B5">
        <v>-1</v>
      </c>
      <c r="C5" t="s">
        <v>15</v>
      </c>
      <c r="D5" s="1" t="d">
        <v>2023-01-09</v>
      </c>
      <c r="E5" t="s">
        <v>16</v>
      </c>
      <c r="F5" t="s">
        <v>2266</v>
      </c>
      <c r="G5" t="s">
        <v>13</v>
      </c>
      <c r="H5" t="s">
        <v>17</v>
      </c>
    </row>
    <row r="6" spans="1:17" ht="19" x14ac:dyDescent="0.25">
      <c r="A6" s="1" t="d">
        <v>2023-01-09</v>
      </c>
      <c r="B6">
        <v>-1</v>
      </c>
      <c r="C6" t="s">
        <v>15</v>
      </c>
      <c r="D6" s="1" t="d">
        <v>2023-01-09</v>
      </c>
      <c r="E6" t="s">
        <v>18</v>
      </c>
      <c r="F6" t="s">
        <v>2266</v>
      </c>
      <c r="G6" t="s">
        <v>13</v>
      </c>
      <c r="H6" t="s">
        <v>19</v>
      </c>
      <c r="L6" s="7" t="s">
        <v>2261</v>
      </c>
      <c r="O6" s="7" t="s">
        <v>2407</v>
      </c>
      <c r="P6" s="8" t="s">
        <v>2408</v>
      </c>
    </row>
    <row r="7" spans="1:17" x14ac:dyDescent="0.2">
      <c r="A7" s="1" t="d">
        <v>2023-01-09</v>
      </c>
      <c r="B7">
        <v>-1</v>
      </c>
      <c r="C7" t="s">
        <v>20</v>
      </c>
      <c r="D7" s="1" t="d">
        <v>2023-01-09</v>
      </c>
      <c r="E7" t="s">
        <v>21</v>
      </c>
      <c r="F7" t="s">
        <v>2266</v>
      </c>
      <c r="G7" t="s">
        <v>8</v>
      </c>
      <c r="H7" t="s">
        <v>22</v>
      </c>
    </row>
    <row r="8" spans="1:17" x14ac:dyDescent="0.2">
      <c r="A8" s="1" t="d">
        <v>2023-01-09</v>
      </c>
      <c r="B8">
        <v>-1</v>
      </c>
      <c r="C8" t="s">
        <v>20</v>
      </c>
      <c r="D8" s="1" t="d">
        <v>2023-01-09</v>
      </c>
      <c r="E8" t="s">
        <v>23</v>
      </c>
      <c r="F8" t="s">
        <v>2266</v>
      </c>
      <c r="G8" t="s">
        <v>8</v>
      </c>
      <c r="H8" t="s">
        <v>24</v>
      </c>
      <c r="L8" s="5" t="s">
        <v>2258</v>
      </c>
      <c r="M8" t="s">
        <v>2259</v>
      </c>
      <c r="O8" t="s">
        <v>2263</v>
      </c>
    </row>
    <row r="9" spans="1:17" x14ac:dyDescent="0.2">
      <c r="A9" s="1" t="d">
        <v>2023-01-09</v>
      </c>
      <c r="B9">
        <v>-1</v>
      </c>
      <c r="C9" t="s">
        <v>20</v>
      </c>
      <c r="D9" s="1" t="d">
        <v>2023-01-09</v>
      </c>
      <c r="E9" t="s">
        <v>25</v>
      </c>
      <c r="F9" t="s">
        <v>2266</v>
      </c>
      <c r="G9" t="s">
        <v>13</v>
      </c>
      <c r="H9" t="s">
        <v>26</v>
      </c>
      <c r="L9" s="6">
        <v>-1</v>
      </c>
      <c r="M9">
        <v>5842</v>
      </c>
      <c r="O9" t="s">
        <v>2264</v>
      </c>
    </row>
    <row r="10" spans="1:17" x14ac:dyDescent="0.2">
      <c r="A10" s="1" t="d">
        <v>2023-01-09</v>
      </c>
      <c r="B10">
        <v>-1</v>
      </c>
      <c r="C10" t="s">
        <v>20</v>
      </c>
      <c r="D10" s="1" t="d">
        <v>2023-01-09</v>
      </c>
      <c r="E10" t="s">
        <v>27</v>
      </c>
      <c r="F10" t="s">
        <v>2265</v>
      </c>
      <c r="G10" t="s">
        <v>8</v>
      </c>
      <c r="H10" t="s">
        <v>28</v>
      </c>
      <c r="L10" s="6">
        <v>1853753750006530</v>
      </c>
      <c r="M10">
        <v>1</v>
      </c>
      <c r="O10" t="s">
        <v>2265</v>
      </c>
    </row>
    <row r="11" spans="1:17" x14ac:dyDescent="0.2">
      <c r="A11" s="1" t="d">
        <v>2023-01-09</v>
      </c>
      <c r="B11">
        <v>-1</v>
      </c>
      <c r="C11" t="s">
        <v>20</v>
      </c>
      <c r="D11" s="1" t="d">
        <v>2023-01-09</v>
      </c>
      <c r="E11" t="s">
        <v>29</v>
      </c>
      <c r="F11" t="s">
        <v>2265</v>
      </c>
      <c r="G11" t="s">
        <v>8</v>
      </c>
      <c r="H11" t="s">
        <v>30</v>
      </c>
      <c r="L11" s="6">
        <v>5534654920006530</v>
      </c>
      <c r="M11">
        <v>1</v>
      </c>
      <c r="O11" t="s">
        <v>2266</v>
      </c>
    </row>
    <row r="12" spans="1:17" x14ac:dyDescent="0.2">
      <c r="A12" s="1" t="d">
        <v>2023-01-09</v>
      </c>
      <c r="B12">
        <v>-1</v>
      </c>
      <c r="C12" t="s">
        <v>20</v>
      </c>
      <c r="D12" s="1" t="d">
        <v>2023-01-09</v>
      </c>
      <c r="E12" t="s">
        <v>12</v>
      </c>
      <c r="F12" t="s">
        <v>2265</v>
      </c>
      <c r="G12" t="s">
        <v>13</v>
      </c>
      <c r="H12" t="s">
        <v>14</v>
      </c>
      <c r="L12" s="6">
        <v>5541752540006530</v>
      </c>
      <c r="M12">
        <v>1</v>
      </c>
      <c r="O12" t="s">
        <v>2267</v>
      </c>
    </row>
    <row r="13" spans="1:17" x14ac:dyDescent="0.2">
      <c r="A13" s="1" t="d">
        <v>2023-01-09</v>
      </c>
      <c r="B13">
        <v>-1</v>
      </c>
      <c r="C13" t="s">
        <v>20</v>
      </c>
      <c r="D13" s="1" t="d">
        <v>2023-01-09</v>
      </c>
      <c r="E13" t="s">
        <v>31</v>
      </c>
      <c r="F13" t="s">
        <v>2267</v>
      </c>
      <c r="G13" t="s">
        <v>8</v>
      </c>
      <c r="H13" t="s">
        <v>32</v>
      </c>
      <c r="L13" s="6">
        <v>5543148710006530</v>
      </c>
      <c r="M13">
        <v>1</v>
      </c>
      <c r="O13" t="s">
        <v>2268</v>
      </c>
    </row>
    <row r="14" spans="1:17" x14ac:dyDescent="0.2">
      <c r="A14" s="1" t="d">
        <v>2023-01-09</v>
      </c>
      <c r="B14">
        <v>-1</v>
      </c>
      <c r="C14" t="s">
        <v>20</v>
      </c>
      <c r="D14" s="1" t="d">
        <v>2023-01-09</v>
      </c>
      <c r="E14" t="s">
        <v>33</v>
      </c>
      <c r="F14" t="s">
        <v>2268</v>
      </c>
      <c r="G14" t="s">
        <v>8</v>
      </c>
      <c r="H14" t="s">
        <v>34</v>
      </c>
      <c r="L14" s="6">
        <v>5546506040006530</v>
      </c>
      <c r="M14">
        <v>1</v>
      </c>
      <c r="O14" t="s">
        <v>2296</v>
      </c>
    </row>
    <row r="15" spans="1:17" x14ac:dyDescent="0.2">
      <c r="A15" s="1" t="d">
        <v>2023-01-09</v>
      </c>
      <c r="B15">
        <v>-1</v>
      </c>
      <c r="C15" t="s">
        <v>20</v>
      </c>
      <c r="D15" s="1" t="d">
        <v>2023-01-09</v>
      </c>
      <c r="E15" t="s">
        <v>35</v>
      </c>
      <c r="F15" t="s">
        <v>2268</v>
      </c>
      <c r="G15" t="s">
        <v>13</v>
      </c>
      <c r="H15" t="s">
        <v>36</v>
      </c>
      <c r="L15" s="6">
        <v>5547388380006530</v>
      </c>
      <c r="M15">
        <v>1</v>
      </c>
      <c r="O15" t="s">
        <v>2271</v>
      </c>
    </row>
    <row r="16" spans="1:17" x14ac:dyDescent="0.2">
      <c r="A16" s="1" t="d">
        <v>2023-01-09</v>
      </c>
      <c r="B16">
        <v>-1</v>
      </c>
      <c r="C16" t="s">
        <v>20</v>
      </c>
      <c r="D16" s="1" t="d">
        <v>2023-01-09</v>
      </c>
      <c r="E16" t="s">
        <v>37</v>
      </c>
      <c r="F16" t="s">
        <v>2296</v>
      </c>
      <c r="G16" t="s">
        <v>8</v>
      </c>
      <c r="H16" t="s">
        <v>38</v>
      </c>
      <c r="L16" s="6">
        <v>5552381470006530</v>
      </c>
      <c r="M16">
        <v>1</v>
      </c>
      <c r="O16" t="s">
        <v>2272</v>
      </c>
    </row>
    <row r="17" spans="1:15" x14ac:dyDescent="0.2">
      <c r="A17" s="1" t="d">
        <v>2023-01-09</v>
      </c>
      <c r="B17">
        <v>-1</v>
      </c>
      <c r="C17" t="s">
        <v>20</v>
      </c>
      <c r="D17" s="1" t="d">
        <v>2023-01-09</v>
      </c>
      <c r="E17" t="s">
        <v>39</v>
      </c>
      <c r="F17" t="s">
        <v>2296</v>
      </c>
      <c r="G17" t="s">
        <v>8</v>
      </c>
      <c r="H17" t="s">
        <v>40</v>
      </c>
      <c r="L17" s="6">
        <v>5555328200006530</v>
      </c>
      <c r="M17">
        <v>1</v>
      </c>
      <c r="O17" t="s">
        <v>2273</v>
      </c>
    </row>
    <row r="18" spans="1:15" x14ac:dyDescent="0.2">
      <c r="A18" s="1" t="d">
        <v>2023-01-09</v>
      </c>
      <c r="B18">
        <v>-1</v>
      </c>
      <c r="C18" t="s">
        <v>20</v>
      </c>
      <c r="D18" s="1" t="d">
        <v>2023-01-09</v>
      </c>
      <c r="E18" t="s">
        <v>41</v>
      </c>
      <c r="F18" t="s">
        <v>2271</v>
      </c>
      <c r="G18" t="s">
        <v>8</v>
      </c>
      <c r="H18" t="s">
        <v>42</v>
      </c>
      <c r="L18" s="6">
        <v>5555584800006530</v>
      </c>
      <c r="M18">
        <v>1</v>
      </c>
      <c r="O18" t="s">
        <v>2274</v>
      </c>
    </row>
    <row r="19" spans="1:15" x14ac:dyDescent="0.2">
      <c r="A19" s="1" t="d">
        <v>2023-01-09</v>
      </c>
      <c r="B19">
        <v>-1</v>
      </c>
      <c r="C19" t="s">
        <v>20</v>
      </c>
      <c r="D19" s="1" t="d">
        <v>2023-01-09</v>
      </c>
      <c r="E19" t="s">
        <v>43</v>
      </c>
      <c r="F19" t="s">
        <v>2272</v>
      </c>
      <c r="G19" t="s">
        <v>8</v>
      </c>
      <c r="H19" t="s">
        <v>44</v>
      </c>
      <c r="L19" s="6">
        <v>5555625590006530</v>
      </c>
      <c r="M19">
        <v>1</v>
      </c>
      <c r="O19" t="s">
        <v>2275</v>
      </c>
    </row>
    <row r="20" spans="1:15" x14ac:dyDescent="0.2">
      <c r="A20" s="1" t="d">
        <v>2023-01-09</v>
      </c>
      <c r="B20">
        <v>-1</v>
      </c>
      <c r="C20" t="s">
        <v>20</v>
      </c>
      <c r="D20" s="1" t="d">
        <v>2023-01-09</v>
      </c>
      <c r="E20" t="s">
        <v>45</v>
      </c>
      <c r="F20" t="s">
        <v>2272</v>
      </c>
      <c r="G20" t="s">
        <v>13</v>
      </c>
      <c r="H20" t="s">
        <v>46</v>
      </c>
      <c r="L20" s="6">
        <v>5556067970006530</v>
      </c>
      <c r="M20">
        <v>1</v>
      </c>
      <c r="O20" t="s">
        <v>2276</v>
      </c>
    </row>
    <row r="21" spans="1:15" x14ac:dyDescent="0.2">
      <c r="A21" s="1" t="d">
        <v>2023-01-09</v>
      </c>
      <c r="B21">
        <v>-1</v>
      </c>
      <c r="C21" t="s">
        <v>20</v>
      </c>
      <c r="D21" s="1" t="d">
        <v>2023-01-09</v>
      </c>
      <c r="E21" t="s">
        <v>47</v>
      </c>
      <c r="F21" t="s">
        <v>2272</v>
      </c>
      <c r="G21" t="s">
        <v>8</v>
      </c>
      <c r="L21" s="6">
        <v>5556260070006530</v>
      </c>
      <c r="M21">
        <v>1</v>
      </c>
      <c r="O21" t="s">
        <v>2279</v>
      </c>
    </row>
    <row r="22" spans="1:15" x14ac:dyDescent="0.2">
      <c r="A22" s="1" t="d">
        <v>2023-01-09</v>
      </c>
      <c r="B22">
        <v>-1</v>
      </c>
      <c r="C22" t="s">
        <v>20</v>
      </c>
      <c r="D22" s="1" t="d">
        <v>2023-01-15</v>
      </c>
      <c r="E22" t="s">
        <v>48</v>
      </c>
      <c r="F22" t="s">
        <v>2273</v>
      </c>
      <c r="G22" t="s">
        <v>49</v>
      </c>
      <c r="H22" t="s">
        <v>50</v>
      </c>
      <c r="L22" s="6">
        <v>5556409070006530</v>
      </c>
      <c r="M22">
        <v>1</v>
      </c>
      <c r="O22" t="s">
        <v>2281</v>
      </c>
    </row>
    <row r="23" spans="1:15" x14ac:dyDescent="0.2">
      <c r="A23" s="1" t="d">
        <v>2023-01-09</v>
      </c>
      <c r="B23">
        <v>-1</v>
      </c>
      <c r="C23" t="s">
        <v>20</v>
      </c>
      <c r="D23" s="1" t="d">
        <v>2023-01-16</v>
      </c>
      <c r="E23" t="s">
        <v>51</v>
      </c>
      <c r="F23" t="s">
        <v>2273</v>
      </c>
      <c r="G23" t="s">
        <v>13</v>
      </c>
      <c r="H23" t="s">
        <v>52</v>
      </c>
      <c r="L23" s="6">
        <v>5556688340006530</v>
      </c>
      <c r="M23">
        <v>1</v>
      </c>
      <c r="O23" t="s">
        <v>2282</v>
      </c>
    </row>
    <row r="24" spans="1:15" x14ac:dyDescent="0.2">
      <c r="A24" s="1" t="d">
        <v>2023-01-09</v>
      </c>
      <c r="B24">
        <v>-1</v>
      </c>
      <c r="C24" t="s">
        <v>20</v>
      </c>
      <c r="D24" s="1" t="d">
        <v>2023-01-16</v>
      </c>
      <c r="E24" t="s">
        <v>53</v>
      </c>
      <c r="F24" t="s">
        <v>2273</v>
      </c>
      <c r="G24" t="s">
        <v>13</v>
      </c>
      <c r="H24" t="s">
        <v>54</v>
      </c>
      <c r="L24" s="6">
        <v>5556813620006530</v>
      </c>
      <c r="M24">
        <v>1</v>
      </c>
      <c r="O24" t="s">
        <v>2285</v>
      </c>
    </row>
    <row r="25" spans="1:15" x14ac:dyDescent="0.2">
      <c r="A25" s="1" t="d">
        <v>2023-01-09</v>
      </c>
      <c r="B25">
        <v>-1</v>
      </c>
      <c r="C25" t="s">
        <v>20</v>
      </c>
      <c r="D25" s="1" t="d">
        <v>2023-01-16</v>
      </c>
      <c r="E25" t="s">
        <v>55</v>
      </c>
      <c r="F25" t="s">
        <v>2274</v>
      </c>
      <c r="G25" t="s">
        <v>8</v>
      </c>
      <c r="H25" t="s">
        <v>55</v>
      </c>
      <c r="L25" s="6">
        <v>5557043600006530</v>
      </c>
      <c r="M25">
        <v>1</v>
      </c>
      <c r="O25" t="s">
        <v>2288</v>
      </c>
    </row>
    <row r="26" spans="1:15" x14ac:dyDescent="0.2">
      <c r="A26" s="1" t="d">
        <v>2023-01-09</v>
      </c>
      <c r="B26">
        <v>-1</v>
      </c>
      <c r="C26" t="s">
        <v>20</v>
      </c>
      <c r="D26" s="1" t="d">
        <v>2023-01-16</v>
      </c>
      <c r="E26" t="s">
        <v>56</v>
      </c>
      <c r="F26" t="s">
        <v>2275</v>
      </c>
      <c r="G26" t="s">
        <v>8</v>
      </c>
      <c r="L26" s="6">
        <v>5557156940006530</v>
      </c>
      <c r="M26">
        <v>1</v>
      </c>
      <c r="O26" t="s">
        <v>2293</v>
      </c>
    </row>
    <row r="27" spans="1:15" x14ac:dyDescent="0.2">
      <c r="A27" s="1" t="d">
        <v>2023-01-09</v>
      </c>
      <c r="B27">
        <v>-1</v>
      </c>
      <c r="C27" t="s">
        <v>20</v>
      </c>
      <c r="D27" s="1" t="d">
        <v>2023-01-16</v>
      </c>
      <c r="E27" t="s">
        <v>57</v>
      </c>
      <c r="F27" t="s">
        <v>2275</v>
      </c>
      <c r="G27" t="s">
        <v>8</v>
      </c>
      <c r="L27" s="6">
        <v>5557534260006530</v>
      </c>
      <c r="M27">
        <v>1</v>
      </c>
      <c r="O27" t="s">
        <v>2294</v>
      </c>
    </row>
    <row r="28" spans="1:15" x14ac:dyDescent="0.2">
      <c r="A28" s="1" t="d">
        <v>2023-01-09</v>
      </c>
      <c r="B28">
        <v>-1</v>
      </c>
      <c r="C28" t="s">
        <v>20</v>
      </c>
      <c r="D28" s="1" t="d">
        <v>2023-01-16</v>
      </c>
      <c r="E28" t="s">
        <v>58</v>
      </c>
      <c r="F28" t="s">
        <v>2263</v>
      </c>
      <c r="G28" t="s">
        <v>8</v>
      </c>
      <c r="H28" t="s">
        <v>59</v>
      </c>
      <c r="L28" s="6">
        <v>5557586250006530</v>
      </c>
      <c r="M28">
        <v>1</v>
      </c>
      <c r="O28" t="s">
        <v>2297</v>
      </c>
    </row>
    <row r="29" spans="1:15" x14ac:dyDescent="0.2">
      <c r="A29" s="1" t="d">
        <v>2023-01-09</v>
      </c>
      <c r="B29">
        <v>-1</v>
      </c>
      <c r="C29" t="s">
        <v>20</v>
      </c>
      <c r="D29" s="1" t="d">
        <v>2023-01-16</v>
      </c>
      <c r="E29" t="s">
        <v>60</v>
      </c>
      <c r="F29" t="s">
        <v>2263</v>
      </c>
      <c r="G29" t="s">
        <v>8</v>
      </c>
      <c r="H29" t="s">
        <v>61</v>
      </c>
      <c r="L29" s="6">
        <v>5557771390006530</v>
      </c>
      <c r="M29">
        <v>1</v>
      </c>
      <c r="O29" t="s">
        <v>2298</v>
      </c>
    </row>
    <row r="30" spans="1:15" x14ac:dyDescent="0.2">
      <c r="A30" s="1" t="d">
        <v>2023-01-09</v>
      </c>
      <c r="B30">
        <v>-1</v>
      </c>
      <c r="C30" t="s">
        <v>20</v>
      </c>
      <c r="D30" s="1" t="d">
        <v>2023-01-23</v>
      </c>
      <c r="E30" t="s">
        <v>62</v>
      </c>
      <c r="F30" t="s">
        <v>2273</v>
      </c>
      <c r="G30" t="s">
        <v>8</v>
      </c>
      <c r="H30" t="s">
        <v>63</v>
      </c>
      <c r="L30" s="6">
        <v>5558261410006530</v>
      </c>
      <c r="M30">
        <v>1</v>
      </c>
      <c r="O30" t="s">
        <v>2300</v>
      </c>
    </row>
    <row r="31" spans="1:15" x14ac:dyDescent="0.2">
      <c r="A31" s="1" t="d">
        <v>2023-01-09</v>
      </c>
      <c r="B31">
        <v>-1</v>
      </c>
      <c r="C31" t="s">
        <v>20</v>
      </c>
      <c r="D31" s="1" t="d">
        <v>2023-01-23</v>
      </c>
      <c r="E31" t="s">
        <v>64</v>
      </c>
      <c r="F31" t="s">
        <v>2275</v>
      </c>
      <c r="G31" t="s">
        <v>8</v>
      </c>
      <c r="L31" s="6">
        <v>5558712510006530</v>
      </c>
      <c r="M31">
        <v>1</v>
      </c>
      <c r="O31" t="s">
        <v>2301</v>
      </c>
    </row>
    <row r="32" spans="1:15" x14ac:dyDescent="0.2">
      <c r="A32" s="1" t="d">
        <v>2023-01-09</v>
      </c>
      <c r="B32">
        <v>-1</v>
      </c>
      <c r="C32" t="s">
        <v>20</v>
      </c>
      <c r="D32" s="1" t="d">
        <v>2023-01-23</v>
      </c>
      <c r="E32" t="s">
        <v>65</v>
      </c>
      <c r="F32" t="s">
        <v>2275</v>
      </c>
      <c r="G32" t="s">
        <v>8</v>
      </c>
      <c r="L32" s="6">
        <v>5559171430006530</v>
      </c>
      <c r="M32">
        <v>1</v>
      </c>
      <c r="O32" t="s">
        <v>2302</v>
      </c>
    </row>
    <row r="33" spans="1:15" x14ac:dyDescent="0.2">
      <c r="A33" s="1" t="d">
        <v>2023-01-09</v>
      </c>
      <c r="B33">
        <v>-1</v>
      </c>
      <c r="C33" t="s">
        <v>66</v>
      </c>
      <c r="D33" s="1" t="d">
        <v>2023-01-15</v>
      </c>
      <c r="E33" t="s">
        <v>67</v>
      </c>
      <c r="F33" t="s">
        <v>2273</v>
      </c>
      <c r="G33" t="s">
        <v>68</v>
      </c>
      <c r="H33" t="s">
        <v>69</v>
      </c>
      <c r="L33" s="6">
        <v>5559200110006530</v>
      </c>
      <c r="M33">
        <v>1</v>
      </c>
      <c r="O33" t="s">
        <v>2303</v>
      </c>
    </row>
    <row r="34" spans="1:15" x14ac:dyDescent="0.2">
      <c r="A34" s="1" t="d">
        <v>2023-01-09</v>
      </c>
      <c r="B34">
        <v>-1</v>
      </c>
      <c r="C34" t="s">
        <v>70</v>
      </c>
      <c r="D34" s="1" t="d">
        <v>2023-01-09</v>
      </c>
      <c r="E34" t="s">
        <v>71</v>
      </c>
      <c r="F34" t="s">
        <v>2265</v>
      </c>
      <c r="G34" t="s">
        <v>8</v>
      </c>
      <c r="H34" t="s">
        <v>72</v>
      </c>
      <c r="L34" s="6">
        <v>5559437580006530</v>
      </c>
      <c r="M34">
        <v>1</v>
      </c>
      <c r="O34" t="s">
        <v>2304</v>
      </c>
    </row>
    <row r="35" spans="1:15" x14ac:dyDescent="0.2">
      <c r="A35" s="1" t="d">
        <v>2023-01-09</v>
      </c>
      <c r="B35">
        <v>-1</v>
      </c>
      <c r="C35" t="s">
        <v>70</v>
      </c>
      <c r="D35" s="1" t="d">
        <v>2023-01-09</v>
      </c>
      <c r="E35" t="s">
        <v>73</v>
      </c>
      <c r="F35" t="s">
        <v>2272</v>
      </c>
      <c r="G35" t="s">
        <v>8</v>
      </c>
      <c r="L35" s="6">
        <v>5559826840006530</v>
      </c>
      <c r="M35">
        <v>1</v>
      </c>
      <c r="O35" t="s">
        <v>2306</v>
      </c>
    </row>
    <row r="36" spans="1:15" x14ac:dyDescent="0.2">
      <c r="A36" s="1" t="d">
        <v>2023-01-09</v>
      </c>
      <c r="B36">
        <v>-1</v>
      </c>
      <c r="C36" t="s">
        <v>74</v>
      </c>
      <c r="D36" s="1" t="d">
        <v>2023-01-16</v>
      </c>
      <c r="E36" t="s">
        <v>75</v>
      </c>
      <c r="F36" t="s">
        <v>2273</v>
      </c>
      <c r="G36" t="s">
        <v>13</v>
      </c>
      <c r="H36" t="s">
        <v>76</v>
      </c>
      <c r="L36" s="6">
        <v>5559948350006530</v>
      </c>
      <c r="M36">
        <v>1</v>
      </c>
    </row>
    <row r="37" spans="1:15" x14ac:dyDescent="0.2">
      <c r="A37" s="1" t="d">
        <v>2023-01-09</v>
      </c>
      <c r="B37">
        <v>-1</v>
      </c>
      <c r="C37" t="s">
        <v>77</v>
      </c>
      <c r="D37" s="1" t="d">
        <v>2023-01-09</v>
      </c>
      <c r="E37" t="s">
        <v>78</v>
      </c>
      <c r="F37" t="s">
        <v>2276</v>
      </c>
      <c r="G37" t="s">
        <v>8</v>
      </c>
      <c r="H37" t="s">
        <v>79</v>
      </c>
      <c r="L37" s="6">
        <v>5560016120006530</v>
      </c>
      <c r="M37">
        <v>1</v>
      </c>
    </row>
    <row r="38" spans="1:15" x14ac:dyDescent="0.2">
      <c r="A38" s="1" t="d">
        <v>2023-01-09</v>
      </c>
      <c r="B38">
        <v>-1</v>
      </c>
      <c r="C38" t="s">
        <v>77</v>
      </c>
      <c r="D38" s="1" t="d">
        <v>2023-01-09</v>
      </c>
      <c r="E38" t="s">
        <v>80</v>
      </c>
      <c r="F38" t="s">
        <v>2275</v>
      </c>
      <c r="G38" t="s">
        <v>8</v>
      </c>
      <c r="H38" t="s">
        <v>81</v>
      </c>
      <c r="L38" s="6">
        <v>5560036480006530</v>
      </c>
      <c r="M38">
        <v>1</v>
      </c>
    </row>
    <row r="39" spans="1:15" x14ac:dyDescent="0.2">
      <c r="A39" s="1" t="d">
        <v>2023-01-09</v>
      </c>
      <c r="B39">
        <v>-1</v>
      </c>
      <c r="C39" t="s">
        <v>77</v>
      </c>
      <c r="D39" s="1" t="d">
        <v>2023-01-09</v>
      </c>
      <c r="E39" t="s">
        <v>82</v>
      </c>
      <c r="F39" t="s">
        <v>2275</v>
      </c>
      <c r="G39" t="s">
        <v>8</v>
      </c>
      <c r="H39" t="s">
        <v>83</v>
      </c>
      <c r="L39" s="6">
        <v>5560075590006530</v>
      </c>
      <c r="M39">
        <v>1</v>
      </c>
    </row>
    <row r="40" spans="1:15" x14ac:dyDescent="0.2">
      <c r="A40" s="1" t="d">
        <v>2023-01-09</v>
      </c>
      <c r="B40">
        <v>-1</v>
      </c>
      <c r="C40" t="s">
        <v>77</v>
      </c>
      <c r="D40" s="1" t="d">
        <v>2023-01-09</v>
      </c>
      <c r="E40" t="s">
        <v>84</v>
      </c>
      <c r="F40" t="s">
        <v>2265</v>
      </c>
      <c r="G40" t="s">
        <v>8</v>
      </c>
      <c r="H40" t="s">
        <v>85</v>
      </c>
      <c r="L40" s="6">
        <v>5560086380006530</v>
      </c>
      <c r="M40">
        <v>1</v>
      </c>
    </row>
    <row r="41" spans="1:15" x14ac:dyDescent="0.2">
      <c r="A41" s="1" t="d">
        <v>2023-01-09</v>
      </c>
      <c r="B41">
        <v>-1</v>
      </c>
      <c r="C41" t="s">
        <v>77</v>
      </c>
      <c r="D41" s="1" t="d">
        <v>2023-01-09</v>
      </c>
      <c r="E41" t="s">
        <v>71</v>
      </c>
      <c r="F41" t="s">
        <v>2265</v>
      </c>
      <c r="G41" t="s">
        <v>8</v>
      </c>
      <c r="H41" t="s">
        <v>72</v>
      </c>
      <c r="L41" s="6">
        <v>5560137890006530</v>
      </c>
      <c r="M41">
        <v>1</v>
      </c>
    </row>
    <row r="42" spans="1:15" x14ac:dyDescent="0.2">
      <c r="A42" s="1" t="d">
        <v>2023-01-09</v>
      </c>
      <c r="B42">
        <v>-1</v>
      </c>
      <c r="C42" t="s">
        <v>77</v>
      </c>
      <c r="D42" s="1" t="d">
        <v>2023-01-09</v>
      </c>
      <c r="E42" t="s">
        <v>86</v>
      </c>
      <c r="F42" t="s">
        <v>2265</v>
      </c>
      <c r="G42" t="s">
        <v>8</v>
      </c>
      <c r="H42" t="s">
        <v>87</v>
      </c>
      <c r="L42" s="6">
        <v>5560199380006530</v>
      </c>
      <c r="M42">
        <v>1</v>
      </c>
    </row>
    <row r="43" spans="1:15" x14ac:dyDescent="0.2">
      <c r="A43" s="1" t="d">
        <v>2023-01-09</v>
      </c>
      <c r="B43">
        <v>-1</v>
      </c>
      <c r="C43" t="s">
        <v>77</v>
      </c>
      <c r="D43" s="1" t="d">
        <v>2023-01-09</v>
      </c>
      <c r="E43" t="s">
        <v>88</v>
      </c>
      <c r="F43" t="s">
        <v>2265</v>
      </c>
      <c r="G43" t="s">
        <v>8</v>
      </c>
      <c r="L43" s="6">
        <v>5560237890006530</v>
      </c>
      <c r="M43">
        <v>1</v>
      </c>
    </row>
    <row r="44" spans="1:15" x14ac:dyDescent="0.2">
      <c r="A44" s="1" t="d">
        <v>2023-01-09</v>
      </c>
      <c r="B44">
        <v>-1</v>
      </c>
      <c r="C44" t="s">
        <v>77</v>
      </c>
      <c r="D44" s="1" t="d">
        <v>2023-01-09</v>
      </c>
      <c r="E44" t="s">
        <v>89</v>
      </c>
      <c r="F44" t="s">
        <v>2268</v>
      </c>
      <c r="G44" t="s">
        <v>8</v>
      </c>
      <c r="H44" t="s">
        <v>90</v>
      </c>
      <c r="L44" s="6">
        <v>5560241160006530</v>
      </c>
      <c r="M44">
        <v>1</v>
      </c>
    </row>
    <row r="45" spans="1:15" x14ac:dyDescent="0.2">
      <c r="A45" s="1" t="d">
        <v>2023-01-09</v>
      </c>
      <c r="B45">
        <v>-1</v>
      </c>
      <c r="C45" t="s">
        <v>77</v>
      </c>
      <c r="D45" s="1" t="d">
        <v>2023-01-09</v>
      </c>
      <c r="E45" t="s">
        <v>91</v>
      </c>
      <c r="F45" t="s">
        <v>2296</v>
      </c>
      <c r="G45" t="s">
        <v>8</v>
      </c>
      <c r="H45" t="s">
        <v>92</v>
      </c>
      <c r="L45" s="6">
        <v>5560265200006530</v>
      </c>
      <c r="M45">
        <v>1</v>
      </c>
    </row>
    <row r="46" spans="1:15" x14ac:dyDescent="0.2">
      <c r="A46" s="1" t="d">
        <v>2023-01-09</v>
      </c>
      <c r="B46">
        <v>-1</v>
      </c>
      <c r="C46" t="s">
        <v>77</v>
      </c>
      <c r="D46" s="1" t="d">
        <v>2023-01-09</v>
      </c>
      <c r="E46" t="s">
        <v>39</v>
      </c>
      <c r="F46" t="s">
        <v>2296</v>
      </c>
      <c r="G46" t="s">
        <v>8</v>
      </c>
      <c r="H46" t="s">
        <v>40</v>
      </c>
      <c r="L46" s="6">
        <v>5560450750006530</v>
      </c>
      <c r="M46">
        <v>1</v>
      </c>
    </row>
    <row r="47" spans="1:15" x14ac:dyDescent="0.2">
      <c r="A47" s="1" t="d">
        <v>2023-01-09</v>
      </c>
      <c r="B47">
        <v>-1</v>
      </c>
      <c r="C47" t="s">
        <v>77</v>
      </c>
      <c r="D47" s="1" t="d">
        <v>2023-01-09</v>
      </c>
      <c r="E47" t="s">
        <v>93</v>
      </c>
      <c r="F47" t="s">
        <v>2296</v>
      </c>
      <c r="G47" t="s">
        <v>8</v>
      </c>
      <c r="H47" t="s">
        <v>94</v>
      </c>
      <c r="L47" s="6">
        <v>5560462480006530</v>
      </c>
      <c r="M47">
        <v>1</v>
      </c>
    </row>
    <row r="48" spans="1:15" x14ac:dyDescent="0.2">
      <c r="A48" s="1" t="d">
        <v>2023-01-09</v>
      </c>
      <c r="B48">
        <v>-1</v>
      </c>
      <c r="C48" t="s">
        <v>77</v>
      </c>
      <c r="D48" s="1" t="d">
        <v>2023-01-09</v>
      </c>
      <c r="E48" t="s">
        <v>95</v>
      </c>
      <c r="F48" t="s">
        <v>2272</v>
      </c>
      <c r="G48" t="s">
        <v>8</v>
      </c>
      <c r="L48" s="6">
        <v>5560494230006530</v>
      </c>
      <c r="M48">
        <v>1</v>
      </c>
    </row>
    <row r="49" spans="1:13" x14ac:dyDescent="0.2">
      <c r="A49" s="1" t="d">
        <v>2023-01-09</v>
      </c>
      <c r="B49">
        <v>-1</v>
      </c>
      <c r="C49" t="s">
        <v>77</v>
      </c>
      <c r="D49" s="1" t="d">
        <v>2023-01-09</v>
      </c>
      <c r="E49" t="s">
        <v>73</v>
      </c>
      <c r="F49" t="s">
        <v>2272</v>
      </c>
      <c r="G49" t="s">
        <v>8</v>
      </c>
      <c r="L49" s="6">
        <v>5560527260006530</v>
      </c>
      <c r="M49">
        <v>1</v>
      </c>
    </row>
    <row r="50" spans="1:13" x14ac:dyDescent="0.2">
      <c r="A50" s="1" t="d">
        <v>2023-01-09</v>
      </c>
      <c r="B50">
        <v>-1</v>
      </c>
      <c r="C50" t="s">
        <v>77</v>
      </c>
      <c r="D50" s="1" t="d">
        <v>2023-01-09</v>
      </c>
      <c r="E50" t="s">
        <v>96</v>
      </c>
      <c r="F50" t="s">
        <v>2272</v>
      </c>
      <c r="G50" t="s">
        <v>8</v>
      </c>
      <c r="L50" s="6">
        <v>5560600650006530</v>
      </c>
      <c r="M50">
        <v>1</v>
      </c>
    </row>
    <row r="51" spans="1:13" x14ac:dyDescent="0.2">
      <c r="A51" s="1" t="d">
        <v>2023-01-09</v>
      </c>
      <c r="B51">
        <v>-1</v>
      </c>
      <c r="C51" t="s">
        <v>77</v>
      </c>
      <c r="D51" s="1" t="d">
        <v>2023-01-09</v>
      </c>
      <c r="E51" t="s">
        <v>97</v>
      </c>
      <c r="F51" t="s">
        <v>2272</v>
      </c>
      <c r="G51" t="s">
        <v>8</v>
      </c>
      <c r="L51" s="6">
        <v>5560686870006530</v>
      </c>
      <c r="M51">
        <v>1</v>
      </c>
    </row>
    <row r="52" spans="1:13" x14ac:dyDescent="0.2">
      <c r="A52" s="1" t="d">
        <v>2023-01-09</v>
      </c>
      <c r="B52">
        <v>-1</v>
      </c>
      <c r="C52" t="s">
        <v>77</v>
      </c>
      <c r="D52" s="1" t="d">
        <v>2023-01-16</v>
      </c>
      <c r="E52" t="s">
        <v>75</v>
      </c>
      <c r="F52" t="s">
        <v>2273</v>
      </c>
      <c r="G52" t="s">
        <v>13</v>
      </c>
      <c r="H52" t="s">
        <v>76</v>
      </c>
      <c r="L52" s="6">
        <v>5560790240006530</v>
      </c>
      <c r="M52">
        <v>1</v>
      </c>
    </row>
    <row r="53" spans="1:13" x14ac:dyDescent="0.2">
      <c r="A53" s="1" t="d">
        <v>2023-01-09</v>
      </c>
      <c r="B53">
        <v>-1</v>
      </c>
      <c r="C53" t="s">
        <v>77</v>
      </c>
      <c r="D53" s="1" t="d">
        <v>2023-01-16</v>
      </c>
      <c r="E53" t="s">
        <v>98</v>
      </c>
      <c r="F53" t="s">
        <v>2273</v>
      </c>
      <c r="G53" t="s">
        <v>8</v>
      </c>
      <c r="H53" t="s">
        <v>99</v>
      </c>
      <c r="L53" s="6">
        <v>5560832030006530</v>
      </c>
      <c r="M53">
        <v>1</v>
      </c>
    </row>
    <row r="54" spans="1:13" x14ac:dyDescent="0.2">
      <c r="A54" s="1" t="d">
        <v>2023-01-09</v>
      </c>
      <c r="B54">
        <v>-1</v>
      </c>
      <c r="C54" t="s">
        <v>77</v>
      </c>
      <c r="D54" s="1" t="d">
        <v>2023-01-16</v>
      </c>
      <c r="E54" t="s">
        <v>100</v>
      </c>
      <c r="F54" t="s">
        <v>2273</v>
      </c>
      <c r="G54" t="s">
        <v>8</v>
      </c>
      <c r="H54" t="s">
        <v>101</v>
      </c>
      <c r="L54" s="6">
        <v>5560873090006530</v>
      </c>
      <c r="M54">
        <v>1</v>
      </c>
    </row>
    <row r="55" spans="1:13" x14ac:dyDescent="0.2">
      <c r="A55" s="1" t="d">
        <v>2023-01-09</v>
      </c>
      <c r="B55">
        <v>-1</v>
      </c>
      <c r="C55" t="s">
        <v>77</v>
      </c>
      <c r="D55" s="1" t="d">
        <v>2023-01-16</v>
      </c>
      <c r="E55" t="s">
        <v>102</v>
      </c>
      <c r="F55" t="s">
        <v>2274</v>
      </c>
      <c r="G55" t="s">
        <v>8</v>
      </c>
      <c r="H55" t="s">
        <v>103</v>
      </c>
      <c r="L55" s="6">
        <v>5560890180006530</v>
      </c>
      <c r="M55">
        <v>1</v>
      </c>
    </row>
    <row r="56" spans="1:13" x14ac:dyDescent="0.2">
      <c r="A56" s="1" t="d">
        <v>2023-01-09</v>
      </c>
      <c r="B56">
        <v>-1</v>
      </c>
      <c r="C56" t="s">
        <v>77</v>
      </c>
      <c r="D56" s="1" t="d">
        <v>2023-01-16</v>
      </c>
      <c r="E56" t="s">
        <v>104</v>
      </c>
      <c r="F56" t="s">
        <v>2274</v>
      </c>
      <c r="G56" t="s">
        <v>8</v>
      </c>
      <c r="H56" t="s">
        <v>105</v>
      </c>
      <c r="L56" s="6">
        <v>5560959980006530</v>
      </c>
      <c r="M56">
        <v>1</v>
      </c>
    </row>
    <row r="57" spans="1:13" x14ac:dyDescent="0.2">
      <c r="A57" s="1" t="d">
        <v>2023-01-09</v>
      </c>
      <c r="B57">
        <v>-1</v>
      </c>
      <c r="C57" t="s">
        <v>77</v>
      </c>
      <c r="D57" s="1" t="d">
        <v>2023-01-16</v>
      </c>
      <c r="E57" t="s">
        <v>106</v>
      </c>
      <c r="F57" t="s">
        <v>2274</v>
      </c>
      <c r="G57" t="s">
        <v>8</v>
      </c>
      <c r="H57" t="s">
        <v>107</v>
      </c>
      <c r="L57" s="6">
        <v>5561014790006530</v>
      </c>
      <c r="M57">
        <v>1</v>
      </c>
    </row>
    <row r="58" spans="1:13" x14ac:dyDescent="0.2">
      <c r="A58" s="1" t="d">
        <v>2023-01-09</v>
      </c>
      <c r="B58">
        <v>-1</v>
      </c>
      <c r="C58" t="s">
        <v>77</v>
      </c>
      <c r="D58" s="1" t="d">
        <v>2023-01-16</v>
      </c>
      <c r="E58" t="s">
        <v>108</v>
      </c>
      <c r="F58" t="s">
        <v>2274</v>
      </c>
      <c r="G58" t="s">
        <v>8</v>
      </c>
      <c r="H58" t="s">
        <v>109</v>
      </c>
      <c r="L58" s="6">
        <v>5561092670006530</v>
      </c>
      <c r="M58">
        <v>1</v>
      </c>
    </row>
    <row r="59" spans="1:13" x14ac:dyDescent="0.2">
      <c r="A59" s="1" t="d">
        <v>2023-01-09</v>
      </c>
      <c r="B59">
        <v>-1</v>
      </c>
      <c r="C59" t="s">
        <v>77</v>
      </c>
      <c r="D59" s="1" t="d">
        <v>2023-01-16</v>
      </c>
      <c r="E59" t="s">
        <v>110</v>
      </c>
      <c r="F59" t="s">
        <v>2274</v>
      </c>
      <c r="G59" t="s">
        <v>8</v>
      </c>
      <c r="H59" t="s">
        <v>111</v>
      </c>
      <c r="L59" s="6">
        <v>5561287670006530</v>
      </c>
      <c r="M59">
        <v>1</v>
      </c>
    </row>
    <row r="60" spans="1:13" x14ac:dyDescent="0.2">
      <c r="A60" s="1" t="d">
        <v>2023-01-09</v>
      </c>
      <c r="B60">
        <v>-1</v>
      </c>
      <c r="C60" t="s">
        <v>77</v>
      </c>
      <c r="D60" s="1" t="d">
        <v>2023-01-16</v>
      </c>
      <c r="E60" t="s">
        <v>112</v>
      </c>
      <c r="F60" t="s">
        <v>2274</v>
      </c>
      <c r="G60" t="s">
        <v>8</v>
      </c>
      <c r="H60" t="s">
        <v>113</v>
      </c>
      <c r="L60" s="6">
        <v>5561443120006530</v>
      </c>
      <c r="M60">
        <v>1</v>
      </c>
    </row>
    <row r="61" spans="1:13" x14ac:dyDescent="0.2">
      <c r="A61" s="1" t="d">
        <v>2023-01-09</v>
      </c>
      <c r="B61">
        <v>-1</v>
      </c>
      <c r="C61" t="s">
        <v>77</v>
      </c>
      <c r="D61" s="1" t="d">
        <v>2023-01-16</v>
      </c>
      <c r="E61" t="s">
        <v>114</v>
      </c>
      <c r="F61" t="s">
        <v>2274</v>
      </c>
      <c r="G61" t="s">
        <v>8</v>
      </c>
      <c r="H61" t="s">
        <v>114</v>
      </c>
      <c r="L61" s="6">
        <v>5561565180006530</v>
      </c>
      <c r="M61">
        <v>1</v>
      </c>
    </row>
    <row r="62" spans="1:13" x14ac:dyDescent="0.2">
      <c r="A62" s="1" t="d">
        <v>2023-01-09</v>
      </c>
      <c r="B62">
        <v>-1</v>
      </c>
      <c r="C62" t="s">
        <v>77</v>
      </c>
      <c r="D62" s="1" t="d">
        <v>2023-01-16</v>
      </c>
      <c r="E62" t="s">
        <v>115</v>
      </c>
      <c r="F62" t="s">
        <v>2275</v>
      </c>
      <c r="G62" t="s">
        <v>8</v>
      </c>
      <c r="H62" t="s">
        <v>116</v>
      </c>
      <c r="L62" s="6">
        <v>5561657850006530</v>
      </c>
      <c r="M62">
        <v>1</v>
      </c>
    </row>
    <row r="63" spans="1:13" x14ac:dyDescent="0.2">
      <c r="A63" s="1" t="d">
        <v>2023-01-09</v>
      </c>
      <c r="B63">
        <v>-1</v>
      </c>
      <c r="C63" t="s">
        <v>77</v>
      </c>
      <c r="D63" s="1" t="d">
        <v>2023-01-16</v>
      </c>
      <c r="E63" t="s">
        <v>117</v>
      </c>
      <c r="F63" t="s">
        <v>2275</v>
      </c>
      <c r="G63" t="s">
        <v>8</v>
      </c>
      <c r="H63" t="s">
        <v>118</v>
      </c>
      <c r="L63" s="6">
        <v>5561697820006530</v>
      </c>
      <c r="M63">
        <v>1</v>
      </c>
    </row>
    <row r="64" spans="1:13" x14ac:dyDescent="0.2">
      <c r="A64" s="1" t="d">
        <v>2023-01-09</v>
      </c>
      <c r="B64">
        <v>-1</v>
      </c>
      <c r="C64" t="s">
        <v>77</v>
      </c>
      <c r="D64" s="1" t="d">
        <v>2023-01-16</v>
      </c>
      <c r="E64" t="s">
        <v>119</v>
      </c>
      <c r="F64" t="s">
        <v>2275</v>
      </c>
      <c r="G64" t="s">
        <v>8</v>
      </c>
      <c r="L64" s="6">
        <v>5561725650006530</v>
      </c>
      <c r="M64">
        <v>1</v>
      </c>
    </row>
    <row r="65" spans="1:13" x14ac:dyDescent="0.2">
      <c r="A65" s="1" t="d">
        <v>2023-01-09</v>
      </c>
      <c r="B65">
        <v>-1</v>
      </c>
      <c r="C65" t="s">
        <v>77</v>
      </c>
      <c r="D65" s="1" t="d">
        <v>2023-01-16</v>
      </c>
      <c r="E65" t="s">
        <v>120</v>
      </c>
      <c r="F65" t="s">
        <v>2275</v>
      </c>
      <c r="G65" t="s">
        <v>8</v>
      </c>
      <c r="L65" s="6">
        <v>5561744620006530</v>
      </c>
      <c r="M65">
        <v>1</v>
      </c>
    </row>
    <row r="66" spans="1:13" x14ac:dyDescent="0.2">
      <c r="A66" s="1" t="d">
        <v>2023-01-09</v>
      </c>
      <c r="B66">
        <v>-1</v>
      </c>
      <c r="C66" t="s">
        <v>77</v>
      </c>
      <c r="D66" s="1" t="d">
        <v>2023-01-16</v>
      </c>
      <c r="E66" t="s">
        <v>121</v>
      </c>
      <c r="F66" t="s">
        <v>2263</v>
      </c>
      <c r="G66" t="s">
        <v>8</v>
      </c>
      <c r="H66" t="s">
        <v>122</v>
      </c>
      <c r="L66" s="6">
        <v>5561767560006530</v>
      </c>
      <c r="M66">
        <v>1</v>
      </c>
    </row>
    <row r="67" spans="1:13" x14ac:dyDescent="0.2">
      <c r="A67" s="1" t="d">
        <v>2023-01-09</v>
      </c>
      <c r="B67">
        <v>-1</v>
      </c>
      <c r="C67" t="s">
        <v>77</v>
      </c>
      <c r="D67" s="1" t="d">
        <v>2023-01-16</v>
      </c>
      <c r="E67" t="s">
        <v>123</v>
      </c>
      <c r="F67" t="s">
        <v>2263</v>
      </c>
      <c r="G67" t="s">
        <v>8</v>
      </c>
      <c r="H67" t="s">
        <v>124</v>
      </c>
      <c r="L67" s="6">
        <v>5561843740006530</v>
      </c>
      <c r="M67">
        <v>1</v>
      </c>
    </row>
    <row r="68" spans="1:13" x14ac:dyDescent="0.2">
      <c r="A68" s="1" t="d">
        <v>2023-01-09</v>
      </c>
      <c r="B68">
        <v>-1</v>
      </c>
      <c r="C68" t="s">
        <v>77</v>
      </c>
      <c r="D68" s="1" t="d">
        <v>2023-01-16</v>
      </c>
      <c r="E68" t="s">
        <v>125</v>
      </c>
      <c r="F68" t="s">
        <v>2263</v>
      </c>
      <c r="G68" t="s">
        <v>8</v>
      </c>
      <c r="H68" t="s">
        <v>126</v>
      </c>
      <c r="L68" s="6">
        <v>5561938780006530</v>
      </c>
      <c r="M68">
        <v>1</v>
      </c>
    </row>
    <row r="69" spans="1:13" x14ac:dyDescent="0.2">
      <c r="A69" s="1" t="d">
        <v>2023-01-09</v>
      </c>
      <c r="B69">
        <v>-1</v>
      </c>
      <c r="C69" t="s">
        <v>77</v>
      </c>
      <c r="D69" s="1" t="d">
        <v>2023-01-17</v>
      </c>
      <c r="E69" t="s">
        <v>127</v>
      </c>
      <c r="F69" t="s">
        <v>2273</v>
      </c>
      <c r="G69" t="s">
        <v>128</v>
      </c>
      <c r="H69" t="s">
        <v>129</v>
      </c>
      <c r="L69" s="6">
        <v>5562063070006530</v>
      </c>
      <c r="M69">
        <v>1</v>
      </c>
    </row>
    <row r="70" spans="1:13" x14ac:dyDescent="0.2">
      <c r="A70" s="1" t="d">
        <v>2023-01-09</v>
      </c>
      <c r="B70">
        <v>-1</v>
      </c>
      <c r="C70" t="s">
        <v>77</v>
      </c>
      <c r="D70" s="1" t="d">
        <v>2023-01-18</v>
      </c>
      <c r="E70" t="s">
        <v>130</v>
      </c>
      <c r="F70" t="s">
        <v>2274</v>
      </c>
      <c r="G70" t="s">
        <v>8</v>
      </c>
      <c r="H70" t="s">
        <v>131</v>
      </c>
      <c r="L70" s="6">
        <v>5562228460006530</v>
      </c>
      <c r="M70">
        <v>1</v>
      </c>
    </row>
    <row r="71" spans="1:13" x14ac:dyDescent="0.2">
      <c r="A71" s="1" t="d">
        <v>2023-01-09</v>
      </c>
      <c r="B71">
        <v>-1</v>
      </c>
      <c r="C71" t="s">
        <v>77</v>
      </c>
      <c r="D71" s="1" t="d">
        <v>2023-01-20</v>
      </c>
      <c r="E71" t="s">
        <v>132</v>
      </c>
      <c r="F71" t="s">
        <v>2274</v>
      </c>
      <c r="G71" t="s">
        <v>8</v>
      </c>
      <c r="H71" t="s">
        <v>133</v>
      </c>
      <c r="L71" s="6">
        <v>5562254990006530</v>
      </c>
      <c r="M71">
        <v>1</v>
      </c>
    </row>
    <row r="72" spans="1:13" x14ac:dyDescent="0.2">
      <c r="A72" s="1" t="d">
        <v>2023-01-09</v>
      </c>
      <c r="B72">
        <v>-1</v>
      </c>
      <c r="C72" t="s">
        <v>77</v>
      </c>
      <c r="D72" s="1" t="d">
        <v>2023-01-20</v>
      </c>
      <c r="E72" t="s">
        <v>134</v>
      </c>
      <c r="F72" t="s">
        <v>2274</v>
      </c>
      <c r="G72" t="s">
        <v>8</v>
      </c>
      <c r="H72" t="s">
        <v>135</v>
      </c>
      <c r="L72" s="6">
        <v>5563560380006530</v>
      </c>
      <c r="M72">
        <v>1</v>
      </c>
    </row>
    <row r="73" spans="1:13" x14ac:dyDescent="0.2">
      <c r="A73" s="1" t="d">
        <v>2023-01-09</v>
      </c>
      <c r="B73">
        <v>-1</v>
      </c>
      <c r="C73" t="s">
        <v>77</v>
      </c>
      <c r="D73" s="1" t="d">
        <v>2023-01-20</v>
      </c>
      <c r="E73" t="s">
        <v>136</v>
      </c>
      <c r="F73" t="s">
        <v>2275</v>
      </c>
      <c r="G73" t="s">
        <v>8</v>
      </c>
      <c r="H73" t="s">
        <v>137</v>
      </c>
      <c r="L73" s="6">
        <v>5563823480006530</v>
      </c>
      <c r="M73">
        <v>1</v>
      </c>
    </row>
    <row r="74" spans="1:13" x14ac:dyDescent="0.2">
      <c r="A74" s="1" t="d">
        <v>2023-01-09</v>
      </c>
      <c r="B74">
        <v>-1</v>
      </c>
      <c r="C74" t="s">
        <v>77</v>
      </c>
      <c r="D74" s="1" t="d">
        <v>2023-01-20</v>
      </c>
      <c r="E74" t="s">
        <v>138</v>
      </c>
      <c r="F74" t="s">
        <v>2275</v>
      </c>
      <c r="G74" t="s">
        <v>8</v>
      </c>
      <c r="L74" s="6">
        <v>5564227020006530</v>
      </c>
      <c r="M74">
        <v>1</v>
      </c>
    </row>
    <row r="75" spans="1:13" x14ac:dyDescent="0.2">
      <c r="A75" s="1" t="d">
        <v>2023-01-09</v>
      </c>
      <c r="B75">
        <v>-1</v>
      </c>
      <c r="C75" t="s">
        <v>77</v>
      </c>
      <c r="D75" s="1" t="d">
        <v>2023-01-20</v>
      </c>
      <c r="E75" t="s">
        <v>139</v>
      </c>
      <c r="F75" t="s">
        <v>2263</v>
      </c>
      <c r="G75" t="s">
        <v>8</v>
      </c>
      <c r="H75" t="s">
        <v>140</v>
      </c>
      <c r="L75" s="6">
        <v>5564681230006530</v>
      </c>
      <c r="M75">
        <v>1</v>
      </c>
    </row>
    <row r="76" spans="1:13" x14ac:dyDescent="0.2">
      <c r="A76" s="1" t="d">
        <v>2023-01-09</v>
      </c>
      <c r="B76">
        <v>-1</v>
      </c>
      <c r="C76" t="s">
        <v>77</v>
      </c>
      <c r="D76" s="1" t="d">
        <v>2023-01-20</v>
      </c>
      <c r="E76" t="s">
        <v>141</v>
      </c>
      <c r="F76" t="s">
        <v>2263</v>
      </c>
      <c r="G76" t="s">
        <v>8</v>
      </c>
      <c r="H76" t="s">
        <v>142</v>
      </c>
      <c r="L76" s="6">
        <v>5564738850006530</v>
      </c>
      <c r="M76">
        <v>1</v>
      </c>
    </row>
    <row r="77" spans="1:13" x14ac:dyDescent="0.2">
      <c r="A77" s="1" t="d">
        <v>2023-01-09</v>
      </c>
      <c r="B77">
        <v>-1</v>
      </c>
      <c r="C77" t="s">
        <v>77</v>
      </c>
      <c r="D77" s="1" t="d">
        <v>2023-01-20</v>
      </c>
      <c r="E77" t="s">
        <v>143</v>
      </c>
      <c r="F77" t="s">
        <v>2263</v>
      </c>
      <c r="G77" t="s">
        <v>8</v>
      </c>
      <c r="H77" t="s">
        <v>144</v>
      </c>
      <c r="L77" s="6">
        <v>5565270670006530</v>
      </c>
      <c r="M77">
        <v>1</v>
      </c>
    </row>
    <row r="78" spans="1:13" x14ac:dyDescent="0.2">
      <c r="A78" s="1" t="d">
        <v>2023-01-09</v>
      </c>
      <c r="B78">
        <v>-1</v>
      </c>
      <c r="C78" t="s">
        <v>77</v>
      </c>
      <c r="D78" s="1" t="d">
        <v>2023-01-23</v>
      </c>
      <c r="E78" t="s">
        <v>145</v>
      </c>
      <c r="F78" t="s">
        <v>2273</v>
      </c>
      <c r="G78" t="s">
        <v>8</v>
      </c>
      <c r="H78" t="s">
        <v>146</v>
      </c>
      <c r="L78" s="6">
        <v>5565293760006530</v>
      </c>
      <c r="M78">
        <v>1</v>
      </c>
    </row>
    <row r="79" spans="1:13" x14ac:dyDescent="0.2">
      <c r="A79" s="1" t="d">
        <v>2023-01-09</v>
      </c>
      <c r="B79">
        <v>-1</v>
      </c>
      <c r="C79" t="s">
        <v>77</v>
      </c>
      <c r="D79" s="1" t="d">
        <v>2023-01-23</v>
      </c>
      <c r="E79" t="s">
        <v>147</v>
      </c>
      <c r="F79" t="s">
        <v>2273</v>
      </c>
      <c r="G79" t="s">
        <v>8</v>
      </c>
      <c r="H79" t="s">
        <v>148</v>
      </c>
      <c r="L79" s="6">
        <v>5565772490006530</v>
      </c>
      <c r="M79">
        <v>1</v>
      </c>
    </row>
    <row r="80" spans="1:13" x14ac:dyDescent="0.2">
      <c r="A80" s="1" t="d">
        <v>2023-01-09</v>
      </c>
      <c r="B80">
        <v>-1</v>
      </c>
      <c r="C80" t="s">
        <v>77</v>
      </c>
      <c r="D80" s="1" t="d">
        <v>2023-01-23</v>
      </c>
      <c r="E80" t="s">
        <v>149</v>
      </c>
      <c r="F80" t="s">
        <v>2273</v>
      </c>
      <c r="G80" t="s">
        <v>8</v>
      </c>
      <c r="H80" t="s">
        <v>150</v>
      </c>
      <c r="L80" s="6">
        <v>5565916140006530</v>
      </c>
      <c r="M80">
        <v>1</v>
      </c>
    </row>
    <row r="81" spans="1:13" x14ac:dyDescent="0.2">
      <c r="A81" s="1" t="d">
        <v>2023-01-09</v>
      </c>
      <c r="B81">
        <v>-1</v>
      </c>
      <c r="C81" t="s">
        <v>77</v>
      </c>
      <c r="D81" s="1" t="d">
        <v>2023-01-23</v>
      </c>
      <c r="E81" t="s">
        <v>151</v>
      </c>
      <c r="F81" t="s">
        <v>2273</v>
      </c>
      <c r="G81" t="s">
        <v>128</v>
      </c>
      <c r="H81" t="s">
        <v>152</v>
      </c>
      <c r="L81" s="6">
        <v>5565952320006530</v>
      </c>
      <c r="M81">
        <v>1</v>
      </c>
    </row>
    <row r="82" spans="1:13" x14ac:dyDescent="0.2">
      <c r="A82" s="1" t="d">
        <v>2023-01-09</v>
      </c>
      <c r="B82">
        <v>-1</v>
      </c>
      <c r="C82" t="s">
        <v>77</v>
      </c>
      <c r="D82" s="1" t="d">
        <v>2023-01-23</v>
      </c>
      <c r="E82" t="s">
        <v>153</v>
      </c>
      <c r="F82" t="s">
        <v>2273</v>
      </c>
      <c r="G82" t="s">
        <v>8</v>
      </c>
      <c r="H82" t="s">
        <v>154</v>
      </c>
      <c r="L82" s="6">
        <v>5565992060006530</v>
      </c>
      <c r="M82">
        <v>1</v>
      </c>
    </row>
    <row r="83" spans="1:13" x14ac:dyDescent="0.2">
      <c r="A83" s="1" t="d">
        <v>2023-01-09</v>
      </c>
      <c r="B83">
        <v>-1</v>
      </c>
      <c r="C83" t="s">
        <v>77</v>
      </c>
      <c r="D83" s="1" t="d">
        <v>2023-01-23</v>
      </c>
      <c r="E83" t="s">
        <v>155</v>
      </c>
      <c r="F83" t="s">
        <v>2274</v>
      </c>
      <c r="G83" t="s">
        <v>8</v>
      </c>
      <c r="H83" t="s">
        <v>156</v>
      </c>
      <c r="L83" s="6">
        <v>5566033020006530</v>
      </c>
      <c r="M83">
        <v>1</v>
      </c>
    </row>
    <row r="84" spans="1:13" x14ac:dyDescent="0.2">
      <c r="A84" s="1" t="d">
        <v>2023-01-09</v>
      </c>
      <c r="B84">
        <v>-1</v>
      </c>
      <c r="C84" t="s">
        <v>77</v>
      </c>
      <c r="D84" s="1" t="d">
        <v>2023-01-23</v>
      </c>
      <c r="E84" t="s">
        <v>157</v>
      </c>
      <c r="F84" t="s">
        <v>2274</v>
      </c>
      <c r="G84" t="s">
        <v>8</v>
      </c>
      <c r="H84" t="s">
        <v>158</v>
      </c>
      <c r="L84" s="6">
        <v>5566135220006530</v>
      </c>
      <c r="M84">
        <v>1</v>
      </c>
    </row>
    <row r="85" spans="1:13" x14ac:dyDescent="0.2">
      <c r="A85" s="1" t="d">
        <v>2023-01-09</v>
      </c>
      <c r="B85">
        <v>-1</v>
      </c>
      <c r="C85" t="s">
        <v>77</v>
      </c>
      <c r="D85" s="1" t="d">
        <v>2023-01-23</v>
      </c>
      <c r="E85" t="s">
        <v>159</v>
      </c>
      <c r="F85" t="s">
        <v>2275</v>
      </c>
      <c r="G85" t="s">
        <v>8</v>
      </c>
      <c r="H85" t="s">
        <v>160</v>
      </c>
      <c r="L85" s="6">
        <v>5566222930006530</v>
      </c>
      <c r="M85">
        <v>1</v>
      </c>
    </row>
    <row r="86" spans="1:13" x14ac:dyDescent="0.2">
      <c r="A86" s="1" t="d">
        <v>2023-01-09</v>
      </c>
      <c r="B86">
        <v>-1</v>
      </c>
      <c r="C86" t="s">
        <v>77</v>
      </c>
      <c r="D86" s="1" t="d">
        <v>2023-01-23</v>
      </c>
      <c r="E86" t="s">
        <v>161</v>
      </c>
      <c r="F86" t="s">
        <v>2275</v>
      </c>
      <c r="G86" t="s">
        <v>8</v>
      </c>
      <c r="H86" t="s">
        <v>162</v>
      </c>
      <c r="L86" s="6">
        <v>5566292590006530</v>
      </c>
      <c r="M86">
        <v>1</v>
      </c>
    </row>
    <row r="87" spans="1:13" x14ac:dyDescent="0.2">
      <c r="A87" s="1" t="d">
        <v>2023-01-09</v>
      </c>
      <c r="B87">
        <v>-1</v>
      </c>
      <c r="C87" t="s">
        <v>77</v>
      </c>
      <c r="D87" s="1" t="d">
        <v>2023-01-23</v>
      </c>
      <c r="E87" t="s">
        <v>163</v>
      </c>
      <c r="F87" t="s">
        <v>2275</v>
      </c>
      <c r="G87" t="s">
        <v>8</v>
      </c>
      <c r="H87" t="s">
        <v>164</v>
      </c>
      <c r="L87" s="6">
        <v>5566337800006530</v>
      </c>
      <c r="M87">
        <v>1</v>
      </c>
    </row>
    <row r="88" spans="1:13" x14ac:dyDescent="0.2">
      <c r="A88" s="1" t="d">
        <v>2023-01-09</v>
      </c>
      <c r="B88">
        <v>-1</v>
      </c>
      <c r="C88" t="s">
        <v>77</v>
      </c>
      <c r="D88" s="1" t="d">
        <v>2023-01-23</v>
      </c>
      <c r="E88" t="s">
        <v>165</v>
      </c>
      <c r="F88" t="s">
        <v>2275</v>
      </c>
      <c r="G88" t="s">
        <v>8</v>
      </c>
      <c r="L88" s="6">
        <v>5566403750006530</v>
      </c>
      <c r="M88">
        <v>1</v>
      </c>
    </row>
    <row r="89" spans="1:13" x14ac:dyDescent="0.2">
      <c r="A89" s="1" t="d">
        <v>2023-01-09</v>
      </c>
      <c r="B89">
        <v>-1</v>
      </c>
      <c r="C89" t="s">
        <v>77</v>
      </c>
      <c r="D89" s="1" t="d">
        <v>2023-01-23</v>
      </c>
      <c r="E89" t="s">
        <v>166</v>
      </c>
      <c r="F89" t="s">
        <v>2275</v>
      </c>
      <c r="G89" t="s">
        <v>8</v>
      </c>
      <c r="L89" s="6">
        <v>5566451680006530</v>
      </c>
      <c r="M89">
        <v>1</v>
      </c>
    </row>
    <row r="90" spans="1:13" x14ac:dyDescent="0.2">
      <c r="A90" s="1" t="d">
        <v>2023-01-09</v>
      </c>
      <c r="B90">
        <v>-1</v>
      </c>
      <c r="C90" t="s">
        <v>77</v>
      </c>
      <c r="D90" s="1" t="d">
        <v>2023-01-23</v>
      </c>
      <c r="E90" t="s">
        <v>167</v>
      </c>
      <c r="F90" t="s">
        <v>2263</v>
      </c>
      <c r="G90" t="s">
        <v>8</v>
      </c>
      <c r="H90" t="s">
        <v>168</v>
      </c>
      <c r="L90" s="6">
        <v>5566534220006530</v>
      </c>
      <c r="M90">
        <v>1</v>
      </c>
    </row>
    <row r="91" spans="1:13" x14ac:dyDescent="0.2">
      <c r="A91" s="1" t="d">
        <v>2023-01-09</v>
      </c>
      <c r="B91">
        <v>-1</v>
      </c>
      <c r="C91" t="s">
        <v>77</v>
      </c>
      <c r="D91" s="1" t="d">
        <v>2023-01-23</v>
      </c>
      <c r="E91" t="s">
        <v>169</v>
      </c>
      <c r="F91" t="s">
        <v>2263</v>
      </c>
      <c r="G91" t="s">
        <v>8</v>
      </c>
      <c r="H91" t="s">
        <v>170</v>
      </c>
      <c r="L91" s="6">
        <v>5566592940006530</v>
      </c>
      <c r="M91">
        <v>1</v>
      </c>
    </row>
    <row r="92" spans="1:13" x14ac:dyDescent="0.2">
      <c r="A92" s="1" t="d">
        <v>2023-01-09</v>
      </c>
      <c r="B92">
        <v>-1</v>
      </c>
      <c r="C92" t="s">
        <v>77</v>
      </c>
      <c r="D92" s="1" t="d">
        <v>2023-01-23</v>
      </c>
      <c r="E92" t="s">
        <v>171</v>
      </c>
      <c r="F92" t="s">
        <v>2263</v>
      </c>
      <c r="G92" t="s">
        <v>8</v>
      </c>
      <c r="H92" t="s">
        <v>172</v>
      </c>
      <c r="L92" s="6">
        <v>5566665750006530</v>
      </c>
      <c r="M92">
        <v>1</v>
      </c>
    </row>
    <row r="93" spans="1:13" x14ac:dyDescent="0.2">
      <c r="A93" s="1" t="d">
        <v>2023-01-09</v>
      </c>
      <c r="B93">
        <v>-1</v>
      </c>
      <c r="C93" t="s">
        <v>77</v>
      </c>
      <c r="D93" s="1" t="d">
        <v>2023-01-23</v>
      </c>
      <c r="E93" t="s">
        <v>173</v>
      </c>
      <c r="F93" t="s">
        <v>2263</v>
      </c>
      <c r="G93" t="s">
        <v>8</v>
      </c>
      <c r="H93" t="s">
        <v>174</v>
      </c>
      <c r="L93" s="6">
        <v>5567018710006530</v>
      </c>
      <c r="M93">
        <v>1</v>
      </c>
    </row>
    <row r="94" spans="1:13" x14ac:dyDescent="0.2">
      <c r="A94" s="1" t="d">
        <v>2023-01-09</v>
      </c>
      <c r="B94">
        <v>-1</v>
      </c>
      <c r="C94" t="s">
        <v>77</v>
      </c>
      <c r="D94" s="1" t="d">
        <v>2023-01-23</v>
      </c>
      <c r="E94" t="s">
        <v>175</v>
      </c>
      <c r="F94" t="s">
        <v>2263</v>
      </c>
      <c r="G94" t="s">
        <v>8</v>
      </c>
      <c r="H94" t="s">
        <v>176</v>
      </c>
      <c r="L94" s="6">
        <v>5567079250006530</v>
      </c>
      <c r="M94">
        <v>1</v>
      </c>
    </row>
    <row r="95" spans="1:13" x14ac:dyDescent="0.2">
      <c r="A95" s="1" t="d">
        <v>2023-01-09</v>
      </c>
      <c r="B95">
        <v>-1</v>
      </c>
      <c r="C95" t="s">
        <v>77</v>
      </c>
      <c r="D95" s="1" t="d">
        <v>2023-01-23</v>
      </c>
      <c r="E95" t="s">
        <v>177</v>
      </c>
      <c r="F95" t="s">
        <v>2263</v>
      </c>
      <c r="G95" t="s">
        <v>8</v>
      </c>
      <c r="H95" t="s">
        <v>178</v>
      </c>
      <c r="L95" s="6">
        <v>5567137810006530</v>
      </c>
      <c r="M95">
        <v>1</v>
      </c>
    </row>
    <row r="96" spans="1:13" x14ac:dyDescent="0.2">
      <c r="A96" s="1" t="d">
        <v>2023-01-09</v>
      </c>
      <c r="B96">
        <v>-1</v>
      </c>
      <c r="C96" t="s">
        <v>77</v>
      </c>
      <c r="D96" s="1" t="d">
        <v>2023-01-23</v>
      </c>
      <c r="E96" t="s">
        <v>179</v>
      </c>
      <c r="F96" t="s">
        <v>2263</v>
      </c>
      <c r="G96" t="s">
        <v>8</v>
      </c>
      <c r="H96" t="s">
        <v>180</v>
      </c>
      <c r="L96" s="6">
        <v>5567201160006530</v>
      </c>
      <c r="M96">
        <v>1</v>
      </c>
    </row>
    <row r="97" spans="1:13" x14ac:dyDescent="0.2">
      <c r="A97" s="1" t="d">
        <v>2023-01-09</v>
      </c>
      <c r="B97">
        <v>-1</v>
      </c>
      <c r="C97" t="s">
        <v>77</v>
      </c>
      <c r="D97" s="1" t="d">
        <v>2023-04-09</v>
      </c>
      <c r="E97" t="s">
        <v>181</v>
      </c>
      <c r="F97" t="s">
        <v>2279</v>
      </c>
      <c r="G97" t="s">
        <v>49</v>
      </c>
      <c r="H97" t="s">
        <v>182</v>
      </c>
      <c r="L97" s="6">
        <v>5567357330006530</v>
      </c>
      <c r="M97">
        <v>1</v>
      </c>
    </row>
    <row r="98" spans="1:13" x14ac:dyDescent="0.2">
      <c r="A98" s="1" t="d">
        <v>2023-01-09</v>
      </c>
      <c r="B98">
        <v>-1</v>
      </c>
      <c r="C98" t="s">
        <v>77</v>
      </c>
      <c r="D98" s="1" t="d">
        <v>2023-04-09</v>
      </c>
      <c r="E98" t="s">
        <v>183</v>
      </c>
      <c r="F98" t="s">
        <v>2279</v>
      </c>
      <c r="G98" t="s">
        <v>49</v>
      </c>
      <c r="H98" t="s">
        <v>184</v>
      </c>
      <c r="L98" s="6">
        <v>5567467010006530</v>
      </c>
      <c r="M98">
        <v>1</v>
      </c>
    </row>
    <row r="99" spans="1:13" x14ac:dyDescent="0.2">
      <c r="A99" s="1" t="d">
        <v>2023-01-09</v>
      </c>
      <c r="B99">
        <v>-1</v>
      </c>
      <c r="C99" t="s">
        <v>77</v>
      </c>
      <c r="D99" s="1" t="d">
        <v>2023-04-09</v>
      </c>
      <c r="E99" t="s">
        <v>185</v>
      </c>
      <c r="F99" t="s">
        <v>2279</v>
      </c>
      <c r="G99" t="s">
        <v>49</v>
      </c>
      <c r="H99" t="s">
        <v>186</v>
      </c>
      <c r="L99" s="6">
        <v>5567585090006530</v>
      </c>
      <c r="M99">
        <v>1</v>
      </c>
    </row>
    <row r="100" spans="1:13" x14ac:dyDescent="0.2">
      <c r="A100" s="1" t="d">
        <v>2023-01-09</v>
      </c>
      <c r="B100">
        <v>-1</v>
      </c>
      <c r="C100" t="s">
        <v>77</v>
      </c>
      <c r="D100" s="1" t="d">
        <v>2023-04-09</v>
      </c>
      <c r="E100" t="s">
        <v>187</v>
      </c>
      <c r="F100" t="s">
        <v>2279</v>
      </c>
      <c r="G100" t="s">
        <v>49</v>
      </c>
      <c r="H100" t="s">
        <v>188</v>
      </c>
      <c r="L100" s="6">
        <v>5567614550006530</v>
      </c>
      <c r="M100">
        <v>1</v>
      </c>
    </row>
    <row r="101" spans="1:13" x14ac:dyDescent="0.2">
      <c r="A101" s="1" t="d">
        <v>2023-01-09</v>
      </c>
      <c r="B101">
        <v>-1</v>
      </c>
      <c r="C101" t="s">
        <v>77</v>
      </c>
      <c r="D101" s="1" t="d">
        <v>2023-04-09</v>
      </c>
      <c r="E101" t="s">
        <v>189</v>
      </c>
      <c r="F101" t="s">
        <v>2279</v>
      </c>
      <c r="G101" t="s">
        <v>49</v>
      </c>
      <c r="H101" t="s">
        <v>190</v>
      </c>
      <c r="L101" s="6">
        <v>5567648660006530</v>
      </c>
      <c r="M101">
        <v>1</v>
      </c>
    </row>
    <row r="102" spans="1:13" x14ac:dyDescent="0.2">
      <c r="A102" s="1" t="d">
        <v>2023-01-09</v>
      </c>
      <c r="B102">
        <v>-1</v>
      </c>
      <c r="C102" t="s">
        <v>77</v>
      </c>
      <c r="D102" s="1" t="d">
        <v>2023-04-09</v>
      </c>
      <c r="E102" t="s">
        <v>191</v>
      </c>
      <c r="F102" t="s">
        <v>2279</v>
      </c>
      <c r="G102" t="s">
        <v>49</v>
      </c>
      <c r="H102" t="s">
        <v>192</v>
      </c>
      <c r="L102" s="6">
        <v>5567666390006530</v>
      </c>
      <c r="M102">
        <v>1</v>
      </c>
    </row>
    <row r="103" spans="1:13" x14ac:dyDescent="0.2">
      <c r="A103" s="1" t="d">
        <v>2023-01-09</v>
      </c>
      <c r="B103">
        <v>-1</v>
      </c>
      <c r="C103" t="s">
        <v>77</v>
      </c>
      <c r="D103" s="1" t="d">
        <v>2023-04-09</v>
      </c>
      <c r="E103" t="s">
        <v>193</v>
      </c>
      <c r="F103" t="s">
        <v>2279</v>
      </c>
      <c r="G103" t="s">
        <v>49</v>
      </c>
      <c r="H103" t="s">
        <v>194</v>
      </c>
      <c r="L103" s="6">
        <v>5567839940006530</v>
      </c>
      <c r="M103">
        <v>1</v>
      </c>
    </row>
    <row r="104" spans="1:13" x14ac:dyDescent="0.2">
      <c r="A104" s="1" t="d">
        <v>2023-01-09</v>
      </c>
      <c r="B104">
        <v>-1</v>
      </c>
      <c r="C104" t="s">
        <v>77</v>
      </c>
      <c r="D104" s="1" t="d">
        <v>2023-04-09</v>
      </c>
      <c r="E104" t="s">
        <v>195</v>
      </c>
      <c r="F104" t="s">
        <v>2279</v>
      </c>
      <c r="G104" t="s">
        <v>49</v>
      </c>
      <c r="H104" t="s">
        <v>196</v>
      </c>
      <c r="L104" s="6">
        <v>5567886940006530</v>
      </c>
      <c r="M104">
        <v>1</v>
      </c>
    </row>
    <row r="105" spans="1:13" x14ac:dyDescent="0.2">
      <c r="A105" s="1" t="d">
        <v>2023-01-09</v>
      </c>
      <c r="B105">
        <v>-1</v>
      </c>
      <c r="C105" t="s">
        <v>77</v>
      </c>
      <c r="D105" s="1" t="d">
        <v>2023-04-09</v>
      </c>
      <c r="E105" t="s">
        <v>197</v>
      </c>
      <c r="F105" t="s">
        <v>2279</v>
      </c>
      <c r="G105" t="s">
        <v>49</v>
      </c>
      <c r="H105" t="s">
        <v>198</v>
      </c>
      <c r="L105" s="6">
        <v>5567889880006530</v>
      </c>
      <c r="M105">
        <v>1</v>
      </c>
    </row>
    <row r="106" spans="1:13" x14ac:dyDescent="0.2">
      <c r="A106" s="1" t="d">
        <v>2023-01-09</v>
      </c>
      <c r="B106">
        <v>-1</v>
      </c>
      <c r="C106" t="s">
        <v>77</v>
      </c>
      <c r="D106" s="1" t="d">
        <v>2023-04-09</v>
      </c>
      <c r="E106" t="s">
        <v>199</v>
      </c>
      <c r="F106" t="s">
        <v>2279</v>
      </c>
      <c r="G106" t="s">
        <v>49</v>
      </c>
      <c r="H106" t="s">
        <v>200</v>
      </c>
      <c r="L106" s="6">
        <v>5568016150006530</v>
      </c>
      <c r="M106">
        <v>1</v>
      </c>
    </row>
    <row r="107" spans="1:13" x14ac:dyDescent="0.2">
      <c r="A107" s="1" t="d">
        <v>2023-01-09</v>
      </c>
      <c r="B107">
        <v>-1</v>
      </c>
      <c r="C107" t="s">
        <v>77</v>
      </c>
      <c r="D107" s="1" t="d">
        <v>2023-04-09</v>
      </c>
      <c r="E107" t="s">
        <v>201</v>
      </c>
      <c r="F107" t="s">
        <v>2279</v>
      </c>
      <c r="G107" t="s">
        <v>49</v>
      </c>
      <c r="H107" t="s">
        <v>202</v>
      </c>
      <c r="L107" s="6">
        <v>5568196900006530</v>
      </c>
      <c r="M107">
        <v>1</v>
      </c>
    </row>
    <row r="108" spans="1:13" x14ac:dyDescent="0.2">
      <c r="A108" s="1" t="d">
        <v>2023-01-09</v>
      </c>
      <c r="B108">
        <v>-1</v>
      </c>
      <c r="C108" t="s">
        <v>77</v>
      </c>
      <c r="D108" s="1" t="d">
        <v>2023-04-09</v>
      </c>
      <c r="E108" t="s">
        <v>203</v>
      </c>
      <c r="F108" t="s">
        <v>2279</v>
      </c>
      <c r="G108" t="s">
        <v>49</v>
      </c>
      <c r="L108" s="6">
        <v>5568326890006530</v>
      </c>
      <c r="M108">
        <v>1</v>
      </c>
    </row>
    <row r="109" spans="1:13" x14ac:dyDescent="0.2">
      <c r="A109" s="1" t="d">
        <v>2023-01-09</v>
      </c>
      <c r="B109">
        <v>-1</v>
      </c>
      <c r="C109" t="s">
        <v>77</v>
      </c>
      <c r="D109" s="1" t="d">
        <v>2023-04-09</v>
      </c>
      <c r="E109" t="s">
        <v>204</v>
      </c>
      <c r="F109" t="s">
        <v>2279</v>
      </c>
      <c r="G109" t="s">
        <v>49</v>
      </c>
      <c r="L109" s="6">
        <v>5568775680006530</v>
      </c>
      <c r="M109">
        <v>1</v>
      </c>
    </row>
    <row r="110" spans="1:13" x14ac:dyDescent="0.2">
      <c r="A110" s="1" t="d">
        <v>2023-01-09</v>
      </c>
      <c r="B110">
        <v>5558261410006530</v>
      </c>
      <c r="C110" t="s">
        <v>77</v>
      </c>
      <c r="D110" s="1" t="d">
        <v>2023-06-01</v>
      </c>
      <c r="E110" t="s">
        <v>205</v>
      </c>
      <c r="F110" t="s">
        <v>2279</v>
      </c>
      <c r="G110" t="s">
        <v>49</v>
      </c>
      <c r="H110" t="s">
        <v>206</v>
      </c>
      <c r="L110" s="6">
        <v>5569117780006530</v>
      </c>
      <c r="M110">
        <v>1</v>
      </c>
    </row>
    <row r="111" spans="1:13" x14ac:dyDescent="0.2">
      <c r="A111" s="1" t="d">
        <v>2023-01-09</v>
      </c>
      <c r="B111">
        <v>5560450750006530</v>
      </c>
      <c r="C111" t="s">
        <v>77</v>
      </c>
      <c r="D111" s="1" t="d">
        <v>2023-06-01</v>
      </c>
      <c r="E111" t="s">
        <v>187</v>
      </c>
      <c r="F111" t="s">
        <v>2279</v>
      </c>
      <c r="G111" t="s">
        <v>49</v>
      </c>
      <c r="H111" t="s">
        <v>188</v>
      </c>
      <c r="L111" s="6">
        <v>5569312570006530</v>
      </c>
      <c r="M111">
        <v>1</v>
      </c>
    </row>
    <row r="112" spans="1:13" x14ac:dyDescent="0.2">
      <c r="A112" s="1" t="d">
        <v>2023-01-09</v>
      </c>
      <c r="B112">
        <v>5560462480006530</v>
      </c>
      <c r="C112" t="s">
        <v>20</v>
      </c>
      <c r="D112" s="1" t="d">
        <v>2023-01-26</v>
      </c>
      <c r="E112" t="s">
        <v>207</v>
      </c>
      <c r="F112" t="s">
        <v>2263</v>
      </c>
      <c r="G112" t="s">
        <v>8</v>
      </c>
      <c r="H112" t="s">
        <v>208</v>
      </c>
      <c r="L112" s="6">
        <v>5569325340006530</v>
      </c>
      <c r="M112">
        <v>1</v>
      </c>
    </row>
    <row r="113" spans="1:13" x14ac:dyDescent="0.2">
      <c r="A113" s="1" t="d">
        <v>2023-01-09</v>
      </c>
      <c r="B113">
        <v>6200523990006530</v>
      </c>
      <c r="C113" t="s">
        <v>77</v>
      </c>
      <c r="D113" s="1" t="d">
        <v>2023-06-01</v>
      </c>
      <c r="E113" t="s">
        <v>209</v>
      </c>
      <c r="F113" t="s">
        <v>2279</v>
      </c>
      <c r="G113" t="s">
        <v>49</v>
      </c>
      <c r="H113" t="s">
        <v>210</v>
      </c>
      <c r="L113" s="6">
        <v>5569730910006530</v>
      </c>
      <c r="M113">
        <v>1</v>
      </c>
    </row>
    <row r="114" spans="1:13" x14ac:dyDescent="0.2">
      <c r="A114" s="1" t="d">
        <v>2023-01-10</v>
      </c>
      <c r="B114">
        <v>-1</v>
      </c>
      <c r="D114" s="1" t="d">
        <v>2023-01-10</v>
      </c>
      <c r="E114" t="s">
        <v>211</v>
      </c>
      <c r="F114" t="s">
        <v>2264</v>
      </c>
      <c r="G114" t="s">
        <v>8</v>
      </c>
      <c r="H114" t="s">
        <v>212</v>
      </c>
      <c r="L114" s="6">
        <v>5569745740006530</v>
      </c>
      <c r="M114">
        <v>1</v>
      </c>
    </row>
    <row r="115" spans="1:13" x14ac:dyDescent="0.2">
      <c r="A115" s="1" t="d">
        <v>2023-01-10</v>
      </c>
      <c r="B115">
        <v>-1</v>
      </c>
      <c r="D115" s="1" t="d">
        <v>2023-01-10</v>
      </c>
      <c r="E115" t="s">
        <v>213</v>
      </c>
      <c r="F115" t="s">
        <v>2296</v>
      </c>
      <c r="G115" t="s">
        <v>8</v>
      </c>
      <c r="H115" t="s">
        <v>214</v>
      </c>
      <c r="L115" s="6">
        <v>5569867060006530</v>
      </c>
      <c r="M115">
        <v>1</v>
      </c>
    </row>
    <row r="116" spans="1:13" x14ac:dyDescent="0.2">
      <c r="A116" s="1" t="d">
        <v>2023-01-10</v>
      </c>
      <c r="B116">
        <v>-1</v>
      </c>
      <c r="D116" s="1" t="d">
        <v>2023-01-10</v>
      </c>
      <c r="E116" t="s">
        <v>93</v>
      </c>
      <c r="F116" t="s">
        <v>2296</v>
      </c>
      <c r="G116" t="s">
        <v>8</v>
      </c>
      <c r="H116" t="s">
        <v>94</v>
      </c>
      <c r="L116" s="6">
        <v>5569891760006530</v>
      </c>
      <c r="M116">
        <v>1</v>
      </c>
    </row>
    <row r="117" spans="1:13" x14ac:dyDescent="0.2">
      <c r="A117" s="1" t="d">
        <v>2023-01-10</v>
      </c>
      <c r="B117">
        <v>-1</v>
      </c>
      <c r="C117" t="s">
        <v>15</v>
      </c>
      <c r="D117" s="1" t="d">
        <v>2023-01-10</v>
      </c>
      <c r="E117" t="s">
        <v>16</v>
      </c>
      <c r="F117" t="s">
        <v>2266</v>
      </c>
      <c r="G117" t="s">
        <v>13</v>
      </c>
      <c r="H117" t="s">
        <v>17</v>
      </c>
      <c r="L117" s="6">
        <v>5569982430006530</v>
      </c>
      <c r="M117">
        <v>1</v>
      </c>
    </row>
    <row r="118" spans="1:13" x14ac:dyDescent="0.2">
      <c r="A118" s="1" t="d">
        <v>2023-01-10</v>
      </c>
      <c r="B118">
        <v>-1</v>
      </c>
      <c r="C118" t="s">
        <v>20</v>
      </c>
      <c r="D118" s="1" t="d">
        <v>2023-01-10</v>
      </c>
      <c r="E118" t="s">
        <v>215</v>
      </c>
      <c r="F118" t="s">
        <v>2281</v>
      </c>
      <c r="G118" t="s">
        <v>8</v>
      </c>
      <c r="H118" t="s">
        <v>216</v>
      </c>
      <c r="L118" s="6">
        <v>5569989650006530</v>
      </c>
      <c r="M118">
        <v>1</v>
      </c>
    </row>
    <row r="119" spans="1:13" x14ac:dyDescent="0.2">
      <c r="A119" s="1" t="d">
        <v>2023-01-10</v>
      </c>
      <c r="B119">
        <v>-1</v>
      </c>
      <c r="C119" t="s">
        <v>20</v>
      </c>
      <c r="D119" s="1" t="d">
        <v>2023-01-10</v>
      </c>
      <c r="E119" t="s">
        <v>21</v>
      </c>
      <c r="F119" t="s">
        <v>2266</v>
      </c>
      <c r="G119" t="s">
        <v>8</v>
      </c>
      <c r="H119" t="s">
        <v>22</v>
      </c>
      <c r="L119" s="6">
        <v>5570057850006530</v>
      </c>
      <c r="M119">
        <v>1</v>
      </c>
    </row>
    <row r="120" spans="1:13" x14ac:dyDescent="0.2">
      <c r="A120" s="1" t="d">
        <v>2023-01-10</v>
      </c>
      <c r="B120">
        <v>-1</v>
      </c>
      <c r="C120" t="s">
        <v>20</v>
      </c>
      <c r="D120" s="1" t="d">
        <v>2023-01-10</v>
      </c>
      <c r="E120" t="s">
        <v>217</v>
      </c>
      <c r="F120" t="s">
        <v>2282</v>
      </c>
      <c r="G120" t="s">
        <v>49</v>
      </c>
      <c r="L120" s="6">
        <v>5570230540006530</v>
      </c>
      <c r="M120">
        <v>1</v>
      </c>
    </row>
    <row r="121" spans="1:13" x14ac:dyDescent="0.2">
      <c r="A121" s="1" t="d">
        <v>2023-01-10</v>
      </c>
      <c r="B121">
        <v>-1</v>
      </c>
      <c r="C121" t="s">
        <v>20</v>
      </c>
      <c r="D121" s="1" t="d">
        <v>2023-01-10</v>
      </c>
      <c r="E121" t="s">
        <v>218</v>
      </c>
      <c r="F121" t="s">
        <v>2265</v>
      </c>
      <c r="G121" t="s">
        <v>49</v>
      </c>
      <c r="H121" t="s">
        <v>219</v>
      </c>
      <c r="L121" s="6">
        <v>5570317970006530</v>
      </c>
      <c r="M121">
        <v>1</v>
      </c>
    </row>
    <row r="122" spans="1:13" x14ac:dyDescent="0.2">
      <c r="A122" s="1" t="d">
        <v>2023-01-10</v>
      </c>
      <c r="B122">
        <v>-1</v>
      </c>
      <c r="C122" t="s">
        <v>20</v>
      </c>
      <c r="D122" s="1" t="d">
        <v>2023-01-10</v>
      </c>
      <c r="E122" t="s">
        <v>84</v>
      </c>
      <c r="F122" t="s">
        <v>2265</v>
      </c>
      <c r="G122" t="s">
        <v>8</v>
      </c>
      <c r="H122" t="s">
        <v>85</v>
      </c>
      <c r="L122" s="6">
        <v>5570469130006530</v>
      </c>
      <c r="M122">
        <v>1</v>
      </c>
    </row>
    <row r="123" spans="1:13" x14ac:dyDescent="0.2">
      <c r="A123" s="1" t="d">
        <v>2023-01-10</v>
      </c>
      <c r="B123">
        <v>-1</v>
      </c>
      <c r="C123" t="s">
        <v>20</v>
      </c>
      <c r="D123" s="1" t="d">
        <v>2023-01-10</v>
      </c>
      <c r="E123" t="s">
        <v>71</v>
      </c>
      <c r="F123" t="s">
        <v>2265</v>
      </c>
      <c r="G123" t="s">
        <v>8</v>
      </c>
      <c r="H123" t="s">
        <v>72</v>
      </c>
      <c r="L123" s="6">
        <v>6199943160006530</v>
      </c>
      <c r="M123">
        <v>1</v>
      </c>
    </row>
    <row r="124" spans="1:13" x14ac:dyDescent="0.2">
      <c r="A124" s="1" t="d">
        <v>2023-01-10</v>
      </c>
      <c r="B124">
        <v>-1</v>
      </c>
      <c r="C124" t="s">
        <v>20</v>
      </c>
      <c r="D124" s="1" t="d">
        <v>2023-01-10</v>
      </c>
      <c r="E124" t="s">
        <v>220</v>
      </c>
      <c r="F124" t="s">
        <v>2265</v>
      </c>
      <c r="G124" t="s">
        <v>13</v>
      </c>
      <c r="H124" t="s">
        <v>221</v>
      </c>
      <c r="L124" s="6">
        <v>6199957510006530</v>
      </c>
      <c r="M124">
        <v>1</v>
      </c>
    </row>
    <row r="125" spans="1:13" x14ac:dyDescent="0.2">
      <c r="A125" s="1" t="d">
        <v>2023-01-10</v>
      </c>
      <c r="B125">
        <v>-1</v>
      </c>
      <c r="C125" t="s">
        <v>20</v>
      </c>
      <c r="D125" s="1" t="d">
        <v>2023-01-10</v>
      </c>
      <c r="E125" t="s">
        <v>222</v>
      </c>
      <c r="F125" t="s">
        <v>2265</v>
      </c>
      <c r="G125" t="s">
        <v>13</v>
      </c>
      <c r="H125" t="s">
        <v>223</v>
      </c>
      <c r="L125" s="6">
        <v>6200007270006530</v>
      </c>
      <c r="M125">
        <v>1</v>
      </c>
    </row>
    <row r="126" spans="1:13" x14ac:dyDescent="0.2">
      <c r="A126" s="1" t="d">
        <v>2023-01-10</v>
      </c>
      <c r="B126">
        <v>-1</v>
      </c>
      <c r="C126" t="s">
        <v>20</v>
      </c>
      <c r="D126" s="1" t="d">
        <v>2023-01-10</v>
      </c>
      <c r="E126" t="s">
        <v>12</v>
      </c>
      <c r="F126" t="s">
        <v>2265</v>
      </c>
      <c r="G126" t="s">
        <v>13</v>
      </c>
      <c r="H126" t="s">
        <v>14</v>
      </c>
      <c r="L126" s="6">
        <v>6200076860006530</v>
      </c>
      <c r="M126">
        <v>1</v>
      </c>
    </row>
    <row r="127" spans="1:13" x14ac:dyDescent="0.2">
      <c r="A127" s="1" t="d">
        <v>2023-01-10</v>
      </c>
      <c r="B127">
        <v>-1</v>
      </c>
      <c r="C127" t="s">
        <v>20</v>
      </c>
      <c r="D127" s="1" t="d">
        <v>2023-01-10</v>
      </c>
      <c r="E127" t="s">
        <v>88</v>
      </c>
      <c r="F127" t="s">
        <v>2265</v>
      </c>
      <c r="G127" t="s">
        <v>8</v>
      </c>
      <c r="L127" s="6">
        <v>6200270840006530</v>
      </c>
      <c r="M127">
        <v>1</v>
      </c>
    </row>
    <row r="128" spans="1:13" x14ac:dyDescent="0.2">
      <c r="A128" s="1" t="d">
        <v>2023-01-10</v>
      </c>
      <c r="B128">
        <v>-1</v>
      </c>
      <c r="C128" t="s">
        <v>20</v>
      </c>
      <c r="D128" s="1" t="d">
        <v>2023-01-10</v>
      </c>
      <c r="E128" t="s">
        <v>33</v>
      </c>
      <c r="F128" t="s">
        <v>2268</v>
      </c>
      <c r="G128" t="s">
        <v>8</v>
      </c>
      <c r="H128" t="s">
        <v>34</v>
      </c>
      <c r="L128" s="6">
        <v>6200319070006530</v>
      </c>
      <c r="M128">
        <v>1</v>
      </c>
    </row>
    <row r="129" spans="1:13" x14ac:dyDescent="0.2">
      <c r="A129" s="1" t="d">
        <v>2023-01-10</v>
      </c>
      <c r="B129">
        <v>-1</v>
      </c>
      <c r="C129" t="s">
        <v>20</v>
      </c>
      <c r="D129" s="1" t="d">
        <v>2023-01-10</v>
      </c>
      <c r="E129" t="s">
        <v>224</v>
      </c>
      <c r="F129" t="s">
        <v>2296</v>
      </c>
      <c r="G129" t="s">
        <v>8</v>
      </c>
      <c r="H129" t="s">
        <v>225</v>
      </c>
      <c r="L129" s="6">
        <v>6200336170006530</v>
      </c>
      <c r="M129">
        <v>1</v>
      </c>
    </row>
    <row r="130" spans="1:13" x14ac:dyDescent="0.2">
      <c r="A130" s="1" t="d">
        <v>2023-01-10</v>
      </c>
      <c r="B130">
        <v>-1</v>
      </c>
      <c r="C130" t="s">
        <v>20</v>
      </c>
      <c r="D130" s="1" t="d">
        <v>2023-01-10</v>
      </c>
      <c r="E130" t="s">
        <v>213</v>
      </c>
      <c r="F130" t="s">
        <v>2296</v>
      </c>
      <c r="G130" t="s">
        <v>8</v>
      </c>
      <c r="H130" t="s">
        <v>214</v>
      </c>
      <c r="L130" s="6">
        <v>6200474170006530</v>
      </c>
      <c r="M130">
        <v>1</v>
      </c>
    </row>
    <row r="131" spans="1:13" x14ac:dyDescent="0.2">
      <c r="A131" s="1" t="d">
        <v>2023-01-10</v>
      </c>
      <c r="B131">
        <v>-1</v>
      </c>
      <c r="C131" t="s">
        <v>20</v>
      </c>
      <c r="D131" s="1" t="d">
        <v>2023-01-10</v>
      </c>
      <c r="E131" t="s">
        <v>37</v>
      </c>
      <c r="F131" t="s">
        <v>2296</v>
      </c>
      <c r="G131" t="s">
        <v>8</v>
      </c>
      <c r="H131" t="s">
        <v>38</v>
      </c>
      <c r="L131" s="6">
        <v>6200476150006530</v>
      </c>
      <c r="M131">
        <v>1</v>
      </c>
    </row>
    <row r="132" spans="1:13" x14ac:dyDescent="0.2">
      <c r="A132" s="1" t="d">
        <v>2023-01-10</v>
      </c>
      <c r="B132">
        <v>-1</v>
      </c>
      <c r="C132" t="s">
        <v>20</v>
      </c>
      <c r="D132" s="1" t="d">
        <v>2023-01-10</v>
      </c>
      <c r="E132" t="s">
        <v>226</v>
      </c>
      <c r="F132" t="s">
        <v>2296</v>
      </c>
      <c r="G132" t="s">
        <v>8</v>
      </c>
      <c r="L132" s="6">
        <v>6200476780006530</v>
      </c>
      <c r="M132">
        <v>1</v>
      </c>
    </row>
    <row r="133" spans="1:13" x14ac:dyDescent="0.2">
      <c r="A133" s="1" t="d">
        <v>2023-01-10</v>
      </c>
      <c r="B133">
        <v>-1</v>
      </c>
      <c r="C133" t="s">
        <v>20</v>
      </c>
      <c r="D133" s="1" t="d">
        <v>2023-01-10</v>
      </c>
      <c r="E133" t="s">
        <v>227</v>
      </c>
      <c r="F133" t="s">
        <v>2271</v>
      </c>
      <c r="G133" t="s">
        <v>13</v>
      </c>
      <c r="H133" t="s">
        <v>228</v>
      </c>
      <c r="L133" s="6">
        <v>6200523990006530</v>
      </c>
      <c r="M133">
        <v>1</v>
      </c>
    </row>
    <row r="134" spans="1:13" x14ac:dyDescent="0.2">
      <c r="A134" s="1" t="d">
        <v>2023-01-10</v>
      </c>
      <c r="B134">
        <v>-1</v>
      </c>
      <c r="C134" t="s">
        <v>20</v>
      </c>
      <c r="D134" s="1" t="d">
        <v>2023-01-10</v>
      </c>
      <c r="E134" t="s">
        <v>229</v>
      </c>
      <c r="F134" t="s">
        <v>2272</v>
      </c>
      <c r="G134" t="s">
        <v>49</v>
      </c>
      <c r="H134" t="s">
        <v>230</v>
      </c>
      <c r="L134" s="6">
        <v>6200575830006530</v>
      </c>
      <c r="M134">
        <v>1</v>
      </c>
    </row>
    <row r="135" spans="1:13" x14ac:dyDescent="0.2">
      <c r="A135" s="1" t="d">
        <v>2023-01-10</v>
      </c>
      <c r="B135">
        <v>-1</v>
      </c>
      <c r="C135" t="s">
        <v>20</v>
      </c>
      <c r="D135" s="1" t="d">
        <v>2023-01-10</v>
      </c>
      <c r="E135" t="s">
        <v>43</v>
      </c>
      <c r="F135" t="s">
        <v>2272</v>
      </c>
      <c r="G135" t="s">
        <v>8</v>
      </c>
      <c r="H135" t="s">
        <v>44</v>
      </c>
      <c r="L135" s="6">
        <v>6200597690006530</v>
      </c>
      <c r="M135">
        <v>1</v>
      </c>
    </row>
    <row r="136" spans="1:13" x14ac:dyDescent="0.2">
      <c r="A136" s="1" t="d">
        <v>2023-01-10</v>
      </c>
      <c r="B136">
        <v>-1</v>
      </c>
      <c r="C136" t="s">
        <v>20</v>
      </c>
      <c r="D136" s="1" t="d">
        <v>2023-01-10</v>
      </c>
      <c r="E136" t="s">
        <v>45</v>
      </c>
      <c r="F136" t="s">
        <v>2272</v>
      </c>
      <c r="G136" t="s">
        <v>13</v>
      </c>
      <c r="H136" t="s">
        <v>46</v>
      </c>
      <c r="L136" s="6">
        <v>6200616520006530</v>
      </c>
      <c r="M136">
        <v>1</v>
      </c>
    </row>
    <row r="137" spans="1:13" x14ac:dyDescent="0.2">
      <c r="A137" s="1" t="d">
        <v>2023-01-10</v>
      </c>
      <c r="B137">
        <v>-1</v>
      </c>
      <c r="C137" t="s">
        <v>20</v>
      </c>
      <c r="D137" s="1" t="d">
        <v>2023-01-10</v>
      </c>
      <c r="E137" t="s">
        <v>95</v>
      </c>
      <c r="F137" t="s">
        <v>2272</v>
      </c>
      <c r="G137" t="s">
        <v>8</v>
      </c>
      <c r="L137" s="6">
        <v>6200866010006530</v>
      </c>
      <c r="M137">
        <v>1</v>
      </c>
    </row>
    <row r="138" spans="1:13" x14ac:dyDescent="0.2">
      <c r="A138" s="1" t="d">
        <v>2023-01-10</v>
      </c>
      <c r="B138">
        <v>-1</v>
      </c>
      <c r="C138" t="s">
        <v>20</v>
      </c>
      <c r="D138" s="1" t="d">
        <v>2023-01-17</v>
      </c>
      <c r="E138" t="s">
        <v>75</v>
      </c>
      <c r="F138" t="s">
        <v>2273</v>
      </c>
      <c r="G138" t="s">
        <v>13</v>
      </c>
      <c r="H138" t="s">
        <v>76</v>
      </c>
      <c r="L138" s="6">
        <v>6200891840006530</v>
      </c>
      <c r="M138">
        <v>1</v>
      </c>
    </row>
    <row r="139" spans="1:13" x14ac:dyDescent="0.2">
      <c r="A139" s="1" t="d">
        <v>2023-01-10</v>
      </c>
      <c r="B139">
        <v>-1</v>
      </c>
      <c r="C139" t="s">
        <v>20</v>
      </c>
      <c r="D139" s="1" t="d">
        <v>2023-01-17</v>
      </c>
      <c r="E139" t="s">
        <v>231</v>
      </c>
      <c r="F139" t="s">
        <v>2273</v>
      </c>
      <c r="G139" t="s">
        <v>13</v>
      </c>
      <c r="H139" t="s">
        <v>232</v>
      </c>
      <c r="L139" s="6">
        <v>6200906010006530</v>
      </c>
      <c r="M139">
        <v>1</v>
      </c>
    </row>
    <row r="140" spans="1:13" x14ac:dyDescent="0.2">
      <c r="A140" s="1" t="d">
        <v>2023-01-10</v>
      </c>
      <c r="B140">
        <v>-1</v>
      </c>
      <c r="C140" t="s">
        <v>20</v>
      </c>
      <c r="D140" s="1" t="d">
        <v>2023-01-17</v>
      </c>
      <c r="E140" t="s">
        <v>53</v>
      </c>
      <c r="F140" t="s">
        <v>2273</v>
      </c>
      <c r="G140" t="s">
        <v>13</v>
      </c>
      <c r="H140" t="s">
        <v>54</v>
      </c>
      <c r="L140" s="6">
        <v>6200940810006530</v>
      </c>
      <c r="M140">
        <v>1</v>
      </c>
    </row>
    <row r="141" spans="1:13" x14ac:dyDescent="0.2">
      <c r="A141" s="1" t="d">
        <v>2023-01-10</v>
      </c>
      <c r="B141">
        <v>-1</v>
      </c>
      <c r="C141" t="s">
        <v>20</v>
      </c>
      <c r="D141" s="1" t="d">
        <v>2023-01-17</v>
      </c>
      <c r="E141" t="s">
        <v>233</v>
      </c>
      <c r="F141" t="s">
        <v>2273</v>
      </c>
      <c r="G141" t="s">
        <v>128</v>
      </c>
      <c r="H141" t="s">
        <v>234</v>
      </c>
      <c r="L141" s="6">
        <v>6201007570006530</v>
      </c>
      <c r="M141">
        <v>1</v>
      </c>
    </row>
    <row r="142" spans="1:13" x14ac:dyDescent="0.2">
      <c r="A142" s="1" t="d">
        <v>2023-01-10</v>
      </c>
      <c r="B142">
        <v>-1</v>
      </c>
      <c r="C142" t="s">
        <v>20</v>
      </c>
      <c r="D142" s="1" t="d">
        <v>2023-01-17</v>
      </c>
      <c r="E142" t="s">
        <v>235</v>
      </c>
      <c r="F142" t="s">
        <v>2273</v>
      </c>
      <c r="G142" t="s">
        <v>8</v>
      </c>
      <c r="H142" t="s">
        <v>236</v>
      </c>
      <c r="L142" s="6">
        <v>6201026490006530</v>
      </c>
      <c r="M142">
        <v>1</v>
      </c>
    </row>
    <row r="143" spans="1:13" x14ac:dyDescent="0.2">
      <c r="A143" s="1" t="d">
        <v>2023-01-10</v>
      </c>
      <c r="B143">
        <v>-1</v>
      </c>
      <c r="C143" t="s">
        <v>20</v>
      </c>
      <c r="D143" s="1" t="d">
        <v>2023-01-17</v>
      </c>
      <c r="E143" t="s">
        <v>237</v>
      </c>
      <c r="F143" t="s">
        <v>2273</v>
      </c>
      <c r="G143" t="s">
        <v>128</v>
      </c>
      <c r="H143" t="s">
        <v>238</v>
      </c>
      <c r="L143" s="6">
        <v>6201081470006530</v>
      </c>
      <c r="M143">
        <v>1</v>
      </c>
    </row>
    <row r="144" spans="1:13" x14ac:dyDescent="0.2">
      <c r="A144" s="1" t="d">
        <v>2023-01-10</v>
      </c>
      <c r="B144">
        <v>-1</v>
      </c>
      <c r="C144" t="s">
        <v>20</v>
      </c>
      <c r="D144" s="1" t="d">
        <v>2023-01-17</v>
      </c>
      <c r="E144" t="s">
        <v>239</v>
      </c>
      <c r="F144" t="s">
        <v>2275</v>
      </c>
      <c r="G144" t="s">
        <v>8</v>
      </c>
      <c r="L144" s="6">
        <v>6201107880006530</v>
      </c>
      <c r="M144">
        <v>1</v>
      </c>
    </row>
    <row r="145" spans="1:13" x14ac:dyDescent="0.2">
      <c r="A145" s="1" t="d">
        <v>2023-01-10</v>
      </c>
      <c r="B145">
        <v>-1</v>
      </c>
      <c r="C145" t="s">
        <v>20</v>
      </c>
      <c r="D145" s="1" t="d">
        <v>2023-01-17</v>
      </c>
      <c r="E145" t="s">
        <v>240</v>
      </c>
      <c r="F145" t="s">
        <v>2263</v>
      </c>
      <c r="G145" t="s">
        <v>8</v>
      </c>
      <c r="H145" t="s">
        <v>241</v>
      </c>
      <c r="L145" s="6">
        <v>6201174440006530</v>
      </c>
      <c r="M145">
        <v>1</v>
      </c>
    </row>
    <row r="146" spans="1:13" x14ac:dyDescent="0.2">
      <c r="A146" s="1" t="d">
        <v>2023-01-10</v>
      </c>
      <c r="B146">
        <v>-1</v>
      </c>
      <c r="C146" t="s">
        <v>20</v>
      </c>
      <c r="D146" s="1" t="d">
        <v>2023-01-23</v>
      </c>
      <c r="E146" t="s">
        <v>242</v>
      </c>
      <c r="F146" t="s">
        <v>2273</v>
      </c>
      <c r="G146" t="s">
        <v>8</v>
      </c>
      <c r="H146" t="s">
        <v>243</v>
      </c>
      <c r="L146" s="6">
        <v>6201199410006530</v>
      </c>
      <c r="M146">
        <v>1</v>
      </c>
    </row>
    <row r="147" spans="1:13" x14ac:dyDescent="0.2">
      <c r="A147" s="1" t="d">
        <v>2023-01-10</v>
      </c>
      <c r="B147">
        <v>-1</v>
      </c>
      <c r="C147" t="s">
        <v>20</v>
      </c>
      <c r="D147" s="1" t="d">
        <v>2023-01-23</v>
      </c>
      <c r="E147" t="s">
        <v>244</v>
      </c>
      <c r="F147" t="s">
        <v>2275</v>
      </c>
      <c r="G147" t="s">
        <v>8</v>
      </c>
      <c r="H147" t="s">
        <v>245</v>
      </c>
      <c r="L147" s="6">
        <v>6201202200006530</v>
      </c>
      <c r="M147">
        <v>1</v>
      </c>
    </row>
    <row r="148" spans="1:13" x14ac:dyDescent="0.2">
      <c r="A148" s="1" t="d">
        <v>2023-01-10</v>
      </c>
      <c r="B148">
        <v>-1</v>
      </c>
      <c r="C148" t="s">
        <v>20</v>
      </c>
      <c r="D148" s="1" t="d">
        <v>2023-01-24</v>
      </c>
      <c r="E148" t="s">
        <v>246</v>
      </c>
      <c r="F148" t="s">
        <v>2274</v>
      </c>
      <c r="G148" t="s">
        <v>8</v>
      </c>
      <c r="H148" t="s">
        <v>247</v>
      </c>
      <c r="L148" s="6">
        <v>6201278230006530</v>
      </c>
      <c r="M148">
        <v>1</v>
      </c>
    </row>
    <row r="149" spans="1:13" x14ac:dyDescent="0.2">
      <c r="A149" s="1" t="d">
        <v>2023-01-10</v>
      </c>
      <c r="B149">
        <v>-1</v>
      </c>
      <c r="C149" t="s">
        <v>20</v>
      </c>
      <c r="D149" s="1" t="d">
        <v>2023-01-24</v>
      </c>
      <c r="E149" t="s">
        <v>248</v>
      </c>
      <c r="F149" t="s">
        <v>2275</v>
      </c>
      <c r="G149" t="s">
        <v>8</v>
      </c>
      <c r="H149" t="s">
        <v>249</v>
      </c>
      <c r="L149" s="6">
        <v>6201319000006530</v>
      </c>
      <c r="M149">
        <v>1</v>
      </c>
    </row>
    <row r="150" spans="1:13" x14ac:dyDescent="0.2">
      <c r="A150" s="1" t="d">
        <v>2023-01-10</v>
      </c>
      <c r="B150">
        <v>-1</v>
      </c>
      <c r="C150" t="s">
        <v>20</v>
      </c>
      <c r="D150" s="1" t="d">
        <v>2023-03-24</v>
      </c>
      <c r="E150" t="s">
        <v>250</v>
      </c>
      <c r="F150" t="s">
        <v>2275</v>
      </c>
      <c r="G150" t="s">
        <v>8</v>
      </c>
      <c r="H150" t="s">
        <v>251</v>
      </c>
      <c r="L150" s="6">
        <v>6201334700006530</v>
      </c>
      <c r="M150">
        <v>1</v>
      </c>
    </row>
    <row r="151" spans="1:13" x14ac:dyDescent="0.2">
      <c r="A151" s="1" t="d">
        <v>2023-01-10</v>
      </c>
      <c r="B151">
        <v>-1</v>
      </c>
      <c r="C151" t="s">
        <v>20</v>
      </c>
      <c r="D151" s="1" t="d">
        <v>2023-03-24</v>
      </c>
      <c r="E151" t="s">
        <v>252</v>
      </c>
      <c r="F151" t="s">
        <v>2275</v>
      </c>
      <c r="G151" t="s">
        <v>8</v>
      </c>
      <c r="H151">
        <v>2022</v>
      </c>
      <c r="L151" s="6">
        <v>6201366040006530</v>
      </c>
      <c r="M151">
        <v>1</v>
      </c>
    </row>
    <row r="152" spans="1:13" x14ac:dyDescent="0.2">
      <c r="A152" s="1" t="d">
        <v>2023-01-10</v>
      </c>
      <c r="B152">
        <v>-1</v>
      </c>
      <c r="C152" t="s">
        <v>20</v>
      </c>
      <c r="D152" s="1" t="d">
        <v>2023-04-10</v>
      </c>
      <c r="E152" t="s">
        <v>253</v>
      </c>
      <c r="F152" t="s">
        <v>2279</v>
      </c>
      <c r="G152" t="s">
        <v>49</v>
      </c>
      <c r="H152" t="s">
        <v>254</v>
      </c>
      <c r="L152" s="6">
        <v>6201371180006530</v>
      </c>
      <c r="M152">
        <v>1</v>
      </c>
    </row>
    <row r="153" spans="1:13" x14ac:dyDescent="0.2">
      <c r="A153" s="1" t="d">
        <v>2023-01-10</v>
      </c>
      <c r="B153">
        <v>-1</v>
      </c>
      <c r="C153" t="s">
        <v>20</v>
      </c>
      <c r="D153" s="1" t="d">
        <v>2023-04-10</v>
      </c>
      <c r="E153" t="s">
        <v>255</v>
      </c>
      <c r="F153" t="s">
        <v>2279</v>
      </c>
      <c r="G153" t="s">
        <v>49</v>
      </c>
      <c r="H153" t="s">
        <v>256</v>
      </c>
      <c r="L153" s="6">
        <v>6201386450006530</v>
      </c>
      <c r="M153">
        <v>1</v>
      </c>
    </row>
    <row r="154" spans="1:13" x14ac:dyDescent="0.2">
      <c r="A154" s="1" t="d">
        <v>2023-01-10</v>
      </c>
      <c r="B154">
        <v>-1</v>
      </c>
      <c r="C154" t="s">
        <v>66</v>
      </c>
      <c r="D154" s="1" t="d">
        <v>2023-01-17</v>
      </c>
      <c r="E154" t="s">
        <v>67</v>
      </c>
      <c r="F154" t="s">
        <v>2273</v>
      </c>
      <c r="G154" t="s">
        <v>68</v>
      </c>
      <c r="H154" t="s">
        <v>69</v>
      </c>
      <c r="L154" s="6">
        <v>6201436310006530</v>
      </c>
      <c r="M154">
        <v>1</v>
      </c>
    </row>
    <row r="155" spans="1:13" x14ac:dyDescent="0.2">
      <c r="A155" s="1" t="d">
        <v>2023-01-10</v>
      </c>
      <c r="B155">
        <v>-1</v>
      </c>
      <c r="C155" t="s">
        <v>70</v>
      </c>
      <c r="D155" s="1" t="d">
        <v>2023-01-17</v>
      </c>
      <c r="E155" t="s">
        <v>67</v>
      </c>
      <c r="F155" t="s">
        <v>2273</v>
      </c>
      <c r="G155" t="s">
        <v>68</v>
      </c>
      <c r="H155" t="s">
        <v>69</v>
      </c>
      <c r="L155" s="6">
        <v>6201467920006530</v>
      </c>
      <c r="M155">
        <v>1</v>
      </c>
    </row>
    <row r="156" spans="1:13" x14ac:dyDescent="0.2">
      <c r="A156" s="1" t="d">
        <v>2023-01-10</v>
      </c>
      <c r="B156">
        <v>-1</v>
      </c>
      <c r="C156" t="s">
        <v>70</v>
      </c>
      <c r="D156" s="1" t="d">
        <v>2023-01-24</v>
      </c>
      <c r="E156" t="s">
        <v>257</v>
      </c>
      <c r="F156" t="s">
        <v>2275</v>
      </c>
      <c r="G156" t="s">
        <v>8</v>
      </c>
      <c r="H156">
        <v>2022</v>
      </c>
      <c r="L156" s="6">
        <v>6201516050006530</v>
      </c>
      <c r="M156">
        <v>1</v>
      </c>
    </row>
    <row r="157" spans="1:13" x14ac:dyDescent="0.2">
      <c r="A157" s="1" t="d">
        <v>2023-01-10</v>
      </c>
      <c r="B157">
        <v>-1</v>
      </c>
      <c r="C157" t="s">
        <v>77</v>
      </c>
      <c r="D157" s="1" t="d">
        <v>2023-01-10</v>
      </c>
      <c r="E157" t="s">
        <v>21</v>
      </c>
      <c r="F157" t="s">
        <v>2266</v>
      </c>
      <c r="G157" t="s">
        <v>8</v>
      </c>
      <c r="H157" t="s">
        <v>22</v>
      </c>
      <c r="L157" s="6">
        <v>6201523880006530</v>
      </c>
      <c r="M157">
        <v>1</v>
      </c>
    </row>
    <row r="158" spans="1:13" x14ac:dyDescent="0.2">
      <c r="A158" s="1" t="d">
        <v>2023-01-10</v>
      </c>
      <c r="B158">
        <v>-1</v>
      </c>
      <c r="C158" t="s">
        <v>77</v>
      </c>
      <c r="D158" s="1" t="d">
        <v>2023-01-10</v>
      </c>
      <c r="E158" t="s">
        <v>258</v>
      </c>
      <c r="F158" t="s">
        <v>2282</v>
      </c>
      <c r="G158" t="s">
        <v>49</v>
      </c>
      <c r="H158" t="s">
        <v>259</v>
      </c>
      <c r="L158" s="6">
        <v>6201536380006530</v>
      </c>
      <c r="M158">
        <v>1</v>
      </c>
    </row>
    <row r="159" spans="1:13" x14ac:dyDescent="0.2">
      <c r="A159" s="1" t="d">
        <v>2023-01-10</v>
      </c>
      <c r="B159">
        <v>-1</v>
      </c>
      <c r="C159" t="s">
        <v>77</v>
      </c>
      <c r="D159" s="1" t="d">
        <v>2023-01-10</v>
      </c>
      <c r="E159" t="s">
        <v>260</v>
      </c>
      <c r="F159" t="s">
        <v>2282</v>
      </c>
      <c r="G159" t="s">
        <v>49</v>
      </c>
      <c r="L159" s="6">
        <v>6201555090006530</v>
      </c>
      <c r="M159">
        <v>1</v>
      </c>
    </row>
    <row r="160" spans="1:13" x14ac:dyDescent="0.2">
      <c r="A160" s="1" t="d">
        <v>2023-01-10</v>
      </c>
      <c r="B160">
        <v>-1</v>
      </c>
      <c r="C160" t="s">
        <v>77</v>
      </c>
      <c r="D160" s="1" t="d">
        <v>2023-01-10</v>
      </c>
      <c r="E160" t="s">
        <v>217</v>
      </c>
      <c r="F160" t="s">
        <v>2282</v>
      </c>
      <c r="G160" t="s">
        <v>49</v>
      </c>
      <c r="L160" s="6">
        <v>6201688140006530</v>
      </c>
      <c r="M160">
        <v>1</v>
      </c>
    </row>
    <row r="161" spans="1:13" x14ac:dyDescent="0.2">
      <c r="A161" s="1" t="d">
        <v>2023-01-10</v>
      </c>
      <c r="B161">
        <v>-1</v>
      </c>
      <c r="C161" t="s">
        <v>77</v>
      </c>
      <c r="D161" s="1" t="d">
        <v>2023-01-10</v>
      </c>
      <c r="E161" t="s">
        <v>27</v>
      </c>
      <c r="F161" t="s">
        <v>2265</v>
      </c>
      <c r="G161" t="s">
        <v>8</v>
      </c>
      <c r="H161" t="s">
        <v>28</v>
      </c>
      <c r="L161" s="6">
        <v>6201742140006530</v>
      </c>
      <c r="M161">
        <v>1</v>
      </c>
    </row>
    <row r="162" spans="1:13" x14ac:dyDescent="0.2">
      <c r="A162" s="1" t="d">
        <v>2023-01-10</v>
      </c>
      <c r="B162">
        <v>-1</v>
      </c>
      <c r="C162" t="s">
        <v>77</v>
      </c>
      <c r="D162" s="1" t="d">
        <v>2023-01-10</v>
      </c>
      <c r="E162" t="s">
        <v>261</v>
      </c>
      <c r="F162" t="s">
        <v>2265</v>
      </c>
      <c r="G162" t="s">
        <v>8</v>
      </c>
      <c r="H162" t="s">
        <v>262</v>
      </c>
      <c r="L162" s="6">
        <v>6201798580006530</v>
      </c>
      <c r="M162">
        <v>1</v>
      </c>
    </row>
    <row r="163" spans="1:13" x14ac:dyDescent="0.2">
      <c r="A163" s="1" t="d">
        <v>2023-01-10</v>
      </c>
      <c r="B163">
        <v>-1</v>
      </c>
      <c r="C163" t="s">
        <v>77</v>
      </c>
      <c r="D163" s="1" t="d">
        <v>2023-01-10</v>
      </c>
      <c r="E163" t="s">
        <v>263</v>
      </c>
      <c r="F163" t="s">
        <v>2265</v>
      </c>
      <c r="G163" t="s">
        <v>8</v>
      </c>
      <c r="H163" t="s">
        <v>264</v>
      </c>
      <c r="L163" s="6">
        <v>6201800200006530</v>
      </c>
      <c r="M163">
        <v>1</v>
      </c>
    </row>
    <row r="164" spans="1:13" x14ac:dyDescent="0.2">
      <c r="A164" s="1" t="d">
        <v>2023-01-10</v>
      </c>
      <c r="B164">
        <v>-1</v>
      </c>
      <c r="C164" t="s">
        <v>77</v>
      </c>
      <c r="D164" s="1" t="d">
        <v>2023-01-10</v>
      </c>
      <c r="E164" t="s">
        <v>84</v>
      </c>
      <c r="F164" t="s">
        <v>2265</v>
      </c>
      <c r="G164" t="s">
        <v>8</v>
      </c>
      <c r="H164" t="s">
        <v>85</v>
      </c>
      <c r="L164" s="6">
        <v>6201809350006530</v>
      </c>
      <c r="M164">
        <v>1</v>
      </c>
    </row>
    <row r="165" spans="1:13" x14ac:dyDescent="0.2">
      <c r="A165" s="1" t="d">
        <v>2023-01-10</v>
      </c>
      <c r="B165">
        <v>-1</v>
      </c>
      <c r="C165" t="s">
        <v>77</v>
      </c>
      <c r="D165" s="1" t="d">
        <v>2023-01-10</v>
      </c>
      <c r="E165" t="s">
        <v>265</v>
      </c>
      <c r="F165" t="s">
        <v>2265</v>
      </c>
      <c r="G165" t="s">
        <v>128</v>
      </c>
      <c r="L165" s="6">
        <v>6201825030006530</v>
      </c>
      <c r="M165">
        <v>1</v>
      </c>
    </row>
    <row r="166" spans="1:13" x14ac:dyDescent="0.2">
      <c r="A166" s="1" t="d">
        <v>2023-01-10</v>
      </c>
      <c r="B166">
        <v>-1</v>
      </c>
      <c r="C166" t="s">
        <v>77</v>
      </c>
      <c r="D166" s="1" t="d">
        <v>2023-01-10</v>
      </c>
      <c r="E166" t="s">
        <v>71</v>
      </c>
      <c r="F166" t="s">
        <v>2265</v>
      </c>
      <c r="G166" t="s">
        <v>8</v>
      </c>
      <c r="H166" t="s">
        <v>72</v>
      </c>
      <c r="L166" s="6">
        <v>6201829710006530</v>
      </c>
      <c r="M166">
        <v>1</v>
      </c>
    </row>
    <row r="167" spans="1:13" x14ac:dyDescent="0.2">
      <c r="A167" s="1" t="d">
        <v>2023-01-10</v>
      </c>
      <c r="B167">
        <v>-1</v>
      </c>
      <c r="C167" t="s">
        <v>77</v>
      </c>
      <c r="D167" s="1" t="d">
        <v>2023-01-10</v>
      </c>
      <c r="E167" t="s">
        <v>29</v>
      </c>
      <c r="F167" t="s">
        <v>2265</v>
      </c>
      <c r="G167" t="s">
        <v>8</v>
      </c>
      <c r="H167" t="s">
        <v>30</v>
      </c>
      <c r="L167" s="6">
        <v>6201832770006530</v>
      </c>
      <c r="M167">
        <v>1</v>
      </c>
    </row>
    <row r="168" spans="1:13" x14ac:dyDescent="0.2">
      <c r="A168" s="1" t="d">
        <v>2023-01-10</v>
      </c>
      <c r="B168">
        <v>-1</v>
      </c>
      <c r="C168" t="s">
        <v>77</v>
      </c>
      <c r="D168" s="1" t="d">
        <v>2023-01-10</v>
      </c>
      <c r="E168" t="s">
        <v>266</v>
      </c>
      <c r="F168" t="s">
        <v>2265</v>
      </c>
      <c r="G168" t="s">
        <v>8</v>
      </c>
      <c r="L168" s="6">
        <v>6201861140006530</v>
      </c>
      <c r="M168">
        <v>1</v>
      </c>
    </row>
    <row r="169" spans="1:13" x14ac:dyDescent="0.2">
      <c r="A169" s="1" t="d">
        <v>2023-01-10</v>
      </c>
      <c r="B169">
        <v>-1</v>
      </c>
      <c r="C169" t="s">
        <v>77</v>
      </c>
      <c r="D169" s="1" t="d">
        <v>2023-01-10</v>
      </c>
      <c r="E169" t="s">
        <v>89</v>
      </c>
      <c r="F169" t="s">
        <v>2268</v>
      </c>
      <c r="G169" t="s">
        <v>8</v>
      </c>
      <c r="H169" t="s">
        <v>90</v>
      </c>
      <c r="L169" s="6">
        <v>6201866490006530</v>
      </c>
      <c r="M169">
        <v>1</v>
      </c>
    </row>
    <row r="170" spans="1:13" x14ac:dyDescent="0.2">
      <c r="A170" s="1" t="d">
        <v>2023-01-10</v>
      </c>
      <c r="B170">
        <v>-1</v>
      </c>
      <c r="C170" t="s">
        <v>77</v>
      </c>
      <c r="D170" s="1" t="d">
        <v>2023-01-10</v>
      </c>
      <c r="E170" t="s">
        <v>267</v>
      </c>
      <c r="F170" t="s">
        <v>2268</v>
      </c>
      <c r="G170" t="s">
        <v>8</v>
      </c>
      <c r="H170" t="s">
        <v>268</v>
      </c>
      <c r="L170" s="6">
        <v>6201892820006530</v>
      </c>
      <c r="M170">
        <v>1</v>
      </c>
    </row>
    <row r="171" spans="1:13" x14ac:dyDescent="0.2">
      <c r="A171" s="1" t="d">
        <v>2023-01-10</v>
      </c>
      <c r="B171">
        <v>-1</v>
      </c>
      <c r="C171" t="s">
        <v>77</v>
      </c>
      <c r="D171" s="1" t="d">
        <v>2023-01-10</v>
      </c>
      <c r="E171" t="s">
        <v>269</v>
      </c>
      <c r="F171" t="s">
        <v>2268</v>
      </c>
      <c r="G171" t="s">
        <v>8</v>
      </c>
      <c r="H171" t="s">
        <v>270</v>
      </c>
      <c r="L171" s="6">
        <v>8916373690006530</v>
      </c>
      <c r="M171">
        <v>1</v>
      </c>
    </row>
    <row r="172" spans="1:13" x14ac:dyDescent="0.2">
      <c r="A172" s="1" t="d">
        <v>2023-01-10</v>
      </c>
      <c r="B172">
        <v>-1</v>
      </c>
      <c r="C172" t="s">
        <v>77</v>
      </c>
      <c r="D172" s="1" t="d">
        <v>2023-01-10</v>
      </c>
      <c r="E172" t="s">
        <v>224</v>
      </c>
      <c r="F172" t="s">
        <v>2296</v>
      </c>
      <c r="G172" t="s">
        <v>8</v>
      </c>
      <c r="H172" t="s">
        <v>225</v>
      </c>
      <c r="L172" s="6">
        <v>8916665080006530</v>
      </c>
      <c r="M172">
        <v>1</v>
      </c>
    </row>
    <row r="173" spans="1:13" x14ac:dyDescent="0.2">
      <c r="A173" s="1" t="d">
        <v>2023-01-10</v>
      </c>
      <c r="B173">
        <v>-1</v>
      </c>
      <c r="C173" t="s">
        <v>77</v>
      </c>
      <c r="D173" s="1" t="d">
        <v>2023-01-10</v>
      </c>
      <c r="E173" t="s">
        <v>213</v>
      </c>
      <c r="F173" t="s">
        <v>2296</v>
      </c>
      <c r="G173" t="s">
        <v>8</v>
      </c>
      <c r="H173" t="s">
        <v>214</v>
      </c>
      <c r="L173" s="6">
        <v>8920985280006530</v>
      </c>
      <c r="M173">
        <v>1</v>
      </c>
    </row>
    <row r="174" spans="1:13" x14ac:dyDescent="0.2">
      <c r="A174" s="1" t="d">
        <v>2023-01-10</v>
      </c>
      <c r="B174">
        <v>-1</v>
      </c>
      <c r="C174" t="s">
        <v>77</v>
      </c>
      <c r="D174" s="1" t="d">
        <v>2023-01-10</v>
      </c>
      <c r="E174" t="s">
        <v>37</v>
      </c>
      <c r="F174" t="s">
        <v>2296</v>
      </c>
      <c r="G174" t="s">
        <v>8</v>
      </c>
      <c r="H174" t="s">
        <v>38</v>
      </c>
      <c r="L174" s="6">
        <v>8921208310006530</v>
      </c>
      <c r="M174">
        <v>1</v>
      </c>
    </row>
    <row r="175" spans="1:13" x14ac:dyDescent="0.2">
      <c r="A175" s="1" t="d">
        <v>2023-01-10</v>
      </c>
      <c r="B175">
        <v>-1</v>
      </c>
      <c r="C175" t="s">
        <v>77</v>
      </c>
      <c r="D175" s="1" t="d">
        <v>2023-01-10</v>
      </c>
      <c r="E175" t="s">
        <v>39</v>
      </c>
      <c r="F175" t="s">
        <v>2296</v>
      </c>
      <c r="G175" t="s">
        <v>8</v>
      </c>
      <c r="H175" t="s">
        <v>40</v>
      </c>
      <c r="L175" s="6">
        <v>9249372200006530</v>
      </c>
      <c r="M175">
        <v>1</v>
      </c>
    </row>
    <row r="176" spans="1:13" x14ac:dyDescent="0.2">
      <c r="A176" s="1" t="d">
        <v>2023-01-10</v>
      </c>
      <c r="B176">
        <v>-1</v>
      </c>
      <c r="C176" t="s">
        <v>77</v>
      </c>
      <c r="D176" s="1" t="d">
        <v>2023-01-10</v>
      </c>
      <c r="E176" t="s">
        <v>41</v>
      </c>
      <c r="F176" t="s">
        <v>2271</v>
      </c>
      <c r="G176" t="s">
        <v>8</v>
      </c>
      <c r="H176" t="s">
        <v>42</v>
      </c>
      <c r="L176" s="6">
        <v>9277688500006530</v>
      </c>
      <c r="M176">
        <v>1</v>
      </c>
    </row>
    <row r="177" spans="1:13" x14ac:dyDescent="0.2">
      <c r="A177" s="1" t="d">
        <v>2023-01-10</v>
      </c>
      <c r="B177">
        <v>-1</v>
      </c>
      <c r="C177" t="s">
        <v>77</v>
      </c>
      <c r="D177" s="1" t="d">
        <v>2023-01-10</v>
      </c>
      <c r="E177" t="s">
        <v>271</v>
      </c>
      <c r="F177" t="s">
        <v>2285</v>
      </c>
      <c r="G177" t="s">
        <v>8</v>
      </c>
      <c r="L177" s="6">
        <v>9278553980006530</v>
      </c>
      <c r="M177">
        <v>1</v>
      </c>
    </row>
    <row r="178" spans="1:13" x14ac:dyDescent="0.2">
      <c r="A178" s="1" t="d">
        <v>2023-01-10</v>
      </c>
      <c r="B178">
        <v>-1</v>
      </c>
      <c r="C178" t="s">
        <v>77</v>
      </c>
      <c r="D178" s="1" t="d">
        <v>2023-01-10</v>
      </c>
      <c r="E178" t="s">
        <v>272</v>
      </c>
      <c r="F178" t="s">
        <v>2272</v>
      </c>
      <c r="G178" t="s">
        <v>49</v>
      </c>
      <c r="H178" t="s">
        <v>273</v>
      </c>
      <c r="L178" s="6">
        <v>9278901280006530</v>
      </c>
      <c r="M178">
        <v>1</v>
      </c>
    </row>
    <row r="179" spans="1:13" x14ac:dyDescent="0.2">
      <c r="A179" s="1" t="d">
        <v>2023-01-10</v>
      </c>
      <c r="B179">
        <v>-1</v>
      </c>
      <c r="C179" t="s">
        <v>77</v>
      </c>
      <c r="D179" s="1" t="d">
        <v>2023-01-10</v>
      </c>
      <c r="E179" t="s">
        <v>43</v>
      </c>
      <c r="F179" t="s">
        <v>2272</v>
      </c>
      <c r="G179" t="s">
        <v>8</v>
      </c>
      <c r="H179" t="s">
        <v>44</v>
      </c>
      <c r="L179" s="6">
        <v>9283569650006530</v>
      </c>
      <c r="M179">
        <v>1</v>
      </c>
    </row>
    <row r="180" spans="1:13" x14ac:dyDescent="0.2">
      <c r="A180" s="1" t="d">
        <v>2023-01-10</v>
      </c>
      <c r="B180">
        <v>-1</v>
      </c>
      <c r="C180" t="s">
        <v>77</v>
      </c>
      <c r="D180" s="1" t="d">
        <v>2023-01-10</v>
      </c>
      <c r="E180" t="s">
        <v>274</v>
      </c>
      <c r="F180" t="s">
        <v>2272</v>
      </c>
      <c r="G180" t="s">
        <v>8</v>
      </c>
      <c r="L180" s="6">
        <v>9292950800006530</v>
      </c>
      <c r="M180">
        <v>1</v>
      </c>
    </row>
    <row r="181" spans="1:13" x14ac:dyDescent="0.2">
      <c r="A181" s="1" t="d">
        <v>2023-01-10</v>
      </c>
      <c r="B181">
        <v>-1</v>
      </c>
      <c r="C181" t="s">
        <v>77</v>
      </c>
      <c r="D181" s="1" t="d">
        <v>2023-01-10</v>
      </c>
      <c r="E181" t="s">
        <v>47</v>
      </c>
      <c r="F181" t="s">
        <v>2272</v>
      </c>
      <c r="G181" t="s">
        <v>8</v>
      </c>
      <c r="L181" s="6">
        <v>9295037580006530</v>
      </c>
      <c r="M181">
        <v>1</v>
      </c>
    </row>
    <row r="182" spans="1:13" x14ac:dyDescent="0.2">
      <c r="A182" s="1" t="d">
        <v>2023-01-10</v>
      </c>
      <c r="B182">
        <v>-1</v>
      </c>
      <c r="C182" t="s">
        <v>77</v>
      </c>
      <c r="D182" s="1" t="d">
        <v>2023-01-10</v>
      </c>
      <c r="E182" t="s">
        <v>95</v>
      </c>
      <c r="F182" t="s">
        <v>2272</v>
      </c>
      <c r="G182" t="s">
        <v>8</v>
      </c>
      <c r="L182" s="6">
        <v>9297681370006530</v>
      </c>
      <c r="M182">
        <v>3</v>
      </c>
    </row>
    <row r="183" spans="1:13" x14ac:dyDescent="0.2">
      <c r="A183" s="1" t="d">
        <v>2023-01-10</v>
      </c>
      <c r="B183">
        <v>-1</v>
      </c>
      <c r="C183" t="s">
        <v>77</v>
      </c>
      <c r="D183" s="1" t="d">
        <v>2023-01-10</v>
      </c>
      <c r="E183" t="s">
        <v>73</v>
      </c>
      <c r="F183" t="s">
        <v>2272</v>
      </c>
      <c r="G183" t="s">
        <v>8</v>
      </c>
      <c r="L183" s="6">
        <v>9398370280006530</v>
      </c>
      <c r="M183">
        <v>1</v>
      </c>
    </row>
    <row r="184" spans="1:13" x14ac:dyDescent="0.2">
      <c r="A184" s="1" t="d">
        <v>2023-01-10</v>
      </c>
      <c r="B184">
        <v>-1</v>
      </c>
      <c r="C184" t="s">
        <v>77</v>
      </c>
      <c r="D184" s="1" t="d">
        <v>2023-01-10</v>
      </c>
      <c r="E184" t="s">
        <v>275</v>
      </c>
      <c r="F184" t="s">
        <v>2272</v>
      </c>
      <c r="G184" t="s">
        <v>8</v>
      </c>
      <c r="L184" s="6">
        <v>9398381750006530</v>
      </c>
      <c r="M184">
        <v>1</v>
      </c>
    </row>
    <row r="185" spans="1:13" x14ac:dyDescent="0.2">
      <c r="A185" s="1" t="d">
        <v>2023-01-10</v>
      </c>
      <c r="B185">
        <v>-1</v>
      </c>
      <c r="C185" t="s">
        <v>77</v>
      </c>
      <c r="D185" s="1" t="d">
        <v>2023-01-11</v>
      </c>
      <c r="E185" t="s">
        <v>276</v>
      </c>
      <c r="F185" t="s">
        <v>2296</v>
      </c>
      <c r="G185" t="s">
        <v>8</v>
      </c>
      <c r="H185" t="s">
        <v>277</v>
      </c>
      <c r="L185" s="6">
        <v>9398388780006530</v>
      </c>
      <c r="M185">
        <v>1</v>
      </c>
    </row>
    <row r="186" spans="1:13" x14ac:dyDescent="0.2">
      <c r="A186" s="1" t="d">
        <v>2023-01-10</v>
      </c>
      <c r="B186">
        <v>-1</v>
      </c>
      <c r="C186" t="s">
        <v>77</v>
      </c>
      <c r="D186" s="1" t="d">
        <v>2023-01-17</v>
      </c>
      <c r="E186" t="s">
        <v>278</v>
      </c>
      <c r="F186" t="s">
        <v>2273</v>
      </c>
      <c r="G186" t="s">
        <v>8</v>
      </c>
      <c r="H186" t="s">
        <v>279</v>
      </c>
      <c r="L186" s="6">
        <v>9398438730006530</v>
      </c>
      <c r="M186">
        <v>1</v>
      </c>
    </row>
    <row r="187" spans="1:13" x14ac:dyDescent="0.2">
      <c r="A187" s="1" t="d">
        <v>2023-01-10</v>
      </c>
      <c r="B187">
        <v>-1</v>
      </c>
      <c r="C187" t="s">
        <v>77</v>
      </c>
      <c r="D187" s="1" t="d">
        <v>2023-01-17</v>
      </c>
      <c r="E187" t="s">
        <v>280</v>
      </c>
      <c r="F187" t="s">
        <v>2273</v>
      </c>
      <c r="G187" t="s">
        <v>8</v>
      </c>
      <c r="H187" t="s">
        <v>281</v>
      </c>
      <c r="L187" s="6">
        <v>9398456750006530</v>
      </c>
      <c r="M187">
        <v>2</v>
      </c>
    </row>
    <row r="188" spans="1:13" x14ac:dyDescent="0.2">
      <c r="A188" s="1" t="d">
        <v>2023-01-10</v>
      </c>
      <c r="B188">
        <v>-1</v>
      </c>
      <c r="C188" t="s">
        <v>77</v>
      </c>
      <c r="D188" s="1" t="d">
        <v>2023-01-17</v>
      </c>
      <c r="E188" t="s">
        <v>282</v>
      </c>
      <c r="F188" t="s">
        <v>2273</v>
      </c>
      <c r="G188" t="s">
        <v>128</v>
      </c>
      <c r="H188" t="s">
        <v>283</v>
      </c>
      <c r="L188" s="6">
        <v>9399395400006530</v>
      </c>
      <c r="M188">
        <v>1</v>
      </c>
    </row>
    <row r="189" spans="1:13" x14ac:dyDescent="0.2">
      <c r="A189" s="1" t="d">
        <v>2023-01-10</v>
      </c>
      <c r="B189">
        <v>-1</v>
      </c>
      <c r="C189" t="s">
        <v>77</v>
      </c>
      <c r="D189" s="1" t="d">
        <v>2023-01-17</v>
      </c>
      <c r="E189" t="s">
        <v>284</v>
      </c>
      <c r="F189" t="s">
        <v>2273</v>
      </c>
      <c r="G189" t="s">
        <v>8</v>
      </c>
      <c r="H189" t="s">
        <v>285</v>
      </c>
      <c r="L189" s="6">
        <v>9399417670006530</v>
      </c>
      <c r="M189">
        <v>1</v>
      </c>
    </row>
    <row r="190" spans="1:13" x14ac:dyDescent="0.2">
      <c r="A190" s="1" t="d">
        <v>2023-01-10</v>
      </c>
      <c r="B190">
        <v>-1</v>
      </c>
      <c r="C190" t="s">
        <v>77</v>
      </c>
      <c r="D190" s="1" t="d">
        <v>2023-01-17</v>
      </c>
      <c r="E190" t="s">
        <v>286</v>
      </c>
      <c r="F190" t="s">
        <v>2273</v>
      </c>
      <c r="G190" t="s">
        <v>128</v>
      </c>
      <c r="H190" t="s">
        <v>287</v>
      </c>
      <c r="L190" s="6">
        <v>9399450580006530</v>
      </c>
      <c r="M190">
        <v>1</v>
      </c>
    </row>
    <row r="191" spans="1:13" x14ac:dyDescent="0.2">
      <c r="A191" s="1" t="d">
        <v>2023-01-10</v>
      </c>
      <c r="B191">
        <v>-1</v>
      </c>
      <c r="C191" t="s">
        <v>77</v>
      </c>
      <c r="D191" s="1" t="d">
        <v>2023-01-17</v>
      </c>
      <c r="E191" t="s">
        <v>288</v>
      </c>
      <c r="F191" t="s">
        <v>2274</v>
      </c>
      <c r="G191" t="s">
        <v>8</v>
      </c>
      <c r="H191" t="s">
        <v>289</v>
      </c>
      <c r="L191" s="6">
        <v>9399451980006530</v>
      </c>
      <c r="M191">
        <v>3</v>
      </c>
    </row>
    <row r="192" spans="1:13" x14ac:dyDescent="0.2">
      <c r="A192" s="1" t="d">
        <v>2023-01-10</v>
      </c>
      <c r="B192">
        <v>-1</v>
      </c>
      <c r="C192" t="s">
        <v>77</v>
      </c>
      <c r="D192" s="1" t="d">
        <v>2023-01-17</v>
      </c>
      <c r="E192" t="s">
        <v>290</v>
      </c>
      <c r="F192" t="s">
        <v>2274</v>
      </c>
      <c r="G192" t="s">
        <v>8</v>
      </c>
      <c r="H192" t="s">
        <v>291</v>
      </c>
      <c r="L192" s="6">
        <v>9399475130006530</v>
      </c>
      <c r="M192">
        <v>1</v>
      </c>
    </row>
    <row r="193" spans="1:13" x14ac:dyDescent="0.2">
      <c r="A193" s="1" t="d">
        <v>2023-01-10</v>
      </c>
      <c r="B193">
        <v>-1</v>
      </c>
      <c r="C193" t="s">
        <v>77</v>
      </c>
      <c r="D193" s="1" t="d">
        <v>2023-01-17</v>
      </c>
      <c r="E193" t="s">
        <v>292</v>
      </c>
      <c r="F193" t="s">
        <v>2274</v>
      </c>
      <c r="G193" t="s">
        <v>8</v>
      </c>
      <c r="H193" t="s">
        <v>293</v>
      </c>
      <c r="L193" s="6">
        <v>9399485700006530</v>
      </c>
      <c r="M193">
        <v>1</v>
      </c>
    </row>
    <row r="194" spans="1:13" x14ac:dyDescent="0.2">
      <c r="A194" s="1" t="d">
        <v>2023-01-10</v>
      </c>
      <c r="B194">
        <v>-1</v>
      </c>
      <c r="C194" t="s">
        <v>77</v>
      </c>
      <c r="D194" s="1" t="d">
        <v>2023-01-17</v>
      </c>
      <c r="E194" t="s">
        <v>294</v>
      </c>
      <c r="F194" t="s">
        <v>2274</v>
      </c>
      <c r="G194" t="s">
        <v>8</v>
      </c>
      <c r="H194" t="s">
        <v>294</v>
      </c>
      <c r="L194" s="6">
        <v>9399520770006530</v>
      </c>
      <c r="M194">
        <v>1</v>
      </c>
    </row>
    <row r="195" spans="1:13" x14ac:dyDescent="0.2">
      <c r="A195" s="1" t="d">
        <v>2023-01-10</v>
      </c>
      <c r="B195">
        <v>-1</v>
      </c>
      <c r="C195" t="s">
        <v>77</v>
      </c>
      <c r="D195" s="1" t="d">
        <v>2023-01-17</v>
      </c>
      <c r="E195" t="s">
        <v>295</v>
      </c>
      <c r="F195" t="s">
        <v>2274</v>
      </c>
      <c r="G195" t="s">
        <v>8</v>
      </c>
      <c r="H195" t="s">
        <v>295</v>
      </c>
      <c r="L195" s="6">
        <v>9399811240006530</v>
      </c>
      <c r="M195">
        <v>1</v>
      </c>
    </row>
    <row r="196" spans="1:13" x14ac:dyDescent="0.2">
      <c r="A196" s="1" t="d">
        <v>2023-01-10</v>
      </c>
      <c r="B196">
        <v>-1</v>
      </c>
      <c r="C196" t="s">
        <v>77</v>
      </c>
      <c r="D196" s="1" t="d">
        <v>2023-01-17</v>
      </c>
      <c r="E196" t="s">
        <v>296</v>
      </c>
      <c r="F196" t="s">
        <v>2274</v>
      </c>
      <c r="G196" t="s">
        <v>8</v>
      </c>
      <c r="H196" t="s">
        <v>296</v>
      </c>
      <c r="L196" s="6">
        <v>9400902550006530</v>
      </c>
      <c r="M196">
        <v>1</v>
      </c>
    </row>
    <row r="197" spans="1:13" x14ac:dyDescent="0.2">
      <c r="A197" s="1" t="d">
        <v>2023-01-10</v>
      </c>
      <c r="B197">
        <v>-1</v>
      </c>
      <c r="C197" t="s">
        <v>77</v>
      </c>
      <c r="D197" s="1" t="d">
        <v>2023-01-17</v>
      </c>
      <c r="E197" t="s">
        <v>297</v>
      </c>
      <c r="F197" t="s">
        <v>2275</v>
      </c>
      <c r="G197" t="s">
        <v>8</v>
      </c>
      <c r="H197" t="s">
        <v>298</v>
      </c>
      <c r="L197" s="6">
        <v>9401350780006530</v>
      </c>
      <c r="M197">
        <v>1</v>
      </c>
    </row>
    <row r="198" spans="1:13" x14ac:dyDescent="0.2">
      <c r="A198" s="1" t="d">
        <v>2023-01-10</v>
      </c>
      <c r="B198">
        <v>-1</v>
      </c>
      <c r="C198" t="s">
        <v>77</v>
      </c>
      <c r="D198" s="1" t="d">
        <v>2023-01-17</v>
      </c>
      <c r="E198" t="s">
        <v>299</v>
      </c>
      <c r="F198" t="s">
        <v>2263</v>
      </c>
      <c r="G198" t="s">
        <v>8</v>
      </c>
      <c r="H198" t="s">
        <v>300</v>
      </c>
      <c r="L198" s="6">
        <v>9401385950006530</v>
      </c>
      <c r="M198">
        <v>1</v>
      </c>
    </row>
    <row r="199" spans="1:13" x14ac:dyDescent="0.2">
      <c r="A199" s="1" t="d">
        <v>2023-01-10</v>
      </c>
      <c r="B199">
        <v>-1</v>
      </c>
      <c r="C199" t="s">
        <v>77</v>
      </c>
      <c r="D199" s="1" t="d">
        <v>2023-01-17</v>
      </c>
      <c r="E199" t="s">
        <v>301</v>
      </c>
      <c r="F199" t="s">
        <v>2263</v>
      </c>
      <c r="G199" t="s">
        <v>8</v>
      </c>
      <c r="H199" t="s">
        <v>302</v>
      </c>
      <c r="L199" s="6">
        <v>9401410730006530</v>
      </c>
      <c r="M199">
        <v>1</v>
      </c>
    </row>
    <row r="200" spans="1:13" x14ac:dyDescent="0.2">
      <c r="A200" s="1" t="d">
        <v>2023-01-10</v>
      </c>
      <c r="B200">
        <v>-1</v>
      </c>
      <c r="C200" t="s">
        <v>77</v>
      </c>
      <c r="D200" s="1" t="d">
        <v>2023-01-18</v>
      </c>
      <c r="E200" t="s">
        <v>303</v>
      </c>
      <c r="F200" t="s">
        <v>2273</v>
      </c>
      <c r="G200" t="s">
        <v>128</v>
      </c>
      <c r="H200" t="s">
        <v>304</v>
      </c>
      <c r="L200" s="6">
        <v>9401426180006530</v>
      </c>
      <c r="M200">
        <v>1</v>
      </c>
    </row>
    <row r="201" spans="1:13" x14ac:dyDescent="0.2">
      <c r="A201" s="1" t="d">
        <v>2023-01-10</v>
      </c>
      <c r="B201">
        <v>-1</v>
      </c>
      <c r="C201" t="s">
        <v>77</v>
      </c>
      <c r="D201" s="1" t="d">
        <v>2023-01-24</v>
      </c>
      <c r="E201" t="s">
        <v>305</v>
      </c>
      <c r="F201" t="s">
        <v>2273</v>
      </c>
      <c r="G201" t="s">
        <v>8</v>
      </c>
      <c r="H201" t="s">
        <v>306</v>
      </c>
      <c r="L201" s="6">
        <v>9401437110006530</v>
      </c>
      <c r="M201">
        <v>1</v>
      </c>
    </row>
    <row r="202" spans="1:13" x14ac:dyDescent="0.2">
      <c r="A202" s="1" t="d">
        <v>2023-01-10</v>
      </c>
      <c r="B202">
        <v>-1</v>
      </c>
      <c r="C202" t="s">
        <v>77</v>
      </c>
      <c r="D202" s="1" t="d">
        <v>2023-01-24</v>
      </c>
      <c r="E202" t="s">
        <v>307</v>
      </c>
      <c r="F202" t="s">
        <v>2273</v>
      </c>
      <c r="G202" t="s">
        <v>128</v>
      </c>
      <c r="H202" t="s">
        <v>308</v>
      </c>
      <c r="L202" s="6">
        <v>9401443340006530</v>
      </c>
      <c r="M202">
        <v>1</v>
      </c>
    </row>
    <row r="203" spans="1:13" x14ac:dyDescent="0.2">
      <c r="A203" s="1" t="d">
        <v>2023-01-10</v>
      </c>
      <c r="B203">
        <v>-1</v>
      </c>
      <c r="C203" t="s">
        <v>77</v>
      </c>
      <c r="D203" s="1" t="d">
        <v>2023-01-24</v>
      </c>
      <c r="E203" t="s">
        <v>309</v>
      </c>
      <c r="F203" t="s">
        <v>2274</v>
      </c>
      <c r="G203" t="s">
        <v>8</v>
      </c>
      <c r="H203" t="s">
        <v>310</v>
      </c>
      <c r="L203" s="6">
        <v>9401450840006530</v>
      </c>
      <c r="M203">
        <v>1</v>
      </c>
    </row>
    <row r="204" spans="1:13" x14ac:dyDescent="0.2">
      <c r="A204" s="1" t="d">
        <v>2023-01-10</v>
      </c>
      <c r="B204">
        <v>-1</v>
      </c>
      <c r="C204" t="s">
        <v>77</v>
      </c>
      <c r="D204" s="1" t="d">
        <v>2023-01-24</v>
      </c>
      <c r="E204" t="s">
        <v>311</v>
      </c>
      <c r="F204" t="s">
        <v>2274</v>
      </c>
      <c r="G204" t="s">
        <v>8</v>
      </c>
      <c r="H204" t="s">
        <v>312</v>
      </c>
      <c r="L204" s="6">
        <v>9401453510006530</v>
      </c>
      <c r="M204">
        <v>1</v>
      </c>
    </row>
    <row r="205" spans="1:13" x14ac:dyDescent="0.2">
      <c r="A205" s="1" t="d">
        <v>2023-01-10</v>
      </c>
      <c r="B205">
        <v>-1</v>
      </c>
      <c r="C205" t="s">
        <v>77</v>
      </c>
      <c r="D205" s="1" t="d">
        <v>2023-01-24</v>
      </c>
      <c r="E205" t="s">
        <v>313</v>
      </c>
      <c r="F205" t="s">
        <v>2274</v>
      </c>
      <c r="G205" t="s">
        <v>8</v>
      </c>
      <c r="H205" t="s">
        <v>314</v>
      </c>
      <c r="L205" s="6">
        <v>9401453620006530</v>
      </c>
      <c r="M205">
        <v>1</v>
      </c>
    </row>
    <row r="206" spans="1:13" x14ac:dyDescent="0.2">
      <c r="A206" s="1" t="d">
        <v>2023-01-10</v>
      </c>
      <c r="B206">
        <v>-1</v>
      </c>
      <c r="C206" t="s">
        <v>77</v>
      </c>
      <c r="D206" s="1" t="d">
        <v>2023-01-24</v>
      </c>
      <c r="E206" t="s">
        <v>315</v>
      </c>
      <c r="F206" t="s">
        <v>2274</v>
      </c>
      <c r="G206" t="s">
        <v>8</v>
      </c>
      <c r="H206" t="s">
        <v>316</v>
      </c>
      <c r="L206" s="6">
        <v>9401473970006530</v>
      </c>
      <c r="M206">
        <v>1</v>
      </c>
    </row>
    <row r="207" spans="1:13" x14ac:dyDescent="0.2">
      <c r="A207" s="1" t="d">
        <v>2023-01-10</v>
      </c>
      <c r="B207">
        <v>-1</v>
      </c>
      <c r="C207" t="s">
        <v>77</v>
      </c>
      <c r="D207" s="1" t="d">
        <v>2023-01-24</v>
      </c>
      <c r="E207" t="s">
        <v>317</v>
      </c>
      <c r="F207" t="s">
        <v>2274</v>
      </c>
      <c r="G207" t="s">
        <v>8</v>
      </c>
      <c r="H207" t="s">
        <v>318</v>
      </c>
      <c r="L207" s="6">
        <v>9401475300006530</v>
      </c>
      <c r="M207">
        <v>1</v>
      </c>
    </row>
    <row r="208" spans="1:13" x14ac:dyDescent="0.2">
      <c r="A208" s="1" t="d">
        <v>2023-01-10</v>
      </c>
      <c r="B208">
        <v>-1</v>
      </c>
      <c r="C208" t="s">
        <v>77</v>
      </c>
      <c r="D208" s="1" t="d">
        <v>2023-01-24</v>
      </c>
      <c r="E208" t="s">
        <v>319</v>
      </c>
      <c r="F208" t="s">
        <v>2274</v>
      </c>
      <c r="G208" t="s">
        <v>8</v>
      </c>
      <c r="H208" t="s">
        <v>319</v>
      </c>
      <c r="L208" s="6">
        <v>9401533150006530</v>
      </c>
      <c r="M208">
        <v>1</v>
      </c>
    </row>
    <row r="209" spans="1:13" x14ac:dyDescent="0.2">
      <c r="A209" s="1" t="d">
        <v>2023-01-10</v>
      </c>
      <c r="B209">
        <v>-1</v>
      </c>
      <c r="C209" t="s">
        <v>77</v>
      </c>
      <c r="D209" s="1" t="d">
        <v>2023-01-24</v>
      </c>
      <c r="E209" t="s">
        <v>320</v>
      </c>
      <c r="F209" t="s">
        <v>2274</v>
      </c>
      <c r="G209" t="s">
        <v>8</v>
      </c>
      <c r="H209" t="s">
        <v>320</v>
      </c>
      <c r="L209" s="6">
        <v>9401563280006530</v>
      </c>
      <c r="M209">
        <v>1</v>
      </c>
    </row>
    <row r="210" spans="1:13" x14ac:dyDescent="0.2">
      <c r="A210" s="1" t="d">
        <v>2023-01-10</v>
      </c>
      <c r="B210">
        <v>-1</v>
      </c>
      <c r="C210" t="s">
        <v>77</v>
      </c>
      <c r="D210" s="1" t="d">
        <v>2023-01-24</v>
      </c>
      <c r="E210" t="s">
        <v>321</v>
      </c>
      <c r="F210" t="s">
        <v>2275</v>
      </c>
      <c r="G210" t="s">
        <v>8</v>
      </c>
      <c r="H210" t="s">
        <v>322</v>
      </c>
      <c r="L210" s="6">
        <v>9401567650006530</v>
      </c>
      <c r="M210">
        <v>1</v>
      </c>
    </row>
    <row r="211" spans="1:13" x14ac:dyDescent="0.2">
      <c r="A211" s="1" t="d">
        <v>2023-01-10</v>
      </c>
      <c r="B211">
        <v>-1</v>
      </c>
      <c r="C211" t="s">
        <v>77</v>
      </c>
      <c r="D211" s="1" t="d">
        <v>2023-01-24</v>
      </c>
      <c r="E211" t="s">
        <v>239</v>
      </c>
      <c r="F211" t="s">
        <v>2275</v>
      </c>
      <c r="G211" t="s">
        <v>8</v>
      </c>
      <c r="L211" s="6">
        <v>9401569710006530</v>
      </c>
      <c r="M211">
        <v>1</v>
      </c>
    </row>
    <row r="212" spans="1:13" x14ac:dyDescent="0.2">
      <c r="A212" s="1" t="d">
        <v>2023-01-10</v>
      </c>
      <c r="B212">
        <v>-1</v>
      </c>
      <c r="C212" t="s">
        <v>77</v>
      </c>
      <c r="D212" s="1" t="d">
        <v>2023-01-24</v>
      </c>
      <c r="E212" t="s">
        <v>323</v>
      </c>
      <c r="F212" t="s">
        <v>2263</v>
      </c>
      <c r="G212" t="s">
        <v>8</v>
      </c>
      <c r="H212" t="s">
        <v>324</v>
      </c>
      <c r="L212" s="6">
        <v>9401593880006530</v>
      </c>
      <c r="M212">
        <v>1</v>
      </c>
    </row>
    <row r="213" spans="1:13" x14ac:dyDescent="0.2">
      <c r="A213" s="1" t="d">
        <v>2023-01-10</v>
      </c>
      <c r="B213">
        <v>-1</v>
      </c>
      <c r="C213" t="s">
        <v>77</v>
      </c>
      <c r="D213" s="1" t="d">
        <v>2023-01-24</v>
      </c>
      <c r="E213" t="s">
        <v>325</v>
      </c>
      <c r="F213" t="s">
        <v>2263</v>
      </c>
      <c r="G213" t="s">
        <v>8</v>
      </c>
      <c r="H213" t="s">
        <v>326</v>
      </c>
      <c r="L213" s="6">
        <v>9401733390006530</v>
      </c>
      <c r="M213">
        <v>1</v>
      </c>
    </row>
    <row r="214" spans="1:13" x14ac:dyDescent="0.2">
      <c r="A214" s="1" t="d">
        <v>2023-01-10</v>
      </c>
      <c r="B214">
        <v>-1</v>
      </c>
      <c r="C214" t="s">
        <v>77</v>
      </c>
      <c r="D214" s="1" t="d">
        <v>2023-01-24</v>
      </c>
      <c r="E214" t="s">
        <v>327</v>
      </c>
      <c r="F214" t="s">
        <v>2263</v>
      </c>
      <c r="G214" t="s">
        <v>8</v>
      </c>
      <c r="H214" t="s">
        <v>328</v>
      </c>
      <c r="L214" s="6">
        <v>9401734270006530</v>
      </c>
      <c r="M214">
        <v>1</v>
      </c>
    </row>
    <row r="215" spans="1:13" x14ac:dyDescent="0.2">
      <c r="A215" s="1" t="d">
        <v>2023-01-10</v>
      </c>
      <c r="B215">
        <v>-1</v>
      </c>
      <c r="C215" t="s">
        <v>77</v>
      </c>
      <c r="D215" s="1" t="d">
        <v>2023-01-24</v>
      </c>
      <c r="E215" t="s">
        <v>329</v>
      </c>
      <c r="F215" t="s">
        <v>2263</v>
      </c>
      <c r="G215" t="s">
        <v>8</v>
      </c>
      <c r="H215" t="s">
        <v>330</v>
      </c>
      <c r="L215" s="6">
        <v>9401740460006530</v>
      </c>
      <c r="M215">
        <v>1</v>
      </c>
    </row>
    <row r="216" spans="1:13" x14ac:dyDescent="0.2">
      <c r="A216" s="1" t="d">
        <v>2023-01-10</v>
      </c>
      <c r="B216">
        <v>-1</v>
      </c>
      <c r="C216" t="s">
        <v>77</v>
      </c>
      <c r="D216" s="1" t="d">
        <v>2023-01-24</v>
      </c>
      <c r="E216" t="s">
        <v>331</v>
      </c>
      <c r="F216" t="s">
        <v>2263</v>
      </c>
      <c r="G216" t="s">
        <v>8</v>
      </c>
      <c r="H216" t="s">
        <v>332</v>
      </c>
      <c r="L216" s="6">
        <v>9401854740006530</v>
      </c>
      <c r="M216">
        <v>1</v>
      </c>
    </row>
    <row r="217" spans="1:13" x14ac:dyDescent="0.2">
      <c r="A217" s="1" t="d">
        <v>2023-01-10</v>
      </c>
      <c r="B217">
        <v>-1</v>
      </c>
      <c r="C217" t="s">
        <v>77</v>
      </c>
      <c r="D217" s="1" t="d">
        <v>2023-04-10</v>
      </c>
      <c r="E217" t="s">
        <v>333</v>
      </c>
      <c r="F217" t="s">
        <v>2279</v>
      </c>
      <c r="G217" t="s">
        <v>49</v>
      </c>
      <c r="H217" t="s">
        <v>334</v>
      </c>
      <c r="L217" s="6">
        <v>9403042610006530</v>
      </c>
      <c r="M217">
        <v>1</v>
      </c>
    </row>
    <row r="218" spans="1:13" x14ac:dyDescent="0.2">
      <c r="A218" s="1" t="d">
        <v>2023-01-10</v>
      </c>
      <c r="B218">
        <v>-1</v>
      </c>
      <c r="C218" t="s">
        <v>77</v>
      </c>
      <c r="D218" s="1" t="d">
        <v>2023-04-10</v>
      </c>
      <c r="E218" t="s">
        <v>335</v>
      </c>
      <c r="F218" t="s">
        <v>2279</v>
      </c>
      <c r="G218" t="s">
        <v>49</v>
      </c>
      <c r="H218" t="s">
        <v>336</v>
      </c>
      <c r="L218" s="6">
        <v>9403172370006530</v>
      </c>
      <c r="M218">
        <v>1</v>
      </c>
    </row>
    <row r="219" spans="1:13" x14ac:dyDescent="0.2">
      <c r="A219" s="1" t="d">
        <v>2023-01-10</v>
      </c>
      <c r="B219">
        <v>-1</v>
      </c>
      <c r="C219" t="s">
        <v>77</v>
      </c>
      <c r="D219" s="1" t="d">
        <v>2023-04-10</v>
      </c>
      <c r="E219" t="s">
        <v>337</v>
      </c>
      <c r="F219" t="s">
        <v>2279</v>
      </c>
      <c r="G219" t="s">
        <v>49</v>
      </c>
      <c r="H219" t="s">
        <v>338</v>
      </c>
      <c r="L219" s="6">
        <v>9403387400006530</v>
      </c>
      <c r="M219">
        <v>1</v>
      </c>
    </row>
    <row r="220" spans="1:13" x14ac:dyDescent="0.2">
      <c r="A220" s="1" t="d">
        <v>2023-01-10</v>
      </c>
      <c r="B220">
        <v>-1</v>
      </c>
      <c r="C220" t="s">
        <v>77</v>
      </c>
      <c r="D220" s="1" t="d">
        <v>2023-04-10</v>
      </c>
      <c r="E220" t="s">
        <v>339</v>
      </c>
      <c r="F220" t="s">
        <v>2279</v>
      </c>
      <c r="G220" t="s">
        <v>49</v>
      </c>
      <c r="H220" t="s">
        <v>340</v>
      </c>
      <c r="L220" s="6">
        <v>9403417480006530</v>
      </c>
      <c r="M220">
        <v>1</v>
      </c>
    </row>
    <row r="221" spans="1:13" x14ac:dyDescent="0.2">
      <c r="A221" s="1" t="d">
        <v>2023-01-10</v>
      </c>
      <c r="B221">
        <v>-1</v>
      </c>
      <c r="C221" t="s">
        <v>77</v>
      </c>
      <c r="D221" s="1" t="d">
        <v>2023-04-10</v>
      </c>
      <c r="E221" t="s">
        <v>341</v>
      </c>
      <c r="F221" t="s">
        <v>2279</v>
      </c>
      <c r="G221" t="s">
        <v>49</v>
      </c>
      <c r="H221" t="s">
        <v>342</v>
      </c>
      <c r="L221" s="6">
        <v>9403442510006530</v>
      </c>
      <c r="M221">
        <v>1</v>
      </c>
    </row>
    <row r="222" spans="1:13" x14ac:dyDescent="0.2">
      <c r="A222" s="1" t="d">
        <v>2023-01-10</v>
      </c>
      <c r="B222">
        <v>-1</v>
      </c>
      <c r="C222" t="s">
        <v>77</v>
      </c>
      <c r="D222" s="1" t="d">
        <v>2023-04-10</v>
      </c>
      <c r="E222" t="s">
        <v>343</v>
      </c>
      <c r="F222" t="s">
        <v>2279</v>
      </c>
      <c r="G222" t="s">
        <v>49</v>
      </c>
      <c r="H222" t="s">
        <v>344</v>
      </c>
      <c r="L222" s="6">
        <v>9403463070006530</v>
      </c>
      <c r="M222">
        <v>1</v>
      </c>
    </row>
    <row r="223" spans="1:13" x14ac:dyDescent="0.2">
      <c r="A223" s="1" t="d">
        <v>2023-01-10</v>
      </c>
      <c r="B223">
        <v>-1</v>
      </c>
      <c r="C223" t="s">
        <v>77</v>
      </c>
      <c r="D223" s="1" t="d">
        <v>2023-04-10</v>
      </c>
      <c r="E223" t="s">
        <v>345</v>
      </c>
      <c r="F223" t="s">
        <v>2279</v>
      </c>
      <c r="G223" t="s">
        <v>49</v>
      </c>
      <c r="H223" t="s">
        <v>346</v>
      </c>
      <c r="L223" s="6">
        <v>9403465270006530</v>
      </c>
      <c r="M223">
        <v>1</v>
      </c>
    </row>
    <row r="224" spans="1:13" x14ac:dyDescent="0.2">
      <c r="A224" s="1" t="d">
        <v>2023-01-10</v>
      </c>
      <c r="B224">
        <v>-1</v>
      </c>
      <c r="C224" t="s">
        <v>77</v>
      </c>
      <c r="D224" s="1" t="d">
        <v>2023-04-10</v>
      </c>
      <c r="E224" t="s">
        <v>347</v>
      </c>
      <c r="F224" t="s">
        <v>2279</v>
      </c>
      <c r="G224" t="s">
        <v>49</v>
      </c>
      <c r="H224" t="s">
        <v>348</v>
      </c>
      <c r="L224" s="6">
        <v>9403482150006530</v>
      </c>
      <c r="M224">
        <v>1</v>
      </c>
    </row>
    <row r="225" spans="1:13" x14ac:dyDescent="0.2">
      <c r="A225" s="1" t="d">
        <v>2023-01-10</v>
      </c>
      <c r="B225">
        <v>-1</v>
      </c>
      <c r="C225" t="s">
        <v>77</v>
      </c>
      <c r="D225" s="1" t="d">
        <v>2023-04-10</v>
      </c>
      <c r="E225" t="s">
        <v>349</v>
      </c>
      <c r="F225" t="s">
        <v>2279</v>
      </c>
      <c r="G225" t="s">
        <v>49</v>
      </c>
      <c r="H225" t="s">
        <v>350</v>
      </c>
      <c r="L225" s="6">
        <v>9403541890006530</v>
      </c>
      <c r="M225">
        <v>1</v>
      </c>
    </row>
    <row r="226" spans="1:13" x14ac:dyDescent="0.2">
      <c r="A226" s="1" t="d">
        <v>2023-01-10</v>
      </c>
      <c r="B226">
        <v>-1</v>
      </c>
      <c r="C226" t="s">
        <v>77</v>
      </c>
      <c r="D226" s="1" t="d">
        <v>2023-04-10</v>
      </c>
      <c r="E226" t="s">
        <v>351</v>
      </c>
      <c r="F226" t="s">
        <v>2279</v>
      </c>
      <c r="G226" t="s">
        <v>49</v>
      </c>
      <c r="H226" t="s">
        <v>352</v>
      </c>
      <c r="L226" s="6">
        <v>9403775410006530</v>
      </c>
      <c r="M226">
        <v>1</v>
      </c>
    </row>
    <row r="227" spans="1:13" x14ac:dyDescent="0.2">
      <c r="A227" s="1" t="d">
        <v>2023-01-10</v>
      </c>
      <c r="B227">
        <v>-1</v>
      </c>
      <c r="C227" t="s">
        <v>77</v>
      </c>
      <c r="D227" s="1" t="d">
        <v>2023-04-10</v>
      </c>
      <c r="E227" t="s">
        <v>353</v>
      </c>
      <c r="F227" t="s">
        <v>2279</v>
      </c>
      <c r="G227" t="s">
        <v>49</v>
      </c>
      <c r="H227" t="s">
        <v>354</v>
      </c>
      <c r="L227" s="6">
        <v>9403799620006530</v>
      </c>
      <c r="M227">
        <v>1</v>
      </c>
    </row>
    <row r="228" spans="1:13" x14ac:dyDescent="0.2">
      <c r="A228" s="1" t="d">
        <v>2023-01-10</v>
      </c>
      <c r="B228">
        <v>-1</v>
      </c>
      <c r="C228" t="s">
        <v>77</v>
      </c>
      <c r="D228" s="1" t="d">
        <v>2023-04-10</v>
      </c>
      <c r="E228" t="s">
        <v>355</v>
      </c>
      <c r="F228" t="s">
        <v>2279</v>
      </c>
      <c r="G228" t="s">
        <v>49</v>
      </c>
      <c r="H228" t="s">
        <v>356</v>
      </c>
      <c r="L228" s="6">
        <v>9403839290006530</v>
      </c>
      <c r="M228">
        <v>1</v>
      </c>
    </row>
    <row r="229" spans="1:13" x14ac:dyDescent="0.2">
      <c r="A229" s="1" t="d">
        <v>2023-01-10</v>
      </c>
      <c r="B229">
        <v>-1</v>
      </c>
      <c r="C229" t="s">
        <v>77</v>
      </c>
      <c r="D229" s="1" t="d">
        <v>2023-04-10</v>
      </c>
      <c r="E229" t="s">
        <v>357</v>
      </c>
      <c r="F229" t="s">
        <v>2279</v>
      </c>
      <c r="G229" t="s">
        <v>49</v>
      </c>
      <c r="H229" t="s">
        <v>358</v>
      </c>
      <c r="L229" s="6">
        <v>9405052020006530</v>
      </c>
      <c r="M229">
        <v>1</v>
      </c>
    </row>
    <row r="230" spans="1:13" x14ac:dyDescent="0.2">
      <c r="A230" s="1" t="d">
        <v>2023-01-10</v>
      </c>
      <c r="B230">
        <v>-1</v>
      </c>
      <c r="C230" t="s">
        <v>77</v>
      </c>
      <c r="D230" s="1" t="d">
        <v>2023-04-10</v>
      </c>
      <c r="E230" t="s">
        <v>359</v>
      </c>
      <c r="F230" t="s">
        <v>2279</v>
      </c>
      <c r="G230" t="s">
        <v>49</v>
      </c>
      <c r="H230" t="s">
        <v>360</v>
      </c>
      <c r="L230" s="6">
        <v>9405127420006530</v>
      </c>
      <c r="M230">
        <v>1</v>
      </c>
    </row>
    <row r="231" spans="1:13" x14ac:dyDescent="0.2">
      <c r="A231" s="1" t="d">
        <v>2023-01-10</v>
      </c>
      <c r="B231">
        <v>-1</v>
      </c>
      <c r="C231" t="s">
        <v>77</v>
      </c>
      <c r="D231" s="1" t="d">
        <v>2023-04-10</v>
      </c>
      <c r="E231" t="s">
        <v>361</v>
      </c>
      <c r="F231" t="s">
        <v>2279</v>
      </c>
      <c r="G231" t="s">
        <v>49</v>
      </c>
      <c r="H231" t="s">
        <v>362</v>
      </c>
      <c r="L231" s="6">
        <v>9405351780006530</v>
      </c>
      <c r="M231">
        <v>1</v>
      </c>
    </row>
    <row r="232" spans="1:13" x14ac:dyDescent="0.2">
      <c r="A232" s="1" t="d">
        <v>2023-01-10</v>
      </c>
      <c r="B232">
        <v>-1</v>
      </c>
      <c r="C232" t="s">
        <v>77</v>
      </c>
      <c r="D232" s="1" t="d">
        <v>2023-04-10</v>
      </c>
      <c r="E232" t="s">
        <v>363</v>
      </c>
      <c r="F232" t="s">
        <v>2279</v>
      </c>
      <c r="G232" t="s">
        <v>49</v>
      </c>
      <c r="H232" t="s">
        <v>364</v>
      </c>
      <c r="L232" s="6">
        <v>9405378890006530</v>
      </c>
      <c r="M232">
        <v>1</v>
      </c>
    </row>
    <row r="233" spans="1:13" x14ac:dyDescent="0.2">
      <c r="A233" s="1" t="d">
        <v>2023-01-10</v>
      </c>
      <c r="B233">
        <v>-1</v>
      </c>
      <c r="C233" t="s">
        <v>77</v>
      </c>
      <c r="D233" s="1" t="d">
        <v>2023-04-10</v>
      </c>
      <c r="E233" t="s">
        <v>365</v>
      </c>
      <c r="F233" t="s">
        <v>2279</v>
      </c>
      <c r="G233" t="s">
        <v>49</v>
      </c>
      <c r="H233" t="s">
        <v>366</v>
      </c>
      <c r="L233" s="6">
        <v>9405481720006530</v>
      </c>
      <c r="M233">
        <v>1</v>
      </c>
    </row>
    <row r="234" spans="1:13" x14ac:dyDescent="0.2">
      <c r="A234" s="1" t="d">
        <v>2023-01-10</v>
      </c>
      <c r="B234">
        <v>-1</v>
      </c>
      <c r="C234" t="s">
        <v>77</v>
      </c>
      <c r="D234" s="1" t="d">
        <v>2023-04-10</v>
      </c>
      <c r="E234" t="s">
        <v>367</v>
      </c>
      <c r="F234" t="s">
        <v>2279</v>
      </c>
      <c r="G234" t="s">
        <v>49</v>
      </c>
      <c r="H234" t="s">
        <v>368</v>
      </c>
      <c r="L234" s="6">
        <v>9405486510006530</v>
      </c>
      <c r="M234">
        <v>1</v>
      </c>
    </row>
    <row r="235" spans="1:13" x14ac:dyDescent="0.2">
      <c r="A235" s="1" t="d">
        <v>2023-01-10</v>
      </c>
      <c r="B235">
        <v>-1</v>
      </c>
      <c r="C235" t="s">
        <v>77</v>
      </c>
      <c r="D235" s="1" t="d">
        <v>2023-04-10</v>
      </c>
      <c r="E235" t="s">
        <v>369</v>
      </c>
      <c r="F235" t="s">
        <v>2279</v>
      </c>
      <c r="G235" t="s">
        <v>49</v>
      </c>
      <c r="H235" t="s">
        <v>370</v>
      </c>
      <c r="L235" s="6">
        <v>9405498800006530</v>
      </c>
      <c r="M235">
        <v>1</v>
      </c>
    </row>
    <row r="236" spans="1:13" x14ac:dyDescent="0.2">
      <c r="A236" s="1" t="d">
        <v>2023-01-10</v>
      </c>
      <c r="B236">
        <v>-1</v>
      </c>
      <c r="C236" t="s">
        <v>77</v>
      </c>
      <c r="D236" s="1" t="d">
        <v>2023-04-10</v>
      </c>
      <c r="E236" t="s">
        <v>371</v>
      </c>
      <c r="F236" t="s">
        <v>2279</v>
      </c>
      <c r="G236" t="s">
        <v>49</v>
      </c>
      <c r="H236" t="s">
        <v>372</v>
      </c>
      <c r="L236" s="6">
        <v>9405513450006530</v>
      </c>
      <c r="M236">
        <v>1</v>
      </c>
    </row>
    <row r="237" spans="1:13" x14ac:dyDescent="0.2">
      <c r="A237" s="1" t="d">
        <v>2023-01-10</v>
      </c>
      <c r="B237">
        <v>-1</v>
      </c>
      <c r="C237" t="s">
        <v>77</v>
      </c>
      <c r="D237" s="1" t="d">
        <v>2023-04-10</v>
      </c>
      <c r="E237" t="s">
        <v>373</v>
      </c>
      <c r="F237" t="s">
        <v>2279</v>
      </c>
      <c r="G237" t="s">
        <v>49</v>
      </c>
      <c r="H237" t="s">
        <v>374</v>
      </c>
      <c r="L237" s="6">
        <v>9405548150006530</v>
      </c>
      <c r="M237">
        <v>1</v>
      </c>
    </row>
    <row r="238" spans="1:13" x14ac:dyDescent="0.2">
      <c r="A238" s="1" t="d">
        <v>2023-01-10</v>
      </c>
      <c r="B238">
        <v>-1</v>
      </c>
      <c r="C238" t="s">
        <v>77</v>
      </c>
      <c r="D238" s="1" t="d">
        <v>2023-04-10</v>
      </c>
      <c r="E238" t="s">
        <v>375</v>
      </c>
      <c r="F238" t="s">
        <v>2279</v>
      </c>
      <c r="G238" t="s">
        <v>49</v>
      </c>
      <c r="H238" t="s">
        <v>376</v>
      </c>
      <c r="L238" s="6">
        <v>9405565620006530</v>
      </c>
      <c r="M238">
        <v>1</v>
      </c>
    </row>
    <row r="239" spans="1:13" x14ac:dyDescent="0.2">
      <c r="A239" s="1" t="d">
        <v>2023-01-10</v>
      </c>
      <c r="B239">
        <v>-1</v>
      </c>
      <c r="C239" t="s">
        <v>77</v>
      </c>
      <c r="D239" s="1" t="d">
        <v>2023-04-10</v>
      </c>
      <c r="E239" t="s">
        <v>377</v>
      </c>
      <c r="F239" t="s">
        <v>2279</v>
      </c>
      <c r="G239" t="s">
        <v>49</v>
      </c>
      <c r="H239" t="s">
        <v>378</v>
      </c>
      <c r="L239" s="6">
        <v>9405741700006530</v>
      </c>
      <c r="M239">
        <v>1</v>
      </c>
    </row>
    <row r="240" spans="1:13" x14ac:dyDescent="0.2">
      <c r="A240" s="1" t="d">
        <v>2023-01-10</v>
      </c>
      <c r="B240">
        <v>-1</v>
      </c>
      <c r="C240" t="s">
        <v>77</v>
      </c>
      <c r="D240" s="1" t="d">
        <v>2023-04-10</v>
      </c>
      <c r="E240" t="s">
        <v>379</v>
      </c>
      <c r="F240" t="s">
        <v>2279</v>
      </c>
      <c r="G240" t="s">
        <v>49</v>
      </c>
      <c r="H240" t="s">
        <v>380</v>
      </c>
      <c r="L240" s="6">
        <v>9406379530006530</v>
      </c>
      <c r="M240">
        <v>1</v>
      </c>
    </row>
    <row r="241" spans="1:13" x14ac:dyDescent="0.2">
      <c r="A241" s="1" t="d">
        <v>2023-01-10</v>
      </c>
      <c r="B241">
        <v>-1</v>
      </c>
      <c r="C241" t="s">
        <v>77</v>
      </c>
      <c r="D241" s="1" t="d">
        <v>2023-04-10</v>
      </c>
      <c r="E241" t="s">
        <v>381</v>
      </c>
      <c r="F241" t="s">
        <v>2279</v>
      </c>
      <c r="G241" t="s">
        <v>49</v>
      </c>
      <c r="H241" t="s">
        <v>382</v>
      </c>
      <c r="L241" s="6">
        <v>9406391310006530</v>
      </c>
      <c r="M241">
        <v>1</v>
      </c>
    </row>
    <row r="242" spans="1:13" x14ac:dyDescent="0.2">
      <c r="A242" s="1" t="d">
        <v>2023-01-10</v>
      </c>
      <c r="B242">
        <v>-1</v>
      </c>
      <c r="C242" t="s">
        <v>77</v>
      </c>
      <c r="D242" s="1" t="d">
        <v>2023-04-10</v>
      </c>
      <c r="E242" t="s">
        <v>383</v>
      </c>
      <c r="F242" t="s">
        <v>2279</v>
      </c>
      <c r="G242" t="s">
        <v>49</v>
      </c>
      <c r="H242" t="s">
        <v>384</v>
      </c>
      <c r="L242" s="6">
        <v>9406504440006530</v>
      </c>
      <c r="M242">
        <v>1</v>
      </c>
    </row>
    <row r="243" spans="1:13" x14ac:dyDescent="0.2">
      <c r="A243" s="1" t="d">
        <v>2023-01-10</v>
      </c>
      <c r="B243">
        <v>-1</v>
      </c>
      <c r="C243" t="s">
        <v>77</v>
      </c>
      <c r="D243" s="1" t="d">
        <v>2023-04-10</v>
      </c>
      <c r="E243" t="s">
        <v>385</v>
      </c>
      <c r="F243" t="s">
        <v>2279</v>
      </c>
      <c r="G243" t="s">
        <v>49</v>
      </c>
      <c r="H243" t="s">
        <v>386</v>
      </c>
      <c r="L243" s="6">
        <v>9406660720006530</v>
      </c>
      <c r="M243">
        <v>1</v>
      </c>
    </row>
    <row r="244" spans="1:13" x14ac:dyDescent="0.2">
      <c r="A244" s="1" t="d">
        <v>2023-01-10</v>
      </c>
      <c r="B244">
        <v>-1</v>
      </c>
      <c r="C244" t="s">
        <v>77</v>
      </c>
      <c r="D244" s="1" t="d">
        <v>2023-04-10</v>
      </c>
      <c r="E244" t="s">
        <v>387</v>
      </c>
      <c r="F244" t="s">
        <v>2279</v>
      </c>
      <c r="G244" t="s">
        <v>49</v>
      </c>
      <c r="H244" t="s">
        <v>388</v>
      </c>
      <c r="L244" s="6">
        <v>9406670710006530</v>
      </c>
      <c r="M244">
        <v>1</v>
      </c>
    </row>
    <row r="245" spans="1:13" x14ac:dyDescent="0.2">
      <c r="A245" s="1" t="d">
        <v>2023-01-10</v>
      </c>
      <c r="B245">
        <v>-1</v>
      </c>
      <c r="C245" t="s">
        <v>77</v>
      </c>
      <c r="D245" s="1" t="d">
        <v>2023-04-10</v>
      </c>
      <c r="E245" t="s">
        <v>389</v>
      </c>
      <c r="F245" t="s">
        <v>2279</v>
      </c>
      <c r="G245" t="s">
        <v>49</v>
      </c>
      <c r="H245" t="s">
        <v>390</v>
      </c>
      <c r="L245" s="6">
        <v>9406803720006530</v>
      </c>
      <c r="M245">
        <v>1</v>
      </c>
    </row>
    <row r="246" spans="1:13" x14ac:dyDescent="0.2">
      <c r="A246" s="1" t="d">
        <v>2023-01-10</v>
      </c>
      <c r="B246">
        <v>-1</v>
      </c>
      <c r="C246" t="s">
        <v>77</v>
      </c>
      <c r="D246" s="1" t="d">
        <v>2023-04-10</v>
      </c>
      <c r="E246" t="s">
        <v>391</v>
      </c>
      <c r="F246" t="s">
        <v>2279</v>
      </c>
      <c r="G246" t="s">
        <v>49</v>
      </c>
      <c r="H246" t="s">
        <v>392</v>
      </c>
      <c r="L246" s="6">
        <v>9406919980006530</v>
      </c>
      <c r="M246">
        <v>1</v>
      </c>
    </row>
    <row r="247" spans="1:13" x14ac:dyDescent="0.2">
      <c r="A247" s="1" t="d">
        <v>2023-01-10</v>
      </c>
      <c r="B247">
        <v>-1</v>
      </c>
      <c r="C247" t="s">
        <v>77</v>
      </c>
      <c r="D247" s="1" t="d">
        <v>2023-04-10</v>
      </c>
      <c r="E247" t="s">
        <v>393</v>
      </c>
      <c r="F247" t="s">
        <v>2279</v>
      </c>
      <c r="G247" t="s">
        <v>49</v>
      </c>
      <c r="H247" t="s">
        <v>394</v>
      </c>
      <c r="L247" s="6">
        <v>9407193150006530</v>
      </c>
      <c r="M247">
        <v>1</v>
      </c>
    </row>
    <row r="248" spans="1:13" x14ac:dyDescent="0.2">
      <c r="A248" s="1" t="d">
        <v>2023-01-10</v>
      </c>
      <c r="B248">
        <v>-1</v>
      </c>
      <c r="C248" t="s">
        <v>77</v>
      </c>
      <c r="D248" s="1" t="d">
        <v>2023-04-10</v>
      </c>
      <c r="E248" t="s">
        <v>395</v>
      </c>
      <c r="F248" t="s">
        <v>2279</v>
      </c>
      <c r="G248" t="s">
        <v>49</v>
      </c>
      <c r="H248" t="s">
        <v>396</v>
      </c>
      <c r="L248" s="6">
        <v>9407196700006530</v>
      </c>
      <c r="M248">
        <v>1</v>
      </c>
    </row>
    <row r="249" spans="1:13" x14ac:dyDescent="0.2">
      <c r="A249" s="1" t="d">
        <v>2023-01-10</v>
      </c>
      <c r="B249">
        <v>-1</v>
      </c>
      <c r="C249" t="s">
        <v>77</v>
      </c>
      <c r="D249" s="1" t="d">
        <v>2023-04-10</v>
      </c>
      <c r="E249" t="s">
        <v>397</v>
      </c>
      <c r="F249" t="s">
        <v>2279</v>
      </c>
      <c r="G249" t="s">
        <v>49</v>
      </c>
      <c r="H249" t="s">
        <v>398</v>
      </c>
      <c r="L249" s="6">
        <v>9407394660006530</v>
      </c>
      <c r="M249">
        <v>1</v>
      </c>
    </row>
    <row r="250" spans="1:13" x14ac:dyDescent="0.2">
      <c r="A250" s="1" t="d">
        <v>2023-01-10</v>
      </c>
      <c r="B250">
        <v>-1</v>
      </c>
      <c r="C250" t="s">
        <v>77</v>
      </c>
      <c r="D250" s="1" t="d">
        <v>2023-04-10</v>
      </c>
      <c r="E250" t="s">
        <v>399</v>
      </c>
      <c r="F250" t="s">
        <v>2279</v>
      </c>
      <c r="G250" t="s">
        <v>49</v>
      </c>
      <c r="H250" t="s">
        <v>400</v>
      </c>
      <c r="L250" s="6">
        <v>9407401010006530</v>
      </c>
      <c r="M250">
        <v>1</v>
      </c>
    </row>
    <row r="251" spans="1:13" x14ac:dyDescent="0.2">
      <c r="A251" s="1" t="d">
        <v>2023-01-10</v>
      </c>
      <c r="B251">
        <v>-1</v>
      </c>
      <c r="C251" t="s">
        <v>77</v>
      </c>
      <c r="D251" s="1" t="d">
        <v>2023-04-10</v>
      </c>
      <c r="E251" t="s">
        <v>401</v>
      </c>
      <c r="F251" t="s">
        <v>2279</v>
      </c>
      <c r="G251" t="s">
        <v>49</v>
      </c>
      <c r="H251" t="s">
        <v>402</v>
      </c>
      <c r="L251" s="6">
        <v>9407413240006530</v>
      </c>
      <c r="M251">
        <v>1</v>
      </c>
    </row>
    <row r="252" spans="1:13" x14ac:dyDescent="0.2">
      <c r="A252" s="1" t="d">
        <v>2023-01-10</v>
      </c>
      <c r="B252">
        <v>-1</v>
      </c>
      <c r="C252" t="s">
        <v>77</v>
      </c>
      <c r="D252" s="1" t="d">
        <v>2023-04-10</v>
      </c>
      <c r="E252" t="s">
        <v>403</v>
      </c>
      <c r="F252" t="s">
        <v>2279</v>
      </c>
      <c r="G252" t="s">
        <v>49</v>
      </c>
      <c r="H252" t="s">
        <v>404</v>
      </c>
      <c r="L252" s="6">
        <v>9407452020006530</v>
      </c>
      <c r="M252">
        <v>1</v>
      </c>
    </row>
    <row r="253" spans="1:13" x14ac:dyDescent="0.2">
      <c r="A253" s="1" t="d">
        <v>2023-01-10</v>
      </c>
      <c r="B253">
        <v>-1</v>
      </c>
      <c r="C253" t="s">
        <v>77</v>
      </c>
      <c r="D253" s="1" t="d">
        <v>2023-04-10</v>
      </c>
      <c r="E253" t="s">
        <v>405</v>
      </c>
      <c r="F253" t="s">
        <v>2279</v>
      </c>
      <c r="G253" t="s">
        <v>49</v>
      </c>
      <c r="H253" t="s">
        <v>406</v>
      </c>
      <c r="L253" s="6">
        <v>9407685070006530</v>
      </c>
      <c r="M253">
        <v>1</v>
      </c>
    </row>
    <row r="254" spans="1:13" x14ac:dyDescent="0.2">
      <c r="A254" s="1" t="d">
        <v>2023-01-10</v>
      </c>
      <c r="B254">
        <v>-1</v>
      </c>
      <c r="C254" t="s">
        <v>77</v>
      </c>
      <c r="D254" s="1" t="d">
        <v>2023-04-10</v>
      </c>
      <c r="E254" t="s">
        <v>407</v>
      </c>
      <c r="F254" t="s">
        <v>2279</v>
      </c>
      <c r="G254" t="s">
        <v>49</v>
      </c>
      <c r="H254" t="s">
        <v>408</v>
      </c>
      <c r="L254" s="6">
        <v>9408190790006530</v>
      </c>
      <c r="M254">
        <v>1</v>
      </c>
    </row>
    <row r="255" spans="1:13" x14ac:dyDescent="0.2">
      <c r="A255" s="1" t="d">
        <v>2023-01-10</v>
      </c>
      <c r="B255">
        <v>-1</v>
      </c>
      <c r="C255" t="s">
        <v>77</v>
      </c>
      <c r="D255" s="1" t="d">
        <v>2023-04-10</v>
      </c>
      <c r="E255" t="s">
        <v>409</v>
      </c>
      <c r="F255" t="s">
        <v>2279</v>
      </c>
      <c r="G255" t="s">
        <v>49</v>
      </c>
      <c r="L255" s="6">
        <v>9408206340006530</v>
      </c>
      <c r="M255">
        <v>1</v>
      </c>
    </row>
    <row r="256" spans="1:13" x14ac:dyDescent="0.2">
      <c r="A256" s="1" t="d">
        <v>2023-01-10</v>
      </c>
      <c r="B256">
        <v>-1</v>
      </c>
      <c r="C256" t="s">
        <v>77</v>
      </c>
      <c r="D256" s="1" t="d">
        <v>2023-04-10</v>
      </c>
      <c r="E256" t="s">
        <v>410</v>
      </c>
      <c r="F256" t="s">
        <v>2279</v>
      </c>
      <c r="G256" t="s">
        <v>49</v>
      </c>
      <c r="L256" s="6">
        <v>9408352120006530</v>
      </c>
      <c r="M256">
        <v>1</v>
      </c>
    </row>
    <row r="257" spans="1:13" x14ac:dyDescent="0.2">
      <c r="A257" s="1" t="d">
        <v>2023-01-10</v>
      </c>
      <c r="B257">
        <v>-1</v>
      </c>
      <c r="C257" t="s">
        <v>77</v>
      </c>
      <c r="D257" s="1" t="d">
        <v>2023-04-10</v>
      </c>
      <c r="E257" t="s">
        <v>411</v>
      </c>
      <c r="F257" t="s">
        <v>2279</v>
      </c>
      <c r="G257" t="s">
        <v>49</v>
      </c>
      <c r="L257" s="6">
        <v>9408459560006530</v>
      </c>
      <c r="M257">
        <v>1</v>
      </c>
    </row>
    <row r="258" spans="1:13" x14ac:dyDescent="0.2">
      <c r="A258" s="1" t="d">
        <v>2023-01-10</v>
      </c>
      <c r="B258">
        <v>-1</v>
      </c>
      <c r="C258" t="s">
        <v>77</v>
      </c>
      <c r="D258" s="1" t="d">
        <v>2023-04-10</v>
      </c>
      <c r="E258" t="s">
        <v>412</v>
      </c>
      <c r="F258" t="s">
        <v>2279</v>
      </c>
      <c r="G258" t="s">
        <v>49</v>
      </c>
      <c r="L258" s="6">
        <v>9408464600006530</v>
      </c>
      <c r="M258">
        <v>1</v>
      </c>
    </row>
    <row r="259" spans="1:13" x14ac:dyDescent="0.2">
      <c r="A259" s="1" t="d">
        <v>2023-01-10</v>
      </c>
      <c r="B259">
        <v>-1</v>
      </c>
      <c r="C259" t="s">
        <v>77</v>
      </c>
      <c r="D259" s="1" t="d">
        <v>2023-04-10</v>
      </c>
      <c r="E259" t="s">
        <v>413</v>
      </c>
      <c r="F259" t="s">
        <v>2279</v>
      </c>
      <c r="G259" t="s">
        <v>49</v>
      </c>
      <c r="L259" s="6">
        <v>9408465830006530</v>
      </c>
      <c r="M259">
        <v>1</v>
      </c>
    </row>
    <row r="260" spans="1:13" x14ac:dyDescent="0.2">
      <c r="A260" s="1" t="d">
        <v>2023-01-10</v>
      </c>
      <c r="B260">
        <v>5560241160006530</v>
      </c>
      <c r="C260" t="s">
        <v>77</v>
      </c>
      <c r="D260" s="1" t="d">
        <v>2023-04-10</v>
      </c>
      <c r="E260" t="s">
        <v>414</v>
      </c>
      <c r="F260" t="s">
        <v>2279</v>
      </c>
      <c r="G260" t="s">
        <v>49</v>
      </c>
      <c r="H260" t="s">
        <v>415</v>
      </c>
      <c r="L260" s="6">
        <v>9408521370006530</v>
      </c>
      <c r="M260">
        <v>1</v>
      </c>
    </row>
    <row r="261" spans="1:13" x14ac:dyDescent="0.2">
      <c r="A261" s="1" t="d">
        <v>2023-01-10</v>
      </c>
      <c r="B261">
        <v>5560494230006530</v>
      </c>
      <c r="C261" t="s">
        <v>77</v>
      </c>
      <c r="D261" s="1" t="d">
        <v>2023-04-10</v>
      </c>
      <c r="E261" t="s">
        <v>416</v>
      </c>
      <c r="F261" t="s">
        <v>2279</v>
      </c>
      <c r="G261" t="s">
        <v>49</v>
      </c>
      <c r="H261" t="s">
        <v>417</v>
      </c>
      <c r="L261" s="6">
        <v>9408521650006530</v>
      </c>
      <c r="M261">
        <v>1</v>
      </c>
    </row>
    <row r="262" spans="1:13" x14ac:dyDescent="0.2">
      <c r="A262" s="1" t="d">
        <v>2023-01-10</v>
      </c>
      <c r="B262">
        <v>5567467010006530</v>
      </c>
      <c r="C262" t="s">
        <v>77</v>
      </c>
      <c r="D262" s="1" t="d">
        <v>2023-01-17</v>
      </c>
      <c r="E262" t="s">
        <v>418</v>
      </c>
      <c r="F262" t="s">
        <v>2263</v>
      </c>
      <c r="G262" t="s">
        <v>8</v>
      </c>
      <c r="H262" t="s">
        <v>419</v>
      </c>
      <c r="L262" s="6">
        <v>9408533770006530</v>
      </c>
      <c r="M262">
        <v>1</v>
      </c>
    </row>
    <row r="263" spans="1:13" x14ac:dyDescent="0.2">
      <c r="A263" s="1" t="d">
        <v>2023-01-10</v>
      </c>
      <c r="B263">
        <v>5569312570006530</v>
      </c>
      <c r="C263" t="s">
        <v>77</v>
      </c>
      <c r="D263" s="1" t="d">
        <v>2023-04-10</v>
      </c>
      <c r="E263" t="s">
        <v>420</v>
      </c>
      <c r="F263" t="s">
        <v>2279</v>
      </c>
      <c r="G263" t="s">
        <v>49</v>
      </c>
      <c r="L263" s="6">
        <v>9408545910006530</v>
      </c>
      <c r="M263">
        <v>1</v>
      </c>
    </row>
    <row r="264" spans="1:13" x14ac:dyDescent="0.2">
      <c r="A264" s="1" t="d">
        <v>2023-01-10</v>
      </c>
      <c r="B264">
        <v>5569891760006530</v>
      </c>
      <c r="C264" t="s">
        <v>77</v>
      </c>
      <c r="D264" s="1" t="d">
        <v>2023-04-10</v>
      </c>
      <c r="E264" t="s">
        <v>421</v>
      </c>
      <c r="F264" t="s">
        <v>2279</v>
      </c>
      <c r="G264" t="s">
        <v>49</v>
      </c>
      <c r="H264" t="s">
        <v>422</v>
      </c>
      <c r="L264" s="6">
        <v>9669442440006530</v>
      </c>
      <c r="M264">
        <v>1</v>
      </c>
    </row>
    <row r="265" spans="1:13" x14ac:dyDescent="0.2">
      <c r="A265" s="1" t="d">
        <v>2023-01-10</v>
      </c>
      <c r="B265">
        <v>6199943160006530</v>
      </c>
      <c r="C265" t="s">
        <v>20</v>
      </c>
      <c r="D265" s="1" t="d">
        <v>2023-03-24</v>
      </c>
      <c r="E265" t="s">
        <v>423</v>
      </c>
      <c r="F265" t="s">
        <v>2274</v>
      </c>
      <c r="G265" t="s">
        <v>8</v>
      </c>
      <c r="H265" t="s">
        <v>424</v>
      </c>
      <c r="L265" s="6">
        <v>9808738490006530</v>
      </c>
      <c r="M265">
        <v>2</v>
      </c>
    </row>
    <row r="266" spans="1:13" x14ac:dyDescent="0.2">
      <c r="A266" s="1" t="d">
        <v>2023-01-10</v>
      </c>
      <c r="B266">
        <v>9406391310006530</v>
      </c>
      <c r="C266" t="s">
        <v>77</v>
      </c>
      <c r="D266" s="1" t="d">
        <v>2023-04-10</v>
      </c>
      <c r="E266" t="s">
        <v>425</v>
      </c>
      <c r="F266" t="s">
        <v>2279</v>
      </c>
      <c r="G266" t="s">
        <v>49</v>
      </c>
      <c r="H266" t="s">
        <v>426</v>
      </c>
      <c r="L266" s="6">
        <v>9938801620006530</v>
      </c>
      <c r="M266">
        <v>1</v>
      </c>
    </row>
    <row r="267" spans="1:13" x14ac:dyDescent="0.2">
      <c r="A267" s="1" t="d">
        <v>2023-01-11</v>
      </c>
      <c r="B267">
        <v>-1</v>
      </c>
      <c r="D267" s="1" t="d">
        <v>2023-01-11</v>
      </c>
      <c r="E267" t="s">
        <v>427</v>
      </c>
      <c r="F267" t="s">
        <v>2275</v>
      </c>
      <c r="G267" t="s">
        <v>8</v>
      </c>
      <c r="H267" t="s">
        <v>428</v>
      </c>
      <c r="L267" s="6">
        <v>1.25050023500065E+16</v>
      </c>
      <c r="M267">
        <v>1</v>
      </c>
    </row>
    <row r="268" spans="1:13" x14ac:dyDescent="0.2">
      <c r="A268" s="1" t="d">
        <v>2023-01-11</v>
      </c>
      <c r="B268">
        <v>-1</v>
      </c>
      <c r="D268" s="1" t="d">
        <v>2023-01-11</v>
      </c>
      <c r="E268" t="s">
        <v>429</v>
      </c>
      <c r="F268" t="s">
        <v>2281</v>
      </c>
      <c r="G268" t="s">
        <v>13</v>
      </c>
      <c r="H268" t="s">
        <v>430</v>
      </c>
      <c r="L268" s="6">
        <v>1.26320083700065E+16</v>
      </c>
      <c r="M268">
        <v>1</v>
      </c>
    </row>
    <row r="269" spans="1:13" x14ac:dyDescent="0.2">
      <c r="A269" s="1" t="d">
        <v>2023-01-11</v>
      </c>
      <c r="B269">
        <v>-1</v>
      </c>
      <c r="D269" s="1" t="d">
        <v>2023-01-11</v>
      </c>
      <c r="E269" t="s">
        <v>431</v>
      </c>
      <c r="F269" t="s">
        <v>2264</v>
      </c>
      <c r="G269" t="s">
        <v>8</v>
      </c>
      <c r="H269" t="s">
        <v>432</v>
      </c>
      <c r="L269" s="6" t="s">
        <v>2257</v>
      </c>
      <c r="M269">
        <v>6107</v>
      </c>
    </row>
    <row r="270" spans="1:13" x14ac:dyDescent="0.2">
      <c r="A270" s="1" t="d">
        <v>2023-01-11</v>
      </c>
      <c r="B270">
        <v>-1</v>
      </c>
      <c r="D270" s="1" t="d">
        <v>2023-01-11</v>
      </c>
      <c r="E270" t="s">
        <v>433</v>
      </c>
      <c r="F270" t="s">
        <v>2265</v>
      </c>
      <c r="G270" t="s">
        <v>8</v>
      </c>
      <c r="H270" t="s">
        <v>434</v>
      </c>
    </row>
    <row r="271" spans="1:13" x14ac:dyDescent="0.2">
      <c r="A271" s="1" t="d">
        <v>2023-01-11</v>
      </c>
      <c r="B271">
        <v>-1</v>
      </c>
      <c r="C271" t="s">
        <v>20</v>
      </c>
      <c r="D271" s="1" t="d">
        <v>2023-01-11</v>
      </c>
      <c r="E271" t="s">
        <v>429</v>
      </c>
      <c r="F271" t="s">
        <v>2281</v>
      </c>
      <c r="G271" t="s">
        <v>13</v>
      </c>
      <c r="H271" t="s">
        <v>430</v>
      </c>
    </row>
    <row r="272" spans="1:13" x14ac:dyDescent="0.2">
      <c r="A272" s="1" t="d">
        <v>2023-01-11</v>
      </c>
      <c r="B272">
        <v>-1</v>
      </c>
      <c r="C272" t="s">
        <v>20</v>
      </c>
      <c r="D272" s="1" t="d">
        <v>2023-01-11</v>
      </c>
      <c r="E272" t="s">
        <v>18</v>
      </c>
      <c r="F272" t="s">
        <v>2266</v>
      </c>
      <c r="G272" t="s">
        <v>13</v>
      </c>
      <c r="H272" t="s">
        <v>19</v>
      </c>
    </row>
    <row r="273" spans="1:8" x14ac:dyDescent="0.2">
      <c r="A273" s="1" t="d">
        <v>2023-01-11</v>
      </c>
      <c r="B273">
        <v>-1</v>
      </c>
      <c r="C273" t="s">
        <v>20</v>
      </c>
      <c r="D273" s="1" t="d">
        <v>2023-01-11</v>
      </c>
      <c r="E273" t="s">
        <v>435</v>
      </c>
      <c r="F273" t="s">
        <v>2266</v>
      </c>
      <c r="G273" t="s">
        <v>8</v>
      </c>
    </row>
    <row r="274" spans="1:8" x14ac:dyDescent="0.2">
      <c r="A274" s="1" t="d">
        <v>2023-01-11</v>
      </c>
      <c r="B274">
        <v>-1</v>
      </c>
      <c r="C274" t="s">
        <v>20</v>
      </c>
      <c r="D274" s="1" t="d">
        <v>2023-01-11</v>
      </c>
      <c r="E274" t="s">
        <v>436</v>
      </c>
      <c r="F274" t="s">
        <v>2282</v>
      </c>
      <c r="G274" t="s">
        <v>49</v>
      </c>
      <c r="H274" t="s">
        <v>437</v>
      </c>
    </row>
    <row r="275" spans="1:8" x14ac:dyDescent="0.2">
      <c r="A275" s="1" t="d">
        <v>2023-01-11</v>
      </c>
      <c r="B275">
        <v>-1</v>
      </c>
      <c r="C275" t="s">
        <v>20</v>
      </c>
      <c r="D275" s="1" t="d">
        <v>2023-01-11</v>
      </c>
      <c r="E275" t="s">
        <v>218</v>
      </c>
      <c r="F275" t="s">
        <v>2265</v>
      </c>
      <c r="G275" t="s">
        <v>49</v>
      </c>
      <c r="H275" t="s">
        <v>219</v>
      </c>
    </row>
    <row r="276" spans="1:8" x14ac:dyDescent="0.2">
      <c r="A276" s="1" t="d">
        <v>2023-01-11</v>
      </c>
      <c r="B276">
        <v>-1</v>
      </c>
      <c r="C276" t="s">
        <v>20</v>
      </c>
      <c r="D276" s="1" t="d">
        <v>2023-01-11</v>
      </c>
      <c r="E276" t="s">
        <v>222</v>
      </c>
      <c r="F276" t="s">
        <v>2265</v>
      </c>
      <c r="G276" t="s">
        <v>13</v>
      </c>
      <c r="H276" t="s">
        <v>223</v>
      </c>
    </row>
    <row r="277" spans="1:8" x14ac:dyDescent="0.2">
      <c r="A277" s="1" t="d">
        <v>2023-01-11</v>
      </c>
      <c r="B277">
        <v>-1</v>
      </c>
      <c r="C277" t="s">
        <v>20</v>
      </c>
      <c r="D277" s="1" t="d">
        <v>2023-01-11</v>
      </c>
      <c r="E277" t="s">
        <v>91</v>
      </c>
      <c r="F277" t="s">
        <v>2296</v>
      </c>
      <c r="G277" t="s">
        <v>8</v>
      </c>
      <c r="H277" t="s">
        <v>92</v>
      </c>
    </row>
    <row r="278" spans="1:8" x14ac:dyDescent="0.2">
      <c r="A278" s="1" t="d">
        <v>2023-01-11</v>
      </c>
      <c r="B278">
        <v>-1</v>
      </c>
      <c r="C278" t="s">
        <v>20</v>
      </c>
      <c r="D278" s="1" t="d">
        <v>2023-01-11</v>
      </c>
      <c r="E278" t="s">
        <v>37</v>
      </c>
      <c r="F278" t="s">
        <v>2296</v>
      </c>
      <c r="G278" t="s">
        <v>8</v>
      </c>
      <c r="H278" t="s">
        <v>38</v>
      </c>
    </row>
    <row r="279" spans="1:8" x14ac:dyDescent="0.2">
      <c r="A279" s="1" t="d">
        <v>2023-01-11</v>
      </c>
      <c r="B279">
        <v>-1</v>
      </c>
      <c r="C279" t="s">
        <v>20</v>
      </c>
      <c r="D279" s="1" t="d">
        <v>2023-01-11</v>
      </c>
      <c r="E279" t="s">
        <v>229</v>
      </c>
      <c r="F279" t="s">
        <v>2272</v>
      </c>
      <c r="G279" t="s">
        <v>49</v>
      </c>
      <c r="H279" t="s">
        <v>230</v>
      </c>
    </row>
    <row r="280" spans="1:8" x14ac:dyDescent="0.2">
      <c r="A280" s="1" t="d">
        <v>2023-01-11</v>
      </c>
      <c r="B280">
        <v>-1</v>
      </c>
      <c r="C280" t="s">
        <v>20</v>
      </c>
      <c r="D280" s="1" t="d">
        <v>2023-01-12</v>
      </c>
      <c r="E280" t="s">
        <v>438</v>
      </c>
      <c r="F280" t="s">
        <v>2296</v>
      </c>
      <c r="G280" t="s">
        <v>128</v>
      </c>
      <c r="H280" t="s">
        <v>439</v>
      </c>
    </row>
    <row r="281" spans="1:8" x14ac:dyDescent="0.2">
      <c r="A281" s="1" t="d">
        <v>2023-01-11</v>
      </c>
      <c r="B281">
        <v>-1</v>
      </c>
      <c r="C281" t="s">
        <v>20</v>
      </c>
      <c r="D281" s="1" t="d">
        <v>2023-01-12</v>
      </c>
      <c r="E281" t="s">
        <v>91</v>
      </c>
      <c r="F281" t="s">
        <v>2296</v>
      </c>
      <c r="G281" t="s">
        <v>8</v>
      </c>
      <c r="H281" t="s">
        <v>92</v>
      </c>
    </row>
    <row r="282" spans="1:8" x14ac:dyDescent="0.2">
      <c r="A282" s="1" t="d">
        <v>2023-01-11</v>
      </c>
      <c r="B282">
        <v>-1</v>
      </c>
      <c r="C282" t="s">
        <v>20</v>
      </c>
      <c r="D282" s="1" t="d">
        <v>2023-01-18</v>
      </c>
      <c r="E282" t="s">
        <v>440</v>
      </c>
      <c r="F282" t="s">
        <v>2273</v>
      </c>
      <c r="G282" t="s">
        <v>13</v>
      </c>
      <c r="H282" t="s">
        <v>441</v>
      </c>
    </row>
    <row r="283" spans="1:8" x14ac:dyDescent="0.2">
      <c r="A283" s="1" t="d">
        <v>2023-01-11</v>
      </c>
      <c r="B283">
        <v>-1</v>
      </c>
      <c r="C283" t="s">
        <v>20</v>
      </c>
      <c r="D283" s="1" t="d">
        <v>2023-01-18</v>
      </c>
      <c r="E283" t="s">
        <v>53</v>
      </c>
      <c r="F283" t="s">
        <v>2273</v>
      </c>
      <c r="G283" t="s">
        <v>13</v>
      </c>
      <c r="H283" t="s">
        <v>54</v>
      </c>
    </row>
    <row r="284" spans="1:8" x14ac:dyDescent="0.2">
      <c r="A284" s="1" t="d">
        <v>2023-01-11</v>
      </c>
      <c r="B284">
        <v>-1</v>
      </c>
      <c r="C284" t="s">
        <v>20</v>
      </c>
      <c r="D284" s="1" t="d">
        <v>2023-01-18</v>
      </c>
      <c r="E284" t="s">
        <v>442</v>
      </c>
      <c r="F284" t="s">
        <v>2275</v>
      </c>
      <c r="G284" t="s">
        <v>8</v>
      </c>
    </row>
    <row r="285" spans="1:8" x14ac:dyDescent="0.2">
      <c r="A285" s="1" t="d">
        <v>2023-01-11</v>
      </c>
      <c r="B285">
        <v>-1</v>
      </c>
      <c r="C285" t="s">
        <v>20</v>
      </c>
      <c r="D285" s="1" t="d">
        <v>2023-01-18</v>
      </c>
      <c r="E285" t="s">
        <v>443</v>
      </c>
      <c r="F285" t="s">
        <v>2263</v>
      </c>
      <c r="G285" t="s">
        <v>8</v>
      </c>
      <c r="H285" t="s">
        <v>444</v>
      </c>
    </row>
    <row r="286" spans="1:8" x14ac:dyDescent="0.2">
      <c r="A286" s="1" t="d">
        <v>2023-01-11</v>
      </c>
      <c r="B286">
        <v>-1</v>
      </c>
      <c r="C286" t="s">
        <v>20</v>
      </c>
      <c r="D286" s="1" t="d">
        <v>2023-01-19</v>
      </c>
      <c r="E286" t="s">
        <v>445</v>
      </c>
      <c r="F286" t="s">
        <v>2263</v>
      </c>
      <c r="G286" t="s">
        <v>8</v>
      </c>
      <c r="H286" t="s">
        <v>446</v>
      </c>
    </row>
    <row r="287" spans="1:8" x14ac:dyDescent="0.2">
      <c r="A287" s="1" t="d">
        <v>2023-01-11</v>
      </c>
      <c r="B287">
        <v>-1</v>
      </c>
      <c r="C287" t="s">
        <v>20</v>
      </c>
      <c r="D287" s="1" t="d">
        <v>2023-01-23</v>
      </c>
      <c r="E287" t="s">
        <v>447</v>
      </c>
      <c r="F287" t="s">
        <v>2274</v>
      </c>
      <c r="G287" t="s">
        <v>8</v>
      </c>
      <c r="H287" t="s">
        <v>448</v>
      </c>
    </row>
    <row r="288" spans="1:8" x14ac:dyDescent="0.2">
      <c r="A288" s="1" t="d">
        <v>2023-01-11</v>
      </c>
      <c r="B288">
        <v>-1</v>
      </c>
      <c r="C288" t="s">
        <v>20</v>
      </c>
      <c r="D288" s="1" t="d">
        <v>2023-01-25</v>
      </c>
      <c r="E288" t="s">
        <v>449</v>
      </c>
      <c r="F288" t="s">
        <v>2274</v>
      </c>
      <c r="G288" t="s">
        <v>8</v>
      </c>
      <c r="H288" t="s">
        <v>449</v>
      </c>
    </row>
    <row r="289" spans="1:8" x14ac:dyDescent="0.2">
      <c r="A289" s="1" t="d">
        <v>2023-01-11</v>
      </c>
      <c r="B289">
        <v>-1</v>
      </c>
      <c r="C289" t="s">
        <v>20</v>
      </c>
      <c r="D289" s="1" t="d">
        <v>2023-01-25</v>
      </c>
      <c r="E289" t="s">
        <v>450</v>
      </c>
      <c r="F289" t="s">
        <v>2275</v>
      </c>
      <c r="G289" t="s">
        <v>8</v>
      </c>
      <c r="H289" t="s">
        <v>451</v>
      </c>
    </row>
    <row r="290" spans="1:8" x14ac:dyDescent="0.2">
      <c r="A290" s="1" t="d">
        <v>2023-01-11</v>
      </c>
      <c r="B290">
        <v>-1</v>
      </c>
      <c r="C290" t="s">
        <v>452</v>
      </c>
      <c r="D290" s="1" t="d">
        <v>2023-01-25</v>
      </c>
      <c r="E290" t="s">
        <v>453</v>
      </c>
      <c r="F290" t="s">
        <v>2275</v>
      </c>
      <c r="G290" t="s">
        <v>8</v>
      </c>
    </row>
    <row r="291" spans="1:8" x14ac:dyDescent="0.2">
      <c r="A291" s="1" t="d">
        <v>2023-01-11</v>
      </c>
      <c r="B291">
        <v>-1</v>
      </c>
      <c r="C291" t="s">
        <v>77</v>
      </c>
      <c r="D291" s="1" t="d">
        <v>2023-01-11</v>
      </c>
      <c r="E291" t="s">
        <v>454</v>
      </c>
      <c r="F291" t="s">
        <v>2288</v>
      </c>
      <c r="G291" t="s">
        <v>128</v>
      </c>
      <c r="H291" t="s">
        <v>455</v>
      </c>
    </row>
    <row r="292" spans="1:8" x14ac:dyDescent="0.2">
      <c r="A292" s="1" t="d">
        <v>2023-01-11</v>
      </c>
      <c r="B292">
        <v>-1</v>
      </c>
      <c r="C292" t="s">
        <v>77</v>
      </c>
      <c r="D292" s="1" t="d">
        <v>2023-01-11</v>
      </c>
      <c r="E292" t="s">
        <v>456</v>
      </c>
      <c r="F292" t="s">
        <v>2288</v>
      </c>
      <c r="G292" t="s">
        <v>8</v>
      </c>
      <c r="H292" t="s">
        <v>457</v>
      </c>
    </row>
    <row r="293" spans="1:8" x14ac:dyDescent="0.2">
      <c r="A293" s="1" t="d">
        <v>2023-01-11</v>
      </c>
      <c r="B293">
        <v>-1</v>
      </c>
      <c r="C293" t="s">
        <v>77</v>
      </c>
      <c r="D293" s="1" t="d">
        <v>2023-01-11</v>
      </c>
      <c r="E293" t="s">
        <v>215</v>
      </c>
      <c r="F293" t="s">
        <v>2281</v>
      </c>
      <c r="G293" t="s">
        <v>8</v>
      </c>
      <c r="H293" t="s">
        <v>216</v>
      </c>
    </row>
    <row r="294" spans="1:8" x14ac:dyDescent="0.2">
      <c r="A294" s="1" t="d">
        <v>2023-01-11</v>
      </c>
      <c r="B294">
        <v>-1</v>
      </c>
      <c r="C294" t="s">
        <v>77</v>
      </c>
      <c r="D294" s="1" t="d">
        <v>2023-01-11</v>
      </c>
      <c r="E294" t="s">
        <v>23</v>
      </c>
      <c r="F294" t="s">
        <v>2266</v>
      </c>
      <c r="G294" t="s">
        <v>8</v>
      </c>
      <c r="H294" t="s">
        <v>24</v>
      </c>
    </row>
    <row r="295" spans="1:8" x14ac:dyDescent="0.2">
      <c r="A295" s="1" t="d">
        <v>2023-01-11</v>
      </c>
      <c r="B295">
        <v>-1</v>
      </c>
      <c r="C295" t="s">
        <v>77</v>
      </c>
      <c r="D295" s="1" t="d">
        <v>2023-01-11</v>
      </c>
      <c r="E295" t="s">
        <v>436</v>
      </c>
      <c r="F295" t="s">
        <v>2282</v>
      </c>
      <c r="G295" t="s">
        <v>49</v>
      </c>
      <c r="H295" t="s">
        <v>437</v>
      </c>
    </row>
    <row r="296" spans="1:8" x14ac:dyDescent="0.2">
      <c r="A296" s="1" t="d">
        <v>2023-01-11</v>
      </c>
      <c r="B296">
        <v>-1</v>
      </c>
      <c r="C296" t="s">
        <v>77</v>
      </c>
      <c r="D296" s="1" t="d">
        <v>2023-01-11</v>
      </c>
      <c r="E296" t="s">
        <v>458</v>
      </c>
      <c r="F296" t="s">
        <v>2282</v>
      </c>
      <c r="G296" t="s">
        <v>49</v>
      </c>
    </row>
    <row r="297" spans="1:8" x14ac:dyDescent="0.2">
      <c r="A297" s="1" t="d">
        <v>2023-01-11</v>
      </c>
      <c r="B297">
        <v>-1</v>
      </c>
      <c r="C297" t="s">
        <v>77</v>
      </c>
      <c r="D297" s="1" t="d">
        <v>2023-01-11</v>
      </c>
      <c r="E297" t="s">
        <v>217</v>
      </c>
      <c r="F297" t="s">
        <v>2282</v>
      </c>
      <c r="G297" t="s">
        <v>49</v>
      </c>
    </row>
    <row r="298" spans="1:8" x14ac:dyDescent="0.2">
      <c r="A298" s="1" t="d">
        <v>2023-01-11</v>
      </c>
      <c r="B298">
        <v>-1</v>
      </c>
      <c r="C298" t="s">
        <v>77</v>
      </c>
      <c r="D298" s="1" t="d">
        <v>2023-01-11</v>
      </c>
      <c r="E298" t="s">
        <v>459</v>
      </c>
      <c r="F298" t="s">
        <v>2265</v>
      </c>
      <c r="G298" t="s">
        <v>68</v>
      </c>
      <c r="H298" t="s">
        <v>460</v>
      </c>
    </row>
    <row r="299" spans="1:8" x14ac:dyDescent="0.2">
      <c r="A299" s="1" t="d">
        <v>2023-01-11</v>
      </c>
      <c r="B299">
        <v>-1</v>
      </c>
      <c r="C299" t="s">
        <v>77</v>
      </c>
      <c r="D299" s="1" t="d">
        <v>2023-01-11</v>
      </c>
      <c r="E299" t="s">
        <v>27</v>
      </c>
      <c r="F299" t="s">
        <v>2265</v>
      </c>
      <c r="G299" t="s">
        <v>8</v>
      </c>
      <c r="H299" t="s">
        <v>28</v>
      </c>
    </row>
    <row r="300" spans="1:8" x14ac:dyDescent="0.2">
      <c r="A300" s="1" t="d">
        <v>2023-01-11</v>
      </c>
      <c r="B300">
        <v>-1</v>
      </c>
      <c r="C300" t="s">
        <v>77</v>
      </c>
      <c r="D300" s="1" t="d">
        <v>2023-01-11</v>
      </c>
      <c r="E300" t="s">
        <v>261</v>
      </c>
      <c r="F300" t="s">
        <v>2265</v>
      </c>
      <c r="G300" t="s">
        <v>8</v>
      </c>
      <c r="H300" t="s">
        <v>262</v>
      </c>
    </row>
    <row r="301" spans="1:8" x14ac:dyDescent="0.2">
      <c r="A301" s="1" t="d">
        <v>2023-01-11</v>
      </c>
      <c r="B301">
        <v>-1</v>
      </c>
      <c r="C301" t="s">
        <v>77</v>
      </c>
      <c r="D301" s="1" t="d">
        <v>2023-01-11</v>
      </c>
      <c r="E301" t="s">
        <v>263</v>
      </c>
      <c r="F301" t="s">
        <v>2265</v>
      </c>
      <c r="G301" t="s">
        <v>8</v>
      </c>
      <c r="H301" t="s">
        <v>264</v>
      </c>
    </row>
    <row r="302" spans="1:8" x14ac:dyDescent="0.2">
      <c r="A302" s="1" t="d">
        <v>2023-01-11</v>
      </c>
      <c r="B302">
        <v>-1</v>
      </c>
      <c r="C302" t="s">
        <v>77</v>
      </c>
      <c r="D302" s="1" t="d">
        <v>2023-01-11</v>
      </c>
      <c r="E302" t="s">
        <v>461</v>
      </c>
      <c r="F302" t="s">
        <v>2265</v>
      </c>
      <c r="G302" t="s">
        <v>8</v>
      </c>
      <c r="H302" t="s">
        <v>462</v>
      </c>
    </row>
    <row r="303" spans="1:8" x14ac:dyDescent="0.2">
      <c r="A303" s="1" t="d">
        <v>2023-01-11</v>
      </c>
      <c r="B303">
        <v>-1</v>
      </c>
      <c r="C303" t="s">
        <v>77</v>
      </c>
      <c r="D303" s="1" t="d">
        <v>2023-01-11</v>
      </c>
      <c r="E303" t="s">
        <v>71</v>
      </c>
      <c r="F303" t="s">
        <v>2265</v>
      </c>
      <c r="G303" t="s">
        <v>8</v>
      </c>
      <c r="H303" t="s">
        <v>72</v>
      </c>
    </row>
    <row r="304" spans="1:8" x14ac:dyDescent="0.2">
      <c r="A304" s="1" t="d">
        <v>2023-01-11</v>
      </c>
      <c r="B304">
        <v>-1</v>
      </c>
      <c r="C304" t="s">
        <v>77</v>
      </c>
      <c r="D304" s="1" t="d">
        <v>2023-01-11</v>
      </c>
      <c r="E304" t="s">
        <v>433</v>
      </c>
      <c r="F304" t="s">
        <v>2265</v>
      </c>
      <c r="G304" t="s">
        <v>8</v>
      </c>
      <c r="H304" t="s">
        <v>434</v>
      </c>
    </row>
    <row r="305" spans="1:8" x14ac:dyDescent="0.2">
      <c r="A305" s="1" t="d">
        <v>2023-01-11</v>
      </c>
      <c r="B305">
        <v>-1</v>
      </c>
      <c r="C305" t="s">
        <v>77</v>
      </c>
      <c r="D305" s="1" t="d">
        <v>2023-01-11</v>
      </c>
      <c r="E305" t="s">
        <v>33</v>
      </c>
      <c r="F305" t="s">
        <v>2268</v>
      </c>
      <c r="G305" t="s">
        <v>8</v>
      </c>
      <c r="H305" t="s">
        <v>34</v>
      </c>
    </row>
    <row r="306" spans="1:8" x14ac:dyDescent="0.2">
      <c r="A306" s="1" t="d">
        <v>2023-01-11</v>
      </c>
      <c r="B306">
        <v>-1</v>
      </c>
      <c r="C306" t="s">
        <v>77</v>
      </c>
      <c r="D306" s="1" t="d">
        <v>2023-01-11</v>
      </c>
      <c r="E306" t="s">
        <v>463</v>
      </c>
      <c r="F306" t="s">
        <v>2268</v>
      </c>
      <c r="G306" t="s">
        <v>8</v>
      </c>
      <c r="H306" t="s">
        <v>464</v>
      </c>
    </row>
    <row r="307" spans="1:8" x14ac:dyDescent="0.2">
      <c r="A307" s="1" t="d">
        <v>2023-01-11</v>
      </c>
      <c r="B307">
        <v>-1</v>
      </c>
      <c r="C307" t="s">
        <v>77</v>
      </c>
      <c r="D307" s="1" t="d">
        <v>2023-01-11</v>
      </c>
      <c r="E307" t="s">
        <v>465</v>
      </c>
      <c r="F307" t="s">
        <v>2268</v>
      </c>
      <c r="G307" t="s">
        <v>8</v>
      </c>
      <c r="H307" t="s">
        <v>466</v>
      </c>
    </row>
    <row r="308" spans="1:8" x14ac:dyDescent="0.2">
      <c r="A308" s="1" t="d">
        <v>2023-01-11</v>
      </c>
      <c r="B308">
        <v>-1</v>
      </c>
      <c r="C308" t="s">
        <v>77</v>
      </c>
      <c r="D308" s="1" t="d">
        <v>2023-01-11</v>
      </c>
      <c r="E308" t="s">
        <v>267</v>
      </c>
      <c r="F308" t="s">
        <v>2268</v>
      </c>
      <c r="G308" t="s">
        <v>8</v>
      </c>
      <c r="H308" t="s">
        <v>268</v>
      </c>
    </row>
    <row r="309" spans="1:8" x14ac:dyDescent="0.2">
      <c r="A309" s="1" t="d">
        <v>2023-01-11</v>
      </c>
      <c r="B309">
        <v>-1</v>
      </c>
      <c r="C309" t="s">
        <v>77</v>
      </c>
      <c r="D309" s="1" t="d">
        <v>2023-01-11</v>
      </c>
      <c r="E309" t="s">
        <v>467</v>
      </c>
      <c r="F309" t="s">
        <v>2268</v>
      </c>
      <c r="G309" t="s">
        <v>8</v>
      </c>
      <c r="H309" t="s">
        <v>468</v>
      </c>
    </row>
    <row r="310" spans="1:8" x14ac:dyDescent="0.2">
      <c r="A310" s="1" t="d">
        <v>2023-01-11</v>
      </c>
      <c r="B310">
        <v>-1</v>
      </c>
      <c r="C310" t="s">
        <v>77</v>
      </c>
      <c r="D310" s="1" t="d">
        <v>2023-01-11</v>
      </c>
      <c r="E310" t="s">
        <v>269</v>
      </c>
      <c r="F310" t="s">
        <v>2268</v>
      </c>
      <c r="G310" t="s">
        <v>8</v>
      </c>
      <c r="H310" t="s">
        <v>270</v>
      </c>
    </row>
    <row r="311" spans="1:8" x14ac:dyDescent="0.2">
      <c r="A311" s="1" t="d">
        <v>2023-01-11</v>
      </c>
      <c r="B311">
        <v>-1</v>
      </c>
      <c r="C311" t="s">
        <v>77</v>
      </c>
      <c r="D311" s="1" t="d">
        <v>2023-01-11</v>
      </c>
      <c r="E311" t="s">
        <v>35</v>
      </c>
      <c r="F311" t="s">
        <v>2268</v>
      </c>
      <c r="G311" t="s">
        <v>13</v>
      </c>
      <c r="H311" t="s">
        <v>36</v>
      </c>
    </row>
    <row r="312" spans="1:8" x14ac:dyDescent="0.2">
      <c r="A312" s="1" t="d">
        <v>2023-01-11</v>
      </c>
      <c r="B312">
        <v>-1</v>
      </c>
      <c r="C312" t="s">
        <v>77</v>
      </c>
      <c r="D312" s="1" t="d">
        <v>2023-01-11</v>
      </c>
      <c r="E312" t="s">
        <v>469</v>
      </c>
      <c r="F312" t="s">
        <v>2296</v>
      </c>
      <c r="G312" t="s">
        <v>8</v>
      </c>
      <c r="H312" t="s">
        <v>470</v>
      </c>
    </row>
    <row r="313" spans="1:8" x14ac:dyDescent="0.2">
      <c r="A313" s="1" t="d">
        <v>2023-01-11</v>
      </c>
      <c r="B313">
        <v>-1</v>
      </c>
      <c r="C313" t="s">
        <v>77</v>
      </c>
      <c r="D313" s="1" t="d">
        <v>2023-01-11</v>
      </c>
      <c r="E313" t="s">
        <v>471</v>
      </c>
      <c r="F313" t="s">
        <v>2296</v>
      </c>
      <c r="G313" t="s">
        <v>8</v>
      </c>
      <c r="H313" t="s">
        <v>472</v>
      </c>
    </row>
    <row r="314" spans="1:8" x14ac:dyDescent="0.2">
      <c r="A314" s="1" t="d">
        <v>2023-01-11</v>
      </c>
      <c r="B314">
        <v>-1</v>
      </c>
      <c r="C314" t="s">
        <v>77</v>
      </c>
      <c r="D314" s="1" t="d">
        <v>2023-01-11</v>
      </c>
      <c r="E314" t="s">
        <v>438</v>
      </c>
      <c r="F314" t="s">
        <v>2296</v>
      </c>
      <c r="G314" t="s">
        <v>128</v>
      </c>
      <c r="H314" t="s">
        <v>439</v>
      </c>
    </row>
    <row r="315" spans="1:8" x14ac:dyDescent="0.2">
      <c r="A315" s="1" t="d">
        <v>2023-01-11</v>
      </c>
      <c r="B315">
        <v>-1</v>
      </c>
      <c r="C315" t="s">
        <v>77</v>
      </c>
      <c r="D315" s="1" t="d">
        <v>2023-01-11</v>
      </c>
      <c r="E315" t="s">
        <v>473</v>
      </c>
      <c r="F315" t="s">
        <v>2296</v>
      </c>
      <c r="G315" t="s">
        <v>128</v>
      </c>
      <c r="H315" t="s">
        <v>474</v>
      </c>
    </row>
    <row r="316" spans="1:8" x14ac:dyDescent="0.2">
      <c r="A316" s="1" t="d">
        <v>2023-01-11</v>
      </c>
      <c r="B316">
        <v>-1</v>
      </c>
      <c r="C316" t="s">
        <v>77</v>
      </c>
      <c r="D316" s="1" t="d">
        <v>2023-01-11</v>
      </c>
      <c r="E316" t="s">
        <v>475</v>
      </c>
      <c r="F316" t="s">
        <v>2296</v>
      </c>
      <c r="G316" t="s">
        <v>8</v>
      </c>
      <c r="H316" t="s">
        <v>476</v>
      </c>
    </row>
    <row r="317" spans="1:8" x14ac:dyDescent="0.2">
      <c r="A317" s="1" t="d">
        <v>2023-01-11</v>
      </c>
      <c r="B317">
        <v>-1</v>
      </c>
      <c r="C317" t="s">
        <v>77</v>
      </c>
      <c r="D317" s="1" t="d">
        <v>2023-01-11</v>
      </c>
      <c r="E317" t="s">
        <v>213</v>
      </c>
      <c r="F317" t="s">
        <v>2296</v>
      </c>
      <c r="G317" t="s">
        <v>8</v>
      </c>
      <c r="H317" t="s">
        <v>214</v>
      </c>
    </row>
    <row r="318" spans="1:8" x14ac:dyDescent="0.2">
      <c r="A318" s="1" t="d">
        <v>2023-01-11</v>
      </c>
      <c r="B318">
        <v>-1</v>
      </c>
      <c r="C318" t="s">
        <v>77</v>
      </c>
      <c r="D318" s="1" t="d">
        <v>2023-01-11</v>
      </c>
      <c r="E318" t="s">
        <v>39</v>
      </c>
      <c r="F318" t="s">
        <v>2296</v>
      </c>
      <c r="G318" t="s">
        <v>8</v>
      </c>
      <c r="H318" t="s">
        <v>40</v>
      </c>
    </row>
    <row r="319" spans="1:8" x14ac:dyDescent="0.2">
      <c r="A319" s="1" t="d">
        <v>2023-01-11</v>
      </c>
      <c r="B319">
        <v>-1</v>
      </c>
      <c r="C319" t="s">
        <v>77</v>
      </c>
      <c r="D319" s="1" t="d">
        <v>2023-01-11</v>
      </c>
      <c r="E319" t="s">
        <v>93</v>
      </c>
      <c r="F319" t="s">
        <v>2296</v>
      </c>
      <c r="G319" t="s">
        <v>8</v>
      </c>
      <c r="H319" t="s">
        <v>94</v>
      </c>
    </row>
    <row r="320" spans="1:8" x14ac:dyDescent="0.2">
      <c r="A320" s="1" t="d">
        <v>2023-01-11</v>
      </c>
      <c r="B320">
        <v>-1</v>
      </c>
      <c r="C320" t="s">
        <v>77</v>
      </c>
      <c r="D320" s="1" t="d">
        <v>2023-01-11</v>
      </c>
      <c r="E320" t="s">
        <v>226</v>
      </c>
      <c r="F320" t="s">
        <v>2296</v>
      </c>
      <c r="G320" t="s">
        <v>8</v>
      </c>
    </row>
    <row r="321" spans="1:8" x14ac:dyDescent="0.2">
      <c r="A321" s="1" t="d">
        <v>2023-01-11</v>
      </c>
      <c r="B321">
        <v>-1</v>
      </c>
      <c r="C321" t="s">
        <v>77</v>
      </c>
      <c r="D321" s="1" t="d">
        <v>2023-01-11</v>
      </c>
      <c r="E321" t="s">
        <v>477</v>
      </c>
      <c r="F321" t="s">
        <v>2293</v>
      </c>
      <c r="G321" t="s">
        <v>8</v>
      </c>
      <c r="H321" t="s">
        <v>478</v>
      </c>
    </row>
    <row r="322" spans="1:8" x14ac:dyDescent="0.2">
      <c r="A322" s="1" t="d">
        <v>2023-01-11</v>
      </c>
      <c r="B322">
        <v>-1</v>
      </c>
      <c r="C322" t="s">
        <v>77</v>
      </c>
      <c r="D322" s="1" t="d">
        <v>2023-01-11</v>
      </c>
      <c r="E322" t="s">
        <v>479</v>
      </c>
      <c r="F322" t="s">
        <v>2271</v>
      </c>
      <c r="G322" t="s">
        <v>68</v>
      </c>
      <c r="H322" t="s">
        <v>480</v>
      </c>
    </row>
    <row r="323" spans="1:8" x14ac:dyDescent="0.2">
      <c r="A323" s="1" t="d">
        <v>2023-01-11</v>
      </c>
      <c r="B323">
        <v>-1</v>
      </c>
      <c r="C323" t="s">
        <v>77</v>
      </c>
      <c r="D323" s="1" t="d">
        <v>2023-01-11</v>
      </c>
      <c r="E323" t="s">
        <v>481</v>
      </c>
      <c r="F323" t="s">
        <v>2285</v>
      </c>
      <c r="G323" t="s">
        <v>8</v>
      </c>
    </row>
    <row r="324" spans="1:8" x14ac:dyDescent="0.2">
      <c r="A324" s="1" t="d">
        <v>2023-01-11</v>
      </c>
      <c r="B324">
        <v>-1</v>
      </c>
      <c r="C324" t="s">
        <v>77</v>
      </c>
      <c r="D324" s="1" t="d">
        <v>2023-01-11</v>
      </c>
      <c r="E324" t="s">
        <v>43</v>
      </c>
      <c r="F324" t="s">
        <v>2272</v>
      </c>
      <c r="G324" t="s">
        <v>8</v>
      </c>
      <c r="H324" t="s">
        <v>44</v>
      </c>
    </row>
    <row r="325" spans="1:8" x14ac:dyDescent="0.2">
      <c r="A325" s="1" t="d">
        <v>2023-01-11</v>
      </c>
      <c r="B325">
        <v>-1</v>
      </c>
      <c r="C325" t="s">
        <v>77</v>
      </c>
      <c r="D325" s="1" t="d">
        <v>2023-01-11</v>
      </c>
      <c r="E325" t="s">
        <v>274</v>
      </c>
      <c r="F325" t="s">
        <v>2272</v>
      </c>
      <c r="G325" t="s">
        <v>8</v>
      </c>
    </row>
    <row r="326" spans="1:8" x14ac:dyDescent="0.2">
      <c r="A326" s="1" t="d">
        <v>2023-01-11</v>
      </c>
      <c r="B326">
        <v>-1</v>
      </c>
      <c r="C326" t="s">
        <v>77</v>
      </c>
      <c r="D326" s="1" t="d">
        <v>2023-01-11</v>
      </c>
      <c r="E326" t="s">
        <v>482</v>
      </c>
      <c r="F326" t="s">
        <v>2272</v>
      </c>
      <c r="G326" t="s">
        <v>8</v>
      </c>
    </row>
    <row r="327" spans="1:8" x14ac:dyDescent="0.2">
      <c r="A327" s="1" t="d">
        <v>2023-01-11</v>
      </c>
      <c r="B327">
        <v>-1</v>
      </c>
      <c r="C327" t="s">
        <v>77</v>
      </c>
      <c r="D327" s="1" t="d">
        <v>2023-01-11</v>
      </c>
      <c r="E327" t="s">
        <v>483</v>
      </c>
      <c r="F327" t="s">
        <v>2272</v>
      </c>
      <c r="G327" t="s">
        <v>8</v>
      </c>
    </row>
    <row r="328" spans="1:8" x14ac:dyDescent="0.2">
      <c r="A328" s="1" t="d">
        <v>2023-01-11</v>
      </c>
      <c r="B328">
        <v>-1</v>
      </c>
      <c r="C328" t="s">
        <v>77</v>
      </c>
      <c r="D328" s="1" t="d">
        <v>2023-01-11</v>
      </c>
      <c r="E328" t="s">
        <v>484</v>
      </c>
      <c r="F328" t="s">
        <v>2272</v>
      </c>
      <c r="G328" t="s">
        <v>8</v>
      </c>
    </row>
    <row r="329" spans="1:8" x14ac:dyDescent="0.2">
      <c r="A329" s="1" t="d">
        <v>2023-01-11</v>
      </c>
      <c r="B329">
        <v>-1</v>
      </c>
      <c r="C329" t="s">
        <v>77</v>
      </c>
      <c r="D329" s="1" t="d">
        <v>2023-01-11</v>
      </c>
      <c r="E329" t="s">
        <v>96</v>
      </c>
      <c r="F329" t="s">
        <v>2272</v>
      </c>
      <c r="G329" t="s">
        <v>8</v>
      </c>
    </row>
    <row r="330" spans="1:8" x14ac:dyDescent="0.2">
      <c r="A330" s="1" t="d">
        <v>2023-01-11</v>
      </c>
      <c r="B330">
        <v>-1</v>
      </c>
      <c r="C330" t="s">
        <v>77</v>
      </c>
      <c r="D330" s="1" t="d">
        <v>2023-01-11</v>
      </c>
      <c r="E330" t="s">
        <v>97</v>
      </c>
      <c r="F330" t="s">
        <v>2272</v>
      </c>
      <c r="G330" t="s">
        <v>8</v>
      </c>
    </row>
    <row r="331" spans="1:8" x14ac:dyDescent="0.2">
      <c r="A331" s="1" t="d">
        <v>2023-01-11</v>
      </c>
      <c r="B331">
        <v>-1</v>
      </c>
      <c r="C331" t="s">
        <v>77</v>
      </c>
      <c r="D331" s="1" t="d">
        <v>2023-01-18</v>
      </c>
      <c r="E331" t="s">
        <v>485</v>
      </c>
      <c r="F331" t="s">
        <v>2273</v>
      </c>
      <c r="G331" t="s">
        <v>49</v>
      </c>
      <c r="H331" t="s">
        <v>486</v>
      </c>
    </row>
    <row r="332" spans="1:8" x14ac:dyDescent="0.2">
      <c r="A332" s="1" t="d">
        <v>2023-01-11</v>
      </c>
      <c r="B332">
        <v>-1</v>
      </c>
      <c r="C332" t="s">
        <v>77</v>
      </c>
      <c r="D332" s="1" t="d">
        <v>2023-01-18</v>
      </c>
      <c r="E332" t="s">
        <v>487</v>
      </c>
      <c r="F332" t="s">
        <v>2273</v>
      </c>
      <c r="G332" t="s">
        <v>128</v>
      </c>
      <c r="H332" t="s">
        <v>488</v>
      </c>
    </row>
    <row r="333" spans="1:8" x14ac:dyDescent="0.2">
      <c r="A333" s="1" t="d">
        <v>2023-01-11</v>
      </c>
      <c r="B333">
        <v>-1</v>
      </c>
      <c r="C333" t="s">
        <v>77</v>
      </c>
      <c r="D333" s="1" t="d">
        <v>2023-01-18</v>
      </c>
      <c r="E333" t="s">
        <v>489</v>
      </c>
      <c r="F333" t="s">
        <v>2273</v>
      </c>
      <c r="G333" t="s">
        <v>8</v>
      </c>
      <c r="H333" t="s">
        <v>490</v>
      </c>
    </row>
    <row r="334" spans="1:8" x14ac:dyDescent="0.2">
      <c r="A334" s="1" t="d">
        <v>2023-01-11</v>
      </c>
      <c r="B334">
        <v>-1</v>
      </c>
      <c r="C334" t="s">
        <v>77</v>
      </c>
      <c r="D334" s="1" t="d">
        <v>2023-01-18</v>
      </c>
      <c r="E334" t="s">
        <v>491</v>
      </c>
      <c r="F334" t="s">
        <v>2273</v>
      </c>
      <c r="G334" t="s">
        <v>8</v>
      </c>
      <c r="H334" t="s">
        <v>492</v>
      </c>
    </row>
    <row r="335" spans="1:8" x14ac:dyDescent="0.2">
      <c r="A335" s="1" t="d">
        <v>2023-01-11</v>
      </c>
      <c r="B335">
        <v>-1</v>
      </c>
      <c r="C335" t="s">
        <v>77</v>
      </c>
      <c r="D335" s="1" t="d">
        <v>2023-01-18</v>
      </c>
      <c r="E335" t="s">
        <v>493</v>
      </c>
      <c r="F335" t="s">
        <v>2273</v>
      </c>
      <c r="G335" t="s">
        <v>8</v>
      </c>
      <c r="H335" t="s">
        <v>494</v>
      </c>
    </row>
    <row r="336" spans="1:8" x14ac:dyDescent="0.2">
      <c r="A336" s="1" t="d">
        <v>2023-01-11</v>
      </c>
      <c r="B336">
        <v>-1</v>
      </c>
      <c r="C336" t="s">
        <v>77</v>
      </c>
      <c r="D336" s="1" t="d">
        <v>2023-01-18</v>
      </c>
      <c r="E336" t="s">
        <v>495</v>
      </c>
      <c r="F336" t="s">
        <v>2273</v>
      </c>
      <c r="G336" t="s">
        <v>8</v>
      </c>
      <c r="H336" t="s">
        <v>496</v>
      </c>
    </row>
    <row r="337" spans="1:8" x14ac:dyDescent="0.2">
      <c r="A337" s="1" t="d">
        <v>2023-01-11</v>
      </c>
      <c r="B337">
        <v>-1</v>
      </c>
      <c r="C337" t="s">
        <v>77</v>
      </c>
      <c r="D337" s="1" t="d">
        <v>2023-01-18</v>
      </c>
      <c r="E337" t="s">
        <v>497</v>
      </c>
      <c r="F337" t="s">
        <v>2274</v>
      </c>
      <c r="G337" t="s">
        <v>8</v>
      </c>
      <c r="H337" t="s">
        <v>498</v>
      </c>
    </row>
    <row r="338" spans="1:8" x14ac:dyDescent="0.2">
      <c r="A338" s="1" t="d">
        <v>2023-01-11</v>
      </c>
      <c r="B338">
        <v>-1</v>
      </c>
      <c r="C338" t="s">
        <v>77</v>
      </c>
      <c r="D338" s="1" t="d">
        <v>2023-01-18</v>
      </c>
      <c r="E338" t="s">
        <v>499</v>
      </c>
      <c r="F338" t="s">
        <v>2274</v>
      </c>
      <c r="G338" t="s">
        <v>8</v>
      </c>
      <c r="H338" t="s">
        <v>500</v>
      </c>
    </row>
    <row r="339" spans="1:8" x14ac:dyDescent="0.2">
      <c r="A339" s="1" t="d">
        <v>2023-01-11</v>
      </c>
      <c r="B339">
        <v>-1</v>
      </c>
      <c r="C339" t="s">
        <v>77</v>
      </c>
      <c r="D339" s="1" t="d">
        <v>2023-01-18</v>
      </c>
      <c r="E339" t="s">
        <v>501</v>
      </c>
      <c r="F339" t="s">
        <v>2275</v>
      </c>
      <c r="G339" t="s">
        <v>8</v>
      </c>
      <c r="H339" t="s">
        <v>502</v>
      </c>
    </row>
    <row r="340" spans="1:8" x14ac:dyDescent="0.2">
      <c r="A340" s="1" t="d">
        <v>2023-01-11</v>
      </c>
      <c r="B340">
        <v>-1</v>
      </c>
      <c r="C340" t="s">
        <v>77</v>
      </c>
      <c r="D340" s="1" t="d">
        <v>2023-01-18</v>
      </c>
      <c r="E340" t="s">
        <v>503</v>
      </c>
      <c r="F340" t="s">
        <v>2275</v>
      </c>
      <c r="G340" t="s">
        <v>8</v>
      </c>
      <c r="H340" t="s">
        <v>504</v>
      </c>
    </row>
    <row r="341" spans="1:8" x14ac:dyDescent="0.2">
      <c r="A341" s="1" t="d">
        <v>2023-01-11</v>
      </c>
      <c r="B341">
        <v>-1</v>
      </c>
      <c r="C341" t="s">
        <v>77</v>
      </c>
      <c r="D341" s="1" t="d">
        <v>2023-01-18</v>
      </c>
      <c r="E341" t="s">
        <v>505</v>
      </c>
      <c r="F341" t="s">
        <v>2275</v>
      </c>
      <c r="G341" t="s">
        <v>8</v>
      </c>
    </row>
    <row r="342" spans="1:8" x14ac:dyDescent="0.2">
      <c r="A342" s="1" t="d">
        <v>2023-01-11</v>
      </c>
      <c r="B342">
        <v>-1</v>
      </c>
      <c r="C342" t="s">
        <v>77</v>
      </c>
      <c r="D342" s="1" t="d">
        <v>2023-01-18</v>
      </c>
      <c r="E342" t="s">
        <v>506</v>
      </c>
      <c r="F342" t="s">
        <v>2263</v>
      </c>
      <c r="G342" t="s">
        <v>8</v>
      </c>
      <c r="H342" t="s">
        <v>507</v>
      </c>
    </row>
    <row r="343" spans="1:8" x14ac:dyDescent="0.2">
      <c r="A343" s="1" t="d">
        <v>2023-01-11</v>
      </c>
      <c r="B343">
        <v>-1</v>
      </c>
      <c r="C343" t="s">
        <v>77</v>
      </c>
      <c r="D343" s="1" t="d">
        <v>2023-01-18</v>
      </c>
      <c r="E343" t="s">
        <v>508</v>
      </c>
      <c r="F343" t="s">
        <v>2263</v>
      </c>
      <c r="G343" t="s">
        <v>8</v>
      </c>
      <c r="H343" t="s">
        <v>509</v>
      </c>
    </row>
    <row r="344" spans="1:8" x14ac:dyDescent="0.2">
      <c r="A344" s="1" t="d">
        <v>2023-01-11</v>
      </c>
      <c r="B344">
        <v>-1</v>
      </c>
      <c r="C344" t="s">
        <v>77</v>
      </c>
      <c r="D344" s="1" t="d">
        <v>2023-01-20</v>
      </c>
      <c r="E344" t="s">
        <v>510</v>
      </c>
      <c r="F344" t="s">
        <v>2263</v>
      </c>
      <c r="G344" t="s">
        <v>8</v>
      </c>
      <c r="H344" t="s">
        <v>511</v>
      </c>
    </row>
    <row r="345" spans="1:8" x14ac:dyDescent="0.2">
      <c r="A345" s="1" t="d">
        <v>2023-01-11</v>
      </c>
      <c r="B345">
        <v>-1</v>
      </c>
      <c r="C345" t="s">
        <v>77</v>
      </c>
      <c r="D345" s="1" t="d">
        <v>2023-01-24</v>
      </c>
      <c r="E345" t="s">
        <v>512</v>
      </c>
      <c r="F345" t="s">
        <v>2274</v>
      </c>
      <c r="G345" t="s">
        <v>8</v>
      </c>
      <c r="H345" t="s">
        <v>513</v>
      </c>
    </row>
    <row r="346" spans="1:8" x14ac:dyDescent="0.2">
      <c r="A346" s="1" t="d">
        <v>2023-01-11</v>
      </c>
      <c r="B346">
        <v>-1</v>
      </c>
      <c r="C346" t="s">
        <v>77</v>
      </c>
      <c r="D346" s="1" t="d">
        <v>2023-01-24</v>
      </c>
      <c r="E346" t="s">
        <v>514</v>
      </c>
      <c r="F346" t="s">
        <v>2263</v>
      </c>
      <c r="G346" t="s">
        <v>8</v>
      </c>
      <c r="H346" t="s">
        <v>515</v>
      </c>
    </row>
    <row r="347" spans="1:8" x14ac:dyDescent="0.2">
      <c r="A347" s="1" t="d">
        <v>2023-01-11</v>
      </c>
      <c r="B347">
        <v>-1</v>
      </c>
      <c r="C347" t="s">
        <v>77</v>
      </c>
      <c r="D347" s="1" t="d">
        <v>2023-01-25</v>
      </c>
      <c r="E347" t="s">
        <v>516</v>
      </c>
      <c r="F347" t="s">
        <v>2274</v>
      </c>
      <c r="G347" t="s">
        <v>8</v>
      </c>
      <c r="H347" t="s">
        <v>517</v>
      </c>
    </row>
    <row r="348" spans="1:8" x14ac:dyDescent="0.2">
      <c r="A348" s="1" t="d">
        <v>2023-01-11</v>
      </c>
      <c r="B348">
        <v>-1</v>
      </c>
      <c r="C348" t="s">
        <v>77</v>
      </c>
      <c r="D348" s="1" t="d">
        <v>2023-01-25</v>
      </c>
      <c r="E348" t="s">
        <v>499</v>
      </c>
      <c r="F348" t="s">
        <v>2274</v>
      </c>
      <c r="G348" t="s">
        <v>8</v>
      </c>
      <c r="H348" t="s">
        <v>500</v>
      </c>
    </row>
    <row r="349" spans="1:8" x14ac:dyDescent="0.2">
      <c r="A349" s="1" t="d">
        <v>2023-01-11</v>
      </c>
      <c r="B349">
        <v>-1</v>
      </c>
      <c r="C349" t="s">
        <v>77</v>
      </c>
      <c r="D349" s="1" t="d">
        <v>2023-01-25</v>
      </c>
      <c r="E349" t="s">
        <v>518</v>
      </c>
      <c r="F349" t="s">
        <v>2274</v>
      </c>
      <c r="G349" t="s">
        <v>8</v>
      </c>
      <c r="H349" t="s">
        <v>519</v>
      </c>
    </row>
    <row r="350" spans="1:8" x14ac:dyDescent="0.2">
      <c r="A350" s="1" t="d">
        <v>2023-01-11</v>
      </c>
      <c r="B350">
        <v>-1</v>
      </c>
      <c r="C350" t="s">
        <v>77</v>
      </c>
      <c r="D350" s="1" t="d">
        <v>2023-01-25</v>
      </c>
      <c r="E350" t="s">
        <v>520</v>
      </c>
      <c r="F350" t="s">
        <v>2274</v>
      </c>
      <c r="G350" t="s">
        <v>8</v>
      </c>
      <c r="H350" t="s">
        <v>520</v>
      </c>
    </row>
    <row r="351" spans="1:8" x14ac:dyDescent="0.2">
      <c r="A351" s="1" t="d">
        <v>2023-01-11</v>
      </c>
      <c r="B351">
        <v>-1</v>
      </c>
      <c r="C351" t="s">
        <v>77</v>
      </c>
      <c r="D351" s="1" t="d">
        <v>2023-01-25</v>
      </c>
      <c r="E351" t="s">
        <v>521</v>
      </c>
      <c r="F351" t="s">
        <v>2275</v>
      </c>
      <c r="G351" t="s">
        <v>8</v>
      </c>
    </row>
    <row r="352" spans="1:8" x14ac:dyDescent="0.2">
      <c r="A352" s="1" t="d">
        <v>2023-01-11</v>
      </c>
      <c r="B352">
        <v>-1</v>
      </c>
      <c r="C352" t="s">
        <v>77</v>
      </c>
      <c r="D352" s="1" t="d">
        <v>2023-01-25</v>
      </c>
      <c r="E352" t="s">
        <v>522</v>
      </c>
      <c r="F352" t="s">
        <v>2263</v>
      </c>
      <c r="G352" t="s">
        <v>8</v>
      </c>
      <c r="H352" t="s">
        <v>523</v>
      </c>
    </row>
    <row r="353" spans="1:8" x14ac:dyDescent="0.2">
      <c r="A353" s="1" t="d">
        <v>2023-01-11</v>
      </c>
      <c r="B353">
        <v>-1</v>
      </c>
      <c r="C353" t="s">
        <v>77</v>
      </c>
      <c r="D353" s="1" t="d">
        <v>2023-01-25</v>
      </c>
      <c r="E353" t="s">
        <v>125</v>
      </c>
      <c r="F353" t="s">
        <v>2263</v>
      </c>
      <c r="G353" t="s">
        <v>8</v>
      </c>
      <c r="H353" t="s">
        <v>126</v>
      </c>
    </row>
    <row r="354" spans="1:8" x14ac:dyDescent="0.2">
      <c r="A354" s="1" t="d">
        <v>2023-01-11</v>
      </c>
      <c r="B354">
        <v>-1</v>
      </c>
      <c r="C354" t="s">
        <v>77</v>
      </c>
      <c r="D354" s="1" t="d">
        <v>2023-04-11</v>
      </c>
      <c r="E354" t="s">
        <v>524</v>
      </c>
      <c r="F354" t="s">
        <v>2279</v>
      </c>
      <c r="G354" t="s">
        <v>49</v>
      </c>
      <c r="H354" t="s">
        <v>525</v>
      </c>
    </row>
    <row r="355" spans="1:8" x14ac:dyDescent="0.2">
      <c r="A355" s="1" t="d">
        <v>2023-01-11</v>
      </c>
      <c r="B355">
        <v>-1</v>
      </c>
      <c r="C355" t="s">
        <v>77</v>
      </c>
      <c r="D355" s="1" t="d">
        <v>2023-04-11</v>
      </c>
      <c r="E355" t="s">
        <v>526</v>
      </c>
      <c r="F355" t="s">
        <v>2279</v>
      </c>
      <c r="G355" t="s">
        <v>49</v>
      </c>
      <c r="H355" t="s">
        <v>527</v>
      </c>
    </row>
    <row r="356" spans="1:8" x14ac:dyDescent="0.2">
      <c r="A356" s="1" t="d">
        <v>2023-01-11</v>
      </c>
      <c r="B356">
        <v>-1</v>
      </c>
      <c r="C356" t="s">
        <v>77</v>
      </c>
      <c r="D356" s="1" t="d">
        <v>2023-04-11</v>
      </c>
      <c r="E356" t="s">
        <v>528</v>
      </c>
      <c r="F356" t="s">
        <v>2279</v>
      </c>
      <c r="G356" t="s">
        <v>49</v>
      </c>
      <c r="H356" t="s">
        <v>529</v>
      </c>
    </row>
    <row r="357" spans="1:8" x14ac:dyDescent="0.2">
      <c r="A357" s="1" t="d">
        <v>2023-01-11</v>
      </c>
      <c r="B357">
        <v>-1</v>
      </c>
      <c r="C357" t="s">
        <v>77</v>
      </c>
      <c r="D357" s="1" t="d">
        <v>2023-04-11</v>
      </c>
      <c r="E357" t="s">
        <v>530</v>
      </c>
      <c r="F357" t="s">
        <v>2279</v>
      </c>
      <c r="G357" t="s">
        <v>49</v>
      </c>
      <c r="H357" t="s">
        <v>531</v>
      </c>
    </row>
    <row r="358" spans="1:8" x14ac:dyDescent="0.2">
      <c r="A358" s="1" t="d">
        <v>2023-01-11</v>
      </c>
      <c r="B358">
        <v>-1</v>
      </c>
      <c r="C358" t="s">
        <v>77</v>
      </c>
      <c r="D358" s="1" t="d">
        <v>2023-04-11</v>
      </c>
      <c r="E358" t="s">
        <v>532</v>
      </c>
      <c r="F358" t="s">
        <v>2279</v>
      </c>
      <c r="G358" t="s">
        <v>49</v>
      </c>
      <c r="H358" t="s">
        <v>533</v>
      </c>
    </row>
    <row r="359" spans="1:8" x14ac:dyDescent="0.2">
      <c r="A359" s="1" t="d">
        <v>2023-01-11</v>
      </c>
      <c r="B359">
        <v>-1</v>
      </c>
      <c r="C359" t="s">
        <v>77</v>
      </c>
      <c r="D359" s="1" t="d">
        <v>2023-04-11</v>
      </c>
      <c r="E359" t="s">
        <v>534</v>
      </c>
      <c r="F359" t="s">
        <v>2279</v>
      </c>
      <c r="G359" t="s">
        <v>49</v>
      </c>
      <c r="H359" t="s">
        <v>535</v>
      </c>
    </row>
    <row r="360" spans="1:8" x14ac:dyDescent="0.2">
      <c r="A360" s="1" t="d">
        <v>2023-01-11</v>
      </c>
      <c r="B360">
        <v>-1</v>
      </c>
      <c r="C360" t="s">
        <v>77</v>
      </c>
      <c r="D360" s="1" t="d">
        <v>2023-04-11</v>
      </c>
      <c r="E360" t="s">
        <v>536</v>
      </c>
      <c r="F360" t="s">
        <v>2279</v>
      </c>
      <c r="G360" t="s">
        <v>49</v>
      </c>
      <c r="H360" t="s">
        <v>537</v>
      </c>
    </row>
    <row r="361" spans="1:8" x14ac:dyDescent="0.2">
      <c r="A361" s="1" t="d">
        <v>2023-01-11</v>
      </c>
      <c r="B361">
        <v>-1</v>
      </c>
      <c r="C361" t="s">
        <v>77</v>
      </c>
      <c r="D361" s="1" t="d">
        <v>2023-04-11</v>
      </c>
      <c r="E361" t="s">
        <v>538</v>
      </c>
      <c r="F361" t="s">
        <v>2279</v>
      </c>
      <c r="G361" t="s">
        <v>49</v>
      </c>
      <c r="H361" t="s">
        <v>539</v>
      </c>
    </row>
    <row r="362" spans="1:8" x14ac:dyDescent="0.2">
      <c r="A362" s="1" t="d">
        <v>2023-01-11</v>
      </c>
      <c r="B362">
        <v>-1</v>
      </c>
      <c r="C362" t="s">
        <v>77</v>
      </c>
      <c r="D362" s="1" t="d">
        <v>2023-04-11</v>
      </c>
      <c r="E362" t="s">
        <v>540</v>
      </c>
      <c r="F362" t="s">
        <v>2279</v>
      </c>
      <c r="G362" t="s">
        <v>49</v>
      </c>
      <c r="H362" t="s">
        <v>541</v>
      </c>
    </row>
    <row r="363" spans="1:8" x14ac:dyDescent="0.2">
      <c r="A363" s="1" t="d">
        <v>2023-01-11</v>
      </c>
      <c r="B363">
        <v>-1</v>
      </c>
      <c r="C363" t="s">
        <v>77</v>
      </c>
      <c r="D363" s="1" t="d">
        <v>2023-04-11</v>
      </c>
      <c r="E363" t="s">
        <v>542</v>
      </c>
      <c r="F363" t="s">
        <v>2279</v>
      </c>
      <c r="G363" t="s">
        <v>49</v>
      </c>
    </row>
    <row r="364" spans="1:8" x14ac:dyDescent="0.2">
      <c r="A364" s="1" t="d">
        <v>2023-01-11</v>
      </c>
      <c r="B364">
        <v>5564738850006530</v>
      </c>
      <c r="C364" t="s">
        <v>77</v>
      </c>
      <c r="D364" s="1" t="d">
        <v>2023-01-18</v>
      </c>
      <c r="E364" t="s">
        <v>543</v>
      </c>
      <c r="F364" t="s">
        <v>2274</v>
      </c>
      <c r="G364" t="s">
        <v>8</v>
      </c>
      <c r="H364" t="s">
        <v>544</v>
      </c>
    </row>
    <row r="365" spans="1:8" x14ac:dyDescent="0.2">
      <c r="A365" s="1" t="d">
        <v>2023-01-11</v>
      </c>
      <c r="B365">
        <v>5566337800006530</v>
      </c>
      <c r="C365" t="s">
        <v>77</v>
      </c>
      <c r="D365" s="1" t="d">
        <v>2023-04-11</v>
      </c>
      <c r="E365" t="s">
        <v>545</v>
      </c>
      <c r="F365" t="s">
        <v>2279</v>
      </c>
      <c r="G365" t="s">
        <v>49</v>
      </c>
      <c r="H365" t="s">
        <v>546</v>
      </c>
    </row>
    <row r="366" spans="1:8" x14ac:dyDescent="0.2">
      <c r="A366" s="1" t="d">
        <v>2023-01-11</v>
      </c>
      <c r="B366">
        <v>5567018710006530</v>
      </c>
      <c r="C366" t="s">
        <v>77</v>
      </c>
      <c r="D366" s="1" t="d">
        <v>2023-04-11</v>
      </c>
      <c r="E366" t="s">
        <v>547</v>
      </c>
      <c r="F366" t="s">
        <v>2279</v>
      </c>
      <c r="G366" t="s">
        <v>49</v>
      </c>
    </row>
    <row r="367" spans="1:8" x14ac:dyDescent="0.2">
      <c r="A367" s="1" t="d">
        <v>2023-01-11</v>
      </c>
      <c r="B367">
        <v>9399417670006530</v>
      </c>
      <c r="C367" t="s">
        <v>77</v>
      </c>
      <c r="D367" s="1" t="d">
        <v>2023-01-18</v>
      </c>
      <c r="E367" t="s">
        <v>548</v>
      </c>
      <c r="F367" t="s">
        <v>2274</v>
      </c>
      <c r="G367" t="s">
        <v>8</v>
      </c>
      <c r="H367" t="s">
        <v>549</v>
      </c>
    </row>
    <row r="368" spans="1:8" x14ac:dyDescent="0.2">
      <c r="A368" s="1" t="d">
        <v>2023-01-11</v>
      </c>
      <c r="B368">
        <v>9401453510006530</v>
      </c>
      <c r="C368" t="s">
        <v>77</v>
      </c>
      <c r="D368" s="1" t="d">
        <v>2023-01-25</v>
      </c>
      <c r="E368" t="s">
        <v>550</v>
      </c>
      <c r="F368" t="s">
        <v>2263</v>
      </c>
      <c r="G368" t="s">
        <v>8</v>
      </c>
      <c r="H368" t="s">
        <v>551</v>
      </c>
    </row>
    <row r="369" spans="1:8" x14ac:dyDescent="0.2">
      <c r="A369" s="1" t="d">
        <v>2023-01-12</v>
      </c>
      <c r="B369">
        <v>-1</v>
      </c>
      <c r="D369" s="1" t="d">
        <v>2023-01-12</v>
      </c>
      <c r="E369" t="s">
        <v>552</v>
      </c>
      <c r="F369" t="s">
        <v>2275</v>
      </c>
      <c r="G369" t="s">
        <v>8</v>
      </c>
      <c r="H369" t="s">
        <v>553</v>
      </c>
    </row>
    <row r="370" spans="1:8" x14ac:dyDescent="0.2">
      <c r="A370" s="1" t="d">
        <v>2023-01-12</v>
      </c>
      <c r="B370">
        <v>-1</v>
      </c>
      <c r="D370" s="1" t="d">
        <v>2023-01-12</v>
      </c>
      <c r="E370" t="s">
        <v>258</v>
      </c>
      <c r="F370" t="s">
        <v>2282</v>
      </c>
      <c r="G370" t="s">
        <v>49</v>
      </c>
      <c r="H370" t="s">
        <v>259</v>
      </c>
    </row>
    <row r="371" spans="1:8" x14ac:dyDescent="0.2">
      <c r="A371" s="1" t="d">
        <v>2023-01-12</v>
      </c>
      <c r="B371">
        <v>-1</v>
      </c>
      <c r="D371" s="1" t="d">
        <v>2023-01-12</v>
      </c>
      <c r="E371" t="s">
        <v>218</v>
      </c>
      <c r="F371" t="s">
        <v>2265</v>
      </c>
      <c r="G371" t="s">
        <v>49</v>
      </c>
      <c r="H371" t="s">
        <v>219</v>
      </c>
    </row>
    <row r="372" spans="1:8" x14ac:dyDescent="0.2">
      <c r="A372" s="1" t="d">
        <v>2023-01-12</v>
      </c>
      <c r="B372">
        <v>-1</v>
      </c>
      <c r="D372" s="1" t="d">
        <v>2023-01-12</v>
      </c>
      <c r="E372" t="s">
        <v>229</v>
      </c>
      <c r="F372" t="s">
        <v>2272</v>
      </c>
      <c r="G372" t="s">
        <v>49</v>
      </c>
      <c r="H372" t="s">
        <v>230</v>
      </c>
    </row>
    <row r="373" spans="1:8" x14ac:dyDescent="0.2">
      <c r="A373" s="1" t="d">
        <v>2023-01-12</v>
      </c>
      <c r="B373">
        <v>-1</v>
      </c>
      <c r="C373" t="s">
        <v>15</v>
      </c>
      <c r="D373" s="1" t="d">
        <v>2023-01-19</v>
      </c>
      <c r="E373" t="s">
        <v>554</v>
      </c>
      <c r="F373" t="s">
        <v>2273</v>
      </c>
      <c r="G373" t="s">
        <v>8</v>
      </c>
      <c r="H373" t="s">
        <v>555</v>
      </c>
    </row>
    <row r="374" spans="1:8" x14ac:dyDescent="0.2">
      <c r="A374" s="1" t="d">
        <v>2023-01-12</v>
      </c>
      <c r="B374">
        <v>-1</v>
      </c>
      <c r="C374" t="s">
        <v>20</v>
      </c>
      <c r="D374" s="1" t="d">
        <v>2023-01-12</v>
      </c>
      <c r="E374" t="s">
        <v>215</v>
      </c>
      <c r="F374" t="s">
        <v>2281</v>
      </c>
      <c r="G374" t="s">
        <v>8</v>
      </c>
      <c r="H374" t="s">
        <v>216</v>
      </c>
    </row>
    <row r="375" spans="1:8" x14ac:dyDescent="0.2">
      <c r="A375" s="1" t="d">
        <v>2023-01-12</v>
      </c>
      <c r="B375">
        <v>-1</v>
      </c>
      <c r="C375" t="s">
        <v>20</v>
      </c>
      <c r="D375" s="1" t="d">
        <v>2023-01-12</v>
      </c>
      <c r="E375" t="s">
        <v>23</v>
      </c>
      <c r="F375" t="s">
        <v>2266</v>
      </c>
      <c r="G375" t="s">
        <v>8</v>
      </c>
      <c r="H375" t="s">
        <v>24</v>
      </c>
    </row>
    <row r="376" spans="1:8" x14ac:dyDescent="0.2">
      <c r="A376" s="1" t="d">
        <v>2023-01-12</v>
      </c>
      <c r="B376">
        <v>-1</v>
      </c>
      <c r="C376" t="s">
        <v>20</v>
      </c>
      <c r="D376" s="1" t="d">
        <v>2023-01-12</v>
      </c>
      <c r="E376" t="s">
        <v>258</v>
      </c>
      <c r="F376" t="s">
        <v>2282</v>
      </c>
      <c r="G376" t="s">
        <v>49</v>
      </c>
      <c r="H376" t="s">
        <v>259</v>
      </c>
    </row>
    <row r="377" spans="1:8" x14ac:dyDescent="0.2">
      <c r="A377" s="1" t="d">
        <v>2023-01-12</v>
      </c>
      <c r="B377">
        <v>-1</v>
      </c>
      <c r="C377" t="s">
        <v>20</v>
      </c>
      <c r="D377" s="1" t="d">
        <v>2023-01-12</v>
      </c>
      <c r="E377" t="s">
        <v>436</v>
      </c>
      <c r="F377" t="s">
        <v>2282</v>
      </c>
      <c r="G377" t="s">
        <v>49</v>
      </c>
      <c r="H377" t="s">
        <v>437</v>
      </c>
    </row>
    <row r="378" spans="1:8" x14ac:dyDescent="0.2">
      <c r="A378" s="1" t="d">
        <v>2023-01-12</v>
      </c>
      <c r="B378">
        <v>-1</v>
      </c>
      <c r="C378" t="s">
        <v>20</v>
      </c>
      <c r="D378" s="1" t="d">
        <v>2023-01-12</v>
      </c>
      <c r="E378" t="s">
        <v>458</v>
      </c>
      <c r="F378" t="s">
        <v>2282</v>
      </c>
      <c r="G378" t="s">
        <v>49</v>
      </c>
    </row>
    <row r="379" spans="1:8" x14ac:dyDescent="0.2">
      <c r="A379" s="1" t="d">
        <v>2023-01-12</v>
      </c>
      <c r="B379">
        <v>-1</v>
      </c>
      <c r="C379" t="s">
        <v>20</v>
      </c>
      <c r="D379" s="1" t="d">
        <v>2023-01-12</v>
      </c>
      <c r="E379" t="s">
        <v>218</v>
      </c>
      <c r="F379" t="s">
        <v>2265</v>
      </c>
      <c r="G379" t="s">
        <v>49</v>
      </c>
      <c r="H379" t="s">
        <v>219</v>
      </c>
    </row>
    <row r="380" spans="1:8" x14ac:dyDescent="0.2">
      <c r="A380" s="1" t="d">
        <v>2023-01-12</v>
      </c>
      <c r="B380">
        <v>-1</v>
      </c>
      <c r="C380" t="s">
        <v>20</v>
      </c>
      <c r="D380" s="1" t="d">
        <v>2023-01-12</v>
      </c>
      <c r="E380" t="s">
        <v>261</v>
      </c>
      <c r="F380" t="s">
        <v>2265</v>
      </c>
      <c r="G380" t="s">
        <v>8</v>
      </c>
      <c r="H380" t="s">
        <v>262</v>
      </c>
    </row>
    <row r="381" spans="1:8" x14ac:dyDescent="0.2">
      <c r="A381" s="1" t="d">
        <v>2023-01-12</v>
      </c>
      <c r="B381">
        <v>-1</v>
      </c>
      <c r="C381" t="s">
        <v>20</v>
      </c>
      <c r="D381" s="1" t="d">
        <v>2023-01-12</v>
      </c>
      <c r="E381" t="s">
        <v>84</v>
      </c>
      <c r="F381" t="s">
        <v>2265</v>
      </c>
      <c r="G381" t="s">
        <v>8</v>
      </c>
      <c r="H381" t="s">
        <v>85</v>
      </c>
    </row>
    <row r="382" spans="1:8" x14ac:dyDescent="0.2">
      <c r="A382" s="1" t="d">
        <v>2023-01-12</v>
      </c>
      <c r="B382">
        <v>-1</v>
      </c>
      <c r="C382" t="s">
        <v>20</v>
      </c>
      <c r="D382" s="1" t="d">
        <v>2023-01-12</v>
      </c>
      <c r="E382" t="s">
        <v>71</v>
      </c>
      <c r="F382" t="s">
        <v>2265</v>
      </c>
      <c r="G382" t="s">
        <v>8</v>
      </c>
      <c r="H382" t="s">
        <v>72</v>
      </c>
    </row>
    <row r="383" spans="1:8" x14ac:dyDescent="0.2">
      <c r="A383" s="1" t="d">
        <v>2023-01-12</v>
      </c>
      <c r="B383">
        <v>-1</v>
      </c>
      <c r="C383" t="s">
        <v>20</v>
      </c>
      <c r="D383" s="1" t="d">
        <v>2023-01-12</v>
      </c>
      <c r="E383" t="s">
        <v>86</v>
      </c>
      <c r="F383" t="s">
        <v>2265</v>
      </c>
      <c r="G383" t="s">
        <v>8</v>
      </c>
      <c r="H383" t="s">
        <v>87</v>
      </c>
    </row>
    <row r="384" spans="1:8" x14ac:dyDescent="0.2">
      <c r="A384" s="1" t="d">
        <v>2023-01-12</v>
      </c>
      <c r="B384">
        <v>-1</v>
      </c>
      <c r="C384" t="s">
        <v>20</v>
      </c>
      <c r="D384" s="1" t="d">
        <v>2023-01-12</v>
      </c>
      <c r="E384" t="s">
        <v>29</v>
      </c>
      <c r="F384" t="s">
        <v>2265</v>
      </c>
      <c r="G384" t="s">
        <v>8</v>
      </c>
      <c r="H384" t="s">
        <v>30</v>
      </c>
    </row>
    <row r="385" spans="1:8" x14ac:dyDescent="0.2">
      <c r="A385" s="1" t="d">
        <v>2023-01-12</v>
      </c>
      <c r="B385">
        <v>-1</v>
      </c>
      <c r="C385" t="s">
        <v>20</v>
      </c>
      <c r="D385" s="1" t="d">
        <v>2023-01-12</v>
      </c>
      <c r="E385" t="s">
        <v>463</v>
      </c>
      <c r="F385" t="s">
        <v>2268</v>
      </c>
      <c r="G385" t="s">
        <v>8</v>
      </c>
      <c r="H385" t="s">
        <v>464</v>
      </c>
    </row>
    <row r="386" spans="1:8" x14ac:dyDescent="0.2">
      <c r="A386" s="1" t="d">
        <v>2023-01-12</v>
      </c>
      <c r="B386">
        <v>-1</v>
      </c>
      <c r="C386" t="s">
        <v>20</v>
      </c>
      <c r="D386" s="1" t="d">
        <v>2023-01-12</v>
      </c>
      <c r="E386" t="s">
        <v>269</v>
      </c>
      <c r="F386" t="s">
        <v>2268</v>
      </c>
      <c r="G386" t="s">
        <v>8</v>
      </c>
      <c r="H386" t="s">
        <v>270</v>
      </c>
    </row>
    <row r="387" spans="1:8" x14ac:dyDescent="0.2">
      <c r="A387" s="1" t="d">
        <v>2023-01-12</v>
      </c>
      <c r="B387">
        <v>-1</v>
      </c>
      <c r="C387" t="s">
        <v>20</v>
      </c>
      <c r="D387" s="1" t="d">
        <v>2023-01-12</v>
      </c>
      <c r="E387" t="s">
        <v>224</v>
      </c>
      <c r="F387" t="s">
        <v>2296</v>
      </c>
      <c r="G387" t="s">
        <v>8</v>
      </c>
      <c r="H387" t="s">
        <v>225</v>
      </c>
    </row>
    <row r="388" spans="1:8" x14ac:dyDescent="0.2">
      <c r="A388" s="1" t="d">
        <v>2023-01-12</v>
      </c>
      <c r="B388">
        <v>-1</v>
      </c>
      <c r="C388" t="s">
        <v>20</v>
      </c>
      <c r="D388" s="1" t="d">
        <v>2023-01-12</v>
      </c>
      <c r="E388" t="s">
        <v>469</v>
      </c>
      <c r="F388" t="s">
        <v>2296</v>
      </c>
      <c r="G388" t="s">
        <v>8</v>
      </c>
      <c r="H388" t="s">
        <v>470</v>
      </c>
    </row>
    <row r="389" spans="1:8" x14ac:dyDescent="0.2">
      <c r="A389" s="1" t="d">
        <v>2023-01-12</v>
      </c>
      <c r="B389">
        <v>-1</v>
      </c>
      <c r="C389" t="s">
        <v>20</v>
      </c>
      <c r="D389" s="1" t="d">
        <v>2023-01-12</v>
      </c>
      <c r="E389" t="s">
        <v>471</v>
      </c>
      <c r="F389" t="s">
        <v>2296</v>
      </c>
      <c r="G389" t="s">
        <v>8</v>
      </c>
      <c r="H389" t="s">
        <v>472</v>
      </c>
    </row>
    <row r="390" spans="1:8" x14ac:dyDescent="0.2">
      <c r="A390" s="1" t="d">
        <v>2023-01-12</v>
      </c>
      <c r="B390">
        <v>-1</v>
      </c>
      <c r="C390" t="s">
        <v>20</v>
      </c>
      <c r="D390" s="1" t="d">
        <v>2023-01-12</v>
      </c>
      <c r="E390" t="s">
        <v>213</v>
      </c>
      <c r="F390" t="s">
        <v>2296</v>
      </c>
      <c r="G390" t="s">
        <v>8</v>
      </c>
      <c r="H390" t="s">
        <v>214</v>
      </c>
    </row>
    <row r="391" spans="1:8" x14ac:dyDescent="0.2">
      <c r="A391" s="1" t="d">
        <v>2023-01-12</v>
      </c>
      <c r="B391">
        <v>-1</v>
      </c>
      <c r="C391" t="s">
        <v>20</v>
      </c>
      <c r="D391" s="1" t="d">
        <v>2023-01-12</v>
      </c>
      <c r="E391" t="s">
        <v>37</v>
      </c>
      <c r="F391" t="s">
        <v>2296</v>
      </c>
      <c r="G391" t="s">
        <v>8</v>
      </c>
      <c r="H391" t="s">
        <v>38</v>
      </c>
    </row>
    <row r="392" spans="1:8" x14ac:dyDescent="0.2">
      <c r="A392" s="1" t="d">
        <v>2023-01-12</v>
      </c>
      <c r="B392">
        <v>-1</v>
      </c>
      <c r="C392" t="s">
        <v>20</v>
      </c>
      <c r="D392" s="1" t="d">
        <v>2023-01-12</v>
      </c>
      <c r="E392" t="s">
        <v>39</v>
      </c>
      <c r="F392" t="s">
        <v>2296</v>
      </c>
      <c r="G392" t="s">
        <v>8</v>
      </c>
      <c r="H392" t="s">
        <v>40</v>
      </c>
    </row>
    <row r="393" spans="1:8" x14ac:dyDescent="0.2">
      <c r="A393" s="1" t="d">
        <v>2023-01-12</v>
      </c>
      <c r="B393">
        <v>-1</v>
      </c>
      <c r="C393" t="s">
        <v>20</v>
      </c>
      <c r="D393" s="1" t="d">
        <v>2023-01-12</v>
      </c>
      <c r="E393" t="s">
        <v>556</v>
      </c>
      <c r="F393" t="s">
        <v>2285</v>
      </c>
      <c r="G393" t="s">
        <v>8</v>
      </c>
    </row>
    <row r="394" spans="1:8" x14ac:dyDescent="0.2">
      <c r="A394" s="1" t="d">
        <v>2023-01-12</v>
      </c>
      <c r="B394">
        <v>-1</v>
      </c>
      <c r="C394" t="s">
        <v>20</v>
      </c>
      <c r="D394" s="1" t="d">
        <v>2023-01-12</v>
      </c>
      <c r="E394" t="s">
        <v>557</v>
      </c>
      <c r="F394" t="s">
        <v>2294</v>
      </c>
      <c r="G394" t="s">
        <v>13</v>
      </c>
      <c r="H394" t="s">
        <v>558</v>
      </c>
    </row>
    <row r="395" spans="1:8" x14ac:dyDescent="0.2">
      <c r="A395" s="1" t="d">
        <v>2023-01-12</v>
      </c>
      <c r="B395">
        <v>-1</v>
      </c>
      <c r="C395" t="s">
        <v>20</v>
      </c>
      <c r="D395" s="1" t="d">
        <v>2023-01-12</v>
      </c>
      <c r="E395" t="s">
        <v>559</v>
      </c>
      <c r="F395" t="s">
        <v>2294</v>
      </c>
      <c r="G395" t="s">
        <v>8</v>
      </c>
    </row>
    <row r="396" spans="1:8" x14ac:dyDescent="0.2">
      <c r="A396" s="1" t="d">
        <v>2023-01-12</v>
      </c>
      <c r="B396">
        <v>-1</v>
      </c>
      <c r="C396" t="s">
        <v>20</v>
      </c>
      <c r="D396" s="1" t="d">
        <v>2023-01-12</v>
      </c>
      <c r="E396" t="s">
        <v>229</v>
      </c>
      <c r="F396" t="s">
        <v>2272</v>
      </c>
      <c r="G396" t="s">
        <v>49</v>
      </c>
      <c r="H396" t="s">
        <v>230</v>
      </c>
    </row>
    <row r="397" spans="1:8" x14ac:dyDescent="0.2">
      <c r="A397" s="1" t="d">
        <v>2023-01-12</v>
      </c>
      <c r="B397">
        <v>-1</v>
      </c>
      <c r="C397" t="s">
        <v>20</v>
      </c>
      <c r="D397" s="1" t="d">
        <v>2023-01-12</v>
      </c>
      <c r="E397" t="s">
        <v>274</v>
      </c>
      <c r="F397" t="s">
        <v>2272</v>
      </c>
      <c r="G397" t="s">
        <v>8</v>
      </c>
    </row>
    <row r="398" spans="1:8" x14ac:dyDescent="0.2">
      <c r="A398" s="1" t="d">
        <v>2023-01-12</v>
      </c>
      <c r="B398">
        <v>-1</v>
      </c>
      <c r="C398" t="s">
        <v>20</v>
      </c>
      <c r="D398" s="1" t="d">
        <v>2023-01-12</v>
      </c>
      <c r="E398" t="s">
        <v>47</v>
      </c>
      <c r="F398" t="s">
        <v>2272</v>
      </c>
      <c r="G398" t="s">
        <v>8</v>
      </c>
    </row>
    <row r="399" spans="1:8" x14ac:dyDescent="0.2">
      <c r="A399" s="1" t="d">
        <v>2023-01-12</v>
      </c>
      <c r="B399">
        <v>-1</v>
      </c>
      <c r="C399" t="s">
        <v>20</v>
      </c>
      <c r="D399" s="1" t="d">
        <v>2023-01-12</v>
      </c>
      <c r="E399" t="s">
        <v>560</v>
      </c>
      <c r="F399" t="s">
        <v>2272</v>
      </c>
      <c r="G399" t="s">
        <v>8</v>
      </c>
    </row>
    <row r="400" spans="1:8" x14ac:dyDescent="0.2">
      <c r="A400" s="1" t="d">
        <v>2023-01-12</v>
      </c>
      <c r="B400">
        <v>-1</v>
      </c>
      <c r="C400" t="s">
        <v>20</v>
      </c>
      <c r="D400" s="1" t="d">
        <v>2023-01-12</v>
      </c>
      <c r="E400" t="s">
        <v>95</v>
      </c>
      <c r="F400" t="s">
        <v>2272</v>
      </c>
      <c r="G400" t="s">
        <v>8</v>
      </c>
    </row>
    <row r="401" spans="1:8" x14ac:dyDescent="0.2">
      <c r="A401" s="1" t="d">
        <v>2023-01-12</v>
      </c>
      <c r="B401">
        <v>-1</v>
      </c>
      <c r="C401" t="s">
        <v>20</v>
      </c>
      <c r="D401" s="1" t="d">
        <v>2023-01-19</v>
      </c>
      <c r="E401" t="s">
        <v>561</v>
      </c>
      <c r="F401" t="s">
        <v>2273</v>
      </c>
      <c r="G401" t="s">
        <v>128</v>
      </c>
      <c r="H401" t="s">
        <v>562</v>
      </c>
    </row>
    <row r="402" spans="1:8" x14ac:dyDescent="0.2">
      <c r="A402" s="1" t="d">
        <v>2023-01-12</v>
      </c>
      <c r="B402">
        <v>-1</v>
      </c>
      <c r="C402" t="s">
        <v>20</v>
      </c>
      <c r="D402" s="1" t="d">
        <v>2023-01-19</v>
      </c>
      <c r="E402" t="s">
        <v>440</v>
      </c>
      <c r="F402" t="s">
        <v>2273</v>
      </c>
      <c r="G402" t="s">
        <v>13</v>
      </c>
      <c r="H402" t="s">
        <v>441</v>
      </c>
    </row>
    <row r="403" spans="1:8" x14ac:dyDescent="0.2">
      <c r="A403" s="1" t="d">
        <v>2023-01-12</v>
      </c>
      <c r="B403">
        <v>-1</v>
      </c>
      <c r="C403" t="s">
        <v>20</v>
      </c>
      <c r="D403" s="1" t="d">
        <v>2023-01-19</v>
      </c>
      <c r="E403" t="s">
        <v>53</v>
      </c>
      <c r="F403" t="s">
        <v>2273</v>
      </c>
      <c r="G403" t="s">
        <v>13</v>
      </c>
      <c r="H403" t="s">
        <v>54</v>
      </c>
    </row>
    <row r="404" spans="1:8" x14ac:dyDescent="0.2">
      <c r="A404" s="1" t="d">
        <v>2023-01-12</v>
      </c>
      <c r="B404">
        <v>-1</v>
      </c>
      <c r="C404" t="s">
        <v>20</v>
      </c>
      <c r="D404" s="1" t="d">
        <v>2023-01-19</v>
      </c>
      <c r="E404" t="s">
        <v>563</v>
      </c>
      <c r="F404" t="s">
        <v>2273</v>
      </c>
      <c r="G404" t="s">
        <v>8</v>
      </c>
      <c r="H404" t="s">
        <v>564</v>
      </c>
    </row>
    <row r="405" spans="1:8" x14ac:dyDescent="0.2">
      <c r="A405" s="1" t="d">
        <v>2023-01-12</v>
      </c>
      <c r="B405">
        <v>-1</v>
      </c>
      <c r="C405" t="s">
        <v>20</v>
      </c>
      <c r="D405" s="1" t="d">
        <v>2023-01-19</v>
      </c>
      <c r="E405" t="s">
        <v>565</v>
      </c>
      <c r="F405" t="s">
        <v>2275</v>
      </c>
      <c r="G405" t="s">
        <v>8</v>
      </c>
      <c r="H405" t="s">
        <v>566</v>
      </c>
    </row>
    <row r="406" spans="1:8" x14ac:dyDescent="0.2">
      <c r="A406" s="1" t="d">
        <v>2023-01-12</v>
      </c>
      <c r="B406">
        <v>-1</v>
      </c>
      <c r="C406" t="s">
        <v>20</v>
      </c>
      <c r="D406" s="1" t="d">
        <v>2023-01-19</v>
      </c>
      <c r="E406" t="s">
        <v>567</v>
      </c>
      <c r="F406" t="s">
        <v>2275</v>
      </c>
      <c r="G406" t="s">
        <v>8</v>
      </c>
      <c r="H406" t="s">
        <v>568</v>
      </c>
    </row>
    <row r="407" spans="1:8" x14ac:dyDescent="0.2">
      <c r="A407" s="1" t="d">
        <v>2023-01-12</v>
      </c>
      <c r="B407">
        <v>-1</v>
      </c>
      <c r="C407" t="s">
        <v>20</v>
      </c>
      <c r="D407" s="1" t="d">
        <v>2023-01-19</v>
      </c>
      <c r="E407" t="s">
        <v>569</v>
      </c>
      <c r="F407" t="s">
        <v>2263</v>
      </c>
      <c r="G407" t="s">
        <v>8</v>
      </c>
      <c r="H407" t="s">
        <v>570</v>
      </c>
    </row>
    <row r="408" spans="1:8" x14ac:dyDescent="0.2">
      <c r="A408" s="1" t="d">
        <v>2023-01-12</v>
      </c>
      <c r="B408">
        <v>-1</v>
      </c>
      <c r="C408" t="s">
        <v>20</v>
      </c>
      <c r="D408" s="1" t="d">
        <v>2023-01-19</v>
      </c>
      <c r="E408" t="s">
        <v>571</v>
      </c>
      <c r="F408" t="s">
        <v>2263</v>
      </c>
      <c r="G408" t="s">
        <v>8</v>
      </c>
      <c r="H408" t="s">
        <v>572</v>
      </c>
    </row>
    <row r="409" spans="1:8" x14ac:dyDescent="0.2">
      <c r="A409" s="1" t="d">
        <v>2023-01-12</v>
      </c>
      <c r="B409">
        <v>-1</v>
      </c>
      <c r="C409" t="s">
        <v>20</v>
      </c>
      <c r="D409" s="1" t="d">
        <v>2023-01-26</v>
      </c>
      <c r="E409" t="s">
        <v>117</v>
      </c>
      <c r="F409" t="s">
        <v>2275</v>
      </c>
      <c r="G409" t="s">
        <v>8</v>
      </c>
      <c r="H409" t="s">
        <v>118</v>
      </c>
    </row>
    <row r="410" spans="1:8" x14ac:dyDescent="0.2">
      <c r="A410" s="1" t="d">
        <v>2023-01-12</v>
      </c>
      <c r="B410">
        <v>-1</v>
      </c>
      <c r="C410" t="s">
        <v>20</v>
      </c>
      <c r="D410" s="1" t="d">
        <v>2023-01-26</v>
      </c>
      <c r="E410" t="s">
        <v>573</v>
      </c>
      <c r="F410" t="s">
        <v>2275</v>
      </c>
      <c r="G410" t="s">
        <v>8</v>
      </c>
      <c r="H410">
        <v>2022</v>
      </c>
    </row>
    <row r="411" spans="1:8" x14ac:dyDescent="0.2">
      <c r="A411" s="1" t="d">
        <v>2023-01-12</v>
      </c>
      <c r="B411">
        <v>-1</v>
      </c>
      <c r="C411" t="s">
        <v>20</v>
      </c>
      <c r="D411" s="1" t="d">
        <v>2023-01-26</v>
      </c>
      <c r="E411" t="s">
        <v>574</v>
      </c>
      <c r="F411" t="s">
        <v>2275</v>
      </c>
      <c r="G411" t="s">
        <v>8</v>
      </c>
    </row>
    <row r="412" spans="1:8" x14ac:dyDescent="0.2">
      <c r="A412" s="1" t="d">
        <v>2023-01-12</v>
      </c>
      <c r="B412">
        <v>-1</v>
      </c>
      <c r="C412" t="s">
        <v>20</v>
      </c>
      <c r="D412" s="1" t="d">
        <v>2023-01-26</v>
      </c>
      <c r="E412" t="s">
        <v>575</v>
      </c>
      <c r="F412" t="s">
        <v>2263</v>
      </c>
      <c r="G412" t="s">
        <v>8</v>
      </c>
      <c r="H412" t="s">
        <v>576</v>
      </c>
    </row>
    <row r="413" spans="1:8" x14ac:dyDescent="0.2">
      <c r="A413" s="1" t="d">
        <v>2023-01-12</v>
      </c>
      <c r="B413">
        <v>-1</v>
      </c>
      <c r="C413" t="s">
        <v>70</v>
      </c>
      <c r="D413" s="1" t="d">
        <v>2023-01-12</v>
      </c>
      <c r="E413" t="s">
        <v>577</v>
      </c>
      <c r="F413" t="s">
        <v>2296</v>
      </c>
      <c r="G413" t="s">
        <v>8</v>
      </c>
      <c r="H413" t="s">
        <v>578</v>
      </c>
    </row>
    <row r="414" spans="1:8" x14ac:dyDescent="0.2">
      <c r="A414" s="1" t="d">
        <v>2023-01-12</v>
      </c>
      <c r="B414">
        <v>-1</v>
      </c>
      <c r="C414" t="s">
        <v>70</v>
      </c>
      <c r="D414" s="1" t="d">
        <v>2023-01-12</v>
      </c>
      <c r="E414" t="s">
        <v>471</v>
      </c>
      <c r="F414" t="s">
        <v>2296</v>
      </c>
      <c r="G414" t="s">
        <v>8</v>
      </c>
      <c r="H414" t="s">
        <v>472</v>
      </c>
    </row>
    <row r="415" spans="1:8" x14ac:dyDescent="0.2">
      <c r="A415" s="1" t="d">
        <v>2023-01-12</v>
      </c>
      <c r="B415">
        <v>-1</v>
      </c>
      <c r="C415" t="s">
        <v>77</v>
      </c>
      <c r="D415" s="1" t="d">
        <v>2023-01-12</v>
      </c>
      <c r="E415" t="s">
        <v>215</v>
      </c>
      <c r="F415" t="s">
        <v>2281</v>
      </c>
      <c r="G415" t="s">
        <v>8</v>
      </c>
      <c r="H415" t="s">
        <v>216</v>
      </c>
    </row>
    <row r="416" spans="1:8" x14ac:dyDescent="0.2">
      <c r="A416" s="1" t="d">
        <v>2023-01-12</v>
      </c>
      <c r="B416">
        <v>-1</v>
      </c>
      <c r="C416" t="s">
        <v>77</v>
      </c>
      <c r="D416" s="1" t="d">
        <v>2023-01-12</v>
      </c>
      <c r="E416" t="s">
        <v>258</v>
      </c>
      <c r="F416" t="s">
        <v>2282</v>
      </c>
      <c r="G416" t="s">
        <v>49</v>
      </c>
      <c r="H416" t="s">
        <v>259</v>
      </c>
    </row>
    <row r="417" spans="1:8" x14ac:dyDescent="0.2">
      <c r="A417" s="1" t="d">
        <v>2023-01-12</v>
      </c>
      <c r="B417">
        <v>-1</v>
      </c>
      <c r="C417" t="s">
        <v>77</v>
      </c>
      <c r="D417" s="1" t="d">
        <v>2023-01-12</v>
      </c>
      <c r="E417" t="s">
        <v>579</v>
      </c>
      <c r="F417" t="s">
        <v>2265</v>
      </c>
      <c r="G417" t="s">
        <v>49</v>
      </c>
      <c r="H417" t="s">
        <v>580</v>
      </c>
    </row>
    <row r="418" spans="1:8" x14ac:dyDescent="0.2">
      <c r="A418" s="1" t="d">
        <v>2023-01-12</v>
      </c>
      <c r="B418">
        <v>-1</v>
      </c>
      <c r="C418" t="s">
        <v>77</v>
      </c>
      <c r="D418" s="1" t="d">
        <v>2023-01-12</v>
      </c>
      <c r="E418" t="s">
        <v>218</v>
      </c>
      <c r="F418" t="s">
        <v>2265</v>
      </c>
      <c r="G418" t="s">
        <v>49</v>
      </c>
      <c r="H418" t="s">
        <v>219</v>
      </c>
    </row>
    <row r="419" spans="1:8" x14ac:dyDescent="0.2">
      <c r="A419" s="1" t="d">
        <v>2023-01-12</v>
      </c>
      <c r="B419">
        <v>-1</v>
      </c>
      <c r="C419" t="s">
        <v>77</v>
      </c>
      <c r="D419" s="1" t="d">
        <v>2023-01-12</v>
      </c>
      <c r="E419" t="s">
        <v>581</v>
      </c>
      <c r="F419" t="s">
        <v>2265</v>
      </c>
      <c r="G419" t="s">
        <v>49</v>
      </c>
      <c r="H419" t="s">
        <v>582</v>
      </c>
    </row>
    <row r="420" spans="1:8" x14ac:dyDescent="0.2">
      <c r="A420" s="1" t="d">
        <v>2023-01-12</v>
      </c>
      <c r="B420">
        <v>-1</v>
      </c>
      <c r="C420" t="s">
        <v>77</v>
      </c>
      <c r="D420" s="1" t="d">
        <v>2023-01-12</v>
      </c>
      <c r="E420" t="s">
        <v>27</v>
      </c>
      <c r="F420" t="s">
        <v>2265</v>
      </c>
      <c r="G420" t="s">
        <v>8</v>
      </c>
      <c r="H420" t="s">
        <v>28</v>
      </c>
    </row>
    <row r="421" spans="1:8" x14ac:dyDescent="0.2">
      <c r="A421" s="1" t="d">
        <v>2023-01-12</v>
      </c>
      <c r="B421">
        <v>-1</v>
      </c>
      <c r="C421" t="s">
        <v>77</v>
      </c>
      <c r="D421" s="1" t="d">
        <v>2023-01-12</v>
      </c>
      <c r="E421" t="s">
        <v>84</v>
      </c>
      <c r="F421" t="s">
        <v>2265</v>
      </c>
      <c r="G421" t="s">
        <v>8</v>
      </c>
      <c r="H421" t="s">
        <v>85</v>
      </c>
    </row>
    <row r="422" spans="1:8" x14ac:dyDescent="0.2">
      <c r="A422" s="1" t="d">
        <v>2023-01-12</v>
      </c>
      <c r="B422">
        <v>-1</v>
      </c>
      <c r="C422" t="s">
        <v>77</v>
      </c>
      <c r="D422" s="1" t="d">
        <v>2023-01-12</v>
      </c>
      <c r="E422" t="s">
        <v>86</v>
      </c>
      <c r="F422" t="s">
        <v>2265</v>
      </c>
      <c r="G422" t="s">
        <v>8</v>
      </c>
      <c r="H422" t="s">
        <v>87</v>
      </c>
    </row>
    <row r="423" spans="1:8" x14ac:dyDescent="0.2">
      <c r="A423" s="1" t="d">
        <v>2023-01-12</v>
      </c>
      <c r="B423">
        <v>-1</v>
      </c>
      <c r="C423" t="s">
        <v>77</v>
      </c>
      <c r="D423" s="1" t="d">
        <v>2023-01-12</v>
      </c>
      <c r="E423" t="s">
        <v>433</v>
      </c>
      <c r="F423" t="s">
        <v>2265</v>
      </c>
      <c r="G423" t="s">
        <v>8</v>
      </c>
      <c r="H423" t="s">
        <v>434</v>
      </c>
    </row>
    <row r="424" spans="1:8" x14ac:dyDescent="0.2">
      <c r="A424" s="1" t="d">
        <v>2023-01-12</v>
      </c>
      <c r="B424">
        <v>-1</v>
      </c>
      <c r="C424" t="s">
        <v>77</v>
      </c>
      <c r="D424" s="1" t="d">
        <v>2023-01-12</v>
      </c>
      <c r="E424" t="s">
        <v>583</v>
      </c>
      <c r="F424" t="s">
        <v>2268</v>
      </c>
      <c r="G424" t="s">
        <v>49</v>
      </c>
      <c r="H424" t="s">
        <v>584</v>
      </c>
    </row>
    <row r="425" spans="1:8" x14ac:dyDescent="0.2">
      <c r="A425" s="1" t="d">
        <v>2023-01-12</v>
      </c>
      <c r="B425">
        <v>-1</v>
      </c>
      <c r="C425" t="s">
        <v>77</v>
      </c>
      <c r="D425" s="1" t="d">
        <v>2023-01-12</v>
      </c>
      <c r="E425" t="s">
        <v>463</v>
      </c>
      <c r="F425" t="s">
        <v>2268</v>
      </c>
      <c r="G425" t="s">
        <v>8</v>
      </c>
      <c r="H425" t="s">
        <v>464</v>
      </c>
    </row>
    <row r="426" spans="1:8" x14ac:dyDescent="0.2">
      <c r="A426" s="1" t="d">
        <v>2023-01-12</v>
      </c>
      <c r="B426">
        <v>-1</v>
      </c>
      <c r="C426" t="s">
        <v>77</v>
      </c>
      <c r="D426" s="1" t="d">
        <v>2023-01-12</v>
      </c>
      <c r="E426" t="s">
        <v>467</v>
      </c>
      <c r="F426" t="s">
        <v>2268</v>
      </c>
      <c r="G426" t="s">
        <v>8</v>
      </c>
      <c r="H426" t="s">
        <v>468</v>
      </c>
    </row>
    <row r="427" spans="1:8" x14ac:dyDescent="0.2">
      <c r="A427" s="1" t="d">
        <v>2023-01-12</v>
      </c>
      <c r="B427">
        <v>-1</v>
      </c>
      <c r="C427" t="s">
        <v>77</v>
      </c>
      <c r="D427" s="1" t="d">
        <v>2023-01-12</v>
      </c>
      <c r="E427" t="s">
        <v>585</v>
      </c>
      <c r="F427" t="s">
        <v>2296</v>
      </c>
      <c r="G427" t="s">
        <v>68</v>
      </c>
    </row>
    <row r="428" spans="1:8" x14ac:dyDescent="0.2">
      <c r="A428" s="1" t="d">
        <v>2023-01-12</v>
      </c>
      <c r="B428">
        <v>-1</v>
      </c>
      <c r="C428" t="s">
        <v>77</v>
      </c>
      <c r="D428" s="1" t="d">
        <v>2023-01-12</v>
      </c>
      <c r="E428" t="s">
        <v>224</v>
      </c>
      <c r="F428" t="s">
        <v>2296</v>
      </c>
      <c r="G428" t="s">
        <v>8</v>
      </c>
      <c r="H428" t="s">
        <v>225</v>
      </c>
    </row>
    <row r="429" spans="1:8" x14ac:dyDescent="0.2">
      <c r="A429" s="1" t="d">
        <v>2023-01-12</v>
      </c>
      <c r="B429">
        <v>-1</v>
      </c>
      <c r="C429" t="s">
        <v>77</v>
      </c>
      <c r="D429" s="1" t="d">
        <v>2023-01-12</v>
      </c>
      <c r="E429" t="s">
        <v>276</v>
      </c>
      <c r="F429" t="s">
        <v>2296</v>
      </c>
      <c r="G429" t="s">
        <v>8</v>
      </c>
      <c r="H429" t="s">
        <v>277</v>
      </c>
    </row>
    <row r="430" spans="1:8" x14ac:dyDescent="0.2">
      <c r="A430" s="1" t="d">
        <v>2023-01-12</v>
      </c>
      <c r="B430">
        <v>-1</v>
      </c>
      <c r="C430" t="s">
        <v>77</v>
      </c>
      <c r="D430" s="1" t="d">
        <v>2023-01-12</v>
      </c>
      <c r="E430" t="s">
        <v>213</v>
      </c>
      <c r="F430" t="s">
        <v>2296</v>
      </c>
      <c r="G430" t="s">
        <v>8</v>
      </c>
      <c r="H430" t="s">
        <v>214</v>
      </c>
    </row>
    <row r="431" spans="1:8" x14ac:dyDescent="0.2">
      <c r="A431" s="1" t="d">
        <v>2023-01-12</v>
      </c>
      <c r="B431">
        <v>-1</v>
      </c>
      <c r="C431" t="s">
        <v>77</v>
      </c>
      <c r="D431" s="1" t="d">
        <v>2023-01-12</v>
      </c>
      <c r="E431" t="s">
        <v>37</v>
      </c>
      <c r="F431" t="s">
        <v>2296</v>
      </c>
      <c r="G431" t="s">
        <v>8</v>
      </c>
      <c r="H431" t="s">
        <v>38</v>
      </c>
    </row>
    <row r="432" spans="1:8" x14ac:dyDescent="0.2">
      <c r="A432" s="1" t="d">
        <v>2023-01-12</v>
      </c>
      <c r="B432">
        <v>-1</v>
      </c>
      <c r="C432" t="s">
        <v>77</v>
      </c>
      <c r="D432" s="1" t="d">
        <v>2023-01-12</v>
      </c>
      <c r="E432" t="s">
        <v>93</v>
      </c>
      <c r="F432" t="s">
        <v>2296</v>
      </c>
      <c r="G432" t="s">
        <v>8</v>
      </c>
      <c r="H432" t="s">
        <v>94</v>
      </c>
    </row>
    <row r="433" spans="1:8" x14ac:dyDescent="0.2">
      <c r="A433" s="1" t="d">
        <v>2023-01-12</v>
      </c>
      <c r="B433">
        <v>-1</v>
      </c>
      <c r="C433" t="s">
        <v>77</v>
      </c>
      <c r="D433" s="1" t="d">
        <v>2023-01-12</v>
      </c>
      <c r="E433" t="s">
        <v>226</v>
      </c>
      <c r="F433" t="s">
        <v>2296</v>
      </c>
      <c r="G433" t="s">
        <v>8</v>
      </c>
    </row>
    <row r="434" spans="1:8" x14ac:dyDescent="0.2">
      <c r="A434" s="1" t="d">
        <v>2023-01-12</v>
      </c>
      <c r="B434">
        <v>-1</v>
      </c>
      <c r="C434" t="s">
        <v>77</v>
      </c>
      <c r="D434" s="1" t="d">
        <v>2023-01-12</v>
      </c>
      <c r="E434" t="s">
        <v>586</v>
      </c>
      <c r="F434" t="s">
        <v>2285</v>
      </c>
      <c r="G434" t="s">
        <v>8</v>
      </c>
    </row>
    <row r="435" spans="1:8" x14ac:dyDescent="0.2">
      <c r="A435" s="1" t="d">
        <v>2023-01-12</v>
      </c>
      <c r="B435">
        <v>-1</v>
      </c>
      <c r="C435" t="s">
        <v>77</v>
      </c>
      <c r="D435" s="1" t="d">
        <v>2023-01-12</v>
      </c>
      <c r="E435" t="s">
        <v>559</v>
      </c>
      <c r="F435" t="s">
        <v>2294</v>
      </c>
      <c r="G435" t="s">
        <v>8</v>
      </c>
    </row>
    <row r="436" spans="1:8" x14ac:dyDescent="0.2">
      <c r="A436" s="1" t="d">
        <v>2023-01-12</v>
      </c>
      <c r="B436">
        <v>-1</v>
      </c>
      <c r="C436" t="s">
        <v>77</v>
      </c>
      <c r="D436" s="1" t="d">
        <v>2023-01-12</v>
      </c>
      <c r="E436" t="s">
        <v>229</v>
      </c>
      <c r="F436" t="s">
        <v>2272</v>
      </c>
      <c r="G436" t="s">
        <v>49</v>
      </c>
      <c r="H436" t="s">
        <v>230</v>
      </c>
    </row>
    <row r="437" spans="1:8" x14ac:dyDescent="0.2">
      <c r="A437" s="1" t="d">
        <v>2023-01-12</v>
      </c>
      <c r="B437">
        <v>-1</v>
      </c>
      <c r="C437" t="s">
        <v>77</v>
      </c>
      <c r="D437" s="1" t="d">
        <v>2023-01-12</v>
      </c>
      <c r="E437" t="s">
        <v>272</v>
      </c>
      <c r="F437" t="s">
        <v>2272</v>
      </c>
      <c r="G437" t="s">
        <v>49</v>
      </c>
      <c r="H437" t="s">
        <v>273</v>
      </c>
    </row>
    <row r="438" spans="1:8" x14ac:dyDescent="0.2">
      <c r="A438" s="1" t="d">
        <v>2023-01-12</v>
      </c>
      <c r="B438">
        <v>-1</v>
      </c>
      <c r="C438" t="s">
        <v>77</v>
      </c>
      <c r="D438" s="1" t="d">
        <v>2023-01-12</v>
      </c>
      <c r="E438" t="s">
        <v>587</v>
      </c>
      <c r="F438" t="s">
        <v>2272</v>
      </c>
      <c r="G438" t="s">
        <v>49</v>
      </c>
      <c r="H438" t="s">
        <v>588</v>
      </c>
    </row>
    <row r="439" spans="1:8" x14ac:dyDescent="0.2">
      <c r="A439" s="1" t="d">
        <v>2023-01-12</v>
      </c>
      <c r="B439">
        <v>-1</v>
      </c>
      <c r="C439" t="s">
        <v>77</v>
      </c>
      <c r="D439" s="1" t="d">
        <v>2023-01-12</v>
      </c>
      <c r="E439" t="s">
        <v>484</v>
      </c>
      <c r="F439" t="s">
        <v>2272</v>
      </c>
      <c r="G439" t="s">
        <v>8</v>
      </c>
    </row>
    <row r="440" spans="1:8" x14ac:dyDescent="0.2">
      <c r="A440" s="1" t="d">
        <v>2023-01-12</v>
      </c>
      <c r="B440">
        <v>-1</v>
      </c>
      <c r="C440" t="s">
        <v>77</v>
      </c>
      <c r="D440" s="1" t="d">
        <v>2023-01-12</v>
      </c>
      <c r="E440" t="s">
        <v>560</v>
      </c>
      <c r="F440" t="s">
        <v>2272</v>
      </c>
      <c r="G440" t="s">
        <v>8</v>
      </c>
    </row>
    <row r="441" spans="1:8" x14ac:dyDescent="0.2">
      <c r="A441" s="1" t="d">
        <v>2023-01-12</v>
      </c>
      <c r="B441">
        <v>-1</v>
      </c>
      <c r="C441" t="s">
        <v>77</v>
      </c>
      <c r="D441" s="1" t="d">
        <v>2023-01-12</v>
      </c>
      <c r="E441" t="s">
        <v>95</v>
      </c>
      <c r="F441" t="s">
        <v>2272</v>
      </c>
      <c r="G441" t="s">
        <v>8</v>
      </c>
    </row>
    <row r="442" spans="1:8" x14ac:dyDescent="0.2">
      <c r="A442" s="1" t="d">
        <v>2023-01-12</v>
      </c>
      <c r="B442">
        <v>-1</v>
      </c>
      <c r="C442" t="s">
        <v>77</v>
      </c>
      <c r="D442" s="1" t="d">
        <v>2023-01-19</v>
      </c>
      <c r="E442" t="s">
        <v>589</v>
      </c>
      <c r="F442" t="s">
        <v>2273</v>
      </c>
      <c r="G442" t="s">
        <v>8</v>
      </c>
      <c r="H442" t="s">
        <v>590</v>
      </c>
    </row>
    <row r="443" spans="1:8" x14ac:dyDescent="0.2">
      <c r="A443" s="1" t="d">
        <v>2023-01-12</v>
      </c>
      <c r="B443">
        <v>-1</v>
      </c>
      <c r="C443" t="s">
        <v>77</v>
      </c>
      <c r="D443" s="1" t="d">
        <v>2023-01-19</v>
      </c>
      <c r="E443" t="s">
        <v>485</v>
      </c>
      <c r="F443" t="s">
        <v>2273</v>
      </c>
      <c r="G443" t="s">
        <v>49</v>
      </c>
      <c r="H443" t="s">
        <v>486</v>
      </c>
    </row>
    <row r="444" spans="1:8" x14ac:dyDescent="0.2">
      <c r="A444" s="1" t="d">
        <v>2023-01-12</v>
      </c>
      <c r="B444">
        <v>-1</v>
      </c>
      <c r="C444" t="s">
        <v>77</v>
      </c>
      <c r="D444" s="1" t="d">
        <v>2023-01-19</v>
      </c>
      <c r="E444" t="s">
        <v>591</v>
      </c>
      <c r="F444" t="s">
        <v>2273</v>
      </c>
      <c r="G444" t="s">
        <v>49</v>
      </c>
      <c r="H444" t="s">
        <v>592</v>
      </c>
    </row>
    <row r="445" spans="1:8" x14ac:dyDescent="0.2">
      <c r="A445" s="1" t="d">
        <v>2023-01-12</v>
      </c>
      <c r="B445">
        <v>-1</v>
      </c>
      <c r="C445" t="s">
        <v>77</v>
      </c>
      <c r="D445" s="1" t="d">
        <v>2023-01-19</v>
      </c>
      <c r="E445" t="s">
        <v>593</v>
      </c>
      <c r="F445" t="s">
        <v>2273</v>
      </c>
      <c r="G445" t="s">
        <v>49</v>
      </c>
      <c r="H445" t="s">
        <v>594</v>
      </c>
    </row>
    <row r="446" spans="1:8" x14ac:dyDescent="0.2">
      <c r="A446" s="1" t="d">
        <v>2023-01-12</v>
      </c>
      <c r="B446">
        <v>-1</v>
      </c>
      <c r="C446" t="s">
        <v>77</v>
      </c>
      <c r="D446" s="1" t="d">
        <v>2023-01-19</v>
      </c>
      <c r="E446" t="s">
        <v>595</v>
      </c>
      <c r="F446" t="s">
        <v>2273</v>
      </c>
      <c r="G446" t="s">
        <v>8</v>
      </c>
      <c r="H446" t="s">
        <v>596</v>
      </c>
    </row>
    <row r="447" spans="1:8" x14ac:dyDescent="0.2">
      <c r="A447" s="1" t="d">
        <v>2023-01-12</v>
      </c>
      <c r="B447">
        <v>-1</v>
      </c>
      <c r="C447" t="s">
        <v>77</v>
      </c>
      <c r="D447" s="1" t="d">
        <v>2023-01-19</v>
      </c>
      <c r="E447" t="s">
        <v>597</v>
      </c>
      <c r="F447" t="s">
        <v>2274</v>
      </c>
      <c r="G447" t="s">
        <v>8</v>
      </c>
      <c r="H447" t="s">
        <v>598</v>
      </c>
    </row>
    <row r="448" spans="1:8" x14ac:dyDescent="0.2">
      <c r="A448" s="1" t="d">
        <v>2023-01-12</v>
      </c>
      <c r="B448">
        <v>-1</v>
      </c>
      <c r="C448" t="s">
        <v>77</v>
      </c>
      <c r="D448" s="1" t="d">
        <v>2023-01-19</v>
      </c>
      <c r="E448" t="s">
        <v>599</v>
      </c>
      <c r="F448" t="s">
        <v>2274</v>
      </c>
      <c r="G448" t="s">
        <v>8</v>
      </c>
      <c r="H448" t="s">
        <v>600</v>
      </c>
    </row>
    <row r="449" spans="1:8" x14ac:dyDescent="0.2">
      <c r="A449" s="1" t="d">
        <v>2023-01-12</v>
      </c>
      <c r="B449">
        <v>-1</v>
      </c>
      <c r="C449" t="s">
        <v>77</v>
      </c>
      <c r="D449" s="1" t="d">
        <v>2023-01-19</v>
      </c>
      <c r="E449" t="s">
        <v>601</v>
      </c>
      <c r="F449" t="s">
        <v>2274</v>
      </c>
      <c r="G449" t="s">
        <v>8</v>
      </c>
      <c r="H449" t="s">
        <v>602</v>
      </c>
    </row>
    <row r="450" spans="1:8" x14ac:dyDescent="0.2">
      <c r="A450" s="1" t="d">
        <v>2023-01-12</v>
      </c>
      <c r="B450">
        <v>-1</v>
      </c>
      <c r="C450" t="s">
        <v>77</v>
      </c>
      <c r="D450" s="1" t="d">
        <v>2023-01-19</v>
      </c>
      <c r="E450" t="s">
        <v>603</v>
      </c>
      <c r="F450" t="s">
        <v>2274</v>
      </c>
      <c r="G450" t="s">
        <v>8</v>
      </c>
      <c r="H450" t="s">
        <v>604</v>
      </c>
    </row>
    <row r="451" spans="1:8" x14ac:dyDescent="0.2">
      <c r="A451" s="1" t="d">
        <v>2023-01-12</v>
      </c>
      <c r="B451">
        <v>-1</v>
      </c>
      <c r="C451" t="s">
        <v>77</v>
      </c>
      <c r="D451" s="1" t="d">
        <v>2023-01-19</v>
      </c>
      <c r="E451" t="s">
        <v>605</v>
      </c>
      <c r="F451" t="s">
        <v>2274</v>
      </c>
      <c r="G451" t="s">
        <v>8</v>
      </c>
      <c r="H451" t="s">
        <v>606</v>
      </c>
    </row>
    <row r="452" spans="1:8" x14ac:dyDescent="0.2">
      <c r="A452" s="1" t="d">
        <v>2023-01-12</v>
      </c>
      <c r="B452">
        <v>-1</v>
      </c>
      <c r="C452" t="s">
        <v>77</v>
      </c>
      <c r="D452" s="1" t="d">
        <v>2023-01-19</v>
      </c>
      <c r="E452" t="s">
        <v>607</v>
      </c>
      <c r="F452" t="s">
        <v>2274</v>
      </c>
      <c r="G452" t="s">
        <v>8</v>
      </c>
      <c r="H452" t="s">
        <v>608</v>
      </c>
    </row>
    <row r="453" spans="1:8" x14ac:dyDescent="0.2">
      <c r="A453" s="1" t="d">
        <v>2023-01-12</v>
      </c>
      <c r="B453">
        <v>-1</v>
      </c>
      <c r="C453" t="s">
        <v>77</v>
      </c>
      <c r="D453" s="1" t="d">
        <v>2023-01-19</v>
      </c>
      <c r="E453" t="s">
        <v>609</v>
      </c>
      <c r="F453" t="s">
        <v>2275</v>
      </c>
      <c r="G453" t="s">
        <v>8</v>
      </c>
      <c r="H453" t="s">
        <v>610</v>
      </c>
    </row>
    <row r="454" spans="1:8" x14ac:dyDescent="0.2">
      <c r="A454" s="1" t="d">
        <v>2023-01-12</v>
      </c>
      <c r="B454">
        <v>-1</v>
      </c>
      <c r="C454" t="s">
        <v>77</v>
      </c>
      <c r="D454" s="1" t="d">
        <v>2023-01-19</v>
      </c>
      <c r="E454" t="s">
        <v>611</v>
      </c>
      <c r="F454" t="s">
        <v>2263</v>
      </c>
      <c r="G454" t="s">
        <v>8</v>
      </c>
      <c r="H454" t="s">
        <v>612</v>
      </c>
    </row>
    <row r="455" spans="1:8" x14ac:dyDescent="0.2">
      <c r="A455" s="1" t="d">
        <v>2023-01-12</v>
      </c>
      <c r="B455">
        <v>-1</v>
      </c>
      <c r="C455" t="s">
        <v>77</v>
      </c>
      <c r="D455" s="1" t="d">
        <v>2023-01-19</v>
      </c>
      <c r="E455" t="s">
        <v>613</v>
      </c>
      <c r="F455" t="s">
        <v>2263</v>
      </c>
      <c r="G455" t="s">
        <v>8</v>
      </c>
      <c r="H455" t="s">
        <v>614</v>
      </c>
    </row>
    <row r="456" spans="1:8" x14ac:dyDescent="0.2">
      <c r="A456" s="1" t="d">
        <v>2023-01-12</v>
      </c>
      <c r="B456">
        <v>-1</v>
      </c>
      <c r="C456" t="s">
        <v>77</v>
      </c>
      <c r="D456" s="1" t="d">
        <v>2023-01-19</v>
      </c>
      <c r="E456" t="s">
        <v>615</v>
      </c>
      <c r="F456" t="s">
        <v>2263</v>
      </c>
      <c r="G456" t="s">
        <v>8</v>
      </c>
      <c r="H456" t="s">
        <v>616</v>
      </c>
    </row>
    <row r="457" spans="1:8" x14ac:dyDescent="0.2">
      <c r="A457" s="1" t="d">
        <v>2023-01-12</v>
      </c>
      <c r="B457">
        <v>-1</v>
      </c>
      <c r="C457" t="s">
        <v>77</v>
      </c>
      <c r="D457" s="1" t="d">
        <v>2023-01-19</v>
      </c>
      <c r="E457" t="s">
        <v>617</v>
      </c>
      <c r="F457" t="s">
        <v>2263</v>
      </c>
      <c r="G457" t="s">
        <v>8</v>
      </c>
      <c r="H457" t="s">
        <v>618</v>
      </c>
    </row>
    <row r="458" spans="1:8" x14ac:dyDescent="0.2">
      <c r="A458" s="1" t="d">
        <v>2023-01-12</v>
      </c>
      <c r="B458">
        <v>-1</v>
      </c>
      <c r="C458" t="s">
        <v>77</v>
      </c>
      <c r="D458" s="1" t="d">
        <v>2023-01-24</v>
      </c>
      <c r="E458" t="s">
        <v>619</v>
      </c>
      <c r="F458" t="s">
        <v>2274</v>
      </c>
      <c r="G458" t="s">
        <v>8</v>
      </c>
      <c r="H458" t="s">
        <v>620</v>
      </c>
    </row>
    <row r="459" spans="1:8" x14ac:dyDescent="0.2">
      <c r="A459" s="1" t="d">
        <v>2023-01-12</v>
      </c>
      <c r="B459">
        <v>-1</v>
      </c>
      <c r="C459" t="s">
        <v>77</v>
      </c>
      <c r="D459" s="1" t="d">
        <v>2023-01-25</v>
      </c>
      <c r="E459" t="s">
        <v>621</v>
      </c>
      <c r="F459" t="s">
        <v>2274</v>
      </c>
      <c r="G459" t="s">
        <v>8</v>
      </c>
      <c r="H459" t="s">
        <v>622</v>
      </c>
    </row>
    <row r="460" spans="1:8" x14ac:dyDescent="0.2">
      <c r="A460" s="1" t="d">
        <v>2023-01-12</v>
      </c>
      <c r="B460">
        <v>-1</v>
      </c>
      <c r="C460" t="s">
        <v>77</v>
      </c>
      <c r="D460" s="1" t="d">
        <v>2023-01-25</v>
      </c>
      <c r="E460" t="s">
        <v>623</v>
      </c>
      <c r="F460" t="s">
        <v>2263</v>
      </c>
      <c r="G460" t="s">
        <v>8</v>
      </c>
      <c r="H460" t="s">
        <v>624</v>
      </c>
    </row>
    <row r="461" spans="1:8" x14ac:dyDescent="0.2">
      <c r="A461" s="1" t="d">
        <v>2023-01-12</v>
      </c>
      <c r="B461">
        <v>-1</v>
      </c>
      <c r="C461" t="s">
        <v>77</v>
      </c>
      <c r="D461" s="1" t="d">
        <v>2023-01-26</v>
      </c>
      <c r="E461" t="s">
        <v>625</v>
      </c>
      <c r="F461" t="s">
        <v>2274</v>
      </c>
      <c r="G461" t="s">
        <v>8</v>
      </c>
      <c r="H461" t="s">
        <v>626</v>
      </c>
    </row>
    <row r="462" spans="1:8" x14ac:dyDescent="0.2">
      <c r="A462" s="1" t="d">
        <v>2023-01-12</v>
      </c>
      <c r="B462">
        <v>-1</v>
      </c>
      <c r="C462" t="s">
        <v>77</v>
      </c>
      <c r="D462" s="1" t="d">
        <v>2023-01-26</v>
      </c>
      <c r="E462" t="s">
        <v>627</v>
      </c>
      <c r="F462" t="s">
        <v>2274</v>
      </c>
      <c r="G462" t="s">
        <v>8</v>
      </c>
      <c r="H462" t="s">
        <v>628</v>
      </c>
    </row>
    <row r="463" spans="1:8" x14ac:dyDescent="0.2">
      <c r="A463" s="1" t="d">
        <v>2023-01-12</v>
      </c>
      <c r="B463">
        <v>-1</v>
      </c>
      <c r="C463" t="s">
        <v>77</v>
      </c>
      <c r="D463" s="1" t="d">
        <v>2023-01-26</v>
      </c>
      <c r="E463" t="s">
        <v>629</v>
      </c>
      <c r="F463" t="s">
        <v>2274</v>
      </c>
      <c r="G463" t="s">
        <v>8</v>
      </c>
      <c r="H463" t="s">
        <v>630</v>
      </c>
    </row>
    <row r="464" spans="1:8" x14ac:dyDescent="0.2">
      <c r="A464" s="1" t="d">
        <v>2023-01-12</v>
      </c>
      <c r="B464">
        <v>-1</v>
      </c>
      <c r="C464" t="s">
        <v>77</v>
      </c>
      <c r="D464" s="1" t="d">
        <v>2023-01-26</v>
      </c>
      <c r="E464" t="s">
        <v>631</v>
      </c>
      <c r="F464" t="s">
        <v>2274</v>
      </c>
      <c r="G464" t="s">
        <v>8</v>
      </c>
      <c r="H464" t="s">
        <v>632</v>
      </c>
    </row>
    <row r="465" spans="1:8" x14ac:dyDescent="0.2">
      <c r="A465" s="1" t="d">
        <v>2023-01-12</v>
      </c>
      <c r="B465">
        <v>-1</v>
      </c>
      <c r="C465" t="s">
        <v>77</v>
      </c>
      <c r="D465" s="1" t="d">
        <v>2023-01-26</v>
      </c>
      <c r="E465" t="s">
        <v>633</v>
      </c>
      <c r="F465" t="s">
        <v>2275</v>
      </c>
      <c r="G465" t="s">
        <v>8</v>
      </c>
    </row>
    <row r="466" spans="1:8" x14ac:dyDescent="0.2">
      <c r="A466" s="1" t="d">
        <v>2023-01-12</v>
      </c>
      <c r="B466">
        <v>-1</v>
      </c>
      <c r="C466" t="s">
        <v>77</v>
      </c>
      <c r="D466" s="1" t="d">
        <v>2023-01-26</v>
      </c>
      <c r="E466" t="s">
        <v>634</v>
      </c>
      <c r="F466" t="s">
        <v>2275</v>
      </c>
      <c r="G466" t="s">
        <v>8</v>
      </c>
    </row>
    <row r="467" spans="1:8" x14ac:dyDescent="0.2">
      <c r="A467" s="1" t="d">
        <v>2023-01-12</v>
      </c>
      <c r="B467">
        <v>-1</v>
      </c>
      <c r="C467" t="s">
        <v>77</v>
      </c>
      <c r="D467" s="1" t="d">
        <v>2023-01-26</v>
      </c>
      <c r="E467" t="s">
        <v>635</v>
      </c>
      <c r="F467" t="s">
        <v>2297</v>
      </c>
      <c r="G467" t="s">
        <v>8</v>
      </c>
      <c r="H467" t="s">
        <v>636</v>
      </c>
    </row>
    <row r="468" spans="1:8" x14ac:dyDescent="0.2">
      <c r="A468" s="1" t="d">
        <v>2023-01-12</v>
      </c>
      <c r="B468">
        <v>-1</v>
      </c>
      <c r="C468" t="s">
        <v>77</v>
      </c>
      <c r="D468" s="1" t="d">
        <v>2023-04-12</v>
      </c>
      <c r="E468" t="s">
        <v>637</v>
      </c>
      <c r="F468" t="s">
        <v>2279</v>
      </c>
      <c r="G468" t="s">
        <v>49</v>
      </c>
      <c r="H468" t="s">
        <v>638</v>
      </c>
    </row>
    <row r="469" spans="1:8" x14ac:dyDescent="0.2">
      <c r="A469" s="1" t="d">
        <v>2023-01-12</v>
      </c>
      <c r="B469">
        <v>-1</v>
      </c>
      <c r="C469" t="s">
        <v>77</v>
      </c>
      <c r="D469" s="1" t="d">
        <v>2023-04-12</v>
      </c>
      <c r="E469" t="s">
        <v>639</v>
      </c>
      <c r="F469" t="s">
        <v>2279</v>
      </c>
      <c r="G469" t="s">
        <v>49</v>
      </c>
      <c r="H469" t="s">
        <v>640</v>
      </c>
    </row>
    <row r="470" spans="1:8" x14ac:dyDescent="0.2">
      <c r="A470" s="1" t="d">
        <v>2023-01-12</v>
      </c>
      <c r="B470">
        <v>-1</v>
      </c>
      <c r="C470" t="s">
        <v>77</v>
      </c>
      <c r="D470" s="1" t="d">
        <v>2023-04-12</v>
      </c>
      <c r="E470" t="s">
        <v>641</v>
      </c>
      <c r="F470" t="s">
        <v>2279</v>
      </c>
      <c r="G470" t="s">
        <v>49</v>
      </c>
      <c r="H470" t="s">
        <v>642</v>
      </c>
    </row>
    <row r="471" spans="1:8" x14ac:dyDescent="0.2">
      <c r="A471" s="1" t="d">
        <v>2023-01-12</v>
      </c>
      <c r="B471">
        <v>-1</v>
      </c>
      <c r="C471" t="s">
        <v>77</v>
      </c>
      <c r="D471" s="1" t="d">
        <v>2023-04-12</v>
      </c>
      <c r="E471" t="s">
        <v>643</v>
      </c>
      <c r="F471" t="s">
        <v>2279</v>
      </c>
      <c r="G471" t="s">
        <v>49</v>
      </c>
      <c r="H471" t="s">
        <v>644</v>
      </c>
    </row>
    <row r="472" spans="1:8" x14ac:dyDescent="0.2">
      <c r="A472" s="1" t="d">
        <v>2023-01-12</v>
      </c>
      <c r="B472">
        <v>-1</v>
      </c>
      <c r="C472" t="s">
        <v>77</v>
      </c>
      <c r="D472" s="1" t="d">
        <v>2023-04-12</v>
      </c>
      <c r="E472" t="s">
        <v>645</v>
      </c>
      <c r="F472" t="s">
        <v>2279</v>
      </c>
      <c r="G472" t="s">
        <v>49</v>
      </c>
      <c r="H472" t="s">
        <v>646</v>
      </c>
    </row>
    <row r="473" spans="1:8" x14ac:dyDescent="0.2">
      <c r="A473" s="1" t="d">
        <v>2023-01-12</v>
      </c>
      <c r="B473">
        <v>-1</v>
      </c>
      <c r="C473" t="s">
        <v>77</v>
      </c>
      <c r="D473" s="1" t="d">
        <v>2023-04-12</v>
      </c>
      <c r="E473" t="s">
        <v>647</v>
      </c>
      <c r="F473" t="s">
        <v>2279</v>
      </c>
      <c r="G473" t="s">
        <v>49</v>
      </c>
      <c r="H473" t="s">
        <v>648</v>
      </c>
    </row>
    <row r="474" spans="1:8" x14ac:dyDescent="0.2">
      <c r="A474" s="1" t="d">
        <v>2023-01-12</v>
      </c>
      <c r="B474">
        <v>-1</v>
      </c>
      <c r="C474" t="s">
        <v>77</v>
      </c>
      <c r="D474" s="1" t="d">
        <v>2023-04-12</v>
      </c>
      <c r="E474" t="s">
        <v>649</v>
      </c>
      <c r="F474" t="s">
        <v>2279</v>
      </c>
      <c r="G474" t="s">
        <v>49</v>
      </c>
      <c r="H474" t="s">
        <v>650</v>
      </c>
    </row>
    <row r="475" spans="1:8" x14ac:dyDescent="0.2">
      <c r="A475" s="1" t="d">
        <v>2023-01-12</v>
      </c>
      <c r="B475">
        <v>-1</v>
      </c>
      <c r="C475" t="s">
        <v>77</v>
      </c>
      <c r="D475" s="1" t="d">
        <v>2023-04-12</v>
      </c>
      <c r="E475" t="s">
        <v>651</v>
      </c>
      <c r="F475" t="s">
        <v>2279</v>
      </c>
      <c r="G475" t="s">
        <v>49</v>
      </c>
      <c r="H475" t="s">
        <v>652</v>
      </c>
    </row>
    <row r="476" spans="1:8" x14ac:dyDescent="0.2">
      <c r="A476" s="1" t="d">
        <v>2023-01-12</v>
      </c>
      <c r="B476">
        <v>-1</v>
      </c>
      <c r="C476" t="s">
        <v>77</v>
      </c>
      <c r="D476" s="1" t="d">
        <v>2023-04-12</v>
      </c>
      <c r="E476" t="s">
        <v>653</v>
      </c>
      <c r="F476" t="s">
        <v>2279</v>
      </c>
      <c r="G476" t="s">
        <v>49</v>
      </c>
      <c r="H476" t="s">
        <v>654</v>
      </c>
    </row>
    <row r="477" spans="1:8" x14ac:dyDescent="0.2">
      <c r="A477" s="1" t="d">
        <v>2023-01-12</v>
      </c>
      <c r="B477">
        <v>-1</v>
      </c>
      <c r="C477" t="s">
        <v>77</v>
      </c>
      <c r="D477" s="1" t="d">
        <v>2023-04-12</v>
      </c>
      <c r="E477" t="s">
        <v>655</v>
      </c>
      <c r="F477" t="s">
        <v>2279</v>
      </c>
      <c r="G477" t="s">
        <v>49</v>
      </c>
      <c r="H477" t="s">
        <v>656</v>
      </c>
    </row>
    <row r="478" spans="1:8" x14ac:dyDescent="0.2">
      <c r="A478" s="1" t="d">
        <v>2023-01-12</v>
      </c>
      <c r="B478">
        <v>-1</v>
      </c>
      <c r="C478" t="s">
        <v>77</v>
      </c>
      <c r="D478" s="1" t="d">
        <v>2023-04-12</v>
      </c>
      <c r="E478" t="s">
        <v>657</v>
      </c>
      <c r="F478" t="s">
        <v>2279</v>
      </c>
      <c r="G478" t="s">
        <v>49</v>
      </c>
      <c r="H478" t="s">
        <v>658</v>
      </c>
    </row>
    <row r="479" spans="1:8" x14ac:dyDescent="0.2">
      <c r="A479" s="1" t="d">
        <v>2023-01-12</v>
      </c>
      <c r="B479">
        <v>-1</v>
      </c>
      <c r="C479" t="s">
        <v>77</v>
      </c>
      <c r="D479" s="1" t="d">
        <v>2023-04-12</v>
      </c>
      <c r="E479" t="s">
        <v>659</v>
      </c>
      <c r="F479" t="s">
        <v>2279</v>
      </c>
      <c r="G479" t="s">
        <v>49</v>
      </c>
      <c r="H479" t="s">
        <v>660</v>
      </c>
    </row>
    <row r="480" spans="1:8" x14ac:dyDescent="0.2">
      <c r="A480" s="1" t="d">
        <v>2023-01-12</v>
      </c>
      <c r="B480">
        <v>-1</v>
      </c>
      <c r="C480" t="s">
        <v>77</v>
      </c>
      <c r="D480" s="1" t="d">
        <v>2023-04-12</v>
      </c>
      <c r="E480" t="s">
        <v>661</v>
      </c>
      <c r="F480" t="s">
        <v>2279</v>
      </c>
      <c r="G480" t="s">
        <v>49</v>
      </c>
      <c r="H480" t="s">
        <v>662</v>
      </c>
    </row>
    <row r="481" spans="1:8" x14ac:dyDescent="0.2">
      <c r="A481" s="1" t="d">
        <v>2023-01-12</v>
      </c>
      <c r="B481">
        <v>-1</v>
      </c>
      <c r="C481" t="s">
        <v>77</v>
      </c>
      <c r="D481" s="1" t="d">
        <v>2023-04-12</v>
      </c>
      <c r="E481" t="s">
        <v>663</v>
      </c>
      <c r="F481" t="s">
        <v>2279</v>
      </c>
      <c r="G481" t="s">
        <v>49</v>
      </c>
    </row>
    <row r="482" spans="1:8" x14ac:dyDescent="0.2">
      <c r="A482" s="1" t="d">
        <v>2023-01-12</v>
      </c>
      <c r="B482">
        <v>5560959980006530</v>
      </c>
      <c r="C482" t="s">
        <v>77</v>
      </c>
      <c r="D482" s="1" t="d">
        <v>2023-04-12</v>
      </c>
      <c r="E482" t="s">
        <v>664</v>
      </c>
      <c r="F482" t="s">
        <v>2279</v>
      </c>
      <c r="G482" t="s">
        <v>49</v>
      </c>
    </row>
    <row r="483" spans="1:8" x14ac:dyDescent="0.2">
      <c r="A483" s="1" t="d">
        <v>2023-01-12</v>
      </c>
      <c r="B483">
        <v>5567357330006530</v>
      </c>
      <c r="C483" t="s">
        <v>77</v>
      </c>
      <c r="D483" s="1" t="d">
        <v>2023-04-12</v>
      </c>
      <c r="E483" t="s">
        <v>665</v>
      </c>
      <c r="F483" t="s">
        <v>2279</v>
      </c>
      <c r="G483" t="s">
        <v>49</v>
      </c>
      <c r="H483" t="s">
        <v>666</v>
      </c>
    </row>
    <row r="484" spans="1:8" x14ac:dyDescent="0.2">
      <c r="A484" s="1" t="d">
        <v>2023-01-12</v>
      </c>
      <c r="B484">
        <v>5568016150006530</v>
      </c>
      <c r="C484" t="s">
        <v>77</v>
      </c>
      <c r="D484" s="1" t="d">
        <v>2023-04-12</v>
      </c>
      <c r="E484" t="s">
        <v>667</v>
      </c>
      <c r="F484" t="s">
        <v>2279</v>
      </c>
      <c r="G484" t="s">
        <v>49</v>
      </c>
      <c r="H484" t="s">
        <v>668</v>
      </c>
    </row>
    <row r="485" spans="1:8" x14ac:dyDescent="0.2">
      <c r="A485" s="1" t="d">
        <v>2023-01-12</v>
      </c>
      <c r="B485">
        <v>6200474170006530</v>
      </c>
      <c r="C485" t="s">
        <v>77</v>
      </c>
      <c r="D485" s="1" t="d">
        <v>2023-04-12</v>
      </c>
      <c r="E485" t="s">
        <v>669</v>
      </c>
      <c r="F485" t="s">
        <v>2279</v>
      </c>
      <c r="G485" t="s">
        <v>49</v>
      </c>
    </row>
    <row r="486" spans="1:8" x14ac:dyDescent="0.2">
      <c r="A486" s="1" t="d">
        <v>2023-01-12</v>
      </c>
      <c r="B486">
        <v>6201366040006530</v>
      </c>
      <c r="C486" t="s">
        <v>77</v>
      </c>
      <c r="D486" s="1" t="d">
        <v>2023-04-12</v>
      </c>
      <c r="E486" t="s">
        <v>670</v>
      </c>
      <c r="F486" t="s">
        <v>2279</v>
      </c>
      <c r="G486" t="s">
        <v>49</v>
      </c>
      <c r="H486" t="s">
        <v>671</v>
      </c>
    </row>
    <row r="487" spans="1:8" x14ac:dyDescent="0.2">
      <c r="A487" s="1" t="d">
        <v>2023-01-12</v>
      </c>
      <c r="B487">
        <v>6201516050006530</v>
      </c>
      <c r="C487" t="s">
        <v>77</v>
      </c>
      <c r="D487" s="1" t="d">
        <v>2023-04-12</v>
      </c>
      <c r="E487" t="s">
        <v>672</v>
      </c>
      <c r="F487" t="s">
        <v>2279</v>
      </c>
      <c r="G487" t="s">
        <v>49</v>
      </c>
      <c r="H487" t="s">
        <v>673</v>
      </c>
    </row>
    <row r="488" spans="1:8" x14ac:dyDescent="0.2">
      <c r="A488" s="1" t="d">
        <v>2023-01-12</v>
      </c>
      <c r="B488">
        <v>6201688140006530</v>
      </c>
      <c r="C488" t="s">
        <v>77</v>
      </c>
      <c r="D488" s="1" t="d">
        <v>2023-04-12</v>
      </c>
      <c r="E488" t="s">
        <v>674</v>
      </c>
      <c r="F488" t="s">
        <v>2279</v>
      </c>
      <c r="G488" t="s">
        <v>49</v>
      </c>
      <c r="H488" t="s">
        <v>675</v>
      </c>
    </row>
    <row r="489" spans="1:8" x14ac:dyDescent="0.2">
      <c r="A489" s="1" t="d">
        <v>2023-01-12</v>
      </c>
      <c r="B489">
        <v>6201742140006530</v>
      </c>
      <c r="C489" t="s">
        <v>77</v>
      </c>
      <c r="D489" s="1" t="d">
        <v>2023-04-12</v>
      </c>
      <c r="E489" t="s">
        <v>676</v>
      </c>
      <c r="F489" t="s">
        <v>2279</v>
      </c>
      <c r="G489" t="s">
        <v>49</v>
      </c>
    </row>
    <row r="490" spans="1:8" x14ac:dyDescent="0.2">
      <c r="A490" s="1" t="d">
        <v>2023-01-12</v>
      </c>
      <c r="B490">
        <v>6201825030006530</v>
      </c>
      <c r="C490" t="s">
        <v>77</v>
      </c>
      <c r="D490" s="1" t="d">
        <v>2023-04-12</v>
      </c>
      <c r="E490" t="s">
        <v>677</v>
      </c>
      <c r="F490" t="s">
        <v>2279</v>
      </c>
      <c r="G490" t="s">
        <v>49</v>
      </c>
      <c r="H490" t="s">
        <v>678</v>
      </c>
    </row>
    <row r="491" spans="1:8" x14ac:dyDescent="0.2">
      <c r="A491" s="1" t="d">
        <v>2023-01-12</v>
      </c>
      <c r="B491">
        <v>9405127420006530</v>
      </c>
      <c r="C491" t="s">
        <v>77</v>
      </c>
      <c r="D491" s="1" t="d">
        <v>2023-04-12</v>
      </c>
      <c r="E491" t="s">
        <v>679</v>
      </c>
      <c r="F491" t="s">
        <v>2279</v>
      </c>
      <c r="G491" t="s">
        <v>49</v>
      </c>
      <c r="H491" t="s">
        <v>680</v>
      </c>
    </row>
    <row r="492" spans="1:8" x14ac:dyDescent="0.2">
      <c r="A492" s="1" t="d">
        <v>2023-01-13</v>
      </c>
      <c r="B492">
        <v>-1</v>
      </c>
      <c r="D492" s="1" t="d">
        <v>2023-01-13</v>
      </c>
      <c r="E492" t="s">
        <v>495</v>
      </c>
      <c r="F492" t="s">
        <v>2273</v>
      </c>
      <c r="G492" t="s">
        <v>8</v>
      </c>
      <c r="H492" t="s">
        <v>496</v>
      </c>
    </row>
    <row r="493" spans="1:8" x14ac:dyDescent="0.2">
      <c r="A493" s="1" t="d">
        <v>2023-01-13</v>
      </c>
      <c r="B493">
        <v>-1</v>
      </c>
      <c r="D493" s="1" t="d">
        <v>2023-01-13</v>
      </c>
      <c r="E493" t="s">
        <v>681</v>
      </c>
      <c r="F493" t="s">
        <v>2275</v>
      </c>
      <c r="G493" t="s">
        <v>8</v>
      </c>
    </row>
    <row r="494" spans="1:8" x14ac:dyDescent="0.2">
      <c r="A494" s="1" t="d">
        <v>2023-01-13</v>
      </c>
      <c r="B494">
        <v>-1</v>
      </c>
      <c r="D494" s="1" t="d">
        <v>2023-01-13</v>
      </c>
      <c r="E494" t="s">
        <v>682</v>
      </c>
      <c r="F494" t="s">
        <v>2264</v>
      </c>
      <c r="G494" t="s">
        <v>8</v>
      </c>
      <c r="H494" t="s">
        <v>683</v>
      </c>
    </row>
    <row r="495" spans="1:8" x14ac:dyDescent="0.2">
      <c r="A495" s="1" t="d">
        <v>2023-01-13</v>
      </c>
      <c r="B495">
        <v>-1</v>
      </c>
      <c r="C495" t="s">
        <v>684</v>
      </c>
      <c r="D495" s="1" t="d">
        <v>2023-01-13</v>
      </c>
      <c r="E495" t="s">
        <v>685</v>
      </c>
      <c r="F495" t="s">
        <v>2273</v>
      </c>
      <c r="G495" t="s">
        <v>49</v>
      </c>
      <c r="H495" t="s">
        <v>686</v>
      </c>
    </row>
    <row r="496" spans="1:8" x14ac:dyDescent="0.2">
      <c r="A496" s="1" t="d">
        <v>2023-01-13</v>
      </c>
      <c r="B496">
        <v>-1</v>
      </c>
      <c r="C496" t="s">
        <v>20</v>
      </c>
      <c r="D496" s="1" t="d">
        <v>2023-01-13</v>
      </c>
      <c r="E496" t="s">
        <v>23</v>
      </c>
      <c r="F496" t="s">
        <v>2266</v>
      </c>
      <c r="G496" t="s">
        <v>8</v>
      </c>
      <c r="H496" t="s">
        <v>24</v>
      </c>
    </row>
    <row r="497" spans="1:8" x14ac:dyDescent="0.2">
      <c r="A497" s="1" t="d">
        <v>2023-01-13</v>
      </c>
      <c r="B497">
        <v>-1</v>
      </c>
      <c r="C497" t="s">
        <v>20</v>
      </c>
      <c r="D497" s="1" t="d">
        <v>2023-01-13</v>
      </c>
      <c r="E497" t="s">
        <v>436</v>
      </c>
      <c r="F497" t="s">
        <v>2282</v>
      </c>
      <c r="G497" t="s">
        <v>49</v>
      </c>
      <c r="H497" t="s">
        <v>437</v>
      </c>
    </row>
    <row r="498" spans="1:8" x14ac:dyDescent="0.2">
      <c r="A498" s="1" t="d">
        <v>2023-01-13</v>
      </c>
      <c r="B498">
        <v>-1</v>
      </c>
      <c r="C498" t="s">
        <v>20</v>
      </c>
      <c r="D498" s="1" t="d">
        <v>2023-01-13</v>
      </c>
      <c r="E498" t="s">
        <v>687</v>
      </c>
      <c r="F498" t="s">
        <v>2282</v>
      </c>
      <c r="G498" t="s">
        <v>49</v>
      </c>
    </row>
    <row r="499" spans="1:8" x14ac:dyDescent="0.2">
      <c r="A499" s="1" t="d">
        <v>2023-01-13</v>
      </c>
      <c r="B499">
        <v>-1</v>
      </c>
      <c r="C499" t="s">
        <v>20</v>
      </c>
      <c r="D499" s="1" t="d">
        <v>2023-01-13</v>
      </c>
      <c r="E499" t="s">
        <v>218</v>
      </c>
      <c r="F499" t="s">
        <v>2265</v>
      </c>
      <c r="G499" t="s">
        <v>49</v>
      </c>
      <c r="H499" t="s">
        <v>219</v>
      </c>
    </row>
    <row r="500" spans="1:8" x14ac:dyDescent="0.2">
      <c r="A500" s="1" t="d">
        <v>2023-01-13</v>
      </c>
      <c r="B500">
        <v>-1</v>
      </c>
      <c r="C500" t="s">
        <v>20</v>
      </c>
      <c r="D500" s="1" t="d">
        <v>2023-01-13</v>
      </c>
      <c r="E500" t="s">
        <v>27</v>
      </c>
      <c r="F500" t="s">
        <v>2265</v>
      </c>
      <c r="G500" t="s">
        <v>8</v>
      </c>
      <c r="H500" t="s">
        <v>28</v>
      </c>
    </row>
    <row r="501" spans="1:8" x14ac:dyDescent="0.2">
      <c r="A501" s="1" t="d">
        <v>2023-01-13</v>
      </c>
      <c r="B501">
        <v>-1</v>
      </c>
      <c r="C501" t="s">
        <v>20</v>
      </c>
      <c r="D501" s="1" t="d">
        <v>2023-01-13</v>
      </c>
      <c r="E501" t="s">
        <v>84</v>
      </c>
      <c r="F501" t="s">
        <v>2265</v>
      </c>
      <c r="G501" t="s">
        <v>8</v>
      </c>
      <c r="H501" t="s">
        <v>85</v>
      </c>
    </row>
    <row r="502" spans="1:8" x14ac:dyDescent="0.2">
      <c r="A502" s="1" t="d">
        <v>2023-01-13</v>
      </c>
      <c r="B502">
        <v>-1</v>
      </c>
      <c r="C502" t="s">
        <v>20</v>
      </c>
      <c r="D502" s="1" t="d">
        <v>2023-01-13</v>
      </c>
      <c r="E502" t="s">
        <v>12</v>
      </c>
      <c r="F502" t="s">
        <v>2265</v>
      </c>
      <c r="G502" t="s">
        <v>13</v>
      </c>
      <c r="H502" t="s">
        <v>14</v>
      </c>
    </row>
    <row r="503" spans="1:8" x14ac:dyDescent="0.2">
      <c r="A503" s="1" t="d">
        <v>2023-01-13</v>
      </c>
      <c r="B503">
        <v>-1</v>
      </c>
      <c r="C503" t="s">
        <v>20</v>
      </c>
      <c r="D503" s="1" t="d">
        <v>2023-01-13</v>
      </c>
      <c r="E503" t="s">
        <v>467</v>
      </c>
      <c r="F503" t="s">
        <v>2268</v>
      </c>
      <c r="G503" t="s">
        <v>8</v>
      </c>
      <c r="H503" t="s">
        <v>468</v>
      </c>
    </row>
    <row r="504" spans="1:8" x14ac:dyDescent="0.2">
      <c r="A504" s="1" t="d">
        <v>2023-01-13</v>
      </c>
      <c r="B504">
        <v>-1</v>
      </c>
      <c r="C504" t="s">
        <v>20</v>
      </c>
      <c r="D504" s="1" t="d">
        <v>2023-01-13</v>
      </c>
      <c r="E504" t="s">
        <v>213</v>
      </c>
      <c r="F504" t="s">
        <v>2296</v>
      </c>
      <c r="G504" t="s">
        <v>8</v>
      </c>
      <c r="H504" t="s">
        <v>214</v>
      </c>
    </row>
    <row r="505" spans="1:8" x14ac:dyDescent="0.2">
      <c r="A505" s="1" t="d">
        <v>2023-01-13</v>
      </c>
      <c r="B505">
        <v>-1</v>
      </c>
      <c r="C505" t="s">
        <v>20</v>
      </c>
      <c r="D505" s="1" t="d">
        <v>2023-01-13</v>
      </c>
      <c r="E505" t="s">
        <v>688</v>
      </c>
      <c r="F505" t="s">
        <v>2285</v>
      </c>
      <c r="G505" t="s">
        <v>8</v>
      </c>
    </row>
    <row r="506" spans="1:8" x14ac:dyDescent="0.2">
      <c r="A506" s="1" t="d">
        <v>2023-01-13</v>
      </c>
      <c r="B506">
        <v>-1</v>
      </c>
      <c r="C506" t="s">
        <v>20</v>
      </c>
      <c r="D506" s="1" t="d">
        <v>2023-01-13</v>
      </c>
      <c r="E506" t="s">
        <v>229</v>
      </c>
      <c r="F506" t="s">
        <v>2272</v>
      </c>
      <c r="G506" t="s">
        <v>49</v>
      </c>
      <c r="H506" t="s">
        <v>230</v>
      </c>
    </row>
    <row r="507" spans="1:8" x14ac:dyDescent="0.2">
      <c r="A507" s="1" t="d">
        <v>2023-01-13</v>
      </c>
      <c r="B507">
        <v>-1</v>
      </c>
      <c r="C507" t="s">
        <v>20</v>
      </c>
      <c r="D507" s="1" t="d">
        <v>2023-01-13</v>
      </c>
      <c r="E507" t="s">
        <v>43</v>
      </c>
      <c r="F507" t="s">
        <v>2272</v>
      </c>
      <c r="G507" t="s">
        <v>8</v>
      </c>
      <c r="H507" t="s">
        <v>44</v>
      </c>
    </row>
    <row r="508" spans="1:8" x14ac:dyDescent="0.2">
      <c r="A508" s="1" t="d">
        <v>2023-01-13</v>
      </c>
      <c r="B508">
        <v>-1</v>
      </c>
      <c r="C508" t="s">
        <v>20</v>
      </c>
      <c r="D508" s="1" t="d">
        <v>2023-01-13</v>
      </c>
      <c r="E508" t="s">
        <v>73</v>
      </c>
      <c r="F508" t="s">
        <v>2272</v>
      </c>
      <c r="G508" t="s">
        <v>8</v>
      </c>
    </row>
    <row r="509" spans="1:8" x14ac:dyDescent="0.2">
      <c r="A509" s="1" t="d">
        <v>2023-01-13</v>
      </c>
      <c r="B509">
        <v>-1</v>
      </c>
      <c r="C509" t="s">
        <v>20</v>
      </c>
      <c r="D509" s="1" t="d">
        <v>2023-01-20</v>
      </c>
      <c r="E509" t="s">
        <v>689</v>
      </c>
      <c r="F509" t="s">
        <v>2273</v>
      </c>
      <c r="G509" t="s">
        <v>13</v>
      </c>
      <c r="H509" t="s">
        <v>690</v>
      </c>
    </row>
    <row r="510" spans="1:8" x14ac:dyDescent="0.2">
      <c r="A510" s="1" t="d">
        <v>2023-01-13</v>
      </c>
      <c r="B510">
        <v>-1</v>
      </c>
      <c r="C510" t="s">
        <v>20</v>
      </c>
      <c r="D510" s="1" t="d">
        <v>2023-01-20</v>
      </c>
      <c r="E510" t="s">
        <v>691</v>
      </c>
      <c r="F510" t="s">
        <v>2273</v>
      </c>
      <c r="G510" t="s">
        <v>13</v>
      </c>
      <c r="H510" t="s">
        <v>692</v>
      </c>
    </row>
    <row r="511" spans="1:8" x14ac:dyDescent="0.2">
      <c r="A511" s="1" t="d">
        <v>2023-01-13</v>
      </c>
      <c r="B511">
        <v>-1</v>
      </c>
      <c r="C511" t="s">
        <v>20</v>
      </c>
      <c r="D511" s="1" t="d">
        <v>2023-01-20</v>
      </c>
      <c r="E511" t="s">
        <v>491</v>
      </c>
      <c r="F511" t="s">
        <v>2273</v>
      </c>
      <c r="G511" t="s">
        <v>8</v>
      </c>
      <c r="H511" t="s">
        <v>492</v>
      </c>
    </row>
    <row r="512" spans="1:8" x14ac:dyDescent="0.2">
      <c r="A512" s="1" t="d">
        <v>2023-01-13</v>
      </c>
      <c r="B512">
        <v>-1</v>
      </c>
      <c r="C512" t="s">
        <v>20</v>
      </c>
      <c r="D512" s="1" t="d">
        <v>2023-01-20</v>
      </c>
      <c r="E512" t="s">
        <v>693</v>
      </c>
      <c r="F512" t="s">
        <v>2274</v>
      </c>
      <c r="G512" t="s">
        <v>8</v>
      </c>
      <c r="H512" t="s">
        <v>694</v>
      </c>
    </row>
    <row r="513" spans="1:8" x14ac:dyDescent="0.2">
      <c r="A513" s="1" t="d">
        <v>2023-01-13</v>
      </c>
      <c r="B513">
        <v>-1</v>
      </c>
      <c r="C513" t="s">
        <v>20</v>
      </c>
      <c r="D513" s="1" t="d">
        <v>2023-01-20</v>
      </c>
      <c r="E513" t="s">
        <v>695</v>
      </c>
      <c r="F513" t="s">
        <v>2275</v>
      </c>
      <c r="G513" t="s">
        <v>8</v>
      </c>
    </row>
    <row r="514" spans="1:8" x14ac:dyDescent="0.2">
      <c r="A514" s="1" t="d">
        <v>2023-01-13</v>
      </c>
      <c r="B514">
        <v>-1</v>
      </c>
      <c r="C514" t="s">
        <v>20</v>
      </c>
      <c r="D514" s="1" t="d">
        <v>2023-01-20</v>
      </c>
      <c r="E514" t="s">
        <v>696</v>
      </c>
      <c r="F514" t="s">
        <v>2263</v>
      </c>
      <c r="G514" t="s">
        <v>8</v>
      </c>
      <c r="H514" t="s">
        <v>697</v>
      </c>
    </row>
    <row r="515" spans="1:8" x14ac:dyDescent="0.2">
      <c r="A515" s="1" t="d">
        <v>2023-01-13</v>
      </c>
      <c r="B515">
        <v>-1</v>
      </c>
      <c r="C515" t="s">
        <v>20</v>
      </c>
      <c r="D515" s="1" t="d">
        <v>2023-01-27</v>
      </c>
      <c r="E515" t="s">
        <v>698</v>
      </c>
      <c r="F515" t="s">
        <v>2275</v>
      </c>
      <c r="G515" t="s">
        <v>8</v>
      </c>
      <c r="H515" t="s">
        <v>699</v>
      </c>
    </row>
    <row r="516" spans="1:8" x14ac:dyDescent="0.2">
      <c r="A516" s="1" t="d">
        <v>2023-01-13</v>
      </c>
      <c r="B516">
        <v>-1</v>
      </c>
      <c r="C516" t="s">
        <v>20</v>
      </c>
      <c r="D516" s="1" t="d">
        <v>2023-01-27</v>
      </c>
      <c r="E516" t="s">
        <v>700</v>
      </c>
      <c r="F516" t="s">
        <v>2275</v>
      </c>
      <c r="G516" t="s">
        <v>8</v>
      </c>
    </row>
    <row r="517" spans="1:8" x14ac:dyDescent="0.2">
      <c r="A517" s="1" t="d">
        <v>2023-01-13</v>
      </c>
      <c r="B517">
        <v>-1</v>
      </c>
      <c r="C517" t="s">
        <v>20</v>
      </c>
      <c r="D517" s="1" t="d">
        <v>2023-03-24</v>
      </c>
      <c r="E517" t="s">
        <v>701</v>
      </c>
      <c r="F517" t="s">
        <v>2275</v>
      </c>
      <c r="G517" t="s">
        <v>8</v>
      </c>
      <c r="H517" t="s">
        <v>702</v>
      </c>
    </row>
    <row r="518" spans="1:8" x14ac:dyDescent="0.2">
      <c r="A518" s="1" t="d">
        <v>2023-01-13</v>
      </c>
      <c r="B518">
        <v>-1</v>
      </c>
      <c r="C518" t="s">
        <v>20</v>
      </c>
      <c r="D518" s="1" t="d">
        <v>2023-03-24</v>
      </c>
      <c r="E518" t="s">
        <v>703</v>
      </c>
      <c r="F518" t="s">
        <v>2275</v>
      </c>
      <c r="G518" t="s">
        <v>8</v>
      </c>
    </row>
    <row r="519" spans="1:8" x14ac:dyDescent="0.2">
      <c r="A519" s="1" t="d">
        <v>2023-01-13</v>
      </c>
      <c r="B519">
        <v>-1</v>
      </c>
      <c r="C519" t="s">
        <v>66</v>
      </c>
      <c r="D519" s="1" t="d">
        <v>2023-01-13</v>
      </c>
      <c r="E519" t="s">
        <v>479</v>
      </c>
      <c r="F519" t="s">
        <v>2271</v>
      </c>
      <c r="G519" t="s">
        <v>68</v>
      </c>
      <c r="H519" t="s">
        <v>480</v>
      </c>
    </row>
    <row r="520" spans="1:8" x14ac:dyDescent="0.2">
      <c r="A520" s="1" t="d">
        <v>2023-01-13</v>
      </c>
      <c r="B520">
        <v>-1</v>
      </c>
      <c r="C520" t="s">
        <v>77</v>
      </c>
      <c r="D520" s="1" t="d">
        <v>2023-01-13</v>
      </c>
      <c r="E520" t="s">
        <v>704</v>
      </c>
      <c r="F520" t="s">
        <v>2288</v>
      </c>
      <c r="G520" t="s">
        <v>68</v>
      </c>
      <c r="H520" t="s">
        <v>705</v>
      </c>
    </row>
    <row r="521" spans="1:8" x14ac:dyDescent="0.2">
      <c r="A521" s="1" t="d">
        <v>2023-01-13</v>
      </c>
      <c r="B521">
        <v>-1</v>
      </c>
      <c r="C521" t="s">
        <v>77</v>
      </c>
      <c r="D521" s="1" t="d">
        <v>2023-01-13</v>
      </c>
      <c r="E521" t="s">
        <v>706</v>
      </c>
      <c r="F521" t="s">
        <v>2298</v>
      </c>
      <c r="G521" t="s">
        <v>8</v>
      </c>
    </row>
    <row r="522" spans="1:8" x14ac:dyDescent="0.2">
      <c r="A522" s="1" t="d">
        <v>2023-01-13</v>
      </c>
      <c r="B522">
        <v>-1</v>
      </c>
      <c r="C522" t="s">
        <v>77</v>
      </c>
      <c r="D522" s="1" t="d">
        <v>2023-01-13</v>
      </c>
      <c r="E522" t="s">
        <v>707</v>
      </c>
      <c r="F522" t="s">
        <v>2281</v>
      </c>
      <c r="G522" t="s">
        <v>8</v>
      </c>
      <c r="H522" t="s">
        <v>708</v>
      </c>
    </row>
    <row r="523" spans="1:8" x14ac:dyDescent="0.2">
      <c r="A523" s="1" t="d">
        <v>2023-01-13</v>
      </c>
      <c r="B523">
        <v>-1</v>
      </c>
      <c r="C523" t="s">
        <v>77</v>
      </c>
      <c r="D523" s="1" t="d">
        <v>2023-01-13</v>
      </c>
      <c r="E523" t="s">
        <v>436</v>
      </c>
      <c r="F523" t="s">
        <v>2282</v>
      </c>
      <c r="G523" t="s">
        <v>49</v>
      </c>
      <c r="H523" t="s">
        <v>437</v>
      </c>
    </row>
    <row r="524" spans="1:8" x14ac:dyDescent="0.2">
      <c r="A524" s="1" t="d">
        <v>2023-01-13</v>
      </c>
      <c r="B524">
        <v>-1</v>
      </c>
      <c r="C524" t="s">
        <v>77</v>
      </c>
      <c r="D524" s="1" t="d">
        <v>2023-01-13</v>
      </c>
      <c r="E524" t="s">
        <v>687</v>
      </c>
      <c r="F524" t="s">
        <v>2282</v>
      </c>
      <c r="G524" t="s">
        <v>49</v>
      </c>
    </row>
    <row r="525" spans="1:8" x14ac:dyDescent="0.2">
      <c r="A525" s="1" t="d">
        <v>2023-01-13</v>
      </c>
      <c r="B525">
        <v>-1</v>
      </c>
      <c r="C525" t="s">
        <v>77</v>
      </c>
      <c r="D525" s="1" t="d">
        <v>2023-01-13</v>
      </c>
      <c r="E525" t="s">
        <v>579</v>
      </c>
      <c r="F525" t="s">
        <v>2265</v>
      </c>
      <c r="G525" t="s">
        <v>49</v>
      </c>
      <c r="H525" t="s">
        <v>580</v>
      </c>
    </row>
    <row r="526" spans="1:8" x14ac:dyDescent="0.2">
      <c r="A526" s="1" t="d">
        <v>2023-01-13</v>
      </c>
      <c r="B526">
        <v>-1</v>
      </c>
      <c r="C526" t="s">
        <v>77</v>
      </c>
      <c r="D526" s="1" t="d">
        <v>2023-01-13</v>
      </c>
      <c r="E526" t="s">
        <v>709</v>
      </c>
      <c r="F526" t="s">
        <v>2265</v>
      </c>
      <c r="G526" t="s">
        <v>128</v>
      </c>
      <c r="H526" t="s">
        <v>710</v>
      </c>
    </row>
    <row r="527" spans="1:8" x14ac:dyDescent="0.2">
      <c r="A527" s="1" t="d">
        <v>2023-01-13</v>
      </c>
      <c r="B527">
        <v>-1</v>
      </c>
      <c r="C527" t="s">
        <v>77</v>
      </c>
      <c r="D527" s="1" t="d">
        <v>2023-01-13</v>
      </c>
      <c r="E527" t="s">
        <v>71</v>
      </c>
      <c r="F527" t="s">
        <v>2265</v>
      </c>
      <c r="G527" t="s">
        <v>8</v>
      </c>
      <c r="H527" t="s">
        <v>72</v>
      </c>
    </row>
    <row r="528" spans="1:8" x14ac:dyDescent="0.2">
      <c r="A528" s="1" t="d">
        <v>2023-01-13</v>
      </c>
      <c r="B528">
        <v>-1</v>
      </c>
      <c r="C528" t="s">
        <v>77</v>
      </c>
      <c r="D528" s="1" t="d">
        <v>2023-01-13</v>
      </c>
      <c r="E528" t="s">
        <v>86</v>
      </c>
      <c r="F528" t="s">
        <v>2265</v>
      </c>
      <c r="G528" t="s">
        <v>8</v>
      </c>
      <c r="H528" t="s">
        <v>87</v>
      </c>
    </row>
    <row r="529" spans="1:8" x14ac:dyDescent="0.2">
      <c r="A529" s="1" t="d">
        <v>2023-01-13</v>
      </c>
      <c r="B529">
        <v>-1</v>
      </c>
      <c r="C529" t="s">
        <v>77</v>
      </c>
      <c r="D529" s="1" t="d">
        <v>2023-01-13</v>
      </c>
      <c r="E529" t="s">
        <v>433</v>
      </c>
      <c r="F529" t="s">
        <v>2265</v>
      </c>
      <c r="G529" t="s">
        <v>8</v>
      </c>
      <c r="H529" t="s">
        <v>434</v>
      </c>
    </row>
    <row r="530" spans="1:8" x14ac:dyDescent="0.2">
      <c r="A530" s="1" t="d">
        <v>2023-01-13</v>
      </c>
      <c r="B530">
        <v>-1</v>
      </c>
      <c r="C530" t="s">
        <v>77</v>
      </c>
      <c r="D530" s="1" t="d">
        <v>2023-01-13</v>
      </c>
      <c r="E530" t="s">
        <v>29</v>
      </c>
      <c r="F530" t="s">
        <v>2265</v>
      </c>
      <c r="G530" t="s">
        <v>8</v>
      </c>
      <c r="H530" t="s">
        <v>30</v>
      </c>
    </row>
    <row r="531" spans="1:8" x14ac:dyDescent="0.2">
      <c r="A531" s="1" t="d">
        <v>2023-01-13</v>
      </c>
      <c r="B531">
        <v>-1</v>
      </c>
      <c r="C531" t="s">
        <v>77</v>
      </c>
      <c r="D531" s="1" t="d">
        <v>2023-01-13</v>
      </c>
      <c r="E531" t="s">
        <v>276</v>
      </c>
      <c r="F531" t="s">
        <v>2296</v>
      </c>
      <c r="G531" t="s">
        <v>8</v>
      </c>
      <c r="H531" t="s">
        <v>277</v>
      </c>
    </row>
    <row r="532" spans="1:8" x14ac:dyDescent="0.2">
      <c r="A532" s="1" t="d">
        <v>2023-01-13</v>
      </c>
      <c r="B532">
        <v>-1</v>
      </c>
      <c r="C532" t="s">
        <v>77</v>
      </c>
      <c r="D532" s="1" t="d">
        <v>2023-01-13</v>
      </c>
      <c r="E532" t="s">
        <v>213</v>
      </c>
      <c r="F532" t="s">
        <v>2296</v>
      </c>
      <c r="G532" t="s">
        <v>8</v>
      </c>
      <c r="H532" t="s">
        <v>214</v>
      </c>
    </row>
    <row r="533" spans="1:8" x14ac:dyDescent="0.2">
      <c r="A533" s="1" t="d">
        <v>2023-01-13</v>
      </c>
      <c r="B533">
        <v>-1</v>
      </c>
      <c r="C533" t="s">
        <v>77</v>
      </c>
      <c r="D533" s="1" t="d">
        <v>2023-01-13</v>
      </c>
      <c r="E533" t="s">
        <v>39</v>
      </c>
      <c r="F533" t="s">
        <v>2296</v>
      </c>
      <c r="G533" t="s">
        <v>8</v>
      </c>
      <c r="H533" t="s">
        <v>40</v>
      </c>
    </row>
    <row r="534" spans="1:8" x14ac:dyDescent="0.2">
      <c r="A534" s="1" t="d">
        <v>2023-01-13</v>
      </c>
      <c r="B534">
        <v>-1</v>
      </c>
      <c r="C534" t="s">
        <v>77</v>
      </c>
      <c r="D534" s="1" t="d">
        <v>2023-01-13</v>
      </c>
      <c r="E534" t="s">
        <v>93</v>
      </c>
      <c r="F534" t="s">
        <v>2296</v>
      </c>
      <c r="G534" t="s">
        <v>8</v>
      </c>
      <c r="H534" t="s">
        <v>94</v>
      </c>
    </row>
    <row r="535" spans="1:8" x14ac:dyDescent="0.2">
      <c r="A535" s="1" t="d">
        <v>2023-01-13</v>
      </c>
      <c r="B535">
        <v>-1</v>
      </c>
      <c r="C535" t="s">
        <v>77</v>
      </c>
      <c r="D535" s="1" t="d">
        <v>2023-01-13</v>
      </c>
      <c r="E535" t="s">
        <v>226</v>
      </c>
      <c r="F535" t="s">
        <v>2296</v>
      </c>
      <c r="G535" t="s">
        <v>8</v>
      </c>
    </row>
    <row r="536" spans="1:8" x14ac:dyDescent="0.2">
      <c r="A536" s="1" t="d">
        <v>2023-01-13</v>
      </c>
      <c r="B536">
        <v>-1</v>
      </c>
      <c r="C536" t="s">
        <v>77</v>
      </c>
      <c r="D536" s="1" t="d">
        <v>2023-01-13</v>
      </c>
      <c r="E536" t="s">
        <v>711</v>
      </c>
      <c r="F536" t="s">
        <v>2271</v>
      </c>
      <c r="G536" t="s">
        <v>68</v>
      </c>
      <c r="H536" t="s">
        <v>712</v>
      </c>
    </row>
    <row r="537" spans="1:8" x14ac:dyDescent="0.2">
      <c r="A537" s="1" t="d">
        <v>2023-01-13</v>
      </c>
      <c r="B537">
        <v>-1</v>
      </c>
      <c r="C537" t="s">
        <v>77</v>
      </c>
      <c r="D537" s="1" t="d">
        <v>2023-01-13</v>
      </c>
      <c r="E537" t="s">
        <v>713</v>
      </c>
      <c r="F537" t="s">
        <v>2271</v>
      </c>
      <c r="G537" t="s">
        <v>8</v>
      </c>
    </row>
    <row r="538" spans="1:8" x14ac:dyDescent="0.2">
      <c r="A538" s="1" t="d">
        <v>2023-01-13</v>
      </c>
      <c r="B538">
        <v>-1</v>
      </c>
      <c r="C538" t="s">
        <v>77</v>
      </c>
      <c r="D538" s="1" t="d">
        <v>2023-01-13</v>
      </c>
      <c r="E538" t="s">
        <v>714</v>
      </c>
      <c r="F538" t="s">
        <v>2285</v>
      </c>
      <c r="G538" t="s">
        <v>8</v>
      </c>
    </row>
    <row r="539" spans="1:8" x14ac:dyDescent="0.2">
      <c r="A539" s="1" t="d">
        <v>2023-01-13</v>
      </c>
      <c r="B539">
        <v>-1</v>
      </c>
      <c r="C539" t="s">
        <v>77</v>
      </c>
      <c r="D539" s="1" t="d">
        <v>2023-01-13</v>
      </c>
      <c r="E539" t="s">
        <v>587</v>
      </c>
      <c r="F539" t="s">
        <v>2272</v>
      </c>
      <c r="G539" t="s">
        <v>49</v>
      </c>
      <c r="H539" t="s">
        <v>588</v>
      </c>
    </row>
    <row r="540" spans="1:8" x14ac:dyDescent="0.2">
      <c r="A540" s="1" t="d">
        <v>2023-01-13</v>
      </c>
      <c r="B540">
        <v>-1</v>
      </c>
      <c r="C540" t="s">
        <v>77</v>
      </c>
      <c r="D540" s="1" t="d">
        <v>2023-01-13</v>
      </c>
      <c r="E540" t="s">
        <v>484</v>
      </c>
      <c r="F540" t="s">
        <v>2272</v>
      </c>
      <c r="G540" t="s">
        <v>8</v>
      </c>
    </row>
    <row r="541" spans="1:8" x14ac:dyDescent="0.2">
      <c r="A541" s="1" t="d">
        <v>2023-01-13</v>
      </c>
      <c r="B541">
        <v>-1</v>
      </c>
      <c r="C541" t="s">
        <v>77</v>
      </c>
      <c r="D541" s="1" t="d">
        <v>2023-01-13</v>
      </c>
      <c r="E541" t="s">
        <v>47</v>
      </c>
      <c r="F541" t="s">
        <v>2272</v>
      </c>
      <c r="G541" t="s">
        <v>8</v>
      </c>
    </row>
    <row r="542" spans="1:8" x14ac:dyDescent="0.2">
      <c r="A542" s="1" t="d">
        <v>2023-01-13</v>
      </c>
      <c r="B542">
        <v>-1</v>
      </c>
      <c r="C542" t="s">
        <v>77</v>
      </c>
      <c r="D542" s="1" t="d">
        <v>2023-01-13</v>
      </c>
      <c r="E542" t="s">
        <v>560</v>
      </c>
      <c r="F542" t="s">
        <v>2272</v>
      </c>
      <c r="G542" t="s">
        <v>8</v>
      </c>
    </row>
    <row r="543" spans="1:8" x14ac:dyDescent="0.2">
      <c r="A543" s="1" t="d">
        <v>2023-01-13</v>
      </c>
      <c r="B543">
        <v>-1</v>
      </c>
      <c r="C543" t="s">
        <v>77</v>
      </c>
      <c r="D543" s="1" t="d">
        <v>2023-01-13</v>
      </c>
      <c r="E543" t="s">
        <v>275</v>
      </c>
      <c r="F543" t="s">
        <v>2272</v>
      </c>
      <c r="G543" t="s">
        <v>8</v>
      </c>
    </row>
    <row r="544" spans="1:8" x14ac:dyDescent="0.2">
      <c r="A544" s="1" t="d">
        <v>2023-01-13</v>
      </c>
      <c r="B544">
        <v>-1</v>
      </c>
      <c r="C544" t="s">
        <v>77</v>
      </c>
      <c r="D544" s="1" t="d">
        <v>2023-01-20</v>
      </c>
      <c r="E544" t="s">
        <v>715</v>
      </c>
      <c r="F544" t="s">
        <v>2273</v>
      </c>
      <c r="G544" t="s">
        <v>68</v>
      </c>
      <c r="H544" t="s">
        <v>716</v>
      </c>
    </row>
    <row r="545" spans="1:8" x14ac:dyDescent="0.2">
      <c r="A545" s="1" t="d">
        <v>2023-01-13</v>
      </c>
      <c r="B545">
        <v>-1</v>
      </c>
      <c r="C545" t="s">
        <v>77</v>
      </c>
      <c r="D545" s="1" t="d">
        <v>2023-01-20</v>
      </c>
      <c r="E545" t="s">
        <v>717</v>
      </c>
      <c r="F545" t="s">
        <v>2273</v>
      </c>
      <c r="G545" t="s">
        <v>128</v>
      </c>
      <c r="H545" t="s">
        <v>718</v>
      </c>
    </row>
    <row r="546" spans="1:8" x14ac:dyDescent="0.2">
      <c r="A546" s="1" t="d">
        <v>2023-01-13</v>
      </c>
      <c r="B546">
        <v>-1</v>
      </c>
      <c r="C546" t="s">
        <v>77</v>
      </c>
      <c r="D546" s="1" t="d">
        <v>2023-01-20</v>
      </c>
      <c r="E546" t="s">
        <v>719</v>
      </c>
      <c r="F546" t="s">
        <v>2273</v>
      </c>
      <c r="G546" t="s">
        <v>49</v>
      </c>
      <c r="H546" t="s">
        <v>720</v>
      </c>
    </row>
    <row r="547" spans="1:8" x14ac:dyDescent="0.2">
      <c r="A547" s="1" t="d">
        <v>2023-01-13</v>
      </c>
      <c r="B547">
        <v>-1</v>
      </c>
      <c r="C547" t="s">
        <v>77</v>
      </c>
      <c r="D547" s="1" t="d">
        <v>2023-01-20</v>
      </c>
      <c r="E547" t="s">
        <v>721</v>
      </c>
      <c r="F547" t="s">
        <v>2273</v>
      </c>
      <c r="G547" t="s">
        <v>49</v>
      </c>
      <c r="H547" t="s">
        <v>722</v>
      </c>
    </row>
    <row r="548" spans="1:8" x14ac:dyDescent="0.2">
      <c r="A548" s="1" t="d">
        <v>2023-01-13</v>
      </c>
      <c r="B548">
        <v>-1</v>
      </c>
      <c r="C548" t="s">
        <v>77</v>
      </c>
      <c r="D548" s="1" t="d">
        <v>2023-01-20</v>
      </c>
      <c r="E548" t="s">
        <v>723</v>
      </c>
      <c r="F548" t="s">
        <v>2273</v>
      </c>
      <c r="G548" t="s">
        <v>128</v>
      </c>
      <c r="H548" t="s">
        <v>724</v>
      </c>
    </row>
    <row r="549" spans="1:8" x14ac:dyDescent="0.2">
      <c r="A549" s="1" t="d">
        <v>2023-01-13</v>
      </c>
      <c r="B549">
        <v>-1</v>
      </c>
      <c r="C549" t="s">
        <v>77</v>
      </c>
      <c r="D549" s="1" t="d">
        <v>2023-01-20</v>
      </c>
      <c r="E549" t="s">
        <v>725</v>
      </c>
      <c r="F549" t="s">
        <v>2273</v>
      </c>
      <c r="G549" t="s">
        <v>8</v>
      </c>
      <c r="H549" t="s">
        <v>726</v>
      </c>
    </row>
    <row r="550" spans="1:8" x14ac:dyDescent="0.2">
      <c r="A550" s="1" t="d">
        <v>2023-01-13</v>
      </c>
      <c r="B550">
        <v>-1</v>
      </c>
      <c r="C550" t="s">
        <v>77</v>
      </c>
      <c r="D550" s="1" t="d">
        <v>2023-01-20</v>
      </c>
      <c r="E550" t="s">
        <v>727</v>
      </c>
      <c r="F550" t="s">
        <v>2274</v>
      </c>
      <c r="G550" t="s">
        <v>8</v>
      </c>
      <c r="H550" t="s">
        <v>728</v>
      </c>
    </row>
    <row r="551" spans="1:8" x14ac:dyDescent="0.2">
      <c r="A551" s="1" t="d">
        <v>2023-01-13</v>
      </c>
      <c r="B551">
        <v>-1</v>
      </c>
      <c r="C551" t="s">
        <v>77</v>
      </c>
      <c r="D551" s="1" t="d">
        <v>2023-01-20</v>
      </c>
      <c r="E551" t="s">
        <v>729</v>
      </c>
      <c r="F551" t="s">
        <v>2274</v>
      </c>
      <c r="G551" t="s">
        <v>8</v>
      </c>
      <c r="H551" t="s">
        <v>730</v>
      </c>
    </row>
    <row r="552" spans="1:8" x14ac:dyDescent="0.2">
      <c r="A552" s="1" t="d">
        <v>2023-01-13</v>
      </c>
      <c r="B552">
        <v>-1</v>
      </c>
      <c r="C552" t="s">
        <v>77</v>
      </c>
      <c r="D552" s="1" t="d">
        <v>2023-01-20</v>
      </c>
      <c r="E552" t="s">
        <v>731</v>
      </c>
      <c r="F552" t="s">
        <v>2274</v>
      </c>
      <c r="G552" t="s">
        <v>8</v>
      </c>
      <c r="H552" t="s">
        <v>732</v>
      </c>
    </row>
    <row r="553" spans="1:8" x14ac:dyDescent="0.2">
      <c r="A553" s="1" t="d">
        <v>2023-01-13</v>
      </c>
      <c r="B553">
        <v>-1</v>
      </c>
      <c r="C553" t="s">
        <v>77</v>
      </c>
      <c r="D553" s="1" t="d">
        <v>2023-01-20</v>
      </c>
      <c r="E553" t="s">
        <v>733</v>
      </c>
      <c r="F553" t="s">
        <v>2274</v>
      </c>
      <c r="G553" t="s">
        <v>8</v>
      </c>
      <c r="H553" t="s">
        <v>734</v>
      </c>
    </row>
    <row r="554" spans="1:8" x14ac:dyDescent="0.2">
      <c r="A554" s="1" t="d">
        <v>2023-01-13</v>
      </c>
      <c r="B554">
        <v>-1</v>
      </c>
      <c r="C554" t="s">
        <v>77</v>
      </c>
      <c r="D554" s="1" t="d">
        <v>2023-01-20</v>
      </c>
      <c r="E554" t="s">
        <v>601</v>
      </c>
      <c r="F554" t="s">
        <v>2274</v>
      </c>
      <c r="G554" t="s">
        <v>8</v>
      </c>
      <c r="H554" t="s">
        <v>602</v>
      </c>
    </row>
    <row r="555" spans="1:8" x14ac:dyDescent="0.2">
      <c r="A555" s="1" t="d">
        <v>2023-01-13</v>
      </c>
      <c r="B555">
        <v>-1</v>
      </c>
      <c r="C555" t="s">
        <v>77</v>
      </c>
      <c r="D555" s="1" t="d">
        <v>2023-01-20</v>
      </c>
      <c r="E555" t="s">
        <v>735</v>
      </c>
      <c r="F555" t="s">
        <v>2274</v>
      </c>
      <c r="G555" t="s">
        <v>8</v>
      </c>
      <c r="H555" t="s">
        <v>735</v>
      </c>
    </row>
    <row r="556" spans="1:8" x14ac:dyDescent="0.2">
      <c r="A556" s="1" t="d">
        <v>2023-01-13</v>
      </c>
      <c r="B556">
        <v>-1</v>
      </c>
      <c r="C556" t="s">
        <v>77</v>
      </c>
      <c r="D556" s="1" t="d">
        <v>2023-01-20</v>
      </c>
      <c r="E556" t="s">
        <v>736</v>
      </c>
      <c r="F556" t="s">
        <v>2263</v>
      </c>
      <c r="G556" t="s">
        <v>8</v>
      </c>
      <c r="H556" t="s">
        <v>737</v>
      </c>
    </row>
    <row r="557" spans="1:8" x14ac:dyDescent="0.2">
      <c r="A557" s="1" t="d">
        <v>2023-01-13</v>
      </c>
      <c r="B557">
        <v>-1</v>
      </c>
      <c r="C557" t="s">
        <v>77</v>
      </c>
      <c r="D557" s="1" t="d">
        <v>2023-01-20</v>
      </c>
      <c r="E557" t="s">
        <v>121</v>
      </c>
      <c r="F557" t="s">
        <v>2263</v>
      </c>
      <c r="G557" t="s">
        <v>8</v>
      </c>
      <c r="H557" t="s">
        <v>122</v>
      </c>
    </row>
    <row r="558" spans="1:8" x14ac:dyDescent="0.2">
      <c r="A558" s="1" t="d">
        <v>2023-01-13</v>
      </c>
      <c r="B558">
        <v>-1</v>
      </c>
      <c r="C558" t="s">
        <v>77</v>
      </c>
      <c r="D558" s="1" t="d">
        <v>2023-01-20</v>
      </c>
      <c r="E558" t="s">
        <v>738</v>
      </c>
      <c r="F558" t="s">
        <v>2263</v>
      </c>
      <c r="G558" t="s">
        <v>8</v>
      </c>
      <c r="H558" t="s">
        <v>739</v>
      </c>
    </row>
    <row r="559" spans="1:8" x14ac:dyDescent="0.2">
      <c r="A559" s="1" t="d">
        <v>2023-01-13</v>
      </c>
      <c r="B559">
        <v>-1</v>
      </c>
      <c r="C559" t="s">
        <v>77</v>
      </c>
      <c r="D559" s="1" t="d">
        <v>2023-01-20</v>
      </c>
      <c r="E559" t="s">
        <v>740</v>
      </c>
      <c r="F559" t="s">
        <v>2263</v>
      </c>
      <c r="G559" t="s">
        <v>8</v>
      </c>
      <c r="H559" t="s">
        <v>741</v>
      </c>
    </row>
    <row r="560" spans="1:8" x14ac:dyDescent="0.2">
      <c r="A560" s="1" t="d">
        <v>2023-01-13</v>
      </c>
      <c r="B560">
        <v>-1</v>
      </c>
      <c r="C560" t="s">
        <v>77</v>
      </c>
      <c r="D560" s="1" t="d">
        <v>2023-01-26</v>
      </c>
      <c r="E560" t="s">
        <v>742</v>
      </c>
      <c r="F560" t="s">
        <v>2274</v>
      </c>
      <c r="G560" t="s">
        <v>8</v>
      </c>
      <c r="H560" t="s">
        <v>743</v>
      </c>
    </row>
    <row r="561" spans="1:8" x14ac:dyDescent="0.2">
      <c r="A561" s="1" t="d">
        <v>2023-01-13</v>
      </c>
      <c r="B561">
        <v>-1</v>
      </c>
      <c r="C561" t="s">
        <v>77</v>
      </c>
      <c r="D561" s="1" t="d">
        <v>2023-01-26</v>
      </c>
      <c r="E561" t="s">
        <v>744</v>
      </c>
      <c r="F561" t="s">
        <v>2263</v>
      </c>
      <c r="G561" t="s">
        <v>8</v>
      </c>
      <c r="H561" t="s">
        <v>745</v>
      </c>
    </row>
    <row r="562" spans="1:8" x14ac:dyDescent="0.2">
      <c r="A562" s="1" t="d">
        <v>2023-01-13</v>
      </c>
      <c r="B562">
        <v>-1</v>
      </c>
      <c r="C562" t="s">
        <v>77</v>
      </c>
      <c r="D562" s="1" t="d">
        <v>2023-01-26</v>
      </c>
      <c r="E562" t="s">
        <v>746</v>
      </c>
      <c r="F562" t="s">
        <v>2263</v>
      </c>
      <c r="G562" t="s">
        <v>8</v>
      </c>
      <c r="H562" t="s">
        <v>747</v>
      </c>
    </row>
    <row r="563" spans="1:8" x14ac:dyDescent="0.2">
      <c r="A563" s="1" t="d">
        <v>2023-01-13</v>
      </c>
      <c r="B563">
        <v>-1</v>
      </c>
      <c r="C563" t="s">
        <v>77</v>
      </c>
      <c r="D563" s="1" t="d">
        <v>2023-01-27</v>
      </c>
      <c r="E563" t="s">
        <v>748</v>
      </c>
      <c r="F563" t="s">
        <v>2275</v>
      </c>
      <c r="G563" t="s">
        <v>8</v>
      </c>
    </row>
    <row r="564" spans="1:8" x14ac:dyDescent="0.2">
      <c r="A564" s="1" t="d">
        <v>2023-01-13</v>
      </c>
      <c r="B564">
        <v>-1</v>
      </c>
      <c r="C564" t="s">
        <v>77</v>
      </c>
      <c r="D564" s="1" t="d">
        <v>2023-01-27</v>
      </c>
      <c r="E564" t="s">
        <v>749</v>
      </c>
      <c r="F564" t="s">
        <v>2263</v>
      </c>
      <c r="G564" t="s">
        <v>8</v>
      </c>
      <c r="H564" t="s">
        <v>750</v>
      </c>
    </row>
    <row r="565" spans="1:8" x14ac:dyDescent="0.2">
      <c r="A565" s="1" t="d">
        <v>2023-01-13</v>
      </c>
      <c r="B565">
        <v>-1</v>
      </c>
      <c r="C565" t="s">
        <v>77</v>
      </c>
      <c r="D565" s="1" t="d">
        <v>2023-01-27</v>
      </c>
      <c r="E565" t="s">
        <v>751</v>
      </c>
      <c r="F565" t="s">
        <v>2263</v>
      </c>
      <c r="G565" t="s">
        <v>8</v>
      </c>
      <c r="H565" t="s">
        <v>752</v>
      </c>
    </row>
    <row r="566" spans="1:8" x14ac:dyDescent="0.2">
      <c r="A566" s="1" t="d">
        <v>2023-01-13</v>
      </c>
      <c r="B566">
        <v>-1</v>
      </c>
      <c r="C566" t="s">
        <v>77</v>
      </c>
      <c r="D566" s="1" t="d">
        <v>2023-01-27</v>
      </c>
      <c r="E566" t="s">
        <v>753</v>
      </c>
      <c r="F566" t="s">
        <v>2263</v>
      </c>
      <c r="G566" t="s">
        <v>8</v>
      </c>
      <c r="H566" t="s">
        <v>754</v>
      </c>
    </row>
    <row r="567" spans="1:8" x14ac:dyDescent="0.2">
      <c r="A567" s="1" t="d">
        <v>2023-01-13</v>
      </c>
      <c r="B567">
        <v>-1</v>
      </c>
      <c r="C567" t="s">
        <v>77</v>
      </c>
      <c r="D567" s="1" t="d">
        <v>2023-04-13</v>
      </c>
      <c r="E567" t="s">
        <v>755</v>
      </c>
      <c r="F567" t="s">
        <v>2279</v>
      </c>
      <c r="G567" t="s">
        <v>49</v>
      </c>
      <c r="H567" t="s">
        <v>756</v>
      </c>
    </row>
    <row r="568" spans="1:8" x14ac:dyDescent="0.2">
      <c r="A568" s="1" t="d">
        <v>2023-01-13</v>
      </c>
      <c r="B568">
        <v>-1</v>
      </c>
      <c r="C568" t="s">
        <v>77</v>
      </c>
      <c r="D568" s="1" t="d">
        <v>2023-04-13</v>
      </c>
      <c r="E568" t="s">
        <v>757</v>
      </c>
      <c r="F568" t="s">
        <v>2279</v>
      </c>
      <c r="G568" t="s">
        <v>49</v>
      </c>
      <c r="H568" t="s">
        <v>758</v>
      </c>
    </row>
    <row r="569" spans="1:8" x14ac:dyDescent="0.2">
      <c r="A569" s="1" t="d">
        <v>2023-01-13</v>
      </c>
      <c r="B569">
        <v>-1</v>
      </c>
      <c r="C569" t="s">
        <v>77</v>
      </c>
      <c r="D569" s="1" t="d">
        <v>2023-04-13</v>
      </c>
      <c r="E569" t="s">
        <v>759</v>
      </c>
      <c r="F569" t="s">
        <v>2279</v>
      </c>
      <c r="G569" t="s">
        <v>49</v>
      </c>
      <c r="H569" t="s">
        <v>760</v>
      </c>
    </row>
    <row r="570" spans="1:8" x14ac:dyDescent="0.2">
      <c r="A570" s="1" t="d">
        <v>2023-01-13</v>
      </c>
      <c r="B570">
        <v>-1</v>
      </c>
      <c r="C570" t="s">
        <v>77</v>
      </c>
      <c r="D570" s="1" t="d">
        <v>2023-04-13</v>
      </c>
      <c r="E570" t="s">
        <v>761</v>
      </c>
      <c r="F570" t="s">
        <v>2279</v>
      </c>
      <c r="G570" t="s">
        <v>49</v>
      </c>
      <c r="H570" t="s">
        <v>762</v>
      </c>
    </row>
    <row r="571" spans="1:8" x14ac:dyDescent="0.2">
      <c r="A571" s="1" t="d">
        <v>2023-01-13</v>
      </c>
      <c r="B571">
        <v>-1</v>
      </c>
      <c r="C571" t="s">
        <v>77</v>
      </c>
      <c r="D571" s="1" t="d">
        <v>2023-04-13</v>
      </c>
      <c r="E571" t="s">
        <v>763</v>
      </c>
      <c r="F571" t="s">
        <v>2279</v>
      </c>
      <c r="G571" t="s">
        <v>49</v>
      </c>
      <c r="H571" t="s">
        <v>764</v>
      </c>
    </row>
    <row r="572" spans="1:8" x14ac:dyDescent="0.2">
      <c r="A572" s="1" t="d">
        <v>2023-01-13</v>
      </c>
      <c r="B572">
        <v>-1</v>
      </c>
      <c r="C572" t="s">
        <v>77</v>
      </c>
      <c r="D572" s="1" t="d">
        <v>2023-04-13</v>
      </c>
      <c r="E572" t="s">
        <v>765</v>
      </c>
      <c r="F572" t="s">
        <v>2279</v>
      </c>
      <c r="G572" t="s">
        <v>49</v>
      </c>
      <c r="H572" t="s">
        <v>766</v>
      </c>
    </row>
    <row r="573" spans="1:8" x14ac:dyDescent="0.2">
      <c r="A573" s="1" t="d">
        <v>2023-01-13</v>
      </c>
      <c r="B573">
        <v>-1</v>
      </c>
      <c r="C573" t="s">
        <v>77</v>
      </c>
      <c r="D573" s="1" t="d">
        <v>2023-04-13</v>
      </c>
      <c r="E573" t="s">
        <v>767</v>
      </c>
      <c r="F573" t="s">
        <v>2279</v>
      </c>
      <c r="G573" t="s">
        <v>49</v>
      </c>
      <c r="H573" t="s">
        <v>768</v>
      </c>
    </row>
    <row r="574" spans="1:8" x14ac:dyDescent="0.2">
      <c r="A574" s="1" t="d">
        <v>2023-01-13</v>
      </c>
      <c r="B574">
        <v>-1</v>
      </c>
      <c r="C574" t="s">
        <v>77</v>
      </c>
      <c r="D574" s="1" t="d">
        <v>2023-04-13</v>
      </c>
      <c r="E574" t="s">
        <v>769</v>
      </c>
      <c r="F574" t="s">
        <v>2279</v>
      </c>
      <c r="G574" t="s">
        <v>49</v>
      </c>
      <c r="H574" t="s">
        <v>770</v>
      </c>
    </row>
    <row r="575" spans="1:8" x14ac:dyDescent="0.2">
      <c r="A575" s="1" t="d">
        <v>2023-01-13</v>
      </c>
      <c r="B575">
        <v>-1</v>
      </c>
      <c r="C575" t="s">
        <v>77</v>
      </c>
      <c r="D575" s="1" t="d">
        <v>2023-04-13</v>
      </c>
      <c r="E575" t="s">
        <v>771</v>
      </c>
      <c r="F575" t="s">
        <v>2279</v>
      </c>
      <c r="G575" t="s">
        <v>49</v>
      </c>
      <c r="H575" t="s">
        <v>772</v>
      </c>
    </row>
    <row r="576" spans="1:8" x14ac:dyDescent="0.2">
      <c r="A576" s="1" t="d">
        <v>2023-01-13</v>
      </c>
      <c r="B576">
        <v>-1</v>
      </c>
      <c r="C576" t="s">
        <v>77</v>
      </c>
      <c r="D576" s="1" t="d">
        <v>2023-04-13</v>
      </c>
      <c r="E576" t="s">
        <v>773</v>
      </c>
      <c r="F576" t="s">
        <v>2279</v>
      </c>
      <c r="G576" t="s">
        <v>49</v>
      </c>
      <c r="H576" t="s">
        <v>774</v>
      </c>
    </row>
    <row r="577" spans="1:8" x14ac:dyDescent="0.2">
      <c r="A577" s="1" t="d">
        <v>2023-01-13</v>
      </c>
      <c r="B577">
        <v>-1</v>
      </c>
      <c r="C577" t="s">
        <v>77</v>
      </c>
      <c r="D577" s="1" t="d">
        <v>2023-04-13</v>
      </c>
      <c r="E577" t="s">
        <v>775</v>
      </c>
      <c r="F577" t="s">
        <v>2279</v>
      </c>
      <c r="G577" t="s">
        <v>49</v>
      </c>
    </row>
    <row r="578" spans="1:8" x14ac:dyDescent="0.2">
      <c r="A578" s="1" t="d">
        <v>2023-01-13</v>
      </c>
      <c r="B578">
        <v>-1</v>
      </c>
      <c r="C578" t="s">
        <v>77</v>
      </c>
      <c r="D578" s="1" t="d">
        <v>2023-04-13</v>
      </c>
      <c r="E578" t="s">
        <v>776</v>
      </c>
      <c r="F578" t="s">
        <v>2279</v>
      </c>
      <c r="G578" t="s">
        <v>49</v>
      </c>
    </row>
    <row r="579" spans="1:8" x14ac:dyDescent="0.2">
      <c r="A579" s="1" t="d">
        <v>2023-01-13</v>
      </c>
      <c r="B579">
        <v>-1</v>
      </c>
      <c r="C579" t="s">
        <v>77</v>
      </c>
      <c r="D579" s="1" t="d">
        <v>2023-04-13</v>
      </c>
      <c r="E579" t="s">
        <v>777</v>
      </c>
      <c r="F579" t="s">
        <v>2279</v>
      </c>
      <c r="G579" t="s">
        <v>49</v>
      </c>
    </row>
    <row r="580" spans="1:8" x14ac:dyDescent="0.2">
      <c r="A580" s="1" t="d">
        <v>2023-01-13</v>
      </c>
      <c r="B580">
        <v>5566534220006530</v>
      </c>
      <c r="C580" t="s">
        <v>77</v>
      </c>
      <c r="D580" s="1" t="d">
        <v>2023-04-13</v>
      </c>
      <c r="E580" t="s">
        <v>778</v>
      </c>
      <c r="F580" t="s">
        <v>2279</v>
      </c>
      <c r="G580" t="s">
        <v>49</v>
      </c>
    </row>
    <row r="581" spans="1:8" x14ac:dyDescent="0.2">
      <c r="A581" s="1" t="d">
        <v>2023-01-13</v>
      </c>
      <c r="B581">
        <v>5567614550006530</v>
      </c>
      <c r="C581" t="s">
        <v>77</v>
      </c>
      <c r="D581" s="1" t="d">
        <v>2023-04-13</v>
      </c>
      <c r="E581" t="s">
        <v>779</v>
      </c>
      <c r="F581" t="s">
        <v>2279</v>
      </c>
      <c r="G581" t="s">
        <v>49</v>
      </c>
      <c r="H581" t="s">
        <v>780</v>
      </c>
    </row>
    <row r="582" spans="1:8" x14ac:dyDescent="0.2">
      <c r="A582" s="1" t="d">
        <v>2023-01-13</v>
      </c>
      <c r="B582">
        <v>5568326890006530</v>
      </c>
      <c r="C582" t="s">
        <v>77</v>
      </c>
      <c r="D582" s="1" t="d">
        <v>2023-04-13</v>
      </c>
      <c r="E582" t="s">
        <v>781</v>
      </c>
      <c r="F582" t="s">
        <v>2279</v>
      </c>
      <c r="G582" t="s">
        <v>49</v>
      </c>
      <c r="H582" t="s">
        <v>782</v>
      </c>
    </row>
    <row r="583" spans="1:8" x14ac:dyDescent="0.2">
      <c r="A583" s="1" t="d">
        <v>2023-01-13</v>
      </c>
      <c r="B583">
        <v>5569325340006530</v>
      </c>
      <c r="C583" t="s">
        <v>77</v>
      </c>
      <c r="D583" s="1" t="d">
        <v>2023-06-01</v>
      </c>
      <c r="E583" t="s">
        <v>783</v>
      </c>
      <c r="F583" t="s">
        <v>2279</v>
      </c>
      <c r="G583" t="s">
        <v>49</v>
      </c>
      <c r="H583" t="s">
        <v>784</v>
      </c>
    </row>
    <row r="584" spans="1:8" x14ac:dyDescent="0.2">
      <c r="A584" s="1" t="d">
        <v>2023-01-13</v>
      </c>
      <c r="B584">
        <v>6201536380006530</v>
      </c>
      <c r="C584" t="s">
        <v>77</v>
      </c>
      <c r="D584" s="1" t="d">
        <v>2023-04-13</v>
      </c>
      <c r="E584" t="s">
        <v>540</v>
      </c>
      <c r="F584" t="s">
        <v>2279</v>
      </c>
      <c r="G584" t="s">
        <v>49</v>
      </c>
      <c r="H584" t="s">
        <v>541</v>
      </c>
    </row>
    <row r="585" spans="1:8" x14ac:dyDescent="0.2">
      <c r="A585" s="1" t="d">
        <v>2023-01-13</v>
      </c>
      <c r="B585">
        <v>9401475300006530</v>
      </c>
      <c r="C585" t="s">
        <v>77</v>
      </c>
      <c r="D585" s="1" t="d">
        <v>2023-04-13</v>
      </c>
      <c r="E585" t="s">
        <v>785</v>
      </c>
      <c r="F585" t="s">
        <v>2279</v>
      </c>
      <c r="G585" t="s">
        <v>49</v>
      </c>
    </row>
    <row r="586" spans="1:8" x14ac:dyDescent="0.2">
      <c r="A586" s="1" t="d">
        <v>2023-01-14</v>
      </c>
      <c r="B586">
        <v>-1</v>
      </c>
      <c r="D586" s="1" t="d">
        <v>2023-01-14</v>
      </c>
      <c r="E586" t="s">
        <v>127</v>
      </c>
      <c r="F586" t="s">
        <v>2273</v>
      </c>
      <c r="G586" t="s">
        <v>128</v>
      </c>
      <c r="H586" t="s">
        <v>129</v>
      </c>
    </row>
    <row r="587" spans="1:8" x14ac:dyDescent="0.2">
      <c r="A587" s="1" t="d">
        <v>2023-01-15</v>
      </c>
      <c r="B587">
        <v>-1</v>
      </c>
      <c r="C587" t="s">
        <v>77</v>
      </c>
      <c r="D587" s="1" t="d">
        <v>2023-01-22</v>
      </c>
      <c r="E587" t="s">
        <v>786</v>
      </c>
      <c r="F587" t="s">
        <v>2273</v>
      </c>
      <c r="G587" t="s">
        <v>128</v>
      </c>
      <c r="H587" t="s">
        <v>787</v>
      </c>
    </row>
    <row r="588" spans="1:8" x14ac:dyDescent="0.2">
      <c r="A588" s="1" t="d">
        <v>2023-01-16</v>
      </c>
      <c r="B588">
        <v>-1</v>
      </c>
      <c r="D588" s="1" t="d">
        <v>2023-01-16</v>
      </c>
      <c r="E588" t="s">
        <v>788</v>
      </c>
      <c r="F588" t="s">
        <v>2263</v>
      </c>
      <c r="G588" t="s">
        <v>8</v>
      </c>
      <c r="H588" t="s">
        <v>789</v>
      </c>
    </row>
    <row r="589" spans="1:8" x14ac:dyDescent="0.2">
      <c r="A589" s="1" t="d">
        <v>2023-01-16</v>
      </c>
      <c r="B589">
        <v>-1</v>
      </c>
      <c r="C589" t="s">
        <v>20</v>
      </c>
      <c r="D589" s="1" t="d">
        <v>2023-01-23</v>
      </c>
      <c r="E589" t="s">
        <v>790</v>
      </c>
      <c r="F589" t="s">
        <v>2263</v>
      </c>
      <c r="G589" t="s">
        <v>8</v>
      </c>
      <c r="H589" t="s">
        <v>791</v>
      </c>
    </row>
    <row r="590" spans="1:8" x14ac:dyDescent="0.2">
      <c r="A590" s="1" t="d">
        <v>2023-01-16</v>
      </c>
      <c r="B590">
        <v>-1</v>
      </c>
      <c r="C590" t="s">
        <v>20</v>
      </c>
      <c r="D590" s="1" t="d">
        <v>2023-01-27</v>
      </c>
      <c r="E590" t="s">
        <v>792</v>
      </c>
      <c r="F590" t="s">
        <v>2263</v>
      </c>
      <c r="G590" t="s">
        <v>8</v>
      </c>
      <c r="H590" t="s">
        <v>793</v>
      </c>
    </row>
    <row r="591" spans="1:8" x14ac:dyDescent="0.2">
      <c r="A591" s="1" t="d">
        <v>2023-01-16</v>
      </c>
      <c r="B591">
        <v>-1</v>
      </c>
      <c r="C591" t="s">
        <v>77</v>
      </c>
      <c r="D591" s="1" t="d">
        <v>2023-01-16</v>
      </c>
      <c r="E591" t="s">
        <v>261</v>
      </c>
      <c r="F591" t="s">
        <v>2265</v>
      </c>
      <c r="G591" t="s">
        <v>8</v>
      </c>
      <c r="H591" t="s">
        <v>262</v>
      </c>
    </row>
    <row r="592" spans="1:8" x14ac:dyDescent="0.2">
      <c r="A592" s="1" t="d">
        <v>2023-01-16</v>
      </c>
      <c r="B592">
        <v>-1</v>
      </c>
      <c r="C592" t="s">
        <v>77</v>
      </c>
      <c r="D592" s="1" t="d">
        <v>2023-01-16</v>
      </c>
      <c r="E592" t="s">
        <v>433</v>
      </c>
      <c r="F592" t="s">
        <v>2265</v>
      </c>
      <c r="G592" t="s">
        <v>8</v>
      </c>
      <c r="H592" t="s">
        <v>434</v>
      </c>
    </row>
    <row r="593" spans="1:8" x14ac:dyDescent="0.2">
      <c r="A593" s="1" t="d">
        <v>2023-01-16</v>
      </c>
      <c r="B593">
        <v>-1</v>
      </c>
      <c r="C593" t="s">
        <v>77</v>
      </c>
      <c r="D593" s="1" t="d">
        <v>2023-01-16</v>
      </c>
      <c r="E593" t="s">
        <v>37</v>
      </c>
      <c r="F593" t="s">
        <v>2296</v>
      </c>
      <c r="G593" t="s">
        <v>8</v>
      </c>
      <c r="H593" t="s">
        <v>38</v>
      </c>
    </row>
    <row r="594" spans="1:8" x14ac:dyDescent="0.2">
      <c r="A594" s="1" t="d">
        <v>2023-01-16</v>
      </c>
      <c r="B594">
        <v>-1</v>
      </c>
      <c r="C594" t="s">
        <v>77</v>
      </c>
      <c r="D594" s="1" t="d">
        <v>2023-01-16</v>
      </c>
      <c r="E594" t="s">
        <v>483</v>
      </c>
      <c r="F594" t="s">
        <v>2272</v>
      </c>
      <c r="G594" t="s">
        <v>8</v>
      </c>
    </row>
    <row r="595" spans="1:8" x14ac:dyDescent="0.2">
      <c r="A595" s="1" t="d">
        <v>2023-01-16</v>
      </c>
      <c r="B595">
        <v>-1</v>
      </c>
      <c r="C595" t="s">
        <v>77</v>
      </c>
      <c r="D595" s="1" t="d">
        <v>2023-01-16</v>
      </c>
      <c r="E595" t="s">
        <v>275</v>
      </c>
      <c r="F595" t="s">
        <v>2272</v>
      </c>
      <c r="G595" t="s">
        <v>8</v>
      </c>
    </row>
    <row r="596" spans="1:8" x14ac:dyDescent="0.2">
      <c r="A596" s="1" t="d">
        <v>2023-01-16</v>
      </c>
      <c r="B596">
        <v>-1</v>
      </c>
      <c r="C596" t="s">
        <v>77</v>
      </c>
      <c r="D596" s="1" t="d">
        <v>2023-01-23</v>
      </c>
      <c r="E596" t="s">
        <v>440</v>
      </c>
      <c r="F596" t="s">
        <v>2273</v>
      </c>
      <c r="G596" t="s">
        <v>13</v>
      </c>
      <c r="H596" t="s">
        <v>441</v>
      </c>
    </row>
    <row r="597" spans="1:8" x14ac:dyDescent="0.2">
      <c r="A597" s="1" t="d">
        <v>2023-01-16</v>
      </c>
      <c r="B597">
        <v>-1</v>
      </c>
      <c r="C597" t="s">
        <v>77</v>
      </c>
      <c r="D597" s="1" t="d">
        <v>2023-01-23</v>
      </c>
      <c r="E597" t="s">
        <v>127</v>
      </c>
      <c r="F597" t="s">
        <v>2273</v>
      </c>
      <c r="G597" t="s">
        <v>128</v>
      </c>
      <c r="H597" t="s">
        <v>129</v>
      </c>
    </row>
    <row r="598" spans="1:8" x14ac:dyDescent="0.2">
      <c r="A598" s="1" t="d">
        <v>2023-01-16</v>
      </c>
      <c r="B598">
        <v>-1</v>
      </c>
      <c r="C598" t="s">
        <v>77</v>
      </c>
      <c r="D598" s="1" t="d">
        <v>2023-01-23</v>
      </c>
      <c r="E598" t="s">
        <v>794</v>
      </c>
      <c r="F598" t="s">
        <v>2263</v>
      </c>
      <c r="G598" t="s">
        <v>8</v>
      </c>
      <c r="H598" t="s">
        <v>795</v>
      </c>
    </row>
    <row r="599" spans="1:8" x14ac:dyDescent="0.2">
      <c r="A599" s="1" t="d">
        <v>2023-01-16</v>
      </c>
      <c r="B599">
        <v>-1</v>
      </c>
      <c r="C599" t="s">
        <v>77</v>
      </c>
      <c r="D599" s="1" t="d">
        <v>2023-01-30</v>
      </c>
      <c r="E599" t="s">
        <v>796</v>
      </c>
      <c r="F599" t="s">
        <v>2263</v>
      </c>
      <c r="G599" t="s">
        <v>8</v>
      </c>
      <c r="H599" t="s">
        <v>797</v>
      </c>
    </row>
    <row r="600" spans="1:8" x14ac:dyDescent="0.2">
      <c r="A600" s="1" t="d">
        <v>2023-01-17</v>
      </c>
      <c r="B600">
        <v>-1</v>
      </c>
      <c r="D600" s="1" t="d">
        <v>2023-01-17</v>
      </c>
      <c r="E600" t="s">
        <v>704</v>
      </c>
      <c r="F600" t="s">
        <v>2288</v>
      </c>
      <c r="G600" t="s">
        <v>68</v>
      </c>
      <c r="H600" t="s">
        <v>705</v>
      </c>
    </row>
    <row r="601" spans="1:8" x14ac:dyDescent="0.2">
      <c r="A601" s="1" t="d">
        <v>2023-01-17</v>
      </c>
      <c r="B601">
        <v>-1</v>
      </c>
      <c r="D601" s="1" t="d">
        <v>2023-01-17</v>
      </c>
      <c r="E601" t="s">
        <v>798</v>
      </c>
      <c r="F601" t="s">
        <v>2263</v>
      </c>
      <c r="G601" t="s">
        <v>8</v>
      </c>
      <c r="H601" t="s">
        <v>799</v>
      </c>
    </row>
    <row r="602" spans="1:8" x14ac:dyDescent="0.2">
      <c r="A602" s="1" t="d">
        <v>2023-01-17</v>
      </c>
      <c r="B602">
        <v>-1</v>
      </c>
      <c r="D602" s="1" t="d">
        <v>2023-01-17</v>
      </c>
      <c r="E602" t="s">
        <v>688</v>
      </c>
      <c r="F602" t="s">
        <v>2285</v>
      </c>
      <c r="G602" t="s">
        <v>8</v>
      </c>
    </row>
    <row r="603" spans="1:8" x14ac:dyDescent="0.2">
      <c r="A603" s="1" t="d">
        <v>2023-01-17</v>
      </c>
      <c r="B603">
        <v>-1</v>
      </c>
      <c r="D603" s="1" t="d">
        <v>2023-01-17</v>
      </c>
      <c r="E603" t="s">
        <v>96</v>
      </c>
      <c r="F603" t="s">
        <v>2272</v>
      </c>
      <c r="G603" t="s">
        <v>8</v>
      </c>
    </row>
    <row r="604" spans="1:8" x14ac:dyDescent="0.2">
      <c r="A604" s="1" t="d">
        <v>2023-01-17</v>
      </c>
      <c r="B604">
        <v>-1</v>
      </c>
      <c r="C604" t="s">
        <v>800</v>
      </c>
      <c r="D604" s="1" t="d">
        <v>2023-01-17</v>
      </c>
      <c r="E604" t="s">
        <v>801</v>
      </c>
      <c r="F604" t="s">
        <v>2279</v>
      </c>
      <c r="G604" t="s">
        <v>49</v>
      </c>
      <c r="H604" t="s">
        <v>802</v>
      </c>
    </row>
    <row r="605" spans="1:8" x14ac:dyDescent="0.2">
      <c r="A605" s="1" t="d">
        <v>2023-01-17</v>
      </c>
      <c r="B605">
        <v>-1</v>
      </c>
      <c r="C605" t="s">
        <v>800</v>
      </c>
      <c r="D605" s="1" t="d">
        <v>2023-01-17</v>
      </c>
      <c r="E605" t="s">
        <v>803</v>
      </c>
      <c r="F605" t="s">
        <v>2279</v>
      </c>
      <c r="G605" t="s">
        <v>49</v>
      </c>
      <c r="H605" t="s">
        <v>804</v>
      </c>
    </row>
    <row r="606" spans="1:8" x14ac:dyDescent="0.2">
      <c r="A606" s="1" t="d">
        <v>2023-01-17</v>
      </c>
      <c r="B606">
        <v>-1</v>
      </c>
      <c r="C606" t="s">
        <v>15</v>
      </c>
      <c r="D606" s="1" t="d">
        <v>2023-01-17</v>
      </c>
      <c r="E606" t="s">
        <v>16</v>
      </c>
      <c r="F606" t="s">
        <v>2266</v>
      </c>
      <c r="G606" t="s">
        <v>13</v>
      </c>
      <c r="H606" t="s">
        <v>17</v>
      </c>
    </row>
    <row r="607" spans="1:8" x14ac:dyDescent="0.2">
      <c r="A607" s="1" t="d">
        <v>2023-01-17</v>
      </c>
      <c r="B607">
        <v>-1</v>
      </c>
      <c r="C607" t="s">
        <v>15</v>
      </c>
      <c r="D607" s="1" t="d">
        <v>2023-01-24</v>
      </c>
      <c r="E607" t="s">
        <v>805</v>
      </c>
      <c r="F607" t="s">
        <v>2263</v>
      </c>
      <c r="G607" t="s">
        <v>8</v>
      </c>
      <c r="H607" t="s">
        <v>806</v>
      </c>
    </row>
    <row r="608" spans="1:8" x14ac:dyDescent="0.2">
      <c r="A608" s="1" t="d">
        <v>2023-01-17</v>
      </c>
      <c r="B608">
        <v>-1</v>
      </c>
      <c r="C608" t="s">
        <v>20</v>
      </c>
      <c r="D608" s="1" t="d">
        <v>2023-01-17</v>
      </c>
      <c r="E608" t="s">
        <v>807</v>
      </c>
      <c r="F608" t="s">
        <v>2266</v>
      </c>
      <c r="G608" t="s">
        <v>8</v>
      </c>
      <c r="H608" t="s">
        <v>808</v>
      </c>
    </row>
    <row r="609" spans="1:8" x14ac:dyDescent="0.2">
      <c r="A609" s="1" t="d">
        <v>2023-01-17</v>
      </c>
      <c r="B609">
        <v>-1</v>
      </c>
      <c r="C609" t="s">
        <v>20</v>
      </c>
      <c r="D609" s="1" t="d">
        <v>2023-01-17</v>
      </c>
      <c r="E609" t="s">
        <v>809</v>
      </c>
      <c r="F609" t="s">
        <v>2266</v>
      </c>
      <c r="G609" t="s">
        <v>8</v>
      </c>
      <c r="H609" t="s">
        <v>810</v>
      </c>
    </row>
    <row r="610" spans="1:8" x14ac:dyDescent="0.2">
      <c r="A610" s="1" t="d">
        <v>2023-01-17</v>
      </c>
      <c r="B610">
        <v>-1</v>
      </c>
      <c r="C610" t="s">
        <v>20</v>
      </c>
      <c r="D610" s="1" t="d">
        <v>2023-01-17</v>
      </c>
      <c r="E610" t="s">
        <v>23</v>
      </c>
      <c r="F610" t="s">
        <v>2266</v>
      </c>
      <c r="G610" t="s">
        <v>8</v>
      </c>
      <c r="H610" t="s">
        <v>24</v>
      </c>
    </row>
    <row r="611" spans="1:8" x14ac:dyDescent="0.2">
      <c r="A611" s="1" t="d">
        <v>2023-01-17</v>
      </c>
      <c r="B611">
        <v>-1</v>
      </c>
      <c r="C611" t="s">
        <v>20</v>
      </c>
      <c r="D611" s="1" t="d">
        <v>2023-01-17</v>
      </c>
      <c r="E611" t="s">
        <v>811</v>
      </c>
      <c r="F611" t="s">
        <v>2282</v>
      </c>
      <c r="G611" t="s">
        <v>49</v>
      </c>
      <c r="H611" t="s">
        <v>812</v>
      </c>
    </row>
    <row r="612" spans="1:8" x14ac:dyDescent="0.2">
      <c r="A612" s="1" t="d">
        <v>2023-01-17</v>
      </c>
      <c r="B612">
        <v>-1</v>
      </c>
      <c r="C612" t="s">
        <v>20</v>
      </c>
      <c r="D612" s="1" t="d">
        <v>2023-01-17</v>
      </c>
      <c r="E612" t="s">
        <v>581</v>
      </c>
      <c r="F612" t="s">
        <v>2265</v>
      </c>
      <c r="G612" t="s">
        <v>49</v>
      </c>
      <c r="H612" t="s">
        <v>582</v>
      </c>
    </row>
    <row r="613" spans="1:8" x14ac:dyDescent="0.2">
      <c r="A613" s="1" t="d">
        <v>2023-01-17</v>
      </c>
      <c r="B613">
        <v>-1</v>
      </c>
      <c r="C613" t="s">
        <v>20</v>
      </c>
      <c r="D613" s="1" t="d">
        <v>2023-01-17</v>
      </c>
      <c r="E613" t="s">
        <v>261</v>
      </c>
      <c r="F613" t="s">
        <v>2265</v>
      </c>
      <c r="G613" t="s">
        <v>8</v>
      </c>
      <c r="H613" t="s">
        <v>262</v>
      </c>
    </row>
    <row r="614" spans="1:8" x14ac:dyDescent="0.2">
      <c r="A614" s="1" t="d">
        <v>2023-01-17</v>
      </c>
      <c r="B614">
        <v>-1</v>
      </c>
      <c r="C614" t="s">
        <v>20</v>
      </c>
      <c r="D614" s="1" t="d">
        <v>2023-01-17</v>
      </c>
      <c r="E614" t="s">
        <v>265</v>
      </c>
      <c r="F614" t="s">
        <v>2265</v>
      </c>
      <c r="G614" t="s">
        <v>128</v>
      </c>
    </row>
    <row r="615" spans="1:8" x14ac:dyDescent="0.2">
      <c r="A615" s="1" t="d">
        <v>2023-01-17</v>
      </c>
      <c r="B615">
        <v>-1</v>
      </c>
      <c r="C615" t="s">
        <v>20</v>
      </c>
      <c r="D615" s="1" t="d">
        <v>2023-01-17</v>
      </c>
      <c r="E615" t="s">
        <v>433</v>
      </c>
      <c r="F615" t="s">
        <v>2265</v>
      </c>
      <c r="G615" t="s">
        <v>8</v>
      </c>
      <c r="H615" t="s">
        <v>434</v>
      </c>
    </row>
    <row r="616" spans="1:8" x14ac:dyDescent="0.2">
      <c r="A616" s="1" t="d">
        <v>2023-01-17</v>
      </c>
      <c r="B616">
        <v>-1</v>
      </c>
      <c r="C616" t="s">
        <v>20</v>
      </c>
      <c r="D616" s="1" t="d">
        <v>2023-01-17</v>
      </c>
      <c r="E616" t="s">
        <v>29</v>
      </c>
      <c r="F616" t="s">
        <v>2265</v>
      </c>
      <c r="G616" t="s">
        <v>8</v>
      </c>
      <c r="H616" t="s">
        <v>30</v>
      </c>
    </row>
    <row r="617" spans="1:8" x14ac:dyDescent="0.2">
      <c r="A617" s="1" t="d">
        <v>2023-01-17</v>
      </c>
      <c r="B617">
        <v>-1</v>
      </c>
      <c r="C617" t="s">
        <v>20</v>
      </c>
      <c r="D617" s="1" t="d">
        <v>2023-01-17</v>
      </c>
      <c r="E617" t="s">
        <v>222</v>
      </c>
      <c r="F617" t="s">
        <v>2265</v>
      </c>
      <c r="G617" t="s">
        <v>13</v>
      </c>
      <c r="H617" t="s">
        <v>223</v>
      </c>
    </row>
    <row r="618" spans="1:8" x14ac:dyDescent="0.2">
      <c r="A618" s="1" t="d">
        <v>2023-01-17</v>
      </c>
      <c r="B618">
        <v>-1</v>
      </c>
      <c r="C618" t="s">
        <v>20</v>
      </c>
      <c r="D618" s="1" t="d">
        <v>2023-01-17</v>
      </c>
      <c r="E618" t="s">
        <v>31</v>
      </c>
      <c r="F618" t="s">
        <v>2267</v>
      </c>
      <c r="G618" t="s">
        <v>8</v>
      </c>
      <c r="H618" t="s">
        <v>32</v>
      </c>
    </row>
    <row r="619" spans="1:8" x14ac:dyDescent="0.2">
      <c r="A619" s="1" t="d">
        <v>2023-01-17</v>
      </c>
      <c r="B619">
        <v>-1</v>
      </c>
      <c r="C619" t="s">
        <v>20</v>
      </c>
      <c r="D619" s="1" t="d">
        <v>2023-01-17</v>
      </c>
      <c r="E619" t="s">
        <v>89</v>
      </c>
      <c r="F619" t="s">
        <v>2268</v>
      </c>
      <c r="G619" t="s">
        <v>8</v>
      </c>
      <c r="H619" t="s">
        <v>90</v>
      </c>
    </row>
    <row r="620" spans="1:8" x14ac:dyDescent="0.2">
      <c r="A620" s="1" t="d">
        <v>2023-01-17</v>
      </c>
      <c r="B620">
        <v>-1</v>
      </c>
      <c r="C620" t="s">
        <v>20</v>
      </c>
      <c r="D620" s="1" t="d">
        <v>2023-01-17</v>
      </c>
      <c r="E620" t="s">
        <v>813</v>
      </c>
      <c r="F620" t="s">
        <v>2268</v>
      </c>
      <c r="G620" t="s">
        <v>13</v>
      </c>
      <c r="H620" t="s">
        <v>814</v>
      </c>
    </row>
    <row r="621" spans="1:8" x14ac:dyDescent="0.2">
      <c r="A621" s="1" t="d">
        <v>2023-01-17</v>
      </c>
      <c r="B621">
        <v>-1</v>
      </c>
      <c r="C621" t="s">
        <v>20</v>
      </c>
      <c r="D621" s="1" t="d">
        <v>2023-01-17</v>
      </c>
      <c r="E621" t="s">
        <v>577</v>
      </c>
      <c r="F621" t="s">
        <v>2296</v>
      </c>
      <c r="G621" t="s">
        <v>8</v>
      </c>
      <c r="H621" t="s">
        <v>578</v>
      </c>
    </row>
    <row r="622" spans="1:8" x14ac:dyDescent="0.2">
      <c r="A622" s="1" t="d">
        <v>2023-01-17</v>
      </c>
      <c r="B622">
        <v>-1</v>
      </c>
      <c r="C622" t="s">
        <v>20</v>
      </c>
      <c r="D622" s="1" t="d">
        <v>2023-01-17</v>
      </c>
      <c r="E622" t="s">
        <v>276</v>
      </c>
      <c r="F622" t="s">
        <v>2296</v>
      </c>
      <c r="G622" t="s">
        <v>8</v>
      </c>
      <c r="H622" t="s">
        <v>277</v>
      </c>
    </row>
    <row r="623" spans="1:8" x14ac:dyDescent="0.2">
      <c r="A623" s="1" t="d">
        <v>2023-01-17</v>
      </c>
      <c r="B623">
        <v>-1</v>
      </c>
      <c r="C623" t="s">
        <v>20</v>
      </c>
      <c r="D623" s="1" t="d">
        <v>2023-01-17</v>
      </c>
      <c r="E623" t="s">
        <v>91</v>
      </c>
      <c r="F623" t="s">
        <v>2296</v>
      </c>
      <c r="G623" t="s">
        <v>8</v>
      </c>
      <c r="H623" t="s">
        <v>92</v>
      </c>
    </row>
    <row r="624" spans="1:8" x14ac:dyDescent="0.2">
      <c r="A624" s="1" t="d">
        <v>2023-01-17</v>
      </c>
      <c r="B624">
        <v>-1</v>
      </c>
      <c r="C624" t="s">
        <v>20</v>
      </c>
      <c r="D624" s="1" t="d">
        <v>2023-01-17</v>
      </c>
      <c r="E624" t="s">
        <v>37</v>
      </c>
      <c r="F624" t="s">
        <v>2296</v>
      </c>
      <c r="G624" t="s">
        <v>8</v>
      </c>
      <c r="H624" t="s">
        <v>38</v>
      </c>
    </row>
    <row r="625" spans="1:8" x14ac:dyDescent="0.2">
      <c r="A625" s="1" t="d">
        <v>2023-01-17</v>
      </c>
      <c r="B625">
        <v>-1</v>
      </c>
      <c r="C625" t="s">
        <v>20</v>
      </c>
      <c r="D625" s="1" t="d">
        <v>2023-01-17</v>
      </c>
      <c r="E625" t="s">
        <v>39</v>
      </c>
      <c r="F625" t="s">
        <v>2296</v>
      </c>
      <c r="G625" t="s">
        <v>8</v>
      </c>
      <c r="H625" t="s">
        <v>40</v>
      </c>
    </row>
    <row r="626" spans="1:8" x14ac:dyDescent="0.2">
      <c r="A626" s="1" t="d">
        <v>2023-01-17</v>
      </c>
      <c r="B626">
        <v>-1</v>
      </c>
      <c r="C626" t="s">
        <v>20</v>
      </c>
      <c r="D626" s="1" t="d">
        <v>2023-01-17</v>
      </c>
      <c r="E626" t="s">
        <v>815</v>
      </c>
      <c r="F626" t="s">
        <v>2294</v>
      </c>
      <c r="G626" t="s">
        <v>8</v>
      </c>
    </row>
    <row r="627" spans="1:8" x14ac:dyDescent="0.2">
      <c r="A627" s="1" t="d">
        <v>2023-01-17</v>
      </c>
      <c r="B627">
        <v>-1</v>
      </c>
      <c r="C627" t="s">
        <v>20</v>
      </c>
      <c r="D627" s="1" t="d">
        <v>2023-01-17</v>
      </c>
      <c r="E627" t="s">
        <v>816</v>
      </c>
      <c r="F627" t="s">
        <v>2294</v>
      </c>
      <c r="G627" t="s">
        <v>8</v>
      </c>
    </row>
    <row r="628" spans="1:8" x14ac:dyDescent="0.2">
      <c r="A628" s="1" t="d">
        <v>2023-01-17</v>
      </c>
      <c r="B628">
        <v>-1</v>
      </c>
      <c r="C628" t="s">
        <v>20</v>
      </c>
      <c r="D628" s="1" t="d">
        <v>2023-01-17</v>
      </c>
      <c r="E628" t="s">
        <v>272</v>
      </c>
      <c r="F628" t="s">
        <v>2272</v>
      </c>
      <c r="G628" t="s">
        <v>49</v>
      </c>
      <c r="H628" t="s">
        <v>273</v>
      </c>
    </row>
    <row r="629" spans="1:8" x14ac:dyDescent="0.2">
      <c r="A629" s="1" t="d">
        <v>2023-01-17</v>
      </c>
      <c r="B629">
        <v>-1</v>
      </c>
      <c r="C629" t="s">
        <v>20</v>
      </c>
      <c r="D629" s="1" t="d">
        <v>2023-01-17</v>
      </c>
      <c r="E629" t="s">
        <v>817</v>
      </c>
      <c r="F629" t="s">
        <v>2272</v>
      </c>
      <c r="G629" t="s">
        <v>13</v>
      </c>
      <c r="H629" t="s">
        <v>818</v>
      </c>
    </row>
    <row r="630" spans="1:8" x14ac:dyDescent="0.2">
      <c r="A630" s="1" t="d">
        <v>2023-01-17</v>
      </c>
      <c r="B630">
        <v>-1</v>
      </c>
      <c r="C630" t="s">
        <v>20</v>
      </c>
      <c r="D630" s="1" t="d">
        <v>2023-01-17</v>
      </c>
      <c r="E630" t="s">
        <v>483</v>
      </c>
      <c r="F630" t="s">
        <v>2272</v>
      </c>
      <c r="G630" t="s">
        <v>8</v>
      </c>
    </row>
    <row r="631" spans="1:8" x14ac:dyDescent="0.2">
      <c r="A631" s="1" t="d">
        <v>2023-01-17</v>
      </c>
      <c r="B631">
        <v>-1</v>
      </c>
      <c r="C631" t="s">
        <v>20</v>
      </c>
      <c r="D631" s="1" t="d">
        <v>2023-01-17</v>
      </c>
      <c r="E631" t="s">
        <v>47</v>
      </c>
      <c r="F631" t="s">
        <v>2272</v>
      </c>
      <c r="G631" t="s">
        <v>8</v>
      </c>
    </row>
    <row r="632" spans="1:8" x14ac:dyDescent="0.2">
      <c r="A632" s="1" t="d">
        <v>2023-01-17</v>
      </c>
      <c r="B632">
        <v>-1</v>
      </c>
      <c r="C632" t="s">
        <v>20</v>
      </c>
      <c r="D632" s="1" t="d">
        <v>2023-01-17</v>
      </c>
      <c r="E632" t="s">
        <v>275</v>
      </c>
      <c r="F632" t="s">
        <v>2272</v>
      </c>
      <c r="G632" t="s">
        <v>8</v>
      </c>
    </row>
    <row r="633" spans="1:8" x14ac:dyDescent="0.2">
      <c r="A633" s="1" t="d">
        <v>2023-01-17</v>
      </c>
      <c r="B633">
        <v>-1</v>
      </c>
      <c r="C633" t="s">
        <v>20</v>
      </c>
      <c r="D633" s="1" t="d">
        <v>2023-01-24</v>
      </c>
      <c r="E633" t="s">
        <v>51</v>
      </c>
      <c r="F633" t="s">
        <v>2273</v>
      </c>
      <c r="G633" t="s">
        <v>13</v>
      </c>
      <c r="H633" t="s">
        <v>52</v>
      </c>
    </row>
    <row r="634" spans="1:8" x14ac:dyDescent="0.2">
      <c r="A634" s="1" t="d">
        <v>2023-01-17</v>
      </c>
      <c r="B634">
        <v>-1</v>
      </c>
      <c r="C634" t="s">
        <v>20</v>
      </c>
      <c r="D634" s="1" t="d">
        <v>2023-01-24</v>
      </c>
      <c r="E634" t="s">
        <v>284</v>
      </c>
      <c r="F634" t="s">
        <v>2273</v>
      </c>
      <c r="G634" t="s">
        <v>8</v>
      </c>
      <c r="H634" t="s">
        <v>285</v>
      </c>
    </row>
    <row r="635" spans="1:8" x14ac:dyDescent="0.2">
      <c r="A635" s="1" t="d">
        <v>2023-01-17</v>
      </c>
      <c r="B635">
        <v>-1</v>
      </c>
      <c r="C635" t="s">
        <v>20</v>
      </c>
      <c r="D635" s="1" t="d">
        <v>2023-01-24</v>
      </c>
      <c r="E635" t="s">
        <v>819</v>
      </c>
      <c r="F635" t="s">
        <v>2273</v>
      </c>
      <c r="G635" t="s">
        <v>8</v>
      </c>
      <c r="H635" t="s">
        <v>820</v>
      </c>
    </row>
    <row r="636" spans="1:8" x14ac:dyDescent="0.2">
      <c r="A636" s="1" t="d">
        <v>2023-01-17</v>
      </c>
      <c r="B636">
        <v>-1</v>
      </c>
      <c r="C636" t="s">
        <v>20</v>
      </c>
      <c r="D636" s="1" t="d">
        <v>2023-01-24</v>
      </c>
      <c r="E636" t="s">
        <v>821</v>
      </c>
      <c r="F636" t="s">
        <v>2263</v>
      </c>
      <c r="G636" t="s">
        <v>8</v>
      </c>
      <c r="H636" t="s">
        <v>822</v>
      </c>
    </row>
    <row r="637" spans="1:8" x14ac:dyDescent="0.2">
      <c r="A637" s="1" t="d">
        <v>2023-01-17</v>
      </c>
      <c r="B637">
        <v>-1</v>
      </c>
      <c r="C637" t="s">
        <v>20</v>
      </c>
      <c r="D637" s="1" t="d">
        <v>2023-01-31</v>
      </c>
      <c r="E637" t="s">
        <v>240</v>
      </c>
      <c r="F637" t="s">
        <v>2263</v>
      </c>
      <c r="G637" t="s">
        <v>8</v>
      </c>
      <c r="H637" t="s">
        <v>241</v>
      </c>
    </row>
    <row r="638" spans="1:8" x14ac:dyDescent="0.2">
      <c r="A638" s="1" t="d">
        <v>2023-01-17</v>
      </c>
      <c r="B638">
        <v>-1</v>
      </c>
      <c r="C638" t="s">
        <v>20</v>
      </c>
      <c r="D638" s="1" t="d">
        <v>2023-04-17</v>
      </c>
      <c r="E638" t="s">
        <v>823</v>
      </c>
      <c r="F638" t="s">
        <v>2279</v>
      </c>
      <c r="G638" t="s">
        <v>49</v>
      </c>
      <c r="H638" t="s">
        <v>824</v>
      </c>
    </row>
    <row r="639" spans="1:8" x14ac:dyDescent="0.2">
      <c r="A639" s="1" t="d">
        <v>2023-01-17</v>
      </c>
      <c r="B639">
        <v>-1</v>
      </c>
      <c r="C639" t="s">
        <v>20</v>
      </c>
      <c r="D639" s="1" t="d">
        <v>2023-04-17</v>
      </c>
      <c r="E639" t="s">
        <v>825</v>
      </c>
      <c r="F639" t="s">
        <v>2273</v>
      </c>
      <c r="G639" t="s">
        <v>49</v>
      </c>
    </row>
    <row r="640" spans="1:8" x14ac:dyDescent="0.2">
      <c r="A640" s="1" t="d">
        <v>2023-01-17</v>
      </c>
      <c r="B640">
        <v>-1</v>
      </c>
      <c r="C640" t="s">
        <v>826</v>
      </c>
      <c r="D640" s="1" t="d">
        <v>2023-01-30</v>
      </c>
      <c r="E640" t="s">
        <v>827</v>
      </c>
      <c r="F640" t="s">
        <v>2274</v>
      </c>
      <c r="G640" t="s">
        <v>8</v>
      </c>
      <c r="H640" t="s">
        <v>828</v>
      </c>
    </row>
    <row r="641" spans="1:8" x14ac:dyDescent="0.2">
      <c r="A641" s="1" t="d">
        <v>2023-01-17</v>
      </c>
      <c r="B641">
        <v>-1</v>
      </c>
      <c r="C641" t="s">
        <v>66</v>
      </c>
      <c r="D641" s="1" t="d">
        <v>2023-01-17</v>
      </c>
      <c r="E641" t="s">
        <v>829</v>
      </c>
      <c r="F641" t="s">
        <v>2271</v>
      </c>
      <c r="G641" t="s">
        <v>68</v>
      </c>
      <c r="H641" t="s">
        <v>830</v>
      </c>
    </row>
    <row r="642" spans="1:8" x14ac:dyDescent="0.2">
      <c r="A642" s="1" t="d">
        <v>2023-01-17</v>
      </c>
      <c r="B642">
        <v>-1</v>
      </c>
      <c r="C642" t="s">
        <v>70</v>
      </c>
      <c r="D642" s="1" t="d">
        <v>2023-01-17</v>
      </c>
      <c r="E642" t="s">
        <v>831</v>
      </c>
      <c r="F642" t="s">
        <v>2271</v>
      </c>
      <c r="G642" t="s">
        <v>68</v>
      </c>
      <c r="H642" t="s">
        <v>832</v>
      </c>
    </row>
    <row r="643" spans="1:8" x14ac:dyDescent="0.2">
      <c r="A643" s="1" t="d">
        <v>2023-01-17</v>
      </c>
      <c r="B643">
        <v>-1</v>
      </c>
      <c r="C643" t="s">
        <v>70</v>
      </c>
      <c r="D643" s="1" t="d">
        <v>2023-01-24</v>
      </c>
      <c r="E643" t="s">
        <v>715</v>
      </c>
      <c r="F643" t="s">
        <v>2273</v>
      </c>
      <c r="G643" t="s">
        <v>68</v>
      </c>
      <c r="H643" t="s">
        <v>716</v>
      </c>
    </row>
    <row r="644" spans="1:8" x14ac:dyDescent="0.2">
      <c r="A644" s="1" t="d">
        <v>2023-01-17</v>
      </c>
      <c r="B644">
        <v>-1</v>
      </c>
      <c r="C644" t="s">
        <v>77</v>
      </c>
      <c r="D644" s="1" t="d">
        <v>2023-01-17</v>
      </c>
      <c r="E644" t="s">
        <v>704</v>
      </c>
      <c r="F644" t="s">
        <v>2288</v>
      </c>
      <c r="G644" t="s">
        <v>68</v>
      </c>
      <c r="H644" t="s">
        <v>705</v>
      </c>
    </row>
    <row r="645" spans="1:8" x14ac:dyDescent="0.2">
      <c r="A645" s="1" t="d">
        <v>2023-01-17</v>
      </c>
      <c r="B645">
        <v>-1</v>
      </c>
      <c r="C645" t="s">
        <v>77</v>
      </c>
      <c r="D645" s="1" t="d">
        <v>2023-01-17</v>
      </c>
      <c r="E645" t="s">
        <v>78</v>
      </c>
      <c r="F645" t="s">
        <v>2276</v>
      </c>
      <c r="G645" t="s">
        <v>8</v>
      </c>
      <c r="H645" t="s">
        <v>79</v>
      </c>
    </row>
    <row r="646" spans="1:8" x14ac:dyDescent="0.2">
      <c r="A646" s="1" t="d">
        <v>2023-01-17</v>
      </c>
      <c r="B646">
        <v>-1</v>
      </c>
      <c r="C646" t="s">
        <v>77</v>
      </c>
      <c r="D646" s="1" t="d">
        <v>2023-01-17</v>
      </c>
      <c r="E646" t="s">
        <v>707</v>
      </c>
      <c r="F646" t="s">
        <v>2281</v>
      </c>
      <c r="G646" t="s">
        <v>8</v>
      </c>
      <c r="H646" t="s">
        <v>708</v>
      </c>
    </row>
    <row r="647" spans="1:8" x14ac:dyDescent="0.2">
      <c r="A647" s="1" t="d">
        <v>2023-01-17</v>
      </c>
      <c r="B647">
        <v>-1</v>
      </c>
      <c r="C647" t="s">
        <v>77</v>
      </c>
      <c r="D647" s="1" t="d">
        <v>2023-01-17</v>
      </c>
      <c r="E647" t="s">
        <v>833</v>
      </c>
      <c r="F647" t="s">
        <v>2266</v>
      </c>
      <c r="G647" t="s">
        <v>49</v>
      </c>
      <c r="H647" t="s">
        <v>834</v>
      </c>
    </row>
    <row r="648" spans="1:8" x14ac:dyDescent="0.2">
      <c r="A648" s="1" t="d">
        <v>2023-01-17</v>
      </c>
      <c r="B648">
        <v>-1</v>
      </c>
      <c r="C648" t="s">
        <v>77</v>
      </c>
      <c r="D648" s="1" t="d">
        <v>2023-01-17</v>
      </c>
      <c r="E648" t="s">
        <v>811</v>
      </c>
      <c r="F648" t="s">
        <v>2282</v>
      </c>
      <c r="G648" t="s">
        <v>49</v>
      </c>
      <c r="H648" t="s">
        <v>812</v>
      </c>
    </row>
    <row r="649" spans="1:8" x14ac:dyDescent="0.2">
      <c r="A649" s="1" t="d">
        <v>2023-01-17</v>
      </c>
      <c r="B649">
        <v>-1</v>
      </c>
      <c r="C649" t="s">
        <v>77</v>
      </c>
      <c r="D649" s="1" t="d">
        <v>2023-01-17</v>
      </c>
      <c r="E649" t="s">
        <v>835</v>
      </c>
      <c r="F649" t="s">
        <v>2265</v>
      </c>
      <c r="G649" t="s">
        <v>68</v>
      </c>
      <c r="H649" t="s">
        <v>836</v>
      </c>
    </row>
    <row r="650" spans="1:8" x14ac:dyDescent="0.2">
      <c r="A650" s="1" t="d">
        <v>2023-01-17</v>
      </c>
      <c r="B650">
        <v>-1</v>
      </c>
      <c r="C650" t="s">
        <v>77</v>
      </c>
      <c r="D650" s="1" t="d">
        <v>2023-01-17</v>
      </c>
      <c r="E650" t="s">
        <v>579</v>
      </c>
      <c r="F650" t="s">
        <v>2265</v>
      </c>
      <c r="G650" t="s">
        <v>49</v>
      </c>
      <c r="H650" t="s">
        <v>580</v>
      </c>
    </row>
    <row r="651" spans="1:8" x14ac:dyDescent="0.2">
      <c r="A651" s="1" t="d">
        <v>2023-01-17</v>
      </c>
      <c r="B651">
        <v>-1</v>
      </c>
      <c r="C651" t="s">
        <v>77</v>
      </c>
      <c r="D651" s="1" t="d">
        <v>2023-01-17</v>
      </c>
      <c r="E651" t="s">
        <v>27</v>
      </c>
      <c r="F651" t="s">
        <v>2265</v>
      </c>
      <c r="G651" t="s">
        <v>8</v>
      </c>
      <c r="H651" t="s">
        <v>28</v>
      </c>
    </row>
    <row r="652" spans="1:8" x14ac:dyDescent="0.2">
      <c r="A652" s="1" t="d">
        <v>2023-01-17</v>
      </c>
      <c r="B652">
        <v>-1</v>
      </c>
      <c r="C652" t="s">
        <v>77</v>
      </c>
      <c r="D652" s="1" t="d">
        <v>2023-01-17</v>
      </c>
      <c r="E652" t="s">
        <v>837</v>
      </c>
      <c r="F652" t="s">
        <v>2265</v>
      </c>
      <c r="G652" t="s">
        <v>8</v>
      </c>
      <c r="H652" t="s">
        <v>838</v>
      </c>
    </row>
    <row r="653" spans="1:8" x14ac:dyDescent="0.2">
      <c r="A653" s="1" t="d">
        <v>2023-01-17</v>
      </c>
      <c r="B653">
        <v>-1</v>
      </c>
      <c r="C653" t="s">
        <v>77</v>
      </c>
      <c r="D653" s="1" t="d">
        <v>2023-01-17</v>
      </c>
      <c r="E653" t="s">
        <v>263</v>
      </c>
      <c r="F653" t="s">
        <v>2265</v>
      </c>
      <c r="G653" t="s">
        <v>8</v>
      </c>
      <c r="H653" t="s">
        <v>264</v>
      </c>
    </row>
    <row r="654" spans="1:8" x14ac:dyDescent="0.2">
      <c r="A654" s="1" t="d">
        <v>2023-01-17</v>
      </c>
      <c r="B654">
        <v>-1</v>
      </c>
      <c r="C654" t="s">
        <v>77</v>
      </c>
      <c r="D654" s="1" t="d">
        <v>2023-01-17</v>
      </c>
      <c r="E654" t="s">
        <v>461</v>
      </c>
      <c r="F654" t="s">
        <v>2265</v>
      </c>
      <c r="G654" t="s">
        <v>8</v>
      </c>
      <c r="H654" t="s">
        <v>462</v>
      </c>
    </row>
    <row r="655" spans="1:8" x14ac:dyDescent="0.2">
      <c r="A655" s="1" t="d">
        <v>2023-01-17</v>
      </c>
      <c r="B655">
        <v>-1</v>
      </c>
      <c r="C655" t="s">
        <v>77</v>
      </c>
      <c r="D655" s="1" t="d">
        <v>2023-01-17</v>
      </c>
      <c r="E655" t="s">
        <v>84</v>
      </c>
      <c r="F655" t="s">
        <v>2265</v>
      </c>
      <c r="G655" t="s">
        <v>8</v>
      </c>
      <c r="H655" t="s">
        <v>85</v>
      </c>
    </row>
    <row r="656" spans="1:8" x14ac:dyDescent="0.2">
      <c r="A656" s="1" t="d">
        <v>2023-01-17</v>
      </c>
      <c r="B656">
        <v>-1</v>
      </c>
      <c r="C656" t="s">
        <v>77</v>
      </c>
      <c r="D656" s="1" t="d">
        <v>2023-01-17</v>
      </c>
      <c r="E656" t="s">
        <v>839</v>
      </c>
      <c r="F656" t="s">
        <v>2265</v>
      </c>
      <c r="G656" t="s">
        <v>8</v>
      </c>
      <c r="H656" t="s">
        <v>840</v>
      </c>
    </row>
    <row r="657" spans="1:8" x14ac:dyDescent="0.2">
      <c r="A657" s="1" t="d">
        <v>2023-01-17</v>
      </c>
      <c r="B657">
        <v>-1</v>
      </c>
      <c r="C657" t="s">
        <v>77</v>
      </c>
      <c r="D657" s="1" t="d">
        <v>2023-01-17</v>
      </c>
      <c r="E657" t="s">
        <v>71</v>
      </c>
      <c r="F657" t="s">
        <v>2265</v>
      </c>
      <c r="G657" t="s">
        <v>8</v>
      </c>
      <c r="H657" t="s">
        <v>72</v>
      </c>
    </row>
    <row r="658" spans="1:8" x14ac:dyDescent="0.2">
      <c r="A658" s="1" t="d">
        <v>2023-01-17</v>
      </c>
      <c r="B658">
        <v>-1</v>
      </c>
      <c r="C658" t="s">
        <v>77</v>
      </c>
      <c r="D658" s="1" t="d">
        <v>2023-01-17</v>
      </c>
      <c r="E658" t="s">
        <v>433</v>
      </c>
      <c r="F658" t="s">
        <v>2265</v>
      </c>
      <c r="G658" t="s">
        <v>8</v>
      </c>
      <c r="H658" t="s">
        <v>434</v>
      </c>
    </row>
    <row r="659" spans="1:8" x14ac:dyDescent="0.2">
      <c r="A659" s="1" t="d">
        <v>2023-01-17</v>
      </c>
      <c r="B659">
        <v>-1</v>
      </c>
      <c r="C659" t="s">
        <v>77</v>
      </c>
      <c r="D659" s="1" t="d">
        <v>2023-01-17</v>
      </c>
      <c r="E659" t="s">
        <v>29</v>
      </c>
      <c r="F659" t="s">
        <v>2265</v>
      </c>
      <c r="G659" t="s">
        <v>8</v>
      </c>
      <c r="H659" t="s">
        <v>30</v>
      </c>
    </row>
    <row r="660" spans="1:8" x14ac:dyDescent="0.2">
      <c r="A660" s="1" t="d">
        <v>2023-01-17</v>
      </c>
      <c r="B660">
        <v>-1</v>
      </c>
      <c r="C660" t="s">
        <v>77</v>
      </c>
      <c r="D660" s="1" t="d">
        <v>2023-01-17</v>
      </c>
      <c r="E660" t="s">
        <v>266</v>
      </c>
      <c r="F660" t="s">
        <v>2265</v>
      </c>
      <c r="G660" t="s">
        <v>8</v>
      </c>
    </row>
    <row r="661" spans="1:8" x14ac:dyDescent="0.2">
      <c r="A661" s="1" t="d">
        <v>2023-01-17</v>
      </c>
      <c r="B661">
        <v>-1</v>
      </c>
      <c r="C661" t="s">
        <v>77</v>
      </c>
      <c r="D661" s="1" t="d">
        <v>2023-01-17</v>
      </c>
      <c r="E661" t="s">
        <v>841</v>
      </c>
      <c r="F661" t="s">
        <v>2268</v>
      </c>
      <c r="G661" t="s">
        <v>8</v>
      </c>
      <c r="H661" t="s">
        <v>842</v>
      </c>
    </row>
    <row r="662" spans="1:8" x14ac:dyDescent="0.2">
      <c r="A662" s="1" t="d">
        <v>2023-01-17</v>
      </c>
      <c r="B662">
        <v>-1</v>
      </c>
      <c r="C662" t="s">
        <v>77</v>
      </c>
      <c r="D662" s="1" t="d">
        <v>2023-01-17</v>
      </c>
      <c r="E662" t="s">
        <v>585</v>
      </c>
      <c r="F662" t="s">
        <v>2296</v>
      </c>
      <c r="G662" t="s">
        <v>68</v>
      </c>
    </row>
    <row r="663" spans="1:8" x14ac:dyDescent="0.2">
      <c r="A663" s="1" t="d">
        <v>2023-01-17</v>
      </c>
      <c r="B663">
        <v>-1</v>
      </c>
      <c r="C663" t="s">
        <v>77</v>
      </c>
      <c r="D663" s="1" t="d">
        <v>2023-01-17</v>
      </c>
      <c r="E663" t="s">
        <v>577</v>
      </c>
      <c r="F663" t="s">
        <v>2296</v>
      </c>
      <c r="G663" t="s">
        <v>8</v>
      </c>
      <c r="H663" t="s">
        <v>578</v>
      </c>
    </row>
    <row r="664" spans="1:8" x14ac:dyDescent="0.2">
      <c r="A664" s="1" t="d">
        <v>2023-01-17</v>
      </c>
      <c r="B664">
        <v>-1</v>
      </c>
      <c r="C664" t="s">
        <v>77</v>
      </c>
      <c r="D664" s="1" t="d">
        <v>2023-01-17</v>
      </c>
      <c r="E664" t="s">
        <v>469</v>
      </c>
      <c r="F664" t="s">
        <v>2296</v>
      </c>
      <c r="G664" t="s">
        <v>8</v>
      </c>
      <c r="H664" t="s">
        <v>470</v>
      </c>
    </row>
    <row r="665" spans="1:8" x14ac:dyDescent="0.2">
      <c r="A665" s="1" t="d">
        <v>2023-01-17</v>
      </c>
      <c r="B665">
        <v>-1</v>
      </c>
      <c r="C665" t="s">
        <v>77</v>
      </c>
      <c r="D665" s="1" t="d">
        <v>2023-01-17</v>
      </c>
      <c r="E665" t="s">
        <v>438</v>
      </c>
      <c r="F665" t="s">
        <v>2296</v>
      </c>
      <c r="G665" t="s">
        <v>128</v>
      </c>
      <c r="H665" t="s">
        <v>439</v>
      </c>
    </row>
    <row r="666" spans="1:8" x14ac:dyDescent="0.2">
      <c r="A666" s="1" t="d">
        <v>2023-01-17</v>
      </c>
      <c r="B666">
        <v>-1</v>
      </c>
      <c r="C666" t="s">
        <v>77</v>
      </c>
      <c r="D666" s="1" t="d">
        <v>2023-01-17</v>
      </c>
      <c r="E666" t="s">
        <v>91</v>
      </c>
      <c r="F666" t="s">
        <v>2296</v>
      </c>
      <c r="G666" t="s">
        <v>8</v>
      </c>
      <c r="H666" t="s">
        <v>92</v>
      </c>
    </row>
    <row r="667" spans="1:8" x14ac:dyDescent="0.2">
      <c r="A667" s="1" t="d">
        <v>2023-01-17</v>
      </c>
      <c r="B667">
        <v>-1</v>
      </c>
      <c r="C667" t="s">
        <v>77</v>
      </c>
      <c r="D667" s="1" t="d">
        <v>2023-01-17</v>
      </c>
      <c r="E667" t="s">
        <v>213</v>
      </c>
      <c r="F667" t="s">
        <v>2296</v>
      </c>
      <c r="G667" t="s">
        <v>8</v>
      </c>
      <c r="H667" t="s">
        <v>214</v>
      </c>
    </row>
    <row r="668" spans="1:8" x14ac:dyDescent="0.2">
      <c r="A668" s="1" t="d">
        <v>2023-01-17</v>
      </c>
      <c r="B668">
        <v>-1</v>
      </c>
      <c r="C668" t="s">
        <v>77</v>
      </c>
      <c r="D668" s="1" t="d">
        <v>2023-01-17</v>
      </c>
      <c r="E668" t="s">
        <v>843</v>
      </c>
      <c r="F668" t="s">
        <v>2296</v>
      </c>
      <c r="G668" t="s">
        <v>8</v>
      </c>
      <c r="H668" t="s">
        <v>844</v>
      </c>
    </row>
    <row r="669" spans="1:8" x14ac:dyDescent="0.2">
      <c r="A669" s="1" t="d">
        <v>2023-01-17</v>
      </c>
      <c r="B669">
        <v>-1</v>
      </c>
      <c r="C669" t="s">
        <v>77</v>
      </c>
      <c r="D669" s="1" t="d">
        <v>2023-01-17</v>
      </c>
      <c r="E669" t="s">
        <v>37</v>
      </c>
      <c r="F669" t="s">
        <v>2296</v>
      </c>
      <c r="G669" t="s">
        <v>8</v>
      </c>
      <c r="H669" t="s">
        <v>38</v>
      </c>
    </row>
    <row r="670" spans="1:8" x14ac:dyDescent="0.2">
      <c r="A670" s="1" t="d">
        <v>2023-01-17</v>
      </c>
      <c r="B670">
        <v>-1</v>
      </c>
      <c r="C670" t="s">
        <v>77</v>
      </c>
      <c r="D670" s="1" t="d">
        <v>2023-01-17</v>
      </c>
      <c r="E670" t="s">
        <v>39</v>
      </c>
      <c r="F670" t="s">
        <v>2296</v>
      </c>
      <c r="G670" t="s">
        <v>8</v>
      </c>
      <c r="H670" t="s">
        <v>40</v>
      </c>
    </row>
    <row r="671" spans="1:8" x14ac:dyDescent="0.2">
      <c r="A671" s="1" t="d">
        <v>2023-01-17</v>
      </c>
      <c r="B671">
        <v>-1</v>
      </c>
      <c r="C671" t="s">
        <v>77</v>
      </c>
      <c r="D671" s="1" t="d">
        <v>2023-01-17</v>
      </c>
      <c r="E671" t="s">
        <v>845</v>
      </c>
      <c r="F671" t="s">
        <v>2271</v>
      </c>
      <c r="G671" t="s">
        <v>49</v>
      </c>
      <c r="H671" t="s">
        <v>846</v>
      </c>
    </row>
    <row r="672" spans="1:8" x14ac:dyDescent="0.2">
      <c r="A672" s="1" t="d">
        <v>2023-01-17</v>
      </c>
      <c r="B672">
        <v>-1</v>
      </c>
      <c r="C672" t="s">
        <v>77</v>
      </c>
      <c r="D672" s="1" t="d">
        <v>2023-01-17</v>
      </c>
      <c r="E672" t="s">
        <v>479</v>
      </c>
      <c r="F672" t="s">
        <v>2271</v>
      </c>
      <c r="G672" t="s">
        <v>68</v>
      </c>
      <c r="H672" t="s">
        <v>480</v>
      </c>
    </row>
    <row r="673" spans="1:8" x14ac:dyDescent="0.2">
      <c r="A673" s="1" t="d">
        <v>2023-01-17</v>
      </c>
      <c r="B673">
        <v>-1</v>
      </c>
      <c r="C673" t="s">
        <v>77</v>
      </c>
      <c r="D673" s="1" t="d">
        <v>2023-01-17</v>
      </c>
      <c r="E673" t="s">
        <v>847</v>
      </c>
      <c r="F673" t="s">
        <v>2271</v>
      </c>
      <c r="G673" t="s">
        <v>68</v>
      </c>
      <c r="H673" t="s">
        <v>848</v>
      </c>
    </row>
    <row r="674" spans="1:8" x14ac:dyDescent="0.2">
      <c r="A674" s="1" t="d">
        <v>2023-01-17</v>
      </c>
      <c r="B674">
        <v>-1</v>
      </c>
      <c r="C674" t="s">
        <v>77</v>
      </c>
      <c r="D674" s="1" t="d">
        <v>2023-01-17</v>
      </c>
      <c r="E674" t="s">
        <v>849</v>
      </c>
      <c r="F674" t="s">
        <v>2300</v>
      </c>
      <c r="G674" t="s">
        <v>68</v>
      </c>
      <c r="H674" t="s">
        <v>850</v>
      </c>
    </row>
    <row r="675" spans="1:8" x14ac:dyDescent="0.2">
      <c r="A675" s="1" t="d">
        <v>2023-01-17</v>
      </c>
      <c r="B675">
        <v>-1</v>
      </c>
      <c r="C675" t="s">
        <v>77</v>
      </c>
      <c r="D675" s="1" t="d">
        <v>2023-01-17</v>
      </c>
      <c r="E675" t="s">
        <v>851</v>
      </c>
      <c r="F675" t="s">
        <v>2300</v>
      </c>
      <c r="G675" t="s">
        <v>68</v>
      </c>
    </row>
    <row r="676" spans="1:8" x14ac:dyDescent="0.2">
      <c r="A676" s="1" t="d">
        <v>2023-01-17</v>
      </c>
      <c r="B676">
        <v>-1</v>
      </c>
      <c r="C676" t="s">
        <v>77</v>
      </c>
      <c r="D676" s="1" t="d">
        <v>2023-01-17</v>
      </c>
      <c r="E676" t="s">
        <v>816</v>
      </c>
      <c r="F676" t="s">
        <v>2294</v>
      </c>
      <c r="G676" t="s">
        <v>8</v>
      </c>
    </row>
    <row r="677" spans="1:8" x14ac:dyDescent="0.2">
      <c r="A677" s="1" t="d">
        <v>2023-01-17</v>
      </c>
      <c r="B677">
        <v>-1</v>
      </c>
      <c r="C677" t="s">
        <v>77</v>
      </c>
      <c r="D677" s="1" t="d">
        <v>2023-01-17</v>
      </c>
      <c r="E677" t="s">
        <v>852</v>
      </c>
      <c r="F677" t="s">
        <v>2301</v>
      </c>
      <c r="G677" t="s">
        <v>8</v>
      </c>
      <c r="H677" t="s">
        <v>853</v>
      </c>
    </row>
    <row r="678" spans="1:8" x14ac:dyDescent="0.2">
      <c r="A678" s="1" t="d">
        <v>2023-01-17</v>
      </c>
      <c r="B678">
        <v>-1</v>
      </c>
      <c r="C678" t="s">
        <v>77</v>
      </c>
      <c r="D678" s="1" t="d">
        <v>2023-01-17</v>
      </c>
      <c r="E678" t="s">
        <v>587</v>
      </c>
      <c r="F678" t="s">
        <v>2272</v>
      </c>
      <c r="G678" t="s">
        <v>49</v>
      </c>
      <c r="H678" t="s">
        <v>588</v>
      </c>
    </row>
    <row r="679" spans="1:8" x14ac:dyDescent="0.2">
      <c r="A679" s="1" t="d">
        <v>2023-01-17</v>
      </c>
      <c r="B679">
        <v>-1</v>
      </c>
      <c r="C679" t="s">
        <v>77</v>
      </c>
      <c r="D679" s="1" t="d">
        <v>2023-01-17</v>
      </c>
      <c r="E679" t="s">
        <v>43</v>
      </c>
      <c r="F679" t="s">
        <v>2272</v>
      </c>
      <c r="G679" t="s">
        <v>8</v>
      </c>
      <c r="H679" t="s">
        <v>44</v>
      </c>
    </row>
    <row r="680" spans="1:8" x14ac:dyDescent="0.2">
      <c r="A680" s="1" t="d">
        <v>2023-01-17</v>
      </c>
      <c r="B680">
        <v>-1</v>
      </c>
      <c r="C680" t="s">
        <v>77</v>
      </c>
      <c r="D680" s="1" t="d">
        <v>2023-01-17</v>
      </c>
      <c r="E680" t="s">
        <v>854</v>
      </c>
      <c r="F680" t="s">
        <v>2272</v>
      </c>
      <c r="G680" t="s">
        <v>8</v>
      </c>
    </row>
    <row r="681" spans="1:8" x14ac:dyDescent="0.2">
      <c r="A681" s="1" t="d">
        <v>2023-01-17</v>
      </c>
      <c r="B681">
        <v>-1</v>
      </c>
      <c r="C681" t="s">
        <v>77</v>
      </c>
      <c r="D681" s="1" t="d">
        <v>2023-01-17</v>
      </c>
      <c r="E681" t="s">
        <v>855</v>
      </c>
      <c r="F681" t="s">
        <v>2272</v>
      </c>
      <c r="G681" t="s">
        <v>8</v>
      </c>
    </row>
    <row r="682" spans="1:8" x14ac:dyDescent="0.2">
      <c r="A682" s="1" t="d">
        <v>2023-01-17</v>
      </c>
      <c r="B682">
        <v>-1</v>
      </c>
      <c r="C682" t="s">
        <v>77</v>
      </c>
      <c r="D682" s="1" t="d">
        <v>2023-01-17</v>
      </c>
      <c r="E682" t="s">
        <v>856</v>
      </c>
      <c r="F682" t="s">
        <v>2272</v>
      </c>
      <c r="G682" t="s">
        <v>8</v>
      </c>
    </row>
    <row r="683" spans="1:8" x14ac:dyDescent="0.2">
      <c r="A683" s="1" t="d">
        <v>2023-01-17</v>
      </c>
      <c r="B683">
        <v>-1</v>
      </c>
      <c r="C683" t="s">
        <v>77</v>
      </c>
      <c r="D683" s="1" t="d">
        <v>2023-01-17</v>
      </c>
      <c r="E683" t="s">
        <v>482</v>
      </c>
      <c r="F683" t="s">
        <v>2272</v>
      </c>
      <c r="G683" t="s">
        <v>8</v>
      </c>
    </row>
    <row r="684" spans="1:8" x14ac:dyDescent="0.2">
      <c r="A684" s="1" t="d">
        <v>2023-01-17</v>
      </c>
      <c r="B684">
        <v>-1</v>
      </c>
      <c r="C684" t="s">
        <v>77</v>
      </c>
      <c r="D684" s="1" t="d">
        <v>2023-01-17</v>
      </c>
      <c r="E684" t="s">
        <v>95</v>
      </c>
      <c r="F684" t="s">
        <v>2272</v>
      </c>
      <c r="G684" t="s">
        <v>8</v>
      </c>
    </row>
    <row r="685" spans="1:8" x14ac:dyDescent="0.2">
      <c r="A685" s="1" t="d">
        <v>2023-01-17</v>
      </c>
      <c r="B685">
        <v>-1</v>
      </c>
      <c r="C685" t="s">
        <v>77</v>
      </c>
      <c r="D685" s="1" t="d">
        <v>2023-01-17</v>
      </c>
      <c r="E685" t="s">
        <v>97</v>
      </c>
      <c r="F685" t="s">
        <v>2272</v>
      </c>
      <c r="G685" t="s">
        <v>8</v>
      </c>
    </row>
    <row r="686" spans="1:8" x14ac:dyDescent="0.2">
      <c r="A686" s="1" t="d">
        <v>2023-01-17</v>
      </c>
      <c r="B686">
        <v>-1</v>
      </c>
      <c r="C686" t="s">
        <v>77</v>
      </c>
      <c r="D686" s="1" t="d">
        <v>2023-01-17</v>
      </c>
      <c r="E686" t="s">
        <v>275</v>
      </c>
      <c r="F686" t="s">
        <v>2272</v>
      </c>
      <c r="G686" t="s">
        <v>8</v>
      </c>
    </row>
    <row r="687" spans="1:8" x14ac:dyDescent="0.2">
      <c r="A687" s="1" t="d">
        <v>2023-01-17</v>
      </c>
      <c r="B687">
        <v>-1</v>
      </c>
      <c r="C687" t="s">
        <v>77</v>
      </c>
      <c r="D687" s="1" t="d">
        <v>2023-01-24</v>
      </c>
      <c r="E687" t="s">
        <v>67</v>
      </c>
      <c r="F687" t="s">
        <v>2273</v>
      </c>
      <c r="G687" t="s">
        <v>68</v>
      </c>
      <c r="H687" t="s">
        <v>69</v>
      </c>
    </row>
    <row r="688" spans="1:8" x14ac:dyDescent="0.2">
      <c r="A688" s="1" t="d">
        <v>2023-01-17</v>
      </c>
      <c r="B688">
        <v>-1</v>
      </c>
      <c r="C688" t="s">
        <v>77</v>
      </c>
      <c r="D688" s="1" t="d">
        <v>2023-01-24</v>
      </c>
      <c r="E688" t="s">
        <v>857</v>
      </c>
      <c r="F688" t="s">
        <v>2273</v>
      </c>
      <c r="G688" t="s">
        <v>8</v>
      </c>
      <c r="H688" t="s">
        <v>858</v>
      </c>
    </row>
    <row r="689" spans="1:8" x14ac:dyDescent="0.2">
      <c r="A689" s="1" t="d">
        <v>2023-01-17</v>
      </c>
      <c r="B689">
        <v>-1</v>
      </c>
      <c r="C689" t="s">
        <v>77</v>
      </c>
      <c r="D689" s="1" t="d">
        <v>2023-01-24</v>
      </c>
      <c r="E689" t="s">
        <v>859</v>
      </c>
      <c r="F689" t="s">
        <v>2273</v>
      </c>
      <c r="G689" t="s">
        <v>128</v>
      </c>
      <c r="H689" t="s">
        <v>860</v>
      </c>
    </row>
    <row r="690" spans="1:8" x14ac:dyDescent="0.2">
      <c r="A690" s="1" t="d">
        <v>2023-01-17</v>
      </c>
      <c r="B690">
        <v>-1</v>
      </c>
      <c r="C690" t="s">
        <v>77</v>
      </c>
      <c r="D690" s="1" t="d">
        <v>2023-01-24</v>
      </c>
      <c r="E690" t="s">
        <v>861</v>
      </c>
      <c r="F690" t="s">
        <v>2273</v>
      </c>
      <c r="G690" t="s">
        <v>128</v>
      </c>
      <c r="H690" t="s">
        <v>862</v>
      </c>
    </row>
    <row r="691" spans="1:8" x14ac:dyDescent="0.2">
      <c r="A691" s="1" t="d">
        <v>2023-01-17</v>
      </c>
      <c r="B691">
        <v>-1</v>
      </c>
      <c r="C691" t="s">
        <v>77</v>
      </c>
      <c r="D691" s="1" t="d">
        <v>2023-01-24</v>
      </c>
      <c r="E691" t="s">
        <v>440</v>
      </c>
      <c r="F691" t="s">
        <v>2273</v>
      </c>
      <c r="G691" t="s">
        <v>13</v>
      </c>
      <c r="H691" t="s">
        <v>441</v>
      </c>
    </row>
    <row r="692" spans="1:8" x14ac:dyDescent="0.2">
      <c r="A692" s="1" t="d">
        <v>2023-01-17</v>
      </c>
      <c r="B692">
        <v>-1</v>
      </c>
      <c r="C692" t="s">
        <v>77</v>
      </c>
      <c r="D692" s="1" t="d">
        <v>2023-01-24</v>
      </c>
      <c r="E692" t="s">
        <v>863</v>
      </c>
      <c r="F692" t="s">
        <v>2273</v>
      </c>
      <c r="G692" t="s">
        <v>49</v>
      </c>
      <c r="H692" t="s">
        <v>864</v>
      </c>
    </row>
    <row r="693" spans="1:8" x14ac:dyDescent="0.2">
      <c r="A693" s="1" t="d">
        <v>2023-01-17</v>
      </c>
      <c r="B693">
        <v>-1</v>
      </c>
      <c r="C693" t="s">
        <v>77</v>
      </c>
      <c r="D693" s="1" t="d">
        <v>2023-01-24</v>
      </c>
      <c r="E693" t="s">
        <v>719</v>
      </c>
      <c r="F693" t="s">
        <v>2273</v>
      </c>
      <c r="G693" t="s">
        <v>49</v>
      </c>
      <c r="H693" t="s">
        <v>720</v>
      </c>
    </row>
    <row r="694" spans="1:8" x14ac:dyDescent="0.2">
      <c r="A694" s="1" t="d">
        <v>2023-01-17</v>
      </c>
      <c r="B694">
        <v>-1</v>
      </c>
      <c r="C694" t="s">
        <v>77</v>
      </c>
      <c r="D694" s="1" t="d">
        <v>2023-01-24</v>
      </c>
      <c r="E694" t="s">
        <v>865</v>
      </c>
      <c r="F694" t="s">
        <v>2273</v>
      </c>
      <c r="G694" t="s">
        <v>8</v>
      </c>
      <c r="H694" t="s">
        <v>866</v>
      </c>
    </row>
    <row r="695" spans="1:8" x14ac:dyDescent="0.2">
      <c r="A695" s="1" t="d">
        <v>2023-01-17</v>
      </c>
      <c r="B695">
        <v>-1</v>
      </c>
      <c r="C695" t="s">
        <v>77</v>
      </c>
      <c r="D695" s="1" t="d">
        <v>2023-01-24</v>
      </c>
      <c r="E695" t="s">
        <v>867</v>
      </c>
      <c r="F695" t="s">
        <v>2273</v>
      </c>
      <c r="G695" t="s">
        <v>8</v>
      </c>
      <c r="H695" t="s">
        <v>868</v>
      </c>
    </row>
    <row r="696" spans="1:8" x14ac:dyDescent="0.2">
      <c r="A696" s="1" t="d">
        <v>2023-01-17</v>
      </c>
      <c r="B696">
        <v>-1</v>
      </c>
      <c r="C696" t="s">
        <v>77</v>
      </c>
      <c r="D696" s="1" t="d">
        <v>2023-01-24</v>
      </c>
      <c r="E696" t="s">
        <v>869</v>
      </c>
      <c r="F696" t="s">
        <v>2263</v>
      </c>
      <c r="G696" t="s">
        <v>8</v>
      </c>
      <c r="H696" t="s">
        <v>870</v>
      </c>
    </row>
    <row r="697" spans="1:8" x14ac:dyDescent="0.2">
      <c r="A697" s="1" t="d">
        <v>2023-01-17</v>
      </c>
      <c r="B697">
        <v>-1</v>
      </c>
      <c r="C697" t="s">
        <v>77</v>
      </c>
      <c r="D697" s="1" t="d">
        <v>2023-01-24</v>
      </c>
      <c r="E697" t="s">
        <v>871</v>
      </c>
      <c r="F697" t="s">
        <v>2263</v>
      </c>
      <c r="G697" t="s">
        <v>8</v>
      </c>
      <c r="H697" t="s">
        <v>872</v>
      </c>
    </row>
    <row r="698" spans="1:8" x14ac:dyDescent="0.2">
      <c r="A698" s="1" t="d">
        <v>2023-01-17</v>
      </c>
      <c r="B698">
        <v>-1</v>
      </c>
      <c r="C698" t="s">
        <v>77</v>
      </c>
      <c r="D698" s="1" t="d">
        <v>2023-01-24</v>
      </c>
      <c r="E698" t="s">
        <v>58</v>
      </c>
      <c r="F698" t="s">
        <v>2263</v>
      </c>
      <c r="G698" t="s">
        <v>8</v>
      </c>
      <c r="H698" t="s">
        <v>59</v>
      </c>
    </row>
    <row r="699" spans="1:8" x14ac:dyDescent="0.2">
      <c r="A699" s="1" t="d">
        <v>2023-01-17</v>
      </c>
      <c r="B699">
        <v>-1</v>
      </c>
      <c r="C699" t="s">
        <v>77</v>
      </c>
      <c r="D699" s="1" t="d">
        <v>2023-01-24</v>
      </c>
      <c r="E699" t="s">
        <v>873</v>
      </c>
      <c r="F699" t="s">
        <v>2263</v>
      </c>
      <c r="G699" t="s">
        <v>8</v>
      </c>
      <c r="H699" t="s">
        <v>874</v>
      </c>
    </row>
    <row r="700" spans="1:8" x14ac:dyDescent="0.2">
      <c r="A700" s="1" t="d">
        <v>2023-01-17</v>
      </c>
      <c r="B700">
        <v>-1</v>
      </c>
      <c r="C700" t="s">
        <v>77</v>
      </c>
      <c r="D700" s="1" t="d">
        <v>2023-01-24</v>
      </c>
      <c r="E700" t="s">
        <v>875</v>
      </c>
      <c r="F700" t="s">
        <v>2263</v>
      </c>
      <c r="G700" t="s">
        <v>8</v>
      </c>
      <c r="H700" t="s">
        <v>876</v>
      </c>
    </row>
    <row r="701" spans="1:8" x14ac:dyDescent="0.2">
      <c r="A701" s="1" t="d">
        <v>2023-01-17</v>
      </c>
      <c r="B701">
        <v>-1</v>
      </c>
      <c r="C701" t="s">
        <v>77</v>
      </c>
      <c r="D701" s="1" t="d">
        <v>2023-01-27</v>
      </c>
      <c r="E701" t="s">
        <v>877</v>
      </c>
      <c r="F701" t="s">
        <v>2274</v>
      </c>
      <c r="G701" t="s">
        <v>8</v>
      </c>
      <c r="H701" t="s">
        <v>878</v>
      </c>
    </row>
    <row r="702" spans="1:8" x14ac:dyDescent="0.2">
      <c r="A702" s="1" t="d">
        <v>2023-01-17</v>
      </c>
      <c r="B702">
        <v>-1</v>
      </c>
      <c r="C702" t="s">
        <v>77</v>
      </c>
      <c r="D702" s="1" t="d">
        <v>2023-01-27</v>
      </c>
      <c r="E702" t="s">
        <v>879</v>
      </c>
      <c r="F702" t="s">
        <v>2263</v>
      </c>
      <c r="G702" t="s">
        <v>8</v>
      </c>
      <c r="H702" t="s">
        <v>880</v>
      </c>
    </row>
    <row r="703" spans="1:8" x14ac:dyDescent="0.2">
      <c r="A703" s="1" t="d">
        <v>2023-01-17</v>
      </c>
      <c r="B703">
        <v>-1</v>
      </c>
      <c r="C703" t="s">
        <v>77</v>
      </c>
      <c r="D703" s="1" t="d">
        <v>2023-01-30</v>
      </c>
      <c r="E703" t="s">
        <v>881</v>
      </c>
      <c r="F703" t="s">
        <v>2273</v>
      </c>
      <c r="G703" t="s">
        <v>8</v>
      </c>
      <c r="H703" t="s">
        <v>882</v>
      </c>
    </row>
    <row r="704" spans="1:8" x14ac:dyDescent="0.2">
      <c r="A704" s="1" t="d">
        <v>2023-01-17</v>
      </c>
      <c r="B704">
        <v>-1</v>
      </c>
      <c r="C704" t="s">
        <v>77</v>
      </c>
      <c r="D704" s="1" t="d">
        <v>2023-01-30</v>
      </c>
      <c r="E704" t="s">
        <v>883</v>
      </c>
      <c r="F704" t="s">
        <v>2274</v>
      </c>
      <c r="G704" t="s">
        <v>8</v>
      </c>
      <c r="H704" t="s">
        <v>884</v>
      </c>
    </row>
    <row r="705" spans="1:8" x14ac:dyDescent="0.2">
      <c r="A705" s="1" t="d">
        <v>2023-01-17</v>
      </c>
      <c r="B705">
        <v>-1</v>
      </c>
      <c r="C705" t="s">
        <v>77</v>
      </c>
      <c r="D705" s="1" t="d">
        <v>2023-01-30</v>
      </c>
      <c r="E705" t="s">
        <v>885</v>
      </c>
      <c r="F705" t="s">
        <v>2263</v>
      </c>
      <c r="G705" t="s">
        <v>8</v>
      </c>
      <c r="H705" t="s">
        <v>886</v>
      </c>
    </row>
    <row r="706" spans="1:8" x14ac:dyDescent="0.2">
      <c r="A706" s="1" t="d">
        <v>2023-01-17</v>
      </c>
      <c r="B706">
        <v>-1</v>
      </c>
      <c r="C706" t="s">
        <v>77</v>
      </c>
      <c r="D706" s="1" t="d">
        <v>2023-01-31</v>
      </c>
      <c r="E706" t="s">
        <v>589</v>
      </c>
      <c r="F706" t="s">
        <v>2273</v>
      </c>
      <c r="G706" t="s">
        <v>8</v>
      </c>
      <c r="H706" t="s">
        <v>590</v>
      </c>
    </row>
    <row r="707" spans="1:8" x14ac:dyDescent="0.2">
      <c r="A707" s="1" t="d">
        <v>2023-01-17</v>
      </c>
      <c r="B707">
        <v>-1</v>
      </c>
      <c r="C707" t="s">
        <v>77</v>
      </c>
      <c r="D707" s="1" t="d">
        <v>2023-01-31</v>
      </c>
      <c r="E707" t="s">
        <v>595</v>
      </c>
      <c r="F707" t="s">
        <v>2273</v>
      </c>
      <c r="G707" t="s">
        <v>8</v>
      </c>
      <c r="H707" t="s">
        <v>596</v>
      </c>
    </row>
    <row r="708" spans="1:8" x14ac:dyDescent="0.2">
      <c r="A708" s="1" t="d">
        <v>2023-01-17</v>
      </c>
      <c r="B708">
        <v>-1</v>
      </c>
      <c r="C708" t="s">
        <v>77</v>
      </c>
      <c r="D708" s="1" t="d">
        <v>2023-01-31</v>
      </c>
      <c r="E708" t="s">
        <v>887</v>
      </c>
      <c r="F708" t="s">
        <v>2274</v>
      </c>
      <c r="G708" t="s">
        <v>8</v>
      </c>
      <c r="H708" t="s">
        <v>888</v>
      </c>
    </row>
    <row r="709" spans="1:8" x14ac:dyDescent="0.2">
      <c r="A709" s="1" t="d">
        <v>2023-01-17</v>
      </c>
      <c r="B709">
        <v>-1</v>
      </c>
      <c r="C709" t="s">
        <v>77</v>
      </c>
      <c r="D709" s="1" t="d">
        <v>2023-01-31</v>
      </c>
      <c r="E709" t="s">
        <v>889</v>
      </c>
      <c r="F709" t="s">
        <v>2274</v>
      </c>
      <c r="G709" t="s">
        <v>8</v>
      </c>
      <c r="H709" t="s">
        <v>890</v>
      </c>
    </row>
    <row r="710" spans="1:8" x14ac:dyDescent="0.2">
      <c r="A710" s="1" t="d">
        <v>2023-01-17</v>
      </c>
      <c r="B710">
        <v>-1</v>
      </c>
      <c r="C710" t="s">
        <v>77</v>
      </c>
      <c r="D710" s="1" t="d">
        <v>2023-01-31</v>
      </c>
      <c r="E710" t="s">
        <v>891</v>
      </c>
      <c r="F710" t="s">
        <v>2275</v>
      </c>
      <c r="G710" t="s">
        <v>8</v>
      </c>
    </row>
    <row r="711" spans="1:8" x14ac:dyDescent="0.2">
      <c r="A711" s="1" t="d">
        <v>2023-01-17</v>
      </c>
      <c r="B711">
        <v>-1</v>
      </c>
      <c r="C711" t="s">
        <v>77</v>
      </c>
      <c r="D711" s="1" t="d">
        <v>2023-01-31</v>
      </c>
      <c r="E711" t="s">
        <v>892</v>
      </c>
      <c r="F711" t="s">
        <v>2263</v>
      </c>
      <c r="G711" t="s">
        <v>8</v>
      </c>
      <c r="H711" t="s">
        <v>893</v>
      </c>
    </row>
    <row r="712" spans="1:8" x14ac:dyDescent="0.2">
      <c r="A712" s="1" t="d">
        <v>2023-01-17</v>
      </c>
      <c r="B712">
        <v>-1</v>
      </c>
      <c r="C712" t="s">
        <v>77</v>
      </c>
      <c r="D712" s="1" t="d">
        <v>2023-01-31</v>
      </c>
      <c r="E712" t="s">
        <v>894</v>
      </c>
      <c r="F712" t="s">
        <v>2263</v>
      </c>
      <c r="G712" t="s">
        <v>8</v>
      </c>
      <c r="H712" t="s">
        <v>895</v>
      </c>
    </row>
    <row r="713" spans="1:8" x14ac:dyDescent="0.2">
      <c r="A713" s="1" t="d">
        <v>2023-01-17</v>
      </c>
      <c r="B713">
        <v>-1</v>
      </c>
      <c r="C713" t="s">
        <v>77</v>
      </c>
      <c r="D713" s="1" t="d">
        <v>2023-02-01</v>
      </c>
      <c r="E713" t="s">
        <v>896</v>
      </c>
      <c r="F713" t="s">
        <v>2275</v>
      </c>
      <c r="G713" t="s">
        <v>8</v>
      </c>
    </row>
    <row r="714" spans="1:8" x14ac:dyDescent="0.2">
      <c r="A714" s="1" t="d">
        <v>2023-01-17</v>
      </c>
      <c r="B714">
        <v>-1</v>
      </c>
      <c r="C714" t="s">
        <v>77</v>
      </c>
      <c r="D714" s="1" t="d">
        <v>2023-03-24</v>
      </c>
      <c r="E714" t="s">
        <v>798</v>
      </c>
      <c r="F714" t="s">
        <v>2263</v>
      </c>
      <c r="G714" t="s">
        <v>8</v>
      </c>
      <c r="H714" t="s">
        <v>799</v>
      </c>
    </row>
    <row r="715" spans="1:8" x14ac:dyDescent="0.2">
      <c r="A715" s="1" t="d">
        <v>2023-01-17</v>
      </c>
      <c r="B715">
        <v>-1</v>
      </c>
      <c r="C715" t="s">
        <v>77</v>
      </c>
      <c r="D715" s="1" t="d">
        <v>2023-03-24</v>
      </c>
      <c r="E715" t="s">
        <v>897</v>
      </c>
      <c r="F715" t="s">
        <v>2263</v>
      </c>
      <c r="G715" t="s">
        <v>8</v>
      </c>
      <c r="H715" t="s">
        <v>898</v>
      </c>
    </row>
    <row r="716" spans="1:8" x14ac:dyDescent="0.2">
      <c r="A716" s="1" t="d">
        <v>2023-01-17</v>
      </c>
      <c r="B716">
        <v>-1</v>
      </c>
      <c r="C716" t="s">
        <v>77</v>
      </c>
      <c r="D716" s="1" t="d">
        <v>2023-04-17</v>
      </c>
      <c r="E716" t="s">
        <v>637</v>
      </c>
      <c r="F716" t="s">
        <v>2279</v>
      </c>
      <c r="G716" t="s">
        <v>49</v>
      </c>
      <c r="H716" t="s">
        <v>638</v>
      </c>
    </row>
    <row r="717" spans="1:8" x14ac:dyDescent="0.2">
      <c r="A717" s="1" t="d">
        <v>2023-01-17</v>
      </c>
      <c r="B717">
        <v>-1</v>
      </c>
      <c r="C717" t="s">
        <v>77</v>
      </c>
      <c r="D717" s="1" t="d">
        <v>2023-04-17</v>
      </c>
      <c r="E717" t="s">
        <v>899</v>
      </c>
      <c r="F717" t="s">
        <v>2279</v>
      </c>
      <c r="G717" t="s">
        <v>49</v>
      </c>
      <c r="H717" t="s">
        <v>900</v>
      </c>
    </row>
    <row r="718" spans="1:8" x14ac:dyDescent="0.2">
      <c r="A718" s="1" t="d">
        <v>2023-01-17</v>
      </c>
      <c r="B718">
        <v>-1</v>
      </c>
      <c r="C718" t="s">
        <v>77</v>
      </c>
      <c r="D718" s="1" t="d">
        <v>2023-04-17</v>
      </c>
      <c r="E718" t="s">
        <v>901</v>
      </c>
      <c r="F718" t="s">
        <v>2279</v>
      </c>
      <c r="G718" t="s">
        <v>49</v>
      </c>
      <c r="H718" t="s">
        <v>902</v>
      </c>
    </row>
    <row r="719" spans="1:8" x14ac:dyDescent="0.2">
      <c r="A719" s="1" t="d">
        <v>2023-01-17</v>
      </c>
      <c r="B719">
        <v>5557534260006530</v>
      </c>
      <c r="C719" t="s">
        <v>77</v>
      </c>
      <c r="D719" s="1" t="d">
        <v>2023-04-17</v>
      </c>
      <c r="E719" t="s">
        <v>803</v>
      </c>
      <c r="F719" t="s">
        <v>2279</v>
      </c>
      <c r="G719" t="s">
        <v>49</v>
      </c>
      <c r="H719" t="s">
        <v>804</v>
      </c>
    </row>
    <row r="720" spans="1:8" x14ac:dyDescent="0.2">
      <c r="A720" s="1" t="d">
        <v>2023-01-17</v>
      </c>
      <c r="B720">
        <v>5560086380006530</v>
      </c>
      <c r="C720" t="s">
        <v>77</v>
      </c>
      <c r="D720" s="1" t="d">
        <v>2023-01-17</v>
      </c>
      <c r="E720" t="s">
        <v>226</v>
      </c>
      <c r="F720" t="s">
        <v>2296</v>
      </c>
      <c r="G720" t="s">
        <v>8</v>
      </c>
    </row>
    <row r="721" spans="1:8" x14ac:dyDescent="0.2">
      <c r="A721" s="1" t="d">
        <v>2023-01-17</v>
      </c>
      <c r="B721">
        <v>5561843740006530</v>
      </c>
      <c r="C721" t="s">
        <v>77</v>
      </c>
      <c r="D721" s="1" t="d">
        <v>2023-04-17</v>
      </c>
      <c r="E721" t="s">
        <v>903</v>
      </c>
      <c r="F721" t="s">
        <v>2279</v>
      </c>
      <c r="G721" t="s">
        <v>49</v>
      </c>
      <c r="H721" t="s">
        <v>904</v>
      </c>
    </row>
    <row r="722" spans="1:8" x14ac:dyDescent="0.2">
      <c r="A722" s="1" t="d">
        <v>2023-01-17</v>
      </c>
      <c r="B722">
        <v>5565916140006530</v>
      </c>
      <c r="C722" t="s">
        <v>77</v>
      </c>
      <c r="D722" s="1" t="d">
        <v>2023-04-17</v>
      </c>
      <c r="E722" t="s">
        <v>905</v>
      </c>
      <c r="F722" t="s">
        <v>2279</v>
      </c>
      <c r="G722" t="s">
        <v>49</v>
      </c>
      <c r="H722" t="s">
        <v>906</v>
      </c>
    </row>
    <row r="723" spans="1:8" x14ac:dyDescent="0.2">
      <c r="A723" s="1" t="d">
        <v>2023-01-17</v>
      </c>
      <c r="B723">
        <v>5569730910006530</v>
      </c>
      <c r="C723" t="s">
        <v>77</v>
      </c>
      <c r="D723" s="1" t="d">
        <v>2023-04-17</v>
      </c>
      <c r="E723" t="s">
        <v>907</v>
      </c>
      <c r="F723" t="s">
        <v>2279</v>
      </c>
      <c r="G723" t="s">
        <v>49</v>
      </c>
      <c r="H723" t="s">
        <v>908</v>
      </c>
    </row>
    <row r="724" spans="1:8" x14ac:dyDescent="0.2">
      <c r="A724" s="1" t="d">
        <v>2023-01-17</v>
      </c>
      <c r="B724">
        <v>6200940810006530</v>
      </c>
      <c r="C724" t="s">
        <v>77</v>
      </c>
      <c r="D724" s="1" t="d">
        <v>2023-04-17</v>
      </c>
      <c r="E724" t="s">
        <v>909</v>
      </c>
      <c r="F724" t="s">
        <v>2279</v>
      </c>
      <c r="G724" t="s">
        <v>49</v>
      </c>
      <c r="H724" t="s">
        <v>910</v>
      </c>
    </row>
    <row r="725" spans="1:8" x14ac:dyDescent="0.2">
      <c r="A725" s="1" t="d">
        <v>2023-01-18</v>
      </c>
      <c r="B725">
        <v>-1</v>
      </c>
      <c r="D725" s="1" t="d">
        <v>2023-01-18</v>
      </c>
      <c r="E725" t="s">
        <v>231</v>
      </c>
      <c r="F725" t="s">
        <v>2273</v>
      </c>
      <c r="G725" t="s">
        <v>13</v>
      </c>
      <c r="H725" t="s">
        <v>232</v>
      </c>
    </row>
    <row r="726" spans="1:8" x14ac:dyDescent="0.2">
      <c r="A726" s="1" t="d">
        <v>2023-01-18</v>
      </c>
      <c r="B726">
        <v>-1</v>
      </c>
      <c r="D726" s="1" t="d">
        <v>2023-01-18</v>
      </c>
      <c r="E726" t="s">
        <v>282</v>
      </c>
      <c r="F726" t="s">
        <v>2273</v>
      </c>
      <c r="G726" t="s">
        <v>128</v>
      </c>
      <c r="H726" t="s">
        <v>283</v>
      </c>
    </row>
    <row r="727" spans="1:8" x14ac:dyDescent="0.2">
      <c r="A727" s="1" t="d">
        <v>2023-01-18</v>
      </c>
      <c r="B727">
        <v>-1</v>
      </c>
      <c r="D727" s="1" t="d">
        <v>2023-01-18</v>
      </c>
      <c r="E727" t="s">
        <v>911</v>
      </c>
      <c r="F727" t="s">
        <v>2275</v>
      </c>
      <c r="G727" t="s">
        <v>8</v>
      </c>
      <c r="H727" t="s">
        <v>912</v>
      </c>
    </row>
    <row r="728" spans="1:8" x14ac:dyDescent="0.2">
      <c r="A728" s="1" t="d">
        <v>2023-01-18</v>
      </c>
      <c r="B728">
        <v>-1</v>
      </c>
      <c r="D728" s="1" t="d">
        <v>2023-01-18</v>
      </c>
      <c r="E728" t="s">
        <v>913</v>
      </c>
      <c r="F728" t="s">
        <v>2275</v>
      </c>
      <c r="G728" t="s">
        <v>8</v>
      </c>
    </row>
    <row r="729" spans="1:8" x14ac:dyDescent="0.2">
      <c r="A729" s="1" t="d">
        <v>2023-01-18</v>
      </c>
      <c r="B729">
        <v>-1</v>
      </c>
      <c r="D729" s="1" t="d">
        <v>2023-01-18</v>
      </c>
      <c r="E729" t="s">
        <v>914</v>
      </c>
      <c r="F729" t="s">
        <v>2264</v>
      </c>
      <c r="G729" t="s">
        <v>8</v>
      </c>
      <c r="H729" t="s">
        <v>915</v>
      </c>
    </row>
    <row r="730" spans="1:8" x14ac:dyDescent="0.2">
      <c r="A730" s="1" t="d">
        <v>2023-01-18</v>
      </c>
      <c r="B730">
        <v>-1</v>
      </c>
      <c r="D730" s="1" t="d">
        <v>2023-01-18</v>
      </c>
      <c r="E730" t="s">
        <v>579</v>
      </c>
      <c r="F730" t="s">
        <v>2265</v>
      </c>
      <c r="G730" t="s">
        <v>49</v>
      </c>
      <c r="H730" t="s">
        <v>580</v>
      </c>
    </row>
    <row r="731" spans="1:8" x14ac:dyDescent="0.2">
      <c r="A731" s="1" t="d">
        <v>2023-01-18</v>
      </c>
      <c r="B731">
        <v>-1</v>
      </c>
      <c r="D731" s="1" t="d">
        <v>2023-01-18</v>
      </c>
      <c r="E731" t="s">
        <v>88</v>
      </c>
      <c r="F731" t="s">
        <v>2265</v>
      </c>
      <c r="G731" t="s">
        <v>8</v>
      </c>
    </row>
    <row r="732" spans="1:8" x14ac:dyDescent="0.2">
      <c r="A732" s="1" t="d">
        <v>2023-01-18</v>
      </c>
      <c r="B732">
        <v>-1</v>
      </c>
      <c r="D732" s="1" t="d">
        <v>2023-01-18</v>
      </c>
      <c r="E732" t="s">
        <v>916</v>
      </c>
      <c r="F732" t="s">
        <v>2271</v>
      </c>
      <c r="G732" t="s">
        <v>49</v>
      </c>
      <c r="H732" t="s">
        <v>917</v>
      </c>
    </row>
    <row r="733" spans="1:8" x14ac:dyDescent="0.2">
      <c r="A733" s="1" t="d">
        <v>2023-01-18</v>
      </c>
      <c r="B733">
        <v>-1</v>
      </c>
      <c r="D733" s="1" t="d">
        <v>2023-01-18</v>
      </c>
      <c r="E733" t="s">
        <v>272</v>
      </c>
      <c r="F733" t="s">
        <v>2272</v>
      </c>
      <c r="G733" t="s">
        <v>49</v>
      </c>
      <c r="H733" t="s">
        <v>273</v>
      </c>
    </row>
    <row r="734" spans="1:8" x14ac:dyDescent="0.2">
      <c r="A734" s="1" t="d">
        <v>2023-01-18</v>
      </c>
      <c r="B734">
        <v>-1</v>
      </c>
      <c r="D734" s="1" t="d">
        <v>2023-01-18</v>
      </c>
      <c r="E734" t="s">
        <v>587</v>
      </c>
      <c r="F734" t="s">
        <v>2272</v>
      </c>
      <c r="G734" t="s">
        <v>49</v>
      </c>
      <c r="H734" t="s">
        <v>588</v>
      </c>
    </row>
    <row r="735" spans="1:8" x14ac:dyDescent="0.2">
      <c r="A735" s="1" t="d">
        <v>2023-01-18</v>
      </c>
      <c r="B735">
        <v>-1</v>
      </c>
      <c r="C735" t="s">
        <v>15</v>
      </c>
      <c r="D735" s="1" t="d">
        <v>2023-01-18</v>
      </c>
      <c r="E735" t="s">
        <v>707</v>
      </c>
      <c r="F735" t="s">
        <v>2281</v>
      </c>
      <c r="G735" t="s">
        <v>8</v>
      </c>
      <c r="H735" t="s">
        <v>708</v>
      </c>
    </row>
    <row r="736" spans="1:8" x14ac:dyDescent="0.2">
      <c r="A736" s="1" t="d">
        <v>2023-01-18</v>
      </c>
      <c r="B736">
        <v>-1</v>
      </c>
      <c r="C736" t="s">
        <v>15</v>
      </c>
      <c r="D736" s="1" t="d">
        <v>2023-01-18</v>
      </c>
      <c r="E736" t="s">
        <v>222</v>
      </c>
      <c r="F736" t="s">
        <v>2265</v>
      </c>
      <c r="G736" t="s">
        <v>13</v>
      </c>
      <c r="H736" t="s">
        <v>223</v>
      </c>
    </row>
    <row r="737" spans="1:8" x14ac:dyDescent="0.2">
      <c r="A737" s="1" t="d">
        <v>2023-01-18</v>
      </c>
      <c r="B737">
        <v>-1</v>
      </c>
      <c r="C737" t="s">
        <v>15</v>
      </c>
      <c r="D737" s="1" t="d">
        <v>2023-01-18</v>
      </c>
      <c r="E737" t="s">
        <v>918</v>
      </c>
      <c r="F737" t="s">
        <v>2285</v>
      </c>
      <c r="G737" t="s">
        <v>8</v>
      </c>
    </row>
    <row r="738" spans="1:8" x14ac:dyDescent="0.2">
      <c r="A738" s="1" t="d">
        <v>2023-01-18</v>
      </c>
      <c r="B738">
        <v>-1</v>
      </c>
      <c r="C738" t="s">
        <v>15</v>
      </c>
      <c r="D738" s="1" t="d">
        <v>2023-01-18</v>
      </c>
      <c r="E738" t="s">
        <v>919</v>
      </c>
      <c r="F738" t="s">
        <v>2272</v>
      </c>
      <c r="G738" t="s">
        <v>13</v>
      </c>
      <c r="H738" t="s">
        <v>920</v>
      </c>
    </row>
    <row r="739" spans="1:8" x14ac:dyDescent="0.2">
      <c r="A739" s="1" t="d">
        <v>2023-01-18</v>
      </c>
      <c r="B739">
        <v>-1</v>
      </c>
      <c r="C739" t="s">
        <v>20</v>
      </c>
      <c r="D739" s="1" t="d">
        <v>2023-01-18</v>
      </c>
      <c r="E739" t="s">
        <v>921</v>
      </c>
      <c r="F739" t="s">
        <v>2266</v>
      </c>
      <c r="G739" t="s">
        <v>8</v>
      </c>
      <c r="H739" t="s">
        <v>922</v>
      </c>
    </row>
    <row r="740" spans="1:8" x14ac:dyDescent="0.2">
      <c r="A740" s="1" t="d">
        <v>2023-01-18</v>
      </c>
      <c r="B740">
        <v>-1</v>
      </c>
      <c r="C740" t="s">
        <v>20</v>
      </c>
      <c r="D740" s="1" t="d">
        <v>2023-01-18</v>
      </c>
      <c r="E740" t="s">
        <v>23</v>
      </c>
      <c r="F740" t="s">
        <v>2266</v>
      </c>
      <c r="G740" t="s">
        <v>8</v>
      </c>
      <c r="H740" t="s">
        <v>24</v>
      </c>
    </row>
    <row r="741" spans="1:8" x14ac:dyDescent="0.2">
      <c r="A741" s="1" t="d">
        <v>2023-01-18</v>
      </c>
      <c r="B741">
        <v>-1</v>
      </c>
      <c r="C741" t="s">
        <v>20</v>
      </c>
      <c r="D741" s="1" t="d">
        <v>2023-01-18</v>
      </c>
      <c r="E741" t="s">
        <v>811</v>
      </c>
      <c r="F741" t="s">
        <v>2282</v>
      </c>
      <c r="G741" t="s">
        <v>49</v>
      </c>
      <c r="H741" t="s">
        <v>812</v>
      </c>
    </row>
    <row r="742" spans="1:8" x14ac:dyDescent="0.2">
      <c r="A742" s="1" t="d">
        <v>2023-01-18</v>
      </c>
      <c r="B742">
        <v>-1</v>
      </c>
      <c r="C742" t="s">
        <v>20</v>
      </c>
      <c r="D742" s="1" t="d">
        <v>2023-01-18</v>
      </c>
      <c r="E742" t="s">
        <v>923</v>
      </c>
      <c r="F742" t="s">
        <v>2264</v>
      </c>
      <c r="G742" t="s">
        <v>8</v>
      </c>
      <c r="H742" t="s">
        <v>924</v>
      </c>
    </row>
    <row r="743" spans="1:8" x14ac:dyDescent="0.2">
      <c r="A743" s="1" t="d">
        <v>2023-01-18</v>
      </c>
      <c r="B743">
        <v>-1</v>
      </c>
      <c r="C743" t="s">
        <v>20</v>
      </c>
      <c r="D743" s="1" t="d">
        <v>2023-01-18</v>
      </c>
      <c r="E743" t="s">
        <v>218</v>
      </c>
      <c r="F743" t="s">
        <v>2265</v>
      </c>
      <c r="G743" t="s">
        <v>49</v>
      </c>
      <c r="H743" t="s">
        <v>219</v>
      </c>
    </row>
    <row r="744" spans="1:8" x14ac:dyDescent="0.2">
      <c r="A744" s="1" t="d">
        <v>2023-01-18</v>
      </c>
      <c r="B744">
        <v>-1</v>
      </c>
      <c r="C744" t="s">
        <v>20</v>
      </c>
      <c r="D744" s="1" t="d">
        <v>2023-01-18</v>
      </c>
      <c r="E744" t="s">
        <v>220</v>
      </c>
      <c r="F744" t="s">
        <v>2265</v>
      </c>
      <c r="G744" t="s">
        <v>13</v>
      </c>
      <c r="H744" t="s">
        <v>221</v>
      </c>
    </row>
    <row r="745" spans="1:8" x14ac:dyDescent="0.2">
      <c r="A745" s="1" t="d">
        <v>2023-01-18</v>
      </c>
      <c r="B745">
        <v>-1</v>
      </c>
      <c r="C745" t="s">
        <v>20</v>
      </c>
      <c r="D745" s="1" t="d">
        <v>2023-01-18</v>
      </c>
      <c r="E745" t="s">
        <v>813</v>
      </c>
      <c r="F745" t="s">
        <v>2268</v>
      </c>
      <c r="G745" t="s">
        <v>13</v>
      </c>
      <c r="H745" t="s">
        <v>814</v>
      </c>
    </row>
    <row r="746" spans="1:8" x14ac:dyDescent="0.2">
      <c r="A746" s="1" t="d">
        <v>2023-01-18</v>
      </c>
      <c r="B746">
        <v>-1</v>
      </c>
      <c r="C746" t="s">
        <v>20</v>
      </c>
      <c r="D746" s="1" t="d">
        <v>2023-01-18</v>
      </c>
      <c r="E746" t="s">
        <v>91</v>
      </c>
      <c r="F746" t="s">
        <v>2296</v>
      </c>
      <c r="G746" t="s">
        <v>8</v>
      </c>
      <c r="H746" t="s">
        <v>92</v>
      </c>
    </row>
    <row r="747" spans="1:8" x14ac:dyDescent="0.2">
      <c r="A747" s="1" t="d">
        <v>2023-01-18</v>
      </c>
      <c r="B747">
        <v>-1</v>
      </c>
      <c r="C747" t="s">
        <v>20</v>
      </c>
      <c r="D747" s="1" t="d">
        <v>2023-01-18</v>
      </c>
      <c r="E747" t="s">
        <v>213</v>
      </c>
      <c r="F747" t="s">
        <v>2296</v>
      </c>
      <c r="G747" t="s">
        <v>8</v>
      </c>
      <c r="H747" t="s">
        <v>214</v>
      </c>
    </row>
    <row r="748" spans="1:8" x14ac:dyDescent="0.2">
      <c r="A748" s="1" t="d">
        <v>2023-01-18</v>
      </c>
      <c r="B748">
        <v>-1</v>
      </c>
      <c r="C748" t="s">
        <v>20</v>
      </c>
      <c r="D748" s="1" t="d">
        <v>2023-01-18</v>
      </c>
      <c r="E748" t="s">
        <v>816</v>
      </c>
      <c r="F748" t="s">
        <v>2294</v>
      </c>
      <c r="G748" t="s">
        <v>8</v>
      </c>
    </row>
    <row r="749" spans="1:8" x14ac:dyDescent="0.2">
      <c r="A749" s="1" t="d">
        <v>2023-01-18</v>
      </c>
      <c r="B749">
        <v>-1</v>
      </c>
      <c r="C749" t="s">
        <v>20</v>
      </c>
      <c r="D749" s="1" t="d">
        <v>2023-01-18</v>
      </c>
      <c r="E749" t="s">
        <v>925</v>
      </c>
      <c r="F749" t="s">
        <v>2294</v>
      </c>
      <c r="G749" t="s">
        <v>8</v>
      </c>
    </row>
    <row r="750" spans="1:8" x14ac:dyDescent="0.2">
      <c r="A750" s="1" t="d">
        <v>2023-01-18</v>
      </c>
      <c r="B750">
        <v>-1</v>
      </c>
      <c r="C750" t="s">
        <v>20</v>
      </c>
      <c r="D750" s="1" t="d">
        <v>2023-01-18</v>
      </c>
      <c r="E750" t="s">
        <v>229</v>
      </c>
      <c r="F750" t="s">
        <v>2272</v>
      </c>
      <c r="G750" t="s">
        <v>49</v>
      </c>
      <c r="H750" t="s">
        <v>230</v>
      </c>
    </row>
    <row r="751" spans="1:8" x14ac:dyDescent="0.2">
      <c r="A751" s="1" t="d">
        <v>2023-01-18</v>
      </c>
      <c r="B751">
        <v>-1</v>
      </c>
      <c r="C751" t="s">
        <v>20</v>
      </c>
      <c r="D751" s="1" t="d">
        <v>2023-01-25</v>
      </c>
      <c r="E751" t="s">
        <v>926</v>
      </c>
      <c r="F751" t="s">
        <v>2273</v>
      </c>
      <c r="G751" t="s">
        <v>8</v>
      </c>
      <c r="H751" t="s">
        <v>927</v>
      </c>
    </row>
    <row r="752" spans="1:8" x14ac:dyDescent="0.2">
      <c r="A752" s="1" t="d">
        <v>2023-01-18</v>
      </c>
      <c r="B752">
        <v>-1</v>
      </c>
      <c r="C752" t="s">
        <v>20</v>
      </c>
      <c r="D752" s="1" t="d">
        <v>2023-01-25</v>
      </c>
      <c r="E752" t="s">
        <v>928</v>
      </c>
      <c r="F752" t="s">
        <v>2263</v>
      </c>
      <c r="G752" t="s">
        <v>8</v>
      </c>
      <c r="H752" t="s">
        <v>929</v>
      </c>
    </row>
    <row r="753" spans="1:8" x14ac:dyDescent="0.2">
      <c r="A753" s="1" t="d">
        <v>2023-01-18</v>
      </c>
      <c r="B753">
        <v>-1</v>
      </c>
      <c r="C753" t="s">
        <v>20</v>
      </c>
      <c r="D753" s="1" t="d">
        <v>2023-01-25</v>
      </c>
      <c r="E753" t="s">
        <v>794</v>
      </c>
      <c r="F753" t="s">
        <v>2263</v>
      </c>
      <c r="G753" t="s">
        <v>8</v>
      </c>
      <c r="H753" t="s">
        <v>795</v>
      </c>
    </row>
    <row r="754" spans="1:8" x14ac:dyDescent="0.2">
      <c r="A754" s="1" t="d">
        <v>2023-01-18</v>
      </c>
      <c r="B754">
        <v>-1</v>
      </c>
      <c r="C754" t="s">
        <v>20</v>
      </c>
      <c r="D754" s="1" t="d">
        <v>2023-01-25</v>
      </c>
      <c r="E754" t="s">
        <v>930</v>
      </c>
      <c r="F754" t="s">
        <v>2263</v>
      </c>
      <c r="G754" t="s">
        <v>8</v>
      </c>
      <c r="H754" t="s">
        <v>931</v>
      </c>
    </row>
    <row r="755" spans="1:8" x14ac:dyDescent="0.2">
      <c r="A755" s="1" t="d">
        <v>2023-01-18</v>
      </c>
      <c r="B755">
        <v>-1</v>
      </c>
      <c r="C755" t="s">
        <v>20</v>
      </c>
      <c r="D755" s="1" t="d">
        <v>2023-01-25</v>
      </c>
      <c r="E755" t="s">
        <v>932</v>
      </c>
      <c r="F755" t="s">
        <v>2263</v>
      </c>
      <c r="G755" t="s">
        <v>8</v>
      </c>
      <c r="H755" t="s">
        <v>933</v>
      </c>
    </row>
    <row r="756" spans="1:8" x14ac:dyDescent="0.2">
      <c r="A756" s="1" t="d">
        <v>2023-01-18</v>
      </c>
      <c r="B756">
        <v>-1</v>
      </c>
      <c r="C756" t="s">
        <v>20</v>
      </c>
      <c r="D756" s="1" t="d">
        <v>2023-02-01</v>
      </c>
      <c r="E756" t="s">
        <v>934</v>
      </c>
      <c r="F756" t="s">
        <v>2263</v>
      </c>
      <c r="G756" t="s">
        <v>8</v>
      </c>
      <c r="H756" t="s">
        <v>935</v>
      </c>
    </row>
    <row r="757" spans="1:8" x14ac:dyDescent="0.2">
      <c r="A757" s="1" t="d">
        <v>2023-01-18</v>
      </c>
      <c r="B757">
        <v>-1</v>
      </c>
      <c r="C757" t="s">
        <v>20</v>
      </c>
      <c r="D757" s="1" t="d">
        <v>2023-03-24</v>
      </c>
      <c r="E757" t="s">
        <v>936</v>
      </c>
      <c r="F757" t="s">
        <v>2275</v>
      </c>
      <c r="G757" t="s">
        <v>8</v>
      </c>
      <c r="H757" t="s">
        <v>937</v>
      </c>
    </row>
    <row r="758" spans="1:8" x14ac:dyDescent="0.2">
      <c r="A758" s="1" t="d">
        <v>2023-01-18</v>
      </c>
      <c r="B758">
        <v>-1</v>
      </c>
      <c r="C758" t="s">
        <v>74</v>
      </c>
      <c r="D758" s="1" t="d">
        <v>2023-01-31</v>
      </c>
      <c r="E758" t="s">
        <v>938</v>
      </c>
      <c r="F758" t="s">
        <v>2263</v>
      </c>
      <c r="G758" t="s">
        <v>8</v>
      </c>
      <c r="H758" t="s">
        <v>939</v>
      </c>
    </row>
    <row r="759" spans="1:8" x14ac:dyDescent="0.2">
      <c r="A759" s="1" t="d">
        <v>2023-01-18</v>
      </c>
      <c r="B759">
        <v>-1</v>
      </c>
      <c r="C759" t="s">
        <v>77</v>
      </c>
      <c r="D759" s="1" t="d">
        <v>2023-01-18</v>
      </c>
      <c r="E759" t="s">
        <v>706</v>
      </c>
      <c r="F759" t="s">
        <v>2298</v>
      </c>
      <c r="G759" t="s">
        <v>8</v>
      </c>
    </row>
    <row r="760" spans="1:8" x14ac:dyDescent="0.2">
      <c r="A760" s="1" t="d">
        <v>2023-01-18</v>
      </c>
      <c r="B760">
        <v>-1</v>
      </c>
      <c r="C760" t="s">
        <v>77</v>
      </c>
      <c r="D760" s="1" t="d">
        <v>2023-01-18</v>
      </c>
      <c r="E760" t="s">
        <v>940</v>
      </c>
      <c r="F760" t="s">
        <v>2302</v>
      </c>
      <c r="G760" t="s">
        <v>49</v>
      </c>
      <c r="H760" t="s">
        <v>941</v>
      </c>
    </row>
    <row r="761" spans="1:8" x14ac:dyDescent="0.2">
      <c r="A761" s="1" t="d">
        <v>2023-01-18</v>
      </c>
      <c r="B761">
        <v>-1</v>
      </c>
      <c r="C761" t="s">
        <v>77</v>
      </c>
      <c r="D761" s="1" t="d">
        <v>2023-01-18</v>
      </c>
      <c r="E761" t="s">
        <v>833</v>
      </c>
      <c r="F761" t="s">
        <v>2266</v>
      </c>
      <c r="G761" t="s">
        <v>49</v>
      </c>
      <c r="H761" t="s">
        <v>834</v>
      </c>
    </row>
    <row r="762" spans="1:8" x14ac:dyDescent="0.2">
      <c r="A762" s="1" t="d">
        <v>2023-01-18</v>
      </c>
      <c r="B762">
        <v>-1</v>
      </c>
      <c r="C762" t="s">
        <v>77</v>
      </c>
      <c r="D762" s="1" t="d">
        <v>2023-01-18</v>
      </c>
      <c r="E762" t="s">
        <v>21</v>
      </c>
      <c r="F762" t="s">
        <v>2266</v>
      </c>
      <c r="G762" t="s">
        <v>8</v>
      </c>
      <c r="H762" t="s">
        <v>22</v>
      </c>
    </row>
    <row r="763" spans="1:8" x14ac:dyDescent="0.2">
      <c r="A763" s="1" t="d">
        <v>2023-01-18</v>
      </c>
      <c r="B763">
        <v>-1</v>
      </c>
      <c r="C763" t="s">
        <v>77</v>
      </c>
      <c r="D763" s="1" t="d">
        <v>2023-01-18</v>
      </c>
      <c r="E763" t="s">
        <v>435</v>
      </c>
      <c r="F763" t="s">
        <v>2266</v>
      </c>
      <c r="G763" t="s">
        <v>8</v>
      </c>
    </row>
    <row r="764" spans="1:8" x14ac:dyDescent="0.2">
      <c r="A764" s="1" t="d">
        <v>2023-01-18</v>
      </c>
      <c r="B764">
        <v>-1</v>
      </c>
      <c r="C764" t="s">
        <v>77</v>
      </c>
      <c r="D764" s="1" t="d">
        <v>2023-01-18</v>
      </c>
      <c r="E764" t="s">
        <v>258</v>
      </c>
      <c r="F764" t="s">
        <v>2282</v>
      </c>
      <c r="G764" t="s">
        <v>49</v>
      </c>
      <c r="H764" t="s">
        <v>259</v>
      </c>
    </row>
    <row r="765" spans="1:8" x14ac:dyDescent="0.2">
      <c r="A765" s="1" t="d">
        <v>2023-01-18</v>
      </c>
      <c r="B765">
        <v>-1</v>
      </c>
      <c r="C765" t="s">
        <v>77</v>
      </c>
      <c r="D765" s="1" t="d">
        <v>2023-01-18</v>
      </c>
      <c r="E765" t="s">
        <v>436</v>
      </c>
      <c r="F765" t="s">
        <v>2282</v>
      </c>
      <c r="G765" t="s">
        <v>49</v>
      </c>
      <c r="H765" t="s">
        <v>437</v>
      </c>
    </row>
    <row r="766" spans="1:8" x14ac:dyDescent="0.2">
      <c r="A766" s="1" t="d">
        <v>2023-01-18</v>
      </c>
      <c r="B766">
        <v>-1</v>
      </c>
      <c r="C766" t="s">
        <v>77</v>
      </c>
      <c r="D766" s="1" t="d">
        <v>2023-01-18</v>
      </c>
      <c r="E766" t="s">
        <v>458</v>
      </c>
      <c r="F766" t="s">
        <v>2282</v>
      </c>
      <c r="G766" t="s">
        <v>49</v>
      </c>
    </row>
    <row r="767" spans="1:8" x14ac:dyDescent="0.2">
      <c r="A767" s="1" t="d">
        <v>2023-01-18</v>
      </c>
      <c r="B767">
        <v>-1</v>
      </c>
      <c r="C767" t="s">
        <v>77</v>
      </c>
      <c r="D767" s="1" t="d">
        <v>2023-01-18</v>
      </c>
      <c r="E767" t="s">
        <v>687</v>
      </c>
      <c r="F767" t="s">
        <v>2282</v>
      </c>
      <c r="G767" t="s">
        <v>49</v>
      </c>
    </row>
    <row r="768" spans="1:8" x14ac:dyDescent="0.2">
      <c r="A768" s="1" t="d">
        <v>2023-01-18</v>
      </c>
      <c r="B768">
        <v>-1</v>
      </c>
      <c r="C768" t="s">
        <v>77</v>
      </c>
      <c r="D768" s="1" t="d">
        <v>2023-01-18</v>
      </c>
      <c r="E768" t="s">
        <v>942</v>
      </c>
      <c r="F768" t="s">
        <v>2265</v>
      </c>
      <c r="G768" t="s">
        <v>68</v>
      </c>
      <c r="H768" t="s">
        <v>943</v>
      </c>
    </row>
    <row r="769" spans="1:8" x14ac:dyDescent="0.2">
      <c r="A769" s="1" t="d">
        <v>2023-01-18</v>
      </c>
      <c r="B769">
        <v>-1</v>
      </c>
      <c r="C769" t="s">
        <v>77</v>
      </c>
      <c r="D769" s="1" t="d">
        <v>2023-01-18</v>
      </c>
      <c r="E769" t="s">
        <v>579</v>
      </c>
      <c r="F769" t="s">
        <v>2265</v>
      </c>
      <c r="G769" t="s">
        <v>49</v>
      </c>
      <c r="H769" t="s">
        <v>580</v>
      </c>
    </row>
    <row r="770" spans="1:8" x14ac:dyDescent="0.2">
      <c r="A770" s="1" t="d">
        <v>2023-01-18</v>
      </c>
      <c r="B770">
        <v>-1</v>
      </c>
      <c r="C770" t="s">
        <v>77</v>
      </c>
      <c r="D770" s="1" t="d">
        <v>2023-01-18</v>
      </c>
      <c r="E770" t="s">
        <v>218</v>
      </c>
      <c r="F770" t="s">
        <v>2265</v>
      </c>
      <c r="G770" t="s">
        <v>49</v>
      </c>
      <c r="H770" t="s">
        <v>219</v>
      </c>
    </row>
    <row r="771" spans="1:8" x14ac:dyDescent="0.2">
      <c r="A771" s="1" t="d">
        <v>2023-01-18</v>
      </c>
      <c r="B771">
        <v>-1</v>
      </c>
      <c r="C771" t="s">
        <v>77</v>
      </c>
      <c r="D771" s="1" t="d">
        <v>2023-01-18</v>
      </c>
      <c r="E771" t="s">
        <v>263</v>
      </c>
      <c r="F771" t="s">
        <v>2265</v>
      </c>
      <c r="G771" t="s">
        <v>8</v>
      </c>
      <c r="H771" t="s">
        <v>264</v>
      </c>
    </row>
    <row r="772" spans="1:8" x14ac:dyDescent="0.2">
      <c r="A772" s="1" t="d">
        <v>2023-01-18</v>
      </c>
      <c r="B772">
        <v>-1</v>
      </c>
      <c r="C772" t="s">
        <v>77</v>
      </c>
      <c r="D772" s="1" t="d">
        <v>2023-01-18</v>
      </c>
      <c r="E772" t="s">
        <v>461</v>
      </c>
      <c r="F772" t="s">
        <v>2265</v>
      </c>
      <c r="G772" t="s">
        <v>8</v>
      </c>
      <c r="H772" t="s">
        <v>462</v>
      </c>
    </row>
    <row r="773" spans="1:8" x14ac:dyDescent="0.2">
      <c r="A773" s="1" t="d">
        <v>2023-01-18</v>
      </c>
      <c r="B773">
        <v>-1</v>
      </c>
      <c r="C773" t="s">
        <v>77</v>
      </c>
      <c r="D773" s="1" t="d">
        <v>2023-01-18</v>
      </c>
      <c r="E773" t="s">
        <v>84</v>
      </c>
      <c r="F773" t="s">
        <v>2265</v>
      </c>
      <c r="G773" t="s">
        <v>8</v>
      </c>
      <c r="H773" t="s">
        <v>85</v>
      </c>
    </row>
    <row r="774" spans="1:8" x14ac:dyDescent="0.2">
      <c r="A774" s="1" t="d">
        <v>2023-01-18</v>
      </c>
      <c r="B774">
        <v>-1</v>
      </c>
      <c r="C774" t="s">
        <v>77</v>
      </c>
      <c r="D774" s="1" t="d">
        <v>2023-01-18</v>
      </c>
      <c r="E774" t="s">
        <v>839</v>
      </c>
      <c r="F774" t="s">
        <v>2265</v>
      </c>
      <c r="G774" t="s">
        <v>8</v>
      </c>
      <c r="H774" t="s">
        <v>840</v>
      </c>
    </row>
    <row r="775" spans="1:8" x14ac:dyDescent="0.2">
      <c r="A775" s="1" t="d">
        <v>2023-01-18</v>
      </c>
      <c r="B775">
        <v>-1</v>
      </c>
      <c r="C775" t="s">
        <v>77</v>
      </c>
      <c r="D775" s="1" t="d">
        <v>2023-01-18</v>
      </c>
      <c r="E775" t="s">
        <v>709</v>
      </c>
      <c r="F775" t="s">
        <v>2265</v>
      </c>
      <c r="G775" t="s">
        <v>128</v>
      </c>
      <c r="H775" t="s">
        <v>710</v>
      </c>
    </row>
    <row r="776" spans="1:8" x14ac:dyDescent="0.2">
      <c r="A776" s="1" t="d">
        <v>2023-01-18</v>
      </c>
      <c r="B776">
        <v>-1</v>
      </c>
      <c r="C776" t="s">
        <v>77</v>
      </c>
      <c r="D776" s="1" t="d">
        <v>2023-01-18</v>
      </c>
      <c r="E776" t="s">
        <v>71</v>
      </c>
      <c r="F776" t="s">
        <v>2265</v>
      </c>
      <c r="G776" t="s">
        <v>8</v>
      </c>
      <c r="H776" t="s">
        <v>72</v>
      </c>
    </row>
    <row r="777" spans="1:8" x14ac:dyDescent="0.2">
      <c r="A777" s="1" t="d">
        <v>2023-01-18</v>
      </c>
      <c r="B777">
        <v>-1</v>
      </c>
      <c r="C777" t="s">
        <v>77</v>
      </c>
      <c r="D777" s="1" t="d">
        <v>2023-01-18</v>
      </c>
      <c r="E777" t="s">
        <v>433</v>
      </c>
      <c r="F777" t="s">
        <v>2265</v>
      </c>
      <c r="G777" t="s">
        <v>8</v>
      </c>
      <c r="H777" t="s">
        <v>434</v>
      </c>
    </row>
    <row r="778" spans="1:8" x14ac:dyDescent="0.2">
      <c r="A778" s="1" t="d">
        <v>2023-01-18</v>
      </c>
      <c r="B778">
        <v>-1</v>
      </c>
      <c r="C778" t="s">
        <v>77</v>
      </c>
      <c r="D778" s="1" t="d">
        <v>2023-01-18</v>
      </c>
      <c r="E778" t="s">
        <v>88</v>
      </c>
      <c r="F778" t="s">
        <v>2265</v>
      </c>
      <c r="G778" t="s">
        <v>8</v>
      </c>
    </row>
    <row r="779" spans="1:8" x14ac:dyDescent="0.2">
      <c r="A779" s="1" t="d">
        <v>2023-01-18</v>
      </c>
      <c r="B779">
        <v>-1</v>
      </c>
      <c r="C779" t="s">
        <v>77</v>
      </c>
      <c r="D779" s="1" t="d">
        <v>2023-01-18</v>
      </c>
      <c r="E779" t="s">
        <v>577</v>
      </c>
      <c r="F779" t="s">
        <v>2296</v>
      </c>
      <c r="G779" t="s">
        <v>8</v>
      </c>
      <c r="H779" t="s">
        <v>578</v>
      </c>
    </row>
    <row r="780" spans="1:8" x14ac:dyDescent="0.2">
      <c r="A780" s="1" t="d">
        <v>2023-01-18</v>
      </c>
      <c r="B780">
        <v>-1</v>
      </c>
      <c r="C780" t="s">
        <v>77</v>
      </c>
      <c r="D780" s="1" t="d">
        <v>2023-01-18</v>
      </c>
      <c r="E780" t="s">
        <v>469</v>
      </c>
      <c r="F780" t="s">
        <v>2296</v>
      </c>
      <c r="G780" t="s">
        <v>8</v>
      </c>
      <c r="H780" t="s">
        <v>470</v>
      </c>
    </row>
    <row r="781" spans="1:8" x14ac:dyDescent="0.2">
      <c r="A781" s="1" t="d">
        <v>2023-01-18</v>
      </c>
      <c r="B781">
        <v>-1</v>
      </c>
      <c r="C781" t="s">
        <v>77</v>
      </c>
      <c r="D781" s="1" t="d">
        <v>2023-01-18</v>
      </c>
      <c r="E781" t="s">
        <v>276</v>
      </c>
      <c r="F781" t="s">
        <v>2296</v>
      </c>
      <c r="G781" t="s">
        <v>8</v>
      </c>
      <c r="H781" t="s">
        <v>277</v>
      </c>
    </row>
    <row r="782" spans="1:8" x14ac:dyDescent="0.2">
      <c r="A782" s="1" t="d">
        <v>2023-01-18</v>
      </c>
      <c r="B782">
        <v>-1</v>
      </c>
      <c r="C782" t="s">
        <v>77</v>
      </c>
      <c r="D782" s="1" t="d">
        <v>2023-01-18</v>
      </c>
      <c r="E782" t="s">
        <v>91</v>
      </c>
      <c r="F782" t="s">
        <v>2296</v>
      </c>
      <c r="G782" t="s">
        <v>8</v>
      </c>
      <c r="H782" t="s">
        <v>92</v>
      </c>
    </row>
    <row r="783" spans="1:8" x14ac:dyDescent="0.2">
      <c r="A783" s="1" t="d">
        <v>2023-01-18</v>
      </c>
      <c r="B783">
        <v>-1</v>
      </c>
      <c r="C783" t="s">
        <v>77</v>
      </c>
      <c r="D783" s="1" t="d">
        <v>2023-01-18</v>
      </c>
      <c r="E783" t="s">
        <v>843</v>
      </c>
      <c r="F783" t="s">
        <v>2296</v>
      </c>
      <c r="G783" t="s">
        <v>8</v>
      </c>
      <c r="H783" t="s">
        <v>844</v>
      </c>
    </row>
    <row r="784" spans="1:8" x14ac:dyDescent="0.2">
      <c r="A784" s="1" t="d">
        <v>2023-01-18</v>
      </c>
      <c r="B784">
        <v>-1</v>
      </c>
      <c r="C784" t="s">
        <v>77</v>
      </c>
      <c r="D784" s="1" t="d">
        <v>2023-01-18</v>
      </c>
      <c r="E784" t="s">
        <v>37</v>
      </c>
      <c r="F784" t="s">
        <v>2296</v>
      </c>
      <c r="G784" t="s">
        <v>8</v>
      </c>
      <c r="H784" t="s">
        <v>38</v>
      </c>
    </row>
    <row r="785" spans="1:8" x14ac:dyDescent="0.2">
      <c r="A785" s="1" t="d">
        <v>2023-01-18</v>
      </c>
      <c r="B785">
        <v>-1</v>
      </c>
      <c r="C785" t="s">
        <v>77</v>
      </c>
      <c r="D785" s="1" t="d">
        <v>2023-01-18</v>
      </c>
      <c r="E785" t="s">
        <v>39</v>
      </c>
      <c r="F785" t="s">
        <v>2296</v>
      </c>
      <c r="G785" t="s">
        <v>8</v>
      </c>
      <c r="H785" t="s">
        <v>40</v>
      </c>
    </row>
    <row r="786" spans="1:8" x14ac:dyDescent="0.2">
      <c r="A786" s="1" t="d">
        <v>2023-01-18</v>
      </c>
      <c r="B786">
        <v>-1</v>
      </c>
      <c r="C786" t="s">
        <v>77</v>
      </c>
      <c r="D786" s="1" t="d">
        <v>2023-01-18</v>
      </c>
      <c r="E786" t="s">
        <v>93</v>
      </c>
      <c r="F786" t="s">
        <v>2296</v>
      </c>
      <c r="G786" t="s">
        <v>8</v>
      </c>
      <c r="H786" t="s">
        <v>94</v>
      </c>
    </row>
    <row r="787" spans="1:8" x14ac:dyDescent="0.2">
      <c r="A787" s="1" t="d">
        <v>2023-01-18</v>
      </c>
      <c r="B787">
        <v>-1</v>
      </c>
      <c r="C787" t="s">
        <v>77</v>
      </c>
      <c r="D787" s="1" t="d">
        <v>2023-01-18</v>
      </c>
      <c r="E787" t="s">
        <v>845</v>
      </c>
      <c r="F787" t="s">
        <v>2271</v>
      </c>
      <c r="G787" t="s">
        <v>49</v>
      </c>
      <c r="H787" t="s">
        <v>846</v>
      </c>
    </row>
    <row r="788" spans="1:8" x14ac:dyDescent="0.2">
      <c r="A788" s="1" t="d">
        <v>2023-01-18</v>
      </c>
      <c r="B788">
        <v>-1</v>
      </c>
      <c r="C788" t="s">
        <v>77</v>
      </c>
      <c r="D788" s="1" t="d">
        <v>2023-01-18</v>
      </c>
      <c r="E788" t="s">
        <v>916</v>
      </c>
      <c r="F788" t="s">
        <v>2271</v>
      </c>
      <c r="G788" t="s">
        <v>49</v>
      </c>
      <c r="H788" t="s">
        <v>917</v>
      </c>
    </row>
    <row r="789" spans="1:8" x14ac:dyDescent="0.2">
      <c r="A789" s="1" t="d">
        <v>2023-01-18</v>
      </c>
      <c r="B789">
        <v>-1</v>
      </c>
      <c r="C789" t="s">
        <v>77</v>
      </c>
      <c r="D789" s="1" t="d">
        <v>2023-01-18</v>
      </c>
      <c r="E789" t="s">
        <v>479</v>
      </c>
      <c r="F789" t="s">
        <v>2271</v>
      </c>
      <c r="G789" t="s">
        <v>68</v>
      </c>
      <c r="H789" t="s">
        <v>480</v>
      </c>
    </row>
    <row r="790" spans="1:8" x14ac:dyDescent="0.2">
      <c r="A790" s="1" t="d">
        <v>2023-01-18</v>
      </c>
      <c r="B790">
        <v>-1</v>
      </c>
      <c r="C790" t="s">
        <v>77</v>
      </c>
      <c r="D790" s="1" t="d">
        <v>2023-01-18</v>
      </c>
      <c r="E790" t="s">
        <v>831</v>
      </c>
      <c r="F790" t="s">
        <v>2271</v>
      </c>
      <c r="G790" t="s">
        <v>68</v>
      </c>
      <c r="H790" t="s">
        <v>832</v>
      </c>
    </row>
    <row r="791" spans="1:8" x14ac:dyDescent="0.2">
      <c r="A791" s="1" t="d">
        <v>2023-01-18</v>
      </c>
      <c r="B791">
        <v>-1</v>
      </c>
      <c r="C791" t="s">
        <v>77</v>
      </c>
      <c r="D791" s="1" t="d">
        <v>2023-01-18</v>
      </c>
      <c r="E791" t="s">
        <v>944</v>
      </c>
      <c r="F791" t="s">
        <v>2271</v>
      </c>
      <c r="G791" t="s">
        <v>8</v>
      </c>
    </row>
    <row r="792" spans="1:8" x14ac:dyDescent="0.2">
      <c r="A792" s="1" t="d">
        <v>2023-01-18</v>
      </c>
      <c r="B792">
        <v>-1</v>
      </c>
      <c r="C792" t="s">
        <v>77</v>
      </c>
      <c r="D792" s="1" t="d">
        <v>2023-01-18</v>
      </c>
      <c r="E792" t="s">
        <v>815</v>
      </c>
      <c r="F792" t="s">
        <v>2294</v>
      </c>
      <c r="G792" t="s">
        <v>8</v>
      </c>
    </row>
    <row r="793" spans="1:8" x14ac:dyDescent="0.2">
      <c r="A793" s="1" t="d">
        <v>2023-01-18</v>
      </c>
      <c r="B793">
        <v>-1</v>
      </c>
      <c r="C793" t="s">
        <v>77</v>
      </c>
      <c r="D793" s="1" t="d">
        <v>2023-01-18</v>
      </c>
      <c r="E793" t="s">
        <v>945</v>
      </c>
      <c r="F793" t="s">
        <v>2301</v>
      </c>
      <c r="G793" t="s">
        <v>8</v>
      </c>
      <c r="H793" t="s">
        <v>946</v>
      </c>
    </row>
    <row r="794" spans="1:8" x14ac:dyDescent="0.2">
      <c r="A794" s="1" t="d">
        <v>2023-01-18</v>
      </c>
      <c r="B794">
        <v>-1</v>
      </c>
      <c r="C794" t="s">
        <v>77</v>
      </c>
      <c r="D794" s="1" t="d">
        <v>2023-01-18</v>
      </c>
      <c r="E794" t="s">
        <v>947</v>
      </c>
      <c r="F794" t="s">
        <v>2303</v>
      </c>
      <c r="G794" t="s">
        <v>8</v>
      </c>
      <c r="H794" t="s">
        <v>948</v>
      </c>
    </row>
    <row r="795" spans="1:8" x14ac:dyDescent="0.2">
      <c r="A795" s="1" t="d">
        <v>2023-01-18</v>
      </c>
      <c r="B795">
        <v>-1</v>
      </c>
      <c r="C795" t="s">
        <v>77</v>
      </c>
      <c r="D795" s="1" t="d">
        <v>2023-01-18</v>
      </c>
      <c r="E795" t="s">
        <v>229</v>
      </c>
      <c r="F795" t="s">
        <v>2272</v>
      </c>
      <c r="G795" t="s">
        <v>49</v>
      </c>
      <c r="H795" t="s">
        <v>230</v>
      </c>
    </row>
    <row r="796" spans="1:8" x14ac:dyDescent="0.2">
      <c r="A796" s="1" t="d">
        <v>2023-01-18</v>
      </c>
      <c r="B796">
        <v>-1</v>
      </c>
      <c r="C796" t="s">
        <v>77</v>
      </c>
      <c r="D796" s="1" t="d">
        <v>2023-01-18</v>
      </c>
      <c r="E796" t="s">
        <v>272</v>
      </c>
      <c r="F796" t="s">
        <v>2272</v>
      </c>
      <c r="G796" t="s">
        <v>49</v>
      </c>
      <c r="H796" t="s">
        <v>273</v>
      </c>
    </row>
    <row r="797" spans="1:8" x14ac:dyDescent="0.2">
      <c r="A797" s="1" t="d">
        <v>2023-01-18</v>
      </c>
      <c r="B797">
        <v>-1</v>
      </c>
      <c r="C797" t="s">
        <v>77</v>
      </c>
      <c r="D797" s="1" t="d">
        <v>2023-01-18</v>
      </c>
      <c r="E797" t="s">
        <v>587</v>
      </c>
      <c r="F797" t="s">
        <v>2272</v>
      </c>
      <c r="G797" t="s">
        <v>49</v>
      </c>
      <c r="H797" t="s">
        <v>588</v>
      </c>
    </row>
    <row r="798" spans="1:8" x14ac:dyDescent="0.2">
      <c r="A798" s="1" t="d">
        <v>2023-01-18</v>
      </c>
      <c r="B798">
        <v>-1</v>
      </c>
      <c r="C798" t="s">
        <v>77</v>
      </c>
      <c r="D798" s="1" t="d">
        <v>2023-01-18</v>
      </c>
      <c r="E798" t="s">
        <v>43</v>
      </c>
      <c r="F798" t="s">
        <v>2272</v>
      </c>
      <c r="G798" t="s">
        <v>8</v>
      </c>
      <c r="H798" t="s">
        <v>44</v>
      </c>
    </row>
    <row r="799" spans="1:8" x14ac:dyDescent="0.2">
      <c r="A799" s="1" t="d">
        <v>2023-01-18</v>
      </c>
      <c r="B799">
        <v>-1</v>
      </c>
      <c r="C799" t="s">
        <v>77</v>
      </c>
      <c r="D799" s="1" t="d">
        <v>2023-01-18</v>
      </c>
      <c r="E799" t="s">
        <v>854</v>
      </c>
      <c r="F799" t="s">
        <v>2272</v>
      </c>
      <c r="G799" t="s">
        <v>8</v>
      </c>
    </row>
    <row r="800" spans="1:8" x14ac:dyDescent="0.2">
      <c r="A800" s="1" t="d">
        <v>2023-01-18</v>
      </c>
      <c r="B800">
        <v>-1</v>
      </c>
      <c r="C800" t="s">
        <v>77</v>
      </c>
      <c r="D800" s="1" t="d">
        <v>2023-01-18</v>
      </c>
      <c r="E800" t="s">
        <v>855</v>
      </c>
      <c r="F800" t="s">
        <v>2272</v>
      </c>
      <c r="G800" t="s">
        <v>8</v>
      </c>
    </row>
    <row r="801" spans="1:8" x14ac:dyDescent="0.2">
      <c r="A801" s="1" t="d">
        <v>2023-01-18</v>
      </c>
      <c r="B801">
        <v>-1</v>
      </c>
      <c r="C801" t="s">
        <v>77</v>
      </c>
      <c r="D801" s="1" t="d">
        <v>2023-01-18</v>
      </c>
      <c r="E801" t="s">
        <v>482</v>
      </c>
      <c r="F801" t="s">
        <v>2272</v>
      </c>
      <c r="G801" t="s">
        <v>8</v>
      </c>
    </row>
    <row r="802" spans="1:8" x14ac:dyDescent="0.2">
      <c r="A802" s="1" t="d">
        <v>2023-01-18</v>
      </c>
      <c r="B802">
        <v>-1</v>
      </c>
      <c r="C802" t="s">
        <v>77</v>
      </c>
      <c r="D802" s="1" t="d">
        <v>2023-01-18</v>
      </c>
      <c r="E802" t="s">
        <v>95</v>
      </c>
      <c r="F802" t="s">
        <v>2272</v>
      </c>
      <c r="G802" t="s">
        <v>8</v>
      </c>
    </row>
    <row r="803" spans="1:8" x14ac:dyDescent="0.2">
      <c r="A803" s="1" t="d">
        <v>2023-01-18</v>
      </c>
      <c r="B803">
        <v>-1</v>
      </c>
      <c r="C803" t="s">
        <v>77</v>
      </c>
      <c r="D803" s="1" t="d">
        <v>2023-01-18</v>
      </c>
      <c r="E803" t="s">
        <v>73</v>
      </c>
      <c r="F803" t="s">
        <v>2272</v>
      </c>
      <c r="G803" t="s">
        <v>8</v>
      </c>
    </row>
    <row r="804" spans="1:8" x14ac:dyDescent="0.2">
      <c r="A804" s="1" t="d">
        <v>2023-01-18</v>
      </c>
      <c r="B804">
        <v>-1</v>
      </c>
      <c r="C804" t="s">
        <v>77</v>
      </c>
      <c r="D804" s="1" t="d">
        <v>2023-01-18</v>
      </c>
      <c r="E804" t="s">
        <v>96</v>
      </c>
      <c r="F804" t="s">
        <v>2272</v>
      </c>
      <c r="G804" t="s">
        <v>8</v>
      </c>
    </row>
    <row r="805" spans="1:8" x14ac:dyDescent="0.2">
      <c r="A805" s="1" t="d">
        <v>2023-01-18</v>
      </c>
      <c r="B805">
        <v>-1</v>
      </c>
      <c r="C805" t="s">
        <v>77</v>
      </c>
      <c r="D805" s="1" t="d">
        <v>2023-01-18</v>
      </c>
      <c r="E805" t="s">
        <v>97</v>
      </c>
      <c r="F805" t="s">
        <v>2272</v>
      </c>
      <c r="G805" t="s">
        <v>8</v>
      </c>
    </row>
    <row r="806" spans="1:8" x14ac:dyDescent="0.2">
      <c r="A806" s="1" t="d">
        <v>2023-01-18</v>
      </c>
      <c r="B806">
        <v>-1</v>
      </c>
      <c r="C806" t="s">
        <v>77</v>
      </c>
      <c r="D806" s="1" t="d">
        <v>2023-01-25</v>
      </c>
      <c r="E806" t="s">
        <v>949</v>
      </c>
      <c r="F806" t="s">
        <v>2273</v>
      </c>
      <c r="G806" t="s">
        <v>128</v>
      </c>
      <c r="H806" t="s">
        <v>950</v>
      </c>
    </row>
    <row r="807" spans="1:8" x14ac:dyDescent="0.2">
      <c r="A807" s="1" t="d">
        <v>2023-01-18</v>
      </c>
      <c r="B807">
        <v>-1</v>
      </c>
      <c r="C807" t="s">
        <v>77</v>
      </c>
      <c r="D807" s="1" t="d">
        <v>2023-01-25</v>
      </c>
      <c r="E807" t="s">
        <v>440</v>
      </c>
      <c r="F807" t="s">
        <v>2273</v>
      </c>
      <c r="G807" t="s">
        <v>13</v>
      </c>
      <c r="H807" t="s">
        <v>441</v>
      </c>
    </row>
    <row r="808" spans="1:8" x14ac:dyDescent="0.2">
      <c r="A808" s="1" t="d">
        <v>2023-01-18</v>
      </c>
      <c r="B808">
        <v>-1</v>
      </c>
      <c r="C808" t="s">
        <v>77</v>
      </c>
      <c r="D808" s="1" t="d">
        <v>2023-01-25</v>
      </c>
      <c r="E808" t="s">
        <v>282</v>
      </c>
      <c r="F808" t="s">
        <v>2273</v>
      </c>
      <c r="G808" t="s">
        <v>8</v>
      </c>
      <c r="H808" t="s">
        <v>283</v>
      </c>
    </row>
    <row r="809" spans="1:8" x14ac:dyDescent="0.2">
      <c r="A809" s="1" t="d">
        <v>2023-01-18</v>
      </c>
      <c r="B809">
        <v>-1</v>
      </c>
      <c r="C809" t="s">
        <v>77</v>
      </c>
      <c r="D809" s="1" t="d">
        <v>2023-01-25</v>
      </c>
      <c r="E809" t="s">
        <v>951</v>
      </c>
      <c r="F809" t="s">
        <v>2273</v>
      </c>
      <c r="G809" t="s">
        <v>8</v>
      </c>
      <c r="H809" t="s">
        <v>952</v>
      </c>
    </row>
    <row r="810" spans="1:8" x14ac:dyDescent="0.2">
      <c r="A810" s="1" t="d">
        <v>2023-01-18</v>
      </c>
      <c r="B810">
        <v>-1</v>
      </c>
      <c r="C810" t="s">
        <v>77</v>
      </c>
      <c r="D810" s="1" t="d">
        <v>2023-01-25</v>
      </c>
      <c r="E810" t="s">
        <v>953</v>
      </c>
      <c r="F810" t="s">
        <v>2297</v>
      </c>
      <c r="G810" t="s">
        <v>8</v>
      </c>
      <c r="H810" t="s">
        <v>954</v>
      </c>
    </row>
    <row r="811" spans="1:8" x14ac:dyDescent="0.2">
      <c r="A811" s="1" t="d">
        <v>2023-01-18</v>
      </c>
      <c r="B811">
        <v>-1</v>
      </c>
      <c r="C811" t="s">
        <v>77</v>
      </c>
      <c r="D811" s="1" t="d">
        <v>2023-01-25</v>
      </c>
      <c r="E811" t="s">
        <v>7</v>
      </c>
      <c r="F811" t="s">
        <v>2263</v>
      </c>
      <c r="G811" t="s">
        <v>8</v>
      </c>
      <c r="H811" t="s">
        <v>9</v>
      </c>
    </row>
    <row r="812" spans="1:8" x14ac:dyDescent="0.2">
      <c r="A812" s="1" t="d">
        <v>2023-01-18</v>
      </c>
      <c r="B812">
        <v>-1</v>
      </c>
      <c r="C812" t="s">
        <v>77</v>
      </c>
      <c r="D812" s="1" t="d">
        <v>2023-01-25</v>
      </c>
      <c r="E812" t="s">
        <v>955</v>
      </c>
      <c r="F812" t="s">
        <v>2263</v>
      </c>
      <c r="G812" t="s">
        <v>8</v>
      </c>
      <c r="H812" t="s">
        <v>956</v>
      </c>
    </row>
    <row r="813" spans="1:8" x14ac:dyDescent="0.2">
      <c r="A813" s="1" t="d">
        <v>2023-01-18</v>
      </c>
      <c r="B813">
        <v>-1</v>
      </c>
      <c r="C813" t="s">
        <v>77</v>
      </c>
      <c r="D813" s="1" t="d">
        <v>2023-02-01</v>
      </c>
      <c r="E813" t="s">
        <v>957</v>
      </c>
      <c r="F813" t="s">
        <v>2273</v>
      </c>
      <c r="G813" t="s">
        <v>8</v>
      </c>
      <c r="H813" t="s">
        <v>958</v>
      </c>
    </row>
    <row r="814" spans="1:8" x14ac:dyDescent="0.2">
      <c r="A814" s="1" t="d">
        <v>2023-01-18</v>
      </c>
      <c r="B814">
        <v>-1</v>
      </c>
      <c r="C814" t="s">
        <v>77</v>
      </c>
      <c r="D814" s="1" t="d">
        <v>2023-02-01</v>
      </c>
      <c r="E814" t="s">
        <v>959</v>
      </c>
      <c r="F814" t="s">
        <v>2273</v>
      </c>
      <c r="G814" t="s">
        <v>8</v>
      </c>
      <c r="H814" t="s">
        <v>960</v>
      </c>
    </row>
    <row r="815" spans="1:8" x14ac:dyDescent="0.2">
      <c r="A815" s="1" t="d">
        <v>2023-01-18</v>
      </c>
      <c r="B815">
        <v>-1</v>
      </c>
      <c r="C815" t="s">
        <v>77</v>
      </c>
      <c r="D815" s="1" t="d">
        <v>2023-02-01</v>
      </c>
      <c r="E815" t="s">
        <v>299</v>
      </c>
      <c r="F815" t="s">
        <v>2263</v>
      </c>
      <c r="G815" t="s">
        <v>8</v>
      </c>
      <c r="H815" t="s">
        <v>300</v>
      </c>
    </row>
    <row r="816" spans="1:8" x14ac:dyDescent="0.2">
      <c r="A816" s="1" t="d">
        <v>2023-01-18</v>
      </c>
      <c r="B816">
        <v>-1</v>
      </c>
      <c r="C816" t="s">
        <v>77</v>
      </c>
      <c r="D816" s="1" t="d">
        <v>2023-02-01</v>
      </c>
      <c r="E816" t="s">
        <v>961</v>
      </c>
      <c r="F816" t="s">
        <v>2263</v>
      </c>
      <c r="G816" t="s">
        <v>8</v>
      </c>
      <c r="H816" t="s">
        <v>962</v>
      </c>
    </row>
    <row r="817" spans="1:8" x14ac:dyDescent="0.2">
      <c r="A817" s="1" t="d">
        <v>2023-01-18</v>
      </c>
      <c r="B817">
        <v>-1</v>
      </c>
      <c r="C817" t="s">
        <v>77</v>
      </c>
      <c r="D817" s="1" t="d">
        <v>2023-02-01</v>
      </c>
      <c r="E817" t="s">
        <v>963</v>
      </c>
      <c r="F817" t="s">
        <v>2263</v>
      </c>
      <c r="G817" t="s">
        <v>8</v>
      </c>
      <c r="H817" t="s">
        <v>964</v>
      </c>
    </row>
    <row r="818" spans="1:8" x14ac:dyDescent="0.2">
      <c r="A818" s="1" t="d">
        <v>2023-01-18</v>
      </c>
      <c r="B818">
        <v>-1</v>
      </c>
      <c r="C818" t="s">
        <v>77</v>
      </c>
      <c r="D818" s="1" t="d">
        <v>2023-02-01</v>
      </c>
      <c r="E818" t="s">
        <v>965</v>
      </c>
      <c r="F818" t="s">
        <v>2263</v>
      </c>
      <c r="G818" t="s">
        <v>8</v>
      </c>
      <c r="H818" t="s">
        <v>966</v>
      </c>
    </row>
    <row r="819" spans="1:8" x14ac:dyDescent="0.2">
      <c r="A819" s="1" t="d">
        <v>2023-01-18</v>
      </c>
      <c r="B819">
        <v>-1</v>
      </c>
      <c r="C819" t="s">
        <v>77</v>
      </c>
      <c r="D819" s="1" t="d">
        <v>2023-02-01</v>
      </c>
      <c r="E819" t="s">
        <v>967</v>
      </c>
      <c r="F819" t="s">
        <v>2263</v>
      </c>
      <c r="G819" t="s">
        <v>8</v>
      </c>
      <c r="H819" t="s">
        <v>968</v>
      </c>
    </row>
    <row r="820" spans="1:8" x14ac:dyDescent="0.2">
      <c r="A820" s="1" t="d">
        <v>2023-01-18</v>
      </c>
      <c r="B820">
        <v>-1</v>
      </c>
      <c r="C820" t="s">
        <v>77</v>
      </c>
      <c r="D820" s="1" t="d">
        <v>2023-02-01</v>
      </c>
      <c r="E820" t="s">
        <v>969</v>
      </c>
      <c r="F820" t="s">
        <v>2263</v>
      </c>
      <c r="G820" t="s">
        <v>8</v>
      </c>
      <c r="H820" t="s">
        <v>970</v>
      </c>
    </row>
    <row r="821" spans="1:8" x14ac:dyDescent="0.2">
      <c r="A821" s="1" t="d">
        <v>2023-01-18</v>
      </c>
      <c r="B821">
        <v>-1</v>
      </c>
      <c r="C821" t="s">
        <v>77</v>
      </c>
      <c r="D821" s="1" t="d">
        <v>2023-02-01</v>
      </c>
      <c r="E821" t="s">
        <v>971</v>
      </c>
      <c r="F821" t="s">
        <v>2263</v>
      </c>
      <c r="G821" t="s">
        <v>8</v>
      </c>
      <c r="H821" t="s">
        <v>972</v>
      </c>
    </row>
    <row r="822" spans="1:8" x14ac:dyDescent="0.2">
      <c r="A822" s="1" t="d">
        <v>2023-01-18</v>
      </c>
      <c r="B822">
        <v>-1</v>
      </c>
      <c r="C822" t="s">
        <v>77</v>
      </c>
      <c r="D822" s="1" t="d">
        <v>2023-02-01</v>
      </c>
      <c r="E822" t="s">
        <v>973</v>
      </c>
      <c r="F822" t="s">
        <v>2264</v>
      </c>
      <c r="G822" t="s">
        <v>8</v>
      </c>
      <c r="H822" t="s">
        <v>974</v>
      </c>
    </row>
    <row r="823" spans="1:8" x14ac:dyDescent="0.2">
      <c r="A823" s="1" t="d">
        <v>2023-01-18</v>
      </c>
      <c r="B823">
        <v>-1</v>
      </c>
      <c r="C823" t="s">
        <v>77</v>
      </c>
      <c r="D823" s="1" t="d">
        <v>2023-04-18</v>
      </c>
      <c r="E823" t="s">
        <v>975</v>
      </c>
      <c r="F823" t="s">
        <v>2279</v>
      </c>
      <c r="G823" t="s">
        <v>49</v>
      </c>
    </row>
    <row r="824" spans="1:8" x14ac:dyDescent="0.2">
      <c r="A824" s="1" t="d">
        <v>2023-01-18</v>
      </c>
      <c r="B824">
        <v>-1</v>
      </c>
      <c r="C824" t="s">
        <v>77</v>
      </c>
      <c r="D824" s="1" t="d">
        <v>2023-04-18</v>
      </c>
      <c r="E824" t="s">
        <v>976</v>
      </c>
      <c r="F824" t="s">
        <v>2279</v>
      </c>
      <c r="G824" t="s">
        <v>49</v>
      </c>
    </row>
    <row r="825" spans="1:8" x14ac:dyDescent="0.2">
      <c r="A825" s="1" t="d">
        <v>2023-01-18</v>
      </c>
      <c r="B825">
        <v>5556688340006530</v>
      </c>
      <c r="C825" t="s">
        <v>77</v>
      </c>
      <c r="D825" s="1" t="d">
        <v>2023-04-18</v>
      </c>
      <c r="E825" t="s">
        <v>977</v>
      </c>
      <c r="F825" t="s">
        <v>2279</v>
      </c>
      <c r="G825" t="s">
        <v>49</v>
      </c>
      <c r="H825" t="s">
        <v>978</v>
      </c>
    </row>
    <row r="826" spans="1:8" x14ac:dyDescent="0.2">
      <c r="A826" s="1" t="d">
        <v>2023-01-18</v>
      </c>
      <c r="B826">
        <v>6201371180006530</v>
      </c>
      <c r="C826" t="s">
        <v>77</v>
      </c>
      <c r="D826" s="1" t="d">
        <v>2023-04-18</v>
      </c>
      <c r="E826" t="s">
        <v>801</v>
      </c>
      <c r="F826" t="s">
        <v>2279</v>
      </c>
      <c r="G826" t="s">
        <v>49</v>
      </c>
      <c r="H826" t="s">
        <v>802</v>
      </c>
    </row>
    <row r="827" spans="1:8" x14ac:dyDescent="0.2">
      <c r="A827" s="1" t="d">
        <v>2023-01-18</v>
      </c>
      <c r="B827">
        <v>6201467920006530</v>
      </c>
      <c r="C827" t="s">
        <v>77</v>
      </c>
      <c r="D827" s="1" t="d">
        <v>2023-02-01</v>
      </c>
      <c r="E827" t="s">
        <v>979</v>
      </c>
      <c r="F827" t="s">
        <v>2264</v>
      </c>
      <c r="G827" t="s">
        <v>8</v>
      </c>
      <c r="H827" t="s">
        <v>980</v>
      </c>
    </row>
    <row r="828" spans="1:8" x14ac:dyDescent="0.2">
      <c r="A828" s="1" t="d">
        <v>2023-01-18</v>
      </c>
      <c r="B828">
        <v>1.25050023500065E+16</v>
      </c>
      <c r="C828" t="s">
        <v>77</v>
      </c>
      <c r="D828" s="1" t="d">
        <v>2023-04-18</v>
      </c>
      <c r="E828" t="s">
        <v>981</v>
      </c>
      <c r="F828" t="s">
        <v>2279</v>
      </c>
      <c r="G828" t="s">
        <v>49</v>
      </c>
      <c r="H828" t="s">
        <v>982</v>
      </c>
    </row>
    <row r="829" spans="1:8" x14ac:dyDescent="0.2">
      <c r="A829" s="1" t="d">
        <v>2023-01-19</v>
      </c>
      <c r="B829">
        <v>-1</v>
      </c>
      <c r="D829" s="1" t="d">
        <v>2023-01-19</v>
      </c>
      <c r="E829" t="s">
        <v>983</v>
      </c>
      <c r="F829" t="s">
        <v>2288</v>
      </c>
      <c r="G829" t="s">
        <v>8</v>
      </c>
      <c r="H829" t="s">
        <v>984</v>
      </c>
    </row>
    <row r="830" spans="1:8" x14ac:dyDescent="0.2">
      <c r="A830" s="1" t="d">
        <v>2023-01-19</v>
      </c>
      <c r="B830">
        <v>-1</v>
      </c>
      <c r="D830" s="1" t="d">
        <v>2023-01-19</v>
      </c>
      <c r="E830" t="s">
        <v>985</v>
      </c>
      <c r="F830" t="s">
        <v>2274</v>
      </c>
      <c r="G830" t="s">
        <v>8</v>
      </c>
      <c r="H830" t="s">
        <v>986</v>
      </c>
    </row>
    <row r="831" spans="1:8" x14ac:dyDescent="0.2">
      <c r="A831" s="1" t="d">
        <v>2023-01-19</v>
      </c>
      <c r="B831">
        <v>-1</v>
      </c>
      <c r="D831" s="1" t="d">
        <v>2023-01-19</v>
      </c>
      <c r="E831" t="s">
        <v>258</v>
      </c>
      <c r="F831" t="s">
        <v>2282</v>
      </c>
      <c r="G831" t="s">
        <v>49</v>
      </c>
      <c r="H831" t="s">
        <v>259</v>
      </c>
    </row>
    <row r="832" spans="1:8" x14ac:dyDescent="0.2">
      <c r="A832" s="1" t="d">
        <v>2023-01-19</v>
      </c>
      <c r="B832">
        <v>-1</v>
      </c>
      <c r="D832" s="1" t="d">
        <v>2023-01-19</v>
      </c>
      <c r="E832" t="s">
        <v>987</v>
      </c>
      <c r="F832" t="s">
        <v>2264</v>
      </c>
      <c r="G832" t="s">
        <v>8</v>
      </c>
      <c r="H832" t="s">
        <v>988</v>
      </c>
    </row>
    <row r="833" spans="1:8" x14ac:dyDescent="0.2">
      <c r="A833" s="1" t="d">
        <v>2023-01-19</v>
      </c>
      <c r="B833">
        <v>-1</v>
      </c>
      <c r="D833" s="1" t="d">
        <v>2023-01-19</v>
      </c>
      <c r="E833" t="s">
        <v>579</v>
      </c>
      <c r="F833" t="s">
        <v>2265</v>
      </c>
      <c r="G833" t="s">
        <v>49</v>
      </c>
      <c r="H833" t="s">
        <v>580</v>
      </c>
    </row>
    <row r="834" spans="1:8" x14ac:dyDescent="0.2">
      <c r="A834" s="1" t="d">
        <v>2023-01-19</v>
      </c>
      <c r="B834">
        <v>-1</v>
      </c>
      <c r="D834" s="1" t="d">
        <v>2023-01-19</v>
      </c>
      <c r="E834" t="s">
        <v>837</v>
      </c>
      <c r="F834" t="s">
        <v>2265</v>
      </c>
      <c r="G834" t="s">
        <v>8</v>
      </c>
      <c r="H834" t="s">
        <v>838</v>
      </c>
    </row>
    <row r="835" spans="1:8" x14ac:dyDescent="0.2">
      <c r="A835" s="1" t="d">
        <v>2023-01-19</v>
      </c>
      <c r="B835">
        <v>-1</v>
      </c>
      <c r="D835" s="1" t="d">
        <v>2023-01-19</v>
      </c>
      <c r="E835" t="s">
        <v>587</v>
      </c>
      <c r="F835" t="s">
        <v>2272</v>
      </c>
      <c r="G835" t="s">
        <v>49</v>
      </c>
      <c r="H835" t="s">
        <v>588</v>
      </c>
    </row>
    <row r="836" spans="1:8" x14ac:dyDescent="0.2">
      <c r="A836" s="1" t="d">
        <v>2023-01-19</v>
      </c>
      <c r="B836">
        <v>-1</v>
      </c>
      <c r="D836" s="1" t="d">
        <v>2023-01-19</v>
      </c>
      <c r="E836" t="s">
        <v>855</v>
      </c>
      <c r="F836" t="s">
        <v>2272</v>
      </c>
      <c r="G836" t="s">
        <v>8</v>
      </c>
    </row>
    <row r="837" spans="1:8" x14ac:dyDescent="0.2">
      <c r="A837" s="1" t="d">
        <v>2023-01-19</v>
      </c>
      <c r="B837">
        <v>-1</v>
      </c>
      <c r="D837" s="1" t="d">
        <v>2023-01-19</v>
      </c>
      <c r="E837" t="s">
        <v>989</v>
      </c>
      <c r="F837" t="s">
        <v>2272</v>
      </c>
      <c r="G837" t="s">
        <v>8</v>
      </c>
    </row>
    <row r="838" spans="1:8" x14ac:dyDescent="0.2">
      <c r="A838" s="1" t="d">
        <v>2023-01-19</v>
      </c>
      <c r="B838">
        <v>-1</v>
      </c>
      <c r="C838" t="s">
        <v>20</v>
      </c>
      <c r="D838" s="1" t="d">
        <v>2023-01-19</v>
      </c>
      <c r="E838" t="s">
        <v>921</v>
      </c>
      <c r="F838" t="s">
        <v>2266</v>
      </c>
      <c r="G838" t="s">
        <v>8</v>
      </c>
      <c r="H838" t="s">
        <v>922</v>
      </c>
    </row>
    <row r="839" spans="1:8" x14ac:dyDescent="0.2">
      <c r="A839" s="1" t="d">
        <v>2023-01-19</v>
      </c>
      <c r="B839">
        <v>-1</v>
      </c>
      <c r="C839" t="s">
        <v>20</v>
      </c>
      <c r="D839" s="1" t="d">
        <v>2023-01-19</v>
      </c>
      <c r="E839" t="s">
        <v>435</v>
      </c>
      <c r="F839" t="s">
        <v>2266</v>
      </c>
      <c r="G839" t="s">
        <v>8</v>
      </c>
    </row>
    <row r="840" spans="1:8" x14ac:dyDescent="0.2">
      <c r="A840" s="1" t="d">
        <v>2023-01-19</v>
      </c>
      <c r="B840">
        <v>-1</v>
      </c>
      <c r="C840" t="s">
        <v>20</v>
      </c>
      <c r="D840" s="1" t="d">
        <v>2023-01-19</v>
      </c>
      <c r="E840" t="s">
        <v>811</v>
      </c>
      <c r="F840" t="s">
        <v>2282</v>
      </c>
      <c r="G840" t="s">
        <v>49</v>
      </c>
      <c r="H840" t="s">
        <v>812</v>
      </c>
    </row>
    <row r="841" spans="1:8" x14ac:dyDescent="0.2">
      <c r="A841" s="1" t="d">
        <v>2023-01-19</v>
      </c>
      <c r="B841">
        <v>-1</v>
      </c>
      <c r="C841" t="s">
        <v>20</v>
      </c>
      <c r="D841" s="1" t="d">
        <v>2023-01-19</v>
      </c>
      <c r="E841" t="s">
        <v>258</v>
      </c>
      <c r="F841" t="s">
        <v>2282</v>
      </c>
      <c r="G841" t="s">
        <v>49</v>
      </c>
      <c r="H841" t="s">
        <v>259</v>
      </c>
    </row>
    <row r="842" spans="1:8" x14ac:dyDescent="0.2">
      <c r="A842" s="1" t="d">
        <v>2023-01-19</v>
      </c>
      <c r="B842">
        <v>-1</v>
      </c>
      <c r="C842" t="s">
        <v>20</v>
      </c>
      <c r="D842" s="1" t="d">
        <v>2023-01-19</v>
      </c>
      <c r="E842" t="s">
        <v>579</v>
      </c>
      <c r="F842" t="s">
        <v>2265</v>
      </c>
      <c r="G842" t="s">
        <v>13</v>
      </c>
      <c r="H842" t="s">
        <v>580</v>
      </c>
    </row>
    <row r="843" spans="1:8" x14ac:dyDescent="0.2">
      <c r="A843" s="1" t="d">
        <v>2023-01-19</v>
      </c>
      <c r="B843">
        <v>-1</v>
      </c>
      <c r="C843" t="s">
        <v>20</v>
      </c>
      <c r="D843" s="1" t="d">
        <v>2023-01-19</v>
      </c>
      <c r="E843" t="s">
        <v>579</v>
      </c>
      <c r="F843" t="s">
        <v>2265</v>
      </c>
      <c r="G843" t="s">
        <v>49</v>
      </c>
      <c r="H843" t="s">
        <v>580</v>
      </c>
    </row>
    <row r="844" spans="1:8" x14ac:dyDescent="0.2">
      <c r="A844" s="1" t="d">
        <v>2023-01-19</v>
      </c>
      <c r="B844">
        <v>-1</v>
      </c>
      <c r="C844" t="s">
        <v>20</v>
      </c>
      <c r="D844" s="1" t="d">
        <v>2023-01-19</v>
      </c>
      <c r="E844" t="s">
        <v>218</v>
      </c>
      <c r="F844" t="s">
        <v>2265</v>
      </c>
      <c r="G844" t="s">
        <v>49</v>
      </c>
      <c r="H844" t="s">
        <v>219</v>
      </c>
    </row>
    <row r="845" spans="1:8" x14ac:dyDescent="0.2">
      <c r="A845" s="1" t="d">
        <v>2023-01-19</v>
      </c>
      <c r="B845">
        <v>-1</v>
      </c>
      <c r="C845" t="s">
        <v>20</v>
      </c>
      <c r="D845" s="1" t="d">
        <v>2023-01-19</v>
      </c>
      <c r="E845" t="s">
        <v>71</v>
      </c>
      <c r="F845" t="s">
        <v>2265</v>
      </c>
      <c r="G845" t="s">
        <v>8</v>
      </c>
      <c r="H845" t="s">
        <v>72</v>
      </c>
    </row>
    <row r="846" spans="1:8" x14ac:dyDescent="0.2">
      <c r="A846" s="1" t="d">
        <v>2023-01-19</v>
      </c>
      <c r="B846">
        <v>-1</v>
      </c>
      <c r="C846" t="s">
        <v>20</v>
      </c>
      <c r="D846" s="1" t="d">
        <v>2023-01-19</v>
      </c>
      <c r="E846" t="s">
        <v>220</v>
      </c>
      <c r="F846" t="s">
        <v>2265</v>
      </c>
      <c r="G846" t="s">
        <v>13</v>
      </c>
      <c r="H846" t="s">
        <v>221</v>
      </c>
    </row>
    <row r="847" spans="1:8" x14ac:dyDescent="0.2">
      <c r="A847" s="1" t="d">
        <v>2023-01-19</v>
      </c>
      <c r="B847">
        <v>-1</v>
      </c>
      <c r="C847" t="s">
        <v>20</v>
      </c>
      <c r="D847" s="1" t="d">
        <v>2023-01-19</v>
      </c>
      <c r="E847" t="s">
        <v>813</v>
      </c>
      <c r="F847" t="s">
        <v>2268</v>
      </c>
      <c r="G847" t="s">
        <v>13</v>
      </c>
      <c r="H847" t="s">
        <v>814</v>
      </c>
    </row>
    <row r="848" spans="1:8" x14ac:dyDescent="0.2">
      <c r="A848" s="1" t="d">
        <v>2023-01-19</v>
      </c>
      <c r="B848">
        <v>-1</v>
      </c>
      <c r="C848" t="s">
        <v>20</v>
      </c>
      <c r="D848" s="1" t="d">
        <v>2023-01-19</v>
      </c>
      <c r="E848" t="s">
        <v>39</v>
      </c>
      <c r="F848" t="s">
        <v>2296</v>
      </c>
      <c r="G848" t="s">
        <v>8</v>
      </c>
      <c r="H848" t="s">
        <v>40</v>
      </c>
    </row>
    <row r="849" spans="1:8" x14ac:dyDescent="0.2">
      <c r="A849" s="1" t="d">
        <v>2023-01-19</v>
      </c>
      <c r="B849">
        <v>-1</v>
      </c>
      <c r="C849" t="s">
        <v>20</v>
      </c>
      <c r="D849" s="1" t="d">
        <v>2023-01-19</v>
      </c>
      <c r="E849" t="s">
        <v>559</v>
      </c>
      <c r="F849" t="s">
        <v>2294</v>
      </c>
      <c r="G849" t="s">
        <v>8</v>
      </c>
    </row>
    <row r="850" spans="1:8" x14ac:dyDescent="0.2">
      <c r="A850" s="1" t="d">
        <v>2023-01-19</v>
      </c>
      <c r="B850">
        <v>-1</v>
      </c>
      <c r="C850" t="s">
        <v>20</v>
      </c>
      <c r="D850" s="1" t="d">
        <v>2023-01-19</v>
      </c>
      <c r="E850" t="s">
        <v>229</v>
      </c>
      <c r="F850" t="s">
        <v>2272</v>
      </c>
      <c r="G850" t="s">
        <v>49</v>
      </c>
      <c r="H850" t="s">
        <v>230</v>
      </c>
    </row>
    <row r="851" spans="1:8" x14ac:dyDescent="0.2">
      <c r="A851" s="1" t="d">
        <v>2023-01-19</v>
      </c>
      <c r="B851">
        <v>-1</v>
      </c>
      <c r="C851" t="s">
        <v>20</v>
      </c>
      <c r="D851" s="1" t="d">
        <v>2023-01-19</v>
      </c>
      <c r="E851" t="s">
        <v>587</v>
      </c>
      <c r="F851" t="s">
        <v>2272</v>
      </c>
      <c r="G851" t="s">
        <v>13</v>
      </c>
      <c r="H851" t="s">
        <v>588</v>
      </c>
    </row>
    <row r="852" spans="1:8" x14ac:dyDescent="0.2">
      <c r="A852" s="1" t="d">
        <v>2023-01-19</v>
      </c>
      <c r="B852">
        <v>-1</v>
      </c>
      <c r="C852" t="s">
        <v>20</v>
      </c>
      <c r="D852" s="1" t="d">
        <v>2023-01-19</v>
      </c>
      <c r="E852" t="s">
        <v>587</v>
      </c>
      <c r="F852" t="s">
        <v>2272</v>
      </c>
      <c r="G852" t="s">
        <v>49</v>
      </c>
      <c r="H852" t="s">
        <v>588</v>
      </c>
    </row>
    <row r="853" spans="1:8" x14ac:dyDescent="0.2">
      <c r="A853" s="1" t="d">
        <v>2023-01-19</v>
      </c>
      <c r="B853">
        <v>-1</v>
      </c>
      <c r="C853" t="s">
        <v>20</v>
      </c>
      <c r="D853" s="1" t="d">
        <v>2023-01-19</v>
      </c>
      <c r="E853" t="s">
        <v>817</v>
      </c>
      <c r="F853" t="s">
        <v>2272</v>
      </c>
      <c r="G853" t="s">
        <v>13</v>
      </c>
      <c r="H853" t="s">
        <v>818</v>
      </c>
    </row>
    <row r="854" spans="1:8" x14ac:dyDescent="0.2">
      <c r="A854" s="1" t="d">
        <v>2023-01-19</v>
      </c>
      <c r="B854">
        <v>-1</v>
      </c>
      <c r="C854" t="s">
        <v>20</v>
      </c>
      <c r="D854" s="1" t="d">
        <v>2023-01-19</v>
      </c>
      <c r="E854" t="s">
        <v>484</v>
      </c>
      <c r="F854" t="s">
        <v>2272</v>
      </c>
      <c r="G854" t="s">
        <v>8</v>
      </c>
    </row>
    <row r="855" spans="1:8" x14ac:dyDescent="0.2">
      <c r="A855" s="1" t="d">
        <v>2023-01-19</v>
      </c>
      <c r="B855">
        <v>-1</v>
      </c>
      <c r="C855" t="s">
        <v>20</v>
      </c>
      <c r="D855" s="1" t="d">
        <v>2023-01-26</v>
      </c>
      <c r="E855" t="s">
        <v>231</v>
      </c>
      <c r="F855" t="s">
        <v>2273</v>
      </c>
      <c r="G855" t="s">
        <v>13</v>
      </c>
      <c r="H855" t="s">
        <v>232</v>
      </c>
    </row>
    <row r="856" spans="1:8" x14ac:dyDescent="0.2">
      <c r="A856" s="1" t="d">
        <v>2023-01-19</v>
      </c>
      <c r="B856">
        <v>-1</v>
      </c>
      <c r="C856" t="s">
        <v>20</v>
      </c>
      <c r="D856" s="1" t="d">
        <v>2023-01-26</v>
      </c>
      <c r="E856" t="s">
        <v>691</v>
      </c>
      <c r="F856" t="s">
        <v>2273</v>
      </c>
      <c r="G856" t="s">
        <v>13</v>
      </c>
      <c r="H856" t="s">
        <v>692</v>
      </c>
    </row>
    <row r="857" spans="1:8" x14ac:dyDescent="0.2">
      <c r="A857" s="1" t="d">
        <v>2023-01-19</v>
      </c>
      <c r="B857">
        <v>-1</v>
      </c>
      <c r="C857" t="s">
        <v>20</v>
      </c>
      <c r="D857" s="1" t="d">
        <v>2023-01-26</v>
      </c>
      <c r="E857" t="s">
        <v>990</v>
      </c>
      <c r="F857" t="s">
        <v>2273</v>
      </c>
      <c r="G857" t="s">
        <v>991</v>
      </c>
      <c r="H857" t="s">
        <v>992</v>
      </c>
    </row>
    <row r="858" spans="1:8" x14ac:dyDescent="0.2">
      <c r="A858" s="1" t="d">
        <v>2023-01-19</v>
      </c>
      <c r="B858">
        <v>-1</v>
      </c>
      <c r="C858" t="s">
        <v>20</v>
      </c>
      <c r="D858" s="1" t="d">
        <v>2023-01-26</v>
      </c>
      <c r="E858" t="s">
        <v>151</v>
      </c>
      <c r="F858" t="s">
        <v>2273</v>
      </c>
      <c r="G858" t="s">
        <v>128</v>
      </c>
      <c r="H858" t="s">
        <v>152</v>
      </c>
    </row>
    <row r="859" spans="1:8" x14ac:dyDescent="0.2">
      <c r="A859" s="1" t="d">
        <v>2023-01-19</v>
      </c>
      <c r="B859">
        <v>-1</v>
      </c>
      <c r="C859" t="s">
        <v>20</v>
      </c>
      <c r="D859" s="1" t="d">
        <v>2023-01-26</v>
      </c>
      <c r="E859" t="s">
        <v>565</v>
      </c>
      <c r="F859" t="s">
        <v>2275</v>
      </c>
      <c r="G859" t="s">
        <v>8</v>
      </c>
      <c r="H859" t="s">
        <v>566</v>
      </c>
    </row>
    <row r="860" spans="1:8" x14ac:dyDescent="0.2">
      <c r="A860" s="1" t="d">
        <v>2023-01-19</v>
      </c>
      <c r="B860">
        <v>-1</v>
      </c>
      <c r="C860" t="s">
        <v>20</v>
      </c>
      <c r="D860" s="1" t="d">
        <v>2023-01-30</v>
      </c>
      <c r="E860" t="s">
        <v>993</v>
      </c>
      <c r="F860" t="s">
        <v>2275</v>
      </c>
      <c r="G860" t="s">
        <v>8</v>
      </c>
      <c r="H860" t="s">
        <v>994</v>
      </c>
    </row>
    <row r="861" spans="1:8" x14ac:dyDescent="0.2">
      <c r="A861" s="1" t="d">
        <v>2023-01-19</v>
      </c>
      <c r="B861">
        <v>-1</v>
      </c>
      <c r="C861" t="s">
        <v>20</v>
      </c>
      <c r="D861" s="1" t="d">
        <v>2023-02-02</v>
      </c>
      <c r="E861" t="s">
        <v>995</v>
      </c>
      <c r="F861" t="s">
        <v>2274</v>
      </c>
      <c r="G861" t="s">
        <v>8</v>
      </c>
      <c r="H861" t="s">
        <v>995</v>
      </c>
    </row>
    <row r="862" spans="1:8" x14ac:dyDescent="0.2">
      <c r="A862" s="1" t="d">
        <v>2023-01-19</v>
      </c>
      <c r="B862">
        <v>-1</v>
      </c>
      <c r="C862" t="s">
        <v>20</v>
      </c>
      <c r="D862" s="1" t="d">
        <v>2023-02-02</v>
      </c>
      <c r="E862" t="s">
        <v>996</v>
      </c>
      <c r="F862" t="s">
        <v>2275</v>
      </c>
      <c r="G862" t="s">
        <v>8</v>
      </c>
      <c r="H862" t="s">
        <v>997</v>
      </c>
    </row>
    <row r="863" spans="1:8" x14ac:dyDescent="0.2">
      <c r="A863" s="1" t="d">
        <v>2023-01-19</v>
      </c>
      <c r="B863">
        <v>-1</v>
      </c>
      <c r="C863" t="s">
        <v>20</v>
      </c>
      <c r="D863" s="1" t="d">
        <v>2023-02-02</v>
      </c>
      <c r="E863" t="s">
        <v>998</v>
      </c>
      <c r="F863" t="s">
        <v>2263</v>
      </c>
      <c r="G863" t="s">
        <v>8</v>
      </c>
      <c r="H863" t="s">
        <v>999</v>
      </c>
    </row>
    <row r="864" spans="1:8" x14ac:dyDescent="0.2">
      <c r="A864" s="1" t="d">
        <v>2023-01-19</v>
      </c>
      <c r="B864">
        <v>-1</v>
      </c>
      <c r="C864" t="s">
        <v>20</v>
      </c>
      <c r="D864" s="1" t="d">
        <v>2023-03-24</v>
      </c>
      <c r="E864" t="s">
        <v>1000</v>
      </c>
      <c r="F864" t="s">
        <v>2275</v>
      </c>
      <c r="G864" t="s">
        <v>8</v>
      </c>
      <c r="H864" t="s">
        <v>1001</v>
      </c>
    </row>
    <row r="865" spans="1:8" x14ac:dyDescent="0.2">
      <c r="A865" s="1" t="d">
        <v>2023-01-19</v>
      </c>
      <c r="B865">
        <v>-1</v>
      </c>
      <c r="C865" t="s">
        <v>74</v>
      </c>
      <c r="D865" s="1" t="d">
        <v>2023-02-02</v>
      </c>
      <c r="E865" t="s">
        <v>443</v>
      </c>
      <c r="F865" t="s">
        <v>2263</v>
      </c>
      <c r="G865" t="s">
        <v>8</v>
      </c>
      <c r="H865" t="s">
        <v>444</v>
      </c>
    </row>
    <row r="866" spans="1:8" x14ac:dyDescent="0.2">
      <c r="A866" s="1" t="d">
        <v>2023-01-19</v>
      </c>
      <c r="B866">
        <v>-1</v>
      </c>
      <c r="C866" t="s">
        <v>77</v>
      </c>
      <c r="D866" s="1" t="d">
        <v>2023-01-19</v>
      </c>
      <c r="E866" t="s">
        <v>1002</v>
      </c>
      <c r="F866" t="s">
        <v>2298</v>
      </c>
      <c r="G866" t="s">
        <v>8</v>
      </c>
    </row>
    <row r="867" spans="1:8" x14ac:dyDescent="0.2">
      <c r="A867" s="1" t="d">
        <v>2023-01-19</v>
      </c>
      <c r="B867">
        <v>-1</v>
      </c>
      <c r="C867" t="s">
        <v>77</v>
      </c>
      <c r="D867" s="1" t="d">
        <v>2023-01-19</v>
      </c>
      <c r="E867" t="s">
        <v>1003</v>
      </c>
      <c r="F867" t="s">
        <v>2265</v>
      </c>
      <c r="G867" t="s">
        <v>68</v>
      </c>
    </row>
    <row r="868" spans="1:8" x14ac:dyDescent="0.2">
      <c r="A868" s="1" t="d">
        <v>2023-01-19</v>
      </c>
      <c r="B868">
        <v>-1</v>
      </c>
      <c r="C868" t="s">
        <v>77</v>
      </c>
      <c r="D868" s="1" t="d">
        <v>2023-01-19</v>
      </c>
      <c r="E868" t="s">
        <v>579</v>
      </c>
      <c r="F868" t="s">
        <v>2265</v>
      </c>
      <c r="G868" t="s">
        <v>49</v>
      </c>
      <c r="H868" t="s">
        <v>580</v>
      </c>
    </row>
    <row r="869" spans="1:8" x14ac:dyDescent="0.2">
      <c r="A869" s="1" t="d">
        <v>2023-01-19</v>
      </c>
      <c r="B869">
        <v>-1</v>
      </c>
      <c r="C869" t="s">
        <v>77</v>
      </c>
      <c r="D869" s="1" t="d">
        <v>2023-01-19</v>
      </c>
      <c r="E869" t="s">
        <v>1004</v>
      </c>
      <c r="F869" t="s">
        <v>2265</v>
      </c>
      <c r="G869" t="s">
        <v>991</v>
      </c>
      <c r="H869" t="s">
        <v>1005</v>
      </c>
    </row>
    <row r="870" spans="1:8" x14ac:dyDescent="0.2">
      <c r="A870" s="1" t="d">
        <v>2023-01-19</v>
      </c>
      <c r="B870">
        <v>-1</v>
      </c>
      <c r="C870" t="s">
        <v>77</v>
      </c>
      <c r="D870" s="1" t="d">
        <v>2023-01-19</v>
      </c>
      <c r="E870" t="s">
        <v>261</v>
      </c>
      <c r="F870" t="s">
        <v>2265</v>
      </c>
      <c r="G870" t="s">
        <v>8</v>
      </c>
      <c r="H870" t="s">
        <v>262</v>
      </c>
    </row>
    <row r="871" spans="1:8" x14ac:dyDescent="0.2">
      <c r="A871" s="1" t="d">
        <v>2023-01-19</v>
      </c>
      <c r="B871">
        <v>-1</v>
      </c>
      <c r="C871" t="s">
        <v>77</v>
      </c>
      <c r="D871" s="1" t="d">
        <v>2023-01-19</v>
      </c>
      <c r="E871" t="s">
        <v>837</v>
      </c>
      <c r="F871" t="s">
        <v>2265</v>
      </c>
      <c r="G871" t="s">
        <v>8</v>
      </c>
      <c r="H871" t="s">
        <v>838</v>
      </c>
    </row>
    <row r="872" spans="1:8" x14ac:dyDescent="0.2">
      <c r="A872" s="1" t="d">
        <v>2023-01-19</v>
      </c>
      <c r="B872">
        <v>-1</v>
      </c>
      <c r="C872" t="s">
        <v>77</v>
      </c>
      <c r="D872" s="1" t="d">
        <v>2023-01-19</v>
      </c>
      <c r="E872" t="s">
        <v>461</v>
      </c>
      <c r="F872" t="s">
        <v>2265</v>
      </c>
      <c r="G872" t="s">
        <v>8</v>
      </c>
      <c r="H872" t="s">
        <v>462</v>
      </c>
    </row>
    <row r="873" spans="1:8" x14ac:dyDescent="0.2">
      <c r="A873" s="1" t="d">
        <v>2023-01-19</v>
      </c>
      <c r="B873">
        <v>-1</v>
      </c>
      <c r="C873" t="s">
        <v>77</v>
      </c>
      <c r="D873" s="1" t="d">
        <v>2023-01-19</v>
      </c>
      <c r="E873" t="s">
        <v>839</v>
      </c>
      <c r="F873" t="s">
        <v>2265</v>
      </c>
      <c r="G873" t="s">
        <v>8</v>
      </c>
      <c r="H873" t="s">
        <v>840</v>
      </c>
    </row>
    <row r="874" spans="1:8" x14ac:dyDescent="0.2">
      <c r="A874" s="1" t="d">
        <v>2023-01-19</v>
      </c>
      <c r="B874">
        <v>-1</v>
      </c>
      <c r="C874" t="s">
        <v>77</v>
      </c>
      <c r="D874" s="1" t="d">
        <v>2023-01-19</v>
      </c>
      <c r="E874" t="s">
        <v>265</v>
      </c>
      <c r="F874" t="s">
        <v>2265</v>
      </c>
      <c r="G874" t="s">
        <v>128</v>
      </c>
    </row>
    <row r="875" spans="1:8" x14ac:dyDescent="0.2">
      <c r="A875" s="1" t="d">
        <v>2023-01-19</v>
      </c>
      <c r="B875">
        <v>-1</v>
      </c>
      <c r="C875" t="s">
        <v>77</v>
      </c>
      <c r="D875" s="1" t="d">
        <v>2023-01-19</v>
      </c>
      <c r="E875" t="s">
        <v>709</v>
      </c>
      <c r="F875" t="s">
        <v>2265</v>
      </c>
      <c r="G875" t="s">
        <v>128</v>
      </c>
      <c r="H875" t="s">
        <v>710</v>
      </c>
    </row>
    <row r="876" spans="1:8" x14ac:dyDescent="0.2">
      <c r="A876" s="1" t="d">
        <v>2023-01-19</v>
      </c>
      <c r="B876">
        <v>-1</v>
      </c>
      <c r="C876" t="s">
        <v>77</v>
      </c>
      <c r="D876" s="1" t="d">
        <v>2023-01-19</v>
      </c>
      <c r="E876" t="s">
        <v>86</v>
      </c>
      <c r="F876" t="s">
        <v>2265</v>
      </c>
      <c r="G876" t="s">
        <v>8</v>
      </c>
      <c r="H876" t="s">
        <v>87</v>
      </c>
    </row>
    <row r="877" spans="1:8" x14ac:dyDescent="0.2">
      <c r="A877" s="1" t="d">
        <v>2023-01-19</v>
      </c>
      <c r="B877">
        <v>-1</v>
      </c>
      <c r="C877" t="s">
        <v>77</v>
      </c>
      <c r="D877" s="1" t="d">
        <v>2023-01-19</v>
      </c>
      <c r="E877" t="s">
        <v>433</v>
      </c>
      <c r="F877" t="s">
        <v>2265</v>
      </c>
      <c r="G877" t="s">
        <v>8</v>
      </c>
      <c r="H877" t="s">
        <v>434</v>
      </c>
    </row>
    <row r="878" spans="1:8" x14ac:dyDescent="0.2">
      <c r="A878" s="1" t="d">
        <v>2023-01-19</v>
      </c>
      <c r="B878">
        <v>-1</v>
      </c>
      <c r="C878" t="s">
        <v>77</v>
      </c>
      <c r="D878" s="1" t="d">
        <v>2023-01-19</v>
      </c>
      <c r="E878" t="s">
        <v>29</v>
      </c>
      <c r="F878" t="s">
        <v>2265</v>
      </c>
      <c r="G878" t="s">
        <v>8</v>
      </c>
      <c r="H878" t="s">
        <v>30</v>
      </c>
    </row>
    <row r="879" spans="1:8" x14ac:dyDescent="0.2">
      <c r="A879" s="1" t="d">
        <v>2023-01-19</v>
      </c>
      <c r="B879">
        <v>-1</v>
      </c>
      <c r="C879" t="s">
        <v>77</v>
      </c>
      <c r="D879" s="1" t="d">
        <v>2023-01-19</v>
      </c>
      <c r="E879" t="s">
        <v>88</v>
      </c>
      <c r="F879" t="s">
        <v>2265</v>
      </c>
      <c r="G879" t="s">
        <v>8</v>
      </c>
    </row>
    <row r="880" spans="1:8" x14ac:dyDescent="0.2">
      <c r="A880" s="1" t="d">
        <v>2023-01-19</v>
      </c>
      <c r="B880">
        <v>-1</v>
      </c>
      <c r="C880" t="s">
        <v>77</v>
      </c>
      <c r="D880" s="1" t="d">
        <v>2023-01-19</v>
      </c>
      <c r="E880" t="s">
        <v>1006</v>
      </c>
      <c r="F880" t="s">
        <v>2268</v>
      </c>
      <c r="G880" t="s">
        <v>68</v>
      </c>
      <c r="H880" t="s">
        <v>1007</v>
      </c>
    </row>
    <row r="881" spans="1:8" x14ac:dyDescent="0.2">
      <c r="A881" s="1" t="d">
        <v>2023-01-19</v>
      </c>
      <c r="B881">
        <v>-1</v>
      </c>
      <c r="C881" t="s">
        <v>77</v>
      </c>
      <c r="D881" s="1" t="d">
        <v>2023-01-19</v>
      </c>
      <c r="E881" t="s">
        <v>224</v>
      </c>
      <c r="F881" t="s">
        <v>2296</v>
      </c>
      <c r="G881" t="s">
        <v>8</v>
      </c>
      <c r="H881" t="s">
        <v>225</v>
      </c>
    </row>
    <row r="882" spans="1:8" x14ac:dyDescent="0.2">
      <c r="A882" s="1" t="d">
        <v>2023-01-19</v>
      </c>
      <c r="B882">
        <v>-1</v>
      </c>
      <c r="C882" t="s">
        <v>77</v>
      </c>
      <c r="D882" s="1" t="d">
        <v>2023-01-19</v>
      </c>
      <c r="E882" t="s">
        <v>91</v>
      </c>
      <c r="F882" t="s">
        <v>2296</v>
      </c>
      <c r="G882" t="s">
        <v>8</v>
      </c>
      <c r="H882" t="s">
        <v>92</v>
      </c>
    </row>
    <row r="883" spans="1:8" x14ac:dyDescent="0.2">
      <c r="A883" s="1" t="d">
        <v>2023-01-19</v>
      </c>
      <c r="B883">
        <v>-1</v>
      </c>
      <c r="C883" t="s">
        <v>77</v>
      </c>
      <c r="D883" s="1" t="d">
        <v>2023-01-19</v>
      </c>
      <c r="E883" t="s">
        <v>213</v>
      </c>
      <c r="F883" t="s">
        <v>2296</v>
      </c>
      <c r="G883" t="s">
        <v>8</v>
      </c>
      <c r="H883" t="s">
        <v>214</v>
      </c>
    </row>
    <row r="884" spans="1:8" x14ac:dyDescent="0.2">
      <c r="A884" s="1" t="d">
        <v>2023-01-19</v>
      </c>
      <c r="B884">
        <v>-1</v>
      </c>
      <c r="C884" t="s">
        <v>77</v>
      </c>
      <c r="D884" s="1" t="d">
        <v>2023-01-19</v>
      </c>
      <c r="E884" t="s">
        <v>843</v>
      </c>
      <c r="F884" t="s">
        <v>2296</v>
      </c>
      <c r="G884" t="s">
        <v>8</v>
      </c>
      <c r="H884" t="s">
        <v>844</v>
      </c>
    </row>
    <row r="885" spans="1:8" x14ac:dyDescent="0.2">
      <c r="A885" s="1" t="d">
        <v>2023-01-19</v>
      </c>
      <c r="B885">
        <v>-1</v>
      </c>
      <c r="C885" t="s">
        <v>77</v>
      </c>
      <c r="D885" s="1" t="d">
        <v>2023-01-19</v>
      </c>
      <c r="E885" t="s">
        <v>37</v>
      </c>
      <c r="F885" t="s">
        <v>2296</v>
      </c>
      <c r="G885" t="s">
        <v>8</v>
      </c>
      <c r="H885" t="s">
        <v>38</v>
      </c>
    </row>
    <row r="886" spans="1:8" x14ac:dyDescent="0.2">
      <c r="A886" s="1" t="d">
        <v>2023-01-19</v>
      </c>
      <c r="B886">
        <v>-1</v>
      </c>
      <c r="C886" t="s">
        <v>77</v>
      </c>
      <c r="D886" s="1" t="d">
        <v>2023-01-19</v>
      </c>
      <c r="E886" t="s">
        <v>39</v>
      </c>
      <c r="F886" t="s">
        <v>2296</v>
      </c>
      <c r="G886" t="s">
        <v>8</v>
      </c>
      <c r="H886" t="s">
        <v>40</v>
      </c>
    </row>
    <row r="887" spans="1:8" x14ac:dyDescent="0.2">
      <c r="A887" s="1" t="d">
        <v>2023-01-19</v>
      </c>
      <c r="B887">
        <v>-1</v>
      </c>
      <c r="C887" t="s">
        <v>77</v>
      </c>
      <c r="D887" s="1" t="d">
        <v>2023-01-19</v>
      </c>
      <c r="E887" t="s">
        <v>93</v>
      </c>
      <c r="F887" t="s">
        <v>2296</v>
      </c>
      <c r="G887" t="s">
        <v>8</v>
      </c>
      <c r="H887" t="s">
        <v>94</v>
      </c>
    </row>
    <row r="888" spans="1:8" x14ac:dyDescent="0.2">
      <c r="A888" s="1" t="d">
        <v>2023-01-19</v>
      </c>
      <c r="B888">
        <v>-1</v>
      </c>
      <c r="C888" t="s">
        <v>77</v>
      </c>
      <c r="D888" s="1" t="d">
        <v>2023-01-19</v>
      </c>
      <c r="E888" t="s">
        <v>479</v>
      </c>
      <c r="F888" t="s">
        <v>2271</v>
      </c>
      <c r="G888" t="s">
        <v>68</v>
      </c>
      <c r="H888" t="s">
        <v>480</v>
      </c>
    </row>
    <row r="889" spans="1:8" x14ac:dyDescent="0.2">
      <c r="A889" s="1" t="d">
        <v>2023-01-19</v>
      </c>
      <c r="B889">
        <v>-1</v>
      </c>
      <c r="C889" t="s">
        <v>77</v>
      </c>
      <c r="D889" s="1" t="d">
        <v>2023-01-19</v>
      </c>
      <c r="E889" t="s">
        <v>1008</v>
      </c>
      <c r="F889" t="s">
        <v>2271</v>
      </c>
      <c r="G889" t="s">
        <v>8</v>
      </c>
      <c r="H889" t="s">
        <v>1009</v>
      </c>
    </row>
    <row r="890" spans="1:8" x14ac:dyDescent="0.2">
      <c r="A890" s="1" t="d">
        <v>2023-01-19</v>
      </c>
      <c r="B890">
        <v>-1</v>
      </c>
      <c r="C890" t="s">
        <v>77</v>
      </c>
      <c r="D890" s="1" t="d">
        <v>2023-01-19</v>
      </c>
      <c r="E890" t="s">
        <v>41</v>
      </c>
      <c r="F890" t="s">
        <v>2271</v>
      </c>
      <c r="G890" t="s">
        <v>8</v>
      </c>
      <c r="H890" t="s">
        <v>42</v>
      </c>
    </row>
    <row r="891" spans="1:8" x14ac:dyDescent="0.2">
      <c r="A891" s="1" t="d">
        <v>2023-01-19</v>
      </c>
      <c r="B891">
        <v>-1</v>
      </c>
      <c r="C891" t="s">
        <v>77</v>
      </c>
      <c r="D891" s="1" t="d">
        <v>2023-01-19</v>
      </c>
      <c r="E891" t="s">
        <v>557</v>
      </c>
      <c r="F891" t="s">
        <v>2294</v>
      </c>
      <c r="G891" t="s">
        <v>13</v>
      </c>
      <c r="H891" t="s">
        <v>558</v>
      </c>
    </row>
    <row r="892" spans="1:8" x14ac:dyDescent="0.2">
      <c r="A892" s="1" t="d">
        <v>2023-01-19</v>
      </c>
      <c r="B892">
        <v>-1</v>
      </c>
      <c r="C892" t="s">
        <v>77</v>
      </c>
      <c r="D892" s="1" t="d">
        <v>2023-01-19</v>
      </c>
      <c r="E892" t="s">
        <v>559</v>
      </c>
      <c r="F892" t="s">
        <v>2294</v>
      </c>
      <c r="G892" t="s">
        <v>8</v>
      </c>
    </row>
    <row r="893" spans="1:8" x14ac:dyDescent="0.2">
      <c r="A893" s="1" t="d">
        <v>2023-01-19</v>
      </c>
      <c r="B893">
        <v>-1</v>
      </c>
      <c r="C893" t="s">
        <v>77</v>
      </c>
      <c r="D893" s="1" t="d">
        <v>2023-01-19</v>
      </c>
      <c r="E893" t="s">
        <v>587</v>
      </c>
      <c r="F893" t="s">
        <v>2272</v>
      </c>
      <c r="G893" t="s">
        <v>49</v>
      </c>
      <c r="H893" t="s">
        <v>588</v>
      </c>
    </row>
    <row r="894" spans="1:8" x14ac:dyDescent="0.2">
      <c r="A894" s="1" t="d">
        <v>2023-01-19</v>
      </c>
      <c r="B894">
        <v>-1</v>
      </c>
      <c r="C894" t="s">
        <v>77</v>
      </c>
      <c r="D894" s="1" t="d">
        <v>2023-01-19</v>
      </c>
      <c r="E894" t="s">
        <v>854</v>
      </c>
      <c r="F894" t="s">
        <v>2272</v>
      </c>
      <c r="G894" t="s">
        <v>8</v>
      </c>
    </row>
    <row r="895" spans="1:8" x14ac:dyDescent="0.2">
      <c r="A895" s="1" t="d">
        <v>2023-01-19</v>
      </c>
      <c r="B895">
        <v>-1</v>
      </c>
      <c r="C895" t="s">
        <v>77</v>
      </c>
      <c r="D895" s="1" t="d">
        <v>2023-01-19</v>
      </c>
      <c r="E895" t="s">
        <v>855</v>
      </c>
      <c r="F895" t="s">
        <v>2272</v>
      </c>
      <c r="G895" t="s">
        <v>8</v>
      </c>
    </row>
    <row r="896" spans="1:8" x14ac:dyDescent="0.2">
      <c r="A896" s="1" t="d">
        <v>2023-01-19</v>
      </c>
      <c r="B896">
        <v>-1</v>
      </c>
      <c r="C896" t="s">
        <v>77</v>
      </c>
      <c r="D896" s="1" t="d">
        <v>2023-01-19</v>
      </c>
      <c r="E896" t="s">
        <v>989</v>
      </c>
      <c r="F896" t="s">
        <v>2272</v>
      </c>
      <c r="G896" t="s">
        <v>8</v>
      </c>
    </row>
    <row r="897" spans="1:8" x14ac:dyDescent="0.2">
      <c r="A897" s="1" t="d">
        <v>2023-01-19</v>
      </c>
      <c r="B897">
        <v>-1</v>
      </c>
      <c r="C897" t="s">
        <v>77</v>
      </c>
      <c r="D897" s="1" t="d">
        <v>2023-01-19</v>
      </c>
      <c r="E897" t="s">
        <v>483</v>
      </c>
      <c r="F897" t="s">
        <v>2272</v>
      </c>
      <c r="G897" t="s">
        <v>8</v>
      </c>
    </row>
    <row r="898" spans="1:8" x14ac:dyDescent="0.2">
      <c r="A898" s="1" t="d">
        <v>2023-01-19</v>
      </c>
      <c r="B898">
        <v>-1</v>
      </c>
      <c r="C898" t="s">
        <v>77</v>
      </c>
      <c r="D898" s="1" t="d">
        <v>2023-01-19</v>
      </c>
      <c r="E898" t="s">
        <v>73</v>
      </c>
      <c r="F898" t="s">
        <v>2272</v>
      </c>
      <c r="G898" t="s">
        <v>8</v>
      </c>
    </row>
    <row r="899" spans="1:8" x14ac:dyDescent="0.2">
      <c r="A899" s="1" t="d">
        <v>2023-01-19</v>
      </c>
      <c r="B899">
        <v>-1</v>
      </c>
      <c r="C899" t="s">
        <v>77</v>
      </c>
      <c r="D899" s="1" t="d">
        <v>2023-01-19</v>
      </c>
      <c r="E899" t="s">
        <v>96</v>
      </c>
      <c r="F899" t="s">
        <v>2272</v>
      </c>
      <c r="G899" t="s">
        <v>8</v>
      </c>
    </row>
    <row r="900" spans="1:8" x14ac:dyDescent="0.2">
      <c r="A900" s="1" t="d">
        <v>2023-01-19</v>
      </c>
      <c r="B900">
        <v>-1</v>
      </c>
      <c r="C900" t="s">
        <v>77</v>
      </c>
      <c r="D900" s="1" t="d">
        <v>2023-01-19</v>
      </c>
      <c r="E900" t="s">
        <v>97</v>
      </c>
      <c r="F900" t="s">
        <v>2272</v>
      </c>
      <c r="G900" t="s">
        <v>8</v>
      </c>
    </row>
    <row r="901" spans="1:8" x14ac:dyDescent="0.2">
      <c r="A901" s="1" t="d">
        <v>2023-01-19</v>
      </c>
      <c r="B901">
        <v>-1</v>
      </c>
      <c r="C901" t="s">
        <v>77</v>
      </c>
      <c r="D901" s="1" t="d">
        <v>2023-01-20</v>
      </c>
      <c r="E901" t="s">
        <v>265</v>
      </c>
      <c r="F901" t="s">
        <v>2265</v>
      </c>
      <c r="G901" t="s">
        <v>128</v>
      </c>
    </row>
    <row r="902" spans="1:8" x14ac:dyDescent="0.2">
      <c r="A902" s="1" t="d">
        <v>2023-01-19</v>
      </c>
      <c r="B902">
        <v>-1</v>
      </c>
      <c r="C902" t="s">
        <v>77</v>
      </c>
      <c r="D902" s="1" t="d">
        <v>2023-01-26</v>
      </c>
      <c r="E902" t="s">
        <v>1010</v>
      </c>
      <c r="F902" t="s">
        <v>2273</v>
      </c>
      <c r="G902" t="s">
        <v>128</v>
      </c>
      <c r="H902" t="s">
        <v>1011</v>
      </c>
    </row>
    <row r="903" spans="1:8" x14ac:dyDescent="0.2">
      <c r="A903" s="1" t="d">
        <v>2023-01-19</v>
      </c>
      <c r="B903">
        <v>-1</v>
      </c>
      <c r="C903" t="s">
        <v>77</v>
      </c>
      <c r="D903" s="1" t="d">
        <v>2023-01-26</v>
      </c>
      <c r="E903" t="s">
        <v>1012</v>
      </c>
      <c r="F903" t="s">
        <v>2273</v>
      </c>
      <c r="G903" t="s">
        <v>128</v>
      </c>
      <c r="H903" t="s">
        <v>1013</v>
      </c>
    </row>
    <row r="904" spans="1:8" x14ac:dyDescent="0.2">
      <c r="A904" s="1" t="d">
        <v>2023-01-19</v>
      </c>
      <c r="B904">
        <v>-1</v>
      </c>
      <c r="C904" t="s">
        <v>77</v>
      </c>
      <c r="D904" s="1" t="d">
        <v>2023-01-26</v>
      </c>
      <c r="E904" t="s">
        <v>303</v>
      </c>
      <c r="F904" t="s">
        <v>2273</v>
      </c>
      <c r="G904" t="s">
        <v>128</v>
      </c>
      <c r="H904" t="s">
        <v>304</v>
      </c>
    </row>
    <row r="905" spans="1:8" x14ac:dyDescent="0.2">
      <c r="A905" s="1" t="d">
        <v>2023-01-19</v>
      </c>
      <c r="B905">
        <v>-1</v>
      </c>
      <c r="C905" t="s">
        <v>77</v>
      </c>
      <c r="D905" s="1" t="d">
        <v>2023-01-26</v>
      </c>
      <c r="E905" t="s">
        <v>98</v>
      </c>
      <c r="F905" t="s">
        <v>2273</v>
      </c>
      <c r="G905" t="s">
        <v>128</v>
      </c>
      <c r="H905" t="s">
        <v>99</v>
      </c>
    </row>
    <row r="906" spans="1:8" x14ac:dyDescent="0.2">
      <c r="A906" s="1" t="d">
        <v>2023-01-19</v>
      </c>
      <c r="B906">
        <v>-1</v>
      </c>
      <c r="C906" t="s">
        <v>77</v>
      </c>
      <c r="D906" s="1" t="d">
        <v>2023-01-26</v>
      </c>
      <c r="E906" t="s">
        <v>1014</v>
      </c>
      <c r="F906" t="s">
        <v>2274</v>
      </c>
      <c r="G906" t="s">
        <v>8</v>
      </c>
      <c r="H906" t="s">
        <v>1015</v>
      </c>
    </row>
    <row r="907" spans="1:8" x14ac:dyDescent="0.2">
      <c r="A907" s="1" t="d">
        <v>2023-01-19</v>
      </c>
      <c r="B907">
        <v>-1</v>
      </c>
      <c r="C907" t="s">
        <v>77</v>
      </c>
      <c r="D907" s="1" t="d">
        <v>2023-01-26</v>
      </c>
      <c r="E907" t="s">
        <v>601</v>
      </c>
      <c r="F907" t="s">
        <v>2274</v>
      </c>
      <c r="G907" t="s">
        <v>8</v>
      </c>
      <c r="H907" t="s">
        <v>602</v>
      </c>
    </row>
    <row r="908" spans="1:8" x14ac:dyDescent="0.2">
      <c r="A908" s="1" t="d">
        <v>2023-01-19</v>
      </c>
      <c r="B908">
        <v>-1</v>
      </c>
      <c r="C908" t="s">
        <v>77</v>
      </c>
      <c r="D908" s="1" t="d">
        <v>2023-01-26</v>
      </c>
      <c r="E908" t="s">
        <v>1016</v>
      </c>
      <c r="F908" t="s">
        <v>2274</v>
      </c>
      <c r="G908" t="s">
        <v>8</v>
      </c>
      <c r="H908" t="s">
        <v>1016</v>
      </c>
    </row>
    <row r="909" spans="1:8" x14ac:dyDescent="0.2">
      <c r="A909" s="1" t="d">
        <v>2023-01-19</v>
      </c>
      <c r="B909">
        <v>-1</v>
      </c>
      <c r="C909" t="s">
        <v>77</v>
      </c>
      <c r="D909" s="1" t="d">
        <v>2023-01-26</v>
      </c>
      <c r="E909" t="s">
        <v>1017</v>
      </c>
      <c r="F909" t="s">
        <v>2263</v>
      </c>
      <c r="G909" t="s">
        <v>8</v>
      </c>
      <c r="H909" t="s">
        <v>1018</v>
      </c>
    </row>
    <row r="910" spans="1:8" x14ac:dyDescent="0.2">
      <c r="A910" s="1" t="d">
        <v>2023-01-19</v>
      </c>
      <c r="B910">
        <v>-1</v>
      </c>
      <c r="C910" t="s">
        <v>77</v>
      </c>
      <c r="D910" s="1" t="d">
        <v>2023-01-26</v>
      </c>
      <c r="E910" t="s">
        <v>1019</v>
      </c>
      <c r="F910" t="s">
        <v>2263</v>
      </c>
      <c r="G910" t="s">
        <v>8</v>
      </c>
      <c r="H910" t="s">
        <v>1020</v>
      </c>
    </row>
    <row r="911" spans="1:8" x14ac:dyDescent="0.2">
      <c r="A911" s="1" t="d">
        <v>2023-01-19</v>
      </c>
      <c r="B911">
        <v>-1</v>
      </c>
      <c r="C911" t="s">
        <v>77</v>
      </c>
      <c r="D911" s="1" t="d">
        <v>2023-01-31</v>
      </c>
      <c r="E911" t="s">
        <v>1021</v>
      </c>
      <c r="F911" t="s">
        <v>2263</v>
      </c>
      <c r="G911" t="s">
        <v>8</v>
      </c>
      <c r="H911" t="s">
        <v>1022</v>
      </c>
    </row>
    <row r="912" spans="1:8" x14ac:dyDescent="0.2">
      <c r="A912" s="1" t="d">
        <v>2023-01-19</v>
      </c>
      <c r="B912">
        <v>-1</v>
      </c>
      <c r="C912" t="s">
        <v>77</v>
      </c>
      <c r="D912" s="1" t="d">
        <v>2023-02-01</v>
      </c>
      <c r="E912" t="s">
        <v>491</v>
      </c>
      <c r="F912" t="s">
        <v>2273</v>
      </c>
      <c r="G912" t="s">
        <v>8</v>
      </c>
      <c r="H912" t="s">
        <v>492</v>
      </c>
    </row>
    <row r="913" spans="1:8" x14ac:dyDescent="0.2">
      <c r="A913" s="1" t="d">
        <v>2023-01-19</v>
      </c>
      <c r="B913">
        <v>-1</v>
      </c>
      <c r="C913" t="s">
        <v>77</v>
      </c>
      <c r="D913" s="1" t="d">
        <v>2023-02-02</v>
      </c>
      <c r="E913" t="s">
        <v>1023</v>
      </c>
      <c r="F913" t="s">
        <v>2274</v>
      </c>
      <c r="G913" t="s">
        <v>8</v>
      </c>
      <c r="H913" t="s">
        <v>1024</v>
      </c>
    </row>
    <row r="914" spans="1:8" x14ac:dyDescent="0.2">
      <c r="A914" s="1" t="d">
        <v>2023-01-19</v>
      </c>
      <c r="B914">
        <v>-1</v>
      </c>
      <c r="C914" t="s">
        <v>77</v>
      </c>
      <c r="D914" s="1" t="d">
        <v>2023-02-02</v>
      </c>
      <c r="E914" t="s">
        <v>1025</v>
      </c>
      <c r="F914" t="s">
        <v>2275</v>
      </c>
      <c r="G914" t="s">
        <v>8</v>
      </c>
    </row>
    <row r="915" spans="1:8" x14ac:dyDescent="0.2">
      <c r="A915" s="1" t="d">
        <v>2023-01-19</v>
      </c>
      <c r="B915">
        <v>-1</v>
      </c>
      <c r="C915" t="s">
        <v>77</v>
      </c>
      <c r="D915" s="1" t="d">
        <v>2023-02-02</v>
      </c>
      <c r="E915" t="s">
        <v>1026</v>
      </c>
      <c r="F915" t="s">
        <v>2275</v>
      </c>
      <c r="G915" t="s">
        <v>8</v>
      </c>
    </row>
    <row r="916" spans="1:8" x14ac:dyDescent="0.2">
      <c r="A916" s="1" t="d">
        <v>2023-01-19</v>
      </c>
      <c r="B916">
        <v>-1</v>
      </c>
      <c r="C916" t="s">
        <v>77</v>
      </c>
      <c r="D916" s="1" t="d">
        <v>2023-02-02</v>
      </c>
      <c r="E916" t="s">
        <v>506</v>
      </c>
      <c r="F916" t="s">
        <v>2263</v>
      </c>
      <c r="G916" t="s">
        <v>8</v>
      </c>
      <c r="H916" t="s">
        <v>507</v>
      </c>
    </row>
    <row r="917" spans="1:8" x14ac:dyDescent="0.2">
      <c r="A917" s="1" t="d">
        <v>2023-01-19</v>
      </c>
      <c r="B917">
        <v>-1</v>
      </c>
      <c r="C917" t="s">
        <v>77</v>
      </c>
      <c r="D917" s="1" t="d">
        <v>2023-02-02</v>
      </c>
      <c r="E917" t="s">
        <v>571</v>
      </c>
      <c r="F917" t="s">
        <v>2263</v>
      </c>
      <c r="G917" t="s">
        <v>8</v>
      </c>
      <c r="H917" t="s">
        <v>572</v>
      </c>
    </row>
    <row r="918" spans="1:8" x14ac:dyDescent="0.2">
      <c r="A918" s="1" t="d">
        <v>2023-01-19</v>
      </c>
      <c r="B918">
        <v>-1</v>
      </c>
      <c r="C918" t="s">
        <v>77</v>
      </c>
      <c r="D918" s="1" t="d">
        <v>2023-04-19</v>
      </c>
      <c r="E918" t="s">
        <v>1027</v>
      </c>
      <c r="F918" t="s">
        <v>2279</v>
      </c>
      <c r="G918" t="s">
        <v>49</v>
      </c>
      <c r="H918" t="s">
        <v>1028</v>
      </c>
    </row>
    <row r="919" spans="1:8" x14ac:dyDescent="0.2">
      <c r="A919" s="1" t="d">
        <v>2023-01-19</v>
      </c>
      <c r="B919">
        <v>-1</v>
      </c>
      <c r="C919" t="s">
        <v>77</v>
      </c>
      <c r="D919" s="1" t="d">
        <v>2023-04-19</v>
      </c>
      <c r="E919" t="s">
        <v>1029</v>
      </c>
      <c r="F919" t="s">
        <v>2279</v>
      </c>
      <c r="G919" t="s">
        <v>49</v>
      </c>
      <c r="H919" t="s">
        <v>1030</v>
      </c>
    </row>
    <row r="920" spans="1:8" x14ac:dyDescent="0.2">
      <c r="A920" s="1" t="d">
        <v>2023-01-19</v>
      </c>
      <c r="B920">
        <v>5560265200006530</v>
      </c>
      <c r="C920" t="s">
        <v>77</v>
      </c>
      <c r="D920" s="1" t="d">
        <v>2023-06-01</v>
      </c>
      <c r="E920" t="s">
        <v>1031</v>
      </c>
      <c r="F920" t="s">
        <v>2279</v>
      </c>
      <c r="G920" t="s">
        <v>49</v>
      </c>
      <c r="H920" t="s">
        <v>1032</v>
      </c>
    </row>
    <row r="921" spans="1:8" x14ac:dyDescent="0.2">
      <c r="A921" s="1" t="d">
        <v>2023-01-19</v>
      </c>
      <c r="B921">
        <v>5560600650006530</v>
      </c>
      <c r="C921" t="s">
        <v>77</v>
      </c>
      <c r="D921" s="1" t="d">
        <v>2023-04-19</v>
      </c>
      <c r="E921" t="s">
        <v>1033</v>
      </c>
      <c r="F921" t="s">
        <v>2279</v>
      </c>
      <c r="G921" t="s">
        <v>49</v>
      </c>
    </row>
    <row r="922" spans="1:8" x14ac:dyDescent="0.2">
      <c r="A922" s="1" t="d">
        <v>2023-01-19</v>
      </c>
      <c r="B922">
        <v>9405351780006530</v>
      </c>
      <c r="C922" t="s">
        <v>20</v>
      </c>
      <c r="D922" s="1" t="d">
        <v>2023-02-02</v>
      </c>
      <c r="E922" t="s">
        <v>1034</v>
      </c>
      <c r="F922" t="s">
        <v>2275</v>
      </c>
      <c r="G922" t="s">
        <v>8</v>
      </c>
    </row>
    <row r="923" spans="1:8" x14ac:dyDescent="0.2">
      <c r="A923" s="1" t="d">
        <v>2023-01-19</v>
      </c>
      <c r="B923">
        <v>9405741700006530</v>
      </c>
      <c r="C923" t="s">
        <v>77</v>
      </c>
      <c r="D923" s="1" t="d">
        <v>2023-01-19</v>
      </c>
      <c r="E923" t="s">
        <v>921</v>
      </c>
      <c r="F923" t="s">
        <v>2266</v>
      </c>
      <c r="G923" t="s">
        <v>8</v>
      </c>
      <c r="H923" t="s">
        <v>922</v>
      </c>
    </row>
    <row r="924" spans="1:8" x14ac:dyDescent="0.2">
      <c r="A924" s="1" t="d">
        <v>2023-01-20</v>
      </c>
      <c r="B924">
        <v>-1</v>
      </c>
      <c r="D924" s="1" t="d">
        <v>2023-01-20</v>
      </c>
      <c r="E924" t="s">
        <v>685</v>
      </c>
      <c r="F924" t="s">
        <v>2273</v>
      </c>
      <c r="G924" t="s">
        <v>49</v>
      </c>
      <c r="H924" t="s">
        <v>686</v>
      </c>
    </row>
    <row r="925" spans="1:8" x14ac:dyDescent="0.2">
      <c r="A925" s="1" t="d">
        <v>2023-01-20</v>
      </c>
      <c r="B925">
        <v>-1</v>
      </c>
      <c r="D925" s="1" t="d">
        <v>2023-01-20</v>
      </c>
      <c r="E925" t="s">
        <v>258</v>
      </c>
      <c r="F925" t="s">
        <v>2282</v>
      </c>
      <c r="G925" t="s">
        <v>49</v>
      </c>
      <c r="H925" t="s">
        <v>259</v>
      </c>
    </row>
    <row r="926" spans="1:8" x14ac:dyDescent="0.2">
      <c r="A926" s="1" t="d">
        <v>2023-01-20</v>
      </c>
      <c r="B926">
        <v>-1</v>
      </c>
      <c r="D926" s="1" t="d">
        <v>2023-01-20</v>
      </c>
      <c r="E926" t="s">
        <v>91</v>
      </c>
      <c r="F926" t="s">
        <v>2296</v>
      </c>
      <c r="G926" t="s">
        <v>8</v>
      </c>
      <c r="H926" t="s">
        <v>92</v>
      </c>
    </row>
    <row r="927" spans="1:8" x14ac:dyDescent="0.2">
      <c r="A927" s="1" t="d">
        <v>2023-01-20</v>
      </c>
      <c r="B927">
        <v>-1</v>
      </c>
      <c r="D927" s="1" t="d">
        <v>2023-01-20</v>
      </c>
      <c r="E927" t="s">
        <v>213</v>
      </c>
      <c r="F927" t="s">
        <v>2296</v>
      </c>
      <c r="G927" t="s">
        <v>8</v>
      </c>
      <c r="H927" t="s">
        <v>214</v>
      </c>
    </row>
    <row r="928" spans="1:8" x14ac:dyDescent="0.2">
      <c r="A928" s="1" t="d">
        <v>2023-01-20</v>
      </c>
      <c r="B928">
        <v>-1</v>
      </c>
      <c r="D928" s="1" t="d">
        <v>2023-01-20</v>
      </c>
      <c r="E928" t="s">
        <v>1035</v>
      </c>
      <c r="F928" t="s">
        <v>2271</v>
      </c>
      <c r="G928" t="s">
        <v>49</v>
      </c>
      <c r="H928" t="s">
        <v>1036</v>
      </c>
    </row>
    <row r="929" spans="1:8" x14ac:dyDescent="0.2">
      <c r="A929" s="1" t="d">
        <v>2023-01-20</v>
      </c>
      <c r="B929">
        <v>-1</v>
      </c>
      <c r="C929" t="s">
        <v>20</v>
      </c>
      <c r="D929" s="1" t="d">
        <v>2023-01-20</v>
      </c>
      <c r="E929" t="s">
        <v>1037</v>
      </c>
      <c r="F929" t="s">
        <v>2281</v>
      </c>
      <c r="G929" t="s">
        <v>8</v>
      </c>
      <c r="H929" t="s">
        <v>1038</v>
      </c>
    </row>
    <row r="930" spans="1:8" x14ac:dyDescent="0.2">
      <c r="A930" s="1" t="d">
        <v>2023-01-20</v>
      </c>
      <c r="B930">
        <v>-1</v>
      </c>
      <c r="C930" t="s">
        <v>20</v>
      </c>
      <c r="D930" s="1" t="d">
        <v>2023-01-20</v>
      </c>
      <c r="E930" t="s">
        <v>707</v>
      </c>
      <c r="F930" t="s">
        <v>2281</v>
      </c>
      <c r="G930" t="s">
        <v>8</v>
      </c>
      <c r="H930" t="s">
        <v>708</v>
      </c>
    </row>
    <row r="931" spans="1:8" x14ac:dyDescent="0.2">
      <c r="A931" s="1" t="d">
        <v>2023-01-20</v>
      </c>
      <c r="B931">
        <v>-1</v>
      </c>
      <c r="C931" t="s">
        <v>20</v>
      </c>
      <c r="D931" s="1" t="d">
        <v>2023-01-20</v>
      </c>
      <c r="E931" t="s">
        <v>215</v>
      </c>
      <c r="F931" t="s">
        <v>2281</v>
      </c>
      <c r="G931" t="s">
        <v>8</v>
      </c>
      <c r="H931" t="s">
        <v>216</v>
      </c>
    </row>
    <row r="932" spans="1:8" x14ac:dyDescent="0.2">
      <c r="A932" s="1" t="d">
        <v>2023-01-20</v>
      </c>
      <c r="B932">
        <v>-1</v>
      </c>
      <c r="C932" t="s">
        <v>20</v>
      </c>
      <c r="D932" s="1" t="d">
        <v>2023-01-20</v>
      </c>
      <c r="E932" t="s">
        <v>1039</v>
      </c>
      <c r="F932" t="s">
        <v>2282</v>
      </c>
      <c r="G932" t="s">
        <v>49</v>
      </c>
      <c r="H932" t="s">
        <v>1040</v>
      </c>
    </row>
    <row r="933" spans="1:8" x14ac:dyDescent="0.2">
      <c r="A933" s="1" t="d">
        <v>2023-01-20</v>
      </c>
      <c r="B933">
        <v>-1</v>
      </c>
      <c r="C933" t="s">
        <v>20</v>
      </c>
      <c r="D933" s="1" t="d">
        <v>2023-01-20</v>
      </c>
      <c r="E933" t="s">
        <v>839</v>
      </c>
      <c r="F933" t="s">
        <v>2265</v>
      </c>
      <c r="G933" t="s">
        <v>8</v>
      </c>
      <c r="H933" t="s">
        <v>840</v>
      </c>
    </row>
    <row r="934" spans="1:8" x14ac:dyDescent="0.2">
      <c r="A934" s="1" t="d">
        <v>2023-01-20</v>
      </c>
      <c r="B934">
        <v>-1</v>
      </c>
      <c r="C934" t="s">
        <v>20</v>
      </c>
      <c r="D934" s="1" t="d">
        <v>2023-01-20</v>
      </c>
      <c r="E934" t="s">
        <v>29</v>
      </c>
      <c r="F934" t="s">
        <v>2265</v>
      </c>
      <c r="G934" t="s">
        <v>8</v>
      </c>
      <c r="H934" t="s">
        <v>30</v>
      </c>
    </row>
    <row r="935" spans="1:8" x14ac:dyDescent="0.2">
      <c r="A935" s="1" t="d">
        <v>2023-01-20</v>
      </c>
      <c r="B935">
        <v>-1</v>
      </c>
      <c r="C935" t="s">
        <v>20</v>
      </c>
      <c r="D935" s="1" t="d">
        <v>2023-01-20</v>
      </c>
      <c r="E935" t="s">
        <v>1041</v>
      </c>
      <c r="F935" t="s">
        <v>2265</v>
      </c>
      <c r="G935" t="s">
        <v>128</v>
      </c>
    </row>
    <row r="936" spans="1:8" x14ac:dyDescent="0.2">
      <c r="A936" s="1" t="d">
        <v>2023-01-20</v>
      </c>
      <c r="B936">
        <v>-1</v>
      </c>
      <c r="C936" t="s">
        <v>20</v>
      </c>
      <c r="D936" s="1" t="d">
        <v>2023-01-20</v>
      </c>
      <c r="E936" t="s">
        <v>813</v>
      </c>
      <c r="F936" t="s">
        <v>2268</v>
      </c>
      <c r="G936" t="s">
        <v>13</v>
      </c>
      <c r="H936" t="s">
        <v>814</v>
      </c>
    </row>
    <row r="937" spans="1:8" x14ac:dyDescent="0.2">
      <c r="A937" s="1" t="d">
        <v>2023-01-20</v>
      </c>
      <c r="B937">
        <v>-1</v>
      </c>
      <c r="C937" t="s">
        <v>20</v>
      </c>
      <c r="D937" s="1" t="d">
        <v>2023-01-20</v>
      </c>
      <c r="E937" t="s">
        <v>37</v>
      </c>
      <c r="F937" t="s">
        <v>2296</v>
      </c>
      <c r="G937" t="s">
        <v>8</v>
      </c>
      <c r="H937" t="s">
        <v>38</v>
      </c>
    </row>
    <row r="938" spans="1:8" x14ac:dyDescent="0.2">
      <c r="A938" s="1" t="d">
        <v>2023-01-20</v>
      </c>
      <c r="B938">
        <v>-1</v>
      </c>
      <c r="C938" t="s">
        <v>20</v>
      </c>
      <c r="D938" s="1" t="d">
        <v>2023-01-20</v>
      </c>
      <c r="E938" t="s">
        <v>39</v>
      </c>
      <c r="F938" t="s">
        <v>2296</v>
      </c>
      <c r="G938" t="s">
        <v>8</v>
      </c>
      <c r="H938" t="s">
        <v>40</v>
      </c>
    </row>
    <row r="939" spans="1:8" x14ac:dyDescent="0.2">
      <c r="A939" s="1" t="d">
        <v>2023-01-20</v>
      </c>
      <c r="B939">
        <v>-1</v>
      </c>
      <c r="C939" t="s">
        <v>20</v>
      </c>
      <c r="D939" s="1" t="d">
        <v>2023-01-20</v>
      </c>
      <c r="E939" t="s">
        <v>481</v>
      </c>
      <c r="F939" t="s">
        <v>2285</v>
      </c>
      <c r="G939" t="s">
        <v>8</v>
      </c>
    </row>
    <row r="940" spans="1:8" x14ac:dyDescent="0.2">
      <c r="A940" s="1" t="d">
        <v>2023-01-20</v>
      </c>
      <c r="B940">
        <v>-1</v>
      </c>
      <c r="C940" t="s">
        <v>20</v>
      </c>
      <c r="D940" s="1" t="d">
        <v>2023-01-20</v>
      </c>
      <c r="E940" t="s">
        <v>557</v>
      </c>
      <c r="F940" t="s">
        <v>2294</v>
      </c>
      <c r="G940" t="s">
        <v>13</v>
      </c>
      <c r="H940" t="s">
        <v>558</v>
      </c>
    </row>
    <row r="941" spans="1:8" x14ac:dyDescent="0.2">
      <c r="A941" s="1" t="d">
        <v>2023-01-20</v>
      </c>
      <c r="B941">
        <v>-1</v>
      </c>
      <c r="C941" t="s">
        <v>20</v>
      </c>
      <c r="D941" s="1" t="d">
        <v>2023-01-20</v>
      </c>
      <c r="E941" t="s">
        <v>815</v>
      </c>
      <c r="F941" t="s">
        <v>2294</v>
      </c>
      <c r="G941" t="s">
        <v>8</v>
      </c>
    </row>
    <row r="942" spans="1:8" x14ac:dyDescent="0.2">
      <c r="A942" s="1" t="d">
        <v>2023-01-20</v>
      </c>
      <c r="B942">
        <v>-1</v>
      </c>
      <c r="C942" t="s">
        <v>20</v>
      </c>
      <c r="D942" s="1" t="d">
        <v>2023-01-20</v>
      </c>
      <c r="E942" t="s">
        <v>925</v>
      </c>
      <c r="F942" t="s">
        <v>2294</v>
      </c>
      <c r="G942" t="s">
        <v>8</v>
      </c>
    </row>
    <row r="943" spans="1:8" x14ac:dyDescent="0.2">
      <c r="A943" s="1" t="d">
        <v>2023-01-20</v>
      </c>
      <c r="B943">
        <v>-1</v>
      </c>
      <c r="C943" t="s">
        <v>20</v>
      </c>
      <c r="D943" s="1" t="d">
        <v>2023-01-20</v>
      </c>
      <c r="E943" t="s">
        <v>1042</v>
      </c>
      <c r="F943" t="s">
        <v>2301</v>
      </c>
      <c r="G943" t="s">
        <v>8</v>
      </c>
      <c r="H943" t="s">
        <v>1043</v>
      </c>
    </row>
    <row r="944" spans="1:8" x14ac:dyDescent="0.2">
      <c r="A944" s="1" t="d">
        <v>2023-01-20</v>
      </c>
      <c r="B944">
        <v>-1</v>
      </c>
      <c r="C944" t="s">
        <v>20</v>
      </c>
      <c r="D944" s="1" t="d">
        <v>2023-01-20</v>
      </c>
      <c r="E944" t="s">
        <v>947</v>
      </c>
      <c r="F944" t="s">
        <v>2303</v>
      </c>
      <c r="G944" t="s">
        <v>8</v>
      </c>
      <c r="H944" t="s">
        <v>948</v>
      </c>
    </row>
    <row r="945" spans="1:8" x14ac:dyDescent="0.2">
      <c r="A945" s="1" t="d">
        <v>2023-01-20</v>
      </c>
      <c r="B945">
        <v>-1</v>
      </c>
      <c r="C945" t="s">
        <v>20</v>
      </c>
      <c r="D945" s="1" t="d">
        <v>2023-01-20</v>
      </c>
      <c r="E945" t="s">
        <v>1044</v>
      </c>
      <c r="F945" t="s">
        <v>2272</v>
      </c>
      <c r="G945" t="s">
        <v>8</v>
      </c>
      <c r="H945" t="s">
        <v>1045</v>
      </c>
    </row>
    <row r="946" spans="1:8" x14ac:dyDescent="0.2">
      <c r="A946" s="1" t="d">
        <v>2023-01-20</v>
      </c>
      <c r="B946">
        <v>-1</v>
      </c>
      <c r="C946" t="s">
        <v>20</v>
      </c>
      <c r="D946" s="1" t="d">
        <v>2023-01-20</v>
      </c>
      <c r="E946" t="s">
        <v>96</v>
      </c>
      <c r="F946" t="s">
        <v>2272</v>
      </c>
      <c r="G946" t="s">
        <v>8</v>
      </c>
    </row>
    <row r="947" spans="1:8" x14ac:dyDescent="0.2">
      <c r="A947" s="1" t="d">
        <v>2023-01-20</v>
      </c>
      <c r="B947">
        <v>-1</v>
      </c>
      <c r="C947" t="s">
        <v>20</v>
      </c>
      <c r="D947" s="1" t="d">
        <v>2023-01-27</v>
      </c>
      <c r="E947" t="s">
        <v>926</v>
      </c>
      <c r="F947" t="s">
        <v>2273</v>
      </c>
      <c r="G947" t="s">
        <v>8</v>
      </c>
      <c r="H947" t="s">
        <v>927</v>
      </c>
    </row>
    <row r="948" spans="1:8" x14ac:dyDescent="0.2">
      <c r="A948" s="1" t="d">
        <v>2023-01-20</v>
      </c>
      <c r="B948">
        <v>-1</v>
      </c>
      <c r="C948" t="s">
        <v>20</v>
      </c>
      <c r="D948" s="1" t="d">
        <v>2023-01-27</v>
      </c>
      <c r="E948" t="s">
        <v>689</v>
      </c>
      <c r="F948" t="s">
        <v>2273</v>
      </c>
      <c r="G948" t="s">
        <v>13</v>
      </c>
      <c r="H948" t="s">
        <v>690</v>
      </c>
    </row>
    <row r="949" spans="1:8" x14ac:dyDescent="0.2">
      <c r="A949" s="1" t="d">
        <v>2023-01-20</v>
      </c>
      <c r="B949">
        <v>-1</v>
      </c>
      <c r="C949" t="s">
        <v>20</v>
      </c>
      <c r="D949" s="1" t="d">
        <v>2023-01-27</v>
      </c>
      <c r="E949" t="s">
        <v>691</v>
      </c>
      <c r="F949" t="s">
        <v>2273</v>
      </c>
      <c r="G949" t="s">
        <v>13</v>
      </c>
      <c r="H949" t="s">
        <v>692</v>
      </c>
    </row>
    <row r="950" spans="1:8" x14ac:dyDescent="0.2">
      <c r="A950" s="1" t="d">
        <v>2023-01-20</v>
      </c>
      <c r="B950">
        <v>-1</v>
      </c>
      <c r="C950" t="s">
        <v>20</v>
      </c>
      <c r="D950" s="1" t="d">
        <v>2023-01-27</v>
      </c>
      <c r="E950" t="s">
        <v>495</v>
      </c>
      <c r="F950" t="s">
        <v>2273</v>
      </c>
      <c r="G950" t="s">
        <v>8</v>
      </c>
      <c r="H950" t="s">
        <v>496</v>
      </c>
    </row>
    <row r="951" spans="1:8" x14ac:dyDescent="0.2">
      <c r="A951" s="1" t="d">
        <v>2023-01-20</v>
      </c>
      <c r="B951">
        <v>-1</v>
      </c>
      <c r="C951" t="s">
        <v>20</v>
      </c>
      <c r="D951" s="1" t="d">
        <v>2023-02-03</v>
      </c>
      <c r="E951" t="s">
        <v>108</v>
      </c>
      <c r="F951" t="s">
        <v>2274</v>
      </c>
      <c r="G951" t="s">
        <v>8</v>
      </c>
      <c r="H951" t="s">
        <v>109</v>
      </c>
    </row>
    <row r="952" spans="1:8" x14ac:dyDescent="0.2">
      <c r="A952" s="1" t="d">
        <v>2023-01-20</v>
      </c>
      <c r="B952">
        <v>-1</v>
      </c>
      <c r="C952" t="s">
        <v>20</v>
      </c>
      <c r="D952" s="1" t="d">
        <v>2023-02-03</v>
      </c>
      <c r="E952" t="s">
        <v>1046</v>
      </c>
      <c r="F952" t="s">
        <v>2274</v>
      </c>
      <c r="G952" t="s">
        <v>8</v>
      </c>
      <c r="H952" t="s">
        <v>1047</v>
      </c>
    </row>
    <row r="953" spans="1:8" x14ac:dyDescent="0.2">
      <c r="A953" s="1" t="d">
        <v>2023-01-20</v>
      </c>
      <c r="B953">
        <v>-1</v>
      </c>
      <c r="C953" t="s">
        <v>20</v>
      </c>
      <c r="D953" s="1" t="d">
        <v>2023-02-03</v>
      </c>
      <c r="E953" t="s">
        <v>1048</v>
      </c>
      <c r="F953" t="s">
        <v>2275</v>
      </c>
      <c r="G953" t="s">
        <v>8</v>
      </c>
    </row>
    <row r="954" spans="1:8" x14ac:dyDescent="0.2">
      <c r="A954" s="1" t="d">
        <v>2023-01-20</v>
      </c>
      <c r="B954">
        <v>-1</v>
      </c>
      <c r="C954" t="s">
        <v>20</v>
      </c>
      <c r="D954" s="1" t="d">
        <v>2023-02-03</v>
      </c>
      <c r="E954" t="s">
        <v>65</v>
      </c>
      <c r="F954" t="s">
        <v>2275</v>
      </c>
      <c r="G954" t="s">
        <v>8</v>
      </c>
    </row>
    <row r="955" spans="1:8" x14ac:dyDescent="0.2">
      <c r="A955" s="1" t="d">
        <v>2023-01-20</v>
      </c>
      <c r="B955">
        <v>-1</v>
      </c>
      <c r="C955" t="s">
        <v>20</v>
      </c>
      <c r="D955" s="1" t="d">
        <v>2023-02-03</v>
      </c>
      <c r="E955" t="s">
        <v>790</v>
      </c>
      <c r="F955" t="s">
        <v>2263</v>
      </c>
      <c r="G955" t="s">
        <v>8</v>
      </c>
      <c r="H955" t="s">
        <v>791</v>
      </c>
    </row>
    <row r="956" spans="1:8" x14ac:dyDescent="0.2">
      <c r="A956" s="1" t="d">
        <v>2023-01-20</v>
      </c>
      <c r="B956">
        <v>-1</v>
      </c>
      <c r="C956" t="s">
        <v>20</v>
      </c>
      <c r="D956" s="1" t="d">
        <v>2023-03-24</v>
      </c>
      <c r="E956" t="s">
        <v>1049</v>
      </c>
      <c r="F956" t="s">
        <v>2275</v>
      </c>
      <c r="G956" t="s">
        <v>8</v>
      </c>
    </row>
    <row r="957" spans="1:8" x14ac:dyDescent="0.2">
      <c r="A957" s="1" t="d">
        <v>2023-01-20</v>
      </c>
      <c r="B957">
        <v>-1</v>
      </c>
      <c r="C957" t="s">
        <v>20</v>
      </c>
      <c r="D957" s="1" t="d">
        <v>2023-03-24</v>
      </c>
      <c r="E957" t="s">
        <v>1050</v>
      </c>
      <c r="F957" t="s">
        <v>2297</v>
      </c>
      <c r="G957" t="s">
        <v>8</v>
      </c>
      <c r="H957" t="s">
        <v>1051</v>
      </c>
    </row>
    <row r="958" spans="1:8" x14ac:dyDescent="0.2">
      <c r="A958" s="1" t="d">
        <v>2023-01-20</v>
      </c>
      <c r="B958">
        <v>-1</v>
      </c>
      <c r="C958" t="s">
        <v>74</v>
      </c>
      <c r="D958" s="1" t="d">
        <v>2023-02-02</v>
      </c>
      <c r="E958" t="s">
        <v>1052</v>
      </c>
      <c r="F958" t="s">
        <v>2274</v>
      </c>
      <c r="G958" t="s">
        <v>8</v>
      </c>
      <c r="H958" t="s">
        <v>1052</v>
      </c>
    </row>
    <row r="959" spans="1:8" x14ac:dyDescent="0.2">
      <c r="A959" s="1" t="d">
        <v>2023-01-20</v>
      </c>
      <c r="B959">
        <v>-1</v>
      </c>
      <c r="C959" t="s">
        <v>77</v>
      </c>
      <c r="D959" s="1" t="d">
        <v>2023-01-20</v>
      </c>
      <c r="E959" t="s">
        <v>1053</v>
      </c>
      <c r="F959" t="s">
        <v>2276</v>
      </c>
      <c r="G959" t="s">
        <v>8</v>
      </c>
      <c r="H959" t="s">
        <v>1054</v>
      </c>
    </row>
    <row r="960" spans="1:8" x14ac:dyDescent="0.2">
      <c r="A960" s="1" t="d">
        <v>2023-01-20</v>
      </c>
      <c r="B960">
        <v>-1</v>
      </c>
      <c r="C960" t="s">
        <v>77</v>
      </c>
      <c r="D960" s="1" t="d">
        <v>2023-01-20</v>
      </c>
      <c r="E960" t="s">
        <v>1055</v>
      </c>
      <c r="F960" t="s">
        <v>2276</v>
      </c>
      <c r="G960" t="s">
        <v>8</v>
      </c>
    </row>
    <row r="961" spans="1:8" x14ac:dyDescent="0.2">
      <c r="A961" s="1" t="d">
        <v>2023-01-20</v>
      </c>
      <c r="B961">
        <v>-1</v>
      </c>
      <c r="C961" t="s">
        <v>77</v>
      </c>
      <c r="D961" s="1" t="d">
        <v>2023-01-20</v>
      </c>
      <c r="E961" t="s">
        <v>1056</v>
      </c>
      <c r="F961" t="s">
        <v>2276</v>
      </c>
      <c r="G961" t="s">
        <v>49</v>
      </c>
    </row>
    <row r="962" spans="1:8" x14ac:dyDescent="0.2">
      <c r="A962" s="1" t="d">
        <v>2023-01-20</v>
      </c>
      <c r="B962">
        <v>-1</v>
      </c>
      <c r="C962" t="s">
        <v>77</v>
      </c>
      <c r="D962" s="1" t="d">
        <v>2023-01-20</v>
      </c>
      <c r="E962" t="s">
        <v>833</v>
      </c>
      <c r="F962" t="s">
        <v>2266</v>
      </c>
      <c r="G962" t="s">
        <v>49</v>
      </c>
      <c r="H962" t="s">
        <v>834</v>
      </c>
    </row>
    <row r="963" spans="1:8" x14ac:dyDescent="0.2">
      <c r="A963" s="1" t="d">
        <v>2023-01-20</v>
      </c>
      <c r="B963">
        <v>-1</v>
      </c>
      <c r="C963" t="s">
        <v>77</v>
      </c>
      <c r="D963" s="1" t="d">
        <v>2023-01-20</v>
      </c>
      <c r="E963" t="s">
        <v>811</v>
      </c>
      <c r="F963" t="s">
        <v>2282</v>
      </c>
      <c r="G963" t="s">
        <v>49</v>
      </c>
      <c r="H963" t="s">
        <v>812</v>
      </c>
    </row>
    <row r="964" spans="1:8" x14ac:dyDescent="0.2">
      <c r="A964" s="1" t="d">
        <v>2023-01-20</v>
      </c>
      <c r="B964">
        <v>-1</v>
      </c>
      <c r="C964" t="s">
        <v>77</v>
      </c>
      <c r="D964" s="1" t="d">
        <v>2023-01-20</v>
      </c>
      <c r="E964" t="s">
        <v>687</v>
      </c>
      <c r="F964" t="s">
        <v>2282</v>
      </c>
      <c r="G964" t="s">
        <v>49</v>
      </c>
    </row>
    <row r="965" spans="1:8" x14ac:dyDescent="0.2">
      <c r="A965" s="1" t="d">
        <v>2023-01-20</v>
      </c>
      <c r="B965">
        <v>-1</v>
      </c>
      <c r="C965" t="s">
        <v>77</v>
      </c>
      <c r="D965" s="1" t="d">
        <v>2023-01-20</v>
      </c>
      <c r="E965" t="s">
        <v>263</v>
      </c>
      <c r="F965" t="s">
        <v>2265</v>
      </c>
      <c r="G965" t="s">
        <v>8</v>
      </c>
      <c r="H965" t="s">
        <v>264</v>
      </c>
    </row>
    <row r="966" spans="1:8" x14ac:dyDescent="0.2">
      <c r="A966" s="1" t="d">
        <v>2023-01-20</v>
      </c>
      <c r="B966">
        <v>-1</v>
      </c>
      <c r="C966" t="s">
        <v>77</v>
      </c>
      <c r="D966" s="1" t="d">
        <v>2023-01-20</v>
      </c>
      <c r="E966" t="s">
        <v>461</v>
      </c>
      <c r="F966" t="s">
        <v>2265</v>
      </c>
      <c r="G966" t="s">
        <v>8</v>
      </c>
      <c r="H966" t="s">
        <v>462</v>
      </c>
    </row>
    <row r="967" spans="1:8" x14ac:dyDescent="0.2">
      <c r="A967" s="1" t="d">
        <v>2023-01-20</v>
      </c>
      <c r="B967">
        <v>-1</v>
      </c>
      <c r="C967" t="s">
        <v>77</v>
      </c>
      <c r="D967" s="1" t="d">
        <v>2023-01-20</v>
      </c>
      <c r="E967" t="s">
        <v>839</v>
      </c>
      <c r="F967" t="s">
        <v>2265</v>
      </c>
      <c r="G967" t="s">
        <v>8</v>
      </c>
      <c r="H967" t="s">
        <v>840</v>
      </c>
    </row>
    <row r="968" spans="1:8" x14ac:dyDescent="0.2">
      <c r="A968" s="1" t="d">
        <v>2023-01-20</v>
      </c>
      <c r="B968">
        <v>-1</v>
      </c>
      <c r="C968" t="s">
        <v>77</v>
      </c>
      <c r="D968" s="1" t="d">
        <v>2023-01-20</v>
      </c>
      <c r="E968" t="s">
        <v>29</v>
      </c>
      <c r="F968" t="s">
        <v>2265</v>
      </c>
      <c r="G968" t="s">
        <v>8</v>
      </c>
      <c r="H968" t="s">
        <v>30</v>
      </c>
    </row>
    <row r="969" spans="1:8" x14ac:dyDescent="0.2">
      <c r="A969" s="1" t="d">
        <v>2023-01-20</v>
      </c>
      <c r="B969">
        <v>-1</v>
      </c>
      <c r="C969" t="s">
        <v>77</v>
      </c>
      <c r="D969" s="1" t="d">
        <v>2023-01-20</v>
      </c>
      <c r="E969" t="s">
        <v>88</v>
      </c>
      <c r="F969" t="s">
        <v>2265</v>
      </c>
      <c r="G969" t="s">
        <v>8</v>
      </c>
    </row>
    <row r="970" spans="1:8" x14ac:dyDescent="0.2">
      <c r="A970" s="1" t="d">
        <v>2023-01-20</v>
      </c>
      <c r="B970">
        <v>-1</v>
      </c>
      <c r="C970" t="s">
        <v>77</v>
      </c>
      <c r="D970" s="1" t="d">
        <v>2023-01-20</v>
      </c>
      <c r="E970" t="s">
        <v>224</v>
      </c>
      <c r="F970" t="s">
        <v>2296</v>
      </c>
      <c r="G970" t="s">
        <v>8</v>
      </c>
      <c r="H970" t="s">
        <v>225</v>
      </c>
    </row>
    <row r="971" spans="1:8" x14ac:dyDescent="0.2">
      <c r="A971" s="1" t="d">
        <v>2023-01-20</v>
      </c>
      <c r="B971">
        <v>-1</v>
      </c>
      <c r="C971" t="s">
        <v>77</v>
      </c>
      <c r="D971" s="1" t="d">
        <v>2023-01-20</v>
      </c>
      <c r="E971" t="s">
        <v>469</v>
      </c>
      <c r="F971" t="s">
        <v>2296</v>
      </c>
      <c r="G971" t="s">
        <v>8</v>
      </c>
      <c r="H971" t="s">
        <v>470</v>
      </c>
    </row>
    <row r="972" spans="1:8" x14ac:dyDescent="0.2">
      <c r="A972" s="1" t="d">
        <v>2023-01-20</v>
      </c>
      <c r="B972">
        <v>-1</v>
      </c>
      <c r="C972" t="s">
        <v>77</v>
      </c>
      <c r="D972" s="1" t="d">
        <v>2023-01-20</v>
      </c>
      <c r="E972" t="s">
        <v>276</v>
      </c>
      <c r="F972" t="s">
        <v>2296</v>
      </c>
      <c r="G972" t="s">
        <v>8</v>
      </c>
      <c r="H972" t="s">
        <v>277</v>
      </c>
    </row>
    <row r="973" spans="1:8" x14ac:dyDescent="0.2">
      <c r="A973" s="1" t="d">
        <v>2023-01-20</v>
      </c>
      <c r="B973">
        <v>-1</v>
      </c>
      <c r="C973" t="s">
        <v>77</v>
      </c>
      <c r="D973" s="1" t="d">
        <v>2023-01-20</v>
      </c>
      <c r="E973" t="s">
        <v>91</v>
      </c>
      <c r="F973" t="s">
        <v>2296</v>
      </c>
      <c r="G973" t="s">
        <v>8</v>
      </c>
      <c r="H973" t="s">
        <v>92</v>
      </c>
    </row>
    <row r="974" spans="1:8" x14ac:dyDescent="0.2">
      <c r="A974" s="1" t="d">
        <v>2023-01-20</v>
      </c>
      <c r="B974">
        <v>-1</v>
      </c>
      <c r="C974" t="s">
        <v>77</v>
      </c>
      <c r="D974" s="1" t="d">
        <v>2023-01-20</v>
      </c>
      <c r="E974" t="s">
        <v>213</v>
      </c>
      <c r="F974" t="s">
        <v>2296</v>
      </c>
      <c r="G974" t="s">
        <v>8</v>
      </c>
      <c r="H974" t="s">
        <v>214</v>
      </c>
    </row>
    <row r="975" spans="1:8" x14ac:dyDescent="0.2">
      <c r="A975" s="1" t="d">
        <v>2023-01-20</v>
      </c>
      <c r="B975">
        <v>-1</v>
      </c>
      <c r="C975" t="s">
        <v>77</v>
      </c>
      <c r="D975" s="1" t="d">
        <v>2023-01-20</v>
      </c>
      <c r="E975" t="s">
        <v>37</v>
      </c>
      <c r="F975" t="s">
        <v>2296</v>
      </c>
      <c r="G975" t="s">
        <v>8</v>
      </c>
      <c r="H975" t="s">
        <v>38</v>
      </c>
    </row>
    <row r="976" spans="1:8" x14ac:dyDescent="0.2">
      <c r="A976" s="1" t="d">
        <v>2023-01-20</v>
      </c>
      <c r="B976">
        <v>-1</v>
      </c>
      <c r="C976" t="s">
        <v>77</v>
      </c>
      <c r="D976" s="1" t="d">
        <v>2023-01-20</v>
      </c>
      <c r="E976" t="s">
        <v>845</v>
      </c>
      <c r="F976" t="s">
        <v>2271</v>
      </c>
      <c r="G976" t="s">
        <v>49</v>
      </c>
      <c r="H976" t="s">
        <v>846</v>
      </c>
    </row>
    <row r="977" spans="1:8" x14ac:dyDescent="0.2">
      <c r="A977" s="1" t="d">
        <v>2023-01-20</v>
      </c>
      <c r="B977">
        <v>-1</v>
      </c>
      <c r="C977" t="s">
        <v>77</v>
      </c>
      <c r="D977" s="1" t="d">
        <v>2023-01-20</v>
      </c>
      <c r="E977" t="s">
        <v>855</v>
      </c>
      <c r="F977" t="s">
        <v>2272</v>
      </c>
      <c r="G977" t="s">
        <v>8</v>
      </c>
    </row>
    <row r="978" spans="1:8" x14ac:dyDescent="0.2">
      <c r="A978" s="1" t="d">
        <v>2023-01-20</v>
      </c>
      <c r="B978">
        <v>-1</v>
      </c>
      <c r="C978" t="s">
        <v>77</v>
      </c>
      <c r="D978" s="1" t="d">
        <v>2023-01-20</v>
      </c>
      <c r="E978" t="s">
        <v>274</v>
      </c>
      <c r="F978" t="s">
        <v>2272</v>
      </c>
      <c r="G978" t="s">
        <v>8</v>
      </c>
    </row>
    <row r="979" spans="1:8" x14ac:dyDescent="0.2">
      <c r="A979" s="1" t="d">
        <v>2023-01-20</v>
      </c>
      <c r="B979">
        <v>-1</v>
      </c>
      <c r="C979" t="s">
        <v>77</v>
      </c>
      <c r="D979" s="1" t="d">
        <v>2023-01-20</v>
      </c>
      <c r="E979" t="s">
        <v>989</v>
      </c>
      <c r="F979" t="s">
        <v>2272</v>
      </c>
      <c r="G979" t="s">
        <v>8</v>
      </c>
    </row>
    <row r="980" spans="1:8" x14ac:dyDescent="0.2">
      <c r="A980" s="1" t="d">
        <v>2023-01-20</v>
      </c>
      <c r="B980">
        <v>-1</v>
      </c>
      <c r="C980" t="s">
        <v>77</v>
      </c>
      <c r="D980" s="1" t="d">
        <v>2023-01-20</v>
      </c>
      <c r="E980" t="s">
        <v>96</v>
      </c>
      <c r="F980" t="s">
        <v>2272</v>
      </c>
      <c r="G980" t="s">
        <v>8</v>
      </c>
    </row>
    <row r="981" spans="1:8" x14ac:dyDescent="0.2">
      <c r="A981" s="1" t="d">
        <v>2023-01-20</v>
      </c>
      <c r="B981">
        <v>-1</v>
      </c>
      <c r="C981" t="s">
        <v>77</v>
      </c>
      <c r="D981" s="1" t="d">
        <v>2023-01-27</v>
      </c>
      <c r="E981" t="s">
        <v>1057</v>
      </c>
      <c r="F981" t="s">
        <v>2273</v>
      </c>
      <c r="G981" t="s">
        <v>1058</v>
      </c>
      <c r="H981" t="s">
        <v>1059</v>
      </c>
    </row>
    <row r="982" spans="1:8" x14ac:dyDescent="0.2">
      <c r="A982" s="1" t="d">
        <v>2023-01-20</v>
      </c>
      <c r="B982">
        <v>-1</v>
      </c>
      <c r="C982" t="s">
        <v>77</v>
      </c>
      <c r="D982" s="1" t="d">
        <v>2023-01-27</v>
      </c>
      <c r="E982" t="s">
        <v>1060</v>
      </c>
      <c r="F982" t="s">
        <v>2273</v>
      </c>
      <c r="G982" t="s">
        <v>8</v>
      </c>
      <c r="H982" t="s">
        <v>1061</v>
      </c>
    </row>
    <row r="983" spans="1:8" x14ac:dyDescent="0.2">
      <c r="A983" s="1" t="d">
        <v>2023-01-20</v>
      </c>
      <c r="B983">
        <v>-1</v>
      </c>
      <c r="C983" t="s">
        <v>77</v>
      </c>
      <c r="D983" s="1" t="d">
        <v>2023-01-27</v>
      </c>
      <c r="E983" t="s">
        <v>1062</v>
      </c>
      <c r="F983" t="s">
        <v>2273</v>
      </c>
      <c r="G983" t="s">
        <v>8</v>
      </c>
      <c r="H983" t="s">
        <v>1063</v>
      </c>
    </row>
    <row r="984" spans="1:8" x14ac:dyDescent="0.2">
      <c r="A984" s="1" t="d">
        <v>2023-01-20</v>
      </c>
      <c r="B984">
        <v>-1</v>
      </c>
      <c r="C984" t="s">
        <v>77</v>
      </c>
      <c r="D984" s="1" t="d">
        <v>2023-01-27</v>
      </c>
      <c r="E984" t="s">
        <v>719</v>
      </c>
      <c r="F984" t="s">
        <v>2273</v>
      </c>
      <c r="G984" t="s">
        <v>49</v>
      </c>
      <c r="H984" t="s">
        <v>720</v>
      </c>
    </row>
    <row r="985" spans="1:8" x14ac:dyDescent="0.2">
      <c r="A985" s="1" t="d">
        <v>2023-01-20</v>
      </c>
      <c r="B985">
        <v>-1</v>
      </c>
      <c r="C985" t="s">
        <v>77</v>
      </c>
      <c r="D985" s="1" t="d">
        <v>2023-01-27</v>
      </c>
      <c r="E985" t="s">
        <v>725</v>
      </c>
      <c r="F985" t="s">
        <v>2273</v>
      </c>
      <c r="G985" t="s">
        <v>8</v>
      </c>
      <c r="H985" t="s">
        <v>726</v>
      </c>
    </row>
    <row r="986" spans="1:8" x14ac:dyDescent="0.2">
      <c r="A986" s="1" t="d">
        <v>2023-01-20</v>
      </c>
      <c r="B986">
        <v>-1</v>
      </c>
      <c r="C986" t="s">
        <v>77</v>
      </c>
      <c r="D986" s="1" t="d">
        <v>2023-01-27</v>
      </c>
      <c r="E986" t="s">
        <v>1064</v>
      </c>
      <c r="F986" t="s">
        <v>2273</v>
      </c>
      <c r="G986" t="s">
        <v>8</v>
      </c>
      <c r="H986" t="s">
        <v>1065</v>
      </c>
    </row>
    <row r="987" spans="1:8" x14ac:dyDescent="0.2">
      <c r="A987" s="1" t="d">
        <v>2023-01-20</v>
      </c>
      <c r="B987">
        <v>-1</v>
      </c>
      <c r="C987" t="s">
        <v>77</v>
      </c>
      <c r="D987" s="1" t="d">
        <v>2023-01-27</v>
      </c>
      <c r="E987" t="s">
        <v>1066</v>
      </c>
      <c r="F987" t="s">
        <v>2273</v>
      </c>
      <c r="G987" t="s">
        <v>8</v>
      </c>
      <c r="H987" t="s">
        <v>1067</v>
      </c>
    </row>
    <row r="988" spans="1:8" x14ac:dyDescent="0.2">
      <c r="A988" s="1" t="d">
        <v>2023-01-20</v>
      </c>
      <c r="B988">
        <v>-1</v>
      </c>
      <c r="C988" t="s">
        <v>77</v>
      </c>
      <c r="D988" s="1" t="d">
        <v>2023-01-27</v>
      </c>
      <c r="E988" t="s">
        <v>867</v>
      </c>
      <c r="F988" t="s">
        <v>2273</v>
      </c>
      <c r="G988" t="s">
        <v>8</v>
      </c>
      <c r="H988" t="s">
        <v>868</v>
      </c>
    </row>
    <row r="989" spans="1:8" x14ac:dyDescent="0.2">
      <c r="A989" s="1" t="d">
        <v>2023-01-20</v>
      </c>
      <c r="B989">
        <v>-1</v>
      </c>
      <c r="C989" t="s">
        <v>77</v>
      </c>
      <c r="D989" s="1" t="d">
        <v>2023-01-27</v>
      </c>
      <c r="E989" t="s">
        <v>130</v>
      </c>
      <c r="F989" t="s">
        <v>2274</v>
      </c>
      <c r="G989" t="s">
        <v>8</v>
      </c>
      <c r="H989" t="s">
        <v>131</v>
      </c>
    </row>
    <row r="990" spans="1:8" x14ac:dyDescent="0.2">
      <c r="A990" s="1" t="d">
        <v>2023-01-20</v>
      </c>
      <c r="B990">
        <v>-1</v>
      </c>
      <c r="C990" t="s">
        <v>77</v>
      </c>
      <c r="D990" s="1" t="d">
        <v>2023-01-27</v>
      </c>
      <c r="E990" t="s">
        <v>1068</v>
      </c>
      <c r="F990" t="s">
        <v>2274</v>
      </c>
      <c r="G990" t="s">
        <v>8</v>
      </c>
      <c r="H990" t="s">
        <v>1068</v>
      </c>
    </row>
    <row r="991" spans="1:8" x14ac:dyDescent="0.2">
      <c r="A991" s="1" t="d">
        <v>2023-01-20</v>
      </c>
      <c r="B991">
        <v>-1</v>
      </c>
      <c r="C991" t="s">
        <v>77</v>
      </c>
      <c r="D991" s="1" t="d">
        <v>2023-01-27</v>
      </c>
      <c r="E991" t="s">
        <v>1069</v>
      </c>
      <c r="F991" t="s">
        <v>2275</v>
      </c>
      <c r="G991" t="s">
        <v>8</v>
      </c>
      <c r="H991" t="s">
        <v>1070</v>
      </c>
    </row>
    <row r="992" spans="1:8" x14ac:dyDescent="0.2">
      <c r="A992" s="1" t="d">
        <v>2023-01-20</v>
      </c>
      <c r="B992">
        <v>-1</v>
      </c>
      <c r="C992" t="s">
        <v>77</v>
      </c>
      <c r="D992" s="1" t="d">
        <v>2023-01-27</v>
      </c>
      <c r="E992" t="s">
        <v>173</v>
      </c>
      <c r="F992" t="s">
        <v>2263</v>
      </c>
      <c r="G992" t="s">
        <v>8</v>
      </c>
      <c r="H992" t="s">
        <v>174</v>
      </c>
    </row>
    <row r="993" spans="1:8" x14ac:dyDescent="0.2">
      <c r="A993" s="1" t="d">
        <v>2023-01-20</v>
      </c>
      <c r="B993">
        <v>-1</v>
      </c>
      <c r="C993" t="s">
        <v>77</v>
      </c>
      <c r="D993" s="1" t="d">
        <v>2023-01-27</v>
      </c>
      <c r="E993" t="s">
        <v>871</v>
      </c>
      <c r="F993" t="s">
        <v>2263</v>
      </c>
      <c r="G993" t="s">
        <v>8</v>
      </c>
      <c r="H993" t="s">
        <v>872</v>
      </c>
    </row>
    <row r="994" spans="1:8" x14ac:dyDescent="0.2">
      <c r="A994" s="1" t="d">
        <v>2023-01-20</v>
      </c>
      <c r="B994">
        <v>-1</v>
      </c>
      <c r="C994" t="s">
        <v>77</v>
      </c>
      <c r="D994" s="1" t="d">
        <v>2023-01-27</v>
      </c>
      <c r="E994" t="s">
        <v>1071</v>
      </c>
      <c r="F994" t="s">
        <v>2263</v>
      </c>
      <c r="G994" t="s">
        <v>8</v>
      </c>
      <c r="H994" t="s">
        <v>1072</v>
      </c>
    </row>
    <row r="995" spans="1:8" x14ac:dyDescent="0.2">
      <c r="A995" s="1" t="d">
        <v>2023-01-20</v>
      </c>
      <c r="B995">
        <v>-1</v>
      </c>
      <c r="C995" t="s">
        <v>77</v>
      </c>
      <c r="D995" s="1" t="d">
        <v>2023-01-31</v>
      </c>
      <c r="E995" t="s">
        <v>1073</v>
      </c>
      <c r="F995" t="s">
        <v>2263</v>
      </c>
      <c r="G995" t="s">
        <v>8</v>
      </c>
      <c r="H995" t="s">
        <v>1074</v>
      </c>
    </row>
    <row r="996" spans="1:8" x14ac:dyDescent="0.2">
      <c r="A996" s="1" t="d">
        <v>2023-01-20</v>
      </c>
      <c r="B996">
        <v>-1</v>
      </c>
      <c r="C996" t="s">
        <v>77</v>
      </c>
      <c r="D996" s="1" t="d">
        <v>2023-02-01</v>
      </c>
      <c r="E996" t="s">
        <v>603</v>
      </c>
      <c r="F996" t="s">
        <v>2274</v>
      </c>
      <c r="G996" t="s">
        <v>8</v>
      </c>
      <c r="H996" t="s">
        <v>604</v>
      </c>
    </row>
    <row r="997" spans="1:8" x14ac:dyDescent="0.2">
      <c r="A997" s="1" t="d">
        <v>2023-01-20</v>
      </c>
      <c r="B997">
        <v>-1</v>
      </c>
      <c r="C997" t="s">
        <v>77</v>
      </c>
      <c r="D997" s="1" t="d">
        <v>2023-02-01</v>
      </c>
      <c r="E997" t="s">
        <v>1075</v>
      </c>
      <c r="F997" t="s">
        <v>2263</v>
      </c>
      <c r="G997" t="s">
        <v>8</v>
      </c>
      <c r="H997" t="s">
        <v>1076</v>
      </c>
    </row>
    <row r="998" spans="1:8" x14ac:dyDescent="0.2">
      <c r="A998" s="1" t="d">
        <v>2023-01-20</v>
      </c>
      <c r="B998">
        <v>-1</v>
      </c>
      <c r="C998" t="s">
        <v>77</v>
      </c>
      <c r="D998" s="1" t="d">
        <v>2023-02-02</v>
      </c>
      <c r="E998" t="s">
        <v>1077</v>
      </c>
      <c r="F998" t="s">
        <v>2263</v>
      </c>
      <c r="G998" t="s">
        <v>8</v>
      </c>
      <c r="H998" t="s">
        <v>1078</v>
      </c>
    </row>
    <row r="999" spans="1:8" x14ac:dyDescent="0.2">
      <c r="A999" s="1" t="d">
        <v>2023-01-20</v>
      </c>
      <c r="B999">
        <v>-1</v>
      </c>
      <c r="C999" t="s">
        <v>77</v>
      </c>
      <c r="D999" s="1" t="d">
        <v>2023-02-03</v>
      </c>
      <c r="E999" t="s">
        <v>1079</v>
      </c>
      <c r="F999" t="s">
        <v>2273</v>
      </c>
      <c r="G999" t="s">
        <v>8</v>
      </c>
      <c r="H999" t="s">
        <v>1080</v>
      </c>
    </row>
    <row r="1000" spans="1:8" x14ac:dyDescent="0.2">
      <c r="A1000" s="1" t="d">
        <v>2023-01-20</v>
      </c>
      <c r="B1000">
        <v>-1</v>
      </c>
      <c r="C1000" t="s">
        <v>77</v>
      </c>
      <c r="D1000" s="1" t="d">
        <v>2023-02-03</v>
      </c>
      <c r="E1000" t="s">
        <v>1081</v>
      </c>
      <c r="F1000" t="s">
        <v>2275</v>
      </c>
      <c r="G1000" t="s">
        <v>8</v>
      </c>
      <c r="H1000" t="s">
        <v>1082</v>
      </c>
    </row>
    <row r="1001" spans="1:8" x14ac:dyDescent="0.2">
      <c r="A1001" s="1" t="d">
        <v>2023-01-20</v>
      </c>
      <c r="B1001">
        <v>-1</v>
      </c>
      <c r="C1001" t="s">
        <v>77</v>
      </c>
      <c r="D1001" s="1" t="d">
        <v>2023-02-03</v>
      </c>
      <c r="E1001" t="s">
        <v>427</v>
      </c>
      <c r="F1001" t="s">
        <v>2275</v>
      </c>
      <c r="G1001" t="s">
        <v>8</v>
      </c>
      <c r="H1001" t="s">
        <v>428</v>
      </c>
    </row>
    <row r="1002" spans="1:8" x14ac:dyDescent="0.2">
      <c r="A1002" s="1" t="d">
        <v>2023-01-20</v>
      </c>
      <c r="B1002">
        <v>-1</v>
      </c>
      <c r="C1002" t="s">
        <v>77</v>
      </c>
      <c r="D1002" s="1" t="d">
        <v>2023-02-03</v>
      </c>
      <c r="E1002" t="s">
        <v>1083</v>
      </c>
      <c r="F1002" t="s">
        <v>2275</v>
      </c>
      <c r="G1002" t="s">
        <v>8</v>
      </c>
    </row>
    <row r="1003" spans="1:8" x14ac:dyDescent="0.2">
      <c r="A1003" s="1" t="d">
        <v>2023-01-20</v>
      </c>
      <c r="B1003">
        <v>-1</v>
      </c>
      <c r="C1003" t="s">
        <v>77</v>
      </c>
      <c r="D1003" s="1" t="d">
        <v>2023-02-03</v>
      </c>
      <c r="E1003" t="s">
        <v>953</v>
      </c>
      <c r="F1003" t="s">
        <v>2297</v>
      </c>
      <c r="G1003" t="s">
        <v>8</v>
      </c>
      <c r="H1003" t="s">
        <v>954</v>
      </c>
    </row>
    <row r="1004" spans="1:8" x14ac:dyDescent="0.2">
      <c r="A1004" s="1" t="d">
        <v>2023-01-20</v>
      </c>
      <c r="B1004">
        <v>-1</v>
      </c>
      <c r="C1004" t="s">
        <v>77</v>
      </c>
      <c r="D1004" s="1" t="d">
        <v>2023-02-03</v>
      </c>
      <c r="E1004" t="s">
        <v>1084</v>
      </c>
      <c r="F1004" t="s">
        <v>2263</v>
      </c>
      <c r="G1004" t="s">
        <v>8</v>
      </c>
      <c r="H1004" t="s">
        <v>1085</v>
      </c>
    </row>
    <row r="1005" spans="1:8" x14ac:dyDescent="0.2">
      <c r="A1005" s="1" t="d">
        <v>2023-01-20</v>
      </c>
      <c r="B1005">
        <v>-1</v>
      </c>
      <c r="C1005" t="s">
        <v>77</v>
      </c>
      <c r="D1005" s="1" t="d">
        <v>2023-04-20</v>
      </c>
      <c r="E1005" t="s">
        <v>1086</v>
      </c>
      <c r="F1005" t="s">
        <v>2279</v>
      </c>
      <c r="G1005" t="s">
        <v>49</v>
      </c>
      <c r="H1005" t="s">
        <v>1087</v>
      </c>
    </row>
    <row r="1006" spans="1:8" x14ac:dyDescent="0.2">
      <c r="A1006" s="1" t="d">
        <v>2023-01-22</v>
      </c>
      <c r="B1006">
        <v>-1</v>
      </c>
      <c r="C1006" t="s">
        <v>20</v>
      </c>
      <c r="D1006" s="1" t="d">
        <v>2023-02-05</v>
      </c>
      <c r="E1006" t="s">
        <v>689</v>
      </c>
      <c r="F1006" t="s">
        <v>2273</v>
      </c>
      <c r="G1006" t="s">
        <v>13</v>
      </c>
      <c r="H1006" t="s">
        <v>690</v>
      </c>
    </row>
    <row r="1007" spans="1:8" x14ac:dyDescent="0.2">
      <c r="A1007" s="1" t="d">
        <v>2023-01-22</v>
      </c>
      <c r="B1007">
        <v>-1</v>
      </c>
      <c r="C1007" t="s">
        <v>66</v>
      </c>
      <c r="D1007" s="1" t="d">
        <v>2023-01-22</v>
      </c>
      <c r="E1007" t="s">
        <v>829</v>
      </c>
      <c r="F1007" t="s">
        <v>2271</v>
      </c>
      <c r="G1007" t="s">
        <v>68</v>
      </c>
      <c r="H1007" t="s">
        <v>830</v>
      </c>
    </row>
    <row r="1008" spans="1:8" x14ac:dyDescent="0.2">
      <c r="A1008" s="1" t="d">
        <v>2023-01-22</v>
      </c>
      <c r="B1008">
        <v>-1</v>
      </c>
      <c r="C1008" t="s">
        <v>77</v>
      </c>
      <c r="D1008" s="1" t="d">
        <v>2023-01-22</v>
      </c>
      <c r="E1008" t="s">
        <v>1088</v>
      </c>
      <c r="F1008" t="s">
        <v>2288</v>
      </c>
      <c r="G1008" t="s">
        <v>128</v>
      </c>
      <c r="H1008" t="s">
        <v>1089</v>
      </c>
    </row>
    <row r="1009" spans="1:8" x14ac:dyDescent="0.2">
      <c r="A1009" s="1" t="d">
        <v>2023-01-22</v>
      </c>
      <c r="B1009">
        <v>-1</v>
      </c>
      <c r="C1009" t="s">
        <v>77</v>
      </c>
      <c r="D1009" s="1" t="d">
        <v>2023-01-27</v>
      </c>
      <c r="E1009" t="s">
        <v>1090</v>
      </c>
      <c r="F1009" t="s">
        <v>2273</v>
      </c>
      <c r="G1009" t="s">
        <v>128</v>
      </c>
      <c r="H1009" t="s">
        <v>1091</v>
      </c>
    </row>
    <row r="1010" spans="1:8" x14ac:dyDescent="0.2">
      <c r="A1010" s="1" t="d">
        <v>2023-01-22</v>
      </c>
      <c r="B1010">
        <v>-1</v>
      </c>
      <c r="C1010" t="s">
        <v>77</v>
      </c>
      <c r="D1010" s="1" t="d">
        <v>2023-01-27</v>
      </c>
      <c r="E1010" t="s">
        <v>1092</v>
      </c>
      <c r="F1010" t="s">
        <v>2273</v>
      </c>
      <c r="G1010" t="s">
        <v>128</v>
      </c>
      <c r="H1010" t="s">
        <v>1093</v>
      </c>
    </row>
    <row r="1011" spans="1:8" x14ac:dyDescent="0.2">
      <c r="A1011" s="1" t="d">
        <v>2023-01-22</v>
      </c>
      <c r="B1011">
        <v>-1</v>
      </c>
      <c r="C1011" t="s">
        <v>77</v>
      </c>
      <c r="D1011" s="1" t="d">
        <v>2023-01-29</v>
      </c>
      <c r="E1011" t="s">
        <v>1094</v>
      </c>
      <c r="F1011" t="s">
        <v>2273</v>
      </c>
      <c r="G1011" t="s">
        <v>128</v>
      </c>
      <c r="H1011" t="s">
        <v>1095</v>
      </c>
    </row>
    <row r="1012" spans="1:8" x14ac:dyDescent="0.2">
      <c r="A1012" s="1" t="d">
        <v>2023-01-22</v>
      </c>
      <c r="B1012">
        <v>-1</v>
      </c>
      <c r="C1012" t="s">
        <v>77</v>
      </c>
      <c r="D1012" s="1" t="d">
        <v>2023-01-29</v>
      </c>
      <c r="E1012" t="s">
        <v>1096</v>
      </c>
      <c r="F1012" t="s">
        <v>2273</v>
      </c>
      <c r="G1012" t="s">
        <v>128</v>
      </c>
      <c r="H1012" t="s">
        <v>1097</v>
      </c>
    </row>
    <row r="1013" spans="1:8" x14ac:dyDescent="0.2">
      <c r="A1013" s="1" t="d">
        <v>2023-01-23</v>
      </c>
      <c r="B1013">
        <v>-1</v>
      </c>
      <c r="D1013" s="1" t="d">
        <v>2023-01-23</v>
      </c>
      <c r="E1013" t="s">
        <v>1098</v>
      </c>
      <c r="F1013" t="s">
        <v>2276</v>
      </c>
      <c r="G1013" t="s">
        <v>8</v>
      </c>
      <c r="H1013" t="s">
        <v>1099</v>
      </c>
    </row>
    <row r="1014" spans="1:8" x14ac:dyDescent="0.2">
      <c r="A1014" s="1" t="d">
        <v>2023-01-23</v>
      </c>
      <c r="B1014">
        <v>-1</v>
      </c>
      <c r="D1014" s="1" t="d">
        <v>2023-01-23</v>
      </c>
      <c r="E1014" t="s">
        <v>579</v>
      </c>
      <c r="F1014" t="s">
        <v>2265</v>
      </c>
      <c r="G1014" t="s">
        <v>49</v>
      </c>
      <c r="H1014" t="s">
        <v>580</v>
      </c>
    </row>
    <row r="1015" spans="1:8" x14ac:dyDescent="0.2">
      <c r="A1015" s="1" t="d">
        <v>2023-01-23</v>
      </c>
      <c r="B1015">
        <v>-1</v>
      </c>
      <c r="D1015" s="1" t="d">
        <v>2023-01-23</v>
      </c>
      <c r="E1015" t="s">
        <v>1100</v>
      </c>
      <c r="F1015" t="s">
        <v>2265</v>
      </c>
      <c r="G1015" t="s">
        <v>8</v>
      </c>
      <c r="H1015" t="s">
        <v>1101</v>
      </c>
    </row>
    <row r="1016" spans="1:8" x14ac:dyDescent="0.2">
      <c r="A1016" s="1" t="d">
        <v>2023-01-23</v>
      </c>
      <c r="B1016">
        <v>-1</v>
      </c>
      <c r="D1016" s="1" t="d">
        <v>2023-01-23</v>
      </c>
      <c r="E1016" t="s">
        <v>91</v>
      </c>
      <c r="F1016" t="s">
        <v>2296</v>
      </c>
      <c r="G1016" t="s">
        <v>8</v>
      </c>
      <c r="H1016" t="s">
        <v>92</v>
      </c>
    </row>
    <row r="1017" spans="1:8" x14ac:dyDescent="0.2">
      <c r="A1017" s="1" t="d">
        <v>2023-01-23</v>
      </c>
      <c r="B1017">
        <v>-1</v>
      </c>
      <c r="D1017" s="1" t="d">
        <v>2023-01-23</v>
      </c>
      <c r="E1017" t="s">
        <v>587</v>
      </c>
      <c r="F1017" t="s">
        <v>2272</v>
      </c>
      <c r="G1017" t="s">
        <v>49</v>
      </c>
      <c r="H1017" t="s">
        <v>588</v>
      </c>
    </row>
    <row r="1018" spans="1:8" x14ac:dyDescent="0.2">
      <c r="A1018" s="1" t="d">
        <v>2023-01-23</v>
      </c>
      <c r="B1018">
        <v>-1</v>
      </c>
      <c r="D1018" s="1" t="d">
        <v>2023-01-23</v>
      </c>
      <c r="E1018" t="s">
        <v>855</v>
      </c>
      <c r="F1018" t="s">
        <v>2272</v>
      </c>
      <c r="G1018" t="s">
        <v>8</v>
      </c>
    </row>
    <row r="1019" spans="1:8" x14ac:dyDescent="0.2">
      <c r="A1019" s="1" t="d">
        <v>2023-01-23</v>
      </c>
      <c r="B1019">
        <v>-1</v>
      </c>
      <c r="C1019" t="s">
        <v>15</v>
      </c>
      <c r="D1019" s="1" t="d">
        <v>2023-01-23</v>
      </c>
      <c r="E1019" t="s">
        <v>16</v>
      </c>
      <c r="F1019" t="s">
        <v>2266</v>
      </c>
      <c r="G1019" t="s">
        <v>13</v>
      </c>
      <c r="H1019" t="s">
        <v>17</v>
      </c>
    </row>
    <row r="1020" spans="1:8" x14ac:dyDescent="0.2">
      <c r="A1020" s="1" t="d">
        <v>2023-01-23</v>
      </c>
      <c r="B1020">
        <v>-1</v>
      </c>
      <c r="C1020" t="s">
        <v>15</v>
      </c>
      <c r="D1020" s="1" t="d">
        <v>2023-01-23</v>
      </c>
      <c r="E1020" t="s">
        <v>222</v>
      </c>
      <c r="F1020" t="s">
        <v>2265</v>
      </c>
      <c r="G1020" t="s">
        <v>13</v>
      </c>
      <c r="H1020" t="s">
        <v>223</v>
      </c>
    </row>
    <row r="1021" spans="1:8" x14ac:dyDescent="0.2">
      <c r="A1021" s="1" t="d">
        <v>2023-01-23</v>
      </c>
      <c r="B1021">
        <v>-1</v>
      </c>
      <c r="C1021" t="s">
        <v>15</v>
      </c>
      <c r="D1021" s="1" t="d">
        <v>2023-01-30</v>
      </c>
      <c r="E1021" t="s">
        <v>53</v>
      </c>
      <c r="F1021" t="s">
        <v>2273</v>
      </c>
      <c r="G1021" t="s">
        <v>13</v>
      </c>
      <c r="H1021" t="s">
        <v>54</v>
      </c>
    </row>
    <row r="1022" spans="1:8" x14ac:dyDescent="0.2">
      <c r="A1022" s="1" t="d">
        <v>2023-01-23</v>
      </c>
      <c r="B1022">
        <v>-1</v>
      </c>
      <c r="C1022" t="s">
        <v>15</v>
      </c>
      <c r="D1022" s="1" t="d">
        <v>2023-01-30</v>
      </c>
      <c r="E1022" t="s">
        <v>284</v>
      </c>
      <c r="F1022" t="s">
        <v>2273</v>
      </c>
      <c r="G1022" t="s">
        <v>8</v>
      </c>
      <c r="H1022" t="s">
        <v>285</v>
      </c>
    </row>
    <row r="1023" spans="1:8" x14ac:dyDescent="0.2">
      <c r="A1023" s="1" t="d">
        <v>2023-01-23</v>
      </c>
      <c r="B1023">
        <v>-1</v>
      </c>
      <c r="C1023" t="s">
        <v>20</v>
      </c>
      <c r="D1023" s="1" t="d">
        <v>2023-01-23</v>
      </c>
      <c r="E1023" t="s">
        <v>1037</v>
      </c>
      <c r="F1023" t="s">
        <v>2281</v>
      </c>
      <c r="G1023" t="s">
        <v>8</v>
      </c>
      <c r="H1023" t="s">
        <v>1038</v>
      </c>
    </row>
    <row r="1024" spans="1:8" x14ac:dyDescent="0.2">
      <c r="A1024" s="1" t="d">
        <v>2023-01-23</v>
      </c>
      <c r="B1024">
        <v>-1</v>
      </c>
      <c r="C1024" t="s">
        <v>20</v>
      </c>
      <c r="D1024" s="1" t="d">
        <v>2023-01-23</v>
      </c>
      <c r="E1024" t="s">
        <v>23</v>
      </c>
      <c r="F1024" t="s">
        <v>2266</v>
      </c>
      <c r="G1024" t="s">
        <v>8</v>
      </c>
      <c r="H1024" t="s">
        <v>24</v>
      </c>
    </row>
    <row r="1025" spans="1:8" x14ac:dyDescent="0.2">
      <c r="A1025" s="1" t="d">
        <v>2023-01-23</v>
      </c>
      <c r="B1025">
        <v>-1</v>
      </c>
      <c r="C1025" t="s">
        <v>20</v>
      </c>
      <c r="D1025" s="1" t="d">
        <v>2023-01-23</v>
      </c>
      <c r="E1025" t="s">
        <v>25</v>
      </c>
      <c r="F1025" t="s">
        <v>2266</v>
      </c>
      <c r="G1025" t="s">
        <v>13</v>
      </c>
      <c r="H1025" t="s">
        <v>26</v>
      </c>
    </row>
    <row r="1026" spans="1:8" x14ac:dyDescent="0.2">
      <c r="A1026" s="1" t="d">
        <v>2023-01-23</v>
      </c>
      <c r="B1026">
        <v>-1</v>
      </c>
      <c r="C1026" t="s">
        <v>20</v>
      </c>
      <c r="D1026" s="1" t="d">
        <v>2023-01-23</v>
      </c>
      <c r="E1026" t="s">
        <v>436</v>
      </c>
      <c r="F1026" t="s">
        <v>2282</v>
      </c>
      <c r="G1026" t="s">
        <v>49</v>
      </c>
      <c r="H1026" t="s">
        <v>437</v>
      </c>
    </row>
    <row r="1027" spans="1:8" x14ac:dyDescent="0.2">
      <c r="A1027" s="1" t="d">
        <v>2023-01-23</v>
      </c>
      <c r="B1027">
        <v>-1</v>
      </c>
      <c r="C1027" t="s">
        <v>20</v>
      </c>
      <c r="D1027" s="1" t="d">
        <v>2023-01-23</v>
      </c>
      <c r="E1027" t="s">
        <v>263</v>
      </c>
      <c r="F1027" t="s">
        <v>2265</v>
      </c>
      <c r="G1027" t="s">
        <v>8</v>
      </c>
      <c r="H1027" t="s">
        <v>264</v>
      </c>
    </row>
    <row r="1028" spans="1:8" x14ac:dyDescent="0.2">
      <c r="A1028" s="1" t="d">
        <v>2023-01-23</v>
      </c>
      <c r="B1028">
        <v>-1</v>
      </c>
      <c r="C1028" t="s">
        <v>20</v>
      </c>
      <c r="D1028" s="1" t="d">
        <v>2023-01-23</v>
      </c>
      <c r="E1028" t="s">
        <v>86</v>
      </c>
      <c r="F1028" t="s">
        <v>2265</v>
      </c>
      <c r="G1028" t="s">
        <v>8</v>
      </c>
      <c r="H1028" t="s">
        <v>87</v>
      </c>
    </row>
    <row r="1029" spans="1:8" x14ac:dyDescent="0.2">
      <c r="A1029" s="1" t="d">
        <v>2023-01-23</v>
      </c>
      <c r="B1029">
        <v>-1</v>
      </c>
      <c r="C1029" t="s">
        <v>20</v>
      </c>
      <c r="D1029" s="1" t="d">
        <v>2023-01-23</v>
      </c>
      <c r="E1029" t="s">
        <v>222</v>
      </c>
      <c r="F1029" t="s">
        <v>2265</v>
      </c>
      <c r="G1029" t="s">
        <v>13</v>
      </c>
      <c r="H1029" t="s">
        <v>223</v>
      </c>
    </row>
    <row r="1030" spans="1:8" x14ac:dyDescent="0.2">
      <c r="A1030" s="1" t="d">
        <v>2023-01-23</v>
      </c>
      <c r="B1030">
        <v>-1</v>
      </c>
      <c r="C1030" t="s">
        <v>20</v>
      </c>
      <c r="D1030" s="1" t="d">
        <v>2023-01-23</v>
      </c>
      <c r="E1030" t="s">
        <v>33</v>
      </c>
      <c r="F1030" t="s">
        <v>2268</v>
      </c>
      <c r="G1030" t="s">
        <v>8</v>
      </c>
      <c r="H1030" t="s">
        <v>34</v>
      </c>
    </row>
    <row r="1031" spans="1:8" x14ac:dyDescent="0.2">
      <c r="A1031" s="1" t="d">
        <v>2023-01-23</v>
      </c>
      <c r="B1031">
        <v>-1</v>
      </c>
      <c r="C1031" t="s">
        <v>20</v>
      </c>
      <c r="D1031" s="1" t="d">
        <v>2023-01-23</v>
      </c>
      <c r="E1031" t="s">
        <v>93</v>
      </c>
      <c r="F1031" t="s">
        <v>2296</v>
      </c>
      <c r="G1031" t="s">
        <v>8</v>
      </c>
      <c r="H1031" t="s">
        <v>94</v>
      </c>
    </row>
    <row r="1032" spans="1:8" x14ac:dyDescent="0.2">
      <c r="A1032" s="1" t="d">
        <v>2023-01-23</v>
      </c>
      <c r="B1032">
        <v>-1</v>
      </c>
      <c r="C1032" t="s">
        <v>20</v>
      </c>
      <c r="D1032" s="1" t="d">
        <v>2023-01-23</v>
      </c>
      <c r="E1032" t="s">
        <v>845</v>
      </c>
      <c r="F1032" t="s">
        <v>2271</v>
      </c>
      <c r="G1032" t="s">
        <v>49</v>
      </c>
      <c r="H1032" t="s">
        <v>846</v>
      </c>
    </row>
    <row r="1033" spans="1:8" x14ac:dyDescent="0.2">
      <c r="A1033" s="1" t="d">
        <v>2023-01-23</v>
      </c>
      <c r="B1033">
        <v>-1</v>
      </c>
      <c r="C1033" t="s">
        <v>20</v>
      </c>
      <c r="D1033" s="1" t="d">
        <v>2023-01-23</v>
      </c>
      <c r="E1033" t="s">
        <v>925</v>
      </c>
      <c r="F1033" t="s">
        <v>2294</v>
      </c>
      <c r="G1033" t="s">
        <v>8</v>
      </c>
    </row>
    <row r="1034" spans="1:8" x14ac:dyDescent="0.2">
      <c r="A1034" s="1" t="d">
        <v>2023-01-23</v>
      </c>
      <c r="B1034">
        <v>-1</v>
      </c>
      <c r="C1034" t="s">
        <v>20</v>
      </c>
      <c r="D1034" s="1" t="d">
        <v>2023-01-23</v>
      </c>
      <c r="E1034" t="s">
        <v>1044</v>
      </c>
      <c r="F1034" t="s">
        <v>2272</v>
      </c>
      <c r="G1034" t="s">
        <v>8</v>
      </c>
      <c r="H1034" t="s">
        <v>1045</v>
      </c>
    </row>
    <row r="1035" spans="1:8" x14ac:dyDescent="0.2">
      <c r="A1035" s="1" t="d">
        <v>2023-01-23</v>
      </c>
      <c r="B1035">
        <v>-1</v>
      </c>
      <c r="C1035" t="s">
        <v>20</v>
      </c>
      <c r="D1035" s="1" t="d">
        <v>2023-01-23</v>
      </c>
      <c r="E1035" t="s">
        <v>73</v>
      </c>
      <c r="F1035" t="s">
        <v>2272</v>
      </c>
      <c r="G1035" t="s">
        <v>8</v>
      </c>
    </row>
    <row r="1036" spans="1:8" x14ac:dyDescent="0.2">
      <c r="A1036" s="1" t="d">
        <v>2023-01-23</v>
      </c>
      <c r="B1036">
        <v>-1</v>
      </c>
      <c r="C1036" t="s">
        <v>20</v>
      </c>
      <c r="D1036" s="1" t="d">
        <v>2023-01-30</v>
      </c>
      <c r="E1036" t="s">
        <v>1102</v>
      </c>
      <c r="F1036" t="s">
        <v>2273</v>
      </c>
      <c r="G1036" t="s">
        <v>13</v>
      </c>
      <c r="H1036" t="s">
        <v>1103</v>
      </c>
    </row>
    <row r="1037" spans="1:8" x14ac:dyDescent="0.2">
      <c r="A1037" s="1" t="d">
        <v>2023-01-23</v>
      </c>
      <c r="B1037">
        <v>-1</v>
      </c>
      <c r="C1037" t="s">
        <v>20</v>
      </c>
      <c r="D1037" s="1" t="d">
        <v>2023-01-30</v>
      </c>
      <c r="E1037" t="s">
        <v>284</v>
      </c>
      <c r="F1037" t="s">
        <v>2273</v>
      </c>
      <c r="G1037" t="s">
        <v>8</v>
      </c>
      <c r="H1037" t="s">
        <v>285</v>
      </c>
    </row>
    <row r="1038" spans="1:8" x14ac:dyDescent="0.2">
      <c r="A1038" s="1" t="d">
        <v>2023-01-23</v>
      </c>
      <c r="B1038">
        <v>-1</v>
      </c>
      <c r="C1038" t="s">
        <v>20</v>
      </c>
      <c r="D1038" s="1" t="d">
        <v>2023-01-30</v>
      </c>
      <c r="E1038" t="s">
        <v>1104</v>
      </c>
      <c r="F1038" t="s">
        <v>2275</v>
      </c>
      <c r="G1038" t="s">
        <v>8</v>
      </c>
      <c r="H1038">
        <v>2022</v>
      </c>
    </row>
    <row r="1039" spans="1:8" x14ac:dyDescent="0.2">
      <c r="A1039" s="1" t="d">
        <v>2023-01-23</v>
      </c>
      <c r="B1039">
        <v>-1</v>
      </c>
      <c r="C1039" t="s">
        <v>20</v>
      </c>
      <c r="D1039" s="1" t="d">
        <v>2023-02-03</v>
      </c>
      <c r="E1039" t="s">
        <v>1105</v>
      </c>
      <c r="F1039" t="s">
        <v>2263</v>
      </c>
      <c r="G1039" t="s">
        <v>8</v>
      </c>
      <c r="H1039" t="s">
        <v>1106</v>
      </c>
    </row>
    <row r="1040" spans="1:8" x14ac:dyDescent="0.2">
      <c r="A1040" s="1" t="d">
        <v>2023-01-23</v>
      </c>
      <c r="B1040">
        <v>-1</v>
      </c>
      <c r="C1040" t="s">
        <v>20</v>
      </c>
      <c r="D1040" s="1" t="d">
        <v>2023-02-06</v>
      </c>
      <c r="E1040" t="s">
        <v>597</v>
      </c>
      <c r="F1040" t="s">
        <v>2274</v>
      </c>
      <c r="G1040" t="s">
        <v>8</v>
      </c>
      <c r="H1040" t="s">
        <v>598</v>
      </c>
    </row>
    <row r="1041" spans="1:8" x14ac:dyDescent="0.2">
      <c r="A1041" s="1" t="d">
        <v>2023-01-23</v>
      </c>
      <c r="B1041">
        <v>-1</v>
      </c>
      <c r="C1041" t="s">
        <v>20</v>
      </c>
      <c r="D1041" s="1" t="d">
        <v>2023-02-06</v>
      </c>
      <c r="E1041" t="s">
        <v>114</v>
      </c>
      <c r="F1041" t="s">
        <v>2274</v>
      </c>
      <c r="G1041" t="s">
        <v>8</v>
      </c>
      <c r="H1041" t="s">
        <v>114</v>
      </c>
    </row>
    <row r="1042" spans="1:8" x14ac:dyDescent="0.2">
      <c r="A1042" s="1" t="d">
        <v>2023-01-23</v>
      </c>
      <c r="B1042">
        <v>-1</v>
      </c>
      <c r="C1042" t="s">
        <v>20</v>
      </c>
      <c r="D1042" s="1" t="d">
        <v>2023-02-06</v>
      </c>
      <c r="E1042" t="s">
        <v>1107</v>
      </c>
      <c r="F1042" t="s">
        <v>2297</v>
      </c>
      <c r="G1042" t="s">
        <v>8</v>
      </c>
      <c r="H1042" t="s">
        <v>1108</v>
      </c>
    </row>
    <row r="1043" spans="1:8" x14ac:dyDescent="0.2">
      <c r="A1043" s="1" t="d">
        <v>2023-01-23</v>
      </c>
      <c r="B1043">
        <v>-1</v>
      </c>
      <c r="C1043" t="s">
        <v>20</v>
      </c>
      <c r="D1043" s="1" t="d">
        <v>2023-03-24</v>
      </c>
      <c r="E1043" t="s">
        <v>1109</v>
      </c>
      <c r="F1043" t="s">
        <v>2274</v>
      </c>
      <c r="G1043" t="s">
        <v>8</v>
      </c>
      <c r="H1043" t="s">
        <v>1110</v>
      </c>
    </row>
    <row r="1044" spans="1:8" x14ac:dyDescent="0.2">
      <c r="A1044" s="1" t="d">
        <v>2023-01-23</v>
      </c>
      <c r="B1044">
        <v>-1</v>
      </c>
      <c r="C1044" t="s">
        <v>20</v>
      </c>
      <c r="D1044" s="1" t="d">
        <v>2023-03-24</v>
      </c>
      <c r="E1044" t="s">
        <v>1111</v>
      </c>
      <c r="F1044" t="s">
        <v>2275</v>
      </c>
      <c r="G1044" t="s">
        <v>8</v>
      </c>
      <c r="H1044" t="s">
        <v>1112</v>
      </c>
    </row>
    <row r="1045" spans="1:8" x14ac:dyDescent="0.2">
      <c r="A1045" s="1" t="d">
        <v>2023-01-23</v>
      </c>
      <c r="B1045">
        <v>-1</v>
      </c>
      <c r="C1045" t="s">
        <v>1113</v>
      </c>
      <c r="D1045" s="1" t="d">
        <v>2023-01-23</v>
      </c>
      <c r="E1045" t="s">
        <v>261</v>
      </c>
      <c r="F1045" t="s">
        <v>2265</v>
      </c>
      <c r="G1045" t="s">
        <v>8</v>
      </c>
      <c r="H1045" t="s">
        <v>262</v>
      </c>
    </row>
    <row r="1046" spans="1:8" x14ac:dyDescent="0.2">
      <c r="A1046" s="1" t="d">
        <v>2023-01-23</v>
      </c>
      <c r="B1046">
        <v>-1</v>
      </c>
      <c r="C1046" t="s">
        <v>1113</v>
      </c>
      <c r="D1046" s="1" t="d">
        <v>2023-01-23</v>
      </c>
      <c r="E1046" t="s">
        <v>854</v>
      </c>
      <c r="F1046" t="s">
        <v>2272</v>
      </c>
      <c r="G1046" t="s">
        <v>8</v>
      </c>
    </row>
    <row r="1047" spans="1:8" x14ac:dyDescent="0.2">
      <c r="A1047" s="1" t="d">
        <v>2023-01-23</v>
      </c>
      <c r="B1047">
        <v>-1</v>
      </c>
      <c r="C1047" t="s">
        <v>70</v>
      </c>
      <c r="D1047" s="1" t="d">
        <v>2023-01-23</v>
      </c>
      <c r="E1047" t="s">
        <v>86</v>
      </c>
      <c r="F1047" t="s">
        <v>2265</v>
      </c>
      <c r="G1047" t="s">
        <v>8</v>
      </c>
      <c r="H1047" t="s">
        <v>87</v>
      </c>
    </row>
    <row r="1048" spans="1:8" x14ac:dyDescent="0.2">
      <c r="A1048" s="1" t="d">
        <v>2023-01-23</v>
      </c>
      <c r="B1048">
        <v>-1</v>
      </c>
      <c r="C1048" t="s">
        <v>70</v>
      </c>
      <c r="D1048" s="1" t="d">
        <v>2023-01-23</v>
      </c>
      <c r="E1048" t="s">
        <v>37</v>
      </c>
      <c r="F1048" t="s">
        <v>2296</v>
      </c>
      <c r="G1048" t="s">
        <v>8</v>
      </c>
      <c r="H1048" t="s">
        <v>38</v>
      </c>
    </row>
    <row r="1049" spans="1:8" x14ac:dyDescent="0.2">
      <c r="A1049" s="1" t="d">
        <v>2023-01-23</v>
      </c>
      <c r="B1049">
        <v>-1</v>
      </c>
      <c r="C1049" t="s">
        <v>70</v>
      </c>
      <c r="D1049" s="1" t="d">
        <v>2023-01-23</v>
      </c>
      <c r="E1049" t="s">
        <v>97</v>
      </c>
      <c r="F1049" t="s">
        <v>2272</v>
      </c>
      <c r="G1049" t="s">
        <v>8</v>
      </c>
    </row>
    <row r="1050" spans="1:8" x14ac:dyDescent="0.2">
      <c r="A1050" s="1" t="d">
        <v>2023-01-23</v>
      </c>
      <c r="B1050">
        <v>-1</v>
      </c>
      <c r="C1050" t="s">
        <v>74</v>
      </c>
      <c r="D1050" s="1" t="d">
        <v>2023-01-23</v>
      </c>
      <c r="E1050" t="s">
        <v>1114</v>
      </c>
      <c r="F1050" t="s">
        <v>2265</v>
      </c>
      <c r="G1050" t="s">
        <v>1115</v>
      </c>
      <c r="H1050" t="s">
        <v>1116</v>
      </c>
    </row>
    <row r="1051" spans="1:8" x14ac:dyDescent="0.2">
      <c r="A1051" s="1" t="d">
        <v>2023-01-23</v>
      </c>
      <c r="B1051">
        <v>-1</v>
      </c>
      <c r="C1051" t="s">
        <v>74</v>
      </c>
      <c r="D1051" s="1" t="d">
        <v>2023-01-23</v>
      </c>
      <c r="E1051" t="s">
        <v>1117</v>
      </c>
      <c r="F1051" t="s">
        <v>2285</v>
      </c>
      <c r="G1051" t="s">
        <v>1115</v>
      </c>
      <c r="H1051" t="s">
        <v>1118</v>
      </c>
    </row>
    <row r="1052" spans="1:8" x14ac:dyDescent="0.2">
      <c r="A1052" s="1" t="d">
        <v>2023-01-23</v>
      </c>
      <c r="B1052">
        <v>-1</v>
      </c>
      <c r="C1052" t="s">
        <v>74</v>
      </c>
      <c r="D1052" s="1" t="d">
        <v>2023-01-23</v>
      </c>
      <c r="E1052" t="s">
        <v>1119</v>
      </c>
      <c r="F1052" t="s">
        <v>2272</v>
      </c>
      <c r="G1052" t="s">
        <v>1115</v>
      </c>
      <c r="H1052" t="s">
        <v>1120</v>
      </c>
    </row>
    <row r="1053" spans="1:8" x14ac:dyDescent="0.2">
      <c r="A1053" s="1" t="d">
        <v>2023-01-23</v>
      </c>
      <c r="B1053">
        <v>-1</v>
      </c>
      <c r="C1053" t="s">
        <v>74</v>
      </c>
      <c r="D1053" s="1" t="d">
        <v>2023-01-30</v>
      </c>
      <c r="E1053" t="s">
        <v>1121</v>
      </c>
      <c r="F1053" t="s">
        <v>2273</v>
      </c>
      <c r="G1053" t="s">
        <v>1115</v>
      </c>
      <c r="H1053" t="s">
        <v>1122</v>
      </c>
    </row>
    <row r="1054" spans="1:8" x14ac:dyDescent="0.2">
      <c r="A1054" s="1" t="d">
        <v>2023-01-23</v>
      </c>
      <c r="B1054">
        <v>-1</v>
      </c>
      <c r="C1054" t="s">
        <v>77</v>
      </c>
      <c r="D1054" s="1" t="d">
        <v>2023-01-23</v>
      </c>
      <c r="E1054" t="s">
        <v>1098</v>
      </c>
      <c r="F1054" t="s">
        <v>2276</v>
      </c>
      <c r="G1054" t="s">
        <v>8</v>
      </c>
      <c r="H1054" t="s">
        <v>1099</v>
      </c>
    </row>
    <row r="1055" spans="1:8" x14ac:dyDescent="0.2">
      <c r="A1055" s="1" t="d">
        <v>2023-01-23</v>
      </c>
      <c r="B1055">
        <v>-1</v>
      </c>
      <c r="C1055" t="s">
        <v>77</v>
      </c>
      <c r="D1055" s="1" t="d">
        <v>2023-01-23</v>
      </c>
      <c r="E1055" t="s">
        <v>1123</v>
      </c>
      <c r="F1055" t="s">
        <v>2276</v>
      </c>
      <c r="G1055" t="s">
        <v>8</v>
      </c>
      <c r="H1055" t="s">
        <v>1124</v>
      </c>
    </row>
    <row r="1056" spans="1:8" x14ac:dyDescent="0.2">
      <c r="A1056" s="1" t="d">
        <v>2023-01-23</v>
      </c>
      <c r="B1056">
        <v>-1</v>
      </c>
      <c r="C1056" t="s">
        <v>77</v>
      </c>
      <c r="D1056" s="1" t="d">
        <v>2023-01-23</v>
      </c>
      <c r="E1056" t="s">
        <v>436</v>
      </c>
      <c r="F1056" t="s">
        <v>2282</v>
      </c>
      <c r="G1056" t="s">
        <v>49</v>
      </c>
      <c r="H1056" t="s">
        <v>437</v>
      </c>
    </row>
    <row r="1057" spans="1:8" x14ac:dyDescent="0.2">
      <c r="A1057" s="1" t="d">
        <v>2023-01-23</v>
      </c>
      <c r="B1057">
        <v>-1</v>
      </c>
      <c r="C1057" t="s">
        <v>77</v>
      </c>
      <c r="D1057" s="1" t="d">
        <v>2023-01-23</v>
      </c>
      <c r="E1057" t="s">
        <v>260</v>
      </c>
      <c r="F1057" t="s">
        <v>2282</v>
      </c>
      <c r="G1057" t="s">
        <v>49</v>
      </c>
    </row>
    <row r="1058" spans="1:8" x14ac:dyDescent="0.2">
      <c r="A1058" s="1" t="d">
        <v>2023-01-23</v>
      </c>
      <c r="B1058">
        <v>-1</v>
      </c>
      <c r="C1058" t="s">
        <v>77</v>
      </c>
      <c r="D1058" s="1" t="d">
        <v>2023-01-23</v>
      </c>
      <c r="E1058" t="s">
        <v>687</v>
      </c>
      <c r="F1058" t="s">
        <v>2282</v>
      </c>
      <c r="G1058" t="s">
        <v>49</v>
      </c>
    </row>
    <row r="1059" spans="1:8" x14ac:dyDescent="0.2">
      <c r="A1059" s="1" t="d">
        <v>2023-01-23</v>
      </c>
      <c r="B1059">
        <v>-1</v>
      </c>
      <c r="C1059" t="s">
        <v>77</v>
      </c>
      <c r="D1059" s="1" t="d">
        <v>2023-01-23</v>
      </c>
      <c r="E1059" t="s">
        <v>579</v>
      </c>
      <c r="F1059" t="s">
        <v>2265</v>
      </c>
      <c r="G1059" t="s">
        <v>49</v>
      </c>
      <c r="H1059" t="s">
        <v>580</v>
      </c>
    </row>
    <row r="1060" spans="1:8" x14ac:dyDescent="0.2">
      <c r="A1060" s="1" t="d">
        <v>2023-01-23</v>
      </c>
      <c r="B1060">
        <v>-1</v>
      </c>
      <c r="C1060" t="s">
        <v>77</v>
      </c>
      <c r="D1060" s="1" t="d">
        <v>2023-01-23</v>
      </c>
      <c r="E1060" t="s">
        <v>218</v>
      </c>
      <c r="F1060" t="s">
        <v>2265</v>
      </c>
      <c r="G1060" t="s">
        <v>49</v>
      </c>
      <c r="H1060" t="s">
        <v>219</v>
      </c>
    </row>
    <row r="1061" spans="1:8" x14ac:dyDescent="0.2">
      <c r="A1061" s="1" t="d">
        <v>2023-01-23</v>
      </c>
      <c r="B1061">
        <v>-1</v>
      </c>
      <c r="C1061" t="s">
        <v>77</v>
      </c>
      <c r="D1061" s="1" t="d">
        <v>2023-01-23</v>
      </c>
      <c r="E1061" t="s">
        <v>27</v>
      </c>
      <c r="F1061" t="s">
        <v>2265</v>
      </c>
      <c r="G1061" t="s">
        <v>8</v>
      </c>
      <c r="H1061" t="s">
        <v>28</v>
      </c>
    </row>
    <row r="1062" spans="1:8" x14ac:dyDescent="0.2">
      <c r="A1062" s="1" t="d">
        <v>2023-01-23</v>
      </c>
      <c r="B1062">
        <v>-1</v>
      </c>
      <c r="C1062" t="s">
        <v>77</v>
      </c>
      <c r="D1062" s="1" t="d">
        <v>2023-01-23</v>
      </c>
      <c r="E1062" t="s">
        <v>263</v>
      </c>
      <c r="F1062" t="s">
        <v>2265</v>
      </c>
      <c r="G1062" t="s">
        <v>8</v>
      </c>
      <c r="H1062" t="s">
        <v>264</v>
      </c>
    </row>
    <row r="1063" spans="1:8" x14ac:dyDescent="0.2">
      <c r="A1063" s="1" t="d">
        <v>2023-01-23</v>
      </c>
      <c r="B1063">
        <v>-1</v>
      </c>
      <c r="C1063" t="s">
        <v>77</v>
      </c>
      <c r="D1063" s="1" t="d">
        <v>2023-01-23</v>
      </c>
      <c r="E1063" t="s">
        <v>71</v>
      </c>
      <c r="F1063" t="s">
        <v>2265</v>
      </c>
      <c r="G1063" t="s">
        <v>8</v>
      </c>
      <c r="H1063" t="s">
        <v>72</v>
      </c>
    </row>
    <row r="1064" spans="1:8" x14ac:dyDescent="0.2">
      <c r="A1064" s="1" t="d">
        <v>2023-01-23</v>
      </c>
      <c r="B1064">
        <v>-1</v>
      </c>
      <c r="C1064" t="s">
        <v>77</v>
      </c>
      <c r="D1064" s="1" t="d">
        <v>2023-01-23</v>
      </c>
      <c r="E1064" t="s">
        <v>433</v>
      </c>
      <c r="F1064" t="s">
        <v>2265</v>
      </c>
      <c r="G1064" t="s">
        <v>8</v>
      </c>
      <c r="H1064" t="s">
        <v>434</v>
      </c>
    </row>
    <row r="1065" spans="1:8" x14ac:dyDescent="0.2">
      <c r="A1065" s="1" t="d">
        <v>2023-01-23</v>
      </c>
      <c r="B1065">
        <v>-1</v>
      </c>
      <c r="C1065" t="s">
        <v>77</v>
      </c>
      <c r="D1065" s="1" t="d">
        <v>2023-01-23</v>
      </c>
      <c r="E1065" t="s">
        <v>29</v>
      </c>
      <c r="F1065" t="s">
        <v>2265</v>
      </c>
      <c r="G1065" t="s">
        <v>8</v>
      </c>
      <c r="H1065" t="s">
        <v>30</v>
      </c>
    </row>
    <row r="1066" spans="1:8" x14ac:dyDescent="0.2">
      <c r="A1066" s="1" t="d">
        <v>2023-01-23</v>
      </c>
      <c r="B1066">
        <v>-1</v>
      </c>
      <c r="C1066" t="s">
        <v>77</v>
      </c>
      <c r="D1066" s="1" t="d">
        <v>2023-01-23</v>
      </c>
      <c r="E1066" t="s">
        <v>88</v>
      </c>
      <c r="F1066" t="s">
        <v>2265</v>
      </c>
      <c r="G1066" t="s">
        <v>8</v>
      </c>
    </row>
    <row r="1067" spans="1:8" x14ac:dyDescent="0.2">
      <c r="A1067" s="1" t="d">
        <v>2023-01-23</v>
      </c>
      <c r="B1067">
        <v>-1</v>
      </c>
      <c r="C1067" t="s">
        <v>77</v>
      </c>
      <c r="D1067" s="1" t="d">
        <v>2023-01-23</v>
      </c>
      <c r="E1067" t="s">
        <v>269</v>
      </c>
      <c r="F1067" t="s">
        <v>2268</v>
      </c>
      <c r="G1067" t="s">
        <v>8</v>
      </c>
      <c r="H1067" t="s">
        <v>270</v>
      </c>
    </row>
    <row r="1068" spans="1:8" x14ac:dyDescent="0.2">
      <c r="A1068" s="1" t="d">
        <v>2023-01-23</v>
      </c>
      <c r="B1068">
        <v>-1</v>
      </c>
      <c r="C1068" t="s">
        <v>77</v>
      </c>
      <c r="D1068" s="1" t="d">
        <v>2023-01-23</v>
      </c>
      <c r="E1068" t="s">
        <v>224</v>
      </c>
      <c r="F1068" t="s">
        <v>2296</v>
      </c>
      <c r="G1068" t="s">
        <v>8</v>
      </c>
      <c r="H1068" t="s">
        <v>225</v>
      </c>
    </row>
    <row r="1069" spans="1:8" x14ac:dyDescent="0.2">
      <c r="A1069" s="1" t="d">
        <v>2023-01-23</v>
      </c>
      <c r="B1069">
        <v>-1</v>
      </c>
      <c r="C1069" t="s">
        <v>77</v>
      </c>
      <c r="D1069" s="1" t="d">
        <v>2023-01-23</v>
      </c>
      <c r="E1069" t="s">
        <v>213</v>
      </c>
      <c r="F1069" t="s">
        <v>2296</v>
      </c>
      <c r="G1069" t="s">
        <v>8</v>
      </c>
      <c r="H1069" t="s">
        <v>214</v>
      </c>
    </row>
    <row r="1070" spans="1:8" x14ac:dyDescent="0.2">
      <c r="A1070" s="1" t="d">
        <v>2023-01-23</v>
      </c>
      <c r="B1070">
        <v>-1</v>
      </c>
      <c r="C1070" t="s">
        <v>77</v>
      </c>
      <c r="D1070" s="1" t="d">
        <v>2023-01-23</v>
      </c>
      <c r="E1070" t="s">
        <v>39</v>
      </c>
      <c r="F1070" t="s">
        <v>2296</v>
      </c>
      <c r="G1070" t="s">
        <v>8</v>
      </c>
      <c r="H1070" t="s">
        <v>40</v>
      </c>
    </row>
    <row r="1071" spans="1:8" x14ac:dyDescent="0.2">
      <c r="A1071" s="1" t="d">
        <v>2023-01-23</v>
      </c>
      <c r="B1071">
        <v>-1</v>
      </c>
      <c r="C1071" t="s">
        <v>77</v>
      </c>
      <c r="D1071" s="1" t="d">
        <v>2023-01-23</v>
      </c>
      <c r="E1071" t="s">
        <v>93</v>
      </c>
      <c r="F1071" t="s">
        <v>2296</v>
      </c>
      <c r="G1071" t="s">
        <v>8</v>
      </c>
      <c r="H1071" t="s">
        <v>94</v>
      </c>
    </row>
    <row r="1072" spans="1:8" x14ac:dyDescent="0.2">
      <c r="A1072" s="1" t="d">
        <v>2023-01-23</v>
      </c>
      <c r="B1072">
        <v>-1</v>
      </c>
      <c r="C1072" t="s">
        <v>77</v>
      </c>
      <c r="D1072" s="1" t="d">
        <v>2023-01-23</v>
      </c>
      <c r="E1072" t="s">
        <v>815</v>
      </c>
      <c r="F1072" t="s">
        <v>2294</v>
      </c>
      <c r="G1072" t="s">
        <v>8</v>
      </c>
    </row>
    <row r="1073" spans="1:8" x14ac:dyDescent="0.2">
      <c r="A1073" s="1" t="d">
        <v>2023-01-23</v>
      </c>
      <c r="B1073">
        <v>-1</v>
      </c>
      <c r="C1073" t="s">
        <v>77</v>
      </c>
      <c r="D1073" s="1" t="d">
        <v>2023-01-23</v>
      </c>
      <c r="E1073" t="s">
        <v>272</v>
      </c>
      <c r="F1073" t="s">
        <v>2272</v>
      </c>
      <c r="G1073" t="s">
        <v>49</v>
      </c>
      <c r="H1073" t="s">
        <v>273</v>
      </c>
    </row>
    <row r="1074" spans="1:8" x14ac:dyDescent="0.2">
      <c r="A1074" s="1" t="d">
        <v>2023-01-23</v>
      </c>
      <c r="B1074">
        <v>-1</v>
      </c>
      <c r="C1074" t="s">
        <v>77</v>
      </c>
      <c r="D1074" s="1" t="d">
        <v>2023-01-23</v>
      </c>
      <c r="E1074" t="s">
        <v>587</v>
      </c>
      <c r="F1074" t="s">
        <v>2272</v>
      </c>
      <c r="G1074" t="s">
        <v>49</v>
      </c>
      <c r="H1074" t="s">
        <v>588</v>
      </c>
    </row>
    <row r="1075" spans="1:8" x14ac:dyDescent="0.2">
      <c r="A1075" s="1" t="d">
        <v>2023-01-23</v>
      </c>
      <c r="B1075">
        <v>-1</v>
      </c>
      <c r="C1075" t="s">
        <v>77</v>
      </c>
      <c r="D1075" s="1" t="d">
        <v>2023-01-23</v>
      </c>
      <c r="E1075" t="s">
        <v>989</v>
      </c>
      <c r="F1075" t="s">
        <v>2272</v>
      </c>
      <c r="G1075" t="s">
        <v>8</v>
      </c>
    </row>
    <row r="1076" spans="1:8" x14ac:dyDescent="0.2">
      <c r="A1076" s="1" t="d">
        <v>2023-01-23</v>
      </c>
      <c r="B1076">
        <v>-1</v>
      </c>
      <c r="C1076" t="s">
        <v>77</v>
      </c>
      <c r="D1076" s="1" t="d">
        <v>2023-01-23</v>
      </c>
      <c r="E1076" t="s">
        <v>484</v>
      </c>
      <c r="F1076" t="s">
        <v>2272</v>
      </c>
      <c r="G1076" t="s">
        <v>8</v>
      </c>
    </row>
    <row r="1077" spans="1:8" x14ac:dyDescent="0.2">
      <c r="A1077" s="1" t="d">
        <v>2023-01-23</v>
      </c>
      <c r="B1077">
        <v>-1</v>
      </c>
      <c r="C1077" t="s">
        <v>77</v>
      </c>
      <c r="D1077" s="1" t="d">
        <v>2023-01-23</v>
      </c>
      <c r="E1077" t="s">
        <v>95</v>
      </c>
      <c r="F1077" t="s">
        <v>2272</v>
      </c>
      <c r="G1077" t="s">
        <v>8</v>
      </c>
    </row>
    <row r="1078" spans="1:8" x14ac:dyDescent="0.2">
      <c r="A1078" s="1" t="d">
        <v>2023-01-23</v>
      </c>
      <c r="B1078">
        <v>-1</v>
      </c>
      <c r="C1078" t="s">
        <v>77</v>
      </c>
      <c r="D1078" s="1" t="d">
        <v>2023-01-23</v>
      </c>
      <c r="E1078" t="s">
        <v>73</v>
      </c>
      <c r="F1078" t="s">
        <v>2272</v>
      </c>
      <c r="G1078" t="s">
        <v>8</v>
      </c>
    </row>
    <row r="1079" spans="1:8" x14ac:dyDescent="0.2">
      <c r="A1079" s="1" t="d">
        <v>2023-01-23</v>
      </c>
      <c r="B1079">
        <v>-1</v>
      </c>
      <c r="C1079" t="s">
        <v>77</v>
      </c>
      <c r="D1079" s="1" t="d">
        <v>2023-01-23</v>
      </c>
      <c r="E1079" t="s">
        <v>96</v>
      </c>
      <c r="F1079" t="s">
        <v>2272</v>
      </c>
      <c r="G1079" t="s">
        <v>8</v>
      </c>
    </row>
    <row r="1080" spans="1:8" x14ac:dyDescent="0.2">
      <c r="A1080" s="1" t="d">
        <v>2023-01-23</v>
      </c>
      <c r="B1080">
        <v>-1</v>
      </c>
      <c r="C1080" t="s">
        <v>77</v>
      </c>
      <c r="D1080" s="1" t="d">
        <v>2023-01-30</v>
      </c>
      <c r="E1080" t="s">
        <v>1125</v>
      </c>
      <c r="F1080" t="s">
        <v>2273</v>
      </c>
      <c r="G1080" t="s">
        <v>1126</v>
      </c>
      <c r="H1080" t="s">
        <v>1127</v>
      </c>
    </row>
    <row r="1081" spans="1:8" x14ac:dyDescent="0.2">
      <c r="A1081" s="1" t="d">
        <v>2023-01-23</v>
      </c>
      <c r="B1081">
        <v>-1</v>
      </c>
      <c r="C1081" t="s">
        <v>77</v>
      </c>
      <c r="D1081" s="1" t="d">
        <v>2023-01-30</v>
      </c>
      <c r="E1081" t="s">
        <v>145</v>
      </c>
      <c r="F1081" t="s">
        <v>2273</v>
      </c>
      <c r="G1081" t="s">
        <v>8</v>
      </c>
      <c r="H1081" t="s">
        <v>146</v>
      </c>
    </row>
    <row r="1082" spans="1:8" x14ac:dyDescent="0.2">
      <c r="A1082" s="1" t="d">
        <v>2023-01-23</v>
      </c>
      <c r="B1082">
        <v>-1</v>
      </c>
      <c r="C1082" t="s">
        <v>77</v>
      </c>
      <c r="D1082" s="1" t="d">
        <v>2023-01-30</v>
      </c>
      <c r="E1082" t="s">
        <v>1128</v>
      </c>
      <c r="F1082" t="s">
        <v>2273</v>
      </c>
      <c r="G1082" t="s">
        <v>128</v>
      </c>
      <c r="H1082" t="s">
        <v>1129</v>
      </c>
    </row>
    <row r="1083" spans="1:8" x14ac:dyDescent="0.2">
      <c r="A1083" s="1" t="d">
        <v>2023-01-23</v>
      </c>
      <c r="B1083">
        <v>-1</v>
      </c>
      <c r="C1083" t="s">
        <v>77</v>
      </c>
      <c r="D1083" s="1" t="d">
        <v>2023-01-30</v>
      </c>
      <c r="E1083" t="s">
        <v>495</v>
      </c>
      <c r="F1083" t="s">
        <v>2273</v>
      </c>
      <c r="G1083" t="s">
        <v>8</v>
      </c>
      <c r="H1083" t="s">
        <v>496</v>
      </c>
    </row>
    <row r="1084" spans="1:8" x14ac:dyDescent="0.2">
      <c r="A1084" s="1" t="d">
        <v>2023-01-23</v>
      </c>
      <c r="B1084">
        <v>-1</v>
      </c>
      <c r="C1084" t="s">
        <v>77</v>
      </c>
      <c r="D1084" s="1" t="d">
        <v>2023-01-30</v>
      </c>
      <c r="E1084" t="s">
        <v>132</v>
      </c>
      <c r="F1084" t="s">
        <v>2274</v>
      </c>
      <c r="G1084" t="s">
        <v>8</v>
      </c>
      <c r="H1084" t="s">
        <v>133</v>
      </c>
    </row>
    <row r="1085" spans="1:8" x14ac:dyDescent="0.2">
      <c r="A1085" s="1" t="d">
        <v>2023-01-23</v>
      </c>
      <c r="B1085">
        <v>-1</v>
      </c>
      <c r="C1085" t="s">
        <v>77</v>
      </c>
      <c r="D1085" s="1" t="d">
        <v>2023-01-30</v>
      </c>
      <c r="E1085" t="s">
        <v>1130</v>
      </c>
      <c r="F1085" t="s">
        <v>2274</v>
      </c>
      <c r="G1085" t="s">
        <v>8</v>
      </c>
      <c r="H1085" t="s">
        <v>1131</v>
      </c>
    </row>
    <row r="1086" spans="1:8" x14ac:dyDescent="0.2">
      <c r="A1086" s="1" t="d">
        <v>2023-01-23</v>
      </c>
      <c r="B1086">
        <v>-1</v>
      </c>
      <c r="C1086" t="s">
        <v>77</v>
      </c>
      <c r="D1086" s="1" t="d">
        <v>2023-01-30</v>
      </c>
      <c r="E1086" t="s">
        <v>607</v>
      </c>
      <c r="F1086" t="s">
        <v>2274</v>
      </c>
      <c r="G1086" t="s">
        <v>8</v>
      </c>
      <c r="H1086" t="s">
        <v>608</v>
      </c>
    </row>
    <row r="1087" spans="1:8" x14ac:dyDescent="0.2">
      <c r="A1087" s="1" t="d">
        <v>2023-01-23</v>
      </c>
      <c r="B1087">
        <v>-1</v>
      </c>
      <c r="C1087" t="s">
        <v>77</v>
      </c>
      <c r="D1087" s="1" t="d">
        <v>2023-01-30</v>
      </c>
      <c r="E1087" t="s">
        <v>1132</v>
      </c>
      <c r="F1087" t="s">
        <v>2274</v>
      </c>
      <c r="G1087" t="s">
        <v>8</v>
      </c>
      <c r="H1087" t="s">
        <v>1132</v>
      </c>
    </row>
    <row r="1088" spans="1:8" x14ac:dyDescent="0.2">
      <c r="A1088" s="1" t="d">
        <v>2023-01-23</v>
      </c>
      <c r="B1088">
        <v>-1</v>
      </c>
      <c r="C1088" t="s">
        <v>77</v>
      </c>
      <c r="D1088" s="1" t="d">
        <v>2023-01-30</v>
      </c>
      <c r="E1088" t="s">
        <v>171</v>
      </c>
      <c r="F1088" t="s">
        <v>2263</v>
      </c>
      <c r="G1088" t="s">
        <v>8</v>
      </c>
      <c r="H1088" t="s">
        <v>172</v>
      </c>
    </row>
    <row r="1089" spans="1:8" x14ac:dyDescent="0.2">
      <c r="A1089" s="1" t="d">
        <v>2023-01-23</v>
      </c>
      <c r="B1089">
        <v>-1</v>
      </c>
      <c r="C1089" t="s">
        <v>77</v>
      </c>
      <c r="D1089" s="1" t="d">
        <v>2023-01-30</v>
      </c>
      <c r="E1089" t="s">
        <v>1133</v>
      </c>
      <c r="F1089" t="s">
        <v>2263</v>
      </c>
      <c r="G1089" t="s">
        <v>8</v>
      </c>
      <c r="H1089" t="s">
        <v>1134</v>
      </c>
    </row>
    <row r="1090" spans="1:8" x14ac:dyDescent="0.2">
      <c r="A1090" s="1" t="d">
        <v>2023-01-23</v>
      </c>
      <c r="B1090">
        <v>-1</v>
      </c>
      <c r="C1090" t="s">
        <v>77</v>
      </c>
      <c r="D1090" s="1" t="d">
        <v>2023-01-30</v>
      </c>
      <c r="E1090" t="s">
        <v>696</v>
      </c>
      <c r="F1090" t="s">
        <v>2263</v>
      </c>
      <c r="G1090" t="s">
        <v>8</v>
      </c>
      <c r="H1090" t="s">
        <v>697</v>
      </c>
    </row>
    <row r="1091" spans="1:8" x14ac:dyDescent="0.2">
      <c r="A1091" s="1" t="d">
        <v>2023-01-23</v>
      </c>
      <c r="B1091">
        <v>-1</v>
      </c>
      <c r="C1091" t="s">
        <v>77</v>
      </c>
      <c r="D1091" s="1" t="d">
        <v>2023-02-03</v>
      </c>
      <c r="E1091" t="s">
        <v>605</v>
      </c>
      <c r="F1091" t="s">
        <v>2274</v>
      </c>
      <c r="G1091" t="s">
        <v>8</v>
      </c>
      <c r="H1091" t="s">
        <v>606</v>
      </c>
    </row>
    <row r="1092" spans="1:8" x14ac:dyDescent="0.2">
      <c r="A1092" s="1" t="d">
        <v>2023-01-23</v>
      </c>
      <c r="B1092">
        <v>-1</v>
      </c>
      <c r="C1092" t="s">
        <v>77</v>
      </c>
      <c r="D1092" s="1" t="d">
        <v>2023-02-03</v>
      </c>
      <c r="E1092" t="s">
        <v>1135</v>
      </c>
      <c r="F1092" t="s">
        <v>2275</v>
      </c>
      <c r="G1092" t="s">
        <v>8</v>
      </c>
    </row>
    <row r="1093" spans="1:8" x14ac:dyDescent="0.2">
      <c r="A1093" s="1" t="d">
        <v>2023-01-23</v>
      </c>
      <c r="B1093">
        <v>-1</v>
      </c>
      <c r="C1093" t="s">
        <v>77</v>
      </c>
      <c r="D1093" s="1" t="d">
        <v>2023-02-03</v>
      </c>
      <c r="E1093" t="s">
        <v>1136</v>
      </c>
      <c r="F1093" t="s">
        <v>2275</v>
      </c>
      <c r="G1093" t="s">
        <v>8</v>
      </c>
    </row>
    <row r="1094" spans="1:8" x14ac:dyDescent="0.2">
      <c r="A1094" s="1" t="d">
        <v>2023-01-23</v>
      </c>
      <c r="B1094">
        <v>-1</v>
      </c>
      <c r="C1094" t="s">
        <v>77</v>
      </c>
      <c r="D1094" s="1" t="d">
        <v>2023-02-03</v>
      </c>
      <c r="E1094" t="s">
        <v>1137</v>
      </c>
      <c r="F1094" t="s">
        <v>2263</v>
      </c>
      <c r="G1094" t="s">
        <v>8</v>
      </c>
      <c r="H1094" t="s">
        <v>1138</v>
      </c>
    </row>
    <row r="1095" spans="1:8" x14ac:dyDescent="0.2">
      <c r="A1095" s="1" t="d">
        <v>2023-01-23</v>
      </c>
      <c r="B1095">
        <v>-1</v>
      </c>
      <c r="C1095" t="s">
        <v>77</v>
      </c>
      <c r="D1095" s="1" t="d">
        <v>2023-02-03</v>
      </c>
      <c r="E1095" t="s">
        <v>1139</v>
      </c>
      <c r="F1095" t="s">
        <v>2263</v>
      </c>
      <c r="G1095" t="s">
        <v>8</v>
      </c>
      <c r="H1095" t="s">
        <v>1140</v>
      </c>
    </row>
    <row r="1096" spans="1:8" x14ac:dyDescent="0.2">
      <c r="A1096" s="1" t="d">
        <v>2023-01-23</v>
      </c>
      <c r="B1096">
        <v>-1</v>
      </c>
      <c r="C1096" t="s">
        <v>77</v>
      </c>
      <c r="D1096" s="1" t="d">
        <v>2023-02-06</v>
      </c>
      <c r="E1096" t="s">
        <v>147</v>
      </c>
      <c r="F1096" t="s">
        <v>2273</v>
      </c>
      <c r="G1096" t="s">
        <v>8</v>
      </c>
      <c r="H1096" t="s">
        <v>148</v>
      </c>
    </row>
    <row r="1097" spans="1:8" x14ac:dyDescent="0.2">
      <c r="A1097" s="1" t="d">
        <v>2023-01-23</v>
      </c>
      <c r="B1097">
        <v>-1</v>
      </c>
      <c r="C1097" t="s">
        <v>77</v>
      </c>
      <c r="D1097" s="1" t="d">
        <v>2023-02-06</v>
      </c>
      <c r="E1097" t="s">
        <v>1141</v>
      </c>
      <c r="F1097" t="s">
        <v>2273</v>
      </c>
      <c r="G1097" t="s">
        <v>8</v>
      </c>
      <c r="H1097" t="s">
        <v>1142</v>
      </c>
    </row>
    <row r="1098" spans="1:8" x14ac:dyDescent="0.2">
      <c r="A1098" s="1" t="d">
        <v>2023-01-23</v>
      </c>
      <c r="B1098">
        <v>-1</v>
      </c>
      <c r="C1098" t="s">
        <v>77</v>
      </c>
      <c r="D1098" s="1" t="d">
        <v>2023-02-06</v>
      </c>
      <c r="E1098" t="s">
        <v>731</v>
      </c>
      <c r="F1098" t="s">
        <v>2274</v>
      </c>
      <c r="G1098" t="s">
        <v>8</v>
      </c>
      <c r="H1098" t="s">
        <v>732</v>
      </c>
    </row>
    <row r="1099" spans="1:8" x14ac:dyDescent="0.2">
      <c r="A1099" s="1" t="d">
        <v>2023-01-23</v>
      </c>
      <c r="B1099">
        <v>-1</v>
      </c>
      <c r="C1099" t="s">
        <v>77</v>
      </c>
      <c r="D1099" s="1" t="d">
        <v>2023-02-06</v>
      </c>
      <c r="E1099" t="s">
        <v>292</v>
      </c>
      <c r="F1099" t="s">
        <v>2274</v>
      </c>
      <c r="G1099" t="s">
        <v>8</v>
      </c>
      <c r="H1099" t="s">
        <v>293</v>
      </c>
    </row>
    <row r="1100" spans="1:8" x14ac:dyDescent="0.2">
      <c r="A1100" s="1" t="d">
        <v>2023-01-23</v>
      </c>
      <c r="B1100">
        <v>-1</v>
      </c>
      <c r="C1100" t="s">
        <v>77</v>
      </c>
      <c r="D1100" s="1" t="d">
        <v>2023-02-06</v>
      </c>
      <c r="E1100" t="s">
        <v>1143</v>
      </c>
      <c r="F1100" t="s">
        <v>2274</v>
      </c>
      <c r="G1100" t="s">
        <v>8</v>
      </c>
      <c r="H1100" t="s">
        <v>1143</v>
      </c>
    </row>
    <row r="1101" spans="1:8" x14ac:dyDescent="0.2">
      <c r="A1101" s="1" t="d">
        <v>2023-01-23</v>
      </c>
      <c r="B1101">
        <v>-1</v>
      </c>
      <c r="C1101" t="s">
        <v>77</v>
      </c>
      <c r="D1101" s="1" t="d">
        <v>2023-02-06</v>
      </c>
      <c r="E1101" t="s">
        <v>136</v>
      </c>
      <c r="F1101" t="s">
        <v>2275</v>
      </c>
      <c r="G1101" t="s">
        <v>8</v>
      </c>
      <c r="H1101" t="s">
        <v>137</v>
      </c>
    </row>
    <row r="1102" spans="1:8" x14ac:dyDescent="0.2">
      <c r="A1102" s="1" t="d">
        <v>2023-01-23</v>
      </c>
      <c r="B1102">
        <v>-1</v>
      </c>
      <c r="C1102" t="s">
        <v>77</v>
      </c>
      <c r="D1102" s="1" t="d">
        <v>2023-02-06</v>
      </c>
      <c r="E1102" t="s">
        <v>1144</v>
      </c>
      <c r="F1102" t="s">
        <v>2275</v>
      </c>
      <c r="G1102" t="s">
        <v>8</v>
      </c>
      <c r="H1102" t="s">
        <v>1145</v>
      </c>
    </row>
    <row r="1103" spans="1:8" x14ac:dyDescent="0.2">
      <c r="A1103" s="1" t="d">
        <v>2023-01-23</v>
      </c>
      <c r="B1103">
        <v>-1</v>
      </c>
      <c r="C1103" t="s">
        <v>77</v>
      </c>
      <c r="D1103" s="1" t="d">
        <v>2023-02-06</v>
      </c>
      <c r="E1103" t="s">
        <v>1146</v>
      </c>
      <c r="F1103" t="s">
        <v>2263</v>
      </c>
      <c r="G1103" t="s">
        <v>8</v>
      </c>
      <c r="H1103" t="s">
        <v>1147</v>
      </c>
    </row>
    <row r="1104" spans="1:8" x14ac:dyDescent="0.2">
      <c r="A1104" s="1" t="d">
        <v>2023-01-23</v>
      </c>
      <c r="B1104">
        <v>-1</v>
      </c>
      <c r="C1104" t="s">
        <v>77</v>
      </c>
      <c r="D1104" s="1" t="d">
        <v>2023-02-06</v>
      </c>
      <c r="E1104" t="s">
        <v>1148</v>
      </c>
      <c r="F1104" t="s">
        <v>2263</v>
      </c>
      <c r="G1104" t="s">
        <v>8</v>
      </c>
      <c r="H1104" t="s">
        <v>1149</v>
      </c>
    </row>
    <row r="1105" spans="1:8" x14ac:dyDescent="0.2">
      <c r="A1105" s="1" t="d">
        <v>2023-01-23</v>
      </c>
      <c r="B1105">
        <v>-1</v>
      </c>
      <c r="C1105" t="s">
        <v>77</v>
      </c>
      <c r="D1105" s="1" t="d">
        <v>2023-02-06</v>
      </c>
      <c r="E1105" t="s">
        <v>740</v>
      </c>
      <c r="F1105" t="s">
        <v>2263</v>
      </c>
      <c r="G1105" t="s">
        <v>8</v>
      </c>
      <c r="H1105" t="s">
        <v>741</v>
      </c>
    </row>
    <row r="1106" spans="1:8" x14ac:dyDescent="0.2">
      <c r="A1106" s="1" t="d">
        <v>2023-01-23</v>
      </c>
      <c r="B1106">
        <v>-1</v>
      </c>
      <c r="C1106" t="s">
        <v>77</v>
      </c>
      <c r="D1106" s="1" t="d">
        <v>2023-02-06</v>
      </c>
      <c r="E1106" t="s">
        <v>615</v>
      </c>
      <c r="F1106" t="s">
        <v>2263</v>
      </c>
      <c r="G1106" t="s">
        <v>8</v>
      </c>
      <c r="H1106" t="s">
        <v>616</v>
      </c>
    </row>
    <row r="1107" spans="1:8" x14ac:dyDescent="0.2">
      <c r="A1107" s="1" t="d">
        <v>2023-01-23</v>
      </c>
      <c r="B1107">
        <v>-1</v>
      </c>
      <c r="C1107" t="s">
        <v>77</v>
      </c>
      <c r="D1107" s="1" t="d">
        <v>2023-02-06</v>
      </c>
      <c r="E1107" t="s">
        <v>617</v>
      </c>
      <c r="F1107" t="s">
        <v>2263</v>
      </c>
      <c r="G1107" t="s">
        <v>8</v>
      </c>
      <c r="H1107" t="s">
        <v>618</v>
      </c>
    </row>
    <row r="1108" spans="1:8" x14ac:dyDescent="0.2">
      <c r="A1108" s="1" t="d">
        <v>2023-01-23</v>
      </c>
      <c r="B1108">
        <v>-1</v>
      </c>
      <c r="C1108" t="s">
        <v>77</v>
      </c>
      <c r="D1108" s="1" t="d">
        <v>2023-03-24</v>
      </c>
      <c r="E1108" t="s">
        <v>1150</v>
      </c>
      <c r="F1108" t="s">
        <v>2263</v>
      </c>
      <c r="G1108" t="s">
        <v>8</v>
      </c>
      <c r="H1108" t="s">
        <v>1151</v>
      </c>
    </row>
    <row r="1109" spans="1:8" x14ac:dyDescent="0.2">
      <c r="A1109" s="1" t="d">
        <v>2023-01-23</v>
      </c>
      <c r="B1109">
        <v>-1</v>
      </c>
      <c r="C1109" t="s">
        <v>77</v>
      </c>
      <c r="D1109" s="1" t="d">
        <v>2023-04-23</v>
      </c>
      <c r="E1109" t="s">
        <v>1152</v>
      </c>
      <c r="F1109" t="s">
        <v>2279</v>
      </c>
      <c r="G1109" t="s">
        <v>49</v>
      </c>
      <c r="H1109" t="s">
        <v>1153</v>
      </c>
    </row>
    <row r="1110" spans="1:8" x14ac:dyDescent="0.2">
      <c r="A1110" s="1" t="d">
        <v>2023-01-23</v>
      </c>
      <c r="B1110">
        <v>5556409070006530</v>
      </c>
      <c r="C1110" t="s">
        <v>77</v>
      </c>
      <c r="D1110" s="1" t="d">
        <v>2023-01-23</v>
      </c>
      <c r="E1110" t="s">
        <v>31</v>
      </c>
      <c r="F1110" t="s">
        <v>2267</v>
      </c>
      <c r="G1110" t="s">
        <v>8</v>
      </c>
      <c r="H1110" t="s">
        <v>32</v>
      </c>
    </row>
    <row r="1111" spans="1:8" x14ac:dyDescent="0.2">
      <c r="A1111" s="1" t="d">
        <v>2023-01-24</v>
      </c>
      <c r="B1111">
        <v>-1</v>
      </c>
      <c r="D1111" s="1" t="d">
        <v>2023-01-24</v>
      </c>
      <c r="E1111" t="s">
        <v>687</v>
      </c>
      <c r="F1111" t="s">
        <v>2282</v>
      </c>
      <c r="G1111" t="s">
        <v>49</v>
      </c>
    </row>
    <row r="1112" spans="1:8" x14ac:dyDescent="0.2">
      <c r="A1112" s="1" t="d">
        <v>2023-01-24</v>
      </c>
      <c r="B1112">
        <v>-1</v>
      </c>
      <c r="D1112" s="1" t="d">
        <v>2023-01-24</v>
      </c>
      <c r="E1112" t="s">
        <v>71</v>
      </c>
      <c r="F1112" t="s">
        <v>2265</v>
      </c>
      <c r="G1112" t="s">
        <v>8</v>
      </c>
      <c r="H1112" t="s">
        <v>72</v>
      </c>
    </row>
    <row r="1113" spans="1:8" x14ac:dyDescent="0.2">
      <c r="A1113" s="1" t="d">
        <v>2023-01-24</v>
      </c>
      <c r="B1113">
        <v>-1</v>
      </c>
      <c r="D1113" s="1" t="d">
        <v>2023-01-24</v>
      </c>
      <c r="E1113" t="s">
        <v>1154</v>
      </c>
      <c r="F1113" t="s">
        <v>2294</v>
      </c>
      <c r="G1113" t="s">
        <v>8</v>
      </c>
    </row>
    <row r="1114" spans="1:8" x14ac:dyDescent="0.2">
      <c r="A1114" s="1" t="d">
        <v>2023-01-24</v>
      </c>
      <c r="B1114">
        <v>-1</v>
      </c>
      <c r="C1114" t="s">
        <v>15</v>
      </c>
      <c r="D1114" s="1" t="d">
        <v>2023-01-24</v>
      </c>
      <c r="E1114" t="s">
        <v>1155</v>
      </c>
      <c r="F1114" t="s">
        <v>2266</v>
      </c>
      <c r="G1114" t="s">
        <v>13</v>
      </c>
      <c r="H1114" t="s">
        <v>1156</v>
      </c>
    </row>
    <row r="1115" spans="1:8" x14ac:dyDescent="0.2">
      <c r="A1115" s="1" t="d">
        <v>2023-01-24</v>
      </c>
      <c r="B1115">
        <v>-1</v>
      </c>
      <c r="C1115" t="s">
        <v>20</v>
      </c>
      <c r="D1115" s="1" t="d">
        <v>2023-01-24</v>
      </c>
      <c r="E1115" t="s">
        <v>1057</v>
      </c>
      <c r="F1115" t="s">
        <v>2273</v>
      </c>
      <c r="G1115" t="s">
        <v>1058</v>
      </c>
      <c r="H1115" t="s">
        <v>1059</v>
      </c>
    </row>
    <row r="1116" spans="1:8" x14ac:dyDescent="0.2">
      <c r="A1116" s="1" t="d">
        <v>2023-01-24</v>
      </c>
      <c r="B1116">
        <v>-1</v>
      </c>
      <c r="C1116" t="s">
        <v>20</v>
      </c>
      <c r="D1116" s="1" t="d">
        <v>2023-01-24</v>
      </c>
      <c r="E1116" t="s">
        <v>687</v>
      </c>
      <c r="F1116" t="s">
        <v>2282</v>
      </c>
      <c r="G1116" t="s">
        <v>49</v>
      </c>
    </row>
    <row r="1117" spans="1:8" x14ac:dyDescent="0.2">
      <c r="A1117" s="1" t="d">
        <v>2023-01-24</v>
      </c>
      <c r="B1117">
        <v>-1</v>
      </c>
      <c r="C1117" t="s">
        <v>20</v>
      </c>
      <c r="D1117" s="1" t="d">
        <v>2023-01-24</v>
      </c>
      <c r="E1117" t="s">
        <v>218</v>
      </c>
      <c r="F1117" t="s">
        <v>2265</v>
      </c>
      <c r="G1117" t="s">
        <v>49</v>
      </c>
      <c r="H1117" t="s">
        <v>219</v>
      </c>
    </row>
    <row r="1118" spans="1:8" x14ac:dyDescent="0.2">
      <c r="A1118" s="1" t="d">
        <v>2023-01-24</v>
      </c>
      <c r="B1118">
        <v>-1</v>
      </c>
      <c r="C1118" t="s">
        <v>20</v>
      </c>
      <c r="D1118" s="1" t="d">
        <v>2023-01-24</v>
      </c>
      <c r="E1118" t="s">
        <v>263</v>
      </c>
      <c r="F1118" t="s">
        <v>2265</v>
      </c>
      <c r="G1118" t="s">
        <v>8</v>
      </c>
      <c r="H1118" t="s">
        <v>264</v>
      </c>
    </row>
    <row r="1119" spans="1:8" x14ac:dyDescent="0.2">
      <c r="A1119" s="1" t="d">
        <v>2023-01-24</v>
      </c>
      <c r="B1119">
        <v>-1</v>
      </c>
      <c r="C1119" t="s">
        <v>20</v>
      </c>
      <c r="D1119" s="1" t="d">
        <v>2023-01-24</v>
      </c>
      <c r="E1119" t="s">
        <v>1157</v>
      </c>
      <c r="F1119" t="s">
        <v>2268</v>
      </c>
      <c r="G1119" t="s">
        <v>8</v>
      </c>
      <c r="H1119" t="s">
        <v>1158</v>
      </c>
    </row>
    <row r="1120" spans="1:8" x14ac:dyDescent="0.2">
      <c r="A1120" s="1" t="d">
        <v>2023-01-24</v>
      </c>
      <c r="B1120">
        <v>-1</v>
      </c>
      <c r="C1120" t="s">
        <v>20</v>
      </c>
      <c r="D1120" s="1" t="d">
        <v>2023-01-24</v>
      </c>
      <c r="E1120" t="s">
        <v>37</v>
      </c>
      <c r="F1120" t="s">
        <v>2296</v>
      </c>
      <c r="G1120" t="s">
        <v>8</v>
      </c>
      <c r="H1120" t="s">
        <v>38</v>
      </c>
    </row>
    <row r="1121" spans="1:8" x14ac:dyDescent="0.2">
      <c r="A1121" s="1" t="d">
        <v>2023-01-24</v>
      </c>
      <c r="B1121">
        <v>-1</v>
      </c>
      <c r="C1121" t="s">
        <v>20</v>
      </c>
      <c r="D1121" s="1" t="d">
        <v>2023-01-24</v>
      </c>
      <c r="E1121" t="s">
        <v>39</v>
      </c>
      <c r="F1121" t="s">
        <v>2296</v>
      </c>
      <c r="G1121" t="s">
        <v>8</v>
      </c>
      <c r="H1121" t="s">
        <v>40</v>
      </c>
    </row>
    <row r="1122" spans="1:8" x14ac:dyDescent="0.2">
      <c r="A1122" s="1" t="d">
        <v>2023-01-24</v>
      </c>
      <c r="B1122">
        <v>-1</v>
      </c>
      <c r="C1122" t="s">
        <v>20</v>
      </c>
      <c r="D1122" s="1" t="d">
        <v>2023-01-24</v>
      </c>
      <c r="E1122" t="s">
        <v>1159</v>
      </c>
      <c r="F1122" t="s">
        <v>2294</v>
      </c>
      <c r="G1122" t="s">
        <v>8</v>
      </c>
    </row>
    <row r="1123" spans="1:8" x14ac:dyDescent="0.2">
      <c r="A1123" s="1" t="d">
        <v>2023-01-24</v>
      </c>
      <c r="B1123">
        <v>-1</v>
      </c>
      <c r="C1123" t="s">
        <v>20</v>
      </c>
      <c r="D1123" s="1" t="d">
        <v>2023-01-24</v>
      </c>
      <c r="E1123" t="s">
        <v>272</v>
      </c>
      <c r="F1123" t="s">
        <v>2272</v>
      </c>
      <c r="G1123" t="s">
        <v>49</v>
      </c>
      <c r="H1123" t="s">
        <v>273</v>
      </c>
    </row>
    <row r="1124" spans="1:8" x14ac:dyDescent="0.2">
      <c r="A1124" s="1" t="d">
        <v>2023-01-24</v>
      </c>
      <c r="B1124">
        <v>-1</v>
      </c>
      <c r="C1124" t="s">
        <v>20</v>
      </c>
      <c r="D1124" s="1" t="d">
        <v>2023-01-24</v>
      </c>
      <c r="E1124" t="s">
        <v>856</v>
      </c>
      <c r="F1124" t="s">
        <v>2272</v>
      </c>
      <c r="G1124" t="s">
        <v>8</v>
      </c>
    </row>
    <row r="1125" spans="1:8" x14ac:dyDescent="0.2">
      <c r="A1125" s="1" t="d">
        <v>2023-01-24</v>
      </c>
      <c r="B1125">
        <v>-1</v>
      </c>
      <c r="C1125" t="s">
        <v>20</v>
      </c>
      <c r="D1125" s="1" t="d">
        <v>2023-01-31</v>
      </c>
      <c r="E1125" t="s">
        <v>1057</v>
      </c>
      <c r="F1125" t="s">
        <v>2273</v>
      </c>
      <c r="G1125" t="s">
        <v>1058</v>
      </c>
      <c r="H1125" t="s">
        <v>1059</v>
      </c>
    </row>
    <row r="1126" spans="1:8" x14ac:dyDescent="0.2">
      <c r="A1126" s="1" t="d">
        <v>2023-01-24</v>
      </c>
      <c r="B1126">
        <v>-1</v>
      </c>
      <c r="C1126" t="s">
        <v>20</v>
      </c>
      <c r="D1126" s="1" t="d">
        <v>2023-01-31</v>
      </c>
      <c r="E1126" t="s">
        <v>593</v>
      </c>
      <c r="F1126" t="s">
        <v>2273</v>
      </c>
      <c r="G1126" t="s">
        <v>49</v>
      </c>
      <c r="H1126" t="s">
        <v>594</v>
      </c>
    </row>
    <row r="1127" spans="1:8" x14ac:dyDescent="0.2">
      <c r="A1127" s="1" t="d">
        <v>2023-01-24</v>
      </c>
      <c r="B1127">
        <v>-1</v>
      </c>
      <c r="C1127" t="s">
        <v>20</v>
      </c>
      <c r="D1127" s="1" t="d">
        <v>2023-01-31</v>
      </c>
      <c r="E1127" t="s">
        <v>1160</v>
      </c>
      <c r="F1127" t="s">
        <v>2273</v>
      </c>
      <c r="G1127" t="s">
        <v>49</v>
      </c>
      <c r="H1127" t="s">
        <v>1161</v>
      </c>
    </row>
    <row r="1128" spans="1:8" x14ac:dyDescent="0.2">
      <c r="A1128" s="1" t="d">
        <v>2023-01-24</v>
      </c>
      <c r="B1128">
        <v>-1</v>
      </c>
      <c r="C1128" t="s">
        <v>20</v>
      </c>
      <c r="D1128" s="1" t="d">
        <v>2023-01-31</v>
      </c>
      <c r="E1128" t="s">
        <v>1162</v>
      </c>
      <c r="F1128" t="s">
        <v>2274</v>
      </c>
      <c r="G1128" t="s">
        <v>8</v>
      </c>
      <c r="H1128" t="s">
        <v>1163</v>
      </c>
    </row>
    <row r="1129" spans="1:8" x14ac:dyDescent="0.2">
      <c r="A1129" s="1" t="d">
        <v>2023-01-24</v>
      </c>
      <c r="B1129">
        <v>-1</v>
      </c>
      <c r="C1129" t="s">
        <v>20</v>
      </c>
      <c r="D1129" s="1" t="d">
        <v>2023-01-31</v>
      </c>
      <c r="E1129" t="s">
        <v>601</v>
      </c>
      <c r="F1129" t="s">
        <v>2274</v>
      </c>
      <c r="G1129" t="s">
        <v>8</v>
      </c>
      <c r="H1129" t="s">
        <v>602</v>
      </c>
    </row>
    <row r="1130" spans="1:8" x14ac:dyDescent="0.2">
      <c r="A1130" s="1" t="d">
        <v>2023-01-24</v>
      </c>
      <c r="B1130">
        <v>-1</v>
      </c>
      <c r="C1130" t="s">
        <v>20</v>
      </c>
      <c r="D1130" s="1" t="d">
        <v>2023-01-31</v>
      </c>
      <c r="E1130" t="s">
        <v>1164</v>
      </c>
      <c r="F1130" t="s">
        <v>2274</v>
      </c>
      <c r="G1130" t="s">
        <v>8</v>
      </c>
      <c r="H1130" t="s">
        <v>1164</v>
      </c>
    </row>
    <row r="1131" spans="1:8" x14ac:dyDescent="0.2">
      <c r="A1131" s="1" t="d">
        <v>2023-01-24</v>
      </c>
      <c r="B1131">
        <v>-1</v>
      </c>
      <c r="C1131" t="s">
        <v>20</v>
      </c>
      <c r="D1131" s="1" t="d">
        <v>2023-01-31</v>
      </c>
      <c r="E1131" t="s">
        <v>179</v>
      </c>
      <c r="F1131" t="s">
        <v>2263</v>
      </c>
      <c r="G1131" t="s">
        <v>8</v>
      </c>
      <c r="H1131" t="s">
        <v>180</v>
      </c>
    </row>
    <row r="1132" spans="1:8" x14ac:dyDescent="0.2">
      <c r="A1132" s="1" t="d">
        <v>2023-01-24</v>
      </c>
      <c r="B1132">
        <v>-1</v>
      </c>
      <c r="C1132" t="s">
        <v>20</v>
      </c>
      <c r="D1132" s="1" t="d">
        <v>2023-02-06</v>
      </c>
      <c r="E1132" t="s">
        <v>1165</v>
      </c>
      <c r="F1132" t="s">
        <v>2273</v>
      </c>
      <c r="G1132" t="s">
        <v>8</v>
      </c>
      <c r="H1132" t="s">
        <v>1166</v>
      </c>
    </row>
    <row r="1133" spans="1:8" x14ac:dyDescent="0.2">
      <c r="A1133" s="1" t="d">
        <v>2023-01-24</v>
      </c>
      <c r="B1133">
        <v>-1</v>
      </c>
      <c r="C1133" t="s">
        <v>20</v>
      </c>
      <c r="D1133" s="1" t="d">
        <v>2023-02-07</v>
      </c>
      <c r="E1133" t="s">
        <v>1167</v>
      </c>
      <c r="F1133" t="s">
        <v>2274</v>
      </c>
      <c r="G1133" t="s">
        <v>8</v>
      </c>
      <c r="H1133" t="s">
        <v>1168</v>
      </c>
    </row>
    <row r="1134" spans="1:8" x14ac:dyDescent="0.2">
      <c r="A1134" s="1" t="d">
        <v>2023-01-24</v>
      </c>
      <c r="B1134">
        <v>-1</v>
      </c>
      <c r="C1134" t="s">
        <v>20</v>
      </c>
      <c r="D1134" s="1" t="d">
        <v>2023-02-07</v>
      </c>
      <c r="E1134" t="s">
        <v>110</v>
      </c>
      <c r="F1134" t="s">
        <v>2274</v>
      </c>
      <c r="G1134" t="s">
        <v>8</v>
      </c>
      <c r="H1134" t="s">
        <v>111</v>
      </c>
    </row>
    <row r="1135" spans="1:8" x14ac:dyDescent="0.2">
      <c r="A1135" s="1" t="d">
        <v>2023-01-24</v>
      </c>
      <c r="B1135">
        <v>-1</v>
      </c>
      <c r="C1135" t="s">
        <v>20</v>
      </c>
      <c r="D1135" s="1" t="d">
        <v>2023-02-07</v>
      </c>
      <c r="E1135" t="s">
        <v>1169</v>
      </c>
      <c r="F1135" t="s">
        <v>2274</v>
      </c>
      <c r="G1135" t="s">
        <v>8</v>
      </c>
      <c r="H1135" t="s">
        <v>1169</v>
      </c>
    </row>
    <row r="1136" spans="1:8" x14ac:dyDescent="0.2">
      <c r="A1136" s="1" t="d">
        <v>2023-01-24</v>
      </c>
      <c r="B1136">
        <v>-1</v>
      </c>
      <c r="C1136" t="s">
        <v>20</v>
      </c>
      <c r="D1136" s="1" t="d">
        <v>2023-02-07</v>
      </c>
      <c r="E1136" t="s">
        <v>1170</v>
      </c>
      <c r="F1136" t="s">
        <v>2263</v>
      </c>
      <c r="G1136" t="s">
        <v>8</v>
      </c>
      <c r="H1136" t="s">
        <v>1171</v>
      </c>
    </row>
    <row r="1137" spans="1:8" x14ac:dyDescent="0.2">
      <c r="A1137" s="1" t="d">
        <v>2023-01-24</v>
      </c>
      <c r="B1137">
        <v>-1</v>
      </c>
      <c r="C1137" t="s">
        <v>20</v>
      </c>
      <c r="D1137" s="1" t="d">
        <v>2023-03-24</v>
      </c>
      <c r="E1137" t="s">
        <v>55</v>
      </c>
      <c r="F1137" t="s">
        <v>2274</v>
      </c>
      <c r="G1137" t="s">
        <v>8</v>
      </c>
      <c r="H1137" t="s">
        <v>55</v>
      </c>
    </row>
    <row r="1138" spans="1:8" x14ac:dyDescent="0.2">
      <c r="A1138" s="1" t="d">
        <v>2023-01-24</v>
      </c>
      <c r="B1138">
        <v>-1</v>
      </c>
      <c r="C1138" t="s">
        <v>70</v>
      </c>
      <c r="D1138" s="1" t="d">
        <v>2023-02-07</v>
      </c>
      <c r="E1138" t="s">
        <v>257</v>
      </c>
      <c r="F1138" t="s">
        <v>2275</v>
      </c>
      <c r="G1138" t="s">
        <v>8</v>
      </c>
      <c r="H1138">
        <v>2022</v>
      </c>
    </row>
    <row r="1139" spans="1:8" x14ac:dyDescent="0.2">
      <c r="A1139" s="1" t="d">
        <v>2023-01-24</v>
      </c>
      <c r="B1139">
        <v>-1</v>
      </c>
      <c r="C1139" t="s">
        <v>74</v>
      </c>
      <c r="D1139" s="1" t="d">
        <v>2023-01-31</v>
      </c>
      <c r="E1139" t="s">
        <v>1172</v>
      </c>
      <c r="F1139" t="s">
        <v>2273</v>
      </c>
      <c r="G1139" t="s">
        <v>1115</v>
      </c>
      <c r="H1139" t="s">
        <v>1173</v>
      </c>
    </row>
    <row r="1140" spans="1:8" x14ac:dyDescent="0.2">
      <c r="A1140" s="1" t="d">
        <v>2023-01-24</v>
      </c>
      <c r="B1140">
        <v>-1</v>
      </c>
      <c r="C1140" t="s">
        <v>77</v>
      </c>
      <c r="D1140" s="1" t="d">
        <v>2023-01-24</v>
      </c>
      <c r="E1140" t="s">
        <v>1174</v>
      </c>
      <c r="F1140" t="s">
        <v>2281</v>
      </c>
      <c r="G1140" t="s">
        <v>8</v>
      </c>
      <c r="H1140" t="s">
        <v>1175</v>
      </c>
    </row>
    <row r="1141" spans="1:8" x14ac:dyDescent="0.2">
      <c r="A1141" s="1" t="d">
        <v>2023-01-24</v>
      </c>
      <c r="B1141">
        <v>-1</v>
      </c>
      <c r="C1141" t="s">
        <v>77</v>
      </c>
      <c r="D1141" s="1" t="d">
        <v>2023-01-24</v>
      </c>
      <c r="E1141" t="s">
        <v>21</v>
      </c>
      <c r="F1141" t="s">
        <v>2266</v>
      </c>
      <c r="G1141" t="s">
        <v>8</v>
      </c>
      <c r="H1141" t="s">
        <v>22</v>
      </c>
    </row>
    <row r="1142" spans="1:8" x14ac:dyDescent="0.2">
      <c r="A1142" s="1" t="d">
        <v>2023-01-24</v>
      </c>
      <c r="B1142">
        <v>-1</v>
      </c>
      <c r="C1142" t="s">
        <v>77</v>
      </c>
      <c r="D1142" s="1" t="d">
        <v>2023-01-24</v>
      </c>
      <c r="E1142" t="s">
        <v>811</v>
      </c>
      <c r="F1142" t="s">
        <v>2282</v>
      </c>
      <c r="G1142" t="s">
        <v>49</v>
      </c>
      <c r="H1142" t="s">
        <v>812</v>
      </c>
    </row>
    <row r="1143" spans="1:8" x14ac:dyDescent="0.2">
      <c r="A1143" s="1" t="d">
        <v>2023-01-24</v>
      </c>
      <c r="B1143">
        <v>-1</v>
      </c>
      <c r="C1143" t="s">
        <v>77</v>
      </c>
      <c r="D1143" s="1" t="d">
        <v>2023-01-24</v>
      </c>
      <c r="E1143" t="s">
        <v>687</v>
      </c>
      <c r="F1143" t="s">
        <v>2282</v>
      </c>
      <c r="G1143" t="s">
        <v>49</v>
      </c>
    </row>
    <row r="1144" spans="1:8" x14ac:dyDescent="0.2">
      <c r="A1144" s="1" t="d">
        <v>2023-01-24</v>
      </c>
      <c r="B1144">
        <v>-1</v>
      </c>
      <c r="C1144" t="s">
        <v>77</v>
      </c>
      <c r="D1144" s="1" t="d">
        <v>2023-01-24</v>
      </c>
      <c r="E1144" t="s">
        <v>1176</v>
      </c>
      <c r="F1144" t="s">
        <v>2282</v>
      </c>
      <c r="G1144" t="s">
        <v>49</v>
      </c>
    </row>
    <row r="1145" spans="1:8" x14ac:dyDescent="0.2">
      <c r="A1145" s="1" t="d">
        <v>2023-01-24</v>
      </c>
      <c r="B1145">
        <v>-1</v>
      </c>
      <c r="C1145" t="s">
        <v>77</v>
      </c>
      <c r="D1145" s="1" t="d">
        <v>2023-01-24</v>
      </c>
      <c r="E1145" t="s">
        <v>1177</v>
      </c>
      <c r="F1145" t="s">
        <v>2265</v>
      </c>
      <c r="G1145" t="s">
        <v>68</v>
      </c>
      <c r="H1145" t="s">
        <v>1178</v>
      </c>
    </row>
    <row r="1146" spans="1:8" x14ac:dyDescent="0.2">
      <c r="A1146" s="1" t="d">
        <v>2023-01-24</v>
      </c>
      <c r="B1146">
        <v>-1</v>
      </c>
      <c r="C1146" t="s">
        <v>77</v>
      </c>
      <c r="D1146" s="1" t="d">
        <v>2023-01-24</v>
      </c>
      <c r="E1146" t="s">
        <v>1179</v>
      </c>
      <c r="F1146" t="s">
        <v>2265</v>
      </c>
      <c r="G1146" t="s">
        <v>49</v>
      </c>
      <c r="H1146" t="s">
        <v>1180</v>
      </c>
    </row>
    <row r="1147" spans="1:8" x14ac:dyDescent="0.2">
      <c r="A1147" s="1" t="d">
        <v>2023-01-24</v>
      </c>
      <c r="B1147">
        <v>-1</v>
      </c>
      <c r="C1147" t="s">
        <v>77</v>
      </c>
      <c r="D1147" s="1" t="d">
        <v>2023-01-24</v>
      </c>
      <c r="E1147" t="s">
        <v>579</v>
      </c>
      <c r="F1147" t="s">
        <v>2265</v>
      </c>
      <c r="G1147" t="s">
        <v>49</v>
      </c>
      <c r="H1147" t="s">
        <v>580</v>
      </c>
    </row>
    <row r="1148" spans="1:8" x14ac:dyDescent="0.2">
      <c r="A1148" s="1" t="d">
        <v>2023-01-24</v>
      </c>
      <c r="B1148">
        <v>-1</v>
      </c>
      <c r="C1148" t="s">
        <v>77</v>
      </c>
      <c r="D1148" s="1" t="d">
        <v>2023-01-24</v>
      </c>
      <c r="E1148" t="s">
        <v>261</v>
      </c>
      <c r="F1148" t="s">
        <v>2265</v>
      </c>
      <c r="G1148" t="s">
        <v>8</v>
      </c>
      <c r="H1148" t="s">
        <v>262</v>
      </c>
    </row>
    <row r="1149" spans="1:8" x14ac:dyDescent="0.2">
      <c r="A1149" s="1" t="d">
        <v>2023-01-24</v>
      </c>
      <c r="B1149">
        <v>-1</v>
      </c>
      <c r="C1149" t="s">
        <v>77</v>
      </c>
      <c r="D1149" s="1" t="d">
        <v>2023-01-24</v>
      </c>
      <c r="E1149" t="s">
        <v>461</v>
      </c>
      <c r="F1149" t="s">
        <v>2265</v>
      </c>
      <c r="G1149" t="s">
        <v>8</v>
      </c>
      <c r="H1149" t="s">
        <v>462</v>
      </c>
    </row>
    <row r="1150" spans="1:8" x14ac:dyDescent="0.2">
      <c r="A1150" s="1" t="d">
        <v>2023-01-24</v>
      </c>
      <c r="B1150">
        <v>-1</v>
      </c>
      <c r="C1150" t="s">
        <v>77</v>
      </c>
      <c r="D1150" s="1" t="d">
        <v>2023-01-24</v>
      </c>
      <c r="E1150" t="s">
        <v>84</v>
      </c>
      <c r="F1150" t="s">
        <v>2265</v>
      </c>
      <c r="G1150" t="s">
        <v>8</v>
      </c>
      <c r="H1150" t="s">
        <v>85</v>
      </c>
    </row>
    <row r="1151" spans="1:8" x14ac:dyDescent="0.2">
      <c r="A1151" s="1" t="d">
        <v>2023-01-24</v>
      </c>
      <c r="B1151">
        <v>-1</v>
      </c>
      <c r="C1151" t="s">
        <v>77</v>
      </c>
      <c r="D1151" s="1" t="d">
        <v>2023-01-24</v>
      </c>
      <c r="E1151" t="s">
        <v>839</v>
      </c>
      <c r="F1151" t="s">
        <v>2265</v>
      </c>
      <c r="G1151" t="s">
        <v>8</v>
      </c>
      <c r="H1151" t="s">
        <v>840</v>
      </c>
    </row>
    <row r="1152" spans="1:8" x14ac:dyDescent="0.2">
      <c r="A1152" s="1" t="d">
        <v>2023-01-24</v>
      </c>
      <c r="B1152">
        <v>-1</v>
      </c>
      <c r="C1152" t="s">
        <v>77</v>
      </c>
      <c r="D1152" s="1" t="d">
        <v>2023-01-24</v>
      </c>
      <c r="E1152" t="s">
        <v>1181</v>
      </c>
      <c r="F1152" t="s">
        <v>2265</v>
      </c>
      <c r="G1152" t="s">
        <v>8</v>
      </c>
      <c r="H1152" t="s">
        <v>1182</v>
      </c>
    </row>
    <row r="1153" spans="1:8" x14ac:dyDescent="0.2">
      <c r="A1153" s="1" t="d">
        <v>2023-01-24</v>
      </c>
      <c r="B1153">
        <v>-1</v>
      </c>
      <c r="C1153" t="s">
        <v>77</v>
      </c>
      <c r="D1153" s="1" t="d">
        <v>2023-01-24</v>
      </c>
      <c r="E1153" t="s">
        <v>86</v>
      </c>
      <c r="F1153" t="s">
        <v>2265</v>
      </c>
      <c r="G1153" t="s">
        <v>8</v>
      </c>
      <c r="H1153" t="s">
        <v>87</v>
      </c>
    </row>
    <row r="1154" spans="1:8" x14ac:dyDescent="0.2">
      <c r="A1154" s="1" t="d">
        <v>2023-01-24</v>
      </c>
      <c r="B1154">
        <v>-1</v>
      </c>
      <c r="C1154" t="s">
        <v>77</v>
      </c>
      <c r="D1154" s="1" t="d">
        <v>2023-01-24</v>
      </c>
      <c r="E1154" t="s">
        <v>433</v>
      </c>
      <c r="F1154" t="s">
        <v>2265</v>
      </c>
      <c r="G1154" t="s">
        <v>8</v>
      </c>
      <c r="H1154" t="s">
        <v>434</v>
      </c>
    </row>
    <row r="1155" spans="1:8" x14ac:dyDescent="0.2">
      <c r="A1155" s="1" t="d">
        <v>2023-01-24</v>
      </c>
      <c r="B1155">
        <v>-1</v>
      </c>
      <c r="C1155" t="s">
        <v>77</v>
      </c>
      <c r="D1155" s="1" t="d">
        <v>2023-01-24</v>
      </c>
      <c r="E1155" t="s">
        <v>29</v>
      </c>
      <c r="F1155" t="s">
        <v>2265</v>
      </c>
      <c r="G1155" t="s">
        <v>8</v>
      </c>
      <c r="H1155" t="s">
        <v>30</v>
      </c>
    </row>
    <row r="1156" spans="1:8" x14ac:dyDescent="0.2">
      <c r="A1156" s="1" t="d">
        <v>2023-01-24</v>
      </c>
      <c r="B1156">
        <v>-1</v>
      </c>
      <c r="C1156" t="s">
        <v>77</v>
      </c>
      <c r="D1156" s="1" t="d">
        <v>2023-01-24</v>
      </c>
      <c r="E1156" t="s">
        <v>88</v>
      </c>
      <c r="F1156" t="s">
        <v>2265</v>
      </c>
      <c r="G1156" t="s">
        <v>8</v>
      </c>
    </row>
    <row r="1157" spans="1:8" x14ac:dyDescent="0.2">
      <c r="A1157" s="1" t="d">
        <v>2023-01-24</v>
      </c>
      <c r="B1157">
        <v>-1</v>
      </c>
      <c r="C1157" t="s">
        <v>77</v>
      </c>
      <c r="D1157" s="1" t="d">
        <v>2023-01-24</v>
      </c>
      <c r="E1157" t="s">
        <v>583</v>
      </c>
      <c r="F1157" t="s">
        <v>2268</v>
      </c>
      <c r="G1157" t="s">
        <v>49</v>
      </c>
      <c r="H1157" t="s">
        <v>584</v>
      </c>
    </row>
    <row r="1158" spans="1:8" x14ac:dyDescent="0.2">
      <c r="A1158" s="1" t="d">
        <v>2023-01-24</v>
      </c>
      <c r="B1158">
        <v>-1</v>
      </c>
      <c r="C1158" t="s">
        <v>77</v>
      </c>
      <c r="D1158" s="1" t="d">
        <v>2023-01-24</v>
      </c>
      <c r="E1158" t="s">
        <v>224</v>
      </c>
      <c r="F1158" t="s">
        <v>2296</v>
      </c>
      <c r="G1158" t="s">
        <v>8</v>
      </c>
      <c r="H1158" t="s">
        <v>225</v>
      </c>
    </row>
    <row r="1159" spans="1:8" x14ac:dyDescent="0.2">
      <c r="A1159" s="1" t="d">
        <v>2023-01-24</v>
      </c>
      <c r="B1159">
        <v>-1</v>
      </c>
      <c r="C1159" t="s">
        <v>77</v>
      </c>
      <c r="D1159" s="1" t="d">
        <v>2023-01-24</v>
      </c>
      <c r="E1159" t="s">
        <v>469</v>
      </c>
      <c r="F1159" t="s">
        <v>2296</v>
      </c>
      <c r="G1159" t="s">
        <v>8</v>
      </c>
      <c r="H1159" t="s">
        <v>470</v>
      </c>
    </row>
    <row r="1160" spans="1:8" x14ac:dyDescent="0.2">
      <c r="A1160" s="1" t="d">
        <v>2023-01-24</v>
      </c>
      <c r="B1160">
        <v>-1</v>
      </c>
      <c r="C1160" t="s">
        <v>77</v>
      </c>
      <c r="D1160" s="1" t="d">
        <v>2023-01-24</v>
      </c>
      <c r="E1160" t="s">
        <v>276</v>
      </c>
      <c r="F1160" t="s">
        <v>2296</v>
      </c>
      <c r="G1160" t="s">
        <v>8</v>
      </c>
      <c r="H1160" t="s">
        <v>277</v>
      </c>
    </row>
    <row r="1161" spans="1:8" x14ac:dyDescent="0.2">
      <c r="A1161" s="1" t="d">
        <v>2023-01-24</v>
      </c>
      <c r="B1161">
        <v>-1</v>
      </c>
      <c r="C1161" t="s">
        <v>77</v>
      </c>
      <c r="D1161" s="1" t="d">
        <v>2023-01-24</v>
      </c>
      <c r="E1161" t="s">
        <v>91</v>
      </c>
      <c r="F1161" t="s">
        <v>2296</v>
      </c>
      <c r="G1161" t="s">
        <v>8</v>
      </c>
      <c r="H1161" t="s">
        <v>92</v>
      </c>
    </row>
    <row r="1162" spans="1:8" x14ac:dyDescent="0.2">
      <c r="A1162" s="1" t="d">
        <v>2023-01-24</v>
      </c>
      <c r="B1162">
        <v>-1</v>
      </c>
      <c r="C1162" t="s">
        <v>77</v>
      </c>
      <c r="D1162" s="1" t="d">
        <v>2023-01-24</v>
      </c>
      <c r="E1162" t="s">
        <v>213</v>
      </c>
      <c r="F1162" t="s">
        <v>2296</v>
      </c>
      <c r="G1162" t="s">
        <v>8</v>
      </c>
      <c r="H1162" t="s">
        <v>214</v>
      </c>
    </row>
    <row r="1163" spans="1:8" x14ac:dyDescent="0.2">
      <c r="A1163" s="1" t="d">
        <v>2023-01-24</v>
      </c>
      <c r="B1163">
        <v>-1</v>
      </c>
      <c r="C1163" t="s">
        <v>77</v>
      </c>
      <c r="D1163" s="1" t="d">
        <v>2023-01-24</v>
      </c>
      <c r="E1163" t="s">
        <v>843</v>
      </c>
      <c r="F1163" t="s">
        <v>2296</v>
      </c>
      <c r="G1163" t="s">
        <v>8</v>
      </c>
      <c r="H1163" t="s">
        <v>844</v>
      </c>
    </row>
    <row r="1164" spans="1:8" x14ac:dyDescent="0.2">
      <c r="A1164" s="1" t="d">
        <v>2023-01-24</v>
      </c>
      <c r="B1164">
        <v>-1</v>
      </c>
      <c r="C1164" t="s">
        <v>77</v>
      </c>
      <c r="D1164" s="1" t="d">
        <v>2023-01-24</v>
      </c>
      <c r="E1164" t="s">
        <v>37</v>
      </c>
      <c r="F1164" t="s">
        <v>2296</v>
      </c>
      <c r="G1164" t="s">
        <v>8</v>
      </c>
      <c r="H1164" t="s">
        <v>38</v>
      </c>
    </row>
    <row r="1165" spans="1:8" x14ac:dyDescent="0.2">
      <c r="A1165" s="1" t="d">
        <v>2023-01-24</v>
      </c>
      <c r="B1165">
        <v>-1</v>
      </c>
      <c r="C1165" t="s">
        <v>77</v>
      </c>
      <c r="D1165" s="1" t="d">
        <v>2023-01-24</v>
      </c>
      <c r="E1165" t="s">
        <v>93</v>
      </c>
      <c r="F1165" t="s">
        <v>2296</v>
      </c>
      <c r="G1165" t="s">
        <v>8</v>
      </c>
      <c r="H1165" t="s">
        <v>94</v>
      </c>
    </row>
    <row r="1166" spans="1:8" x14ac:dyDescent="0.2">
      <c r="A1166" s="1" t="d">
        <v>2023-01-24</v>
      </c>
      <c r="B1166">
        <v>-1</v>
      </c>
      <c r="C1166" t="s">
        <v>77</v>
      </c>
      <c r="D1166" s="1" t="d">
        <v>2023-01-24</v>
      </c>
      <c r="E1166" t="s">
        <v>829</v>
      </c>
      <c r="F1166" t="s">
        <v>2271</v>
      </c>
      <c r="G1166" t="s">
        <v>68</v>
      </c>
      <c r="H1166" t="s">
        <v>830</v>
      </c>
    </row>
    <row r="1167" spans="1:8" x14ac:dyDescent="0.2">
      <c r="A1167" s="1" t="d">
        <v>2023-01-24</v>
      </c>
      <c r="B1167">
        <v>-1</v>
      </c>
      <c r="C1167" t="s">
        <v>77</v>
      </c>
      <c r="D1167" s="1" t="d">
        <v>2023-01-24</v>
      </c>
      <c r="E1167" t="s">
        <v>481</v>
      </c>
      <c r="F1167" t="s">
        <v>2285</v>
      </c>
      <c r="G1167" t="s">
        <v>8</v>
      </c>
    </row>
    <row r="1168" spans="1:8" x14ac:dyDescent="0.2">
      <c r="A1168" s="1" t="d">
        <v>2023-01-24</v>
      </c>
      <c r="B1168">
        <v>-1</v>
      </c>
      <c r="C1168" t="s">
        <v>77</v>
      </c>
      <c r="D1168" s="1" t="d">
        <v>2023-01-24</v>
      </c>
      <c r="E1168" t="s">
        <v>586</v>
      </c>
      <c r="F1168" t="s">
        <v>2285</v>
      </c>
      <c r="G1168" t="s">
        <v>8</v>
      </c>
    </row>
    <row r="1169" spans="1:8" x14ac:dyDescent="0.2">
      <c r="A1169" s="1" t="d">
        <v>2023-01-24</v>
      </c>
      <c r="B1169">
        <v>-1</v>
      </c>
      <c r="C1169" t="s">
        <v>77</v>
      </c>
      <c r="D1169" s="1" t="d">
        <v>2023-01-24</v>
      </c>
      <c r="E1169" t="s">
        <v>1183</v>
      </c>
      <c r="F1169" t="s">
        <v>2294</v>
      </c>
      <c r="G1169" t="s">
        <v>8</v>
      </c>
    </row>
    <row r="1170" spans="1:8" x14ac:dyDescent="0.2">
      <c r="A1170" s="1" t="d">
        <v>2023-01-24</v>
      </c>
      <c r="B1170">
        <v>-1</v>
      </c>
      <c r="C1170" t="s">
        <v>77</v>
      </c>
      <c r="D1170" s="1" t="d">
        <v>2023-01-24</v>
      </c>
      <c r="E1170" t="s">
        <v>815</v>
      </c>
      <c r="F1170" t="s">
        <v>2294</v>
      </c>
      <c r="G1170" t="s">
        <v>8</v>
      </c>
    </row>
    <row r="1171" spans="1:8" x14ac:dyDescent="0.2">
      <c r="A1171" s="1" t="d">
        <v>2023-01-24</v>
      </c>
      <c r="B1171">
        <v>-1</v>
      </c>
      <c r="C1171" t="s">
        <v>77</v>
      </c>
      <c r="D1171" s="1" t="d">
        <v>2023-01-24</v>
      </c>
      <c r="E1171" t="s">
        <v>1184</v>
      </c>
      <c r="F1171" t="s">
        <v>2272</v>
      </c>
      <c r="G1171" t="s">
        <v>49</v>
      </c>
      <c r="H1171" t="s">
        <v>1185</v>
      </c>
    </row>
    <row r="1172" spans="1:8" x14ac:dyDescent="0.2">
      <c r="A1172" s="1" t="d">
        <v>2023-01-24</v>
      </c>
      <c r="B1172">
        <v>-1</v>
      </c>
      <c r="C1172" t="s">
        <v>77</v>
      </c>
      <c r="D1172" s="1" t="d">
        <v>2023-01-24</v>
      </c>
      <c r="E1172" t="s">
        <v>587</v>
      </c>
      <c r="F1172" t="s">
        <v>2272</v>
      </c>
      <c r="G1172" t="s">
        <v>49</v>
      </c>
      <c r="H1172" t="s">
        <v>588</v>
      </c>
    </row>
    <row r="1173" spans="1:8" x14ac:dyDescent="0.2">
      <c r="A1173" s="1" t="d">
        <v>2023-01-24</v>
      </c>
      <c r="B1173">
        <v>-1</v>
      </c>
      <c r="C1173" t="s">
        <v>77</v>
      </c>
      <c r="D1173" s="1" t="d">
        <v>2023-01-24</v>
      </c>
      <c r="E1173" t="s">
        <v>855</v>
      </c>
      <c r="F1173" t="s">
        <v>2272</v>
      </c>
      <c r="G1173" t="s">
        <v>8</v>
      </c>
    </row>
    <row r="1174" spans="1:8" x14ac:dyDescent="0.2">
      <c r="A1174" s="1" t="d">
        <v>2023-01-24</v>
      </c>
      <c r="B1174">
        <v>-1</v>
      </c>
      <c r="C1174" t="s">
        <v>77</v>
      </c>
      <c r="D1174" s="1" t="d">
        <v>2023-01-24</v>
      </c>
      <c r="E1174" t="s">
        <v>989</v>
      </c>
      <c r="F1174" t="s">
        <v>2272</v>
      </c>
      <c r="G1174" t="s">
        <v>8</v>
      </c>
    </row>
    <row r="1175" spans="1:8" x14ac:dyDescent="0.2">
      <c r="A1175" s="1" t="d">
        <v>2023-01-24</v>
      </c>
      <c r="B1175">
        <v>-1</v>
      </c>
      <c r="C1175" t="s">
        <v>77</v>
      </c>
      <c r="D1175" s="1" t="d">
        <v>2023-01-24</v>
      </c>
      <c r="E1175" t="s">
        <v>483</v>
      </c>
      <c r="F1175" t="s">
        <v>2272</v>
      </c>
      <c r="G1175" t="s">
        <v>8</v>
      </c>
    </row>
    <row r="1176" spans="1:8" x14ac:dyDescent="0.2">
      <c r="A1176" s="1" t="d">
        <v>2023-01-24</v>
      </c>
      <c r="B1176">
        <v>-1</v>
      </c>
      <c r="C1176" t="s">
        <v>77</v>
      </c>
      <c r="D1176" s="1" t="d">
        <v>2023-01-24</v>
      </c>
      <c r="E1176" t="s">
        <v>95</v>
      </c>
      <c r="F1176" t="s">
        <v>2272</v>
      </c>
      <c r="G1176" t="s">
        <v>8</v>
      </c>
    </row>
    <row r="1177" spans="1:8" x14ac:dyDescent="0.2">
      <c r="A1177" s="1" t="d">
        <v>2023-01-24</v>
      </c>
      <c r="B1177">
        <v>-1</v>
      </c>
      <c r="C1177" t="s">
        <v>77</v>
      </c>
      <c r="D1177" s="1" t="d">
        <v>2023-01-24</v>
      </c>
      <c r="E1177" t="s">
        <v>73</v>
      </c>
      <c r="F1177" t="s">
        <v>2272</v>
      </c>
      <c r="G1177" t="s">
        <v>8</v>
      </c>
    </row>
    <row r="1178" spans="1:8" x14ac:dyDescent="0.2">
      <c r="A1178" s="1" t="d">
        <v>2023-01-24</v>
      </c>
      <c r="B1178">
        <v>-1</v>
      </c>
      <c r="C1178" t="s">
        <v>77</v>
      </c>
      <c r="D1178" s="1" t="d">
        <v>2023-01-24</v>
      </c>
      <c r="E1178" t="s">
        <v>96</v>
      </c>
      <c r="F1178" t="s">
        <v>2272</v>
      </c>
      <c r="G1178" t="s">
        <v>8</v>
      </c>
    </row>
    <row r="1179" spans="1:8" x14ac:dyDescent="0.2">
      <c r="A1179" s="1" t="d">
        <v>2023-01-24</v>
      </c>
      <c r="B1179">
        <v>-1</v>
      </c>
      <c r="C1179" t="s">
        <v>77</v>
      </c>
      <c r="D1179" s="1" t="d">
        <v>2023-01-24</v>
      </c>
      <c r="E1179" t="s">
        <v>97</v>
      </c>
      <c r="F1179" t="s">
        <v>2272</v>
      </c>
      <c r="G1179" t="s">
        <v>8</v>
      </c>
    </row>
    <row r="1180" spans="1:8" x14ac:dyDescent="0.2">
      <c r="A1180" s="1" t="d">
        <v>2023-01-24</v>
      </c>
      <c r="B1180">
        <v>-1</v>
      </c>
      <c r="C1180" t="s">
        <v>77</v>
      </c>
      <c r="D1180" s="1" t="d">
        <v>2023-01-24</v>
      </c>
      <c r="E1180" t="s">
        <v>275</v>
      </c>
      <c r="F1180" t="s">
        <v>2272</v>
      </c>
      <c r="G1180" t="s">
        <v>8</v>
      </c>
    </row>
    <row r="1181" spans="1:8" x14ac:dyDescent="0.2">
      <c r="A1181" s="1" t="d">
        <v>2023-01-24</v>
      </c>
      <c r="B1181">
        <v>-1</v>
      </c>
      <c r="C1181" t="s">
        <v>77</v>
      </c>
      <c r="D1181" s="1" t="d">
        <v>2023-01-25</v>
      </c>
      <c r="E1181" t="s">
        <v>1186</v>
      </c>
      <c r="F1181" t="s">
        <v>2265</v>
      </c>
      <c r="G1181" t="s">
        <v>128</v>
      </c>
      <c r="H1181" t="s">
        <v>1187</v>
      </c>
    </row>
    <row r="1182" spans="1:8" x14ac:dyDescent="0.2">
      <c r="A1182" s="1" t="d">
        <v>2023-01-24</v>
      </c>
      <c r="B1182">
        <v>-1</v>
      </c>
      <c r="C1182" t="s">
        <v>77</v>
      </c>
      <c r="D1182" s="1" t="d">
        <v>2023-01-25</v>
      </c>
      <c r="E1182" t="s">
        <v>1188</v>
      </c>
      <c r="F1182" t="s">
        <v>2265</v>
      </c>
      <c r="G1182" t="s">
        <v>128</v>
      </c>
    </row>
    <row r="1183" spans="1:8" x14ac:dyDescent="0.2">
      <c r="A1183" s="1" t="d">
        <v>2023-01-24</v>
      </c>
      <c r="B1183">
        <v>-1</v>
      </c>
      <c r="C1183" t="s">
        <v>77</v>
      </c>
      <c r="D1183" s="1" t="d">
        <v>2023-01-31</v>
      </c>
      <c r="E1183" t="s">
        <v>1125</v>
      </c>
      <c r="F1183" t="s">
        <v>2273</v>
      </c>
      <c r="G1183" t="s">
        <v>1058</v>
      </c>
      <c r="H1183" t="s">
        <v>1127</v>
      </c>
    </row>
    <row r="1184" spans="1:8" x14ac:dyDescent="0.2">
      <c r="A1184" s="1" t="d">
        <v>2023-01-24</v>
      </c>
      <c r="B1184">
        <v>-1</v>
      </c>
      <c r="C1184" t="s">
        <v>77</v>
      </c>
      <c r="D1184" s="1" t="d">
        <v>2023-01-31</v>
      </c>
      <c r="E1184" t="s">
        <v>62</v>
      </c>
      <c r="F1184" t="s">
        <v>2273</v>
      </c>
      <c r="G1184" t="s">
        <v>8</v>
      </c>
      <c r="H1184" t="s">
        <v>63</v>
      </c>
    </row>
    <row r="1185" spans="1:8" x14ac:dyDescent="0.2">
      <c r="A1185" s="1" t="d">
        <v>2023-01-24</v>
      </c>
      <c r="B1185">
        <v>-1</v>
      </c>
      <c r="C1185" t="s">
        <v>77</v>
      </c>
      <c r="D1185" s="1" t="d">
        <v>2023-01-31</v>
      </c>
      <c r="E1185" t="s">
        <v>693</v>
      </c>
      <c r="F1185" t="s">
        <v>2274</v>
      </c>
      <c r="G1185" t="s">
        <v>8</v>
      </c>
      <c r="H1185" t="s">
        <v>694</v>
      </c>
    </row>
    <row r="1186" spans="1:8" x14ac:dyDescent="0.2">
      <c r="A1186" s="1" t="d">
        <v>2023-01-24</v>
      </c>
      <c r="B1186">
        <v>-1</v>
      </c>
      <c r="C1186" t="s">
        <v>77</v>
      </c>
      <c r="D1186" s="1" t="d">
        <v>2023-01-31</v>
      </c>
      <c r="E1186" t="s">
        <v>599</v>
      </c>
      <c r="F1186" t="s">
        <v>2274</v>
      </c>
      <c r="G1186" t="s">
        <v>8</v>
      </c>
      <c r="H1186" t="s">
        <v>600</v>
      </c>
    </row>
    <row r="1187" spans="1:8" x14ac:dyDescent="0.2">
      <c r="A1187" s="1" t="d">
        <v>2023-01-24</v>
      </c>
      <c r="B1187">
        <v>-1</v>
      </c>
      <c r="C1187" t="s">
        <v>77</v>
      </c>
      <c r="D1187" s="1" t="d">
        <v>2023-01-31</v>
      </c>
      <c r="E1187" t="s">
        <v>1189</v>
      </c>
      <c r="F1187" t="s">
        <v>2274</v>
      </c>
      <c r="G1187" t="s">
        <v>8</v>
      </c>
      <c r="H1187" t="s">
        <v>1189</v>
      </c>
    </row>
    <row r="1188" spans="1:8" x14ac:dyDescent="0.2">
      <c r="A1188" s="1" t="d">
        <v>2023-01-24</v>
      </c>
      <c r="B1188">
        <v>-1</v>
      </c>
      <c r="C1188" t="s">
        <v>77</v>
      </c>
      <c r="D1188" s="1" t="d">
        <v>2023-01-31</v>
      </c>
      <c r="E1188" t="s">
        <v>294</v>
      </c>
      <c r="F1188" t="s">
        <v>2274</v>
      </c>
      <c r="G1188" t="s">
        <v>8</v>
      </c>
      <c r="H1188" t="s">
        <v>294</v>
      </c>
    </row>
    <row r="1189" spans="1:8" x14ac:dyDescent="0.2">
      <c r="A1189" s="1" t="d">
        <v>2023-01-24</v>
      </c>
      <c r="B1189">
        <v>-1</v>
      </c>
      <c r="C1189" t="s">
        <v>77</v>
      </c>
      <c r="D1189" s="1" t="d">
        <v>2023-01-31</v>
      </c>
      <c r="E1189" t="s">
        <v>1190</v>
      </c>
      <c r="F1189" t="s">
        <v>2263</v>
      </c>
      <c r="G1189" t="s">
        <v>8</v>
      </c>
      <c r="H1189" t="s">
        <v>1191</v>
      </c>
    </row>
    <row r="1190" spans="1:8" x14ac:dyDescent="0.2">
      <c r="A1190" s="1" t="d">
        <v>2023-01-24</v>
      </c>
      <c r="B1190">
        <v>-1</v>
      </c>
      <c r="C1190" t="s">
        <v>77</v>
      </c>
      <c r="D1190" s="1" t="d">
        <v>2023-02-02</v>
      </c>
      <c r="E1190" t="s">
        <v>445</v>
      </c>
      <c r="F1190" t="s">
        <v>2263</v>
      </c>
      <c r="G1190" t="s">
        <v>8</v>
      </c>
      <c r="H1190" t="s">
        <v>446</v>
      </c>
    </row>
    <row r="1191" spans="1:8" x14ac:dyDescent="0.2">
      <c r="A1191" s="1" t="d">
        <v>2023-01-24</v>
      </c>
      <c r="B1191">
        <v>-1</v>
      </c>
      <c r="C1191" t="s">
        <v>77</v>
      </c>
      <c r="D1191" s="1" t="d">
        <v>2023-02-07</v>
      </c>
      <c r="E1191" t="s">
        <v>155</v>
      </c>
      <c r="F1191" t="s">
        <v>2274</v>
      </c>
      <c r="G1191" t="s">
        <v>8</v>
      </c>
      <c r="H1191" t="s">
        <v>156</v>
      </c>
    </row>
    <row r="1192" spans="1:8" x14ac:dyDescent="0.2">
      <c r="A1192" s="1" t="d">
        <v>2023-01-24</v>
      </c>
      <c r="B1192">
        <v>-1</v>
      </c>
      <c r="C1192" t="s">
        <v>77</v>
      </c>
      <c r="D1192" s="1" t="d">
        <v>2023-02-07</v>
      </c>
      <c r="E1192" t="s">
        <v>1192</v>
      </c>
      <c r="F1192" t="s">
        <v>2274</v>
      </c>
      <c r="G1192" t="s">
        <v>8</v>
      </c>
      <c r="H1192" t="s">
        <v>1193</v>
      </c>
    </row>
    <row r="1193" spans="1:8" x14ac:dyDescent="0.2">
      <c r="A1193" s="1" t="d">
        <v>2023-01-24</v>
      </c>
      <c r="B1193">
        <v>-1</v>
      </c>
      <c r="C1193" t="s">
        <v>77</v>
      </c>
      <c r="D1193" s="1" t="d">
        <v>2023-02-07</v>
      </c>
      <c r="E1193" t="s">
        <v>315</v>
      </c>
      <c r="F1193" t="s">
        <v>2274</v>
      </c>
      <c r="G1193" t="s">
        <v>8</v>
      </c>
      <c r="H1193" t="s">
        <v>316</v>
      </c>
    </row>
    <row r="1194" spans="1:8" x14ac:dyDescent="0.2">
      <c r="A1194" s="1" t="d">
        <v>2023-01-24</v>
      </c>
      <c r="B1194">
        <v>-1</v>
      </c>
      <c r="C1194" t="s">
        <v>77</v>
      </c>
      <c r="D1194" s="1" t="d">
        <v>2023-02-07</v>
      </c>
      <c r="E1194" t="s">
        <v>447</v>
      </c>
      <c r="F1194" t="s">
        <v>2274</v>
      </c>
      <c r="G1194" t="s">
        <v>8</v>
      </c>
      <c r="H1194" t="s">
        <v>448</v>
      </c>
    </row>
    <row r="1195" spans="1:8" x14ac:dyDescent="0.2">
      <c r="A1195" s="1" t="d">
        <v>2023-01-24</v>
      </c>
      <c r="B1195">
        <v>-1</v>
      </c>
      <c r="C1195" t="s">
        <v>77</v>
      </c>
      <c r="D1195" s="1" t="d">
        <v>2023-02-07</v>
      </c>
      <c r="E1195" t="s">
        <v>1194</v>
      </c>
      <c r="F1195" t="s">
        <v>2274</v>
      </c>
      <c r="G1195" t="s">
        <v>8</v>
      </c>
      <c r="H1195" t="s">
        <v>1194</v>
      </c>
    </row>
    <row r="1196" spans="1:8" x14ac:dyDescent="0.2">
      <c r="A1196" s="1" t="d">
        <v>2023-01-24</v>
      </c>
      <c r="B1196">
        <v>-1</v>
      </c>
      <c r="C1196" t="s">
        <v>77</v>
      </c>
      <c r="D1196" s="1" t="d">
        <v>2023-02-07</v>
      </c>
      <c r="E1196" t="s">
        <v>873</v>
      </c>
      <c r="F1196" t="s">
        <v>2263</v>
      </c>
      <c r="G1196" t="s">
        <v>8</v>
      </c>
      <c r="H1196" t="s">
        <v>874</v>
      </c>
    </row>
    <row r="1197" spans="1:8" x14ac:dyDescent="0.2">
      <c r="A1197" s="1" t="d">
        <v>2023-01-24</v>
      </c>
      <c r="B1197">
        <v>-1</v>
      </c>
      <c r="C1197" t="s">
        <v>77</v>
      </c>
      <c r="D1197" s="1" t="d">
        <v>2023-02-14</v>
      </c>
      <c r="E1197" t="s">
        <v>1195</v>
      </c>
      <c r="F1197" t="s">
        <v>2273</v>
      </c>
      <c r="G1197" t="s">
        <v>8</v>
      </c>
      <c r="H1197" t="s">
        <v>1196</v>
      </c>
    </row>
    <row r="1198" spans="1:8" x14ac:dyDescent="0.2">
      <c r="A1198" s="1" t="d">
        <v>2023-01-24</v>
      </c>
      <c r="B1198">
        <v>-1</v>
      </c>
      <c r="C1198" t="s">
        <v>77</v>
      </c>
      <c r="D1198" s="1" t="d">
        <v>2023-03-24</v>
      </c>
      <c r="E1198" t="s">
        <v>123</v>
      </c>
      <c r="F1198" t="s">
        <v>2263</v>
      </c>
      <c r="G1198" t="s">
        <v>8</v>
      </c>
      <c r="H1198" t="s">
        <v>124</v>
      </c>
    </row>
    <row r="1199" spans="1:8" x14ac:dyDescent="0.2">
      <c r="A1199" s="1" t="d">
        <v>2023-01-24</v>
      </c>
      <c r="B1199">
        <v>-1</v>
      </c>
      <c r="C1199" t="s">
        <v>77</v>
      </c>
      <c r="D1199" s="1" t="d">
        <v>2023-03-24</v>
      </c>
      <c r="E1199" t="s">
        <v>1197</v>
      </c>
      <c r="F1199" t="s">
        <v>2263</v>
      </c>
      <c r="G1199" t="s">
        <v>8</v>
      </c>
      <c r="H1199" t="s">
        <v>1198</v>
      </c>
    </row>
    <row r="1200" spans="1:8" x14ac:dyDescent="0.2">
      <c r="A1200" s="1" t="d">
        <v>2023-01-24</v>
      </c>
      <c r="B1200">
        <v>-1</v>
      </c>
      <c r="C1200" t="s">
        <v>77</v>
      </c>
      <c r="D1200" s="1" t="d">
        <v>2023-04-24</v>
      </c>
      <c r="E1200" t="s">
        <v>1199</v>
      </c>
      <c r="F1200" t="s">
        <v>2279</v>
      </c>
      <c r="G1200" t="s">
        <v>49</v>
      </c>
      <c r="H1200" t="s">
        <v>1200</v>
      </c>
    </row>
    <row r="1201" spans="1:8" x14ac:dyDescent="0.2">
      <c r="A1201" s="1" t="d">
        <v>2023-01-24</v>
      </c>
      <c r="B1201">
        <v>5560890180006530</v>
      </c>
      <c r="C1201" t="s">
        <v>77</v>
      </c>
      <c r="D1201" s="1" t="d">
        <v>2023-02-07</v>
      </c>
      <c r="E1201" t="s">
        <v>1201</v>
      </c>
      <c r="F1201" t="s">
        <v>2274</v>
      </c>
      <c r="G1201" t="s">
        <v>8</v>
      </c>
      <c r="H1201" t="s">
        <v>1201</v>
      </c>
    </row>
    <row r="1202" spans="1:8" x14ac:dyDescent="0.2">
      <c r="A1202" s="1" t="d">
        <v>2023-01-25</v>
      </c>
      <c r="B1202">
        <v>-1</v>
      </c>
      <c r="D1202" s="1" t="d">
        <v>2023-01-25</v>
      </c>
      <c r="E1202" t="s">
        <v>1202</v>
      </c>
      <c r="F1202" t="s">
        <v>2263</v>
      </c>
      <c r="G1202" t="s">
        <v>8</v>
      </c>
      <c r="H1202" t="s">
        <v>1203</v>
      </c>
    </row>
    <row r="1203" spans="1:8" x14ac:dyDescent="0.2">
      <c r="A1203" s="1" t="d">
        <v>2023-01-25</v>
      </c>
      <c r="B1203">
        <v>-1</v>
      </c>
      <c r="D1203" s="1" t="d">
        <v>2023-01-25</v>
      </c>
      <c r="E1203" t="s">
        <v>811</v>
      </c>
      <c r="F1203" t="s">
        <v>2282</v>
      </c>
      <c r="G1203" t="s">
        <v>49</v>
      </c>
      <c r="H1203" t="s">
        <v>812</v>
      </c>
    </row>
    <row r="1204" spans="1:8" x14ac:dyDescent="0.2">
      <c r="A1204" s="1" t="d">
        <v>2023-01-25</v>
      </c>
      <c r="B1204">
        <v>-1</v>
      </c>
      <c r="D1204" s="1" t="d">
        <v>2023-01-25</v>
      </c>
      <c r="E1204" t="s">
        <v>218</v>
      </c>
      <c r="F1204" t="s">
        <v>2265</v>
      </c>
      <c r="G1204" t="s">
        <v>49</v>
      </c>
      <c r="H1204" t="s">
        <v>219</v>
      </c>
    </row>
    <row r="1205" spans="1:8" x14ac:dyDescent="0.2">
      <c r="A1205" s="1" t="d">
        <v>2023-01-25</v>
      </c>
      <c r="B1205">
        <v>-1</v>
      </c>
      <c r="D1205" s="1" t="d">
        <v>2023-01-25</v>
      </c>
      <c r="E1205" t="s">
        <v>91</v>
      </c>
      <c r="F1205" t="s">
        <v>2296</v>
      </c>
      <c r="G1205" t="s">
        <v>8</v>
      </c>
      <c r="H1205" t="s">
        <v>92</v>
      </c>
    </row>
    <row r="1206" spans="1:8" x14ac:dyDescent="0.2">
      <c r="A1206" s="1" t="d">
        <v>2023-01-25</v>
      </c>
      <c r="B1206">
        <v>-1</v>
      </c>
      <c r="D1206" s="1" t="d">
        <v>2023-01-25</v>
      </c>
      <c r="E1206" t="s">
        <v>1204</v>
      </c>
      <c r="F1206" t="s">
        <v>2271</v>
      </c>
      <c r="G1206" t="s">
        <v>49</v>
      </c>
      <c r="H1206" t="s">
        <v>1205</v>
      </c>
    </row>
    <row r="1207" spans="1:8" x14ac:dyDescent="0.2">
      <c r="A1207" s="1" t="d">
        <v>2023-01-25</v>
      </c>
      <c r="B1207">
        <v>-1</v>
      </c>
      <c r="D1207" s="1" t="d">
        <v>2023-01-25</v>
      </c>
      <c r="E1207" t="s">
        <v>272</v>
      </c>
      <c r="F1207" t="s">
        <v>2272</v>
      </c>
      <c r="G1207" t="s">
        <v>49</v>
      </c>
      <c r="H1207" t="s">
        <v>273</v>
      </c>
    </row>
    <row r="1208" spans="1:8" x14ac:dyDescent="0.2">
      <c r="A1208" s="1" t="d">
        <v>2023-01-25</v>
      </c>
      <c r="B1208">
        <v>-1</v>
      </c>
      <c r="D1208" s="1" t="d">
        <v>2023-01-25</v>
      </c>
      <c r="E1208" t="s">
        <v>560</v>
      </c>
      <c r="F1208" t="s">
        <v>2272</v>
      </c>
      <c r="G1208" t="s">
        <v>8</v>
      </c>
    </row>
    <row r="1209" spans="1:8" x14ac:dyDescent="0.2">
      <c r="A1209" s="1" t="d">
        <v>2023-01-25</v>
      </c>
      <c r="B1209">
        <v>-1</v>
      </c>
      <c r="C1209" t="s">
        <v>15</v>
      </c>
      <c r="D1209" s="1" t="d">
        <v>2023-01-25</v>
      </c>
      <c r="E1209" t="s">
        <v>220</v>
      </c>
      <c r="F1209" t="s">
        <v>2265</v>
      </c>
      <c r="G1209" t="s">
        <v>13</v>
      </c>
      <c r="H1209" t="s">
        <v>221</v>
      </c>
    </row>
    <row r="1210" spans="1:8" x14ac:dyDescent="0.2">
      <c r="A1210" s="1" t="d">
        <v>2023-01-25</v>
      </c>
      <c r="B1210">
        <v>-1</v>
      </c>
      <c r="C1210" t="s">
        <v>15</v>
      </c>
      <c r="D1210" s="1" t="d">
        <v>2023-01-25</v>
      </c>
      <c r="E1210" t="s">
        <v>45</v>
      </c>
      <c r="F1210" t="s">
        <v>2272</v>
      </c>
      <c r="G1210" t="s">
        <v>13</v>
      </c>
      <c r="H1210" t="s">
        <v>46</v>
      </c>
    </row>
    <row r="1211" spans="1:8" x14ac:dyDescent="0.2">
      <c r="A1211" s="1" t="d">
        <v>2023-01-25</v>
      </c>
      <c r="B1211">
        <v>-1</v>
      </c>
      <c r="C1211" t="s">
        <v>20</v>
      </c>
      <c r="D1211" s="1" t="d">
        <v>2023-01-25</v>
      </c>
      <c r="E1211" t="s">
        <v>23</v>
      </c>
      <c r="F1211" t="s">
        <v>2266</v>
      </c>
      <c r="G1211" t="s">
        <v>8</v>
      </c>
      <c r="H1211" t="s">
        <v>24</v>
      </c>
    </row>
    <row r="1212" spans="1:8" x14ac:dyDescent="0.2">
      <c r="A1212" s="1" t="d">
        <v>2023-01-25</v>
      </c>
      <c r="B1212">
        <v>-1</v>
      </c>
      <c r="C1212" t="s">
        <v>20</v>
      </c>
      <c r="D1212" s="1" t="d">
        <v>2023-01-25</v>
      </c>
      <c r="E1212" t="s">
        <v>435</v>
      </c>
      <c r="F1212" t="s">
        <v>2266</v>
      </c>
      <c r="G1212" t="s">
        <v>8</v>
      </c>
    </row>
    <row r="1213" spans="1:8" x14ac:dyDescent="0.2">
      <c r="A1213" s="1" t="d">
        <v>2023-01-25</v>
      </c>
      <c r="B1213">
        <v>-1</v>
      </c>
      <c r="C1213" t="s">
        <v>20</v>
      </c>
      <c r="D1213" s="1" t="d">
        <v>2023-01-25</v>
      </c>
      <c r="E1213" t="s">
        <v>811</v>
      </c>
      <c r="F1213" t="s">
        <v>2282</v>
      </c>
      <c r="G1213" t="s">
        <v>49</v>
      </c>
      <c r="H1213" t="s">
        <v>812</v>
      </c>
    </row>
    <row r="1214" spans="1:8" x14ac:dyDescent="0.2">
      <c r="A1214" s="1" t="d">
        <v>2023-01-25</v>
      </c>
      <c r="B1214">
        <v>-1</v>
      </c>
      <c r="C1214" t="s">
        <v>20</v>
      </c>
      <c r="D1214" s="1" t="d">
        <v>2023-01-25</v>
      </c>
      <c r="E1214" t="s">
        <v>687</v>
      </c>
      <c r="F1214" t="s">
        <v>2282</v>
      </c>
      <c r="G1214" t="s">
        <v>49</v>
      </c>
    </row>
    <row r="1215" spans="1:8" x14ac:dyDescent="0.2">
      <c r="A1215" s="1" t="d">
        <v>2023-01-25</v>
      </c>
      <c r="B1215">
        <v>-1</v>
      </c>
      <c r="C1215" t="s">
        <v>20</v>
      </c>
      <c r="D1215" s="1" t="d">
        <v>2023-01-25</v>
      </c>
      <c r="E1215" t="s">
        <v>1176</v>
      </c>
      <c r="F1215" t="s">
        <v>2282</v>
      </c>
      <c r="G1215" t="s">
        <v>49</v>
      </c>
    </row>
    <row r="1216" spans="1:8" x14ac:dyDescent="0.2">
      <c r="A1216" s="1" t="d">
        <v>2023-01-25</v>
      </c>
      <c r="B1216">
        <v>-1</v>
      </c>
      <c r="C1216" t="s">
        <v>20</v>
      </c>
      <c r="D1216" s="1" t="d">
        <v>2023-01-25</v>
      </c>
      <c r="E1216" t="s">
        <v>86</v>
      </c>
      <c r="F1216" t="s">
        <v>2265</v>
      </c>
      <c r="G1216" t="s">
        <v>8</v>
      </c>
      <c r="H1216" t="s">
        <v>87</v>
      </c>
    </row>
    <row r="1217" spans="1:8" x14ac:dyDescent="0.2">
      <c r="A1217" s="1" t="d">
        <v>2023-01-25</v>
      </c>
      <c r="B1217">
        <v>-1</v>
      </c>
      <c r="C1217" t="s">
        <v>20</v>
      </c>
      <c r="D1217" s="1" t="d">
        <v>2023-01-25</v>
      </c>
      <c r="E1217" t="s">
        <v>12</v>
      </c>
      <c r="F1217" t="s">
        <v>2265</v>
      </c>
      <c r="G1217" t="s">
        <v>13</v>
      </c>
      <c r="H1217" t="s">
        <v>14</v>
      </c>
    </row>
    <row r="1218" spans="1:8" x14ac:dyDescent="0.2">
      <c r="A1218" s="1" t="d">
        <v>2023-01-25</v>
      </c>
      <c r="B1218">
        <v>-1</v>
      </c>
      <c r="C1218" t="s">
        <v>20</v>
      </c>
      <c r="D1218" s="1" t="d">
        <v>2023-01-25</v>
      </c>
      <c r="E1218" t="s">
        <v>91</v>
      </c>
      <c r="F1218" t="s">
        <v>2296</v>
      </c>
      <c r="G1218" t="s">
        <v>8</v>
      </c>
      <c r="H1218" t="s">
        <v>92</v>
      </c>
    </row>
    <row r="1219" spans="1:8" x14ac:dyDescent="0.2">
      <c r="A1219" s="1" t="d">
        <v>2023-01-25</v>
      </c>
      <c r="B1219">
        <v>-1</v>
      </c>
      <c r="C1219" t="s">
        <v>20</v>
      </c>
      <c r="D1219" s="1" t="d">
        <v>2023-01-25</v>
      </c>
      <c r="E1219" t="s">
        <v>843</v>
      </c>
      <c r="F1219" t="s">
        <v>2296</v>
      </c>
      <c r="G1219" t="s">
        <v>8</v>
      </c>
      <c r="H1219" t="s">
        <v>844</v>
      </c>
    </row>
    <row r="1220" spans="1:8" x14ac:dyDescent="0.2">
      <c r="A1220" s="1" t="d">
        <v>2023-01-25</v>
      </c>
      <c r="B1220">
        <v>-1</v>
      </c>
      <c r="C1220" t="s">
        <v>20</v>
      </c>
      <c r="D1220" s="1" t="d">
        <v>2023-01-25</v>
      </c>
      <c r="E1220" t="s">
        <v>37</v>
      </c>
      <c r="F1220" t="s">
        <v>2296</v>
      </c>
      <c r="G1220" t="s">
        <v>8</v>
      </c>
      <c r="H1220" t="s">
        <v>38</v>
      </c>
    </row>
    <row r="1221" spans="1:8" x14ac:dyDescent="0.2">
      <c r="A1221" s="1" t="d">
        <v>2023-01-25</v>
      </c>
      <c r="B1221">
        <v>-1</v>
      </c>
      <c r="C1221" t="s">
        <v>20</v>
      </c>
      <c r="D1221" s="1" t="d">
        <v>2023-01-25</v>
      </c>
      <c r="E1221" t="s">
        <v>93</v>
      </c>
      <c r="F1221" t="s">
        <v>2296</v>
      </c>
      <c r="G1221" t="s">
        <v>8</v>
      </c>
      <c r="H1221" t="s">
        <v>94</v>
      </c>
    </row>
    <row r="1222" spans="1:8" x14ac:dyDescent="0.2">
      <c r="A1222" s="1" t="d">
        <v>2023-01-25</v>
      </c>
      <c r="B1222">
        <v>-1</v>
      </c>
      <c r="C1222" t="s">
        <v>20</v>
      </c>
      <c r="D1222" s="1" t="d">
        <v>2023-01-25</v>
      </c>
      <c r="E1222" t="s">
        <v>227</v>
      </c>
      <c r="F1222" t="s">
        <v>2271</v>
      </c>
      <c r="G1222" t="s">
        <v>13</v>
      </c>
      <c r="H1222" t="s">
        <v>228</v>
      </c>
    </row>
    <row r="1223" spans="1:8" x14ac:dyDescent="0.2">
      <c r="A1223" s="1" t="d">
        <v>2023-01-25</v>
      </c>
      <c r="B1223">
        <v>-1</v>
      </c>
      <c r="C1223" t="s">
        <v>20</v>
      </c>
      <c r="D1223" s="1" t="d">
        <v>2023-01-25</v>
      </c>
      <c r="E1223" t="s">
        <v>918</v>
      </c>
      <c r="F1223" t="s">
        <v>2285</v>
      </c>
      <c r="G1223" t="s">
        <v>8</v>
      </c>
    </row>
    <row r="1224" spans="1:8" x14ac:dyDescent="0.2">
      <c r="A1224" s="1" t="d">
        <v>2023-01-25</v>
      </c>
      <c r="B1224">
        <v>-1</v>
      </c>
      <c r="C1224" t="s">
        <v>20</v>
      </c>
      <c r="D1224" s="1" t="d">
        <v>2023-01-25</v>
      </c>
      <c r="E1224" t="s">
        <v>1159</v>
      </c>
      <c r="F1224" t="s">
        <v>2294</v>
      </c>
      <c r="G1224" t="s">
        <v>8</v>
      </c>
    </row>
    <row r="1225" spans="1:8" x14ac:dyDescent="0.2">
      <c r="A1225" s="1" t="d">
        <v>2023-01-25</v>
      </c>
      <c r="B1225">
        <v>-1</v>
      </c>
      <c r="C1225" t="s">
        <v>20</v>
      </c>
      <c r="D1225" s="1" t="d">
        <v>2023-01-25</v>
      </c>
      <c r="E1225" t="s">
        <v>817</v>
      </c>
      <c r="F1225" t="s">
        <v>2272</v>
      </c>
      <c r="G1225" t="s">
        <v>13</v>
      </c>
      <c r="H1225" t="s">
        <v>818</v>
      </c>
    </row>
    <row r="1226" spans="1:8" x14ac:dyDescent="0.2">
      <c r="A1226" s="1" t="d">
        <v>2023-01-25</v>
      </c>
      <c r="B1226">
        <v>-1</v>
      </c>
      <c r="C1226" t="s">
        <v>20</v>
      </c>
      <c r="D1226" s="1" t="d">
        <v>2023-01-25</v>
      </c>
      <c r="E1226" t="s">
        <v>97</v>
      </c>
      <c r="F1226" t="s">
        <v>2272</v>
      </c>
      <c r="G1226" t="s">
        <v>8</v>
      </c>
    </row>
    <row r="1227" spans="1:8" x14ac:dyDescent="0.2">
      <c r="A1227" s="1" t="d">
        <v>2023-01-25</v>
      </c>
      <c r="B1227">
        <v>-1</v>
      </c>
      <c r="C1227" t="s">
        <v>20</v>
      </c>
      <c r="D1227" s="1" t="d">
        <v>2023-02-01</v>
      </c>
      <c r="E1227" t="s">
        <v>231</v>
      </c>
      <c r="F1227" t="s">
        <v>2273</v>
      </c>
      <c r="G1227" t="s">
        <v>13</v>
      </c>
      <c r="H1227" t="s">
        <v>232</v>
      </c>
    </row>
    <row r="1228" spans="1:8" x14ac:dyDescent="0.2">
      <c r="A1228" s="1" t="d">
        <v>2023-01-25</v>
      </c>
      <c r="B1228">
        <v>-1</v>
      </c>
      <c r="C1228" t="s">
        <v>20</v>
      </c>
      <c r="D1228" s="1" t="d">
        <v>2023-02-01</v>
      </c>
      <c r="E1228" t="s">
        <v>599</v>
      </c>
      <c r="F1228" t="s">
        <v>2274</v>
      </c>
      <c r="G1228" t="s">
        <v>8</v>
      </c>
      <c r="H1228" t="s">
        <v>600</v>
      </c>
    </row>
    <row r="1229" spans="1:8" x14ac:dyDescent="0.2">
      <c r="A1229" s="1" t="d">
        <v>2023-01-25</v>
      </c>
      <c r="B1229">
        <v>-1</v>
      </c>
      <c r="C1229" t="s">
        <v>20</v>
      </c>
      <c r="D1229" s="1" t="d">
        <v>2023-02-06</v>
      </c>
      <c r="E1229" t="s">
        <v>522</v>
      </c>
      <c r="F1229" t="s">
        <v>2263</v>
      </c>
      <c r="G1229" t="s">
        <v>8</v>
      </c>
      <c r="H1229" t="s">
        <v>523</v>
      </c>
    </row>
    <row r="1230" spans="1:8" x14ac:dyDescent="0.2">
      <c r="A1230" s="1" t="d">
        <v>2023-01-25</v>
      </c>
      <c r="B1230">
        <v>-1</v>
      </c>
      <c r="C1230" t="s">
        <v>20</v>
      </c>
      <c r="D1230" s="1" t="d">
        <v>2023-03-24</v>
      </c>
      <c r="E1230" t="s">
        <v>119</v>
      </c>
      <c r="F1230" t="s">
        <v>2275</v>
      </c>
      <c r="G1230" t="s">
        <v>8</v>
      </c>
    </row>
    <row r="1231" spans="1:8" x14ac:dyDescent="0.2">
      <c r="A1231" s="1" t="d">
        <v>2023-01-25</v>
      </c>
      <c r="B1231">
        <v>-1</v>
      </c>
      <c r="C1231" t="s">
        <v>66</v>
      </c>
      <c r="D1231" s="1" t="d">
        <v>2023-01-25</v>
      </c>
      <c r="E1231" t="s">
        <v>847</v>
      </c>
      <c r="F1231" t="s">
        <v>2271</v>
      </c>
      <c r="G1231" t="s">
        <v>68</v>
      </c>
      <c r="H1231" t="s">
        <v>848</v>
      </c>
    </row>
    <row r="1232" spans="1:8" x14ac:dyDescent="0.2">
      <c r="A1232" s="1" t="d">
        <v>2023-01-25</v>
      </c>
      <c r="B1232">
        <v>-1</v>
      </c>
      <c r="C1232" t="s">
        <v>77</v>
      </c>
      <c r="D1232" s="1" t="d">
        <v>2023-01-25</v>
      </c>
      <c r="E1232" t="s">
        <v>1206</v>
      </c>
      <c r="F1232" t="s">
        <v>2276</v>
      </c>
      <c r="G1232" t="s">
        <v>8</v>
      </c>
      <c r="H1232" t="s">
        <v>1207</v>
      </c>
    </row>
    <row r="1233" spans="1:8" x14ac:dyDescent="0.2">
      <c r="A1233" s="1" t="d">
        <v>2023-01-25</v>
      </c>
      <c r="B1233">
        <v>-1</v>
      </c>
      <c r="C1233" t="s">
        <v>77</v>
      </c>
      <c r="D1233" s="1" t="d">
        <v>2023-01-25</v>
      </c>
      <c r="E1233" t="s">
        <v>1174</v>
      </c>
      <c r="F1233" t="s">
        <v>2281</v>
      </c>
      <c r="G1233" t="s">
        <v>8</v>
      </c>
      <c r="H1233" t="s">
        <v>1175</v>
      </c>
    </row>
    <row r="1234" spans="1:8" x14ac:dyDescent="0.2">
      <c r="A1234" s="1" t="d">
        <v>2023-01-25</v>
      </c>
      <c r="B1234">
        <v>-1</v>
      </c>
      <c r="C1234" t="s">
        <v>77</v>
      </c>
      <c r="D1234" s="1" t="d">
        <v>2023-01-25</v>
      </c>
      <c r="E1234" t="s">
        <v>1037</v>
      </c>
      <c r="F1234" t="s">
        <v>2281</v>
      </c>
      <c r="G1234" t="s">
        <v>8</v>
      </c>
      <c r="H1234" t="s">
        <v>1038</v>
      </c>
    </row>
    <row r="1235" spans="1:8" x14ac:dyDescent="0.2">
      <c r="A1235" s="1" t="d">
        <v>2023-01-25</v>
      </c>
      <c r="B1235">
        <v>-1</v>
      </c>
      <c r="C1235" t="s">
        <v>77</v>
      </c>
      <c r="D1235" s="1" t="d">
        <v>2023-01-25</v>
      </c>
      <c r="E1235" t="s">
        <v>1208</v>
      </c>
      <c r="F1235" t="s">
        <v>2281</v>
      </c>
      <c r="G1235" t="s">
        <v>8</v>
      </c>
      <c r="H1235" t="s">
        <v>1209</v>
      </c>
    </row>
    <row r="1236" spans="1:8" x14ac:dyDescent="0.2">
      <c r="A1236" s="1" t="d">
        <v>2023-01-25</v>
      </c>
      <c r="B1236">
        <v>-1</v>
      </c>
      <c r="C1236" t="s">
        <v>77</v>
      </c>
      <c r="D1236" s="1" t="d">
        <v>2023-01-25</v>
      </c>
      <c r="E1236" t="s">
        <v>1155</v>
      </c>
      <c r="F1236" t="s">
        <v>2266</v>
      </c>
      <c r="G1236" t="s">
        <v>13</v>
      </c>
      <c r="H1236" t="s">
        <v>1156</v>
      </c>
    </row>
    <row r="1237" spans="1:8" x14ac:dyDescent="0.2">
      <c r="A1237" s="1" t="d">
        <v>2023-01-25</v>
      </c>
      <c r="B1237">
        <v>-1</v>
      </c>
      <c r="C1237" t="s">
        <v>77</v>
      </c>
      <c r="D1237" s="1" t="d">
        <v>2023-01-25</v>
      </c>
      <c r="E1237" t="s">
        <v>687</v>
      </c>
      <c r="F1237" t="s">
        <v>2282</v>
      </c>
      <c r="G1237" t="s">
        <v>49</v>
      </c>
    </row>
    <row r="1238" spans="1:8" x14ac:dyDescent="0.2">
      <c r="A1238" s="1" t="d">
        <v>2023-01-25</v>
      </c>
      <c r="B1238">
        <v>-1</v>
      </c>
      <c r="C1238" t="s">
        <v>77</v>
      </c>
      <c r="D1238" s="1" t="d">
        <v>2023-01-25</v>
      </c>
      <c r="E1238" t="s">
        <v>1003</v>
      </c>
      <c r="F1238" t="s">
        <v>2265</v>
      </c>
      <c r="G1238" t="s">
        <v>68</v>
      </c>
    </row>
    <row r="1239" spans="1:8" x14ac:dyDescent="0.2">
      <c r="A1239" s="1" t="d">
        <v>2023-01-25</v>
      </c>
      <c r="B1239">
        <v>-1</v>
      </c>
      <c r="C1239" t="s">
        <v>77</v>
      </c>
      <c r="D1239" s="1" t="d">
        <v>2023-01-25</v>
      </c>
      <c r="E1239" t="s">
        <v>218</v>
      </c>
      <c r="F1239" t="s">
        <v>2265</v>
      </c>
      <c r="G1239" t="s">
        <v>49</v>
      </c>
      <c r="H1239" t="s">
        <v>219</v>
      </c>
    </row>
    <row r="1240" spans="1:8" x14ac:dyDescent="0.2">
      <c r="A1240" s="1" t="d">
        <v>2023-01-25</v>
      </c>
      <c r="B1240">
        <v>-1</v>
      </c>
      <c r="C1240" t="s">
        <v>77</v>
      </c>
      <c r="D1240" s="1" t="d">
        <v>2023-01-25</v>
      </c>
      <c r="E1240" t="s">
        <v>27</v>
      </c>
      <c r="F1240" t="s">
        <v>2265</v>
      </c>
      <c r="G1240" t="s">
        <v>8</v>
      </c>
      <c r="H1240" t="s">
        <v>28</v>
      </c>
    </row>
    <row r="1241" spans="1:8" x14ac:dyDescent="0.2">
      <c r="A1241" s="1" t="d">
        <v>2023-01-25</v>
      </c>
      <c r="B1241">
        <v>-1</v>
      </c>
      <c r="C1241" t="s">
        <v>77</v>
      </c>
      <c r="D1241" s="1" t="d">
        <v>2023-01-25</v>
      </c>
      <c r="E1241" t="s">
        <v>84</v>
      </c>
      <c r="F1241" t="s">
        <v>2265</v>
      </c>
      <c r="G1241" t="s">
        <v>8</v>
      </c>
      <c r="H1241" t="s">
        <v>85</v>
      </c>
    </row>
    <row r="1242" spans="1:8" x14ac:dyDescent="0.2">
      <c r="A1242" s="1" t="d">
        <v>2023-01-25</v>
      </c>
      <c r="B1242">
        <v>-1</v>
      </c>
      <c r="C1242" t="s">
        <v>77</v>
      </c>
      <c r="D1242" s="1" t="d">
        <v>2023-01-25</v>
      </c>
      <c r="E1242" t="s">
        <v>86</v>
      </c>
      <c r="F1242" t="s">
        <v>2265</v>
      </c>
      <c r="G1242" t="s">
        <v>8</v>
      </c>
      <c r="H1242" t="s">
        <v>87</v>
      </c>
    </row>
    <row r="1243" spans="1:8" x14ac:dyDescent="0.2">
      <c r="A1243" s="1" t="d">
        <v>2023-01-25</v>
      </c>
      <c r="B1243">
        <v>-1</v>
      </c>
      <c r="C1243" t="s">
        <v>77</v>
      </c>
      <c r="D1243" s="1" t="d">
        <v>2023-01-25</v>
      </c>
      <c r="E1243" t="s">
        <v>433</v>
      </c>
      <c r="F1243" t="s">
        <v>2265</v>
      </c>
      <c r="G1243" t="s">
        <v>8</v>
      </c>
      <c r="H1243" t="s">
        <v>434</v>
      </c>
    </row>
    <row r="1244" spans="1:8" x14ac:dyDescent="0.2">
      <c r="A1244" s="1" t="d">
        <v>2023-01-25</v>
      </c>
      <c r="B1244">
        <v>-1</v>
      </c>
      <c r="C1244" t="s">
        <v>77</v>
      </c>
      <c r="D1244" s="1" t="d">
        <v>2023-01-25</v>
      </c>
      <c r="E1244" t="s">
        <v>222</v>
      </c>
      <c r="F1244" t="s">
        <v>2265</v>
      </c>
      <c r="G1244" t="s">
        <v>13</v>
      </c>
      <c r="H1244" t="s">
        <v>223</v>
      </c>
    </row>
    <row r="1245" spans="1:8" x14ac:dyDescent="0.2">
      <c r="A1245" s="1" t="d">
        <v>2023-01-25</v>
      </c>
      <c r="B1245">
        <v>-1</v>
      </c>
      <c r="C1245" t="s">
        <v>77</v>
      </c>
      <c r="D1245" s="1" t="d">
        <v>2023-01-25</v>
      </c>
      <c r="E1245" t="s">
        <v>1041</v>
      </c>
      <c r="F1245" t="s">
        <v>2265</v>
      </c>
      <c r="G1245" t="s">
        <v>128</v>
      </c>
    </row>
    <row r="1246" spans="1:8" x14ac:dyDescent="0.2">
      <c r="A1246" s="1" t="d">
        <v>2023-01-25</v>
      </c>
      <c r="B1246">
        <v>-1</v>
      </c>
      <c r="C1246" t="s">
        <v>77</v>
      </c>
      <c r="D1246" s="1" t="d">
        <v>2023-01-25</v>
      </c>
      <c r="E1246" t="s">
        <v>577</v>
      </c>
      <c r="F1246" t="s">
        <v>2296</v>
      </c>
      <c r="G1246" t="s">
        <v>8</v>
      </c>
      <c r="H1246" t="s">
        <v>578</v>
      </c>
    </row>
    <row r="1247" spans="1:8" x14ac:dyDescent="0.2">
      <c r="A1247" s="1" t="d">
        <v>2023-01-25</v>
      </c>
      <c r="B1247">
        <v>-1</v>
      </c>
      <c r="C1247" t="s">
        <v>77</v>
      </c>
      <c r="D1247" s="1" t="d">
        <v>2023-01-25</v>
      </c>
      <c r="E1247" t="s">
        <v>224</v>
      </c>
      <c r="F1247" t="s">
        <v>2296</v>
      </c>
      <c r="G1247" t="s">
        <v>8</v>
      </c>
      <c r="H1247" t="s">
        <v>225</v>
      </c>
    </row>
    <row r="1248" spans="1:8" x14ac:dyDescent="0.2">
      <c r="A1248" s="1" t="d">
        <v>2023-01-25</v>
      </c>
      <c r="B1248">
        <v>-1</v>
      </c>
      <c r="C1248" t="s">
        <v>77</v>
      </c>
      <c r="D1248" s="1" t="d">
        <v>2023-01-25</v>
      </c>
      <c r="E1248" t="s">
        <v>469</v>
      </c>
      <c r="F1248" t="s">
        <v>2296</v>
      </c>
      <c r="G1248" t="s">
        <v>8</v>
      </c>
      <c r="H1248" t="s">
        <v>470</v>
      </c>
    </row>
    <row r="1249" spans="1:8" x14ac:dyDescent="0.2">
      <c r="A1249" s="1" t="d">
        <v>2023-01-25</v>
      </c>
      <c r="B1249">
        <v>-1</v>
      </c>
      <c r="C1249" t="s">
        <v>77</v>
      </c>
      <c r="D1249" s="1" t="d">
        <v>2023-01-25</v>
      </c>
      <c r="E1249" t="s">
        <v>213</v>
      </c>
      <c r="F1249" t="s">
        <v>2296</v>
      </c>
      <c r="G1249" t="s">
        <v>8</v>
      </c>
      <c r="H1249" t="s">
        <v>214</v>
      </c>
    </row>
    <row r="1250" spans="1:8" x14ac:dyDescent="0.2">
      <c r="A1250" s="1" t="d">
        <v>2023-01-25</v>
      </c>
      <c r="B1250">
        <v>-1</v>
      </c>
      <c r="C1250" t="s">
        <v>77</v>
      </c>
      <c r="D1250" s="1" t="d">
        <v>2023-01-25</v>
      </c>
      <c r="E1250" t="s">
        <v>843</v>
      </c>
      <c r="F1250" t="s">
        <v>2296</v>
      </c>
      <c r="G1250" t="s">
        <v>8</v>
      </c>
      <c r="H1250" t="s">
        <v>844</v>
      </c>
    </row>
    <row r="1251" spans="1:8" x14ac:dyDescent="0.2">
      <c r="A1251" s="1" t="d">
        <v>2023-01-25</v>
      </c>
      <c r="B1251">
        <v>-1</v>
      </c>
      <c r="C1251" t="s">
        <v>77</v>
      </c>
      <c r="D1251" s="1" t="d">
        <v>2023-01-25</v>
      </c>
      <c r="E1251" t="s">
        <v>39</v>
      </c>
      <c r="F1251" t="s">
        <v>2296</v>
      </c>
      <c r="G1251" t="s">
        <v>8</v>
      </c>
      <c r="H1251" t="s">
        <v>40</v>
      </c>
    </row>
    <row r="1252" spans="1:8" x14ac:dyDescent="0.2">
      <c r="A1252" s="1" t="d">
        <v>2023-01-25</v>
      </c>
      <c r="B1252">
        <v>-1</v>
      </c>
      <c r="C1252" t="s">
        <v>77</v>
      </c>
      <c r="D1252" s="1" t="d">
        <v>2023-01-25</v>
      </c>
      <c r="E1252" t="s">
        <v>845</v>
      </c>
      <c r="F1252" t="s">
        <v>2271</v>
      </c>
      <c r="G1252" t="s">
        <v>49</v>
      </c>
      <c r="H1252" t="s">
        <v>846</v>
      </c>
    </row>
    <row r="1253" spans="1:8" x14ac:dyDescent="0.2">
      <c r="A1253" s="1" t="d">
        <v>2023-01-25</v>
      </c>
      <c r="B1253">
        <v>-1</v>
      </c>
      <c r="C1253" t="s">
        <v>77</v>
      </c>
      <c r="D1253" s="1" t="d">
        <v>2023-01-25</v>
      </c>
      <c r="E1253" t="s">
        <v>1204</v>
      </c>
      <c r="F1253" t="s">
        <v>2271</v>
      </c>
      <c r="G1253" t="s">
        <v>49</v>
      </c>
      <c r="H1253" t="s">
        <v>1205</v>
      </c>
    </row>
    <row r="1254" spans="1:8" x14ac:dyDescent="0.2">
      <c r="A1254" s="1" t="d">
        <v>2023-01-25</v>
      </c>
      <c r="B1254">
        <v>-1</v>
      </c>
      <c r="C1254" t="s">
        <v>77</v>
      </c>
      <c r="D1254" s="1" t="d">
        <v>2023-01-25</v>
      </c>
      <c r="E1254" t="s">
        <v>829</v>
      </c>
      <c r="F1254" t="s">
        <v>2271</v>
      </c>
      <c r="G1254" t="s">
        <v>68</v>
      </c>
      <c r="H1254" t="s">
        <v>830</v>
      </c>
    </row>
    <row r="1255" spans="1:8" x14ac:dyDescent="0.2">
      <c r="A1255" s="1" t="d">
        <v>2023-01-25</v>
      </c>
      <c r="B1255">
        <v>-1</v>
      </c>
      <c r="C1255" t="s">
        <v>77</v>
      </c>
      <c r="D1255" s="1" t="d">
        <v>2023-01-25</v>
      </c>
      <c r="E1255" t="s">
        <v>711</v>
      </c>
      <c r="F1255" t="s">
        <v>2271</v>
      </c>
      <c r="G1255" t="s">
        <v>68</v>
      </c>
      <c r="H1255" t="s">
        <v>712</v>
      </c>
    </row>
    <row r="1256" spans="1:8" x14ac:dyDescent="0.2">
      <c r="A1256" s="1" t="d">
        <v>2023-01-25</v>
      </c>
      <c r="B1256">
        <v>-1</v>
      </c>
      <c r="C1256" t="s">
        <v>77</v>
      </c>
      <c r="D1256" s="1" t="d">
        <v>2023-01-25</v>
      </c>
      <c r="E1256" t="s">
        <v>41</v>
      </c>
      <c r="F1256" t="s">
        <v>2271</v>
      </c>
      <c r="G1256" t="s">
        <v>8</v>
      </c>
      <c r="H1256" t="s">
        <v>42</v>
      </c>
    </row>
    <row r="1257" spans="1:8" x14ac:dyDescent="0.2">
      <c r="A1257" s="1" t="d">
        <v>2023-01-25</v>
      </c>
      <c r="B1257">
        <v>-1</v>
      </c>
      <c r="C1257" t="s">
        <v>77</v>
      </c>
      <c r="D1257" s="1" t="d">
        <v>2023-01-25</v>
      </c>
      <c r="E1257" t="s">
        <v>944</v>
      </c>
      <c r="F1257" t="s">
        <v>2271</v>
      </c>
      <c r="G1257" t="s">
        <v>8</v>
      </c>
    </row>
    <row r="1258" spans="1:8" x14ac:dyDescent="0.2">
      <c r="A1258" s="1" t="d">
        <v>2023-01-25</v>
      </c>
      <c r="B1258">
        <v>-1</v>
      </c>
      <c r="C1258" t="s">
        <v>77</v>
      </c>
      <c r="D1258" s="1" t="d">
        <v>2023-01-25</v>
      </c>
      <c r="E1258" t="s">
        <v>1210</v>
      </c>
      <c r="F1258" t="s">
        <v>2285</v>
      </c>
      <c r="G1258" t="s">
        <v>8</v>
      </c>
    </row>
    <row r="1259" spans="1:8" x14ac:dyDescent="0.2">
      <c r="A1259" s="1" t="d">
        <v>2023-01-25</v>
      </c>
      <c r="B1259">
        <v>-1</v>
      </c>
      <c r="C1259" t="s">
        <v>77</v>
      </c>
      <c r="D1259" s="1" t="d">
        <v>2023-01-25</v>
      </c>
      <c r="E1259" t="s">
        <v>714</v>
      </c>
      <c r="F1259" t="s">
        <v>2285</v>
      </c>
      <c r="G1259" t="s">
        <v>8</v>
      </c>
    </row>
    <row r="1260" spans="1:8" x14ac:dyDescent="0.2">
      <c r="A1260" s="1" t="d">
        <v>2023-01-25</v>
      </c>
      <c r="B1260">
        <v>-1</v>
      </c>
      <c r="C1260" t="s">
        <v>77</v>
      </c>
      <c r="D1260" s="1" t="d">
        <v>2023-01-25</v>
      </c>
      <c r="E1260" t="s">
        <v>1154</v>
      </c>
      <c r="F1260" t="s">
        <v>2294</v>
      </c>
      <c r="G1260" t="s">
        <v>8</v>
      </c>
    </row>
    <row r="1261" spans="1:8" x14ac:dyDescent="0.2">
      <c r="A1261" s="1" t="d">
        <v>2023-01-25</v>
      </c>
      <c r="B1261">
        <v>-1</v>
      </c>
      <c r="C1261" t="s">
        <v>77</v>
      </c>
      <c r="D1261" s="1" t="d">
        <v>2023-01-25</v>
      </c>
      <c r="E1261" t="s">
        <v>559</v>
      </c>
      <c r="F1261" t="s">
        <v>2294</v>
      </c>
      <c r="G1261" t="s">
        <v>8</v>
      </c>
    </row>
    <row r="1262" spans="1:8" x14ac:dyDescent="0.2">
      <c r="A1262" s="1" t="d">
        <v>2023-01-25</v>
      </c>
      <c r="B1262">
        <v>-1</v>
      </c>
      <c r="C1262" t="s">
        <v>77</v>
      </c>
      <c r="D1262" s="1" t="d">
        <v>2023-01-25</v>
      </c>
      <c r="E1262" t="s">
        <v>272</v>
      </c>
      <c r="F1262" t="s">
        <v>2272</v>
      </c>
      <c r="G1262" t="s">
        <v>49</v>
      </c>
      <c r="H1262" t="s">
        <v>273</v>
      </c>
    </row>
    <row r="1263" spans="1:8" x14ac:dyDescent="0.2">
      <c r="A1263" s="1" t="d">
        <v>2023-01-25</v>
      </c>
      <c r="B1263">
        <v>-1</v>
      </c>
      <c r="C1263" t="s">
        <v>77</v>
      </c>
      <c r="D1263" s="1" t="d">
        <v>2023-01-25</v>
      </c>
      <c r="E1263" t="s">
        <v>43</v>
      </c>
      <c r="F1263" t="s">
        <v>2272</v>
      </c>
      <c r="G1263" t="s">
        <v>8</v>
      </c>
      <c r="H1263" t="s">
        <v>44</v>
      </c>
    </row>
    <row r="1264" spans="1:8" x14ac:dyDescent="0.2">
      <c r="A1264" s="1" t="d">
        <v>2023-01-25</v>
      </c>
      <c r="B1264">
        <v>-1</v>
      </c>
      <c r="C1264" t="s">
        <v>77</v>
      </c>
      <c r="D1264" s="1" t="d">
        <v>2023-01-25</v>
      </c>
      <c r="E1264" t="s">
        <v>73</v>
      </c>
      <c r="F1264" t="s">
        <v>2272</v>
      </c>
      <c r="G1264" t="s">
        <v>8</v>
      </c>
    </row>
    <row r="1265" spans="1:8" x14ac:dyDescent="0.2">
      <c r="A1265" s="1" t="d">
        <v>2023-01-25</v>
      </c>
      <c r="B1265">
        <v>-1</v>
      </c>
      <c r="C1265" t="s">
        <v>77</v>
      </c>
      <c r="D1265" s="1" t="d">
        <v>2023-01-25</v>
      </c>
      <c r="E1265" t="s">
        <v>96</v>
      </c>
      <c r="F1265" t="s">
        <v>2272</v>
      </c>
      <c r="G1265" t="s">
        <v>8</v>
      </c>
    </row>
    <row r="1266" spans="1:8" x14ac:dyDescent="0.2">
      <c r="A1266" s="1" t="d">
        <v>2023-01-25</v>
      </c>
      <c r="B1266">
        <v>-1</v>
      </c>
      <c r="C1266" t="s">
        <v>77</v>
      </c>
      <c r="D1266" s="1" t="d">
        <v>2023-01-25</v>
      </c>
      <c r="E1266" t="s">
        <v>275</v>
      </c>
      <c r="F1266" t="s">
        <v>2272</v>
      </c>
      <c r="G1266" t="s">
        <v>8</v>
      </c>
    </row>
    <row r="1267" spans="1:8" x14ac:dyDescent="0.2">
      <c r="A1267" s="1" t="d">
        <v>2023-01-25</v>
      </c>
      <c r="B1267">
        <v>-1</v>
      </c>
      <c r="C1267" t="s">
        <v>77</v>
      </c>
      <c r="D1267" s="1" t="d">
        <v>2023-02-01</v>
      </c>
      <c r="E1267" t="s">
        <v>1211</v>
      </c>
      <c r="F1267" t="s">
        <v>2273</v>
      </c>
      <c r="G1267" t="s">
        <v>68</v>
      </c>
    </row>
    <row r="1268" spans="1:8" x14ac:dyDescent="0.2">
      <c r="A1268" s="1" t="d">
        <v>2023-01-25</v>
      </c>
      <c r="B1268">
        <v>-1</v>
      </c>
      <c r="C1268" t="s">
        <v>77</v>
      </c>
      <c r="D1268" s="1" t="d">
        <v>2023-02-01</v>
      </c>
      <c r="E1268" t="s">
        <v>53</v>
      </c>
      <c r="F1268" t="s">
        <v>2273</v>
      </c>
      <c r="G1268" t="s">
        <v>13</v>
      </c>
      <c r="H1268" t="s">
        <v>54</v>
      </c>
    </row>
    <row r="1269" spans="1:8" x14ac:dyDescent="0.2">
      <c r="A1269" s="1" t="d">
        <v>2023-01-25</v>
      </c>
      <c r="B1269">
        <v>-1</v>
      </c>
      <c r="C1269" t="s">
        <v>77</v>
      </c>
      <c r="D1269" s="1" t="d">
        <v>2023-02-01</v>
      </c>
      <c r="E1269" t="s">
        <v>1212</v>
      </c>
      <c r="F1269" t="s">
        <v>2273</v>
      </c>
      <c r="G1269" t="s">
        <v>13</v>
      </c>
      <c r="H1269" t="s">
        <v>1213</v>
      </c>
    </row>
    <row r="1270" spans="1:8" x14ac:dyDescent="0.2">
      <c r="A1270" s="1" t="d">
        <v>2023-01-25</v>
      </c>
      <c r="B1270">
        <v>-1</v>
      </c>
      <c r="C1270" t="s">
        <v>77</v>
      </c>
      <c r="D1270" s="1" t="d">
        <v>2023-02-01</v>
      </c>
      <c r="E1270" t="s">
        <v>132</v>
      </c>
      <c r="F1270" t="s">
        <v>2274</v>
      </c>
      <c r="G1270" t="s">
        <v>8</v>
      </c>
      <c r="H1270" t="s">
        <v>133</v>
      </c>
    </row>
    <row r="1271" spans="1:8" x14ac:dyDescent="0.2">
      <c r="A1271" s="1" t="d">
        <v>2023-01-25</v>
      </c>
      <c r="B1271">
        <v>-1</v>
      </c>
      <c r="C1271" t="s">
        <v>77</v>
      </c>
      <c r="D1271" s="1" t="d">
        <v>2023-02-01</v>
      </c>
      <c r="E1271" t="s">
        <v>311</v>
      </c>
      <c r="F1271" t="s">
        <v>2274</v>
      </c>
      <c r="G1271" t="s">
        <v>8</v>
      </c>
      <c r="H1271" t="s">
        <v>312</v>
      </c>
    </row>
    <row r="1272" spans="1:8" x14ac:dyDescent="0.2">
      <c r="A1272" s="1" t="d">
        <v>2023-01-25</v>
      </c>
      <c r="B1272">
        <v>-1</v>
      </c>
      <c r="C1272" t="s">
        <v>77</v>
      </c>
      <c r="D1272" s="1" t="d">
        <v>2023-02-01</v>
      </c>
      <c r="E1272" t="s">
        <v>1214</v>
      </c>
      <c r="F1272" t="s">
        <v>2274</v>
      </c>
      <c r="G1272" t="s">
        <v>8</v>
      </c>
      <c r="H1272" t="s">
        <v>1214</v>
      </c>
    </row>
    <row r="1273" spans="1:8" x14ac:dyDescent="0.2">
      <c r="A1273" s="1" t="d">
        <v>2023-01-25</v>
      </c>
      <c r="B1273">
        <v>-1</v>
      </c>
      <c r="C1273" t="s">
        <v>77</v>
      </c>
      <c r="D1273" s="1" t="d">
        <v>2023-02-01</v>
      </c>
      <c r="E1273" t="s">
        <v>1164</v>
      </c>
      <c r="F1273" t="s">
        <v>2274</v>
      </c>
      <c r="G1273" t="s">
        <v>8</v>
      </c>
      <c r="H1273" t="s">
        <v>1164</v>
      </c>
    </row>
    <row r="1274" spans="1:8" x14ac:dyDescent="0.2">
      <c r="A1274" s="1" t="d">
        <v>2023-01-25</v>
      </c>
      <c r="B1274">
        <v>-1</v>
      </c>
      <c r="C1274" t="s">
        <v>77</v>
      </c>
      <c r="D1274" s="1" t="d">
        <v>2023-02-01</v>
      </c>
      <c r="E1274" t="s">
        <v>1215</v>
      </c>
      <c r="F1274" t="s">
        <v>2274</v>
      </c>
      <c r="G1274" t="s">
        <v>8</v>
      </c>
      <c r="H1274" t="s">
        <v>1215</v>
      </c>
    </row>
    <row r="1275" spans="1:8" x14ac:dyDescent="0.2">
      <c r="A1275" s="1" t="d">
        <v>2023-01-25</v>
      </c>
      <c r="B1275">
        <v>-1</v>
      </c>
      <c r="C1275" t="s">
        <v>77</v>
      </c>
      <c r="D1275" s="1" t="d">
        <v>2023-02-01</v>
      </c>
      <c r="E1275" t="s">
        <v>1216</v>
      </c>
      <c r="F1275" t="s">
        <v>2275</v>
      </c>
      <c r="G1275" t="s">
        <v>8</v>
      </c>
      <c r="H1275" t="s">
        <v>1217</v>
      </c>
    </row>
    <row r="1276" spans="1:8" x14ac:dyDescent="0.2">
      <c r="A1276" s="1" t="d">
        <v>2023-01-25</v>
      </c>
      <c r="B1276">
        <v>-1</v>
      </c>
      <c r="C1276" t="s">
        <v>77</v>
      </c>
      <c r="D1276" s="1" t="d">
        <v>2023-02-01</v>
      </c>
      <c r="E1276" t="s">
        <v>1218</v>
      </c>
      <c r="F1276" t="s">
        <v>2275</v>
      </c>
      <c r="G1276" t="s">
        <v>8</v>
      </c>
      <c r="H1276" t="s">
        <v>1219</v>
      </c>
    </row>
    <row r="1277" spans="1:8" x14ac:dyDescent="0.2">
      <c r="A1277" s="1" t="d">
        <v>2023-01-25</v>
      </c>
      <c r="B1277">
        <v>-1</v>
      </c>
      <c r="C1277" t="s">
        <v>77</v>
      </c>
      <c r="D1277" s="1" t="d">
        <v>2023-02-01</v>
      </c>
      <c r="E1277" t="s">
        <v>1220</v>
      </c>
      <c r="F1277" t="s">
        <v>2275</v>
      </c>
      <c r="G1277" t="s">
        <v>8</v>
      </c>
      <c r="H1277" t="s">
        <v>1221</v>
      </c>
    </row>
    <row r="1278" spans="1:8" x14ac:dyDescent="0.2">
      <c r="A1278" s="1" t="d">
        <v>2023-01-25</v>
      </c>
      <c r="B1278">
        <v>-1</v>
      </c>
      <c r="C1278" t="s">
        <v>77</v>
      </c>
      <c r="D1278" s="1" t="d">
        <v>2023-02-01</v>
      </c>
      <c r="E1278" t="s">
        <v>1222</v>
      </c>
      <c r="F1278" t="s">
        <v>2275</v>
      </c>
      <c r="G1278" t="s">
        <v>8</v>
      </c>
      <c r="H1278" t="s">
        <v>1223</v>
      </c>
    </row>
    <row r="1279" spans="1:8" x14ac:dyDescent="0.2">
      <c r="A1279" s="1" t="d">
        <v>2023-01-25</v>
      </c>
      <c r="B1279">
        <v>-1</v>
      </c>
      <c r="C1279" t="s">
        <v>77</v>
      </c>
      <c r="D1279" s="1" t="d">
        <v>2023-02-01</v>
      </c>
      <c r="E1279" t="s">
        <v>1224</v>
      </c>
      <c r="F1279" t="s">
        <v>2275</v>
      </c>
      <c r="G1279" t="s">
        <v>8</v>
      </c>
      <c r="H1279" t="s">
        <v>1225</v>
      </c>
    </row>
    <row r="1280" spans="1:8" x14ac:dyDescent="0.2">
      <c r="A1280" s="1" t="d">
        <v>2023-01-25</v>
      </c>
      <c r="B1280">
        <v>-1</v>
      </c>
      <c r="C1280" t="s">
        <v>77</v>
      </c>
      <c r="D1280" s="1" t="d">
        <v>2023-02-01</v>
      </c>
      <c r="E1280" t="s">
        <v>1226</v>
      </c>
      <c r="F1280" t="s">
        <v>2275</v>
      </c>
      <c r="G1280" t="s">
        <v>8</v>
      </c>
    </row>
    <row r="1281" spans="1:8" x14ac:dyDescent="0.2">
      <c r="A1281" s="1" t="d">
        <v>2023-01-25</v>
      </c>
      <c r="B1281">
        <v>-1</v>
      </c>
      <c r="C1281" t="s">
        <v>77</v>
      </c>
      <c r="D1281" s="1" t="d">
        <v>2023-02-01</v>
      </c>
      <c r="E1281" t="s">
        <v>1227</v>
      </c>
      <c r="F1281" t="s">
        <v>2263</v>
      </c>
      <c r="G1281" t="s">
        <v>8</v>
      </c>
      <c r="H1281" t="s">
        <v>1228</v>
      </c>
    </row>
    <row r="1282" spans="1:8" x14ac:dyDescent="0.2">
      <c r="A1282" s="1" t="d">
        <v>2023-01-25</v>
      </c>
      <c r="B1282">
        <v>-1</v>
      </c>
      <c r="C1282" t="s">
        <v>77</v>
      </c>
      <c r="D1282" s="1" t="d">
        <v>2023-02-07</v>
      </c>
      <c r="E1282" t="s">
        <v>727</v>
      </c>
      <c r="F1282" t="s">
        <v>2274</v>
      </c>
      <c r="G1282" t="s">
        <v>8</v>
      </c>
      <c r="H1282" t="s">
        <v>728</v>
      </c>
    </row>
    <row r="1283" spans="1:8" x14ac:dyDescent="0.2">
      <c r="A1283" s="1" t="d">
        <v>2023-01-25</v>
      </c>
      <c r="B1283">
        <v>-1</v>
      </c>
      <c r="C1283" t="s">
        <v>77</v>
      </c>
      <c r="D1283" s="1" t="d">
        <v>2023-02-07</v>
      </c>
      <c r="E1283" t="s">
        <v>290</v>
      </c>
      <c r="F1283" t="s">
        <v>2274</v>
      </c>
      <c r="G1283" t="s">
        <v>8</v>
      </c>
      <c r="H1283" t="s">
        <v>291</v>
      </c>
    </row>
    <row r="1284" spans="1:8" x14ac:dyDescent="0.2">
      <c r="A1284" s="1" t="d">
        <v>2023-01-25</v>
      </c>
      <c r="B1284">
        <v>-1</v>
      </c>
      <c r="C1284" t="s">
        <v>77</v>
      </c>
      <c r="D1284" s="1" t="d">
        <v>2023-02-07</v>
      </c>
      <c r="E1284" t="s">
        <v>1229</v>
      </c>
      <c r="F1284" t="s">
        <v>2263</v>
      </c>
      <c r="G1284" t="s">
        <v>8</v>
      </c>
      <c r="H1284" t="s">
        <v>1230</v>
      </c>
    </row>
    <row r="1285" spans="1:8" x14ac:dyDescent="0.2">
      <c r="A1285" s="1" t="d">
        <v>2023-01-25</v>
      </c>
      <c r="B1285">
        <v>-1</v>
      </c>
      <c r="C1285" t="s">
        <v>77</v>
      </c>
      <c r="D1285" s="1" t="d">
        <v>2023-02-08</v>
      </c>
      <c r="E1285" t="s">
        <v>733</v>
      </c>
      <c r="F1285" t="s">
        <v>2274</v>
      </c>
      <c r="G1285" t="s">
        <v>8</v>
      </c>
      <c r="H1285" t="s">
        <v>734</v>
      </c>
    </row>
    <row r="1286" spans="1:8" x14ac:dyDescent="0.2">
      <c r="A1286" s="1" t="d">
        <v>2023-01-25</v>
      </c>
      <c r="B1286">
        <v>-1</v>
      </c>
      <c r="C1286" t="s">
        <v>77</v>
      </c>
      <c r="D1286" s="1" t="d">
        <v>2023-02-08</v>
      </c>
      <c r="E1286" t="s">
        <v>1231</v>
      </c>
      <c r="F1286" t="s">
        <v>2274</v>
      </c>
      <c r="G1286" t="s">
        <v>8</v>
      </c>
      <c r="H1286" t="s">
        <v>1231</v>
      </c>
    </row>
    <row r="1287" spans="1:8" x14ac:dyDescent="0.2">
      <c r="A1287" s="1" t="d">
        <v>2023-01-25</v>
      </c>
      <c r="B1287">
        <v>-1</v>
      </c>
      <c r="C1287" t="s">
        <v>77</v>
      </c>
      <c r="D1287" s="1" t="d">
        <v>2023-02-08</v>
      </c>
      <c r="E1287" t="s">
        <v>565</v>
      </c>
      <c r="F1287" t="s">
        <v>2275</v>
      </c>
      <c r="G1287" t="s">
        <v>8</v>
      </c>
      <c r="H1287" t="s">
        <v>566</v>
      </c>
    </row>
    <row r="1288" spans="1:8" x14ac:dyDescent="0.2">
      <c r="A1288" s="1" t="d">
        <v>2023-01-25</v>
      </c>
      <c r="B1288">
        <v>-1</v>
      </c>
      <c r="C1288" t="s">
        <v>77</v>
      </c>
      <c r="D1288" s="1" t="d">
        <v>2023-02-08</v>
      </c>
      <c r="E1288" t="s">
        <v>1232</v>
      </c>
      <c r="F1288" t="s">
        <v>2275</v>
      </c>
      <c r="G1288" t="s">
        <v>8</v>
      </c>
      <c r="H1288" t="s">
        <v>1233</v>
      </c>
    </row>
    <row r="1289" spans="1:8" x14ac:dyDescent="0.2">
      <c r="A1289" s="1" t="d">
        <v>2023-01-25</v>
      </c>
      <c r="B1289">
        <v>-1</v>
      </c>
      <c r="C1289" t="s">
        <v>77</v>
      </c>
      <c r="D1289" s="1" t="d">
        <v>2023-02-08</v>
      </c>
      <c r="E1289" t="s">
        <v>138</v>
      </c>
      <c r="F1289" t="s">
        <v>2275</v>
      </c>
      <c r="G1289" t="s">
        <v>8</v>
      </c>
    </row>
    <row r="1290" spans="1:8" x14ac:dyDescent="0.2">
      <c r="A1290" s="1" t="d">
        <v>2023-01-25</v>
      </c>
      <c r="B1290">
        <v>-1</v>
      </c>
      <c r="C1290" t="s">
        <v>77</v>
      </c>
      <c r="D1290" s="1" t="d">
        <v>2023-02-08</v>
      </c>
      <c r="E1290" t="s">
        <v>120</v>
      </c>
      <c r="F1290" t="s">
        <v>2275</v>
      </c>
      <c r="G1290" t="s">
        <v>8</v>
      </c>
    </row>
    <row r="1291" spans="1:8" x14ac:dyDescent="0.2">
      <c r="A1291" s="1" t="d">
        <v>2023-01-25</v>
      </c>
      <c r="B1291">
        <v>-1</v>
      </c>
      <c r="C1291" t="s">
        <v>77</v>
      </c>
      <c r="D1291" s="1" t="d">
        <v>2023-02-08</v>
      </c>
      <c r="E1291" t="s">
        <v>331</v>
      </c>
      <c r="F1291" t="s">
        <v>2263</v>
      </c>
      <c r="G1291" t="s">
        <v>8</v>
      </c>
      <c r="H1291" t="s">
        <v>332</v>
      </c>
    </row>
    <row r="1292" spans="1:8" x14ac:dyDescent="0.2">
      <c r="A1292" s="1" t="d">
        <v>2023-01-25</v>
      </c>
      <c r="B1292">
        <v>-1</v>
      </c>
      <c r="C1292" t="s">
        <v>77</v>
      </c>
      <c r="D1292" s="1" t="d">
        <v>2023-04-25</v>
      </c>
      <c r="E1292" t="s">
        <v>1234</v>
      </c>
      <c r="F1292" t="s">
        <v>2279</v>
      </c>
      <c r="G1292" t="s">
        <v>49</v>
      </c>
      <c r="H1292" t="s">
        <v>1235</v>
      </c>
    </row>
    <row r="1293" spans="1:8" x14ac:dyDescent="0.2">
      <c r="A1293" s="1" t="d">
        <v>2023-01-25</v>
      </c>
      <c r="B1293">
        <v>5561657850006530</v>
      </c>
      <c r="C1293" t="s">
        <v>77</v>
      </c>
      <c r="D1293" s="1" t="d">
        <v>2023-02-01</v>
      </c>
      <c r="E1293" t="s">
        <v>307</v>
      </c>
      <c r="F1293" t="s">
        <v>2273</v>
      </c>
      <c r="G1293" t="s">
        <v>128</v>
      </c>
      <c r="H1293" t="s">
        <v>308</v>
      </c>
    </row>
    <row r="1294" spans="1:8" x14ac:dyDescent="0.2">
      <c r="A1294" s="1" t="d">
        <v>2023-01-25</v>
      </c>
      <c r="B1294">
        <v>5567886940006530</v>
      </c>
      <c r="C1294" t="s">
        <v>77</v>
      </c>
      <c r="D1294" s="1" t="d">
        <v>2023-02-07</v>
      </c>
      <c r="E1294" t="s">
        <v>1216</v>
      </c>
      <c r="F1294" t="s">
        <v>2275</v>
      </c>
      <c r="G1294" t="s">
        <v>8</v>
      </c>
      <c r="H1294" t="s">
        <v>1217</v>
      </c>
    </row>
    <row r="1295" spans="1:8" x14ac:dyDescent="0.2">
      <c r="A1295" s="1" t="d">
        <v>2023-01-25</v>
      </c>
      <c r="B1295">
        <v>9403482150006530</v>
      </c>
      <c r="C1295" t="s">
        <v>77</v>
      </c>
      <c r="D1295" s="1" t="d">
        <v>2023-01-25</v>
      </c>
      <c r="E1295" t="s">
        <v>1236</v>
      </c>
      <c r="F1295" t="s">
        <v>2281</v>
      </c>
      <c r="G1295" t="s">
        <v>8</v>
      </c>
      <c r="H1295" t="s">
        <v>1237</v>
      </c>
    </row>
    <row r="1296" spans="1:8" x14ac:dyDescent="0.2">
      <c r="A1296" s="1" t="d">
        <v>2023-01-26</v>
      </c>
      <c r="B1296">
        <v>-1</v>
      </c>
      <c r="D1296" s="1" t="d">
        <v>2023-01-26</v>
      </c>
      <c r="E1296" t="s">
        <v>239</v>
      </c>
      <c r="F1296" t="s">
        <v>2275</v>
      </c>
      <c r="G1296" t="s">
        <v>8</v>
      </c>
    </row>
    <row r="1297" spans="1:8" x14ac:dyDescent="0.2">
      <c r="A1297" s="1" t="d">
        <v>2023-01-26</v>
      </c>
      <c r="B1297">
        <v>-1</v>
      </c>
      <c r="D1297" s="1" t="d">
        <v>2023-01-26</v>
      </c>
      <c r="E1297" t="s">
        <v>1238</v>
      </c>
      <c r="F1297" t="s">
        <v>2264</v>
      </c>
      <c r="G1297" t="s">
        <v>8</v>
      </c>
      <c r="H1297" t="s">
        <v>1239</v>
      </c>
    </row>
    <row r="1298" spans="1:8" x14ac:dyDescent="0.2">
      <c r="A1298" s="1" t="d">
        <v>2023-01-26</v>
      </c>
      <c r="B1298">
        <v>-1</v>
      </c>
      <c r="D1298" s="1" t="d">
        <v>2023-01-26</v>
      </c>
      <c r="E1298" t="s">
        <v>1240</v>
      </c>
      <c r="F1298" t="s">
        <v>2264</v>
      </c>
      <c r="G1298" t="s">
        <v>8</v>
      </c>
      <c r="H1298" t="s">
        <v>1241</v>
      </c>
    </row>
    <row r="1299" spans="1:8" x14ac:dyDescent="0.2">
      <c r="A1299" s="1" t="d">
        <v>2023-01-26</v>
      </c>
      <c r="B1299">
        <v>-1</v>
      </c>
      <c r="D1299" s="1" t="d">
        <v>2023-01-26</v>
      </c>
      <c r="E1299" t="s">
        <v>1242</v>
      </c>
      <c r="F1299" t="s">
        <v>2264</v>
      </c>
      <c r="G1299" t="s">
        <v>8</v>
      </c>
      <c r="H1299" t="s">
        <v>1243</v>
      </c>
    </row>
    <row r="1300" spans="1:8" x14ac:dyDescent="0.2">
      <c r="A1300" s="1" t="d">
        <v>2023-01-26</v>
      </c>
      <c r="B1300">
        <v>-1</v>
      </c>
      <c r="D1300" s="1" t="d">
        <v>2023-01-26</v>
      </c>
      <c r="E1300" t="s">
        <v>855</v>
      </c>
      <c r="F1300" t="s">
        <v>2272</v>
      </c>
      <c r="G1300" t="s">
        <v>8</v>
      </c>
    </row>
    <row r="1301" spans="1:8" x14ac:dyDescent="0.2">
      <c r="A1301" s="1" t="d">
        <v>2023-01-26</v>
      </c>
      <c r="B1301">
        <v>-1</v>
      </c>
      <c r="C1301" t="s">
        <v>684</v>
      </c>
      <c r="D1301" s="1" t="d">
        <v>2023-01-26</v>
      </c>
      <c r="E1301" t="s">
        <v>706</v>
      </c>
      <c r="F1301" t="s">
        <v>2298</v>
      </c>
      <c r="G1301" t="s">
        <v>8</v>
      </c>
    </row>
    <row r="1302" spans="1:8" x14ac:dyDescent="0.2">
      <c r="A1302" s="1" t="d">
        <v>2023-01-26</v>
      </c>
      <c r="B1302">
        <v>-1</v>
      </c>
      <c r="C1302" t="s">
        <v>684</v>
      </c>
      <c r="D1302" s="1" t="d">
        <v>2023-01-26</v>
      </c>
      <c r="E1302" t="s">
        <v>577</v>
      </c>
      <c r="F1302" t="s">
        <v>2296</v>
      </c>
      <c r="G1302" t="s">
        <v>8</v>
      </c>
      <c r="H1302" t="s">
        <v>578</v>
      </c>
    </row>
    <row r="1303" spans="1:8" x14ac:dyDescent="0.2">
      <c r="A1303" s="1" t="d">
        <v>2023-01-26</v>
      </c>
      <c r="B1303">
        <v>-1</v>
      </c>
      <c r="C1303" t="s">
        <v>20</v>
      </c>
      <c r="D1303" s="1" t="d">
        <v>2023-01-26</v>
      </c>
      <c r="E1303" t="s">
        <v>1037</v>
      </c>
      <c r="F1303" t="s">
        <v>2281</v>
      </c>
      <c r="G1303" t="s">
        <v>8</v>
      </c>
      <c r="H1303" t="s">
        <v>1038</v>
      </c>
    </row>
    <row r="1304" spans="1:8" x14ac:dyDescent="0.2">
      <c r="A1304" s="1" t="d">
        <v>2023-01-26</v>
      </c>
      <c r="B1304">
        <v>-1</v>
      </c>
      <c r="C1304" t="s">
        <v>20</v>
      </c>
      <c r="D1304" s="1" t="d">
        <v>2023-01-26</v>
      </c>
      <c r="E1304" t="s">
        <v>687</v>
      </c>
      <c r="F1304" t="s">
        <v>2282</v>
      </c>
      <c r="G1304" t="s">
        <v>49</v>
      </c>
    </row>
    <row r="1305" spans="1:8" x14ac:dyDescent="0.2">
      <c r="A1305" s="1" t="d">
        <v>2023-01-26</v>
      </c>
      <c r="B1305">
        <v>-1</v>
      </c>
      <c r="C1305" t="s">
        <v>20</v>
      </c>
      <c r="D1305" s="1" t="d">
        <v>2023-01-26</v>
      </c>
      <c r="E1305" t="s">
        <v>1244</v>
      </c>
      <c r="F1305" t="s">
        <v>2264</v>
      </c>
      <c r="G1305" t="s">
        <v>8</v>
      </c>
      <c r="H1305" t="s">
        <v>1245</v>
      </c>
    </row>
    <row r="1306" spans="1:8" x14ac:dyDescent="0.2">
      <c r="A1306" s="1" t="d">
        <v>2023-01-26</v>
      </c>
      <c r="B1306">
        <v>-1</v>
      </c>
      <c r="C1306" t="s">
        <v>20</v>
      </c>
      <c r="D1306" s="1" t="d">
        <v>2023-01-26</v>
      </c>
      <c r="E1306" t="s">
        <v>837</v>
      </c>
      <c r="F1306" t="s">
        <v>2265</v>
      </c>
      <c r="G1306" t="s">
        <v>8</v>
      </c>
      <c r="H1306" t="s">
        <v>838</v>
      </c>
    </row>
    <row r="1307" spans="1:8" x14ac:dyDescent="0.2">
      <c r="A1307" s="1" t="d">
        <v>2023-01-26</v>
      </c>
      <c r="B1307">
        <v>-1</v>
      </c>
      <c r="C1307" t="s">
        <v>20</v>
      </c>
      <c r="D1307" s="1" t="d">
        <v>2023-01-26</v>
      </c>
      <c r="E1307" t="s">
        <v>84</v>
      </c>
      <c r="F1307" t="s">
        <v>2265</v>
      </c>
      <c r="G1307" t="s">
        <v>8</v>
      </c>
      <c r="H1307" t="s">
        <v>85</v>
      </c>
    </row>
    <row r="1308" spans="1:8" x14ac:dyDescent="0.2">
      <c r="A1308" s="1" t="d">
        <v>2023-01-26</v>
      </c>
      <c r="B1308">
        <v>-1</v>
      </c>
      <c r="C1308" t="s">
        <v>20</v>
      </c>
      <c r="D1308" s="1" t="d">
        <v>2023-01-26</v>
      </c>
      <c r="E1308" t="s">
        <v>86</v>
      </c>
      <c r="F1308" t="s">
        <v>2265</v>
      </c>
      <c r="G1308" t="s">
        <v>8</v>
      </c>
      <c r="H1308" t="s">
        <v>87</v>
      </c>
    </row>
    <row r="1309" spans="1:8" x14ac:dyDescent="0.2">
      <c r="A1309" s="1" t="d">
        <v>2023-01-26</v>
      </c>
      <c r="B1309">
        <v>-1</v>
      </c>
      <c r="C1309" t="s">
        <v>20</v>
      </c>
      <c r="D1309" s="1" t="d">
        <v>2023-01-26</v>
      </c>
      <c r="E1309" t="s">
        <v>12</v>
      </c>
      <c r="F1309" t="s">
        <v>2265</v>
      </c>
      <c r="G1309" t="s">
        <v>13</v>
      </c>
      <c r="H1309" t="s">
        <v>14</v>
      </c>
    </row>
    <row r="1310" spans="1:8" x14ac:dyDescent="0.2">
      <c r="A1310" s="1" t="d">
        <v>2023-01-26</v>
      </c>
      <c r="B1310">
        <v>-1</v>
      </c>
      <c r="C1310" t="s">
        <v>20</v>
      </c>
      <c r="D1310" s="1" t="d">
        <v>2023-01-26</v>
      </c>
      <c r="E1310" t="s">
        <v>213</v>
      </c>
      <c r="F1310" t="s">
        <v>2296</v>
      </c>
      <c r="G1310" t="s">
        <v>8</v>
      </c>
      <c r="H1310" t="s">
        <v>214</v>
      </c>
    </row>
    <row r="1311" spans="1:8" x14ac:dyDescent="0.2">
      <c r="A1311" s="1" t="d">
        <v>2023-01-26</v>
      </c>
      <c r="B1311">
        <v>-1</v>
      </c>
      <c r="C1311" t="s">
        <v>20</v>
      </c>
      <c r="D1311" s="1" t="d">
        <v>2023-01-26</v>
      </c>
      <c r="E1311" t="s">
        <v>843</v>
      </c>
      <c r="F1311" t="s">
        <v>2296</v>
      </c>
      <c r="G1311" t="s">
        <v>8</v>
      </c>
      <c r="H1311" t="s">
        <v>844</v>
      </c>
    </row>
    <row r="1312" spans="1:8" x14ac:dyDescent="0.2">
      <c r="A1312" s="1" t="d">
        <v>2023-01-26</v>
      </c>
      <c r="B1312">
        <v>-1</v>
      </c>
      <c r="C1312" t="s">
        <v>20</v>
      </c>
      <c r="D1312" s="1" t="d">
        <v>2023-01-26</v>
      </c>
      <c r="E1312" t="s">
        <v>37</v>
      </c>
      <c r="F1312" t="s">
        <v>2296</v>
      </c>
      <c r="G1312" t="s">
        <v>8</v>
      </c>
      <c r="H1312" t="s">
        <v>38</v>
      </c>
    </row>
    <row r="1313" spans="1:8" x14ac:dyDescent="0.2">
      <c r="A1313" s="1" t="d">
        <v>2023-01-26</v>
      </c>
      <c r="B1313">
        <v>-1</v>
      </c>
      <c r="C1313" t="s">
        <v>20</v>
      </c>
      <c r="D1313" s="1" t="d">
        <v>2023-01-26</v>
      </c>
      <c r="E1313" t="s">
        <v>93</v>
      </c>
      <c r="F1313" t="s">
        <v>2296</v>
      </c>
      <c r="G1313" t="s">
        <v>8</v>
      </c>
      <c r="H1313" t="s">
        <v>94</v>
      </c>
    </row>
    <row r="1314" spans="1:8" x14ac:dyDescent="0.2">
      <c r="A1314" s="1" t="d">
        <v>2023-01-26</v>
      </c>
      <c r="B1314">
        <v>-1</v>
      </c>
      <c r="C1314" t="s">
        <v>20</v>
      </c>
      <c r="D1314" s="1" t="d">
        <v>2023-01-26</v>
      </c>
      <c r="E1314" t="s">
        <v>1183</v>
      </c>
      <c r="F1314" t="s">
        <v>2294</v>
      </c>
      <c r="G1314" t="s">
        <v>8</v>
      </c>
    </row>
    <row r="1315" spans="1:8" x14ac:dyDescent="0.2">
      <c r="A1315" s="1" t="d">
        <v>2023-01-26</v>
      </c>
      <c r="B1315">
        <v>-1</v>
      </c>
      <c r="C1315" t="s">
        <v>20</v>
      </c>
      <c r="D1315" s="1" t="d">
        <v>2023-01-26</v>
      </c>
      <c r="E1315" t="s">
        <v>45</v>
      </c>
      <c r="F1315" t="s">
        <v>2272</v>
      </c>
      <c r="G1315" t="s">
        <v>13</v>
      </c>
      <c r="H1315" t="s">
        <v>46</v>
      </c>
    </row>
    <row r="1316" spans="1:8" x14ac:dyDescent="0.2">
      <c r="A1316" s="1" t="d">
        <v>2023-01-26</v>
      </c>
      <c r="B1316">
        <v>-1</v>
      </c>
      <c r="C1316" t="s">
        <v>20</v>
      </c>
      <c r="D1316" s="1" t="d">
        <v>2023-01-26</v>
      </c>
      <c r="E1316" t="s">
        <v>560</v>
      </c>
      <c r="F1316" t="s">
        <v>2272</v>
      </c>
      <c r="G1316" t="s">
        <v>8</v>
      </c>
    </row>
    <row r="1317" spans="1:8" x14ac:dyDescent="0.2">
      <c r="A1317" s="1" t="d">
        <v>2023-01-26</v>
      </c>
      <c r="B1317">
        <v>-1</v>
      </c>
      <c r="C1317" t="s">
        <v>20</v>
      </c>
      <c r="D1317" s="1" t="d">
        <v>2023-01-26</v>
      </c>
      <c r="E1317" t="s">
        <v>97</v>
      </c>
      <c r="F1317" t="s">
        <v>2272</v>
      </c>
      <c r="G1317" t="s">
        <v>8</v>
      </c>
    </row>
    <row r="1318" spans="1:8" x14ac:dyDescent="0.2">
      <c r="A1318" s="1" t="d">
        <v>2023-01-26</v>
      </c>
      <c r="B1318">
        <v>-1</v>
      </c>
      <c r="C1318" t="s">
        <v>20</v>
      </c>
      <c r="D1318" s="1" t="d">
        <v>2023-02-02</v>
      </c>
      <c r="E1318" t="s">
        <v>1246</v>
      </c>
      <c r="F1318" t="s">
        <v>2273</v>
      </c>
      <c r="G1318" t="s">
        <v>8</v>
      </c>
      <c r="H1318" t="s">
        <v>1247</v>
      </c>
    </row>
    <row r="1319" spans="1:8" x14ac:dyDescent="0.2">
      <c r="A1319" s="1" t="d">
        <v>2023-01-26</v>
      </c>
      <c r="B1319">
        <v>-1</v>
      </c>
      <c r="C1319" t="s">
        <v>20</v>
      </c>
      <c r="D1319" s="1" t="d">
        <v>2023-02-02</v>
      </c>
      <c r="E1319" t="s">
        <v>231</v>
      </c>
      <c r="F1319" t="s">
        <v>2273</v>
      </c>
      <c r="G1319" t="s">
        <v>13</v>
      </c>
      <c r="H1319" t="s">
        <v>232</v>
      </c>
    </row>
    <row r="1320" spans="1:8" x14ac:dyDescent="0.2">
      <c r="A1320" s="1" t="d">
        <v>2023-01-26</v>
      </c>
      <c r="B1320">
        <v>-1</v>
      </c>
      <c r="C1320" t="s">
        <v>20</v>
      </c>
      <c r="D1320" s="1" t="d">
        <v>2023-02-02</v>
      </c>
      <c r="E1320" t="s">
        <v>1248</v>
      </c>
      <c r="F1320" t="s">
        <v>2274</v>
      </c>
      <c r="G1320" t="s">
        <v>8</v>
      </c>
      <c r="H1320" t="s">
        <v>1249</v>
      </c>
    </row>
    <row r="1321" spans="1:8" x14ac:dyDescent="0.2">
      <c r="A1321" s="1" t="d">
        <v>2023-01-26</v>
      </c>
      <c r="B1321">
        <v>-1</v>
      </c>
      <c r="C1321" t="s">
        <v>20</v>
      </c>
      <c r="D1321" s="1" t="d">
        <v>2023-02-02</v>
      </c>
      <c r="E1321" t="s">
        <v>319</v>
      </c>
      <c r="F1321" t="s">
        <v>2274</v>
      </c>
      <c r="G1321" t="s">
        <v>8</v>
      </c>
      <c r="H1321" t="s">
        <v>319</v>
      </c>
    </row>
    <row r="1322" spans="1:8" x14ac:dyDescent="0.2">
      <c r="A1322" s="1" t="d">
        <v>2023-01-26</v>
      </c>
      <c r="B1322">
        <v>-1</v>
      </c>
      <c r="C1322" t="s">
        <v>20</v>
      </c>
      <c r="D1322" s="1" t="d">
        <v>2023-02-02</v>
      </c>
      <c r="E1322" t="s">
        <v>1250</v>
      </c>
      <c r="F1322" t="s">
        <v>2275</v>
      </c>
      <c r="G1322" t="s">
        <v>8</v>
      </c>
      <c r="H1322" t="s">
        <v>1251</v>
      </c>
    </row>
    <row r="1323" spans="1:8" x14ac:dyDescent="0.2">
      <c r="A1323" s="1" t="d">
        <v>2023-01-26</v>
      </c>
      <c r="B1323">
        <v>-1</v>
      </c>
      <c r="C1323" t="s">
        <v>20</v>
      </c>
      <c r="D1323" s="1" t="d">
        <v>2023-02-02</v>
      </c>
      <c r="E1323" t="s">
        <v>869</v>
      </c>
      <c r="F1323" t="s">
        <v>2263</v>
      </c>
      <c r="G1323" t="s">
        <v>8</v>
      </c>
      <c r="H1323" t="s">
        <v>870</v>
      </c>
    </row>
    <row r="1324" spans="1:8" x14ac:dyDescent="0.2">
      <c r="A1324" s="1" t="d">
        <v>2023-01-26</v>
      </c>
      <c r="B1324">
        <v>-1</v>
      </c>
      <c r="C1324" t="s">
        <v>20</v>
      </c>
      <c r="D1324" s="1" t="d">
        <v>2023-02-02</v>
      </c>
      <c r="E1324" t="s">
        <v>179</v>
      </c>
      <c r="F1324" t="s">
        <v>2263</v>
      </c>
      <c r="G1324" t="s">
        <v>8</v>
      </c>
      <c r="H1324" t="s">
        <v>180</v>
      </c>
    </row>
    <row r="1325" spans="1:8" x14ac:dyDescent="0.2">
      <c r="A1325" s="1" t="d">
        <v>2023-01-26</v>
      </c>
      <c r="B1325">
        <v>-1</v>
      </c>
      <c r="C1325" t="s">
        <v>20</v>
      </c>
      <c r="D1325" s="1" t="d">
        <v>2023-02-09</v>
      </c>
      <c r="E1325" t="s">
        <v>64</v>
      </c>
      <c r="F1325" t="s">
        <v>2275</v>
      </c>
      <c r="G1325" t="s">
        <v>8</v>
      </c>
    </row>
    <row r="1326" spans="1:8" x14ac:dyDescent="0.2">
      <c r="A1326" s="1" t="d">
        <v>2023-01-26</v>
      </c>
      <c r="B1326">
        <v>-1</v>
      </c>
      <c r="C1326" t="s">
        <v>20</v>
      </c>
      <c r="D1326" s="1" t="d">
        <v>2023-02-09</v>
      </c>
      <c r="E1326" t="s">
        <v>1252</v>
      </c>
      <c r="F1326" t="s">
        <v>2275</v>
      </c>
      <c r="G1326" t="s">
        <v>8</v>
      </c>
    </row>
    <row r="1327" spans="1:8" x14ac:dyDescent="0.2">
      <c r="A1327" s="1" t="d">
        <v>2023-01-26</v>
      </c>
      <c r="B1327">
        <v>-1</v>
      </c>
      <c r="C1327" t="s">
        <v>20</v>
      </c>
      <c r="D1327" s="1" t="d">
        <v>2023-02-09</v>
      </c>
      <c r="E1327" t="s">
        <v>239</v>
      </c>
      <c r="F1327" t="s">
        <v>2275</v>
      </c>
      <c r="G1327" t="s">
        <v>8</v>
      </c>
    </row>
    <row r="1328" spans="1:8" x14ac:dyDescent="0.2">
      <c r="A1328" s="1" t="d">
        <v>2023-01-26</v>
      </c>
      <c r="B1328">
        <v>-1</v>
      </c>
      <c r="C1328" t="s">
        <v>452</v>
      </c>
      <c r="D1328" s="1" t="d">
        <v>2023-02-09</v>
      </c>
      <c r="E1328" t="s">
        <v>1253</v>
      </c>
      <c r="F1328" t="s">
        <v>2275</v>
      </c>
      <c r="G1328" t="s">
        <v>8</v>
      </c>
    </row>
    <row r="1329" spans="1:8" x14ac:dyDescent="0.2">
      <c r="A1329" s="1" t="d">
        <v>2023-01-26</v>
      </c>
      <c r="B1329">
        <v>-1</v>
      </c>
      <c r="C1329" t="s">
        <v>66</v>
      </c>
      <c r="D1329" s="1" t="d">
        <v>2023-01-26</v>
      </c>
      <c r="E1329" t="s">
        <v>479</v>
      </c>
      <c r="F1329" t="s">
        <v>2271</v>
      </c>
      <c r="G1329" t="s">
        <v>68</v>
      </c>
      <c r="H1329" t="s">
        <v>480</v>
      </c>
    </row>
    <row r="1330" spans="1:8" x14ac:dyDescent="0.2">
      <c r="A1330" s="1" t="d">
        <v>2023-01-26</v>
      </c>
      <c r="B1330">
        <v>-1</v>
      </c>
      <c r="C1330" t="s">
        <v>77</v>
      </c>
      <c r="D1330" s="1" t="d">
        <v>2023-01-26</v>
      </c>
      <c r="E1330" t="s">
        <v>1002</v>
      </c>
      <c r="F1330" t="s">
        <v>2298</v>
      </c>
      <c r="G1330" t="s">
        <v>8</v>
      </c>
    </row>
    <row r="1331" spans="1:8" x14ac:dyDescent="0.2">
      <c r="A1331" s="1" t="d">
        <v>2023-01-26</v>
      </c>
      <c r="B1331">
        <v>-1</v>
      </c>
      <c r="C1331" t="s">
        <v>77</v>
      </c>
      <c r="D1331" s="1" t="d">
        <v>2023-01-26</v>
      </c>
      <c r="E1331" t="s">
        <v>1206</v>
      </c>
      <c r="F1331" t="s">
        <v>2276</v>
      </c>
      <c r="G1331" t="s">
        <v>8</v>
      </c>
      <c r="H1331" t="s">
        <v>1207</v>
      </c>
    </row>
    <row r="1332" spans="1:8" x14ac:dyDescent="0.2">
      <c r="A1332" s="1" t="d">
        <v>2023-01-26</v>
      </c>
      <c r="B1332">
        <v>-1</v>
      </c>
      <c r="C1332" t="s">
        <v>77</v>
      </c>
      <c r="D1332" s="1" t="d">
        <v>2023-01-26</v>
      </c>
      <c r="E1332" t="s">
        <v>811</v>
      </c>
      <c r="F1332" t="s">
        <v>2282</v>
      </c>
      <c r="G1332" t="s">
        <v>49</v>
      </c>
      <c r="H1332" t="s">
        <v>812</v>
      </c>
    </row>
    <row r="1333" spans="1:8" x14ac:dyDescent="0.2">
      <c r="A1333" s="1" t="d">
        <v>2023-01-26</v>
      </c>
      <c r="B1333">
        <v>-1</v>
      </c>
      <c r="C1333" t="s">
        <v>77</v>
      </c>
      <c r="D1333" s="1" t="d">
        <v>2023-01-26</v>
      </c>
      <c r="E1333" t="s">
        <v>687</v>
      </c>
      <c r="F1333" t="s">
        <v>2282</v>
      </c>
      <c r="G1333" t="s">
        <v>49</v>
      </c>
    </row>
    <row r="1334" spans="1:8" x14ac:dyDescent="0.2">
      <c r="A1334" s="1" t="d">
        <v>2023-01-26</v>
      </c>
      <c r="B1334">
        <v>-1</v>
      </c>
      <c r="C1334" t="s">
        <v>77</v>
      </c>
      <c r="D1334" s="1" t="d">
        <v>2023-01-26</v>
      </c>
      <c r="E1334" t="s">
        <v>1177</v>
      </c>
      <c r="F1334" t="s">
        <v>2265</v>
      </c>
      <c r="G1334" t="s">
        <v>68</v>
      </c>
      <c r="H1334" t="s">
        <v>1178</v>
      </c>
    </row>
    <row r="1335" spans="1:8" x14ac:dyDescent="0.2">
      <c r="A1335" s="1" t="d">
        <v>2023-01-26</v>
      </c>
      <c r="B1335">
        <v>-1</v>
      </c>
      <c r="C1335" t="s">
        <v>77</v>
      </c>
      <c r="D1335" s="1" t="d">
        <v>2023-01-26</v>
      </c>
      <c r="E1335" t="s">
        <v>1179</v>
      </c>
      <c r="F1335" t="s">
        <v>2265</v>
      </c>
      <c r="G1335" t="s">
        <v>49</v>
      </c>
      <c r="H1335" t="s">
        <v>1180</v>
      </c>
    </row>
    <row r="1336" spans="1:8" x14ac:dyDescent="0.2">
      <c r="A1336" s="1" t="d">
        <v>2023-01-26</v>
      </c>
      <c r="B1336">
        <v>-1</v>
      </c>
      <c r="C1336" t="s">
        <v>77</v>
      </c>
      <c r="D1336" s="1" t="d">
        <v>2023-01-26</v>
      </c>
      <c r="E1336" t="s">
        <v>1254</v>
      </c>
      <c r="F1336" t="s">
        <v>2265</v>
      </c>
      <c r="G1336" t="s">
        <v>49</v>
      </c>
      <c r="H1336" t="s">
        <v>1255</v>
      </c>
    </row>
    <row r="1337" spans="1:8" x14ac:dyDescent="0.2">
      <c r="A1337" s="1" t="d">
        <v>2023-01-26</v>
      </c>
      <c r="B1337">
        <v>-1</v>
      </c>
      <c r="C1337" t="s">
        <v>77</v>
      </c>
      <c r="D1337" s="1" t="d">
        <v>2023-01-26</v>
      </c>
      <c r="E1337" t="s">
        <v>1256</v>
      </c>
      <c r="F1337" t="s">
        <v>2265</v>
      </c>
      <c r="G1337" t="s">
        <v>991</v>
      </c>
      <c r="H1337" t="s">
        <v>1257</v>
      </c>
    </row>
    <row r="1338" spans="1:8" x14ac:dyDescent="0.2">
      <c r="A1338" s="1" t="d">
        <v>2023-01-26</v>
      </c>
      <c r="B1338">
        <v>-1</v>
      </c>
      <c r="C1338" t="s">
        <v>77</v>
      </c>
      <c r="D1338" s="1" t="d">
        <v>2023-01-26</v>
      </c>
      <c r="E1338" t="s">
        <v>261</v>
      </c>
      <c r="F1338" t="s">
        <v>2265</v>
      </c>
      <c r="G1338" t="s">
        <v>8</v>
      </c>
      <c r="H1338" t="s">
        <v>262</v>
      </c>
    </row>
    <row r="1339" spans="1:8" x14ac:dyDescent="0.2">
      <c r="A1339" s="1" t="d">
        <v>2023-01-26</v>
      </c>
      <c r="B1339">
        <v>-1</v>
      </c>
      <c r="C1339" t="s">
        <v>77</v>
      </c>
      <c r="D1339" s="1" t="d">
        <v>2023-01-26</v>
      </c>
      <c r="E1339" t="s">
        <v>837</v>
      </c>
      <c r="F1339" t="s">
        <v>2265</v>
      </c>
      <c r="G1339" t="s">
        <v>8</v>
      </c>
      <c r="H1339" t="s">
        <v>838</v>
      </c>
    </row>
    <row r="1340" spans="1:8" x14ac:dyDescent="0.2">
      <c r="A1340" s="1" t="d">
        <v>2023-01-26</v>
      </c>
      <c r="B1340">
        <v>-1</v>
      </c>
      <c r="C1340" t="s">
        <v>77</v>
      </c>
      <c r="D1340" s="1" t="d">
        <v>2023-01-26</v>
      </c>
      <c r="E1340" t="s">
        <v>461</v>
      </c>
      <c r="F1340" t="s">
        <v>2265</v>
      </c>
      <c r="G1340" t="s">
        <v>8</v>
      </c>
      <c r="H1340" t="s">
        <v>462</v>
      </c>
    </row>
    <row r="1341" spans="1:8" x14ac:dyDescent="0.2">
      <c r="A1341" s="1" t="d">
        <v>2023-01-26</v>
      </c>
      <c r="B1341">
        <v>-1</v>
      </c>
      <c r="C1341" t="s">
        <v>77</v>
      </c>
      <c r="D1341" s="1" t="d">
        <v>2023-01-26</v>
      </c>
      <c r="E1341" t="s">
        <v>84</v>
      </c>
      <c r="F1341" t="s">
        <v>2265</v>
      </c>
      <c r="G1341" t="s">
        <v>8</v>
      </c>
      <c r="H1341" t="s">
        <v>85</v>
      </c>
    </row>
    <row r="1342" spans="1:8" x14ac:dyDescent="0.2">
      <c r="A1342" s="1" t="d">
        <v>2023-01-26</v>
      </c>
      <c r="B1342">
        <v>-1</v>
      </c>
      <c r="C1342" t="s">
        <v>77</v>
      </c>
      <c r="D1342" s="1" t="d">
        <v>2023-01-26</v>
      </c>
      <c r="E1342" t="s">
        <v>1181</v>
      </c>
      <c r="F1342" t="s">
        <v>2265</v>
      </c>
      <c r="G1342" t="s">
        <v>8</v>
      </c>
      <c r="H1342" t="s">
        <v>1182</v>
      </c>
    </row>
    <row r="1343" spans="1:8" x14ac:dyDescent="0.2">
      <c r="A1343" s="1" t="d">
        <v>2023-01-26</v>
      </c>
      <c r="B1343">
        <v>-1</v>
      </c>
      <c r="C1343" t="s">
        <v>77</v>
      </c>
      <c r="D1343" s="1" t="d">
        <v>2023-01-26</v>
      </c>
      <c r="E1343" t="s">
        <v>1186</v>
      </c>
      <c r="F1343" t="s">
        <v>2265</v>
      </c>
      <c r="G1343" t="s">
        <v>128</v>
      </c>
      <c r="H1343" t="s">
        <v>1187</v>
      </c>
    </row>
    <row r="1344" spans="1:8" x14ac:dyDescent="0.2">
      <c r="A1344" s="1" t="d">
        <v>2023-01-26</v>
      </c>
      <c r="B1344">
        <v>-1</v>
      </c>
      <c r="C1344" t="s">
        <v>77</v>
      </c>
      <c r="D1344" s="1" t="d">
        <v>2023-01-26</v>
      </c>
      <c r="E1344" t="s">
        <v>71</v>
      </c>
      <c r="F1344" t="s">
        <v>2265</v>
      </c>
      <c r="G1344" t="s">
        <v>8</v>
      </c>
      <c r="H1344" t="s">
        <v>72</v>
      </c>
    </row>
    <row r="1345" spans="1:8" x14ac:dyDescent="0.2">
      <c r="A1345" s="1" t="d">
        <v>2023-01-26</v>
      </c>
      <c r="B1345">
        <v>-1</v>
      </c>
      <c r="C1345" t="s">
        <v>77</v>
      </c>
      <c r="D1345" s="1" t="d">
        <v>2023-01-26</v>
      </c>
      <c r="E1345" t="s">
        <v>86</v>
      </c>
      <c r="F1345" t="s">
        <v>2265</v>
      </c>
      <c r="G1345" t="s">
        <v>8</v>
      </c>
      <c r="H1345" t="s">
        <v>87</v>
      </c>
    </row>
    <row r="1346" spans="1:8" x14ac:dyDescent="0.2">
      <c r="A1346" s="1" t="d">
        <v>2023-01-26</v>
      </c>
      <c r="B1346">
        <v>-1</v>
      </c>
      <c r="C1346" t="s">
        <v>77</v>
      </c>
      <c r="D1346" s="1" t="d">
        <v>2023-01-26</v>
      </c>
      <c r="E1346" t="s">
        <v>433</v>
      </c>
      <c r="F1346" t="s">
        <v>2265</v>
      </c>
      <c r="G1346" t="s">
        <v>8</v>
      </c>
      <c r="H1346" t="s">
        <v>434</v>
      </c>
    </row>
    <row r="1347" spans="1:8" x14ac:dyDescent="0.2">
      <c r="A1347" s="1" t="d">
        <v>2023-01-26</v>
      </c>
      <c r="B1347">
        <v>-1</v>
      </c>
      <c r="C1347" t="s">
        <v>77</v>
      </c>
      <c r="D1347" s="1" t="d">
        <v>2023-01-26</v>
      </c>
      <c r="E1347" t="s">
        <v>1188</v>
      </c>
      <c r="F1347" t="s">
        <v>2265</v>
      </c>
      <c r="G1347" t="s">
        <v>128</v>
      </c>
    </row>
    <row r="1348" spans="1:8" x14ac:dyDescent="0.2">
      <c r="A1348" s="1" t="d">
        <v>2023-01-26</v>
      </c>
      <c r="B1348">
        <v>-1</v>
      </c>
      <c r="C1348" t="s">
        <v>77</v>
      </c>
      <c r="D1348" s="1" t="d">
        <v>2023-01-26</v>
      </c>
      <c r="E1348" t="s">
        <v>88</v>
      </c>
      <c r="F1348" t="s">
        <v>2265</v>
      </c>
      <c r="G1348" t="s">
        <v>8</v>
      </c>
    </row>
    <row r="1349" spans="1:8" x14ac:dyDescent="0.2">
      <c r="A1349" s="1" t="d">
        <v>2023-01-26</v>
      </c>
      <c r="B1349">
        <v>-1</v>
      </c>
      <c r="C1349" t="s">
        <v>77</v>
      </c>
      <c r="D1349" s="1" t="d">
        <v>2023-01-26</v>
      </c>
      <c r="E1349" t="s">
        <v>224</v>
      </c>
      <c r="F1349" t="s">
        <v>2296</v>
      </c>
      <c r="G1349" t="s">
        <v>8</v>
      </c>
      <c r="H1349" t="s">
        <v>225</v>
      </c>
    </row>
    <row r="1350" spans="1:8" x14ac:dyDescent="0.2">
      <c r="A1350" s="1" t="d">
        <v>2023-01-26</v>
      </c>
      <c r="B1350">
        <v>-1</v>
      </c>
      <c r="C1350" t="s">
        <v>77</v>
      </c>
      <c r="D1350" s="1" t="d">
        <v>2023-01-26</v>
      </c>
      <c r="E1350" t="s">
        <v>469</v>
      </c>
      <c r="F1350" t="s">
        <v>2296</v>
      </c>
      <c r="G1350" t="s">
        <v>8</v>
      </c>
      <c r="H1350" t="s">
        <v>470</v>
      </c>
    </row>
    <row r="1351" spans="1:8" x14ac:dyDescent="0.2">
      <c r="A1351" s="1" t="d">
        <v>2023-01-26</v>
      </c>
      <c r="B1351">
        <v>-1</v>
      </c>
      <c r="C1351" t="s">
        <v>77</v>
      </c>
      <c r="D1351" s="1" t="d">
        <v>2023-01-26</v>
      </c>
      <c r="E1351" t="s">
        <v>276</v>
      </c>
      <c r="F1351" t="s">
        <v>2296</v>
      </c>
      <c r="G1351" t="s">
        <v>8</v>
      </c>
      <c r="H1351" t="s">
        <v>277</v>
      </c>
    </row>
    <row r="1352" spans="1:8" x14ac:dyDescent="0.2">
      <c r="A1352" s="1" t="d">
        <v>2023-01-26</v>
      </c>
      <c r="B1352">
        <v>-1</v>
      </c>
      <c r="C1352" t="s">
        <v>77</v>
      </c>
      <c r="D1352" s="1" t="d">
        <v>2023-01-26</v>
      </c>
      <c r="E1352" t="s">
        <v>91</v>
      </c>
      <c r="F1352" t="s">
        <v>2296</v>
      </c>
      <c r="G1352" t="s">
        <v>8</v>
      </c>
      <c r="H1352" t="s">
        <v>92</v>
      </c>
    </row>
    <row r="1353" spans="1:8" x14ac:dyDescent="0.2">
      <c r="A1353" s="1" t="d">
        <v>2023-01-26</v>
      </c>
      <c r="B1353">
        <v>-1</v>
      </c>
      <c r="C1353" t="s">
        <v>77</v>
      </c>
      <c r="D1353" s="1" t="d">
        <v>2023-01-26</v>
      </c>
      <c r="E1353" t="s">
        <v>213</v>
      </c>
      <c r="F1353" t="s">
        <v>2296</v>
      </c>
      <c r="G1353" t="s">
        <v>8</v>
      </c>
      <c r="H1353" t="s">
        <v>214</v>
      </c>
    </row>
    <row r="1354" spans="1:8" x14ac:dyDescent="0.2">
      <c r="A1354" s="1" t="d">
        <v>2023-01-26</v>
      </c>
      <c r="B1354">
        <v>-1</v>
      </c>
      <c r="C1354" t="s">
        <v>77</v>
      </c>
      <c r="D1354" s="1" t="d">
        <v>2023-01-26</v>
      </c>
      <c r="E1354" t="s">
        <v>843</v>
      </c>
      <c r="F1354" t="s">
        <v>2296</v>
      </c>
      <c r="G1354" t="s">
        <v>8</v>
      </c>
      <c r="H1354" t="s">
        <v>844</v>
      </c>
    </row>
    <row r="1355" spans="1:8" x14ac:dyDescent="0.2">
      <c r="A1355" s="1" t="d">
        <v>2023-01-26</v>
      </c>
      <c r="B1355">
        <v>-1</v>
      </c>
      <c r="C1355" t="s">
        <v>77</v>
      </c>
      <c r="D1355" s="1" t="d">
        <v>2023-01-26</v>
      </c>
      <c r="E1355" t="s">
        <v>37</v>
      </c>
      <c r="F1355" t="s">
        <v>2296</v>
      </c>
      <c r="G1355" t="s">
        <v>8</v>
      </c>
      <c r="H1355" t="s">
        <v>38</v>
      </c>
    </row>
    <row r="1356" spans="1:8" x14ac:dyDescent="0.2">
      <c r="A1356" s="1" t="d">
        <v>2023-01-26</v>
      </c>
      <c r="B1356">
        <v>-1</v>
      </c>
      <c r="C1356" t="s">
        <v>77</v>
      </c>
      <c r="D1356" s="1" t="d">
        <v>2023-01-26</v>
      </c>
      <c r="E1356" t="s">
        <v>39</v>
      </c>
      <c r="F1356" t="s">
        <v>2296</v>
      </c>
      <c r="G1356" t="s">
        <v>8</v>
      </c>
      <c r="H1356" t="s">
        <v>40</v>
      </c>
    </row>
    <row r="1357" spans="1:8" x14ac:dyDescent="0.2">
      <c r="A1357" s="1" t="d">
        <v>2023-01-26</v>
      </c>
      <c r="B1357">
        <v>-1</v>
      </c>
      <c r="C1357" t="s">
        <v>77</v>
      </c>
      <c r="D1357" s="1" t="d">
        <v>2023-01-26</v>
      </c>
      <c r="E1357" t="s">
        <v>93</v>
      </c>
      <c r="F1357" t="s">
        <v>2296</v>
      </c>
      <c r="G1357" t="s">
        <v>8</v>
      </c>
      <c r="H1357" t="s">
        <v>94</v>
      </c>
    </row>
    <row r="1358" spans="1:8" x14ac:dyDescent="0.2">
      <c r="A1358" s="1" t="d">
        <v>2023-01-26</v>
      </c>
      <c r="B1358">
        <v>-1</v>
      </c>
      <c r="C1358" t="s">
        <v>77</v>
      </c>
      <c r="D1358" s="1" t="d">
        <v>2023-01-26</v>
      </c>
      <c r="E1358" t="s">
        <v>1258</v>
      </c>
      <c r="F1358" t="s">
        <v>2304</v>
      </c>
      <c r="G1358" t="s">
        <v>49</v>
      </c>
      <c r="H1358" t="s">
        <v>1259</v>
      </c>
    </row>
    <row r="1359" spans="1:8" x14ac:dyDescent="0.2">
      <c r="A1359" s="1" t="d">
        <v>2023-01-26</v>
      </c>
      <c r="B1359">
        <v>-1</v>
      </c>
      <c r="C1359" t="s">
        <v>77</v>
      </c>
      <c r="D1359" s="1" t="d">
        <v>2023-01-26</v>
      </c>
      <c r="E1359" t="s">
        <v>1035</v>
      </c>
      <c r="F1359" t="s">
        <v>2271</v>
      </c>
      <c r="G1359" t="s">
        <v>49</v>
      </c>
      <c r="H1359" t="s">
        <v>1036</v>
      </c>
    </row>
    <row r="1360" spans="1:8" x14ac:dyDescent="0.2">
      <c r="A1360" s="1" t="d">
        <v>2023-01-26</v>
      </c>
      <c r="B1360">
        <v>-1</v>
      </c>
      <c r="C1360" t="s">
        <v>77</v>
      </c>
      <c r="D1360" s="1" t="d">
        <v>2023-01-26</v>
      </c>
      <c r="E1360" t="s">
        <v>847</v>
      </c>
      <c r="F1360" t="s">
        <v>2271</v>
      </c>
      <c r="G1360" t="s">
        <v>68</v>
      </c>
      <c r="H1360" t="s">
        <v>848</v>
      </c>
    </row>
    <row r="1361" spans="1:8" x14ac:dyDescent="0.2">
      <c r="A1361" s="1" t="d">
        <v>2023-01-26</v>
      </c>
      <c r="B1361">
        <v>-1</v>
      </c>
      <c r="C1361" t="s">
        <v>77</v>
      </c>
      <c r="D1361" s="1" t="d">
        <v>2023-01-26</v>
      </c>
      <c r="E1361" t="s">
        <v>1260</v>
      </c>
      <c r="F1361" t="s">
        <v>2294</v>
      </c>
      <c r="G1361" t="s">
        <v>13</v>
      </c>
      <c r="H1361" t="s">
        <v>1261</v>
      </c>
    </row>
    <row r="1362" spans="1:8" x14ac:dyDescent="0.2">
      <c r="A1362" s="1" t="d">
        <v>2023-01-26</v>
      </c>
      <c r="B1362">
        <v>-1</v>
      </c>
      <c r="C1362" t="s">
        <v>77</v>
      </c>
      <c r="D1362" s="1" t="d">
        <v>2023-01-26</v>
      </c>
      <c r="E1362" t="s">
        <v>1159</v>
      </c>
      <c r="F1362" t="s">
        <v>2294</v>
      </c>
      <c r="G1362" t="s">
        <v>8</v>
      </c>
    </row>
    <row r="1363" spans="1:8" x14ac:dyDescent="0.2">
      <c r="A1363" s="1" t="d">
        <v>2023-01-26</v>
      </c>
      <c r="B1363">
        <v>-1</v>
      </c>
      <c r="C1363" t="s">
        <v>77</v>
      </c>
      <c r="D1363" s="1" t="d">
        <v>2023-01-26</v>
      </c>
      <c r="E1363" t="s">
        <v>1262</v>
      </c>
      <c r="F1363" t="s">
        <v>2294</v>
      </c>
      <c r="G1363" t="s">
        <v>8</v>
      </c>
    </row>
    <row r="1364" spans="1:8" x14ac:dyDescent="0.2">
      <c r="A1364" s="1" t="d">
        <v>2023-01-26</v>
      </c>
      <c r="B1364">
        <v>-1</v>
      </c>
      <c r="C1364" t="s">
        <v>77</v>
      </c>
      <c r="D1364" s="1" t="d">
        <v>2023-01-26</v>
      </c>
      <c r="E1364" t="s">
        <v>1184</v>
      </c>
      <c r="F1364" t="s">
        <v>2272</v>
      </c>
      <c r="G1364" t="s">
        <v>49</v>
      </c>
      <c r="H1364" t="s">
        <v>1185</v>
      </c>
    </row>
    <row r="1365" spans="1:8" x14ac:dyDescent="0.2">
      <c r="A1365" s="1" t="d">
        <v>2023-01-26</v>
      </c>
      <c r="B1365">
        <v>-1</v>
      </c>
      <c r="C1365" t="s">
        <v>77</v>
      </c>
      <c r="D1365" s="1" t="d">
        <v>2023-01-26</v>
      </c>
      <c r="E1365" t="s">
        <v>1263</v>
      </c>
      <c r="F1365" t="s">
        <v>2272</v>
      </c>
      <c r="G1365" t="s">
        <v>49</v>
      </c>
      <c r="H1365" t="s">
        <v>1264</v>
      </c>
    </row>
    <row r="1366" spans="1:8" x14ac:dyDescent="0.2">
      <c r="A1366" s="1" t="d">
        <v>2023-01-26</v>
      </c>
      <c r="B1366">
        <v>-1</v>
      </c>
      <c r="C1366" t="s">
        <v>77</v>
      </c>
      <c r="D1366" s="1" t="d">
        <v>2023-01-26</v>
      </c>
      <c r="E1366" t="s">
        <v>1265</v>
      </c>
      <c r="F1366" t="s">
        <v>2272</v>
      </c>
      <c r="G1366" t="s">
        <v>991</v>
      </c>
      <c r="H1366" t="s">
        <v>1266</v>
      </c>
    </row>
    <row r="1367" spans="1:8" x14ac:dyDescent="0.2">
      <c r="A1367" s="1" t="d">
        <v>2023-01-26</v>
      </c>
      <c r="B1367">
        <v>-1</v>
      </c>
      <c r="C1367" t="s">
        <v>77</v>
      </c>
      <c r="D1367" s="1" t="d">
        <v>2023-01-26</v>
      </c>
      <c r="E1367" t="s">
        <v>855</v>
      </c>
      <c r="F1367" t="s">
        <v>2272</v>
      </c>
      <c r="G1367" t="s">
        <v>8</v>
      </c>
    </row>
    <row r="1368" spans="1:8" x14ac:dyDescent="0.2">
      <c r="A1368" s="1" t="d">
        <v>2023-01-26</v>
      </c>
      <c r="B1368">
        <v>-1</v>
      </c>
      <c r="C1368" t="s">
        <v>77</v>
      </c>
      <c r="D1368" s="1" t="d">
        <v>2023-01-26</v>
      </c>
      <c r="E1368" t="s">
        <v>1267</v>
      </c>
      <c r="F1368" t="s">
        <v>2272</v>
      </c>
      <c r="G1368" t="s">
        <v>8</v>
      </c>
    </row>
    <row r="1369" spans="1:8" x14ac:dyDescent="0.2">
      <c r="A1369" s="1" t="d">
        <v>2023-01-26</v>
      </c>
      <c r="B1369">
        <v>-1</v>
      </c>
      <c r="C1369" t="s">
        <v>77</v>
      </c>
      <c r="D1369" s="1" t="d">
        <v>2023-01-26</v>
      </c>
      <c r="E1369" t="s">
        <v>989</v>
      </c>
      <c r="F1369" t="s">
        <v>2272</v>
      </c>
      <c r="G1369" t="s">
        <v>8</v>
      </c>
    </row>
    <row r="1370" spans="1:8" x14ac:dyDescent="0.2">
      <c r="A1370" s="1" t="d">
        <v>2023-01-26</v>
      </c>
      <c r="B1370">
        <v>-1</v>
      </c>
      <c r="C1370" t="s">
        <v>77</v>
      </c>
      <c r="D1370" s="1" t="d">
        <v>2023-01-26</v>
      </c>
      <c r="E1370" t="s">
        <v>483</v>
      </c>
      <c r="F1370" t="s">
        <v>2272</v>
      </c>
      <c r="G1370" t="s">
        <v>8</v>
      </c>
    </row>
    <row r="1371" spans="1:8" x14ac:dyDescent="0.2">
      <c r="A1371" s="1" t="d">
        <v>2023-01-26</v>
      </c>
      <c r="B1371">
        <v>-1</v>
      </c>
      <c r="C1371" t="s">
        <v>77</v>
      </c>
      <c r="D1371" s="1" t="d">
        <v>2023-01-26</v>
      </c>
      <c r="E1371" t="s">
        <v>560</v>
      </c>
      <c r="F1371" t="s">
        <v>2272</v>
      </c>
      <c r="G1371" t="s">
        <v>8</v>
      </c>
    </row>
    <row r="1372" spans="1:8" x14ac:dyDescent="0.2">
      <c r="A1372" s="1" t="d">
        <v>2023-01-26</v>
      </c>
      <c r="B1372">
        <v>-1</v>
      </c>
      <c r="C1372" t="s">
        <v>77</v>
      </c>
      <c r="D1372" s="1" t="d">
        <v>2023-01-26</v>
      </c>
      <c r="E1372" t="s">
        <v>73</v>
      </c>
      <c r="F1372" t="s">
        <v>2272</v>
      </c>
      <c r="G1372" t="s">
        <v>8</v>
      </c>
    </row>
    <row r="1373" spans="1:8" x14ac:dyDescent="0.2">
      <c r="A1373" s="1" t="d">
        <v>2023-01-26</v>
      </c>
      <c r="B1373">
        <v>-1</v>
      </c>
      <c r="C1373" t="s">
        <v>77</v>
      </c>
      <c r="D1373" s="1" t="d">
        <v>2023-01-26</v>
      </c>
      <c r="E1373" t="s">
        <v>97</v>
      </c>
      <c r="F1373" t="s">
        <v>2272</v>
      </c>
      <c r="G1373" t="s">
        <v>8</v>
      </c>
    </row>
    <row r="1374" spans="1:8" x14ac:dyDescent="0.2">
      <c r="A1374" s="1" t="d">
        <v>2023-01-26</v>
      </c>
      <c r="B1374">
        <v>-1</v>
      </c>
      <c r="C1374" t="s">
        <v>77</v>
      </c>
      <c r="D1374" s="1" t="d">
        <v>2023-01-26</v>
      </c>
      <c r="E1374" t="s">
        <v>275</v>
      </c>
      <c r="F1374" t="s">
        <v>2272</v>
      </c>
      <c r="G1374" t="s">
        <v>8</v>
      </c>
    </row>
    <row r="1375" spans="1:8" x14ac:dyDescent="0.2">
      <c r="A1375" s="1" t="d">
        <v>2023-01-26</v>
      </c>
      <c r="B1375">
        <v>-1</v>
      </c>
      <c r="C1375" t="s">
        <v>77</v>
      </c>
      <c r="D1375" s="1" t="d">
        <v>2023-02-02</v>
      </c>
      <c r="E1375" t="s">
        <v>67</v>
      </c>
      <c r="F1375" t="s">
        <v>2273</v>
      </c>
      <c r="G1375" t="s">
        <v>68</v>
      </c>
      <c r="H1375" t="s">
        <v>69</v>
      </c>
    </row>
    <row r="1376" spans="1:8" x14ac:dyDescent="0.2">
      <c r="A1376" s="1" t="d">
        <v>2023-01-26</v>
      </c>
      <c r="B1376">
        <v>-1</v>
      </c>
      <c r="C1376" t="s">
        <v>77</v>
      </c>
      <c r="D1376" s="1" t="d">
        <v>2023-02-02</v>
      </c>
      <c r="E1376" t="s">
        <v>1014</v>
      </c>
      <c r="F1376" t="s">
        <v>2274</v>
      </c>
      <c r="G1376" t="s">
        <v>8</v>
      </c>
      <c r="H1376" t="s">
        <v>1015</v>
      </c>
    </row>
    <row r="1377" spans="1:8" x14ac:dyDescent="0.2">
      <c r="A1377" s="1" t="d">
        <v>2023-01-26</v>
      </c>
      <c r="B1377">
        <v>-1</v>
      </c>
      <c r="C1377" t="s">
        <v>77</v>
      </c>
      <c r="D1377" s="1" t="d">
        <v>2023-02-02</v>
      </c>
      <c r="E1377" t="s">
        <v>1268</v>
      </c>
      <c r="F1377" t="s">
        <v>2274</v>
      </c>
      <c r="G1377" t="s">
        <v>8</v>
      </c>
      <c r="H1377" t="s">
        <v>1268</v>
      </c>
    </row>
    <row r="1378" spans="1:8" x14ac:dyDescent="0.2">
      <c r="A1378" s="1" t="d">
        <v>2023-01-26</v>
      </c>
      <c r="B1378">
        <v>-1</v>
      </c>
      <c r="C1378" t="s">
        <v>77</v>
      </c>
      <c r="D1378" s="1" t="d">
        <v>2023-02-02</v>
      </c>
      <c r="E1378" t="s">
        <v>1269</v>
      </c>
      <c r="F1378" t="s">
        <v>2275</v>
      </c>
      <c r="G1378" t="s">
        <v>8</v>
      </c>
    </row>
    <row r="1379" spans="1:8" x14ac:dyDescent="0.2">
      <c r="A1379" s="1" t="d">
        <v>2023-01-26</v>
      </c>
      <c r="B1379">
        <v>-1</v>
      </c>
      <c r="C1379" t="s">
        <v>77</v>
      </c>
      <c r="D1379" s="1" t="d">
        <v>2023-02-08</v>
      </c>
      <c r="E1379" t="s">
        <v>1270</v>
      </c>
      <c r="F1379" t="s">
        <v>2275</v>
      </c>
      <c r="G1379" t="s">
        <v>8</v>
      </c>
    </row>
    <row r="1380" spans="1:8" x14ac:dyDescent="0.2">
      <c r="A1380" s="1" t="d">
        <v>2023-01-26</v>
      </c>
      <c r="B1380">
        <v>-1</v>
      </c>
      <c r="C1380" t="s">
        <v>77</v>
      </c>
      <c r="D1380" s="1" t="d">
        <v>2023-02-09</v>
      </c>
      <c r="E1380" t="s">
        <v>1271</v>
      </c>
      <c r="F1380" t="s">
        <v>2274</v>
      </c>
      <c r="G1380" t="s">
        <v>8</v>
      </c>
      <c r="H1380" t="s">
        <v>1271</v>
      </c>
    </row>
    <row r="1381" spans="1:8" x14ac:dyDescent="0.2">
      <c r="A1381" s="1" t="d">
        <v>2023-01-26</v>
      </c>
      <c r="B1381">
        <v>-1</v>
      </c>
      <c r="C1381" t="s">
        <v>77</v>
      </c>
      <c r="D1381" s="1" t="d">
        <v>2023-02-09</v>
      </c>
      <c r="E1381" t="s">
        <v>1016</v>
      </c>
      <c r="F1381" t="s">
        <v>2274</v>
      </c>
      <c r="G1381" t="s">
        <v>8</v>
      </c>
      <c r="H1381" t="s">
        <v>1016</v>
      </c>
    </row>
    <row r="1382" spans="1:8" x14ac:dyDescent="0.2">
      <c r="A1382" s="1" t="d">
        <v>2023-01-26</v>
      </c>
      <c r="B1382">
        <v>-1</v>
      </c>
      <c r="C1382" t="s">
        <v>77</v>
      </c>
      <c r="D1382" s="1" t="d">
        <v>2023-02-09</v>
      </c>
      <c r="E1382" t="s">
        <v>161</v>
      </c>
      <c r="F1382" t="s">
        <v>2275</v>
      </c>
      <c r="G1382" t="s">
        <v>8</v>
      </c>
      <c r="H1382" t="s">
        <v>162</v>
      </c>
    </row>
    <row r="1383" spans="1:8" x14ac:dyDescent="0.2">
      <c r="A1383" s="1" t="d">
        <v>2023-01-26</v>
      </c>
      <c r="B1383">
        <v>-1</v>
      </c>
      <c r="C1383" t="s">
        <v>77</v>
      </c>
      <c r="D1383" s="1" t="d">
        <v>2023-02-09</v>
      </c>
      <c r="E1383" t="s">
        <v>1272</v>
      </c>
      <c r="F1383" t="s">
        <v>2297</v>
      </c>
      <c r="G1383" t="s">
        <v>8</v>
      </c>
      <c r="H1383" t="s">
        <v>1273</v>
      </c>
    </row>
    <row r="1384" spans="1:8" x14ac:dyDescent="0.2">
      <c r="A1384" s="1" t="d">
        <v>2023-01-26</v>
      </c>
      <c r="B1384">
        <v>-1</v>
      </c>
      <c r="C1384" t="s">
        <v>77</v>
      </c>
      <c r="D1384" s="1" t="d">
        <v>2023-02-09</v>
      </c>
      <c r="E1384" t="s">
        <v>1274</v>
      </c>
      <c r="F1384" t="s">
        <v>2263</v>
      </c>
      <c r="G1384" t="s">
        <v>8</v>
      </c>
      <c r="H1384" t="s">
        <v>1275</v>
      </c>
    </row>
    <row r="1385" spans="1:8" x14ac:dyDescent="0.2">
      <c r="A1385" s="1" t="d">
        <v>2023-01-26</v>
      </c>
      <c r="B1385">
        <v>-1</v>
      </c>
      <c r="C1385" t="s">
        <v>77</v>
      </c>
      <c r="D1385" s="1" t="d">
        <v>2023-02-09</v>
      </c>
      <c r="E1385" t="s">
        <v>569</v>
      </c>
      <c r="F1385" t="s">
        <v>2263</v>
      </c>
      <c r="G1385" t="s">
        <v>8</v>
      </c>
      <c r="H1385" t="s">
        <v>570</v>
      </c>
    </row>
    <row r="1386" spans="1:8" x14ac:dyDescent="0.2">
      <c r="A1386" s="1" t="d">
        <v>2023-01-26</v>
      </c>
      <c r="B1386">
        <v>5546506040006530</v>
      </c>
      <c r="C1386" t="s">
        <v>77</v>
      </c>
      <c r="D1386" s="1" t="d">
        <v>2023-02-09</v>
      </c>
      <c r="E1386" t="s">
        <v>729</v>
      </c>
      <c r="F1386" t="s">
        <v>2274</v>
      </c>
      <c r="G1386" t="s">
        <v>8</v>
      </c>
      <c r="H1386" t="s">
        <v>730</v>
      </c>
    </row>
    <row r="1387" spans="1:8" x14ac:dyDescent="0.2">
      <c r="A1387" s="1" t="d">
        <v>2023-01-26</v>
      </c>
      <c r="B1387">
        <v>5556260070006530</v>
      </c>
      <c r="C1387" t="s">
        <v>77</v>
      </c>
      <c r="D1387" s="1" t="d">
        <v>2023-02-02</v>
      </c>
      <c r="E1387" t="s">
        <v>139</v>
      </c>
      <c r="F1387" t="s">
        <v>2263</v>
      </c>
      <c r="G1387" t="s">
        <v>8</v>
      </c>
      <c r="H1387" t="s">
        <v>140</v>
      </c>
    </row>
    <row r="1388" spans="1:8" x14ac:dyDescent="0.2">
      <c r="A1388" s="1" t="d">
        <v>2023-01-27</v>
      </c>
      <c r="B1388">
        <v>-1</v>
      </c>
      <c r="D1388" s="1" t="d">
        <v>2023-01-27</v>
      </c>
      <c r="E1388" t="s">
        <v>53</v>
      </c>
      <c r="F1388" t="s">
        <v>2273</v>
      </c>
      <c r="G1388" t="s">
        <v>13</v>
      </c>
      <c r="H1388" t="s">
        <v>54</v>
      </c>
    </row>
    <row r="1389" spans="1:8" x14ac:dyDescent="0.2">
      <c r="A1389" s="1" t="d">
        <v>2023-01-27</v>
      </c>
      <c r="B1389">
        <v>-1</v>
      </c>
      <c r="D1389" s="1" t="d">
        <v>2023-01-27</v>
      </c>
      <c r="E1389" t="s">
        <v>1276</v>
      </c>
      <c r="F1389" t="s">
        <v>2275</v>
      </c>
      <c r="G1389" t="s">
        <v>8</v>
      </c>
    </row>
    <row r="1390" spans="1:8" x14ac:dyDescent="0.2">
      <c r="A1390" s="1" t="d">
        <v>2023-01-27</v>
      </c>
      <c r="B1390">
        <v>-1</v>
      </c>
      <c r="D1390" s="1" t="d">
        <v>2023-01-27</v>
      </c>
      <c r="E1390" t="s">
        <v>700</v>
      </c>
      <c r="F1390" t="s">
        <v>2275</v>
      </c>
      <c r="G1390" t="s">
        <v>8</v>
      </c>
    </row>
    <row r="1391" spans="1:8" x14ac:dyDescent="0.2">
      <c r="A1391" s="1" t="d">
        <v>2023-01-27</v>
      </c>
      <c r="B1391">
        <v>-1</v>
      </c>
      <c r="D1391" s="1" t="d">
        <v>2023-01-27</v>
      </c>
      <c r="E1391" t="s">
        <v>471</v>
      </c>
      <c r="F1391" t="s">
        <v>2296</v>
      </c>
      <c r="G1391" t="s">
        <v>8</v>
      </c>
      <c r="H1391" t="s">
        <v>472</v>
      </c>
    </row>
    <row r="1392" spans="1:8" x14ac:dyDescent="0.2">
      <c r="A1392" s="1" t="d">
        <v>2023-01-27</v>
      </c>
      <c r="B1392">
        <v>-1</v>
      </c>
      <c r="D1392" s="1" t="d">
        <v>2023-01-27</v>
      </c>
      <c r="E1392" t="s">
        <v>93</v>
      </c>
      <c r="F1392" t="s">
        <v>2296</v>
      </c>
      <c r="G1392" t="s">
        <v>8</v>
      </c>
      <c r="H1392" t="s">
        <v>94</v>
      </c>
    </row>
    <row r="1393" spans="1:8" x14ac:dyDescent="0.2">
      <c r="A1393" s="1" t="d">
        <v>2023-01-27</v>
      </c>
      <c r="B1393">
        <v>-1</v>
      </c>
      <c r="D1393" s="1" t="d">
        <v>2023-01-27</v>
      </c>
      <c r="E1393" t="s">
        <v>854</v>
      </c>
      <c r="F1393" t="s">
        <v>2272</v>
      </c>
      <c r="G1393" t="s">
        <v>8</v>
      </c>
    </row>
    <row r="1394" spans="1:8" x14ac:dyDescent="0.2">
      <c r="A1394" s="1" t="d">
        <v>2023-01-27</v>
      </c>
      <c r="B1394">
        <v>-1</v>
      </c>
      <c r="C1394" t="s">
        <v>20</v>
      </c>
      <c r="D1394" s="1" t="d">
        <v>2023-01-27</v>
      </c>
      <c r="E1394" t="s">
        <v>21</v>
      </c>
      <c r="F1394" t="s">
        <v>2266</v>
      </c>
      <c r="G1394" t="s">
        <v>8</v>
      </c>
      <c r="H1394" t="s">
        <v>22</v>
      </c>
    </row>
    <row r="1395" spans="1:8" x14ac:dyDescent="0.2">
      <c r="A1395" s="1" t="d">
        <v>2023-01-27</v>
      </c>
      <c r="B1395">
        <v>-1</v>
      </c>
      <c r="C1395" t="s">
        <v>20</v>
      </c>
      <c r="D1395" s="1" t="d">
        <v>2023-01-27</v>
      </c>
      <c r="E1395" t="s">
        <v>687</v>
      </c>
      <c r="F1395" t="s">
        <v>2282</v>
      </c>
      <c r="G1395" t="s">
        <v>49</v>
      </c>
    </row>
    <row r="1396" spans="1:8" x14ac:dyDescent="0.2">
      <c r="A1396" s="1" t="d">
        <v>2023-01-27</v>
      </c>
      <c r="B1396">
        <v>-1</v>
      </c>
      <c r="C1396" t="s">
        <v>20</v>
      </c>
      <c r="D1396" s="1" t="d">
        <v>2023-01-27</v>
      </c>
      <c r="E1396" t="s">
        <v>1179</v>
      </c>
      <c r="F1396" t="s">
        <v>2265</v>
      </c>
      <c r="G1396" t="s">
        <v>49</v>
      </c>
      <c r="H1396" t="s">
        <v>1180</v>
      </c>
    </row>
    <row r="1397" spans="1:8" x14ac:dyDescent="0.2">
      <c r="A1397" s="1" t="d">
        <v>2023-01-27</v>
      </c>
      <c r="B1397">
        <v>-1</v>
      </c>
      <c r="C1397" t="s">
        <v>20</v>
      </c>
      <c r="D1397" s="1" t="d">
        <v>2023-01-27</v>
      </c>
      <c r="E1397" t="s">
        <v>461</v>
      </c>
      <c r="F1397" t="s">
        <v>2265</v>
      </c>
      <c r="G1397" t="s">
        <v>8</v>
      </c>
      <c r="H1397" t="s">
        <v>462</v>
      </c>
    </row>
    <row r="1398" spans="1:8" x14ac:dyDescent="0.2">
      <c r="A1398" s="1" t="d">
        <v>2023-01-27</v>
      </c>
      <c r="B1398">
        <v>-1</v>
      </c>
      <c r="C1398" t="s">
        <v>20</v>
      </c>
      <c r="D1398" s="1" t="d">
        <v>2023-01-27</v>
      </c>
      <c r="E1398" t="s">
        <v>1181</v>
      </c>
      <c r="F1398" t="s">
        <v>2265</v>
      </c>
      <c r="G1398" t="s">
        <v>8</v>
      </c>
      <c r="H1398" t="s">
        <v>1182</v>
      </c>
    </row>
    <row r="1399" spans="1:8" x14ac:dyDescent="0.2">
      <c r="A1399" s="1" t="d">
        <v>2023-01-27</v>
      </c>
      <c r="B1399">
        <v>-1</v>
      </c>
      <c r="C1399" t="s">
        <v>20</v>
      </c>
      <c r="D1399" s="1" t="d">
        <v>2023-01-27</v>
      </c>
      <c r="E1399" t="s">
        <v>276</v>
      </c>
      <c r="F1399" t="s">
        <v>2296</v>
      </c>
      <c r="G1399" t="s">
        <v>8</v>
      </c>
      <c r="H1399" t="s">
        <v>277</v>
      </c>
    </row>
    <row r="1400" spans="1:8" x14ac:dyDescent="0.2">
      <c r="A1400" s="1" t="d">
        <v>2023-01-27</v>
      </c>
      <c r="B1400">
        <v>-1</v>
      </c>
      <c r="C1400" t="s">
        <v>20</v>
      </c>
      <c r="D1400" s="1" t="d">
        <v>2023-01-27</v>
      </c>
      <c r="E1400" t="s">
        <v>91</v>
      </c>
      <c r="F1400" t="s">
        <v>2296</v>
      </c>
      <c r="G1400" t="s">
        <v>8</v>
      </c>
      <c r="H1400" t="s">
        <v>92</v>
      </c>
    </row>
    <row r="1401" spans="1:8" x14ac:dyDescent="0.2">
      <c r="A1401" s="1" t="d">
        <v>2023-01-27</v>
      </c>
      <c r="B1401">
        <v>-1</v>
      </c>
      <c r="C1401" t="s">
        <v>20</v>
      </c>
      <c r="D1401" s="1" t="d">
        <v>2023-01-27</v>
      </c>
      <c r="E1401" t="s">
        <v>213</v>
      </c>
      <c r="F1401" t="s">
        <v>2296</v>
      </c>
      <c r="G1401" t="s">
        <v>8</v>
      </c>
      <c r="H1401" t="s">
        <v>214</v>
      </c>
    </row>
    <row r="1402" spans="1:8" x14ac:dyDescent="0.2">
      <c r="A1402" s="1" t="d">
        <v>2023-01-27</v>
      </c>
      <c r="B1402">
        <v>-1</v>
      </c>
      <c r="C1402" t="s">
        <v>20</v>
      </c>
      <c r="D1402" s="1" t="d">
        <v>2023-01-27</v>
      </c>
      <c r="E1402" t="s">
        <v>1184</v>
      </c>
      <c r="F1402" t="s">
        <v>2272</v>
      </c>
      <c r="G1402" t="s">
        <v>49</v>
      </c>
      <c r="H1402" t="s">
        <v>1185</v>
      </c>
    </row>
    <row r="1403" spans="1:8" x14ac:dyDescent="0.2">
      <c r="A1403" s="1" t="d">
        <v>2023-01-27</v>
      </c>
      <c r="B1403">
        <v>-1</v>
      </c>
      <c r="C1403" t="s">
        <v>20</v>
      </c>
      <c r="D1403" s="1" t="d">
        <v>2023-01-27</v>
      </c>
      <c r="E1403" t="s">
        <v>989</v>
      </c>
      <c r="F1403" t="s">
        <v>2272</v>
      </c>
      <c r="G1403" t="s">
        <v>8</v>
      </c>
    </row>
    <row r="1404" spans="1:8" x14ac:dyDescent="0.2">
      <c r="A1404" s="1" t="d">
        <v>2023-01-27</v>
      </c>
      <c r="B1404">
        <v>-1</v>
      </c>
      <c r="C1404" t="s">
        <v>20</v>
      </c>
      <c r="D1404" s="1" t="d">
        <v>2023-01-27</v>
      </c>
      <c r="E1404" t="s">
        <v>482</v>
      </c>
      <c r="F1404" t="s">
        <v>2272</v>
      </c>
      <c r="G1404" t="s">
        <v>8</v>
      </c>
    </row>
    <row r="1405" spans="1:8" x14ac:dyDescent="0.2">
      <c r="A1405" s="1" t="d">
        <v>2023-01-27</v>
      </c>
      <c r="B1405">
        <v>-1</v>
      </c>
      <c r="C1405" t="s">
        <v>20</v>
      </c>
      <c r="D1405" s="1" t="d">
        <v>2023-02-03</v>
      </c>
      <c r="E1405" t="s">
        <v>1277</v>
      </c>
      <c r="F1405" t="s">
        <v>2273</v>
      </c>
      <c r="G1405" t="s">
        <v>128</v>
      </c>
      <c r="H1405" t="s">
        <v>1278</v>
      </c>
    </row>
    <row r="1406" spans="1:8" x14ac:dyDescent="0.2">
      <c r="A1406" s="1" t="d">
        <v>2023-01-27</v>
      </c>
      <c r="B1406">
        <v>-1</v>
      </c>
      <c r="C1406" t="s">
        <v>20</v>
      </c>
      <c r="D1406" s="1" t="d">
        <v>2023-02-03</v>
      </c>
      <c r="E1406" t="s">
        <v>231</v>
      </c>
      <c r="F1406" t="s">
        <v>2273</v>
      </c>
      <c r="G1406" t="s">
        <v>13</v>
      </c>
      <c r="H1406" t="s">
        <v>232</v>
      </c>
    </row>
    <row r="1407" spans="1:8" x14ac:dyDescent="0.2">
      <c r="A1407" s="1" t="d">
        <v>2023-01-27</v>
      </c>
      <c r="B1407">
        <v>-1</v>
      </c>
      <c r="C1407" t="s">
        <v>20</v>
      </c>
      <c r="D1407" s="1" t="d">
        <v>2023-02-03</v>
      </c>
      <c r="E1407" t="s">
        <v>691</v>
      </c>
      <c r="F1407" t="s">
        <v>2273</v>
      </c>
      <c r="G1407" t="s">
        <v>13</v>
      </c>
      <c r="H1407" t="s">
        <v>692</v>
      </c>
    </row>
    <row r="1408" spans="1:8" x14ac:dyDescent="0.2">
      <c r="A1408" s="1" t="d">
        <v>2023-01-27</v>
      </c>
      <c r="B1408">
        <v>-1</v>
      </c>
      <c r="C1408" t="s">
        <v>20</v>
      </c>
      <c r="D1408" s="1" t="d">
        <v>2023-02-03</v>
      </c>
      <c r="E1408" t="s">
        <v>323</v>
      </c>
      <c r="F1408" t="s">
        <v>2263</v>
      </c>
      <c r="G1408" t="s">
        <v>8</v>
      </c>
      <c r="H1408" t="s">
        <v>324</v>
      </c>
    </row>
    <row r="1409" spans="1:8" x14ac:dyDescent="0.2">
      <c r="A1409" s="1" t="d">
        <v>2023-01-27</v>
      </c>
      <c r="B1409">
        <v>-1</v>
      </c>
      <c r="C1409" t="s">
        <v>20</v>
      </c>
      <c r="D1409" s="1" t="d">
        <v>2023-02-03</v>
      </c>
      <c r="E1409" t="s">
        <v>514</v>
      </c>
      <c r="F1409" t="s">
        <v>2263</v>
      </c>
      <c r="G1409" t="s">
        <v>8</v>
      </c>
      <c r="H1409" t="s">
        <v>515</v>
      </c>
    </row>
    <row r="1410" spans="1:8" x14ac:dyDescent="0.2">
      <c r="A1410" s="1" t="d">
        <v>2023-01-27</v>
      </c>
      <c r="B1410">
        <v>-1</v>
      </c>
      <c r="C1410" t="s">
        <v>20</v>
      </c>
      <c r="D1410" s="1" t="d">
        <v>2023-02-09</v>
      </c>
      <c r="E1410" t="s">
        <v>1102</v>
      </c>
      <c r="F1410" t="s">
        <v>2273</v>
      </c>
      <c r="G1410" t="s">
        <v>13</v>
      </c>
      <c r="H1410" t="s">
        <v>1103</v>
      </c>
    </row>
    <row r="1411" spans="1:8" x14ac:dyDescent="0.2">
      <c r="A1411" s="1" t="d">
        <v>2023-01-27</v>
      </c>
      <c r="B1411">
        <v>-1</v>
      </c>
      <c r="C1411" t="s">
        <v>20</v>
      </c>
      <c r="D1411" s="1" t="d">
        <v>2023-02-10</v>
      </c>
      <c r="E1411" t="s">
        <v>1279</v>
      </c>
      <c r="F1411" t="s">
        <v>2274</v>
      </c>
      <c r="G1411" t="s">
        <v>8</v>
      </c>
      <c r="H1411" t="s">
        <v>1279</v>
      </c>
    </row>
    <row r="1412" spans="1:8" x14ac:dyDescent="0.2">
      <c r="A1412" s="1" t="d">
        <v>2023-01-27</v>
      </c>
      <c r="B1412">
        <v>-1</v>
      </c>
      <c r="C1412" t="s">
        <v>20</v>
      </c>
      <c r="D1412" s="1" t="d">
        <v>2023-02-10</v>
      </c>
      <c r="E1412" t="s">
        <v>1220</v>
      </c>
      <c r="F1412" t="s">
        <v>2275</v>
      </c>
      <c r="G1412" t="s">
        <v>8</v>
      </c>
      <c r="H1412" t="s">
        <v>1221</v>
      </c>
    </row>
    <row r="1413" spans="1:8" x14ac:dyDescent="0.2">
      <c r="A1413" s="1" t="d">
        <v>2023-01-27</v>
      </c>
      <c r="B1413">
        <v>-1</v>
      </c>
      <c r="C1413" t="s">
        <v>20</v>
      </c>
      <c r="D1413" s="1" t="d">
        <v>2023-02-10</v>
      </c>
      <c r="E1413" t="s">
        <v>521</v>
      </c>
      <c r="F1413" t="s">
        <v>2275</v>
      </c>
      <c r="G1413" t="s">
        <v>8</v>
      </c>
    </row>
    <row r="1414" spans="1:8" x14ac:dyDescent="0.2">
      <c r="A1414" s="1" t="d">
        <v>2023-01-27</v>
      </c>
      <c r="B1414">
        <v>-1</v>
      </c>
      <c r="C1414" t="s">
        <v>20</v>
      </c>
      <c r="D1414" s="1" t="d">
        <v>2023-02-10</v>
      </c>
      <c r="E1414" t="s">
        <v>173</v>
      </c>
      <c r="F1414" t="s">
        <v>2263</v>
      </c>
      <c r="G1414" t="s">
        <v>8</v>
      </c>
      <c r="H1414" t="s">
        <v>174</v>
      </c>
    </row>
    <row r="1415" spans="1:8" x14ac:dyDescent="0.2">
      <c r="A1415" s="1" t="d">
        <v>2023-01-27</v>
      </c>
      <c r="B1415">
        <v>-1</v>
      </c>
      <c r="C1415" t="s">
        <v>20</v>
      </c>
      <c r="D1415" s="1" t="d">
        <v>2023-02-17</v>
      </c>
      <c r="E1415" t="s">
        <v>1222</v>
      </c>
      <c r="F1415" t="s">
        <v>2275</v>
      </c>
      <c r="G1415" t="s">
        <v>8</v>
      </c>
      <c r="H1415" t="s">
        <v>1223</v>
      </c>
    </row>
    <row r="1416" spans="1:8" x14ac:dyDescent="0.2">
      <c r="A1416" s="1" t="d">
        <v>2023-01-27</v>
      </c>
      <c r="B1416">
        <v>-1</v>
      </c>
      <c r="C1416" t="s">
        <v>20</v>
      </c>
      <c r="D1416" s="1" t="d">
        <v>2023-03-24</v>
      </c>
      <c r="E1416" t="s">
        <v>700</v>
      </c>
      <c r="F1416" t="s">
        <v>2275</v>
      </c>
      <c r="G1416" t="s">
        <v>8</v>
      </c>
    </row>
    <row r="1417" spans="1:8" x14ac:dyDescent="0.2">
      <c r="A1417" s="1" t="d">
        <v>2023-01-27</v>
      </c>
      <c r="B1417">
        <v>-1</v>
      </c>
      <c r="C1417" t="s">
        <v>70</v>
      </c>
      <c r="D1417" s="1" t="d">
        <v>2023-01-27</v>
      </c>
      <c r="E1417" t="s">
        <v>91</v>
      </c>
      <c r="F1417" t="s">
        <v>2296</v>
      </c>
      <c r="G1417" t="s">
        <v>8</v>
      </c>
      <c r="H1417" t="s">
        <v>92</v>
      </c>
    </row>
    <row r="1418" spans="1:8" x14ac:dyDescent="0.2">
      <c r="A1418" s="1" t="d">
        <v>2023-01-27</v>
      </c>
      <c r="B1418">
        <v>-1</v>
      </c>
      <c r="C1418" t="s">
        <v>74</v>
      </c>
      <c r="D1418" s="1" t="d">
        <v>2023-02-03</v>
      </c>
      <c r="E1418" t="s">
        <v>1280</v>
      </c>
      <c r="F1418" t="s">
        <v>2273</v>
      </c>
      <c r="G1418" t="s">
        <v>1115</v>
      </c>
      <c r="H1418" t="s">
        <v>1281</v>
      </c>
    </row>
    <row r="1419" spans="1:8" x14ac:dyDescent="0.2">
      <c r="A1419" s="1" t="d">
        <v>2023-01-27</v>
      </c>
      <c r="B1419">
        <v>-1</v>
      </c>
      <c r="C1419" t="s">
        <v>74</v>
      </c>
      <c r="D1419" s="1" t="d">
        <v>2023-02-03</v>
      </c>
      <c r="E1419" t="s">
        <v>1282</v>
      </c>
      <c r="F1419" t="s">
        <v>2273</v>
      </c>
      <c r="G1419" t="s">
        <v>1115</v>
      </c>
      <c r="H1419" t="s">
        <v>1283</v>
      </c>
    </row>
    <row r="1420" spans="1:8" x14ac:dyDescent="0.2">
      <c r="A1420" s="1" t="d">
        <v>2023-01-27</v>
      </c>
      <c r="B1420">
        <v>-1</v>
      </c>
      <c r="C1420" t="s">
        <v>74</v>
      </c>
      <c r="D1420" s="1" t="d">
        <v>2023-02-03</v>
      </c>
      <c r="E1420" t="s">
        <v>1172</v>
      </c>
      <c r="F1420" t="s">
        <v>2273</v>
      </c>
      <c r="G1420" t="s">
        <v>1115</v>
      </c>
      <c r="H1420" t="s">
        <v>1173</v>
      </c>
    </row>
    <row r="1421" spans="1:8" x14ac:dyDescent="0.2">
      <c r="A1421" s="1" t="d">
        <v>2023-01-27</v>
      </c>
      <c r="B1421">
        <v>-1</v>
      </c>
      <c r="C1421" t="s">
        <v>74</v>
      </c>
      <c r="D1421" s="1" t="d">
        <v>2023-02-03</v>
      </c>
      <c r="E1421" t="s">
        <v>1284</v>
      </c>
      <c r="F1421" t="s">
        <v>2273</v>
      </c>
      <c r="G1421" t="s">
        <v>1115</v>
      </c>
      <c r="H1421" t="s">
        <v>1285</v>
      </c>
    </row>
    <row r="1422" spans="1:8" x14ac:dyDescent="0.2">
      <c r="A1422" s="1" t="d">
        <v>2023-01-27</v>
      </c>
      <c r="B1422">
        <v>-1</v>
      </c>
      <c r="C1422" t="s">
        <v>77</v>
      </c>
      <c r="D1422" s="1" t="d">
        <v>2023-01-27</v>
      </c>
      <c r="E1422" t="s">
        <v>1055</v>
      </c>
      <c r="F1422" t="s">
        <v>2276</v>
      </c>
      <c r="G1422" t="s">
        <v>8</v>
      </c>
    </row>
    <row r="1423" spans="1:8" x14ac:dyDescent="0.2">
      <c r="A1423" s="1" t="d">
        <v>2023-01-27</v>
      </c>
      <c r="B1423">
        <v>-1</v>
      </c>
      <c r="C1423" t="s">
        <v>77</v>
      </c>
      <c r="D1423" s="1" t="d">
        <v>2023-01-27</v>
      </c>
      <c r="E1423" t="s">
        <v>21</v>
      </c>
      <c r="F1423" t="s">
        <v>2266</v>
      </c>
      <c r="G1423" t="s">
        <v>8</v>
      </c>
      <c r="H1423" t="s">
        <v>22</v>
      </c>
    </row>
    <row r="1424" spans="1:8" x14ac:dyDescent="0.2">
      <c r="A1424" s="1" t="d">
        <v>2023-01-27</v>
      </c>
      <c r="B1424">
        <v>-1</v>
      </c>
      <c r="C1424" t="s">
        <v>77</v>
      </c>
      <c r="D1424" s="1" t="d">
        <v>2023-01-27</v>
      </c>
      <c r="E1424" t="s">
        <v>23</v>
      </c>
      <c r="F1424" t="s">
        <v>2266</v>
      </c>
      <c r="G1424" t="s">
        <v>8</v>
      </c>
      <c r="H1424" t="s">
        <v>24</v>
      </c>
    </row>
    <row r="1425" spans="1:8" x14ac:dyDescent="0.2">
      <c r="A1425" s="1" t="d">
        <v>2023-01-27</v>
      </c>
      <c r="B1425">
        <v>-1</v>
      </c>
      <c r="C1425" t="s">
        <v>77</v>
      </c>
      <c r="D1425" s="1" t="d">
        <v>2023-01-27</v>
      </c>
      <c r="E1425" t="s">
        <v>435</v>
      </c>
      <c r="F1425" t="s">
        <v>2266</v>
      </c>
      <c r="G1425" t="s">
        <v>8</v>
      </c>
    </row>
    <row r="1426" spans="1:8" x14ac:dyDescent="0.2">
      <c r="A1426" s="1" t="d">
        <v>2023-01-27</v>
      </c>
      <c r="B1426">
        <v>-1</v>
      </c>
      <c r="C1426" t="s">
        <v>77</v>
      </c>
      <c r="D1426" s="1" t="d">
        <v>2023-01-27</v>
      </c>
      <c r="E1426" t="s">
        <v>942</v>
      </c>
      <c r="F1426" t="s">
        <v>2265</v>
      </c>
      <c r="G1426" t="s">
        <v>68</v>
      </c>
      <c r="H1426" t="s">
        <v>943</v>
      </c>
    </row>
    <row r="1427" spans="1:8" x14ac:dyDescent="0.2">
      <c r="A1427" s="1" t="d">
        <v>2023-01-27</v>
      </c>
      <c r="B1427">
        <v>-1</v>
      </c>
      <c r="C1427" t="s">
        <v>77</v>
      </c>
      <c r="D1427" s="1" t="d">
        <v>2023-01-27</v>
      </c>
      <c r="E1427" t="s">
        <v>1179</v>
      </c>
      <c r="F1427" t="s">
        <v>2265</v>
      </c>
      <c r="G1427" t="s">
        <v>49</v>
      </c>
      <c r="H1427" t="s">
        <v>1180</v>
      </c>
    </row>
    <row r="1428" spans="1:8" x14ac:dyDescent="0.2">
      <c r="A1428" s="1" t="d">
        <v>2023-01-27</v>
      </c>
      <c r="B1428">
        <v>-1</v>
      </c>
      <c r="C1428" t="s">
        <v>77</v>
      </c>
      <c r="D1428" s="1" t="d">
        <v>2023-01-27</v>
      </c>
      <c r="E1428" t="s">
        <v>218</v>
      </c>
      <c r="F1428" t="s">
        <v>2265</v>
      </c>
      <c r="G1428" t="s">
        <v>49</v>
      </c>
      <c r="H1428" t="s">
        <v>219</v>
      </c>
    </row>
    <row r="1429" spans="1:8" x14ac:dyDescent="0.2">
      <c r="A1429" s="1" t="d">
        <v>2023-01-27</v>
      </c>
      <c r="B1429">
        <v>-1</v>
      </c>
      <c r="C1429" t="s">
        <v>77</v>
      </c>
      <c r="D1429" s="1" t="d">
        <v>2023-01-27</v>
      </c>
      <c r="E1429" t="s">
        <v>84</v>
      </c>
      <c r="F1429" t="s">
        <v>2265</v>
      </c>
      <c r="G1429" t="s">
        <v>8</v>
      </c>
      <c r="H1429" t="s">
        <v>85</v>
      </c>
    </row>
    <row r="1430" spans="1:8" x14ac:dyDescent="0.2">
      <c r="A1430" s="1" t="d">
        <v>2023-01-27</v>
      </c>
      <c r="B1430">
        <v>-1</v>
      </c>
      <c r="C1430" t="s">
        <v>77</v>
      </c>
      <c r="D1430" s="1" t="d">
        <v>2023-01-27</v>
      </c>
      <c r="E1430" t="s">
        <v>839</v>
      </c>
      <c r="F1430" t="s">
        <v>2265</v>
      </c>
      <c r="G1430" t="s">
        <v>8</v>
      </c>
      <c r="H1430" t="s">
        <v>840</v>
      </c>
    </row>
    <row r="1431" spans="1:8" x14ac:dyDescent="0.2">
      <c r="A1431" s="1" t="d">
        <v>2023-01-27</v>
      </c>
      <c r="B1431">
        <v>-1</v>
      </c>
      <c r="C1431" t="s">
        <v>77</v>
      </c>
      <c r="D1431" s="1" t="d">
        <v>2023-01-27</v>
      </c>
      <c r="E1431" t="s">
        <v>1181</v>
      </c>
      <c r="F1431" t="s">
        <v>2265</v>
      </c>
      <c r="G1431" t="s">
        <v>8</v>
      </c>
      <c r="H1431" t="s">
        <v>1182</v>
      </c>
    </row>
    <row r="1432" spans="1:8" x14ac:dyDescent="0.2">
      <c r="A1432" s="1" t="d">
        <v>2023-01-27</v>
      </c>
      <c r="B1432">
        <v>-1</v>
      </c>
      <c r="C1432" t="s">
        <v>77</v>
      </c>
      <c r="D1432" s="1" t="d">
        <v>2023-01-27</v>
      </c>
      <c r="E1432" t="s">
        <v>86</v>
      </c>
      <c r="F1432" t="s">
        <v>2265</v>
      </c>
      <c r="G1432" t="s">
        <v>8</v>
      </c>
      <c r="H1432" t="s">
        <v>87</v>
      </c>
    </row>
    <row r="1433" spans="1:8" x14ac:dyDescent="0.2">
      <c r="A1433" s="1" t="d">
        <v>2023-01-27</v>
      </c>
      <c r="B1433">
        <v>-1</v>
      </c>
      <c r="C1433" t="s">
        <v>77</v>
      </c>
      <c r="D1433" s="1" t="d">
        <v>2023-01-27</v>
      </c>
      <c r="E1433" t="s">
        <v>433</v>
      </c>
      <c r="F1433" t="s">
        <v>2265</v>
      </c>
      <c r="G1433" t="s">
        <v>8</v>
      </c>
      <c r="H1433" t="s">
        <v>434</v>
      </c>
    </row>
    <row r="1434" spans="1:8" x14ac:dyDescent="0.2">
      <c r="A1434" s="1" t="d">
        <v>2023-01-27</v>
      </c>
      <c r="B1434">
        <v>-1</v>
      </c>
      <c r="C1434" t="s">
        <v>77</v>
      </c>
      <c r="D1434" s="1" t="d">
        <v>2023-01-27</v>
      </c>
      <c r="E1434" t="s">
        <v>12</v>
      </c>
      <c r="F1434" t="s">
        <v>2265</v>
      </c>
      <c r="G1434" t="s">
        <v>13</v>
      </c>
      <c r="H1434" t="s">
        <v>14</v>
      </c>
    </row>
    <row r="1435" spans="1:8" x14ac:dyDescent="0.2">
      <c r="A1435" s="1" t="d">
        <v>2023-01-27</v>
      </c>
      <c r="B1435">
        <v>-1</v>
      </c>
      <c r="C1435" t="s">
        <v>77</v>
      </c>
      <c r="D1435" s="1" t="d">
        <v>2023-01-27</v>
      </c>
      <c r="E1435" t="s">
        <v>266</v>
      </c>
      <c r="F1435" t="s">
        <v>2265</v>
      </c>
      <c r="G1435" t="s">
        <v>8</v>
      </c>
    </row>
    <row r="1436" spans="1:8" x14ac:dyDescent="0.2">
      <c r="A1436" s="1" t="d">
        <v>2023-01-27</v>
      </c>
      <c r="B1436">
        <v>-1</v>
      </c>
      <c r="C1436" t="s">
        <v>77</v>
      </c>
      <c r="D1436" s="1" t="d">
        <v>2023-01-27</v>
      </c>
      <c r="E1436" t="s">
        <v>467</v>
      </c>
      <c r="F1436" t="s">
        <v>2268</v>
      </c>
      <c r="G1436" t="s">
        <v>8</v>
      </c>
      <c r="H1436" t="s">
        <v>468</v>
      </c>
    </row>
    <row r="1437" spans="1:8" x14ac:dyDescent="0.2">
      <c r="A1437" s="1" t="d">
        <v>2023-01-27</v>
      </c>
      <c r="B1437">
        <v>-1</v>
      </c>
      <c r="C1437" t="s">
        <v>77</v>
      </c>
      <c r="D1437" s="1" t="d">
        <v>2023-01-27</v>
      </c>
      <c r="E1437" t="s">
        <v>276</v>
      </c>
      <c r="F1437" t="s">
        <v>2296</v>
      </c>
      <c r="G1437" t="s">
        <v>8</v>
      </c>
      <c r="H1437" t="s">
        <v>277</v>
      </c>
    </row>
    <row r="1438" spans="1:8" x14ac:dyDescent="0.2">
      <c r="A1438" s="1" t="d">
        <v>2023-01-27</v>
      </c>
      <c r="B1438">
        <v>-1</v>
      </c>
      <c r="C1438" t="s">
        <v>77</v>
      </c>
      <c r="D1438" s="1" t="d">
        <v>2023-01-27</v>
      </c>
      <c r="E1438" t="s">
        <v>1286</v>
      </c>
      <c r="F1438" t="s">
        <v>2296</v>
      </c>
      <c r="G1438" t="s">
        <v>128</v>
      </c>
      <c r="H1438" t="s">
        <v>1287</v>
      </c>
    </row>
    <row r="1439" spans="1:8" x14ac:dyDescent="0.2">
      <c r="A1439" s="1" t="d">
        <v>2023-01-27</v>
      </c>
      <c r="B1439">
        <v>-1</v>
      </c>
      <c r="C1439" t="s">
        <v>77</v>
      </c>
      <c r="D1439" s="1" t="d">
        <v>2023-01-27</v>
      </c>
      <c r="E1439" t="s">
        <v>91</v>
      </c>
      <c r="F1439" t="s">
        <v>2296</v>
      </c>
      <c r="G1439" t="s">
        <v>8</v>
      </c>
      <c r="H1439" t="s">
        <v>92</v>
      </c>
    </row>
    <row r="1440" spans="1:8" x14ac:dyDescent="0.2">
      <c r="A1440" s="1" t="d">
        <v>2023-01-27</v>
      </c>
      <c r="B1440">
        <v>-1</v>
      </c>
      <c r="C1440" t="s">
        <v>77</v>
      </c>
      <c r="D1440" s="1" t="d">
        <v>2023-01-27</v>
      </c>
      <c r="E1440" t="s">
        <v>843</v>
      </c>
      <c r="F1440" t="s">
        <v>2296</v>
      </c>
      <c r="G1440" t="s">
        <v>8</v>
      </c>
      <c r="H1440" t="s">
        <v>844</v>
      </c>
    </row>
    <row r="1441" spans="1:8" x14ac:dyDescent="0.2">
      <c r="A1441" s="1" t="d">
        <v>2023-01-27</v>
      </c>
      <c r="B1441">
        <v>-1</v>
      </c>
      <c r="C1441" t="s">
        <v>77</v>
      </c>
      <c r="D1441" s="1" t="d">
        <v>2023-01-27</v>
      </c>
      <c r="E1441" t="s">
        <v>37</v>
      </c>
      <c r="F1441" t="s">
        <v>2296</v>
      </c>
      <c r="G1441" t="s">
        <v>8</v>
      </c>
      <c r="H1441" t="s">
        <v>38</v>
      </c>
    </row>
    <row r="1442" spans="1:8" x14ac:dyDescent="0.2">
      <c r="A1442" s="1" t="d">
        <v>2023-01-27</v>
      </c>
      <c r="B1442">
        <v>-1</v>
      </c>
      <c r="C1442" t="s">
        <v>77</v>
      </c>
      <c r="D1442" s="1" t="d">
        <v>2023-01-27</v>
      </c>
      <c r="E1442" t="s">
        <v>93</v>
      </c>
      <c r="F1442" t="s">
        <v>2296</v>
      </c>
      <c r="G1442" t="s">
        <v>8</v>
      </c>
      <c r="H1442" t="s">
        <v>94</v>
      </c>
    </row>
    <row r="1443" spans="1:8" x14ac:dyDescent="0.2">
      <c r="A1443" s="1" t="d">
        <v>2023-01-27</v>
      </c>
      <c r="B1443">
        <v>-1</v>
      </c>
      <c r="C1443" t="s">
        <v>77</v>
      </c>
      <c r="D1443" s="1" t="d">
        <v>2023-01-27</v>
      </c>
      <c r="E1443" t="s">
        <v>1288</v>
      </c>
      <c r="F1443" t="s">
        <v>2271</v>
      </c>
      <c r="G1443" t="s">
        <v>49</v>
      </c>
      <c r="H1443" t="s">
        <v>1289</v>
      </c>
    </row>
    <row r="1444" spans="1:8" x14ac:dyDescent="0.2">
      <c r="A1444" s="1" t="d">
        <v>2023-01-27</v>
      </c>
      <c r="B1444">
        <v>-1</v>
      </c>
      <c r="C1444" t="s">
        <v>77</v>
      </c>
      <c r="D1444" s="1" t="d">
        <v>2023-01-27</v>
      </c>
      <c r="E1444" t="s">
        <v>1204</v>
      </c>
      <c r="F1444" t="s">
        <v>2271</v>
      </c>
      <c r="G1444" t="s">
        <v>49</v>
      </c>
      <c r="H1444" t="s">
        <v>1205</v>
      </c>
    </row>
    <row r="1445" spans="1:8" x14ac:dyDescent="0.2">
      <c r="A1445" s="1" t="d">
        <v>2023-01-27</v>
      </c>
      <c r="B1445">
        <v>-1</v>
      </c>
      <c r="C1445" t="s">
        <v>77</v>
      </c>
      <c r="D1445" s="1" t="d">
        <v>2023-01-27</v>
      </c>
      <c r="E1445" t="s">
        <v>829</v>
      </c>
      <c r="F1445" t="s">
        <v>2271</v>
      </c>
      <c r="G1445" t="s">
        <v>68</v>
      </c>
      <c r="H1445" t="s">
        <v>830</v>
      </c>
    </row>
    <row r="1446" spans="1:8" x14ac:dyDescent="0.2">
      <c r="A1446" s="1" t="d">
        <v>2023-01-27</v>
      </c>
      <c r="B1446">
        <v>-1</v>
      </c>
      <c r="C1446" t="s">
        <v>77</v>
      </c>
      <c r="D1446" s="1" t="d">
        <v>2023-01-27</v>
      </c>
      <c r="E1446" t="s">
        <v>944</v>
      </c>
      <c r="F1446" t="s">
        <v>2271</v>
      </c>
      <c r="G1446" t="s">
        <v>8</v>
      </c>
    </row>
    <row r="1447" spans="1:8" x14ac:dyDescent="0.2">
      <c r="A1447" s="1" t="d">
        <v>2023-01-27</v>
      </c>
      <c r="B1447">
        <v>-1</v>
      </c>
      <c r="C1447" t="s">
        <v>77</v>
      </c>
      <c r="D1447" s="1" t="d">
        <v>2023-01-27</v>
      </c>
      <c r="E1447" t="s">
        <v>272</v>
      </c>
      <c r="F1447" t="s">
        <v>2272</v>
      </c>
      <c r="G1447" t="s">
        <v>49</v>
      </c>
      <c r="H1447" t="s">
        <v>273</v>
      </c>
    </row>
    <row r="1448" spans="1:8" x14ac:dyDescent="0.2">
      <c r="A1448" s="1" t="d">
        <v>2023-01-27</v>
      </c>
      <c r="B1448">
        <v>-1</v>
      </c>
      <c r="C1448" t="s">
        <v>77</v>
      </c>
      <c r="D1448" s="1" t="d">
        <v>2023-01-27</v>
      </c>
      <c r="E1448" t="s">
        <v>1184</v>
      </c>
      <c r="F1448" t="s">
        <v>2272</v>
      </c>
      <c r="G1448" t="s">
        <v>49</v>
      </c>
      <c r="H1448" t="s">
        <v>1185</v>
      </c>
    </row>
    <row r="1449" spans="1:8" x14ac:dyDescent="0.2">
      <c r="A1449" s="1" t="d">
        <v>2023-01-27</v>
      </c>
      <c r="B1449">
        <v>-1</v>
      </c>
      <c r="C1449" t="s">
        <v>77</v>
      </c>
      <c r="D1449" s="1" t="d">
        <v>2023-01-27</v>
      </c>
      <c r="E1449" t="s">
        <v>854</v>
      </c>
      <c r="F1449" t="s">
        <v>2272</v>
      </c>
      <c r="G1449" t="s">
        <v>8</v>
      </c>
    </row>
    <row r="1450" spans="1:8" x14ac:dyDescent="0.2">
      <c r="A1450" s="1" t="d">
        <v>2023-01-27</v>
      </c>
      <c r="B1450">
        <v>-1</v>
      </c>
      <c r="C1450" t="s">
        <v>77</v>
      </c>
      <c r="D1450" s="1" t="d">
        <v>2023-01-27</v>
      </c>
      <c r="E1450" t="s">
        <v>483</v>
      </c>
      <c r="F1450" t="s">
        <v>2272</v>
      </c>
      <c r="G1450" t="s">
        <v>8</v>
      </c>
    </row>
    <row r="1451" spans="1:8" x14ac:dyDescent="0.2">
      <c r="A1451" s="1" t="d">
        <v>2023-01-27</v>
      </c>
      <c r="B1451">
        <v>-1</v>
      </c>
      <c r="C1451" t="s">
        <v>77</v>
      </c>
      <c r="D1451" s="1" t="d">
        <v>2023-01-27</v>
      </c>
      <c r="E1451" t="s">
        <v>560</v>
      </c>
      <c r="F1451" t="s">
        <v>2272</v>
      </c>
      <c r="G1451" t="s">
        <v>8</v>
      </c>
    </row>
    <row r="1452" spans="1:8" x14ac:dyDescent="0.2">
      <c r="A1452" s="1" t="d">
        <v>2023-01-27</v>
      </c>
      <c r="B1452">
        <v>-1</v>
      </c>
      <c r="C1452" t="s">
        <v>77</v>
      </c>
      <c r="D1452" s="1" t="d">
        <v>2023-01-27</v>
      </c>
      <c r="E1452" t="s">
        <v>73</v>
      </c>
      <c r="F1452" t="s">
        <v>2272</v>
      </c>
      <c r="G1452" t="s">
        <v>8</v>
      </c>
    </row>
    <row r="1453" spans="1:8" x14ac:dyDescent="0.2">
      <c r="A1453" s="1" t="d">
        <v>2023-01-27</v>
      </c>
      <c r="B1453">
        <v>-1</v>
      </c>
      <c r="C1453" t="s">
        <v>77</v>
      </c>
      <c r="D1453" s="1" t="d">
        <v>2023-01-27</v>
      </c>
      <c r="E1453" t="s">
        <v>97</v>
      </c>
      <c r="F1453" t="s">
        <v>2272</v>
      </c>
      <c r="G1453" t="s">
        <v>8</v>
      </c>
    </row>
    <row r="1454" spans="1:8" x14ac:dyDescent="0.2">
      <c r="A1454" s="1" t="d">
        <v>2023-01-27</v>
      </c>
      <c r="B1454">
        <v>-1</v>
      </c>
      <c r="C1454" t="s">
        <v>77</v>
      </c>
      <c r="D1454" s="1" t="d">
        <v>2023-02-03</v>
      </c>
      <c r="E1454" t="s">
        <v>1290</v>
      </c>
      <c r="F1454" t="s">
        <v>2273</v>
      </c>
      <c r="G1454" t="s">
        <v>1058</v>
      </c>
      <c r="H1454" t="s">
        <v>1291</v>
      </c>
    </row>
    <row r="1455" spans="1:8" x14ac:dyDescent="0.2">
      <c r="A1455" s="1" t="d">
        <v>2023-01-27</v>
      </c>
      <c r="B1455">
        <v>-1</v>
      </c>
      <c r="C1455" t="s">
        <v>77</v>
      </c>
      <c r="D1455" s="1" t="d">
        <v>2023-02-03</v>
      </c>
      <c r="E1455" t="s">
        <v>1057</v>
      </c>
      <c r="F1455" t="s">
        <v>2273</v>
      </c>
      <c r="G1455" t="s">
        <v>1058</v>
      </c>
      <c r="H1455" t="s">
        <v>1059</v>
      </c>
    </row>
    <row r="1456" spans="1:8" x14ac:dyDescent="0.2">
      <c r="A1456" s="1" t="d">
        <v>2023-01-27</v>
      </c>
      <c r="B1456">
        <v>-1</v>
      </c>
      <c r="C1456" t="s">
        <v>77</v>
      </c>
      <c r="D1456" s="1" t="d">
        <v>2023-02-03</v>
      </c>
      <c r="E1456" t="s">
        <v>1292</v>
      </c>
      <c r="F1456" t="s">
        <v>2273</v>
      </c>
      <c r="G1456" t="s">
        <v>128</v>
      </c>
      <c r="H1456" t="s">
        <v>1293</v>
      </c>
    </row>
    <row r="1457" spans="1:8" x14ac:dyDescent="0.2">
      <c r="A1457" s="1" t="d">
        <v>2023-01-27</v>
      </c>
      <c r="B1457">
        <v>-1</v>
      </c>
      <c r="C1457" t="s">
        <v>77</v>
      </c>
      <c r="D1457" s="1" t="d">
        <v>2023-02-03</v>
      </c>
      <c r="E1457" t="s">
        <v>717</v>
      </c>
      <c r="F1457" t="s">
        <v>2273</v>
      </c>
      <c r="G1457" t="s">
        <v>128</v>
      </c>
      <c r="H1457" t="s">
        <v>718</v>
      </c>
    </row>
    <row r="1458" spans="1:8" x14ac:dyDescent="0.2">
      <c r="A1458" s="1" t="d">
        <v>2023-01-27</v>
      </c>
      <c r="B1458">
        <v>-1</v>
      </c>
      <c r="C1458" t="s">
        <v>77</v>
      </c>
      <c r="D1458" s="1" t="d">
        <v>2023-02-03</v>
      </c>
      <c r="E1458" t="s">
        <v>561</v>
      </c>
      <c r="F1458" t="s">
        <v>2273</v>
      </c>
      <c r="G1458" t="s">
        <v>128</v>
      </c>
      <c r="H1458" t="s">
        <v>562</v>
      </c>
    </row>
    <row r="1459" spans="1:8" x14ac:dyDescent="0.2">
      <c r="A1459" s="1" t="d">
        <v>2023-01-27</v>
      </c>
      <c r="B1459">
        <v>-1</v>
      </c>
      <c r="C1459" t="s">
        <v>77</v>
      </c>
      <c r="D1459" s="1" t="d">
        <v>2023-02-03</v>
      </c>
      <c r="E1459" t="s">
        <v>601</v>
      </c>
      <c r="F1459" t="s">
        <v>2274</v>
      </c>
      <c r="G1459" t="s">
        <v>8</v>
      </c>
      <c r="H1459" t="s">
        <v>602</v>
      </c>
    </row>
    <row r="1460" spans="1:8" x14ac:dyDescent="0.2">
      <c r="A1460" s="1" t="d">
        <v>2023-01-27</v>
      </c>
      <c r="B1460">
        <v>-1</v>
      </c>
      <c r="C1460" t="s">
        <v>77</v>
      </c>
      <c r="D1460" s="1" t="d">
        <v>2023-02-03</v>
      </c>
      <c r="E1460" t="s">
        <v>1294</v>
      </c>
      <c r="F1460" t="s">
        <v>2274</v>
      </c>
      <c r="G1460" t="s">
        <v>8</v>
      </c>
      <c r="H1460" t="s">
        <v>1294</v>
      </c>
    </row>
    <row r="1461" spans="1:8" x14ac:dyDescent="0.2">
      <c r="A1461" s="1" t="d">
        <v>2023-01-27</v>
      </c>
      <c r="B1461">
        <v>-1</v>
      </c>
      <c r="C1461" t="s">
        <v>77</v>
      </c>
      <c r="D1461" s="1" t="d">
        <v>2023-02-03</v>
      </c>
      <c r="E1461" t="s">
        <v>1295</v>
      </c>
      <c r="F1461" t="s">
        <v>2274</v>
      </c>
      <c r="G1461" t="s">
        <v>8</v>
      </c>
      <c r="H1461" t="s">
        <v>1295</v>
      </c>
    </row>
    <row r="1462" spans="1:8" x14ac:dyDescent="0.2">
      <c r="A1462" s="1" t="d">
        <v>2023-01-27</v>
      </c>
      <c r="B1462">
        <v>-1</v>
      </c>
      <c r="C1462" t="s">
        <v>77</v>
      </c>
      <c r="D1462" s="1" t="d">
        <v>2023-02-03</v>
      </c>
      <c r="E1462" t="s">
        <v>1017</v>
      </c>
      <c r="F1462" t="s">
        <v>2263</v>
      </c>
      <c r="G1462" t="s">
        <v>8</v>
      </c>
      <c r="H1462" t="s">
        <v>1018</v>
      </c>
    </row>
    <row r="1463" spans="1:8" x14ac:dyDescent="0.2">
      <c r="A1463" s="1" t="d">
        <v>2023-01-27</v>
      </c>
      <c r="B1463">
        <v>-1</v>
      </c>
      <c r="C1463" t="s">
        <v>77</v>
      </c>
      <c r="D1463" s="1" t="d">
        <v>2023-02-03</v>
      </c>
      <c r="E1463" t="s">
        <v>623</v>
      </c>
      <c r="F1463" t="s">
        <v>2263</v>
      </c>
      <c r="G1463" t="s">
        <v>8</v>
      </c>
      <c r="H1463" t="s">
        <v>624</v>
      </c>
    </row>
    <row r="1464" spans="1:8" x14ac:dyDescent="0.2">
      <c r="A1464" s="1" t="d">
        <v>2023-01-27</v>
      </c>
      <c r="B1464">
        <v>-1</v>
      </c>
      <c r="C1464" t="s">
        <v>77</v>
      </c>
      <c r="D1464" s="1" t="d">
        <v>2023-02-03</v>
      </c>
      <c r="E1464" t="s">
        <v>696</v>
      </c>
      <c r="F1464" t="s">
        <v>2263</v>
      </c>
      <c r="G1464" t="s">
        <v>8</v>
      </c>
      <c r="H1464" t="s">
        <v>697</v>
      </c>
    </row>
    <row r="1465" spans="1:8" x14ac:dyDescent="0.2">
      <c r="A1465" s="1" t="d">
        <v>2023-01-27</v>
      </c>
      <c r="B1465">
        <v>-1</v>
      </c>
      <c r="C1465" t="s">
        <v>77</v>
      </c>
      <c r="D1465" s="1" t="d">
        <v>2023-02-09</v>
      </c>
      <c r="E1465" t="s">
        <v>1296</v>
      </c>
      <c r="F1465" t="s">
        <v>2274</v>
      </c>
      <c r="G1465" t="s">
        <v>8</v>
      </c>
      <c r="H1465" t="s">
        <v>1297</v>
      </c>
    </row>
    <row r="1466" spans="1:8" x14ac:dyDescent="0.2">
      <c r="A1466" s="1" t="d">
        <v>2023-01-27</v>
      </c>
      <c r="B1466">
        <v>-1</v>
      </c>
      <c r="C1466" t="s">
        <v>77</v>
      </c>
      <c r="D1466" s="1" t="d">
        <v>2023-02-09</v>
      </c>
      <c r="E1466" t="s">
        <v>134</v>
      </c>
      <c r="F1466" t="s">
        <v>2274</v>
      </c>
      <c r="G1466" t="s">
        <v>8</v>
      </c>
      <c r="H1466" t="s">
        <v>135</v>
      </c>
    </row>
    <row r="1467" spans="1:8" x14ac:dyDescent="0.2">
      <c r="A1467" s="1" t="d">
        <v>2023-01-27</v>
      </c>
      <c r="B1467">
        <v>-1</v>
      </c>
      <c r="C1467" t="s">
        <v>77</v>
      </c>
      <c r="D1467" s="1" t="d">
        <v>2023-02-09</v>
      </c>
      <c r="E1467" t="s">
        <v>177</v>
      </c>
      <c r="F1467" t="s">
        <v>2263</v>
      </c>
      <c r="G1467" t="s">
        <v>8</v>
      </c>
      <c r="H1467" t="s">
        <v>178</v>
      </c>
    </row>
    <row r="1468" spans="1:8" x14ac:dyDescent="0.2">
      <c r="A1468" s="1" t="d">
        <v>2023-01-27</v>
      </c>
      <c r="B1468">
        <v>-1</v>
      </c>
      <c r="C1468" t="s">
        <v>77</v>
      </c>
      <c r="D1468" s="1" t="d">
        <v>2023-02-10</v>
      </c>
      <c r="E1468" t="s">
        <v>317</v>
      </c>
      <c r="F1468" t="s">
        <v>2274</v>
      </c>
      <c r="G1468" t="s">
        <v>8</v>
      </c>
      <c r="H1468" t="s">
        <v>318</v>
      </c>
    </row>
    <row r="1469" spans="1:8" x14ac:dyDescent="0.2">
      <c r="A1469" s="1" t="d">
        <v>2023-01-27</v>
      </c>
      <c r="B1469">
        <v>-1</v>
      </c>
      <c r="C1469" t="s">
        <v>77</v>
      </c>
      <c r="D1469" s="1" t="d">
        <v>2023-02-10</v>
      </c>
      <c r="E1469" t="s">
        <v>296</v>
      </c>
      <c r="F1469" t="s">
        <v>2274</v>
      </c>
      <c r="G1469" t="s">
        <v>8</v>
      </c>
      <c r="H1469" t="s">
        <v>296</v>
      </c>
    </row>
    <row r="1470" spans="1:8" x14ac:dyDescent="0.2">
      <c r="A1470" s="1" t="d">
        <v>2023-01-27</v>
      </c>
      <c r="B1470">
        <v>-1</v>
      </c>
      <c r="C1470" t="s">
        <v>77</v>
      </c>
      <c r="D1470" s="1" t="d">
        <v>2023-02-10</v>
      </c>
      <c r="E1470" t="s">
        <v>1298</v>
      </c>
      <c r="F1470" t="s">
        <v>2297</v>
      </c>
      <c r="G1470" t="s">
        <v>8</v>
      </c>
      <c r="H1470" t="s">
        <v>1299</v>
      </c>
    </row>
    <row r="1471" spans="1:8" x14ac:dyDescent="0.2">
      <c r="A1471" s="1" t="d">
        <v>2023-01-27</v>
      </c>
      <c r="B1471">
        <v>5562228460006530</v>
      </c>
      <c r="C1471" t="s">
        <v>77</v>
      </c>
      <c r="D1471" s="1" t="d">
        <v>2023-02-03</v>
      </c>
      <c r="E1471" t="s">
        <v>1300</v>
      </c>
      <c r="F1471" t="s">
        <v>2274</v>
      </c>
      <c r="G1471" t="s">
        <v>8</v>
      </c>
      <c r="H1471" t="s">
        <v>1300</v>
      </c>
    </row>
    <row r="1472" spans="1:8" x14ac:dyDescent="0.2">
      <c r="A1472" s="1" t="d">
        <v>2023-01-28</v>
      </c>
      <c r="B1472">
        <v>-1</v>
      </c>
      <c r="C1472" t="s">
        <v>66</v>
      </c>
      <c r="D1472" s="1" t="d">
        <v>2023-01-28</v>
      </c>
      <c r="E1472" t="s">
        <v>479</v>
      </c>
      <c r="F1472" t="s">
        <v>2271</v>
      </c>
      <c r="G1472" t="s">
        <v>68</v>
      </c>
      <c r="H1472" t="s">
        <v>480</v>
      </c>
    </row>
    <row r="1473" spans="1:8" x14ac:dyDescent="0.2">
      <c r="A1473" s="1" t="d">
        <v>2023-01-29</v>
      </c>
      <c r="B1473">
        <v>-1</v>
      </c>
      <c r="C1473" t="s">
        <v>77</v>
      </c>
      <c r="D1473" s="1" t="d">
        <v>2023-01-29</v>
      </c>
      <c r="E1473" t="s">
        <v>1301</v>
      </c>
      <c r="F1473" t="s">
        <v>2265</v>
      </c>
      <c r="G1473" t="s">
        <v>128</v>
      </c>
      <c r="H1473" t="s">
        <v>1302</v>
      </c>
    </row>
    <row r="1474" spans="1:8" x14ac:dyDescent="0.2">
      <c r="A1474" s="1" t="d">
        <v>2023-01-29</v>
      </c>
      <c r="B1474">
        <v>-1</v>
      </c>
      <c r="C1474" t="s">
        <v>77</v>
      </c>
      <c r="D1474" s="1" t="d">
        <v>2023-01-29</v>
      </c>
      <c r="E1474" t="s">
        <v>473</v>
      </c>
      <c r="F1474" t="s">
        <v>2296</v>
      </c>
      <c r="G1474" t="s">
        <v>128</v>
      </c>
      <c r="H1474" t="s">
        <v>474</v>
      </c>
    </row>
    <row r="1475" spans="1:8" x14ac:dyDescent="0.2">
      <c r="A1475" s="1" t="d">
        <v>2023-01-29</v>
      </c>
      <c r="B1475">
        <v>-1</v>
      </c>
      <c r="C1475" t="s">
        <v>77</v>
      </c>
      <c r="D1475" s="1" t="d">
        <v>2023-02-05</v>
      </c>
      <c r="E1475" t="s">
        <v>861</v>
      </c>
      <c r="F1475" t="s">
        <v>2273</v>
      </c>
      <c r="G1475" t="s">
        <v>128</v>
      </c>
      <c r="H1475" t="s">
        <v>862</v>
      </c>
    </row>
    <row r="1476" spans="1:8" x14ac:dyDescent="0.2">
      <c r="A1476" s="1" t="d">
        <v>2023-01-29</v>
      </c>
      <c r="B1476">
        <v>-1</v>
      </c>
      <c r="C1476" t="s">
        <v>77</v>
      </c>
      <c r="D1476" s="1" t="d">
        <v>2023-02-05</v>
      </c>
      <c r="E1476" t="s">
        <v>591</v>
      </c>
      <c r="F1476" t="s">
        <v>2273</v>
      </c>
      <c r="G1476" t="s">
        <v>49</v>
      </c>
      <c r="H1476" t="s">
        <v>592</v>
      </c>
    </row>
    <row r="1477" spans="1:8" x14ac:dyDescent="0.2">
      <c r="A1477" s="1" t="d">
        <v>2023-01-29</v>
      </c>
      <c r="B1477">
        <v>-1</v>
      </c>
      <c r="C1477" t="s">
        <v>77</v>
      </c>
      <c r="D1477" s="1" t="d">
        <v>2023-02-05</v>
      </c>
      <c r="E1477" t="s">
        <v>127</v>
      </c>
      <c r="F1477" t="s">
        <v>2273</v>
      </c>
      <c r="G1477" t="s">
        <v>128</v>
      </c>
      <c r="H1477" t="s">
        <v>129</v>
      </c>
    </row>
    <row r="1478" spans="1:8" x14ac:dyDescent="0.2">
      <c r="A1478" s="1" t="d">
        <v>2023-01-29</v>
      </c>
      <c r="B1478">
        <v>-1</v>
      </c>
      <c r="C1478" t="s">
        <v>77</v>
      </c>
      <c r="D1478" s="1" t="d">
        <v>2023-02-12</v>
      </c>
      <c r="E1478" t="s">
        <v>231</v>
      </c>
      <c r="F1478" t="s">
        <v>2273</v>
      </c>
      <c r="G1478" t="s">
        <v>13</v>
      </c>
      <c r="H1478" t="s">
        <v>232</v>
      </c>
    </row>
    <row r="1479" spans="1:8" x14ac:dyDescent="0.2">
      <c r="A1479" s="1" t="d">
        <v>2023-01-30</v>
      </c>
      <c r="B1479">
        <v>-1</v>
      </c>
      <c r="D1479" s="1" t="d">
        <v>2023-01-30</v>
      </c>
      <c r="E1479" t="s">
        <v>1177</v>
      </c>
      <c r="F1479" t="s">
        <v>2265</v>
      </c>
      <c r="G1479" t="s">
        <v>68</v>
      </c>
      <c r="H1479" t="s">
        <v>1178</v>
      </c>
    </row>
    <row r="1480" spans="1:8" x14ac:dyDescent="0.2">
      <c r="A1480" s="1" t="d">
        <v>2023-01-30</v>
      </c>
      <c r="B1480">
        <v>-1</v>
      </c>
      <c r="D1480" s="1" t="d">
        <v>2023-01-30</v>
      </c>
      <c r="E1480" t="s">
        <v>1006</v>
      </c>
      <c r="F1480" t="s">
        <v>2268</v>
      </c>
      <c r="G1480" t="s">
        <v>68</v>
      </c>
      <c r="H1480" t="s">
        <v>1007</v>
      </c>
    </row>
    <row r="1481" spans="1:8" x14ac:dyDescent="0.2">
      <c r="A1481" s="1" t="d">
        <v>2023-01-30</v>
      </c>
      <c r="B1481">
        <v>-1</v>
      </c>
      <c r="D1481" s="1" t="d">
        <v>2023-01-30</v>
      </c>
      <c r="E1481" t="s">
        <v>275</v>
      </c>
      <c r="F1481" t="s">
        <v>2272</v>
      </c>
      <c r="G1481" t="s">
        <v>8</v>
      </c>
    </row>
    <row r="1482" spans="1:8" x14ac:dyDescent="0.2">
      <c r="A1482" s="1" t="d">
        <v>2023-01-30</v>
      </c>
      <c r="B1482">
        <v>-1</v>
      </c>
      <c r="C1482" t="s">
        <v>15</v>
      </c>
      <c r="D1482" s="1" t="d">
        <v>2023-02-06</v>
      </c>
      <c r="E1482" t="s">
        <v>100</v>
      </c>
      <c r="F1482" t="s">
        <v>2273</v>
      </c>
      <c r="G1482" t="s">
        <v>8</v>
      </c>
      <c r="H1482" t="s">
        <v>101</v>
      </c>
    </row>
    <row r="1483" spans="1:8" x14ac:dyDescent="0.2">
      <c r="A1483" s="1" t="d">
        <v>2023-01-30</v>
      </c>
      <c r="B1483">
        <v>-1</v>
      </c>
      <c r="C1483" t="s">
        <v>20</v>
      </c>
      <c r="D1483" s="1" t="d">
        <v>2023-01-30</v>
      </c>
      <c r="E1483" t="s">
        <v>23</v>
      </c>
      <c r="F1483" t="s">
        <v>2266</v>
      </c>
      <c r="G1483" t="s">
        <v>8</v>
      </c>
      <c r="H1483" t="s">
        <v>24</v>
      </c>
    </row>
    <row r="1484" spans="1:8" x14ac:dyDescent="0.2">
      <c r="A1484" s="1" t="d">
        <v>2023-01-30</v>
      </c>
      <c r="B1484">
        <v>-1</v>
      </c>
      <c r="C1484" t="s">
        <v>20</v>
      </c>
      <c r="D1484" s="1" t="d">
        <v>2023-01-30</v>
      </c>
      <c r="E1484" t="s">
        <v>687</v>
      </c>
      <c r="F1484" t="s">
        <v>2282</v>
      </c>
      <c r="G1484" t="s">
        <v>49</v>
      </c>
    </row>
    <row r="1485" spans="1:8" x14ac:dyDescent="0.2">
      <c r="A1485" s="1" t="d">
        <v>2023-01-30</v>
      </c>
      <c r="B1485">
        <v>-1</v>
      </c>
      <c r="C1485" t="s">
        <v>20</v>
      </c>
      <c r="D1485" s="1" t="d">
        <v>2023-01-30</v>
      </c>
      <c r="E1485" t="s">
        <v>1179</v>
      </c>
      <c r="F1485" t="s">
        <v>2265</v>
      </c>
      <c r="G1485" t="s">
        <v>49</v>
      </c>
      <c r="H1485" t="s">
        <v>1180</v>
      </c>
    </row>
    <row r="1486" spans="1:8" x14ac:dyDescent="0.2">
      <c r="A1486" s="1" t="d">
        <v>2023-01-30</v>
      </c>
      <c r="B1486">
        <v>-1</v>
      </c>
      <c r="C1486" t="s">
        <v>20</v>
      </c>
      <c r="D1486" s="1" t="d">
        <v>2023-01-30</v>
      </c>
      <c r="E1486" t="s">
        <v>218</v>
      </c>
      <c r="F1486" t="s">
        <v>2265</v>
      </c>
      <c r="G1486" t="s">
        <v>49</v>
      </c>
      <c r="H1486" t="s">
        <v>219</v>
      </c>
    </row>
    <row r="1487" spans="1:8" x14ac:dyDescent="0.2">
      <c r="A1487" s="1" t="d">
        <v>2023-01-30</v>
      </c>
      <c r="B1487">
        <v>-1</v>
      </c>
      <c r="C1487" t="s">
        <v>20</v>
      </c>
      <c r="D1487" s="1" t="d">
        <v>2023-01-30</v>
      </c>
      <c r="E1487" t="s">
        <v>813</v>
      </c>
      <c r="F1487" t="s">
        <v>2268</v>
      </c>
      <c r="G1487" t="s">
        <v>13</v>
      </c>
      <c r="H1487" t="s">
        <v>814</v>
      </c>
    </row>
    <row r="1488" spans="1:8" x14ac:dyDescent="0.2">
      <c r="A1488" s="1" t="d">
        <v>2023-01-30</v>
      </c>
      <c r="B1488">
        <v>-1</v>
      </c>
      <c r="C1488" t="s">
        <v>20</v>
      </c>
      <c r="D1488" s="1" t="d">
        <v>2023-01-30</v>
      </c>
      <c r="E1488" t="s">
        <v>224</v>
      </c>
      <c r="F1488" t="s">
        <v>2296</v>
      </c>
      <c r="G1488" t="s">
        <v>8</v>
      </c>
      <c r="H1488" t="s">
        <v>225</v>
      </c>
    </row>
    <row r="1489" spans="1:8" x14ac:dyDescent="0.2">
      <c r="A1489" s="1" t="d">
        <v>2023-01-30</v>
      </c>
      <c r="B1489">
        <v>-1</v>
      </c>
      <c r="C1489" t="s">
        <v>20</v>
      </c>
      <c r="D1489" s="1" t="d">
        <v>2023-01-30</v>
      </c>
      <c r="E1489" t="s">
        <v>471</v>
      </c>
      <c r="F1489" t="s">
        <v>2296</v>
      </c>
      <c r="G1489" t="s">
        <v>8</v>
      </c>
      <c r="H1489" t="s">
        <v>472</v>
      </c>
    </row>
    <row r="1490" spans="1:8" x14ac:dyDescent="0.2">
      <c r="A1490" s="1" t="d">
        <v>2023-01-30</v>
      </c>
      <c r="B1490">
        <v>-1</v>
      </c>
      <c r="C1490" t="s">
        <v>20</v>
      </c>
      <c r="D1490" s="1" t="d">
        <v>2023-01-30</v>
      </c>
      <c r="E1490" t="s">
        <v>213</v>
      </c>
      <c r="F1490" t="s">
        <v>2296</v>
      </c>
      <c r="G1490" t="s">
        <v>8</v>
      </c>
      <c r="H1490" t="s">
        <v>214</v>
      </c>
    </row>
    <row r="1491" spans="1:8" x14ac:dyDescent="0.2">
      <c r="A1491" s="1" t="d">
        <v>2023-01-30</v>
      </c>
      <c r="B1491">
        <v>-1</v>
      </c>
      <c r="C1491" t="s">
        <v>20</v>
      </c>
      <c r="D1491" s="1" t="d">
        <v>2023-01-30</v>
      </c>
      <c r="E1491" t="s">
        <v>93</v>
      </c>
      <c r="F1491" t="s">
        <v>2296</v>
      </c>
      <c r="G1491" t="s">
        <v>8</v>
      </c>
      <c r="H1491" t="s">
        <v>94</v>
      </c>
    </row>
    <row r="1492" spans="1:8" x14ac:dyDescent="0.2">
      <c r="A1492" s="1" t="d">
        <v>2023-01-30</v>
      </c>
      <c r="B1492">
        <v>-1</v>
      </c>
      <c r="C1492" t="s">
        <v>20</v>
      </c>
      <c r="D1492" s="1" t="d">
        <v>2023-01-30</v>
      </c>
      <c r="E1492" t="s">
        <v>1262</v>
      </c>
      <c r="F1492" t="s">
        <v>2294</v>
      </c>
      <c r="G1492" t="s">
        <v>8</v>
      </c>
    </row>
    <row r="1493" spans="1:8" x14ac:dyDescent="0.2">
      <c r="A1493" s="1" t="d">
        <v>2023-01-30</v>
      </c>
      <c r="B1493">
        <v>-1</v>
      </c>
      <c r="C1493" t="s">
        <v>20</v>
      </c>
      <c r="D1493" s="1" t="d">
        <v>2023-01-30</v>
      </c>
      <c r="E1493" t="s">
        <v>272</v>
      </c>
      <c r="F1493" t="s">
        <v>2272</v>
      </c>
      <c r="G1493" t="s">
        <v>49</v>
      </c>
      <c r="H1493" t="s">
        <v>273</v>
      </c>
    </row>
    <row r="1494" spans="1:8" x14ac:dyDescent="0.2">
      <c r="A1494" s="1" t="d">
        <v>2023-01-30</v>
      </c>
      <c r="B1494">
        <v>-1</v>
      </c>
      <c r="C1494" t="s">
        <v>20</v>
      </c>
      <c r="D1494" s="1" t="d">
        <v>2023-01-30</v>
      </c>
      <c r="E1494" t="s">
        <v>1184</v>
      </c>
      <c r="F1494" t="s">
        <v>2272</v>
      </c>
      <c r="G1494" t="s">
        <v>49</v>
      </c>
      <c r="H1494" t="s">
        <v>1185</v>
      </c>
    </row>
    <row r="1495" spans="1:8" x14ac:dyDescent="0.2">
      <c r="A1495" s="1" t="d">
        <v>2023-01-30</v>
      </c>
      <c r="B1495">
        <v>-1</v>
      </c>
      <c r="C1495" t="s">
        <v>20</v>
      </c>
      <c r="D1495" s="1" t="d">
        <v>2023-01-30</v>
      </c>
      <c r="E1495" t="s">
        <v>275</v>
      </c>
      <c r="F1495" t="s">
        <v>2272</v>
      </c>
      <c r="G1495" t="s">
        <v>8</v>
      </c>
    </row>
    <row r="1496" spans="1:8" x14ac:dyDescent="0.2">
      <c r="A1496" s="1" t="d">
        <v>2023-01-30</v>
      </c>
      <c r="B1496">
        <v>-1</v>
      </c>
      <c r="C1496" t="s">
        <v>20</v>
      </c>
      <c r="D1496" s="1" t="d">
        <v>2023-02-06</v>
      </c>
      <c r="E1496" t="s">
        <v>691</v>
      </c>
      <c r="F1496" t="s">
        <v>2273</v>
      </c>
      <c r="G1496" t="s">
        <v>13</v>
      </c>
      <c r="H1496" t="s">
        <v>692</v>
      </c>
    </row>
    <row r="1497" spans="1:8" x14ac:dyDescent="0.2">
      <c r="A1497" s="1" t="d">
        <v>2023-01-30</v>
      </c>
      <c r="B1497">
        <v>-1</v>
      </c>
      <c r="C1497" t="s">
        <v>20</v>
      </c>
      <c r="D1497" s="1" t="d">
        <v>2023-02-06</v>
      </c>
      <c r="E1497" t="s">
        <v>1303</v>
      </c>
      <c r="F1497" t="s">
        <v>2273</v>
      </c>
      <c r="G1497" t="s">
        <v>13</v>
      </c>
      <c r="H1497" t="s">
        <v>1304</v>
      </c>
    </row>
    <row r="1498" spans="1:8" x14ac:dyDescent="0.2">
      <c r="A1498" s="1" t="d">
        <v>2023-01-30</v>
      </c>
      <c r="B1498">
        <v>-1</v>
      </c>
      <c r="C1498" t="s">
        <v>20</v>
      </c>
      <c r="D1498" s="1" t="d">
        <v>2023-02-06</v>
      </c>
      <c r="E1498" t="s">
        <v>499</v>
      </c>
      <c r="F1498" t="s">
        <v>2274</v>
      </c>
      <c r="G1498" t="s">
        <v>8</v>
      </c>
      <c r="H1498" t="s">
        <v>500</v>
      </c>
    </row>
    <row r="1499" spans="1:8" x14ac:dyDescent="0.2">
      <c r="A1499" s="1" t="d">
        <v>2023-01-30</v>
      </c>
      <c r="B1499">
        <v>-1</v>
      </c>
      <c r="C1499" t="s">
        <v>20</v>
      </c>
      <c r="D1499" s="1" t="d">
        <v>2023-02-06</v>
      </c>
      <c r="E1499" t="s">
        <v>1214</v>
      </c>
      <c r="F1499" t="s">
        <v>2274</v>
      </c>
      <c r="G1499" t="s">
        <v>8</v>
      </c>
      <c r="H1499" t="s">
        <v>1214</v>
      </c>
    </row>
    <row r="1500" spans="1:8" x14ac:dyDescent="0.2">
      <c r="A1500" s="1" t="d">
        <v>2023-01-30</v>
      </c>
      <c r="B1500">
        <v>-1</v>
      </c>
      <c r="C1500" t="s">
        <v>20</v>
      </c>
      <c r="D1500" s="1" t="d">
        <v>2023-02-06</v>
      </c>
      <c r="E1500" t="s">
        <v>805</v>
      </c>
      <c r="F1500" t="s">
        <v>2263</v>
      </c>
      <c r="G1500" t="s">
        <v>8</v>
      </c>
      <c r="H1500" t="s">
        <v>806</v>
      </c>
    </row>
    <row r="1501" spans="1:8" x14ac:dyDescent="0.2">
      <c r="A1501" s="1" t="d">
        <v>2023-01-30</v>
      </c>
      <c r="B1501">
        <v>-1</v>
      </c>
      <c r="C1501" t="s">
        <v>20</v>
      </c>
      <c r="D1501" s="1" t="d">
        <v>2023-02-13</v>
      </c>
      <c r="E1501" t="s">
        <v>440</v>
      </c>
      <c r="F1501" t="s">
        <v>2273</v>
      </c>
      <c r="G1501" t="s">
        <v>13</v>
      </c>
      <c r="H1501" t="s">
        <v>441</v>
      </c>
    </row>
    <row r="1502" spans="1:8" x14ac:dyDescent="0.2">
      <c r="A1502" s="1" t="d">
        <v>2023-01-30</v>
      </c>
      <c r="B1502">
        <v>-1</v>
      </c>
      <c r="C1502" t="s">
        <v>20</v>
      </c>
      <c r="D1502" s="1" t="d">
        <v>2023-02-13</v>
      </c>
      <c r="E1502" t="s">
        <v>1305</v>
      </c>
      <c r="F1502" t="s">
        <v>2263</v>
      </c>
      <c r="G1502" t="s">
        <v>8</v>
      </c>
      <c r="H1502" t="s">
        <v>1306</v>
      </c>
    </row>
    <row r="1503" spans="1:8" x14ac:dyDescent="0.2">
      <c r="A1503" s="1" t="d">
        <v>2023-01-30</v>
      </c>
      <c r="B1503">
        <v>-1</v>
      </c>
      <c r="C1503" t="s">
        <v>20</v>
      </c>
      <c r="D1503" s="1" t="d">
        <v>2023-02-13</v>
      </c>
      <c r="E1503" t="s">
        <v>125</v>
      </c>
      <c r="F1503" t="s">
        <v>2263</v>
      </c>
      <c r="G1503" t="s">
        <v>8</v>
      </c>
      <c r="H1503" t="s">
        <v>126</v>
      </c>
    </row>
    <row r="1504" spans="1:8" x14ac:dyDescent="0.2">
      <c r="A1504" s="1" t="d">
        <v>2023-01-30</v>
      </c>
      <c r="B1504">
        <v>-1</v>
      </c>
      <c r="C1504" t="s">
        <v>20</v>
      </c>
      <c r="D1504" s="1" t="d">
        <v>2023-03-24</v>
      </c>
      <c r="E1504" t="s">
        <v>294</v>
      </c>
      <c r="F1504" t="s">
        <v>2274</v>
      </c>
      <c r="G1504" t="s">
        <v>8</v>
      </c>
      <c r="H1504" t="s">
        <v>294</v>
      </c>
    </row>
    <row r="1505" spans="1:8" x14ac:dyDescent="0.2">
      <c r="A1505" s="1" t="d">
        <v>2023-01-30</v>
      </c>
      <c r="B1505">
        <v>-1</v>
      </c>
      <c r="C1505" t="s">
        <v>66</v>
      </c>
      <c r="D1505" s="1" t="d">
        <v>2023-01-30</v>
      </c>
      <c r="E1505" t="s">
        <v>942</v>
      </c>
      <c r="F1505" t="s">
        <v>2265</v>
      </c>
      <c r="G1505" t="s">
        <v>68</v>
      </c>
      <c r="H1505" t="s">
        <v>943</v>
      </c>
    </row>
    <row r="1506" spans="1:8" x14ac:dyDescent="0.2">
      <c r="A1506" s="1" t="d">
        <v>2023-01-30</v>
      </c>
      <c r="B1506">
        <v>-1</v>
      </c>
      <c r="C1506" t="s">
        <v>66</v>
      </c>
      <c r="D1506" s="1" t="d">
        <v>2023-01-30</v>
      </c>
      <c r="E1506" t="s">
        <v>1006</v>
      </c>
      <c r="F1506" t="s">
        <v>2268</v>
      </c>
      <c r="G1506" t="s">
        <v>68</v>
      </c>
      <c r="H1506" t="s">
        <v>1007</v>
      </c>
    </row>
    <row r="1507" spans="1:8" x14ac:dyDescent="0.2">
      <c r="A1507" s="1" t="d">
        <v>2023-01-30</v>
      </c>
      <c r="B1507">
        <v>-1</v>
      </c>
      <c r="C1507" t="s">
        <v>66</v>
      </c>
      <c r="D1507" s="1" t="d">
        <v>2023-01-30</v>
      </c>
      <c r="E1507" t="s">
        <v>479</v>
      </c>
      <c r="F1507" t="s">
        <v>2271</v>
      </c>
      <c r="G1507" t="s">
        <v>68</v>
      </c>
      <c r="H1507" t="s">
        <v>480</v>
      </c>
    </row>
    <row r="1508" spans="1:8" x14ac:dyDescent="0.2">
      <c r="A1508" s="1" t="d">
        <v>2023-01-30</v>
      </c>
      <c r="B1508">
        <v>-1</v>
      </c>
      <c r="C1508" t="s">
        <v>74</v>
      </c>
      <c r="D1508" s="1" t="d">
        <v>2023-02-06</v>
      </c>
      <c r="E1508" t="s">
        <v>1307</v>
      </c>
      <c r="F1508" t="s">
        <v>2273</v>
      </c>
      <c r="G1508" t="s">
        <v>13</v>
      </c>
      <c r="H1508" t="s">
        <v>1308</v>
      </c>
    </row>
    <row r="1509" spans="1:8" x14ac:dyDescent="0.2">
      <c r="A1509" s="1" t="d">
        <v>2023-01-30</v>
      </c>
      <c r="B1509">
        <v>-1</v>
      </c>
      <c r="C1509" t="s">
        <v>74</v>
      </c>
      <c r="D1509" s="1" t="d">
        <v>2023-02-10</v>
      </c>
      <c r="E1509" t="s">
        <v>1309</v>
      </c>
      <c r="F1509" t="s">
        <v>2263</v>
      </c>
      <c r="G1509" t="s">
        <v>8</v>
      </c>
      <c r="H1509" t="s">
        <v>1310</v>
      </c>
    </row>
    <row r="1510" spans="1:8" x14ac:dyDescent="0.2">
      <c r="A1510" s="1" t="d">
        <v>2023-01-30</v>
      </c>
      <c r="B1510">
        <v>-1</v>
      </c>
      <c r="C1510" t="s">
        <v>77</v>
      </c>
      <c r="D1510" s="1" t="d">
        <v>2023-01-30</v>
      </c>
      <c r="E1510" t="s">
        <v>706</v>
      </c>
      <c r="F1510" t="s">
        <v>2298</v>
      </c>
      <c r="G1510" t="s">
        <v>8</v>
      </c>
    </row>
    <row r="1511" spans="1:8" x14ac:dyDescent="0.2">
      <c r="A1511" s="1" t="d">
        <v>2023-01-30</v>
      </c>
      <c r="B1511">
        <v>-1</v>
      </c>
      <c r="C1511" t="s">
        <v>77</v>
      </c>
      <c r="D1511" s="1" t="d">
        <v>2023-01-30</v>
      </c>
      <c r="E1511" t="s">
        <v>78</v>
      </c>
      <c r="F1511" t="s">
        <v>2276</v>
      </c>
      <c r="G1511" t="s">
        <v>8</v>
      </c>
      <c r="H1511" t="s">
        <v>79</v>
      </c>
    </row>
    <row r="1512" spans="1:8" x14ac:dyDescent="0.2">
      <c r="A1512" s="1" t="d">
        <v>2023-01-30</v>
      </c>
      <c r="B1512">
        <v>-1</v>
      </c>
      <c r="C1512" t="s">
        <v>77</v>
      </c>
      <c r="D1512" s="1" t="d">
        <v>2023-01-30</v>
      </c>
      <c r="E1512" t="s">
        <v>1123</v>
      </c>
      <c r="F1512" t="s">
        <v>2276</v>
      </c>
      <c r="G1512" t="s">
        <v>8</v>
      </c>
      <c r="H1512" t="s">
        <v>1124</v>
      </c>
    </row>
    <row r="1513" spans="1:8" x14ac:dyDescent="0.2">
      <c r="A1513" s="1" t="d">
        <v>2023-01-30</v>
      </c>
      <c r="B1513">
        <v>-1</v>
      </c>
      <c r="C1513" t="s">
        <v>77</v>
      </c>
      <c r="D1513" s="1" t="d">
        <v>2023-01-30</v>
      </c>
      <c r="E1513" t="s">
        <v>1311</v>
      </c>
      <c r="F1513" t="s">
        <v>2276</v>
      </c>
      <c r="G1513" t="s">
        <v>49</v>
      </c>
    </row>
    <row r="1514" spans="1:8" x14ac:dyDescent="0.2">
      <c r="A1514" s="1" t="d">
        <v>2023-01-30</v>
      </c>
      <c r="B1514">
        <v>-1</v>
      </c>
      <c r="C1514" t="s">
        <v>77</v>
      </c>
      <c r="D1514" s="1" t="d">
        <v>2023-01-30</v>
      </c>
      <c r="E1514" t="s">
        <v>1312</v>
      </c>
      <c r="F1514" t="s">
        <v>2281</v>
      </c>
      <c r="G1514" t="s">
        <v>8</v>
      </c>
      <c r="H1514" t="s">
        <v>1313</v>
      </c>
    </row>
    <row r="1515" spans="1:8" x14ac:dyDescent="0.2">
      <c r="A1515" s="1" t="d">
        <v>2023-01-30</v>
      </c>
      <c r="B1515">
        <v>-1</v>
      </c>
      <c r="C1515" t="s">
        <v>77</v>
      </c>
      <c r="D1515" s="1" t="d">
        <v>2023-01-30</v>
      </c>
      <c r="E1515" t="s">
        <v>16</v>
      </c>
      <c r="F1515" t="s">
        <v>2266</v>
      </c>
      <c r="G1515" t="s">
        <v>13</v>
      </c>
      <c r="H1515" t="s">
        <v>17</v>
      </c>
    </row>
    <row r="1516" spans="1:8" x14ac:dyDescent="0.2">
      <c r="A1516" s="1" t="d">
        <v>2023-01-30</v>
      </c>
      <c r="B1516">
        <v>-1</v>
      </c>
      <c r="C1516" t="s">
        <v>77</v>
      </c>
      <c r="D1516" s="1" t="d">
        <v>2023-01-30</v>
      </c>
      <c r="E1516" t="s">
        <v>1155</v>
      </c>
      <c r="F1516" t="s">
        <v>2266</v>
      </c>
      <c r="G1516" t="s">
        <v>13</v>
      </c>
      <c r="H1516" t="s">
        <v>1156</v>
      </c>
    </row>
    <row r="1517" spans="1:8" x14ac:dyDescent="0.2">
      <c r="A1517" s="1" t="d">
        <v>2023-01-30</v>
      </c>
      <c r="B1517">
        <v>-1</v>
      </c>
      <c r="C1517" t="s">
        <v>77</v>
      </c>
      <c r="D1517" s="1" t="d">
        <v>2023-01-30</v>
      </c>
      <c r="E1517" t="s">
        <v>687</v>
      </c>
      <c r="F1517" t="s">
        <v>2282</v>
      </c>
      <c r="G1517" t="s">
        <v>49</v>
      </c>
    </row>
    <row r="1518" spans="1:8" x14ac:dyDescent="0.2">
      <c r="A1518" s="1" t="d">
        <v>2023-01-30</v>
      </c>
      <c r="B1518">
        <v>-1</v>
      </c>
      <c r="C1518" t="s">
        <v>77</v>
      </c>
      <c r="D1518" s="1" t="d">
        <v>2023-01-30</v>
      </c>
      <c r="E1518" t="s">
        <v>1176</v>
      </c>
      <c r="F1518" t="s">
        <v>2282</v>
      </c>
      <c r="G1518" t="s">
        <v>49</v>
      </c>
    </row>
    <row r="1519" spans="1:8" x14ac:dyDescent="0.2">
      <c r="A1519" s="1" t="d">
        <v>2023-01-30</v>
      </c>
      <c r="B1519">
        <v>-1</v>
      </c>
      <c r="C1519" t="s">
        <v>77</v>
      </c>
      <c r="D1519" s="1" t="d">
        <v>2023-01-30</v>
      </c>
      <c r="E1519" t="s">
        <v>1177</v>
      </c>
      <c r="F1519" t="s">
        <v>2265</v>
      </c>
      <c r="G1519" t="s">
        <v>68</v>
      </c>
      <c r="H1519" t="s">
        <v>1178</v>
      </c>
    </row>
    <row r="1520" spans="1:8" x14ac:dyDescent="0.2">
      <c r="A1520" s="1" t="d">
        <v>2023-01-30</v>
      </c>
      <c r="B1520">
        <v>-1</v>
      </c>
      <c r="C1520" t="s">
        <v>77</v>
      </c>
      <c r="D1520" s="1" t="d">
        <v>2023-01-30</v>
      </c>
      <c r="E1520" t="s">
        <v>1179</v>
      </c>
      <c r="F1520" t="s">
        <v>2265</v>
      </c>
      <c r="G1520" t="s">
        <v>49</v>
      </c>
      <c r="H1520" t="s">
        <v>1180</v>
      </c>
    </row>
    <row r="1521" spans="1:8" x14ac:dyDescent="0.2">
      <c r="A1521" s="1" t="d">
        <v>2023-01-30</v>
      </c>
      <c r="B1521">
        <v>-1</v>
      </c>
      <c r="C1521" t="s">
        <v>77</v>
      </c>
      <c r="D1521" s="1" t="d">
        <v>2023-01-30</v>
      </c>
      <c r="E1521" t="s">
        <v>1254</v>
      </c>
      <c r="F1521" t="s">
        <v>2265</v>
      </c>
      <c r="G1521" t="s">
        <v>49</v>
      </c>
      <c r="H1521" t="s">
        <v>1255</v>
      </c>
    </row>
    <row r="1522" spans="1:8" x14ac:dyDescent="0.2">
      <c r="A1522" s="1" t="d">
        <v>2023-01-30</v>
      </c>
      <c r="B1522">
        <v>-1</v>
      </c>
      <c r="C1522" t="s">
        <v>77</v>
      </c>
      <c r="D1522" s="1" t="d">
        <v>2023-01-30</v>
      </c>
      <c r="E1522" t="s">
        <v>579</v>
      </c>
      <c r="F1522" t="s">
        <v>2265</v>
      </c>
      <c r="G1522" t="s">
        <v>49</v>
      </c>
      <c r="H1522" t="s">
        <v>580</v>
      </c>
    </row>
    <row r="1523" spans="1:8" x14ac:dyDescent="0.2">
      <c r="A1523" s="1" t="d">
        <v>2023-01-30</v>
      </c>
      <c r="B1523">
        <v>-1</v>
      </c>
      <c r="C1523" t="s">
        <v>77</v>
      </c>
      <c r="D1523" s="1" t="d">
        <v>2023-01-30</v>
      </c>
      <c r="E1523" t="s">
        <v>27</v>
      </c>
      <c r="F1523" t="s">
        <v>2265</v>
      </c>
      <c r="G1523" t="s">
        <v>8</v>
      </c>
      <c r="H1523" t="s">
        <v>28</v>
      </c>
    </row>
    <row r="1524" spans="1:8" x14ac:dyDescent="0.2">
      <c r="A1524" s="1" t="d">
        <v>2023-01-30</v>
      </c>
      <c r="B1524">
        <v>-1</v>
      </c>
      <c r="C1524" t="s">
        <v>77</v>
      </c>
      <c r="D1524" s="1" t="d">
        <v>2023-01-30</v>
      </c>
      <c r="E1524" t="s">
        <v>461</v>
      </c>
      <c r="F1524" t="s">
        <v>2265</v>
      </c>
      <c r="G1524" t="s">
        <v>8</v>
      </c>
      <c r="H1524" t="s">
        <v>462</v>
      </c>
    </row>
    <row r="1525" spans="1:8" x14ac:dyDescent="0.2">
      <c r="A1525" s="1" t="d">
        <v>2023-01-30</v>
      </c>
      <c r="B1525">
        <v>-1</v>
      </c>
      <c r="C1525" t="s">
        <v>77</v>
      </c>
      <c r="D1525" s="1" t="d">
        <v>2023-01-30</v>
      </c>
      <c r="E1525" t="s">
        <v>1314</v>
      </c>
      <c r="F1525" t="s">
        <v>2265</v>
      </c>
      <c r="G1525" t="s">
        <v>8</v>
      </c>
      <c r="H1525" t="s">
        <v>1315</v>
      </c>
    </row>
    <row r="1526" spans="1:8" x14ac:dyDescent="0.2">
      <c r="A1526" s="1" t="d">
        <v>2023-01-30</v>
      </c>
      <c r="B1526">
        <v>-1</v>
      </c>
      <c r="C1526" t="s">
        <v>77</v>
      </c>
      <c r="D1526" s="1" t="d">
        <v>2023-01-30</v>
      </c>
      <c r="E1526" t="s">
        <v>84</v>
      </c>
      <c r="F1526" t="s">
        <v>2265</v>
      </c>
      <c r="G1526" t="s">
        <v>8</v>
      </c>
      <c r="H1526" t="s">
        <v>85</v>
      </c>
    </row>
    <row r="1527" spans="1:8" x14ac:dyDescent="0.2">
      <c r="A1527" s="1" t="d">
        <v>2023-01-30</v>
      </c>
      <c r="B1527">
        <v>-1</v>
      </c>
      <c r="C1527" t="s">
        <v>77</v>
      </c>
      <c r="D1527" s="1" t="d">
        <v>2023-01-30</v>
      </c>
      <c r="E1527" t="s">
        <v>1181</v>
      </c>
      <c r="F1527" t="s">
        <v>2265</v>
      </c>
      <c r="G1527" t="s">
        <v>8</v>
      </c>
      <c r="H1527" t="s">
        <v>1182</v>
      </c>
    </row>
    <row r="1528" spans="1:8" x14ac:dyDescent="0.2">
      <c r="A1528" s="1" t="d">
        <v>2023-01-30</v>
      </c>
      <c r="B1528">
        <v>-1</v>
      </c>
      <c r="C1528" t="s">
        <v>77</v>
      </c>
      <c r="D1528" s="1" t="d">
        <v>2023-01-30</v>
      </c>
      <c r="E1528" t="s">
        <v>86</v>
      </c>
      <c r="F1528" t="s">
        <v>2265</v>
      </c>
      <c r="G1528" t="s">
        <v>8</v>
      </c>
      <c r="H1528" t="s">
        <v>87</v>
      </c>
    </row>
    <row r="1529" spans="1:8" x14ac:dyDescent="0.2">
      <c r="A1529" s="1" t="d">
        <v>2023-01-30</v>
      </c>
      <c r="B1529">
        <v>-1</v>
      </c>
      <c r="C1529" t="s">
        <v>77</v>
      </c>
      <c r="D1529" s="1" t="d">
        <v>2023-01-30</v>
      </c>
      <c r="E1529" t="s">
        <v>433</v>
      </c>
      <c r="F1529" t="s">
        <v>2265</v>
      </c>
      <c r="G1529" t="s">
        <v>8</v>
      </c>
      <c r="H1529" t="s">
        <v>434</v>
      </c>
    </row>
    <row r="1530" spans="1:8" x14ac:dyDescent="0.2">
      <c r="A1530" s="1" t="d">
        <v>2023-01-30</v>
      </c>
      <c r="B1530">
        <v>-1</v>
      </c>
      <c r="C1530" t="s">
        <v>77</v>
      </c>
      <c r="D1530" s="1" t="d">
        <v>2023-01-30</v>
      </c>
      <c r="E1530" t="s">
        <v>29</v>
      </c>
      <c r="F1530" t="s">
        <v>2265</v>
      </c>
      <c r="G1530" t="s">
        <v>8</v>
      </c>
      <c r="H1530" t="s">
        <v>30</v>
      </c>
    </row>
    <row r="1531" spans="1:8" x14ac:dyDescent="0.2">
      <c r="A1531" s="1" t="d">
        <v>2023-01-30</v>
      </c>
      <c r="B1531">
        <v>-1</v>
      </c>
      <c r="C1531" t="s">
        <v>77</v>
      </c>
      <c r="D1531" s="1" t="d">
        <v>2023-01-30</v>
      </c>
      <c r="E1531" t="s">
        <v>222</v>
      </c>
      <c r="F1531" t="s">
        <v>2265</v>
      </c>
      <c r="G1531" t="s">
        <v>13</v>
      </c>
      <c r="H1531" t="s">
        <v>223</v>
      </c>
    </row>
    <row r="1532" spans="1:8" x14ac:dyDescent="0.2">
      <c r="A1532" s="1" t="d">
        <v>2023-01-30</v>
      </c>
      <c r="B1532">
        <v>-1</v>
      </c>
      <c r="C1532" t="s">
        <v>77</v>
      </c>
      <c r="D1532" s="1" t="d">
        <v>2023-01-30</v>
      </c>
      <c r="E1532" t="s">
        <v>12</v>
      </c>
      <c r="F1532" t="s">
        <v>2265</v>
      </c>
      <c r="G1532" t="s">
        <v>13</v>
      </c>
      <c r="H1532" t="s">
        <v>14</v>
      </c>
    </row>
    <row r="1533" spans="1:8" x14ac:dyDescent="0.2">
      <c r="A1533" s="1" t="d">
        <v>2023-01-30</v>
      </c>
      <c r="B1533">
        <v>-1</v>
      </c>
      <c r="C1533" t="s">
        <v>77</v>
      </c>
      <c r="D1533" s="1" t="d">
        <v>2023-01-30</v>
      </c>
      <c r="E1533" t="s">
        <v>266</v>
      </c>
      <c r="F1533" t="s">
        <v>2265</v>
      </c>
      <c r="G1533" t="s">
        <v>8</v>
      </c>
    </row>
    <row r="1534" spans="1:8" x14ac:dyDescent="0.2">
      <c r="A1534" s="1" t="d">
        <v>2023-01-30</v>
      </c>
      <c r="B1534">
        <v>-1</v>
      </c>
      <c r="C1534" t="s">
        <v>77</v>
      </c>
      <c r="D1534" s="1" t="d">
        <v>2023-01-30</v>
      </c>
      <c r="E1534" t="s">
        <v>1316</v>
      </c>
      <c r="F1534" t="s">
        <v>2268</v>
      </c>
      <c r="G1534" t="s">
        <v>8</v>
      </c>
      <c r="H1534" t="s">
        <v>1317</v>
      </c>
    </row>
    <row r="1535" spans="1:8" x14ac:dyDescent="0.2">
      <c r="A1535" s="1" t="d">
        <v>2023-01-30</v>
      </c>
      <c r="B1535">
        <v>-1</v>
      </c>
      <c r="C1535" t="s">
        <v>77</v>
      </c>
      <c r="D1535" s="1" t="d">
        <v>2023-01-30</v>
      </c>
      <c r="E1535" t="s">
        <v>577</v>
      </c>
      <c r="F1535" t="s">
        <v>2296</v>
      </c>
      <c r="G1535" t="s">
        <v>8</v>
      </c>
      <c r="H1535" t="s">
        <v>578</v>
      </c>
    </row>
    <row r="1536" spans="1:8" x14ac:dyDescent="0.2">
      <c r="A1536" s="1" t="d">
        <v>2023-01-30</v>
      </c>
      <c r="B1536">
        <v>-1</v>
      </c>
      <c r="C1536" t="s">
        <v>77</v>
      </c>
      <c r="D1536" s="1" t="d">
        <v>2023-01-30</v>
      </c>
      <c r="E1536" t="s">
        <v>471</v>
      </c>
      <c r="F1536" t="s">
        <v>2296</v>
      </c>
      <c r="G1536" t="s">
        <v>8</v>
      </c>
      <c r="H1536" t="s">
        <v>472</v>
      </c>
    </row>
    <row r="1537" spans="1:8" x14ac:dyDescent="0.2">
      <c r="A1537" s="1" t="d">
        <v>2023-01-30</v>
      </c>
      <c r="B1537">
        <v>-1</v>
      </c>
      <c r="C1537" t="s">
        <v>77</v>
      </c>
      <c r="D1537" s="1" t="d">
        <v>2023-01-30</v>
      </c>
      <c r="E1537" t="s">
        <v>276</v>
      </c>
      <c r="F1537" t="s">
        <v>2296</v>
      </c>
      <c r="G1537" t="s">
        <v>8</v>
      </c>
      <c r="H1537" t="s">
        <v>277</v>
      </c>
    </row>
    <row r="1538" spans="1:8" x14ac:dyDescent="0.2">
      <c r="A1538" s="1" t="d">
        <v>2023-01-30</v>
      </c>
      <c r="B1538">
        <v>-1</v>
      </c>
      <c r="C1538" t="s">
        <v>77</v>
      </c>
      <c r="D1538" s="1" t="d">
        <v>2023-01-30</v>
      </c>
      <c r="E1538" t="s">
        <v>91</v>
      </c>
      <c r="F1538" t="s">
        <v>2296</v>
      </c>
      <c r="G1538" t="s">
        <v>8</v>
      </c>
      <c r="H1538" t="s">
        <v>92</v>
      </c>
    </row>
    <row r="1539" spans="1:8" x14ac:dyDescent="0.2">
      <c r="A1539" s="1" t="d">
        <v>2023-01-30</v>
      </c>
      <c r="B1539">
        <v>-1</v>
      </c>
      <c r="C1539" t="s">
        <v>77</v>
      </c>
      <c r="D1539" s="1" t="d">
        <v>2023-01-30</v>
      </c>
      <c r="E1539" t="s">
        <v>843</v>
      </c>
      <c r="F1539" t="s">
        <v>2296</v>
      </c>
      <c r="G1539" t="s">
        <v>8</v>
      </c>
      <c r="H1539" t="s">
        <v>844</v>
      </c>
    </row>
    <row r="1540" spans="1:8" x14ac:dyDescent="0.2">
      <c r="A1540" s="1" t="d">
        <v>2023-01-30</v>
      </c>
      <c r="B1540">
        <v>-1</v>
      </c>
      <c r="C1540" t="s">
        <v>77</v>
      </c>
      <c r="D1540" s="1" t="d">
        <v>2023-01-30</v>
      </c>
      <c r="E1540" t="s">
        <v>37</v>
      </c>
      <c r="F1540" t="s">
        <v>2296</v>
      </c>
      <c r="G1540" t="s">
        <v>8</v>
      </c>
      <c r="H1540" t="s">
        <v>38</v>
      </c>
    </row>
    <row r="1541" spans="1:8" x14ac:dyDescent="0.2">
      <c r="A1541" s="1" t="d">
        <v>2023-01-30</v>
      </c>
      <c r="B1541">
        <v>-1</v>
      </c>
      <c r="C1541" t="s">
        <v>77</v>
      </c>
      <c r="D1541" s="1" t="d">
        <v>2023-01-30</v>
      </c>
      <c r="E1541" t="s">
        <v>93</v>
      </c>
      <c r="F1541" t="s">
        <v>2296</v>
      </c>
      <c r="G1541" t="s">
        <v>8</v>
      </c>
      <c r="H1541" t="s">
        <v>94</v>
      </c>
    </row>
    <row r="1542" spans="1:8" x14ac:dyDescent="0.2">
      <c r="A1542" s="1" t="d">
        <v>2023-01-30</v>
      </c>
      <c r="B1542">
        <v>-1</v>
      </c>
      <c r="C1542" t="s">
        <v>77</v>
      </c>
      <c r="D1542" s="1" t="d">
        <v>2023-01-30</v>
      </c>
      <c r="E1542" t="s">
        <v>1318</v>
      </c>
      <c r="F1542" t="s">
        <v>2271</v>
      </c>
      <c r="G1542" t="s">
        <v>49</v>
      </c>
      <c r="H1542" t="s">
        <v>1319</v>
      </c>
    </row>
    <row r="1543" spans="1:8" x14ac:dyDescent="0.2">
      <c r="A1543" s="1" t="d">
        <v>2023-01-30</v>
      </c>
      <c r="B1543">
        <v>-1</v>
      </c>
      <c r="C1543" t="s">
        <v>77</v>
      </c>
      <c r="D1543" s="1" t="d">
        <v>2023-01-30</v>
      </c>
      <c r="E1543" t="s">
        <v>1320</v>
      </c>
      <c r="F1543" t="s">
        <v>2271</v>
      </c>
      <c r="G1543" t="s">
        <v>49</v>
      </c>
      <c r="H1543" t="s">
        <v>1321</v>
      </c>
    </row>
    <row r="1544" spans="1:8" x14ac:dyDescent="0.2">
      <c r="A1544" s="1" t="d">
        <v>2023-01-30</v>
      </c>
      <c r="B1544">
        <v>-1</v>
      </c>
      <c r="C1544" t="s">
        <v>77</v>
      </c>
      <c r="D1544" s="1" t="d">
        <v>2023-01-30</v>
      </c>
      <c r="E1544" t="s">
        <v>479</v>
      </c>
      <c r="F1544" t="s">
        <v>2271</v>
      </c>
      <c r="G1544" t="s">
        <v>1115</v>
      </c>
      <c r="H1544" t="s">
        <v>480</v>
      </c>
    </row>
    <row r="1545" spans="1:8" x14ac:dyDescent="0.2">
      <c r="A1545" s="1" t="d">
        <v>2023-01-30</v>
      </c>
      <c r="B1545">
        <v>-1</v>
      </c>
      <c r="C1545" t="s">
        <v>77</v>
      </c>
      <c r="D1545" s="1" t="d">
        <v>2023-01-30</v>
      </c>
      <c r="E1545" t="s">
        <v>713</v>
      </c>
      <c r="F1545" t="s">
        <v>2271</v>
      </c>
      <c r="G1545" t="s">
        <v>8</v>
      </c>
    </row>
    <row r="1546" spans="1:8" x14ac:dyDescent="0.2">
      <c r="A1546" s="1" t="d">
        <v>2023-01-30</v>
      </c>
      <c r="B1546">
        <v>-1</v>
      </c>
      <c r="C1546" t="s">
        <v>77</v>
      </c>
      <c r="D1546" s="1" t="d">
        <v>2023-01-30</v>
      </c>
      <c r="E1546" t="s">
        <v>586</v>
      </c>
      <c r="F1546" t="s">
        <v>2285</v>
      </c>
      <c r="G1546" t="s">
        <v>8</v>
      </c>
    </row>
    <row r="1547" spans="1:8" x14ac:dyDescent="0.2">
      <c r="A1547" s="1" t="d">
        <v>2023-01-30</v>
      </c>
      <c r="B1547">
        <v>-1</v>
      </c>
      <c r="C1547" t="s">
        <v>77</v>
      </c>
      <c r="D1547" s="1" t="d">
        <v>2023-01-30</v>
      </c>
      <c r="E1547" t="s">
        <v>1322</v>
      </c>
      <c r="F1547" t="s">
        <v>2294</v>
      </c>
      <c r="G1547" t="s">
        <v>8</v>
      </c>
      <c r="H1547" t="s">
        <v>1323</v>
      </c>
    </row>
    <row r="1548" spans="1:8" x14ac:dyDescent="0.2">
      <c r="A1548" s="1" t="d">
        <v>2023-01-30</v>
      </c>
      <c r="B1548">
        <v>-1</v>
      </c>
      <c r="C1548" t="s">
        <v>77</v>
      </c>
      <c r="D1548" s="1" t="d">
        <v>2023-01-30</v>
      </c>
      <c r="E1548" t="s">
        <v>1184</v>
      </c>
      <c r="F1548" t="s">
        <v>2272</v>
      </c>
      <c r="G1548" t="s">
        <v>49</v>
      </c>
      <c r="H1548" t="s">
        <v>1185</v>
      </c>
    </row>
    <row r="1549" spans="1:8" x14ac:dyDescent="0.2">
      <c r="A1549" s="1" t="d">
        <v>2023-01-30</v>
      </c>
      <c r="B1549">
        <v>-1</v>
      </c>
      <c r="C1549" t="s">
        <v>77</v>
      </c>
      <c r="D1549" s="1" t="d">
        <v>2023-01-30</v>
      </c>
      <c r="E1549" t="s">
        <v>1263</v>
      </c>
      <c r="F1549" t="s">
        <v>2272</v>
      </c>
      <c r="G1549" t="s">
        <v>49</v>
      </c>
      <c r="H1549" t="s">
        <v>1264</v>
      </c>
    </row>
    <row r="1550" spans="1:8" x14ac:dyDescent="0.2">
      <c r="A1550" s="1" t="d">
        <v>2023-01-30</v>
      </c>
      <c r="B1550">
        <v>-1</v>
      </c>
      <c r="C1550" t="s">
        <v>77</v>
      </c>
      <c r="D1550" s="1" t="d">
        <v>2023-01-30</v>
      </c>
      <c r="E1550" t="s">
        <v>587</v>
      </c>
      <c r="F1550" t="s">
        <v>2272</v>
      </c>
      <c r="G1550" t="s">
        <v>49</v>
      </c>
      <c r="H1550" t="s">
        <v>588</v>
      </c>
    </row>
    <row r="1551" spans="1:8" x14ac:dyDescent="0.2">
      <c r="A1551" s="1" t="d">
        <v>2023-01-30</v>
      </c>
      <c r="B1551">
        <v>-1</v>
      </c>
      <c r="C1551" t="s">
        <v>77</v>
      </c>
      <c r="D1551" s="1" t="d">
        <v>2023-01-30</v>
      </c>
      <c r="E1551" t="s">
        <v>45</v>
      </c>
      <c r="F1551" t="s">
        <v>2272</v>
      </c>
      <c r="G1551" t="s">
        <v>13</v>
      </c>
      <c r="H1551" t="s">
        <v>46</v>
      </c>
    </row>
    <row r="1552" spans="1:8" x14ac:dyDescent="0.2">
      <c r="A1552" s="1" t="d">
        <v>2023-01-30</v>
      </c>
      <c r="B1552">
        <v>-1</v>
      </c>
      <c r="C1552" t="s">
        <v>77</v>
      </c>
      <c r="D1552" s="1" t="d">
        <v>2023-01-30</v>
      </c>
      <c r="E1552" t="s">
        <v>1324</v>
      </c>
      <c r="F1552" t="s">
        <v>2272</v>
      </c>
      <c r="G1552" t="s">
        <v>13</v>
      </c>
      <c r="H1552" t="s">
        <v>1325</v>
      </c>
    </row>
    <row r="1553" spans="1:8" x14ac:dyDescent="0.2">
      <c r="A1553" s="1" t="d">
        <v>2023-01-30</v>
      </c>
      <c r="B1553">
        <v>-1</v>
      </c>
      <c r="C1553" t="s">
        <v>77</v>
      </c>
      <c r="D1553" s="1" t="d">
        <v>2023-01-30</v>
      </c>
      <c r="E1553" t="s">
        <v>1326</v>
      </c>
      <c r="F1553" t="s">
        <v>2272</v>
      </c>
      <c r="G1553" t="s">
        <v>8</v>
      </c>
      <c r="H1553" t="s">
        <v>1327</v>
      </c>
    </row>
    <row r="1554" spans="1:8" x14ac:dyDescent="0.2">
      <c r="A1554" s="1" t="d">
        <v>2023-01-30</v>
      </c>
      <c r="B1554">
        <v>-1</v>
      </c>
      <c r="C1554" t="s">
        <v>77</v>
      </c>
      <c r="D1554" s="1" t="d">
        <v>2023-01-30</v>
      </c>
      <c r="E1554" t="s">
        <v>855</v>
      </c>
      <c r="F1554" t="s">
        <v>2272</v>
      </c>
      <c r="G1554" t="s">
        <v>8</v>
      </c>
    </row>
    <row r="1555" spans="1:8" x14ac:dyDescent="0.2">
      <c r="A1555" s="1" t="d">
        <v>2023-01-30</v>
      </c>
      <c r="B1555">
        <v>-1</v>
      </c>
      <c r="C1555" t="s">
        <v>77</v>
      </c>
      <c r="D1555" s="1" t="d">
        <v>2023-01-30</v>
      </c>
      <c r="E1555" t="s">
        <v>274</v>
      </c>
      <c r="F1555" t="s">
        <v>2272</v>
      </c>
      <c r="G1555" t="s">
        <v>8</v>
      </c>
    </row>
    <row r="1556" spans="1:8" x14ac:dyDescent="0.2">
      <c r="A1556" s="1" t="d">
        <v>2023-01-30</v>
      </c>
      <c r="B1556">
        <v>-1</v>
      </c>
      <c r="C1556" t="s">
        <v>77</v>
      </c>
      <c r="D1556" s="1" t="d">
        <v>2023-01-30</v>
      </c>
      <c r="E1556" t="s">
        <v>1267</v>
      </c>
      <c r="F1556" t="s">
        <v>2272</v>
      </c>
      <c r="G1556" t="s">
        <v>8</v>
      </c>
    </row>
    <row r="1557" spans="1:8" x14ac:dyDescent="0.2">
      <c r="A1557" s="1" t="d">
        <v>2023-01-30</v>
      </c>
      <c r="B1557">
        <v>-1</v>
      </c>
      <c r="C1557" t="s">
        <v>77</v>
      </c>
      <c r="D1557" s="1" t="d">
        <v>2023-01-30</v>
      </c>
      <c r="E1557" t="s">
        <v>95</v>
      </c>
      <c r="F1557" t="s">
        <v>2272</v>
      </c>
      <c r="G1557" t="s">
        <v>8</v>
      </c>
    </row>
    <row r="1558" spans="1:8" x14ac:dyDescent="0.2">
      <c r="A1558" s="1" t="d">
        <v>2023-01-30</v>
      </c>
      <c r="B1558">
        <v>-1</v>
      </c>
      <c r="C1558" t="s">
        <v>77</v>
      </c>
      <c r="D1558" s="1" t="d">
        <v>2023-01-30</v>
      </c>
      <c r="E1558" t="s">
        <v>73</v>
      </c>
      <c r="F1558" t="s">
        <v>2272</v>
      </c>
      <c r="G1558" t="s">
        <v>8</v>
      </c>
    </row>
    <row r="1559" spans="1:8" x14ac:dyDescent="0.2">
      <c r="A1559" s="1" t="d">
        <v>2023-01-30</v>
      </c>
      <c r="B1559">
        <v>-1</v>
      </c>
      <c r="C1559" t="s">
        <v>77</v>
      </c>
      <c r="D1559" s="1" t="d">
        <v>2023-01-30</v>
      </c>
      <c r="E1559" t="s">
        <v>97</v>
      </c>
      <c r="F1559" t="s">
        <v>2272</v>
      </c>
      <c r="G1559" t="s">
        <v>8</v>
      </c>
    </row>
    <row r="1560" spans="1:8" x14ac:dyDescent="0.2">
      <c r="A1560" s="1" t="d">
        <v>2023-01-30</v>
      </c>
      <c r="B1560">
        <v>-1</v>
      </c>
      <c r="C1560" t="s">
        <v>77</v>
      </c>
      <c r="D1560" s="1" t="d">
        <v>2023-01-30</v>
      </c>
      <c r="E1560" t="s">
        <v>275</v>
      </c>
      <c r="F1560" t="s">
        <v>2272</v>
      </c>
      <c r="G1560" t="s">
        <v>8</v>
      </c>
    </row>
    <row r="1561" spans="1:8" x14ac:dyDescent="0.2">
      <c r="A1561" s="1" t="d">
        <v>2023-01-30</v>
      </c>
      <c r="B1561">
        <v>-1</v>
      </c>
      <c r="C1561" t="s">
        <v>77</v>
      </c>
      <c r="D1561" s="1" t="d">
        <v>2023-01-31</v>
      </c>
      <c r="E1561" t="s">
        <v>1328</v>
      </c>
      <c r="F1561" t="s">
        <v>2285</v>
      </c>
      <c r="G1561" t="s">
        <v>8</v>
      </c>
      <c r="H1561" t="s">
        <v>1329</v>
      </c>
    </row>
    <row r="1562" spans="1:8" x14ac:dyDescent="0.2">
      <c r="A1562" s="1" t="d">
        <v>2023-01-30</v>
      </c>
      <c r="B1562">
        <v>-1</v>
      </c>
      <c r="C1562" t="s">
        <v>77</v>
      </c>
      <c r="D1562" s="1" t="d">
        <v>2023-02-06</v>
      </c>
      <c r="E1562" t="s">
        <v>1330</v>
      </c>
      <c r="F1562" t="s">
        <v>2273</v>
      </c>
      <c r="G1562" t="s">
        <v>8</v>
      </c>
      <c r="H1562" t="s">
        <v>1331</v>
      </c>
    </row>
    <row r="1563" spans="1:8" x14ac:dyDescent="0.2">
      <c r="A1563" s="1" t="d">
        <v>2023-01-30</v>
      </c>
      <c r="B1563">
        <v>-1</v>
      </c>
      <c r="C1563" t="s">
        <v>77</v>
      </c>
      <c r="D1563" s="1" t="d">
        <v>2023-02-06</v>
      </c>
      <c r="E1563" t="s">
        <v>859</v>
      </c>
      <c r="F1563" t="s">
        <v>2273</v>
      </c>
      <c r="G1563" t="s">
        <v>128</v>
      </c>
      <c r="H1563" t="s">
        <v>860</v>
      </c>
    </row>
    <row r="1564" spans="1:8" x14ac:dyDescent="0.2">
      <c r="A1564" s="1" t="d">
        <v>2023-01-30</v>
      </c>
      <c r="B1564">
        <v>-1</v>
      </c>
      <c r="C1564" t="s">
        <v>77</v>
      </c>
      <c r="D1564" s="1" t="d">
        <v>2023-02-06</v>
      </c>
      <c r="E1564" t="s">
        <v>1303</v>
      </c>
      <c r="F1564" t="s">
        <v>2273</v>
      </c>
      <c r="G1564" t="s">
        <v>13</v>
      </c>
      <c r="H1564" t="s">
        <v>1304</v>
      </c>
    </row>
    <row r="1565" spans="1:8" x14ac:dyDescent="0.2">
      <c r="A1565" s="1" t="d">
        <v>2023-01-30</v>
      </c>
      <c r="B1565">
        <v>-1</v>
      </c>
      <c r="C1565" t="s">
        <v>77</v>
      </c>
      <c r="D1565" s="1" t="d">
        <v>2023-02-06</v>
      </c>
      <c r="E1565" t="s">
        <v>242</v>
      </c>
      <c r="F1565" t="s">
        <v>2273</v>
      </c>
      <c r="G1565" t="s">
        <v>8</v>
      </c>
      <c r="H1565" t="s">
        <v>243</v>
      </c>
    </row>
    <row r="1566" spans="1:8" x14ac:dyDescent="0.2">
      <c r="A1566" s="1" t="d">
        <v>2023-01-30</v>
      </c>
      <c r="B1566">
        <v>-1</v>
      </c>
      <c r="C1566" t="s">
        <v>77</v>
      </c>
      <c r="D1566" s="1" t="d">
        <v>2023-02-06</v>
      </c>
      <c r="E1566" t="s">
        <v>62</v>
      </c>
      <c r="F1566" t="s">
        <v>2273</v>
      </c>
      <c r="G1566" t="s">
        <v>8</v>
      </c>
      <c r="H1566" t="s">
        <v>63</v>
      </c>
    </row>
    <row r="1567" spans="1:8" x14ac:dyDescent="0.2">
      <c r="A1567" s="1" t="d">
        <v>2023-01-30</v>
      </c>
      <c r="B1567">
        <v>-1</v>
      </c>
      <c r="C1567" t="s">
        <v>77</v>
      </c>
      <c r="D1567" s="1" t="d">
        <v>2023-02-06</v>
      </c>
      <c r="E1567" t="s">
        <v>1332</v>
      </c>
      <c r="F1567" t="s">
        <v>2274</v>
      </c>
      <c r="G1567" t="s">
        <v>8</v>
      </c>
      <c r="H1567" t="s">
        <v>1333</v>
      </c>
    </row>
    <row r="1568" spans="1:8" x14ac:dyDescent="0.2">
      <c r="A1568" s="1" t="d">
        <v>2023-01-30</v>
      </c>
      <c r="B1568">
        <v>-1</v>
      </c>
      <c r="C1568" t="s">
        <v>77</v>
      </c>
      <c r="D1568" s="1" t="d">
        <v>2023-02-06</v>
      </c>
      <c r="E1568" t="s">
        <v>738</v>
      </c>
      <c r="F1568" t="s">
        <v>2263</v>
      </c>
      <c r="G1568" t="s">
        <v>8</v>
      </c>
      <c r="H1568" t="s">
        <v>739</v>
      </c>
    </row>
    <row r="1569" spans="1:8" x14ac:dyDescent="0.2">
      <c r="A1569" s="1" t="d">
        <v>2023-01-30</v>
      </c>
      <c r="B1569">
        <v>-1</v>
      </c>
      <c r="C1569" t="s">
        <v>77</v>
      </c>
      <c r="D1569" s="1" t="d">
        <v>2023-02-06</v>
      </c>
      <c r="E1569" t="s">
        <v>1334</v>
      </c>
      <c r="F1569" t="s">
        <v>2263</v>
      </c>
      <c r="G1569" t="s">
        <v>8</v>
      </c>
      <c r="H1569" t="s">
        <v>1335</v>
      </c>
    </row>
    <row r="1570" spans="1:8" x14ac:dyDescent="0.2">
      <c r="A1570" s="1" t="d">
        <v>2023-01-30</v>
      </c>
      <c r="B1570">
        <v>-1</v>
      </c>
      <c r="C1570" t="s">
        <v>77</v>
      </c>
      <c r="D1570" s="1" t="d">
        <v>2023-02-06</v>
      </c>
      <c r="E1570" t="s">
        <v>792</v>
      </c>
      <c r="F1570" t="s">
        <v>2263</v>
      </c>
      <c r="G1570" t="s">
        <v>8</v>
      </c>
      <c r="H1570" t="s">
        <v>793</v>
      </c>
    </row>
    <row r="1571" spans="1:8" x14ac:dyDescent="0.2">
      <c r="A1571" s="1" t="d">
        <v>2023-01-30</v>
      </c>
      <c r="B1571">
        <v>-1</v>
      </c>
      <c r="C1571" t="s">
        <v>77</v>
      </c>
      <c r="D1571" s="1" t="d">
        <v>2023-02-06</v>
      </c>
      <c r="E1571" t="s">
        <v>879</v>
      </c>
      <c r="F1571" t="s">
        <v>2263</v>
      </c>
      <c r="G1571" t="s">
        <v>8</v>
      </c>
      <c r="H1571" t="s">
        <v>880</v>
      </c>
    </row>
    <row r="1572" spans="1:8" x14ac:dyDescent="0.2">
      <c r="A1572" s="1" t="d">
        <v>2023-01-30</v>
      </c>
      <c r="B1572">
        <v>-1</v>
      </c>
      <c r="C1572" t="s">
        <v>77</v>
      </c>
      <c r="D1572" s="1" t="d">
        <v>2023-02-10</v>
      </c>
      <c r="E1572" t="s">
        <v>1336</v>
      </c>
      <c r="F1572" t="s">
        <v>2297</v>
      </c>
      <c r="G1572" t="s">
        <v>8</v>
      </c>
      <c r="H1572" t="s">
        <v>1337</v>
      </c>
    </row>
    <row r="1573" spans="1:8" x14ac:dyDescent="0.2">
      <c r="A1573" s="1" t="d">
        <v>2023-01-30</v>
      </c>
      <c r="B1573">
        <v>-1</v>
      </c>
      <c r="C1573" t="s">
        <v>77</v>
      </c>
      <c r="D1573" s="1" t="d">
        <v>2023-02-13</v>
      </c>
      <c r="E1573" t="s">
        <v>1248</v>
      </c>
      <c r="F1573" t="s">
        <v>2274</v>
      </c>
      <c r="G1573" t="s">
        <v>8</v>
      </c>
      <c r="H1573" t="s">
        <v>1249</v>
      </c>
    </row>
    <row r="1574" spans="1:8" x14ac:dyDescent="0.2">
      <c r="A1574" s="1" t="d">
        <v>2023-01-30</v>
      </c>
      <c r="B1574">
        <v>-1</v>
      </c>
      <c r="C1574" t="s">
        <v>77</v>
      </c>
      <c r="D1574" s="1" t="d">
        <v>2023-02-13</v>
      </c>
      <c r="E1574" t="s">
        <v>130</v>
      </c>
      <c r="F1574" t="s">
        <v>2274</v>
      </c>
      <c r="G1574" t="s">
        <v>8</v>
      </c>
      <c r="H1574" t="s">
        <v>131</v>
      </c>
    </row>
    <row r="1575" spans="1:8" x14ac:dyDescent="0.2">
      <c r="A1575" s="1" t="d">
        <v>2023-01-30</v>
      </c>
      <c r="B1575">
        <v>-1</v>
      </c>
      <c r="C1575" t="s">
        <v>77</v>
      </c>
      <c r="D1575" s="1" t="d">
        <v>2023-02-13</v>
      </c>
      <c r="E1575" t="s">
        <v>631</v>
      </c>
      <c r="F1575" t="s">
        <v>2274</v>
      </c>
      <c r="G1575" t="s">
        <v>8</v>
      </c>
      <c r="H1575" t="s">
        <v>632</v>
      </c>
    </row>
    <row r="1576" spans="1:8" x14ac:dyDescent="0.2">
      <c r="A1576" s="1" t="d">
        <v>2023-01-30</v>
      </c>
      <c r="B1576">
        <v>-1</v>
      </c>
      <c r="C1576" t="s">
        <v>77</v>
      </c>
      <c r="D1576" s="1" t="d">
        <v>2023-02-13</v>
      </c>
      <c r="E1576" t="s">
        <v>1338</v>
      </c>
      <c r="F1576" t="s">
        <v>2274</v>
      </c>
      <c r="G1576" t="s">
        <v>8</v>
      </c>
      <c r="H1576" t="s">
        <v>1338</v>
      </c>
    </row>
    <row r="1577" spans="1:8" x14ac:dyDescent="0.2">
      <c r="A1577" s="1" t="d">
        <v>2023-01-30</v>
      </c>
      <c r="B1577">
        <v>-1</v>
      </c>
      <c r="C1577" t="s">
        <v>77</v>
      </c>
      <c r="D1577" s="1" t="d">
        <v>2023-02-13</v>
      </c>
      <c r="E1577" t="s">
        <v>244</v>
      </c>
      <c r="F1577" t="s">
        <v>2275</v>
      </c>
      <c r="G1577" t="s">
        <v>8</v>
      </c>
      <c r="H1577" t="s">
        <v>245</v>
      </c>
    </row>
    <row r="1578" spans="1:8" x14ac:dyDescent="0.2">
      <c r="A1578" s="1" t="d">
        <v>2023-01-30</v>
      </c>
      <c r="B1578">
        <v>-1</v>
      </c>
      <c r="C1578" t="s">
        <v>77</v>
      </c>
      <c r="D1578" s="1" t="d">
        <v>2023-02-13</v>
      </c>
      <c r="E1578" t="s">
        <v>1339</v>
      </c>
      <c r="F1578" t="s">
        <v>2275</v>
      </c>
      <c r="G1578" t="s">
        <v>8</v>
      </c>
      <c r="H1578" t="s">
        <v>1340</v>
      </c>
    </row>
    <row r="1579" spans="1:8" x14ac:dyDescent="0.2">
      <c r="A1579" s="1" t="d">
        <v>2023-01-30</v>
      </c>
      <c r="B1579">
        <v>-1</v>
      </c>
      <c r="C1579" t="s">
        <v>77</v>
      </c>
      <c r="D1579" s="1" t="d">
        <v>2023-02-13</v>
      </c>
      <c r="E1579" t="s">
        <v>1341</v>
      </c>
      <c r="F1579" t="s">
        <v>2275</v>
      </c>
      <c r="G1579" t="s">
        <v>8</v>
      </c>
    </row>
    <row r="1580" spans="1:8" x14ac:dyDescent="0.2">
      <c r="A1580" s="1" t="d">
        <v>2023-01-30</v>
      </c>
      <c r="B1580">
        <v>-1</v>
      </c>
      <c r="C1580" t="s">
        <v>77</v>
      </c>
      <c r="D1580" s="1" t="d">
        <v>2023-02-13</v>
      </c>
      <c r="E1580" t="s">
        <v>1342</v>
      </c>
      <c r="F1580" t="s">
        <v>2275</v>
      </c>
      <c r="G1580" t="s">
        <v>8</v>
      </c>
    </row>
    <row r="1581" spans="1:8" x14ac:dyDescent="0.2">
      <c r="A1581" s="1" t="d">
        <v>2023-01-30</v>
      </c>
      <c r="B1581">
        <v>-1</v>
      </c>
      <c r="C1581" t="s">
        <v>77</v>
      </c>
      <c r="D1581" s="1" t="d">
        <v>2023-02-13</v>
      </c>
      <c r="E1581" t="s">
        <v>913</v>
      </c>
      <c r="F1581" t="s">
        <v>2275</v>
      </c>
      <c r="G1581" t="s">
        <v>8</v>
      </c>
    </row>
    <row r="1582" spans="1:8" x14ac:dyDescent="0.2">
      <c r="A1582" s="1" t="d">
        <v>2023-01-30</v>
      </c>
      <c r="B1582">
        <v>-1</v>
      </c>
      <c r="C1582" t="s">
        <v>77</v>
      </c>
      <c r="D1582" s="1" t="d">
        <v>2023-02-13</v>
      </c>
      <c r="E1582" t="s">
        <v>736</v>
      </c>
      <c r="F1582" t="s">
        <v>2263</v>
      </c>
      <c r="G1582" t="s">
        <v>8</v>
      </c>
      <c r="H1582" t="s">
        <v>737</v>
      </c>
    </row>
    <row r="1583" spans="1:8" x14ac:dyDescent="0.2">
      <c r="A1583" s="1" t="d">
        <v>2023-01-30</v>
      </c>
      <c r="B1583">
        <v>-1</v>
      </c>
      <c r="C1583" t="s">
        <v>77</v>
      </c>
      <c r="D1583" s="1" t="d">
        <v>2023-02-13</v>
      </c>
      <c r="E1583" t="s">
        <v>928</v>
      </c>
      <c r="F1583" t="s">
        <v>2263</v>
      </c>
      <c r="G1583" t="s">
        <v>8</v>
      </c>
      <c r="H1583" t="s">
        <v>929</v>
      </c>
    </row>
    <row r="1584" spans="1:8" x14ac:dyDescent="0.2">
      <c r="A1584" s="1" t="d">
        <v>2023-01-30</v>
      </c>
      <c r="B1584">
        <v>-1</v>
      </c>
      <c r="C1584" t="s">
        <v>77</v>
      </c>
      <c r="D1584" s="1" t="d">
        <v>2023-02-13</v>
      </c>
      <c r="E1584" t="s">
        <v>1202</v>
      </c>
      <c r="F1584" t="s">
        <v>2263</v>
      </c>
      <c r="G1584" t="s">
        <v>8</v>
      </c>
      <c r="H1584" t="s">
        <v>1203</v>
      </c>
    </row>
    <row r="1585" spans="1:8" x14ac:dyDescent="0.2">
      <c r="A1585" s="1" t="d">
        <v>2023-01-30</v>
      </c>
      <c r="B1585">
        <v>6200866010006530</v>
      </c>
      <c r="C1585" t="s">
        <v>77</v>
      </c>
      <c r="D1585" s="1" t="d">
        <v>2023-02-06</v>
      </c>
      <c r="E1585" t="s">
        <v>1343</v>
      </c>
      <c r="F1585" t="s">
        <v>2274</v>
      </c>
      <c r="G1585" t="s">
        <v>8</v>
      </c>
      <c r="H1585" t="s">
        <v>1344</v>
      </c>
    </row>
    <row r="1586" spans="1:8" x14ac:dyDescent="0.2">
      <c r="A1586" s="1" t="d">
        <v>2023-01-31</v>
      </c>
      <c r="B1586">
        <v>-1</v>
      </c>
      <c r="D1586" s="1" t="d">
        <v>2023-01-31</v>
      </c>
      <c r="E1586" t="s">
        <v>1345</v>
      </c>
      <c r="F1586" t="s">
        <v>2298</v>
      </c>
      <c r="G1586" t="s">
        <v>8</v>
      </c>
    </row>
    <row r="1587" spans="1:8" x14ac:dyDescent="0.2">
      <c r="A1587" s="1" t="d">
        <v>2023-01-31</v>
      </c>
      <c r="B1587">
        <v>-1</v>
      </c>
      <c r="D1587" s="1" t="d">
        <v>2023-01-31</v>
      </c>
      <c r="E1587" t="s">
        <v>1346</v>
      </c>
      <c r="F1587" t="s">
        <v>2298</v>
      </c>
      <c r="G1587" t="s">
        <v>8</v>
      </c>
    </row>
    <row r="1588" spans="1:8" x14ac:dyDescent="0.2">
      <c r="A1588" s="1" t="d">
        <v>2023-01-31</v>
      </c>
      <c r="B1588">
        <v>-1</v>
      </c>
      <c r="D1588" s="1" t="d">
        <v>2023-01-31</v>
      </c>
      <c r="E1588" t="s">
        <v>1347</v>
      </c>
      <c r="F1588" t="s">
        <v>2273</v>
      </c>
      <c r="G1588" t="s">
        <v>68</v>
      </c>
      <c r="H1588" t="s">
        <v>1348</v>
      </c>
    </row>
    <row r="1589" spans="1:8" x14ac:dyDescent="0.2">
      <c r="A1589" s="1" t="d">
        <v>2023-01-31</v>
      </c>
      <c r="B1589">
        <v>-1</v>
      </c>
      <c r="D1589" s="1" t="d">
        <v>2023-01-31</v>
      </c>
      <c r="E1589" t="s">
        <v>1349</v>
      </c>
      <c r="F1589" t="s">
        <v>2273</v>
      </c>
      <c r="G1589" t="s">
        <v>68</v>
      </c>
      <c r="H1589" t="s">
        <v>1350</v>
      </c>
    </row>
    <row r="1590" spans="1:8" x14ac:dyDescent="0.2">
      <c r="A1590" s="1" t="d">
        <v>2023-01-31</v>
      </c>
      <c r="B1590">
        <v>-1</v>
      </c>
      <c r="D1590" s="1" t="d">
        <v>2023-01-31</v>
      </c>
      <c r="E1590" t="s">
        <v>1160</v>
      </c>
      <c r="F1590" t="s">
        <v>2273</v>
      </c>
      <c r="G1590" t="s">
        <v>49</v>
      </c>
      <c r="H1590" t="s">
        <v>1161</v>
      </c>
    </row>
    <row r="1591" spans="1:8" x14ac:dyDescent="0.2">
      <c r="A1591" s="1" t="d">
        <v>2023-01-31</v>
      </c>
      <c r="B1591">
        <v>-1</v>
      </c>
      <c r="D1591" s="1" t="d">
        <v>2023-01-31</v>
      </c>
      <c r="E1591" t="s">
        <v>1351</v>
      </c>
      <c r="F1591" t="s">
        <v>2273</v>
      </c>
      <c r="G1591" t="s">
        <v>991</v>
      </c>
      <c r="H1591" t="s">
        <v>1352</v>
      </c>
    </row>
    <row r="1592" spans="1:8" x14ac:dyDescent="0.2">
      <c r="A1592" s="1" t="d">
        <v>2023-01-31</v>
      </c>
      <c r="B1592">
        <v>-1</v>
      </c>
      <c r="D1592" s="1" t="d">
        <v>2023-01-31</v>
      </c>
      <c r="E1592" t="s">
        <v>1212</v>
      </c>
      <c r="F1592" t="s">
        <v>2273</v>
      </c>
      <c r="G1592" t="s">
        <v>991</v>
      </c>
      <c r="H1592" t="s">
        <v>1213</v>
      </c>
    </row>
    <row r="1593" spans="1:8" x14ac:dyDescent="0.2">
      <c r="A1593" s="1" t="d">
        <v>2023-01-31</v>
      </c>
      <c r="B1593">
        <v>-1</v>
      </c>
      <c r="D1593" s="1" t="d">
        <v>2023-01-31</v>
      </c>
      <c r="E1593" t="s">
        <v>1004</v>
      </c>
      <c r="F1593" t="s">
        <v>2265</v>
      </c>
      <c r="G1593" t="s">
        <v>991</v>
      </c>
      <c r="H1593" t="s">
        <v>1005</v>
      </c>
    </row>
    <row r="1594" spans="1:8" x14ac:dyDescent="0.2">
      <c r="A1594" s="1" t="d">
        <v>2023-01-31</v>
      </c>
      <c r="B1594">
        <v>-1</v>
      </c>
      <c r="D1594" s="1" t="d">
        <v>2023-01-31</v>
      </c>
      <c r="E1594" t="s">
        <v>1326</v>
      </c>
      <c r="F1594" t="s">
        <v>2272</v>
      </c>
      <c r="G1594" t="s">
        <v>8</v>
      </c>
      <c r="H1594" t="s">
        <v>1327</v>
      </c>
    </row>
    <row r="1595" spans="1:8" x14ac:dyDescent="0.2">
      <c r="A1595" s="1" t="d">
        <v>2023-01-31</v>
      </c>
      <c r="B1595">
        <v>-1</v>
      </c>
      <c r="C1595" t="s">
        <v>1353</v>
      </c>
      <c r="D1595" s="1" t="d">
        <v>2023-01-31</v>
      </c>
      <c r="E1595" t="s">
        <v>1354</v>
      </c>
      <c r="F1595" t="s">
        <v>2298</v>
      </c>
      <c r="G1595" t="s">
        <v>8</v>
      </c>
    </row>
    <row r="1596" spans="1:8" x14ac:dyDescent="0.2">
      <c r="A1596" s="1" t="d">
        <v>2023-01-31</v>
      </c>
      <c r="B1596">
        <v>-1</v>
      </c>
      <c r="C1596" t="s">
        <v>15</v>
      </c>
      <c r="D1596" s="1" t="d">
        <v>2023-01-31</v>
      </c>
      <c r="E1596" t="s">
        <v>1155</v>
      </c>
      <c r="F1596" t="s">
        <v>2266</v>
      </c>
      <c r="G1596" t="s">
        <v>13</v>
      </c>
      <c r="H1596" t="s">
        <v>1156</v>
      </c>
    </row>
    <row r="1597" spans="1:8" x14ac:dyDescent="0.2">
      <c r="A1597" s="1" t="d">
        <v>2023-01-31</v>
      </c>
      <c r="B1597">
        <v>-1</v>
      </c>
      <c r="C1597" t="s">
        <v>20</v>
      </c>
      <c r="D1597" s="1" t="d">
        <v>2023-01-31</v>
      </c>
      <c r="E1597" t="s">
        <v>23</v>
      </c>
      <c r="F1597" t="s">
        <v>2266</v>
      </c>
      <c r="G1597" t="s">
        <v>8</v>
      </c>
      <c r="H1597" t="s">
        <v>24</v>
      </c>
    </row>
    <row r="1598" spans="1:8" x14ac:dyDescent="0.2">
      <c r="A1598" s="1" t="d">
        <v>2023-01-31</v>
      </c>
      <c r="B1598">
        <v>-1</v>
      </c>
      <c r="C1598" t="s">
        <v>20</v>
      </c>
      <c r="D1598" s="1" t="d">
        <v>2023-01-31</v>
      </c>
      <c r="E1598" t="s">
        <v>435</v>
      </c>
      <c r="F1598" t="s">
        <v>2266</v>
      </c>
      <c r="G1598" t="s">
        <v>8</v>
      </c>
    </row>
    <row r="1599" spans="1:8" x14ac:dyDescent="0.2">
      <c r="A1599" s="1" t="d">
        <v>2023-01-31</v>
      </c>
      <c r="B1599">
        <v>-1</v>
      </c>
      <c r="C1599" t="s">
        <v>20</v>
      </c>
      <c r="D1599" s="1" t="d">
        <v>2023-01-31</v>
      </c>
      <c r="E1599" t="s">
        <v>458</v>
      </c>
      <c r="F1599" t="s">
        <v>2282</v>
      </c>
      <c r="G1599" t="s">
        <v>49</v>
      </c>
    </row>
    <row r="1600" spans="1:8" x14ac:dyDescent="0.2">
      <c r="A1600" s="1" t="d">
        <v>2023-01-31</v>
      </c>
      <c r="B1600">
        <v>-1</v>
      </c>
      <c r="C1600" t="s">
        <v>20</v>
      </c>
      <c r="D1600" s="1" t="d">
        <v>2023-01-31</v>
      </c>
      <c r="E1600" t="s">
        <v>687</v>
      </c>
      <c r="F1600" t="s">
        <v>2282</v>
      </c>
      <c r="G1600" t="s">
        <v>49</v>
      </c>
    </row>
    <row r="1601" spans="1:8" x14ac:dyDescent="0.2">
      <c r="A1601" s="1" t="d">
        <v>2023-01-31</v>
      </c>
      <c r="B1601">
        <v>-1</v>
      </c>
      <c r="C1601" t="s">
        <v>20</v>
      </c>
      <c r="D1601" s="1" t="d">
        <v>2023-01-31</v>
      </c>
      <c r="E1601" t="s">
        <v>224</v>
      </c>
      <c r="F1601" t="s">
        <v>2296</v>
      </c>
      <c r="G1601" t="s">
        <v>8</v>
      </c>
      <c r="H1601" t="s">
        <v>225</v>
      </c>
    </row>
    <row r="1602" spans="1:8" x14ac:dyDescent="0.2">
      <c r="A1602" s="1" t="d">
        <v>2023-01-31</v>
      </c>
      <c r="B1602">
        <v>-1</v>
      </c>
      <c r="C1602" t="s">
        <v>20</v>
      </c>
      <c r="D1602" s="1" t="d">
        <v>2023-01-31</v>
      </c>
      <c r="E1602" t="s">
        <v>91</v>
      </c>
      <c r="F1602" t="s">
        <v>2296</v>
      </c>
      <c r="G1602" t="s">
        <v>8</v>
      </c>
      <c r="H1602" t="s">
        <v>92</v>
      </c>
    </row>
    <row r="1603" spans="1:8" x14ac:dyDescent="0.2">
      <c r="A1603" s="1" t="d">
        <v>2023-01-31</v>
      </c>
      <c r="B1603">
        <v>-1</v>
      </c>
      <c r="C1603" t="s">
        <v>20</v>
      </c>
      <c r="D1603" s="1" t="d">
        <v>2023-01-31</v>
      </c>
      <c r="E1603" t="s">
        <v>843</v>
      </c>
      <c r="F1603" t="s">
        <v>2296</v>
      </c>
      <c r="G1603" t="s">
        <v>8</v>
      </c>
      <c r="H1603" t="s">
        <v>844</v>
      </c>
    </row>
    <row r="1604" spans="1:8" x14ac:dyDescent="0.2">
      <c r="A1604" s="1" t="d">
        <v>2023-01-31</v>
      </c>
      <c r="B1604">
        <v>-1</v>
      </c>
      <c r="C1604" t="s">
        <v>20</v>
      </c>
      <c r="D1604" s="1" t="d">
        <v>2023-01-31</v>
      </c>
      <c r="E1604" t="s">
        <v>1355</v>
      </c>
      <c r="F1604" t="s">
        <v>2294</v>
      </c>
      <c r="G1604" t="s">
        <v>8</v>
      </c>
    </row>
    <row r="1605" spans="1:8" x14ac:dyDescent="0.2">
      <c r="A1605" s="1" t="d">
        <v>2023-01-31</v>
      </c>
      <c r="B1605">
        <v>-1</v>
      </c>
      <c r="C1605" t="s">
        <v>20</v>
      </c>
      <c r="D1605" s="1" t="d">
        <v>2023-02-07</v>
      </c>
      <c r="E1605" t="s">
        <v>1307</v>
      </c>
      <c r="F1605" t="s">
        <v>2273</v>
      </c>
      <c r="G1605" t="s">
        <v>13</v>
      </c>
      <c r="H1605" t="s">
        <v>1308</v>
      </c>
    </row>
    <row r="1606" spans="1:8" x14ac:dyDescent="0.2">
      <c r="A1606" s="1" t="d">
        <v>2023-01-31</v>
      </c>
      <c r="B1606">
        <v>-1</v>
      </c>
      <c r="C1606" t="s">
        <v>20</v>
      </c>
      <c r="D1606" s="1" t="d">
        <v>2023-02-07</v>
      </c>
      <c r="E1606" t="s">
        <v>593</v>
      </c>
      <c r="F1606" t="s">
        <v>2273</v>
      </c>
      <c r="G1606" t="s">
        <v>49</v>
      </c>
      <c r="H1606" t="s">
        <v>594</v>
      </c>
    </row>
    <row r="1607" spans="1:8" x14ac:dyDescent="0.2">
      <c r="A1607" s="1" t="d">
        <v>2023-01-31</v>
      </c>
      <c r="B1607">
        <v>-1</v>
      </c>
      <c r="C1607" t="s">
        <v>20</v>
      </c>
      <c r="D1607" s="1" t="d">
        <v>2023-02-08</v>
      </c>
      <c r="E1607" t="s">
        <v>1356</v>
      </c>
      <c r="F1607" t="s">
        <v>2273</v>
      </c>
      <c r="G1607" t="s">
        <v>13</v>
      </c>
      <c r="H1607" t="s">
        <v>1357</v>
      </c>
    </row>
    <row r="1608" spans="1:8" x14ac:dyDescent="0.2">
      <c r="A1608" s="1" t="d">
        <v>2023-01-31</v>
      </c>
      <c r="B1608">
        <v>-1</v>
      </c>
      <c r="C1608" t="s">
        <v>20</v>
      </c>
      <c r="D1608" s="1" t="d">
        <v>2023-02-14</v>
      </c>
      <c r="E1608" t="s">
        <v>329</v>
      </c>
      <c r="F1608" t="s">
        <v>2263</v>
      </c>
      <c r="G1608" t="s">
        <v>8</v>
      </c>
      <c r="H1608" t="s">
        <v>330</v>
      </c>
    </row>
    <row r="1609" spans="1:8" x14ac:dyDescent="0.2">
      <c r="A1609" s="1" t="d">
        <v>2023-01-31</v>
      </c>
      <c r="B1609">
        <v>-1</v>
      </c>
      <c r="C1609" t="s">
        <v>20</v>
      </c>
      <c r="D1609" s="1" t="d">
        <v>2023-02-14</v>
      </c>
      <c r="E1609" t="s">
        <v>60</v>
      </c>
      <c r="F1609" t="s">
        <v>2263</v>
      </c>
      <c r="G1609" t="s">
        <v>8</v>
      </c>
      <c r="H1609" t="s">
        <v>61</v>
      </c>
    </row>
    <row r="1610" spans="1:8" x14ac:dyDescent="0.2">
      <c r="A1610" s="1" t="d">
        <v>2023-01-31</v>
      </c>
      <c r="B1610">
        <v>-1</v>
      </c>
      <c r="C1610" t="s">
        <v>20</v>
      </c>
      <c r="D1610" s="1" t="d">
        <v>2023-02-16</v>
      </c>
      <c r="E1610" t="s">
        <v>1358</v>
      </c>
      <c r="F1610" t="s">
        <v>2274</v>
      </c>
      <c r="G1610" t="s">
        <v>8</v>
      </c>
      <c r="H1610" t="s">
        <v>1359</v>
      </c>
    </row>
    <row r="1611" spans="1:8" x14ac:dyDescent="0.2">
      <c r="A1611" s="1" t="d">
        <v>2023-01-31</v>
      </c>
      <c r="B1611">
        <v>-1</v>
      </c>
      <c r="C1611" t="s">
        <v>1113</v>
      </c>
      <c r="D1611" s="1" t="d">
        <v>2023-01-31</v>
      </c>
      <c r="E1611" t="s">
        <v>1176</v>
      </c>
      <c r="F1611" t="s">
        <v>2282</v>
      </c>
      <c r="G1611" t="s">
        <v>49</v>
      </c>
    </row>
    <row r="1612" spans="1:8" x14ac:dyDescent="0.2">
      <c r="A1612" s="1" t="d">
        <v>2023-01-31</v>
      </c>
      <c r="B1612">
        <v>-1</v>
      </c>
      <c r="C1612" t="s">
        <v>70</v>
      </c>
      <c r="D1612" s="1" t="d">
        <v>2023-01-31</v>
      </c>
      <c r="E1612" t="s">
        <v>479</v>
      </c>
      <c r="F1612" t="s">
        <v>2271</v>
      </c>
      <c r="G1612" t="s">
        <v>68</v>
      </c>
      <c r="H1612" t="s">
        <v>480</v>
      </c>
    </row>
    <row r="1613" spans="1:8" x14ac:dyDescent="0.2">
      <c r="A1613" s="1" t="d">
        <v>2023-01-31</v>
      </c>
      <c r="B1613">
        <v>-1</v>
      </c>
      <c r="C1613" t="s">
        <v>70</v>
      </c>
      <c r="D1613" s="1" t="d">
        <v>2023-01-31</v>
      </c>
      <c r="E1613" t="s">
        <v>847</v>
      </c>
      <c r="F1613" t="s">
        <v>2271</v>
      </c>
      <c r="G1613" t="s">
        <v>68</v>
      </c>
      <c r="H1613" t="s">
        <v>848</v>
      </c>
    </row>
    <row r="1614" spans="1:8" x14ac:dyDescent="0.2">
      <c r="A1614" s="1" t="d">
        <v>2023-01-31</v>
      </c>
      <c r="B1614">
        <v>-1</v>
      </c>
      <c r="C1614" t="s">
        <v>70</v>
      </c>
      <c r="D1614" s="1" t="d">
        <v>2023-02-07</v>
      </c>
      <c r="E1614" t="s">
        <v>1211</v>
      </c>
      <c r="F1614" t="s">
        <v>2273</v>
      </c>
      <c r="G1614" t="s">
        <v>68</v>
      </c>
    </row>
    <row r="1615" spans="1:8" x14ac:dyDescent="0.2">
      <c r="A1615" s="1" t="d">
        <v>2023-01-31</v>
      </c>
      <c r="B1615">
        <v>-1</v>
      </c>
      <c r="C1615" t="s">
        <v>70</v>
      </c>
      <c r="D1615" s="1" t="d">
        <v>2023-02-07</v>
      </c>
      <c r="E1615" t="s">
        <v>67</v>
      </c>
      <c r="F1615" t="s">
        <v>2273</v>
      </c>
      <c r="G1615" t="s">
        <v>68</v>
      </c>
      <c r="H1615" t="s">
        <v>69</v>
      </c>
    </row>
    <row r="1616" spans="1:8" x14ac:dyDescent="0.2">
      <c r="A1616" s="1" t="d">
        <v>2023-01-31</v>
      </c>
      <c r="B1616">
        <v>-1</v>
      </c>
      <c r="C1616" t="s">
        <v>74</v>
      </c>
      <c r="D1616" s="1" t="d">
        <v>2023-02-14</v>
      </c>
      <c r="E1616" t="s">
        <v>1250</v>
      </c>
      <c r="F1616" t="s">
        <v>2275</v>
      </c>
      <c r="G1616" t="s">
        <v>8</v>
      </c>
      <c r="H1616" t="s">
        <v>1251</v>
      </c>
    </row>
    <row r="1617" spans="1:8" x14ac:dyDescent="0.2">
      <c r="A1617" s="1" t="d">
        <v>2023-01-31</v>
      </c>
      <c r="B1617">
        <v>-1</v>
      </c>
      <c r="C1617" t="s">
        <v>77</v>
      </c>
      <c r="D1617" s="1" t="d">
        <v>2023-01-31</v>
      </c>
      <c r="E1617" t="s">
        <v>983</v>
      </c>
      <c r="F1617" t="s">
        <v>2288</v>
      </c>
      <c r="G1617" t="s">
        <v>8</v>
      </c>
      <c r="H1617" t="s">
        <v>984</v>
      </c>
    </row>
    <row r="1618" spans="1:8" x14ac:dyDescent="0.2">
      <c r="A1618" s="1" t="d">
        <v>2023-01-31</v>
      </c>
      <c r="B1618">
        <v>-1</v>
      </c>
      <c r="C1618" t="s">
        <v>77</v>
      </c>
      <c r="D1618" s="1" t="d">
        <v>2023-01-31</v>
      </c>
      <c r="E1618" t="s">
        <v>1360</v>
      </c>
      <c r="F1618" t="s">
        <v>2288</v>
      </c>
      <c r="G1618" t="s">
        <v>8</v>
      </c>
    </row>
    <row r="1619" spans="1:8" x14ac:dyDescent="0.2">
      <c r="A1619" s="1" t="d">
        <v>2023-01-31</v>
      </c>
      <c r="B1619">
        <v>-1</v>
      </c>
      <c r="C1619" t="s">
        <v>77</v>
      </c>
      <c r="D1619" s="1" t="d">
        <v>2023-01-31</v>
      </c>
      <c r="E1619" t="s">
        <v>1361</v>
      </c>
      <c r="F1619" t="s">
        <v>2298</v>
      </c>
      <c r="G1619" t="s">
        <v>8</v>
      </c>
    </row>
    <row r="1620" spans="1:8" x14ac:dyDescent="0.2">
      <c r="A1620" s="1" t="d">
        <v>2023-01-31</v>
      </c>
      <c r="B1620">
        <v>-1</v>
      </c>
      <c r="C1620" t="s">
        <v>77</v>
      </c>
      <c r="D1620" s="1" t="d">
        <v>2023-01-31</v>
      </c>
      <c r="E1620" t="s">
        <v>1002</v>
      </c>
      <c r="F1620" t="s">
        <v>2298</v>
      </c>
      <c r="G1620" t="s">
        <v>8</v>
      </c>
    </row>
    <row r="1621" spans="1:8" x14ac:dyDescent="0.2">
      <c r="A1621" s="1" t="d">
        <v>2023-01-31</v>
      </c>
      <c r="B1621">
        <v>-1</v>
      </c>
      <c r="C1621" t="s">
        <v>77</v>
      </c>
      <c r="D1621" s="1" t="d">
        <v>2023-01-31</v>
      </c>
      <c r="E1621" t="s">
        <v>1345</v>
      </c>
      <c r="F1621" t="s">
        <v>2298</v>
      </c>
      <c r="G1621" t="s">
        <v>8</v>
      </c>
    </row>
    <row r="1622" spans="1:8" x14ac:dyDescent="0.2">
      <c r="A1622" s="1" t="d">
        <v>2023-01-31</v>
      </c>
      <c r="B1622">
        <v>-1</v>
      </c>
      <c r="C1622" t="s">
        <v>77</v>
      </c>
      <c r="D1622" s="1" t="d">
        <v>2023-01-31</v>
      </c>
      <c r="E1622" t="s">
        <v>1055</v>
      </c>
      <c r="F1622" t="s">
        <v>2276</v>
      </c>
      <c r="G1622" t="s">
        <v>8</v>
      </c>
    </row>
    <row r="1623" spans="1:8" x14ac:dyDescent="0.2">
      <c r="A1623" s="1" t="d">
        <v>2023-01-31</v>
      </c>
      <c r="B1623">
        <v>-1</v>
      </c>
      <c r="C1623" t="s">
        <v>77</v>
      </c>
      <c r="D1623" s="1" t="d">
        <v>2023-01-31</v>
      </c>
      <c r="E1623" t="s">
        <v>1362</v>
      </c>
      <c r="F1623" t="s">
        <v>2276</v>
      </c>
      <c r="G1623" t="s">
        <v>49</v>
      </c>
    </row>
    <row r="1624" spans="1:8" x14ac:dyDescent="0.2">
      <c r="A1624" s="1" t="d">
        <v>2023-01-31</v>
      </c>
      <c r="B1624">
        <v>-1</v>
      </c>
      <c r="C1624" t="s">
        <v>77</v>
      </c>
      <c r="D1624" s="1" t="d">
        <v>2023-01-31</v>
      </c>
      <c r="E1624" t="s">
        <v>1363</v>
      </c>
      <c r="F1624" t="s">
        <v>2281</v>
      </c>
      <c r="G1624" t="s">
        <v>8</v>
      </c>
      <c r="H1624" t="s">
        <v>1364</v>
      </c>
    </row>
    <row r="1625" spans="1:8" x14ac:dyDescent="0.2">
      <c r="A1625" s="1" t="d">
        <v>2023-01-31</v>
      </c>
      <c r="B1625">
        <v>-1</v>
      </c>
      <c r="C1625" t="s">
        <v>77</v>
      </c>
      <c r="D1625" s="1" t="d">
        <v>2023-01-31</v>
      </c>
      <c r="E1625" t="s">
        <v>1365</v>
      </c>
      <c r="F1625" t="s">
        <v>2266</v>
      </c>
      <c r="G1625" t="s">
        <v>8</v>
      </c>
      <c r="H1625" t="s">
        <v>1366</v>
      </c>
    </row>
    <row r="1626" spans="1:8" x14ac:dyDescent="0.2">
      <c r="A1626" s="1" t="d">
        <v>2023-01-31</v>
      </c>
      <c r="B1626">
        <v>-1</v>
      </c>
      <c r="C1626" t="s">
        <v>77</v>
      </c>
      <c r="D1626" s="1" t="d">
        <v>2023-01-31</v>
      </c>
      <c r="E1626" t="s">
        <v>23</v>
      </c>
      <c r="F1626" t="s">
        <v>2266</v>
      </c>
      <c r="G1626" t="s">
        <v>8</v>
      </c>
      <c r="H1626" t="s">
        <v>24</v>
      </c>
    </row>
    <row r="1627" spans="1:8" x14ac:dyDescent="0.2">
      <c r="A1627" s="1" t="d">
        <v>2023-01-31</v>
      </c>
      <c r="B1627">
        <v>-1</v>
      </c>
      <c r="C1627" t="s">
        <v>77</v>
      </c>
      <c r="D1627" s="1" t="d">
        <v>2023-01-31</v>
      </c>
      <c r="E1627" t="s">
        <v>1367</v>
      </c>
      <c r="F1627" t="s">
        <v>2282</v>
      </c>
      <c r="G1627" t="s">
        <v>49</v>
      </c>
    </row>
    <row r="1628" spans="1:8" x14ac:dyDescent="0.2">
      <c r="A1628" s="1" t="d">
        <v>2023-01-31</v>
      </c>
      <c r="B1628">
        <v>-1</v>
      </c>
      <c r="C1628" t="s">
        <v>77</v>
      </c>
      <c r="D1628" s="1" t="d">
        <v>2023-01-31</v>
      </c>
      <c r="E1628" t="s">
        <v>1368</v>
      </c>
      <c r="F1628" t="s">
        <v>2282</v>
      </c>
      <c r="G1628" t="s">
        <v>49</v>
      </c>
    </row>
    <row r="1629" spans="1:8" x14ac:dyDescent="0.2">
      <c r="A1629" s="1" t="d">
        <v>2023-01-31</v>
      </c>
      <c r="B1629">
        <v>-1</v>
      </c>
      <c r="C1629" t="s">
        <v>77</v>
      </c>
      <c r="D1629" s="1" t="d">
        <v>2023-01-31</v>
      </c>
      <c r="E1629" t="s">
        <v>687</v>
      </c>
      <c r="F1629" t="s">
        <v>2282</v>
      </c>
      <c r="G1629" t="s">
        <v>49</v>
      </c>
    </row>
    <row r="1630" spans="1:8" x14ac:dyDescent="0.2">
      <c r="A1630" s="1" t="d">
        <v>2023-01-31</v>
      </c>
      <c r="B1630">
        <v>-1</v>
      </c>
      <c r="C1630" t="s">
        <v>77</v>
      </c>
      <c r="D1630" s="1" t="d">
        <v>2023-01-31</v>
      </c>
      <c r="E1630" t="s">
        <v>942</v>
      </c>
      <c r="F1630" t="s">
        <v>2265</v>
      </c>
      <c r="G1630" t="s">
        <v>68</v>
      </c>
      <c r="H1630" t="s">
        <v>943</v>
      </c>
    </row>
    <row r="1631" spans="1:8" x14ac:dyDescent="0.2">
      <c r="A1631" s="1" t="d">
        <v>2023-01-31</v>
      </c>
      <c r="B1631">
        <v>-1</v>
      </c>
      <c r="C1631" t="s">
        <v>77</v>
      </c>
      <c r="D1631" s="1" t="d">
        <v>2023-01-31</v>
      </c>
      <c r="E1631" t="s">
        <v>579</v>
      </c>
      <c r="F1631" t="s">
        <v>2265</v>
      </c>
      <c r="G1631" t="s">
        <v>49</v>
      </c>
      <c r="H1631" t="s">
        <v>580</v>
      </c>
    </row>
    <row r="1632" spans="1:8" x14ac:dyDescent="0.2">
      <c r="A1632" s="1" t="d">
        <v>2023-01-31</v>
      </c>
      <c r="B1632">
        <v>-1</v>
      </c>
      <c r="C1632" t="s">
        <v>77</v>
      </c>
      <c r="D1632" s="1" t="d">
        <v>2023-01-31</v>
      </c>
      <c r="E1632" t="s">
        <v>218</v>
      </c>
      <c r="F1632" t="s">
        <v>2265</v>
      </c>
      <c r="G1632" t="s">
        <v>49</v>
      </c>
      <c r="H1632" t="s">
        <v>219</v>
      </c>
    </row>
    <row r="1633" spans="1:8" x14ac:dyDescent="0.2">
      <c r="A1633" s="1" t="d">
        <v>2023-01-31</v>
      </c>
      <c r="B1633">
        <v>-1</v>
      </c>
      <c r="C1633" t="s">
        <v>77</v>
      </c>
      <c r="D1633" s="1" t="d">
        <v>2023-01-31</v>
      </c>
      <c r="E1633" t="s">
        <v>461</v>
      </c>
      <c r="F1633" t="s">
        <v>2265</v>
      </c>
      <c r="G1633" t="s">
        <v>8</v>
      </c>
      <c r="H1633" t="s">
        <v>462</v>
      </c>
    </row>
    <row r="1634" spans="1:8" x14ac:dyDescent="0.2">
      <c r="A1634" s="1" t="d">
        <v>2023-01-31</v>
      </c>
      <c r="B1634">
        <v>-1</v>
      </c>
      <c r="C1634" t="s">
        <v>77</v>
      </c>
      <c r="D1634" s="1" t="d">
        <v>2023-01-31</v>
      </c>
      <c r="E1634" t="s">
        <v>84</v>
      </c>
      <c r="F1634" t="s">
        <v>2265</v>
      </c>
      <c r="G1634" t="s">
        <v>8</v>
      </c>
      <c r="H1634" t="s">
        <v>85</v>
      </c>
    </row>
    <row r="1635" spans="1:8" x14ac:dyDescent="0.2">
      <c r="A1635" s="1" t="d">
        <v>2023-01-31</v>
      </c>
      <c r="B1635">
        <v>-1</v>
      </c>
      <c r="C1635" t="s">
        <v>77</v>
      </c>
      <c r="D1635" s="1" t="d">
        <v>2023-01-31</v>
      </c>
      <c r="E1635" t="s">
        <v>1369</v>
      </c>
      <c r="F1635" t="s">
        <v>2265</v>
      </c>
      <c r="G1635" t="s">
        <v>8</v>
      </c>
      <c r="H1635" t="s">
        <v>1370</v>
      </c>
    </row>
    <row r="1636" spans="1:8" x14ac:dyDescent="0.2">
      <c r="A1636" s="1" t="d">
        <v>2023-01-31</v>
      </c>
      <c r="B1636">
        <v>-1</v>
      </c>
      <c r="C1636" t="s">
        <v>77</v>
      </c>
      <c r="D1636" s="1" t="d">
        <v>2023-01-31</v>
      </c>
      <c r="E1636" t="s">
        <v>839</v>
      </c>
      <c r="F1636" t="s">
        <v>2265</v>
      </c>
      <c r="G1636" t="s">
        <v>8</v>
      </c>
      <c r="H1636" t="s">
        <v>840</v>
      </c>
    </row>
    <row r="1637" spans="1:8" x14ac:dyDescent="0.2">
      <c r="A1637" s="1" t="d">
        <v>2023-01-31</v>
      </c>
      <c r="B1637">
        <v>-1</v>
      </c>
      <c r="C1637" t="s">
        <v>77</v>
      </c>
      <c r="D1637" s="1" t="d">
        <v>2023-01-31</v>
      </c>
      <c r="E1637" t="s">
        <v>433</v>
      </c>
      <c r="F1637" t="s">
        <v>2265</v>
      </c>
      <c r="G1637" t="s">
        <v>8</v>
      </c>
      <c r="H1637" t="s">
        <v>434</v>
      </c>
    </row>
    <row r="1638" spans="1:8" x14ac:dyDescent="0.2">
      <c r="A1638" s="1" t="d">
        <v>2023-01-31</v>
      </c>
      <c r="B1638">
        <v>-1</v>
      </c>
      <c r="C1638" t="s">
        <v>77</v>
      </c>
      <c r="D1638" s="1" t="d">
        <v>2023-01-31</v>
      </c>
      <c r="E1638" t="s">
        <v>29</v>
      </c>
      <c r="F1638" t="s">
        <v>2265</v>
      </c>
      <c r="G1638" t="s">
        <v>8</v>
      </c>
      <c r="H1638" t="s">
        <v>30</v>
      </c>
    </row>
    <row r="1639" spans="1:8" x14ac:dyDescent="0.2">
      <c r="A1639" s="1" t="d">
        <v>2023-01-31</v>
      </c>
      <c r="B1639">
        <v>-1</v>
      </c>
      <c r="C1639" t="s">
        <v>77</v>
      </c>
      <c r="D1639" s="1" t="d">
        <v>2023-01-31</v>
      </c>
      <c r="E1639" t="s">
        <v>266</v>
      </c>
      <c r="F1639" t="s">
        <v>2265</v>
      </c>
      <c r="G1639" t="s">
        <v>8</v>
      </c>
    </row>
    <row r="1640" spans="1:8" x14ac:dyDescent="0.2">
      <c r="A1640" s="1" t="d">
        <v>2023-01-31</v>
      </c>
      <c r="B1640">
        <v>-1</v>
      </c>
      <c r="C1640" t="s">
        <v>77</v>
      </c>
      <c r="D1640" s="1" t="d">
        <v>2023-01-31</v>
      </c>
      <c r="E1640" t="s">
        <v>33</v>
      </c>
      <c r="F1640" t="s">
        <v>2268</v>
      </c>
      <c r="G1640" t="s">
        <v>8</v>
      </c>
      <c r="H1640" t="s">
        <v>34</v>
      </c>
    </row>
    <row r="1641" spans="1:8" x14ac:dyDescent="0.2">
      <c r="A1641" s="1" t="d">
        <v>2023-01-31</v>
      </c>
      <c r="B1641">
        <v>-1</v>
      </c>
      <c r="C1641" t="s">
        <v>77</v>
      </c>
      <c r="D1641" s="1" t="d">
        <v>2023-01-31</v>
      </c>
      <c r="E1641" t="s">
        <v>35</v>
      </c>
      <c r="F1641" t="s">
        <v>2268</v>
      </c>
      <c r="G1641" t="s">
        <v>13</v>
      </c>
      <c r="H1641" t="s">
        <v>36</v>
      </c>
    </row>
    <row r="1642" spans="1:8" x14ac:dyDescent="0.2">
      <c r="A1642" s="1" t="d">
        <v>2023-01-31</v>
      </c>
      <c r="B1642">
        <v>-1</v>
      </c>
      <c r="C1642" t="s">
        <v>77</v>
      </c>
      <c r="D1642" s="1" t="d">
        <v>2023-01-31</v>
      </c>
      <c r="E1642" t="s">
        <v>577</v>
      </c>
      <c r="F1642" t="s">
        <v>2296</v>
      </c>
      <c r="G1642" t="s">
        <v>8</v>
      </c>
      <c r="H1642" t="s">
        <v>578</v>
      </c>
    </row>
    <row r="1643" spans="1:8" x14ac:dyDescent="0.2">
      <c r="A1643" s="1" t="d">
        <v>2023-01-31</v>
      </c>
      <c r="B1643">
        <v>-1</v>
      </c>
      <c r="C1643" t="s">
        <v>77</v>
      </c>
      <c r="D1643" s="1" t="d">
        <v>2023-01-31</v>
      </c>
      <c r="E1643" t="s">
        <v>224</v>
      </c>
      <c r="F1643" t="s">
        <v>2296</v>
      </c>
      <c r="G1643" t="s">
        <v>8</v>
      </c>
      <c r="H1643" t="s">
        <v>225</v>
      </c>
    </row>
    <row r="1644" spans="1:8" x14ac:dyDescent="0.2">
      <c r="A1644" s="1" t="d">
        <v>2023-01-31</v>
      </c>
      <c r="B1644">
        <v>-1</v>
      </c>
      <c r="C1644" t="s">
        <v>77</v>
      </c>
      <c r="D1644" s="1" t="d">
        <v>2023-01-31</v>
      </c>
      <c r="E1644" t="s">
        <v>469</v>
      </c>
      <c r="F1644" t="s">
        <v>2296</v>
      </c>
      <c r="G1644" t="s">
        <v>8</v>
      </c>
      <c r="H1644" t="s">
        <v>470</v>
      </c>
    </row>
    <row r="1645" spans="1:8" x14ac:dyDescent="0.2">
      <c r="A1645" s="1" t="d">
        <v>2023-01-31</v>
      </c>
      <c r="B1645">
        <v>-1</v>
      </c>
      <c r="C1645" t="s">
        <v>77</v>
      </c>
      <c r="D1645" s="1" t="d">
        <v>2023-01-31</v>
      </c>
      <c r="E1645" t="s">
        <v>471</v>
      </c>
      <c r="F1645" t="s">
        <v>2296</v>
      </c>
      <c r="G1645" t="s">
        <v>8</v>
      </c>
      <c r="H1645" t="s">
        <v>472</v>
      </c>
    </row>
    <row r="1646" spans="1:8" x14ac:dyDescent="0.2">
      <c r="A1646" s="1" t="d">
        <v>2023-01-31</v>
      </c>
      <c r="B1646">
        <v>-1</v>
      </c>
      <c r="C1646" t="s">
        <v>77</v>
      </c>
      <c r="D1646" s="1" t="d">
        <v>2023-01-31</v>
      </c>
      <c r="E1646" t="s">
        <v>276</v>
      </c>
      <c r="F1646" t="s">
        <v>2296</v>
      </c>
      <c r="G1646" t="s">
        <v>8</v>
      </c>
      <c r="H1646" t="s">
        <v>277</v>
      </c>
    </row>
    <row r="1647" spans="1:8" x14ac:dyDescent="0.2">
      <c r="A1647" s="1" t="d">
        <v>2023-01-31</v>
      </c>
      <c r="B1647">
        <v>-1</v>
      </c>
      <c r="C1647" t="s">
        <v>77</v>
      </c>
      <c r="D1647" s="1" t="d">
        <v>2023-01-31</v>
      </c>
      <c r="E1647" t="s">
        <v>475</v>
      </c>
      <c r="F1647" t="s">
        <v>2296</v>
      </c>
      <c r="G1647" t="s">
        <v>128</v>
      </c>
      <c r="H1647" t="s">
        <v>476</v>
      </c>
    </row>
    <row r="1648" spans="1:8" x14ac:dyDescent="0.2">
      <c r="A1648" s="1" t="d">
        <v>2023-01-31</v>
      </c>
      <c r="B1648">
        <v>-1</v>
      </c>
      <c r="C1648" t="s">
        <v>77</v>
      </c>
      <c r="D1648" s="1" t="d">
        <v>2023-01-31</v>
      </c>
      <c r="E1648" t="s">
        <v>91</v>
      </c>
      <c r="F1648" t="s">
        <v>2296</v>
      </c>
      <c r="G1648" t="s">
        <v>8</v>
      </c>
      <c r="H1648" t="s">
        <v>92</v>
      </c>
    </row>
    <row r="1649" spans="1:8" x14ac:dyDescent="0.2">
      <c r="A1649" s="1" t="d">
        <v>2023-01-31</v>
      </c>
      <c r="B1649">
        <v>-1</v>
      </c>
      <c r="C1649" t="s">
        <v>77</v>
      </c>
      <c r="D1649" s="1" t="d">
        <v>2023-01-31</v>
      </c>
      <c r="E1649" t="s">
        <v>213</v>
      </c>
      <c r="F1649" t="s">
        <v>2296</v>
      </c>
      <c r="G1649" t="s">
        <v>8</v>
      </c>
      <c r="H1649" t="s">
        <v>214</v>
      </c>
    </row>
    <row r="1650" spans="1:8" x14ac:dyDescent="0.2">
      <c r="A1650" s="1" t="d">
        <v>2023-01-31</v>
      </c>
      <c r="B1650">
        <v>-1</v>
      </c>
      <c r="C1650" t="s">
        <v>77</v>
      </c>
      <c r="D1650" s="1" t="d">
        <v>2023-01-31</v>
      </c>
      <c r="E1650" t="s">
        <v>843</v>
      </c>
      <c r="F1650" t="s">
        <v>2296</v>
      </c>
      <c r="G1650" t="s">
        <v>8</v>
      </c>
      <c r="H1650" t="s">
        <v>844</v>
      </c>
    </row>
    <row r="1651" spans="1:8" x14ac:dyDescent="0.2">
      <c r="A1651" s="1" t="d">
        <v>2023-01-31</v>
      </c>
      <c r="B1651">
        <v>-1</v>
      </c>
      <c r="C1651" t="s">
        <v>77</v>
      </c>
      <c r="D1651" s="1" t="d">
        <v>2023-01-31</v>
      </c>
      <c r="E1651" t="s">
        <v>37</v>
      </c>
      <c r="F1651" t="s">
        <v>2296</v>
      </c>
      <c r="G1651" t="s">
        <v>8</v>
      </c>
      <c r="H1651" t="s">
        <v>38</v>
      </c>
    </row>
    <row r="1652" spans="1:8" x14ac:dyDescent="0.2">
      <c r="A1652" s="1" t="d">
        <v>2023-01-31</v>
      </c>
      <c r="B1652">
        <v>-1</v>
      </c>
      <c r="C1652" t="s">
        <v>77</v>
      </c>
      <c r="D1652" s="1" t="d">
        <v>2023-01-31</v>
      </c>
      <c r="E1652" t="s">
        <v>93</v>
      </c>
      <c r="F1652" t="s">
        <v>2296</v>
      </c>
      <c r="G1652" t="s">
        <v>8</v>
      </c>
      <c r="H1652" t="s">
        <v>94</v>
      </c>
    </row>
    <row r="1653" spans="1:8" x14ac:dyDescent="0.2">
      <c r="A1653" s="1" t="d">
        <v>2023-01-31</v>
      </c>
      <c r="B1653">
        <v>-1</v>
      </c>
      <c r="C1653" t="s">
        <v>77</v>
      </c>
      <c r="D1653" s="1" t="d">
        <v>2023-01-31</v>
      </c>
      <c r="E1653" t="s">
        <v>1371</v>
      </c>
      <c r="F1653" t="s">
        <v>2293</v>
      </c>
      <c r="G1653" t="s">
        <v>8</v>
      </c>
      <c r="H1653" t="s">
        <v>1372</v>
      </c>
    </row>
    <row r="1654" spans="1:8" x14ac:dyDescent="0.2">
      <c r="A1654" s="1" t="d">
        <v>2023-01-31</v>
      </c>
      <c r="B1654">
        <v>-1</v>
      </c>
      <c r="C1654" t="s">
        <v>77</v>
      </c>
      <c r="D1654" s="1" t="d">
        <v>2023-01-31</v>
      </c>
      <c r="E1654" t="s">
        <v>1318</v>
      </c>
      <c r="F1654" t="s">
        <v>2271</v>
      </c>
      <c r="G1654" t="s">
        <v>49</v>
      </c>
      <c r="H1654" t="s">
        <v>1319</v>
      </c>
    </row>
    <row r="1655" spans="1:8" x14ac:dyDescent="0.2">
      <c r="A1655" s="1" t="d">
        <v>2023-01-31</v>
      </c>
      <c r="B1655">
        <v>-1</v>
      </c>
      <c r="C1655" t="s">
        <v>77</v>
      </c>
      <c r="D1655" s="1" t="d">
        <v>2023-01-31</v>
      </c>
      <c r="E1655" t="s">
        <v>1288</v>
      </c>
      <c r="F1655" t="s">
        <v>2271</v>
      </c>
      <c r="G1655" t="s">
        <v>49</v>
      </c>
      <c r="H1655" t="s">
        <v>1289</v>
      </c>
    </row>
    <row r="1656" spans="1:8" x14ac:dyDescent="0.2">
      <c r="A1656" s="1" t="d">
        <v>2023-01-31</v>
      </c>
      <c r="B1656">
        <v>-1</v>
      </c>
      <c r="C1656" t="s">
        <v>77</v>
      </c>
      <c r="D1656" s="1" t="d">
        <v>2023-01-31</v>
      </c>
      <c r="E1656" t="s">
        <v>829</v>
      </c>
      <c r="F1656" t="s">
        <v>2271</v>
      </c>
      <c r="G1656" t="s">
        <v>68</v>
      </c>
      <c r="H1656" t="s">
        <v>830</v>
      </c>
    </row>
    <row r="1657" spans="1:8" x14ac:dyDescent="0.2">
      <c r="A1657" s="1" t="d">
        <v>2023-01-31</v>
      </c>
      <c r="B1657">
        <v>-1</v>
      </c>
      <c r="C1657" t="s">
        <v>77</v>
      </c>
      <c r="D1657" s="1" t="d">
        <v>2023-01-31</v>
      </c>
      <c r="E1657" t="s">
        <v>586</v>
      </c>
      <c r="F1657" t="s">
        <v>2285</v>
      </c>
      <c r="G1657" t="s">
        <v>8</v>
      </c>
    </row>
    <row r="1658" spans="1:8" x14ac:dyDescent="0.2">
      <c r="A1658" s="1" t="d">
        <v>2023-01-31</v>
      </c>
      <c r="B1658">
        <v>-1</v>
      </c>
      <c r="C1658" t="s">
        <v>77</v>
      </c>
      <c r="D1658" s="1" t="d">
        <v>2023-01-31</v>
      </c>
      <c r="E1658" t="s">
        <v>1322</v>
      </c>
      <c r="F1658" t="s">
        <v>2294</v>
      </c>
      <c r="G1658" t="s">
        <v>8</v>
      </c>
      <c r="H1658" t="s">
        <v>1323</v>
      </c>
    </row>
    <row r="1659" spans="1:8" x14ac:dyDescent="0.2">
      <c r="A1659" s="1" t="d">
        <v>2023-01-31</v>
      </c>
      <c r="B1659">
        <v>-1</v>
      </c>
      <c r="C1659" t="s">
        <v>77</v>
      </c>
      <c r="D1659" s="1" t="d">
        <v>2023-01-31</v>
      </c>
      <c r="E1659" t="s">
        <v>272</v>
      </c>
      <c r="F1659" t="s">
        <v>2272</v>
      </c>
      <c r="G1659" t="s">
        <v>49</v>
      </c>
      <c r="H1659" t="s">
        <v>273</v>
      </c>
    </row>
    <row r="1660" spans="1:8" x14ac:dyDescent="0.2">
      <c r="A1660" s="1" t="d">
        <v>2023-01-31</v>
      </c>
      <c r="B1660">
        <v>-1</v>
      </c>
      <c r="C1660" t="s">
        <v>77</v>
      </c>
      <c r="D1660" s="1" t="d">
        <v>2023-01-31</v>
      </c>
      <c r="E1660" t="s">
        <v>587</v>
      </c>
      <c r="F1660" t="s">
        <v>2272</v>
      </c>
      <c r="G1660" t="s">
        <v>49</v>
      </c>
      <c r="H1660" t="s">
        <v>588</v>
      </c>
    </row>
    <row r="1661" spans="1:8" x14ac:dyDescent="0.2">
      <c r="A1661" s="1" t="d">
        <v>2023-01-31</v>
      </c>
      <c r="B1661">
        <v>-1</v>
      </c>
      <c r="C1661" t="s">
        <v>77</v>
      </c>
      <c r="D1661" s="1" t="d">
        <v>2023-01-31</v>
      </c>
      <c r="E1661" t="s">
        <v>1326</v>
      </c>
      <c r="F1661" t="s">
        <v>2272</v>
      </c>
      <c r="G1661" t="s">
        <v>8</v>
      </c>
      <c r="H1661" t="s">
        <v>1327</v>
      </c>
    </row>
    <row r="1662" spans="1:8" x14ac:dyDescent="0.2">
      <c r="A1662" s="1" t="d">
        <v>2023-01-31</v>
      </c>
      <c r="B1662">
        <v>-1</v>
      </c>
      <c r="C1662" t="s">
        <v>77</v>
      </c>
      <c r="D1662" s="1" t="d">
        <v>2023-01-31</v>
      </c>
      <c r="E1662" t="s">
        <v>854</v>
      </c>
      <c r="F1662" t="s">
        <v>2272</v>
      </c>
      <c r="G1662" t="s">
        <v>8</v>
      </c>
    </row>
    <row r="1663" spans="1:8" x14ac:dyDescent="0.2">
      <c r="A1663" s="1" t="d">
        <v>2023-01-31</v>
      </c>
      <c r="B1663">
        <v>-1</v>
      </c>
      <c r="C1663" t="s">
        <v>77</v>
      </c>
      <c r="D1663" s="1" t="d">
        <v>2023-01-31</v>
      </c>
      <c r="E1663" t="s">
        <v>855</v>
      </c>
      <c r="F1663" t="s">
        <v>2272</v>
      </c>
      <c r="G1663" t="s">
        <v>8</v>
      </c>
    </row>
    <row r="1664" spans="1:8" x14ac:dyDescent="0.2">
      <c r="A1664" s="1" t="d">
        <v>2023-01-31</v>
      </c>
      <c r="B1664">
        <v>-1</v>
      </c>
      <c r="C1664" t="s">
        <v>77</v>
      </c>
      <c r="D1664" s="1" t="d">
        <v>2023-01-31</v>
      </c>
      <c r="E1664" t="s">
        <v>1267</v>
      </c>
      <c r="F1664" t="s">
        <v>2272</v>
      </c>
      <c r="G1664" t="s">
        <v>8</v>
      </c>
    </row>
    <row r="1665" spans="1:8" x14ac:dyDescent="0.2">
      <c r="A1665" s="1" t="d">
        <v>2023-01-31</v>
      </c>
      <c r="B1665">
        <v>-1</v>
      </c>
      <c r="C1665" t="s">
        <v>77</v>
      </c>
      <c r="D1665" s="1" t="d">
        <v>2023-01-31</v>
      </c>
      <c r="E1665" t="s">
        <v>73</v>
      </c>
      <c r="F1665" t="s">
        <v>2272</v>
      </c>
      <c r="G1665" t="s">
        <v>8</v>
      </c>
    </row>
    <row r="1666" spans="1:8" x14ac:dyDescent="0.2">
      <c r="A1666" s="1" t="d">
        <v>2023-01-31</v>
      </c>
      <c r="B1666">
        <v>-1</v>
      </c>
      <c r="C1666" t="s">
        <v>77</v>
      </c>
      <c r="D1666" s="1" t="d">
        <v>2023-01-31</v>
      </c>
      <c r="E1666" t="s">
        <v>275</v>
      </c>
      <c r="F1666" t="s">
        <v>2272</v>
      </c>
      <c r="G1666" t="s">
        <v>8</v>
      </c>
    </row>
    <row r="1667" spans="1:8" x14ac:dyDescent="0.2">
      <c r="A1667" s="1" t="d">
        <v>2023-01-31</v>
      </c>
      <c r="B1667">
        <v>-1</v>
      </c>
      <c r="C1667" t="s">
        <v>77</v>
      </c>
      <c r="D1667" s="1" t="d">
        <v>2023-02-07</v>
      </c>
      <c r="E1667" t="s">
        <v>1057</v>
      </c>
      <c r="F1667" t="s">
        <v>2273</v>
      </c>
      <c r="G1667" t="s">
        <v>1058</v>
      </c>
      <c r="H1667" t="s">
        <v>1059</v>
      </c>
    </row>
    <row r="1668" spans="1:8" x14ac:dyDescent="0.2">
      <c r="A1668" s="1" t="d">
        <v>2023-01-31</v>
      </c>
      <c r="B1668">
        <v>-1</v>
      </c>
      <c r="C1668" t="s">
        <v>77</v>
      </c>
      <c r="D1668" s="1" t="d">
        <v>2023-02-07</v>
      </c>
      <c r="E1668" t="s">
        <v>1373</v>
      </c>
      <c r="F1668" t="s">
        <v>2275</v>
      </c>
      <c r="G1668" t="s">
        <v>8</v>
      </c>
      <c r="H1668" t="s">
        <v>1374</v>
      </c>
    </row>
    <row r="1669" spans="1:8" x14ac:dyDescent="0.2">
      <c r="A1669" s="1" t="d">
        <v>2023-01-31</v>
      </c>
      <c r="B1669">
        <v>-1</v>
      </c>
      <c r="C1669" t="s">
        <v>77</v>
      </c>
      <c r="D1669" s="1" t="d">
        <v>2023-02-07</v>
      </c>
      <c r="E1669" t="s">
        <v>635</v>
      </c>
      <c r="F1669" t="s">
        <v>2297</v>
      </c>
      <c r="G1669" t="s">
        <v>8</v>
      </c>
      <c r="H1669" t="s">
        <v>636</v>
      </c>
    </row>
    <row r="1670" spans="1:8" x14ac:dyDescent="0.2">
      <c r="A1670" s="1" t="d">
        <v>2023-01-31</v>
      </c>
      <c r="B1670">
        <v>-1</v>
      </c>
      <c r="C1670" t="s">
        <v>77</v>
      </c>
      <c r="D1670" s="1" t="d">
        <v>2023-02-13</v>
      </c>
      <c r="E1670" t="s">
        <v>607</v>
      </c>
      <c r="F1670" t="s">
        <v>2274</v>
      </c>
      <c r="G1670" t="s">
        <v>8</v>
      </c>
      <c r="H1670" t="s">
        <v>608</v>
      </c>
    </row>
    <row r="1671" spans="1:8" x14ac:dyDescent="0.2">
      <c r="A1671" s="1" t="d">
        <v>2023-01-31</v>
      </c>
      <c r="B1671">
        <v>-1</v>
      </c>
      <c r="C1671" t="s">
        <v>77</v>
      </c>
      <c r="D1671" s="1" t="d">
        <v>2023-02-13</v>
      </c>
      <c r="E1671" t="s">
        <v>1375</v>
      </c>
      <c r="F1671" t="s">
        <v>2274</v>
      </c>
      <c r="G1671" t="s">
        <v>8</v>
      </c>
      <c r="H1671" t="s">
        <v>1375</v>
      </c>
    </row>
    <row r="1672" spans="1:8" x14ac:dyDescent="0.2">
      <c r="A1672" s="1" t="d">
        <v>2023-01-31</v>
      </c>
      <c r="B1672">
        <v>-1</v>
      </c>
      <c r="C1672" t="s">
        <v>77</v>
      </c>
      <c r="D1672" s="1" t="d">
        <v>2023-02-13</v>
      </c>
      <c r="E1672" t="s">
        <v>1376</v>
      </c>
      <c r="F1672" t="s">
        <v>2274</v>
      </c>
      <c r="G1672" t="s">
        <v>8</v>
      </c>
      <c r="H1672" t="s">
        <v>1376</v>
      </c>
    </row>
    <row r="1673" spans="1:8" x14ac:dyDescent="0.2">
      <c r="A1673" s="1" t="d">
        <v>2023-01-31</v>
      </c>
      <c r="B1673">
        <v>-1</v>
      </c>
      <c r="C1673" t="s">
        <v>77</v>
      </c>
      <c r="D1673" s="1" t="d">
        <v>2023-02-13</v>
      </c>
      <c r="E1673" t="s">
        <v>1377</v>
      </c>
      <c r="F1673" t="s">
        <v>2274</v>
      </c>
      <c r="G1673" t="s">
        <v>8</v>
      </c>
      <c r="H1673" t="s">
        <v>1377</v>
      </c>
    </row>
    <row r="1674" spans="1:8" x14ac:dyDescent="0.2">
      <c r="A1674" s="1" t="d">
        <v>2023-01-31</v>
      </c>
      <c r="B1674">
        <v>-1</v>
      </c>
      <c r="C1674" t="s">
        <v>77</v>
      </c>
      <c r="D1674" s="1" t="d">
        <v>2023-02-13</v>
      </c>
      <c r="E1674" t="s">
        <v>321</v>
      </c>
      <c r="F1674" t="s">
        <v>2275</v>
      </c>
      <c r="G1674" t="s">
        <v>8</v>
      </c>
      <c r="H1674" t="s">
        <v>322</v>
      </c>
    </row>
    <row r="1675" spans="1:8" x14ac:dyDescent="0.2">
      <c r="A1675" s="1" t="d">
        <v>2023-01-31</v>
      </c>
      <c r="B1675">
        <v>-1</v>
      </c>
      <c r="C1675" t="s">
        <v>77</v>
      </c>
      <c r="D1675" s="1" t="d">
        <v>2023-02-13</v>
      </c>
      <c r="E1675" t="s">
        <v>1019</v>
      </c>
      <c r="F1675" t="s">
        <v>2263</v>
      </c>
      <c r="G1675" t="s">
        <v>8</v>
      </c>
      <c r="H1675" t="s">
        <v>1020</v>
      </c>
    </row>
    <row r="1676" spans="1:8" x14ac:dyDescent="0.2">
      <c r="A1676" s="1" t="d">
        <v>2023-01-31</v>
      </c>
      <c r="B1676">
        <v>-1</v>
      </c>
      <c r="C1676" t="s">
        <v>77</v>
      </c>
      <c r="D1676" s="1" t="d">
        <v>2023-02-14</v>
      </c>
      <c r="E1676" t="s">
        <v>1378</v>
      </c>
      <c r="F1676" t="s">
        <v>2274</v>
      </c>
      <c r="G1676" t="s">
        <v>8</v>
      </c>
      <c r="H1676" t="s">
        <v>1379</v>
      </c>
    </row>
    <row r="1677" spans="1:8" x14ac:dyDescent="0.2">
      <c r="A1677" s="1" t="d">
        <v>2023-01-31</v>
      </c>
      <c r="B1677">
        <v>-1</v>
      </c>
      <c r="C1677" t="s">
        <v>77</v>
      </c>
      <c r="D1677" s="1" t="d">
        <v>2023-02-14</v>
      </c>
      <c r="E1677" t="s">
        <v>288</v>
      </c>
      <c r="F1677" t="s">
        <v>2274</v>
      </c>
      <c r="G1677" t="s">
        <v>8</v>
      </c>
      <c r="H1677" t="s">
        <v>289</v>
      </c>
    </row>
    <row r="1678" spans="1:8" x14ac:dyDescent="0.2">
      <c r="A1678" s="1" t="d">
        <v>2023-01-31</v>
      </c>
      <c r="B1678">
        <v>-1</v>
      </c>
      <c r="C1678" t="s">
        <v>77</v>
      </c>
      <c r="D1678" s="1" t="d">
        <v>2023-02-14</v>
      </c>
      <c r="E1678" t="s">
        <v>1380</v>
      </c>
      <c r="F1678" t="s">
        <v>2274</v>
      </c>
      <c r="G1678" t="s">
        <v>8</v>
      </c>
      <c r="H1678" t="s">
        <v>1380</v>
      </c>
    </row>
    <row r="1679" spans="1:8" x14ac:dyDescent="0.2">
      <c r="A1679" s="1" t="d">
        <v>2023-01-31</v>
      </c>
      <c r="B1679">
        <v>-1</v>
      </c>
      <c r="C1679" t="s">
        <v>77</v>
      </c>
      <c r="D1679" s="1" t="d">
        <v>2023-02-14</v>
      </c>
      <c r="E1679" t="s">
        <v>520</v>
      </c>
      <c r="F1679" t="s">
        <v>2274</v>
      </c>
      <c r="G1679" t="s">
        <v>8</v>
      </c>
      <c r="H1679" t="s">
        <v>520</v>
      </c>
    </row>
    <row r="1680" spans="1:8" x14ac:dyDescent="0.2">
      <c r="A1680" s="1" t="d">
        <v>2023-01-31</v>
      </c>
      <c r="B1680">
        <v>-1</v>
      </c>
      <c r="C1680" t="s">
        <v>77</v>
      </c>
      <c r="D1680" s="1" t="d">
        <v>2023-02-14</v>
      </c>
      <c r="E1680" t="s">
        <v>1381</v>
      </c>
      <c r="F1680" t="s">
        <v>2274</v>
      </c>
      <c r="G1680" t="s">
        <v>8</v>
      </c>
      <c r="H1680" t="s">
        <v>1381</v>
      </c>
    </row>
    <row r="1681" spans="1:8" x14ac:dyDescent="0.2">
      <c r="A1681" s="1" t="d">
        <v>2023-01-31</v>
      </c>
      <c r="B1681">
        <v>-1</v>
      </c>
      <c r="C1681" t="s">
        <v>77</v>
      </c>
      <c r="D1681" s="1" t="d">
        <v>2023-02-14</v>
      </c>
      <c r="E1681" t="s">
        <v>1268</v>
      </c>
      <c r="F1681" t="s">
        <v>2274</v>
      </c>
      <c r="G1681" t="s">
        <v>8</v>
      </c>
      <c r="H1681" t="s">
        <v>1268</v>
      </c>
    </row>
    <row r="1682" spans="1:8" x14ac:dyDescent="0.2">
      <c r="A1682" s="1" t="d">
        <v>2023-01-31</v>
      </c>
      <c r="B1682">
        <v>-1</v>
      </c>
      <c r="C1682" t="s">
        <v>77</v>
      </c>
      <c r="D1682" s="1" t="d">
        <v>2023-02-14</v>
      </c>
      <c r="E1682" t="s">
        <v>634</v>
      </c>
      <c r="F1682" t="s">
        <v>2275</v>
      </c>
      <c r="G1682" t="s">
        <v>8</v>
      </c>
    </row>
    <row r="1683" spans="1:8" x14ac:dyDescent="0.2">
      <c r="A1683" s="1" t="d">
        <v>2023-01-31</v>
      </c>
      <c r="B1683">
        <v>-1</v>
      </c>
      <c r="C1683" t="s">
        <v>77</v>
      </c>
      <c r="D1683" s="1" t="d">
        <v>2023-02-14</v>
      </c>
      <c r="E1683" t="s">
        <v>1382</v>
      </c>
      <c r="F1683" t="s">
        <v>2263</v>
      </c>
      <c r="G1683" t="s">
        <v>8</v>
      </c>
      <c r="H1683" t="s">
        <v>1383</v>
      </c>
    </row>
    <row r="1684" spans="1:8" x14ac:dyDescent="0.2">
      <c r="A1684" s="1" t="d">
        <v>2023-01-31</v>
      </c>
      <c r="B1684">
        <v>-1</v>
      </c>
      <c r="C1684" t="s">
        <v>77</v>
      </c>
      <c r="D1684" s="1" t="d">
        <v>2023-02-14</v>
      </c>
      <c r="E1684" t="s">
        <v>1384</v>
      </c>
      <c r="F1684" t="s">
        <v>2263</v>
      </c>
      <c r="G1684" t="s">
        <v>8</v>
      </c>
      <c r="H1684" t="s">
        <v>1385</v>
      </c>
    </row>
    <row r="1685" spans="1:8" x14ac:dyDescent="0.2">
      <c r="A1685" s="1" t="d">
        <v>2023-01-31</v>
      </c>
      <c r="B1685">
        <v>-1</v>
      </c>
      <c r="C1685" t="s">
        <v>77</v>
      </c>
      <c r="D1685" s="1" t="d">
        <v>2023-02-14</v>
      </c>
      <c r="E1685" t="s">
        <v>746</v>
      </c>
      <c r="F1685" t="s">
        <v>2263</v>
      </c>
      <c r="G1685" t="s">
        <v>8</v>
      </c>
      <c r="H1685" t="s">
        <v>747</v>
      </c>
    </row>
    <row r="1686" spans="1:8" x14ac:dyDescent="0.2">
      <c r="A1686" s="1" t="d">
        <v>2023-01-31</v>
      </c>
      <c r="B1686">
        <v>6200616520006530</v>
      </c>
      <c r="C1686" t="s">
        <v>77</v>
      </c>
      <c r="D1686" s="1" t="d">
        <v>2023-01-31</v>
      </c>
      <c r="E1686" t="s">
        <v>586</v>
      </c>
      <c r="F1686" t="s">
        <v>2285</v>
      </c>
      <c r="G1686" t="s">
        <v>8</v>
      </c>
    </row>
    <row r="1687" spans="1:8" x14ac:dyDescent="0.2">
      <c r="A1687" s="1" t="d">
        <v>2023-02-01</v>
      </c>
      <c r="B1687">
        <v>-1</v>
      </c>
      <c r="D1687" s="1" t="d">
        <v>2023-02-01</v>
      </c>
      <c r="E1687" t="s">
        <v>267</v>
      </c>
      <c r="F1687" t="s">
        <v>2268</v>
      </c>
      <c r="G1687" t="s">
        <v>8</v>
      </c>
      <c r="H1687" t="s">
        <v>268</v>
      </c>
    </row>
    <row r="1688" spans="1:8" x14ac:dyDescent="0.2">
      <c r="A1688" s="1" t="d">
        <v>2023-02-01</v>
      </c>
      <c r="B1688">
        <v>-1</v>
      </c>
      <c r="D1688" s="1" t="d">
        <v>2023-02-01</v>
      </c>
      <c r="E1688" t="s">
        <v>1386</v>
      </c>
      <c r="F1688" t="s">
        <v>2294</v>
      </c>
      <c r="G1688" t="s">
        <v>991</v>
      </c>
      <c r="H1688" t="s">
        <v>1387</v>
      </c>
    </row>
    <row r="1689" spans="1:8" x14ac:dyDescent="0.2">
      <c r="A1689" s="1" t="d">
        <v>2023-02-01</v>
      </c>
      <c r="B1689">
        <v>-1</v>
      </c>
      <c r="C1689" t="s">
        <v>15</v>
      </c>
      <c r="D1689" s="1" t="d">
        <v>2023-02-01</v>
      </c>
      <c r="E1689" t="s">
        <v>1386</v>
      </c>
      <c r="F1689" t="s">
        <v>2294</v>
      </c>
      <c r="G1689" t="s">
        <v>991</v>
      </c>
      <c r="H1689" t="s">
        <v>1387</v>
      </c>
    </row>
    <row r="1690" spans="1:8" x14ac:dyDescent="0.2">
      <c r="A1690" s="1" t="d">
        <v>2023-02-01</v>
      </c>
      <c r="B1690">
        <v>-1</v>
      </c>
      <c r="C1690" t="s">
        <v>15</v>
      </c>
      <c r="D1690" s="1" t="d">
        <v>2023-02-08</v>
      </c>
      <c r="E1690" t="s">
        <v>589</v>
      </c>
      <c r="F1690" t="s">
        <v>2273</v>
      </c>
      <c r="G1690" t="s">
        <v>8</v>
      </c>
      <c r="H1690" t="s">
        <v>590</v>
      </c>
    </row>
    <row r="1691" spans="1:8" x14ac:dyDescent="0.2">
      <c r="A1691" s="1" t="d">
        <v>2023-02-01</v>
      </c>
      <c r="B1691">
        <v>-1</v>
      </c>
      <c r="C1691" t="s">
        <v>15</v>
      </c>
      <c r="D1691" s="1" t="d">
        <v>2023-02-08</v>
      </c>
      <c r="E1691" t="s">
        <v>1212</v>
      </c>
      <c r="F1691" t="s">
        <v>2273</v>
      </c>
      <c r="G1691" t="s">
        <v>991</v>
      </c>
      <c r="H1691" t="s">
        <v>1213</v>
      </c>
    </row>
    <row r="1692" spans="1:8" x14ac:dyDescent="0.2">
      <c r="A1692" s="1" t="d">
        <v>2023-02-01</v>
      </c>
      <c r="B1692">
        <v>-1</v>
      </c>
      <c r="C1692" t="s">
        <v>20</v>
      </c>
      <c r="D1692" s="1" t="d">
        <v>2023-02-01</v>
      </c>
      <c r="E1692" t="s">
        <v>1363</v>
      </c>
      <c r="F1692" t="s">
        <v>2281</v>
      </c>
      <c r="G1692" t="s">
        <v>8</v>
      </c>
      <c r="H1692" t="s">
        <v>1364</v>
      </c>
    </row>
    <row r="1693" spans="1:8" x14ac:dyDescent="0.2">
      <c r="A1693" s="1" t="d">
        <v>2023-02-01</v>
      </c>
      <c r="B1693">
        <v>-1</v>
      </c>
      <c r="C1693" t="s">
        <v>20</v>
      </c>
      <c r="D1693" s="1" t="d">
        <v>2023-02-01</v>
      </c>
      <c r="E1693" t="s">
        <v>435</v>
      </c>
      <c r="F1693" t="s">
        <v>2266</v>
      </c>
      <c r="G1693" t="s">
        <v>8</v>
      </c>
    </row>
    <row r="1694" spans="1:8" x14ac:dyDescent="0.2">
      <c r="A1694" s="1" t="d">
        <v>2023-02-01</v>
      </c>
      <c r="B1694">
        <v>-1</v>
      </c>
      <c r="C1694" t="s">
        <v>20</v>
      </c>
      <c r="D1694" s="1" t="d">
        <v>2023-02-01</v>
      </c>
      <c r="E1694" t="s">
        <v>1368</v>
      </c>
      <c r="F1694" t="s">
        <v>2282</v>
      </c>
      <c r="G1694" t="s">
        <v>49</v>
      </c>
    </row>
    <row r="1695" spans="1:8" x14ac:dyDescent="0.2">
      <c r="A1695" s="1" t="d">
        <v>2023-02-01</v>
      </c>
      <c r="B1695">
        <v>-1</v>
      </c>
      <c r="C1695" t="s">
        <v>20</v>
      </c>
      <c r="D1695" s="1" t="d">
        <v>2023-02-01</v>
      </c>
      <c r="E1695" t="s">
        <v>261</v>
      </c>
      <c r="F1695" t="s">
        <v>2265</v>
      </c>
      <c r="G1695" t="s">
        <v>8</v>
      </c>
      <c r="H1695" t="s">
        <v>262</v>
      </c>
    </row>
    <row r="1696" spans="1:8" x14ac:dyDescent="0.2">
      <c r="A1696" s="1" t="d">
        <v>2023-02-01</v>
      </c>
      <c r="B1696">
        <v>-1</v>
      </c>
      <c r="C1696" t="s">
        <v>20</v>
      </c>
      <c r="D1696" s="1" t="d">
        <v>2023-02-01</v>
      </c>
      <c r="E1696" t="s">
        <v>86</v>
      </c>
      <c r="F1696" t="s">
        <v>2265</v>
      </c>
      <c r="G1696" t="s">
        <v>8</v>
      </c>
      <c r="H1696" t="s">
        <v>87</v>
      </c>
    </row>
    <row r="1697" spans="1:8" x14ac:dyDescent="0.2">
      <c r="A1697" s="1" t="d">
        <v>2023-02-01</v>
      </c>
      <c r="B1697">
        <v>-1</v>
      </c>
      <c r="C1697" t="s">
        <v>20</v>
      </c>
      <c r="D1697" s="1" t="d">
        <v>2023-02-01</v>
      </c>
      <c r="E1697" t="s">
        <v>29</v>
      </c>
      <c r="F1697" t="s">
        <v>2265</v>
      </c>
      <c r="G1697" t="s">
        <v>8</v>
      </c>
      <c r="H1697" t="s">
        <v>30</v>
      </c>
    </row>
    <row r="1698" spans="1:8" x14ac:dyDescent="0.2">
      <c r="A1698" s="1" t="d">
        <v>2023-02-01</v>
      </c>
      <c r="B1698">
        <v>-1</v>
      </c>
      <c r="C1698" t="s">
        <v>20</v>
      </c>
      <c r="D1698" s="1" t="d">
        <v>2023-02-01</v>
      </c>
      <c r="E1698" t="s">
        <v>35</v>
      </c>
      <c r="F1698" t="s">
        <v>2268</v>
      </c>
      <c r="G1698" t="s">
        <v>13</v>
      </c>
      <c r="H1698" t="s">
        <v>36</v>
      </c>
    </row>
    <row r="1699" spans="1:8" x14ac:dyDescent="0.2">
      <c r="A1699" s="1" t="d">
        <v>2023-02-01</v>
      </c>
      <c r="B1699">
        <v>-1</v>
      </c>
      <c r="C1699" t="s">
        <v>20</v>
      </c>
      <c r="D1699" s="1" t="d">
        <v>2023-02-01</v>
      </c>
      <c r="E1699" t="s">
        <v>224</v>
      </c>
      <c r="F1699" t="s">
        <v>2296</v>
      </c>
      <c r="G1699" t="s">
        <v>8</v>
      </c>
      <c r="H1699" t="s">
        <v>225</v>
      </c>
    </row>
    <row r="1700" spans="1:8" x14ac:dyDescent="0.2">
      <c r="A1700" s="1" t="d">
        <v>2023-02-01</v>
      </c>
      <c r="B1700">
        <v>-1</v>
      </c>
      <c r="C1700" t="s">
        <v>20</v>
      </c>
      <c r="D1700" s="1" t="d">
        <v>2023-02-01</v>
      </c>
      <c r="E1700" t="s">
        <v>469</v>
      </c>
      <c r="F1700" t="s">
        <v>2296</v>
      </c>
      <c r="G1700" t="s">
        <v>8</v>
      </c>
      <c r="H1700" t="s">
        <v>470</v>
      </c>
    </row>
    <row r="1701" spans="1:8" x14ac:dyDescent="0.2">
      <c r="A1701" s="1" t="d">
        <v>2023-02-01</v>
      </c>
      <c r="B1701">
        <v>-1</v>
      </c>
      <c r="C1701" t="s">
        <v>20</v>
      </c>
      <c r="D1701" s="1" t="d">
        <v>2023-02-01</v>
      </c>
      <c r="E1701" t="s">
        <v>471</v>
      </c>
      <c r="F1701" t="s">
        <v>2296</v>
      </c>
      <c r="G1701" t="s">
        <v>8</v>
      </c>
      <c r="H1701" t="s">
        <v>472</v>
      </c>
    </row>
    <row r="1702" spans="1:8" x14ac:dyDescent="0.2">
      <c r="A1702" s="1" t="d">
        <v>2023-02-01</v>
      </c>
      <c r="B1702">
        <v>-1</v>
      </c>
      <c r="C1702" t="s">
        <v>20</v>
      </c>
      <c r="D1702" s="1" t="d">
        <v>2023-02-01</v>
      </c>
      <c r="E1702" t="s">
        <v>213</v>
      </c>
      <c r="F1702" t="s">
        <v>2296</v>
      </c>
      <c r="G1702" t="s">
        <v>8</v>
      </c>
      <c r="H1702" t="s">
        <v>214</v>
      </c>
    </row>
    <row r="1703" spans="1:8" x14ac:dyDescent="0.2">
      <c r="A1703" s="1" t="d">
        <v>2023-02-01</v>
      </c>
      <c r="B1703">
        <v>-1</v>
      </c>
      <c r="C1703" t="s">
        <v>20</v>
      </c>
      <c r="D1703" s="1" t="d">
        <v>2023-02-01</v>
      </c>
      <c r="E1703" t="s">
        <v>843</v>
      </c>
      <c r="F1703" t="s">
        <v>2296</v>
      </c>
      <c r="G1703" t="s">
        <v>8</v>
      </c>
      <c r="H1703" t="s">
        <v>844</v>
      </c>
    </row>
    <row r="1704" spans="1:8" x14ac:dyDescent="0.2">
      <c r="A1704" s="1" t="d">
        <v>2023-02-01</v>
      </c>
      <c r="B1704">
        <v>-1</v>
      </c>
      <c r="C1704" t="s">
        <v>20</v>
      </c>
      <c r="D1704" s="1" t="d">
        <v>2023-02-01</v>
      </c>
      <c r="E1704" t="s">
        <v>227</v>
      </c>
      <c r="F1704" t="s">
        <v>2271</v>
      </c>
      <c r="G1704" t="s">
        <v>13</v>
      </c>
      <c r="H1704" t="s">
        <v>228</v>
      </c>
    </row>
    <row r="1705" spans="1:8" x14ac:dyDescent="0.2">
      <c r="A1705" s="1" t="d">
        <v>2023-02-01</v>
      </c>
      <c r="B1705">
        <v>-1</v>
      </c>
      <c r="C1705" t="s">
        <v>20</v>
      </c>
      <c r="D1705" s="1" t="d">
        <v>2023-02-01</v>
      </c>
      <c r="E1705" t="s">
        <v>1355</v>
      </c>
      <c r="F1705" t="s">
        <v>2294</v>
      </c>
      <c r="G1705" t="s">
        <v>8</v>
      </c>
    </row>
    <row r="1706" spans="1:8" x14ac:dyDescent="0.2">
      <c r="A1706" s="1" t="d">
        <v>2023-02-01</v>
      </c>
      <c r="B1706">
        <v>-1</v>
      </c>
      <c r="C1706" t="s">
        <v>20</v>
      </c>
      <c r="D1706" s="1" t="d">
        <v>2023-02-01</v>
      </c>
      <c r="E1706" t="s">
        <v>1388</v>
      </c>
      <c r="F1706" t="s">
        <v>2303</v>
      </c>
      <c r="G1706" t="s">
        <v>8</v>
      </c>
      <c r="H1706" t="s">
        <v>1389</v>
      </c>
    </row>
    <row r="1707" spans="1:8" x14ac:dyDescent="0.2">
      <c r="A1707" s="1" t="d">
        <v>2023-02-01</v>
      </c>
      <c r="B1707">
        <v>-1</v>
      </c>
      <c r="C1707" t="s">
        <v>20</v>
      </c>
      <c r="D1707" s="1" t="d">
        <v>2023-02-01</v>
      </c>
      <c r="E1707" t="s">
        <v>1390</v>
      </c>
      <c r="F1707" t="s">
        <v>2272</v>
      </c>
      <c r="G1707" t="s">
        <v>8</v>
      </c>
      <c r="H1707" t="s">
        <v>1391</v>
      </c>
    </row>
    <row r="1708" spans="1:8" x14ac:dyDescent="0.2">
      <c r="A1708" s="1" t="d">
        <v>2023-02-01</v>
      </c>
      <c r="B1708">
        <v>-1</v>
      </c>
      <c r="C1708" t="s">
        <v>20</v>
      </c>
      <c r="D1708" s="1" t="d">
        <v>2023-02-01</v>
      </c>
      <c r="E1708" t="s">
        <v>1326</v>
      </c>
      <c r="F1708" t="s">
        <v>2272</v>
      </c>
      <c r="G1708" t="s">
        <v>8</v>
      </c>
      <c r="H1708" t="s">
        <v>1327</v>
      </c>
    </row>
    <row r="1709" spans="1:8" x14ac:dyDescent="0.2">
      <c r="A1709" s="1" t="d">
        <v>2023-02-01</v>
      </c>
      <c r="B1709">
        <v>-1</v>
      </c>
      <c r="C1709" t="s">
        <v>20</v>
      </c>
      <c r="D1709" s="1" t="d">
        <v>2023-02-01</v>
      </c>
      <c r="E1709" t="s">
        <v>1392</v>
      </c>
      <c r="F1709" t="s">
        <v>2272</v>
      </c>
      <c r="G1709" t="s">
        <v>8</v>
      </c>
    </row>
    <row r="1710" spans="1:8" x14ac:dyDescent="0.2">
      <c r="A1710" s="1" t="d">
        <v>2023-02-01</v>
      </c>
      <c r="B1710">
        <v>-1</v>
      </c>
      <c r="C1710" t="s">
        <v>20</v>
      </c>
      <c r="D1710" s="1" t="d">
        <v>2023-02-08</v>
      </c>
      <c r="E1710" t="s">
        <v>1393</v>
      </c>
      <c r="F1710" t="s">
        <v>2273</v>
      </c>
      <c r="G1710" t="s">
        <v>13</v>
      </c>
      <c r="H1710" t="s">
        <v>1394</v>
      </c>
    </row>
    <row r="1711" spans="1:8" x14ac:dyDescent="0.2">
      <c r="A1711" s="1" t="d">
        <v>2023-02-01</v>
      </c>
      <c r="B1711">
        <v>-1</v>
      </c>
      <c r="C1711" t="s">
        <v>20</v>
      </c>
      <c r="D1711" s="1" t="d">
        <v>2023-02-08</v>
      </c>
      <c r="E1711" t="s">
        <v>1303</v>
      </c>
      <c r="F1711" t="s">
        <v>2273</v>
      </c>
      <c r="G1711" t="s">
        <v>13</v>
      </c>
      <c r="H1711" t="s">
        <v>1304</v>
      </c>
    </row>
    <row r="1712" spans="1:8" x14ac:dyDescent="0.2">
      <c r="A1712" s="1" t="d">
        <v>2023-02-01</v>
      </c>
      <c r="B1712">
        <v>-1</v>
      </c>
      <c r="C1712" t="s">
        <v>20</v>
      </c>
      <c r="D1712" s="1" t="d">
        <v>2023-02-08</v>
      </c>
      <c r="E1712" t="s">
        <v>1395</v>
      </c>
      <c r="F1712" t="s">
        <v>2273</v>
      </c>
      <c r="G1712" t="s">
        <v>13</v>
      </c>
      <c r="H1712" t="s">
        <v>1396</v>
      </c>
    </row>
    <row r="1713" spans="1:8" x14ac:dyDescent="0.2">
      <c r="A1713" s="1" t="d">
        <v>2023-02-01</v>
      </c>
      <c r="B1713">
        <v>-1</v>
      </c>
      <c r="C1713" t="s">
        <v>20</v>
      </c>
      <c r="D1713" s="1" t="d">
        <v>2023-02-08</v>
      </c>
      <c r="E1713" t="s">
        <v>593</v>
      </c>
      <c r="F1713" t="s">
        <v>2273</v>
      </c>
      <c r="G1713" t="s">
        <v>49</v>
      </c>
      <c r="H1713" t="s">
        <v>594</v>
      </c>
    </row>
    <row r="1714" spans="1:8" x14ac:dyDescent="0.2">
      <c r="A1714" s="1" t="d">
        <v>2023-02-01</v>
      </c>
      <c r="B1714">
        <v>-1</v>
      </c>
      <c r="C1714" t="s">
        <v>20</v>
      </c>
      <c r="D1714" s="1" t="d">
        <v>2023-02-15</v>
      </c>
      <c r="E1714" t="s">
        <v>159</v>
      </c>
      <c r="F1714" t="s">
        <v>2275</v>
      </c>
      <c r="G1714" t="s">
        <v>8</v>
      </c>
      <c r="H1714" t="s">
        <v>160</v>
      </c>
    </row>
    <row r="1715" spans="1:8" x14ac:dyDescent="0.2">
      <c r="A1715" s="1" t="d">
        <v>2023-02-01</v>
      </c>
      <c r="B1715">
        <v>-1</v>
      </c>
      <c r="C1715" t="s">
        <v>20</v>
      </c>
      <c r="D1715" s="1" t="d">
        <v>2023-02-15</v>
      </c>
      <c r="E1715" t="s">
        <v>753</v>
      </c>
      <c r="F1715" t="s">
        <v>2263</v>
      </c>
      <c r="G1715" t="s">
        <v>8</v>
      </c>
      <c r="H1715" t="s">
        <v>754</v>
      </c>
    </row>
    <row r="1716" spans="1:8" x14ac:dyDescent="0.2">
      <c r="A1716" s="1" t="d">
        <v>2023-02-01</v>
      </c>
      <c r="B1716">
        <v>-1</v>
      </c>
      <c r="C1716" t="s">
        <v>74</v>
      </c>
      <c r="D1716" s="1" t="d">
        <v>2023-02-01</v>
      </c>
      <c r="E1716" t="s">
        <v>435</v>
      </c>
      <c r="F1716" t="s">
        <v>2266</v>
      </c>
      <c r="G1716" t="s">
        <v>8</v>
      </c>
    </row>
    <row r="1717" spans="1:8" x14ac:dyDescent="0.2">
      <c r="A1717" s="1" t="d">
        <v>2023-02-01</v>
      </c>
      <c r="B1717">
        <v>-1</v>
      </c>
      <c r="C1717" t="s">
        <v>74</v>
      </c>
      <c r="D1717" s="1" t="d">
        <v>2023-02-01</v>
      </c>
      <c r="E1717" t="s">
        <v>469</v>
      </c>
      <c r="F1717" t="s">
        <v>2296</v>
      </c>
      <c r="G1717" t="s">
        <v>8</v>
      </c>
      <c r="H1717" t="s">
        <v>470</v>
      </c>
    </row>
    <row r="1718" spans="1:8" x14ac:dyDescent="0.2">
      <c r="A1718" s="1" t="d">
        <v>2023-02-01</v>
      </c>
      <c r="B1718">
        <v>-1</v>
      </c>
      <c r="C1718" t="s">
        <v>74</v>
      </c>
      <c r="D1718" s="1" t="d">
        <v>2023-02-01</v>
      </c>
      <c r="E1718" t="s">
        <v>1267</v>
      </c>
      <c r="F1718" t="s">
        <v>2272</v>
      </c>
      <c r="G1718" t="s">
        <v>8</v>
      </c>
    </row>
    <row r="1719" spans="1:8" x14ac:dyDescent="0.2">
      <c r="A1719" s="1" t="d">
        <v>2023-02-01</v>
      </c>
      <c r="B1719">
        <v>-1</v>
      </c>
      <c r="C1719" t="s">
        <v>74</v>
      </c>
      <c r="D1719" s="1" t="d">
        <v>2023-02-08</v>
      </c>
      <c r="E1719" t="s">
        <v>926</v>
      </c>
      <c r="F1719" t="s">
        <v>2273</v>
      </c>
      <c r="G1719" t="s">
        <v>8</v>
      </c>
      <c r="H1719" t="s">
        <v>927</v>
      </c>
    </row>
    <row r="1720" spans="1:8" x14ac:dyDescent="0.2">
      <c r="A1720" s="1" t="d">
        <v>2023-02-01</v>
      </c>
      <c r="B1720">
        <v>-1</v>
      </c>
      <c r="C1720" t="s">
        <v>77</v>
      </c>
      <c r="D1720" s="1" t="d">
        <v>2023-02-01</v>
      </c>
      <c r="E1720" t="s">
        <v>1397</v>
      </c>
      <c r="F1720" t="s">
        <v>2288</v>
      </c>
      <c r="G1720" t="s">
        <v>49</v>
      </c>
      <c r="H1720" t="s">
        <v>1398</v>
      </c>
    </row>
    <row r="1721" spans="1:8" x14ac:dyDescent="0.2">
      <c r="A1721" s="1" t="d">
        <v>2023-02-01</v>
      </c>
      <c r="B1721">
        <v>-1</v>
      </c>
      <c r="C1721" t="s">
        <v>77</v>
      </c>
      <c r="D1721" s="1" t="d">
        <v>2023-02-01</v>
      </c>
      <c r="E1721" t="s">
        <v>1399</v>
      </c>
      <c r="F1721" t="s">
        <v>2288</v>
      </c>
      <c r="G1721" t="s">
        <v>128</v>
      </c>
      <c r="H1721" t="s">
        <v>1400</v>
      </c>
    </row>
    <row r="1722" spans="1:8" x14ac:dyDescent="0.2">
      <c r="A1722" s="1" t="d">
        <v>2023-02-01</v>
      </c>
      <c r="B1722">
        <v>-1</v>
      </c>
      <c r="C1722" t="s">
        <v>77</v>
      </c>
      <c r="D1722" s="1" t="d">
        <v>2023-02-01</v>
      </c>
      <c r="E1722" t="s">
        <v>1098</v>
      </c>
      <c r="F1722" t="s">
        <v>2276</v>
      </c>
      <c r="G1722" t="s">
        <v>8</v>
      </c>
      <c r="H1722" t="s">
        <v>1099</v>
      </c>
    </row>
    <row r="1723" spans="1:8" x14ac:dyDescent="0.2">
      <c r="A1723" s="1" t="d">
        <v>2023-02-01</v>
      </c>
      <c r="B1723">
        <v>-1</v>
      </c>
      <c r="C1723" t="s">
        <v>77</v>
      </c>
      <c r="D1723" s="1" t="d">
        <v>2023-02-01</v>
      </c>
      <c r="E1723" t="s">
        <v>1053</v>
      </c>
      <c r="F1723" t="s">
        <v>2276</v>
      </c>
      <c r="G1723" t="s">
        <v>8</v>
      </c>
      <c r="H1723" t="s">
        <v>1054</v>
      </c>
    </row>
    <row r="1724" spans="1:8" x14ac:dyDescent="0.2">
      <c r="A1724" s="1" t="d">
        <v>2023-02-01</v>
      </c>
      <c r="B1724">
        <v>-1</v>
      </c>
      <c r="C1724" t="s">
        <v>77</v>
      </c>
      <c r="D1724" s="1" t="d">
        <v>2023-02-01</v>
      </c>
      <c r="E1724" t="s">
        <v>78</v>
      </c>
      <c r="F1724" t="s">
        <v>2276</v>
      </c>
      <c r="G1724" t="s">
        <v>8</v>
      </c>
      <c r="H1724" t="s">
        <v>79</v>
      </c>
    </row>
    <row r="1725" spans="1:8" x14ac:dyDescent="0.2">
      <c r="A1725" s="1" t="d">
        <v>2023-02-01</v>
      </c>
      <c r="B1725">
        <v>-1</v>
      </c>
      <c r="C1725" t="s">
        <v>77</v>
      </c>
      <c r="D1725" s="1" t="d">
        <v>2023-02-01</v>
      </c>
      <c r="E1725" t="s">
        <v>1401</v>
      </c>
      <c r="F1725" t="s">
        <v>2276</v>
      </c>
      <c r="G1725" t="s">
        <v>8</v>
      </c>
    </row>
    <row r="1726" spans="1:8" x14ac:dyDescent="0.2">
      <c r="A1726" s="1" t="d">
        <v>2023-02-01</v>
      </c>
      <c r="B1726">
        <v>-1</v>
      </c>
      <c r="C1726" t="s">
        <v>77</v>
      </c>
      <c r="D1726" s="1" t="d">
        <v>2023-02-01</v>
      </c>
      <c r="E1726" t="s">
        <v>1402</v>
      </c>
      <c r="F1726" t="s">
        <v>2276</v>
      </c>
      <c r="G1726" t="s">
        <v>8</v>
      </c>
    </row>
    <row r="1727" spans="1:8" x14ac:dyDescent="0.2">
      <c r="A1727" s="1" t="d">
        <v>2023-02-01</v>
      </c>
      <c r="B1727">
        <v>-1</v>
      </c>
      <c r="C1727" t="s">
        <v>77</v>
      </c>
      <c r="D1727" s="1" t="d">
        <v>2023-02-01</v>
      </c>
      <c r="E1727" t="s">
        <v>1403</v>
      </c>
      <c r="F1727" t="s">
        <v>2276</v>
      </c>
      <c r="G1727" t="s">
        <v>49</v>
      </c>
    </row>
    <row r="1728" spans="1:8" x14ac:dyDescent="0.2">
      <c r="A1728" s="1" t="d">
        <v>2023-02-01</v>
      </c>
      <c r="B1728">
        <v>-1</v>
      </c>
      <c r="C1728" t="s">
        <v>77</v>
      </c>
      <c r="D1728" s="1" t="d">
        <v>2023-02-01</v>
      </c>
      <c r="E1728" t="s">
        <v>1404</v>
      </c>
      <c r="F1728" t="s">
        <v>2281</v>
      </c>
      <c r="G1728" t="s">
        <v>8</v>
      </c>
      <c r="H1728" t="s">
        <v>1405</v>
      </c>
    </row>
    <row r="1729" spans="1:8" x14ac:dyDescent="0.2">
      <c r="A1729" s="1" t="d">
        <v>2023-02-01</v>
      </c>
      <c r="B1729">
        <v>-1</v>
      </c>
      <c r="C1729" t="s">
        <v>77</v>
      </c>
      <c r="D1729" s="1" t="d">
        <v>2023-02-01</v>
      </c>
      <c r="E1729" t="s">
        <v>1406</v>
      </c>
      <c r="F1729" t="s">
        <v>2281</v>
      </c>
      <c r="G1729" t="s">
        <v>8</v>
      </c>
      <c r="H1729" t="s">
        <v>1407</v>
      </c>
    </row>
    <row r="1730" spans="1:8" x14ac:dyDescent="0.2">
      <c r="A1730" s="1" t="d">
        <v>2023-02-01</v>
      </c>
      <c r="B1730">
        <v>-1</v>
      </c>
      <c r="C1730" t="s">
        <v>77</v>
      </c>
      <c r="D1730" s="1" t="d">
        <v>2023-02-01</v>
      </c>
      <c r="E1730" t="s">
        <v>1408</v>
      </c>
      <c r="F1730" t="s">
        <v>2266</v>
      </c>
      <c r="G1730" t="s">
        <v>49</v>
      </c>
      <c r="H1730" t="s">
        <v>1409</v>
      </c>
    </row>
    <row r="1731" spans="1:8" x14ac:dyDescent="0.2">
      <c r="A1731" s="1" t="d">
        <v>2023-02-01</v>
      </c>
      <c r="B1731">
        <v>-1</v>
      </c>
      <c r="C1731" t="s">
        <v>77</v>
      </c>
      <c r="D1731" s="1" t="d">
        <v>2023-02-01</v>
      </c>
      <c r="E1731" t="s">
        <v>1367</v>
      </c>
      <c r="F1731" t="s">
        <v>2282</v>
      </c>
      <c r="G1731" t="s">
        <v>49</v>
      </c>
    </row>
    <row r="1732" spans="1:8" x14ac:dyDescent="0.2">
      <c r="A1732" s="1" t="d">
        <v>2023-02-01</v>
      </c>
      <c r="B1732">
        <v>-1</v>
      </c>
      <c r="C1732" t="s">
        <v>77</v>
      </c>
      <c r="D1732" s="1" t="d">
        <v>2023-02-01</v>
      </c>
      <c r="E1732" t="s">
        <v>1368</v>
      </c>
      <c r="F1732" t="s">
        <v>2282</v>
      </c>
      <c r="G1732" t="s">
        <v>49</v>
      </c>
    </row>
    <row r="1733" spans="1:8" x14ac:dyDescent="0.2">
      <c r="A1733" s="1" t="d">
        <v>2023-02-01</v>
      </c>
      <c r="B1733">
        <v>-1</v>
      </c>
      <c r="C1733" t="s">
        <v>77</v>
      </c>
      <c r="D1733" s="1" t="d">
        <v>2023-02-01</v>
      </c>
      <c r="E1733" t="s">
        <v>1410</v>
      </c>
      <c r="F1733" t="s">
        <v>2265</v>
      </c>
      <c r="G1733" t="s">
        <v>68</v>
      </c>
      <c r="H1733" t="s">
        <v>1411</v>
      </c>
    </row>
    <row r="1734" spans="1:8" x14ac:dyDescent="0.2">
      <c r="A1734" s="1" t="d">
        <v>2023-02-01</v>
      </c>
      <c r="B1734">
        <v>-1</v>
      </c>
      <c r="C1734" t="s">
        <v>77</v>
      </c>
      <c r="D1734" s="1" t="d">
        <v>2023-02-01</v>
      </c>
      <c r="E1734" t="s">
        <v>942</v>
      </c>
      <c r="F1734" t="s">
        <v>2265</v>
      </c>
      <c r="G1734" t="s">
        <v>68</v>
      </c>
      <c r="H1734" t="s">
        <v>943</v>
      </c>
    </row>
    <row r="1735" spans="1:8" x14ac:dyDescent="0.2">
      <c r="A1735" s="1" t="d">
        <v>2023-02-01</v>
      </c>
      <c r="B1735">
        <v>-1</v>
      </c>
      <c r="C1735" t="s">
        <v>77</v>
      </c>
      <c r="D1735" s="1" t="d">
        <v>2023-02-01</v>
      </c>
      <c r="E1735" t="s">
        <v>581</v>
      </c>
      <c r="F1735" t="s">
        <v>2265</v>
      </c>
      <c r="G1735" t="s">
        <v>49</v>
      </c>
      <c r="H1735" t="s">
        <v>582</v>
      </c>
    </row>
    <row r="1736" spans="1:8" x14ac:dyDescent="0.2">
      <c r="A1736" s="1" t="d">
        <v>2023-02-01</v>
      </c>
      <c r="B1736">
        <v>-1</v>
      </c>
      <c r="C1736" t="s">
        <v>77</v>
      </c>
      <c r="D1736" s="1" t="d">
        <v>2023-02-01</v>
      </c>
      <c r="E1736" t="s">
        <v>1004</v>
      </c>
      <c r="F1736" t="s">
        <v>2265</v>
      </c>
      <c r="G1736" t="s">
        <v>13</v>
      </c>
      <c r="H1736" t="s">
        <v>1005</v>
      </c>
    </row>
    <row r="1737" spans="1:8" x14ac:dyDescent="0.2">
      <c r="A1737" s="1" t="d">
        <v>2023-02-01</v>
      </c>
      <c r="B1737">
        <v>-1</v>
      </c>
      <c r="C1737" t="s">
        <v>77</v>
      </c>
      <c r="D1737" s="1" t="d">
        <v>2023-02-01</v>
      </c>
      <c r="E1737" t="s">
        <v>27</v>
      </c>
      <c r="F1737" t="s">
        <v>2265</v>
      </c>
      <c r="G1737" t="s">
        <v>8</v>
      </c>
      <c r="H1737" t="s">
        <v>28</v>
      </c>
    </row>
    <row r="1738" spans="1:8" x14ac:dyDescent="0.2">
      <c r="A1738" s="1" t="d">
        <v>2023-02-01</v>
      </c>
      <c r="B1738">
        <v>-1</v>
      </c>
      <c r="C1738" t="s">
        <v>77</v>
      </c>
      <c r="D1738" s="1" t="d">
        <v>2023-02-01</v>
      </c>
      <c r="E1738" t="s">
        <v>261</v>
      </c>
      <c r="F1738" t="s">
        <v>2265</v>
      </c>
      <c r="G1738" t="s">
        <v>8</v>
      </c>
      <c r="H1738" t="s">
        <v>262</v>
      </c>
    </row>
    <row r="1739" spans="1:8" x14ac:dyDescent="0.2">
      <c r="A1739" s="1" t="d">
        <v>2023-02-01</v>
      </c>
      <c r="B1739">
        <v>-1</v>
      </c>
      <c r="C1739" t="s">
        <v>77</v>
      </c>
      <c r="D1739" s="1" t="d">
        <v>2023-02-01</v>
      </c>
      <c r="E1739" t="s">
        <v>837</v>
      </c>
      <c r="F1739" t="s">
        <v>2265</v>
      </c>
      <c r="G1739" t="s">
        <v>8</v>
      </c>
      <c r="H1739" t="s">
        <v>838</v>
      </c>
    </row>
    <row r="1740" spans="1:8" x14ac:dyDescent="0.2">
      <c r="A1740" s="1" t="d">
        <v>2023-02-01</v>
      </c>
      <c r="B1740">
        <v>-1</v>
      </c>
      <c r="C1740" t="s">
        <v>77</v>
      </c>
      <c r="D1740" s="1" t="d">
        <v>2023-02-01</v>
      </c>
      <c r="E1740" t="s">
        <v>461</v>
      </c>
      <c r="F1740" t="s">
        <v>2265</v>
      </c>
      <c r="G1740" t="s">
        <v>8</v>
      </c>
      <c r="H1740" t="s">
        <v>462</v>
      </c>
    </row>
    <row r="1741" spans="1:8" x14ac:dyDescent="0.2">
      <c r="A1741" s="1" t="d">
        <v>2023-02-01</v>
      </c>
      <c r="B1741">
        <v>-1</v>
      </c>
      <c r="C1741" t="s">
        <v>77</v>
      </c>
      <c r="D1741" s="1" t="d">
        <v>2023-02-01</v>
      </c>
      <c r="E1741" t="s">
        <v>1314</v>
      </c>
      <c r="F1741" t="s">
        <v>2265</v>
      </c>
      <c r="G1741" t="s">
        <v>8</v>
      </c>
      <c r="H1741" t="s">
        <v>1315</v>
      </c>
    </row>
    <row r="1742" spans="1:8" x14ac:dyDescent="0.2">
      <c r="A1742" s="1" t="d">
        <v>2023-02-01</v>
      </c>
      <c r="B1742">
        <v>-1</v>
      </c>
      <c r="C1742" t="s">
        <v>77</v>
      </c>
      <c r="D1742" s="1" t="d">
        <v>2023-02-01</v>
      </c>
      <c r="E1742" t="s">
        <v>84</v>
      </c>
      <c r="F1742" t="s">
        <v>2265</v>
      </c>
      <c r="G1742" t="s">
        <v>8</v>
      </c>
      <c r="H1742" t="s">
        <v>85</v>
      </c>
    </row>
    <row r="1743" spans="1:8" x14ac:dyDescent="0.2">
      <c r="A1743" s="1" t="d">
        <v>2023-02-01</v>
      </c>
      <c r="B1743">
        <v>-1</v>
      </c>
      <c r="C1743" t="s">
        <v>77</v>
      </c>
      <c r="D1743" s="1" t="d">
        <v>2023-02-01</v>
      </c>
      <c r="E1743" t="s">
        <v>839</v>
      </c>
      <c r="F1743" t="s">
        <v>2265</v>
      </c>
      <c r="G1743" t="s">
        <v>8</v>
      </c>
      <c r="H1743" t="s">
        <v>840</v>
      </c>
    </row>
    <row r="1744" spans="1:8" x14ac:dyDescent="0.2">
      <c r="A1744" s="1" t="d">
        <v>2023-02-01</v>
      </c>
      <c r="B1744">
        <v>-1</v>
      </c>
      <c r="C1744" t="s">
        <v>77</v>
      </c>
      <c r="D1744" s="1" t="d">
        <v>2023-02-01</v>
      </c>
      <c r="E1744" t="s">
        <v>1186</v>
      </c>
      <c r="F1744" t="s">
        <v>2265</v>
      </c>
      <c r="G1744" t="s">
        <v>128</v>
      </c>
      <c r="H1744" t="s">
        <v>1187</v>
      </c>
    </row>
    <row r="1745" spans="1:8" x14ac:dyDescent="0.2">
      <c r="A1745" s="1" t="d">
        <v>2023-02-01</v>
      </c>
      <c r="B1745">
        <v>-1</v>
      </c>
      <c r="C1745" t="s">
        <v>77</v>
      </c>
      <c r="D1745" s="1" t="d">
        <v>2023-02-01</v>
      </c>
      <c r="E1745" t="s">
        <v>71</v>
      </c>
      <c r="F1745" t="s">
        <v>2265</v>
      </c>
      <c r="G1745" t="s">
        <v>8</v>
      </c>
      <c r="H1745" t="s">
        <v>72</v>
      </c>
    </row>
    <row r="1746" spans="1:8" x14ac:dyDescent="0.2">
      <c r="A1746" s="1" t="d">
        <v>2023-02-01</v>
      </c>
      <c r="B1746">
        <v>-1</v>
      </c>
      <c r="C1746" t="s">
        <v>77</v>
      </c>
      <c r="D1746" s="1" t="d">
        <v>2023-02-01</v>
      </c>
      <c r="E1746" t="s">
        <v>86</v>
      </c>
      <c r="F1746" t="s">
        <v>2265</v>
      </c>
      <c r="G1746" t="s">
        <v>8</v>
      </c>
      <c r="H1746" t="s">
        <v>87</v>
      </c>
    </row>
    <row r="1747" spans="1:8" x14ac:dyDescent="0.2">
      <c r="A1747" s="1" t="d">
        <v>2023-02-01</v>
      </c>
      <c r="B1747">
        <v>-1</v>
      </c>
      <c r="C1747" t="s">
        <v>77</v>
      </c>
      <c r="D1747" s="1" t="d">
        <v>2023-02-01</v>
      </c>
      <c r="E1747" t="s">
        <v>433</v>
      </c>
      <c r="F1747" t="s">
        <v>2265</v>
      </c>
      <c r="G1747" t="s">
        <v>8</v>
      </c>
      <c r="H1747" t="s">
        <v>434</v>
      </c>
    </row>
    <row r="1748" spans="1:8" x14ac:dyDescent="0.2">
      <c r="A1748" s="1" t="d">
        <v>2023-02-01</v>
      </c>
      <c r="B1748">
        <v>-1</v>
      </c>
      <c r="C1748" t="s">
        <v>77</v>
      </c>
      <c r="D1748" s="1" t="d">
        <v>2023-02-01</v>
      </c>
      <c r="E1748" t="s">
        <v>29</v>
      </c>
      <c r="F1748" t="s">
        <v>2265</v>
      </c>
      <c r="G1748" t="s">
        <v>8</v>
      </c>
      <c r="H1748" t="s">
        <v>30</v>
      </c>
    </row>
    <row r="1749" spans="1:8" x14ac:dyDescent="0.2">
      <c r="A1749" s="1" t="d">
        <v>2023-02-01</v>
      </c>
      <c r="B1749">
        <v>-1</v>
      </c>
      <c r="C1749" t="s">
        <v>77</v>
      </c>
      <c r="D1749" s="1" t="d">
        <v>2023-02-01</v>
      </c>
      <c r="E1749" t="s">
        <v>1412</v>
      </c>
      <c r="F1749" t="s">
        <v>2268</v>
      </c>
      <c r="G1749" t="s">
        <v>49</v>
      </c>
      <c r="H1749" t="s">
        <v>1413</v>
      </c>
    </row>
    <row r="1750" spans="1:8" x14ac:dyDescent="0.2">
      <c r="A1750" s="1" t="d">
        <v>2023-02-01</v>
      </c>
      <c r="B1750">
        <v>-1</v>
      </c>
      <c r="C1750" t="s">
        <v>77</v>
      </c>
      <c r="D1750" s="1" t="d">
        <v>2023-02-01</v>
      </c>
      <c r="E1750" t="s">
        <v>1414</v>
      </c>
      <c r="F1750" t="s">
        <v>2268</v>
      </c>
      <c r="G1750" t="s">
        <v>8</v>
      </c>
    </row>
    <row r="1751" spans="1:8" x14ac:dyDescent="0.2">
      <c r="A1751" s="1" t="d">
        <v>2023-02-01</v>
      </c>
      <c r="B1751">
        <v>-1</v>
      </c>
      <c r="C1751" t="s">
        <v>77</v>
      </c>
      <c r="D1751" s="1" t="d">
        <v>2023-02-01</v>
      </c>
      <c r="E1751" t="s">
        <v>1415</v>
      </c>
      <c r="F1751" t="s">
        <v>2268</v>
      </c>
      <c r="G1751" t="s">
        <v>8</v>
      </c>
      <c r="H1751" t="s">
        <v>1416</v>
      </c>
    </row>
    <row r="1752" spans="1:8" x14ac:dyDescent="0.2">
      <c r="A1752" s="1" t="d">
        <v>2023-02-01</v>
      </c>
      <c r="B1752">
        <v>-1</v>
      </c>
      <c r="C1752" t="s">
        <v>77</v>
      </c>
      <c r="D1752" s="1" t="d">
        <v>2023-02-01</v>
      </c>
      <c r="E1752" t="s">
        <v>267</v>
      </c>
      <c r="F1752" t="s">
        <v>2268</v>
      </c>
      <c r="G1752" t="s">
        <v>8</v>
      </c>
      <c r="H1752" t="s">
        <v>268</v>
      </c>
    </row>
    <row r="1753" spans="1:8" x14ac:dyDescent="0.2">
      <c r="A1753" s="1" t="d">
        <v>2023-02-01</v>
      </c>
      <c r="B1753">
        <v>-1</v>
      </c>
      <c r="C1753" t="s">
        <v>77</v>
      </c>
      <c r="D1753" s="1" t="d">
        <v>2023-02-01</v>
      </c>
      <c r="E1753" t="s">
        <v>577</v>
      </c>
      <c r="F1753" t="s">
        <v>2296</v>
      </c>
      <c r="G1753" t="s">
        <v>8</v>
      </c>
      <c r="H1753" t="s">
        <v>578</v>
      </c>
    </row>
    <row r="1754" spans="1:8" x14ac:dyDescent="0.2">
      <c r="A1754" s="1" t="d">
        <v>2023-02-01</v>
      </c>
      <c r="B1754">
        <v>-1</v>
      </c>
      <c r="C1754" t="s">
        <v>77</v>
      </c>
      <c r="D1754" s="1" t="d">
        <v>2023-02-01</v>
      </c>
      <c r="E1754" t="s">
        <v>224</v>
      </c>
      <c r="F1754" t="s">
        <v>2296</v>
      </c>
      <c r="G1754" t="s">
        <v>8</v>
      </c>
      <c r="H1754" t="s">
        <v>225</v>
      </c>
    </row>
    <row r="1755" spans="1:8" x14ac:dyDescent="0.2">
      <c r="A1755" s="1" t="d">
        <v>2023-02-01</v>
      </c>
      <c r="B1755">
        <v>-1</v>
      </c>
      <c r="C1755" t="s">
        <v>77</v>
      </c>
      <c r="D1755" s="1" t="d">
        <v>2023-02-01</v>
      </c>
      <c r="E1755" t="s">
        <v>469</v>
      </c>
      <c r="F1755" t="s">
        <v>2296</v>
      </c>
      <c r="G1755" t="s">
        <v>8</v>
      </c>
      <c r="H1755" t="s">
        <v>470</v>
      </c>
    </row>
    <row r="1756" spans="1:8" x14ac:dyDescent="0.2">
      <c r="A1756" s="1" t="d">
        <v>2023-02-01</v>
      </c>
      <c r="B1756">
        <v>-1</v>
      </c>
      <c r="C1756" t="s">
        <v>77</v>
      </c>
      <c r="D1756" s="1" t="d">
        <v>2023-02-01</v>
      </c>
      <c r="E1756" t="s">
        <v>471</v>
      </c>
      <c r="F1756" t="s">
        <v>2296</v>
      </c>
      <c r="G1756" t="s">
        <v>8</v>
      </c>
      <c r="H1756" t="s">
        <v>472</v>
      </c>
    </row>
    <row r="1757" spans="1:8" x14ac:dyDescent="0.2">
      <c r="A1757" s="1" t="d">
        <v>2023-02-01</v>
      </c>
      <c r="B1757">
        <v>-1</v>
      </c>
      <c r="C1757" t="s">
        <v>77</v>
      </c>
      <c r="D1757" s="1" t="d">
        <v>2023-02-01</v>
      </c>
      <c r="E1757" t="s">
        <v>276</v>
      </c>
      <c r="F1757" t="s">
        <v>2296</v>
      </c>
      <c r="G1757" t="s">
        <v>8</v>
      </c>
      <c r="H1757" t="s">
        <v>277</v>
      </c>
    </row>
    <row r="1758" spans="1:8" x14ac:dyDescent="0.2">
      <c r="A1758" s="1" t="d">
        <v>2023-02-01</v>
      </c>
      <c r="B1758">
        <v>-1</v>
      </c>
      <c r="C1758" t="s">
        <v>77</v>
      </c>
      <c r="D1758" s="1" t="d">
        <v>2023-02-01</v>
      </c>
      <c r="E1758" t="s">
        <v>91</v>
      </c>
      <c r="F1758" t="s">
        <v>2296</v>
      </c>
      <c r="G1758" t="s">
        <v>8</v>
      </c>
      <c r="H1758" t="s">
        <v>92</v>
      </c>
    </row>
    <row r="1759" spans="1:8" x14ac:dyDescent="0.2">
      <c r="A1759" s="1" t="d">
        <v>2023-02-01</v>
      </c>
      <c r="B1759">
        <v>-1</v>
      </c>
      <c r="C1759" t="s">
        <v>77</v>
      </c>
      <c r="D1759" s="1" t="d">
        <v>2023-02-01</v>
      </c>
      <c r="E1759" t="s">
        <v>843</v>
      </c>
      <c r="F1759" t="s">
        <v>2296</v>
      </c>
      <c r="G1759" t="s">
        <v>8</v>
      </c>
      <c r="H1759" t="s">
        <v>844</v>
      </c>
    </row>
    <row r="1760" spans="1:8" x14ac:dyDescent="0.2">
      <c r="A1760" s="1" t="d">
        <v>2023-02-01</v>
      </c>
      <c r="B1760">
        <v>-1</v>
      </c>
      <c r="C1760" t="s">
        <v>77</v>
      </c>
      <c r="D1760" s="1" t="d">
        <v>2023-02-01</v>
      </c>
      <c r="E1760" t="s">
        <v>37</v>
      </c>
      <c r="F1760" t="s">
        <v>2296</v>
      </c>
      <c r="G1760" t="s">
        <v>8</v>
      </c>
      <c r="H1760" t="s">
        <v>38</v>
      </c>
    </row>
    <row r="1761" spans="1:8" x14ac:dyDescent="0.2">
      <c r="A1761" s="1" t="d">
        <v>2023-02-01</v>
      </c>
      <c r="B1761">
        <v>-1</v>
      </c>
      <c r="C1761" t="s">
        <v>77</v>
      </c>
      <c r="D1761" s="1" t="d">
        <v>2023-02-01</v>
      </c>
      <c r="E1761" t="s">
        <v>93</v>
      </c>
      <c r="F1761" t="s">
        <v>2296</v>
      </c>
      <c r="G1761" t="s">
        <v>8</v>
      </c>
      <c r="H1761" t="s">
        <v>94</v>
      </c>
    </row>
    <row r="1762" spans="1:8" x14ac:dyDescent="0.2">
      <c r="A1762" s="1" t="d">
        <v>2023-02-01</v>
      </c>
      <c r="B1762">
        <v>-1</v>
      </c>
      <c r="C1762" t="s">
        <v>77</v>
      </c>
      <c r="D1762" s="1" t="d">
        <v>2023-02-01</v>
      </c>
      <c r="E1762" t="s">
        <v>1288</v>
      </c>
      <c r="F1762" t="s">
        <v>2271</v>
      </c>
      <c r="G1762" t="s">
        <v>49</v>
      </c>
      <c r="H1762" t="s">
        <v>1289</v>
      </c>
    </row>
    <row r="1763" spans="1:8" x14ac:dyDescent="0.2">
      <c r="A1763" s="1" t="d">
        <v>2023-02-01</v>
      </c>
      <c r="B1763">
        <v>-1</v>
      </c>
      <c r="C1763" t="s">
        <v>77</v>
      </c>
      <c r="D1763" s="1" t="d">
        <v>2023-02-01</v>
      </c>
      <c r="E1763" t="s">
        <v>1417</v>
      </c>
      <c r="F1763" t="s">
        <v>2271</v>
      </c>
      <c r="G1763" t="s">
        <v>49</v>
      </c>
      <c r="H1763" t="s">
        <v>1418</v>
      </c>
    </row>
    <row r="1764" spans="1:8" x14ac:dyDescent="0.2">
      <c r="A1764" s="1" t="d">
        <v>2023-02-01</v>
      </c>
      <c r="B1764">
        <v>-1</v>
      </c>
      <c r="C1764" t="s">
        <v>77</v>
      </c>
      <c r="D1764" s="1" t="d">
        <v>2023-02-01</v>
      </c>
      <c r="E1764" t="s">
        <v>829</v>
      </c>
      <c r="F1764" t="s">
        <v>2271</v>
      </c>
      <c r="G1764" t="s">
        <v>68</v>
      </c>
      <c r="H1764" t="s">
        <v>830</v>
      </c>
    </row>
    <row r="1765" spans="1:8" x14ac:dyDescent="0.2">
      <c r="A1765" s="1" t="d">
        <v>2023-02-01</v>
      </c>
      <c r="B1765">
        <v>-1</v>
      </c>
      <c r="C1765" t="s">
        <v>77</v>
      </c>
      <c r="D1765" s="1" t="d">
        <v>2023-02-01</v>
      </c>
      <c r="E1765" t="s">
        <v>847</v>
      </c>
      <c r="F1765" t="s">
        <v>2271</v>
      </c>
      <c r="G1765" t="s">
        <v>68</v>
      </c>
      <c r="H1765" t="s">
        <v>848</v>
      </c>
    </row>
    <row r="1766" spans="1:8" x14ac:dyDescent="0.2">
      <c r="A1766" s="1" t="d">
        <v>2023-02-01</v>
      </c>
      <c r="B1766">
        <v>-1</v>
      </c>
      <c r="C1766" t="s">
        <v>77</v>
      </c>
      <c r="D1766" s="1" t="d">
        <v>2023-02-01</v>
      </c>
      <c r="E1766" t="s">
        <v>1419</v>
      </c>
      <c r="F1766" t="s">
        <v>2285</v>
      </c>
      <c r="G1766" t="s">
        <v>8</v>
      </c>
    </row>
    <row r="1767" spans="1:8" x14ac:dyDescent="0.2">
      <c r="A1767" s="1" t="d">
        <v>2023-02-01</v>
      </c>
      <c r="B1767">
        <v>-1</v>
      </c>
      <c r="C1767" t="s">
        <v>77</v>
      </c>
      <c r="D1767" s="1" t="d">
        <v>2023-02-01</v>
      </c>
      <c r="E1767" t="s">
        <v>688</v>
      </c>
      <c r="F1767" t="s">
        <v>2285</v>
      </c>
      <c r="G1767" t="s">
        <v>8</v>
      </c>
    </row>
    <row r="1768" spans="1:8" x14ac:dyDescent="0.2">
      <c r="A1768" s="1" t="d">
        <v>2023-02-01</v>
      </c>
      <c r="B1768">
        <v>-1</v>
      </c>
      <c r="C1768" t="s">
        <v>77</v>
      </c>
      <c r="D1768" s="1" t="d">
        <v>2023-02-01</v>
      </c>
      <c r="E1768" t="s">
        <v>481</v>
      </c>
      <c r="F1768" t="s">
        <v>2285</v>
      </c>
      <c r="G1768" t="s">
        <v>8</v>
      </c>
    </row>
    <row r="1769" spans="1:8" x14ac:dyDescent="0.2">
      <c r="A1769" s="1" t="d">
        <v>2023-02-01</v>
      </c>
      <c r="B1769">
        <v>-1</v>
      </c>
      <c r="C1769" t="s">
        <v>77</v>
      </c>
      <c r="D1769" s="1" t="d">
        <v>2023-02-01</v>
      </c>
      <c r="E1769" t="s">
        <v>815</v>
      </c>
      <c r="F1769" t="s">
        <v>2294</v>
      </c>
      <c r="G1769" t="s">
        <v>8</v>
      </c>
    </row>
    <row r="1770" spans="1:8" x14ac:dyDescent="0.2">
      <c r="A1770" s="1" t="d">
        <v>2023-02-01</v>
      </c>
      <c r="B1770">
        <v>-1</v>
      </c>
      <c r="C1770" t="s">
        <v>77</v>
      </c>
      <c r="D1770" s="1" t="d">
        <v>2023-02-01</v>
      </c>
      <c r="E1770" t="s">
        <v>229</v>
      </c>
      <c r="F1770" t="s">
        <v>2272</v>
      </c>
      <c r="G1770" t="s">
        <v>49</v>
      </c>
      <c r="H1770" t="s">
        <v>230</v>
      </c>
    </row>
    <row r="1771" spans="1:8" x14ac:dyDescent="0.2">
      <c r="A1771" s="1" t="d">
        <v>2023-02-01</v>
      </c>
      <c r="B1771">
        <v>-1</v>
      </c>
      <c r="C1771" t="s">
        <v>77</v>
      </c>
      <c r="D1771" s="1" t="d">
        <v>2023-02-01</v>
      </c>
      <c r="E1771" t="s">
        <v>272</v>
      </c>
      <c r="F1771" t="s">
        <v>2272</v>
      </c>
      <c r="G1771" t="s">
        <v>49</v>
      </c>
      <c r="H1771" t="s">
        <v>273</v>
      </c>
    </row>
    <row r="1772" spans="1:8" x14ac:dyDescent="0.2">
      <c r="A1772" s="1" t="d">
        <v>2023-02-01</v>
      </c>
      <c r="B1772">
        <v>-1</v>
      </c>
      <c r="C1772" t="s">
        <v>77</v>
      </c>
      <c r="D1772" s="1" t="d">
        <v>2023-02-01</v>
      </c>
      <c r="E1772" t="s">
        <v>1420</v>
      </c>
      <c r="F1772" t="s">
        <v>2272</v>
      </c>
      <c r="G1772" t="s">
        <v>13</v>
      </c>
      <c r="H1772" t="s">
        <v>1421</v>
      </c>
    </row>
    <row r="1773" spans="1:8" x14ac:dyDescent="0.2">
      <c r="A1773" s="1" t="d">
        <v>2023-02-01</v>
      </c>
      <c r="B1773">
        <v>-1</v>
      </c>
      <c r="C1773" t="s">
        <v>77</v>
      </c>
      <c r="D1773" s="1" t="d">
        <v>2023-02-01</v>
      </c>
      <c r="E1773" t="s">
        <v>43</v>
      </c>
      <c r="F1773" t="s">
        <v>2272</v>
      </c>
      <c r="G1773" t="s">
        <v>8</v>
      </c>
      <c r="H1773" t="s">
        <v>44</v>
      </c>
    </row>
    <row r="1774" spans="1:8" x14ac:dyDescent="0.2">
      <c r="A1774" s="1" t="d">
        <v>2023-02-01</v>
      </c>
      <c r="B1774">
        <v>-1</v>
      </c>
      <c r="C1774" t="s">
        <v>77</v>
      </c>
      <c r="D1774" s="1" t="d">
        <v>2023-02-01</v>
      </c>
      <c r="E1774" t="s">
        <v>1390</v>
      </c>
      <c r="F1774" t="s">
        <v>2272</v>
      </c>
      <c r="G1774" t="s">
        <v>8</v>
      </c>
      <c r="H1774" t="s">
        <v>1391</v>
      </c>
    </row>
    <row r="1775" spans="1:8" x14ac:dyDescent="0.2">
      <c r="A1775" s="1" t="d">
        <v>2023-02-01</v>
      </c>
      <c r="B1775">
        <v>-1</v>
      </c>
      <c r="C1775" t="s">
        <v>77</v>
      </c>
      <c r="D1775" s="1" t="d">
        <v>2023-02-01</v>
      </c>
      <c r="E1775" t="s">
        <v>1326</v>
      </c>
      <c r="F1775" t="s">
        <v>2272</v>
      </c>
      <c r="G1775" t="s">
        <v>8</v>
      </c>
      <c r="H1775" t="s">
        <v>1327</v>
      </c>
    </row>
    <row r="1776" spans="1:8" x14ac:dyDescent="0.2">
      <c r="A1776" s="1" t="d">
        <v>2023-02-01</v>
      </c>
      <c r="B1776">
        <v>-1</v>
      </c>
      <c r="C1776" t="s">
        <v>77</v>
      </c>
      <c r="D1776" s="1" t="d">
        <v>2023-02-01</v>
      </c>
      <c r="E1776" t="s">
        <v>854</v>
      </c>
      <c r="F1776" t="s">
        <v>2272</v>
      </c>
      <c r="G1776" t="s">
        <v>8</v>
      </c>
    </row>
    <row r="1777" spans="1:8" x14ac:dyDescent="0.2">
      <c r="A1777" s="1" t="d">
        <v>2023-02-01</v>
      </c>
      <c r="B1777">
        <v>-1</v>
      </c>
      <c r="C1777" t="s">
        <v>77</v>
      </c>
      <c r="D1777" s="1" t="d">
        <v>2023-02-01</v>
      </c>
      <c r="E1777" t="s">
        <v>274</v>
      </c>
      <c r="F1777" t="s">
        <v>2272</v>
      </c>
      <c r="G1777" t="s">
        <v>8</v>
      </c>
    </row>
    <row r="1778" spans="1:8" x14ac:dyDescent="0.2">
      <c r="A1778" s="1" t="d">
        <v>2023-02-01</v>
      </c>
      <c r="B1778">
        <v>-1</v>
      </c>
      <c r="C1778" t="s">
        <v>77</v>
      </c>
      <c r="D1778" s="1" t="d">
        <v>2023-02-01</v>
      </c>
      <c r="E1778" t="s">
        <v>1267</v>
      </c>
      <c r="F1778" t="s">
        <v>2272</v>
      </c>
      <c r="G1778" t="s">
        <v>8</v>
      </c>
    </row>
    <row r="1779" spans="1:8" x14ac:dyDescent="0.2">
      <c r="A1779" s="1" t="d">
        <v>2023-02-01</v>
      </c>
      <c r="B1779">
        <v>-1</v>
      </c>
      <c r="C1779" t="s">
        <v>77</v>
      </c>
      <c r="D1779" s="1" t="d">
        <v>2023-02-01</v>
      </c>
      <c r="E1779" t="s">
        <v>1422</v>
      </c>
      <c r="F1779" t="s">
        <v>2272</v>
      </c>
      <c r="G1779" t="s">
        <v>8</v>
      </c>
    </row>
    <row r="1780" spans="1:8" x14ac:dyDescent="0.2">
      <c r="A1780" s="1" t="d">
        <v>2023-02-01</v>
      </c>
      <c r="B1780">
        <v>-1</v>
      </c>
      <c r="C1780" t="s">
        <v>77</v>
      </c>
      <c r="D1780" s="1" t="d">
        <v>2023-02-01</v>
      </c>
      <c r="E1780" t="s">
        <v>1392</v>
      </c>
      <c r="F1780" t="s">
        <v>2272</v>
      </c>
      <c r="G1780" t="s">
        <v>8</v>
      </c>
    </row>
    <row r="1781" spans="1:8" x14ac:dyDescent="0.2">
      <c r="A1781" s="1" t="d">
        <v>2023-02-01</v>
      </c>
      <c r="B1781">
        <v>-1</v>
      </c>
      <c r="C1781" t="s">
        <v>77</v>
      </c>
      <c r="D1781" s="1" t="d">
        <v>2023-02-01</v>
      </c>
      <c r="E1781" t="s">
        <v>95</v>
      </c>
      <c r="F1781" t="s">
        <v>2272</v>
      </c>
      <c r="G1781" t="s">
        <v>8</v>
      </c>
    </row>
    <row r="1782" spans="1:8" x14ac:dyDescent="0.2">
      <c r="A1782" s="1" t="d">
        <v>2023-02-01</v>
      </c>
      <c r="B1782">
        <v>-1</v>
      </c>
      <c r="C1782" t="s">
        <v>77</v>
      </c>
      <c r="D1782" s="1" t="d">
        <v>2023-02-01</v>
      </c>
      <c r="E1782" t="s">
        <v>73</v>
      </c>
      <c r="F1782" t="s">
        <v>2272</v>
      </c>
      <c r="G1782" t="s">
        <v>8</v>
      </c>
    </row>
    <row r="1783" spans="1:8" x14ac:dyDescent="0.2">
      <c r="A1783" s="1" t="d">
        <v>2023-02-01</v>
      </c>
      <c r="B1783">
        <v>-1</v>
      </c>
      <c r="C1783" t="s">
        <v>77</v>
      </c>
      <c r="D1783" s="1" t="d">
        <v>2023-02-01</v>
      </c>
      <c r="E1783" t="s">
        <v>275</v>
      </c>
      <c r="F1783" t="s">
        <v>2272</v>
      </c>
      <c r="G1783" t="s">
        <v>8</v>
      </c>
    </row>
    <row r="1784" spans="1:8" x14ac:dyDescent="0.2">
      <c r="A1784" s="1" t="d">
        <v>2023-02-01</v>
      </c>
      <c r="B1784">
        <v>-1</v>
      </c>
      <c r="C1784" t="s">
        <v>77</v>
      </c>
      <c r="D1784" s="1" t="d">
        <v>2023-02-08</v>
      </c>
      <c r="E1784" t="s">
        <v>1290</v>
      </c>
      <c r="F1784" t="s">
        <v>2273</v>
      </c>
      <c r="G1784" t="s">
        <v>1058</v>
      </c>
      <c r="H1784" t="s">
        <v>1291</v>
      </c>
    </row>
    <row r="1785" spans="1:8" x14ac:dyDescent="0.2">
      <c r="A1785" s="1" t="d">
        <v>2023-02-01</v>
      </c>
      <c r="B1785">
        <v>-1</v>
      </c>
      <c r="C1785" t="s">
        <v>77</v>
      </c>
      <c r="D1785" s="1" t="d">
        <v>2023-02-08</v>
      </c>
      <c r="E1785" t="s">
        <v>1423</v>
      </c>
      <c r="F1785" t="s">
        <v>2273</v>
      </c>
      <c r="G1785" t="s">
        <v>128</v>
      </c>
      <c r="H1785" t="s">
        <v>1424</v>
      </c>
    </row>
    <row r="1786" spans="1:8" x14ac:dyDescent="0.2">
      <c r="A1786" s="1" t="d">
        <v>2023-02-01</v>
      </c>
      <c r="B1786">
        <v>-1</v>
      </c>
      <c r="C1786" t="s">
        <v>77</v>
      </c>
      <c r="D1786" s="1" t="d">
        <v>2023-02-08</v>
      </c>
      <c r="E1786" t="s">
        <v>1425</v>
      </c>
      <c r="F1786" t="s">
        <v>2273</v>
      </c>
      <c r="G1786" t="s">
        <v>128</v>
      </c>
      <c r="H1786" t="s">
        <v>1426</v>
      </c>
    </row>
    <row r="1787" spans="1:8" x14ac:dyDescent="0.2">
      <c r="A1787" s="1" t="d">
        <v>2023-02-01</v>
      </c>
      <c r="B1787">
        <v>-1</v>
      </c>
      <c r="C1787" t="s">
        <v>77</v>
      </c>
      <c r="D1787" s="1" t="d">
        <v>2023-02-08</v>
      </c>
      <c r="E1787" t="s">
        <v>1427</v>
      </c>
      <c r="F1787" t="s">
        <v>2273</v>
      </c>
      <c r="G1787" t="s">
        <v>8</v>
      </c>
      <c r="H1787" t="s">
        <v>1428</v>
      </c>
    </row>
    <row r="1788" spans="1:8" x14ac:dyDescent="0.2">
      <c r="A1788" s="1" t="d">
        <v>2023-02-01</v>
      </c>
      <c r="B1788">
        <v>-1</v>
      </c>
      <c r="C1788" t="s">
        <v>77</v>
      </c>
      <c r="D1788" s="1" t="d">
        <v>2023-02-08</v>
      </c>
      <c r="E1788" t="s">
        <v>75</v>
      </c>
      <c r="F1788" t="s">
        <v>2273</v>
      </c>
      <c r="G1788" t="s">
        <v>13</v>
      </c>
      <c r="H1788" t="s">
        <v>76</v>
      </c>
    </row>
    <row r="1789" spans="1:8" x14ac:dyDescent="0.2">
      <c r="A1789" s="1" t="d">
        <v>2023-02-01</v>
      </c>
      <c r="B1789">
        <v>-1</v>
      </c>
      <c r="C1789" t="s">
        <v>77</v>
      </c>
      <c r="D1789" s="1" t="d">
        <v>2023-02-08</v>
      </c>
      <c r="E1789" t="s">
        <v>1395</v>
      </c>
      <c r="F1789" t="s">
        <v>2273</v>
      </c>
      <c r="G1789" t="s">
        <v>13</v>
      </c>
      <c r="H1789" t="s">
        <v>1396</v>
      </c>
    </row>
    <row r="1790" spans="1:8" x14ac:dyDescent="0.2">
      <c r="A1790" s="1" t="d">
        <v>2023-02-01</v>
      </c>
      <c r="B1790">
        <v>-1</v>
      </c>
      <c r="C1790" t="s">
        <v>77</v>
      </c>
      <c r="D1790" s="1" t="d">
        <v>2023-02-08</v>
      </c>
      <c r="E1790" t="s">
        <v>242</v>
      </c>
      <c r="F1790" t="s">
        <v>2273</v>
      </c>
      <c r="G1790" t="s">
        <v>8</v>
      </c>
      <c r="H1790" t="s">
        <v>243</v>
      </c>
    </row>
    <row r="1791" spans="1:8" x14ac:dyDescent="0.2">
      <c r="A1791" s="1" t="d">
        <v>2023-02-01</v>
      </c>
      <c r="B1791">
        <v>-1</v>
      </c>
      <c r="C1791" t="s">
        <v>77</v>
      </c>
      <c r="D1791" s="1" t="d">
        <v>2023-02-08</v>
      </c>
      <c r="E1791" t="s">
        <v>495</v>
      </c>
      <c r="F1791" t="s">
        <v>2273</v>
      </c>
      <c r="G1791" t="s">
        <v>8</v>
      </c>
      <c r="H1791" t="s">
        <v>496</v>
      </c>
    </row>
    <row r="1792" spans="1:8" x14ac:dyDescent="0.2">
      <c r="A1792" s="1" t="d">
        <v>2023-02-01</v>
      </c>
      <c r="B1792">
        <v>-1</v>
      </c>
      <c r="C1792" t="s">
        <v>77</v>
      </c>
      <c r="D1792" s="1" t="d">
        <v>2023-02-08</v>
      </c>
      <c r="E1792" t="s">
        <v>599</v>
      </c>
      <c r="F1792" t="s">
        <v>2274</v>
      </c>
      <c r="G1792" t="s">
        <v>8</v>
      </c>
      <c r="H1792" t="s">
        <v>600</v>
      </c>
    </row>
    <row r="1793" spans="1:8" x14ac:dyDescent="0.2">
      <c r="A1793" s="1" t="d">
        <v>2023-02-01</v>
      </c>
      <c r="B1793">
        <v>-1</v>
      </c>
      <c r="C1793" t="s">
        <v>77</v>
      </c>
      <c r="D1793" s="1" t="d">
        <v>2023-02-08</v>
      </c>
      <c r="E1793" t="s">
        <v>698</v>
      </c>
      <c r="F1793" t="s">
        <v>2275</v>
      </c>
      <c r="G1793" t="s">
        <v>8</v>
      </c>
      <c r="H1793" t="s">
        <v>699</v>
      </c>
    </row>
    <row r="1794" spans="1:8" x14ac:dyDescent="0.2">
      <c r="A1794" s="1" t="d">
        <v>2023-02-01</v>
      </c>
      <c r="B1794">
        <v>-1</v>
      </c>
      <c r="C1794" t="s">
        <v>77</v>
      </c>
      <c r="D1794" s="1" t="d">
        <v>2023-02-08</v>
      </c>
      <c r="E1794" t="s">
        <v>1429</v>
      </c>
      <c r="F1794" t="s">
        <v>2263</v>
      </c>
      <c r="G1794" t="s">
        <v>8</v>
      </c>
      <c r="H1794" t="s">
        <v>1430</v>
      </c>
    </row>
    <row r="1795" spans="1:8" x14ac:dyDescent="0.2">
      <c r="A1795" s="1" t="d">
        <v>2023-02-01</v>
      </c>
      <c r="B1795">
        <v>-1</v>
      </c>
      <c r="C1795" t="s">
        <v>77</v>
      </c>
      <c r="D1795" s="1" t="d">
        <v>2023-02-14</v>
      </c>
      <c r="E1795" t="s">
        <v>1431</v>
      </c>
      <c r="F1795" t="s">
        <v>2274</v>
      </c>
      <c r="G1795" t="s">
        <v>8</v>
      </c>
      <c r="H1795" t="s">
        <v>1432</v>
      </c>
    </row>
    <row r="1796" spans="1:8" x14ac:dyDescent="0.2">
      <c r="A1796" s="1" t="d">
        <v>2023-02-01</v>
      </c>
      <c r="B1796">
        <v>-1</v>
      </c>
      <c r="C1796" t="s">
        <v>77</v>
      </c>
      <c r="D1796" s="1" t="d">
        <v>2023-02-14</v>
      </c>
      <c r="E1796" t="s">
        <v>1433</v>
      </c>
      <c r="F1796" t="s">
        <v>2274</v>
      </c>
      <c r="G1796" t="s">
        <v>8</v>
      </c>
      <c r="H1796" t="s">
        <v>1434</v>
      </c>
    </row>
    <row r="1797" spans="1:8" x14ac:dyDescent="0.2">
      <c r="A1797" s="1" t="d">
        <v>2023-02-01</v>
      </c>
      <c r="B1797">
        <v>-1</v>
      </c>
      <c r="C1797" t="s">
        <v>77</v>
      </c>
      <c r="D1797" s="1" t="d">
        <v>2023-02-14</v>
      </c>
      <c r="E1797" t="s">
        <v>1294</v>
      </c>
      <c r="F1797" t="s">
        <v>2274</v>
      </c>
      <c r="G1797" t="s">
        <v>8</v>
      </c>
      <c r="H1797" t="s">
        <v>1294</v>
      </c>
    </row>
    <row r="1798" spans="1:8" x14ac:dyDescent="0.2">
      <c r="A1798" s="1" t="d">
        <v>2023-02-01</v>
      </c>
      <c r="B1798">
        <v>-1</v>
      </c>
      <c r="C1798" t="s">
        <v>77</v>
      </c>
      <c r="D1798" s="1" t="d">
        <v>2023-02-14</v>
      </c>
      <c r="E1798" t="s">
        <v>796</v>
      </c>
      <c r="F1798" t="s">
        <v>2263</v>
      </c>
      <c r="G1798" t="s">
        <v>8</v>
      </c>
      <c r="H1798" t="s">
        <v>797</v>
      </c>
    </row>
    <row r="1799" spans="1:8" x14ac:dyDescent="0.2">
      <c r="A1799" s="1" t="d">
        <v>2023-02-01</v>
      </c>
      <c r="B1799">
        <v>-1</v>
      </c>
      <c r="C1799" t="s">
        <v>77</v>
      </c>
      <c r="D1799" s="1" t="d">
        <v>2023-02-15</v>
      </c>
      <c r="E1799" t="s">
        <v>1435</v>
      </c>
      <c r="F1799" t="s">
        <v>2274</v>
      </c>
      <c r="G1799" t="s">
        <v>8</v>
      </c>
      <c r="H1799" t="s">
        <v>1436</v>
      </c>
    </row>
    <row r="1800" spans="1:8" x14ac:dyDescent="0.2">
      <c r="A1800" s="1" t="d">
        <v>2023-02-01</v>
      </c>
      <c r="B1800">
        <v>-1</v>
      </c>
      <c r="C1800" t="s">
        <v>77</v>
      </c>
      <c r="D1800" s="1" t="d">
        <v>2023-02-15</v>
      </c>
      <c r="E1800" t="s">
        <v>246</v>
      </c>
      <c r="F1800" t="s">
        <v>2274</v>
      </c>
      <c r="G1800" t="s">
        <v>8</v>
      </c>
      <c r="H1800" t="s">
        <v>247</v>
      </c>
    </row>
    <row r="1801" spans="1:8" x14ac:dyDescent="0.2">
      <c r="A1801" s="1" t="d">
        <v>2023-02-01</v>
      </c>
      <c r="B1801">
        <v>-1</v>
      </c>
      <c r="C1801" t="s">
        <v>77</v>
      </c>
      <c r="D1801" s="1" t="d">
        <v>2023-02-15</v>
      </c>
      <c r="E1801" t="s">
        <v>603</v>
      </c>
      <c r="F1801" t="s">
        <v>2274</v>
      </c>
      <c r="G1801" t="s">
        <v>8</v>
      </c>
      <c r="H1801" t="s">
        <v>604</v>
      </c>
    </row>
    <row r="1802" spans="1:8" x14ac:dyDescent="0.2">
      <c r="A1802" s="1" t="d">
        <v>2023-02-01</v>
      </c>
      <c r="B1802">
        <v>-1</v>
      </c>
      <c r="C1802" t="s">
        <v>77</v>
      </c>
      <c r="D1802" s="1" t="d">
        <v>2023-02-15</v>
      </c>
      <c r="E1802" t="s">
        <v>1437</v>
      </c>
      <c r="F1802" t="s">
        <v>2274</v>
      </c>
      <c r="G1802" t="s">
        <v>8</v>
      </c>
      <c r="H1802" t="s">
        <v>1437</v>
      </c>
    </row>
    <row r="1803" spans="1:8" x14ac:dyDescent="0.2">
      <c r="A1803" s="1" t="d">
        <v>2023-02-01</v>
      </c>
      <c r="B1803">
        <v>-1</v>
      </c>
      <c r="C1803" t="s">
        <v>77</v>
      </c>
      <c r="D1803" s="1" t="d">
        <v>2023-02-15</v>
      </c>
      <c r="E1803" t="s">
        <v>748</v>
      </c>
      <c r="F1803" t="s">
        <v>2275</v>
      </c>
      <c r="G1803" t="s">
        <v>8</v>
      </c>
    </row>
    <row r="1804" spans="1:8" x14ac:dyDescent="0.2">
      <c r="A1804" s="1" t="d">
        <v>2023-02-01</v>
      </c>
      <c r="B1804">
        <v>-1</v>
      </c>
      <c r="C1804" t="s">
        <v>77</v>
      </c>
      <c r="D1804" s="1" t="d">
        <v>2023-02-15</v>
      </c>
      <c r="E1804" t="s">
        <v>751</v>
      </c>
      <c r="F1804" t="s">
        <v>2263</v>
      </c>
      <c r="G1804" t="s">
        <v>8</v>
      </c>
      <c r="H1804" t="s">
        <v>752</v>
      </c>
    </row>
    <row r="1805" spans="1:8" x14ac:dyDescent="0.2">
      <c r="A1805" s="1" t="d">
        <v>2023-02-01</v>
      </c>
      <c r="B1805">
        <v>-1</v>
      </c>
      <c r="C1805" t="s">
        <v>77</v>
      </c>
      <c r="D1805" s="1" t="d">
        <v>2023-02-15</v>
      </c>
      <c r="E1805" t="s">
        <v>892</v>
      </c>
      <c r="F1805" t="s">
        <v>2263</v>
      </c>
      <c r="G1805" t="s">
        <v>8</v>
      </c>
      <c r="H1805" t="s">
        <v>893</v>
      </c>
    </row>
    <row r="1806" spans="1:8" x14ac:dyDescent="0.2">
      <c r="A1806" s="1" t="d">
        <v>2023-02-01</v>
      </c>
      <c r="B1806">
        <v>-1</v>
      </c>
      <c r="C1806" t="s">
        <v>77</v>
      </c>
      <c r="D1806" s="1" t="d">
        <v>2023-02-15</v>
      </c>
      <c r="E1806" t="s">
        <v>744</v>
      </c>
      <c r="F1806" t="s">
        <v>2263</v>
      </c>
      <c r="G1806" t="s">
        <v>8</v>
      </c>
      <c r="H1806" t="s">
        <v>745</v>
      </c>
    </row>
    <row r="1807" spans="1:8" x14ac:dyDescent="0.2">
      <c r="A1807" s="1" t="d">
        <v>2023-02-01</v>
      </c>
      <c r="B1807">
        <v>-1</v>
      </c>
      <c r="C1807" t="s">
        <v>77</v>
      </c>
      <c r="D1807" s="1" t="d">
        <v>2023-02-15</v>
      </c>
      <c r="E1807" t="s">
        <v>175</v>
      </c>
      <c r="F1807" t="s">
        <v>2263</v>
      </c>
      <c r="G1807" t="s">
        <v>8</v>
      </c>
      <c r="H1807" t="s">
        <v>176</v>
      </c>
    </row>
    <row r="1808" spans="1:8" x14ac:dyDescent="0.2">
      <c r="A1808" s="1" t="d">
        <v>2023-02-01</v>
      </c>
      <c r="B1808">
        <v>-1</v>
      </c>
      <c r="C1808" t="s">
        <v>77</v>
      </c>
      <c r="D1808" s="1" t="d">
        <v>2023-02-15</v>
      </c>
      <c r="E1808" t="s">
        <v>934</v>
      </c>
      <c r="F1808" t="s">
        <v>2263</v>
      </c>
      <c r="G1808" t="s">
        <v>8</v>
      </c>
      <c r="H1808" t="s">
        <v>935</v>
      </c>
    </row>
    <row r="1809" spans="1:8" x14ac:dyDescent="0.2">
      <c r="A1809" s="1" t="d">
        <v>2023-02-01</v>
      </c>
      <c r="B1809">
        <v>5560075590006530</v>
      </c>
      <c r="C1809" t="s">
        <v>77</v>
      </c>
      <c r="D1809" s="1" t="d">
        <v>2023-02-08</v>
      </c>
      <c r="E1809" t="s">
        <v>153</v>
      </c>
      <c r="F1809" t="s">
        <v>2273</v>
      </c>
      <c r="G1809" t="s">
        <v>8</v>
      </c>
      <c r="H1809" t="s">
        <v>154</v>
      </c>
    </row>
    <row r="1810" spans="1:8" x14ac:dyDescent="0.2">
      <c r="A1810" s="1" t="d">
        <v>2023-02-01</v>
      </c>
      <c r="B1810">
        <v>9808738490006530</v>
      </c>
      <c r="C1810" t="s">
        <v>74</v>
      </c>
      <c r="D1810" s="1" t="d">
        <v>2023-03-31</v>
      </c>
      <c r="E1810" t="s">
        <v>1064</v>
      </c>
      <c r="F1810" t="s">
        <v>2273</v>
      </c>
      <c r="G1810" t="s">
        <v>8</v>
      </c>
      <c r="H1810" t="s">
        <v>1065</v>
      </c>
    </row>
    <row r="1811" spans="1:8" x14ac:dyDescent="0.2">
      <c r="A1811" s="1" t="d">
        <v>2023-02-01</v>
      </c>
      <c r="B1811">
        <v>9808738490006530</v>
      </c>
      <c r="C1811" t="s">
        <v>74</v>
      </c>
      <c r="D1811" s="1" t="d">
        <v>2023-03-31</v>
      </c>
      <c r="E1811" t="s">
        <v>261</v>
      </c>
      <c r="F1811" t="s">
        <v>2265</v>
      </c>
      <c r="G1811" t="s">
        <v>8</v>
      </c>
      <c r="H1811" t="s">
        <v>262</v>
      </c>
    </row>
    <row r="1812" spans="1:8" x14ac:dyDescent="0.2">
      <c r="A1812" s="1" t="d">
        <v>2023-02-02</v>
      </c>
      <c r="B1812">
        <v>-1</v>
      </c>
      <c r="D1812" s="1" t="d">
        <v>2023-02-02</v>
      </c>
      <c r="E1812" t="s">
        <v>1438</v>
      </c>
      <c r="F1812" t="s">
        <v>2297</v>
      </c>
      <c r="G1812" t="s">
        <v>8</v>
      </c>
      <c r="H1812" t="s">
        <v>1439</v>
      </c>
    </row>
    <row r="1813" spans="1:8" x14ac:dyDescent="0.2">
      <c r="A1813" s="1" t="d">
        <v>2023-02-02</v>
      </c>
      <c r="B1813">
        <v>-1</v>
      </c>
      <c r="D1813" s="1" t="d">
        <v>2023-02-02</v>
      </c>
      <c r="E1813" t="s">
        <v>833</v>
      </c>
      <c r="F1813" t="s">
        <v>2266</v>
      </c>
      <c r="G1813" t="s">
        <v>49</v>
      </c>
      <c r="H1813" t="s">
        <v>834</v>
      </c>
    </row>
    <row r="1814" spans="1:8" x14ac:dyDescent="0.2">
      <c r="A1814" s="1" t="d">
        <v>2023-02-02</v>
      </c>
      <c r="B1814">
        <v>-1</v>
      </c>
      <c r="D1814" s="1" t="d">
        <v>2023-02-02</v>
      </c>
      <c r="E1814" t="s">
        <v>1071</v>
      </c>
      <c r="F1814" t="s">
        <v>2263</v>
      </c>
      <c r="G1814" t="s">
        <v>8</v>
      </c>
      <c r="H1814" t="s">
        <v>1072</v>
      </c>
    </row>
    <row r="1815" spans="1:8" x14ac:dyDescent="0.2">
      <c r="A1815" s="1" t="d">
        <v>2023-02-02</v>
      </c>
      <c r="B1815">
        <v>-1</v>
      </c>
      <c r="D1815" s="1" t="d">
        <v>2023-02-02</v>
      </c>
      <c r="E1815" t="s">
        <v>260</v>
      </c>
      <c r="F1815" t="s">
        <v>2282</v>
      </c>
      <c r="G1815" t="s">
        <v>49</v>
      </c>
    </row>
    <row r="1816" spans="1:8" x14ac:dyDescent="0.2">
      <c r="A1816" s="1" t="d">
        <v>2023-02-02</v>
      </c>
      <c r="B1816">
        <v>-1</v>
      </c>
      <c r="D1816" s="1" t="d">
        <v>2023-02-02</v>
      </c>
      <c r="E1816" t="s">
        <v>1368</v>
      </c>
      <c r="F1816" t="s">
        <v>2282</v>
      </c>
      <c r="G1816" t="s">
        <v>49</v>
      </c>
    </row>
    <row r="1817" spans="1:8" x14ac:dyDescent="0.2">
      <c r="A1817" s="1" t="d">
        <v>2023-02-02</v>
      </c>
      <c r="B1817">
        <v>-1</v>
      </c>
      <c r="D1817" s="1" t="d">
        <v>2023-02-02</v>
      </c>
      <c r="E1817" t="s">
        <v>1179</v>
      </c>
      <c r="F1817" t="s">
        <v>2265</v>
      </c>
      <c r="G1817" t="s">
        <v>49</v>
      </c>
      <c r="H1817" t="s">
        <v>1180</v>
      </c>
    </row>
    <row r="1818" spans="1:8" x14ac:dyDescent="0.2">
      <c r="A1818" s="1" t="d">
        <v>2023-02-02</v>
      </c>
      <c r="B1818">
        <v>-1</v>
      </c>
      <c r="D1818" s="1" t="d">
        <v>2023-02-02</v>
      </c>
      <c r="E1818" t="s">
        <v>579</v>
      </c>
      <c r="F1818" t="s">
        <v>2265</v>
      </c>
      <c r="G1818" t="s">
        <v>49</v>
      </c>
      <c r="H1818" t="s">
        <v>580</v>
      </c>
    </row>
    <row r="1819" spans="1:8" x14ac:dyDescent="0.2">
      <c r="A1819" s="1" t="d">
        <v>2023-02-02</v>
      </c>
      <c r="B1819">
        <v>-1</v>
      </c>
      <c r="D1819" s="1" t="d">
        <v>2023-02-02</v>
      </c>
      <c r="E1819" t="s">
        <v>218</v>
      </c>
      <c r="F1819" t="s">
        <v>2265</v>
      </c>
      <c r="G1819" t="s">
        <v>49</v>
      </c>
      <c r="H1819" t="s">
        <v>219</v>
      </c>
    </row>
    <row r="1820" spans="1:8" x14ac:dyDescent="0.2">
      <c r="A1820" s="1" t="d">
        <v>2023-02-02</v>
      </c>
      <c r="B1820">
        <v>-1</v>
      </c>
      <c r="D1820" s="1" t="d">
        <v>2023-02-02</v>
      </c>
      <c r="E1820" t="s">
        <v>1314</v>
      </c>
      <c r="F1820" t="s">
        <v>2265</v>
      </c>
      <c r="G1820" t="s">
        <v>8</v>
      </c>
      <c r="H1820" t="s">
        <v>1315</v>
      </c>
    </row>
    <row r="1821" spans="1:8" x14ac:dyDescent="0.2">
      <c r="A1821" s="1" t="d">
        <v>2023-02-02</v>
      </c>
      <c r="B1821">
        <v>-1</v>
      </c>
      <c r="D1821" s="1" t="d">
        <v>2023-02-02</v>
      </c>
      <c r="E1821" t="s">
        <v>1318</v>
      </c>
      <c r="F1821" t="s">
        <v>2271</v>
      </c>
      <c r="G1821" t="s">
        <v>49</v>
      </c>
      <c r="H1821" t="s">
        <v>1319</v>
      </c>
    </row>
    <row r="1822" spans="1:8" x14ac:dyDescent="0.2">
      <c r="A1822" s="1" t="d">
        <v>2023-02-02</v>
      </c>
      <c r="B1822">
        <v>-1</v>
      </c>
      <c r="D1822" s="1" t="d">
        <v>2023-02-02</v>
      </c>
      <c r="E1822" t="s">
        <v>1288</v>
      </c>
      <c r="F1822" t="s">
        <v>2271</v>
      </c>
      <c r="G1822" t="s">
        <v>49</v>
      </c>
      <c r="H1822" t="s">
        <v>1289</v>
      </c>
    </row>
    <row r="1823" spans="1:8" x14ac:dyDescent="0.2">
      <c r="A1823" s="1" t="d">
        <v>2023-02-02</v>
      </c>
      <c r="B1823">
        <v>-1</v>
      </c>
      <c r="D1823" s="1" t="d">
        <v>2023-02-02</v>
      </c>
      <c r="E1823" t="s">
        <v>1440</v>
      </c>
      <c r="F1823" t="s">
        <v>2272</v>
      </c>
      <c r="G1823" t="s">
        <v>49</v>
      </c>
      <c r="H1823" t="s">
        <v>1441</v>
      </c>
    </row>
    <row r="1824" spans="1:8" x14ac:dyDescent="0.2">
      <c r="A1824" s="1" t="d">
        <v>2023-02-02</v>
      </c>
      <c r="B1824">
        <v>-1</v>
      </c>
      <c r="D1824" s="1" t="d">
        <v>2023-02-02</v>
      </c>
      <c r="E1824" t="s">
        <v>1184</v>
      </c>
      <c r="F1824" t="s">
        <v>2272</v>
      </c>
      <c r="G1824" t="s">
        <v>49</v>
      </c>
      <c r="H1824" t="s">
        <v>1185</v>
      </c>
    </row>
    <row r="1825" spans="1:8" x14ac:dyDescent="0.2">
      <c r="A1825" s="1" t="d">
        <v>2023-02-02</v>
      </c>
      <c r="B1825">
        <v>-1</v>
      </c>
      <c r="D1825" s="1" t="d">
        <v>2023-02-02</v>
      </c>
      <c r="E1825" t="s">
        <v>587</v>
      </c>
      <c r="F1825" t="s">
        <v>2272</v>
      </c>
      <c r="G1825" t="s">
        <v>49</v>
      </c>
      <c r="H1825" t="s">
        <v>588</v>
      </c>
    </row>
    <row r="1826" spans="1:8" x14ac:dyDescent="0.2">
      <c r="A1826" s="1" t="d">
        <v>2023-02-02</v>
      </c>
      <c r="B1826">
        <v>-1</v>
      </c>
      <c r="D1826" s="1" t="d">
        <v>2023-02-02</v>
      </c>
      <c r="E1826" t="s">
        <v>1267</v>
      </c>
      <c r="F1826" t="s">
        <v>2272</v>
      </c>
      <c r="G1826" t="s">
        <v>8</v>
      </c>
    </row>
    <row r="1827" spans="1:8" x14ac:dyDescent="0.2">
      <c r="A1827" s="1" t="d">
        <v>2023-02-02</v>
      </c>
      <c r="B1827">
        <v>-1</v>
      </c>
      <c r="C1827" t="s">
        <v>20</v>
      </c>
      <c r="D1827" s="1" t="d">
        <v>2023-02-02</v>
      </c>
      <c r="E1827" t="s">
        <v>218</v>
      </c>
      <c r="F1827" t="s">
        <v>2265</v>
      </c>
      <c r="G1827" t="s">
        <v>49</v>
      </c>
      <c r="H1827" t="s">
        <v>219</v>
      </c>
    </row>
    <row r="1828" spans="1:8" x14ac:dyDescent="0.2">
      <c r="A1828" s="1" t="d">
        <v>2023-02-02</v>
      </c>
      <c r="B1828">
        <v>-1</v>
      </c>
      <c r="C1828" t="s">
        <v>20</v>
      </c>
      <c r="D1828" s="1" t="d">
        <v>2023-02-02</v>
      </c>
      <c r="E1828" t="s">
        <v>433</v>
      </c>
      <c r="F1828" t="s">
        <v>2265</v>
      </c>
      <c r="G1828" t="s">
        <v>8</v>
      </c>
      <c r="H1828" t="s">
        <v>434</v>
      </c>
    </row>
    <row r="1829" spans="1:8" x14ac:dyDescent="0.2">
      <c r="A1829" s="1" t="d">
        <v>2023-02-02</v>
      </c>
      <c r="B1829">
        <v>-1</v>
      </c>
      <c r="C1829" t="s">
        <v>20</v>
      </c>
      <c r="D1829" s="1" t="d">
        <v>2023-02-02</v>
      </c>
      <c r="E1829" t="s">
        <v>222</v>
      </c>
      <c r="F1829" t="s">
        <v>2265</v>
      </c>
      <c r="G1829" t="s">
        <v>13</v>
      </c>
      <c r="H1829" t="s">
        <v>223</v>
      </c>
    </row>
    <row r="1830" spans="1:8" x14ac:dyDescent="0.2">
      <c r="A1830" s="1" t="d">
        <v>2023-02-02</v>
      </c>
      <c r="B1830">
        <v>-1</v>
      </c>
      <c r="C1830" t="s">
        <v>20</v>
      </c>
      <c r="D1830" s="1" t="d">
        <v>2023-02-02</v>
      </c>
      <c r="E1830" t="s">
        <v>33</v>
      </c>
      <c r="F1830" t="s">
        <v>2268</v>
      </c>
      <c r="G1830" t="s">
        <v>8</v>
      </c>
      <c r="H1830" t="s">
        <v>34</v>
      </c>
    </row>
    <row r="1831" spans="1:8" x14ac:dyDescent="0.2">
      <c r="A1831" s="1" t="d">
        <v>2023-02-02</v>
      </c>
      <c r="B1831">
        <v>-1</v>
      </c>
      <c r="C1831" t="s">
        <v>20</v>
      </c>
      <c r="D1831" s="1" t="d">
        <v>2023-02-02</v>
      </c>
      <c r="E1831" t="s">
        <v>224</v>
      </c>
      <c r="F1831" t="s">
        <v>2296</v>
      </c>
      <c r="G1831" t="s">
        <v>8</v>
      </c>
      <c r="H1831" t="s">
        <v>225</v>
      </c>
    </row>
    <row r="1832" spans="1:8" x14ac:dyDescent="0.2">
      <c r="A1832" s="1" t="d">
        <v>2023-02-02</v>
      </c>
      <c r="B1832">
        <v>-1</v>
      </c>
      <c r="C1832" t="s">
        <v>20</v>
      </c>
      <c r="D1832" s="1" t="d">
        <v>2023-02-02</v>
      </c>
      <c r="E1832" t="s">
        <v>471</v>
      </c>
      <c r="F1832" t="s">
        <v>2296</v>
      </c>
      <c r="G1832" t="s">
        <v>8</v>
      </c>
      <c r="H1832" t="s">
        <v>472</v>
      </c>
    </row>
    <row r="1833" spans="1:8" x14ac:dyDescent="0.2">
      <c r="A1833" s="1" t="d">
        <v>2023-02-02</v>
      </c>
      <c r="B1833">
        <v>-1</v>
      </c>
      <c r="C1833" t="s">
        <v>20</v>
      </c>
      <c r="D1833" s="1" t="d">
        <v>2023-02-02</v>
      </c>
      <c r="E1833" t="s">
        <v>276</v>
      </c>
      <c r="F1833" t="s">
        <v>2296</v>
      </c>
      <c r="G1833" t="s">
        <v>8</v>
      </c>
      <c r="H1833" t="s">
        <v>277</v>
      </c>
    </row>
    <row r="1834" spans="1:8" x14ac:dyDescent="0.2">
      <c r="A1834" s="1" t="d">
        <v>2023-02-02</v>
      </c>
      <c r="B1834">
        <v>-1</v>
      </c>
      <c r="C1834" t="s">
        <v>20</v>
      </c>
      <c r="D1834" s="1" t="d">
        <v>2023-02-02</v>
      </c>
      <c r="E1834" t="s">
        <v>843</v>
      </c>
      <c r="F1834" t="s">
        <v>2296</v>
      </c>
      <c r="G1834" t="s">
        <v>8</v>
      </c>
      <c r="H1834" t="s">
        <v>844</v>
      </c>
    </row>
    <row r="1835" spans="1:8" x14ac:dyDescent="0.2">
      <c r="A1835" s="1" t="d">
        <v>2023-02-02</v>
      </c>
      <c r="B1835">
        <v>-1</v>
      </c>
      <c r="C1835" t="s">
        <v>20</v>
      </c>
      <c r="D1835" s="1" t="d">
        <v>2023-02-02</v>
      </c>
      <c r="E1835" t="s">
        <v>93</v>
      </c>
      <c r="F1835" t="s">
        <v>2296</v>
      </c>
      <c r="G1835" t="s">
        <v>8</v>
      </c>
      <c r="H1835" t="s">
        <v>94</v>
      </c>
    </row>
    <row r="1836" spans="1:8" x14ac:dyDescent="0.2">
      <c r="A1836" s="1" t="d">
        <v>2023-02-02</v>
      </c>
      <c r="B1836">
        <v>-1</v>
      </c>
      <c r="C1836" t="s">
        <v>20</v>
      </c>
      <c r="D1836" s="1" t="d">
        <v>2023-02-02</v>
      </c>
      <c r="E1836" t="s">
        <v>1263</v>
      </c>
      <c r="F1836" t="s">
        <v>2272</v>
      </c>
      <c r="G1836" t="s">
        <v>49</v>
      </c>
      <c r="H1836" t="s">
        <v>1264</v>
      </c>
    </row>
    <row r="1837" spans="1:8" x14ac:dyDescent="0.2">
      <c r="A1837" s="1" t="d">
        <v>2023-02-02</v>
      </c>
      <c r="B1837">
        <v>-1</v>
      </c>
      <c r="C1837" t="s">
        <v>20</v>
      </c>
      <c r="D1837" s="1" t="d">
        <v>2023-02-02</v>
      </c>
      <c r="E1837" t="s">
        <v>43</v>
      </c>
      <c r="F1837" t="s">
        <v>2272</v>
      </c>
      <c r="G1837" t="s">
        <v>8</v>
      </c>
      <c r="H1837" t="s">
        <v>44</v>
      </c>
    </row>
    <row r="1838" spans="1:8" x14ac:dyDescent="0.2">
      <c r="A1838" s="1" t="d">
        <v>2023-02-02</v>
      </c>
      <c r="B1838">
        <v>-1</v>
      </c>
      <c r="C1838" t="s">
        <v>20</v>
      </c>
      <c r="D1838" s="1" t="d">
        <v>2023-02-02</v>
      </c>
      <c r="E1838" t="s">
        <v>1442</v>
      </c>
      <c r="F1838" t="s">
        <v>2272</v>
      </c>
      <c r="G1838" t="s">
        <v>13</v>
      </c>
      <c r="H1838" t="s">
        <v>1443</v>
      </c>
    </row>
    <row r="1839" spans="1:8" x14ac:dyDescent="0.2">
      <c r="A1839" s="1" t="d">
        <v>2023-02-02</v>
      </c>
      <c r="B1839">
        <v>-1</v>
      </c>
      <c r="C1839" t="s">
        <v>20</v>
      </c>
      <c r="D1839" s="1" t="d">
        <v>2023-02-09</v>
      </c>
      <c r="E1839" t="s">
        <v>589</v>
      </c>
      <c r="F1839" t="s">
        <v>2273</v>
      </c>
      <c r="G1839" t="s">
        <v>8</v>
      </c>
      <c r="H1839" t="s">
        <v>590</v>
      </c>
    </row>
    <row r="1840" spans="1:8" x14ac:dyDescent="0.2">
      <c r="A1840" s="1" t="d">
        <v>2023-02-02</v>
      </c>
      <c r="B1840">
        <v>-1</v>
      </c>
      <c r="C1840" t="s">
        <v>20</v>
      </c>
      <c r="D1840" s="1" t="d">
        <v>2023-02-09</v>
      </c>
      <c r="E1840" t="s">
        <v>75</v>
      </c>
      <c r="F1840" t="s">
        <v>2273</v>
      </c>
      <c r="G1840" t="s">
        <v>13</v>
      </c>
      <c r="H1840" t="s">
        <v>76</v>
      </c>
    </row>
    <row r="1841" spans="1:8" x14ac:dyDescent="0.2">
      <c r="A1841" s="1" t="d">
        <v>2023-02-02</v>
      </c>
      <c r="B1841">
        <v>-1</v>
      </c>
      <c r="C1841" t="s">
        <v>20</v>
      </c>
      <c r="D1841" s="1" t="d">
        <v>2023-02-09</v>
      </c>
      <c r="E1841" t="s">
        <v>303</v>
      </c>
      <c r="F1841" t="s">
        <v>2273</v>
      </c>
      <c r="G1841" t="s">
        <v>128</v>
      </c>
      <c r="H1841" t="s">
        <v>304</v>
      </c>
    </row>
    <row r="1842" spans="1:8" x14ac:dyDescent="0.2">
      <c r="A1842" s="1" t="d">
        <v>2023-02-02</v>
      </c>
      <c r="B1842">
        <v>-1</v>
      </c>
      <c r="C1842" t="s">
        <v>20</v>
      </c>
      <c r="D1842" s="1" t="d">
        <v>2023-02-09</v>
      </c>
      <c r="E1842" t="s">
        <v>1164</v>
      </c>
      <c r="F1842" t="s">
        <v>2274</v>
      </c>
      <c r="G1842" t="s">
        <v>8</v>
      </c>
      <c r="H1842" t="s">
        <v>1164</v>
      </c>
    </row>
    <row r="1843" spans="1:8" x14ac:dyDescent="0.2">
      <c r="A1843" s="1" t="d">
        <v>2023-02-02</v>
      </c>
      <c r="B1843">
        <v>-1</v>
      </c>
      <c r="C1843" t="s">
        <v>20</v>
      </c>
      <c r="D1843" s="1" t="d">
        <v>2023-02-15</v>
      </c>
      <c r="E1843" t="s">
        <v>499</v>
      </c>
      <c r="F1843" t="s">
        <v>2274</v>
      </c>
      <c r="G1843" t="s">
        <v>8</v>
      </c>
      <c r="H1843" t="s">
        <v>500</v>
      </c>
    </row>
    <row r="1844" spans="1:8" x14ac:dyDescent="0.2">
      <c r="A1844" s="1" t="d">
        <v>2023-02-02</v>
      </c>
      <c r="B1844">
        <v>-1</v>
      </c>
      <c r="C1844" t="s">
        <v>20</v>
      </c>
      <c r="D1844" s="1" t="d">
        <v>2023-02-15</v>
      </c>
      <c r="E1844" t="s">
        <v>56</v>
      </c>
      <c r="F1844" t="s">
        <v>2275</v>
      </c>
      <c r="G1844" t="s">
        <v>8</v>
      </c>
    </row>
    <row r="1845" spans="1:8" x14ac:dyDescent="0.2">
      <c r="A1845" s="1" t="d">
        <v>2023-02-02</v>
      </c>
      <c r="B1845">
        <v>-1</v>
      </c>
      <c r="C1845" t="s">
        <v>20</v>
      </c>
      <c r="D1845" s="1" t="d">
        <v>2023-02-16</v>
      </c>
      <c r="E1845" t="s">
        <v>1444</v>
      </c>
      <c r="F1845" t="s">
        <v>2274</v>
      </c>
      <c r="G1845" t="s">
        <v>8</v>
      </c>
      <c r="H1845" t="s">
        <v>1445</v>
      </c>
    </row>
    <row r="1846" spans="1:8" x14ac:dyDescent="0.2">
      <c r="A1846" s="1" t="d">
        <v>2023-02-02</v>
      </c>
      <c r="B1846">
        <v>-1</v>
      </c>
      <c r="C1846" t="s">
        <v>20</v>
      </c>
      <c r="D1846" s="1" t="d">
        <v>2023-02-16</v>
      </c>
      <c r="E1846" t="s">
        <v>1071</v>
      </c>
      <c r="F1846" t="s">
        <v>2263</v>
      </c>
      <c r="G1846" t="s">
        <v>8</v>
      </c>
      <c r="H1846" t="s">
        <v>1072</v>
      </c>
    </row>
    <row r="1847" spans="1:8" x14ac:dyDescent="0.2">
      <c r="A1847" s="1" t="d">
        <v>2023-02-02</v>
      </c>
      <c r="B1847">
        <v>-1</v>
      </c>
      <c r="C1847" t="s">
        <v>20</v>
      </c>
      <c r="D1847" s="1" t="d">
        <v>2023-03-24</v>
      </c>
      <c r="E1847" t="s">
        <v>1446</v>
      </c>
      <c r="F1847" t="s">
        <v>2275</v>
      </c>
      <c r="G1847" t="s">
        <v>8</v>
      </c>
      <c r="H1847" t="s">
        <v>1447</v>
      </c>
    </row>
    <row r="1848" spans="1:8" x14ac:dyDescent="0.2">
      <c r="A1848" s="1" t="d">
        <v>2023-02-02</v>
      </c>
      <c r="B1848">
        <v>-1</v>
      </c>
      <c r="C1848" t="s">
        <v>1113</v>
      </c>
      <c r="D1848" s="1" t="d">
        <v>2023-02-09</v>
      </c>
      <c r="E1848" t="s">
        <v>516</v>
      </c>
      <c r="F1848" t="s">
        <v>2274</v>
      </c>
      <c r="G1848" t="s">
        <v>8</v>
      </c>
      <c r="H1848" t="s">
        <v>517</v>
      </c>
    </row>
    <row r="1849" spans="1:8" x14ac:dyDescent="0.2">
      <c r="A1849" s="1" t="d">
        <v>2023-02-02</v>
      </c>
      <c r="B1849">
        <v>-1</v>
      </c>
      <c r="C1849" t="s">
        <v>74</v>
      </c>
      <c r="D1849" s="1" t="d">
        <v>2023-02-16</v>
      </c>
      <c r="E1849" t="s">
        <v>591</v>
      </c>
      <c r="F1849" t="s">
        <v>2273</v>
      </c>
      <c r="G1849" t="s">
        <v>49</v>
      </c>
      <c r="H1849" t="s">
        <v>592</v>
      </c>
    </row>
    <row r="1850" spans="1:8" x14ac:dyDescent="0.2">
      <c r="A1850" s="1" t="d">
        <v>2023-02-02</v>
      </c>
      <c r="B1850">
        <v>-1</v>
      </c>
      <c r="C1850" t="s">
        <v>74</v>
      </c>
      <c r="D1850" s="1" t="d">
        <v>2023-02-16</v>
      </c>
      <c r="E1850" t="s">
        <v>963</v>
      </c>
      <c r="F1850" t="s">
        <v>2263</v>
      </c>
      <c r="G1850" t="s">
        <v>8</v>
      </c>
      <c r="H1850" t="s">
        <v>964</v>
      </c>
    </row>
    <row r="1851" spans="1:8" x14ac:dyDescent="0.2">
      <c r="A1851" s="1" t="d">
        <v>2023-02-02</v>
      </c>
      <c r="B1851">
        <v>-1</v>
      </c>
      <c r="C1851" t="s">
        <v>77</v>
      </c>
      <c r="D1851" s="1" t="d">
        <v>2023-02-02</v>
      </c>
      <c r="E1851" t="s">
        <v>78</v>
      </c>
      <c r="F1851" t="s">
        <v>2276</v>
      </c>
      <c r="G1851" t="s">
        <v>8</v>
      </c>
      <c r="H1851" t="s">
        <v>79</v>
      </c>
    </row>
    <row r="1852" spans="1:8" x14ac:dyDescent="0.2">
      <c r="A1852" s="1" t="d">
        <v>2023-02-02</v>
      </c>
      <c r="B1852">
        <v>-1</v>
      </c>
      <c r="C1852" t="s">
        <v>77</v>
      </c>
      <c r="D1852" s="1" t="d">
        <v>2023-02-02</v>
      </c>
      <c r="E1852" t="s">
        <v>1403</v>
      </c>
      <c r="F1852" t="s">
        <v>2276</v>
      </c>
      <c r="G1852" t="s">
        <v>49</v>
      </c>
    </row>
    <row r="1853" spans="1:8" x14ac:dyDescent="0.2">
      <c r="A1853" s="1" t="d">
        <v>2023-02-02</v>
      </c>
      <c r="B1853">
        <v>-1</v>
      </c>
      <c r="C1853" t="s">
        <v>77</v>
      </c>
      <c r="D1853" s="1" t="d">
        <v>2023-02-02</v>
      </c>
      <c r="E1853" t="s">
        <v>1362</v>
      </c>
      <c r="F1853" t="s">
        <v>2276</v>
      </c>
      <c r="G1853" t="s">
        <v>49</v>
      </c>
    </row>
    <row r="1854" spans="1:8" x14ac:dyDescent="0.2">
      <c r="A1854" s="1" t="d">
        <v>2023-02-02</v>
      </c>
      <c r="B1854">
        <v>-1</v>
      </c>
      <c r="C1854" t="s">
        <v>77</v>
      </c>
      <c r="D1854" s="1" t="d">
        <v>2023-02-02</v>
      </c>
      <c r="E1854" t="s">
        <v>1448</v>
      </c>
      <c r="F1854" t="s">
        <v>2276</v>
      </c>
      <c r="G1854" t="s">
        <v>49</v>
      </c>
    </row>
    <row r="1855" spans="1:8" x14ac:dyDescent="0.2">
      <c r="A1855" s="1" t="d">
        <v>2023-02-02</v>
      </c>
      <c r="B1855">
        <v>-1</v>
      </c>
      <c r="C1855" t="s">
        <v>77</v>
      </c>
      <c r="D1855" s="1" t="d">
        <v>2023-02-02</v>
      </c>
      <c r="E1855" t="s">
        <v>1404</v>
      </c>
      <c r="F1855" t="s">
        <v>2281</v>
      </c>
      <c r="G1855" t="s">
        <v>8</v>
      </c>
      <c r="H1855" t="s">
        <v>1405</v>
      </c>
    </row>
    <row r="1856" spans="1:8" x14ac:dyDescent="0.2">
      <c r="A1856" s="1" t="d">
        <v>2023-02-02</v>
      </c>
      <c r="B1856">
        <v>-1</v>
      </c>
      <c r="C1856" t="s">
        <v>77</v>
      </c>
      <c r="D1856" s="1" t="d">
        <v>2023-02-02</v>
      </c>
      <c r="E1856" t="s">
        <v>1406</v>
      </c>
      <c r="F1856" t="s">
        <v>2281</v>
      </c>
      <c r="G1856" t="s">
        <v>8</v>
      </c>
      <c r="H1856" t="s">
        <v>1407</v>
      </c>
    </row>
    <row r="1857" spans="1:8" x14ac:dyDescent="0.2">
      <c r="A1857" s="1" t="d">
        <v>2023-02-02</v>
      </c>
      <c r="B1857">
        <v>-1</v>
      </c>
      <c r="C1857" t="s">
        <v>77</v>
      </c>
      <c r="D1857" s="1" t="d">
        <v>2023-02-02</v>
      </c>
      <c r="E1857" t="s">
        <v>833</v>
      </c>
      <c r="F1857" t="s">
        <v>2266</v>
      </c>
      <c r="G1857" t="s">
        <v>49</v>
      </c>
      <c r="H1857" t="s">
        <v>834</v>
      </c>
    </row>
    <row r="1858" spans="1:8" x14ac:dyDescent="0.2">
      <c r="A1858" s="1" t="d">
        <v>2023-02-02</v>
      </c>
      <c r="B1858">
        <v>-1</v>
      </c>
      <c r="C1858" t="s">
        <v>77</v>
      </c>
      <c r="D1858" s="1" t="d">
        <v>2023-02-02</v>
      </c>
      <c r="E1858" t="s">
        <v>21</v>
      </c>
      <c r="F1858" t="s">
        <v>2266</v>
      </c>
      <c r="G1858" t="s">
        <v>8</v>
      </c>
      <c r="H1858" t="s">
        <v>22</v>
      </c>
    </row>
    <row r="1859" spans="1:8" x14ac:dyDescent="0.2">
      <c r="A1859" s="1" t="d">
        <v>2023-02-02</v>
      </c>
      <c r="B1859">
        <v>-1</v>
      </c>
      <c r="C1859" t="s">
        <v>77</v>
      </c>
      <c r="D1859" s="1" t="d">
        <v>2023-02-02</v>
      </c>
      <c r="E1859" t="s">
        <v>1155</v>
      </c>
      <c r="F1859" t="s">
        <v>2266</v>
      </c>
      <c r="G1859" t="s">
        <v>13</v>
      </c>
      <c r="H1859" t="s">
        <v>1156</v>
      </c>
    </row>
    <row r="1860" spans="1:8" x14ac:dyDescent="0.2">
      <c r="A1860" s="1" t="d">
        <v>2023-02-02</v>
      </c>
      <c r="B1860">
        <v>-1</v>
      </c>
      <c r="C1860" t="s">
        <v>77</v>
      </c>
      <c r="D1860" s="1" t="d">
        <v>2023-02-02</v>
      </c>
      <c r="E1860" t="s">
        <v>436</v>
      </c>
      <c r="F1860" t="s">
        <v>2282</v>
      </c>
      <c r="G1860" t="s">
        <v>49</v>
      </c>
      <c r="H1860" t="s">
        <v>437</v>
      </c>
    </row>
    <row r="1861" spans="1:8" x14ac:dyDescent="0.2">
      <c r="A1861" s="1" t="d">
        <v>2023-02-02</v>
      </c>
      <c r="B1861">
        <v>-1</v>
      </c>
      <c r="C1861" t="s">
        <v>77</v>
      </c>
      <c r="D1861" s="1" t="d">
        <v>2023-02-02</v>
      </c>
      <c r="E1861" t="s">
        <v>458</v>
      </c>
      <c r="F1861" t="s">
        <v>2282</v>
      </c>
      <c r="G1861" t="s">
        <v>49</v>
      </c>
    </row>
    <row r="1862" spans="1:8" x14ac:dyDescent="0.2">
      <c r="A1862" s="1" t="d">
        <v>2023-02-02</v>
      </c>
      <c r="B1862">
        <v>-1</v>
      </c>
      <c r="C1862" t="s">
        <v>77</v>
      </c>
      <c r="D1862" s="1" t="d">
        <v>2023-02-02</v>
      </c>
      <c r="E1862" t="s">
        <v>1368</v>
      </c>
      <c r="F1862" t="s">
        <v>2282</v>
      </c>
      <c r="G1862" t="s">
        <v>49</v>
      </c>
    </row>
    <row r="1863" spans="1:8" x14ac:dyDescent="0.2">
      <c r="A1863" s="1" t="d">
        <v>2023-02-02</v>
      </c>
      <c r="B1863">
        <v>-1</v>
      </c>
      <c r="C1863" t="s">
        <v>77</v>
      </c>
      <c r="D1863" s="1" t="d">
        <v>2023-02-02</v>
      </c>
      <c r="E1863" t="s">
        <v>942</v>
      </c>
      <c r="F1863" t="s">
        <v>2265</v>
      </c>
      <c r="G1863" t="s">
        <v>68</v>
      </c>
      <c r="H1863" t="s">
        <v>943</v>
      </c>
    </row>
    <row r="1864" spans="1:8" x14ac:dyDescent="0.2">
      <c r="A1864" s="1" t="d">
        <v>2023-02-02</v>
      </c>
      <c r="B1864">
        <v>-1</v>
      </c>
      <c r="C1864" t="s">
        <v>77</v>
      </c>
      <c r="D1864" s="1" t="d">
        <v>2023-02-02</v>
      </c>
      <c r="E1864" t="s">
        <v>218</v>
      </c>
      <c r="F1864" t="s">
        <v>2265</v>
      </c>
      <c r="G1864" t="s">
        <v>49</v>
      </c>
      <c r="H1864" t="s">
        <v>219</v>
      </c>
    </row>
    <row r="1865" spans="1:8" x14ac:dyDescent="0.2">
      <c r="A1865" s="1" t="d">
        <v>2023-02-02</v>
      </c>
      <c r="B1865">
        <v>-1</v>
      </c>
      <c r="C1865" t="s">
        <v>77</v>
      </c>
      <c r="D1865" s="1" t="d">
        <v>2023-02-02</v>
      </c>
      <c r="E1865" t="s">
        <v>837</v>
      </c>
      <c r="F1865" t="s">
        <v>2265</v>
      </c>
      <c r="G1865" t="s">
        <v>8</v>
      </c>
      <c r="H1865" t="s">
        <v>838</v>
      </c>
    </row>
    <row r="1866" spans="1:8" x14ac:dyDescent="0.2">
      <c r="A1866" s="1" t="d">
        <v>2023-02-02</v>
      </c>
      <c r="B1866">
        <v>-1</v>
      </c>
      <c r="C1866" t="s">
        <v>77</v>
      </c>
      <c r="D1866" s="1" t="d">
        <v>2023-02-02</v>
      </c>
      <c r="E1866" t="s">
        <v>1314</v>
      </c>
      <c r="F1866" t="s">
        <v>2265</v>
      </c>
      <c r="G1866" t="s">
        <v>8</v>
      </c>
      <c r="H1866" t="s">
        <v>1315</v>
      </c>
    </row>
    <row r="1867" spans="1:8" x14ac:dyDescent="0.2">
      <c r="A1867" s="1" t="d">
        <v>2023-02-02</v>
      </c>
      <c r="B1867">
        <v>-1</v>
      </c>
      <c r="C1867" t="s">
        <v>77</v>
      </c>
      <c r="D1867" s="1" t="d">
        <v>2023-02-02</v>
      </c>
      <c r="E1867" t="s">
        <v>84</v>
      </c>
      <c r="F1867" t="s">
        <v>2265</v>
      </c>
      <c r="G1867" t="s">
        <v>8</v>
      </c>
      <c r="H1867" t="s">
        <v>85</v>
      </c>
    </row>
    <row r="1868" spans="1:8" x14ac:dyDescent="0.2">
      <c r="A1868" s="1" t="d">
        <v>2023-02-02</v>
      </c>
      <c r="B1868">
        <v>-1</v>
      </c>
      <c r="C1868" t="s">
        <v>77</v>
      </c>
      <c r="D1868" s="1" t="d">
        <v>2023-02-02</v>
      </c>
      <c r="E1868" t="s">
        <v>71</v>
      </c>
      <c r="F1868" t="s">
        <v>2265</v>
      </c>
      <c r="G1868" t="s">
        <v>8</v>
      </c>
      <c r="H1868" t="s">
        <v>72</v>
      </c>
    </row>
    <row r="1869" spans="1:8" x14ac:dyDescent="0.2">
      <c r="A1869" s="1" t="d">
        <v>2023-02-02</v>
      </c>
      <c r="B1869">
        <v>-1</v>
      </c>
      <c r="C1869" t="s">
        <v>77</v>
      </c>
      <c r="D1869" s="1" t="d">
        <v>2023-02-02</v>
      </c>
      <c r="E1869" t="s">
        <v>86</v>
      </c>
      <c r="F1869" t="s">
        <v>2265</v>
      </c>
      <c r="G1869" t="s">
        <v>8</v>
      </c>
      <c r="H1869" t="s">
        <v>87</v>
      </c>
    </row>
    <row r="1870" spans="1:8" x14ac:dyDescent="0.2">
      <c r="A1870" s="1" t="d">
        <v>2023-02-02</v>
      </c>
      <c r="B1870">
        <v>-1</v>
      </c>
      <c r="C1870" t="s">
        <v>77</v>
      </c>
      <c r="D1870" s="1" t="d">
        <v>2023-02-02</v>
      </c>
      <c r="E1870" t="s">
        <v>433</v>
      </c>
      <c r="F1870" t="s">
        <v>2265</v>
      </c>
      <c r="G1870" t="s">
        <v>8</v>
      </c>
      <c r="H1870" t="s">
        <v>434</v>
      </c>
    </row>
    <row r="1871" spans="1:8" x14ac:dyDescent="0.2">
      <c r="A1871" s="1" t="d">
        <v>2023-02-02</v>
      </c>
      <c r="B1871">
        <v>-1</v>
      </c>
      <c r="C1871" t="s">
        <v>77</v>
      </c>
      <c r="D1871" s="1" t="d">
        <v>2023-02-02</v>
      </c>
      <c r="E1871" t="s">
        <v>1412</v>
      </c>
      <c r="F1871" t="s">
        <v>2268</v>
      </c>
      <c r="G1871" t="s">
        <v>49</v>
      </c>
      <c r="H1871" t="s">
        <v>1413</v>
      </c>
    </row>
    <row r="1872" spans="1:8" x14ac:dyDescent="0.2">
      <c r="A1872" s="1" t="d">
        <v>2023-02-02</v>
      </c>
      <c r="B1872">
        <v>-1</v>
      </c>
      <c r="C1872" t="s">
        <v>77</v>
      </c>
      <c r="D1872" s="1" t="d">
        <v>2023-02-02</v>
      </c>
      <c r="E1872" t="s">
        <v>577</v>
      </c>
      <c r="F1872" t="s">
        <v>2296</v>
      </c>
      <c r="G1872" t="s">
        <v>8</v>
      </c>
      <c r="H1872" t="s">
        <v>578</v>
      </c>
    </row>
    <row r="1873" spans="1:8" x14ac:dyDescent="0.2">
      <c r="A1873" s="1" t="d">
        <v>2023-02-02</v>
      </c>
      <c r="B1873">
        <v>-1</v>
      </c>
      <c r="C1873" t="s">
        <v>77</v>
      </c>
      <c r="D1873" s="1" t="d">
        <v>2023-02-02</v>
      </c>
      <c r="E1873" t="s">
        <v>276</v>
      </c>
      <c r="F1873" t="s">
        <v>2296</v>
      </c>
      <c r="G1873" t="s">
        <v>8</v>
      </c>
      <c r="H1873" t="s">
        <v>277</v>
      </c>
    </row>
    <row r="1874" spans="1:8" x14ac:dyDescent="0.2">
      <c r="A1874" s="1" t="d">
        <v>2023-02-02</v>
      </c>
      <c r="B1874">
        <v>-1</v>
      </c>
      <c r="C1874" t="s">
        <v>77</v>
      </c>
      <c r="D1874" s="1" t="d">
        <v>2023-02-02</v>
      </c>
      <c r="E1874" t="s">
        <v>91</v>
      </c>
      <c r="F1874" t="s">
        <v>2296</v>
      </c>
      <c r="G1874" t="s">
        <v>8</v>
      </c>
      <c r="H1874" t="s">
        <v>92</v>
      </c>
    </row>
    <row r="1875" spans="1:8" x14ac:dyDescent="0.2">
      <c r="A1875" s="1" t="d">
        <v>2023-02-02</v>
      </c>
      <c r="B1875">
        <v>-1</v>
      </c>
      <c r="C1875" t="s">
        <v>77</v>
      </c>
      <c r="D1875" s="1" t="d">
        <v>2023-02-02</v>
      </c>
      <c r="E1875" t="s">
        <v>213</v>
      </c>
      <c r="F1875" t="s">
        <v>2296</v>
      </c>
      <c r="G1875" t="s">
        <v>8</v>
      </c>
      <c r="H1875" t="s">
        <v>214</v>
      </c>
    </row>
    <row r="1876" spans="1:8" x14ac:dyDescent="0.2">
      <c r="A1876" s="1" t="d">
        <v>2023-02-02</v>
      </c>
      <c r="B1876">
        <v>-1</v>
      </c>
      <c r="C1876" t="s">
        <v>77</v>
      </c>
      <c r="D1876" s="1" t="d">
        <v>2023-02-02</v>
      </c>
      <c r="E1876" t="s">
        <v>843</v>
      </c>
      <c r="F1876" t="s">
        <v>2296</v>
      </c>
      <c r="G1876" t="s">
        <v>8</v>
      </c>
      <c r="H1876" t="s">
        <v>844</v>
      </c>
    </row>
    <row r="1877" spans="1:8" x14ac:dyDescent="0.2">
      <c r="A1877" s="1" t="d">
        <v>2023-02-02</v>
      </c>
      <c r="B1877">
        <v>-1</v>
      </c>
      <c r="C1877" t="s">
        <v>77</v>
      </c>
      <c r="D1877" s="1" t="d">
        <v>2023-02-02</v>
      </c>
      <c r="E1877" t="s">
        <v>39</v>
      </c>
      <c r="F1877" t="s">
        <v>2296</v>
      </c>
      <c r="G1877" t="s">
        <v>8</v>
      </c>
      <c r="H1877" t="s">
        <v>40</v>
      </c>
    </row>
    <row r="1878" spans="1:8" x14ac:dyDescent="0.2">
      <c r="A1878" s="1" t="d">
        <v>2023-02-02</v>
      </c>
      <c r="B1878">
        <v>-1</v>
      </c>
      <c r="C1878" t="s">
        <v>77</v>
      </c>
      <c r="D1878" s="1" t="d">
        <v>2023-02-02</v>
      </c>
      <c r="E1878" t="s">
        <v>93</v>
      </c>
      <c r="F1878" t="s">
        <v>2296</v>
      </c>
      <c r="G1878" t="s">
        <v>8</v>
      </c>
      <c r="H1878" t="s">
        <v>94</v>
      </c>
    </row>
    <row r="1879" spans="1:8" x14ac:dyDescent="0.2">
      <c r="A1879" s="1" t="d">
        <v>2023-02-02</v>
      </c>
      <c r="B1879">
        <v>-1</v>
      </c>
      <c r="C1879" t="s">
        <v>77</v>
      </c>
      <c r="D1879" s="1" t="d">
        <v>2023-02-02</v>
      </c>
      <c r="E1879" t="s">
        <v>711</v>
      </c>
      <c r="F1879" t="s">
        <v>2271</v>
      </c>
      <c r="G1879" t="s">
        <v>68</v>
      </c>
      <c r="H1879" t="s">
        <v>712</v>
      </c>
    </row>
    <row r="1880" spans="1:8" x14ac:dyDescent="0.2">
      <c r="A1880" s="1" t="d">
        <v>2023-02-02</v>
      </c>
      <c r="B1880">
        <v>-1</v>
      </c>
      <c r="C1880" t="s">
        <v>77</v>
      </c>
      <c r="D1880" s="1" t="d">
        <v>2023-02-02</v>
      </c>
      <c r="E1880" t="s">
        <v>1210</v>
      </c>
      <c r="F1880" t="s">
        <v>2285</v>
      </c>
      <c r="G1880" t="s">
        <v>8</v>
      </c>
    </row>
    <row r="1881" spans="1:8" x14ac:dyDescent="0.2">
      <c r="A1881" s="1" t="d">
        <v>2023-02-02</v>
      </c>
      <c r="B1881">
        <v>-1</v>
      </c>
      <c r="C1881" t="s">
        <v>77</v>
      </c>
      <c r="D1881" s="1" t="d">
        <v>2023-02-02</v>
      </c>
      <c r="E1881" t="s">
        <v>1419</v>
      </c>
      <c r="F1881" t="s">
        <v>2285</v>
      </c>
      <c r="G1881" t="s">
        <v>8</v>
      </c>
    </row>
    <row r="1882" spans="1:8" x14ac:dyDescent="0.2">
      <c r="A1882" s="1" t="d">
        <v>2023-02-02</v>
      </c>
      <c r="B1882">
        <v>-1</v>
      </c>
      <c r="C1882" t="s">
        <v>77</v>
      </c>
      <c r="D1882" s="1" t="d">
        <v>2023-02-02</v>
      </c>
      <c r="E1882" t="s">
        <v>1183</v>
      </c>
      <c r="F1882" t="s">
        <v>2294</v>
      </c>
      <c r="G1882" t="s">
        <v>8</v>
      </c>
    </row>
    <row r="1883" spans="1:8" x14ac:dyDescent="0.2">
      <c r="A1883" s="1" t="d">
        <v>2023-02-02</v>
      </c>
      <c r="B1883">
        <v>-1</v>
      </c>
      <c r="C1883" t="s">
        <v>77</v>
      </c>
      <c r="D1883" s="1" t="d">
        <v>2023-02-02</v>
      </c>
      <c r="E1883" t="s">
        <v>1262</v>
      </c>
      <c r="F1883" t="s">
        <v>2294</v>
      </c>
      <c r="G1883" t="s">
        <v>8</v>
      </c>
    </row>
    <row r="1884" spans="1:8" x14ac:dyDescent="0.2">
      <c r="A1884" s="1" t="d">
        <v>2023-02-02</v>
      </c>
      <c r="B1884">
        <v>-1</v>
      </c>
      <c r="C1884" t="s">
        <v>77</v>
      </c>
      <c r="D1884" s="1" t="d">
        <v>2023-02-02</v>
      </c>
      <c r="E1884" t="s">
        <v>1388</v>
      </c>
      <c r="F1884" t="s">
        <v>2303</v>
      </c>
      <c r="G1884" t="s">
        <v>8</v>
      </c>
      <c r="H1884" t="s">
        <v>1389</v>
      </c>
    </row>
    <row r="1885" spans="1:8" x14ac:dyDescent="0.2">
      <c r="A1885" s="1" t="d">
        <v>2023-02-02</v>
      </c>
      <c r="B1885">
        <v>-1</v>
      </c>
      <c r="C1885" t="s">
        <v>77</v>
      </c>
      <c r="D1885" s="1" t="d">
        <v>2023-02-02</v>
      </c>
      <c r="E1885" t="s">
        <v>1440</v>
      </c>
      <c r="F1885" t="s">
        <v>2272</v>
      </c>
      <c r="G1885" t="s">
        <v>49</v>
      </c>
      <c r="H1885" t="s">
        <v>1441</v>
      </c>
    </row>
    <row r="1886" spans="1:8" x14ac:dyDescent="0.2">
      <c r="A1886" s="1" t="d">
        <v>2023-02-02</v>
      </c>
      <c r="B1886">
        <v>-1</v>
      </c>
      <c r="C1886" t="s">
        <v>77</v>
      </c>
      <c r="D1886" s="1" t="d">
        <v>2023-02-02</v>
      </c>
      <c r="E1886" t="s">
        <v>587</v>
      </c>
      <c r="F1886" t="s">
        <v>2272</v>
      </c>
      <c r="G1886" t="s">
        <v>49</v>
      </c>
      <c r="H1886" t="s">
        <v>588</v>
      </c>
    </row>
    <row r="1887" spans="1:8" x14ac:dyDescent="0.2">
      <c r="A1887" s="1" t="d">
        <v>2023-02-02</v>
      </c>
      <c r="B1887">
        <v>-1</v>
      </c>
      <c r="C1887" t="s">
        <v>77</v>
      </c>
      <c r="D1887" s="1" t="d">
        <v>2023-02-02</v>
      </c>
      <c r="E1887" t="s">
        <v>43</v>
      </c>
      <c r="F1887" t="s">
        <v>2272</v>
      </c>
      <c r="G1887" t="s">
        <v>8</v>
      </c>
      <c r="H1887" t="s">
        <v>44</v>
      </c>
    </row>
    <row r="1888" spans="1:8" x14ac:dyDescent="0.2">
      <c r="A1888" s="1" t="d">
        <v>2023-02-02</v>
      </c>
      <c r="B1888">
        <v>-1</v>
      </c>
      <c r="C1888" t="s">
        <v>77</v>
      </c>
      <c r="D1888" s="1" t="d">
        <v>2023-02-02</v>
      </c>
      <c r="E1888" t="s">
        <v>1390</v>
      </c>
      <c r="F1888" t="s">
        <v>2272</v>
      </c>
      <c r="G1888" t="s">
        <v>8</v>
      </c>
      <c r="H1888" t="s">
        <v>1391</v>
      </c>
    </row>
    <row r="1889" spans="1:8" x14ac:dyDescent="0.2">
      <c r="A1889" s="1" t="d">
        <v>2023-02-02</v>
      </c>
      <c r="B1889">
        <v>-1</v>
      </c>
      <c r="C1889" t="s">
        <v>77</v>
      </c>
      <c r="D1889" s="1" t="d">
        <v>2023-02-02</v>
      </c>
      <c r="E1889" t="s">
        <v>1326</v>
      </c>
      <c r="F1889" t="s">
        <v>2272</v>
      </c>
      <c r="G1889" t="s">
        <v>8</v>
      </c>
      <c r="H1889" t="s">
        <v>1327</v>
      </c>
    </row>
    <row r="1890" spans="1:8" x14ac:dyDescent="0.2">
      <c r="A1890" s="1" t="d">
        <v>2023-02-02</v>
      </c>
      <c r="B1890">
        <v>-1</v>
      </c>
      <c r="C1890" t="s">
        <v>77</v>
      </c>
      <c r="D1890" s="1" t="d">
        <v>2023-02-02</v>
      </c>
      <c r="E1890" t="s">
        <v>854</v>
      </c>
      <c r="F1890" t="s">
        <v>2272</v>
      </c>
      <c r="G1890" t="s">
        <v>8</v>
      </c>
    </row>
    <row r="1891" spans="1:8" x14ac:dyDescent="0.2">
      <c r="A1891" s="1" t="d">
        <v>2023-02-02</v>
      </c>
      <c r="B1891">
        <v>-1</v>
      </c>
      <c r="C1891" t="s">
        <v>77</v>
      </c>
      <c r="D1891" s="1" t="d">
        <v>2023-02-02</v>
      </c>
      <c r="E1891" t="s">
        <v>1267</v>
      </c>
      <c r="F1891" t="s">
        <v>2272</v>
      </c>
      <c r="G1891" t="s">
        <v>8</v>
      </c>
    </row>
    <row r="1892" spans="1:8" x14ac:dyDescent="0.2">
      <c r="A1892" s="1" t="d">
        <v>2023-02-02</v>
      </c>
      <c r="B1892">
        <v>-1</v>
      </c>
      <c r="C1892" t="s">
        <v>77</v>
      </c>
      <c r="D1892" s="1" t="d">
        <v>2023-02-02</v>
      </c>
      <c r="E1892" t="s">
        <v>484</v>
      </c>
      <c r="F1892" t="s">
        <v>2272</v>
      </c>
      <c r="G1892" t="s">
        <v>8</v>
      </c>
    </row>
    <row r="1893" spans="1:8" x14ac:dyDescent="0.2">
      <c r="A1893" s="1" t="d">
        <v>2023-02-02</v>
      </c>
      <c r="B1893">
        <v>-1</v>
      </c>
      <c r="C1893" t="s">
        <v>77</v>
      </c>
      <c r="D1893" s="1" t="d">
        <v>2023-02-02</v>
      </c>
      <c r="E1893" t="s">
        <v>275</v>
      </c>
      <c r="F1893" t="s">
        <v>2272</v>
      </c>
      <c r="G1893" t="s">
        <v>8</v>
      </c>
    </row>
    <row r="1894" spans="1:8" x14ac:dyDescent="0.2">
      <c r="A1894" s="1" t="d">
        <v>2023-02-02</v>
      </c>
      <c r="B1894">
        <v>-1</v>
      </c>
      <c r="C1894" t="s">
        <v>77</v>
      </c>
      <c r="D1894" s="1" t="d">
        <v>2023-02-09</v>
      </c>
      <c r="E1894" t="s">
        <v>1060</v>
      </c>
      <c r="F1894" t="s">
        <v>2273</v>
      </c>
      <c r="G1894" t="s">
        <v>8</v>
      </c>
      <c r="H1894" t="s">
        <v>1061</v>
      </c>
    </row>
    <row r="1895" spans="1:8" x14ac:dyDescent="0.2">
      <c r="A1895" s="1" t="d">
        <v>2023-02-02</v>
      </c>
      <c r="B1895">
        <v>-1</v>
      </c>
      <c r="C1895" t="s">
        <v>77</v>
      </c>
      <c r="D1895" s="1" t="d">
        <v>2023-02-09</v>
      </c>
      <c r="E1895" t="s">
        <v>1160</v>
      </c>
      <c r="F1895" t="s">
        <v>2273</v>
      </c>
      <c r="G1895" t="s">
        <v>49</v>
      </c>
      <c r="H1895" t="s">
        <v>1161</v>
      </c>
    </row>
    <row r="1896" spans="1:8" x14ac:dyDescent="0.2">
      <c r="A1896" s="1" t="d">
        <v>2023-02-02</v>
      </c>
      <c r="B1896">
        <v>-1</v>
      </c>
      <c r="C1896" t="s">
        <v>77</v>
      </c>
      <c r="D1896" s="1" t="d">
        <v>2023-02-09</v>
      </c>
      <c r="E1896" t="s">
        <v>595</v>
      </c>
      <c r="F1896" t="s">
        <v>2273</v>
      </c>
      <c r="G1896" t="s">
        <v>8</v>
      </c>
      <c r="H1896" t="s">
        <v>596</v>
      </c>
    </row>
    <row r="1897" spans="1:8" x14ac:dyDescent="0.2">
      <c r="A1897" s="1" t="d">
        <v>2023-02-02</v>
      </c>
      <c r="B1897">
        <v>-1</v>
      </c>
      <c r="C1897" t="s">
        <v>77</v>
      </c>
      <c r="D1897" s="1" t="d">
        <v>2023-02-09</v>
      </c>
      <c r="E1897" t="s">
        <v>290</v>
      </c>
      <c r="F1897" t="s">
        <v>2274</v>
      </c>
      <c r="G1897" t="s">
        <v>8</v>
      </c>
      <c r="H1897" t="s">
        <v>291</v>
      </c>
    </row>
    <row r="1898" spans="1:8" x14ac:dyDescent="0.2">
      <c r="A1898" s="1" t="d">
        <v>2023-02-02</v>
      </c>
      <c r="B1898">
        <v>-1</v>
      </c>
      <c r="C1898" t="s">
        <v>77</v>
      </c>
      <c r="D1898" s="1" t="d">
        <v>2023-02-09</v>
      </c>
      <c r="E1898" t="s">
        <v>1449</v>
      </c>
      <c r="F1898" t="s">
        <v>2274</v>
      </c>
      <c r="G1898" t="s">
        <v>8</v>
      </c>
      <c r="H1898" t="s">
        <v>1449</v>
      </c>
    </row>
    <row r="1899" spans="1:8" x14ac:dyDescent="0.2">
      <c r="A1899" s="1" t="d">
        <v>2023-02-02</v>
      </c>
      <c r="B1899">
        <v>-1</v>
      </c>
      <c r="C1899" t="s">
        <v>77</v>
      </c>
      <c r="D1899" s="1" t="d">
        <v>2023-02-09</v>
      </c>
      <c r="E1899" t="s">
        <v>1450</v>
      </c>
      <c r="F1899" t="s">
        <v>2274</v>
      </c>
      <c r="G1899" t="s">
        <v>8</v>
      </c>
      <c r="H1899" t="s">
        <v>1450</v>
      </c>
    </row>
    <row r="1900" spans="1:8" x14ac:dyDescent="0.2">
      <c r="A1900" s="1" t="d">
        <v>2023-02-02</v>
      </c>
      <c r="B1900">
        <v>-1</v>
      </c>
      <c r="C1900" t="s">
        <v>77</v>
      </c>
      <c r="D1900" s="1" t="d">
        <v>2023-02-09</v>
      </c>
      <c r="E1900" t="s">
        <v>1451</v>
      </c>
      <c r="F1900" t="s">
        <v>2274</v>
      </c>
      <c r="G1900" t="s">
        <v>8</v>
      </c>
      <c r="H1900" t="s">
        <v>1451</v>
      </c>
    </row>
    <row r="1901" spans="1:8" x14ac:dyDescent="0.2">
      <c r="A1901" s="1" t="d">
        <v>2023-02-02</v>
      </c>
      <c r="B1901">
        <v>-1</v>
      </c>
      <c r="C1901" t="s">
        <v>77</v>
      </c>
      <c r="D1901" s="1" t="d">
        <v>2023-02-09</v>
      </c>
      <c r="E1901" t="s">
        <v>998</v>
      </c>
      <c r="F1901" t="s">
        <v>2263</v>
      </c>
      <c r="G1901" t="s">
        <v>8</v>
      </c>
      <c r="H1901" t="s">
        <v>999</v>
      </c>
    </row>
    <row r="1902" spans="1:8" x14ac:dyDescent="0.2">
      <c r="A1902" s="1" t="d">
        <v>2023-02-02</v>
      </c>
      <c r="B1902">
        <v>-1</v>
      </c>
      <c r="C1902" t="s">
        <v>77</v>
      </c>
      <c r="D1902" s="1" t="d">
        <v>2023-02-09</v>
      </c>
      <c r="E1902" t="s">
        <v>508</v>
      </c>
      <c r="F1902" t="s">
        <v>2263</v>
      </c>
      <c r="G1902" t="s">
        <v>8</v>
      </c>
      <c r="H1902" t="s">
        <v>509</v>
      </c>
    </row>
    <row r="1903" spans="1:8" x14ac:dyDescent="0.2">
      <c r="A1903" s="1" t="d">
        <v>2023-02-02</v>
      </c>
      <c r="B1903">
        <v>-1</v>
      </c>
      <c r="C1903" t="s">
        <v>77</v>
      </c>
      <c r="D1903" s="1" t="d">
        <v>2023-02-15</v>
      </c>
      <c r="E1903" t="s">
        <v>589</v>
      </c>
      <c r="F1903" t="s">
        <v>2273</v>
      </c>
      <c r="G1903" t="s">
        <v>8</v>
      </c>
      <c r="H1903" t="s">
        <v>590</v>
      </c>
    </row>
    <row r="1904" spans="1:8" x14ac:dyDescent="0.2">
      <c r="A1904" s="1" t="d">
        <v>2023-02-02</v>
      </c>
      <c r="B1904">
        <v>-1</v>
      </c>
      <c r="C1904" t="s">
        <v>77</v>
      </c>
      <c r="D1904" s="1" t="d">
        <v>2023-02-16</v>
      </c>
      <c r="E1904" t="s">
        <v>957</v>
      </c>
      <c r="F1904" t="s">
        <v>2273</v>
      </c>
      <c r="G1904" t="s">
        <v>8</v>
      </c>
      <c r="H1904" t="s">
        <v>958</v>
      </c>
    </row>
    <row r="1905" spans="1:8" x14ac:dyDescent="0.2">
      <c r="A1905" s="1" t="d">
        <v>2023-02-02</v>
      </c>
      <c r="B1905">
        <v>-1</v>
      </c>
      <c r="C1905" t="s">
        <v>77</v>
      </c>
      <c r="D1905" s="1" t="d">
        <v>2023-02-16</v>
      </c>
      <c r="E1905" t="s">
        <v>619</v>
      </c>
      <c r="F1905" t="s">
        <v>2274</v>
      </c>
      <c r="G1905" t="s">
        <v>8</v>
      </c>
      <c r="H1905" t="s">
        <v>620</v>
      </c>
    </row>
    <row r="1906" spans="1:8" x14ac:dyDescent="0.2">
      <c r="A1906" s="1" t="d">
        <v>2023-02-02</v>
      </c>
      <c r="B1906">
        <v>-1</v>
      </c>
      <c r="C1906" t="s">
        <v>77</v>
      </c>
      <c r="D1906" s="1" t="d">
        <v>2023-02-16</v>
      </c>
      <c r="E1906" t="s">
        <v>1130</v>
      </c>
      <c r="F1906" t="s">
        <v>2274</v>
      </c>
      <c r="G1906" t="s">
        <v>8</v>
      </c>
      <c r="H1906" t="s">
        <v>1131</v>
      </c>
    </row>
    <row r="1907" spans="1:8" x14ac:dyDescent="0.2">
      <c r="A1907" s="1" t="d">
        <v>2023-02-02</v>
      </c>
      <c r="B1907">
        <v>-1</v>
      </c>
      <c r="C1907" t="s">
        <v>77</v>
      </c>
      <c r="D1907" s="1" t="d">
        <v>2023-02-16</v>
      </c>
      <c r="E1907" t="s">
        <v>1452</v>
      </c>
      <c r="F1907" t="s">
        <v>2274</v>
      </c>
      <c r="G1907" t="s">
        <v>8</v>
      </c>
      <c r="H1907" t="s">
        <v>1452</v>
      </c>
    </row>
    <row r="1908" spans="1:8" x14ac:dyDescent="0.2">
      <c r="A1908" s="1" t="d">
        <v>2023-02-02</v>
      </c>
      <c r="B1908">
        <v>-1</v>
      </c>
      <c r="C1908" t="s">
        <v>77</v>
      </c>
      <c r="D1908" s="1" t="d">
        <v>2023-02-16</v>
      </c>
      <c r="E1908" t="s">
        <v>1218</v>
      </c>
      <c r="F1908" t="s">
        <v>2275</v>
      </c>
      <c r="G1908" t="s">
        <v>8</v>
      </c>
      <c r="H1908" t="s">
        <v>1219</v>
      </c>
    </row>
    <row r="1909" spans="1:8" x14ac:dyDescent="0.2">
      <c r="A1909" s="1" t="d">
        <v>2023-02-02</v>
      </c>
      <c r="B1909">
        <v>-1</v>
      </c>
      <c r="C1909" t="s">
        <v>77</v>
      </c>
      <c r="D1909" s="1" t="d">
        <v>2023-02-16</v>
      </c>
      <c r="E1909" t="s">
        <v>961</v>
      </c>
      <c r="F1909" t="s">
        <v>2263</v>
      </c>
      <c r="G1909" t="s">
        <v>8</v>
      </c>
      <c r="H1909" t="s">
        <v>962</v>
      </c>
    </row>
    <row r="1910" spans="1:8" x14ac:dyDescent="0.2">
      <c r="A1910" s="1" t="d">
        <v>2023-02-02</v>
      </c>
      <c r="B1910">
        <v>-1</v>
      </c>
      <c r="C1910" t="s">
        <v>77</v>
      </c>
      <c r="D1910" s="1" t="d">
        <v>2023-02-16</v>
      </c>
      <c r="E1910" t="s">
        <v>1073</v>
      </c>
      <c r="F1910" t="s">
        <v>2263</v>
      </c>
      <c r="G1910" t="s">
        <v>8</v>
      </c>
      <c r="H1910" t="s">
        <v>1074</v>
      </c>
    </row>
    <row r="1911" spans="1:8" x14ac:dyDescent="0.2">
      <c r="A1911" s="1" t="d">
        <v>2023-02-02</v>
      </c>
      <c r="B1911">
        <v>5560199380006530</v>
      </c>
      <c r="C1911" t="s">
        <v>77</v>
      </c>
      <c r="D1911" s="1" t="d">
        <v>2023-02-02</v>
      </c>
      <c r="E1911" t="s">
        <v>1448</v>
      </c>
      <c r="F1911" t="s">
        <v>2276</v>
      </c>
      <c r="G1911" t="s">
        <v>49</v>
      </c>
    </row>
    <row r="1912" spans="1:8" x14ac:dyDescent="0.2">
      <c r="A1912" s="1" t="d">
        <v>2023-02-03</v>
      </c>
      <c r="B1912">
        <v>-1</v>
      </c>
      <c r="D1912" s="1" t="d">
        <v>2023-02-03</v>
      </c>
      <c r="E1912" t="s">
        <v>260</v>
      </c>
      <c r="F1912" t="s">
        <v>2282</v>
      </c>
      <c r="G1912" t="s">
        <v>49</v>
      </c>
    </row>
    <row r="1913" spans="1:8" x14ac:dyDescent="0.2">
      <c r="A1913" s="1" t="d">
        <v>2023-02-03</v>
      </c>
      <c r="B1913">
        <v>-1</v>
      </c>
      <c r="D1913" s="1" t="d">
        <v>2023-02-03</v>
      </c>
      <c r="E1913" t="s">
        <v>71</v>
      </c>
      <c r="F1913" t="s">
        <v>2265</v>
      </c>
      <c r="G1913" t="s">
        <v>8</v>
      </c>
      <c r="H1913" t="s">
        <v>72</v>
      </c>
    </row>
    <row r="1914" spans="1:8" x14ac:dyDescent="0.2">
      <c r="A1914" s="1" t="d">
        <v>2023-02-03</v>
      </c>
      <c r="B1914">
        <v>-1</v>
      </c>
      <c r="D1914" s="1" t="d">
        <v>2023-02-03</v>
      </c>
      <c r="E1914" t="s">
        <v>266</v>
      </c>
      <c r="F1914" t="s">
        <v>2265</v>
      </c>
      <c r="G1914" t="s">
        <v>8</v>
      </c>
    </row>
    <row r="1915" spans="1:8" x14ac:dyDescent="0.2">
      <c r="A1915" s="1" t="d">
        <v>2023-02-03</v>
      </c>
      <c r="B1915">
        <v>-1</v>
      </c>
      <c r="D1915" s="1" t="d">
        <v>2023-02-03</v>
      </c>
      <c r="E1915" t="s">
        <v>43</v>
      </c>
      <c r="F1915" t="s">
        <v>2272</v>
      </c>
      <c r="G1915" t="s">
        <v>8</v>
      </c>
      <c r="H1915" t="s">
        <v>44</v>
      </c>
    </row>
    <row r="1916" spans="1:8" x14ac:dyDescent="0.2">
      <c r="A1916" s="1" t="d">
        <v>2023-02-03</v>
      </c>
      <c r="B1916">
        <v>-1</v>
      </c>
      <c r="C1916" t="s">
        <v>20</v>
      </c>
      <c r="D1916" s="1" t="d">
        <v>2023-02-03</v>
      </c>
      <c r="E1916" t="s">
        <v>1453</v>
      </c>
      <c r="F1916" t="s">
        <v>2275</v>
      </c>
      <c r="G1916" t="s">
        <v>8</v>
      </c>
      <c r="H1916" t="s">
        <v>1454</v>
      </c>
    </row>
    <row r="1917" spans="1:8" x14ac:dyDescent="0.2">
      <c r="A1917" s="1" t="d">
        <v>2023-02-03</v>
      </c>
      <c r="B1917">
        <v>-1</v>
      </c>
      <c r="C1917" t="s">
        <v>20</v>
      </c>
      <c r="D1917" s="1" t="d">
        <v>2023-02-03</v>
      </c>
      <c r="E1917" t="s">
        <v>429</v>
      </c>
      <c r="F1917" t="s">
        <v>2281</v>
      </c>
      <c r="G1917" t="s">
        <v>13</v>
      </c>
      <c r="H1917" t="s">
        <v>430</v>
      </c>
    </row>
    <row r="1918" spans="1:8" x14ac:dyDescent="0.2">
      <c r="A1918" s="1" t="d">
        <v>2023-02-03</v>
      </c>
      <c r="B1918">
        <v>-1</v>
      </c>
      <c r="C1918" t="s">
        <v>20</v>
      </c>
      <c r="D1918" s="1" t="d">
        <v>2023-02-03</v>
      </c>
      <c r="E1918" t="s">
        <v>21</v>
      </c>
      <c r="F1918" t="s">
        <v>2266</v>
      </c>
      <c r="G1918" t="s">
        <v>8</v>
      </c>
      <c r="H1918" t="s">
        <v>22</v>
      </c>
    </row>
    <row r="1919" spans="1:8" x14ac:dyDescent="0.2">
      <c r="A1919" s="1" t="d">
        <v>2023-02-03</v>
      </c>
      <c r="B1919">
        <v>-1</v>
      </c>
      <c r="C1919" t="s">
        <v>20</v>
      </c>
      <c r="D1919" s="1" t="d">
        <v>2023-02-03</v>
      </c>
      <c r="E1919" t="s">
        <v>436</v>
      </c>
      <c r="F1919" t="s">
        <v>2282</v>
      </c>
      <c r="G1919" t="s">
        <v>49</v>
      </c>
      <c r="H1919" t="s">
        <v>437</v>
      </c>
    </row>
    <row r="1920" spans="1:8" x14ac:dyDescent="0.2">
      <c r="A1920" s="1" t="d">
        <v>2023-02-03</v>
      </c>
      <c r="B1920">
        <v>-1</v>
      </c>
      <c r="C1920" t="s">
        <v>20</v>
      </c>
      <c r="D1920" s="1" t="d">
        <v>2023-02-03</v>
      </c>
      <c r="E1920" t="s">
        <v>1367</v>
      </c>
      <c r="F1920" t="s">
        <v>2282</v>
      </c>
      <c r="G1920" t="s">
        <v>49</v>
      </c>
    </row>
    <row r="1921" spans="1:8" x14ac:dyDescent="0.2">
      <c r="A1921" s="1" t="d">
        <v>2023-02-03</v>
      </c>
      <c r="B1921">
        <v>-1</v>
      </c>
      <c r="C1921" t="s">
        <v>20</v>
      </c>
      <c r="D1921" s="1" t="d">
        <v>2023-02-03</v>
      </c>
      <c r="E1921" t="s">
        <v>1179</v>
      </c>
      <c r="F1921" t="s">
        <v>2265</v>
      </c>
      <c r="G1921" t="s">
        <v>49</v>
      </c>
      <c r="H1921" t="s">
        <v>1180</v>
      </c>
    </row>
    <row r="1922" spans="1:8" x14ac:dyDescent="0.2">
      <c r="A1922" s="1" t="d">
        <v>2023-02-03</v>
      </c>
      <c r="B1922">
        <v>-1</v>
      </c>
      <c r="C1922" t="s">
        <v>20</v>
      </c>
      <c r="D1922" s="1" t="d">
        <v>2023-02-03</v>
      </c>
      <c r="E1922" t="s">
        <v>71</v>
      </c>
      <c r="F1922" t="s">
        <v>2265</v>
      </c>
      <c r="G1922" t="s">
        <v>8</v>
      </c>
      <c r="H1922" t="s">
        <v>72</v>
      </c>
    </row>
    <row r="1923" spans="1:8" x14ac:dyDescent="0.2">
      <c r="A1923" s="1" t="d">
        <v>2023-02-03</v>
      </c>
      <c r="B1923">
        <v>-1</v>
      </c>
      <c r="C1923" t="s">
        <v>20</v>
      </c>
      <c r="D1923" s="1" t="d">
        <v>2023-02-03</v>
      </c>
      <c r="E1923" t="s">
        <v>220</v>
      </c>
      <c r="F1923" t="s">
        <v>2265</v>
      </c>
      <c r="G1923" t="s">
        <v>13</v>
      </c>
      <c r="H1923" t="s">
        <v>221</v>
      </c>
    </row>
    <row r="1924" spans="1:8" x14ac:dyDescent="0.2">
      <c r="A1924" s="1" t="d">
        <v>2023-02-03</v>
      </c>
      <c r="B1924">
        <v>-1</v>
      </c>
      <c r="C1924" t="s">
        <v>20</v>
      </c>
      <c r="D1924" s="1" t="d">
        <v>2023-02-03</v>
      </c>
      <c r="E1924" t="s">
        <v>222</v>
      </c>
      <c r="F1924" t="s">
        <v>2265</v>
      </c>
      <c r="G1924" t="s">
        <v>13</v>
      </c>
      <c r="H1924" t="s">
        <v>223</v>
      </c>
    </row>
    <row r="1925" spans="1:8" x14ac:dyDescent="0.2">
      <c r="A1925" s="1" t="d">
        <v>2023-02-03</v>
      </c>
      <c r="B1925">
        <v>-1</v>
      </c>
      <c r="C1925" t="s">
        <v>20</v>
      </c>
      <c r="D1925" s="1" t="d">
        <v>2023-02-03</v>
      </c>
      <c r="E1925" t="s">
        <v>33</v>
      </c>
      <c r="F1925" t="s">
        <v>2268</v>
      </c>
      <c r="G1925" t="s">
        <v>8</v>
      </c>
      <c r="H1925" t="s">
        <v>34</v>
      </c>
    </row>
    <row r="1926" spans="1:8" x14ac:dyDescent="0.2">
      <c r="A1926" s="1" t="d">
        <v>2023-02-03</v>
      </c>
      <c r="B1926">
        <v>-1</v>
      </c>
      <c r="C1926" t="s">
        <v>20</v>
      </c>
      <c r="D1926" s="1" t="d">
        <v>2023-02-03</v>
      </c>
      <c r="E1926" t="s">
        <v>224</v>
      </c>
      <c r="F1926" t="s">
        <v>2296</v>
      </c>
      <c r="G1926" t="s">
        <v>8</v>
      </c>
      <c r="H1926" t="s">
        <v>225</v>
      </c>
    </row>
    <row r="1927" spans="1:8" x14ac:dyDescent="0.2">
      <c r="A1927" s="1" t="d">
        <v>2023-02-03</v>
      </c>
      <c r="B1927">
        <v>-1</v>
      </c>
      <c r="C1927" t="s">
        <v>20</v>
      </c>
      <c r="D1927" s="1" t="d">
        <v>2023-02-03</v>
      </c>
      <c r="E1927" t="s">
        <v>276</v>
      </c>
      <c r="F1927" t="s">
        <v>2296</v>
      </c>
      <c r="G1927" t="s">
        <v>8</v>
      </c>
      <c r="H1927" t="s">
        <v>277</v>
      </c>
    </row>
    <row r="1928" spans="1:8" x14ac:dyDescent="0.2">
      <c r="A1928" s="1" t="d">
        <v>2023-02-03</v>
      </c>
      <c r="B1928">
        <v>-1</v>
      </c>
      <c r="C1928" t="s">
        <v>20</v>
      </c>
      <c r="D1928" s="1" t="d">
        <v>2023-02-03</v>
      </c>
      <c r="E1928" t="s">
        <v>93</v>
      </c>
      <c r="F1928" t="s">
        <v>2296</v>
      </c>
      <c r="G1928" t="s">
        <v>8</v>
      </c>
      <c r="H1928" t="s">
        <v>94</v>
      </c>
    </row>
    <row r="1929" spans="1:8" x14ac:dyDescent="0.2">
      <c r="A1929" s="1" t="d">
        <v>2023-02-03</v>
      </c>
      <c r="B1929">
        <v>-1</v>
      </c>
      <c r="C1929" t="s">
        <v>20</v>
      </c>
      <c r="D1929" s="1" t="d">
        <v>2023-02-03</v>
      </c>
      <c r="E1929" t="s">
        <v>688</v>
      </c>
      <c r="F1929" t="s">
        <v>2285</v>
      </c>
      <c r="G1929" t="s">
        <v>8</v>
      </c>
    </row>
    <row r="1930" spans="1:8" x14ac:dyDescent="0.2">
      <c r="A1930" s="1" t="d">
        <v>2023-02-03</v>
      </c>
      <c r="B1930">
        <v>-1</v>
      </c>
      <c r="C1930" t="s">
        <v>20</v>
      </c>
      <c r="D1930" s="1" t="d">
        <v>2023-02-03</v>
      </c>
      <c r="E1930" t="s">
        <v>1455</v>
      </c>
      <c r="F1930" t="s">
        <v>2272</v>
      </c>
      <c r="G1930" t="s">
        <v>49</v>
      </c>
      <c r="H1930" t="s">
        <v>1456</v>
      </c>
    </row>
    <row r="1931" spans="1:8" x14ac:dyDescent="0.2">
      <c r="A1931" s="1" t="d">
        <v>2023-02-03</v>
      </c>
      <c r="B1931">
        <v>-1</v>
      </c>
      <c r="C1931" t="s">
        <v>20</v>
      </c>
      <c r="D1931" s="1" t="d">
        <v>2023-02-03</v>
      </c>
      <c r="E1931" t="s">
        <v>43</v>
      </c>
      <c r="F1931" t="s">
        <v>2272</v>
      </c>
      <c r="G1931" t="s">
        <v>8</v>
      </c>
      <c r="H1931" t="s">
        <v>44</v>
      </c>
    </row>
    <row r="1932" spans="1:8" x14ac:dyDescent="0.2">
      <c r="A1932" s="1" t="d">
        <v>2023-02-03</v>
      </c>
      <c r="B1932">
        <v>-1</v>
      </c>
      <c r="C1932" t="s">
        <v>20</v>
      </c>
      <c r="D1932" s="1" t="d">
        <v>2023-02-03</v>
      </c>
      <c r="E1932" t="s">
        <v>45</v>
      </c>
      <c r="F1932" t="s">
        <v>2272</v>
      </c>
      <c r="G1932" t="s">
        <v>13</v>
      </c>
      <c r="H1932" t="s">
        <v>46</v>
      </c>
    </row>
    <row r="1933" spans="1:8" x14ac:dyDescent="0.2">
      <c r="A1933" s="1" t="d">
        <v>2023-02-03</v>
      </c>
      <c r="B1933">
        <v>-1</v>
      </c>
      <c r="C1933" t="s">
        <v>20</v>
      </c>
      <c r="D1933" s="1" t="d">
        <v>2023-02-10</v>
      </c>
      <c r="E1933" t="s">
        <v>1395</v>
      </c>
      <c r="F1933" t="s">
        <v>2273</v>
      </c>
      <c r="G1933" t="s">
        <v>13</v>
      </c>
      <c r="H1933" t="s">
        <v>1396</v>
      </c>
    </row>
    <row r="1934" spans="1:8" x14ac:dyDescent="0.2">
      <c r="A1934" s="1" t="d">
        <v>2023-02-03</v>
      </c>
      <c r="B1934">
        <v>-1</v>
      </c>
      <c r="C1934" t="s">
        <v>20</v>
      </c>
      <c r="D1934" s="1" t="d">
        <v>2023-02-10</v>
      </c>
      <c r="E1934" t="s">
        <v>1457</v>
      </c>
      <c r="F1934" t="s">
        <v>2273</v>
      </c>
      <c r="G1934" t="s">
        <v>8</v>
      </c>
      <c r="H1934" t="s">
        <v>1458</v>
      </c>
    </row>
    <row r="1935" spans="1:8" x14ac:dyDescent="0.2">
      <c r="A1935" s="1" t="d">
        <v>2023-02-03</v>
      </c>
      <c r="B1935">
        <v>-1</v>
      </c>
      <c r="C1935" t="s">
        <v>20</v>
      </c>
      <c r="D1935" s="1" t="d">
        <v>2023-02-10</v>
      </c>
      <c r="E1935" t="s">
        <v>1459</v>
      </c>
      <c r="F1935" t="s">
        <v>2273</v>
      </c>
      <c r="G1935" t="s">
        <v>128</v>
      </c>
      <c r="H1935" t="s">
        <v>1460</v>
      </c>
    </row>
    <row r="1936" spans="1:8" x14ac:dyDescent="0.2">
      <c r="A1936" s="1" t="d">
        <v>2023-02-03</v>
      </c>
      <c r="B1936">
        <v>-1</v>
      </c>
      <c r="C1936" t="s">
        <v>20</v>
      </c>
      <c r="D1936" s="1" t="d">
        <v>2023-02-10</v>
      </c>
      <c r="E1936" t="s">
        <v>1215</v>
      </c>
      <c r="F1936" t="s">
        <v>2274</v>
      </c>
      <c r="G1936" t="s">
        <v>8</v>
      </c>
      <c r="H1936" t="s">
        <v>1215</v>
      </c>
    </row>
    <row r="1937" spans="1:8" x14ac:dyDescent="0.2">
      <c r="A1937" s="1" t="d">
        <v>2023-02-03</v>
      </c>
      <c r="B1937">
        <v>-1</v>
      </c>
      <c r="C1937" t="s">
        <v>20</v>
      </c>
      <c r="D1937" s="1" t="d">
        <v>2023-02-10</v>
      </c>
      <c r="E1937" t="s">
        <v>633</v>
      </c>
      <c r="F1937" t="s">
        <v>2275</v>
      </c>
      <c r="G1937" t="s">
        <v>8</v>
      </c>
    </row>
    <row r="1938" spans="1:8" x14ac:dyDescent="0.2">
      <c r="A1938" s="1" t="d">
        <v>2023-02-03</v>
      </c>
      <c r="B1938">
        <v>-1</v>
      </c>
      <c r="C1938" t="s">
        <v>20</v>
      </c>
      <c r="D1938" s="1" t="d">
        <v>2023-02-10</v>
      </c>
      <c r="E1938" t="s">
        <v>885</v>
      </c>
      <c r="F1938" t="s">
        <v>2263</v>
      </c>
      <c r="G1938" t="s">
        <v>8</v>
      </c>
      <c r="H1938" t="s">
        <v>886</v>
      </c>
    </row>
    <row r="1939" spans="1:8" x14ac:dyDescent="0.2">
      <c r="A1939" s="1" t="d">
        <v>2023-02-03</v>
      </c>
      <c r="B1939">
        <v>-1</v>
      </c>
      <c r="C1939" t="s">
        <v>20</v>
      </c>
      <c r="D1939" s="1" t="d">
        <v>2023-02-17</v>
      </c>
      <c r="E1939" t="s">
        <v>863</v>
      </c>
      <c r="F1939" t="s">
        <v>2273</v>
      </c>
      <c r="G1939" t="s">
        <v>49</v>
      </c>
      <c r="H1939" t="s">
        <v>864</v>
      </c>
    </row>
    <row r="1940" spans="1:8" x14ac:dyDescent="0.2">
      <c r="A1940" s="1" t="d">
        <v>2023-02-03</v>
      </c>
      <c r="B1940">
        <v>-1</v>
      </c>
      <c r="C1940" t="s">
        <v>20</v>
      </c>
      <c r="D1940" s="1" t="d">
        <v>2023-02-17</v>
      </c>
      <c r="E1940" t="s">
        <v>166</v>
      </c>
      <c r="F1940" t="s">
        <v>2275</v>
      </c>
      <c r="G1940" t="s">
        <v>8</v>
      </c>
    </row>
    <row r="1941" spans="1:8" x14ac:dyDescent="0.2">
      <c r="A1941" s="1" t="d">
        <v>2023-02-03</v>
      </c>
      <c r="B1941">
        <v>-1</v>
      </c>
      <c r="C1941" t="s">
        <v>20</v>
      </c>
      <c r="D1941" s="1" t="d">
        <v>2023-02-17</v>
      </c>
      <c r="E1941" t="s">
        <v>1438</v>
      </c>
      <c r="F1941" t="s">
        <v>2297</v>
      </c>
      <c r="G1941" t="s">
        <v>8</v>
      </c>
      <c r="H1941" t="s">
        <v>1439</v>
      </c>
    </row>
    <row r="1942" spans="1:8" x14ac:dyDescent="0.2">
      <c r="A1942" s="1" t="d">
        <v>2023-02-03</v>
      </c>
      <c r="B1942">
        <v>-1</v>
      </c>
      <c r="C1942" t="s">
        <v>20</v>
      </c>
      <c r="D1942" s="1" t="d">
        <v>2023-02-17</v>
      </c>
      <c r="E1942" t="s">
        <v>1190</v>
      </c>
      <c r="F1942" t="s">
        <v>2263</v>
      </c>
      <c r="G1942" t="s">
        <v>8</v>
      </c>
      <c r="H1942" t="s">
        <v>1191</v>
      </c>
    </row>
    <row r="1943" spans="1:8" x14ac:dyDescent="0.2">
      <c r="A1943" s="1" t="d">
        <v>2023-02-03</v>
      </c>
      <c r="B1943">
        <v>-1</v>
      </c>
      <c r="C1943" t="s">
        <v>74</v>
      </c>
      <c r="D1943" s="1" t="d">
        <v>2023-02-10</v>
      </c>
      <c r="E1943" t="s">
        <v>1461</v>
      </c>
      <c r="F1943" t="s">
        <v>2273</v>
      </c>
      <c r="G1943" t="s">
        <v>128</v>
      </c>
      <c r="H1943" t="s">
        <v>1462</v>
      </c>
    </row>
    <row r="1944" spans="1:8" x14ac:dyDescent="0.2">
      <c r="A1944" s="1" t="d">
        <v>2023-02-03</v>
      </c>
      <c r="B1944">
        <v>-1</v>
      </c>
      <c r="C1944" t="s">
        <v>74</v>
      </c>
      <c r="D1944" s="1" t="d">
        <v>2023-02-10</v>
      </c>
      <c r="E1944" t="s">
        <v>1457</v>
      </c>
      <c r="F1944" t="s">
        <v>2273</v>
      </c>
      <c r="G1944" t="s">
        <v>8</v>
      </c>
      <c r="H1944" t="s">
        <v>1458</v>
      </c>
    </row>
    <row r="1945" spans="1:8" x14ac:dyDescent="0.2">
      <c r="A1945" s="1" t="d">
        <v>2023-02-03</v>
      </c>
      <c r="B1945">
        <v>-1</v>
      </c>
      <c r="C1945" t="s">
        <v>74</v>
      </c>
      <c r="D1945" s="1" t="d">
        <v>2023-02-13</v>
      </c>
      <c r="E1945" t="s">
        <v>1457</v>
      </c>
      <c r="F1945" t="s">
        <v>2273</v>
      </c>
      <c r="G1945" t="s">
        <v>8</v>
      </c>
      <c r="H1945" t="s">
        <v>1458</v>
      </c>
    </row>
    <row r="1946" spans="1:8" x14ac:dyDescent="0.2">
      <c r="A1946" s="1" t="d">
        <v>2023-02-03</v>
      </c>
      <c r="B1946">
        <v>-1</v>
      </c>
      <c r="C1946" t="s">
        <v>74</v>
      </c>
      <c r="D1946" s="1" t="d">
        <v>2023-02-17</v>
      </c>
      <c r="E1946" t="s">
        <v>1463</v>
      </c>
      <c r="F1946" t="s">
        <v>2274</v>
      </c>
      <c r="G1946" t="s">
        <v>8</v>
      </c>
      <c r="H1946" t="s">
        <v>1464</v>
      </c>
    </row>
    <row r="1947" spans="1:8" x14ac:dyDescent="0.2">
      <c r="A1947" s="1" t="d">
        <v>2023-02-03</v>
      </c>
      <c r="B1947">
        <v>-1</v>
      </c>
      <c r="C1947" t="s">
        <v>77</v>
      </c>
      <c r="D1947" s="1" t="d">
        <v>2023-02-03</v>
      </c>
      <c r="E1947" t="s">
        <v>983</v>
      </c>
      <c r="F1947" t="s">
        <v>2288</v>
      </c>
      <c r="G1947" t="s">
        <v>8</v>
      </c>
      <c r="H1947" t="s">
        <v>984</v>
      </c>
    </row>
    <row r="1948" spans="1:8" x14ac:dyDescent="0.2">
      <c r="A1948" s="1" t="d">
        <v>2023-02-03</v>
      </c>
      <c r="B1948">
        <v>-1</v>
      </c>
      <c r="C1948" t="s">
        <v>77</v>
      </c>
      <c r="D1948" s="1" t="d">
        <v>2023-02-03</v>
      </c>
      <c r="E1948" t="s">
        <v>1345</v>
      </c>
      <c r="F1948" t="s">
        <v>2298</v>
      </c>
      <c r="G1948" t="s">
        <v>8</v>
      </c>
    </row>
    <row r="1949" spans="1:8" x14ac:dyDescent="0.2">
      <c r="A1949" s="1" t="d">
        <v>2023-02-03</v>
      </c>
      <c r="B1949">
        <v>-1</v>
      </c>
      <c r="C1949" t="s">
        <v>77</v>
      </c>
      <c r="D1949" s="1" t="d">
        <v>2023-02-03</v>
      </c>
      <c r="E1949" t="s">
        <v>1098</v>
      </c>
      <c r="F1949" t="s">
        <v>2276</v>
      </c>
      <c r="G1949" t="s">
        <v>8</v>
      </c>
      <c r="H1949" t="s">
        <v>1099</v>
      </c>
    </row>
    <row r="1950" spans="1:8" x14ac:dyDescent="0.2">
      <c r="A1950" s="1" t="d">
        <v>2023-02-03</v>
      </c>
      <c r="B1950">
        <v>-1</v>
      </c>
      <c r="C1950" t="s">
        <v>77</v>
      </c>
      <c r="D1950" s="1" t="d">
        <v>2023-02-03</v>
      </c>
      <c r="E1950" t="s">
        <v>78</v>
      </c>
      <c r="F1950" t="s">
        <v>2276</v>
      </c>
      <c r="G1950" t="s">
        <v>8</v>
      </c>
      <c r="H1950" t="s">
        <v>79</v>
      </c>
    </row>
    <row r="1951" spans="1:8" x14ac:dyDescent="0.2">
      <c r="A1951" s="1" t="d">
        <v>2023-02-03</v>
      </c>
      <c r="B1951">
        <v>-1</v>
      </c>
      <c r="C1951" t="s">
        <v>77</v>
      </c>
      <c r="D1951" s="1" t="d">
        <v>2023-02-03</v>
      </c>
      <c r="E1951" t="s">
        <v>1403</v>
      </c>
      <c r="F1951" t="s">
        <v>2276</v>
      </c>
      <c r="G1951" t="s">
        <v>49</v>
      </c>
    </row>
    <row r="1952" spans="1:8" x14ac:dyDescent="0.2">
      <c r="A1952" s="1" t="d">
        <v>2023-02-03</v>
      </c>
      <c r="B1952">
        <v>-1</v>
      </c>
      <c r="C1952" t="s">
        <v>77</v>
      </c>
      <c r="D1952" s="1" t="d">
        <v>2023-02-03</v>
      </c>
      <c r="E1952" t="s">
        <v>1404</v>
      </c>
      <c r="F1952" t="s">
        <v>2281</v>
      </c>
      <c r="G1952" t="s">
        <v>8</v>
      </c>
      <c r="H1952" t="s">
        <v>1405</v>
      </c>
    </row>
    <row r="1953" spans="1:8" x14ac:dyDescent="0.2">
      <c r="A1953" s="1" t="d">
        <v>2023-02-03</v>
      </c>
      <c r="B1953">
        <v>-1</v>
      </c>
      <c r="C1953" t="s">
        <v>77</v>
      </c>
      <c r="D1953" s="1" t="d">
        <v>2023-02-03</v>
      </c>
      <c r="E1953" t="s">
        <v>21</v>
      </c>
      <c r="F1953" t="s">
        <v>2266</v>
      </c>
      <c r="G1953" t="s">
        <v>8</v>
      </c>
      <c r="H1953" t="s">
        <v>22</v>
      </c>
    </row>
    <row r="1954" spans="1:8" x14ac:dyDescent="0.2">
      <c r="A1954" s="1" t="d">
        <v>2023-02-03</v>
      </c>
      <c r="B1954">
        <v>-1</v>
      </c>
      <c r="C1954" t="s">
        <v>77</v>
      </c>
      <c r="D1954" s="1" t="d">
        <v>2023-02-03</v>
      </c>
      <c r="E1954" t="s">
        <v>435</v>
      </c>
      <c r="F1954" t="s">
        <v>2266</v>
      </c>
      <c r="G1954" t="s">
        <v>8</v>
      </c>
    </row>
    <row r="1955" spans="1:8" x14ac:dyDescent="0.2">
      <c r="A1955" s="1" t="d">
        <v>2023-02-03</v>
      </c>
      <c r="B1955">
        <v>-1</v>
      </c>
      <c r="C1955" t="s">
        <v>77</v>
      </c>
      <c r="D1955" s="1" t="d">
        <v>2023-02-03</v>
      </c>
      <c r="E1955" t="s">
        <v>260</v>
      </c>
      <c r="F1955" t="s">
        <v>2282</v>
      </c>
      <c r="G1955" t="s">
        <v>49</v>
      </c>
    </row>
    <row r="1956" spans="1:8" x14ac:dyDescent="0.2">
      <c r="A1956" s="1" t="d">
        <v>2023-02-03</v>
      </c>
      <c r="B1956">
        <v>-1</v>
      </c>
      <c r="C1956" t="s">
        <v>77</v>
      </c>
      <c r="D1956" s="1" t="d">
        <v>2023-02-03</v>
      </c>
      <c r="E1956" t="s">
        <v>1465</v>
      </c>
      <c r="F1956" t="s">
        <v>2282</v>
      </c>
      <c r="G1956" t="s">
        <v>49</v>
      </c>
    </row>
    <row r="1957" spans="1:8" x14ac:dyDescent="0.2">
      <c r="A1957" s="1" t="d">
        <v>2023-02-03</v>
      </c>
      <c r="B1957">
        <v>-1</v>
      </c>
      <c r="C1957" t="s">
        <v>77</v>
      </c>
      <c r="D1957" s="1" t="d">
        <v>2023-02-03</v>
      </c>
      <c r="E1957" t="s">
        <v>1367</v>
      </c>
      <c r="F1957" t="s">
        <v>2282</v>
      </c>
      <c r="G1957" t="s">
        <v>49</v>
      </c>
    </row>
    <row r="1958" spans="1:8" x14ac:dyDescent="0.2">
      <c r="A1958" s="1" t="d">
        <v>2023-02-03</v>
      </c>
      <c r="B1958">
        <v>-1</v>
      </c>
      <c r="C1958" t="s">
        <v>77</v>
      </c>
      <c r="D1958" s="1" t="d">
        <v>2023-02-03</v>
      </c>
      <c r="E1958" t="s">
        <v>687</v>
      </c>
      <c r="F1958" t="s">
        <v>2282</v>
      </c>
      <c r="G1958" t="s">
        <v>49</v>
      </c>
    </row>
    <row r="1959" spans="1:8" x14ac:dyDescent="0.2">
      <c r="A1959" s="1" t="d">
        <v>2023-02-03</v>
      </c>
      <c r="B1959">
        <v>-1</v>
      </c>
      <c r="C1959" t="s">
        <v>77</v>
      </c>
      <c r="D1959" s="1" t="d">
        <v>2023-02-03</v>
      </c>
      <c r="E1959" t="s">
        <v>1410</v>
      </c>
      <c r="F1959" t="s">
        <v>2265</v>
      </c>
      <c r="G1959" t="s">
        <v>68</v>
      </c>
      <c r="H1959" t="s">
        <v>1411</v>
      </c>
    </row>
    <row r="1960" spans="1:8" x14ac:dyDescent="0.2">
      <c r="A1960" s="1" t="d">
        <v>2023-02-03</v>
      </c>
      <c r="B1960">
        <v>-1</v>
      </c>
      <c r="C1960" t="s">
        <v>77</v>
      </c>
      <c r="D1960" s="1" t="d">
        <v>2023-02-03</v>
      </c>
      <c r="E1960" t="s">
        <v>1003</v>
      </c>
      <c r="F1960" t="s">
        <v>2265</v>
      </c>
      <c r="G1960" t="s">
        <v>68</v>
      </c>
    </row>
    <row r="1961" spans="1:8" x14ac:dyDescent="0.2">
      <c r="A1961" s="1" t="d">
        <v>2023-02-03</v>
      </c>
      <c r="B1961">
        <v>-1</v>
      </c>
      <c r="C1961" t="s">
        <v>77</v>
      </c>
      <c r="D1961" s="1" t="d">
        <v>2023-02-03</v>
      </c>
      <c r="E1961" t="s">
        <v>84</v>
      </c>
      <c r="F1961" t="s">
        <v>2265</v>
      </c>
      <c r="G1961" t="s">
        <v>8</v>
      </c>
      <c r="H1961" t="s">
        <v>85</v>
      </c>
    </row>
    <row r="1962" spans="1:8" x14ac:dyDescent="0.2">
      <c r="A1962" s="1" t="d">
        <v>2023-02-03</v>
      </c>
      <c r="B1962">
        <v>-1</v>
      </c>
      <c r="C1962" t="s">
        <v>77</v>
      </c>
      <c r="D1962" s="1" t="d">
        <v>2023-02-03</v>
      </c>
      <c r="E1962" t="s">
        <v>71</v>
      </c>
      <c r="F1962" t="s">
        <v>2265</v>
      </c>
      <c r="G1962" t="s">
        <v>8</v>
      </c>
      <c r="H1962" t="s">
        <v>72</v>
      </c>
    </row>
    <row r="1963" spans="1:8" x14ac:dyDescent="0.2">
      <c r="A1963" s="1" t="d">
        <v>2023-02-03</v>
      </c>
      <c r="B1963">
        <v>-1</v>
      </c>
      <c r="C1963" t="s">
        <v>77</v>
      </c>
      <c r="D1963" s="1" t="d">
        <v>2023-02-03</v>
      </c>
      <c r="E1963" t="s">
        <v>12</v>
      </c>
      <c r="F1963" t="s">
        <v>2265</v>
      </c>
      <c r="G1963" t="s">
        <v>13</v>
      </c>
      <c r="H1963" t="s">
        <v>14</v>
      </c>
    </row>
    <row r="1964" spans="1:8" x14ac:dyDescent="0.2">
      <c r="A1964" s="1" t="d">
        <v>2023-02-03</v>
      </c>
      <c r="B1964">
        <v>-1</v>
      </c>
      <c r="C1964" t="s">
        <v>77</v>
      </c>
      <c r="D1964" s="1" t="d">
        <v>2023-02-03</v>
      </c>
      <c r="E1964" t="s">
        <v>89</v>
      </c>
      <c r="F1964" t="s">
        <v>2268</v>
      </c>
      <c r="G1964" t="s">
        <v>8</v>
      </c>
      <c r="H1964" t="s">
        <v>90</v>
      </c>
    </row>
    <row r="1965" spans="1:8" x14ac:dyDescent="0.2">
      <c r="A1965" s="1" t="d">
        <v>2023-02-03</v>
      </c>
      <c r="B1965">
        <v>-1</v>
      </c>
      <c r="C1965" t="s">
        <v>77</v>
      </c>
      <c r="D1965" s="1" t="d">
        <v>2023-02-03</v>
      </c>
      <c r="E1965" t="s">
        <v>577</v>
      </c>
      <c r="F1965" t="s">
        <v>2296</v>
      </c>
      <c r="G1965" t="s">
        <v>8</v>
      </c>
      <c r="H1965" t="s">
        <v>578</v>
      </c>
    </row>
    <row r="1966" spans="1:8" x14ac:dyDescent="0.2">
      <c r="A1966" s="1" t="d">
        <v>2023-02-03</v>
      </c>
      <c r="B1966">
        <v>-1</v>
      </c>
      <c r="C1966" t="s">
        <v>77</v>
      </c>
      <c r="D1966" s="1" t="d">
        <v>2023-02-03</v>
      </c>
      <c r="E1966" t="s">
        <v>224</v>
      </c>
      <c r="F1966" t="s">
        <v>2296</v>
      </c>
      <c r="G1966" t="s">
        <v>8</v>
      </c>
      <c r="H1966" t="s">
        <v>225</v>
      </c>
    </row>
    <row r="1967" spans="1:8" x14ac:dyDescent="0.2">
      <c r="A1967" s="1" t="d">
        <v>2023-02-03</v>
      </c>
      <c r="B1967">
        <v>-1</v>
      </c>
      <c r="C1967" t="s">
        <v>77</v>
      </c>
      <c r="D1967" s="1" t="d">
        <v>2023-02-03</v>
      </c>
      <c r="E1967" t="s">
        <v>276</v>
      </c>
      <c r="F1967" t="s">
        <v>2296</v>
      </c>
      <c r="G1967" t="s">
        <v>8</v>
      </c>
      <c r="H1967" t="s">
        <v>277</v>
      </c>
    </row>
    <row r="1968" spans="1:8" x14ac:dyDescent="0.2">
      <c r="A1968" s="1" t="d">
        <v>2023-02-03</v>
      </c>
      <c r="B1968">
        <v>-1</v>
      </c>
      <c r="C1968" t="s">
        <v>77</v>
      </c>
      <c r="D1968" s="1" t="d">
        <v>2023-02-03</v>
      </c>
      <c r="E1968" t="s">
        <v>213</v>
      </c>
      <c r="F1968" t="s">
        <v>2296</v>
      </c>
      <c r="G1968" t="s">
        <v>8</v>
      </c>
      <c r="H1968" t="s">
        <v>214</v>
      </c>
    </row>
    <row r="1969" spans="1:8" x14ac:dyDescent="0.2">
      <c r="A1969" s="1" t="d">
        <v>2023-02-03</v>
      </c>
      <c r="B1969">
        <v>-1</v>
      </c>
      <c r="C1969" t="s">
        <v>77</v>
      </c>
      <c r="D1969" s="1" t="d">
        <v>2023-02-03</v>
      </c>
      <c r="E1969" t="s">
        <v>37</v>
      </c>
      <c r="F1969" t="s">
        <v>2296</v>
      </c>
      <c r="G1969" t="s">
        <v>8</v>
      </c>
      <c r="H1969" t="s">
        <v>38</v>
      </c>
    </row>
    <row r="1970" spans="1:8" x14ac:dyDescent="0.2">
      <c r="A1970" s="1" t="d">
        <v>2023-02-03</v>
      </c>
      <c r="B1970">
        <v>-1</v>
      </c>
      <c r="C1970" t="s">
        <v>77</v>
      </c>
      <c r="D1970" s="1" t="d">
        <v>2023-02-03</v>
      </c>
      <c r="E1970" t="s">
        <v>39</v>
      </c>
      <c r="F1970" t="s">
        <v>2296</v>
      </c>
      <c r="G1970" t="s">
        <v>8</v>
      </c>
      <c r="H1970" t="s">
        <v>40</v>
      </c>
    </row>
    <row r="1971" spans="1:8" x14ac:dyDescent="0.2">
      <c r="A1971" s="1" t="d">
        <v>2023-02-03</v>
      </c>
      <c r="B1971">
        <v>-1</v>
      </c>
      <c r="C1971" t="s">
        <v>77</v>
      </c>
      <c r="D1971" s="1" t="d">
        <v>2023-02-03</v>
      </c>
      <c r="E1971" t="s">
        <v>93</v>
      </c>
      <c r="F1971" t="s">
        <v>2296</v>
      </c>
      <c r="G1971" t="s">
        <v>8</v>
      </c>
      <c r="H1971" t="s">
        <v>94</v>
      </c>
    </row>
    <row r="1972" spans="1:8" x14ac:dyDescent="0.2">
      <c r="A1972" s="1" t="d">
        <v>2023-02-03</v>
      </c>
      <c r="B1972">
        <v>-1</v>
      </c>
      <c r="C1972" t="s">
        <v>77</v>
      </c>
      <c r="D1972" s="1" t="d">
        <v>2023-02-03</v>
      </c>
      <c r="E1972" t="s">
        <v>845</v>
      </c>
      <c r="F1972" t="s">
        <v>2271</v>
      </c>
      <c r="G1972" t="s">
        <v>49</v>
      </c>
      <c r="H1972" t="s">
        <v>846</v>
      </c>
    </row>
    <row r="1973" spans="1:8" x14ac:dyDescent="0.2">
      <c r="A1973" s="1" t="d">
        <v>2023-02-03</v>
      </c>
      <c r="B1973">
        <v>-1</v>
      </c>
      <c r="C1973" t="s">
        <v>77</v>
      </c>
      <c r="D1973" s="1" t="d">
        <v>2023-02-03</v>
      </c>
      <c r="E1973" t="s">
        <v>829</v>
      </c>
      <c r="F1973" t="s">
        <v>2271</v>
      </c>
      <c r="G1973" t="s">
        <v>68</v>
      </c>
      <c r="H1973" t="s">
        <v>830</v>
      </c>
    </row>
    <row r="1974" spans="1:8" x14ac:dyDescent="0.2">
      <c r="A1974" s="1" t="d">
        <v>2023-02-03</v>
      </c>
      <c r="B1974">
        <v>-1</v>
      </c>
      <c r="C1974" t="s">
        <v>77</v>
      </c>
      <c r="D1974" s="1" t="d">
        <v>2023-02-03</v>
      </c>
      <c r="E1974" t="s">
        <v>847</v>
      </c>
      <c r="F1974" t="s">
        <v>2271</v>
      </c>
      <c r="G1974" t="s">
        <v>68</v>
      </c>
      <c r="H1974" t="s">
        <v>848</v>
      </c>
    </row>
    <row r="1975" spans="1:8" x14ac:dyDescent="0.2">
      <c r="A1975" s="1" t="d">
        <v>2023-02-03</v>
      </c>
      <c r="B1975">
        <v>-1</v>
      </c>
      <c r="C1975" t="s">
        <v>77</v>
      </c>
      <c r="D1975" s="1" t="d">
        <v>2023-02-03</v>
      </c>
      <c r="E1975" t="s">
        <v>43</v>
      </c>
      <c r="F1975" t="s">
        <v>2272</v>
      </c>
      <c r="G1975" t="s">
        <v>8</v>
      </c>
      <c r="H1975" t="s">
        <v>44</v>
      </c>
    </row>
    <row r="1976" spans="1:8" x14ac:dyDescent="0.2">
      <c r="A1976" s="1" t="d">
        <v>2023-02-03</v>
      </c>
      <c r="B1976">
        <v>-1</v>
      </c>
      <c r="C1976" t="s">
        <v>77</v>
      </c>
      <c r="D1976" s="1" t="d">
        <v>2023-02-03</v>
      </c>
      <c r="E1976" t="s">
        <v>1442</v>
      </c>
      <c r="F1976" t="s">
        <v>2272</v>
      </c>
      <c r="G1976" t="s">
        <v>13</v>
      </c>
      <c r="H1976" t="s">
        <v>1443</v>
      </c>
    </row>
    <row r="1977" spans="1:8" x14ac:dyDescent="0.2">
      <c r="A1977" s="1" t="d">
        <v>2023-02-03</v>
      </c>
      <c r="B1977">
        <v>-1</v>
      </c>
      <c r="C1977" t="s">
        <v>77</v>
      </c>
      <c r="D1977" s="1" t="d">
        <v>2023-02-03</v>
      </c>
      <c r="E1977" t="s">
        <v>856</v>
      </c>
      <c r="F1977" t="s">
        <v>2272</v>
      </c>
      <c r="G1977" t="s">
        <v>8</v>
      </c>
    </row>
    <row r="1978" spans="1:8" x14ac:dyDescent="0.2">
      <c r="A1978" s="1" t="d">
        <v>2023-02-03</v>
      </c>
      <c r="B1978">
        <v>-1</v>
      </c>
      <c r="C1978" t="s">
        <v>77</v>
      </c>
      <c r="D1978" s="1" t="d">
        <v>2023-02-03</v>
      </c>
      <c r="E1978" t="s">
        <v>484</v>
      </c>
      <c r="F1978" t="s">
        <v>2272</v>
      </c>
      <c r="G1978" t="s">
        <v>8</v>
      </c>
    </row>
    <row r="1979" spans="1:8" x14ac:dyDescent="0.2">
      <c r="A1979" s="1" t="d">
        <v>2023-02-03</v>
      </c>
      <c r="B1979">
        <v>-1</v>
      </c>
      <c r="C1979" t="s">
        <v>77</v>
      </c>
      <c r="D1979" s="1" t="d">
        <v>2023-02-03</v>
      </c>
      <c r="E1979" t="s">
        <v>97</v>
      </c>
      <c r="F1979" t="s">
        <v>2272</v>
      </c>
      <c r="G1979" t="s">
        <v>8</v>
      </c>
    </row>
    <row r="1980" spans="1:8" x14ac:dyDescent="0.2">
      <c r="A1980" s="1" t="d">
        <v>2023-02-03</v>
      </c>
      <c r="B1980">
        <v>-1</v>
      </c>
      <c r="C1980" t="s">
        <v>77</v>
      </c>
      <c r="D1980" s="1" t="d">
        <v>2023-02-10</v>
      </c>
      <c r="E1980" t="s">
        <v>1060</v>
      </c>
      <c r="F1980" t="s">
        <v>2273</v>
      </c>
      <c r="G1980" t="s">
        <v>8</v>
      </c>
      <c r="H1980" t="s">
        <v>1061</v>
      </c>
    </row>
    <row r="1981" spans="1:8" x14ac:dyDescent="0.2">
      <c r="A1981" s="1" t="d">
        <v>2023-02-03</v>
      </c>
      <c r="B1981">
        <v>-1</v>
      </c>
      <c r="C1981" t="s">
        <v>77</v>
      </c>
      <c r="D1981" s="1" t="d">
        <v>2023-02-10</v>
      </c>
      <c r="E1981" t="s">
        <v>1466</v>
      </c>
      <c r="F1981" t="s">
        <v>2273</v>
      </c>
      <c r="G1981" t="s">
        <v>128</v>
      </c>
      <c r="H1981" t="s">
        <v>1467</v>
      </c>
    </row>
    <row r="1982" spans="1:8" x14ac:dyDescent="0.2">
      <c r="A1982" s="1" t="d">
        <v>2023-02-03</v>
      </c>
      <c r="B1982">
        <v>-1</v>
      </c>
      <c r="C1982" t="s">
        <v>77</v>
      </c>
      <c r="D1982" s="1" t="d">
        <v>2023-02-10</v>
      </c>
      <c r="E1982" t="s">
        <v>53</v>
      </c>
      <c r="F1982" t="s">
        <v>2273</v>
      </c>
      <c r="G1982" t="s">
        <v>13</v>
      </c>
      <c r="H1982" t="s">
        <v>54</v>
      </c>
    </row>
    <row r="1983" spans="1:8" x14ac:dyDescent="0.2">
      <c r="A1983" s="1" t="d">
        <v>2023-02-03</v>
      </c>
      <c r="B1983">
        <v>-1</v>
      </c>
      <c r="C1983" t="s">
        <v>77</v>
      </c>
      <c r="D1983" s="1" t="d">
        <v>2023-02-10</v>
      </c>
      <c r="E1983" t="s">
        <v>1468</v>
      </c>
      <c r="F1983" t="s">
        <v>2273</v>
      </c>
      <c r="G1983" t="s">
        <v>13</v>
      </c>
      <c r="H1983" t="s">
        <v>1469</v>
      </c>
    </row>
    <row r="1984" spans="1:8" x14ac:dyDescent="0.2">
      <c r="A1984" s="1" t="d">
        <v>2023-02-03</v>
      </c>
      <c r="B1984">
        <v>-1</v>
      </c>
      <c r="C1984" t="s">
        <v>77</v>
      </c>
      <c r="D1984" s="1" t="d">
        <v>2023-02-10</v>
      </c>
      <c r="E1984" t="s">
        <v>1468</v>
      </c>
      <c r="F1984" t="s">
        <v>2273</v>
      </c>
      <c r="G1984" t="s">
        <v>991</v>
      </c>
      <c r="H1984" t="s">
        <v>1469</v>
      </c>
    </row>
    <row r="1985" spans="1:8" x14ac:dyDescent="0.2">
      <c r="A1985" s="1" t="d">
        <v>2023-02-03</v>
      </c>
      <c r="B1985">
        <v>-1</v>
      </c>
      <c r="C1985" t="s">
        <v>77</v>
      </c>
      <c r="D1985" s="1" t="d">
        <v>2023-02-10</v>
      </c>
      <c r="E1985" t="s">
        <v>1470</v>
      </c>
      <c r="F1985" t="s">
        <v>2273</v>
      </c>
      <c r="G1985" t="s">
        <v>128</v>
      </c>
      <c r="H1985" t="s">
        <v>1471</v>
      </c>
    </row>
    <row r="1986" spans="1:8" x14ac:dyDescent="0.2">
      <c r="A1986" s="1" t="d">
        <v>2023-02-03</v>
      </c>
      <c r="B1986">
        <v>-1</v>
      </c>
      <c r="C1986" t="s">
        <v>77</v>
      </c>
      <c r="D1986" s="1" t="d">
        <v>2023-02-10</v>
      </c>
      <c r="E1986" t="s">
        <v>282</v>
      </c>
      <c r="F1986" t="s">
        <v>2273</v>
      </c>
      <c r="G1986" t="s">
        <v>8</v>
      </c>
      <c r="H1986" t="s">
        <v>283</v>
      </c>
    </row>
    <row r="1987" spans="1:8" x14ac:dyDescent="0.2">
      <c r="A1987" s="1" t="d">
        <v>2023-02-03</v>
      </c>
      <c r="B1987">
        <v>-1</v>
      </c>
      <c r="C1987" t="s">
        <v>77</v>
      </c>
      <c r="D1987" s="1" t="d">
        <v>2023-02-10</v>
      </c>
      <c r="E1987" t="s">
        <v>495</v>
      </c>
      <c r="F1987" t="s">
        <v>2273</v>
      </c>
      <c r="G1987" t="s">
        <v>8</v>
      </c>
      <c r="H1987" t="s">
        <v>496</v>
      </c>
    </row>
    <row r="1988" spans="1:8" x14ac:dyDescent="0.2">
      <c r="A1988" s="1" t="d">
        <v>2023-02-03</v>
      </c>
      <c r="B1988">
        <v>-1</v>
      </c>
      <c r="C1988" t="s">
        <v>77</v>
      </c>
      <c r="D1988" s="1" t="d">
        <v>2023-02-10</v>
      </c>
      <c r="E1988" t="s">
        <v>827</v>
      </c>
      <c r="F1988" t="s">
        <v>2274</v>
      </c>
      <c r="G1988" t="s">
        <v>8</v>
      </c>
      <c r="H1988" t="s">
        <v>828</v>
      </c>
    </row>
    <row r="1989" spans="1:8" x14ac:dyDescent="0.2">
      <c r="A1989" s="1" t="d">
        <v>2023-02-03</v>
      </c>
      <c r="B1989">
        <v>-1</v>
      </c>
      <c r="C1989" t="s">
        <v>77</v>
      </c>
      <c r="D1989" s="1" t="d">
        <v>2023-02-10</v>
      </c>
      <c r="E1989" t="s">
        <v>1472</v>
      </c>
      <c r="F1989" t="s">
        <v>2274</v>
      </c>
      <c r="G1989" t="s">
        <v>8</v>
      </c>
      <c r="H1989" t="s">
        <v>1473</v>
      </c>
    </row>
    <row r="1990" spans="1:8" x14ac:dyDescent="0.2">
      <c r="A1990" s="1" t="d">
        <v>2023-02-03</v>
      </c>
      <c r="B1990">
        <v>-1</v>
      </c>
      <c r="C1990" t="s">
        <v>77</v>
      </c>
      <c r="D1990" s="1" t="d">
        <v>2023-02-10</v>
      </c>
      <c r="E1990" t="s">
        <v>1474</v>
      </c>
      <c r="F1990" t="s">
        <v>2274</v>
      </c>
      <c r="G1990" t="s">
        <v>8</v>
      </c>
      <c r="H1990" t="s">
        <v>1475</v>
      </c>
    </row>
    <row r="1991" spans="1:8" x14ac:dyDescent="0.2">
      <c r="A1991" s="1" t="d">
        <v>2023-02-03</v>
      </c>
      <c r="B1991">
        <v>-1</v>
      </c>
      <c r="C1991" t="s">
        <v>77</v>
      </c>
      <c r="D1991" s="1" t="d">
        <v>2023-02-10</v>
      </c>
      <c r="E1991" t="s">
        <v>1476</v>
      </c>
      <c r="F1991" t="s">
        <v>2263</v>
      </c>
      <c r="G1991" t="s">
        <v>8</v>
      </c>
      <c r="H1991" t="s">
        <v>1477</v>
      </c>
    </row>
    <row r="1992" spans="1:8" x14ac:dyDescent="0.2">
      <c r="A1992" s="1" t="d">
        <v>2023-02-03</v>
      </c>
      <c r="B1992">
        <v>-1</v>
      </c>
      <c r="C1992" t="s">
        <v>77</v>
      </c>
      <c r="D1992" s="1" t="d">
        <v>2023-02-16</v>
      </c>
      <c r="E1992" t="s">
        <v>290</v>
      </c>
      <c r="F1992" t="s">
        <v>2274</v>
      </c>
      <c r="G1992" t="s">
        <v>8</v>
      </c>
      <c r="H1992" t="s">
        <v>291</v>
      </c>
    </row>
    <row r="1993" spans="1:8" x14ac:dyDescent="0.2">
      <c r="A1993" s="1" t="d">
        <v>2023-02-03</v>
      </c>
      <c r="B1993">
        <v>-1</v>
      </c>
      <c r="C1993" t="s">
        <v>77</v>
      </c>
      <c r="D1993" s="1" t="d">
        <v>2023-02-16</v>
      </c>
      <c r="E1993" t="s">
        <v>449</v>
      </c>
      <c r="F1993" t="s">
        <v>2274</v>
      </c>
      <c r="G1993" t="s">
        <v>8</v>
      </c>
      <c r="H1993" t="s">
        <v>449</v>
      </c>
    </row>
    <row r="1994" spans="1:8" x14ac:dyDescent="0.2">
      <c r="A1994" s="1" t="d">
        <v>2023-02-03</v>
      </c>
      <c r="B1994">
        <v>-1</v>
      </c>
      <c r="C1994" t="s">
        <v>77</v>
      </c>
      <c r="D1994" s="1" t="d">
        <v>2023-02-16</v>
      </c>
      <c r="E1994" t="s">
        <v>894</v>
      </c>
      <c r="F1994" t="s">
        <v>2263</v>
      </c>
      <c r="G1994" t="s">
        <v>8</v>
      </c>
      <c r="H1994" t="s">
        <v>895</v>
      </c>
    </row>
    <row r="1995" spans="1:8" x14ac:dyDescent="0.2">
      <c r="A1995" s="1" t="d">
        <v>2023-02-03</v>
      </c>
      <c r="B1995">
        <v>-1</v>
      </c>
      <c r="C1995" t="s">
        <v>77</v>
      </c>
      <c r="D1995" s="1" t="d">
        <v>2023-02-17</v>
      </c>
      <c r="E1995" t="s">
        <v>453</v>
      </c>
      <c r="F1995" t="s">
        <v>2275</v>
      </c>
      <c r="G1995" t="s">
        <v>8</v>
      </c>
    </row>
    <row r="1996" spans="1:8" x14ac:dyDescent="0.2">
      <c r="A1996" s="1" t="d">
        <v>2023-02-03</v>
      </c>
      <c r="B1996">
        <v>-1</v>
      </c>
      <c r="C1996" t="s">
        <v>77</v>
      </c>
      <c r="D1996" s="1" t="d">
        <v>2023-02-17</v>
      </c>
      <c r="E1996" t="s">
        <v>1135</v>
      </c>
      <c r="F1996" t="s">
        <v>2275</v>
      </c>
      <c r="G1996" t="s">
        <v>8</v>
      </c>
    </row>
    <row r="1997" spans="1:8" x14ac:dyDescent="0.2">
      <c r="A1997" s="1" t="d">
        <v>2023-02-03</v>
      </c>
      <c r="B1997">
        <v>-1</v>
      </c>
      <c r="C1997" t="s">
        <v>77</v>
      </c>
      <c r="D1997" s="1" t="d">
        <v>2023-03-24</v>
      </c>
      <c r="E1997" t="s">
        <v>871</v>
      </c>
      <c r="F1997" t="s">
        <v>2263</v>
      </c>
      <c r="G1997" t="s">
        <v>8</v>
      </c>
      <c r="H1997" t="s">
        <v>872</v>
      </c>
    </row>
    <row r="1998" spans="1:8" x14ac:dyDescent="0.2">
      <c r="A1998" s="1" t="d">
        <v>2023-02-03</v>
      </c>
      <c r="B1998">
        <v>5559200110006530</v>
      </c>
      <c r="C1998" t="s">
        <v>77</v>
      </c>
      <c r="D1998" s="1" t="d">
        <v>2023-02-10</v>
      </c>
      <c r="E1998" t="s">
        <v>240</v>
      </c>
      <c r="F1998" t="s">
        <v>2263</v>
      </c>
      <c r="G1998" t="s">
        <v>8</v>
      </c>
      <c r="H1998" t="s">
        <v>241</v>
      </c>
    </row>
    <row r="1999" spans="1:8" x14ac:dyDescent="0.2">
      <c r="A1999" s="1" t="d">
        <v>2023-02-04</v>
      </c>
      <c r="B1999">
        <v>-1</v>
      </c>
      <c r="D1999" s="1" t="d">
        <v>2023-02-04</v>
      </c>
      <c r="E1999" t="s">
        <v>1466</v>
      </c>
      <c r="F1999" t="s">
        <v>2273</v>
      </c>
      <c r="G1999" t="s">
        <v>128</v>
      </c>
      <c r="H1999" t="s">
        <v>1467</v>
      </c>
    </row>
    <row r="2000" spans="1:8" x14ac:dyDescent="0.2">
      <c r="A2000" s="1" t="d">
        <v>2023-02-04</v>
      </c>
      <c r="B2000">
        <v>-1</v>
      </c>
      <c r="C2000" t="s">
        <v>20</v>
      </c>
      <c r="D2000" s="1" t="d">
        <v>2023-02-18</v>
      </c>
      <c r="E2000" t="s">
        <v>325</v>
      </c>
      <c r="F2000" t="s">
        <v>2263</v>
      </c>
      <c r="G2000" t="s">
        <v>8</v>
      </c>
      <c r="H2000" t="s">
        <v>326</v>
      </c>
    </row>
    <row r="2001" spans="1:8" x14ac:dyDescent="0.2">
      <c r="A2001" s="1" t="d">
        <v>2023-02-04</v>
      </c>
      <c r="B2001">
        <v>-1</v>
      </c>
      <c r="C2001" t="s">
        <v>77</v>
      </c>
      <c r="D2001" s="1" t="d">
        <v>2023-02-04</v>
      </c>
      <c r="E2001" t="s">
        <v>1346</v>
      </c>
      <c r="F2001" t="s">
        <v>2298</v>
      </c>
      <c r="G2001" t="s">
        <v>8</v>
      </c>
    </row>
    <row r="2002" spans="1:8" x14ac:dyDescent="0.2">
      <c r="A2002" s="1" t="d">
        <v>2023-02-05</v>
      </c>
      <c r="B2002">
        <v>-1</v>
      </c>
      <c r="D2002" s="1" t="d">
        <v>2023-02-05</v>
      </c>
      <c r="E2002" t="s">
        <v>1478</v>
      </c>
      <c r="F2002" t="s">
        <v>2281</v>
      </c>
      <c r="G2002" t="s">
        <v>8</v>
      </c>
      <c r="H2002" t="s">
        <v>1479</v>
      </c>
    </row>
    <row r="2003" spans="1:8" x14ac:dyDescent="0.2">
      <c r="A2003" s="1" t="d">
        <v>2023-02-05</v>
      </c>
      <c r="B2003">
        <v>-1</v>
      </c>
      <c r="C2003" t="s">
        <v>20</v>
      </c>
      <c r="D2003" s="1" t="d">
        <v>2023-02-05</v>
      </c>
      <c r="E2003" t="s">
        <v>709</v>
      </c>
      <c r="F2003" t="s">
        <v>2265</v>
      </c>
      <c r="G2003" t="s">
        <v>128</v>
      </c>
      <c r="H2003" t="s">
        <v>710</v>
      </c>
    </row>
    <row r="2004" spans="1:8" x14ac:dyDescent="0.2">
      <c r="A2004" s="1" t="d">
        <v>2023-02-05</v>
      </c>
      <c r="B2004">
        <v>-1</v>
      </c>
      <c r="C2004" t="s">
        <v>77</v>
      </c>
      <c r="D2004" s="1" t="d">
        <v>2023-02-05</v>
      </c>
      <c r="E2004" t="s">
        <v>78</v>
      </c>
      <c r="F2004" t="s">
        <v>2276</v>
      </c>
      <c r="G2004" t="s">
        <v>8</v>
      </c>
      <c r="H2004" t="s">
        <v>79</v>
      </c>
    </row>
    <row r="2005" spans="1:8" x14ac:dyDescent="0.2">
      <c r="A2005" s="1" t="d">
        <v>2023-02-05</v>
      </c>
      <c r="B2005">
        <v>-1</v>
      </c>
      <c r="C2005" t="s">
        <v>77</v>
      </c>
      <c r="D2005" s="1" t="d">
        <v>2023-02-05</v>
      </c>
      <c r="E2005" t="s">
        <v>847</v>
      </c>
      <c r="F2005" t="s">
        <v>2271</v>
      </c>
      <c r="G2005" t="s">
        <v>68</v>
      </c>
      <c r="H2005" t="s">
        <v>848</v>
      </c>
    </row>
    <row r="2006" spans="1:8" x14ac:dyDescent="0.2">
      <c r="A2006" s="1" t="d">
        <v>2023-02-05</v>
      </c>
      <c r="B2006">
        <v>-1</v>
      </c>
      <c r="C2006" t="s">
        <v>77</v>
      </c>
      <c r="D2006" s="1" t="d">
        <v>2023-02-05</v>
      </c>
      <c r="E2006" t="s">
        <v>688</v>
      </c>
      <c r="F2006" t="s">
        <v>2285</v>
      </c>
      <c r="G2006" t="s">
        <v>8</v>
      </c>
    </row>
    <row r="2007" spans="1:8" x14ac:dyDescent="0.2">
      <c r="A2007" s="1" t="d">
        <v>2023-02-05</v>
      </c>
      <c r="B2007">
        <v>9398438730006530</v>
      </c>
      <c r="C2007" t="s">
        <v>77</v>
      </c>
      <c r="D2007" s="1" t="d">
        <v>2023-02-12</v>
      </c>
      <c r="E2007" t="s">
        <v>237</v>
      </c>
      <c r="F2007" t="s">
        <v>2273</v>
      </c>
      <c r="G2007" t="s">
        <v>128</v>
      </c>
      <c r="H2007" t="s">
        <v>238</v>
      </c>
    </row>
    <row r="2008" spans="1:8" x14ac:dyDescent="0.2">
      <c r="A2008" s="1" t="d">
        <v>2023-02-06</v>
      </c>
      <c r="B2008">
        <v>-1</v>
      </c>
      <c r="D2008" s="1" t="d">
        <v>2023-02-06</v>
      </c>
      <c r="E2008" t="s">
        <v>1480</v>
      </c>
      <c r="F2008" t="s">
        <v>2273</v>
      </c>
      <c r="G2008" t="s">
        <v>8</v>
      </c>
      <c r="H2008" t="s">
        <v>1481</v>
      </c>
    </row>
    <row r="2009" spans="1:8" x14ac:dyDescent="0.2">
      <c r="A2009" s="1" t="d">
        <v>2023-02-06</v>
      </c>
      <c r="B2009">
        <v>-1</v>
      </c>
      <c r="D2009" s="1" t="d">
        <v>2023-02-06</v>
      </c>
      <c r="E2009" t="s">
        <v>436</v>
      </c>
      <c r="F2009" t="s">
        <v>2282</v>
      </c>
      <c r="G2009" t="s">
        <v>49</v>
      </c>
      <c r="H2009" t="s">
        <v>437</v>
      </c>
    </row>
    <row r="2010" spans="1:8" x14ac:dyDescent="0.2">
      <c r="A2010" s="1" t="d">
        <v>2023-02-06</v>
      </c>
      <c r="B2010">
        <v>-1</v>
      </c>
      <c r="D2010" s="1" t="d">
        <v>2023-02-06</v>
      </c>
      <c r="E2010" t="s">
        <v>1179</v>
      </c>
      <c r="F2010" t="s">
        <v>2265</v>
      </c>
      <c r="G2010" t="s">
        <v>49</v>
      </c>
      <c r="H2010" t="s">
        <v>1180</v>
      </c>
    </row>
    <row r="2011" spans="1:8" x14ac:dyDescent="0.2">
      <c r="A2011" s="1" t="d">
        <v>2023-02-06</v>
      </c>
      <c r="B2011">
        <v>-1</v>
      </c>
      <c r="D2011" s="1" t="d">
        <v>2023-02-06</v>
      </c>
      <c r="E2011" t="s">
        <v>1254</v>
      </c>
      <c r="F2011" t="s">
        <v>2265</v>
      </c>
      <c r="G2011" t="s">
        <v>49</v>
      </c>
      <c r="H2011" t="s">
        <v>1255</v>
      </c>
    </row>
    <row r="2012" spans="1:8" x14ac:dyDescent="0.2">
      <c r="A2012" s="1" t="d">
        <v>2023-02-06</v>
      </c>
      <c r="B2012">
        <v>-1</v>
      </c>
      <c r="D2012" s="1" t="d">
        <v>2023-02-06</v>
      </c>
      <c r="E2012" t="s">
        <v>579</v>
      </c>
      <c r="F2012" t="s">
        <v>2265</v>
      </c>
      <c r="G2012" t="s">
        <v>49</v>
      </c>
      <c r="H2012" t="s">
        <v>580</v>
      </c>
    </row>
    <row r="2013" spans="1:8" x14ac:dyDescent="0.2">
      <c r="A2013" s="1" t="d">
        <v>2023-02-06</v>
      </c>
      <c r="B2013">
        <v>-1</v>
      </c>
      <c r="D2013" s="1" t="d">
        <v>2023-02-06</v>
      </c>
      <c r="E2013" t="s">
        <v>218</v>
      </c>
      <c r="F2013" t="s">
        <v>2265</v>
      </c>
      <c r="G2013" t="s">
        <v>49</v>
      </c>
      <c r="H2013" t="s">
        <v>219</v>
      </c>
    </row>
    <row r="2014" spans="1:8" x14ac:dyDescent="0.2">
      <c r="A2014" s="1" t="d">
        <v>2023-02-06</v>
      </c>
      <c r="B2014">
        <v>-1</v>
      </c>
      <c r="D2014" s="1" t="d">
        <v>2023-02-06</v>
      </c>
      <c r="E2014" t="s">
        <v>581</v>
      </c>
      <c r="F2014" t="s">
        <v>2265</v>
      </c>
      <c r="G2014" t="s">
        <v>49</v>
      </c>
      <c r="H2014" t="s">
        <v>582</v>
      </c>
    </row>
    <row r="2015" spans="1:8" x14ac:dyDescent="0.2">
      <c r="A2015" s="1" t="d">
        <v>2023-02-06</v>
      </c>
      <c r="B2015">
        <v>-1</v>
      </c>
      <c r="D2015" s="1" t="d">
        <v>2023-02-06</v>
      </c>
      <c r="E2015" t="s">
        <v>229</v>
      </c>
      <c r="F2015" t="s">
        <v>2272</v>
      </c>
      <c r="G2015" t="s">
        <v>49</v>
      </c>
      <c r="H2015" t="s">
        <v>230</v>
      </c>
    </row>
    <row r="2016" spans="1:8" x14ac:dyDescent="0.2">
      <c r="A2016" s="1" t="d">
        <v>2023-02-06</v>
      </c>
      <c r="B2016">
        <v>-1</v>
      </c>
      <c r="C2016" t="s">
        <v>15</v>
      </c>
      <c r="D2016" s="1" t="d">
        <v>2023-02-13</v>
      </c>
      <c r="E2016" t="s">
        <v>1482</v>
      </c>
      <c r="F2016" t="s">
        <v>2274</v>
      </c>
      <c r="G2016" t="s">
        <v>8</v>
      </c>
      <c r="H2016" t="s">
        <v>1482</v>
      </c>
    </row>
    <row r="2017" spans="1:8" x14ac:dyDescent="0.2">
      <c r="A2017" s="1" t="d">
        <v>2023-02-06</v>
      </c>
      <c r="B2017">
        <v>-1</v>
      </c>
      <c r="C2017" t="s">
        <v>20</v>
      </c>
      <c r="D2017" s="1" t="d">
        <v>2023-02-06</v>
      </c>
      <c r="E2017" t="s">
        <v>1055</v>
      </c>
      <c r="F2017" t="s">
        <v>2276</v>
      </c>
      <c r="G2017" t="s">
        <v>8</v>
      </c>
    </row>
    <row r="2018" spans="1:8" x14ac:dyDescent="0.2">
      <c r="A2018" s="1" t="d">
        <v>2023-02-06</v>
      </c>
      <c r="B2018">
        <v>-1</v>
      </c>
      <c r="C2018" t="s">
        <v>20</v>
      </c>
      <c r="D2018" s="1" t="d">
        <v>2023-02-06</v>
      </c>
      <c r="E2018" t="s">
        <v>687</v>
      </c>
      <c r="F2018" t="s">
        <v>2282</v>
      </c>
      <c r="G2018" t="s">
        <v>49</v>
      </c>
    </row>
    <row r="2019" spans="1:8" x14ac:dyDescent="0.2">
      <c r="A2019" s="1" t="d">
        <v>2023-02-06</v>
      </c>
      <c r="B2019">
        <v>-1</v>
      </c>
      <c r="C2019" t="s">
        <v>20</v>
      </c>
      <c r="D2019" s="1" t="d">
        <v>2023-02-06</v>
      </c>
      <c r="E2019" t="s">
        <v>217</v>
      </c>
      <c r="F2019" t="s">
        <v>2282</v>
      </c>
      <c r="G2019" t="s">
        <v>49</v>
      </c>
    </row>
    <row r="2020" spans="1:8" x14ac:dyDescent="0.2">
      <c r="A2020" s="1" t="d">
        <v>2023-02-06</v>
      </c>
      <c r="B2020">
        <v>-1</v>
      </c>
      <c r="C2020" t="s">
        <v>20</v>
      </c>
      <c r="D2020" s="1" t="d">
        <v>2023-02-06</v>
      </c>
      <c r="E2020" t="s">
        <v>1254</v>
      </c>
      <c r="F2020" t="s">
        <v>2265</v>
      </c>
      <c r="G2020" t="s">
        <v>49</v>
      </c>
      <c r="H2020" t="s">
        <v>1255</v>
      </c>
    </row>
    <row r="2021" spans="1:8" x14ac:dyDescent="0.2">
      <c r="A2021" s="1" t="d">
        <v>2023-02-06</v>
      </c>
      <c r="B2021">
        <v>-1</v>
      </c>
      <c r="C2021" t="s">
        <v>20</v>
      </c>
      <c r="D2021" s="1" t="d">
        <v>2023-02-06</v>
      </c>
      <c r="E2021" t="s">
        <v>1100</v>
      </c>
      <c r="F2021" t="s">
        <v>2265</v>
      </c>
      <c r="G2021" t="s">
        <v>8</v>
      </c>
      <c r="H2021" t="s">
        <v>1101</v>
      </c>
    </row>
    <row r="2022" spans="1:8" x14ac:dyDescent="0.2">
      <c r="A2022" s="1" t="d">
        <v>2023-02-06</v>
      </c>
      <c r="B2022">
        <v>-1</v>
      </c>
      <c r="C2022" t="s">
        <v>20</v>
      </c>
      <c r="D2022" s="1" t="d">
        <v>2023-02-06</v>
      </c>
      <c r="E2022" t="s">
        <v>839</v>
      </c>
      <c r="F2022" t="s">
        <v>2265</v>
      </c>
      <c r="G2022" t="s">
        <v>8</v>
      </c>
      <c r="H2022" t="s">
        <v>840</v>
      </c>
    </row>
    <row r="2023" spans="1:8" x14ac:dyDescent="0.2">
      <c r="A2023" s="1" t="d">
        <v>2023-02-06</v>
      </c>
      <c r="B2023">
        <v>-1</v>
      </c>
      <c r="C2023" t="s">
        <v>20</v>
      </c>
      <c r="D2023" s="1" t="d">
        <v>2023-02-06</v>
      </c>
      <c r="E2023" t="s">
        <v>433</v>
      </c>
      <c r="F2023" t="s">
        <v>2265</v>
      </c>
      <c r="G2023" t="s">
        <v>8</v>
      </c>
      <c r="H2023" t="s">
        <v>434</v>
      </c>
    </row>
    <row r="2024" spans="1:8" x14ac:dyDescent="0.2">
      <c r="A2024" s="1" t="d">
        <v>2023-02-06</v>
      </c>
      <c r="B2024">
        <v>-1</v>
      </c>
      <c r="C2024" t="s">
        <v>20</v>
      </c>
      <c r="D2024" s="1" t="d">
        <v>2023-02-06</v>
      </c>
      <c r="E2024" t="s">
        <v>29</v>
      </c>
      <c r="F2024" t="s">
        <v>2265</v>
      </c>
      <c r="G2024" t="s">
        <v>8</v>
      </c>
      <c r="H2024" t="s">
        <v>30</v>
      </c>
    </row>
    <row r="2025" spans="1:8" x14ac:dyDescent="0.2">
      <c r="A2025" s="1" t="d">
        <v>2023-02-06</v>
      </c>
      <c r="B2025">
        <v>-1</v>
      </c>
      <c r="C2025" t="s">
        <v>20</v>
      </c>
      <c r="D2025" s="1" t="d">
        <v>2023-02-06</v>
      </c>
      <c r="E2025" t="s">
        <v>220</v>
      </c>
      <c r="F2025" t="s">
        <v>2265</v>
      </c>
      <c r="G2025" t="s">
        <v>13</v>
      </c>
      <c r="H2025" t="s">
        <v>221</v>
      </c>
    </row>
    <row r="2026" spans="1:8" x14ac:dyDescent="0.2">
      <c r="A2026" s="1" t="d">
        <v>2023-02-06</v>
      </c>
      <c r="B2026">
        <v>-1</v>
      </c>
      <c r="C2026" t="s">
        <v>20</v>
      </c>
      <c r="D2026" s="1" t="d">
        <v>2023-02-06</v>
      </c>
      <c r="E2026" t="s">
        <v>224</v>
      </c>
      <c r="F2026" t="s">
        <v>2296</v>
      </c>
      <c r="G2026" t="s">
        <v>8</v>
      </c>
      <c r="H2026" t="s">
        <v>225</v>
      </c>
    </row>
    <row r="2027" spans="1:8" x14ac:dyDescent="0.2">
      <c r="A2027" s="1" t="d">
        <v>2023-02-06</v>
      </c>
      <c r="B2027">
        <v>-1</v>
      </c>
      <c r="C2027" t="s">
        <v>20</v>
      </c>
      <c r="D2027" s="1" t="d">
        <v>2023-02-06</v>
      </c>
      <c r="E2027" t="s">
        <v>213</v>
      </c>
      <c r="F2027" t="s">
        <v>2296</v>
      </c>
      <c r="G2027" t="s">
        <v>8</v>
      </c>
      <c r="H2027" t="s">
        <v>214</v>
      </c>
    </row>
    <row r="2028" spans="1:8" x14ac:dyDescent="0.2">
      <c r="A2028" s="1" t="d">
        <v>2023-02-06</v>
      </c>
      <c r="B2028">
        <v>-1</v>
      </c>
      <c r="C2028" t="s">
        <v>20</v>
      </c>
      <c r="D2028" s="1" t="d">
        <v>2023-02-06</v>
      </c>
      <c r="E2028" t="s">
        <v>1417</v>
      </c>
      <c r="F2028" t="s">
        <v>2271</v>
      </c>
      <c r="G2028" t="s">
        <v>49</v>
      </c>
      <c r="H2028" t="s">
        <v>1418</v>
      </c>
    </row>
    <row r="2029" spans="1:8" x14ac:dyDescent="0.2">
      <c r="A2029" s="1" t="d">
        <v>2023-02-06</v>
      </c>
      <c r="B2029">
        <v>-1</v>
      </c>
      <c r="C2029" t="s">
        <v>20</v>
      </c>
      <c r="D2029" s="1" t="d">
        <v>2023-02-06</v>
      </c>
      <c r="E2029" t="s">
        <v>229</v>
      </c>
      <c r="F2029" t="s">
        <v>2272</v>
      </c>
      <c r="G2029" t="s">
        <v>49</v>
      </c>
      <c r="H2029" t="s">
        <v>230</v>
      </c>
    </row>
    <row r="2030" spans="1:8" x14ac:dyDescent="0.2">
      <c r="A2030" s="1" t="d">
        <v>2023-02-06</v>
      </c>
      <c r="B2030">
        <v>-1</v>
      </c>
      <c r="C2030" t="s">
        <v>20</v>
      </c>
      <c r="D2030" s="1" t="d">
        <v>2023-02-06</v>
      </c>
      <c r="E2030" t="s">
        <v>1455</v>
      </c>
      <c r="F2030" t="s">
        <v>2272</v>
      </c>
      <c r="G2030" t="s">
        <v>49</v>
      </c>
      <c r="H2030" t="s">
        <v>1456</v>
      </c>
    </row>
    <row r="2031" spans="1:8" x14ac:dyDescent="0.2">
      <c r="A2031" s="1" t="d">
        <v>2023-02-06</v>
      </c>
      <c r="B2031">
        <v>-1</v>
      </c>
      <c r="C2031" t="s">
        <v>20</v>
      </c>
      <c r="D2031" s="1" t="d">
        <v>2023-02-06</v>
      </c>
      <c r="E2031" t="s">
        <v>1184</v>
      </c>
      <c r="F2031" t="s">
        <v>2272</v>
      </c>
      <c r="G2031" t="s">
        <v>49</v>
      </c>
      <c r="H2031" t="s">
        <v>1185</v>
      </c>
    </row>
    <row r="2032" spans="1:8" x14ac:dyDescent="0.2">
      <c r="A2032" s="1" t="d">
        <v>2023-02-06</v>
      </c>
      <c r="B2032">
        <v>-1</v>
      </c>
      <c r="C2032" t="s">
        <v>20</v>
      </c>
      <c r="D2032" s="1" t="d">
        <v>2023-02-06</v>
      </c>
      <c r="E2032" t="s">
        <v>43</v>
      </c>
      <c r="F2032" t="s">
        <v>2272</v>
      </c>
      <c r="G2032" t="s">
        <v>8</v>
      </c>
      <c r="H2032" t="s">
        <v>44</v>
      </c>
    </row>
    <row r="2033" spans="1:8" x14ac:dyDescent="0.2">
      <c r="A2033" s="1" t="d">
        <v>2023-02-06</v>
      </c>
      <c r="B2033">
        <v>-1</v>
      </c>
      <c r="C2033" t="s">
        <v>20</v>
      </c>
      <c r="D2033" s="1" t="d">
        <v>2023-02-06</v>
      </c>
      <c r="E2033" t="s">
        <v>1442</v>
      </c>
      <c r="F2033" t="s">
        <v>2272</v>
      </c>
      <c r="G2033" t="s">
        <v>13</v>
      </c>
      <c r="H2033" t="s">
        <v>1443</v>
      </c>
    </row>
    <row r="2034" spans="1:8" x14ac:dyDescent="0.2">
      <c r="A2034" s="1" t="d">
        <v>2023-02-06</v>
      </c>
      <c r="B2034">
        <v>-1</v>
      </c>
      <c r="C2034" t="s">
        <v>20</v>
      </c>
      <c r="D2034" s="1" t="d">
        <v>2023-02-06</v>
      </c>
      <c r="E2034" t="s">
        <v>274</v>
      </c>
      <c r="F2034" t="s">
        <v>2272</v>
      </c>
      <c r="G2034" t="s">
        <v>8</v>
      </c>
    </row>
    <row r="2035" spans="1:8" x14ac:dyDescent="0.2">
      <c r="A2035" s="1" t="d">
        <v>2023-02-06</v>
      </c>
      <c r="B2035">
        <v>-1</v>
      </c>
      <c r="C2035" t="s">
        <v>20</v>
      </c>
      <c r="D2035" s="1" t="d">
        <v>2023-02-06</v>
      </c>
      <c r="E2035" t="s">
        <v>989</v>
      </c>
      <c r="F2035" t="s">
        <v>2272</v>
      </c>
      <c r="G2035" t="s">
        <v>8</v>
      </c>
    </row>
    <row r="2036" spans="1:8" x14ac:dyDescent="0.2">
      <c r="A2036" s="1" t="d">
        <v>2023-02-06</v>
      </c>
      <c r="B2036">
        <v>-1</v>
      </c>
      <c r="C2036" t="s">
        <v>20</v>
      </c>
      <c r="D2036" s="1" t="d">
        <v>2023-02-06</v>
      </c>
      <c r="E2036" t="s">
        <v>484</v>
      </c>
      <c r="F2036" t="s">
        <v>2272</v>
      </c>
      <c r="G2036" t="s">
        <v>8</v>
      </c>
    </row>
    <row r="2037" spans="1:8" x14ac:dyDescent="0.2">
      <c r="A2037" s="1" t="d">
        <v>2023-02-06</v>
      </c>
      <c r="B2037">
        <v>-1</v>
      </c>
      <c r="C2037" t="s">
        <v>20</v>
      </c>
      <c r="D2037" s="1" t="d">
        <v>2023-02-13</v>
      </c>
      <c r="E2037" t="s">
        <v>1393</v>
      </c>
      <c r="F2037" t="s">
        <v>2273</v>
      </c>
      <c r="G2037" t="s">
        <v>13</v>
      </c>
      <c r="H2037" t="s">
        <v>1394</v>
      </c>
    </row>
    <row r="2038" spans="1:8" x14ac:dyDescent="0.2">
      <c r="A2038" s="1" t="d">
        <v>2023-02-06</v>
      </c>
      <c r="B2038">
        <v>-1</v>
      </c>
      <c r="C2038" t="s">
        <v>20</v>
      </c>
      <c r="D2038" s="1" t="d">
        <v>2023-02-13</v>
      </c>
      <c r="E2038" t="s">
        <v>1395</v>
      </c>
      <c r="F2038" t="s">
        <v>2273</v>
      </c>
      <c r="G2038" t="s">
        <v>13</v>
      </c>
      <c r="H2038" t="s">
        <v>1396</v>
      </c>
    </row>
    <row r="2039" spans="1:8" x14ac:dyDescent="0.2">
      <c r="A2039" s="1" t="d">
        <v>2023-02-06</v>
      </c>
      <c r="B2039">
        <v>-1</v>
      </c>
      <c r="C2039" t="s">
        <v>20</v>
      </c>
      <c r="D2039" s="1" t="d">
        <v>2023-02-13</v>
      </c>
      <c r="E2039" t="s">
        <v>685</v>
      </c>
      <c r="F2039" t="s">
        <v>2273</v>
      </c>
      <c r="G2039" t="s">
        <v>49</v>
      </c>
      <c r="H2039" t="s">
        <v>686</v>
      </c>
    </row>
    <row r="2040" spans="1:8" x14ac:dyDescent="0.2">
      <c r="A2040" s="1" t="d">
        <v>2023-02-06</v>
      </c>
      <c r="B2040">
        <v>-1</v>
      </c>
      <c r="C2040" t="s">
        <v>20</v>
      </c>
      <c r="D2040" s="1" t="d">
        <v>2023-02-13</v>
      </c>
      <c r="E2040" t="s">
        <v>1351</v>
      </c>
      <c r="F2040" t="s">
        <v>2273</v>
      </c>
      <c r="G2040" t="s">
        <v>13</v>
      </c>
      <c r="H2040" t="s">
        <v>1352</v>
      </c>
    </row>
    <row r="2041" spans="1:8" x14ac:dyDescent="0.2">
      <c r="A2041" s="1" t="d">
        <v>2023-02-06</v>
      </c>
      <c r="B2041">
        <v>-1</v>
      </c>
      <c r="C2041" t="s">
        <v>20</v>
      </c>
      <c r="D2041" s="1" t="d">
        <v>2023-02-13</v>
      </c>
      <c r="E2041" t="s">
        <v>62</v>
      </c>
      <c r="F2041" t="s">
        <v>2273</v>
      </c>
      <c r="G2041" t="s">
        <v>8</v>
      </c>
      <c r="H2041" t="s">
        <v>63</v>
      </c>
    </row>
    <row r="2042" spans="1:8" x14ac:dyDescent="0.2">
      <c r="A2042" s="1" t="d">
        <v>2023-02-06</v>
      </c>
      <c r="B2042">
        <v>-1</v>
      </c>
      <c r="C2042" t="s">
        <v>20</v>
      </c>
      <c r="D2042" s="1" t="d">
        <v>2023-02-13</v>
      </c>
      <c r="E2042" t="s">
        <v>442</v>
      </c>
      <c r="F2042" t="s">
        <v>2275</v>
      </c>
      <c r="G2042" t="s">
        <v>8</v>
      </c>
    </row>
    <row r="2043" spans="1:8" x14ac:dyDescent="0.2">
      <c r="A2043" s="1" t="d">
        <v>2023-02-06</v>
      </c>
      <c r="B2043">
        <v>-1</v>
      </c>
      <c r="C2043" t="s">
        <v>20</v>
      </c>
      <c r="D2043" s="1" t="d">
        <v>2023-02-13</v>
      </c>
      <c r="E2043" t="s">
        <v>635</v>
      </c>
      <c r="F2043" t="s">
        <v>2297</v>
      </c>
      <c r="G2043" t="s">
        <v>8</v>
      </c>
      <c r="H2043" t="s">
        <v>636</v>
      </c>
    </row>
    <row r="2044" spans="1:8" x14ac:dyDescent="0.2">
      <c r="A2044" s="1" t="d">
        <v>2023-02-06</v>
      </c>
      <c r="B2044">
        <v>-1</v>
      </c>
      <c r="C2044" t="s">
        <v>20</v>
      </c>
      <c r="D2044" s="1" t="d">
        <v>2023-02-18</v>
      </c>
      <c r="E2044" t="s">
        <v>1215</v>
      </c>
      <c r="F2044" t="s">
        <v>2274</v>
      </c>
      <c r="G2044" t="s">
        <v>8</v>
      </c>
      <c r="H2044" t="s">
        <v>1215</v>
      </c>
    </row>
    <row r="2045" spans="1:8" x14ac:dyDescent="0.2">
      <c r="A2045" s="1" t="d">
        <v>2023-02-06</v>
      </c>
      <c r="B2045">
        <v>-1</v>
      </c>
      <c r="C2045" t="s">
        <v>20</v>
      </c>
      <c r="D2045" s="1" t="d">
        <v>2023-02-20</v>
      </c>
      <c r="E2045" t="s">
        <v>877</v>
      </c>
      <c r="F2045" t="s">
        <v>2274</v>
      </c>
      <c r="G2045" t="s">
        <v>8</v>
      </c>
      <c r="H2045" t="s">
        <v>878</v>
      </c>
    </row>
    <row r="2046" spans="1:8" x14ac:dyDescent="0.2">
      <c r="A2046" s="1" t="d">
        <v>2023-02-06</v>
      </c>
      <c r="B2046">
        <v>-1</v>
      </c>
      <c r="C2046" t="s">
        <v>20</v>
      </c>
      <c r="D2046" s="1" t="d">
        <v>2023-02-20</v>
      </c>
      <c r="E2046" t="s">
        <v>891</v>
      </c>
      <c r="F2046" t="s">
        <v>2275</v>
      </c>
      <c r="G2046" t="s">
        <v>8</v>
      </c>
    </row>
    <row r="2047" spans="1:8" x14ac:dyDescent="0.2">
      <c r="A2047" s="1" t="d">
        <v>2023-02-06</v>
      </c>
      <c r="B2047">
        <v>-1</v>
      </c>
      <c r="C2047" t="s">
        <v>20</v>
      </c>
      <c r="D2047" s="1" t="d">
        <v>2023-02-20</v>
      </c>
      <c r="E2047" t="s">
        <v>1483</v>
      </c>
      <c r="F2047" t="s">
        <v>2263</v>
      </c>
      <c r="G2047" t="s">
        <v>8</v>
      </c>
      <c r="H2047" t="s">
        <v>1484</v>
      </c>
    </row>
    <row r="2048" spans="1:8" x14ac:dyDescent="0.2">
      <c r="A2048" s="1" t="d">
        <v>2023-02-06</v>
      </c>
      <c r="B2048">
        <v>-1</v>
      </c>
      <c r="C2048" t="s">
        <v>66</v>
      </c>
      <c r="D2048" s="1" t="d">
        <v>2023-02-06</v>
      </c>
      <c r="E2048" t="s">
        <v>829</v>
      </c>
      <c r="F2048" t="s">
        <v>2271</v>
      </c>
      <c r="G2048" t="s">
        <v>1115</v>
      </c>
      <c r="H2048" t="s">
        <v>830</v>
      </c>
    </row>
    <row r="2049" spans="1:8" x14ac:dyDescent="0.2">
      <c r="A2049" s="1" t="d">
        <v>2023-02-06</v>
      </c>
      <c r="B2049">
        <v>-1</v>
      </c>
      <c r="C2049" t="s">
        <v>74</v>
      </c>
      <c r="D2049" s="1" t="d">
        <v>2023-02-13</v>
      </c>
      <c r="E2049" t="s">
        <v>1480</v>
      </c>
      <c r="F2049" t="s">
        <v>2273</v>
      </c>
      <c r="G2049" t="s">
        <v>8</v>
      </c>
      <c r="H2049" t="s">
        <v>1481</v>
      </c>
    </row>
    <row r="2050" spans="1:8" x14ac:dyDescent="0.2">
      <c r="A2050" s="1" t="d">
        <v>2023-02-06</v>
      </c>
      <c r="B2050">
        <v>-1</v>
      </c>
      <c r="C2050" t="s">
        <v>77</v>
      </c>
      <c r="D2050" s="1" t="d">
        <v>2023-02-06</v>
      </c>
      <c r="E2050" t="s">
        <v>940</v>
      </c>
      <c r="F2050" t="s">
        <v>2302</v>
      </c>
      <c r="G2050" t="s">
        <v>49</v>
      </c>
      <c r="H2050" t="s">
        <v>941</v>
      </c>
    </row>
    <row r="2051" spans="1:8" x14ac:dyDescent="0.2">
      <c r="A2051" s="1" t="d">
        <v>2023-02-06</v>
      </c>
      <c r="B2051">
        <v>-1</v>
      </c>
      <c r="C2051" t="s">
        <v>77</v>
      </c>
      <c r="D2051" s="1" t="d">
        <v>2023-02-06</v>
      </c>
      <c r="E2051" t="s">
        <v>1053</v>
      </c>
      <c r="F2051" t="s">
        <v>2276</v>
      </c>
      <c r="G2051" t="s">
        <v>8</v>
      </c>
      <c r="H2051" t="s">
        <v>1054</v>
      </c>
    </row>
    <row r="2052" spans="1:8" x14ac:dyDescent="0.2">
      <c r="A2052" s="1" t="d">
        <v>2023-02-06</v>
      </c>
      <c r="B2052">
        <v>-1</v>
      </c>
      <c r="C2052" t="s">
        <v>77</v>
      </c>
      <c r="D2052" s="1" t="d">
        <v>2023-02-06</v>
      </c>
      <c r="E2052" t="s">
        <v>1055</v>
      </c>
      <c r="F2052" t="s">
        <v>2276</v>
      </c>
      <c r="G2052" t="s">
        <v>8</v>
      </c>
    </row>
    <row r="2053" spans="1:8" x14ac:dyDescent="0.2">
      <c r="A2053" s="1" t="d">
        <v>2023-02-06</v>
      </c>
      <c r="B2053">
        <v>-1</v>
      </c>
      <c r="C2053" t="s">
        <v>77</v>
      </c>
      <c r="D2053" s="1" t="d">
        <v>2023-02-06</v>
      </c>
      <c r="E2053" t="s">
        <v>1403</v>
      </c>
      <c r="F2053" t="s">
        <v>2276</v>
      </c>
      <c r="G2053" t="s">
        <v>49</v>
      </c>
    </row>
    <row r="2054" spans="1:8" x14ac:dyDescent="0.2">
      <c r="A2054" s="1" t="d">
        <v>2023-02-06</v>
      </c>
      <c r="B2054">
        <v>-1</v>
      </c>
      <c r="C2054" t="s">
        <v>77</v>
      </c>
      <c r="D2054" s="1" t="d">
        <v>2023-02-06</v>
      </c>
      <c r="E2054" t="s">
        <v>1363</v>
      </c>
      <c r="F2054" t="s">
        <v>2281</v>
      </c>
      <c r="G2054" t="s">
        <v>8</v>
      </c>
      <c r="H2054" t="s">
        <v>1364</v>
      </c>
    </row>
    <row r="2055" spans="1:8" x14ac:dyDescent="0.2">
      <c r="A2055" s="1" t="d">
        <v>2023-02-06</v>
      </c>
      <c r="B2055">
        <v>-1</v>
      </c>
      <c r="C2055" t="s">
        <v>77</v>
      </c>
      <c r="D2055" s="1" t="d">
        <v>2023-02-06</v>
      </c>
      <c r="E2055" t="s">
        <v>1404</v>
      </c>
      <c r="F2055" t="s">
        <v>2281</v>
      </c>
      <c r="G2055" t="s">
        <v>8</v>
      </c>
      <c r="H2055" t="s">
        <v>1405</v>
      </c>
    </row>
    <row r="2056" spans="1:8" x14ac:dyDescent="0.2">
      <c r="A2056" s="1" t="d">
        <v>2023-02-06</v>
      </c>
      <c r="B2056">
        <v>-1</v>
      </c>
      <c r="C2056" t="s">
        <v>77</v>
      </c>
      <c r="D2056" s="1" t="d">
        <v>2023-02-06</v>
      </c>
      <c r="E2056" t="s">
        <v>833</v>
      </c>
      <c r="F2056" t="s">
        <v>2266</v>
      </c>
      <c r="G2056" t="s">
        <v>49</v>
      </c>
      <c r="H2056" t="s">
        <v>834</v>
      </c>
    </row>
    <row r="2057" spans="1:8" x14ac:dyDescent="0.2">
      <c r="A2057" s="1" t="d">
        <v>2023-02-06</v>
      </c>
      <c r="B2057">
        <v>-1</v>
      </c>
      <c r="C2057" t="s">
        <v>77</v>
      </c>
      <c r="D2057" s="1" t="d">
        <v>2023-02-06</v>
      </c>
      <c r="E2057" t="s">
        <v>436</v>
      </c>
      <c r="F2057" t="s">
        <v>2282</v>
      </c>
      <c r="G2057" t="s">
        <v>49</v>
      </c>
      <c r="H2057" t="s">
        <v>437</v>
      </c>
    </row>
    <row r="2058" spans="1:8" x14ac:dyDescent="0.2">
      <c r="A2058" s="1" t="d">
        <v>2023-02-06</v>
      </c>
      <c r="B2058">
        <v>-1</v>
      </c>
      <c r="C2058" t="s">
        <v>77</v>
      </c>
      <c r="D2058" s="1" t="d">
        <v>2023-02-06</v>
      </c>
      <c r="E2058" t="s">
        <v>1465</v>
      </c>
      <c r="F2058" t="s">
        <v>2282</v>
      </c>
      <c r="G2058" t="s">
        <v>49</v>
      </c>
    </row>
    <row r="2059" spans="1:8" x14ac:dyDescent="0.2">
      <c r="A2059" s="1" t="d">
        <v>2023-02-06</v>
      </c>
      <c r="B2059">
        <v>-1</v>
      </c>
      <c r="C2059" t="s">
        <v>77</v>
      </c>
      <c r="D2059" s="1" t="d">
        <v>2023-02-06</v>
      </c>
      <c r="E2059" t="s">
        <v>942</v>
      </c>
      <c r="F2059" t="s">
        <v>2265</v>
      </c>
      <c r="G2059" t="s">
        <v>68</v>
      </c>
      <c r="H2059" t="s">
        <v>943</v>
      </c>
    </row>
    <row r="2060" spans="1:8" x14ac:dyDescent="0.2">
      <c r="A2060" s="1" t="d">
        <v>2023-02-06</v>
      </c>
      <c r="B2060">
        <v>-1</v>
      </c>
      <c r="C2060" t="s">
        <v>77</v>
      </c>
      <c r="D2060" s="1" t="d">
        <v>2023-02-06</v>
      </c>
      <c r="E2060" t="s">
        <v>579</v>
      </c>
      <c r="F2060" t="s">
        <v>2265</v>
      </c>
      <c r="G2060" t="s">
        <v>49</v>
      </c>
      <c r="H2060" t="s">
        <v>580</v>
      </c>
    </row>
    <row r="2061" spans="1:8" x14ac:dyDescent="0.2">
      <c r="A2061" s="1" t="d">
        <v>2023-02-06</v>
      </c>
      <c r="B2061">
        <v>-1</v>
      </c>
      <c r="C2061" t="s">
        <v>77</v>
      </c>
      <c r="D2061" s="1" t="d">
        <v>2023-02-06</v>
      </c>
      <c r="E2061" t="s">
        <v>218</v>
      </c>
      <c r="F2061" t="s">
        <v>2265</v>
      </c>
      <c r="G2061" t="s">
        <v>49</v>
      </c>
      <c r="H2061" t="s">
        <v>219</v>
      </c>
    </row>
    <row r="2062" spans="1:8" x14ac:dyDescent="0.2">
      <c r="A2062" s="1" t="d">
        <v>2023-02-06</v>
      </c>
      <c r="B2062">
        <v>-1</v>
      </c>
      <c r="C2062" t="s">
        <v>77</v>
      </c>
      <c r="D2062" s="1" t="d">
        <v>2023-02-06</v>
      </c>
      <c r="E2062" t="s">
        <v>27</v>
      </c>
      <c r="F2062" t="s">
        <v>2265</v>
      </c>
      <c r="G2062" t="s">
        <v>8</v>
      </c>
      <c r="H2062" t="s">
        <v>28</v>
      </c>
    </row>
    <row r="2063" spans="1:8" x14ac:dyDescent="0.2">
      <c r="A2063" s="1" t="d">
        <v>2023-02-06</v>
      </c>
      <c r="B2063">
        <v>-1</v>
      </c>
      <c r="C2063" t="s">
        <v>77</v>
      </c>
      <c r="D2063" s="1" t="d">
        <v>2023-02-06</v>
      </c>
      <c r="E2063" t="s">
        <v>1100</v>
      </c>
      <c r="F2063" t="s">
        <v>2265</v>
      </c>
      <c r="G2063" t="s">
        <v>8</v>
      </c>
      <c r="H2063" t="s">
        <v>1101</v>
      </c>
    </row>
    <row r="2064" spans="1:8" x14ac:dyDescent="0.2">
      <c r="A2064" s="1" t="d">
        <v>2023-02-06</v>
      </c>
      <c r="B2064">
        <v>-1</v>
      </c>
      <c r="C2064" t="s">
        <v>77</v>
      </c>
      <c r="D2064" s="1" t="d">
        <v>2023-02-06</v>
      </c>
      <c r="E2064" t="s">
        <v>263</v>
      </c>
      <c r="F2064" t="s">
        <v>2265</v>
      </c>
      <c r="G2064" t="s">
        <v>8</v>
      </c>
      <c r="H2064" t="s">
        <v>264</v>
      </c>
    </row>
    <row r="2065" spans="1:8" x14ac:dyDescent="0.2">
      <c r="A2065" s="1" t="d">
        <v>2023-02-06</v>
      </c>
      <c r="B2065">
        <v>-1</v>
      </c>
      <c r="C2065" t="s">
        <v>77</v>
      </c>
      <c r="D2065" s="1" t="d">
        <v>2023-02-06</v>
      </c>
      <c r="E2065" t="s">
        <v>461</v>
      </c>
      <c r="F2065" t="s">
        <v>2265</v>
      </c>
      <c r="G2065" t="s">
        <v>8</v>
      </c>
      <c r="H2065" t="s">
        <v>462</v>
      </c>
    </row>
    <row r="2066" spans="1:8" x14ac:dyDescent="0.2">
      <c r="A2066" s="1" t="d">
        <v>2023-02-06</v>
      </c>
      <c r="B2066">
        <v>-1</v>
      </c>
      <c r="C2066" t="s">
        <v>77</v>
      </c>
      <c r="D2066" s="1" t="d">
        <v>2023-02-06</v>
      </c>
      <c r="E2066" t="s">
        <v>1314</v>
      </c>
      <c r="F2066" t="s">
        <v>2265</v>
      </c>
      <c r="G2066" t="s">
        <v>8</v>
      </c>
      <c r="H2066" t="s">
        <v>1315</v>
      </c>
    </row>
    <row r="2067" spans="1:8" x14ac:dyDescent="0.2">
      <c r="A2067" s="1" t="d">
        <v>2023-02-06</v>
      </c>
      <c r="B2067">
        <v>-1</v>
      </c>
      <c r="C2067" t="s">
        <v>77</v>
      </c>
      <c r="D2067" s="1" t="d">
        <v>2023-02-06</v>
      </c>
      <c r="E2067" t="s">
        <v>84</v>
      </c>
      <c r="F2067" t="s">
        <v>2265</v>
      </c>
      <c r="G2067" t="s">
        <v>8</v>
      </c>
      <c r="H2067" t="s">
        <v>85</v>
      </c>
    </row>
    <row r="2068" spans="1:8" x14ac:dyDescent="0.2">
      <c r="A2068" s="1" t="d">
        <v>2023-02-06</v>
      </c>
      <c r="B2068">
        <v>-1</v>
      </c>
      <c r="C2068" t="s">
        <v>77</v>
      </c>
      <c r="D2068" s="1" t="d">
        <v>2023-02-06</v>
      </c>
      <c r="E2068" t="s">
        <v>839</v>
      </c>
      <c r="F2068" t="s">
        <v>2265</v>
      </c>
      <c r="G2068" t="s">
        <v>8</v>
      </c>
      <c r="H2068" t="s">
        <v>840</v>
      </c>
    </row>
    <row r="2069" spans="1:8" x14ac:dyDescent="0.2">
      <c r="A2069" s="1" t="d">
        <v>2023-02-06</v>
      </c>
      <c r="B2069">
        <v>-1</v>
      </c>
      <c r="C2069" t="s">
        <v>77</v>
      </c>
      <c r="D2069" s="1" t="d">
        <v>2023-02-06</v>
      </c>
      <c r="E2069" t="s">
        <v>71</v>
      </c>
      <c r="F2069" t="s">
        <v>2265</v>
      </c>
      <c r="G2069" t="s">
        <v>8</v>
      </c>
      <c r="H2069" t="s">
        <v>72</v>
      </c>
    </row>
    <row r="2070" spans="1:8" x14ac:dyDescent="0.2">
      <c r="A2070" s="1" t="d">
        <v>2023-02-06</v>
      </c>
      <c r="B2070">
        <v>-1</v>
      </c>
      <c r="C2070" t="s">
        <v>77</v>
      </c>
      <c r="D2070" s="1" t="d">
        <v>2023-02-06</v>
      </c>
      <c r="E2070" t="s">
        <v>86</v>
      </c>
      <c r="F2070" t="s">
        <v>2265</v>
      </c>
      <c r="G2070" t="s">
        <v>8</v>
      </c>
      <c r="H2070" t="s">
        <v>87</v>
      </c>
    </row>
    <row r="2071" spans="1:8" x14ac:dyDescent="0.2">
      <c r="A2071" s="1" t="d">
        <v>2023-02-06</v>
      </c>
      <c r="B2071">
        <v>-1</v>
      </c>
      <c r="C2071" t="s">
        <v>77</v>
      </c>
      <c r="D2071" s="1" t="d">
        <v>2023-02-06</v>
      </c>
      <c r="E2071" t="s">
        <v>433</v>
      </c>
      <c r="F2071" t="s">
        <v>2265</v>
      </c>
      <c r="G2071" t="s">
        <v>8</v>
      </c>
      <c r="H2071" t="s">
        <v>434</v>
      </c>
    </row>
    <row r="2072" spans="1:8" x14ac:dyDescent="0.2">
      <c r="A2072" s="1" t="d">
        <v>2023-02-06</v>
      </c>
      <c r="B2072">
        <v>-1</v>
      </c>
      <c r="C2072" t="s">
        <v>77</v>
      </c>
      <c r="D2072" s="1" t="d">
        <v>2023-02-06</v>
      </c>
      <c r="E2072" t="s">
        <v>29</v>
      </c>
      <c r="F2072" t="s">
        <v>2265</v>
      </c>
      <c r="G2072" t="s">
        <v>8</v>
      </c>
      <c r="H2072" t="s">
        <v>30</v>
      </c>
    </row>
    <row r="2073" spans="1:8" x14ac:dyDescent="0.2">
      <c r="A2073" s="1" t="d">
        <v>2023-02-06</v>
      </c>
      <c r="B2073">
        <v>-1</v>
      </c>
      <c r="C2073" t="s">
        <v>77</v>
      </c>
      <c r="D2073" s="1" t="d">
        <v>2023-02-06</v>
      </c>
      <c r="E2073" t="s">
        <v>12</v>
      </c>
      <c r="F2073" t="s">
        <v>2265</v>
      </c>
      <c r="G2073" t="s">
        <v>13</v>
      </c>
      <c r="H2073" t="s">
        <v>14</v>
      </c>
    </row>
    <row r="2074" spans="1:8" x14ac:dyDescent="0.2">
      <c r="A2074" s="1" t="d">
        <v>2023-02-06</v>
      </c>
      <c r="B2074">
        <v>-1</v>
      </c>
      <c r="C2074" t="s">
        <v>77</v>
      </c>
      <c r="D2074" s="1" t="d">
        <v>2023-02-06</v>
      </c>
      <c r="E2074" t="s">
        <v>583</v>
      </c>
      <c r="F2074" t="s">
        <v>2268</v>
      </c>
      <c r="G2074" t="s">
        <v>49</v>
      </c>
      <c r="H2074" t="s">
        <v>584</v>
      </c>
    </row>
    <row r="2075" spans="1:8" x14ac:dyDescent="0.2">
      <c r="A2075" s="1" t="d">
        <v>2023-02-06</v>
      </c>
      <c r="B2075">
        <v>-1</v>
      </c>
      <c r="C2075" t="s">
        <v>77</v>
      </c>
      <c r="D2075" s="1" t="d">
        <v>2023-02-06</v>
      </c>
      <c r="E2075" t="s">
        <v>33</v>
      </c>
      <c r="F2075" t="s">
        <v>2268</v>
      </c>
      <c r="G2075" t="s">
        <v>8</v>
      </c>
      <c r="H2075" t="s">
        <v>34</v>
      </c>
    </row>
    <row r="2076" spans="1:8" x14ac:dyDescent="0.2">
      <c r="A2076" s="1" t="d">
        <v>2023-02-06</v>
      </c>
      <c r="B2076">
        <v>-1</v>
      </c>
      <c r="C2076" t="s">
        <v>77</v>
      </c>
      <c r="D2076" s="1" t="d">
        <v>2023-02-06</v>
      </c>
      <c r="E2076" t="s">
        <v>224</v>
      </c>
      <c r="F2076" t="s">
        <v>2296</v>
      </c>
      <c r="G2076" t="s">
        <v>8</v>
      </c>
      <c r="H2076" t="s">
        <v>225</v>
      </c>
    </row>
    <row r="2077" spans="1:8" x14ac:dyDescent="0.2">
      <c r="A2077" s="1" t="d">
        <v>2023-02-06</v>
      </c>
      <c r="B2077">
        <v>-1</v>
      </c>
      <c r="C2077" t="s">
        <v>77</v>
      </c>
      <c r="D2077" s="1" t="d">
        <v>2023-02-06</v>
      </c>
      <c r="E2077" t="s">
        <v>471</v>
      </c>
      <c r="F2077" t="s">
        <v>2296</v>
      </c>
      <c r="G2077" t="s">
        <v>8</v>
      </c>
      <c r="H2077" t="s">
        <v>472</v>
      </c>
    </row>
    <row r="2078" spans="1:8" x14ac:dyDescent="0.2">
      <c r="A2078" s="1" t="d">
        <v>2023-02-06</v>
      </c>
      <c r="B2078">
        <v>-1</v>
      </c>
      <c r="C2078" t="s">
        <v>77</v>
      </c>
      <c r="D2078" s="1" t="d">
        <v>2023-02-06</v>
      </c>
      <c r="E2078" t="s">
        <v>91</v>
      </c>
      <c r="F2078" t="s">
        <v>2296</v>
      </c>
      <c r="G2078" t="s">
        <v>8</v>
      </c>
      <c r="H2078" t="s">
        <v>92</v>
      </c>
    </row>
    <row r="2079" spans="1:8" x14ac:dyDescent="0.2">
      <c r="A2079" s="1" t="d">
        <v>2023-02-06</v>
      </c>
      <c r="B2079">
        <v>-1</v>
      </c>
      <c r="C2079" t="s">
        <v>77</v>
      </c>
      <c r="D2079" s="1" t="d">
        <v>2023-02-06</v>
      </c>
      <c r="E2079" t="s">
        <v>213</v>
      </c>
      <c r="F2079" t="s">
        <v>2296</v>
      </c>
      <c r="G2079" t="s">
        <v>8</v>
      </c>
      <c r="H2079" t="s">
        <v>214</v>
      </c>
    </row>
    <row r="2080" spans="1:8" x14ac:dyDescent="0.2">
      <c r="A2080" s="1" t="d">
        <v>2023-02-06</v>
      </c>
      <c r="B2080">
        <v>-1</v>
      </c>
      <c r="C2080" t="s">
        <v>77</v>
      </c>
      <c r="D2080" s="1" t="d">
        <v>2023-02-06</v>
      </c>
      <c r="E2080" t="s">
        <v>843</v>
      </c>
      <c r="F2080" t="s">
        <v>2296</v>
      </c>
      <c r="G2080" t="s">
        <v>8</v>
      </c>
      <c r="H2080" t="s">
        <v>844</v>
      </c>
    </row>
    <row r="2081" spans="1:8" x14ac:dyDescent="0.2">
      <c r="A2081" s="1" t="d">
        <v>2023-02-06</v>
      </c>
      <c r="B2081">
        <v>-1</v>
      </c>
      <c r="C2081" t="s">
        <v>77</v>
      </c>
      <c r="D2081" s="1" t="d">
        <v>2023-02-06</v>
      </c>
      <c r="E2081" t="s">
        <v>37</v>
      </c>
      <c r="F2081" t="s">
        <v>2296</v>
      </c>
      <c r="G2081" t="s">
        <v>8</v>
      </c>
      <c r="H2081" t="s">
        <v>38</v>
      </c>
    </row>
    <row r="2082" spans="1:8" x14ac:dyDescent="0.2">
      <c r="A2082" s="1" t="d">
        <v>2023-02-06</v>
      </c>
      <c r="B2082">
        <v>-1</v>
      </c>
      <c r="C2082" t="s">
        <v>77</v>
      </c>
      <c r="D2082" s="1" t="d">
        <v>2023-02-06</v>
      </c>
      <c r="E2082" t="s">
        <v>39</v>
      </c>
      <c r="F2082" t="s">
        <v>2296</v>
      </c>
      <c r="G2082" t="s">
        <v>8</v>
      </c>
      <c r="H2082" t="s">
        <v>40</v>
      </c>
    </row>
    <row r="2083" spans="1:8" x14ac:dyDescent="0.2">
      <c r="A2083" s="1" t="d">
        <v>2023-02-06</v>
      </c>
      <c r="B2083">
        <v>-1</v>
      </c>
      <c r="C2083" t="s">
        <v>77</v>
      </c>
      <c r="D2083" s="1" t="d">
        <v>2023-02-06</v>
      </c>
      <c r="E2083" t="s">
        <v>93</v>
      </c>
      <c r="F2083" t="s">
        <v>2296</v>
      </c>
      <c r="G2083" t="s">
        <v>8</v>
      </c>
      <c r="H2083" t="s">
        <v>94</v>
      </c>
    </row>
    <row r="2084" spans="1:8" x14ac:dyDescent="0.2">
      <c r="A2084" s="1" t="d">
        <v>2023-02-06</v>
      </c>
      <c r="B2084">
        <v>-1</v>
      </c>
      <c r="C2084" t="s">
        <v>77</v>
      </c>
      <c r="D2084" s="1" t="d">
        <v>2023-02-06</v>
      </c>
      <c r="E2084" t="s">
        <v>829</v>
      </c>
      <c r="F2084" t="s">
        <v>2271</v>
      </c>
      <c r="G2084" t="s">
        <v>68</v>
      </c>
      <c r="H2084" t="s">
        <v>830</v>
      </c>
    </row>
    <row r="2085" spans="1:8" x14ac:dyDescent="0.2">
      <c r="A2085" s="1" t="d">
        <v>2023-02-06</v>
      </c>
      <c r="B2085">
        <v>-1</v>
      </c>
      <c r="C2085" t="s">
        <v>77</v>
      </c>
      <c r="D2085" s="1" t="d">
        <v>2023-02-06</v>
      </c>
      <c r="E2085" t="s">
        <v>815</v>
      </c>
      <c r="F2085" t="s">
        <v>2294</v>
      </c>
      <c r="G2085" t="s">
        <v>8</v>
      </c>
    </row>
    <row r="2086" spans="1:8" x14ac:dyDescent="0.2">
      <c r="A2086" s="1" t="d">
        <v>2023-02-06</v>
      </c>
      <c r="B2086">
        <v>-1</v>
      </c>
      <c r="C2086" t="s">
        <v>77</v>
      </c>
      <c r="D2086" s="1" t="d">
        <v>2023-02-06</v>
      </c>
      <c r="E2086" t="s">
        <v>1440</v>
      </c>
      <c r="F2086" t="s">
        <v>2272</v>
      </c>
      <c r="G2086" t="s">
        <v>49</v>
      </c>
      <c r="H2086" t="s">
        <v>1441</v>
      </c>
    </row>
    <row r="2087" spans="1:8" x14ac:dyDescent="0.2">
      <c r="A2087" s="1" t="d">
        <v>2023-02-06</v>
      </c>
      <c r="B2087">
        <v>-1</v>
      </c>
      <c r="C2087" t="s">
        <v>77</v>
      </c>
      <c r="D2087" s="1" t="d">
        <v>2023-02-06</v>
      </c>
      <c r="E2087" t="s">
        <v>1184</v>
      </c>
      <c r="F2087" t="s">
        <v>2272</v>
      </c>
      <c r="G2087" t="s">
        <v>49</v>
      </c>
      <c r="H2087" t="s">
        <v>1185</v>
      </c>
    </row>
    <row r="2088" spans="1:8" x14ac:dyDescent="0.2">
      <c r="A2088" s="1" t="d">
        <v>2023-02-06</v>
      </c>
      <c r="B2088">
        <v>-1</v>
      </c>
      <c r="C2088" t="s">
        <v>77</v>
      </c>
      <c r="D2088" s="1" t="d">
        <v>2023-02-06</v>
      </c>
      <c r="E2088" t="s">
        <v>587</v>
      </c>
      <c r="F2088" t="s">
        <v>2272</v>
      </c>
      <c r="G2088" t="s">
        <v>49</v>
      </c>
      <c r="H2088" t="s">
        <v>588</v>
      </c>
    </row>
    <row r="2089" spans="1:8" x14ac:dyDescent="0.2">
      <c r="A2089" s="1" t="d">
        <v>2023-02-06</v>
      </c>
      <c r="B2089">
        <v>-1</v>
      </c>
      <c r="C2089" t="s">
        <v>77</v>
      </c>
      <c r="D2089" s="1" t="d">
        <v>2023-02-06</v>
      </c>
      <c r="E2089" t="s">
        <v>45</v>
      </c>
      <c r="F2089" t="s">
        <v>2272</v>
      </c>
      <c r="G2089" t="s">
        <v>13</v>
      </c>
      <c r="H2089" t="s">
        <v>46</v>
      </c>
    </row>
    <row r="2090" spans="1:8" x14ac:dyDescent="0.2">
      <c r="A2090" s="1" t="d">
        <v>2023-02-06</v>
      </c>
      <c r="B2090">
        <v>-1</v>
      </c>
      <c r="C2090" t="s">
        <v>77</v>
      </c>
      <c r="D2090" s="1" t="d">
        <v>2023-02-06</v>
      </c>
      <c r="E2090" t="s">
        <v>1390</v>
      </c>
      <c r="F2090" t="s">
        <v>2272</v>
      </c>
      <c r="G2090" t="s">
        <v>8</v>
      </c>
      <c r="H2090" t="s">
        <v>1391</v>
      </c>
    </row>
    <row r="2091" spans="1:8" x14ac:dyDescent="0.2">
      <c r="A2091" s="1" t="d">
        <v>2023-02-06</v>
      </c>
      <c r="B2091">
        <v>-1</v>
      </c>
      <c r="C2091" t="s">
        <v>77</v>
      </c>
      <c r="D2091" s="1" t="d">
        <v>2023-02-06</v>
      </c>
      <c r="E2091" t="s">
        <v>1326</v>
      </c>
      <c r="F2091" t="s">
        <v>2272</v>
      </c>
      <c r="G2091" t="s">
        <v>8</v>
      </c>
      <c r="H2091" t="s">
        <v>1327</v>
      </c>
    </row>
    <row r="2092" spans="1:8" x14ac:dyDescent="0.2">
      <c r="A2092" s="1" t="d">
        <v>2023-02-06</v>
      </c>
      <c r="B2092">
        <v>-1</v>
      </c>
      <c r="C2092" t="s">
        <v>77</v>
      </c>
      <c r="D2092" s="1" t="d">
        <v>2023-02-06</v>
      </c>
      <c r="E2092" t="s">
        <v>854</v>
      </c>
      <c r="F2092" t="s">
        <v>2272</v>
      </c>
      <c r="G2092" t="s">
        <v>8</v>
      </c>
    </row>
    <row r="2093" spans="1:8" x14ac:dyDescent="0.2">
      <c r="A2093" s="1" t="d">
        <v>2023-02-06</v>
      </c>
      <c r="B2093">
        <v>-1</v>
      </c>
      <c r="C2093" t="s">
        <v>77</v>
      </c>
      <c r="D2093" s="1" t="d">
        <v>2023-02-06</v>
      </c>
      <c r="E2093" t="s">
        <v>274</v>
      </c>
      <c r="F2093" t="s">
        <v>2272</v>
      </c>
      <c r="G2093" t="s">
        <v>8</v>
      </c>
    </row>
    <row r="2094" spans="1:8" x14ac:dyDescent="0.2">
      <c r="A2094" s="1" t="d">
        <v>2023-02-06</v>
      </c>
      <c r="B2094">
        <v>-1</v>
      </c>
      <c r="C2094" t="s">
        <v>77</v>
      </c>
      <c r="D2094" s="1" t="d">
        <v>2023-02-06</v>
      </c>
      <c r="E2094" t="s">
        <v>482</v>
      </c>
      <c r="F2094" t="s">
        <v>2272</v>
      </c>
      <c r="G2094" t="s">
        <v>8</v>
      </c>
    </row>
    <row r="2095" spans="1:8" x14ac:dyDescent="0.2">
      <c r="A2095" s="1" t="d">
        <v>2023-02-06</v>
      </c>
      <c r="B2095">
        <v>-1</v>
      </c>
      <c r="C2095" t="s">
        <v>77</v>
      </c>
      <c r="D2095" s="1" t="d">
        <v>2023-02-06</v>
      </c>
      <c r="E2095" t="s">
        <v>484</v>
      </c>
      <c r="F2095" t="s">
        <v>2272</v>
      </c>
      <c r="G2095" t="s">
        <v>8</v>
      </c>
    </row>
    <row r="2096" spans="1:8" x14ac:dyDescent="0.2">
      <c r="A2096" s="1" t="d">
        <v>2023-02-06</v>
      </c>
      <c r="B2096">
        <v>-1</v>
      </c>
      <c r="C2096" t="s">
        <v>77</v>
      </c>
      <c r="D2096" s="1" t="d">
        <v>2023-02-06</v>
      </c>
      <c r="E2096" t="s">
        <v>1392</v>
      </c>
      <c r="F2096" t="s">
        <v>2272</v>
      </c>
      <c r="G2096" t="s">
        <v>8</v>
      </c>
    </row>
    <row r="2097" spans="1:8" x14ac:dyDescent="0.2">
      <c r="A2097" s="1" t="d">
        <v>2023-02-06</v>
      </c>
      <c r="B2097">
        <v>-1</v>
      </c>
      <c r="C2097" t="s">
        <v>77</v>
      </c>
      <c r="D2097" s="1" t="d">
        <v>2023-02-06</v>
      </c>
      <c r="E2097" t="s">
        <v>73</v>
      </c>
      <c r="F2097" t="s">
        <v>2272</v>
      </c>
      <c r="G2097" t="s">
        <v>8</v>
      </c>
    </row>
    <row r="2098" spans="1:8" x14ac:dyDescent="0.2">
      <c r="A2098" s="1" t="d">
        <v>2023-02-06</v>
      </c>
      <c r="B2098">
        <v>-1</v>
      </c>
      <c r="C2098" t="s">
        <v>77</v>
      </c>
      <c r="D2098" s="1" t="d">
        <v>2023-02-06</v>
      </c>
      <c r="E2098" t="s">
        <v>97</v>
      </c>
      <c r="F2098" t="s">
        <v>2272</v>
      </c>
      <c r="G2098" t="s">
        <v>8</v>
      </c>
    </row>
    <row r="2099" spans="1:8" x14ac:dyDescent="0.2">
      <c r="A2099" s="1" t="d">
        <v>2023-02-06</v>
      </c>
      <c r="B2099">
        <v>-1</v>
      </c>
      <c r="C2099" t="s">
        <v>77</v>
      </c>
      <c r="D2099" s="1" t="d">
        <v>2023-02-06</v>
      </c>
      <c r="E2099" t="s">
        <v>275</v>
      </c>
      <c r="F2099" t="s">
        <v>2272</v>
      </c>
      <c r="G2099" t="s">
        <v>8</v>
      </c>
    </row>
    <row r="2100" spans="1:8" x14ac:dyDescent="0.2">
      <c r="A2100" s="1" t="d">
        <v>2023-02-06</v>
      </c>
      <c r="B2100">
        <v>-1</v>
      </c>
      <c r="C2100" t="s">
        <v>77</v>
      </c>
      <c r="D2100" s="1" t="d">
        <v>2023-02-13</v>
      </c>
      <c r="E2100" t="s">
        <v>1010</v>
      </c>
      <c r="F2100" t="s">
        <v>2273</v>
      </c>
      <c r="G2100" t="s">
        <v>128</v>
      </c>
      <c r="H2100" t="s">
        <v>1011</v>
      </c>
    </row>
    <row r="2101" spans="1:8" x14ac:dyDescent="0.2">
      <c r="A2101" s="1" t="d">
        <v>2023-02-06</v>
      </c>
      <c r="B2101">
        <v>-1</v>
      </c>
      <c r="C2101" t="s">
        <v>77</v>
      </c>
      <c r="D2101" s="1" t="d">
        <v>2023-02-13</v>
      </c>
      <c r="E2101" t="s">
        <v>689</v>
      </c>
      <c r="F2101" t="s">
        <v>2273</v>
      </c>
      <c r="G2101" t="s">
        <v>13</v>
      </c>
      <c r="H2101" t="s">
        <v>690</v>
      </c>
    </row>
    <row r="2102" spans="1:8" x14ac:dyDescent="0.2">
      <c r="A2102" s="1" t="d">
        <v>2023-02-06</v>
      </c>
      <c r="B2102">
        <v>-1</v>
      </c>
      <c r="C2102" t="s">
        <v>77</v>
      </c>
      <c r="D2102" s="1" t="d">
        <v>2023-02-13</v>
      </c>
      <c r="E2102" t="s">
        <v>1393</v>
      </c>
      <c r="F2102" t="s">
        <v>2273</v>
      </c>
      <c r="G2102" t="s">
        <v>13</v>
      </c>
      <c r="H2102" t="s">
        <v>1394</v>
      </c>
    </row>
    <row r="2103" spans="1:8" x14ac:dyDescent="0.2">
      <c r="A2103" s="1" t="d">
        <v>2023-02-06</v>
      </c>
      <c r="B2103">
        <v>-1</v>
      </c>
      <c r="C2103" t="s">
        <v>77</v>
      </c>
      <c r="D2103" s="1" t="d">
        <v>2023-02-13</v>
      </c>
      <c r="E2103" t="s">
        <v>725</v>
      </c>
      <c r="F2103" t="s">
        <v>2273</v>
      </c>
      <c r="G2103" t="s">
        <v>8</v>
      </c>
      <c r="H2103" t="s">
        <v>726</v>
      </c>
    </row>
    <row r="2104" spans="1:8" x14ac:dyDescent="0.2">
      <c r="A2104" s="1" t="d">
        <v>2023-02-06</v>
      </c>
      <c r="B2104">
        <v>-1</v>
      </c>
      <c r="C2104" t="s">
        <v>77</v>
      </c>
      <c r="D2104" s="1" t="d">
        <v>2023-02-13</v>
      </c>
      <c r="E2104" t="s">
        <v>1485</v>
      </c>
      <c r="F2104" t="s">
        <v>2274</v>
      </c>
      <c r="G2104" t="s">
        <v>8</v>
      </c>
      <c r="H2104" t="s">
        <v>1486</v>
      </c>
    </row>
    <row r="2105" spans="1:8" x14ac:dyDescent="0.2">
      <c r="A2105" s="1" t="d">
        <v>2023-02-06</v>
      </c>
      <c r="B2105">
        <v>-1</v>
      </c>
      <c r="C2105" t="s">
        <v>77</v>
      </c>
      <c r="D2105" s="1" t="d">
        <v>2023-02-13</v>
      </c>
      <c r="E2105" t="s">
        <v>155</v>
      </c>
      <c r="F2105" t="s">
        <v>2274</v>
      </c>
      <c r="G2105" t="s">
        <v>8</v>
      </c>
      <c r="H2105" t="s">
        <v>156</v>
      </c>
    </row>
    <row r="2106" spans="1:8" x14ac:dyDescent="0.2">
      <c r="A2106" s="1" t="d">
        <v>2023-02-06</v>
      </c>
      <c r="B2106">
        <v>-1</v>
      </c>
      <c r="C2106" t="s">
        <v>77</v>
      </c>
      <c r="D2106" s="1" t="d">
        <v>2023-02-13</v>
      </c>
      <c r="E2106" t="s">
        <v>1487</v>
      </c>
      <c r="F2106" t="s">
        <v>2274</v>
      </c>
      <c r="G2106" t="s">
        <v>8</v>
      </c>
      <c r="H2106" t="s">
        <v>1487</v>
      </c>
    </row>
    <row r="2107" spans="1:8" x14ac:dyDescent="0.2">
      <c r="A2107" s="1" t="d">
        <v>2023-02-06</v>
      </c>
      <c r="B2107">
        <v>-1</v>
      </c>
      <c r="C2107" t="s">
        <v>77</v>
      </c>
      <c r="D2107" s="1" t="d">
        <v>2023-02-13</v>
      </c>
      <c r="E2107" t="s">
        <v>695</v>
      </c>
      <c r="F2107" t="s">
        <v>2275</v>
      </c>
      <c r="G2107" t="s">
        <v>8</v>
      </c>
    </row>
    <row r="2108" spans="1:8" x14ac:dyDescent="0.2">
      <c r="A2108" s="1" t="d">
        <v>2023-02-06</v>
      </c>
      <c r="B2108">
        <v>-1</v>
      </c>
      <c r="C2108" t="s">
        <v>77</v>
      </c>
      <c r="D2108" s="1" t="d">
        <v>2023-02-13</v>
      </c>
      <c r="E2108" t="s">
        <v>167</v>
      </c>
      <c r="F2108" t="s">
        <v>2263</v>
      </c>
      <c r="G2108" t="s">
        <v>8</v>
      </c>
      <c r="H2108" t="s">
        <v>168</v>
      </c>
    </row>
    <row r="2109" spans="1:8" x14ac:dyDescent="0.2">
      <c r="A2109" s="1" t="d">
        <v>2023-02-06</v>
      </c>
      <c r="B2109">
        <v>-1</v>
      </c>
      <c r="C2109" t="s">
        <v>77</v>
      </c>
      <c r="D2109" s="1" t="d">
        <v>2023-02-13</v>
      </c>
      <c r="E2109" t="s">
        <v>169</v>
      </c>
      <c r="F2109" t="s">
        <v>2263</v>
      </c>
      <c r="G2109" t="s">
        <v>8</v>
      </c>
      <c r="H2109" t="s">
        <v>170</v>
      </c>
    </row>
    <row r="2110" spans="1:8" x14ac:dyDescent="0.2">
      <c r="A2110" s="1" t="d">
        <v>2023-02-06</v>
      </c>
      <c r="B2110">
        <v>-1</v>
      </c>
      <c r="C2110" t="s">
        <v>77</v>
      </c>
      <c r="D2110" s="1" t="d">
        <v>2023-02-13</v>
      </c>
      <c r="E2110" t="s">
        <v>623</v>
      </c>
      <c r="F2110" t="s">
        <v>2263</v>
      </c>
      <c r="G2110" t="s">
        <v>8</v>
      </c>
      <c r="H2110" t="s">
        <v>624</v>
      </c>
    </row>
    <row r="2111" spans="1:8" x14ac:dyDescent="0.2">
      <c r="A2111" s="1" t="d">
        <v>2023-02-06</v>
      </c>
      <c r="B2111">
        <v>-1</v>
      </c>
      <c r="C2111" t="s">
        <v>77</v>
      </c>
      <c r="D2111" s="1" t="d">
        <v>2023-02-13</v>
      </c>
      <c r="E2111" t="s">
        <v>930</v>
      </c>
      <c r="F2111" t="s">
        <v>2263</v>
      </c>
      <c r="G2111" t="s">
        <v>8</v>
      </c>
      <c r="H2111" t="s">
        <v>931</v>
      </c>
    </row>
    <row r="2112" spans="1:8" x14ac:dyDescent="0.2">
      <c r="A2112" s="1" t="d">
        <v>2023-02-06</v>
      </c>
      <c r="B2112">
        <v>-1</v>
      </c>
      <c r="C2112" t="s">
        <v>77</v>
      </c>
      <c r="D2112" s="1" t="d">
        <v>2023-02-13</v>
      </c>
      <c r="E2112" t="s">
        <v>143</v>
      </c>
      <c r="F2112" t="s">
        <v>2263</v>
      </c>
      <c r="G2112" t="s">
        <v>8</v>
      </c>
      <c r="H2112" t="s">
        <v>144</v>
      </c>
    </row>
    <row r="2113" spans="1:8" x14ac:dyDescent="0.2">
      <c r="A2113" s="1" t="d">
        <v>2023-02-06</v>
      </c>
      <c r="B2113">
        <v>-1</v>
      </c>
      <c r="C2113" t="s">
        <v>77</v>
      </c>
      <c r="D2113" s="1" t="d">
        <v>2023-02-13</v>
      </c>
      <c r="E2113" t="s">
        <v>879</v>
      </c>
      <c r="F2113" t="s">
        <v>2263</v>
      </c>
      <c r="G2113" t="s">
        <v>8</v>
      </c>
      <c r="H2113" t="s">
        <v>880</v>
      </c>
    </row>
    <row r="2114" spans="1:8" x14ac:dyDescent="0.2">
      <c r="A2114" s="1" t="d">
        <v>2023-02-06</v>
      </c>
      <c r="B2114">
        <v>-1</v>
      </c>
      <c r="C2114" t="s">
        <v>77</v>
      </c>
      <c r="D2114" s="1" t="d">
        <v>2023-02-17</v>
      </c>
      <c r="E2114" t="s">
        <v>151</v>
      </c>
      <c r="F2114" t="s">
        <v>2273</v>
      </c>
      <c r="G2114" t="s">
        <v>128</v>
      </c>
      <c r="H2114" t="s">
        <v>152</v>
      </c>
    </row>
    <row r="2115" spans="1:8" x14ac:dyDescent="0.2">
      <c r="A2115" s="1" t="d">
        <v>2023-02-06</v>
      </c>
      <c r="B2115">
        <v>-1</v>
      </c>
      <c r="C2115" t="s">
        <v>77</v>
      </c>
      <c r="D2115" s="1" t="d">
        <v>2023-02-18</v>
      </c>
      <c r="E2115" t="s">
        <v>323</v>
      </c>
      <c r="F2115" t="s">
        <v>2263</v>
      </c>
      <c r="G2115" t="s">
        <v>8</v>
      </c>
      <c r="H2115" t="s">
        <v>324</v>
      </c>
    </row>
    <row r="2116" spans="1:8" x14ac:dyDescent="0.2">
      <c r="A2116" s="1" t="d">
        <v>2023-02-06</v>
      </c>
      <c r="B2116">
        <v>-1</v>
      </c>
      <c r="C2116" t="s">
        <v>77</v>
      </c>
      <c r="D2116" s="1" t="d">
        <v>2023-02-19</v>
      </c>
      <c r="E2116" t="s">
        <v>309</v>
      </c>
      <c r="F2116" t="s">
        <v>2274</v>
      </c>
      <c r="G2116" t="s">
        <v>8</v>
      </c>
      <c r="H2116" t="s">
        <v>310</v>
      </c>
    </row>
    <row r="2117" spans="1:8" x14ac:dyDescent="0.2">
      <c r="A2117" s="1" t="d">
        <v>2023-02-06</v>
      </c>
      <c r="B2117">
        <v>-1</v>
      </c>
      <c r="C2117" t="s">
        <v>77</v>
      </c>
      <c r="D2117" s="1" t="d">
        <v>2023-02-19</v>
      </c>
      <c r="E2117" t="s">
        <v>297</v>
      </c>
      <c r="F2117" t="s">
        <v>2275</v>
      </c>
      <c r="G2117" t="s">
        <v>8</v>
      </c>
      <c r="H2117" t="s">
        <v>298</v>
      </c>
    </row>
    <row r="2118" spans="1:8" x14ac:dyDescent="0.2">
      <c r="A2118" s="1" t="d">
        <v>2023-02-06</v>
      </c>
      <c r="B2118">
        <v>-1</v>
      </c>
      <c r="C2118" t="s">
        <v>77</v>
      </c>
      <c r="D2118" s="1" t="d">
        <v>2023-02-19</v>
      </c>
      <c r="E2118" t="s">
        <v>896</v>
      </c>
      <c r="F2118" t="s">
        <v>2275</v>
      </c>
      <c r="G2118" t="s">
        <v>8</v>
      </c>
    </row>
    <row r="2119" spans="1:8" x14ac:dyDescent="0.2">
      <c r="A2119" s="1" t="d">
        <v>2023-02-06</v>
      </c>
      <c r="B2119">
        <v>-1</v>
      </c>
      <c r="C2119" t="s">
        <v>77</v>
      </c>
      <c r="D2119" s="1" t="d">
        <v>2023-02-19</v>
      </c>
      <c r="E2119" t="s">
        <v>574</v>
      </c>
      <c r="F2119" t="s">
        <v>2275</v>
      </c>
      <c r="G2119" t="s">
        <v>8</v>
      </c>
    </row>
    <row r="2120" spans="1:8" x14ac:dyDescent="0.2">
      <c r="A2120" s="1" t="d">
        <v>2023-02-06</v>
      </c>
      <c r="B2120">
        <v>-1</v>
      </c>
      <c r="C2120" t="s">
        <v>77</v>
      </c>
      <c r="D2120" s="1" t="d">
        <v>2023-02-20</v>
      </c>
      <c r="E2120" t="s">
        <v>1165</v>
      </c>
      <c r="F2120" t="s">
        <v>2273</v>
      </c>
      <c r="G2120" t="s">
        <v>8</v>
      </c>
      <c r="H2120" t="s">
        <v>1166</v>
      </c>
    </row>
    <row r="2121" spans="1:8" x14ac:dyDescent="0.2">
      <c r="A2121" s="1" t="d">
        <v>2023-02-06</v>
      </c>
      <c r="B2121">
        <v>-1</v>
      </c>
      <c r="C2121" t="s">
        <v>77</v>
      </c>
      <c r="D2121" s="1" t="d">
        <v>2023-02-20</v>
      </c>
      <c r="E2121" t="s">
        <v>959</v>
      </c>
      <c r="F2121" t="s">
        <v>2273</v>
      </c>
      <c r="G2121" t="s">
        <v>8</v>
      </c>
      <c r="H2121" t="s">
        <v>960</v>
      </c>
    </row>
    <row r="2122" spans="1:8" x14ac:dyDescent="0.2">
      <c r="A2122" s="1" t="d">
        <v>2023-02-06</v>
      </c>
      <c r="B2122">
        <v>-1</v>
      </c>
      <c r="C2122" t="s">
        <v>77</v>
      </c>
      <c r="D2122" s="1" t="d">
        <v>2023-02-20</v>
      </c>
      <c r="E2122" t="s">
        <v>157</v>
      </c>
      <c r="F2122" t="s">
        <v>2274</v>
      </c>
      <c r="G2122" t="s">
        <v>8</v>
      </c>
      <c r="H2122" t="s">
        <v>158</v>
      </c>
    </row>
    <row r="2123" spans="1:8" x14ac:dyDescent="0.2">
      <c r="A2123" s="1" t="d">
        <v>2023-02-06</v>
      </c>
      <c r="B2123">
        <v>-1</v>
      </c>
      <c r="C2123" t="s">
        <v>77</v>
      </c>
      <c r="D2123" s="1" t="d">
        <v>2023-02-20</v>
      </c>
      <c r="E2123" t="s">
        <v>625</v>
      </c>
      <c r="F2123" t="s">
        <v>2274</v>
      </c>
      <c r="G2123" t="s">
        <v>8</v>
      </c>
      <c r="H2123" t="s">
        <v>626</v>
      </c>
    </row>
    <row r="2124" spans="1:8" x14ac:dyDescent="0.2">
      <c r="A2124" s="1" t="d">
        <v>2023-02-06</v>
      </c>
      <c r="B2124">
        <v>-1</v>
      </c>
      <c r="C2124" t="s">
        <v>77</v>
      </c>
      <c r="D2124" s="1" t="d">
        <v>2023-02-20</v>
      </c>
      <c r="E2124" t="s">
        <v>1068</v>
      </c>
      <c r="F2124" t="s">
        <v>2274</v>
      </c>
      <c r="G2124" t="s">
        <v>8</v>
      </c>
      <c r="H2124" t="s">
        <v>1068</v>
      </c>
    </row>
    <row r="2125" spans="1:8" x14ac:dyDescent="0.2">
      <c r="A2125" s="1" t="d">
        <v>2023-02-06</v>
      </c>
      <c r="B2125">
        <v>-1</v>
      </c>
      <c r="C2125" t="s">
        <v>77</v>
      </c>
      <c r="D2125" s="1" t="d">
        <v>2023-02-20</v>
      </c>
      <c r="E2125" t="s">
        <v>573</v>
      </c>
      <c r="F2125" t="s">
        <v>2275</v>
      </c>
      <c r="G2125" t="s">
        <v>8</v>
      </c>
      <c r="H2125">
        <v>2022</v>
      </c>
    </row>
    <row r="2126" spans="1:8" x14ac:dyDescent="0.2">
      <c r="A2126" s="1" t="d">
        <v>2023-02-06</v>
      </c>
      <c r="B2126">
        <v>-1</v>
      </c>
      <c r="C2126" t="s">
        <v>77</v>
      </c>
      <c r="D2126" s="1" t="d">
        <v>2023-02-20</v>
      </c>
      <c r="E2126" t="s">
        <v>938</v>
      </c>
      <c r="F2126" t="s">
        <v>2263</v>
      </c>
      <c r="G2126" t="s">
        <v>8</v>
      </c>
      <c r="H2126" t="s">
        <v>939</v>
      </c>
    </row>
    <row r="2127" spans="1:8" x14ac:dyDescent="0.2">
      <c r="A2127" s="1" t="d">
        <v>2023-02-06</v>
      </c>
      <c r="B2127">
        <v>-1</v>
      </c>
      <c r="C2127" t="s">
        <v>77</v>
      </c>
      <c r="D2127" s="1" t="d">
        <v>2023-02-20</v>
      </c>
      <c r="E2127" t="s">
        <v>58</v>
      </c>
      <c r="F2127" t="s">
        <v>2263</v>
      </c>
      <c r="G2127" t="s">
        <v>8</v>
      </c>
      <c r="H2127" t="s">
        <v>59</v>
      </c>
    </row>
    <row r="2128" spans="1:8" x14ac:dyDescent="0.2">
      <c r="A2128" s="1" t="d">
        <v>2023-02-06</v>
      </c>
      <c r="B2128">
        <v>-1</v>
      </c>
      <c r="C2128" t="s">
        <v>77</v>
      </c>
      <c r="D2128" s="1" t="d">
        <v>2023-02-24</v>
      </c>
      <c r="E2128" t="s">
        <v>1141</v>
      </c>
      <c r="F2128" t="s">
        <v>2273</v>
      </c>
      <c r="G2128" t="s">
        <v>8</v>
      </c>
      <c r="H2128" t="s">
        <v>1142</v>
      </c>
    </row>
    <row r="2129" spans="1:8" x14ac:dyDescent="0.2">
      <c r="A2129" s="1" t="d">
        <v>2023-02-06</v>
      </c>
      <c r="B2129">
        <v>8916373690006530</v>
      </c>
      <c r="C2129" t="s">
        <v>77</v>
      </c>
      <c r="D2129" s="1" t="d">
        <v>2023-02-13</v>
      </c>
      <c r="E2129" t="s">
        <v>575</v>
      </c>
      <c r="F2129" t="s">
        <v>2263</v>
      </c>
      <c r="G2129" t="s">
        <v>8</v>
      </c>
      <c r="H2129" t="s">
        <v>576</v>
      </c>
    </row>
    <row r="2130" spans="1:8" x14ac:dyDescent="0.2">
      <c r="A2130" s="1" t="d">
        <v>2023-02-07</v>
      </c>
      <c r="B2130">
        <v>-1</v>
      </c>
      <c r="D2130" s="1" t="d">
        <v>2023-02-07</v>
      </c>
      <c r="E2130" t="s">
        <v>1488</v>
      </c>
      <c r="F2130" t="s">
        <v>2276</v>
      </c>
      <c r="G2130" t="s">
        <v>49</v>
      </c>
    </row>
    <row r="2131" spans="1:8" x14ac:dyDescent="0.2">
      <c r="A2131" s="1" t="d">
        <v>2023-02-07</v>
      </c>
      <c r="B2131">
        <v>-1</v>
      </c>
      <c r="D2131" s="1" t="d">
        <v>2023-02-07</v>
      </c>
      <c r="E2131" t="s">
        <v>1489</v>
      </c>
      <c r="F2131" t="s">
        <v>2296</v>
      </c>
      <c r="G2131" t="s">
        <v>8</v>
      </c>
      <c r="H2131" t="s">
        <v>1490</v>
      </c>
    </row>
    <row r="2132" spans="1:8" x14ac:dyDescent="0.2">
      <c r="A2132" s="1" t="d">
        <v>2023-02-07</v>
      </c>
      <c r="B2132">
        <v>-1</v>
      </c>
      <c r="D2132" s="1" t="d">
        <v>2023-02-07</v>
      </c>
      <c r="E2132" t="s">
        <v>1491</v>
      </c>
      <c r="F2132" t="s">
        <v>2297</v>
      </c>
      <c r="G2132" t="s">
        <v>8</v>
      </c>
      <c r="H2132" t="s">
        <v>1492</v>
      </c>
    </row>
    <row r="2133" spans="1:8" x14ac:dyDescent="0.2">
      <c r="A2133" s="1" t="d">
        <v>2023-02-07</v>
      </c>
      <c r="B2133">
        <v>-1</v>
      </c>
      <c r="D2133" s="1" t="d">
        <v>2023-02-07</v>
      </c>
      <c r="E2133" t="s">
        <v>833</v>
      </c>
      <c r="F2133" t="s">
        <v>2266</v>
      </c>
      <c r="G2133" t="s">
        <v>49</v>
      </c>
      <c r="H2133" t="s">
        <v>834</v>
      </c>
    </row>
    <row r="2134" spans="1:8" x14ac:dyDescent="0.2">
      <c r="A2134" s="1" t="d">
        <v>2023-02-07</v>
      </c>
      <c r="B2134">
        <v>-1</v>
      </c>
      <c r="D2134" s="1" t="d">
        <v>2023-02-07</v>
      </c>
      <c r="E2134" t="s">
        <v>436</v>
      </c>
      <c r="F2134" t="s">
        <v>2282</v>
      </c>
      <c r="G2134" t="s">
        <v>49</v>
      </c>
      <c r="H2134" t="s">
        <v>437</v>
      </c>
    </row>
    <row r="2135" spans="1:8" x14ac:dyDescent="0.2">
      <c r="A2135" s="1" t="d">
        <v>2023-02-07</v>
      </c>
      <c r="B2135">
        <v>-1</v>
      </c>
      <c r="D2135" s="1" t="d">
        <v>2023-02-07</v>
      </c>
      <c r="E2135" t="s">
        <v>1367</v>
      </c>
      <c r="F2135" t="s">
        <v>2282</v>
      </c>
      <c r="G2135" t="s">
        <v>49</v>
      </c>
    </row>
    <row r="2136" spans="1:8" x14ac:dyDescent="0.2">
      <c r="A2136" s="1" t="d">
        <v>2023-02-07</v>
      </c>
      <c r="B2136">
        <v>-1</v>
      </c>
      <c r="D2136" s="1" t="d">
        <v>2023-02-07</v>
      </c>
      <c r="E2136" t="s">
        <v>211</v>
      </c>
      <c r="F2136" t="s">
        <v>2264</v>
      </c>
      <c r="G2136" t="s">
        <v>8</v>
      </c>
      <c r="H2136" t="s">
        <v>212</v>
      </c>
    </row>
    <row r="2137" spans="1:8" x14ac:dyDescent="0.2">
      <c r="A2137" s="1" t="d">
        <v>2023-02-07</v>
      </c>
      <c r="B2137">
        <v>-1</v>
      </c>
      <c r="D2137" s="1" t="d">
        <v>2023-02-07</v>
      </c>
      <c r="E2137" t="s">
        <v>579</v>
      </c>
      <c r="F2137" t="s">
        <v>2265</v>
      </c>
      <c r="G2137" t="s">
        <v>49</v>
      </c>
      <c r="H2137" t="s">
        <v>580</v>
      </c>
    </row>
    <row r="2138" spans="1:8" x14ac:dyDescent="0.2">
      <c r="A2138" s="1" t="d">
        <v>2023-02-07</v>
      </c>
      <c r="B2138">
        <v>-1</v>
      </c>
      <c r="D2138" s="1" t="d">
        <v>2023-02-07</v>
      </c>
      <c r="E2138" t="s">
        <v>218</v>
      </c>
      <c r="F2138" t="s">
        <v>2265</v>
      </c>
      <c r="G2138" t="s">
        <v>49</v>
      </c>
      <c r="H2138" t="s">
        <v>219</v>
      </c>
    </row>
    <row r="2139" spans="1:8" x14ac:dyDescent="0.2">
      <c r="A2139" s="1" t="d">
        <v>2023-02-07</v>
      </c>
      <c r="B2139">
        <v>-1</v>
      </c>
      <c r="D2139" s="1" t="d">
        <v>2023-02-07</v>
      </c>
      <c r="E2139" t="s">
        <v>581</v>
      </c>
      <c r="F2139" t="s">
        <v>2265</v>
      </c>
      <c r="G2139" t="s">
        <v>49</v>
      </c>
      <c r="H2139" t="s">
        <v>582</v>
      </c>
    </row>
    <row r="2140" spans="1:8" x14ac:dyDescent="0.2">
      <c r="A2140" s="1" t="d">
        <v>2023-02-07</v>
      </c>
      <c r="B2140">
        <v>-1</v>
      </c>
      <c r="D2140" s="1" t="d">
        <v>2023-02-07</v>
      </c>
      <c r="E2140" t="s">
        <v>433</v>
      </c>
      <c r="F2140" t="s">
        <v>2265</v>
      </c>
      <c r="G2140" t="s">
        <v>8</v>
      </c>
      <c r="H2140" t="s">
        <v>434</v>
      </c>
    </row>
    <row r="2141" spans="1:8" x14ac:dyDescent="0.2">
      <c r="A2141" s="1" t="d">
        <v>2023-02-07</v>
      </c>
      <c r="B2141">
        <v>-1</v>
      </c>
      <c r="D2141" s="1" t="d">
        <v>2023-02-07</v>
      </c>
      <c r="E2141" t="s">
        <v>213</v>
      </c>
      <c r="F2141" t="s">
        <v>2296</v>
      </c>
      <c r="G2141" t="s">
        <v>8</v>
      </c>
      <c r="H2141" t="s">
        <v>214</v>
      </c>
    </row>
    <row r="2142" spans="1:8" x14ac:dyDescent="0.2">
      <c r="A2142" s="1" t="d">
        <v>2023-02-07</v>
      </c>
      <c r="B2142">
        <v>-1</v>
      </c>
      <c r="D2142" s="1" t="d">
        <v>2023-02-07</v>
      </c>
      <c r="E2142" t="s">
        <v>1440</v>
      </c>
      <c r="F2142" t="s">
        <v>2272</v>
      </c>
      <c r="G2142" t="s">
        <v>49</v>
      </c>
      <c r="H2142" t="s">
        <v>1441</v>
      </c>
    </row>
    <row r="2143" spans="1:8" x14ac:dyDescent="0.2">
      <c r="A2143" s="1" t="d">
        <v>2023-02-07</v>
      </c>
      <c r="B2143">
        <v>-1</v>
      </c>
      <c r="D2143" s="1" t="d">
        <v>2023-02-07</v>
      </c>
      <c r="E2143" t="s">
        <v>1184</v>
      </c>
      <c r="F2143" t="s">
        <v>2272</v>
      </c>
      <c r="G2143" t="s">
        <v>49</v>
      </c>
      <c r="H2143" t="s">
        <v>1185</v>
      </c>
    </row>
    <row r="2144" spans="1:8" x14ac:dyDescent="0.2">
      <c r="A2144" s="1" t="d">
        <v>2023-02-07</v>
      </c>
      <c r="B2144">
        <v>-1</v>
      </c>
      <c r="D2144" s="1" t="d">
        <v>2023-02-07</v>
      </c>
      <c r="E2144" t="s">
        <v>587</v>
      </c>
      <c r="F2144" t="s">
        <v>2272</v>
      </c>
      <c r="G2144" t="s">
        <v>49</v>
      </c>
      <c r="H2144" t="s">
        <v>588</v>
      </c>
    </row>
    <row r="2145" spans="1:8" x14ac:dyDescent="0.2">
      <c r="A2145" s="1" t="d">
        <v>2023-02-07</v>
      </c>
      <c r="B2145">
        <v>-1</v>
      </c>
      <c r="D2145" s="1" t="d">
        <v>2023-02-07</v>
      </c>
      <c r="E2145" t="s">
        <v>73</v>
      </c>
      <c r="F2145" t="s">
        <v>2272</v>
      </c>
      <c r="G2145" t="s">
        <v>8</v>
      </c>
    </row>
    <row r="2146" spans="1:8" x14ac:dyDescent="0.2">
      <c r="A2146" s="1" t="d">
        <v>2023-02-07</v>
      </c>
      <c r="B2146">
        <v>-1</v>
      </c>
      <c r="D2146" s="1" t="d">
        <v>2023-02-07</v>
      </c>
      <c r="E2146" t="s">
        <v>96</v>
      </c>
      <c r="F2146" t="s">
        <v>2272</v>
      </c>
      <c r="G2146" t="s">
        <v>8</v>
      </c>
    </row>
    <row r="2147" spans="1:8" x14ac:dyDescent="0.2">
      <c r="A2147" s="1" t="d">
        <v>2023-02-07</v>
      </c>
      <c r="B2147">
        <v>-1</v>
      </c>
      <c r="C2147" t="s">
        <v>15</v>
      </c>
      <c r="D2147" s="1" t="d">
        <v>2023-02-07</v>
      </c>
      <c r="E2147" t="s">
        <v>1493</v>
      </c>
      <c r="F2147" t="s">
        <v>2266</v>
      </c>
      <c r="G2147" t="s">
        <v>13</v>
      </c>
      <c r="H2147" t="s">
        <v>1494</v>
      </c>
    </row>
    <row r="2148" spans="1:8" x14ac:dyDescent="0.2">
      <c r="A2148" s="1" t="d">
        <v>2023-02-07</v>
      </c>
      <c r="B2148">
        <v>-1</v>
      </c>
      <c r="C2148" t="s">
        <v>15</v>
      </c>
      <c r="D2148" s="1" t="d">
        <v>2023-02-07</v>
      </c>
      <c r="E2148" t="s">
        <v>469</v>
      </c>
      <c r="F2148" t="s">
        <v>2296</v>
      </c>
      <c r="G2148" t="s">
        <v>8</v>
      </c>
      <c r="H2148" t="s">
        <v>470</v>
      </c>
    </row>
    <row r="2149" spans="1:8" x14ac:dyDescent="0.2">
      <c r="A2149" s="1" t="d">
        <v>2023-02-07</v>
      </c>
      <c r="B2149">
        <v>-1</v>
      </c>
      <c r="C2149" t="s">
        <v>15</v>
      </c>
      <c r="D2149" s="1" t="d">
        <v>2023-02-08</v>
      </c>
      <c r="E2149" t="s">
        <v>813</v>
      </c>
      <c r="F2149" t="s">
        <v>2268</v>
      </c>
      <c r="G2149" t="s">
        <v>13</v>
      </c>
      <c r="H2149" t="s">
        <v>814</v>
      </c>
    </row>
    <row r="2150" spans="1:8" x14ac:dyDescent="0.2">
      <c r="A2150" s="1" t="d">
        <v>2023-02-07</v>
      </c>
      <c r="B2150">
        <v>-1</v>
      </c>
      <c r="C2150" t="s">
        <v>15</v>
      </c>
      <c r="D2150" s="1" t="d">
        <v>2023-02-14</v>
      </c>
      <c r="E2150" t="s">
        <v>1356</v>
      </c>
      <c r="F2150" t="s">
        <v>2273</v>
      </c>
      <c r="G2150" t="s">
        <v>13</v>
      </c>
      <c r="H2150" t="s">
        <v>1357</v>
      </c>
    </row>
    <row r="2151" spans="1:8" x14ac:dyDescent="0.2">
      <c r="A2151" s="1" t="d">
        <v>2023-02-07</v>
      </c>
      <c r="B2151">
        <v>-1</v>
      </c>
      <c r="C2151" t="s">
        <v>15</v>
      </c>
      <c r="D2151" s="1" t="d">
        <v>2023-02-14</v>
      </c>
      <c r="E2151" t="s">
        <v>1303</v>
      </c>
      <c r="F2151" t="s">
        <v>2273</v>
      </c>
      <c r="G2151" t="s">
        <v>13</v>
      </c>
      <c r="H2151" t="s">
        <v>1304</v>
      </c>
    </row>
    <row r="2152" spans="1:8" x14ac:dyDescent="0.2">
      <c r="A2152" s="1" t="d">
        <v>2023-02-07</v>
      </c>
      <c r="B2152">
        <v>-1</v>
      </c>
      <c r="C2152" t="s">
        <v>20</v>
      </c>
      <c r="D2152" s="1" t="d">
        <v>2023-02-07</v>
      </c>
      <c r="E2152" t="s">
        <v>1495</v>
      </c>
      <c r="F2152" t="s">
        <v>2265</v>
      </c>
      <c r="G2152" t="s">
        <v>68</v>
      </c>
      <c r="H2152" t="s">
        <v>1496</v>
      </c>
    </row>
    <row r="2153" spans="1:8" x14ac:dyDescent="0.2">
      <c r="A2153" s="1" t="d">
        <v>2023-02-07</v>
      </c>
      <c r="B2153">
        <v>-1</v>
      </c>
      <c r="C2153" t="s">
        <v>20</v>
      </c>
      <c r="D2153" s="1" t="d">
        <v>2023-02-07</v>
      </c>
      <c r="E2153" t="s">
        <v>1254</v>
      </c>
      <c r="F2153" t="s">
        <v>2265</v>
      </c>
      <c r="G2153" t="s">
        <v>49</v>
      </c>
      <c r="H2153" t="s">
        <v>1255</v>
      </c>
    </row>
    <row r="2154" spans="1:8" x14ac:dyDescent="0.2">
      <c r="A2154" s="1" t="d">
        <v>2023-02-07</v>
      </c>
      <c r="B2154">
        <v>-1</v>
      </c>
      <c r="C2154" t="s">
        <v>20</v>
      </c>
      <c r="D2154" s="1" t="d">
        <v>2023-02-07</v>
      </c>
      <c r="E2154" t="s">
        <v>218</v>
      </c>
      <c r="F2154" t="s">
        <v>2265</v>
      </c>
      <c r="G2154" t="s">
        <v>49</v>
      </c>
      <c r="H2154" t="s">
        <v>219</v>
      </c>
    </row>
    <row r="2155" spans="1:8" x14ac:dyDescent="0.2">
      <c r="A2155" s="1" t="d">
        <v>2023-02-07</v>
      </c>
      <c r="B2155">
        <v>-1</v>
      </c>
      <c r="C2155" t="s">
        <v>20</v>
      </c>
      <c r="D2155" s="1" t="d">
        <v>2023-02-07</v>
      </c>
      <c r="E2155" t="s">
        <v>581</v>
      </c>
      <c r="F2155" t="s">
        <v>2265</v>
      </c>
      <c r="G2155" t="s">
        <v>49</v>
      </c>
      <c r="H2155" t="s">
        <v>582</v>
      </c>
    </row>
    <row r="2156" spans="1:8" x14ac:dyDescent="0.2">
      <c r="A2156" s="1" t="d">
        <v>2023-02-07</v>
      </c>
      <c r="B2156">
        <v>-1</v>
      </c>
      <c r="C2156" t="s">
        <v>20</v>
      </c>
      <c r="D2156" s="1" t="d">
        <v>2023-02-07</v>
      </c>
      <c r="E2156" t="s">
        <v>1100</v>
      </c>
      <c r="F2156" t="s">
        <v>2265</v>
      </c>
      <c r="G2156" t="s">
        <v>8</v>
      </c>
      <c r="H2156" t="s">
        <v>1101</v>
      </c>
    </row>
    <row r="2157" spans="1:8" x14ac:dyDescent="0.2">
      <c r="A2157" s="1" t="d">
        <v>2023-02-07</v>
      </c>
      <c r="B2157">
        <v>-1</v>
      </c>
      <c r="C2157" t="s">
        <v>20</v>
      </c>
      <c r="D2157" s="1" t="d">
        <v>2023-02-07</v>
      </c>
      <c r="E2157" t="s">
        <v>1497</v>
      </c>
      <c r="F2157" t="s">
        <v>2265</v>
      </c>
      <c r="G2157" t="s">
        <v>8</v>
      </c>
    </row>
    <row r="2158" spans="1:8" x14ac:dyDescent="0.2">
      <c r="A2158" s="1" t="d">
        <v>2023-02-07</v>
      </c>
      <c r="B2158">
        <v>-1</v>
      </c>
      <c r="C2158" t="s">
        <v>20</v>
      </c>
      <c r="D2158" s="1" t="d">
        <v>2023-02-07</v>
      </c>
      <c r="E2158" t="s">
        <v>433</v>
      </c>
      <c r="F2158" t="s">
        <v>2265</v>
      </c>
      <c r="G2158" t="s">
        <v>8</v>
      </c>
      <c r="H2158" t="s">
        <v>434</v>
      </c>
    </row>
    <row r="2159" spans="1:8" x14ac:dyDescent="0.2">
      <c r="A2159" s="1" t="d">
        <v>2023-02-07</v>
      </c>
      <c r="B2159">
        <v>-1</v>
      </c>
      <c r="C2159" t="s">
        <v>20</v>
      </c>
      <c r="D2159" s="1" t="d">
        <v>2023-02-07</v>
      </c>
      <c r="E2159" t="s">
        <v>29</v>
      </c>
      <c r="F2159" t="s">
        <v>2265</v>
      </c>
      <c r="G2159" t="s">
        <v>8</v>
      </c>
      <c r="H2159" t="s">
        <v>30</v>
      </c>
    </row>
    <row r="2160" spans="1:8" x14ac:dyDescent="0.2">
      <c r="A2160" s="1" t="d">
        <v>2023-02-07</v>
      </c>
      <c r="B2160">
        <v>-1</v>
      </c>
      <c r="C2160" t="s">
        <v>20</v>
      </c>
      <c r="D2160" s="1" t="d">
        <v>2023-02-07</v>
      </c>
      <c r="E2160" t="s">
        <v>220</v>
      </c>
      <c r="F2160" t="s">
        <v>2265</v>
      </c>
      <c r="G2160" t="s">
        <v>13</v>
      </c>
      <c r="H2160" t="s">
        <v>221</v>
      </c>
    </row>
    <row r="2161" spans="1:8" x14ac:dyDescent="0.2">
      <c r="A2161" s="1" t="d">
        <v>2023-02-07</v>
      </c>
      <c r="B2161">
        <v>-1</v>
      </c>
      <c r="C2161" t="s">
        <v>20</v>
      </c>
      <c r="D2161" s="1" t="d">
        <v>2023-02-07</v>
      </c>
      <c r="E2161" t="s">
        <v>12</v>
      </c>
      <c r="F2161" t="s">
        <v>2265</v>
      </c>
      <c r="G2161" t="s">
        <v>13</v>
      </c>
      <c r="H2161" t="s">
        <v>14</v>
      </c>
    </row>
    <row r="2162" spans="1:8" x14ac:dyDescent="0.2">
      <c r="A2162" s="1" t="d">
        <v>2023-02-07</v>
      </c>
      <c r="B2162">
        <v>-1</v>
      </c>
      <c r="C2162" t="s">
        <v>20</v>
      </c>
      <c r="D2162" s="1" t="d">
        <v>2023-02-07</v>
      </c>
      <c r="E2162" t="s">
        <v>471</v>
      </c>
      <c r="F2162" t="s">
        <v>2296</v>
      </c>
      <c r="G2162" t="s">
        <v>8</v>
      </c>
      <c r="H2162" t="s">
        <v>472</v>
      </c>
    </row>
    <row r="2163" spans="1:8" x14ac:dyDescent="0.2">
      <c r="A2163" s="1" t="d">
        <v>2023-02-07</v>
      </c>
      <c r="B2163">
        <v>-1</v>
      </c>
      <c r="C2163" t="s">
        <v>20</v>
      </c>
      <c r="D2163" s="1" t="d">
        <v>2023-02-07</v>
      </c>
      <c r="E2163" t="s">
        <v>276</v>
      </c>
      <c r="F2163" t="s">
        <v>2296</v>
      </c>
      <c r="G2163" t="s">
        <v>8</v>
      </c>
      <c r="H2163" t="s">
        <v>277</v>
      </c>
    </row>
    <row r="2164" spans="1:8" x14ac:dyDescent="0.2">
      <c r="A2164" s="1" t="d">
        <v>2023-02-07</v>
      </c>
      <c r="B2164">
        <v>-1</v>
      </c>
      <c r="C2164" t="s">
        <v>20</v>
      </c>
      <c r="D2164" s="1" t="d">
        <v>2023-02-07</v>
      </c>
      <c r="E2164" t="s">
        <v>843</v>
      </c>
      <c r="F2164" t="s">
        <v>2296</v>
      </c>
      <c r="G2164" t="s">
        <v>8</v>
      </c>
      <c r="H2164" t="s">
        <v>844</v>
      </c>
    </row>
    <row r="2165" spans="1:8" x14ac:dyDescent="0.2">
      <c r="A2165" s="1" t="d">
        <v>2023-02-07</v>
      </c>
      <c r="B2165">
        <v>-1</v>
      </c>
      <c r="C2165" t="s">
        <v>20</v>
      </c>
      <c r="D2165" s="1" t="d">
        <v>2023-02-07</v>
      </c>
      <c r="E2165" t="s">
        <v>711</v>
      </c>
      <c r="F2165" t="s">
        <v>2271</v>
      </c>
      <c r="G2165" t="s">
        <v>68</v>
      </c>
      <c r="H2165" t="s">
        <v>712</v>
      </c>
    </row>
    <row r="2166" spans="1:8" x14ac:dyDescent="0.2">
      <c r="A2166" s="1" t="d">
        <v>2023-02-07</v>
      </c>
      <c r="B2166">
        <v>-1</v>
      </c>
      <c r="C2166" t="s">
        <v>20</v>
      </c>
      <c r="D2166" s="1" t="d">
        <v>2023-02-07</v>
      </c>
      <c r="E2166" t="s">
        <v>229</v>
      </c>
      <c r="F2166" t="s">
        <v>2272</v>
      </c>
      <c r="G2166" t="s">
        <v>49</v>
      </c>
      <c r="H2166" t="s">
        <v>230</v>
      </c>
    </row>
    <row r="2167" spans="1:8" x14ac:dyDescent="0.2">
      <c r="A2167" s="1" t="d">
        <v>2023-02-07</v>
      </c>
      <c r="B2167">
        <v>-1</v>
      </c>
      <c r="C2167" t="s">
        <v>20</v>
      </c>
      <c r="D2167" s="1" t="d">
        <v>2023-02-07</v>
      </c>
      <c r="E2167" t="s">
        <v>1440</v>
      </c>
      <c r="F2167" t="s">
        <v>2272</v>
      </c>
      <c r="G2167" t="s">
        <v>49</v>
      </c>
      <c r="H2167" t="s">
        <v>1441</v>
      </c>
    </row>
    <row r="2168" spans="1:8" x14ac:dyDescent="0.2">
      <c r="A2168" s="1" t="d">
        <v>2023-02-07</v>
      </c>
      <c r="B2168">
        <v>-1</v>
      </c>
      <c r="C2168" t="s">
        <v>20</v>
      </c>
      <c r="D2168" s="1" t="d">
        <v>2023-02-07</v>
      </c>
      <c r="E2168" t="s">
        <v>587</v>
      </c>
      <c r="F2168" t="s">
        <v>2272</v>
      </c>
      <c r="G2168" t="s">
        <v>49</v>
      </c>
      <c r="H2168" t="s">
        <v>588</v>
      </c>
    </row>
    <row r="2169" spans="1:8" x14ac:dyDescent="0.2">
      <c r="A2169" s="1" t="d">
        <v>2023-02-07</v>
      </c>
      <c r="B2169">
        <v>-1</v>
      </c>
      <c r="C2169" t="s">
        <v>20</v>
      </c>
      <c r="D2169" s="1" t="d">
        <v>2023-02-07</v>
      </c>
      <c r="E2169" t="s">
        <v>919</v>
      </c>
      <c r="F2169" t="s">
        <v>2272</v>
      </c>
      <c r="G2169" t="s">
        <v>13</v>
      </c>
      <c r="H2169" t="s">
        <v>920</v>
      </c>
    </row>
    <row r="2170" spans="1:8" x14ac:dyDescent="0.2">
      <c r="A2170" s="1" t="d">
        <v>2023-02-07</v>
      </c>
      <c r="B2170">
        <v>-1</v>
      </c>
      <c r="C2170" t="s">
        <v>20</v>
      </c>
      <c r="D2170" s="1" t="d">
        <v>2023-02-07</v>
      </c>
      <c r="E2170" t="s">
        <v>1442</v>
      </c>
      <c r="F2170" t="s">
        <v>2272</v>
      </c>
      <c r="G2170" t="s">
        <v>13</v>
      </c>
      <c r="H2170" t="s">
        <v>1443</v>
      </c>
    </row>
    <row r="2171" spans="1:8" x14ac:dyDescent="0.2">
      <c r="A2171" s="1" t="d">
        <v>2023-02-07</v>
      </c>
      <c r="B2171">
        <v>-1</v>
      </c>
      <c r="C2171" t="s">
        <v>20</v>
      </c>
      <c r="D2171" s="1" t="d">
        <v>2023-02-07</v>
      </c>
      <c r="E2171" t="s">
        <v>484</v>
      </c>
      <c r="F2171" t="s">
        <v>2272</v>
      </c>
      <c r="G2171" t="s">
        <v>8</v>
      </c>
    </row>
    <row r="2172" spans="1:8" x14ac:dyDescent="0.2">
      <c r="A2172" s="1" t="d">
        <v>2023-02-07</v>
      </c>
      <c r="B2172">
        <v>-1</v>
      </c>
      <c r="C2172" t="s">
        <v>20</v>
      </c>
      <c r="D2172" s="1" t="d">
        <v>2023-02-07</v>
      </c>
      <c r="E2172" t="s">
        <v>1422</v>
      </c>
      <c r="F2172" t="s">
        <v>2272</v>
      </c>
      <c r="G2172" t="s">
        <v>8</v>
      </c>
    </row>
    <row r="2173" spans="1:8" x14ac:dyDescent="0.2">
      <c r="A2173" s="1" t="d">
        <v>2023-02-07</v>
      </c>
      <c r="B2173">
        <v>-1</v>
      </c>
      <c r="C2173" t="s">
        <v>20</v>
      </c>
      <c r="D2173" s="1" t="d">
        <v>2023-02-07</v>
      </c>
      <c r="E2173" t="s">
        <v>73</v>
      </c>
      <c r="F2173" t="s">
        <v>2272</v>
      </c>
      <c r="G2173" t="s">
        <v>8</v>
      </c>
    </row>
    <row r="2174" spans="1:8" x14ac:dyDescent="0.2">
      <c r="A2174" s="1" t="d">
        <v>2023-02-07</v>
      </c>
      <c r="B2174">
        <v>-1</v>
      </c>
      <c r="C2174" t="s">
        <v>20</v>
      </c>
      <c r="D2174" s="1" t="d">
        <v>2023-02-07</v>
      </c>
      <c r="E2174" t="s">
        <v>96</v>
      </c>
      <c r="F2174" t="s">
        <v>2272</v>
      </c>
      <c r="G2174" t="s">
        <v>8</v>
      </c>
    </row>
    <row r="2175" spans="1:8" x14ac:dyDescent="0.2">
      <c r="A2175" s="1" t="d">
        <v>2023-02-07</v>
      </c>
      <c r="B2175">
        <v>-1</v>
      </c>
      <c r="C2175" t="s">
        <v>20</v>
      </c>
      <c r="D2175" s="1" t="d">
        <v>2023-02-14</v>
      </c>
      <c r="E2175" t="s">
        <v>51</v>
      </c>
      <c r="F2175" t="s">
        <v>2273</v>
      </c>
      <c r="G2175" t="s">
        <v>13</v>
      </c>
      <c r="H2175" t="s">
        <v>52</v>
      </c>
    </row>
    <row r="2176" spans="1:8" x14ac:dyDescent="0.2">
      <c r="A2176" s="1" t="d">
        <v>2023-02-07</v>
      </c>
      <c r="B2176">
        <v>-1</v>
      </c>
      <c r="C2176" t="s">
        <v>20</v>
      </c>
      <c r="D2176" s="1" t="d">
        <v>2023-02-14</v>
      </c>
      <c r="E2176" t="s">
        <v>1498</v>
      </c>
      <c r="F2176" t="s">
        <v>2273</v>
      </c>
      <c r="G2176" t="s">
        <v>128</v>
      </c>
      <c r="H2176" t="s">
        <v>1499</v>
      </c>
    </row>
    <row r="2177" spans="1:8" x14ac:dyDescent="0.2">
      <c r="A2177" s="1" t="d">
        <v>2023-02-07</v>
      </c>
      <c r="B2177">
        <v>-1</v>
      </c>
      <c r="C2177" t="s">
        <v>20</v>
      </c>
      <c r="D2177" s="1" t="d">
        <v>2023-02-14</v>
      </c>
      <c r="E2177" t="s">
        <v>1096</v>
      </c>
      <c r="F2177" t="s">
        <v>2273</v>
      </c>
      <c r="G2177" t="s">
        <v>128</v>
      </c>
      <c r="H2177" t="s">
        <v>1097</v>
      </c>
    </row>
    <row r="2178" spans="1:8" x14ac:dyDescent="0.2">
      <c r="A2178" s="1" t="d">
        <v>2023-02-07</v>
      </c>
      <c r="B2178">
        <v>-1</v>
      </c>
      <c r="C2178" t="s">
        <v>20</v>
      </c>
      <c r="D2178" s="1" t="d">
        <v>2023-02-14</v>
      </c>
      <c r="E2178" t="s">
        <v>512</v>
      </c>
      <c r="F2178" t="s">
        <v>2274</v>
      </c>
      <c r="G2178" t="s">
        <v>8</v>
      </c>
      <c r="H2178" t="s">
        <v>513</v>
      </c>
    </row>
    <row r="2179" spans="1:8" x14ac:dyDescent="0.2">
      <c r="A2179" s="1" t="d">
        <v>2023-02-07</v>
      </c>
      <c r="B2179">
        <v>-1</v>
      </c>
      <c r="C2179" t="s">
        <v>20</v>
      </c>
      <c r="D2179" s="1" t="d">
        <v>2023-02-14</v>
      </c>
      <c r="E2179" t="s">
        <v>1500</v>
      </c>
      <c r="F2179" t="s">
        <v>2274</v>
      </c>
      <c r="G2179" t="s">
        <v>8</v>
      </c>
      <c r="H2179" t="s">
        <v>1501</v>
      </c>
    </row>
    <row r="2180" spans="1:8" x14ac:dyDescent="0.2">
      <c r="A2180" s="1" t="d">
        <v>2023-02-07</v>
      </c>
      <c r="B2180">
        <v>-1</v>
      </c>
      <c r="C2180" t="s">
        <v>20</v>
      </c>
      <c r="D2180" s="1" t="d">
        <v>2023-02-14</v>
      </c>
      <c r="E2180" t="s">
        <v>1214</v>
      </c>
      <c r="F2180" t="s">
        <v>2274</v>
      </c>
      <c r="G2180" t="s">
        <v>8</v>
      </c>
      <c r="H2180" t="s">
        <v>1214</v>
      </c>
    </row>
    <row r="2181" spans="1:8" x14ac:dyDescent="0.2">
      <c r="A2181" s="1" t="d">
        <v>2023-02-07</v>
      </c>
      <c r="B2181">
        <v>-1</v>
      </c>
      <c r="C2181" t="s">
        <v>20</v>
      </c>
      <c r="D2181" s="1" t="d">
        <v>2023-02-14</v>
      </c>
      <c r="E2181" t="s">
        <v>735</v>
      </c>
      <c r="F2181" t="s">
        <v>2274</v>
      </c>
      <c r="G2181" t="s">
        <v>8</v>
      </c>
      <c r="H2181" t="s">
        <v>735</v>
      </c>
    </row>
    <row r="2182" spans="1:8" x14ac:dyDescent="0.2">
      <c r="A2182" s="1" t="d">
        <v>2023-02-07</v>
      </c>
      <c r="B2182">
        <v>-1</v>
      </c>
      <c r="C2182" t="s">
        <v>20</v>
      </c>
      <c r="D2182" s="1" t="d">
        <v>2023-02-14</v>
      </c>
      <c r="E2182" t="s">
        <v>501</v>
      </c>
      <c r="F2182" t="s">
        <v>2275</v>
      </c>
      <c r="G2182" t="s">
        <v>8</v>
      </c>
      <c r="H2182" t="s">
        <v>502</v>
      </c>
    </row>
    <row r="2183" spans="1:8" x14ac:dyDescent="0.2">
      <c r="A2183" s="1" t="d">
        <v>2023-02-07</v>
      </c>
      <c r="B2183">
        <v>-1</v>
      </c>
      <c r="C2183" t="s">
        <v>20</v>
      </c>
      <c r="D2183" s="1" t="d">
        <v>2023-02-14</v>
      </c>
      <c r="E2183" t="s">
        <v>117</v>
      </c>
      <c r="F2183" t="s">
        <v>2275</v>
      </c>
      <c r="G2183" t="s">
        <v>8</v>
      </c>
      <c r="H2183" t="s">
        <v>118</v>
      </c>
    </row>
    <row r="2184" spans="1:8" x14ac:dyDescent="0.2">
      <c r="A2184" s="1" t="d">
        <v>2023-02-07</v>
      </c>
      <c r="B2184">
        <v>-1</v>
      </c>
      <c r="C2184" t="s">
        <v>20</v>
      </c>
      <c r="D2184" s="1" t="d">
        <v>2023-02-21</v>
      </c>
      <c r="E2184" t="s">
        <v>597</v>
      </c>
      <c r="F2184" t="s">
        <v>2274</v>
      </c>
      <c r="G2184" t="s">
        <v>8</v>
      </c>
      <c r="H2184" t="s">
        <v>598</v>
      </c>
    </row>
    <row r="2185" spans="1:8" x14ac:dyDescent="0.2">
      <c r="A2185" s="1" t="d">
        <v>2023-02-07</v>
      </c>
      <c r="B2185">
        <v>-1</v>
      </c>
      <c r="C2185" t="s">
        <v>20</v>
      </c>
      <c r="D2185" s="1" t="d">
        <v>2023-02-21</v>
      </c>
      <c r="E2185" t="s">
        <v>1021</v>
      </c>
      <c r="F2185" t="s">
        <v>2263</v>
      </c>
      <c r="G2185" t="s">
        <v>8</v>
      </c>
      <c r="H2185" t="s">
        <v>1022</v>
      </c>
    </row>
    <row r="2186" spans="1:8" x14ac:dyDescent="0.2">
      <c r="A2186" s="1" t="d">
        <v>2023-02-07</v>
      </c>
      <c r="B2186">
        <v>-1</v>
      </c>
      <c r="C2186" t="s">
        <v>20</v>
      </c>
      <c r="D2186" s="1" t="d">
        <v>2023-03-24</v>
      </c>
      <c r="E2186" t="s">
        <v>1502</v>
      </c>
      <c r="F2186" t="s">
        <v>2274</v>
      </c>
      <c r="G2186" t="s">
        <v>8</v>
      </c>
      <c r="H2186" t="s">
        <v>1502</v>
      </c>
    </row>
    <row r="2187" spans="1:8" x14ac:dyDescent="0.2">
      <c r="A2187" s="1" t="d">
        <v>2023-02-07</v>
      </c>
      <c r="B2187">
        <v>-1</v>
      </c>
      <c r="C2187" t="s">
        <v>1113</v>
      </c>
      <c r="D2187" s="1" t="d">
        <v>2023-02-14</v>
      </c>
      <c r="E2187" t="s">
        <v>794</v>
      </c>
      <c r="F2187" t="s">
        <v>2263</v>
      </c>
      <c r="G2187" t="s">
        <v>8</v>
      </c>
      <c r="H2187" t="s">
        <v>795</v>
      </c>
    </row>
    <row r="2188" spans="1:8" x14ac:dyDescent="0.2">
      <c r="A2188" s="1" t="d">
        <v>2023-02-07</v>
      </c>
      <c r="B2188">
        <v>-1</v>
      </c>
      <c r="C2188" t="s">
        <v>66</v>
      </c>
      <c r="D2188" s="1" t="d">
        <v>2023-02-07</v>
      </c>
      <c r="E2188" t="s">
        <v>1503</v>
      </c>
      <c r="F2188" t="s">
        <v>2271</v>
      </c>
      <c r="G2188" t="s">
        <v>68</v>
      </c>
      <c r="H2188" t="s">
        <v>1504</v>
      </c>
    </row>
    <row r="2189" spans="1:8" x14ac:dyDescent="0.2">
      <c r="A2189" s="1" t="d">
        <v>2023-02-07</v>
      </c>
      <c r="B2189">
        <v>-1</v>
      </c>
      <c r="C2189" t="s">
        <v>74</v>
      </c>
      <c r="D2189" s="1" t="d">
        <v>2023-02-07</v>
      </c>
      <c r="E2189" t="s">
        <v>1505</v>
      </c>
      <c r="F2189" t="s">
        <v>2276</v>
      </c>
      <c r="G2189" t="s">
        <v>13</v>
      </c>
    </row>
    <row r="2190" spans="1:8" x14ac:dyDescent="0.2">
      <c r="A2190" s="1" t="d">
        <v>2023-02-07</v>
      </c>
      <c r="B2190">
        <v>-1</v>
      </c>
      <c r="C2190" t="s">
        <v>74</v>
      </c>
      <c r="D2190" s="1" t="d">
        <v>2023-02-07</v>
      </c>
      <c r="E2190" t="s">
        <v>839</v>
      </c>
      <c r="F2190" t="s">
        <v>2265</v>
      </c>
      <c r="G2190" t="s">
        <v>8</v>
      </c>
      <c r="H2190" t="s">
        <v>840</v>
      </c>
    </row>
    <row r="2191" spans="1:8" x14ac:dyDescent="0.2">
      <c r="A2191" s="1" t="d">
        <v>2023-02-07</v>
      </c>
      <c r="B2191">
        <v>-1</v>
      </c>
      <c r="C2191" t="s">
        <v>74</v>
      </c>
      <c r="D2191" s="1" t="d">
        <v>2023-02-07</v>
      </c>
      <c r="E2191" t="s">
        <v>854</v>
      </c>
      <c r="F2191" t="s">
        <v>2272</v>
      </c>
      <c r="G2191" t="s">
        <v>8</v>
      </c>
    </row>
    <row r="2192" spans="1:8" x14ac:dyDescent="0.2">
      <c r="A2192" s="1" t="d">
        <v>2023-02-07</v>
      </c>
      <c r="B2192">
        <v>-1</v>
      </c>
      <c r="C2192" t="s">
        <v>74</v>
      </c>
      <c r="D2192" s="1" t="d">
        <v>2023-02-21</v>
      </c>
      <c r="E2192" t="s">
        <v>869</v>
      </c>
      <c r="F2192" t="s">
        <v>2263</v>
      </c>
      <c r="G2192" t="s">
        <v>8</v>
      </c>
      <c r="H2192" t="s">
        <v>870</v>
      </c>
    </row>
    <row r="2193" spans="1:8" x14ac:dyDescent="0.2">
      <c r="A2193" s="1" t="d">
        <v>2023-02-07</v>
      </c>
      <c r="B2193">
        <v>-1</v>
      </c>
      <c r="C2193" t="s">
        <v>77</v>
      </c>
      <c r="D2193" s="1" t="d">
        <v>2023-02-07</v>
      </c>
      <c r="E2193" t="s">
        <v>706</v>
      </c>
      <c r="F2193" t="s">
        <v>2298</v>
      </c>
      <c r="G2193" t="s">
        <v>8</v>
      </c>
    </row>
    <row r="2194" spans="1:8" x14ac:dyDescent="0.2">
      <c r="A2194" s="1" t="d">
        <v>2023-02-07</v>
      </c>
      <c r="B2194">
        <v>-1</v>
      </c>
      <c r="C2194" t="s">
        <v>77</v>
      </c>
      <c r="D2194" s="1" t="d">
        <v>2023-02-07</v>
      </c>
      <c r="E2194" t="s">
        <v>1002</v>
      </c>
      <c r="F2194" t="s">
        <v>2298</v>
      </c>
      <c r="G2194" t="s">
        <v>8</v>
      </c>
    </row>
    <row r="2195" spans="1:8" x14ac:dyDescent="0.2">
      <c r="A2195" s="1" t="d">
        <v>2023-02-07</v>
      </c>
      <c r="B2195">
        <v>-1</v>
      </c>
      <c r="C2195" t="s">
        <v>77</v>
      </c>
      <c r="D2195" s="1" t="d">
        <v>2023-02-07</v>
      </c>
      <c r="E2195" t="s">
        <v>1346</v>
      </c>
      <c r="F2195" t="s">
        <v>2298</v>
      </c>
      <c r="G2195" t="s">
        <v>8</v>
      </c>
    </row>
    <row r="2196" spans="1:8" x14ac:dyDescent="0.2">
      <c r="A2196" s="1" t="d">
        <v>2023-02-07</v>
      </c>
      <c r="B2196">
        <v>-1</v>
      </c>
      <c r="C2196" t="s">
        <v>77</v>
      </c>
      <c r="D2196" s="1" t="d">
        <v>2023-02-07</v>
      </c>
      <c r="E2196" t="s">
        <v>1053</v>
      </c>
      <c r="F2196" t="s">
        <v>2276</v>
      </c>
      <c r="G2196" t="s">
        <v>8</v>
      </c>
      <c r="H2196" t="s">
        <v>1054</v>
      </c>
    </row>
    <row r="2197" spans="1:8" x14ac:dyDescent="0.2">
      <c r="A2197" s="1" t="d">
        <v>2023-02-07</v>
      </c>
      <c r="B2197">
        <v>-1</v>
      </c>
      <c r="C2197" t="s">
        <v>77</v>
      </c>
      <c r="D2197" s="1" t="d">
        <v>2023-02-07</v>
      </c>
      <c r="E2197" t="s">
        <v>1506</v>
      </c>
      <c r="F2197" t="s">
        <v>2276</v>
      </c>
      <c r="G2197" t="s">
        <v>8</v>
      </c>
      <c r="H2197" t="s">
        <v>1507</v>
      </c>
    </row>
    <row r="2198" spans="1:8" x14ac:dyDescent="0.2">
      <c r="A2198" s="1" t="d">
        <v>2023-02-07</v>
      </c>
      <c r="B2198">
        <v>-1</v>
      </c>
      <c r="C2198" t="s">
        <v>77</v>
      </c>
      <c r="D2198" s="1" t="d">
        <v>2023-02-07</v>
      </c>
      <c r="E2198" t="s">
        <v>1403</v>
      </c>
      <c r="F2198" t="s">
        <v>2276</v>
      </c>
      <c r="G2198" t="s">
        <v>49</v>
      </c>
    </row>
    <row r="2199" spans="1:8" x14ac:dyDescent="0.2">
      <c r="A2199" s="1" t="d">
        <v>2023-02-07</v>
      </c>
      <c r="B2199">
        <v>-1</v>
      </c>
      <c r="C2199" t="s">
        <v>77</v>
      </c>
      <c r="D2199" s="1" t="d">
        <v>2023-02-07</v>
      </c>
      <c r="E2199" t="s">
        <v>1362</v>
      </c>
      <c r="F2199" t="s">
        <v>2276</v>
      </c>
      <c r="G2199" t="s">
        <v>49</v>
      </c>
    </row>
    <row r="2200" spans="1:8" x14ac:dyDescent="0.2">
      <c r="A2200" s="1" t="d">
        <v>2023-02-07</v>
      </c>
      <c r="B2200">
        <v>-1</v>
      </c>
      <c r="C2200" t="s">
        <v>77</v>
      </c>
      <c r="D2200" s="1" t="d">
        <v>2023-02-07</v>
      </c>
      <c r="E2200" t="s">
        <v>1363</v>
      </c>
      <c r="F2200" t="s">
        <v>2281</v>
      </c>
      <c r="G2200" t="s">
        <v>8</v>
      </c>
      <c r="H2200" t="s">
        <v>1364</v>
      </c>
    </row>
    <row r="2201" spans="1:8" x14ac:dyDescent="0.2">
      <c r="A2201" s="1" t="d">
        <v>2023-02-07</v>
      </c>
      <c r="B2201">
        <v>-1</v>
      </c>
      <c r="C2201" t="s">
        <v>77</v>
      </c>
      <c r="D2201" s="1" t="d">
        <v>2023-02-07</v>
      </c>
      <c r="E2201" t="s">
        <v>833</v>
      </c>
      <c r="F2201" t="s">
        <v>2266</v>
      </c>
      <c r="G2201" t="s">
        <v>49</v>
      </c>
      <c r="H2201" t="s">
        <v>834</v>
      </c>
    </row>
    <row r="2202" spans="1:8" x14ac:dyDescent="0.2">
      <c r="A2202" s="1" t="d">
        <v>2023-02-07</v>
      </c>
      <c r="B2202">
        <v>-1</v>
      </c>
      <c r="C2202" t="s">
        <v>77</v>
      </c>
      <c r="D2202" s="1" t="d">
        <v>2023-02-07</v>
      </c>
      <c r="E2202" t="s">
        <v>21</v>
      </c>
      <c r="F2202" t="s">
        <v>2266</v>
      </c>
      <c r="G2202" t="s">
        <v>8</v>
      </c>
      <c r="H2202" t="s">
        <v>22</v>
      </c>
    </row>
    <row r="2203" spans="1:8" x14ac:dyDescent="0.2">
      <c r="A2203" s="1" t="d">
        <v>2023-02-07</v>
      </c>
      <c r="B2203">
        <v>-1</v>
      </c>
      <c r="C2203" t="s">
        <v>77</v>
      </c>
      <c r="D2203" s="1" t="d">
        <v>2023-02-07</v>
      </c>
      <c r="E2203" t="s">
        <v>436</v>
      </c>
      <c r="F2203" t="s">
        <v>2282</v>
      </c>
      <c r="G2203" t="s">
        <v>49</v>
      </c>
      <c r="H2203" t="s">
        <v>437</v>
      </c>
    </row>
    <row r="2204" spans="1:8" x14ac:dyDescent="0.2">
      <c r="A2204" s="1" t="d">
        <v>2023-02-07</v>
      </c>
      <c r="B2204">
        <v>-1</v>
      </c>
      <c r="C2204" t="s">
        <v>77</v>
      </c>
      <c r="D2204" s="1" t="d">
        <v>2023-02-07</v>
      </c>
      <c r="E2204" t="s">
        <v>458</v>
      </c>
      <c r="F2204" t="s">
        <v>2282</v>
      </c>
      <c r="G2204" t="s">
        <v>49</v>
      </c>
    </row>
    <row r="2205" spans="1:8" x14ac:dyDescent="0.2">
      <c r="A2205" s="1" t="d">
        <v>2023-02-07</v>
      </c>
      <c r="B2205">
        <v>-1</v>
      </c>
      <c r="C2205" t="s">
        <v>77</v>
      </c>
      <c r="D2205" s="1" t="d">
        <v>2023-02-07</v>
      </c>
      <c r="E2205" t="s">
        <v>217</v>
      </c>
      <c r="F2205" t="s">
        <v>2282</v>
      </c>
      <c r="G2205" t="s">
        <v>49</v>
      </c>
    </row>
    <row r="2206" spans="1:8" x14ac:dyDescent="0.2">
      <c r="A2206" s="1" t="d">
        <v>2023-02-07</v>
      </c>
      <c r="B2206">
        <v>-1</v>
      </c>
      <c r="C2206" t="s">
        <v>77</v>
      </c>
      <c r="D2206" s="1" t="d">
        <v>2023-02-07</v>
      </c>
      <c r="E2206" t="s">
        <v>942</v>
      </c>
      <c r="F2206" t="s">
        <v>2265</v>
      </c>
      <c r="G2206" t="s">
        <v>68</v>
      </c>
      <c r="H2206" t="s">
        <v>943</v>
      </c>
    </row>
    <row r="2207" spans="1:8" x14ac:dyDescent="0.2">
      <c r="A2207" s="1" t="d">
        <v>2023-02-07</v>
      </c>
      <c r="B2207">
        <v>-1</v>
      </c>
      <c r="C2207" t="s">
        <v>77</v>
      </c>
      <c r="D2207" s="1" t="d">
        <v>2023-02-07</v>
      </c>
      <c r="E2207" t="s">
        <v>579</v>
      </c>
      <c r="F2207" t="s">
        <v>2265</v>
      </c>
      <c r="G2207" t="s">
        <v>49</v>
      </c>
      <c r="H2207" t="s">
        <v>580</v>
      </c>
    </row>
    <row r="2208" spans="1:8" x14ac:dyDescent="0.2">
      <c r="A2208" s="1" t="d">
        <v>2023-02-07</v>
      </c>
      <c r="B2208">
        <v>-1</v>
      </c>
      <c r="C2208" t="s">
        <v>77</v>
      </c>
      <c r="D2208" s="1" t="d">
        <v>2023-02-07</v>
      </c>
      <c r="E2208" t="s">
        <v>581</v>
      </c>
      <c r="F2208" t="s">
        <v>2265</v>
      </c>
      <c r="G2208" t="s">
        <v>49</v>
      </c>
      <c r="H2208" t="s">
        <v>582</v>
      </c>
    </row>
    <row r="2209" spans="1:8" x14ac:dyDescent="0.2">
      <c r="A2209" s="1" t="d">
        <v>2023-02-07</v>
      </c>
      <c r="B2209">
        <v>-1</v>
      </c>
      <c r="C2209" t="s">
        <v>77</v>
      </c>
      <c r="D2209" s="1" t="d">
        <v>2023-02-07</v>
      </c>
      <c r="E2209" t="s">
        <v>1100</v>
      </c>
      <c r="F2209" t="s">
        <v>2265</v>
      </c>
      <c r="G2209" t="s">
        <v>8</v>
      </c>
      <c r="H2209" t="s">
        <v>1101</v>
      </c>
    </row>
    <row r="2210" spans="1:8" x14ac:dyDescent="0.2">
      <c r="A2210" s="1" t="d">
        <v>2023-02-07</v>
      </c>
      <c r="B2210">
        <v>-1</v>
      </c>
      <c r="C2210" t="s">
        <v>77</v>
      </c>
      <c r="D2210" s="1" t="d">
        <v>2023-02-07</v>
      </c>
      <c r="E2210" t="s">
        <v>461</v>
      </c>
      <c r="F2210" t="s">
        <v>2265</v>
      </c>
      <c r="G2210" t="s">
        <v>8</v>
      </c>
      <c r="H2210" t="s">
        <v>462</v>
      </c>
    </row>
    <row r="2211" spans="1:8" x14ac:dyDescent="0.2">
      <c r="A2211" s="1" t="d">
        <v>2023-02-07</v>
      </c>
      <c r="B2211">
        <v>-1</v>
      </c>
      <c r="C2211" t="s">
        <v>77</v>
      </c>
      <c r="D2211" s="1" t="d">
        <v>2023-02-07</v>
      </c>
      <c r="E2211" t="s">
        <v>1314</v>
      </c>
      <c r="F2211" t="s">
        <v>2265</v>
      </c>
      <c r="G2211" t="s">
        <v>8</v>
      </c>
      <c r="H2211" t="s">
        <v>1315</v>
      </c>
    </row>
    <row r="2212" spans="1:8" x14ac:dyDescent="0.2">
      <c r="A2212" s="1" t="d">
        <v>2023-02-07</v>
      </c>
      <c r="B2212">
        <v>-1</v>
      </c>
      <c r="C2212" t="s">
        <v>77</v>
      </c>
      <c r="D2212" s="1" t="d">
        <v>2023-02-07</v>
      </c>
      <c r="E2212" t="s">
        <v>84</v>
      </c>
      <c r="F2212" t="s">
        <v>2265</v>
      </c>
      <c r="G2212" t="s">
        <v>8</v>
      </c>
      <c r="H2212" t="s">
        <v>85</v>
      </c>
    </row>
    <row r="2213" spans="1:8" x14ac:dyDescent="0.2">
      <c r="A2213" s="1" t="d">
        <v>2023-02-07</v>
      </c>
      <c r="B2213">
        <v>-1</v>
      </c>
      <c r="C2213" t="s">
        <v>77</v>
      </c>
      <c r="D2213" s="1" t="d">
        <v>2023-02-07</v>
      </c>
      <c r="E2213" t="s">
        <v>1369</v>
      </c>
      <c r="F2213" t="s">
        <v>2265</v>
      </c>
      <c r="G2213" t="s">
        <v>8</v>
      </c>
      <c r="H2213" t="s">
        <v>1370</v>
      </c>
    </row>
    <row r="2214" spans="1:8" x14ac:dyDescent="0.2">
      <c r="A2214" s="1" t="d">
        <v>2023-02-07</v>
      </c>
      <c r="B2214">
        <v>-1</v>
      </c>
      <c r="C2214" t="s">
        <v>77</v>
      </c>
      <c r="D2214" s="1" t="d">
        <v>2023-02-07</v>
      </c>
      <c r="E2214" t="s">
        <v>839</v>
      </c>
      <c r="F2214" t="s">
        <v>2265</v>
      </c>
      <c r="G2214" t="s">
        <v>8</v>
      </c>
      <c r="H2214" t="s">
        <v>840</v>
      </c>
    </row>
    <row r="2215" spans="1:8" x14ac:dyDescent="0.2">
      <c r="A2215" s="1" t="d">
        <v>2023-02-07</v>
      </c>
      <c r="B2215">
        <v>-1</v>
      </c>
      <c r="C2215" t="s">
        <v>77</v>
      </c>
      <c r="D2215" s="1" t="d">
        <v>2023-02-07</v>
      </c>
      <c r="E2215" t="s">
        <v>1497</v>
      </c>
      <c r="F2215" t="s">
        <v>2265</v>
      </c>
      <c r="G2215" t="s">
        <v>8</v>
      </c>
    </row>
    <row r="2216" spans="1:8" x14ac:dyDescent="0.2">
      <c r="A2216" s="1" t="d">
        <v>2023-02-07</v>
      </c>
      <c r="B2216">
        <v>-1</v>
      </c>
      <c r="C2216" t="s">
        <v>77</v>
      </c>
      <c r="D2216" s="1" t="d">
        <v>2023-02-07</v>
      </c>
      <c r="E2216" t="s">
        <v>86</v>
      </c>
      <c r="F2216" t="s">
        <v>2265</v>
      </c>
      <c r="G2216" t="s">
        <v>8</v>
      </c>
      <c r="H2216" t="s">
        <v>87</v>
      </c>
    </row>
    <row r="2217" spans="1:8" x14ac:dyDescent="0.2">
      <c r="A2217" s="1" t="d">
        <v>2023-02-07</v>
      </c>
      <c r="B2217">
        <v>-1</v>
      </c>
      <c r="C2217" t="s">
        <v>77</v>
      </c>
      <c r="D2217" s="1" t="d">
        <v>2023-02-07</v>
      </c>
      <c r="E2217" t="s">
        <v>220</v>
      </c>
      <c r="F2217" t="s">
        <v>2265</v>
      </c>
      <c r="G2217" t="s">
        <v>13</v>
      </c>
      <c r="H2217" t="s">
        <v>221</v>
      </c>
    </row>
    <row r="2218" spans="1:8" x14ac:dyDescent="0.2">
      <c r="A2218" s="1" t="d">
        <v>2023-02-07</v>
      </c>
      <c r="B2218">
        <v>-1</v>
      </c>
      <c r="C2218" t="s">
        <v>77</v>
      </c>
      <c r="D2218" s="1" t="d">
        <v>2023-02-07</v>
      </c>
      <c r="E2218" t="s">
        <v>222</v>
      </c>
      <c r="F2218" t="s">
        <v>2265</v>
      </c>
      <c r="G2218" t="s">
        <v>13</v>
      </c>
      <c r="H2218" t="s">
        <v>223</v>
      </c>
    </row>
    <row r="2219" spans="1:8" x14ac:dyDescent="0.2">
      <c r="A2219" s="1" t="d">
        <v>2023-02-07</v>
      </c>
      <c r="B2219">
        <v>-1</v>
      </c>
      <c r="C2219" t="s">
        <v>77</v>
      </c>
      <c r="D2219" s="1" t="d">
        <v>2023-02-07</v>
      </c>
      <c r="E2219" t="s">
        <v>1508</v>
      </c>
      <c r="F2219" t="s">
        <v>2268</v>
      </c>
      <c r="G2219" t="s">
        <v>8</v>
      </c>
      <c r="H2219" t="s">
        <v>1509</v>
      </c>
    </row>
    <row r="2220" spans="1:8" x14ac:dyDescent="0.2">
      <c r="A2220" s="1" t="d">
        <v>2023-02-07</v>
      </c>
      <c r="B2220">
        <v>-1</v>
      </c>
      <c r="C2220" t="s">
        <v>77</v>
      </c>
      <c r="D2220" s="1" t="d">
        <v>2023-02-07</v>
      </c>
      <c r="E2220" t="s">
        <v>577</v>
      </c>
      <c r="F2220" t="s">
        <v>2296</v>
      </c>
      <c r="G2220" t="s">
        <v>8</v>
      </c>
      <c r="H2220" t="s">
        <v>578</v>
      </c>
    </row>
    <row r="2221" spans="1:8" x14ac:dyDescent="0.2">
      <c r="A2221" s="1" t="d">
        <v>2023-02-07</v>
      </c>
      <c r="B2221">
        <v>-1</v>
      </c>
      <c r="C2221" t="s">
        <v>77</v>
      </c>
      <c r="D2221" s="1" t="d">
        <v>2023-02-07</v>
      </c>
      <c r="E2221" t="s">
        <v>224</v>
      </c>
      <c r="F2221" t="s">
        <v>2296</v>
      </c>
      <c r="G2221" t="s">
        <v>8</v>
      </c>
      <c r="H2221" t="s">
        <v>225</v>
      </c>
    </row>
    <row r="2222" spans="1:8" x14ac:dyDescent="0.2">
      <c r="A2222" s="1" t="d">
        <v>2023-02-07</v>
      </c>
      <c r="B2222">
        <v>-1</v>
      </c>
      <c r="C2222" t="s">
        <v>77</v>
      </c>
      <c r="D2222" s="1" t="d">
        <v>2023-02-07</v>
      </c>
      <c r="E2222" t="s">
        <v>469</v>
      </c>
      <c r="F2222" t="s">
        <v>2296</v>
      </c>
      <c r="G2222" t="s">
        <v>8</v>
      </c>
      <c r="H2222" t="s">
        <v>470</v>
      </c>
    </row>
    <row r="2223" spans="1:8" x14ac:dyDescent="0.2">
      <c r="A2223" s="1" t="d">
        <v>2023-02-07</v>
      </c>
      <c r="B2223">
        <v>-1</v>
      </c>
      <c r="C2223" t="s">
        <v>77</v>
      </c>
      <c r="D2223" s="1" t="d">
        <v>2023-02-07</v>
      </c>
      <c r="E2223" t="s">
        <v>471</v>
      </c>
      <c r="F2223" t="s">
        <v>2296</v>
      </c>
      <c r="G2223" t="s">
        <v>8</v>
      </c>
      <c r="H2223" t="s">
        <v>472</v>
      </c>
    </row>
    <row r="2224" spans="1:8" x14ac:dyDescent="0.2">
      <c r="A2224" s="1" t="d">
        <v>2023-02-07</v>
      </c>
      <c r="B2224">
        <v>-1</v>
      </c>
      <c r="C2224" t="s">
        <v>77</v>
      </c>
      <c r="D2224" s="1" t="d">
        <v>2023-02-07</v>
      </c>
      <c r="E2224" t="s">
        <v>91</v>
      </c>
      <c r="F2224" t="s">
        <v>2296</v>
      </c>
      <c r="G2224" t="s">
        <v>8</v>
      </c>
      <c r="H2224" t="s">
        <v>92</v>
      </c>
    </row>
    <row r="2225" spans="1:8" x14ac:dyDescent="0.2">
      <c r="A2225" s="1" t="d">
        <v>2023-02-07</v>
      </c>
      <c r="B2225">
        <v>-1</v>
      </c>
      <c r="C2225" t="s">
        <v>77</v>
      </c>
      <c r="D2225" s="1" t="d">
        <v>2023-02-07</v>
      </c>
      <c r="E2225" t="s">
        <v>213</v>
      </c>
      <c r="F2225" t="s">
        <v>2296</v>
      </c>
      <c r="G2225" t="s">
        <v>8</v>
      </c>
      <c r="H2225" t="s">
        <v>214</v>
      </c>
    </row>
    <row r="2226" spans="1:8" x14ac:dyDescent="0.2">
      <c r="A2226" s="1" t="d">
        <v>2023-02-07</v>
      </c>
      <c r="B2226">
        <v>-1</v>
      </c>
      <c r="C2226" t="s">
        <v>77</v>
      </c>
      <c r="D2226" s="1" t="d">
        <v>2023-02-07</v>
      </c>
      <c r="E2226" t="s">
        <v>843</v>
      </c>
      <c r="F2226" t="s">
        <v>2296</v>
      </c>
      <c r="G2226" t="s">
        <v>8</v>
      </c>
      <c r="H2226" t="s">
        <v>844</v>
      </c>
    </row>
    <row r="2227" spans="1:8" x14ac:dyDescent="0.2">
      <c r="A2227" s="1" t="d">
        <v>2023-02-07</v>
      </c>
      <c r="B2227">
        <v>-1</v>
      </c>
      <c r="C2227" t="s">
        <v>77</v>
      </c>
      <c r="D2227" s="1" t="d">
        <v>2023-02-07</v>
      </c>
      <c r="E2227" t="s">
        <v>39</v>
      </c>
      <c r="F2227" t="s">
        <v>2296</v>
      </c>
      <c r="G2227" t="s">
        <v>8</v>
      </c>
      <c r="H2227" t="s">
        <v>40</v>
      </c>
    </row>
    <row r="2228" spans="1:8" x14ac:dyDescent="0.2">
      <c r="A2228" s="1" t="d">
        <v>2023-02-07</v>
      </c>
      <c r="B2228">
        <v>-1</v>
      </c>
      <c r="C2228" t="s">
        <v>77</v>
      </c>
      <c r="D2228" s="1" t="d">
        <v>2023-02-07</v>
      </c>
      <c r="E2228" t="s">
        <v>93</v>
      </c>
      <c r="F2228" t="s">
        <v>2296</v>
      </c>
      <c r="G2228" t="s">
        <v>8</v>
      </c>
      <c r="H2228" t="s">
        <v>94</v>
      </c>
    </row>
    <row r="2229" spans="1:8" x14ac:dyDescent="0.2">
      <c r="A2229" s="1" t="d">
        <v>2023-02-07</v>
      </c>
      <c r="B2229">
        <v>-1</v>
      </c>
      <c r="C2229" t="s">
        <v>77</v>
      </c>
      <c r="D2229" s="1" t="d">
        <v>2023-02-07</v>
      </c>
      <c r="E2229" t="s">
        <v>1510</v>
      </c>
      <c r="F2229" t="s">
        <v>2304</v>
      </c>
      <c r="G2229" t="s">
        <v>8</v>
      </c>
    </row>
    <row r="2230" spans="1:8" x14ac:dyDescent="0.2">
      <c r="A2230" s="1" t="d">
        <v>2023-02-07</v>
      </c>
      <c r="B2230">
        <v>-1</v>
      </c>
      <c r="C2230" t="s">
        <v>77</v>
      </c>
      <c r="D2230" s="1" t="d">
        <v>2023-02-07</v>
      </c>
      <c r="E2230" t="s">
        <v>1262</v>
      </c>
      <c r="F2230" t="s">
        <v>2294</v>
      </c>
      <c r="G2230" t="s">
        <v>8</v>
      </c>
    </row>
    <row r="2231" spans="1:8" x14ac:dyDescent="0.2">
      <c r="A2231" s="1" t="d">
        <v>2023-02-07</v>
      </c>
      <c r="B2231">
        <v>-1</v>
      </c>
      <c r="C2231" t="s">
        <v>77</v>
      </c>
      <c r="D2231" s="1" t="d">
        <v>2023-02-07</v>
      </c>
      <c r="E2231" t="s">
        <v>1511</v>
      </c>
      <c r="F2231" t="s">
        <v>2301</v>
      </c>
      <c r="G2231" t="s">
        <v>8</v>
      </c>
      <c r="H2231" t="s">
        <v>1512</v>
      </c>
    </row>
    <row r="2232" spans="1:8" x14ac:dyDescent="0.2">
      <c r="A2232" s="1" t="d">
        <v>2023-02-07</v>
      </c>
      <c r="B2232">
        <v>-1</v>
      </c>
      <c r="C2232" t="s">
        <v>77</v>
      </c>
      <c r="D2232" s="1" t="d">
        <v>2023-02-07</v>
      </c>
      <c r="E2232" t="s">
        <v>1440</v>
      </c>
      <c r="F2232" t="s">
        <v>2272</v>
      </c>
      <c r="G2232" t="s">
        <v>49</v>
      </c>
      <c r="H2232" t="s">
        <v>1441</v>
      </c>
    </row>
    <row r="2233" spans="1:8" x14ac:dyDescent="0.2">
      <c r="A2233" s="1" t="d">
        <v>2023-02-07</v>
      </c>
      <c r="B2233">
        <v>-1</v>
      </c>
      <c r="C2233" t="s">
        <v>77</v>
      </c>
      <c r="D2233" s="1" t="d">
        <v>2023-02-07</v>
      </c>
      <c r="E2233" t="s">
        <v>1184</v>
      </c>
      <c r="F2233" t="s">
        <v>2272</v>
      </c>
      <c r="G2233" t="s">
        <v>49</v>
      </c>
      <c r="H2233" t="s">
        <v>1185</v>
      </c>
    </row>
    <row r="2234" spans="1:8" x14ac:dyDescent="0.2">
      <c r="A2234" s="1" t="d">
        <v>2023-02-07</v>
      </c>
      <c r="B2234">
        <v>-1</v>
      </c>
      <c r="C2234" t="s">
        <v>77</v>
      </c>
      <c r="D2234" s="1" t="d">
        <v>2023-02-07</v>
      </c>
      <c r="E2234" t="s">
        <v>1442</v>
      </c>
      <c r="F2234" t="s">
        <v>2272</v>
      </c>
      <c r="G2234" t="s">
        <v>13</v>
      </c>
      <c r="H2234" t="s">
        <v>1443</v>
      </c>
    </row>
    <row r="2235" spans="1:8" x14ac:dyDescent="0.2">
      <c r="A2235" s="1" t="d">
        <v>2023-02-07</v>
      </c>
      <c r="B2235">
        <v>-1</v>
      </c>
      <c r="C2235" t="s">
        <v>77</v>
      </c>
      <c r="D2235" s="1" t="d">
        <v>2023-02-07</v>
      </c>
      <c r="E2235" t="s">
        <v>1390</v>
      </c>
      <c r="F2235" t="s">
        <v>2272</v>
      </c>
      <c r="G2235" t="s">
        <v>8</v>
      </c>
      <c r="H2235" t="s">
        <v>1391</v>
      </c>
    </row>
    <row r="2236" spans="1:8" x14ac:dyDescent="0.2">
      <c r="A2236" s="1" t="d">
        <v>2023-02-07</v>
      </c>
      <c r="B2236">
        <v>-1</v>
      </c>
      <c r="C2236" t="s">
        <v>77</v>
      </c>
      <c r="D2236" s="1" t="d">
        <v>2023-02-07</v>
      </c>
      <c r="E2236" t="s">
        <v>1326</v>
      </c>
      <c r="F2236" t="s">
        <v>2272</v>
      </c>
      <c r="G2236" t="s">
        <v>8</v>
      </c>
      <c r="H2236" t="s">
        <v>1327</v>
      </c>
    </row>
    <row r="2237" spans="1:8" x14ac:dyDescent="0.2">
      <c r="A2237" s="1" t="d">
        <v>2023-02-07</v>
      </c>
      <c r="B2237">
        <v>-1</v>
      </c>
      <c r="C2237" t="s">
        <v>77</v>
      </c>
      <c r="D2237" s="1" t="d">
        <v>2023-02-07</v>
      </c>
      <c r="E2237" t="s">
        <v>854</v>
      </c>
      <c r="F2237" t="s">
        <v>2272</v>
      </c>
      <c r="G2237" t="s">
        <v>8</v>
      </c>
    </row>
    <row r="2238" spans="1:8" x14ac:dyDescent="0.2">
      <c r="A2238" s="1" t="d">
        <v>2023-02-07</v>
      </c>
      <c r="B2238">
        <v>-1</v>
      </c>
      <c r="C2238" t="s">
        <v>77</v>
      </c>
      <c r="D2238" s="1" t="d">
        <v>2023-02-07</v>
      </c>
      <c r="E2238" t="s">
        <v>274</v>
      </c>
      <c r="F2238" t="s">
        <v>2272</v>
      </c>
      <c r="G2238" t="s">
        <v>8</v>
      </c>
    </row>
    <row r="2239" spans="1:8" x14ac:dyDescent="0.2">
      <c r="A2239" s="1" t="d">
        <v>2023-02-07</v>
      </c>
      <c r="B2239">
        <v>-1</v>
      </c>
      <c r="C2239" t="s">
        <v>77</v>
      </c>
      <c r="D2239" s="1" t="d">
        <v>2023-02-07</v>
      </c>
      <c r="E2239" t="s">
        <v>989</v>
      </c>
      <c r="F2239" t="s">
        <v>2272</v>
      </c>
      <c r="G2239" t="s">
        <v>8</v>
      </c>
    </row>
    <row r="2240" spans="1:8" x14ac:dyDescent="0.2">
      <c r="A2240" s="1" t="d">
        <v>2023-02-07</v>
      </c>
      <c r="B2240">
        <v>-1</v>
      </c>
      <c r="C2240" t="s">
        <v>77</v>
      </c>
      <c r="D2240" s="1" t="d">
        <v>2023-02-07</v>
      </c>
      <c r="E2240" t="s">
        <v>482</v>
      </c>
      <c r="F2240" t="s">
        <v>2272</v>
      </c>
      <c r="G2240" t="s">
        <v>8</v>
      </c>
    </row>
    <row r="2241" spans="1:8" x14ac:dyDescent="0.2">
      <c r="A2241" s="1" t="d">
        <v>2023-02-07</v>
      </c>
      <c r="B2241">
        <v>-1</v>
      </c>
      <c r="C2241" t="s">
        <v>77</v>
      </c>
      <c r="D2241" s="1" t="d">
        <v>2023-02-07</v>
      </c>
      <c r="E2241" t="s">
        <v>96</v>
      </c>
      <c r="F2241" t="s">
        <v>2272</v>
      </c>
      <c r="G2241" t="s">
        <v>8</v>
      </c>
    </row>
    <row r="2242" spans="1:8" x14ac:dyDescent="0.2">
      <c r="A2242" s="1" t="d">
        <v>2023-02-07</v>
      </c>
      <c r="B2242">
        <v>-1</v>
      </c>
      <c r="C2242" t="s">
        <v>77</v>
      </c>
      <c r="D2242" s="1" t="d">
        <v>2023-02-07</v>
      </c>
      <c r="E2242" t="s">
        <v>97</v>
      </c>
      <c r="F2242" t="s">
        <v>2272</v>
      </c>
      <c r="G2242" t="s">
        <v>8</v>
      </c>
    </row>
    <row r="2243" spans="1:8" x14ac:dyDescent="0.2">
      <c r="A2243" s="1" t="d">
        <v>2023-02-07</v>
      </c>
      <c r="B2243">
        <v>-1</v>
      </c>
      <c r="C2243" t="s">
        <v>77</v>
      </c>
      <c r="D2243" s="1" t="d">
        <v>2023-02-07</v>
      </c>
      <c r="E2243" t="s">
        <v>275</v>
      </c>
      <c r="F2243" t="s">
        <v>2272</v>
      </c>
      <c r="G2243" t="s">
        <v>8</v>
      </c>
    </row>
    <row r="2244" spans="1:8" x14ac:dyDescent="0.2">
      <c r="A2244" s="1" t="d">
        <v>2023-02-07</v>
      </c>
      <c r="B2244">
        <v>-1</v>
      </c>
      <c r="C2244" t="s">
        <v>77</v>
      </c>
      <c r="D2244" s="1" t="d">
        <v>2023-02-08</v>
      </c>
      <c r="E2244" t="s">
        <v>71</v>
      </c>
      <c r="F2244" t="s">
        <v>2265</v>
      </c>
      <c r="G2244" t="s">
        <v>8</v>
      </c>
      <c r="H2244" t="s">
        <v>72</v>
      </c>
    </row>
    <row r="2245" spans="1:8" x14ac:dyDescent="0.2">
      <c r="A2245" s="1" t="d">
        <v>2023-02-07</v>
      </c>
      <c r="B2245">
        <v>-1</v>
      </c>
      <c r="C2245" t="s">
        <v>77</v>
      </c>
      <c r="D2245" s="1" t="d">
        <v>2023-02-14</v>
      </c>
      <c r="E2245" t="s">
        <v>1513</v>
      </c>
      <c r="F2245" t="s">
        <v>2273</v>
      </c>
      <c r="G2245" t="s">
        <v>8</v>
      </c>
      <c r="H2245" t="s">
        <v>1514</v>
      </c>
    </row>
    <row r="2246" spans="1:8" x14ac:dyDescent="0.2">
      <c r="A2246" s="1" t="d">
        <v>2023-02-07</v>
      </c>
      <c r="B2246">
        <v>-1</v>
      </c>
      <c r="C2246" t="s">
        <v>77</v>
      </c>
      <c r="D2246" s="1" t="d">
        <v>2023-02-14</v>
      </c>
      <c r="E2246" t="s">
        <v>985</v>
      </c>
      <c r="F2246" t="s">
        <v>2274</v>
      </c>
      <c r="G2246" t="s">
        <v>8</v>
      </c>
      <c r="H2246" t="s">
        <v>986</v>
      </c>
    </row>
    <row r="2247" spans="1:8" x14ac:dyDescent="0.2">
      <c r="A2247" s="1" t="d">
        <v>2023-02-07</v>
      </c>
      <c r="B2247">
        <v>-1</v>
      </c>
      <c r="C2247" t="s">
        <v>77</v>
      </c>
      <c r="D2247" s="1" t="d">
        <v>2023-02-14</v>
      </c>
      <c r="E2247" t="s">
        <v>1046</v>
      </c>
      <c r="F2247" t="s">
        <v>2274</v>
      </c>
      <c r="G2247" t="s">
        <v>8</v>
      </c>
      <c r="H2247" t="s">
        <v>1047</v>
      </c>
    </row>
    <row r="2248" spans="1:8" x14ac:dyDescent="0.2">
      <c r="A2248" s="1" t="d">
        <v>2023-02-07</v>
      </c>
      <c r="B2248">
        <v>-1</v>
      </c>
      <c r="C2248" t="s">
        <v>77</v>
      </c>
      <c r="D2248" s="1" t="d">
        <v>2023-02-14</v>
      </c>
      <c r="E2248" t="s">
        <v>1515</v>
      </c>
      <c r="F2248" t="s">
        <v>2274</v>
      </c>
      <c r="G2248" t="s">
        <v>8</v>
      </c>
      <c r="H2248" t="s">
        <v>1515</v>
      </c>
    </row>
    <row r="2249" spans="1:8" x14ac:dyDescent="0.2">
      <c r="A2249" s="1" t="d">
        <v>2023-02-07</v>
      </c>
      <c r="B2249">
        <v>-1</v>
      </c>
      <c r="C2249" t="s">
        <v>77</v>
      </c>
      <c r="D2249" s="1" t="d">
        <v>2023-02-14</v>
      </c>
      <c r="E2249" t="s">
        <v>1516</v>
      </c>
      <c r="F2249" t="s">
        <v>2274</v>
      </c>
      <c r="G2249" t="s">
        <v>8</v>
      </c>
      <c r="H2249" t="s">
        <v>1516</v>
      </c>
    </row>
    <row r="2250" spans="1:8" x14ac:dyDescent="0.2">
      <c r="A2250" s="1" t="d">
        <v>2023-02-07</v>
      </c>
      <c r="B2250">
        <v>-1</v>
      </c>
      <c r="C2250" t="s">
        <v>77</v>
      </c>
      <c r="D2250" s="1" t="d">
        <v>2023-02-14</v>
      </c>
      <c r="E2250" t="s">
        <v>1224</v>
      </c>
      <c r="F2250" t="s">
        <v>2275</v>
      </c>
      <c r="G2250" t="s">
        <v>8</v>
      </c>
      <c r="H2250" t="s">
        <v>1225</v>
      </c>
    </row>
    <row r="2251" spans="1:8" x14ac:dyDescent="0.2">
      <c r="A2251" s="1" t="d">
        <v>2023-02-07</v>
      </c>
      <c r="B2251">
        <v>-1</v>
      </c>
      <c r="C2251" t="s">
        <v>77</v>
      </c>
      <c r="D2251" s="1" t="d">
        <v>2023-02-14</v>
      </c>
      <c r="E2251" t="s">
        <v>510</v>
      </c>
      <c r="F2251" t="s">
        <v>2263</v>
      </c>
      <c r="G2251" t="s">
        <v>8</v>
      </c>
      <c r="H2251" t="s">
        <v>511</v>
      </c>
    </row>
    <row r="2252" spans="1:8" x14ac:dyDescent="0.2">
      <c r="A2252" s="1" t="d">
        <v>2023-02-07</v>
      </c>
      <c r="B2252">
        <v>-1</v>
      </c>
      <c r="C2252" t="s">
        <v>77</v>
      </c>
      <c r="D2252" s="1" t="d">
        <v>2023-02-15</v>
      </c>
      <c r="E2252" t="s">
        <v>1516</v>
      </c>
      <c r="F2252" t="s">
        <v>2274</v>
      </c>
      <c r="G2252" t="s">
        <v>8</v>
      </c>
      <c r="H2252" t="s">
        <v>1516</v>
      </c>
    </row>
    <row r="2253" spans="1:8" x14ac:dyDescent="0.2">
      <c r="A2253" s="1" t="d">
        <v>2023-02-07</v>
      </c>
      <c r="B2253">
        <v>-1</v>
      </c>
      <c r="C2253" t="s">
        <v>77</v>
      </c>
      <c r="D2253" s="1" t="d">
        <v>2023-02-20</v>
      </c>
      <c r="E2253" t="s">
        <v>889</v>
      </c>
      <c r="F2253" t="s">
        <v>2274</v>
      </c>
      <c r="G2253" t="s">
        <v>8</v>
      </c>
      <c r="H2253" t="s">
        <v>890</v>
      </c>
    </row>
    <row r="2254" spans="1:8" x14ac:dyDescent="0.2">
      <c r="A2254" s="1" t="d">
        <v>2023-02-07</v>
      </c>
      <c r="B2254">
        <v>-1</v>
      </c>
      <c r="C2254" t="s">
        <v>77</v>
      </c>
      <c r="D2254" s="1" t="d">
        <v>2023-02-20</v>
      </c>
      <c r="E2254" t="s">
        <v>450</v>
      </c>
      <c r="F2254" t="s">
        <v>2275</v>
      </c>
      <c r="G2254" t="s">
        <v>8</v>
      </c>
      <c r="H2254" t="s">
        <v>451</v>
      </c>
    </row>
    <row r="2255" spans="1:8" x14ac:dyDescent="0.2">
      <c r="A2255" s="1" t="d">
        <v>2023-02-07</v>
      </c>
      <c r="B2255">
        <v>-1</v>
      </c>
      <c r="C2255" t="s">
        <v>77</v>
      </c>
      <c r="D2255" s="1" t="d">
        <v>2023-02-20</v>
      </c>
      <c r="E2255" t="s">
        <v>953</v>
      </c>
      <c r="F2255" t="s">
        <v>2297</v>
      </c>
      <c r="G2255" t="s">
        <v>8</v>
      </c>
      <c r="H2255" t="s">
        <v>954</v>
      </c>
    </row>
    <row r="2256" spans="1:8" x14ac:dyDescent="0.2">
      <c r="A2256" s="1" t="d">
        <v>2023-02-07</v>
      </c>
      <c r="B2256">
        <v>-1</v>
      </c>
      <c r="C2256" t="s">
        <v>77</v>
      </c>
      <c r="D2256" s="1" t="d">
        <v>2023-02-20</v>
      </c>
      <c r="E2256" t="s">
        <v>327</v>
      </c>
      <c r="F2256" t="s">
        <v>2263</v>
      </c>
      <c r="G2256" t="s">
        <v>8</v>
      </c>
      <c r="H2256" t="s">
        <v>328</v>
      </c>
    </row>
    <row r="2257" spans="1:8" x14ac:dyDescent="0.2">
      <c r="A2257" s="1" t="d">
        <v>2023-02-07</v>
      </c>
      <c r="B2257">
        <v>-1</v>
      </c>
      <c r="C2257" t="s">
        <v>77</v>
      </c>
      <c r="D2257" s="1" t="d">
        <v>2023-02-21</v>
      </c>
      <c r="E2257" t="s">
        <v>883</v>
      </c>
      <c r="F2257" t="s">
        <v>2274</v>
      </c>
      <c r="G2257" t="s">
        <v>8</v>
      </c>
      <c r="H2257" t="s">
        <v>884</v>
      </c>
    </row>
    <row r="2258" spans="1:8" x14ac:dyDescent="0.2">
      <c r="A2258" s="1" t="d">
        <v>2023-02-07</v>
      </c>
      <c r="B2258">
        <v>-1</v>
      </c>
      <c r="C2258" t="s">
        <v>77</v>
      </c>
      <c r="D2258" s="1" t="d">
        <v>2023-02-21</v>
      </c>
      <c r="E2258" t="s">
        <v>447</v>
      </c>
      <c r="F2258" t="s">
        <v>2274</v>
      </c>
      <c r="G2258" t="s">
        <v>8</v>
      </c>
      <c r="H2258" t="s">
        <v>448</v>
      </c>
    </row>
    <row r="2259" spans="1:8" x14ac:dyDescent="0.2">
      <c r="A2259" s="1" t="d">
        <v>2023-02-07</v>
      </c>
      <c r="B2259">
        <v>-1</v>
      </c>
      <c r="C2259" t="s">
        <v>77</v>
      </c>
      <c r="D2259" s="1" t="d">
        <v>2023-02-21</v>
      </c>
      <c r="E2259" t="s">
        <v>292</v>
      </c>
      <c r="F2259" t="s">
        <v>2274</v>
      </c>
      <c r="G2259" t="s">
        <v>8</v>
      </c>
      <c r="H2259" t="s">
        <v>293</v>
      </c>
    </row>
    <row r="2260" spans="1:8" x14ac:dyDescent="0.2">
      <c r="A2260" s="1" t="d">
        <v>2023-02-07</v>
      </c>
      <c r="B2260">
        <v>-1</v>
      </c>
      <c r="C2260" t="s">
        <v>77</v>
      </c>
      <c r="D2260" s="1" t="d">
        <v>2023-02-21</v>
      </c>
      <c r="E2260" t="s">
        <v>1169</v>
      </c>
      <c r="F2260" t="s">
        <v>2274</v>
      </c>
      <c r="G2260" t="s">
        <v>8</v>
      </c>
      <c r="H2260" t="s">
        <v>1169</v>
      </c>
    </row>
    <row r="2261" spans="1:8" x14ac:dyDescent="0.2">
      <c r="A2261" s="1" t="d">
        <v>2023-02-07</v>
      </c>
      <c r="B2261">
        <v>-1</v>
      </c>
      <c r="C2261" t="s">
        <v>77</v>
      </c>
      <c r="D2261" s="1" t="d">
        <v>2023-02-21</v>
      </c>
      <c r="E2261" t="s">
        <v>1517</v>
      </c>
      <c r="F2261" t="s">
        <v>2274</v>
      </c>
      <c r="G2261" t="s">
        <v>8</v>
      </c>
      <c r="H2261" t="s">
        <v>1517</v>
      </c>
    </row>
    <row r="2262" spans="1:8" x14ac:dyDescent="0.2">
      <c r="A2262" s="1" t="d">
        <v>2023-02-07</v>
      </c>
      <c r="B2262">
        <v>-1</v>
      </c>
      <c r="C2262" t="s">
        <v>77</v>
      </c>
      <c r="D2262" s="1" t="d">
        <v>2023-02-21</v>
      </c>
      <c r="E2262" t="s">
        <v>299</v>
      </c>
      <c r="F2262" t="s">
        <v>2263</v>
      </c>
      <c r="G2262" t="s">
        <v>8</v>
      </c>
      <c r="H2262" t="s">
        <v>300</v>
      </c>
    </row>
    <row r="2263" spans="1:8" x14ac:dyDescent="0.2">
      <c r="A2263" s="1" t="d">
        <v>2023-02-07</v>
      </c>
      <c r="B2263">
        <v>-1</v>
      </c>
      <c r="C2263" t="s">
        <v>77</v>
      </c>
      <c r="D2263" s="1" t="d">
        <v>2023-02-23</v>
      </c>
      <c r="E2263" t="s">
        <v>171</v>
      </c>
      <c r="F2263" t="s">
        <v>2263</v>
      </c>
      <c r="G2263" t="s">
        <v>8</v>
      </c>
      <c r="H2263" t="s">
        <v>172</v>
      </c>
    </row>
    <row r="2264" spans="1:8" x14ac:dyDescent="0.2">
      <c r="A2264" s="1" t="d">
        <v>2023-02-07</v>
      </c>
      <c r="B2264">
        <v>9278553980006530</v>
      </c>
      <c r="C2264" t="s">
        <v>77</v>
      </c>
      <c r="D2264" s="1" t="d">
        <v>2023-02-14</v>
      </c>
      <c r="E2264" t="s">
        <v>609</v>
      </c>
      <c r="F2264" t="s">
        <v>2275</v>
      </c>
      <c r="G2264" t="s">
        <v>8</v>
      </c>
      <c r="H2264" t="s">
        <v>610</v>
      </c>
    </row>
    <row r="2265" spans="1:8" x14ac:dyDescent="0.2">
      <c r="A2265" s="1" t="d">
        <v>2023-02-08</v>
      </c>
      <c r="B2265">
        <v>-1</v>
      </c>
      <c r="D2265" s="1" t="d">
        <v>2023-02-08</v>
      </c>
      <c r="E2265" t="s">
        <v>1518</v>
      </c>
      <c r="F2265" t="s">
        <v>2264</v>
      </c>
      <c r="G2265" t="s">
        <v>8</v>
      </c>
      <c r="H2265" t="s">
        <v>1519</v>
      </c>
    </row>
    <row r="2266" spans="1:8" x14ac:dyDescent="0.2">
      <c r="A2266" s="1" t="d">
        <v>2023-02-08</v>
      </c>
      <c r="B2266">
        <v>-1</v>
      </c>
      <c r="D2266" s="1" t="d">
        <v>2023-02-08</v>
      </c>
      <c r="E2266" t="s">
        <v>1520</v>
      </c>
      <c r="F2266" t="s">
        <v>2264</v>
      </c>
      <c r="G2266" t="s">
        <v>8</v>
      </c>
      <c r="H2266" t="s">
        <v>1521</v>
      </c>
    </row>
    <row r="2267" spans="1:8" x14ac:dyDescent="0.2">
      <c r="A2267" s="1" t="d">
        <v>2023-02-08</v>
      </c>
      <c r="B2267">
        <v>-1</v>
      </c>
      <c r="D2267" s="1" t="d">
        <v>2023-02-08</v>
      </c>
      <c r="E2267" t="s">
        <v>579</v>
      </c>
      <c r="F2267" t="s">
        <v>2265</v>
      </c>
      <c r="G2267" t="s">
        <v>49</v>
      </c>
      <c r="H2267" t="s">
        <v>580</v>
      </c>
    </row>
    <row r="2268" spans="1:8" x14ac:dyDescent="0.2">
      <c r="A2268" s="1" t="d">
        <v>2023-02-08</v>
      </c>
      <c r="B2268">
        <v>-1</v>
      </c>
      <c r="D2268" s="1" t="d">
        <v>2023-02-08</v>
      </c>
      <c r="E2268" t="s">
        <v>837</v>
      </c>
      <c r="F2268" t="s">
        <v>2265</v>
      </c>
      <c r="G2268" t="s">
        <v>8</v>
      </c>
      <c r="H2268" t="s">
        <v>838</v>
      </c>
    </row>
    <row r="2269" spans="1:8" x14ac:dyDescent="0.2">
      <c r="A2269" s="1" t="d">
        <v>2023-02-08</v>
      </c>
      <c r="B2269">
        <v>-1</v>
      </c>
      <c r="D2269" s="1" t="d">
        <v>2023-02-08</v>
      </c>
      <c r="E2269" t="s">
        <v>41</v>
      </c>
      <c r="F2269" t="s">
        <v>2271</v>
      </c>
      <c r="G2269" t="s">
        <v>8</v>
      </c>
      <c r="H2269" t="s">
        <v>42</v>
      </c>
    </row>
    <row r="2270" spans="1:8" x14ac:dyDescent="0.2">
      <c r="A2270" s="1" t="d">
        <v>2023-02-08</v>
      </c>
      <c r="B2270">
        <v>-1</v>
      </c>
      <c r="D2270" s="1" t="d">
        <v>2023-02-08</v>
      </c>
      <c r="E2270" t="s">
        <v>1455</v>
      </c>
      <c r="F2270" t="s">
        <v>2272</v>
      </c>
      <c r="G2270" t="s">
        <v>49</v>
      </c>
      <c r="H2270" t="s">
        <v>1456</v>
      </c>
    </row>
    <row r="2271" spans="1:8" x14ac:dyDescent="0.2">
      <c r="A2271" s="1" t="d">
        <v>2023-02-08</v>
      </c>
      <c r="B2271">
        <v>-1</v>
      </c>
      <c r="D2271" s="1" t="d">
        <v>2023-02-08</v>
      </c>
      <c r="E2271" t="s">
        <v>1440</v>
      </c>
      <c r="F2271" t="s">
        <v>2272</v>
      </c>
      <c r="G2271" t="s">
        <v>49</v>
      </c>
      <c r="H2271" t="s">
        <v>1441</v>
      </c>
    </row>
    <row r="2272" spans="1:8" x14ac:dyDescent="0.2">
      <c r="A2272" s="1" t="d">
        <v>2023-02-08</v>
      </c>
      <c r="B2272">
        <v>-1</v>
      </c>
      <c r="D2272" s="1" t="d">
        <v>2023-02-08</v>
      </c>
      <c r="E2272" t="s">
        <v>483</v>
      </c>
      <c r="F2272" t="s">
        <v>2272</v>
      </c>
      <c r="G2272" t="s">
        <v>8</v>
      </c>
    </row>
    <row r="2273" spans="1:8" x14ac:dyDescent="0.2">
      <c r="A2273" s="1" t="d">
        <v>2023-02-08</v>
      </c>
      <c r="B2273">
        <v>-1</v>
      </c>
      <c r="C2273" t="s">
        <v>15</v>
      </c>
      <c r="D2273" s="1" t="d">
        <v>2023-02-08</v>
      </c>
      <c r="E2273" t="s">
        <v>813</v>
      </c>
      <c r="F2273" t="s">
        <v>2268</v>
      </c>
      <c r="G2273" t="s">
        <v>13</v>
      </c>
      <c r="H2273" t="s">
        <v>814</v>
      </c>
    </row>
    <row r="2274" spans="1:8" x14ac:dyDescent="0.2">
      <c r="A2274" s="1" t="d">
        <v>2023-02-08</v>
      </c>
      <c r="B2274">
        <v>-1</v>
      </c>
      <c r="C2274" t="s">
        <v>15</v>
      </c>
      <c r="D2274" s="1" t="d">
        <v>2023-02-15</v>
      </c>
      <c r="E2274" t="s">
        <v>790</v>
      </c>
      <c r="F2274" t="s">
        <v>2263</v>
      </c>
      <c r="G2274" t="s">
        <v>8</v>
      </c>
      <c r="H2274" t="s">
        <v>791</v>
      </c>
    </row>
    <row r="2275" spans="1:8" x14ac:dyDescent="0.2">
      <c r="A2275" s="1" t="d">
        <v>2023-02-08</v>
      </c>
      <c r="B2275">
        <v>-1</v>
      </c>
      <c r="C2275" t="s">
        <v>20</v>
      </c>
      <c r="D2275" s="1" t="d">
        <v>2023-02-08</v>
      </c>
      <c r="E2275" t="s">
        <v>1522</v>
      </c>
      <c r="F2275" t="s">
        <v>2288</v>
      </c>
      <c r="G2275" t="s">
        <v>8</v>
      </c>
      <c r="H2275" t="s">
        <v>1523</v>
      </c>
    </row>
    <row r="2276" spans="1:8" x14ac:dyDescent="0.2">
      <c r="A2276" s="1" t="d">
        <v>2023-02-08</v>
      </c>
      <c r="B2276">
        <v>-1</v>
      </c>
      <c r="C2276" t="s">
        <v>20</v>
      </c>
      <c r="D2276" s="1" t="d">
        <v>2023-02-08</v>
      </c>
      <c r="E2276" t="s">
        <v>21</v>
      </c>
      <c r="F2276" t="s">
        <v>2266</v>
      </c>
      <c r="G2276" t="s">
        <v>8</v>
      </c>
      <c r="H2276" t="s">
        <v>22</v>
      </c>
    </row>
    <row r="2277" spans="1:8" x14ac:dyDescent="0.2">
      <c r="A2277" s="1" t="d">
        <v>2023-02-08</v>
      </c>
      <c r="B2277">
        <v>-1</v>
      </c>
      <c r="C2277" t="s">
        <v>20</v>
      </c>
      <c r="D2277" s="1" t="d">
        <v>2023-02-08</v>
      </c>
      <c r="E2277" t="s">
        <v>579</v>
      </c>
      <c r="F2277" t="s">
        <v>2265</v>
      </c>
      <c r="G2277" t="s">
        <v>49</v>
      </c>
      <c r="H2277" t="s">
        <v>580</v>
      </c>
    </row>
    <row r="2278" spans="1:8" x14ac:dyDescent="0.2">
      <c r="A2278" s="1" t="d">
        <v>2023-02-08</v>
      </c>
      <c r="B2278">
        <v>-1</v>
      </c>
      <c r="C2278" t="s">
        <v>20</v>
      </c>
      <c r="D2278" s="1" t="d">
        <v>2023-02-08</v>
      </c>
      <c r="E2278" t="s">
        <v>84</v>
      </c>
      <c r="F2278" t="s">
        <v>2265</v>
      </c>
      <c r="G2278" t="s">
        <v>8</v>
      </c>
      <c r="H2278" t="s">
        <v>85</v>
      </c>
    </row>
    <row r="2279" spans="1:8" x14ac:dyDescent="0.2">
      <c r="A2279" s="1" t="d">
        <v>2023-02-08</v>
      </c>
      <c r="B2279">
        <v>-1</v>
      </c>
      <c r="C2279" t="s">
        <v>20</v>
      </c>
      <c r="D2279" s="1" t="d">
        <v>2023-02-08</v>
      </c>
      <c r="E2279" t="s">
        <v>1369</v>
      </c>
      <c r="F2279" t="s">
        <v>2265</v>
      </c>
      <c r="G2279" t="s">
        <v>8</v>
      </c>
      <c r="H2279" t="s">
        <v>1370</v>
      </c>
    </row>
    <row r="2280" spans="1:8" x14ac:dyDescent="0.2">
      <c r="A2280" s="1" t="d">
        <v>2023-02-08</v>
      </c>
      <c r="B2280">
        <v>-1</v>
      </c>
      <c r="C2280" t="s">
        <v>20</v>
      </c>
      <c r="D2280" s="1" t="d">
        <v>2023-02-08</v>
      </c>
      <c r="E2280" t="s">
        <v>1497</v>
      </c>
      <c r="F2280" t="s">
        <v>2265</v>
      </c>
      <c r="G2280" t="s">
        <v>8</v>
      </c>
    </row>
    <row r="2281" spans="1:8" x14ac:dyDescent="0.2">
      <c r="A2281" s="1" t="d">
        <v>2023-02-08</v>
      </c>
      <c r="B2281">
        <v>-1</v>
      </c>
      <c r="C2281" t="s">
        <v>20</v>
      </c>
      <c r="D2281" s="1" t="d">
        <v>2023-02-08</v>
      </c>
      <c r="E2281" t="s">
        <v>29</v>
      </c>
      <c r="F2281" t="s">
        <v>2265</v>
      </c>
      <c r="G2281" t="s">
        <v>8</v>
      </c>
      <c r="H2281" t="s">
        <v>30</v>
      </c>
    </row>
    <row r="2282" spans="1:8" x14ac:dyDescent="0.2">
      <c r="A2282" s="1" t="d">
        <v>2023-02-08</v>
      </c>
      <c r="B2282">
        <v>-1</v>
      </c>
      <c r="C2282" t="s">
        <v>20</v>
      </c>
      <c r="D2282" s="1" t="d">
        <v>2023-02-08</v>
      </c>
      <c r="E2282" t="s">
        <v>12</v>
      </c>
      <c r="F2282" t="s">
        <v>2265</v>
      </c>
      <c r="G2282" t="s">
        <v>13</v>
      </c>
      <c r="H2282" t="s">
        <v>14</v>
      </c>
    </row>
    <row r="2283" spans="1:8" x14ac:dyDescent="0.2">
      <c r="A2283" s="1" t="d">
        <v>2023-02-08</v>
      </c>
      <c r="B2283">
        <v>-1</v>
      </c>
      <c r="C2283" t="s">
        <v>20</v>
      </c>
      <c r="D2283" s="1" t="d">
        <v>2023-02-08</v>
      </c>
      <c r="E2283" t="s">
        <v>1415</v>
      </c>
      <c r="F2283" t="s">
        <v>2268</v>
      </c>
      <c r="G2283" t="s">
        <v>8</v>
      </c>
      <c r="H2283" t="s">
        <v>1416</v>
      </c>
    </row>
    <row r="2284" spans="1:8" x14ac:dyDescent="0.2">
      <c r="A2284" s="1" t="d">
        <v>2023-02-08</v>
      </c>
      <c r="B2284">
        <v>-1</v>
      </c>
      <c r="C2284" t="s">
        <v>20</v>
      </c>
      <c r="D2284" s="1" t="d">
        <v>2023-02-08</v>
      </c>
      <c r="E2284" t="s">
        <v>471</v>
      </c>
      <c r="F2284" t="s">
        <v>2296</v>
      </c>
      <c r="G2284" t="s">
        <v>8</v>
      </c>
      <c r="H2284" t="s">
        <v>472</v>
      </c>
    </row>
    <row r="2285" spans="1:8" x14ac:dyDescent="0.2">
      <c r="A2285" s="1" t="d">
        <v>2023-02-08</v>
      </c>
      <c r="B2285">
        <v>-1</v>
      </c>
      <c r="C2285" t="s">
        <v>20</v>
      </c>
      <c r="D2285" s="1" t="d">
        <v>2023-02-08</v>
      </c>
      <c r="E2285" t="s">
        <v>91</v>
      </c>
      <c r="F2285" t="s">
        <v>2296</v>
      </c>
      <c r="G2285" t="s">
        <v>8</v>
      </c>
      <c r="H2285" t="s">
        <v>92</v>
      </c>
    </row>
    <row r="2286" spans="1:8" x14ac:dyDescent="0.2">
      <c r="A2286" s="1" t="d">
        <v>2023-02-08</v>
      </c>
      <c r="B2286">
        <v>-1</v>
      </c>
      <c r="C2286" t="s">
        <v>20</v>
      </c>
      <c r="D2286" s="1" t="d">
        <v>2023-02-08</v>
      </c>
      <c r="E2286" t="s">
        <v>213</v>
      </c>
      <c r="F2286" t="s">
        <v>2296</v>
      </c>
      <c r="G2286" t="s">
        <v>8</v>
      </c>
      <c r="H2286" t="s">
        <v>214</v>
      </c>
    </row>
    <row r="2287" spans="1:8" x14ac:dyDescent="0.2">
      <c r="A2287" s="1" t="d">
        <v>2023-02-08</v>
      </c>
      <c r="B2287">
        <v>-1</v>
      </c>
      <c r="C2287" t="s">
        <v>20</v>
      </c>
      <c r="D2287" s="1" t="d">
        <v>2023-02-08</v>
      </c>
      <c r="E2287" t="s">
        <v>843</v>
      </c>
      <c r="F2287" t="s">
        <v>2296</v>
      </c>
      <c r="G2287" t="s">
        <v>8</v>
      </c>
      <c r="H2287" t="s">
        <v>844</v>
      </c>
    </row>
    <row r="2288" spans="1:8" x14ac:dyDescent="0.2">
      <c r="A2288" s="1" t="d">
        <v>2023-02-08</v>
      </c>
      <c r="B2288">
        <v>-1</v>
      </c>
      <c r="C2288" t="s">
        <v>20</v>
      </c>
      <c r="D2288" s="1" t="d">
        <v>2023-02-08</v>
      </c>
      <c r="E2288" t="s">
        <v>39</v>
      </c>
      <c r="F2288" t="s">
        <v>2296</v>
      </c>
      <c r="G2288" t="s">
        <v>8</v>
      </c>
      <c r="H2288" t="s">
        <v>40</v>
      </c>
    </row>
    <row r="2289" spans="1:8" x14ac:dyDescent="0.2">
      <c r="A2289" s="1" t="d">
        <v>2023-02-08</v>
      </c>
      <c r="B2289">
        <v>-1</v>
      </c>
      <c r="C2289" t="s">
        <v>20</v>
      </c>
      <c r="D2289" s="1" t="d">
        <v>2023-02-08</v>
      </c>
      <c r="E2289" t="s">
        <v>93</v>
      </c>
      <c r="F2289" t="s">
        <v>2296</v>
      </c>
      <c r="G2289" t="s">
        <v>8</v>
      </c>
      <c r="H2289" t="s">
        <v>94</v>
      </c>
    </row>
    <row r="2290" spans="1:8" x14ac:dyDescent="0.2">
      <c r="A2290" s="1" t="d">
        <v>2023-02-08</v>
      </c>
      <c r="B2290">
        <v>-1</v>
      </c>
      <c r="C2290" t="s">
        <v>20</v>
      </c>
      <c r="D2290" s="1" t="d">
        <v>2023-02-08</v>
      </c>
      <c r="E2290" t="s">
        <v>1440</v>
      </c>
      <c r="F2290" t="s">
        <v>2272</v>
      </c>
      <c r="G2290" t="s">
        <v>49</v>
      </c>
      <c r="H2290" t="s">
        <v>1441</v>
      </c>
    </row>
    <row r="2291" spans="1:8" x14ac:dyDescent="0.2">
      <c r="A2291" s="1" t="d">
        <v>2023-02-08</v>
      </c>
      <c r="B2291">
        <v>-1</v>
      </c>
      <c r="C2291" t="s">
        <v>20</v>
      </c>
      <c r="D2291" s="1" t="d">
        <v>2023-02-08</v>
      </c>
      <c r="E2291" t="s">
        <v>919</v>
      </c>
      <c r="F2291" t="s">
        <v>2272</v>
      </c>
      <c r="G2291" t="s">
        <v>13</v>
      </c>
      <c r="H2291" t="s">
        <v>920</v>
      </c>
    </row>
    <row r="2292" spans="1:8" x14ac:dyDescent="0.2">
      <c r="A2292" s="1" t="d">
        <v>2023-02-08</v>
      </c>
      <c r="B2292">
        <v>-1</v>
      </c>
      <c r="C2292" t="s">
        <v>20</v>
      </c>
      <c r="D2292" s="1" t="d">
        <v>2023-02-08</v>
      </c>
      <c r="E2292" t="s">
        <v>989</v>
      </c>
      <c r="F2292" t="s">
        <v>2272</v>
      </c>
      <c r="G2292" t="s">
        <v>8</v>
      </c>
    </row>
    <row r="2293" spans="1:8" x14ac:dyDescent="0.2">
      <c r="A2293" s="1" t="d">
        <v>2023-02-08</v>
      </c>
      <c r="B2293">
        <v>-1</v>
      </c>
      <c r="C2293" t="s">
        <v>20</v>
      </c>
      <c r="D2293" s="1" t="d">
        <v>2023-02-08</v>
      </c>
      <c r="E2293" t="s">
        <v>73</v>
      </c>
      <c r="F2293" t="s">
        <v>2272</v>
      </c>
      <c r="G2293" t="s">
        <v>8</v>
      </c>
    </row>
    <row r="2294" spans="1:8" x14ac:dyDescent="0.2">
      <c r="A2294" s="1" t="d">
        <v>2023-02-08</v>
      </c>
      <c r="B2294">
        <v>-1</v>
      </c>
      <c r="C2294" t="s">
        <v>20</v>
      </c>
      <c r="D2294" s="1" t="d">
        <v>2023-02-08</v>
      </c>
      <c r="E2294" t="s">
        <v>96</v>
      </c>
      <c r="F2294" t="s">
        <v>2272</v>
      </c>
      <c r="G2294" t="s">
        <v>8</v>
      </c>
    </row>
    <row r="2295" spans="1:8" x14ac:dyDescent="0.2">
      <c r="A2295" s="1" t="d">
        <v>2023-02-08</v>
      </c>
      <c r="B2295">
        <v>-1</v>
      </c>
      <c r="C2295" t="s">
        <v>20</v>
      </c>
      <c r="D2295" s="1" t="d">
        <v>2023-02-15</v>
      </c>
      <c r="E2295" t="s">
        <v>1356</v>
      </c>
      <c r="F2295" t="s">
        <v>2273</v>
      </c>
      <c r="G2295" t="s">
        <v>13</v>
      </c>
      <c r="H2295" t="s">
        <v>1357</v>
      </c>
    </row>
    <row r="2296" spans="1:8" x14ac:dyDescent="0.2">
      <c r="A2296" s="1" t="d">
        <v>2023-02-08</v>
      </c>
      <c r="B2296">
        <v>-1</v>
      </c>
      <c r="C2296" t="s">
        <v>20</v>
      </c>
      <c r="D2296" s="1" t="d">
        <v>2023-02-15</v>
      </c>
      <c r="E2296" t="s">
        <v>1160</v>
      </c>
      <c r="F2296" t="s">
        <v>2273</v>
      </c>
      <c r="G2296" t="s">
        <v>49</v>
      </c>
      <c r="H2296" t="s">
        <v>1161</v>
      </c>
    </row>
    <row r="2297" spans="1:8" x14ac:dyDescent="0.2">
      <c r="A2297" s="1" t="d">
        <v>2023-02-08</v>
      </c>
      <c r="B2297">
        <v>-1</v>
      </c>
      <c r="C2297" t="s">
        <v>20</v>
      </c>
      <c r="D2297" s="1" t="d">
        <v>2023-02-15</v>
      </c>
      <c r="E2297" t="s">
        <v>1524</v>
      </c>
      <c r="F2297" t="s">
        <v>2273</v>
      </c>
      <c r="G2297" t="s">
        <v>128</v>
      </c>
      <c r="H2297" t="s">
        <v>1525</v>
      </c>
    </row>
    <row r="2298" spans="1:8" x14ac:dyDescent="0.2">
      <c r="A2298" s="1" t="d">
        <v>2023-02-08</v>
      </c>
      <c r="B2298">
        <v>-1</v>
      </c>
      <c r="C2298" t="s">
        <v>20</v>
      </c>
      <c r="D2298" s="1" t="d">
        <v>2023-02-15</v>
      </c>
      <c r="E2298" t="s">
        <v>1526</v>
      </c>
      <c r="F2298" t="s">
        <v>2274</v>
      </c>
      <c r="G2298" t="s">
        <v>8</v>
      </c>
      <c r="H2298" t="s">
        <v>1527</v>
      </c>
    </row>
    <row r="2299" spans="1:8" x14ac:dyDescent="0.2">
      <c r="A2299" s="1" t="d">
        <v>2023-02-08</v>
      </c>
      <c r="B2299">
        <v>-1</v>
      </c>
      <c r="C2299" t="s">
        <v>20</v>
      </c>
      <c r="D2299" s="1" t="d">
        <v>2023-02-18</v>
      </c>
      <c r="E2299" t="s">
        <v>733</v>
      </c>
      <c r="F2299" t="s">
        <v>2274</v>
      </c>
      <c r="G2299" t="s">
        <v>8</v>
      </c>
      <c r="H2299" t="s">
        <v>734</v>
      </c>
    </row>
    <row r="2300" spans="1:8" x14ac:dyDescent="0.2">
      <c r="A2300" s="1" t="d">
        <v>2023-02-08</v>
      </c>
      <c r="B2300">
        <v>-1</v>
      </c>
      <c r="C2300" t="s">
        <v>20</v>
      </c>
      <c r="D2300" s="1" t="d">
        <v>2023-02-22</v>
      </c>
      <c r="E2300" t="s">
        <v>1102</v>
      </c>
      <c r="F2300" t="s">
        <v>2273</v>
      </c>
      <c r="G2300" t="s">
        <v>13</v>
      </c>
      <c r="H2300" t="s">
        <v>1103</v>
      </c>
    </row>
    <row r="2301" spans="1:8" x14ac:dyDescent="0.2">
      <c r="A2301" s="1" t="d">
        <v>2023-02-08</v>
      </c>
      <c r="B2301">
        <v>-1</v>
      </c>
      <c r="C2301" t="s">
        <v>20</v>
      </c>
      <c r="D2301" s="1" t="d">
        <v>2023-02-22</v>
      </c>
      <c r="E2301" t="s">
        <v>599</v>
      </c>
      <c r="F2301" t="s">
        <v>2274</v>
      </c>
      <c r="G2301" t="s">
        <v>8</v>
      </c>
      <c r="H2301" t="s">
        <v>600</v>
      </c>
    </row>
    <row r="2302" spans="1:8" x14ac:dyDescent="0.2">
      <c r="A2302" s="1" t="d">
        <v>2023-02-08</v>
      </c>
      <c r="B2302">
        <v>-1</v>
      </c>
      <c r="C2302" t="s">
        <v>1113</v>
      </c>
      <c r="D2302" s="1" t="d">
        <v>2023-02-22</v>
      </c>
      <c r="E2302" t="s">
        <v>1270</v>
      </c>
      <c r="F2302" t="s">
        <v>2275</v>
      </c>
      <c r="G2302" t="s">
        <v>8</v>
      </c>
    </row>
    <row r="2303" spans="1:8" x14ac:dyDescent="0.2">
      <c r="A2303" s="1" t="d">
        <v>2023-02-08</v>
      </c>
      <c r="B2303">
        <v>-1</v>
      </c>
      <c r="C2303" t="s">
        <v>66</v>
      </c>
      <c r="D2303" s="1" t="d">
        <v>2023-02-08</v>
      </c>
      <c r="E2303" t="s">
        <v>1528</v>
      </c>
      <c r="F2303" t="s">
        <v>2294</v>
      </c>
      <c r="G2303" t="s">
        <v>68</v>
      </c>
      <c r="H2303" t="s">
        <v>1529</v>
      </c>
    </row>
    <row r="2304" spans="1:8" x14ac:dyDescent="0.2">
      <c r="A2304" s="1" t="d">
        <v>2023-02-08</v>
      </c>
      <c r="B2304">
        <v>-1</v>
      </c>
      <c r="C2304" t="s">
        <v>70</v>
      </c>
      <c r="D2304" s="1" t="d">
        <v>2023-02-08</v>
      </c>
      <c r="E2304" t="s">
        <v>1100</v>
      </c>
      <c r="F2304" t="s">
        <v>2265</v>
      </c>
      <c r="G2304" t="s">
        <v>8</v>
      </c>
      <c r="H2304" t="s">
        <v>1101</v>
      </c>
    </row>
    <row r="2305" spans="1:8" x14ac:dyDescent="0.2">
      <c r="A2305" s="1" t="d">
        <v>2023-02-08</v>
      </c>
      <c r="B2305">
        <v>-1</v>
      </c>
      <c r="C2305" t="s">
        <v>70</v>
      </c>
      <c r="D2305" s="1" t="d">
        <v>2023-02-08</v>
      </c>
      <c r="E2305" t="s">
        <v>276</v>
      </c>
      <c r="F2305" t="s">
        <v>2296</v>
      </c>
      <c r="G2305" t="s">
        <v>8</v>
      </c>
      <c r="H2305" t="s">
        <v>277</v>
      </c>
    </row>
    <row r="2306" spans="1:8" x14ac:dyDescent="0.2">
      <c r="A2306" s="1" t="d">
        <v>2023-02-08</v>
      </c>
      <c r="B2306">
        <v>-1</v>
      </c>
      <c r="C2306" t="s">
        <v>70</v>
      </c>
      <c r="D2306" s="1" t="d">
        <v>2023-02-08</v>
      </c>
      <c r="E2306" t="s">
        <v>482</v>
      </c>
      <c r="F2306" t="s">
        <v>2272</v>
      </c>
      <c r="G2306" t="s">
        <v>8</v>
      </c>
    </row>
    <row r="2307" spans="1:8" x14ac:dyDescent="0.2">
      <c r="A2307" s="1" t="d">
        <v>2023-02-08</v>
      </c>
      <c r="B2307">
        <v>-1</v>
      </c>
      <c r="C2307" t="s">
        <v>74</v>
      </c>
      <c r="D2307" s="1" t="d">
        <v>2023-02-15</v>
      </c>
      <c r="E2307" t="s">
        <v>1530</v>
      </c>
      <c r="F2307" t="s">
        <v>2273</v>
      </c>
      <c r="G2307" t="s">
        <v>8</v>
      </c>
      <c r="H2307" t="s">
        <v>1531</v>
      </c>
    </row>
    <row r="2308" spans="1:8" x14ac:dyDescent="0.2">
      <c r="A2308" s="1" t="d">
        <v>2023-02-08</v>
      </c>
      <c r="B2308">
        <v>-1</v>
      </c>
      <c r="C2308" t="s">
        <v>74</v>
      </c>
      <c r="D2308" s="1" t="d">
        <v>2023-02-21</v>
      </c>
      <c r="E2308" t="s">
        <v>1307</v>
      </c>
      <c r="F2308" t="s">
        <v>2273</v>
      </c>
      <c r="G2308" t="s">
        <v>13</v>
      </c>
      <c r="H2308" t="s">
        <v>1308</v>
      </c>
    </row>
    <row r="2309" spans="1:8" x14ac:dyDescent="0.2">
      <c r="A2309" s="1" t="d">
        <v>2023-02-08</v>
      </c>
      <c r="B2309">
        <v>-1</v>
      </c>
      <c r="C2309" t="s">
        <v>77</v>
      </c>
      <c r="D2309" s="1" t="d">
        <v>2023-02-08</v>
      </c>
      <c r="E2309" t="s">
        <v>1522</v>
      </c>
      <c r="F2309" t="s">
        <v>2288</v>
      </c>
      <c r="G2309" t="s">
        <v>8</v>
      </c>
      <c r="H2309" t="s">
        <v>1523</v>
      </c>
    </row>
    <row r="2310" spans="1:8" x14ac:dyDescent="0.2">
      <c r="A2310" s="1" t="d">
        <v>2023-02-08</v>
      </c>
      <c r="B2310">
        <v>-1</v>
      </c>
      <c r="C2310" t="s">
        <v>77</v>
      </c>
      <c r="D2310" s="1" t="d">
        <v>2023-02-08</v>
      </c>
      <c r="E2310" t="s">
        <v>1346</v>
      </c>
      <c r="F2310" t="s">
        <v>2298</v>
      </c>
      <c r="G2310" t="s">
        <v>8</v>
      </c>
    </row>
    <row r="2311" spans="1:8" x14ac:dyDescent="0.2">
      <c r="A2311" s="1" t="d">
        <v>2023-02-08</v>
      </c>
      <c r="B2311">
        <v>-1</v>
      </c>
      <c r="C2311" t="s">
        <v>77</v>
      </c>
      <c r="D2311" s="1" t="d">
        <v>2023-02-08</v>
      </c>
      <c r="E2311" t="s">
        <v>1401</v>
      </c>
      <c r="F2311" t="s">
        <v>2276</v>
      </c>
      <c r="G2311" t="s">
        <v>8</v>
      </c>
    </row>
    <row r="2312" spans="1:8" x14ac:dyDescent="0.2">
      <c r="A2312" s="1" t="d">
        <v>2023-02-08</v>
      </c>
      <c r="B2312">
        <v>-1</v>
      </c>
      <c r="C2312" t="s">
        <v>77</v>
      </c>
      <c r="D2312" s="1" t="d">
        <v>2023-02-08</v>
      </c>
      <c r="E2312" t="s">
        <v>1402</v>
      </c>
      <c r="F2312" t="s">
        <v>2276</v>
      </c>
      <c r="G2312" t="s">
        <v>8</v>
      </c>
    </row>
    <row r="2313" spans="1:8" x14ac:dyDescent="0.2">
      <c r="A2313" s="1" t="d">
        <v>2023-02-08</v>
      </c>
      <c r="B2313">
        <v>-1</v>
      </c>
      <c r="C2313" t="s">
        <v>77</v>
      </c>
      <c r="D2313" s="1" t="d">
        <v>2023-02-08</v>
      </c>
      <c r="E2313" t="s">
        <v>1532</v>
      </c>
      <c r="F2313" t="s">
        <v>2276</v>
      </c>
      <c r="G2313" t="s">
        <v>49</v>
      </c>
    </row>
    <row r="2314" spans="1:8" x14ac:dyDescent="0.2">
      <c r="A2314" s="1" t="d">
        <v>2023-02-08</v>
      </c>
      <c r="B2314">
        <v>-1</v>
      </c>
      <c r="C2314" t="s">
        <v>77</v>
      </c>
      <c r="D2314" s="1" t="d">
        <v>2023-02-08</v>
      </c>
      <c r="E2314" t="s">
        <v>1488</v>
      </c>
      <c r="F2314" t="s">
        <v>2276</v>
      </c>
      <c r="G2314" t="s">
        <v>49</v>
      </c>
    </row>
    <row r="2315" spans="1:8" x14ac:dyDescent="0.2">
      <c r="A2315" s="1" t="d">
        <v>2023-02-08</v>
      </c>
      <c r="B2315">
        <v>-1</v>
      </c>
      <c r="C2315" t="s">
        <v>77</v>
      </c>
      <c r="D2315" s="1" t="d">
        <v>2023-02-08</v>
      </c>
      <c r="E2315" t="s">
        <v>435</v>
      </c>
      <c r="F2315" t="s">
        <v>2266</v>
      </c>
      <c r="G2315" t="s">
        <v>8</v>
      </c>
    </row>
    <row r="2316" spans="1:8" x14ac:dyDescent="0.2">
      <c r="A2316" s="1" t="d">
        <v>2023-02-08</v>
      </c>
      <c r="B2316">
        <v>-1</v>
      </c>
      <c r="C2316" t="s">
        <v>77</v>
      </c>
      <c r="D2316" s="1" t="d">
        <v>2023-02-08</v>
      </c>
      <c r="E2316" t="s">
        <v>436</v>
      </c>
      <c r="F2316" t="s">
        <v>2282</v>
      </c>
      <c r="G2316" t="s">
        <v>49</v>
      </c>
      <c r="H2316" t="s">
        <v>437</v>
      </c>
    </row>
    <row r="2317" spans="1:8" x14ac:dyDescent="0.2">
      <c r="A2317" s="1" t="d">
        <v>2023-02-08</v>
      </c>
      <c r="B2317">
        <v>-1</v>
      </c>
      <c r="C2317" t="s">
        <v>77</v>
      </c>
      <c r="D2317" s="1" t="d">
        <v>2023-02-08</v>
      </c>
      <c r="E2317" t="s">
        <v>1367</v>
      </c>
      <c r="F2317" t="s">
        <v>2282</v>
      </c>
      <c r="G2317" t="s">
        <v>49</v>
      </c>
    </row>
    <row r="2318" spans="1:8" x14ac:dyDescent="0.2">
      <c r="A2318" s="1" t="d">
        <v>2023-02-08</v>
      </c>
      <c r="B2318">
        <v>-1</v>
      </c>
      <c r="C2318" t="s">
        <v>77</v>
      </c>
      <c r="D2318" s="1" t="d">
        <v>2023-02-08</v>
      </c>
      <c r="E2318" t="s">
        <v>1179</v>
      </c>
      <c r="F2318" t="s">
        <v>2265</v>
      </c>
      <c r="G2318" t="s">
        <v>49</v>
      </c>
      <c r="H2318" t="s">
        <v>1180</v>
      </c>
    </row>
    <row r="2319" spans="1:8" x14ac:dyDescent="0.2">
      <c r="A2319" s="1" t="d">
        <v>2023-02-08</v>
      </c>
      <c r="B2319">
        <v>-1</v>
      </c>
      <c r="C2319" t="s">
        <v>77</v>
      </c>
      <c r="D2319" s="1" t="d">
        <v>2023-02-08</v>
      </c>
      <c r="E2319" t="s">
        <v>1100</v>
      </c>
      <c r="F2319" t="s">
        <v>2265</v>
      </c>
      <c r="G2319" t="s">
        <v>8</v>
      </c>
      <c r="H2319" t="s">
        <v>1101</v>
      </c>
    </row>
    <row r="2320" spans="1:8" x14ac:dyDescent="0.2">
      <c r="A2320" s="1" t="d">
        <v>2023-02-08</v>
      </c>
      <c r="B2320">
        <v>-1</v>
      </c>
      <c r="C2320" t="s">
        <v>77</v>
      </c>
      <c r="D2320" s="1" t="d">
        <v>2023-02-08</v>
      </c>
      <c r="E2320" t="s">
        <v>837</v>
      </c>
      <c r="F2320" t="s">
        <v>2265</v>
      </c>
      <c r="G2320" t="s">
        <v>8</v>
      </c>
      <c r="H2320" t="s">
        <v>838</v>
      </c>
    </row>
    <row r="2321" spans="1:8" x14ac:dyDescent="0.2">
      <c r="A2321" s="1" t="d">
        <v>2023-02-08</v>
      </c>
      <c r="B2321">
        <v>-1</v>
      </c>
      <c r="C2321" t="s">
        <v>77</v>
      </c>
      <c r="D2321" s="1" t="d">
        <v>2023-02-08</v>
      </c>
      <c r="E2321" t="s">
        <v>461</v>
      </c>
      <c r="F2321" t="s">
        <v>2265</v>
      </c>
      <c r="G2321" t="s">
        <v>8</v>
      </c>
      <c r="H2321" t="s">
        <v>462</v>
      </c>
    </row>
    <row r="2322" spans="1:8" x14ac:dyDescent="0.2">
      <c r="A2322" s="1" t="d">
        <v>2023-02-08</v>
      </c>
      <c r="B2322">
        <v>-1</v>
      </c>
      <c r="C2322" t="s">
        <v>77</v>
      </c>
      <c r="D2322" s="1" t="d">
        <v>2023-02-08</v>
      </c>
      <c r="E2322" t="s">
        <v>1314</v>
      </c>
      <c r="F2322" t="s">
        <v>2265</v>
      </c>
      <c r="G2322" t="s">
        <v>8</v>
      </c>
      <c r="H2322" t="s">
        <v>1315</v>
      </c>
    </row>
    <row r="2323" spans="1:8" x14ac:dyDescent="0.2">
      <c r="A2323" s="1" t="d">
        <v>2023-02-08</v>
      </c>
      <c r="B2323">
        <v>-1</v>
      </c>
      <c r="C2323" t="s">
        <v>77</v>
      </c>
      <c r="D2323" s="1" t="d">
        <v>2023-02-08</v>
      </c>
      <c r="E2323" t="s">
        <v>84</v>
      </c>
      <c r="F2323" t="s">
        <v>2265</v>
      </c>
      <c r="G2323" t="s">
        <v>8</v>
      </c>
      <c r="H2323" t="s">
        <v>85</v>
      </c>
    </row>
    <row r="2324" spans="1:8" x14ac:dyDescent="0.2">
      <c r="A2324" s="1" t="d">
        <v>2023-02-08</v>
      </c>
      <c r="B2324">
        <v>-1</v>
      </c>
      <c r="C2324" t="s">
        <v>77</v>
      </c>
      <c r="D2324" s="1" t="d">
        <v>2023-02-08</v>
      </c>
      <c r="E2324" t="s">
        <v>1369</v>
      </c>
      <c r="F2324" t="s">
        <v>2265</v>
      </c>
      <c r="G2324" t="s">
        <v>8</v>
      </c>
      <c r="H2324" t="s">
        <v>1370</v>
      </c>
    </row>
    <row r="2325" spans="1:8" x14ac:dyDescent="0.2">
      <c r="A2325" s="1" t="d">
        <v>2023-02-08</v>
      </c>
      <c r="B2325">
        <v>-1</v>
      </c>
      <c r="C2325" t="s">
        <v>77</v>
      </c>
      <c r="D2325" s="1" t="d">
        <v>2023-02-08</v>
      </c>
      <c r="E2325" t="s">
        <v>839</v>
      </c>
      <c r="F2325" t="s">
        <v>2265</v>
      </c>
      <c r="G2325" t="s">
        <v>8</v>
      </c>
      <c r="H2325" t="s">
        <v>840</v>
      </c>
    </row>
    <row r="2326" spans="1:8" x14ac:dyDescent="0.2">
      <c r="A2326" s="1" t="d">
        <v>2023-02-08</v>
      </c>
      <c r="B2326">
        <v>-1</v>
      </c>
      <c r="C2326" t="s">
        <v>77</v>
      </c>
      <c r="D2326" s="1" t="d">
        <v>2023-02-08</v>
      </c>
      <c r="E2326" t="s">
        <v>1497</v>
      </c>
      <c r="F2326" t="s">
        <v>2265</v>
      </c>
      <c r="G2326" t="s">
        <v>8</v>
      </c>
    </row>
    <row r="2327" spans="1:8" x14ac:dyDescent="0.2">
      <c r="A2327" s="1" t="d">
        <v>2023-02-08</v>
      </c>
      <c r="B2327">
        <v>-1</v>
      </c>
      <c r="C2327" t="s">
        <v>77</v>
      </c>
      <c r="D2327" s="1" t="d">
        <v>2023-02-08</v>
      </c>
      <c r="E2327" t="s">
        <v>71</v>
      </c>
      <c r="F2327" t="s">
        <v>2265</v>
      </c>
      <c r="G2327" t="s">
        <v>8</v>
      </c>
      <c r="H2327" t="s">
        <v>72</v>
      </c>
    </row>
    <row r="2328" spans="1:8" x14ac:dyDescent="0.2">
      <c r="A2328" s="1" t="d">
        <v>2023-02-08</v>
      </c>
      <c r="B2328">
        <v>-1</v>
      </c>
      <c r="C2328" t="s">
        <v>77</v>
      </c>
      <c r="D2328" s="1" t="d">
        <v>2023-02-08</v>
      </c>
      <c r="E2328" t="s">
        <v>86</v>
      </c>
      <c r="F2328" t="s">
        <v>2265</v>
      </c>
      <c r="G2328" t="s">
        <v>8</v>
      </c>
      <c r="H2328" t="s">
        <v>87</v>
      </c>
    </row>
    <row r="2329" spans="1:8" x14ac:dyDescent="0.2">
      <c r="A2329" s="1" t="d">
        <v>2023-02-08</v>
      </c>
      <c r="B2329">
        <v>-1</v>
      </c>
      <c r="C2329" t="s">
        <v>77</v>
      </c>
      <c r="D2329" s="1" t="d">
        <v>2023-02-08</v>
      </c>
      <c r="E2329" t="s">
        <v>433</v>
      </c>
      <c r="F2329" t="s">
        <v>2265</v>
      </c>
      <c r="G2329" t="s">
        <v>8</v>
      </c>
      <c r="H2329" t="s">
        <v>434</v>
      </c>
    </row>
    <row r="2330" spans="1:8" x14ac:dyDescent="0.2">
      <c r="A2330" s="1" t="d">
        <v>2023-02-08</v>
      </c>
      <c r="B2330">
        <v>-1</v>
      </c>
      <c r="C2330" t="s">
        <v>77</v>
      </c>
      <c r="D2330" s="1" t="d">
        <v>2023-02-08</v>
      </c>
      <c r="E2330" t="s">
        <v>29</v>
      </c>
      <c r="F2330" t="s">
        <v>2265</v>
      </c>
      <c r="G2330" t="s">
        <v>8</v>
      </c>
      <c r="H2330" t="s">
        <v>30</v>
      </c>
    </row>
    <row r="2331" spans="1:8" x14ac:dyDescent="0.2">
      <c r="A2331" s="1" t="d">
        <v>2023-02-08</v>
      </c>
      <c r="B2331">
        <v>-1</v>
      </c>
      <c r="C2331" t="s">
        <v>77</v>
      </c>
      <c r="D2331" s="1" t="d">
        <v>2023-02-08</v>
      </c>
      <c r="E2331" t="s">
        <v>1533</v>
      </c>
      <c r="F2331" t="s">
        <v>2265</v>
      </c>
      <c r="G2331" t="s">
        <v>128</v>
      </c>
    </row>
    <row r="2332" spans="1:8" x14ac:dyDescent="0.2">
      <c r="A2332" s="1" t="d">
        <v>2023-02-08</v>
      </c>
      <c r="B2332">
        <v>-1</v>
      </c>
      <c r="C2332" t="s">
        <v>77</v>
      </c>
      <c r="D2332" s="1" t="d">
        <v>2023-02-08</v>
      </c>
      <c r="E2332" t="s">
        <v>1534</v>
      </c>
      <c r="F2332" t="s">
        <v>2265</v>
      </c>
      <c r="G2332" t="s">
        <v>128</v>
      </c>
    </row>
    <row r="2333" spans="1:8" x14ac:dyDescent="0.2">
      <c r="A2333" s="1" t="d">
        <v>2023-02-08</v>
      </c>
      <c r="B2333">
        <v>-1</v>
      </c>
      <c r="C2333" t="s">
        <v>77</v>
      </c>
      <c r="D2333" s="1" t="d">
        <v>2023-02-08</v>
      </c>
      <c r="E2333" t="s">
        <v>577</v>
      </c>
      <c r="F2333" t="s">
        <v>2296</v>
      </c>
      <c r="G2333" t="s">
        <v>8</v>
      </c>
      <c r="H2333" t="s">
        <v>578</v>
      </c>
    </row>
    <row r="2334" spans="1:8" x14ac:dyDescent="0.2">
      <c r="A2334" s="1" t="d">
        <v>2023-02-08</v>
      </c>
      <c r="B2334">
        <v>-1</v>
      </c>
      <c r="C2334" t="s">
        <v>77</v>
      </c>
      <c r="D2334" s="1" t="d">
        <v>2023-02-08</v>
      </c>
      <c r="E2334" t="s">
        <v>224</v>
      </c>
      <c r="F2334" t="s">
        <v>2296</v>
      </c>
      <c r="G2334" t="s">
        <v>8</v>
      </c>
      <c r="H2334" t="s">
        <v>225</v>
      </c>
    </row>
    <row r="2335" spans="1:8" x14ac:dyDescent="0.2">
      <c r="A2335" s="1" t="d">
        <v>2023-02-08</v>
      </c>
      <c r="B2335">
        <v>-1</v>
      </c>
      <c r="C2335" t="s">
        <v>77</v>
      </c>
      <c r="D2335" s="1" t="d">
        <v>2023-02-08</v>
      </c>
      <c r="E2335" t="s">
        <v>469</v>
      </c>
      <c r="F2335" t="s">
        <v>2296</v>
      </c>
      <c r="G2335" t="s">
        <v>8</v>
      </c>
      <c r="H2335" t="s">
        <v>470</v>
      </c>
    </row>
    <row r="2336" spans="1:8" x14ac:dyDescent="0.2">
      <c r="A2336" s="1" t="d">
        <v>2023-02-08</v>
      </c>
      <c r="B2336">
        <v>-1</v>
      </c>
      <c r="C2336" t="s">
        <v>77</v>
      </c>
      <c r="D2336" s="1" t="d">
        <v>2023-02-08</v>
      </c>
      <c r="E2336" t="s">
        <v>471</v>
      </c>
      <c r="F2336" t="s">
        <v>2296</v>
      </c>
      <c r="G2336" t="s">
        <v>8</v>
      </c>
      <c r="H2336" t="s">
        <v>472</v>
      </c>
    </row>
    <row r="2337" spans="1:8" x14ac:dyDescent="0.2">
      <c r="A2337" s="1" t="d">
        <v>2023-02-08</v>
      </c>
      <c r="B2337">
        <v>-1</v>
      </c>
      <c r="C2337" t="s">
        <v>77</v>
      </c>
      <c r="D2337" s="1" t="d">
        <v>2023-02-08</v>
      </c>
      <c r="E2337" t="s">
        <v>276</v>
      </c>
      <c r="F2337" t="s">
        <v>2296</v>
      </c>
      <c r="G2337" t="s">
        <v>8</v>
      </c>
      <c r="H2337" t="s">
        <v>277</v>
      </c>
    </row>
    <row r="2338" spans="1:8" x14ac:dyDescent="0.2">
      <c r="A2338" s="1" t="d">
        <v>2023-02-08</v>
      </c>
      <c r="B2338">
        <v>-1</v>
      </c>
      <c r="C2338" t="s">
        <v>77</v>
      </c>
      <c r="D2338" s="1" t="d">
        <v>2023-02-08</v>
      </c>
      <c r="E2338" t="s">
        <v>91</v>
      </c>
      <c r="F2338" t="s">
        <v>2296</v>
      </c>
      <c r="G2338" t="s">
        <v>8</v>
      </c>
      <c r="H2338" t="s">
        <v>92</v>
      </c>
    </row>
    <row r="2339" spans="1:8" x14ac:dyDescent="0.2">
      <c r="A2339" s="1" t="d">
        <v>2023-02-08</v>
      </c>
      <c r="B2339">
        <v>-1</v>
      </c>
      <c r="C2339" t="s">
        <v>77</v>
      </c>
      <c r="D2339" s="1" t="d">
        <v>2023-02-08</v>
      </c>
      <c r="E2339" t="s">
        <v>213</v>
      </c>
      <c r="F2339" t="s">
        <v>2296</v>
      </c>
      <c r="G2339" t="s">
        <v>8</v>
      </c>
      <c r="H2339" t="s">
        <v>214</v>
      </c>
    </row>
    <row r="2340" spans="1:8" x14ac:dyDescent="0.2">
      <c r="A2340" s="1" t="d">
        <v>2023-02-08</v>
      </c>
      <c r="B2340">
        <v>-1</v>
      </c>
      <c r="C2340" t="s">
        <v>77</v>
      </c>
      <c r="D2340" s="1" t="d">
        <v>2023-02-08</v>
      </c>
      <c r="E2340" t="s">
        <v>843</v>
      </c>
      <c r="F2340" t="s">
        <v>2296</v>
      </c>
      <c r="G2340" t="s">
        <v>8</v>
      </c>
      <c r="H2340" t="s">
        <v>844</v>
      </c>
    </row>
    <row r="2341" spans="1:8" x14ac:dyDescent="0.2">
      <c r="A2341" s="1" t="d">
        <v>2023-02-08</v>
      </c>
      <c r="B2341">
        <v>-1</v>
      </c>
      <c r="C2341" t="s">
        <v>77</v>
      </c>
      <c r="D2341" s="1" t="d">
        <v>2023-02-08</v>
      </c>
      <c r="E2341" t="s">
        <v>39</v>
      </c>
      <c r="F2341" t="s">
        <v>2296</v>
      </c>
      <c r="G2341" t="s">
        <v>8</v>
      </c>
      <c r="H2341" t="s">
        <v>40</v>
      </c>
    </row>
    <row r="2342" spans="1:8" x14ac:dyDescent="0.2">
      <c r="A2342" s="1" t="d">
        <v>2023-02-08</v>
      </c>
      <c r="B2342">
        <v>-1</v>
      </c>
      <c r="C2342" t="s">
        <v>77</v>
      </c>
      <c r="D2342" s="1" t="d">
        <v>2023-02-08</v>
      </c>
      <c r="E2342" t="s">
        <v>93</v>
      </c>
      <c r="F2342" t="s">
        <v>2296</v>
      </c>
      <c r="G2342" t="s">
        <v>8</v>
      </c>
      <c r="H2342" t="s">
        <v>94</v>
      </c>
    </row>
    <row r="2343" spans="1:8" x14ac:dyDescent="0.2">
      <c r="A2343" s="1" t="d">
        <v>2023-02-08</v>
      </c>
      <c r="B2343">
        <v>-1</v>
      </c>
      <c r="C2343" t="s">
        <v>77</v>
      </c>
      <c r="D2343" s="1" t="d">
        <v>2023-02-08</v>
      </c>
      <c r="E2343" t="s">
        <v>1318</v>
      </c>
      <c r="F2343" t="s">
        <v>2271</v>
      </c>
      <c r="G2343" t="s">
        <v>49</v>
      </c>
      <c r="H2343" t="s">
        <v>1319</v>
      </c>
    </row>
    <row r="2344" spans="1:8" x14ac:dyDescent="0.2">
      <c r="A2344" s="1" t="d">
        <v>2023-02-08</v>
      </c>
      <c r="B2344">
        <v>-1</v>
      </c>
      <c r="C2344" t="s">
        <v>77</v>
      </c>
      <c r="D2344" s="1" t="d">
        <v>2023-02-08</v>
      </c>
      <c r="E2344" t="s">
        <v>829</v>
      </c>
      <c r="F2344" t="s">
        <v>2271</v>
      </c>
      <c r="G2344" t="s">
        <v>68</v>
      </c>
      <c r="H2344" t="s">
        <v>830</v>
      </c>
    </row>
    <row r="2345" spans="1:8" x14ac:dyDescent="0.2">
      <c r="A2345" s="1" t="d">
        <v>2023-02-08</v>
      </c>
      <c r="B2345">
        <v>-1</v>
      </c>
      <c r="C2345" t="s">
        <v>77</v>
      </c>
      <c r="D2345" s="1" t="d">
        <v>2023-02-08</v>
      </c>
      <c r="E2345" t="s">
        <v>41</v>
      </c>
      <c r="F2345" t="s">
        <v>2271</v>
      </c>
      <c r="G2345" t="s">
        <v>8</v>
      </c>
      <c r="H2345" t="s">
        <v>42</v>
      </c>
    </row>
    <row r="2346" spans="1:8" x14ac:dyDescent="0.2">
      <c r="A2346" s="1" t="d">
        <v>2023-02-08</v>
      </c>
      <c r="B2346">
        <v>-1</v>
      </c>
      <c r="C2346" t="s">
        <v>77</v>
      </c>
      <c r="D2346" s="1" t="d">
        <v>2023-02-08</v>
      </c>
      <c r="E2346" t="s">
        <v>713</v>
      </c>
      <c r="F2346" t="s">
        <v>2271</v>
      </c>
      <c r="G2346" t="s">
        <v>8</v>
      </c>
    </row>
    <row r="2347" spans="1:8" x14ac:dyDescent="0.2">
      <c r="A2347" s="1" t="d">
        <v>2023-02-08</v>
      </c>
      <c r="B2347">
        <v>-1</v>
      </c>
      <c r="C2347" t="s">
        <v>77</v>
      </c>
      <c r="D2347" s="1" t="d">
        <v>2023-02-08</v>
      </c>
      <c r="E2347" t="s">
        <v>1355</v>
      </c>
      <c r="F2347" t="s">
        <v>2294</v>
      </c>
      <c r="G2347" t="s">
        <v>8</v>
      </c>
    </row>
    <row r="2348" spans="1:8" x14ac:dyDescent="0.2">
      <c r="A2348" s="1" t="d">
        <v>2023-02-08</v>
      </c>
      <c r="B2348">
        <v>-1</v>
      </c>
      <c r="C2348" t="s">
        <v>77</v>
      </c>
      <c r="D2348" s="1" t="d">
        <v>2023-02-08</v>
      </c>
      <c r="E2348" t="s">
        <v>1535</v>
      </c>
      <c r="F2348" t="s">
        <v>2294</v>
      </c>
      <c r="G2348" t="s">
        <v>8</v>
      </c>
    </row>
    <row r="2349" spans="1:8" x14ac:dyDescent="0.2">
      <c r="A2349" s="1" t="d">
        <v>2023-02-08</v>
      </c>
      <c r="B2349">
        <v>-1</v>
      </c>
      <c r="C2349" t="s">
        <v>77</v>
      </c>
      <c r="D2349" s="1" t="d">
        <v>2023-02-08</v>
      </c>
      <c r="E2349" t="s">
        <v>1455</v>
      </c>
      <c r="F2349" t="s">
        <v>2272</v>
      </c>
      <c r="G2349" t="s">
        <v>49</v>
      </c>
      <c r="H2349" t="s">
        <v>1456</v>
      </c>
    </row>
    <row r="2350" spans="1:8" x14ac:dyDescent="0.2">
      <c r="A2350" s="1" t="d">
        <v>2023-02-08</v>
      </c>
      <c r="B2350">
        <v>-1</v>
      </c>
      <c r="C2350" t="s">
        <v>77</v>
      </c>
      <c r="D2350" s="1" t="d">
        <v>2023-02-08</v>
      </c>
      <c r="E2350" t="s">
        <v>1390</v>
      </c>
      <c r="F2350" t="s">
        <v>2272</v>
      </c>
      <c r="G2350" t="s">
        <v>8</v>
      </c>
      <c r="H2350" t="s">
        <v>1391</v>
      </c>
    </row>
    <row r="2351" spans="1:8" x14ac:dyDescent="0.2">
      <c r="A2351" s="1" t="d">
        <v>2023-02-08</v>
      </c>
      <c r="B2351">
        <v>-1</v>
      </c>
      <c r="C2351" t="s">
        <v>77</v>
      </c>
      <c r="D2351" s="1" t="d">
        <v>2023-02-08</v>
      </c>
      <c r="E2351" t="s">
        <v>854</v>
      </c>
      <c r="F2351" t="s">
        <v>2272</v>
      </c>
      <c r="G2351" t="s">
        <v>8</v>
      </c>
    </row>
    <row r="2352" spans="1:8" x14ac:dyDescent="0.2">
      <c r="A2352" s="1" t="d">
        <v>2023-02-08</v>
      </c>
      <c r="B2352">
        <v>-1</v>
      </c>
      <c r="C2352" t="s">
        <v>77</v>
      </c>
      <c r="D2352" s="1" t="d">
        <v>2023-02-08</v>
      </c>
      <c r="E2352" t="s">
        <v>274</v>
      </c>
      <c r="F2352" t="s">
        <v>2272</v>
      </c>
      <c r="G2352" t="s">
        <v>8</v>
      </c>
    </row>
    <row r="2353" spans="1:8" x14ac:dyDescent="0.2">
      <c r="A2353" s="1" t="d">
        <v>2023-02-08</v>
      </c>
      <c r="B2353">
        <v>-1</v>
      </c>
      <c r="C2353" t="s">
        <v>77</v>
      </c>
      <c r="D2353" s="1" t="d">
        <v>2023-02-08</v>
      </c>
      <c r="E2353" t="s">
        <v>989</v>
      </c>
      <c r="F2353" t="s">
        <v>2272</v>
      </c>
      <c r="G2353" t="s">
        <v>8</v>
      </c>
    </row>
    <row r="2354" spans="1:8" x14ac:dyDescent="0.2">
      <c r="A2354" s="1" t="d">
        <v>2023-02-08</v>
      </c>
      <c r="B2354">
        <v>-1</v>
      </c>
      <c r="C2354" t="s">
        <v>77</v>
      </c>
      <c r="D2354" s="1" t="d">
        <v>2023-02-08</v>
      </c>
      <c r="E2354" t="s">
        <v>483</v>
      </c>
      <c r="F2354" t="s">
        <v>2272</v>
      </c>
      <c r="G2354" t="s">
        <v>8</v>
      </c>
    </row>
    <row r="2355" spans="1:8" x14ac:dyDescent="0.2">
      <c r="A2355" s="1" t="d">
        <v>2023-02-08</v>
      </c>
      <c r="B2355">
        <v>-1</v>
      </c>
      <c r="C2355" t="s">
        <v>77</v>
      </c>
      <c r="D2355" s="1" t="d">
        <v>2023-02-08</v>
      </c>
      <c r="E2355" t="s">
        <v>484</v>
      </c>
      <c r="F2355" t="s">
        <v>2272</v>
      </c>
      <c r="G2355" t="s">
        <v>8</v>
      </c>
    </row>
    <row r="2356" spans="1:8" x14ac:dyDescent="0.2">
      <c r="A2356" s="1" t="d">
        <v>2023-02-08</v>
      </c>
      <c r="B2356">
        <v>-1</v>
      </c>
      <c r="C2356" t="s">
        <v>77</v>
      </c>
      <c r="D2356" s="1" t="d">
        <v>2023-02-08</v>
      </c>
      <c r="E2356" t="s">
        <v>560</v>
      </c>
      <c r="F2356" t="s">
        <v>2272</v>
      </c>
      <c r="G2356" t="s">
        <v>8</v>
      </c>
    </row>
    <row r="2357" spans="1:8" x14ac:dyDescent="0.2">
      <c r="A2357" s="1" t="d">
        <v>2023-02-08</v>
      </c>
      <c r="B2357">
        <v>-1</v>
      </c>
      <c r="C2357" t="s">
        <v>77</v>
      </c>
      <c r="D2357" s="1" t="d">
        <v>2023-02-08</v>
      </c>
      <c r="E2357" t="s">
        <v>73</v>
      </c>
      <c r="F2357" t="s">
        <v>2272</v>
      </c>
      <c r="G2357" t="s">
        <v>8</v>
      </c>
    </row>
    <row r="2358" spans="1:8" x14ac:dyDescent="0.2">
      <c r="A2358" s="1" t="d">
        <v>2023-02-08</v>
      </c>
      <c r="B2358">
        <v>-1</v>
      </c>
      <c r="C2358" t="s">
        <v>77</v>
      </c>
      <c r="D2358" s="1" t="d">
        <v>2023-02-08</v>
      </c>
      <c r="E2358" t="s">
        <v>96</v>
      </c>
      <c r="F2358" t="s">
        <v>2272</v>
      </c>
      <c r="G2358" t="s">
        <v>8</v>
      </c>
    </row>
    <row r="2359" spans="1:8" x14ac:dyDescent="0.2">
      <c r="A2359" s="1" t="d">
        <v>2023-02-08</v>
      </c>
      <c r="B2359">
        <v>-1</v>
      </c>
      <c r="C2359" t="s">
        <v>77</v>
      </c>
      <c r="D2359" s="1" t="d">
        <v>2023-02-08</v>
      </c>
      <c r="E2359" t="s">
        <v>275</v>
      </c>
      <c r="F2359" t="s">
        <v>2272</v>
      </c>
      <c r="G2359" t="s">
        <v>8</v>
      </c>
    </row>
    <row r="2360" spans="1:8" x14ac:dyDescent="0.2">
      <c r="A2360" s="1" t="d">
        <v>2023-02-08</v>
      </c>
      <c r="B2360">
        <v>-1</v>
      </c>
      <c r="C2360" t="s">
        <v>77</v>
      </c>
      <c r="D2360" s="1" t="d">
        <v>2023-02-15</v>
      </c>
      <c r="E2360" t="s">
        <v>1536</v>
      </c>
      <c r="F2360" t="s">
        <v>2273</v>
      </c>
      <c r="G2360" t="s">
        <v>128</v>
      </c>
      <c r="H2360" t="s">
        <v>1537</v>
      </c>
    </row>
    <row r="2361" spans="1:8" x14ac:dyDescent="0.2">
      <c r="A2361" s="1" t="d">
        <v>2023-02-08</v>
      </c>
      <c r="B2361">
        <v>-1</v>
      </c>
      <c r="C2361" t="s">
        <v>77</v>
      </c>
      <c r="D2361" s="1" t="d">
        <v>2023-02-15</v>
      </c>
      <c r="E2361" t="s">
        <v>865</v>
      </c>
      <c r="F2361" t="s">
        <v>2273</v>
      </c>
      <c r="G2361" t="s">
        <v>8</v>
      </c>
      <c r="H2361" t="s">
        <v>866</v>
      </c>
    </row>
    <row r="2362" spans="1:8" x14ac:dyDescent="0.2">
      <c r="A2362" s="1" t="d">
        <v>2023-02-08</v>
      </c>
      <c r="B2362">
        <v>-1</v>
      </c>
      <c r="C2362" t="s">
        <v>77</v>
      </c>
      <c r="D2362" s="1" t="d">
        <v>2023-02-15</v>
      </c>
      <c r="E2362" t="s">
        <v>1538</v>
      </c>
      <c r="F2362" t="s">
        <v>2273</v>
      </c>
      <c r="G2362" t="s">
        <v>128</v>
      </c>
      <c r="H2362" t="s">
        <v>1539</v>
      </c>
    </row>
    <row r="2363" spans="1:8" x14ac:dyDescent="0.2">
      <c r="A2363" s="1" t="d">
        <v>2023-02-08</v>
      </c>
      <c r="B2363">
        <v>-1</v>
      </c>
      <c r="C2363" t="s">
        <v>77</v>
      </c>
      <c r="D2363" s="1" t="d">
        <v>2023-02-15</v>
      </c>
      <c r="E2363" t="s">
        <v>1540</v>
      </c>
      <c r="F2363" t="s">
        <v>2273</v>
      </c>
      <c r="G2363" t="s">
        <v>128</v>
      </c>
      <c r="H2363" t="s">
        <v>1541</v>
      </c>
    </row>
    <row r="2364" spans="1:8" x14ac:dyDescent="0.2">
      <c r="A2364" s="1" t="d">
        <v>2023-02-08</v>
      </c>
      <c r="B2364">
        <v>-1</v>
      </c>
      <c r="C2364" t="s">
        <v>77</v>
      </c>
      <c r="D2364" s="1" t="d">
        <v>2023-02-15</v>
      </c>
      <c r="E2364" t="s">
        <v>1542</v>
      </c>
      <c r="F2364" t="s">
        <v>2273</v>
      </c>
      <c r="G2364" t="s">
        <v>128</v>
      </c>
      <c r="H2364" t="s">
        <v>1543</v>
      </c>
    </row>
    <row r="2365" spans="1:8" x14ac:dyDescent="0.2">
      <c r="A2365" s="1" t="d">
        <v>2023-02-08</v>
      </c>
      <c r="B2365">
        <v>-1</v>
      </c>
      <c r="C2365" t="s">
        <v>77</v>
      </c>
      <c r="D2365" s="1" t="d">
        <v>2023-02-15</v>
      </c>
      <c r="E2365" t="s">
        <v>985</v>
      </c>
      <c r="F2365" t="s">
        <v>2274</v>
      </c>
      <c r="G2365" t="s">
        <v>8</v>
      </c>
      <c r="H2365" t="s">
        <v>986</v>
      </c>
    </row>
    <row r="2366" spans="1:8" x14ac:dyDescent="0.2">
      <c r="A2366" s="1" t="d">
        <v>2023-02-08</v>
      </c>
      <c r="B2366">
        <v>-1</v>
      </c>
      <c r="C2366" t="s">
        <v>77</v>
      </c>
      <c r="D2366" s="1" t="d">
        <v>2023-02-15</v>
      </c>
      <c r="E2366" t="s">
        <v>132</v>
      </c>
      <c r="F2366" t="s">
        <v>2274</v>
      </c>
      <c r="G2366" t="s">
        <v>8</v>
      </c>
      <c r="H2366" t="s">
        <v>133</v>
      </c>
    </row>
    <row r="2367" spans="1:8" x14ac:dyDescent="0.2">
      <c r="A2367" s="1" t="d">
        <v>2023-02-08</v>
      </c>
      <c r="B2367">
        <v>-1</v>
      </c>
      <c r="C2367" t="s">
        <v>77</v>
      </c>
      <c r="D2367" s="1" t="d">
        <v>2023-02-15</v>
      </c>
      <c r="E2367" t="s">
        <v>1052</v>
      </c>
      <c r="F2367" t="s">
        <v>2274</v>
      </c>
      <c r="G2367" t="s">
        <v>8</v>
      </c>
      <c r="H2367" t="s">
        <v>1052</v>
      </c>
    </row>
    <row r="2368" spans="1:8" x14ac:dyDescent="0.2">
      <c r="A2368" s="1" t="d">
        <v>2023-02-08</v>
      </c>
      <c r="B2368">
        <v>-1</v>
      </c>
      <c r="C2368" t="s">
        <v>77</v>
      </c>
      <c r="D2368" s="1" t="d">
        <v>2023-02-15</v>
      </c>
      <c r="E2368" t="s">
        <v>1544</v>
      </c>
      <c r="F2368" t="s">
        <v>2274</v>
      </c>
      <c r="G2368" t="s">
        <v>8</v>
      </c>
      <c r="H2368" t="s">
        <v>1544</v>
      </c>
    </row>
    <row r="2369" spans="1:8" x14ac:dyDescent="0.2">
      <c r="A2369" s="1" t="d">
        <v>2023-02-08</v>
      </c>
      <c r="B2369">
        <v>-1</v>
      </c>
      <c r="C2369" t="s">
        <v>77</v>
      </c>
      <c r="D2369" s="1" t="d">
        <v>2023-02-15</v>
      </c>
      <c r="E2369" t="s">
        <v>1545</v>
      </c>
      <c r="F2369" t="s">
        <v>2275</v>
      </c>
      <c r="G2369" t="s">
        <v>8</v>
      </c>
      <c r="H2369" t="s">
        <v>1546</v>
      </c>
    </row>
    <row r="2370" spans="1:8" x14ac:dyDescent="0.2">
      <c r="A2370" s="1" t="d">
        <v>2023-02-08</v>
      </c>
      <c r="B2370">
        <v>-1</v>
      </c>
      <c r="C2370" t="s">
        <v>77</v>
      </c>
      <c r="D2370" s="1" t="d">
        <v>2023-02-15</v>
      </c>
      <c r="E2370" t="s">
        <v>1373</v>
      </c>
      <c r="F2370" t="s">
        <v>2275</v>
      </c>
      <c r="G2370" t="s">
        <v>8</v>
      </c>
      <c r="H2370" t="s">
        <v>1374</v>
      </c>
    </row>
    <row r="2371" spans="1:8" x14ac:dyDescent="0.2">
      <c r="A2371" s="1" t="d">
        <v>2023-02-08</v>
      </c>
      <c r="B2371">
        <v>-1</v>
      </c>
      <c r="C2371" t="s">
        <v>77</v>
      </c>
      <c r="D2371" s="1" t="d">
        <v>2023-02-15</v>
      </c>
      <c r="E2371" t="s">
        <v>1136</v>
      </c>
      <c r="F2371" t="s">
        <v>2275</v>
      </c>
      <c r="G2371" t="s">
        <v>8</v>
      </c>
    </row>
    <row r="2372" spans="1:8" x14ac:dyDescent="0.2">
      <c r="A2372" s="1" t="d">
        <v>2023-02-08</v>
      </c>
      <c r="B2372">
        <v>-1</v>
      </c>
      <c r="C2372" t="s">
        <v>77</v>
      </c>
      <c r="D2372" s="1" t="d">
        <v>2023-02-15</v>
      </c>
      <c r="E2372" t="s">
        <v>508</v>
      </c>
      <c r="F2372" t="s">
        <v>2263</v>
      </c>
      <c r="G2372" t="s">
        <v>8</v>
      </c>
      <c r="H2372" t="s">
        <v>509</v>
      </c>
    </row>
    <row r="2373" spans="1:8" x14ac:dyDescent="0.2">
      <c r="A2373" s="1" t="d">
        <v>2023-02-08</v>
      </c>
      <c r="B2373">
        <v>-1</v>
      </c>
      <c r="C2373" t="s">
        <v>77</v>
      </c>
      <c r="D2373" s="1" t="d">
        <v>2023-02-21</v>
      </c>
      <c r="E2373" t="s">
        <v>1547</v>
      </c>
      <c r="F2373" t="s">
        <v>2275</v>
      </c>
      <c r="G2373" t="s">
        <v>8</v>
      </c>
      <c r="H2373" t="s">
        <v>1548</v>
      </c>
    </row>
    <row r="2374" spans="1:8" x14ac:dyDescent="0.2">
      <c r="A2374" s="1" t="d">
        <v>2023-02-08</v>
      </c>
      <c r="B2374">
        <v>-1</v>
      </c>
      <c r="C2374" t="s">
        <v>77</v>
      </c>
      <c r="D2374" s="1" t="d">
        <v>2023-02-21</v>
      </c>
      <c r="E2374" t="s">
        <v>1170</v>
      </c>
      <c r="F2374" t="s">
        <v>2263</v>
      </c>
      <c r="G2374" t="s">
        <v>8</v>
      </c>
      <c r="H2374" t="s">
        <v>1171</v>
      </c>
    </row>
    <row r="2375" spans="1:8" x14ac:dyDescent="0.2">
      <c r="A2375" s="1" t="d">
        <v>2023-02-08</v>
      </c>
      <c r="B2375">
        <v>-1</v>
      </c>
      <c r="C2375" t="s">
        <v>77</v>
      </c>
      <c r="D2375" s="1" t="d">
        <v>2023-02-22</v>
      </c>
      <c r="E2375" t="s">
        <v>313</v>
      </c>
      <c r="F2375" t="s">
        <v>2274</v>
      </c>
      <c r="G2375" t="s">
        <v>8</v>
      </c>
      <c r="H2375" t="s">
        <v>314</v>
      </c>
    </row>
    <row r="2376" spans="1:8" x14ac:dyDescent="0.2">
      <c r="A2376" s="1" t="d">
        <v>2023-02-08</v>
      </c>
      <c r="B2376">
        <v>-1</v>
      </c>
      <c r="C2376" t="s">
        <v>77</v>
      </c>
      <c r="D2376" s="1" t="d">
        <v>2023-02-22</v>
      </c>
      <c r="E2376" t="s">
        <v>1026</v>
      </c>
      <c r="F2376" t="s">
        <v>2275</v>
      </c>
      <c r="G2376" t="s">
        <v>8</v>
      </c>
    </row>
    <row r="2377" spans="1:8" x14ac:dyDescent="0.2">
      <c r="A2377" s="1" t="d">
        <v>2023-02-08</v>
      </c>
      <c r="B2377">
        <v>-1</v>
      </c>
      <c r="C2377" t="s">
        <v>77</v>
      </c>
      <c r="D2377" s="1" t="d">
        <v>2023-02-22</v>
      </c>
      <c r="E2377" t="s">
        <v>749</v>
      </c>
      <c r="F2377" t="s">
        <v>2263</v>
      </c>
      <c r="G2377" t="s">
        <v>8</v>
      </c>
      <c r="H2377" t="s">
        <v>750</v>
      </c>
    </row>
    <row r="2378" spans="1:8" x14ac:dyDescent="0.2">
      <c r="A2378" s="1" t="d">
        <v>2023-02-08</v>
      </c>
      <c r="B2378">
        <v>-1</v>
      </c>
      <c r="C2378" t="s">
        <v>77</v>
      </c>
      <c r="D2378" s="1" t="d">
        <v>2023-02-22</v>
      </c>
      <c r="E2378" t="s">
        <v>740</v>
      </c>
      <c r="F2378" t="s">
        <v>2263</v>
      </c>
      <c r="G2378" t="s">
        <v>8</v>
      </c>
      <c r="H2378" t="s">
        <v>741</v>
      </c>
    </row>
    <row r="2379" spans="1:8" x14ac:dyDescent="0.2">
      <c r="A2379" s="1" t="d">
        <v>2023-02-08</v>
      </c>
      <c r="B2379">
        <v>-1</v>
      </c>
      <c r="C2379" t="s">
        <v>77</v>
      </c>
      <c r="D2379" s="1" t="d">
        <v>2023-02-22</v>
      </c>
      <c r="E2379" t="s">
        <v>1229</v>
      </c>
      <c r="F2379" t="s">
        <v>2263</v>
      </c>
      <c r="G2379" t="s">
        <v>8</v>
      </c>
      <c r="H2379" t="s">
        <v>1230</v>
      </c>
    </row>
    <row r="2380" spans="1:8" x14ac:dyDescent="0.2">
      <c r="A2380" s="1" t="d">
        <v>2023-02-08</v>
      </c>
      <c r="B2380">
        <v>-1</v>
      </c>
      <c r="C2380" t="s">
        <v>77</v>
      </c>
      <c r="D2380" s="1" t="d">
        <v>2023-02-22</v>
      </c>
      <c r="E2380" t="s">
        <v>615</v>
      </c>
      <c r="F2380" t="s">
        <v>2263</v>
      </c>
      <c r="G2380" t="s">
        <v>8</v>
      </c>
      <c r="H2380" t="s">
        <v>616</v>
      </c>
    </row>
    <row r="2381" spans="1:8" x14ac:dyDescent="0.2">
      <c r="A2381" s="1" t="d">
        <v>2023-02-08</v>
      </c>
      <c r="B2381">
        <v>-1</v>
      </c>
      <c r="C2381" t="s">
        <v>77</v>
      </c>
      <c r="D2381" s="1" t="d">
        <v>2023-02-22</v>
      </c>
      <c r="E2381" t="s">
        <v>932</v>
      </c>
      <c r="F2381" t="s">
        <v>2263</v>
      </c>
      <c r="G2381" t="s">
        <v>8</v>
      </c>
      <c r="H2381" t="s">
        <v>933</v>
      </c>
    </row>
    <row r="2382" spans="1:8" x14ac:dyDescent="0.2">
      <c r="A2382" s="1" t="d">
        <v>2023-02-08</v>
      </c>
      <c r="B2382">
        <v>5560036480006530</v>
      </c>
      <c r="C2382" t="s">
        <v>77</v>
      </c>
      <c r="D2382" s="1" t="d">
        <v>2023-02-08</v>
      </c>
      <c r="E2382" t="s">
        <v>1363</v>
      </c>
      <c r="F2382" t="s">
        <v>2281</v>
      </c>
      <c r="G2382" t="s">
        <v>8</v>
      </c>
      <c r="H2382" t="s">
        <v>1364</v>
      </c>
    </row>
    <row r="2383" spans="1:8" x14ac:dyDescent="0.2">
      <c r="A2383" s="1" t="d">
        <v>2023-02-08</v>
      </c>
      <c r="B2383">
        <v>5561565180006530</v>
      </c>
      <c r="C2383" t="s">
        <v>77</v>
      </c>
      <c r="D2383" s="1" t="d">
        <v>2023-06-01</v>
      </c>
      <c r="E2383" t="s">
        <v>1549</v>
      </c>
      <c r="F2383" t="s">
        <v>2279</v>
      </c>
      <c r="G2383" t="s">
        <v>49</v>
      </c>
    </row>
    <row r="2384" spans="1:8" x14ac:dyDescent="0.2">
      <c r="A2384" s="1" t="d">
        <v>2023-02-09</v>
      </c>
      <c r="B2384">
        <v>-1</v>
      </c>
      <c r="D2384" s="1" t="d">
        <v>2023-02-09</v>
      </c>
      <c r="E2384" t="s">
        <v>1403</v>
      </c>
      <c r="F2384" t="s">
        <v>2276</v>
      </c>
      <c r="G2384" t="s">
        <v>49</v>
      </c>
    </row>
    <row r="2385" spans="1:8" x14ac:dyDescent="0.2">
      <c r="A2385" s="1" t="d">
        <v>2023-02-09</v>
      </c>
      <c r="B2385">
        <v>-1</v>
      </c>
      <c r="D2385" s="1" t="d">
        <v>2023-02-09</v>
      </c>
      <c r="E2385" t="s">
        <v>1362</v>
      </c>
      <c r="F2385" t="s">
        <v>2276</v>
      </c>
      <c r="G2385" t="s">
        <v>49</v>
      </c>
    </row>
    <row r="2386" spans="1:8" x14ac:dyDescent="0.2">
      <c r="A2386" s="1" t="d">
        <v>2023-02-09</v>
      </c>
      <c r="B2386">
        <v>-1</v>
      </c>
      <c r="D2386" s="1" t="d">
        <v>2023-02-09</v>
      </c>
      <c r="E2386" t="s">
        <v>1550</v>
      </c>
      <c r="F2386" t="s">
        <v>2275</v>
      </c>
      <c r="G2386" t="s">
        <v>8</v>
      </c>
      <c r="H2386" t="s">
        <v>1551</v>
      </c>
    </row>
    <row r="2387" spans="1:8" x14ac:dyDescent="0.2">
      <c r="A2387" s="1" t="d">
        <v>2023-02-09</v>
      </c>
      <c r="B2387">
        <v>-1</v>
      </c>
      <c r="D2387" s="1" t="d">
        <v>2023-02-09</v>
      </c>
      <c r="E2387" t="s">
        <v>436</v>
      </c>
      <c r="F2387" t="s">
        <v>2282</v>
      </c>
      <c r="G2387" t="s">
        <v>49</v>
      </c>
      <c r="H2387" t="s">
        <v>437</v>
      </c>
    </row>
    <row r="2388" spans="1:8" x14ac:dyDescent="0.2">
      <c r="A2388" s="1" t="d">
        <v>2023-02-09</v>
      </c>
      <c r="B2388">
        <v>-1</v>
      </c>
      <c r="D2388" s="1" t="d">
        <v>2023-02-09</v>
      </c>
      <c r="E2388" t="s">
        <v>687</v>
      </c>
      <c r="F2388" t="s">
        <v>2282</v>
      </c>
      <c r="G2388" t="s">
        <v>49</v>
      </c>
    </row>
    <row r="2389" spans="1:8" x14ac:dyDescent="0.2">
      <c r="A2389" s="1" t="d">
        <v>2023-02-09</v>
      </c>
      <c r="B2389">
        <v>-1</v>
      </c>
      <c r="D2389" s="1" t="d">
        <v>2023-02-09</v>
      </c>
      <c r="E2389" t="s">
        <v>431</v>
      </c>
      <c r="F2389" t="s">
        <v>2264</v>
      </c>
      <c r="G2389" t="s">
        <v>8</v>
      </c>
      <c r="H2389" t="s">
        <v>432</v>
      </c>
    </row>
    <row r="2390" spans="1:8" x14ac:dyDescent="0.2">
      <c r="A2390" s="1" t="d">
        <v>2023-02-09</v>
      </c>
      <c r="B2390">
        <v>-1</v>
      </c>
      <c r="D2390" s="1" t="d">
        <v>2023-02-09</v>
      </c>
      <c r="E2390" t="s">
        <v>579</v>
      </c>
      <c r="F2390" t="s">
        <v>2265</v>
      </c>
      <c r="G2390" t="s">
        <v>49</v>
      </c>
      <c r="H2390" t="s">
        <v>580</v>
      </c>
    </row>
    <row r="2391" spans="1:8" x14ac:dyDescent="0.2">
      <c r="A2391" s="1" t="d">
        <v>2023-02-09</v>
      </c>
      <c r="B2391">
        <v>-1</v>
      </c>
      <c r="D2391" s="1" t="d">
        <v>2023-02-09</v>
      </c>
      <c r="E2391" t="s">
        <v>1552</v>
      </c>
      <c r="F2391" t="s">
        <v>2271</v>
      </c>
      <c r="G2391" t="s">
        <v>49</v>
      </c>
      <c r="H2391" t="s">
        <v>1553</v>
      </c>
    </row>
    <row r="2392" spans="1:8" x14ac:dyDescent="0.2">
      <c r="A2392" s="1" t="d">
        <v>2023-02-09</v>
      </c>
      <c r="B2392">
        <v>-1</v>
      </c>
      <c r="D2392" s="1" t="d">
        <v>2023-02-09</v>
      </c>
      <c r="E2392" t="s">
        <v>1440</v>
      </c>
      <c r="F2392" t="s">
        <v>2272</v>
      </c>
      <c r="G2392" t="s">
        <v>49</v>
      </c>
      <c r="H2392" t="s">
        <v>1441</v>
      </c>
    </row>
    <row r="2393" spans="1:8" x14ac:dyDescent="0.2">
      <c r="A2393" s="1" t="d">
        <v>2023-02-09</v>
      </c>
      <c r="B2393">
        <v>-1</v>
      </c>
      <c r="D2393" s="1" t="d">
        <v>2023-02-09</v>
      </c>
      <c r="E2393" t="s">
        <v>483</v>
      </c>
      <c r="F2393" t="s">
        <v>2272</v>
      </c>
      <c r="G2393" t="s">
        <v>8</v>
      </c>
    </row>
    <row r="2394" spans="1:8" x14ac:dyDescent="0.2">
      <c r="A2394" s="1" t="d">
        <v>2023-02-09</v>
      </c>
      <c r="B2394">
        <v>-1</v>
      </c>
      <c r="C2394" t="s">
        <v>20</v>
      </c>
      <c r="D2394" s="1" t="d">
        <v>2023-02-09</v>
      </c>
      <c r="E2394" t="s">
        <v>1123</v>
      </c>
      <c r="F2394" t="s">
        <v>2276</v>
      </c>
      <c r="G2394" t="s">
        <v>8</v>
      </c>
      <c r="H2394" t="s">
        <v>1124</v>
      </c>
    </row>
    <row r="2395" spans="1:8" x14ac:dyDescent="0.2">
      <c r="A2395" s="1" t="d">
        <v>2023-02-09</v>
      </c>
      <c r="B2395">
        <v>-1</v>
      </c>
      <c r="C2395" t="s">
        <v>20</v>
      </c>
      <c r="D2395" s="1" t="d">
        <v>2023-02-09</v>
      </c>
      <c r="E2395" t="s">
        <v>1404</v>
      </c>
      <c r="F2395" t="s">
        <v>2281</v>
      </c>
      <c r="G2395" t="s">
        <v>8</v>
      </c>
      <c r="H2395" t="s">
        <v>1405</v>
      </c>
    </row>
    <row r="2396" spans="1:8" x14ac:dyDescent="0.2">
      <c r="A2396" s="1" t="d">
        <v>2023-02-09</v>
      </c>
      <c r="B2396">
        <v>-1</v>
      </c>
      <c r="C2396" t="s">
        <v>20</v>
      </c>
      <c r="D2396" s="1" t="d">
        <v>2023-02-09</v>
      </c>
      <c r="E2396" t="s">
        <v>1554</v>
      </c>
      <c r="F2396" t="s">
        <v>2266</v>
      </c>
      <c r="G2396" t="s">
        <v>13</v>
      </c>
      <c r="H2396" t="s">
        <v>1555</v>
      </c>
    </row>
    <row r="2397" spans="1:8" x14ac:dyDescent="0.2">
      <c r="A2397" s="1" t="d">
        <v>2023-02-09</v>
      </c>
      <c r="B2397">
        <v>-1</v>
      </c>
      <c r="C2397" t="s">
        <v>20</v>
      </c>
      <c r="D2397" s="1" t="d">
        <v>2023-02-09</v>
      </c>
      <c r="E2397" t="s">
        <v>436</v>
      </c>
      <c r="F2397" t="s">
        <v>2282</v>
      </c>
      <c r="G2397" t="s">
        <v>49</v>
      </c>
      <c r="H2397" t="s">
        <v>437</v>
      </c>
    </row>
    <row r="2398" spans="1:8" x14ac:dyDescent="0.2">
      <c r="A2398" s="1" t="d">
        <v>2023-02-09</v>
      </c>
      <c r="B2398">
        <v>-1</v>
      </c>
      <c r="C2398" t="s">
        <v>20</v>
      </c>
      <c r="D2398" s="1" t="d">
        <v>2023-02-09</v>
      </c>
      <c r="E2398" t="s">
        <v>687</v>
      </c>
      <c r="F2398" t="s">
        <v>2282</v>
      </c>
      <c r="G2398" t="s">
        <v>49</v>
      </c>
    </row>
    <row r="2399" spans="1:8" x14ac:dyDescent="0.2">
      <c r="A2399" s="1" t="d">
        <v>2023-02-09</v>
      </c>
      <c r="B2399">
        <v>-1</v>
      </c>
      <c r="C2399" t="s">
        <v>20</v>
      </c>
      <c r="D2399" s="1" t="d">
        <v>2023-02-09</v>
      </c>
      <c r="E2399" t="s">
        <v>217</v>
      </c>
      <c r="F2399" t="s">
        <v>2282</v>
      </c>
      <c r="G2399" t="s">
        <v>49</v>
      </c>
    </row>
    <row r="2400" spans="1:8" x14ac:dyDescent="0.2">
      <c r="A2400" s="1" t="d">
        <v>2023-02-09</v>
      </c>
      <c r="B2400">
        <v>-1</v>
      </c>
      <c r="C2400" t="s">
        <v>20</v>
      </c>
      <c r="D2400" s="1" t="d">
        <v>2023-02-09</v>
      </c>
      <c r="E2400" t="s">
        <v>837</v>
      </c>
      <c r="F2400" t="s">
        <v>2265</v>
      </c>
      <c r="G2400" t="s">
        <v>8</v>
      </c>
      <c r="H2400" t="s">
        <v>838</v>
      </c>
    </row>
    <row r="2401" spans="1:8" x14ac:dyDescent="0.2">
      <c r="A2401" s="1" t="d">
        <v>2023-02-09</v>
      </c>
      <c r="B2401">
        <v>-1</v>
      </c>
      <c r="C2401" t="s">
        <v>20</v>
      </c>
      <c r="D2401" s="1" t="d">
        <v>2023-02-09</v>
      </c>
      <c r="E2401" t="s">
        <v>84</v>
      </c>
      <c r="F2401" t="s">
        <v>2265</v>
      </c>
      <c r="G2401" t="s">
        <v>8</v>
      </c>
      <c r="H2401" t="s">
        <v>85</v>
      </c>
    </row>
    <row r="2402" spans="1:8" x14ac:dyDescent="0.2">
      <c r="A2402" s="1" t="d">
        <v>2023-02-09</v>
      </c>
      <c r="B2402">
        <v>-1</v>
      </c>
      <c r="C2402" t="s">
        <v>20</v>
      </c>
      <c r="D2402" s="1" t="d">
        <v>2023-02-09</v>
      </c>
      <c r="E2402" t="s">
        <v>86</v>
      </c>
      <c r="F2402" t="s">
        <v>2265</v>
      </c>
      <c r="G2402" t="s">
        <v>8</v>
      </c>
      <c r="H2402" t="s">
        <v>87</v>
      </c>
    </row>
    <row r="2403" spans="1:8" x14ac:dyDescent="0.2">
      <c r="A2403" s="1" t="d">
        <v>2023-02-09</v>
      </c>
      <c r="B2403">
        <v>-1</v>
      </c>
      <c r="C2403" t="s">
        <v>20</v>
      </c>
      <c r="D2403" s="1" t="d">
        <v>2023-02-09</v>
      </c>
      <c r="E2403" t="s">
        <v>433</v>
      </c>
      <c r="F2403" t="s">
        <v>2265</v>
      </c>
      <c r="G2403" t="s">
        <v>8</v>
      </c>
      <c r="H2403" t="s">
        <v>434</v>
      </c>
    </row>
    <row r="2404" spans="1:8" x14ac:dyDescent="0.2">
      <c r="A2404" s="1" t="d">
        <v>2023-02-09</v>
      </c>
      <c r="B2404">
        <v>-1</v>
      </c>
      <c r="C2404" t="s">
        <v>20</v>
      </c>
      <c r="D2404" s="1" t="d">
        <v>2023-02-09</v>
      </c>
      <c r="E2404" t="s">
        <v>222</v>
      </c>
      <c r="F2404" t="s">
        <v>2265</v>
      </c>
      <c r="G2404" t="s">
        <v>13</v>
      </c>
      <c r="H2404" t="s">
        <v>223</v>
      </c>
    </row>
    <row r="2405" spans="1:8" x14ac:dyDescent="0.2">
      <c r="A2405" s="1" t="d">
        <v>2023-02-09</v>
      </c>
      <c r="B2405">
        <v>-1</v>
      </c>
      <c r="C2405" t="s">
        <v>20</v>
      </c>
      <c r="D2405" s="1" t="d">
        <v>2023-02-09</v>
      </c>
      <c r="E2405" t="s">
        <v>813</v>
      </c>
      <c r="F2405" t="s">
        <v>2268</v>
      </c>
      <c r="G2405" t="s">
        <v>13</v>
      </c>
      <c r="H2405" t="s">
        <v>814</v>
      </c>
    </row>
    <row r="2406" spans="1:8" x14ac:dyDescent="0.2">
      <c r="A2406" s="1" t="d">
        <v>2023-02-09</v>
      </c>
      <c r="B2406">
        <v>-1</v>
      </c>
      <c r="C2406" t="s">
        <v>20</v>
      </c>
      <c r="D2406" s="1" t="d">
        <v>2023-02-09</v>
      </c>
      <c r="E2406" t="s">
        <v>471</v>
      </c>
      <c r="F2406" t="s">
        <v>2296</v>
      </c>
      <c r="G2406" t="s">
        <v>8</v>
      </c>
      <c r="H2406" t="s">
        <v>472</v>
      </c>
    </row>
    <row r="2407" spans="1:8" x14ac:dyDescent="0.2">
      <c r="A2407" s="1" t="d">
        <v>2023-02-09</v>
      </c>
      <c r="B2407">
        <v>-1</v>
      </c>
      <c r="C2407" t="s">
        <v>20</v>
      </c>
      <c r="D2407" s="1" t="d">
        <v>2023-02-09</v>
      </c>
      <c r="E2407" t="s">
        <v>276</v>
      </c>
      <c r="F2407" t="s">
        <v>2296</v>
      </c>
      <c r="G2407" t="s">
        <v>8</v>
      </c>
      <c r="H2407" t="s">
        <v>277</v>
      </c>
    </row>
    <row r="2408" spans="1:8" x14ac:dyDescent="0.2">
      <c r="A2408" s="1" t="d">
        <v>2023-02-09</v>
      </c>
      <c r="B2408">
        <v>-1</v>
      </c>
      <c r="C2408" t="s">
        <v>20</v>
      </c>
      <c r="D2408" s="1" t="d">
        <v>2023-02-09</v>
      </c>
      <c r="E2408" t="s">
        <v>37</v>
      </c>
      <c r="F2408" t="s">
        <v>2296</v>
      </c>
      <c r="G2408" t="s">
        <v>8</v>
      </c>
      <c r="H2408" t="s">
        <v>38</v>
      </c>
    </row>
    <row r="2409" spans="1:8" x14ac:dyDescent="0.2">
      <c r="A2409" s="1" t="d">
        <v>2023-02-09</v>
      </c>
      <c r="B2409">
        <v>-1</v>
      </c>
      <c r="C2409" t="s">
        <v>20</v>
      </c>
      <c r="D2409" s="1" t="d">
        <v>2023-02-09</v>
      </c>
      <c r="E2409" t="s">
        <v>39</v>
      </c>
      <c r="F2409" t="s">
        <v>2296</v>
      </c>
      <c r="G2409" t="s">
        <v>8</v>
      </c>
      <c r="H2409" t="s">
        <v>40</v>
      </c>
    </row>
    <row r="2410" spans="1:8" x14ac:dyDescent="0.2">
      <c r="A2410" s="1" t="d">
        <v>2023-02-09</v>
      </c>
      <c r="B2410">
        <v>-1</v>
      </c>
      <c r="C2410" t="s">
        <v>20</v>
      </c>
      <c r="D2410" s="1" t="d">
        <v>2023-02-09</v>
      </c>
      <c r="E2410" t="s">
        <v>93</v>
      </c>
      <c r="F2410" t="s">
        <v>2296</v>
      </c>
      <c r="G2410" t="s">
        <v>8</v>
      </c>
      <c r="H2410" t="s">
        <v>94</v>
      </c>
    </row>
    <row r="2411" spans="1:8" x14ac:dyDescent="0.2">
      <c r="A2411" s="1" t="d">
        <v>2023-02-09</v>
      </c>
      <c r="B2411">
        <v>-1</v>
      </c>
      <c r="C2411" t="s">
        <v>20</v>
      </c>
      <c r="D2411" s="1" t="d">
        <v>2023-02-09</v>
      </c>
      <c r="E2411" t="s">
        <v>1262</v>
      </c>
      <c r="F2411" t="s">
        <v>2294</v>
      </c>
      <c r="G2411" t="s">
        <v>8</v>
      </c>
    </row>
    <row r="2412" spans="1:8" x14ac:dyDescent="0.2">
      <c r="A2412" s="1" t="d">
        <v>2023-02-09</v>
      </c>
      <c r="B2412">
        <v>-1</v>
      </c>
      <c r="C2412" t="s">
        <v>20</v>
      </c>
      <c r="D2412" s="1" t="d">
        <v>2023-02-09</v>
      </c>
      <c r="E2412" t="s">
        <v>1442</v>
      </c>
      <c r="F2412" t="s">
        <v>2272</v>
      </c>
      <c r="G2412" t="s">
        <v>13</v>
      </c>
      <c r="H2412" t="s">
        <v>1443</v>
      </c>
    </row>
    <row r="2413" spans="1:8" x14ac:dyDescent="0.2">
      <c r="A2413" s="1" t="d">
        <v>2023-02-09</v>
      </c>
      <c r="B2413">
        <v>-1</v>
      </c>
      <c r="C2413" t="s">
        <v>20</v>
      </c>
      <c r="D2413" s="1" t="d">
        <v>2023-02-09</v>
      </c>
      <c r="E2413" t="s">
        <v>274</v>
      </c>
      <c r="F2413" t="s">
        <v>2272</v>
      </c>
      <c r="G2413" t="s">
        <v>8</v>
      </c>
    </row>
    <row r="2414" spans="1:8" x14ac:dyDescent="0.2">
      <c r="A2414" s="1" t="d">
        <v>2023-02-09</v>
      </c>
      <c r="B2414">
        <v>-1</v>
      </c>
      <c r="C2414" t="s">
        <v>20</v>
      </c>
      <c r="D2414" s="1" t="d">
        <v>2023-02-09</v>
      </c>
      <c r="E2414" t="s">
        <v>989</v>
      </c>
      <c r="F2414" t="s">
        <v>2272</v>
      </c>
      <c r="G2414" t="s">
        <v>8</v>
      </c>
    </row>
    <row r="2415" spans="1:8" x14ac:dyDescent="0.2">
      <c r="A2415" s="1" t="d">
        <v>2023-02-09</v>
      </c>
      <c r="B2415">
        <v>-1</v>
      </c>
      <c r="C2415" t="s">
        <v>20</v>
      </c>
      <c r="D2415" s="1" t="d">
        <v>2023-02-09</v>
      </c>
      <c r="E2415" t="s">
        <v>484</v>
      </c>
      <c r="F2415" t="s">
        <v>2272</v>
      </c>
      <c r="G2415" t="s">
        <v>8</v>
      </c>
    </row>
    <row r="2416" spans="1:8" x14ac:dyDescent="0.2">
      <c r="A2416" s="1" t="d">
        <v>2023-02-09</v>
      </c>
      <c r="B2416">
        <v>-1</v>
      </c>
      <c r="C2416" t="s">
        <v>20</v>
      </c>
      <c r="D2416" s="1" t="d">
        <v>2023-02-09</v>
      </c>
      <c r="E2416" t="s">
        <v>1392</v>
      </c>
      <c r="F2416" t="s">
        <v>2272</v>
      </c>
      <c r="G2416" t="s">
        <v>8</v>
      </c>
    </row>
    <row r="2417" spans="1:8" x14ac:dyDescent="0.2">
      <c r="A2417" s="1" t="d">
        <v>2023-02-09</v>
      </c>
      <c r="B2417">
        <v>-1</v>
      </c>
      <c r="C2417" t="s">
        <v>20</v>
      </c>
      <c r="D2417" s="1" t="d">
        <v>2023-02-09</v>
      </c>
      <c r="E2417" t="s">
        <v>96</v>
      </c>
      <c r="F2417" t="s">
        <v>2272</v>
      </c>
      <c r="G2417" t="s">
        <v>8</v>
      </c>
    </row>
    <row r="2418" spans="1:8" x14ac:dyDescent="0.2">
      <c r="A2418" s="1" t="d">
        <v>2023-02-09</v>
      </c>
      <c r="B2418">
        <v>-1</v>
      </c>
      <c r="C2418" t="s">
        <v>20</v>
      </c>
      <c r="D2418" s="1" t="d">
        <v>2023-02-16</v>
      </c>
      <c r="E2418" t="s">
        <v>1057</v>
      </c>
      <c r="F2418" t="s">
        <v>2273</v>
      </c>
      <c r="G2418" t="s">
        <v>1058</v>
      </c>
      <c r="H2418" t="s">
        <v>1059</v>
      </c>
    </row>
    <row r="2419" spans="1:8" x14ac:dyDescent="0.2">
      <c r="A2419" s="1" t="d">
        <v>2023-02-09</v>
      </c>
      <c r="B2419">
        <v>-1</v>
      </c>
      <c r="C2419" t="s">
        <v>20</v>
      </c>
      <c r="D2419" s="1" t="d">
        <v>2023-02-16</v>
      </c>
      <c r="E2419" t="s">
        <v>1356</v>
      </c>
      <c r="F2419" t="s">
        <v>2273</v>
      </c>
      <c r="G2419" t="s">
        <v>13</v>
      </c>
      <c r="H2419" t="s">
        <v>1357</v>
      </c>
    </row>
    <row r="2420" spans="1:8" x14ac:dyDescent="0.2">
      <c r="A2420" s="1" t="d">
        <v>2023-02-09</v>
      </c>
      <c r="B2420">
        <v>-1</v>
      </c>
      <c r="C2420" t="s">
        <v>20</v>
      </c>
      <c r="D2420" s="1" t="d">
        <v>2023-02-16</v>
      </c>
      <c r="E2420" t="s">
        <v>731</v>
      </c>
      <c r="F2420" t="s">
        <v>2274</v>
      </c>
      <c r="G2420" t="s">
        <v>8</v>
      </c>
      <c r="H2420" t="s">
        <v>732</v>
      </c>
    </row>
    <row r="2421" spans="1:8" x14ac:dyDescent="0.2">
      <c r="A2421" s="1" t="d">
        <v>2023-02-09</v>
      </c>
      <c r="B2421">
        <v>-1</v>
      </c>
      <c r="C2421" t="s">
        <v>20</v>
      </c>
      <c r="D2421" s="1" t="d">
        <v>2023-02-16</v>
      </c>
      <c r="E2421" t="s">
        <v>132</v>
      </c>
      <c r="F2421" t="s">
        <v>2274</v>
      </c>
      <c r="G2421" t="s">
        <v>8</v>
      </c>
      <c r="H2421" t="s">
        <v>133</v>
      </c>
    </row>
    <row r="2422" spans="1:8" x14ac:dyDescent="0.2">
      <c r="A2422" s="1" t="d">
        <v>2023-02-09</v>
      </c>
      <c r="B2422">
        <v>-1</v>
      </c>
      <c r="C2422" t="s">
        <v>20</v>
      </c>
      <c r="D2422" s="1" t="d">
        <v>2023-02-16</v>
      </c>
      <c r="E2422" t="s">
        <v>1556</v>
      </c>
      <c r="F2422" t="s">
        <v>2274</v>
      </c>
      <c r="G2422" t="s">
        <v>8</v>
      </c>
      <c r="H2422" t="s">
        <v>1556</v>
      </c>
    </row>
    <row r="2423" spans="1:8" x14ac:dyDescent="0.2">
      <c r="A2423" s="1" t="d">
        <v>2023-02-09</v>
      </c>
      <c r="B2423">
        <v>-1</v>
      </c>
      <c r="C2423" t="s">
        <v>20</v>
      </c>
      <c r="D2423" s="1" t="d">
        <v>2023-02-16</v>
      </c>
      <c r="E2423" t="s">
        <v>165</v>
      </c>
      <c r="F2423" t="s">
        <v>2275</v>
      </c>
      <c r="G2423" t="s">
        <v>8</v>
      </c>
    </row>
    <row r="2424" spans="1:8" x14ac:dyDescent="0.2">
      <c r="A2424" s="1" t="d">
        <v>2023-02-09</v>
      </c>
      <c r="B2424">
        <v>-1</v>
      </c>
      <c r="C2424" t="s">
        <v>20</v>
      </c>
      <c r="D2424" s="1" t="d">
        <v>2023-02-20</v>
      </c>
      <c r="E2424" t="s">
        <v>1557</v>
      </c>
      <c r="F2424" t="s">
        <v>2274</v>
      </c>
      <c r="G2424" t="s">
        <v>8</v>
      </c>
      <c r="H2424" t="s">
        <v>1557</v>
      </c>
    </row>
    <row r="2425" spans="1:8" x14ac:dyDescent="0.2">
      <c r="A2425" s="1" t="d">
        <v>2023-02-09</v>
      </c>
      <c r="B2425">
        <v>-1</v>
      </c>
      <c r="C2425" t="s">
        <v>20</v>
      </c>
      <c r="D2425" s="1" t="d">
        <v>2023-02-20</v>
      </c>
      <c r="E2425" t="s">
        <v>993</v>
      </c>
      <c r="F2425" t="s">
        <v>2275</v>
      </c>
      <c r="G2425" t="s">
        <v>8</v>
      </c>
      <c r="H2425" t="s">
        <v>994</v>
      </c>
    </row>
    <row r="2426" spans="1:8" x14ac:dyDescent="0.2">
      <c r="A2426" s="1" t="d">
        <v>2023-02-09</v>
      </c>
      <c r="B2426">
        <v>-1</v>
      </c>
      <c r="C2426" t="s">
        <v>20</v>
      </c>
      <c r="D2426" s="1" t="d">
        <v>2023-02-23</v>
      </c>
      <c r="E2426" t="s">
        <v>727</v>
      </c>
      <c r="F2426" t="s">
        <v>2274</v>
      </c>
      <c r="G2426" t="s">
        <v>8</v>
      </c>
      <c r="H2426" t="s">
        <v>728</v>
      </c>
    </row>
    <row r="2427" spans="1:8" x14ac:dyDescent="0.2">
      <c r="A2427" s="1" t="d">
        <v>2023-02-09</v>
      </c>
      <c r="B2427">
        <v>-1</v>
      </c>
      <c r="C2427" t="s">
        <v>20</v>
      </c>
      <c r="D2427" s="1" t="d">
        <v>2023-02-23</v>
      </c>
      <c r="E2427" t="s">
        <v>1296</v>
      </c>
      <c r="F2427" t="s">
        <v>2274</v>
      </c>
      <c r="G2427" t="s">
        <v>8</v>
      </c>
      <c r="H2427" t="s">
        <v>1297</v>
      </c>
    </row>
    <row r="2428" spans="1:8" x14ac:dyDescent="0.2">
      <c r="A2428" s="1" t="d">
        <v>2023-02-09</v>
      </c>
      <c r="B2428">
        <v>-1</v>
      </c>
      <c r="C2428" t="s">
        <v>20</v>
      </c>
      <c r="D2428" s="1" t="d">
        <v>2023-02-23</v>
      </c>
      <c r="E2428" t="s">
        <v>1164</v>
      </c>
      <c r="F2428" t="s">
        <v>2274</v>
      </c>
      <c r="G2428" t="s">
        <v>8</v>
      </c>
      <c r="H2428" t="s">
        <v>1164</v>
      </c>
    </row>
    <row r="2429" spans="1:8" x14ac:dyDescent="0.2">
      <c r="A2429" s="1" t="d">
        <v>2023-02-09</v>
      </c>
      <c r="B2429">
        <v>-1</v>
      </c>
      <c r="C2429" t="s">
        <v>20</v>
      </c>
      <c r="D2429" s="1" t="d">
        <v>2023-02-23</v>
      </c>
      <c r="E2429" t="s">
        <v>115</v>
      </c>
      <c r="F2429" t="s">
        <v>2275</v>
      </c>
      <c r="G2429" t="s">
        <v>8</v>
      </c>
      <c r="H2429" t="s">
        <v>116</v>
      </c>
    </row>
    <row r="2430" spans="1:8" x14ac:dyDescent="0.2">
      <c r="A2430" s="1" t="d">
        <v>2023-02-09</v>
      </c>
      <c r="B2430">
        <v>-1</v>
      </c>
      <c r="C2430" t="s">
        <v>20</v>
      </c>
      <c r="D2430" s="1" t="d">
        <v>2023-02-23</v>
      </c>
      <c r="E2430" t="s">
        <v>1558</v>
      </c>
      <c r="F2430" t="s">
        <v>2275</v>
      </c>
      <c r="G2430" t="s">
        <v>8</v>
      </c>
      <c r="H2430" t="s">
        <v>1559</v>
      </c>
    </row>
    <row r="2431" spans="1:8" x14ac:dyDescent="0.2">
      <c r="A2431" s="1" t="d">
        <v>2023-02-09</v>
      </c>
      <c r="B2431">
        <v>-1</v>
      </c>
      <c r="C2431" t="s">
        <v>20</v>
      </c>
      <c r="D2431" s="1" t="d">
        <v>2023-02-23</v>
      </c>
      <c r="E2431" t="s">
        <v>1107</v>
      </c>
      <c r="F2431" t="s">
        <v>2297</v>
      </c>
      <c r="G2431" t="s">
        <v>8</v>
      </c>
      <c r="H2431" t="s">
        <v>1108</v>
      </c>
    </row>
    <row r="2432" spans="1:8" x14ac:dyDescent="0.2">
      <c r="A2432" s="1" t="d">
        <v>2023-02-09</v>
      </c>
      <c r="B2432">
        <v>-1</v>
      </c>
      <c r="C2432" t="s">
        <v>20</v>
      </c>
      <c r="D2432" s="1" t="d">
        <v>2023-02-23</v>
      </c>
      <c r="E2432" t="s">
        <v>1137</v>
      </c>
      <c r="F2432" t="s">
        <v>2263</v>
      </c>
      <c r="G2432" t="s">
        <v>8</v>
      </c>
      <c r="H2432" t="s">
        <v>1138</v>
      </c>
    </row>
    <row r="2433" spans="1:8" x14ac:dyDescent="0.2">
      <c r="A2433" s="1" t="d">
        <v>2023-02-09</v>
      </c>
      <c r="B2433">
        <v>-1</v>
      </c>
      <c r="C2433" t="s">
        <v>20</v>
      </c>
      <c r="D2433" s="1" t="d">
        <v>2023-02-23</v>
      </c>
      <c r="E2433" t="s">
        <v>611</v>
      </c>
      <c r="F2433" t="s">
        <v>2263</v>
      </c>
      <c r="G2433" t="s">
        <v>8</v>
      </c>
      <c r="H2433" t="s">
        <v>612</v>
      </c>
    </row>
    <row r="2434" spans="1:8" x14ac:dyDescent="0.2">
      <c r="A2434" s="1" t="d">
        <v>2023-02-09</v>
      </c>
      <c r="B2434">
        <v>-1</v>
      </c>
      <c r="C2434" t="s">
        <v>20</v>
      </c>
      <c r="D2434" s="1" t="d">
        <v>2023-02-23</v>
      </c>
      <c r="E2434" t="s">
        <v>1077</v>
      </c>
      <c r="F2434" t="s">
        <v>2263</v>
      </c>
      <c r="G2434" t="s">
        <v>8</v>
      </c>
      <c r="H2434" t="s">
        <v>1078</v>
      </c>
    </row>
    <row r="2435" spans="1:8" x14ac:dyDescent="0.2">
      <c r="A2435" s="1" t="d">
        <v>2023-02-09</v>
      </c>
      <c r="B2435">
        <v>-1</v>
      </c>
      <c r="C2435" t="s">
        <v>452</v>
      </c>
      <c r="D2435" s="1" t="d">
        <v>2023-02-23</v>
      </c>
      <c r="E2435" t="s">
        <v>1048</v>
      </c>
      <c r="F2435" t="s">
        <v>2275</v>
      </c>
      <c r="G2435" t="s">
        <v>8</v>
      </c>
    </row>
    <row r="2436" spans="1:8" x14ac:dyDescent="0.2">
      <c r="A2436" s="1" t="d">
        <v>2023-02-09</v>
      </c>
      <c r="B2436">
        <v>-1</v>
      </c>
      <c r="C2436" t="s">
        <v>77</v>
      </c>
      <c r="D2436" s="1" t="d">
        <v>2023-02-09</v>
      </c>
      <c r="E2436" t="s">
        <v>1098</v>
      </c>
      <c r="F2436" t="s">
        <v>2276</v>
      </c>
      <c r="G2436" t="s">
        <v>8</v>
      </c>
      <c r="H2436" t="s">
        <v>1099</v>
      </c>
    </row>
    <row r="2437" spans="1:8" x14ac:dyDescent="0.2">
      <c r="A2437" s="1" t="d">
        <v>2023-02-09</v>
      </c>
      <c r="B2437">
        <v>-1</v>
      </c>
      <c r="C2437" t="s">
        <v>77</v>
      </c>
      <c r="D2437" s="1" t="d">
        <v>2023-02-09</v>
      </c>
      <c r="E2437" t="s">
        <v>1053</v>
      </c>
      <c r="F2437" t="s">
        <v>2276</v>
      </c>
      <c r="G2437" t="s">
        <v>8</v>
      </c>
      <c r="H2437" t="s">
        <v>1054</v>
      </c>
    </row>
    <row r="2438" spans="1:8" x14ac:dyDescent="0.2">
      <c r="A2438" s="1" t="d">
        <v>2023-02-09</v>
      </c>
      <c r="B2438">
        <v>-1</v>
      </c>
      <c r="C2438" t="s">
        <v>77</v>
      </c>
      <c r="D2438" s="1" t="d">
        <v>2023-02-09</v>
      </c>
      <c r="E2438" t="s">
        <v>78</v>
      </c>
      <c r="F2438" t="s">
        <v>2276</v>
      </c>
      <c r="G2438" t="s">
        <v>8</v>
      </c>
      <c r="H2438" t="s">
        <v>79</v>
      </c>
    </row>
    <row r="2439" spans="1:8" x14ac:dyDescent="0.2">
      <c r="A2439" s="1" t="d">
        <v>2023-02-09</v>
      </c>
      <c r="B2439">
        <v>-1</v>
      </c>
      <c r="C2439" t="s">
        <v>77</v>
      </c>
      <c r="D2439" s="1" t="d">
        <v>2023-02-09</v>
      </c>
      <c r="E2439" t="s">
        <v>1401</v>
      </c>
      <c r="F2439" t="s">
        <v>2276</v>
      </c>
      <c r="G2439" t="s">
        <v>8</v>
      </c>
    </row>
    <row r="2440" spans="1:8" x14ac:dyDescent="0.2">
      <c r="A2440" s="1" t="d">
        <v>2023-02-09</v>
      </c>
      <c r="B2440">
        <v>-1</v>
      </c>
      <c r="C2440" t="s">
        <v>77</v>
      </c>
      <c r="D2440" s="1" t="d">
        <v>2023-02-09</v>
      </c>
      <c r="E2440" t="s">
        <v>1404</v>
      </c>
      <c r="F2440" t="s">
        <v>2281</v>
      </c>
      <c r="G2440" t="s">
        <v>8</v>
      </c>
      <c r="H2440" t="s">
        <v>1405</v>
      </c>
    </row>
    <row r="2441" spans="1:8" x14ac:dyDescent="0.2">
      <c r="A2441" s="1" t="d">
        <v>2023-02-09</v>
      </c>
      <c r="B2441">
        <v>-1</v>
      </c>
      <c r="C2441" t="s">
        <v>77</v>
      </c>
      <c r="D2441" s="1" t="d">
        <v>2023-02-09</v>
      </c>
      <c r="E2441" t="s">
        <v>1406</v>
      </c>
      <c r="F2441" t="s">
        <v>2281</v>
      </c>
      <c r="G2441" t="s">
        <v>8</v>
      </c>
      <c r="H2441" t="s">
        <v>1407</v>
      </c>
    </row>
    <row r="2442" spans="1:8" x14ac:dyDescent="0.2">
      <c r="A2442" s="1" t="d">
        <v>2023-02-09</v>
      </c>
      <c r="B2442">
        <v>-1</v>
      </c>
      <c r="C2442" t="s">
        <v>77</v>
      </c>
      <c r="D2442" s="1" t="d">
        <v>2023-02-09</v>
      </c>
      <c r="E2442" t="s">
        <v>833</v>
      </c>
      <c r="F2442" t="s">
        <v>2266</v>
      </c>
      <c r="G2442" t="s">
        <v>49</v>
      </c>
      <c r="H2442" t="s">
        <v>834</v>
      </c>
    </row>
    <row r="2443" spans="1:8" x14ac:dyDescent="0.2">
      <c r="A2443" s="1" t="d">
        <v>2023-02-09</v>
      </c>
      <c r="B2443">
        <v>-1</v>
      </c>
      <c r="C2443" t="s">
        <v>77</v>
      </c>
      <c r="D2443" s="1" t="d">
        <v>2023-02-09</v>
      </c>
      <c r="E2443" t="s">
        <v>809</v>
      </c>
      <c r="F2443" t="s">
        <v>2266</v>
      </c>
      <c r="G2443" t="s">
        <v>8</v>
      </c>
      <c r="H2443" t="s">
        <v>810</v>
      </c>
    </row>
    <row r="2444" spans="1:8" x14ac:dyDescent="0.2">
      <c r="A2444" s="1" t="d">
        <v>2023-02-09</v>
      </c>
      <c r="B2444">
        <v>-1</v>
      </c>
      <c r="C2444" t="s">
        <v>77</v>
      </c>
      <c r="D2444" s="1" t="d">
        <v>2023-02-09</v>
      </c>
      <c r="E2444" t="s">
        <v>21</v>
      </c>
      <c r="F2444" t="s">
        <v>2266</v>
      </c>
      <c r="G2444" t="s">
        <v>8</v>
      </c>
      <c r="H2444" t="s">
        <v>22</v>
      </c>
    </row>
    <row r="2445" spans="1:8" x14ac:dyDescent="0.2">
      <c r="A2445" s="1" t="d">
        <v>2023-02-09</v>
      </c>
      <c r="B2445">
        <v>-1</v>
      </c>
      <c r="C2445" t="s">
        <v>77</v>
      </c>
      <c r="D2445" s="1" t="d">
        <v>2023-02-09</v>
      </c>
      <c r="E2445" t="s">
        <v>436</v>
      </c>
      <c r="F2445" t="s">
        <v>2282</v>
      </c>
      <c r="G2445" t="s">
        <v>49</v>
      </c>
      <c r="H2445" t="s">
        <v>437</v>
      </c>
    </row>
    <row r="2446" spans="1:8" x14ac:dyDescent="0.2">
      <c r="A2446" s="1" t="d">
        <v>2023-02-09</v>
      </c>
      <c r="B2446">
        <v>-1</v>
      </c>
      <c r="C2446" t="s">
        <v>77</v>
      </c>
      <c r="D2446" s="1" t="d">
        <v>2023-02-09</v>
      </c>
      <c r="E2446" t="s">
        <v>458</v>
      </c>
      <c r="F2446" t="s">
        <v>2282</v>
      </c>
      <c r="G2446" t="s">
        <v>49</v>
      </c>
    </row>
    <row r="2447" spans="1:8" x14ac:dyDescent="0.2">
      <c r="A2447" s="1" t="d">
        <v>2023-02-09</v>
      </c>
      <c r="B2447">
        <v>-1</v>
      </c>
      <c r="C2447" t="s">
        <v>77</v>
      </c>
      <c r="D2447" s="1" t="d">
        <v>2023-02-09</v>
      </c>
      <c r="E2447" t="s">
        <v>1367</v>
      </c>
      <c r="F2447" t="s">
        <v>2282</v>
      </c>
      <c r="G2447" t="s">
        <v>49</v>
      </c>
    </row>
    <row r="2448" spans="1:8" x14ac:dyDescent="0.2">
      <c r="A2448" s="1" t="d">
        <v>2023-02-09</v>
      </c>
      <c r="B2448">
        <v>-1</v>
      </c>
      <c r="C2448" t="s">
        <v>77</v>
      </c>
      <c r="D2448" s="1" t="d">
        <v>2023-02-09</v>
      </c>
      <c r="E2448" t="s">
        <v>1410</v>
      </c>
      <c r="F2448" t="s">
        <v>2265</v>
      </c>
      <c r="G2448" t="s">
        <v>68</v>
      </c>
      <c r="H2448" t="s">
        <v>1411</v>
      </c>
    </row>
    <row r="2449" spans="1:8" x14ac:dyDescent="0.2">
      <c r="A2449" s="1" t="d">
        <v>2023-02-09</v>
      </c>
      <c r="B2449">
        <v>-1</v>
      </c>
      <c r="C2449" t="s">
        <v>77</v>
      </c>
      <c r="D2449" s="1" t="d">
        <v>2023-02-09</v>
      </c>
      <c r="E2449" t="s">
        <v>942</v>
      </c>
      <c r="F2449" t="s">
        <v>2265</v>
      </c>
      <c r="G2449" t="s">
        <v>68</v>
      </c>
      <c r="H2449" t="s">
        <v>943</v>
      </c>
    </row>
    <row r="2450" spans="1:8" x14ac:dyDescent="0.2">
      <c r="A2450" s="1" t="d">
        <v>2023-02-09</v>
      </c>
      <c r="B2450">
        <v>-1</v>
      </c>
      <c r="C2450" t="s">
        <v>77</v>
      </c>
      <c r="D2450" s="1" t="d">
        <v>2023-02-09</v>
      </c>
      <c r="E2450" t="s">
        <v>579</v>
      </c>
      <c r="F2450" t="s">
        <v>2265</v>
      </c>
      <c r="G2450" t="s">
        <v>49</v>
      </c>
      <c r="H2450" t="s">
        <v>580</v>
      </c>
    </row>
    <row r="2451" spans="1:8" x14ac:dyDescent="0.2">
      <c r="A2451" s="1" t="d">
        <v>2023-02-09</v>
      </c>
      <c r="B2451">
        <v>-1</v>
      </c>
      <c r="C2451" t="s">
        <v>77</v>
      </c>
      <c r="D2451" s="1" t="d">
        <v>2023-02-09</v>
      </c>
      <c r="E2451" t="s">
        <v>581</v>
      </c>
      <c r="F2451" t="s">
        <v>2265</v>
      </c>
      <c r="G2451" t="s">
        <v>49</v>
      </c>
      <c r="H2451" t="s">
        <v>582</v>
      </c>
    </row>
    <row r="2452" spans="1:8" x14ac:dyDescent="0.2">
      <c r="A2452" s="1" t="d">
        <v>2023-02-09</v>
      </c>
      <c r="B2452">
        <v>-1</v>
      </c>
      <c r="C2452" t="s">
        <v>77</v>
      </c>
      <c r="D2452" s="1" t="d">
        <v>2023-02-09</v>
      </c>
      <c r="E2452" t="s">
        <v>27</v>
      </c>
      <c r="F2452" t="s">
        <v>2265</v>
      </c>
      <c r="G2452" t="s">
        <v>8</v>
      </c>
      <c r="H2452" t="s">
        <v>28</v>
      </c>
    </row>
    <row r="2453" spans="1:8" x14ac:dyDescent="0.2">
      <c r="A2453" s="1" t="d">
        <v>2023-02-09</v>
      </c>
      <c r="B2453">
        <v>-1</v>
      </c>
      <c r="C2453" t="s">
        <v>77</v>
      </c>
      <c r="D2453" s="1" t="d">
        <v>2023-02-09</v>
      </c>
      <c r="E2453" t="s">
        <v>1100</v>
      </c>
      <c r="F2453" t="s">
        <v>2265</v>
      </c>
      <c r="G2453" t="s">
        <v>8</v>
      </c>
      <c r="H2453" t="s">
        <v>1101</v>
      </c>
    </row>
    <row r="2454" spans="1:8" x14ac:dyDescent="0.2">
      <c r="A2454" s="1" t="d">
        <v>2023-02-09</v>
      </c>
      <c r="B2454">
        <v>-1</v>
      </c>
      <c r="C2454" t="s">
        <v>77</v>
      </c>
      <c r="D2454" s="1" t="d">
        <v>2023-02-09</v>
      </c>
      <c r="E2454" t="s">
        <v>837</v>
      </c>
      <c r="F2454" t="s">
        <v>2265</v>
      </c>
      <c r="G2454" t="s">
        <v>8</v>
      </c>
      <c r="H2454" t="s">
        <v>838</v>
      </c>
    </row>
    <row r="2455" spans="1:8" x14ac:dyDescent="0.2">
      <c r="A2455" s="1" t="d">
        <v>2023-02-09</v>
      </c>
      <c r="B2455">
        <v>-1</v>
      </c>
      <c r="C2455" t="s">
        <v>77</v>
      </c>
      <c r="D2455" s="1" t="d">
        <v>2023-02-09</v>
      </c>
      <c r="E2455" t="s">
        <v>263</v>
      </c>
      <c r="F2455" t="s">
        <v>2265</v>
      </c>
      <c r="G2455" t="s">
        <v>8</v>
      </c>
      <c r="H2455" t="s">
        <v>264</v>
      </c>
    </row>
    <row r="2456" spans="1:8" x14ac:dyDescent="0.2">
      <c r="A2456" s="1" t="d">
        <v>2023-02-09</v>
      </c>
      <c r="B2456">
        <v>-1</v>
      </c>
      <c r="C2456" t="s">
        <v>77</v>
      </c>
      <c r="D2456" s="1" t="d">
        <v>2023-02-09</v>
      </c>
      <c r="E2456" t="s">
        <v>839</v>
      </c>
      <c r="F2456" t="s">
        <v>2265</v>
      </c>
      <c r="G2456" t="s">
        <v>8</v>
      </c>
      <c r="H2456" t="s">
        <v>840</v>
      </c>
    </row>
    <row r="2457" spans="1:8" x14ac:dyDescent="0.2">
      <c r="A2457" s="1" t="d">
        <v>2023-02-09</v>
      </c>
      <c r="B2457">
        <v>-1</v>
      </c>
      <c r="C2457" t="s">
        <v>77</v>
      </c>
      <c r="D2457" s="1" t="d">
        <v>2023-02-09</v>
      </c>
      <c r="E2457" t="s">
        <v>1497</v>
      </c>
      <c r="F2457" t="s">
        <v>2265</v>
      </c>
      <c r="G2457" t="s">
        <v>8</v>
      </c>
    </row>
    <row r="2458" spans="1:8" x14ac:dyDescent="0.2">
      <c r="A2458" s="1" t="d">
        <v>2023-02-09</v>
      </c>
      <c r="B2458">
        <v>-1</v>
      </c>
      <c r="C2458" t="s">
        <v>77</v>
      </c>
      <c r="D2458" s="1" t="d">
        <v>2023-02-09</v>
      </c>
      <c r="E2458" t="s">
        <v>71</v>
      </c>
      <c r="F2458" t="s">
        <v>2265</v>
      </c>
      <c r="G2458" t="s">
        <v>8</v>
      </c>
      <c r="H2458" t="s">
        <v>72</v>
      </c>
    </row>
    <row r="2459" spans="1:8" x14ac:dyDescent="0.2">
      <c r="A2459" s="1" t="d">
        <v>2023-02-09</v>
      </c>
      <c r="B2459">
        <v>-1</v>
      </c>
      <c r="C2459" t="s">
        <v>77</v>
      </c>
      <c r="D2459" s="1" t="d">
        <v>2023-02-09</v>
      </c>
      <c r="E2459" t="s">
        <v>433</v>
      </c>
      <c r="F2459" t="s">
        <v>2265</v>
      </c>
      <c r="G2459" t="s">
        <v>8</v>
      </c>
      <c r="H2459" t="s">
        <v>434</v>
      </c>
    </row>
    <row r="2460" spans="1:8" x14ac:dyDescent="0.2">
      <c r="A2460" s="1" t="d">
        <v>2023-02-09</v>
      </c>
      <c r="B2460">
        <v>-1</v>
      </c>
      <c r="C2460" t="s">
        <v>77</v>
      </c>
      <c r="D2460" s="1" t="d">
        <v>2023-02-09</v>
      </c>
      <c r="E2460" t="s">
        <v>29</v>
      </c>
      <c r="F2460" t="s">
        <v>2265</v>
      </c>
      <c r="G2460" t="s">
        <v>8</v>
      </c>
      <c r="H2460" t="s">
        <v>30</v>
      </c>
    </row>
    <row r="2461" spans="1:8" x14ac:dyDescent="0.2">
      <c r="A2461" s="1" t="d">
        <v>2023-02-09</v>
      </c>
      <c r="B2461">
        <v>-1</v>
      </c>
      <c r="C2461" t="s">
        <v>77</v>
      </c>
      <c r="D2461" s="1" t="d">
        <v>2023-02-09</v>
      </c>
      <c r="E2461" t="s">
        <v>267</v>
      </c>
      <c r="F2461" t="s">
        <v>2268</v>
      </c>
      <c r="G2461" t="s">
        <v>8</v>
      </c>
      <c r="H2461" t="s">
        <v>268</v>
      </c>
    </row>
    <row r="2462" spans="1:8" x14ac:dyDescent="0.2">
      <c r="A2462" s="1" t="d">
        <v>2023-02-09</v>
      </c>
      <c r="B2462">
        <v>-1</v>
      </c>
      <c r="C2462" t="s">
        <v>77</v>
      </c>
      <c r="D2462" s="1" t="d">
        <v>2023-02-09</v>
      </c>
      <c r="E2462" t="s">
        <v>577</v>
      </c>
      <c r="F2462" t="s">
        <v>2296</v>
      </c>
      <c r="G2462" t="s">
        <v>8</v>
      </c>
      <c r="H2462" t="s">
        <v>578</v>
      </c>
    </row>
    <row r="2463" spans="1:8" x14ac:dyDescent="0.2">
      <c r="A2463" s="1" t="d">
        <v>2023-02-09</v>
      </c>
      <c r="B2463">
        <v>-1</v>
      </c>
      <c r="C2463" t="s">
        <v>77</v>
      </c>
      <c r="D2463" s="1" t="d">
        <v>2023-02-09</v>
      </c>
      <c r="E2463" t="s">
        <v>469</v>
      </c>
      <c r="F2463" t="s">
        <v>2296</v>
      </c>
      <c r="G2463" t="s">
        <v>8</v>
      </c>
      <c r="H2463" t="s">
        <v>470</v>
      </c>
    </row>
    <row r="2464" spans="1:8" x14ac:dyDescent="0.2">
      <c r="A2464" s="1" t="d">
        <v>2023-02-09</v>
      </c>
      <c r="B2464">
        <v>-1</v>
      </c>
      <c r="C2464" t="s">
        <v>77</v>
      </c>
      <c r="D2464" s="1" t="d">
        <v>2023-02-09</v>
      </c>
      <c r="E2464" t="s">
        <v>91</v>
      </c>
      <c r="F2464" t="s">
        <v>2296</v>
      </c>
      <c r="G2464" t="s">
        <v>8</v>
      </c>
      <c r="H2464" t="s">
        <v>92</v>
      </c>
    </row>
    <row r="2465" spans="1:8" x14ac:dyDescent="0.2">
      <c r="A2465" s="1" t="d">
        <v>2023-02-09</v>
      </c>
      <c r="B2465">
        <v>-1</v>
      </c>
      <c r="C2465" t="s">
        <v>77</v>
      </c>
      <c r="D2465" s="1" t="d">
        <v>2023-02-09</v>
      </c>
      <c r="E2465" t="s">
        <v>843</v>
      </c>
      <c r="F2465" t="s">
        <v>2296</v>
      </c>
      <c r="G2465" t="s">
        <v>8</v>
      </c>
      <c r="H2465" t="s">
        <v>844</v>
      </c>
    </row>
    <row r="2466" spans="1:8" x14ac:dyDescent="0.2">
      <c r="A2466" s="1" t="d">
        <v>2023-02-09</v>
      </c>
      <c r="B2466">
        <v>-1</v>
      </c>
      <c r="C2466" t="s">
        <v>77</v>
      </c>
      <c r="D2466" s="1" t="d">
        <v>2023-02-09</v>
      </c>
      <c r="E2466" t="s">
        <v>39</v>
      </c>
      <c r="F2466" t="s">
        <v>2296</v>
      </c>
      <c r="G2466" t="s">
        <v>8</v>
      </c>
      <c r="H2466" t="s">
        <v>40</v>
      </c>
    </row>
    <row r="2467" spans="1:8" x14ac:dyDescent="0.2">
      <c r="A2467" s="1" t="d">
        <v>2023-02-09</v>
      </c>
      <c r="B2467">
        <v>-1</v>
      </c>
      <c r="C2467" t="s">
        <v>77</v>
      </c>
      <c r="D2467" s="1" t="d">
        <v>2023-02-09</v>
      </c>
      <c r="E2467" t="s">
        <v>1318</v>
      </c>
      <c r="F2467" t="s">
        <v>2271</v>
      </c>
      <c r="G2467" t="s">
        <v>49</v>
      </c>
      <c r="H2467" t="s">
        <v>1319</v>
      </c>
    </row>
    <row r="2468" spans="1:8" x14ac:dyDescent="0.2">
      <c r="A2468" s="1" t="d">
        <v>2023-02-09</v>
      </c>
      <c r="B2468">
        <v>-1</v>
      </c>
      <c r="C2468" t="s">
        <v>77</v>
      </c>
      <c r="D2468" s="1" t="d">
        <v>2023-02-09</v>
      </c>
      <c r="E2468" t="s">
        <v>1035</v>
      </c>
      <c r="F2468" t="s">
        <v>2271</v>
      </c>
      <c r="G2468" t="s">
        <v>49</v>
      </c>
      <c r="H2468" t="s">
        <v>1036</v>
      </c>
    </row>
    <row r="2469" spans="1:8" x14ac:dyDescent="0.2">
      <c r="A2469" s="1" t="d">
        <v>2023-02-09</v>
      </c>
      <c r="B2469">
        <v>-1</v>
      </c>
      <c r="C2469" t="s">
        <v>77</v>
      </c>
      <c r="D2469" s="1" t="d">
        <v>2023-02-09</v>
      </c>
      <c r="E2469" t="s">
        <v>847</v>
      </c>
      <c r="F2469" t="s">
        <v>2271</v>
      </c>
      <c r="G2469" t="s">
        <v>68</v>
      </c>
      <c r="H2469" t="s">
        <v>848</v>
      </c>
    </row>
    <row r="2470" spans="1:8" x14ac:dyDescent="0.2">
      <c r="A2470" s="1" t="d">
        <v>2023-02-09</v>
      </c>
      <c r="B2470">
        <v>-1</v>
      </c>
      <c r="C2470" t="s">
        <v>77</v>
      </c>
      <c r="D2470" s="1" t="d">
        <v>2023-02-09</v>
      </c>
      <c r="E2470" t="s">
        <v>1560</v>
      </c>
      <c r="F2470" t="s">
        <v>2285</v>
      </c>
      <c r="G2470" t="s">
        <v>8</v>
      </c>
    </row>
    <row r="2471" spans="1:8" x14ac:dyDescent="0.2">
      <c r="A2471" s="1" t="d">
        <v>2023-02-09</v>
      </c>
      <c r="B2471">
        <v>-1</v>
      </c>
      <c r="C2471" t="s">
        <v>77</v>
      </c>
      <c r="D2471" s="1" t="d">
        <v>2023-02-09</v>
      </c>
      <c r="E2471" t="s">
        <v>918</v>
      </c>
      <c r="F2471" t="s">
        <v>2285</v>
      </c>
      <c r="G2471" t="s">
        <v>8</v>
      </c>
    </row>
    <row r="2472" spans="1:8" x14ac:dyDescent="0.2">
      <c r="A2472" s="1" t="d">
        <v>2023-02-09</v>
      </c>
      <c r="B2472">
        <v>-1</v>
      </c>
      <c r="C2472" t="s">
        <v>77</v>
      </c>
      <c r="D2472" s="1" t="d">
        <v>2023-02-09</v>
      </c>
      <c r="E2472" t="s">
        <v>481</v>
      </c>
      <c r="F2472" t="s">
        <v>2285</v>
      </c>
      <c r="G2472" t="s">
        <v>8</v>
      </c>
    </row>
    <row r="2473" spans="1:8" x14ac:dyDescent="0.2">
      <c r="A2473" s="1" t="d">
        <v>2023-02-09</v>
      </c>
      <c r="B2473">
        <v>-1</v>
      </c>
      <c r="C2473" t="s">
        <v>77</v>
      </c>
      <c r="D2473" s="1" t="d">
        <v>2023-02-09</v>
      </c>
      <c r="E2473" t="s">
        <v>1440</v>
      </c>
      <c r="F2473" t="s">
        <v>2272</v>
      </c>
      <c r="G2473" t="s">
        <v>49</v>
      </c>
      <c r="H2473" t="s">
        <v>1441</v>
      </c>
    </row>
    <row r="2474" spans="1:8" x14ac:dyDescent="0.2">
      <c r="A2474" s="1" t="d">
        <v>2023-02-09</v>
      </c>
      <c r="B2474">
        <v>-1</v>
      </c>
      <c r="C2474" t="s">
        <v>77</v>
      </c>
      <c r="D2474" s="1" t="d">
        <v>2023-02-09</v>
      </c>
      <c r="E2474" t="s">
        <v>1184</v>
      </c>
      <c r="F2474" t="s">
        <v>2272</v>
      </c>
      <c r="G2474" t="s">
        <v>49</v>
      </c>
      <c r="H2474" t="s">
        <v>1185</v>
      </c>
    </row>
    <row r="2475" spans="1:8" x14ac:dyDescent="0.2">
      <c r="A2475" s="1" t="d">
        <v>2023-02-09</v>
      </c>
      <c r="B2475">
        <v>-1</v>
      </c>
      <c r="C2475" t="s">
        <v>77</v>
      </c>
      <c r="D2475" s="1" t="d">
        <v>2023-02-09</v>
      </c>
      <c r="E2475" t="s">
        <v>43</v>
      </c>
      <c r="F2475" t="s">
        <v>2272</v>
      </c>
      <c r="G2475" t="s">
        <v>8</v>
      </c>
      <c r="H2475" t="s">
        <v>44</v>
      </c>
    </row>
    <row r="2476" spans="1:8" x14ac:dyDescent="0.2">
      <c r="A2476" s="1" t="d">
        <v>2023-02-09</v>
      </c>
      <c r="B2476">
        <v>-1</v>
      </c>
      <c r="C2476" t="s">
        <v>77</v>
      </c>
      <c r="D2476" s="1" t="d">
        <v>2023-02-09</v>
      </c>
      <c r="E2476" t="s">
        <v>1326</v>
      </c>
      <c r="F2476" t="s">
        <v>2272</v>
      </c>
      <c r="G2476" t="s">
        <v>8</v>
      </c>
      <c r="H2476" t="s">
        <v>1327</v>
      </c>
    </row>
    <row r="2477" spans="1:8" x14ac:dyDescent="0.2">
      <c r="A2477" s="1" t="d">
        <v>2023-02-09</v>
      </c>
      <c r="B2477">
        <v>-1</v>
      </c>
      <c r="C2477" t="s">
        <v>77</v>
      </c>
      <c r="D2477" s="1" t="d">
        <v>2023-02-09</v>
      </c>
      <c r="E2477" t="s">
        <v>854</v>
      </c>
      <c r="F2477" t="s">
        <v>2272</v>
      </c>
      <c r="G2477" t="s">
        <v>8</v>
      </c>
    </row>
    <row r="2478" spans="1:8" x14ac:dyDescent="0.2">
      <c r="A2478" s="1" t="d">
        <v>2023-02-09</v>
      </c>
      <c r="B2478">
        <v>-1</v>
      </c>
      <c r="C2478" t="s">
        <v>77</v>
      </c>
      <c r="D2478" s="1" t="d">
        <v>2023-02-09</v>
      </c>
      <c r="E2478" t="s">
        <v>274</v>
      </c>
      <c r="F2478" t="s">
        <v>2272</v>
      </c>
      <c r="G2478" t="s">
        <v>8</v>
      </c>
    </row>
    <row r="2479" spans="1:8" x14ac:dyDescent="0.2">
      <c r="A2479" s="1" t="d">
        <v>2023-02-09</v>
      </c>
      <c r="B2479">
        <v>-1</v>
      </c>
      <c r="C2479" t="s">
        <v>77</v>
      </c>
      <c r="D2479" s="1" t="d">
        <v>2023-02-09</v>
      </c>
      <c r="E2479" t="s">
        <v>989</v>
      </c>
      <c r="F2479" t="s">
        <v>2272</v>
      </c>
      <c r="G2479" t="s">
        <v>8</v>
      </c>
    </row>
    <row r="2480" spans="1:8" x14ac:dyDescent="0.2">
      <c r="A2480" s="1" t="d">
        <v>2023-02-09</v>
      </c>
      <c r="B2480">
        <v>-1</v>
      </c>
      <c r="C2480" t="s">
        <v>77</v>
      </c>
      <c r="D2480" s="1" t="d">
        <v>2023-02-09</v>
      </c>
      <c r="E2480" t="s">
        <v>483</v>
      </c>
      <c r="F2480" t="s">
        <v>2272</v>
      </c>
      <c r="G2480" t="s">
        <v>8</v>
      </c>
    </row>
    <row r="2481" spans="1:8" x14ac:dyDescent="0.2">
      <c r="A2481" s="1" t="d">
        <v>2023-02-09</v>
      </c>
      <c r="B2481">
        <v>-1</v>
      </c>
      <c r="C2481" t="s">
        <v>77</v>
      </c>
      <c r="D2481" s="1" t="d">
        <v>2023-02-09</v>
      </c>
      <c r="E2481" t="s">
        <v>560</v>
      </c>
      <c r="F2481" t="s">
        <v>2272</v>
      </c>
      <c r="G2481" t="s">
        <v>8</v>
      </c>
    </row>
    <row r="2482" spans="1:8" x14ac:dyDescent="0.2">
      <c r="A2482" s="1" t="d">
        <v>2023-02-09</v>
      </c>
      <c r="B2482">
        <v>-1</v>
      </c>
      <c r="C2482" t="s">
        <v>77</v>
      </c>
      <c r="D2482" s="1" t="d">
        <v>2023-02-09</v>
      </c>
      <c r="E2482" t="s">
        <v>73</v>
      </c>
      <c r="F2482" t="s">
        <v>2272</v>
      </c>
      <c r="G2482" t="s">
        <v>8</v>
      </c>
    </row>
    <row r="2483" spans="1:8" x14ac:dyDescent="0.2">
      <c r="A2483" s="1" t="d">
        <v>2023-02-09</v>
      </c>
      <c r="B2483">
        <v>-1</v>
      </c>
      <c r="C2483" t="s">
        <v>77</v>
      </c>
      <c r="D2483" s="1" t="d">
        <v>2023-02-09</v>
      </c>
      <c r="E2483" t="s">
        <v>97</v>
      </c>
      <c r="F2483" t="s">
        <v>2272</v>
      </c>
      <c r="G2483" t="s">
        <v>8</v>
      </c>
    </row>
    <row r="2484" spans="1:8" x14ac:dyDescent="0.2">
      <c r="A2484" s="1" t="d">
        <v>2023-02-09</v>
      </c>
      <c r="B2484">
        <v>-1</v>
      </c>
      <c r="C2484" t="s">
        <v>77</v>
      </c>
      <c r="D2484" s="1" t="d">
        <v>2023-02-10</v>
      </c>
      <c r="E2484" t="s">
        <v>709</v>
      </c>
      <c r="F2484" t="s">
        <v>2265</v>
      </c>
      <c r="G2484" t="s">
        <v>128</v>
      </c>
      <c r="H2484" t="s">
        <v>710</v>
      </c>
    </row>
    <row r="2485" spans="1:8" x14ac:dyDescent="0.2">
      <c r="A2485" s="1" t="d">
        <v>2023-02-09</v>
      </c>
      <c r="B2485">
        <v>-1</v>
      </c>
      <c r="C2485" t="s">
        <v>77</v>
      </c>
      <c r="D2485" s="1" t="d">
        <v>2023-02-10</v>
      </c>
      <c r="E2485" t="s">
        <v>438</v>
      </c>
      <c r="F2485" t="s">
        <v>2296</v>
      </c>
      <c r="G2485" t="s">
        <v>128</v>
      </c>
      <c r="H2485" t="s">
        <v>439</v>
      </c>
    </row>
    <row r="2486" spans="1:8" x14ac:dyDescent="0.2">
      <c r="A2486" s="1" t="d">
        <v>2023-02-09</v>
      </c>
      <c r="B2486">
        <v>-1</v>
      </c>
      <c r="C2486" t="s">
        <v>77</v>
      </c>
      <c r="D2486" s="1" t="d">
        <v>2023-02-16</v>
      </c>
      <c r="E2486" t="s">
        <v>145</v>
      </c>
      <c r="F2486" t="s">
        <v>2273</v>
      </c>
      <c r="G2486" t="s">
        <v>8</v>
      </c>
      <c r="H2486" t="s">
        <v>146</v>
      </c>
    </row>
    <row r="2487" spans="1:8" x14ac:dyDescent="0.2">
      <c r="A2487" s="1" t="d">
        <v>2023-02-09</v>
      </c>
      <c r="B2487">
        <v>-1</v>
      </c>
      <c r="C2487" t="s">
        <v>77</v>
      </c>
      <c r="D2487" s="1" t="d">
        <v>2023-02-16</v>
      </c>
      <c r="E2487" t="s">
        <v>1561</v>
      </c>
      <c r="F2487" t="s">
        <v>2273</v>
      </c>
      <c r="G2487" t="s">
        <v>8</v>
      </c>
      <c r="H2487" t="s">
        <v>1562</v>
      </c>
    </row>
    <row r="2488" spans="1:8" x14ac:dyDescent="0.2">
      <c r="A2488" s="1" t="d">
        <v>2023-02-09</v>
      </c>
      <c r="B2488">
        <v>-1</v>
      </c>
      <c r="C2488" t="s">
        <v>77</v>
      </c>
      <c r="D2488" s="1" t="d">
        <v>2023-02-16</v>
      </c>
      <c r="E2488" t="s">
        <v>305</v>
      </c>
      <c r="F2488" t="s">
        <v>2273</v>
      </c>
      <c r="G2488" t="s">
        <v>8</v>
      </c>
      <c r="H2488" t="s">
        <v>306</v>
      </c>
    </row>
    <row r="2489" spans="1:8" x14ac:dyDescent="0.2">
      <c r="A2489" s="1" t="d">
        <v>2023-02-09</v>
      </c>
      <c r="B2489">
        <v>-1</v>
      </c>
      <c r="C2489" t="s">
        <v>77</v>
      </c>
      <c r="D2489" s="1" t="d">
        <v>2023-02-16</v>
      </c>
      <c r="E2489" t="s">
        <v>1480</v>
      </c>
      <c r="F2489" t="s">
        <v>2273</v>
      </c>
      <c r="G2489" t="s">
        <v>8</v>
      </c>
      <c r="H2489" t="s">
        <v>1481</v>
      </c>
    </row>
    <row r="2490" spans="1:8" x14ac:dyDescent="0.2">
      <c r="A2490" s="1" t="d">
        <v>2023-02-09</v>
      </c>
      <c r="B2490">
        <v>-1</v>
      </c>
      <c r="C2490" t="s">
        <v>77</v>
      </c>
      <c r="D2490" s="1" t="d">
        <v>2023-02-16</v>
      </c>
      <c r="E2490" t="s">
        <v>1303</v>
      </c>
      <c r="F2490" t="s">
        <v>2273</v>
      </c>
      <c r="G2490" t="s">
        <v>13</v>
      </c>
      <c r="H2490" t="s">
        <v>1304</v>
      </c>
    </row>
    <row r="2491" spans="1:8" x14ac:dyDescent="0.2">
      <c r="A2491" s="1" t="d">
        <v>2023-02-09</v>
      </c>
      <c r="B2491">
        <v>-1</v>
      </c>
      <c r="C2491" t="s">
        <v>77</v>
      </c>
      <c r="D2491" s="1" t="d">
        <v>2023-02-16</v>
      </c>
      <c r="E2491" t="s">
        <v>1563</v>
      </c>
      <c r="F2491" t="s">
        <v>2273</v>
      </c>
      <c r="G2491" t="s">
        <v>8</v>
      </c>
      <c r="H2491" t="s">
        <v>1564</v>
      </c>
    </row>
    <row r="2492" spans="1:8" x14ac:dyDescent="0.2">
      <c r="A2492" s="1" t="d">
        <v>2023-02-09</v>
      </c>
      <c r="B2492">
        <v>-1</v>
      </c>
      <c r="C2492" t="s">
        <v>77</v>
      </c>
      <c r="D2492" s="1" t="d">
        <v>2023-02-16</v>
      </c>
      <c r="E2492" t="s">
        <v>887</v>
      </c>
      <c r="F2492" t="s">
        <v>2274</v>
      </c>
      <c r="G2492" t="s">
        <v>8</v>
      </c>
      <c r="H2492" t="s">
        <v>888</v>
      </c>
    </row>
    <row r="2493" spans="1:8" x14ac:dyDescent="0.2">
      <c r="A2493" s="1" t="d">
        <v>2023-02-09</v>
      </c>
      <c r="B2493">
        <v>-1</v>
      </c>
      <c r="C2493" t="s">
        <v>77</v>
      </c>
      <c r="D2493" s="1" t="d">
        <v>2023-02-16</v>
      </c>
      <c r="E2493" t="s">
        <v>1565</v>
      </c>
      <c r="F2493" t="s">
        <v>2274</v>
      </c>
      <c r="G2493" t="s">
        <v>8</v>
      </c>
      <c r="H2493" t="s">
        <v>1566</v>
      </c>
    </row>
    <row r="2494" spans="1:8" x14ac:dyDescent="0.2">
      <c r="A2494" s="1" t="d">
        <v>2023-02-09</v>
      </c>
      <c r="B2494">
        <v>-1</v>
      </c>
      <c r="C2494" t="s">
        <v>77</v>
      </c>
      <c r="D2494" s="1" t="d">
        <v>2023-02-16</v>
      </c>
      <c r="E2494" t="s">
        <v>1567</v>
      </c>
      <c r="F2494" t="s">
        <v>2274</v>
      </c>
      <c r="G2494" t="s">
        <v>8</v>
      </c>
      <c r="H2494" t="s">
        <v>1567</v>
      </c>
    </row>
    <row r="2495" spans="1:8" x14ac:dyDescent="0.2">
      <c r="A2495" s="1" t="d">
        <v>2023-02-09</v>
      </c>
      <c r="B2495">
        <v>-1</v>
      </c>
      <c r="C2495" t="s">
        <v>77</v>
      </c>
      <c r="D2495" s="1" t="d">
        <v>2023-02-16</v>
      </c>
      <c r="E2495" t="s">
        <v>1450</v>
      </c>
      <c r="F2495" t="s">
        <v>2274</v>
      </c>
      <c r="G2495" t="s">
        <v>8</v>
      </c>
      <c r="H2495" t="s">
        <v>1450</v>
      </c>
    </row>
    <row r="2496" spans="1:8" x14ac:dyDescent="0.2">
      <c r="A2496" s="1" t="d">
        <v>2023-02-09</v>
      </c>
      <c r="B2496">
        <v>-1</v>
      </c>
      <c r="C2496" t="s">
        <v>77</v>
      </c>
      <c r="D2496" s="1" t="d">
        <v>2023-02-16</v>
      </c>
      <c r="E2496" t="s">
        <v>319</v>
      </c>
      <c r="F2496" t="s">
        <v>2274</v>
      </c>
      <c r="G2496" t="s">
        <v>8</v>
      </c>
      <c r="H2496" t="s">
        <v>319</v>
      </c>
    </row>
    <row r="2497" spans="1:8" x14ac:dyDescent="0.2">
      <c r="A2497" s="1" t="d">
        <v>2023-02-09</v>
      </c>
      <c r="B2497">
        <v>-1</v>
      </c>
      <c r="C2497" t="s">
        <v>77</v>
      </c>
      <c r="D2497" s="1" t="d">
        <v>2023-02-16</v>
      </c>
      <c r="E2497" t="s">
        <v>427</v>
      </c>
      <c r="F2497" t="s">
        <v>2275</v>
      </c>
      <c r="G2497" t="s">
        <v>8</v>
      </c>
      <c r="H2497" t="s">
        <v>428</v>
      </c>
    </row>
    <row r="2498" spans="1:8" x14ac:dyDescent="0.2">
      <c r="A2498" s="1" t="d">
        <v>2023-02-09</v>
      </c>
      <c r="B2498">
        <v>-1</v>
      </c>
      <c r="C2498" t="s">
        <v>77</v>
      </c>
      <c r="D2498" s="1" t="d">
        <v>2023-02-16</v>
      </c>
      <c r="E2498" t="s">
        <v>161</v>
      </c>
      <c r="F2498" t="s">
        <v>2275</v>
      </c>
      <c r="G2498" t="s">
        <v>8</v>
      </c>
      <c r="H2498" t="s">
        <v>162</v>
      </c>
    </row>
    <row r="2499" spans="1:8" x14ac:dyDescent="0.2">
      <c r="A2499" s="1" t="d">
        <v>2023-02-09</v>
      </c>
      <c r="B2499">
        <v>-1</v>
      </c>
      <c r="C2499" t="s">
        <v>77</v>
      </c>
      <c r="D2499" s="1" t="d">
        <v>2023-02-16</v>
      </c>
      <c r="E2499" t="s">
        <v>442</v>
      </c>
      <c r="F2499" t="s">
        <v>2275</v>
      </c>
      <c r="G2499" t="s">
        <v>8</v>
      </c>
    </row>
    <row r="2500" spans="1:8" x14ac:dyDescent="0.2">
      <c r="A2500" s="1" t="d">
        <v>2023-02-09</v>
      </c>
      <c r="B2500">
        <v>-1</v>
      </c>
      <c r="C2500" t="s">
        <v>77</v>
      </c>
      <c r="D2500" s="1" t="d">
        <v>2023-02-16</v>
      </c>
      <c r="E2500" t="s">
        <v>1084</v>
      </c>
      <c r="F2500" t="s">
        <v>2263</v>
      </c>
      <c r="G2500" t="s">
        <v>8</v>
      </c>
      <c r="H2500" t="s">
        <v>1085</v>
      </c>
    </row>
    <row r="2501" spans="1:8" x14ac:dyDescent="0.2">
      <c r="A2501" s="1" t="d">
        <v>2023-02-09</v>
      </c>
      <c r="B2501">
        <v>-1</v>
      </c>
      <c r="C2501" t="s">
        <v>77</v>
      </c>
      <c r="D2501" s="1" t="d">
        <v>2023-02-22</v>
      </c>
      <c r="E2501" t="s">
        <v>65</v>
      </c>
      <c r="F2501" t="s">
        <v>2275</v>
      </c>
      <c r="G2501" t="s">
        <v>8</v>
      </c>
    </row>
    <row r="2502" spans="1:8" x14ac:dyDescent="0.2">
      <c r="A2502" s="1" t="d">
        <v>2023-02-09</v>
      </c>
      <c r="B2502">
        <v>-1</v>
      </c>
      <c r="C2502" t="s">
        <v>77</v>
      </c>
      <c r="D2502" s="1" t="d">
        <v>2023-02-23</v>
      </c>
      <c r="E2502" t="s">
        <v>62</v>
      </c>
      <c r="F2502" t="s">
        <v>2273</v>
      </c>
      <c r="G2502" t="s">
        <v>8</v>
      </c>
      <c r="H2502" t="s">
        <v>63</v>
      </c>
    </row>
    <row r="2503" spans="1:8" x14ac:dyDescent="0.2">
      <c r="A2503" s="1" t="d">
        <v>2023-02-09</v>
      </c>
      <c r="B2503">
        <v>-1</v>
      </c>
      <c r="C2503" t="s">
        <v>77</v>
      </c>
      <c r="D2503" s="1" t="d">
        <v>2023-02-23</v>
      </c>
      <c r="E2503" t="s">
        <v>155</v>
      </c>
      <c r="F2503" t="s">
        <v>2274</v>
      </c>
      <c r="G2503" t="s">
        <v>8</v>
      </c>
      <c r="H2503" t="s">
        <v>156</v>
      </c>
    </row>
    <row r="2504" spans="1:8" x14ac:dyDescent="0.2">
      <c r="A2504" s="1" t="d">
        <v>2023-02-09</v>
      </c>
      <c r="B2504">
        <v>-1</v>
      </c>
      <c r="C2504" t="s">
        <v>77</v>
      </c>
      <c r="D2504" s="1" t="d">
        <v>2023-02-23</v>
      </c>
      <c r="E2504" t="s">
        <v>1474</v>
      </c>
      <c r="F2504" t="s">
        <v>2274</v>
      </c>
      <c r="G2504" t="s">
        <v>8</v>
      </c>
      <c r="H2504" t="s">
        <v>1475</v>
      </c>
    </row>
    <row r="2505" spans="1:8" x14ac:dyDescent="0.2">
      <c r="A2505" s="1" t="d">
        <v>2023-02-09</v>
      </c>
      <c r="B2505">
        <v>-1</v>
      </c>
      <c r="C2505" t="s">
        <v>77</v>
      </c>
      <c r="D2505" s="1" t="d">
        <v>2023-02-23</v>
      </c>
      <c r="E2505" t="s">
        <v>742</v>
      </c>
      <c r="F2505" t="s">
        <v>2274</v>
      </c>
      <c r="G2505" t="s">
        <v>8</v>
      </c>
      <c r="H2505" t="s">
        <v>743</v>
      </c>
    </row>
    <row r="2506" spans="1:8" x14ac:dyDescent="0.2">
      <c r="A2506" s="1" t="d">
        <v>2023-02-09</v>
      </c>
      <c r="B2506">
        <v>-1</v>
      </c>
      <c r="C2506" t="s">
        <v>77</v>
      </c>
      <c r="D2506" s="1" t="d">
        <v>2023-02-23</v>
      </c>
      <c r="E2506" t="s">
        <v>1568</v>
      </c>
      <c r="F2506" t="s">
        <v>2274</v>
      </c>
      <c r="G2506" t="s">
        <v>8</v>
      </c>
      <c r="H2506" t="s">
        <v>1568</v>
      </c>
    </row>
    <row r="2507" spans="1:8" x14ac:dyDescent="0.2">
      <c r="A2507" s="1" t="d">
        <v>2023-02-09</v>
      </c>
      <c r="B2507">
        <v>-1</v>
      </c>
      <c r="C2507" t="s">
        <v>77</v>
      </c>
      <c r="D2507" s="1" t="d">
        <v>2023-02-23</v>
      </c>
      <c r="E2507" t="s">
        <v>1569</v>
      </c>
      <c r="F2507" t="s">
        <v>2274</v>
      </c>
      <c r="G2507" t="s">
        <v>8</v>
      </c>
      <c r="H2507" t="s">
        <v>1569</v>
      </c>
    </row>
    <row r="2508" spans="1:8" x14ac:dyDescent="0.2">
      <c r="A2508" s="1" t="d">
        <v>2023-02-09</v>
      </c>
      <c r="B2508">
        <v>-1</v>
      </c>
      <c r="C2508" t="s">
        <v>77</v>
      </c>
      <c r="D2508" s="1" t="d">
        <v>2023-02-23</v>
      </c>
      <c r="E2508" t="s">
        <v>1231</v>
      </c>
      <c r="F2508" t="s">
        <v>2274</v>
      </c>
      <c r="G2508" t="s">
        <v>8</v>
      </c>
      <c r="H2508" t="s">
        <v>1231</v>
      </c>
    </row>
    <row r="2509" spans="1:8" x14ac:dyDescent="0.2">
      <c r="A2509" s="1" t="d">
        <v>2023-02-09</v>
      </c>
      <c r="B2509">
        <v>-1</v>
      </c>
      <c r="C2509" t="s">
        <v>77</v>
      </c>
      <c r="D2509" s="1" t="d">
        <v>2023-02-23</v>
      </c>
      <c r="E2509" t="s">
        <v>320</v>
      </c>
      <c r="F2509" t="s">
        <v>2274</v>
      </c>
      <c r="G2509" t="s">
        <v>8</v>
      </c>
      <c r="H2509" t="s">
        <v>320</v>
      </c>
    </row>
    <row r="2510" spans="1:8" x14ac:dyDescent="0.2">
      <c r="A2510" s="1" t="d">
        <v>2023-02-09</v>
      </c>
      <c r="B2510">
        <v>-1</v>
      </c>
      <c r="C2510" t="s">
        <v>77</v>
      </c>
      <c r="D2510" s="1" t="d">
        <v>2023-02-23</v>
      </c>
      <c r="E2510" t="s">
        <v>996</v>
      </c>
      <c r="F2510" t="s">
        <v>2275</v>
      </c>
      <c r="G2510" t="s">
        <v>8</v>
      </c>
      <c r="H2510" t="s">
        <v>997</v>
      </c>
    </row>
    <row r="2511" spans="1:8" x14ac:dyDescent="0.2">
      <c r="A2511" s="1" t="d">
        <v>2023-02-09</v>
      </c>
      <c r="B2511">
        <v>-1</v>
      </c>
      <c r="C2511" t="s">
        <v>77</v>
      </c>
      <c r="D2511" s="1" t="d">
        <v>2023-02-23</v>
      </c>
      <c r="E2511" t="s">
        <v>1025</v>
      </c>
      <c r="F2511" t="s">
        <v>2275</v>
      </c>
      <c r="G2511" t="s">
        <v>8</v>
      </c>
    </row>
    <row r="2512" spans="1:8" x14ac:dyDescent="0.2">
      <c r="A2512" s="1" t="d">
        <v>2023-02-09</v>
      </c>
      <c r="B2512">
        <v>-1</v>
      </c>
      <c r="C2512" t="s">
        <v>77</v>
      </c>
      <c r="D2512" s="1" t="d">
        <v>2023-02-23</v>
      </c>
      <c r="E2512" t="s">
        <v>57</v>
      </c>
      <c r="F2512" t="s">
        <v>2275</v>
      </c>
      <c r="G2512" t="s">
        <v>8</v>
      </c>
    </row>
    <row r="2513" spans="1:8" x14ac:dyDescent="0.2">
      <c r="A2513" s="1" t="d">
        <v>2023-02-09</v>
      </c>
      <c r="B2513">
        <v>-1</v>
      </c>
      <c r="C2513" t="s">
        <v>77</v>
      </c>
      <c r="D2513" s="1" t="d">
        <v>2023-02-23</v>
      </c>
      <c r="E2513" t="s">
        <v>998</v>
      </c>
      <c r="F2513" t="s">
        <v>2263</v>
      </c>
      <c r="G2513" t="s">
        <v>8</v>
      </c>
      <c r="H2513" t="s">
        <v>999</v>
      </c>
    </row>
    <row r="2514" spans="1:8" x14ac:dyDescent="0.2">
      <c r="A2514" s="1" t="d">
        <v>2023-02-10</v>
      </c>
      <c r="B2514">
        <v>-1</v>
      </c>
      <c r="D2514" s="1" t="d">
        <v>2023-02-10</v>
      </c>
      <c r="E2514" t="s">
        <v>80</v>
      </c>
      <c r="F2514" t="s">
        <v>2275</v>
      </c>
      <c r="G2514" t="s">
        <v>8</v>
      </c>
      <c r="H2514" t="s">
        <v>81</v>
      </c>
    </row>
    <row r="2515" spans="1:8" x14ac:dyDescent="0.2">
      <c r="A2515" s="1" t="d">
        <v>2023-02-10</v>
      </c>
      <c r="B2515">
        <v>-1</v>
      </c>
      <c r="D2515" s="1" t="d">
        <v>2023-02-10</v>
      </c>
      <c r="E2515" t="s">
        <v>805</v>
      </c>
      <c r="F2515" t="s">
        <v>2263</v>
      </c>
      <c r="G2515" t="s">
        <v>8</v>
      </c>
      <c r="H2515" t="s">
        <v>806</v>
      </c>
    </row>
    <row r="2516" spans="1:8" x14ac:dyDescent="0.2">
      <c r="A2516" s="1" t="d">
        <v>2023-02-10</v>
      </c>
      <c r="B2516">
        <v>-1</v>
      </c>
      <c r="D2516" s="1" t="d">
        <v>2023-02-10</v>
      </c>
      <c r="E2516" t="s">
        <v>484</v>
      </c>
      <c r="F2516" t="s">
        <v>2272</v>
      </c>
      <c r="G2516" t="s">
        <v>8</v>
      </c>
    </row>
    <row r="2517" spans="1:8" x14ac:dyDescent="0.2">
      <c r="A2517" s="1" t="d">
        <v>2023-02-10</v>
      </c>
      <c r="B2517">
        <v>-1</v>
      </c>
      <c r="C2517" t="s">
        <v>20</v>
      </c>
      <c r="D2517" s="1" t="d">
        <v>2023-02-10</v>
      </c>
      <c r="E2517" t="s">
        <v>435</v>
      </c>
      <c r="F2517" t="s">
        <v>2266</v>
      </c>
      <c r="G2517" t="s">
        <v>8</v>
      </c>
    </row>
    <row r="2518" spans="1:8" x14ac:dyDescent="0.2">
      <c r="A2518" s="1" t="d">
        <v>2023-02-10</v>
      </c>
      <c r="B2518">
        <v>-1</v>
      </c>
      <c r="C2518" t="s">
        <v>20</v>
      </c>
      <c r="D2518" s="1" t="d">
        <v>2023-02-10</v>
      </c>
      <c r="E2518" t="s">
        <v>263</v>
      </c>
      <c r="F2518" t="s">
        <v>2265</v>
      </c>
      <c r="G2518" t="s">
        <v>8</v>
      </c>
      <c r="H2518" t="s">
        <v>264</v>
      </c>
    </row>
    <row r="2519" spans="1:8" x14ac:dyDescent="0.2">
      <c r="A2519" s="1" t="d">
        <v>2023-02-10</v>
      </c>
      <c r="B2519">
        <v>-1</v>
      </c>
      <c r="C2519" t="s">
        <v>20</v>
      </c>
      <c r="D2519" s="1" t="d">
        <v>2023-02-10</v>
      </c>
      <c r="E2519" t="s">
        <v>1497</v>
      </c>
      <c r="F2519" t="s">
        <v>2265</v>
      </c>
      <c r="G2519" t="s">
        <v>8</v>
      </c>
    </row>
    <row r="2520" spans="1:8" x14ac:dyDescent="0.2">
      <c r="A2520" s="1" t="d">
        <v>2023-02-10</v>
      </c>
      <c r="B2520">
        <v>-1</v>
      </c>
      <c r="C2520" t="s">
        <v>20</v>
      </c>
      <c r="D2520" s="1" t="d">
        <v>2023-02-10</v>
      </c>
      <c r="E2520" t="s">
        <v>222</v>
      </c>
      <c r="F2520" t="s">
        <v>2265</v>
      </c>
      <c r="G2520" t="s">
        <v>13</v>
      </c>
      <c r="H2520" t="s">
        <v>223</v>
      </c>
    </row>
    <row r="2521" spans="1:8" x14ac:dyDescent="0.2">
      <c r="A2521" s="1" t="d">
        <v>2023-02-10</v>
      </c>
      <c r="B2521">
        <v>-1</v>
      </c>
      <c r="C2521" t="s">
        <v>20</v>
      </c>
      <c r="D2521" s="1" t="d">
        <v>2023-02-10</v>
      </c>
      <c r="E2521" t="s">
        <v>813</v>
      </c>
      <c r="F2521" t="s">
        <v>2268</v>
      </c>
      <c r="G2521" t="s">
        <v>13</v>
      </c>
      <c r="H2521" t="s">
        <v>814</v>
      </c>
    </row>
    <row r="2522" spans="1:8" x14ac:dyDescent="0.2">
      <c r="A2522" s="1" t="d">
        <v>2023-02-10</v>
      </c>
      <c r="B2522">
        <v>-1</v>
      </c>
      <c r="C2522" t="s">
        <v>20</v>
      </c>
      <c r="D2522" s="1" t="d">
        <v>2023-02-10</v>
      </c>
      <c r="E2522" t="s">
        <v>471</v>
      </c>
      <c r="F2522" t="s">
        <v>2296</v>
      </c>
      <c r="G2522" t="s">
        <v>8</v>
      </c>
      <c r="H2522" t="s">
        <v>472</v>
      </c>
    </row>
    <row r="2523" spans="1:8" x14ac:dyDescent="0.2">
      <c r="A2523" s="1" t="d">
        <v>2023-02-10</v>
      </c>
      <c r="B2523">
        <v>-1</v>
      </c>
      <c r="C2523" t="s">
        <v>20</v>
      </c>
      <c r="D2523" s="1" t="d">
        <v>2023-02-10</v>
      </c>
      <c r="E2523" t="s">
        <v>843</v>
      </c>
      <c r="F2523" t="s">
        <v>2296</v>
      </c>
      <c r="G2523" t="s">
        <v>8</v>
      </c>
      <c r="H2523" t="s">
        <v>844</v>
      </c>
    </row>
    <row r="2524" spans="1:8" x14ac:dyDescent="0.2">
      <c r="A2524" s="1" t="d">
        <v>2023-02-10</v>
      </c>
      <c r="B2524">
        <v>-1</v>
      </c>
      <c r="C2524" t="s">
        <v>20</v>
      </c>
      <c r="D2524" s="1" t="d">
        <v>2023-02-10</v>
      </c>
      <c r="E2524" t="s">
        <v>39</v>
      </c>
      <c r="F2524" t="s">
        <v>2296</v>
      </c>
      <c r="G2524" t="s">
        <v>8</v>
      </c>
      <c r="H2524" t="s">
        <v>40</v>
      </c>
    </row>
    <row r="2525" spans="1:8" x14ac:dyDescent="0.2">
      <c r="A2525" s="1" t="d">
        <v>2023-02-10</v>
      </c>
      <c r="B2525">
        <v>-1</v>
      </c>
      <c r="C2525" t="s">
        <v>20</v>
      </c>
      <c r="D2525" s="1" t="d">
        <v>2023-02-10</v>
      </c>
      <c r="E2525" t="s">
        <v>919</v>
      </c>
      <c r="F2525" t="s">
        <v>2272</v>
      </c>
      <c r="G2525" t="s">
        <v>13</v>
      </c>
      <c r="H2525" t="s">
        <v>920</v>
      </c>
    </row>
    <row r="2526" spans="1:8" x14ac:dyDescent="0.2">
      <c r="A2526" s="1" t="d">
        <v>2023-02-10</v>
      </c>
      <c r="B2526">
        <v>-1</v>
      </c>
      <c r="C2526" t="s">
        <v>20</v>
      </c>
      <c r="D2526" s="1" t="d">
        <v>2023-02-10</v>
      </c>
      <c r="E2526" t="s">
        <v>1390</v>
      </c>
      <c r="F2526" t="s">
        <v>2272</v>
      </c>
      <c r="G2526" t="s">
        <v>8</v>
      </c>
      <c r="H2526" t="s">
        <v>1391</v>
      </c>
    </row>
    <row r="2527" spans="1:8" x14ac:dyDescent="0.2">
      <c r="A2527" s="1" t="d">
        <v>2023-02-10</v>
      </c>
      <c r="B2527">
        <v>-1</v>
      </c>
      <c r="C2527" t="s">
        <v>20</v>
      </c>
      <c r="D2527" s="1" t="d">
        <v>2023-02-10</v>
      </c>
      <c r="E2527" t="s">
        <v>484</v>
      </c>
      <c r="F2527" t="s">
        <v>2272</v>
      </c>
      <c r="G2527" t="s">
        <v>8</v>
      </c>
    </row>
    <row r="2528" spans="1:8" x14ac:dyDescent="0.2">
      <c r="A2528" s="1" t="d">
        <v>2023-02-10</v>
      </c>
      <c r="B2528">
        <v>-1</v>
      </c>
      <c r="C2528" t="s">
        <v>20</v>
      </c>
      <c r="D2528" s="1" t="d">
        <v>2023-02-13</v>
      </c>
      <c r="E2528" t="s">
        <v>1570</v>
      </c>
      <c r="F2528" t="s">
        <v>2306</v>
      </c>
      <c r="G2528" t="s">
        <v>13</v>
      </c>
      <c r="H2528" t="s">
        <v>1571</v>
      </c>
    </row>
    <row r="2529" spans="1:8" x14ac:dyDescent="0.2">
      <c r="A2529" s="1" t="d">
        <v>2023-02-10</v>
      </c>
      <c r="B2529">
        <v>-1</v>
      </c>
      <c r="C2529" t="s">
        <v>20</v>
      </c>
      <c r="D2529" s="1" t="d">
        <v>2023-02-13</v>
      </c>
      <c r="E2529" t="s">
        <v>429</v>
      </c>
      <c r="F2529" t="s">
        <v>2281</v>
      </c>
      <c r="G2529" t="s">
        <v>13</v>
      </c>
      <c r="H2529" t="s">
        <v>430</v>
      </c>
    </row>
    <row r="2530" spans="1:8" x14ac:dyDescent="0.2">
      <c r="A2530" s="1" t="d">
        <v>2023-02-10</v>
      </c>
      <c r="B2530">
        <v>-1</v>
      </c>
      <c r="C2530" t="s">
        <v>20</v>
      </c>
      <c r="D2530" s="1" t="d">
        <v>2023-02-13</v>
      </c>
      <c r="E2530" t="s">
        <v>1572</v>
      </c>
      <c r="F2530" t="s">
        <v>2303</v>
      </c>
      <c r="G2530" t="s">
        <v>13</v>
      </c>
      <c r="H2530" t="s">
        <v>1573</v>
      </c>
    </row>
    <row r="2531" spans="1:8" x14ac:dyDescent="0.2">
      <c r="A2531" s="1" t="d">
        <v>2023-02-10</v>
      </c>
      <c r="B2531">
        <v>-1</v>
      </c>
      <c r="C2531" t="s">
        <v>20</v>
      </c>
      <c r="D2531" s="1" t="d">
        <v>2023-02-17</v>
      </c>
      <c r="E2531" t="s">
        <v>1574</v>
      </c>
      <c r="F2531" t="s">
        <v>2273</v>
      </c>
      <c r="G2531" t="s">
        <v>128</v>
      </c>
      <c r="H2531" t="s">
        <v>1575</v>
      </c>
    </row>
    <row r="2532" spans="1:8" x14ac:dyDescent="0.2">
      <c r="A2532" s="1" t="d">
        <v>2023-02-10</v>
      </c>
      <c r="B2532">
        <v>-1</v>
      </c>
      <c r="C2532" t="s">
        <v>20</v>
      </c>
      <c r="D2532" s="1" t="d">
        <v>2023-02-17</v>
      </c>
      <c r="E2532" t="s">
        <v>1576</v>
      </c>
      <c r="F2532" t="s">
        <v>2274</v>
      </c>
      <c r="G2532" t="s">
        <v>8</v>
      </c>
      <c r="H2532" t="s">
        <v>1576</v>
      </c>
    </row>
    <row r="2533" spans="1:8" x14ac:dyDescent="0.2">
      <c r="A2533" s="1" t="d">
        <v>2023-02-10</v>
      </c>
      <c r="B2533">
        <v>-1</v>
      </c>
      <c r="C2533" t="s">
        <v>20</v>
      </c>
      <c r="D2533" s="1" t="d">
        <v>2023-02-17</v>
      </c>
      <c r="E2533" t="s">
        <v>501</v>
      </c>
      <c r="F2533" t="s">
        <v>2275</v>
      </c>
      <c r="G2533" t="s">
        <v>8</v>
      </c>
      <c r="H2533" t="s">
        <v>502</v>
      </c>
    </row>
    <row r="2534" spans="1:8" x14ac:dyDescent="0.2">
      <c r="A2534" s="1" t="d">
        <v>2023-02-10</v>
      </c>
      <c r="B2534">
        <v>-1</v>
      </c>
      <c r="C2534" t="s">
        <v>20</v>
      </c>
      <c r="D2534" s="1" t="d">
        <v>2023-02-17</v>
      </c>
      <c r="E2534" t="s">
        <v>161</v>
      </c>
      <c r="F2534" t="s">
        <v>2275</v>
      </c>
      <c r="G2534" t="s">
        <v>8</v>
      </c>
      <c r="H2534" t="s">
        <v>162</v>
      </c>
    </row>
    <row r="2535" spans="1:8" x14ac:dyDescent="0.2">
      <c r="A2535" s="1" t="d">
        <v>2023-02-10</v>
      </c>
      <c r="B2535">
        <v>-1</v>
      </c>
      <c r="C2535" t="s">
        <v>20</v>
      </c>
      <c r="D2535" s="1" t="d">
        <v>2023-02-17</v>
      </c>
      <c r="E2535" t="s">
        <v>1069</v>
      </c>
      <c r="F2535" t="s">
        <v>2275</v>
      </c>
      <c r="G2535" t="s">
        <v>8</v>
      </c>
      <c r="H2535" t="s">
        <v>1070</v>
      </c>
    </row>
    <row r="2536" spans="1:8" x14ac:dyDescent="0.2">
      <c r="A2536" s="1" t="d">
        <v>2023-02-10</v>
      </c>
      <c r="B2536">
        <v>-1</v>
      </c>
      <c r="C2536" t="s">
        <v>20</v>
      </c>
      <c r="D2536" s="1" t="d">
        <v>2023-02-17</v>
      </c>
      <c r="E2536" t="s">
        <v>1577</v>
      </c>
      <c r="F2536" t="s">
        <v>2275</v>
      </c>
      <c r="G2536" t="s">
        <v>8</v>
      </c>
      <c r="H2536" t="s">
        <v>1578</v>
      </c>
    </row>
    <row r="2537" spans="1:8" x14ac:dyDescent="0.2">
      <c r="A2537" s="1" t="d">
        <v>2023-02-10</v>
      </c>
      <c r="B2537">
        <v>-1</v>
      </c>
      <c r="C2537" t="s">
        <v>20</v>
      </c>
      <c r="D2537" s="1" t="d">
        <v>2023-02-17</v>
      </c>
      <c r="E2537" t="s">
        <v>1579</v>
      </c>
      <c r="F2537" t="s">
        <v>2275</v>
      </c>
      <c r="G2537" t="s">
        <v>8</v>
      </c>
      <c r="H2537" t="s">
        <v>1580</v>
      </c>
    </row>
    <row r="2538" spans="1:8" x14ac:dyDescent="0.2">
      <c r="A2538" s="1" t="d">
        <v>2023-02-10</v>
      </c>
      <c r="B2538">
        <v>-1</v>
      </c>
      <c r="C2538" t="s">
        <v>20</v>
      </c>
      <c r="D2538" s="1" t="d">
        <v>2023-02-17</v>
      </c>
      <c r="E2538" t="s">
        <v>1581</v>
      </c>
      <c r="F2538" t="s">
        <v>2275</v>
      </c>
      <c r="G2538" t="s">
        <v>8</v>
      </c>
    </row>
    <row r="2539" spans="1:8" x14ac:dyDescent="0.2">
      <c r="A2539" s="1" t="d">
        <v>2023-02-10</v>
      </c>
      <c r="B2539">
        <v>-1</v>
      </c>
      <c r="C2539" t="s">
        <v>20</v>
      </c>
      <c r="D2539" s="1" t="d">
        <v>2023-02-17</v>
      </c>
      <c r="E2539" t="s">
        <v>173</v>
      </c>
      <c r="F2539" t="s">
        <v>2263</v>
      </c>
      <c r="G2539" t="s">
        <v>8</v>
      </c>
      <c r="H2539" t="s">
        <v>174</v>
      </c>
    </row>
    <row r="2540" spans="1:8" x14ac:dyDescent="0.2">
      <c r="A2540" s="1" t="d">
        <v>2023-02-10</v>
      </c>
      <c r="B2540">
        <v>-1</v>
      </c>
      <c r="C2540" t="s">
        <v>20</v>
      </c>
      <c r="D2540" s="1" t="d">
        <v>2023-02-24</v>
      </c>
      <c r="E2540" t="s">
        <v>1332</v>
      </c>
      <c r="F2540" t="s">
        <v>2274</v>
      </c>
      <c r="G2540" t="s">
        <v>8</v>
      </c>
      <c r="H2540" t="s">
        <v>1333</v>
      </c>
    </row>
    <row r="2541" spans="1:8" x14ac:dyDescent="0.2">
      <c r="A2541" s="1" t="d">
        <v>2023-02-10</v>
      </c>
      <c r="B2541">
        <v>-1</v>
      </c>
      <c r="C2541" t="s">
        <v>20</v>
      </c>
      <c r="D2541" s="1" t="d">
        <v>2023-02-24</v>
      </c>
      <c r="E2541" t="s">
        <v>514</v>
      </c>
      <c r="F2541" t="s">
        <v>2263</v>
      </c>
      <c r="G2541" t="s">
        <v>8</v>
      </c>
      <c r="H2541" t="s">
        <v>515</v>
      </c>
    </row>
    <row r="2542" spans="1:8" x14ac:dyDescent="0.2">
      <c r="A2542" s="1" t="d">
        <v>2023-02-10</v>
      </c>
      <c r="B2542">
        <v>-1</v>
      </c>
      <c r="C2542" t="s">
        <v>66</v>
      </c>
      <c r="D2542" s="1" t="d">
        <v>2023-02-10</v>
      </c>
      <c r="E2542" t="s">
        <v>942</v>
      </c>
      <c r="F2542" t="s">
        <v>2265</v>
      </c>
      <c r="G2542" t="s">
        <v>68</v>
      </c>
      <c r="H2542" t="s">
        <v>943</v>
      </c>
    </row>
    <row r="2543" spans="1:8" x14ac:dyDescent="0.2">
      <c r="A2543" s="1" t="d">
        <v>2023-02-10</v>
      </c>
      <c r="B2543">
        <v>-1</v>
      </c>
      <c r="C2543" t="s">
        <v>66</v>
      </c>
      <c r="D2543" s="1" t="d">
        <v>2023-02-10</v>
      </c>
      <c r="E2543" t="s">
        <v>831</v>
      </c>
      <c r="F2543" t="s">
        <v>2271</v>
      </c>
      <c r="G2543" t="s">
        <v>68</v>
      </c>
      <c r="H2543" t="s">
        <v>832</v>
      </c>
    </row>
    <row r="2544" spans="1:8" x14ac:dyDescent="0.2">
      <c r="A2544" s="1" t="d">
        <v>2023-02-10</v>
      </c>
      <c r="B2544">
        <v>-1</v>
      </c>
      <c r="C2544" t="s">
        <v>74</v>
      </c>
      <c r="D2544" s="1" t="d">
        <v>2023-02-17</v>
      </c>
      <c r="E2544" t="s">
        <v>1582</v>
      </c>
      <c r="F2544" t="s">
        <v>2271</v>
      </c>
      <c r="G2544" t="s">
        <v>8</v>
      </c>
    </row>
    <row r="2545" spans="1:8" x14ac:dyDescent="0.2">
      <c r="A2545" s="1" t="d">
        <v>2023-02-10</v>
      </c>
      <c r="B2545">
        <v>-1</v>
      </c>
      <c r="C2545" t="s">
        <v>77</v>
      </c>
      <c r="D2545" s="1" t="d">
        <v>2023-02-10</v>
      </c>
      <c r="E2545" t="s">
        <v>983</v>
      </c>
      <c r="F2545" t="s">
        <v>2288</v>
      </c>
      <c r="G2545" t="s">
        <v>8</v>
      </c>
      <c r="H2545" t="s">
        <v>984</v>
      </c>
    </row>
    <row r="2546" spans="1:8" x14ac:dyDescent="0.2">
      <c r="A2546" s="1" t="d">
        <v>2023-02-10</v>
      </c>
      <c r="B2546">
        <v>-1</v>
      </c>
      <c r="C2546" t="s">
        <v>77</v>
      </c>
      <c r="D2546" s="1" t="d">
        <v>2023-02-10</v>
      </c>
      <c r="E2546" t="s">
        <v>1583</v>
      </c>
      <c r="F2546" t="s">
        <v>2288</v>
      </c>
      <c r="G2546" t="s">
        <v>13</v>
      </c>
      <c r="H2546" t="s">
        <v>1584</v>
      </c>
    </row>
    <row r="2547" spans="1:8" x14ac:dyDescent="0.2">
      <c r="A2547" s="1" t="d">
        <v>2023-02-10</v>
      </c>
      <c r="B2547">
        <v>-1</v>
      </c>
      <c r="C2547" t="s">
        <v>77</v>
      </c>
      <c r="D2547" s="1" t="d">
        <v>2023-02-10</v>
      </c>
      <c r="E2547" t="s">
        <v>1123</v>
      </c>
      <c r="F2547" t="s">
        <v>2276</v>
      </c>
      <c r="G2547" t="s">
        <v>8</v>
      </c>
      <c r="H2547" t="s">
        <v>1124</v>
      </c>
    </row>
    <row r="2548" spans="1:8" x14ac:dyDescent="0.2">
      <c r="A2548" s="1" t="d">
        <v>2023-02-10</v>
      </c>
      <c r="B2548">
        <v>-1</v>
      </c>
      <c r="C2548" t="s">
        <v>77</v>
      </c>
      <c r="D2548" s="1" t="d">
        <v>2023-02-10</v>
      </c>
      <c r="E2548" t="s">
        <v>1585</v>
      </c>
      <c r="F2548" t="s">
        <v>2276</v>
      </c>
      <c r="G2548" t="s">
        <v>49</v>
      </c>
    </row>
    <row r="2549" spans="1:8" x14ac:dyDescent="0.2">
      <c r="A2549" s="1" t="d">
        <v>2023-02-10</v>
      </c>
      <c r="B2549">
        <v>-1</v>
      </c>
      <c r="C2549" t="s">
        <v>77</v>
      </c>
      <c r="D2549" s="1" t="d">
        <v>2023-02-10</v>
      </c>
      <c r="E2549" t="s">
        <v>1336</v>
      </c>
      <c r="F2549" t="s">
        <v>2297</v>
      </c>
      <c r="G2549" t="s">
        <v>8</v>
      </c>
      <c r="H2549" t="s">
        <v>1337</v>
      </c>
    </row>
    <row r="2550" spans="1:8" x14ac:dyDescent="0.2">
      <c r="A2550" s="1" t="d">
        <v>2023-02-10</v>
      </c>
      <c r="B2550">
        <v>-1</v>
      </c>
      <c r="C2550" t="s">
        <v>77</v>
      </c>
      <c r="D2550" s="1" t="d">
        <v>2023-02-10</v>
      </c>
      <c r="E2550" t="s">
        <v>1174</v>
      </c>
      <c r="F2550" t="s">
        <v>2281</v>
      </c>
      <c r="G2550" t="s">
        <v>8</v>
      </c>
      <c r="H2550" t="s">
        <v>1175</v>
      </c>
    </row>
    <row r="2551" spans="1:8" x14ac:dyDescent="0.2">
      <c r="A2551" s="1" t="d">
        <v>2023-02-10</v>
      </c>
      <c r="B2551">
        <v>-1</v>
      </c>
      <c r="C2551" t="s">
        <v>77</v>
      </c>
      <c r="D2551" s="1" t="d">
        <v>2023-02-10</v>
      </c>
      <c r="E2551" t="s">
        <v>687</v>
      </c>
      <c r="F2551" t="s">
        <v>2282</v>
      </c>
      <c r="G2551" t="s">
        <v>49</v>
      </c>
    </row>
    <row r="2552" spans="1:8" x14ac:dyDescent="0.2">
      <c r="A2552" s="1" t="d">
        <v>2023-02-10</v>
      </c>
      <c r="B2552">
        <v>-1</v>
      </c>
      <c r="C2552" t="s">
        <v>77</v>
      </c>
      <c r="D2552" s="1" t="d">
        <v>2023-02-10</v>
      </c>
      <c r="E2552" t="s">
        <v>217</v>
      </c>
      <c r="F2552" t="s">
        <v>2282</v>
      </c>
      <c r="G2552" t="s">
        <v>49</v>
      </c>
    </row>
    <row r="2553" spans="1:8" x14ac:dyDescent="0.2">
      <c r="A2553" s="1" t="d">
        <v>2023-02-10</v>
      </c>
      <c r="B2553">
        <v>-1</v>
      </c>
      <c r="C2553" t="s">
        <v>77</v>
      </c>
      <c r="D2553" s="1" t="d">
        <v>2023-02-10</v>
      </c>
      <c r="E2553" t="s">
        <v>942</v>
      </c>
      <c r="F2553" t="s">
        <v>2265</v>
      </c>
      <c r="G2553" t="s">
        <v>68</v>
      </c>
      <c r="H2553" t="s">
        <v>943</v>
      </c>
    </row>
    <row r="2554" spans="1:8" x14ac:dyDescent="0.2">
      <c r="A2554" s="1" t="d">
        <v>2023-02-10</v>
      </c>
      <c r="B2554">
        <v>-1</v>
      </c>
      <c r="C2554" t="s">
        <v>77</v>
      </c>
      <c r="D2554" s="1" t="d">
        <v>2023-02-10</v>
      </c>
      <c r="E2554" t="s">
        <v>1177</v>
      </c>
      <c r="F2554" t="s">
        <v>2265</v>
      </c>
      <c r="G2554" t="s">
        <v>68</v>
      </c>
      <c r="H2554" t="s">
        <v>1178</v>
      </c>
    </row>
    <row r="2555" spans="1:8" x14ac:dyDescent="0.2">
      <c r="A2555" s="1" t="d">
        <v>2023-02-10</v>
      </c>
      <c r="B2555">
        <v>-1</v>
      </c>
      <c r="C2555" t="s">
        <v>77</v>
      </c>
      <c r="D2555" s="1" t="d">
        <v>2023-02-10</v>
      </c>
      <c r="E2555" t="s">
        <v>839</v>
      </c>
      <c r="F2555" t="s">
        <v>2265</v>
      </c>
      <c r="G2555" t="s">
        <v>8</v>
      </c>
      <c r="H2555" t="s">
        <v>840</v>
      </c>
    </row>
    <row r="2556" spans="1:8" x14ac:dyDescent="0.2">
      <c r="A2556" s="1" t="d">
        <v>2023-02-10</v>
      </c>
      <c r="B2556">
        <v>-1</v>
      </c>
      <c r="C2556" t="s">
        <v>77</v>
      </c>
      <c r="D2556" s="1" t="d">
        <v>2023-02-10</v>
      </c>
      <c r="E2556" t="s">
        <v>71</v>
      </c>
      <c r="F2556" t="s">
        <v>2265</v>
      </c>
      <c r="G2556" t="s">
        <v>8</v>
      </c>
      <c r="H2556" t="s">
        <v>72</v>
      </c>
    </row>
    <row r="2557" spans="1:8" x14ac:dyDescent="0.2">
      <c r="A2557" s="1" t="d">
        <v>2023-02-10</v>
      </c>
      <c r="B2557">
        <v>-1</v>
      </c>
      <c r="C2557" t="s">
        <v>77</v>
      </c>
      <c r="D2557" s="1" t="d">
        <v>2023-02-10</v>
      </c>
      <c r="E2557" t="s">
        <v>86</v>
      </c>
      <c r="F2557" t="s">
        <v>2265</v>
      </c>
      <c r="G2557" t="s">
        <v>8</v>
      </c>
      <c r="H2557" t="s">
        <v>87</v>
      </c>
    </row>
    <row r="2558" spans="1:8" x14ac:dyDescent="0.2">
      <c r="A2558" s="1" t="d">
        <v>2023-02-10</v>
      </c>
      <c r="B2558">
        <v>-1</v>
      </c>
      <c r="C2558" t="s">
        <v>77</v>
      </c>
      <c r="D2558" s="1" t="d">
        <v>2023-02-10</v>
      </c>
      <c r="E2558" t="s">
        <v>433</v>
      </c>
      <c r="F2558" t="s">
        <v>2265</v>
      </c>
      <c r="G2558" t="s">
        <v>8</v>
      </c>
      <c r="H2558" t="s">
        <v>434</v>
      </c>
    </row>
    <row r="2559" spans="1:8" x14ac:dyDescent="0.2">
      <c r="A2559" s="1" t="d">
        <v>2023-02-10</v>
      </c>
      <c r="B2559">
        <v>-1</v>
      </c>
      <c r="C2559" t="s">
        <v>77</v>
      </c>
      <c r="D2559" s="1" t="d">
        <v>2023-02-10</v>
      </c>
      <c r="E2559" t="s">
        <v>29</v>
      </c>
      <c r="F2559" t="s">
        <v>2265</v>
      </c>
      <c r="G2559" t="s">
        <v>8</v>
      </c>
      <c r="H2559" t="s">
        <v>30</v>
      </c>
    </row>
    <row r="2560" spans="1:8" x14ac:dyDescent="0.2">
      <c r="A2560" s="1" t="d">
        <v>2023-02-10</v>
      </c>
      <c r="B2560">
        <v>-1</v>
      </c>
      <c r="C2560" t="s">
        <v>77</v>
      </c>
      <c r="D2560" s="1" t="d">
        <v>2023-02-10</v>
      </c>
      <c r="E2560" t="s">
        <v>220</v>
      </c>
      <c r="F2560" t="s">
        <v>2265</v>
      </c>
      <c r="G2560" t="s">
        <v>13</v>
      </c>
      <c r="H2560" t="s">
        <v>221</v>
      </c>
    </row>
    <row r="2561" spans="1:8" x14ac:dyDescent="0.2">
      <c r="A2561" s="1" t="d">
        <v>2023-02-10</v>
      </c>
      <c r="B2561">
        <v>-1</v>
      </c>
      <c r="C2561" t="s">
        <v>77</v>
      </c>
      <c r="D2561" s="1" t="d">
        <v>2023-02-10</v>
      </c>
      <c r="E2561" t="s">
        <v>1586</v>
      </c>
      <c r="F2561" t="s">
        <v>2265</v>
      </c>
      <c r="G2561" t="s">
        <v>128</v>
      </c>
    </row>
    <row r="2562" spans="1:8" x14ac:dyDescent="0.2">
      <c r="A2562" s="1" t="d">
        <v>2023-02-10</v>
      </c>
      <c r="B2562">
        <v>-1</v>
      </c>
      <c r="C2562" t="s">
        <v>77</v>
      </c>
      <c r="D2562" s="1" t="d">
        <v>2023-02-10</v>
      </c>
      <c r="E2562" t="s">
        <v>577</v>
      </c>
      <c r="F2562" t="s">
        <v>2296</v>
      </c>
      <c r="G2562" t="s">
        <v>8</v>
      </c>
      <c r="H2562" t="s">
        <v>578</v>
      </c>
    </row>
    <row r="2563" spans="1:8" x14ac:dyDescent="0.2">
      <c r="A2563" s="1" t="d">
        <v>2023-02-10</v>
      </c>
      <c r="B2563">
        <v>-1</v>
      </c>
      <c r="C2563" t="s">
        <v>77</v>
      </c>
      <c r="D2563" s="1" t="d">
        <v>2023-02-10</v>
      </c>
      <c r="E2563" t="s">
        <v>469</v>
      </c>
      <c r="F2563" t="s">
        <v>2296</v>
      </c>
      <c r="G2563" t="s">
        <v>8</v>
      </c>
      <c r="H2563" t="s">
        <v>470</v>
      </c>
    </row>
    <row r="2564" spans="1:8" x14ac:dyDescent="0.2">
      <c r="A2564" s="1" t="d">
        <v>2023-02-10</v>
      </c>
      <c r="B2564">
        <v>-1</v>
      </c>
      <c r="C2564" t="s">
        <v>77</v>
      </c>
      <c r="D2564" s="1" t="d">
        <v>2023-02-10</v>
      </c>
      <c r="E2564" t="s">
        <v>471</v>
      </c>
      <c r="F2564" t="s">
        <v>2296</v>
      </c>
      <c r="G2564" t="s">
        <v>8</v>
      </c>
      <c r="H2564" t="s">
        <v>472</v>
      </c>
    </row>
    <row r="2565" spans="1:8" x14ac:dyDescent="0.2">
      <c r="A2565" s="1" t="d">
        <v>2023-02-10</v>
      </c>
      <c r="B2565">
        <v>-1</v>
      </c>
      <c r="C2565" t="s">
        <v>77</v>
      </c>
      <c r="D2565" s="1" t="d">
        <v>2023-02-10</v>
      </c>
      <c r="E2565" t="s">
        <v>1286</v>
      </c>
      <c r="F2565" t="s">
        <v>2296</v>
      </c>
      <c r="G2565" t="s">
        <v>128</v>
      </c>
      <c r="H2565" t="s">
        <v>1287</v>
      </c>
    </row>
    <row r="2566" spans="1:8" x14ac:dyDescent="0.2">
      <c r="A2566" s="1" t="d">
        <v>2023-02-10</v>
      </c>
      <c r="B2566">
        <v>-1</v>
      </c>
      <c r="C2566" t="s">
        <v>77</v>
      </c>
      <c r="D2566" s="1" t="d">
        <v>2023-02-10</v>
      </c>
      <c r="E2566" t="s">
        <v>843</v>
      </c>
      <c r="F2566" t="s">
        <v>2296</v>
      </c>
      <c r="G2566" t="s">
        <v>8</v>
      </c>
      <c r="H2566" t="s">
        <v>844</v>
      </c>
    </row>
    <row r="2567" spans="1:8" x14ac:dyDescent="0.2">
      <c r="A2567" s="1" t="d">
        <v>2023-02-10</v>
      </c>
      <c r="B2567">
        <v>-1</v>
      </c>
      <c r="C2567" t="s">
        <v>77</v>
      </c>
      <c r="D2567" s="1" t="d">
        <v>2023-02-10</v>
      </c>
      <c r="E2567" t="s">
        <v>37</v>
      </c>
      <c r="F2567" t="s">
        <v>2296</v>
      </c>
      <c r="G2567" t="s">
        <v>8</v>
      </c>
      <c r="H2567" t="s">
        <v>38</v>
      </c>
    </row>
    <row r="2568" spans="1:8" x14ac:dyDescent="0.2">
      <c r="A2568" s="1" t="d">
        <v>2023-02-10</v>
      </c>
      <c r="B2568">
        <v>-1</v>
      </c>
      <c r="C2568" t="s">
        <v>77</v>
      </c>
      <c r="D2568" s="1" t="d">
        <v>2023-02-10</v>
      </c>
      <c r="E2568" t="s">
        <v>39</v>
      </c>
      <c r="F2568" t="s">
        <v>2296</v>
      </c>
      <c r="G2568" t="s">
        <v>8</v>
      </c>
      <c r="H2568" t="s">
        <v>40</v>
      </c>
    </row>
    <row r="2569" spans="1:8" x14ac:dyDescent="0.2">
      <c r="A2569" s="1" t="d">
        <v>2023-02-10</v>
      </c>
      <c r="B2569">
        <v>-1</v>
      </c>
      <c r="C2569" t="s">
        <v>77</v>
      </c>
      <c r="D2569" s="1" t="d">
        <v>2023-02-10</v>
      </c>
      <c r="E2569" t="s">
        <v>847</v>
      </c>
      <c r="F2569" t="s">
        <v>2271</v>
      </c>
      <c r="G2569" t="s">
        <v>68</v>
      </c>
      <c r="H2569" t="s">
        <v>848</v>
      </c>
    </row>
    <row r="2570" spans="1:8" x14ac:dyDescent="0.2">
      <c r="A2570" s="1" t="d">
        <v>2023-02-10</v>
      </c>
      <c r="B2570">
        <v>-1</v>
      </c>
      <c r="C2570" t="s">
        <v>77</v>
      </c>
      <c r="D2570" s="1" t="d">
        <v>2023-02-10</v>
      </c>
      <c r="E2570" t="s">
        <v>944</v>
      </c>
      <c r="F2570" t="s">
        <v>2271</v>
      </c>
      <c r="G2570" t="s">
        <v>8</v>
      </c>
    </row>
    <row r="2571" spans="1:8" x14ac:dyDescent="0.2">
      <c r="A2571" s="1" t="d">
        <v>2023-02-10</v>
      </c>
      <c r="B2571">
        <v>-1</v>
      </c>
      <c r="C2571" t="s">
        <v>77</v>
      </c>
      <c r="D2571" s="1" t="d">
        <v>2023-02-10</v>
      </c>
      <c r="E2571" t="s">
        <v>815</v>
      </c>
      <c r="F2571" t="s">
        <v>2294</v>
      </c>
      <c r="G2571" t="s">
        <v>8</v>
      </c>
    </row>
    <row r="2572" spans="1:8" x14ac:dyDescent="0.2">
      <c r="A2572" s="1" t="d">
        <v>2023-02-10</v>
      </c>
      <c r="B2572">
        <v>-1</v>
      </c>
      <c r="C2572" t="s">
        <v>77</v>
      </c>
      <c r="D2572" s="1" t="d">
        <v>2023-02-10</v>
      </c>
      <c r="E2572" t="s">
        <v>43</v>
      </c>
      <c r="F2572" t="s">
        <v>2272</v>
      </c>
      <c r="G2572" t="s">
        <v>8</v>
      </c>
      <c r="H2572" t="s">
        <v>44</v>
      </c>
    </row>
    <row r="2573" spans="1:8" x14ac:dyDescent="0.2">
      <c r="A2573" s="1" t="d">
        <v>2023-02-10</v>
      </c>
      <c r="B2573">
        <v>-1</v>
      </c>
      <c r="C2573" t="s">
        <v>77</v>
      </c>
      <c r="D2573" s="1" t="d">
        <v>2023-02-10</v>
      </c>
      <c r="E2573" t="s">
        <v>1442</v>
      </c>
      <c r="F2573" t="s">
        <v>2272</v>
      </c>
      <c r="G2573" t="s">
        <v>13</v>
      </c>
      <c r="H2573" t="s">
        <v>1443</v>
      </c>
    </row>
    <row r="2574" spans="1:8" x14ac:dyDescent="0.2">
      <c r="A2574" s="1" t="d">
        <v>2023-02-10</v>
      </c>
      <c r="B2574">
        <v>-1</v>
      </c>
      <c r="C2574" t="s">
        <v>77</v>
      </c>
      <c r="D2574" s="1" t="d">
        <v>2023-02-10</v>
      </c>
      <c r="E2574" t="s">
        <v>1326</v>
      </c>
      <c r="F2574" t="s">
        <v>2272</v>
      </c>
      <c r="G2574" t="s">
        <v>8</v>
      </c>
      <c r="H2574" t="s">
        <v>1327</v>
      </c>
    </row>
    <row r="2575" spans="1:8" x14ac:dyDescent="0.2">
      <c r="A2575" s="1" t="d">
        <v>2023-02-10</v>
      </c>
      <c r="B2575">
        <v>-1</v>
      </c>
      <c r="C2575" t="s">
        <v>77</v>
      </c>
      <c r="D2575" s="1" t="d">
        <v>2023-02-10</v>
      </c>
      <c r="E2575" t="s">
        <v>1587</v>
      </c>
      <c r="F2575" t="s">
        <v>2272</v>
      </c>
      <c r="G2575" t="s">
        <v>8</v>
      </c>
    </row>
    <row r="2576" spans="1:8" x14ac:dyDescent="0.2">
      <c r="A2576" s="1" t="d">
        <v>2023-02-10</v>
      </c>
      <c r="B2576">
        <v>-1</v>
      </c>
      <c r="C2576" t="s">
        <v>77</v>
      </c>
      <c r="D2576" s="1" t="d">
        <v>2023-02-10</v>
      </c>
      <c r="E2576" t="s">
        <v>482</v>
      </c>
      <c r="F2576" t="s">
        <v>2272</v>
      </c>
      <c r="G2576" t="s">
        <v>8</v>
      </c>
    </row>
    <row r="2577" spans="1:8" x14ac:dyDescent="0.2">
      <c r="A2577" s="1" t="d">
        <v>2023-02-10</v>
      </c>
      <c r="B2577">
        <v>-1</v>
      </c>
      <c r="C2577" t="s">
        <v>77</v>
      </c>
      <c r="D2577" s="1" t="d">
        <v>2023-02-10</v>
      </c>
      <c r="E2577" t="s">
        <v>73</v>
      </c>
      <c r="F2577" t="s">
        <v>2272</v>
      </c>
      <c r="G2577" t="s">
        <v>8</v>
      </c>
    </row>
    <row r="2578" spans="1:8" x14ac:dyDescent="0.2">
      <c r="A2578" s="1" t="d">
        <v>2023-02-10</v>
      </c>
      <c r="B2578">
        <v>-1</v>
      </c>
      <c r="C2578" t="s">
        <v>77</v>
      </c>
      <c r="D2578" s="1" t="d">
        <v>2023-02-10</v>
      </c>
      <c r="E2578" t="s">
        <v>96</v>
      </c>
      <c r="F2578" t="s">
        <v>2272</v>
      </c>
      <c r="G2578" t="s">
        <v>8</v>
      </c>
    </row>
    <row r="2579" spans="1:8" x14ac:dyDescent="0.2">
      <c r="A2579" s="1" t="d">
        <v>2023-02-10</v>
      </c>
      <c r="B2579">
        <v>-1</v>
      </c>
      <c r="C2579" t="s">
        <v>77</v>
      </c>
      <c r="D2579" s="1" t="d">
        <v>2023-02-17</v>
      </c>
      <c r="E2579" t="s">
        <v>1466</v>
      </c>
      <c r="F2579" t="s">
        <v>2273</v>
      </c>
      <c r="G2579" t="s">
        <v>8</v>
      </c>
      <c r="H2579" t="s">
        <v>1467</v>
      </c>
    </row>
    <row r="2580" spans="1:8" x14ac:dyDescent="0.2">
      <c r="A2580" s="1" t="d">
        <v>2023-02-10</v>
      </c>
      <c r="B2580">
        <v>-1</v>
      </c>
      <c r="C2580" t="s">
        <v>77</v>
      </c>
      <c r="D2580" s="1" t="d">
        <v>2023-02-17</v>
      </c>
      <c r="E2580" t="s">
        <v>1588</v>
      </c>
      <c r="F2580" t="s">
        <v>2273</v>
      </c>
      <c r="G2580" t="s">
        <v>128</v>
      </c>
      <c r="H2580" t="s">
        <v>1589</v>
      </c>
    </row>
    <row r="2581" spans="1:8" x14ac:dyDescent="0.2">
      <c r="A2581" s="1" t="d">
        <v>2023-02-10</v>
      </c>
      <c r="B2581">
        <v>-1</v>
      </c>
      <c r="C2581" t="s">
        <v>77</v>
      </c>
      <c r="D2581" s="1" t="d">
        <v>2023-02-17</v>
      </c>
      <c r="E2581" t="s">
        <v>1590</v>
      </c>
      <c r="F2581" t="s">
        <v>2273</v>
      </c>
      <c r="G2581" t="s">
        <v>128</v>
      </c>
      <c r="H2581" t="s">
        <v>1591</v>
      </c>
    </row>
    <row r="2582" spans="1:8" x14ac:dyDescent="0.2">
      <c r="A2582" s="1" t="d">
        <v>2023-02-10</v>
      </c>
      <c r="B2582">
        <v>-1</v>
      </c>
      <c r="C2582" t="s">
        <v>77</v>
      </c>
      <c r="D2582" s="1" t="d">
        <v>2023-02-17</v>
      </c>
      <c r="E2582" t="s">
        <v>1592</v>
      </c>
      <c r="F2582" t="s">
        <v>2273</v>
      </c>
      <c r="G2582" t="s">
        <v>128</v>
      </c>
      <c r="H2582" t="s">
        <v>1593</v>
      </c>
    </row>
    <row r="2583" spans="1:8" x14ac:dyDescent="0.2">
      <c r="A2583" s="1" t="d">
        <v>2023-02-10</v>
      </c>
      <c r="B2583">
        <v>-1</v>
      </c>
      <c r="C2583" t="s">
        <v>77</v>
      </c>
      <c r="D2583" s="1" t="d">
        <v>2023-02-17</v>
      </c>
      <c r="E2583" t="s">
        <v>1594</v>
      </c>
      <c r="F2583" t="s">
        <v>2273</v>
      </c>
      <c r="G2583" t="s">
        <v>128</v>
      </c>
      <c r="H2583" t="s">
        <v>1595</v>
      </c>
    </row>
    <row r="2584" spans="1:8" x14ac:dyDescent="0.2">
      <c r="A2584" s="1" t="d">
        <v>2023-02-10</v>
      </c>
      <c r="B2584">
        <v>-1</v>
      </c>
      <c r="C2584" t="s">
        <v>77</v>
      </c>
      <c r="D2584" s="1" t="d">
        <v>2023-02-17</v>
      </c>
      <c r="E2584" t="s">
        <v>827</v>
      </c>
      <c r="F2584" t="s">
        <v>2274</v>
      </c>
      <c r="G2584" t="s">
        <v>8</v>
      </c>
      <c r="H2584" t="s">
        <v>828</v>
      </c>
    </row>
    <row r="2585" spans="1:8" x14ac:dyDescent="0.2">
      <c r="A2585" s="1" t="d">
        <v>2023-02-10</v>
      </c>
      <c r="B2585">
        <v>-1</v>
      </c>
      <c r="C2585" t="s">
        <v>77</v>
      </c>
      <c r="D2585" s="1" t="d">
        <v>2023-02-17</v>
      </c>
      <c r="E2585" t="s">
        <v>315</v>
      </c>
      <c r="F2585" t="s">
        <v>2274</v>
      </c>
      <c r="G2585" t="s">
        <v>8</v>
      </c>
      <c r="H2585" t="s">
        <v>316</v>
      </c>
    </row>
    <row r="2586" spans="1:8" x14ac:dyDescent="0.2">
      <c r="A2586" s="1" t="d">
        <v>2023-02-10</v>
      </c>
      <c r="B2586">
        <v>-1</v>
      </c>
      <c r="C2586" t="s">
        <v>77</v>
      </c>
      <c r="D2586" s="1" t="d">
        <v>2023-02-17</v>
      </c>
      <c r="E2586" t="s">
        <v>601</v>
      </c>
      <c r="F2586" t="s">
        <v>2274</v>
      </c>
      <c r="G2586" t="s">
        <v>8</v>
      </c>
      <c r="H2586" t="s">
        <v>602</v>
      </c>
    </row>
    <row r="2587" spans="1:8" x14ac:dyDescent="0.2">
      <c r="A2587" s="1" t="d">
        <v>2023-02-10</v>
      </c>
      <c r="B2587">
        <v>-1</v>
      </c>
      <c r="C2587" t="s">
        <v>77</v>
      </c>
      <c r="D2587" s="1" t="d">
        <v>2023-02-17</v>
      </c>
      <c r="E2587" t="s">
        <v>136</v>
      </c>
      <c r="F2587" t="s">
        <v>2275</v>
      </c>
      <c r="G2587" t="s">
        <v>8</v>
      </c>
      <c r="H2587" t="s">
        <v>137</v>
      </c>
    </row>
    <row r="2588" spans="1:8" x14ac:dyDescent="0.2">
      <c r="A2588" s="1" t="d">
        <v>2023-02-10</v>
      </c>
      <c r="B2588">
        <v>-1</v>
      </c>
      <c r="C2588" t="s">
        <v>77</v>
      </c>
      <c r="D2588" s="1" t="d">
        <v>2023-02-17</v>
      </c>
      <c r="E2588" t="s">
        <v>1596</v>
      </c>
      <c r="F2588" t="s">
        <v>2275</v>
      </c>
      <c r="G2588" t="s">
        <v>8</v>
      </c>
      <c r="H2588" t="s">
        <v>1597</v>
      </c>
    </row>
    <row r="2589" spans="1:8" x14ac:dyDescent="0.2">
      <c r="A2589" s="1" t="d">
        <v>2023-02-10</v>
      </c>
      <c r="B2589">
        <v>-1</v>
      </c>
      <c r="C2589" t="s">
        <v>77</v>
      </c>
      <c r="D2589" s="1" t="d">
        <v>2023-02-17</v>
      </c>
      <c r="E2589" t="s">
        <v>1598</v>
      </c>
      <c r="F2589" t="s">
        <v>2275</v>
      </c>
      <c r="G2589" t="s">
        <v>8</v>
      </c>
      <c r="H2589" t="s">
        <v>1599</v>
      </c>
    </row>
    <row r="2590" spans="1:8" x14ac:dyDescent="0.2">
      <c r="A2590" s="1" t="d">
        <v>2023-02-10</v>
      </c>
      <c r="B2590">
        <v>-1</v>
      </c>
      <c r="C2590" t="s">
        <v>77</v>
      </c>
      <c r="D2590" s="1" t="d">
        <v>2023-02-17</v>
      </c>
      <c r="E2590" t="s">
        <v>120</v>
      </c>
      <c r="F2590" t="s">
        <v>2275</v>
      </c>
      <c r="G2590" t="s">
        <v>8</v>
      </c>
    </row>
    <row r="2591" spans="1:8" x14ac:dyDescent="0.2">
      <c r="A2591" s="1" t="d">
        <v>2023-02-10</v>
      </c>
      <c r="B2591">
        <v>-1</v>
      </c>
      <c r="C2591" t="s">
        <v>77</v>
      </c>
      <c r="D2591" s="1" t="d">
        <v>2023-02-17</v>
      </c>
      <c r="E2591" t="s">
        <v>1600</v>
      </c>
      <c r="F2591" t="s">
        <v>2297</v>
      </c>
      <c r="G2591" t="s">
        <v>8</v>
      </c>
      <c r="H2591" t="s">
        <v>1601</v>
      </c>
    </row>
    <row r="2592" spans="1:8" x14ac:dyDescent="0.2">
      <c r="A2592" s="1" t="d">
        <v>2023-02-10</v>
      </c>
      <c r="B2592">
        <v>-1</v>
      </c>
      <c r="C2592" t="s">
        <v>77</v>
      </c>
      <c r="D2592" s="1" t="d">
        <v>2023-02-17</v>
      </c>
      <c r="E2592" t="s">
        <v>1309</v>
      </c>
      <c r="F2592" t="s">
        <v>2263</v>
      </c>
      <c r="G2592" t="s">
        <v>8</v>
      </c>
      <c r="H2592" t="s">
        <v>1310</v>
      </c>
    </row>
    <row r="2593" spans="1:8" x14ac:dyDescent="0.2">
      <c r="A2593" s="1" t="d">
        <v>2023-02-10</v>
      </c>
      <c r="B2593">
        <v>-1</v>
      </c>
      <c r="C2593" t="s">
        <v>77</v>
      </c>
      <c r="D2593" s="1" t="d">
        <v>2023-02-17</v>
      </c>
      <c r="E2593" t="s">
        <v>873</v>
      </c>
      <c r="F2593" t="s">
        <v>2263</v>
      </c>
      <c r="G2593" t="s">
        <v>8</v>
      </c>
      <c r="H2593" t="s">
        <v>874</v>
      </c>
    </row>
    <row r="2594" spans="1:8" x14ac:dyDescent="0.2">
      <c r="A2594" s="1" t="d">
        <v>2023-02-10</v>
      </c>
      <c r="B2594">
        <v>-1</v>
      </c>
      <c r="C2594" t="s">
        <v>77</v>
      </c>
      <c r="D2594" s="1" t="d">
        <v>2023-02-17</v>
      </c>
      <c r="E2594" t="s">
        <v>971</v>
      </c>
      <c r="F2594" t="s">
        <v>2263</v>
      </c>
      <c r="G2594" t="s">
        <v>8</v>
      </c>
      <c r="H2594" t="s">
        <v>972</v>
      </c>
    </row>
    <row r="2595" spans="1:8" x14ac:dyDescent="0.2">
      <c r="A2595" s="1" t="d">
        <v>2023-02-10</v>
      </c>
      <c r="B2595">
        <v>-1</v>
      </c>
      <c r="C2595" t="s">
        <v>77</v>
      </c>
      <c r="D2595" s="1" t="d">
        <v>2023-02-19</v>
      </c>
      <c r="E2595" t="s">
        <v>1451</v>
      </c>
      <c r="F2595" t="s">
        <v>2274</v>
      </c>
      <c r="G2595" t="s">
        <v>8</v>
      </c>
      <c r="H2595" t="s">
        <v>1451</v>
      </c>
    </row>
    <row r="2596" spans="1:8" x14ac:dyDescent="0.2">
      <c r="A2596" s="1" t="d">
        <v>2023-02-10</v>
      </c>
      <c r="B2596">
        <v>-1</v>
      </c>
      <c r="C2596" t="s">
        <v>77</v>
      </c>
      <c r="D2596" s="1" t="d">
        <v>2023-02-21</v>
      </c>
      <c r="E2596" t="s">
        <v>1139</v>
      </c>
      <c r="F2596" t="s">
        <v>2263</v>
      </c>
      <c r="G2596" t="s">
        <v>8</v>
      </c>
      <c r="H2596" t="s">
        <v>1140</v>
      </c>
    </row>
    <row r="2597" spans="1:8" x14ac:dyDescent="0.2">
      <c r="A2597" s="1" t="d">
        <v>2023-02-10</v>
      </c>
      <c r="B2597">
        <v>-1</v>
      </c>
      <c r="C2597" t="s">
        <v>77</v>
      </c>
      <c r="D2597" s="1" t="d">
        <v>2023-02-22</v>
      </c>
      <c r="E2597" t="s">
        <v>605</v>
      </c>
      <c r="F2597" t="s">
        <v>2274</v>
      </c>
      <c r="G2597" t="s">
        <v>8</v>
      </c>
      <c r="H2597" t="s">
        <v>606</v>
      </c>
    </row>
    <row r="2598" spans="1:8" x14ac:dyDescent="0.2">
      <c r="A2598" s="1" t="d">
        <v>2023-02-10</v>
      </c>
      <c r="B2598">
        <v>-1</v>
      </c>
      <c r="C2598" t="s">
        <v>77</v>
      </c>
      <c r="D2598" s="1" t="d">
        <v>2023-02-22</v>
      </c>
      <c r="E2598" t="s">
        <v>1083</v>
      </c>
      <c r="F2598" t="s">
        <v>2275</v>
      </c>
      <c r="G2598" t="s">
        <v>8</v>
      </c>
    </row>
    <row r="2599" spans="1:8" x14ac:dyDescent="0.2">
      <c r="A2599" s="1" t="d">
        <v>2023-02-10</v>
      </c>
      <c r="B2599">
        <v>-1</v>
      </c>
      <c r="C2599" t="s">
        <v>77</v>
      </c>
      <c r="D2599" s="1" t="d">
        <v>2023-02-24</v>
      </c>
      <c r="E2599" t="s">
        <v>1602</v>
      </c>
      <c r="F2599" t="s">
        <v>2274</v>
      </c>
      <c r="G2599" t="s">
        <v>8</v>
      </c>
      <c r="H2599" t="s">
        <v>1602</v>
      </c>
    </row>
    <row r="2600" spans="1:8" x14ac:dyDescent="0.2">
      <c r="A2600" s="1" t="d">
        <v>2023-02-10</v>
      </c>
      <c r="B2600">
        <v>-1</v>
      </c>
      <c r="C2600" t="s">
        <v>77</v>
      </c>
      <c r="D2600" s="1" t="d">
        <v>2023-02-24</v>
      </c>
      <c r="E2600" t="s">
        <v>995</v>
      </c>
      <c r="F2600" t="s">
        <v>2274</v>
      </c>
      <c r="G2600" t="s">
        <v>8</v>
      </c>
      <c r="H2600" t="s">
        <v>995</v>
      </c>
    </row>
    <row r="2601" spans="1:8" x14ac:dyDescent="0.2">
      <c r="A2601" s="1" t="d">
        <v>2023-02-10</v>
      </c>
      <c r="B2601">
        <v>-1</v>
      </c>
      <c r="C2601" t="s">
        <v>77</v>
      </c>
      <c r="D2601" s="1" t="d">
        <v>2023-02-24</v>
      </c>
      <c r="E2601" t="s">
        <v>1603</v>
      </c>
      <c r="F2601" t="s">
        <v>2275</v>
      </c>
      <c r="G2601" t="s">
        <v>8</v>
      </c>
      <c r="H2601" t="s">
        <v>1604</v>
      </c>
    </row>
    <row r="2602" spans="1:8" x14ac:dyDescent="0.2">
      <c r="A2602" s="1" t="d">
        <v>2023-02-10</v>
      </c>
      <c r="B2602">
        <v>-1</v>
      </c>
      <c r="C2602" t="s">
        <v>77</v>
      </c>
      <c r="D2602" s="1" t="d">
        <v>2023-02-24</v>
      </c>
      <c r="E2602" t="s">
        <v>1598</v>
      </c>
      <c r="F2602" t="s">
        <v>2275</v>
      </c>
      <c r="G2602" t="s">
        <v>8</v>
      </c>
      <c r="H2602" t="s">
        <v>1599</v>
      </c>
    </row>
    <row r="2603" spans="1:8" x14ac:dyDescent="0.2">
      <c r="A2603" s="1" t="d">
        <v>2023-02-10</v>
      </c>
      <c r="B2603">
        <v>-1</v>
      </c>
      <c r="C2603" t="s">
        <v>77</v>
      </c>
      <c r="D2603" s="1" t="d">
        <v>2023-02-24</v>
      </c>
      <c r="E2603" t="s">
        <v>1227</v>
      </c>
      <c r="F2603" t="s">
        <v>2263</v>
      </c>
      <c r="G2603" t="s">
        <v>8</v>
      </c>
      <c r="H2603" t="s">
        <v>1228</v>
      </c>
    </row>
    <row r="2604" spans="1:8" x14ac:dyDescent="0.2">
      <c r="A2604" s="1" t="d">
        <v>2023-02-10</v>
      </c>
      <c r="B2604">
        <v>-1</v>
      </c>
      <c r="C2604" t="s">
        <v>77</v>
      </c>
      <c r="D2604" s="1" t="d">
        <v>2023-02-24</v>
      </c>
      <c r="E2604" t="s">
        <v>1605</v>
      </c>
      <c r="F2604" t="s">
        <v>2263</v>
      </c>
      <c r="G2604" t="s">
        <v>8</v>
      </c>
      <c r="H2604" t="s">
        <v>1606</v>
      </c>
    </row>
    <row r="2605" spans="1:8" x14ac:dyDescent="0.2">
      <c r="A2605" s="1" t="d">
        <v>2023-02-10</v>
      </c>
      <c r="B2605">
        <v>-1</v>
      </c>
      <c r="C2605" t="s">
        <v>77</v>
      </c>
      <c r="D2605" s="1" t="d">
        <v>2023-02-24</v>
      </c>
      <c r="E2605" t="s">
        <v>792</v>
      </c>
      <c r="F2605" t="s">
        <v>2263</v>
      </c>
      <c r="G2605" t="s">
        <v>8</v>
      </c>
      <c r="H2605" t="s">
        <v>793</v>
      </c>
    </row>
    <row r="2606" spans="1:8" x14ac:dyDescent="0.2">
      <c r="A2606" s="1" t="d">
        <v>2023-02-10</v>
      </c>
      <c r="B2606">
        <v>9398388780006530</v>
      </c>
      <c r="C2606" t="s">
        <v>77</v>
      </c>
      <c r="D2606" s="1" t="d">
        <v>2023-02-10</v>
      </c>
      <c r="E2606" t="s">
        <v>1607</v>
      </c>
      <c r="F2606" t="s">
        <v>2265</v>
      </c>
      <c r="G2606" t="s">
        <v>128</v>
      </c>
    </row>
    <row r="2607" spans="1:8" x14ac:dyDescent="0.2">
      <c r="A2607" s="1" t="d">
        <v>2023-02-11</v>
      </c>
      <c r="B2607">
        <v>-1</v>
      </c>
      <c r="C2607" t="s">
        <v>20</v>
      </c>
      <c r="D2607" s="1" t="d">
        <v>2023-02-11</v>
      </c>
      <c r="E2607" t="s">
        <v>37</v>
      </c>
      <c r="F2607" t="s">
        <v>2296</v>
      </c>
      <c r="G2607" t="s">
        <v>8</v>
      </c>
      <c r="H2607" t="s">
        <v>38</v>
      </c>
    </row>
    <row r="2608" spans="1:8" x14ac:dyDescent="0.2">
      <c r="A2608" s="1" t="d">
        <v>2023-02-11</v>
      </c>
      <c r="B2608">
        <v>-1</v>
      </c>
      <c r="C2608" t="s">
        <v>20</v>
      </c>
      <c r="D2608" s="1" t="d">
        <v>2023-02-18</v>
      </c>
      <c r="E2608" t="s">
        <v>1393</v>
      </c>
      <c r="F2608" t="s">
        <v>2273</v>
      </c>
      <c r="G2608" t="s">
        <v>13</v>
      </c>
      <c r="H2608" t="s">
        <v>1394</v>
      </c>
    </row>
    <row r="2609" spans="1:8" x14ac:dyDescent="0.2">
      <c r="A2609" s="1" t="d">
        <v>2023-02-11</v>
      </c>
      <c r="B2609">
        <v>-1</v>
      </c>
      <c r="C2609" t="s">
        <v>20</v>
      </c>
      <c r="D2609" s="1" t="d">
        <v>2023-02-18</v>
      </c>
      <c r="E2609" t="s">
        <v>1608</v>
      </c>
      <c r="F2609" t="s">
        <v>2273</v>
      </c>
      <c r="G2609" t="s">
        <v>13</v>
      </c>
      <c r="H2609" t="s">
        <v>1609</v>
      </c>
    </row>
    <row r="2610" spans="1:8" x14ac:dyDescent="0.2">
      <c r="A2610" s="1" t="d">
        <v>2023-02-11</v>
      </c>
      <c r="B2610">
        <v>-1</v>
      </c>
      <c r="C2610" t="s">
        <v>20</v>
      </c>
      <c r="D2610" s="1" t="d">
        <v>2023-02-25</v>
      </c>
      <c r="E2610" t="s">
        <v>134</v>
      </c>
      <c r="F2610" t="s">
        <v>2274</v>
      </c>
      <c r="G2610" t="s">
        <v>8</v>
      </c>
      <c r="H2610" t="s">
        <v>135</v>
      </c>
    </row>
    <row r="2611" spans="1:8" x14ac:dyDescent="0.2">
      <c r="A2611" s="1" t="d">
        <v>2023-02-11</v>
      </c>
      <c r="B2611">
        <v>-1</v>
      </c>
      <c r="C2611" t="s">
        <v>77</v>
      </c>
      <c r="D2611" s="1" t="d">
        <v>2023-02-11</v>
      </c>
      <c r="E2611" t="s">
        <v>1174</v>
      </c>
      <c r="F2611" t="s">
        <v>2281</v>
      </c>
      <c r="G2611" t="s">
        <v>8</v>
      </c>
      <c r="H2611" t="s">
        <v>1175</v>
      </c>
    </row>
    <row r="2612" spans="1:8" x14ac:dyDescent="0.2">
      <c r="A2612" s="1" t="d">
        <v>2023-02-11</v>
      </c>
      <c r="B2612">
        <v>-1</v>
      </c>
      <c r="C2612" t="s">
        <v>77</v>
      </c>
      <c r="D2612" s="1" t="d">
        <v>2023-02-11</v>
      </c>
      <c r="E2612" t="s">
        <v>1610</v>
      </c>
      <c r="F2612" t="s">
        <v>2266</v>
      </c>
      <c r="G2612" t="s">
        <v>8</v>
      </c>
      <c r="H2612" t="s">
        <v>1611</v>
      </c>
    </row>
    <row r="2613" spans="1:8" x14ac:dyDescent="0.2">
      <c r="A2613" s="1" t="d">
        <v>2023-02-11</v>
      </c>
      <c r="B2613">
        <v>-1</v>
      </c>
      <c r="C2613" t="s">
        <v>77</v>
      </c>
      <c r="D2613" s="1" t="d">
        <v>2023-02-11</v>
      </c>
      <c r="E2613" t="s">
        <v>577</v>
      </c>
      <c r="F2613" t="s">
        <v>2296</v>
      </c>
      <c r="G2613" t="s">
        <v>8</v>
      </c>
      <c r="H2613" t="s">
        <v>578</v>
      </c>
    </row>
    <row r="2614" spans="1:8" x14ac:dyDescent="0.2">
      <c r="A2614" s="1" t="d">
        <v>2023-02-11</v>
      </c>
      <c r="B2614">
        <v>-1</v>
      </c>
      <c r="C2614" t="s">
        <v>77</v>
      </c>
      <c r="D2614" s="1" t="d">
        <v>2023-02-11</v>
      </c>
      <c r="E2614" t="s">
        <v>473</v>
      </c>
      <c r="F2614" t="s">
        <v>2296</v>
      </c>
      <c r="G2614" t="s">
        <v>128</v>
      </c>
      <c r="H2614" t="s">
        <v>474</v>
      </c>
    </row>
    <row r="2615" spans="1:8" x14ac:dyDescent="0.2">
      <c r="A2615" s="1" t="d">
        <v>2023-02-11</v>
      </c>
      <c r="B2615">
        <v>-1</v>
      </c>
      <c r="C2615" t="s">
        <v>77</v>
      </c>
      <c r="D2615" s="1" t="d">
        <v>2023-02-11</v>
      </c>
      <c r="E2615" t="s">
        <v>93</v>
      </c>
      <c r="F2615" t="s">
        <v>2296</v>
      </c>
      <c r="G2615" t="s">
        <v>8</v>
      </c>
      <c r="H2615" t="s">
        <v>94</v>
      </c>
    </row>
    <row r="2616" spans="1:8" x14ac:dyDescent="0.2">
      <c r="A2616" s="1" t="d">
        <v>2023-02-11</v>
      </c>
      <c r="B2616">
        <v>-1</v>
      </c>
      <c r="C2616" t="s">
        <v>77</v>
      </c>
      <c r="D2616" s="1" t="d">
        <v>2023-02-11</v>
      </c>
      <c r="E2616" t="s">
        <v>714</v>
      </c>
      <c r="F2616" t="s">
        <v>2285</v>
      </c>
      <c r="G2616" t="s">
        <v>8</v>
      </c>
    </row>
    <row r="2617" spans="1:8" x14ac:dyDescent="0.2">
      <c r="A2617" s="1" t="d">
        <v>2023-02-11</v>
      </c>
      <c r="B2617">
        <v>-1</v>
      </c>
      <c r="C2617" t="s">
        <v>77</v>
      </c>
      <c r="D2617" s="1" t="d">
        <v>2023-02-18</v>
      </c>
      <c r="E2617" t="s">
        <v>485</v>
      </c>
      <c r="F2617" t="s">
        <v>2273</v>
      </c>
      <c r="G2617" t="s">
        <v>13</v>
      </c>
      <c r="H2617" t="s">
        <v>486</v>
      </c>
    </row>
    <row r="2618" spans="1:8" x14ac:dyDescent="0.2">
      <c r="A2618" s="1" t="d">
        <v>2023-02-11</v>
      </c>
      <c r="B2618">
        <v>-1</v>
      </c>
      <c r="C2618" t="s">
        <v>77</v>
      </c>
      <c r="D2618" s="1" t="d">
        <v>2023-02-25</v>
      </c>
      <c r="E2618" t="s">
        <v>1144</v>
      </c>
      <c r="F2618" t="s">
        <v>2275</v>
      </c>
      <c r="G2618" t="s">
        <v>8</v>
      </c>
      <c r="H2618" t="s">
        <v>1145</v>
      </c>
    </row>
    <row r="2619" spans="1:8" x14ac:dyDescent="0.2">
      <c r="A2619" s="1" t="d">
        <v>2023-02-12</v>
      </c>
      <c r="B2619">
        <v>-1</v>
      </c>
      <c r="D2619" s="1" t="d">
        <v>2023-02-12</v>
      </c>
      <c r="E2619" t="s">
        <v>1530</v>
      </c>
      <c r="F2619" t="s">
        <v>2273</v>
      </c>
      <c r="G2619" t="s">
        <v>8</v>
      </c>
      <c r="H2619" t="s">
        <v>1531</v>
      </c>
    </row>
    <row r="2620" spans="1:8" x14ac:dyDescent="0.2">
      <c r="A2620" s="1" t="d">
        <v>2023-02-12</v>
      </c>
      <c r="B2620">
        <v>-1</v>
      </c>
      <c r="D2620" s="1" t="d">
        <v>2023-02-12</v>
      </c>
      <c r="E2620" t="s">
        <v>987</v>
      </c>
      <c r="F2620" t="s">
        <v>2264</v>
      </c>
      <c r="G2620" t="s">
        <v>8</v>
      </c>
      <c r="H2620" t="s">
        <v>988</v>
      </c>
    </row>
    <row r="2621" spans="1:8" x14ac:dyDescent="0.2">
      <c r="A2621" s="1" t="d">
        <v>2023-02-12</v>
      </c>
      <c r="B2621">
        <v>-1</v>
      </c>
      <c r="D2621" s="1" t="d">
        <v>2023-02-12</v>
      </c>
      <c r="E2621" t="s">
        <v>438</v>
      </c>
      <c r="F2621" t="s">
        <v>2296</v>
      </c>
      <c r="G2621" t="s">
        <v>128</v>
      </c>
      <c r="H2621" t="s">
        <v>439</v>
      </c>
    </row>
    <row r="2622" spans="1:8" x14ac:dyDescent="0.2">
      <c r="A2622" s="1" t="d">
        <v>2023-02-12</v>
      </c>
      <c r="B2622">
        <v>-1</v>
      </c>
      <c r="D2622" s="1" t="d">
        <v>2023-02-12</v>
      </c>
      <c r="E2622" t="s">
        <v>1390</v>
      </c>
      <c r="F2622" t="s">
        <v>2272</v>
      </c>
      <c r="G2622" t="s">
        <v>8</v>
      </c>
      <c r="H2622" t="s">
        <v>1391</v>
      </c>
    </row>
    <row r="2623" spans="1:8" x14ac:dyDescent="0.2">
      <c r="A2623" s="1" t="d">
        <v>2023-02-12</v>
      </c>
      <c r="B2623">
        <v>-1</v>
      </c>
      <c r="C2623" t="s">
        <v>77</v>
      </c>
      <c r="D2623" s="1" t="d">
        <v>2023-02-12</v>
      </c>
      <c r="E2623" t="s">
        <v>1037</v>
      </c>
      <c r="F2623" t="s">
        <v>2281</v>
      </c>
      <c r="G2623" t="s">
        <v>8</v>
      </c>
      <c r="H2623" t="s">
        <v>1038</v>
      </c>
    </row>
    <row r="2624" spans="1:8" x14ac:dyDescent="0.2">
      <c r="A2624" s="1" t="d">
        <v>2023-02-12</v>
      </c>
      <c r="B2624">
        <v>-1</v>
      </c>
      <c r="C2624" t="s">
        <v>77</v>
      </c>
      <c r="D2624" s="1" t="d">
        <v>2023-02-12</v>
      </c>
      <c r="E2624" t="s">
        <v>1406</v>
      </c>
      <c r="F2624" t="s">
        <v>2281</v>
      </c>
      <c r="G2624" t="s">
        <v>8</v>
      </c>
      <c r="H2624" t="s">
        <v>1407</v>
      </c>
    </row>
    <row r="2625" spans="1:8" x14ac:dyDescent="0.2">
      <c r="A2625" s="1" t="d">
        <v>2023-02-12</v>
      </c>
      <c r="B2625">
        <v>-1</v>
      </c>
      <c r="C2625" t="s">
        <v>77</v>
      </c>
      <c r="D2625" s="1" t="d">
        <v>2023-02-12</v>
      </c>
      <c r="E2625" t="s">
        <v>839</v>
      </c>
      <c r="F2625" t="s">
        <v>2265</v>
      </c>
      <c r="G2625" t="s">
        <v>8</v>
      </c>
      <c r="H2625" t="s">
        <v>840</v>
      </c>
    </row>
    <row r="2626" spans="1:8" x14ac:dyDescent="0.2">
      <c r="A2626" s="1" t="d">
        <v>2023-02-12</v>
      </c>
      <c r="B2626">
        <v>-1</v>
      </c>
      <c r="C2626" t="s">
        <v>77</v>
      </c>
      <c r="D2626" s="1" t="d">
        <v>2023-02-12</v>
      </c>
      <c r="E2626" t="s">
        <v>222</v>
      </c>
      <c r="F2626" t="s">
        <v>2265</v>
      </c>
      <c r="G2626" t="s">
        <v>13</v>
      </c>
      <c r="H2626" t="s">
        <v>223</v>
      </c>
    </row>
    <row r="2627" spans="1:8" x14ac:dyDescent="0.2">
      <c r="A2627" s="1" t="d">
        <v>2023-02-12</v>
      </c>
      <c r="B2627">
        <v>-1</v>
      </c>
      <c r="C2627" t="s">
        <v>77</v>
      </c>
      <c r="D2627" s="1" t="d">
        <v>2023-02-12</v>
      </c>
      <c r="E2627" t="s">
        <v>39</v>
      </c>
      <c r="F2627" t="s">
        <v>2296</v>
      </c>
      <c r="G2627" t="s">
        <v>8</v>
      </c>
      <c r="H2627" t="s">
        <v>40</v>
      </c>
    </row>
    <row r="2628" spans="1:8" x14ac:dyDescent="0.2">
      <c r="A2628" s="1" t="d">
        <v>2023-02-12</v>
      </c>
      <c r="B2628">
        <v>-1</v>
      </c>
      <c r="C2628" t="s">
        <v>77</v>
      </c>
      <c r="D2628" s="1" t="d">
        <v>2023-02-12</v>
      </c>
      <c r="E2628" t="s">
        <v>1442</v>
      </c>
      <c r="F2628" t="s">
        <v>2272</v>
      </c>
      <c r="G2628" t="s">
        <v>13</v>
      </c>
      <c r="H2628" t="s">
        <v>1443</v>
      </c>
    </row>
    <row r="2629" spans="1:8" x14ac:dyDescent="0.2">
      <c r="A2629" s="1" t="d">
        <v>2023-02-12</v>
      </c>
      <c r="B2629">
        <v>-1</v>
      </c>
      <c r="C2629" t="s">
        <v>77</v>
      </c>
      <c r="D2629" s="1" t="d">
        <v>2023-02-12</v>
      </c>
      <c r="E2629" t="s">
        <v>1390</v>
      </c>
      <c r="F2629" t="s">
        <v>2272</v>
      </c>
      <c r="G2629" t="s">
        <v>8</v>
      </c>
      <c r="H2629" t="s">
        <v>1391</v>
      </c>
    </row>
    <row r="2630" spans="1:8" x14ac:dyDescent="0.2">
      <c r="A2630" s="1" t="d">
        <v>2023-02-12</v>
      </c>
      <c r="B2630">
        <v>-1</v>
      </c>
      <c r="C2630" t="s">
        <v>77</v>
      </c>
      <c r="D2630" s="1" t="d">
        <v>2023-02-19</v>
      </c>
      <c r="E2630" t="s">
        <v>114</v>
      </c>
      <c r="F2630" t="s">
        <v>2274</v>
      </c>
      <c r="G2630" t="s">
        <v>8</v>
      </c>
      <c r="H2630" t="s">
        <v>114</v>
      </c>
    </row>
    <row r="2631" spans="1:8" x14ac:dyDescent="0.2">
      <c r="A2631" s="1" t="d">
        <v>2023-02-12</v>
      </c>
      <c r="B2631">
        <v>-1</v>
      </c>
      <c r="C2631" t="s">
        <v>77</v>
      </c>
      <c r="D2631" s="1" t="d">
        <v>2023-02-19</v>
      </c>
      <c r="E2631" t="s">
        <v>1232</v>
      </c>
      <c r="F2631" t="s">
        <v>2275</v>
      </c>
      <c r="G2631" t="s">
        <v>8</v>
      </c>
      <c r="H2631" t="s">
        <v>1233</v>
      </c>
    </row>
    <row r="2632" spans="1:8" x14ac:dyDescent="0.2">
      <c r="A2632" s="1" t="d">
        <v>2023-02-12</v>
      </c>
      <c r="B2632">
        <v>-1</v>
      </c>
      <c r="C2632" t="s">
        <v>77</v>
      </c>
      <c r="D2632" s="1" t="d">
        <v>2023-02-26</v>
      </c>
      <c r="E2632" t="s">
        <v>231</v>
      </c>
      <c r="F2632" t="s">
        <v>2273</v>
      </c>
      <c r="G2632" t="s">
        <v>13</v>
      </c>
      <c r="H2632" t="s">
        <v>232</v>
      </c>
    </row>
    <row r="2633" spans="1:8" x14ac:dyDescent="0.2">
      <c r="A2633" s="1" t="d">
        <v>2023-02-13</v>
      </c>
      <c r="B2633">
        <v>-1</v>
      </c>
      <c r="D2633" s="1" t="d">
        <v>2023-02-13</v>
      </c>
      <c r="E2633" t="s">
        <v>983</v>
      </c>
      <c r="F2633" t="s">
        <v>2288</v>
      </c>
      <c r="G2633" t="s">
        <v>8</v>
      </c>
      <c r="H2633" t="s">
        <v>984</v>
      </c>
    </row>
    <row r="2634" spans="1:8" x14ac:dyDescent="0.2">
      <c r="A2634" s="1" t="d">
        <v>2023-02-13</v>
      </c>
      <c r="B2634">
        <v>-1</v>
      </c>
      <c r="D2634" s="1" t="d">
        <v>2023-02-13</v>
      </c>
      <c r="E2634" t="s">
        <v>1612</v>
      </c>
      <c r="F2634" t="s">
        <v>2276</v>
      </c>
      <c r="G2634" t="s">
        <v>49</v>
      </c>
    </row>
    <row r="2635" spans="1:8" x14ac:dyDescent="0.2">
      <c r="A2635" s="1" t="d">
        <v>2023-02-13</v>
      </c>
      <c r="B2635">
        <v>-1</v>
      </c>
      <c r="D2635" s="1" t="d">
        <v>2023-02-13</v>
      </c>
      <c r="E2635" t="s">
        <v>284</v>
      </c>
      <c r="F2635" t="s">
        <v>2273</v>
      </c>
      <c r="G2635" t="s">
        <v>8</v>
      </c>
      <c r="H2635" t="s">
        <v>285</v>
      </c>
    </row>
    <row r="2636" spans="1:8" x14ac:dyDescent="0.2">
      <c r="A2636" s="1" t="d">
        <v>2023-02-13</v>
      </c>
      <c r="B2636">
        <v>-1</v>
      </c>
      <c r="D2636" s="1" t="d">
        <v>2023-02-13</v>
      </c>
      <c r="E2636" t="s">
        <v>295</v>
      </c>
      <c r="F2636" t="s">
        <v>2274</v>
      </c>
      <c r="G2636" t="s">
        <v>8</v>
      </c>
      <c r="H2636" t="s">
        <v>295</v>
      </c>
    </row>
    <row r="2637" spans="1:8" x14ac:dyDescent="0.2">
      <c r="A2637" s="1" t="d">
        <v>2023-02-13</v>
      </c>
      <c r="B2637">
        <v>-1</v>
      </c>
      <c r="D2637" s="1" t="d">
        <v>2023-02-13</v>
      </c>
      <c r="E2637" t="s">
        <v>80</v>
      </c>
      <c r="F2637" t="s">
        <v>2275</v>
      </c>
      <c r="G2637" t="s">
        <v>8</v>
      </c>
      <c r="H2637" t="s">
        <v>81</v>
      </c>
    </row>
    <row r="2638" spans="1:8" x14ac:dyDescent="0.2">
      <c r="A2638" s="1" t="d">
        <v>2023-02-13</v>
      </c>
      <c r="B2638">
        <v>-1</v>
      </c>
      <c r="D2638" s="1" t="d">
        <v>2023-02-13</v>
      </c>
      <c r="E2638" t="s">
        <v>1613</v>
      </c>
      <c r="F2638" t="s">
        <v>2275</v>
      </c>
      <c r="G2638" t="s">
        <v>8</v>
      </c>
    </row>
    <row r="2639" spans="1:8" x14ac:dyDescent="0.2">
      <c r="A2639" s="1" t="d">
        <v>2023-02-13</v>
      </c>
      <c r="B2639">
        <v>-1</v>
      </c>
      <c r="D2639" s="1" t="d">
        <v>2023-02-13</v>
      </c>
      <c r="E2639" t="s">
        <v>1404</v>
      </c>
      <c r="F2639" t="s">
        <v>2281</v>
      </c>
      <c r="G2639" t="s">
        <v>8</v>
      </c>
      <c r="H2639" t="s">
        <v>1405</v>
      </c>
    </row>
    <row r="2640" spans="1:8" x14ac:dyDescent="0.2">
      <c r="A2640" s="1" t="d">
        <v>2023-02-13</v>
      </c>
      <c r="B2640">
        <v>-1</v>
      </c>
      <c r="D2640" s="1" t="d">
        <v>2023-02-13</v>
      </c>
      <c r="E2640" t="s">
        <v>458</v>
      </c>
      <c r="F2640" t="s">
        <v>2282</v>
      </c>
      <c r="G2640" t="s">
        <v>49</v>
      </c>
    </row>
    <row r="2641" spans="1:8" x14ac:dyDescent="0.2">
      <c r="A2641" s="1" t="d">
        <v>2023-02-13</v>
      </c>
      <c r="B2641">
        <v>-1</v>
      </c>
      <c r="D2641" s="1" t="d">
        <v>2023-02-13</v>
      </c>
      <c r="E2641" t="s">
        <v>260</v>
      </c>
      <c r="F2641" t="s">
        <v>2282</v>
      </c>
      <c r="G2641" t="s">
        <v>49</v>
      </c>
    </row>
    <row r="2642" spans="1:8" x14ac:dyDescent="0.2">
      <c r="A2642" s="1" t="d">
        <v>2023-02-13</v>
      </c>
      <c r="B2642">
        <v>-1</v>
      </c>
      <c r="D2642" s="1" t="d">
        <v>2023-02-13</v>
      </c>
      <c r="E2642" t="s">
        <v>461</v>
      </c>
      <c r="F2642" t="s">
        <v>2265</v>
      </c>
      <c r="G2642" t="s">
        <v>8</v>
      </c>
      <c r="H2642" t="s">
        <v>462</v>
      </c>
    </row>
    <row r="2643" spans="1:8" x14ac:dyDescent="0.2">
      <c r="A2643" s="1" t="d">
        <v>2023-02-13</v>
      </c>
      <c r="B2643">
        <v>-1</v>
      </c>
      <c r="D2643" s="1" t="d">
        <v>2023-02-13</v>
      </c>
      <c r="E2643" t="s">
        <v>33</v>
      </c>
      <c r="F2643" t="s">
        <v>2268</v>
      </c>
      <c r="G2643" t="s">
        <v>8</v>
      </c>
      <c r="H2643" t="s">
        <v>34</v>
      </c>
    </row>
    <row r="2644" spans="1:8" x14ac:dyDescent="0.2">
      <c r="A2644" s="1" t="d">
        <v>2023-02-13</v>
      </c>
      <c r="B2644">
        <v>-1</v>
      </c>
      <c r="D2644" s="1" t="d">
        <v>2023-02-13</v>
      </c>
      <c r="E2644" t="s">
        <v>1614</v>
      </c>
      <c r="F2644" t="s">
        <v>2296</v>
      </c>
      <c r="G2644" t="s">
        <v>8</v>
      </c>
      <c r="H2644" t="s">
        <v>94</v>
      </c>
    </row>
    <row r="2645" spans="1:8" x14ac:dyDescent="0.2">
      <c r="A2645" s="1" t="d">
        <v>2023-02-13</v>
      </c>
      <c r="B2645">
        <v>-1</v>
      </c>
      <c r="D2645" s="1" t="d">
        <v>2023-02-13</v>
      </c>
      <c r="E2645" t="s">
        <v>1552</v>
      </c>
      <c r="F2645" t="s">
        <v>2271</v>
      </c>
      <c r="G2645" t="s">
        <v>49</v>
      </c>
      <c r="H2645" t="s">
        <v>1553</v>
      </c>
    </row>
    <row r="2646" spans="1:8" x14ac:dyDescent="0.2">
      <c r="A2646" s="1" t="d">
        <v>2023-02-13</v>
      </c>
      <c r="B2646">
        <v>-1</v>
      </c>
      <c r="D2646" s="1" t="d">
        <v>2023-02-13</v>
      </c>
      <c r="E2646" t="s">
        <v>481</v>
      </c>
      <c r="F2646" t="s">
        <v>2285</v>
      </c>
      <c r="G2646" t="s">
        <v>8</v>
      </c>
    </row>
    <row r="2647" spans="1:8" x14ac:dyDescent="0.2">
      <c r="A2647" s="1" t="d">
        <v>2023-02-13</v>
      </c>
      <c r="B2647">
        <v>-1</v>
      </c>
      <c r="D2647" s="1" t="d">
        <v>2023-02-13</v>
      </c>
      <c r="E2647" t="s">
        <v>1535</v>
      </c>
      <c r="F2647" t="s">
        <v>2294</v>
      </c>
      <c r="G2647" t="s">
        <v>8</v>
      </c>
    </row>
    <row r="2648" spans="1:8" x14ac:dyDescent="0.2">
      <c r="A2648" s="1" t="d">
        <v>2023-02-13</v>
      </c>
      <c r="B2648">
        <v>-1</v>
      </c>
      <c r="D2648" s="1" t="d">
        <v>2023-02-13</v>
      </c>
      <c r="E2648" t="s">
        <v>1615</v>
      </c>
      <c r="F2648" t="s">
        <v>2301</v>
      </c>
      <c r="G2648" t="s">
        <v>8</v>
      </c>
      <c r="H2648" t="s">
        <v>1616</v>
      </c>
    </row>
    <row r="2649" spans="1:8" x14ac:dyDescent="0.2">
      <c r="A2649" s="1" t="d">
        <v>2023-02-13</v>
      </c>
      <c r="B2649">
        <v>-1</v>
      </c>
      <c r="D2649" s="1" t="d">
        <v>2023-02-13</v>
      </c>
      <c r="E2649" t="s">
        <v>1617</v>
      </c>
      <c r="F2649" t="s">
        <v>2303</v>
      </c>
      <c r="G2649" t="s">
        <v>8</v>
      </c>
      <c r="H2649" t="s">
        <v>1618</v>
      </c>
    </row>
    <row r="2650" spans="1:8" x14ac:dyDescent="0.2">
      <c r="A2650" s="1" t="d">
        <v>2023-02-13</v>
      </c>
      <c r="B2650">
        <v>-1</v>
      </c>
      <c r="D2650" s="1" t="d">
        <v>2023-02-13</v>
      </c>
      <c r="E2650" t="s">
        <v>1440</v>
      </c>
      <c r="F2650" t="s">
        <v>2272</v>
      </c>
      <c r="G2650" t="s">
        <v>49</v>
      </c>
      <c r="H2650" t="s">
        <v>1441</v>
      </c>
    </row>
    <row r="2651" spans="1:8" x14ac:dyDescent="0.2">
      <c r="A2651" s="1" t="d">
        <v>2023-02-13</v>
      </c>
      <c r="B2651">
        <v>-1</v>
      </c>
      <c r="D2651" s="1" t="d">
        <v>2023-02-13</v>
      </c>
      <c r="E2651" t="s">
        <v>274</v>
      </c>
      <c r="F2651" t="s">
        <v>2272</v>
      </c>
      <c r="G2651" t="s">
        <v>8</v>
      </c>
    </row>
    <row r="2652" spans="1:8" x14ac:dyDescent="0.2">
      <c r="A2652" s="1" t="d">
        <v>2023-02-13</v>
      </c>
      <c r="B2652">
        <v>-1</v>
      </c>
      <c r="D2652" s="1" t="d">
        <v>2023-02-13</v>
      </c>
      <c r="E2652" t="s">
        <v>483</v>
      </c>
      <c r="F2652" t="s">
        <v>2272</v>
      </c>
      <c r="G2652" t="s">
        <v>8</v>
      </c>
    </row>
    <row r="2653" spans="1:8" x14ac:dyDescent="0.2">
      <c r="A2653" s="1" t="d">
        <v>2023-02-13</v>
      </c>
      <c r="B2653">
        <v>-1</v>
      </c>
      <c r="D2653" s="1" t="d">
        <v>2023-02-13</v>
      </c>
      <c r="E2653" t="s">
        <v>97</v>
      </c>
      <c r="F2653" t="s">
        <v>2272</v>
      </c>
      <c r="G2653" t="s">
        <v>8</v>
      </c>
    </row>
    <row r="2654" spans="1:8" x14ac:dyDescent="0.2">
      <c r="A2654" s="1" t="d">
        <v>2023-02-13</v>
      </c>
      <c r="B2654">
        <v>-1</v>
      </c>
      <c r="C2654" t="s">
        <v>15</v>
      </c>
      <c r="D2654" s="1" t="d">
        <v>2023-02-13</v>
      </c>
      <c r="E2654" t="s">
        <v>1493</v>
      </c>
      <c r="F2654" t="s">
        <v>2266</v>
      </c>
      <c r="G2654" t="s">
        <v>13</v>
      </c>
      <c r="H2654" t="s">
        <v>1494</v>
      </c>
    </row>
    <row r="2655" spans="1:8" x14ac:dyDescent="0.2">
      <c r="A2655" s="1" t="d">
        <v>2023-02-13</v>
      </c>
      <c r="B2655">
        <v>-1</v>
      </c>
      <c r="C2655" t="s">
        <v>20</v>
      </c>
      <c r="D2655" s="1" t="d">
        <v>2023-02-13</v>
      </c>
      <c r="E2655" t="s">
        <v>1402</v>
      </c>
      <c r="F2655" t="s">
        <v>2276</v>
      </c>
      <c r="G2655" t="s">
        <v>8</v>
      </c>
    </row>
    <row r="2656" spans="1:8" x14ac:dyDescent="0.2">
      <c r="A2656" s="1" t="d">
        <v>2023-02-13</v>
      </c>
      <c r="B2656">
        <v>-1</v>
      </c>
      <c r="C2656" t="s">
        <v>20</v>
      </c>
      <c r="D2656" s="1" t="d">
        <v>2023-02-13</v>
      </c>
      <c r="E2656" t="s">
        <v>1619</v>
      </c>
      <c r="F2656" t="s">
        <v>2281</v>
      </c>
      <c r="G2656" t="s">
        <v>8</v>
      </c>
      <c r="H2656" t="s">
        <v>1620</v>
      </c>
    </row>
    <row r="2657" spans="1:8" x14ac:dyDescent="0.2">
      <c r="A2657" s="1" t="d">
        <v>2023-02-13</v>
      </c>
      <c r="B2657">
        <v>-1</v>
      </c>
      <c r="C2657" t="s">
        <v>20</v>
      </c>
      <c r="D2657" s="1" t="d">
        <v>2023-02-13</v>
      </c>
      <c r="E2657" t="s">
        <v>429</v>
      </c>
      <c r="F2657" t="s">
        <v>2281</v>
      </c>
      <c r="G2657" t="s">
        <v>13</v>
      </c>
      <c r="H2657" t="s">
        <v>430</v>
      </c>
    </row>
    <row r="2658" spans="1:8" x14ac:dyDescent="0.2">
      <c r="A2658" s="1" t="d">
        <v>2023-02-13</v>
      </c>
      <c r="B2658">
        <v>-1</v>
      </c>
      <c r="C2658" t="s">
        <v>20</v>
      </c>
      <c r="D2658" s="1" t="d">
        <v>2023-02-13</v>
      </c>
      <c r="E2658" t="s">
        <v>458</v>
      </c>
      <c r="F2658" t="s">
        <v>2282</v>
      </c>
      <c r="G2658" t="s">
        <v>49</v>
      </c>
    </row>
    <row r="2659" spans="1:8" x14ac:dyDescent="0.2">
      <c r="A2659" s="1" t="d">
        <v>2023-02-13</v>
      </c>
      <c r="B2659">
        <v>-1</v>
      </c>
      <c r="C2659" t="s">
        <v>20</v>
      </c>
      <c r="D2659" s="1" t="d">
        <v>2023-02-13</v>
      </c>
      <c r="E2659" t="s">
        <v>217</v>
      </c>
      <c r="F2659" t="s">
        <v>2282</v>
      </c>
      <c r="G2659" t="s">
        <v>49</v>
      </c>
    </row>
    <row r="2660" spans="1:8" x14ac:dyDescent="0.2">
      <c r="A2660" s="1" t="d">
        <v>2023-02-13</v>
      </c>
      <c r="B2660">
        <v>-1</v>
      </c>
      <c r="C2660" t="s">
        <v>20</v>
      </c>
      <c r="D2660" s="1" t="d">
        <v>2023-02-13</v>
      </c>
      <c r="E2660" t="s">
        <v>263</v>
      </c>
      <c r="F2660" t="s">
        <v>2265</v>
      </c>
      <c r="G2660" t="s">
        <v>8</v>
      </c>
      <c r="H2660" t="s">
        <v>264</v>
      </c>
    </row>
    <row r="2661" spans="1:8" x14ac:dyDescent="0.2">
      <c r="A2661" s="1" t="d">
        <v>2023-02-13</v>
      </c>
      <c r="B2661">
        <v>-1</v>
      </c>
      <c r="C2661" t="s">
        <v>20</v>
      </c>
      <c r="D2661" s="1" t="d">
        <v>2023-02-13</v>
      </c>
      <c r="E2661" t="s">
        <v>84</v>
      </c>
      <c r="F2661" t="s">
        <v>2265</v>
      </c>
      <c r="G2661" t="s">
        <v>8</v>
      </c>
      <c r="H2661" t="s">
        <v>85</v>
      </c>
    </row>
    <row r="2662" spans="1:8" x14ac:dyDescent="0.2">
      <c r="A2662" s="1" t="d">
        <v>2023-02-13</v>
      </c>
      <c r="B2662">
        <v>-1</v>
      </c>
      <c r="C2662" t="s">
        <v>20</v>
      </c>
      <c r="D2662" s="1" t="d">
        <v>2023-02-13</v>
      </c>
      <c r="E2662" t="s">
        <v>86</v>
      </c>
      <c r="F2662" t="s">
        <v>2265</v>
      </c>
      <c r="G2662" t="s">
        <v>8</v>
      </c>
      <c r="H2662" t="s">
        <v>87</v>
      </c>
    </row>
    <row r="2663" spans="1:8" x14ac:dyDescent="0.2">
      <c r="A2663" s="1" t="d">
        <v>2023-02-13</v>
      </c>
      <c r="B2663">
        <v>-1</v>
      </c>
      <c r="C2663" t="s">
        <v>20</v>
      </c>
      <c r="D2663" s="1" t="d">
        <v>2023-02-13</v>
      </c>
      <c r="E2663" t="s">
        <v>813</v>
      </c>
      <c r="F2663" t="s">
        <v>2268</v>
      </c>
      <c r="G2663" t="s">
        <v>13</v>
      </c>
      <c r="H2663" t="s">
        <v>814</v>
      </c>
    </row>
    <row r="2664" spans="1:8" x14ac:dyDescent="0.2">
      <c r="A2664" s="1" t="d">
        <v>2023-02-13</v>
      </c>
      <c r="B2664">
        <v>-1</v>
      </c>
      <c r="C2664" t="s">
        <v>20</v>
      </c>
      <c r="D2664" s="1" t="d">
        <v>2023-02-13</v>
      </c>
      <c r="E2664" t="s">
        <v>1621</v>
      </c>
      <c r="F2664" t="s">
        <v>2296</v>
      </c>
      <c r="G2664" t="s">
        <v>8</v>
      </c>
      <c r="H2664" t="s">
        <v>472</v>
      </c>
    </row>
    <row r="2665" spans="1:8" x14ac:dyDescent="0.2">
      <c r="A2665" s="1" t="d">
        <v>2023-02-13</v>
      </c>
      <c r="B2665">
        <v>-1</v>
      </c>
      <c r="C2665" t="s">
        <v>20</v>
      </c>
      <c r="D2665" s="1" t="d">
        <v>2023-02-13</v>
      </c>
      <c r="E2665" t="s">
        <v>471</v>
      </c>
      <c r="F2665" t="s">
        <v>2296</v>
      </c>
      <c r="G2665" t="s">
        <v>8</v>
      </c>
      <c r="H2665" t="s">
        <v>472</v>
      </c>
    </row>
    <row r="2666" spans="1:8" x14ac:dyDescent="0.2">
      <c r="A2666" s="1" t="d">
        <v>2023-02-13</v>
      </c>
      <c r="B2666">
        <v>-1</v>
      </c>
      <c r="C2666" t="s">
        <v>20</v>
      </c>
      <c r="D2666" s="1" t="d">
        <v>2023-02-13</v>
      </c>
      <c r="E2666" t="s">
        <v>276</v>
      </c>
      <c r="F2666" t="s">
        <v>2296</v>
      </c>
      <c r="G2666" t="s">
        <v>8</v>
      </c>
      <c r="H2666" t="s">
        <v>277</v>
      </c>
    </row>
    <row r="2667" spans="1:8" x14ac:dyDescent="0.2">
      <c r="A2667" s="1" t="d">
        <v>2023-02-13</v>
      </c>
      <c r="B2667">
        <v>-1</v>
      </c>
      <c r="C2667" t="s">
        <v>20</v>
      </c>
      <c r="D2667" s="1" t="d">
        <v>2023-02-13</v>
      </c>
      <c r="E2667" t="s">
        <v>37</v>
      </c>
      <c r="F2667" t="s">
        <v>2296</v>
      </c>
      <c r="G2667" t="s">
        <v>8</v>
      </c>
      <c r="H2667" t="s">
        <v>38</v>
      </c>
    </row>
    <row r="2668" spans="1:8" x14ac:dyDescent="0.2">
      <c r="A2668" s="1" t="d">
        <v>2023-02-13</v>
      </c>
      <c r="B2668">
        <v>-1</v>
      </c>
      <c r="C2668" t="s">
        <v>20</v>
      </c>
      <c r="D2668" s="1" t="d">
        <v>2023-02-13</v>
      </c>
      <c r="E2668" t="s">
        <v>1552</v>
      </c>
      <c r="F2668" t="s">
        <v>2271</v>
      </c>
      <c r="G2668" t="s">
        <v>49</v>
      </c>
      <c r="H2668" t="s">
        <v>1553</v>
      </c>
    </row>
    <row r="2669" spans="1:8" x14ac:dyDescent="0.2">
      <c r="A2669" s="1" t="d">
        <v>2023-02-13</v>
      </c>
      <c r="B2669">
        <v>-1</v>
      </c>
      <c r="C2669" t="s">
        <v>20</v>
      </c>
      <c r="D2669" s="1" t="d">
        <v>2023-02-13</v>
      </c>
      <c r="E2669" t="s">
        <v>1210</v>
      </c>
      <c r="F2669" t="s">
        <v>2285</v>
      </c>
      <c r="G2669" t="s">
        <v>8</v>
      </c>
    </row>
    <row r="2670" spans="1:8" x14ac:dyDescent="0.2">
      <c r="A2670" s="1" t="d">
        <v>2023-02-13</v>
      </c>
      <c r="B2670">
        <v>-1</v>
      </c>
      <c r="C2670" t="s">
        <v>20</v>
      </c>
      <c r="D2670" s="1" t="d">
        <v>2023-02-13</v>
      </c>
      <c r="E2670" t="s">
        <v>1355</v>
      </c>
      <c r="F2670" t="s">
        <v>2294</v>
      </c>
      <c r="G2670" t="s">
        <v>8</v>
      </c>
    </row>
    <row r="2671" spans="1:8" x14ac:dyDescent="0.2">
      <c r="A2671" s="1" t="d">
        <v>2023-02-13</v>
      </c>
      <c r="B2671">
        <v>-1</v>
      </c>
      <c r="C2671" t="s">
        <v>20</v>
      </c>
      <c r="D2671" s="1" t="d">
        <v>2023-02-13</v>
      </c>
      <c r="E2671" t="s">
        <v>816</v>
      </c>
      <c r="F2671" t="s">
        <v>2294</v>
      </c>
      <c r="G2671" t="s">
        <v>8</v>
      </c>
    </row>
    <row r="2672" spans="1:8" x14ac:dyDescent="0.2">
      <c r="A2672" s="1" t="d">
        <v>2023-02-13</v>
      </c>
      <c r="B2672">
        <v>-1</v>
      </c>
      <c r="C2672" t="s">
        <v>20</v>
      </c>
      <c r="D2672" s="1" t="d">
        <v>2023-02-13</v>
      </c>
      <c r="E2672" t="s">
        <v>482</v>
      </c>
      <c r="F2672" t="s">
        <v>2272</v>
      </c>
      <c r="G2672" t="s">
        <v>8</v>
      </c>
    </row>
    <row r="2673" spans="1:8" x14ac:dyDescent="0.2">
      <c r="A2673" s="1" t="d">
        <v>2023-02-13</v>
      </c>
      <c r="B2673">
        <v>-1</v>
      </c>
      <c r="C2673" t="s">
        <v>20</v>
      </c>
      <c r="D2673" s="1" t="d">
        <v>2023-02-13</v>
      </c>
      <c r="E2673" t="s">
        <v>97</v>
      </c>
      <c r="F2673" t="s">
        <v>2272</v>
      </c>
      <c r="G2673" t="s">
        <v>8</v>
      </c>
    </row>
    <row r="2674" spans="1:8" x14ac:dyDescent="0.2">
      <c r="A2674" s="1" t="d">
        <v>2023-02-13</v>
      </c>
      <c r="B2674">
        <v>-1</v>
      </c>
      <c r="C2674" t="s">
        <v>20</v>
      </c>
      <c r="D2674" s="1" t="d">
        <v>2023-02-13</v>
      </c>
      <c r="E2674" t="s">
        <v>275</v>
      </c>
      <c r="F2674" t="s">
        <v>2272</v>
      </c>
      <c r="G2674" t="s">
        <v>8</v>
      </c>
    </row>
    <row r="2675" spans="1:8" x14ac:dyDescent="0.2">
      <c r="A2675" s="1" t="d">
        <v>2023-02-13</v>
      </c>
      <c r="B2675">
        <v>-1</v>
      </c>
      <c r="C2675" t="s">
        <v>20</v>
      </c>
      <c r="D2675" s="1" t="d">
        <v>2023-02-19</v>
      </c>
      <c r="E2675" t="s">
        <v>721</v>
      </c>
      <c r="F2675" t="s">
        <v>2273</v>
      </c>
      <c r="G2675" t="s">
        <v>49</v>
      </c>
      <c r="H2675" t="s">
        <v>722</v>
      </c>
    </row>
    <row r="2676" spans="1:8" x14ac:dyDescent="0.2">
      <c r="A2676" s="1" t="d">
        <v>2023-02-13</v>
      </c>
      <c r="B2676">
        <v>-1</v>
      </c>
      <c r="C2676" t="s">
        <v>20</v>
      </c>
      <c r="D2676" s="1" t="d">
        <v>2023-02-19</v>
      </c>
      <c r="E2676" t="s">
        <v>593</v>
      </c>
      <c r="F2676" t="s">
        <v>2273</v>
      </c>
      <c r="G2676" t="s">
        <v>49</v>
      </c>
      <c r="H2676" t="s">
        <v>594</v>
      </c>
    </row>
    <row r="2677" spans="1:8" x14ac:dyDescent="0.2">
      <c r="A2677" s="1" t="d">
        <v>2023-02-13</v>
      </c>
      <c r="B2677">
        <v>-1</v>
      </c>
      <c r="C2677" t="s">
        <v>20</v>
      </c>
      <c r="D2677" s="1" t="d">
        <v>2023-02-19</v>
      </c>
      <c r="E2677" t="s">
        <v>1160</v>
      </c>
      <c r="F2677" t="s">
        <v>2273</v>
      </c>
      <c r="G2677" t="s">
        <v>49</v>
      </c>
      <c r="H2677" t="s">
        <v>1161</v>
      </c>
    </row>
    <row r="2678" spans="1:8" x14ac:dyDescent="0.2">
      <c r="A2678" s="1" t="d">
        <v>2023-02-13</v>
      </c>
      <c r="B2678">
        <v>-1</v>
      </c>
      <c r="C2678" t="s">
        <v>20</v>
      </c>
      <c r="D2678" s="1" t="d">
        <v>2023-02-20</v>
      </c>
      <c r="E2678" t="s">
        <v>1094</v>
      </c>
      <c r="F2678" t="s">
        <v>2273</v>
      </c>
      <c r="G2678" t="s">
        <v>128</v>
      </c>
      <c r="H2678" t="s">
        <v>1095</v>
      </c>
    </row>
    <row r="2679" spans="1:8" x14ac:dyDescent="0.2">
      <c r="A2679" s="1" t="d">
        <v>2023-02-13</v>
      </c>
      <c r="B2679">
        <v>-1</v>
      </c>
      <c r="C2679" t="s">
        <v>20</v>
      </c>
      <c r="D2679" s="1" t="d">
        <v>2023-02-20</v>
      </c>
      <c r="E2679" t="s">
        <v>1356</v>
      </c>
      <c r="F2679" t="s">
        <v>2273</v>
      </c>
      <c r="G2679" t="s">
        <v>13</v>
      </c>
      <c r="H2679" t="s">
        <v>1357</v>
      </c>
    </row>
    <row r="2680" spans="1:8" x14ac:dyDescent="0.2">
      <c r="A2680" s="1" t="d">
        <v>2023-02-13</v>
      </c>
      <c r="B2680">
        <v>-1</v>
      </c>
      <c r="C2680" t="s">
        <v>20</v>
      </c>
      <c r="D2680" s="1" t="d">
        <v>2023-02-20</v>
      </c>
      <c r="E2680" t="s">
        <v>1608</v>
      </c>
      <c r="F2680" t="s">
        <v>2273</v>
      </c>
      <c r="G2680" t="s">
        <v>13</v>
      </c>
      <c r="H2680" t="s">
        <v>1609</v>
      </c>
    </row>
    <row r="2681" spans="1:8" x14ac:dyDescent="0.2">
      <c r="A2681" s="1" t="d">
        <v>2023-02-13</v>
      </c>
      <c r="B2681">
        <v>-1</v>
      </c>
      <c r="C2681" t="s">
        <v>20</v>
      </c>
      <c r="D2681" s="1" t="d">
        <v>2023-02-20</v>
      </c>
      <c r="E2681" t="s">
        <v>1395</v>
      </c>
      <c r="F2681" t="s">
        <v>2273</v>
      </c>
      <c r="G2681" t="s">
        <v>13</v>
      </c>
      <c r="H2681" t="s">
        <v>1396</v>
      </c>
    </row>
    <row r="2682" spans="1:8" x14ac:dyDescent="0.2">
      <c r="A2682" s="1" t="d">
        <v>2023-02-13</v>
      </c>
      <c r="B2682">
        <v>-1</v>
      </c>
      <c r="C2682" t="s">
        <v>20</v>
      </c>
      <c r="D2682" s="1" t="d">
        <v>2023-02-20</v>
      </c>
      <c r="E2682" t="s">
        <v>698</v>
      </c>
      <c r="F2682" t="s">
        <v>2275</v>
      </c>
      <c r="G2682" t="s">
        <v>8</v>
      </c>
      <c r="H2682" t="s">
        <v>699</v>
      </c>
    </row>
    <row r="2683" spans="1:8" x14ac:dyDescent="0.2">
      <c r="A2683" s="1" t="d">
        <v>2023-02-13</v>
      </c>
      <c r="B2683">
        <v>-1</v>
      </c>
      <c r="C2683" t="s">
        <v>20</v>
      </c>
      <c r="D2683" s="1" t="d">
        <v>2023-02-20</v>
      </c>
      <c r="E2683" t="s">
        <v>506</v>
      </c>
      <c r="F2683" t="s">
        <v>2263</v>
      </c>
      <c r="G2683" t="s">
        <v>8</v>
      </c>
      <c r="H2683" t="s">
        <v>507</v>
      </c>
    </row>
    <row r="2684" spans="1:8" x14ac:dyDescent="0.2">
      <c r="A2684" s="1" t="d">
        <v>2023-02-13</v>
      </c>
      <c r="B2684">
        <v>-1</v>
      </c>
      <c r="C2684" t="s">
        <v>20</v>
      </c>
      <c r="D2684" s="1" t="d">
        <v>2023-02-24</v>
      </c>
      <c r="E2684" t="s">
        <v>627</v>
      </c>
      <c r="F2684" t="s">
        <v>2274</v>
      </c>
      <c r="G2684" t="s">
        <v>8</v>
      </c>
      <c r="H2684" t="s">
        <v>628</v>
      </c>
    </row>
    <row r="2685" spans="1:8" x14ac:dyDescent="0.2">
      <c r="A2685" s="1" t="d">
        <v>2023-02-13</v>
      </c>
      <c r="B2685">
        <v>-1</v>
      </c>
      <c r="C2685" t="s">
        <v>20</v>
      </c>
      <c r="D2685" s="1" t="d">
        <v>2023-02-27</v>
      </c>
      <c r="E2685" t="s">
        <v>1075</v>
      </c>
      <c r="F2685" t="s">
        <v>2263</v>
      </c>
      <c r="G2685" t="s">
        <v>8</v>
      </c>
      <c r="H2685" t="s">
        <v>1076</v>
      </c>
    </row>
    <row r="2686" spans="1:8" x14ac:dyDescent="0.2">
      <c r="A2686" s="1" t="d">
        <v>2023-02-13</v>
      </c>
      <c r="B2686">
        <v>-1</v>
      </c>
      <c r="C2686" t="s">
        <v>70</v>
      </c>
      <c r="D2686" s="1" t="d">
        <v>2023-02-20</v>
      </c>
      <c r="E2686" t="s">
        <v>98</v>
      </c>
      <c r="F2686" t="s">
        <v>2273</v>
      </c>
      <c r="G2686" t="s">
        <v>128</v>
      </c>
      <c r="H2686" t="s">
        <v>99</v>
      </c>
    </row>
    <row r="2687" spans="1:8" x14ac:dyDescent="0.2">
      <c r="A2687" s="1" t="d">
        <v>2023-02-13</v>
      </c>
      <c r="B2687">
        <v>-1</v>
      </c>
      <c r="C2687" t="s">
        <v>70</v>
      </c>
      <c r="D2687" s="1" t="d">
        <v>2023-02-20</v>
      </c>
      <c r="E2687" t="s">
        <v>1622</v>
      </c>
      <c r="F2687" t="s">
        <v>2275</v>
      </c>
      <c r="G2687" t="s">
        <v>8</v>
      </c>
      <c r="H2687" t="s">
        <v>1623</v>
      </c>
    </row>
    <row r="2688" spans="1:8" x14ac:dyDescent="0.2">
      <c r="A2688" s="1" t="d">
        <v>2023-02-13</v>
      </c>
      <c r="B2688">
        <v>-1</v>
      </c>
      <c r="C2688" t="s">
        <v>70</v>
      </c>
      <c r="D2688" s="1" t="d">
        <v>2023-02-20</v>
      </c>
      <c r="E2688" t="s">
        <v>1624</v>
      </c>
      <c r="F2688" t="s">
        <v>2263</v>
      </c>
      <c r="G2688" t="s">
        <v>8</v>
      </c>
      <c r="H2688" t="s">
        <v>1625</v>
      </c>
    </row>
    <row r="2689" spans="1:8" x14ac:dyDescent="0.2">
      <c r="A2689" s="1" t="d">
        <v>2023-02-13</v>
      </c>
      <c r="B2689">
        <v>-1</v>
      </c>
      <c r="C2689" t="s">
        <v>74</v>
      </c>
      <c r="D2689" s="1" t="d">
        <v>2023-02-13</v>
      </c>
      <c r="E2689" t="s">
        <v>224</v>
      </c>
      <c r="F2689" t="s">
        <v>2296</v>
      </c>
      <c r="G2689" t="s">
        <v>8</v>
      </c>
      <c r="H2689" t="s">
        <v>225</v>
      </c>
    </row>
    <row r="2690" spans="1:8" x14ac:dyDescent="0.2">
      <c r="A2690" s="1" t="d">
        <v>2023-02-13</v>
      </c>
      <c r="B2690">
        <v>-1</v>
      </c>
      <c r="C2690" t="s">
        <v>74</v>
      </c>
      <c r="D2690" s="1" t="d">
        <v>2023-02-20</v>
      </c>
      <c r="E2690" t="s">
        <v>689</v>
      </c>
      <c r="F2690" t="s">
        <v>2273</v>
      </c>
      <c r="G2690" t="s">
        <v>13</v>
      </c>
      <c r="H2690" t="s">
        <v>690</v>
      </c>
    </row>
    <row r="2691" spans="1:8" x14ac:dyDescent="0.2">
      <c r="A2691" s="1" t="d">
        <v>2023-02-13</v>
      </c>
      <c r="B2691">
        <v>-1</v>
      </c>
      <c r="C2691" t="s">
        <v>77</v>
      </c>
      <c r="D2691" s="1" t="d">
        <v>2023-02-13</v>
      </c>
      <c r="E2691" t="s">
        <v>940</v>
      </c>
      <c r="F2691" t="s">
        <v>2302</v>
      </c>
      <c r="G2691" t="s">
        <v>49</v>
      </c>
      <c r="H2691" t="s">
        <v>941</v>
      </c>
    </row>
    <row r="2692" spans="1:8" x14ac:dyDescent="0.2">
      <c r="A2692" s="1" t="d">
        <v>2023-02-13</v>
      </c>
      <c r="B2692">
        <v>-1</v>
      </c>
      <c r="C2692" t="s">
        <v>77</v>
      </c>
      <c r="D2692" s="1" t="d">
        <v>2023-02-13</v>
      </c>
      <c r="E2692" t="s">
        <v>1626</v>
      </c>
      <c r="F2692" t="s">
        <v>2276</v>
      </c>
      <c r="G2692" t="s">
        <v>8</v>
      </c>
      <c r="H2692" t="s">
        <v>1627</v>
      </c>
    </row>
    <row r="2693" spans="1:8" x14ac:dyDescent="0.2">
      <c r="A2693" s="1" t="d">
        <v>2023-02-13</v>
      </c>
      <c r="B2693">
        <v>-1</v>
      </c>
      <c r="C2693" t="s">
        <v>77</v>
      </c>
      <c r="D2693" s="1" t="d">
        <v>2023-02-13</v>
      </c>
      <c r="E2693" t="s">
        <v>1206</v>
      </c>
      <c r="F2693" t="s">
        <v>2276</v>
      </c>
      <c r="G2693" t="s">
        <v>8</v>
      </c>
      <c r="H2693" t="s">
        <v>1207</v>
      </c>
    </row>
    <row r="2694" spans="1:8" x14ac:dyDescent="0.2">
      <c r="A2694" s="1" t="d">
        <v>2023-02-13</v>
      </c>
      <c r="B2694">
        <v>-1</v>
      </c>
      <c r="C2694" t="s">
        <v>77</v>
      </c>
      <c r="D2694" s="1" t="d">
        <v>2023-02-13</v>
      </c>
      <c r="E2694" t="s">
        <v>1098</v>
      </c>
      <c r="F2694" t="s">
        <v>2276</v>
      </c>
      <c r="G2694" t="s">
        <v>8</v>
      </c>
      <c r="H2694" t="s">
        <v>1099</v>
      </c>
    </row>
    <row r="2695" spans="1:8" x14ac:dyDescent="0.2">
      <c r="A2695" s="1" t="d">
        <v>2023-02-13</v>
      </c>
      <c r="B2695">
        <v>-1</v>
      </c>
      <c r="C2695" t="s">
        <v>77</v>
      </c>
      <c r="D2695" s="1" t="d">
        <v>2023-02-13</v>
      </c>
      <c r="E2695" t="s">
        <v>1053</v>
      </c>
      <c r="F2695" t="s">
        <v>2276</v>
      </c>
      <c r="G2695" t="s">
        <v>8</v>
      </c>
      <c r="H2695" t="s">
        <v>1054</v>
      </c>
    </row>
    <row r="2696" spans="1:8" x14ac:dyDescent="0.2">
      <c r="A2696" s="1" t="d">
        <v>2023-02-13</v>
      </c>
      <c r="B2696">
        <v>-1</v>
      </c>
      <c r="C2696" t="s">
        <v>77</v>
      </c>
      <c r="D2696" s="1" t="d">
        <v>2023-02-13</v>
      </c>
      <c r="E2696" t="s">
        <v>78</v>
      </c>
      <c r="F2696" t="s">
        <v>2276</v>
      </c>
      <c r="G2696" t="s">
        <v>8</v>
      </c>
      <c r="H2696" t="s">
        <v>79</v>
      </c>
    </row>
    <row r="2697" spans="1:8" x14ac:dyDescent="0.2">
      <c r="A2697" s="1" t="d">
        <v>2023-02-13</v>
      </c>
      <c r="B2697">
        <v>-1</v>
      </c>
      <c r="C2697" t="s">
        <v>77</v>
      </c>
      <c r="D2697" s="1" t="d">
        <v>2023-02-13</v>
      </c>
      <c r="E2697" t="s">
        <v>1123</v>
      </c>
      <c r="F2697" t="s">
        <v>2276</v>
      </c>
      <c r="G2697" t="s">
        <v>8</v>
      </c>
      <c r="H2697" t="s">
        <v>1124</v>
      </c>
    </row>
    <row r="2698" spans="1:8" x14ac:dyDescent="0.2">
      <c r="A2698" s="1" t="d">
        <v>2023-02-13</v>
      </c>
      <c r="B2698">
        <v>-1</v>
      </c>
      <c r="C2698" t="s">
        <v>77</v>
      </c>
      <c r="D2698" s="1" t="d">
        <v>2023-02-13</v>
      </c>
      <c r="E2698" t="s">
        <v>1401</v>
      </c>
      <c r="F2698" t="s">
        <v>2276</v>
      </c>
      <c r="G2698" t="s">
        <v>8</v>
      </c>
    </row>
    <row r="2699" spans="1:8" x14ac:dyDescent="0.2">
      <c r="A2699" s="1" t="d">
        <v>2023-02-13</v>
      </c>
      <c r="B2699">
        <v>-1</v>
      </c>
      <c r="C2699" t="s">
        <v>77</v>
      </c>
      <c r="D2699" s="1" t="d">
        <v>2023-02-13</v>
      </c>
      <c r="E2699" t="s">
        <v>1402</v>
      </c>
      <c r="F2699" t="s">
        <v>2276</v>
      </c>
      <c r="G2699" t="s">
        <v>8</v>
      </c>
    </row>
    <row r="2700" spans="1:8" x14ac:dyDescent="0.2">
      <c r="A2700" s="1" t="d">
        <v>2023-02-13</v>
      </c>
      <c r="B2700">
        <v>-1</v>
      </c>
      <c r="C2700" t="s">
        <v>77</v>
      </c>
      <c r="D2700" s="1" t="d">
        <v>2023-02-13</v>
      </c>
      <c r="E2700" t="s">
        <v>1055</v>
      </c>
      <c r="F2700" t="s">
        <v>2276</v>
      </c>
      <c r="G2700" t="s">
        <v>8</v>
      </c>
    </row>
    <row r="2701" spans="1:8" x14ac:dyDescent="0.2">
      <c r="A2701" s="1" t="d">
        <v>2023-02-13</v>
      </c>
      <c r="B2701">
        <v>-1</v>
      </c>
      <c r="C2701" t="s">
        <v>77</v>
      </c>
      <c r="D2701" s="1" t="d">
        <v>2023-02-13</v>
      </c>
      <c r="E2701" t="s">
        <v>1403</v>
      </c>
      <c r="F2701" t="s">
        <v>2276</v>
      </c>
      <c r="G2701" t="s">
        <v>49</v>
      </c>
    </row>
    <row r="2702" spans="1:8" x14ac:dyDescent="0.2">
      <c r="A2702" s="1" t="d">
        <v>2023-02-13</v>
      </c>
      <c r="B2702">
        <v>-1</v>
      </c>
      <c r="C2702" t="s">
        <v>77</v>
      </c>
      <c r="D2702" s="1" t="d">
        <v>2023-02-13</v>
      </c>
      <c r="E2702" t="s">
        <v>1362</v>
      </c>
      <c r="F2702" t="s">
        <v>2276</v>
      </c>
      <c r="G2702" t="s">
        <v>49</v>
      </c>
    </row>
    <row r="2703" spans="1:8" x14ac:dyDescent="0.2">
      <c r="A2703" s="1" t="d">
        <v>2023-02-13</v>
      </c>
      <c r="B2703">
        <v>-1</v>
      </c>
      <c r="C2703" t="s">
        <v>77</v>
      </c>
      <c r="D2703" s="1" t="d">
        <v>2023-02-13</v>
      </c>
      <c r="E2703" t="s">
        <v>1585</v>
      </c>
      <c r="F2703" t="s">
        <v>2276</v>
      </c>
      <c r="G2703" t="s">
        <v>49</v>
      </c>
    </row>
    <row r="2704" spans="1:8" x14ac:dyDescent="0.2">
      <c r="A2704" s="1" t="d">
        <v>2023-02-13</v>
      </c>
      <c r="B2704">
        <v>-1</v>
      </c>
      <c r="C2704" t="s">
        <v>77</v>
      </c>
      <c r="D2704" s="1" t="d">
        <v>2023-02-13</v>
      </c>
      <c r="E2704" t="s">
        <v>1612</v>
      </c>
      <c r="F2704" t="s">
        <v>2276</v>
      </c>
      <c r="G2704" t="s">
        <v>49</v>
      </c>
    </row>
    <row r="2705" spans="1:8" x14ac:dyDescent="0.2">
      <c r="A2705" s="1" t="d">
        <v>2023-02-13</v>
      </c>
      <c r="B2705">
        <v>-1</v>
      </c>
      <c r="C2705" t="s">
        <v>77</v>
      </c>
      <c r="D2705" s="1" t="d">
        <v>2023-02-13</v>
      </c>
      <c r="E2705" t="s">
        <v>1406</v>
      </c>
      <c r="F2705" t="s">
        <v>2281</v>
      </c>
      <c r="G2705" t="s">
        <v>8</v>
      </c>
      <c r="H2705" t="s">
        <v>1407</v>
      </c>
    </row>
    <row r="2706" spans="1:8" x14ac:dyDescent="0.2">
      <c r="A2706" s="1" t="d">
        <v>2023-02-13</v>
      </c>
      <c r="B2706">
        <v>-1</v>
      </c>
      <c r="C2706" t="s">
        <v>77</v>
      </c>
      <c r="D2706" s="1" t="d">
        <v>2023-02-13</v>
      </c>
      <c r="E2706" t="s">
        <v>1628</v>
      </c>
      <c r="F2706" t="s">
        <v>2281</v>
      </c>
      <c r="G2706" t="s">
        <v>8</v>
      </c>
      <c r="H2706" t="s">
        <v>1629</v>
      </c>
    </row>
    <row r="2707" spans="1:8" x14ac:dyDescent="0.2">
      <c r="A2707" s="1" t="d">
        <v>2023-02-13</v>
      </c>
      <c r="B2707">
        <v>-1</v>
      </c>
      <c r="C2707" t="s">
        <v>77</v>
      </c>
      <c r="D2707" s="1" t="d">
        <v>2023-02-13</v>
      </c>
      <c r="E2707" t="s">
        <v>833</v>
      </c>
      <c r="F2707" t="s">
        <v>2266</v>
      </c>
      <c r="G2707" t="s">
        <v>49</v>
      </c>
      <c r="H2707" t="s">
        <v>834</v>
      </c>
    </row>
    <row r="2708" spans="1:8" x14ac:dyDescent="0.2">
      <c r="A2708" s="1" t="d">
        <v>2023-02-13</v>
      </c>
      <c r="B2708">
        <v>-1</v>
      </c>
      <c r="C2708" t="s">
        <v>77</v>
      </c>
      <c r="D2708" s="1" t="d">
        <v>2023-02-13</v>
      </c>
      <c r="E2708" t="s">
        <v>435</v>
      </c>
      <c r="F2708" t="s">
        <v>2266</v>
      </c>
      <c r="G2708" t="s">
        <v>8</v>
      </c>
    </row>
    <row r="2709" spans="1:8" x14ac:dyDescent="0.2">
      <c r="A2709" s="1" t="d">
        <v>2023-02-13</v>
      </c>
      <c r="B2709">
        <v>-1</v>
      </c>
      <c r="C2709" t="s">
        <v>77</v>
      </c>
      <c r="D2709" s="1" t="d">
        <v>2023-02-13</v>
      </c>
      <c r="E2709" t="s">
        <v>260</v>
      </c>
      <c r="F2709" t="s">
        <v>2282</v>
      </c>
      <c r="G2709" t="s">
        <v>49</v>
      </c>
    </row>
    <row r="2710" spans="1:8" x14ac:dyDescent="0.2">
      <c r="A2710" s="1" t="d">
        <v>2023-02-13</v>
      </c>
      <c r="B2710">
        <v>-1</v>
      </c>
      <c r="C2710" t="s">
        <v>77</v>
      </c>
      <c r="D2710" s="1" t="d">
        <v>2023-02-13</v>
      </c>
      <c r="E2710" t="s">
        <v>687</v>
      </c>
      <c r="F2710" t="s">
        <v>2282</v>
      </c>
      <c r="G2710" t="s">
        <v>49</v>
      </c>
    </row>
    <row r="2711" spans="1:8" x14ac:dyDescent="0.2">
      <c r="A2711" s="1" t="d">
        <v>2023-02-13</v>
      </c>
      <c r="B2711">
        <v>-1</v>
      </c>
      <c r="C2711" t="s">
        <v>77</v>
      </c>
      <c r="D2711" s="1" t="d">
        <v>2023-02-13</v>
      </c>
      <c r="E2711" t="s">
        <v>1256</v>
      </c>
      <c r="F2711" t="s">
        <v>2265</v>
      </c>
      <c r="G2711" t="s">
        <v>991</v>
      </c>
      <c r="H2711" t="s">
        <v>1257</v>
      </c>
    </row>
    <row r="2712" spans="1:8" x14ac:dyDescent="0.2">
      <c r="A2712" s="1" t="d">
        <v>2023-02-13</v>
      </c>
      <c r="B2712">
        <v>-1</v>
      </c>
      <c r="C2712" t="s">
        <v>77</v>
      </c>
      <c r="D2712" s="1" t="d">
        <v>2023-02-13</v>
      </c>
      <c r="E2712" t="s">
        <v>27</v>
      </c>
      <c r="F2712" t="s">
        <v>2265</v>
      </c>
      <c r="G2712" t="s">
        <v>8</v>
      </c>
      <c r="H2712" t="s">
        <v>28</v>
      </c>
    </row>
    <row r="2713" spans="1:8" x14ac:dyDescent="0.2">
      <c r="A2713" s="1" t="d">
        <v>2023-02-13</v>
      </c>
      <c r="B2713">
        <v>-1</v>
      </c>
      <c r="C2713" t="s">
        <v>77</v>
      </c>
      <c r="D2713" s="1" t="d">
        <v>2023-02-13</v>
      </c>
      <c r="E2713" t="s">
        <v>1100</v>
      </c>
      <c r="F2713" t="s">
        <v>2265</v>
      </c>
      <c r="G2713" t="s">
        <v>8</v>
      </c>
      <c r="H2713" t="s">
        <v>1101</v>
      </c>
    </row>
    <row r="2714" spans="1:8" x14ac:dyDescent="0.2">
      <c r="A2714" s="1" t="d">
        <v>2023-02-13</v>
      </c>
      <c r="B2714">
        <v>-1</v>
      </c>
      <c r="C2714" t="s">
        <v>77</v>
      </c>
      <c r="D2714" s="1" t="d">
        <v>2023-02-13</v>
      </c>
      <c r="E2714" t="s">
        <v>839</v>
      </c>
      <c r="F2714" t="s">
        <v>2265</v>
      </c>
      <c r="G2714" t="s">
        <v>8</v>
      </c>
      <c r="H2714" t="s">
        <v>840</v>
      </c>
    </row>
    <row r="2715" spans="1:8" x14ac:dyDescent="0.2">
      <c r="A2715" s="1" t="d">
        <v>2023-02-13</v>
      </c>
      <c r="B2715">
        <v>-1</v>
      </c>
      <c r="C2715" t="s">
        <v>77</v>
      </c>
      <c r="D2715" s="1" t="d">
        <v>2023-02-13</v>
      </c>
      <c r="E2715" t="s">
        <v>1497</v>
      </c>
      <c r="F2715" t="s">
        <v>2265</v>
      </c>
      <c r="G2715" t="s">
        <v>8</v>
      </c>
    </row>
    <row r="2716" spans="1:8" x14ac:dyDescent="0.2">
      <c r="A2716" s="1" t="d">
        <v>2023-02-13</v>
      </c>
      <c r="B2716">
        <v>-1</v>
      </c>
      <c r="C2716" t="s">
        <v>77</v>
      </c>
      <c r="D2716" s="1" t="d">
        <v>2023-02-13</v>
      </c>
      <c r="E2716" t="s">
        <v>86</v>
      </c>
      <c r="F2716" t="s">
        <v>2265</v>
      </c>
      <c r="G2716" t="s">
        <v>8</v>
      </c>
      <c r="H2716" t="s">
        <v>87</v>
      </c>
    </row>
    <row r="2717" spans="1:8" x14ac:dyDescent="0.2">
      <c r="A2717" s="1" t="d">
        <v>2023-02-13</v>
      </c>
      <c r="B2717">
        <v>-1</v>
      </c>
      <c r="C2717" t="s">
        <v>77</v>
      </c>
      <c r="D2717" s="1" t="d">
        <v>2023-02-13</v>
      </c>
      <c r="E2717" t="s">
        <v>433</v>
      </c>
      <c r="F2717" t="s">
        <v>2265</v>
      </c>
      <c r="G2717" t="s">
        <v>8</v>
      </c>
      <c r="H2717" t="s">
        <v>434</v>
      </c>
    </row>
    <row r="2718" spans="1:8" x14ac:dyDescent="0.2">
      <c r="A2718" s="1" t="d">
        <v>2023-02-13</v>
      </c>
      <c r="B2718">
        <v>-1</v>
      </c>
      <c r="C2718" t="s">
        <v>77</v>
      </c>
      <c r="D2718" s="1" t="d">
        <v>2023-02-13</v>
      </c>
      <c r="E2718" t="s">
        <v>29</v>
      </c>
      <c r="F2718" t="s">
        <v>2265</v>
      </c>
      <c r="G2718" t="s">
        <v>8</v>
      </c>
      <c r="H2718" t="s">
        <v>30</v>
      </c>
    </row>
    <row r="2719" spans="1:8" x14ac:dyDescent="0.2">
      <c r="A2719" s="1" t="d">
        <v>2023-02-13</v>
      </c>
      <c r="B2719">
        <v>-1</v>
      </c>
      <c r="C2719" t="s">
        <v>77</v>
      </c>
      <c r="D2719" s="1" t="d">
        <v>2023-02-13</v>
      </c>
      <c r="E2719" t="s">
        <v>222</v>
      </c>
      <c r="F2719" t="s">
        <v>2265</v>
      </c>
      <c r="G2719" t="s">
        <v>13</v>
      </c>
      <c r="H2719" t="s">
        <v>223</v>
      </c>
    </row>
    <row r="2720" spans="1:8" x14ac:dyDescent="0.2">
      <c r="A2720" s="1" t="d">
        <v>2023-02-13</v>
      </c>
      <c r="B2720">
        <v>-1</v>
      </c>
      <c r="C2720" t="s">
        <v>77</v>
      </c>
      <c r="D2720" s="1" t="d">
        <v>2023-02-13</v>
      </c>
      <c r="E2720" t="s">
        <v>266</v>
      </c>
      <c r="F2720" t="s">
        <v>2265</v>
      </c>
      <c r="G2720" t="s">
        <v>8</v>
      </c>
    </row>
    <row r="2721" spans="1:8" x14ac:dyDescent="0.2">
      <c r="A2721" s="1" t="d">
        <v>2023-02-13</v>
      </c>
      <c r="B2721">
        <v>-1</v>
      </c>
      <c r="C2721" t="s">
        <v>77</v>
      </c>
      <c r="D2721" s="1" t="d">
        <v>2023-02-13</v>
      </c>
      <c r="E2721" t="s">
        <v>1630</v>
      </c>
      <c r="F2721" t="s">
        <v>2296</v>
      </c>
      <c r="G2721" t="s">
        <v>8</v>
      </c>
      <c r="H2721" t="s">
        <v>470</v>
      </c>
    </row>
    <row r="2722" spans="1:8" x14ac:dyDescent="0.2">
      <c r="A2722" s="1" t="d">
        <v>2023-02-13</v>
      </c>
      <c r="B2722">
        <v>-1</v>
      </c>
      <c r="C2722" t="s">
        <v>77</v>
      </c>
      <c r="D2722" s="1" t="d">
        <v>2023-02-13</v>
      </c>
      <c r="E2722" t="s">
        <v>469</v>
      </c>
      <c r="F2722" t="s">
        <v>2296</v>
      </c>
      <c r="G2722" t="s">
        <v>8</v>
      </c>
      <c r="H2722" t="s">
        <v>470</v>
      </c>
    </row>
    <row r="2723" spans="1:8" x14ac:dyDescent="0.2">
      <c r="A2723" s="1" t="d">
        <v>2023-02-13</v>
      </c>
      <c r="B2723">
        <v>-1</v>
      </c>
      <c r="C2723" t="s">
        <v>77</v>
      </c>
      <c r="D2723" s="1" t="d">
        <v>2023-02-13</v>
      </c>
      <c r="E2723" t="s">
        <v>471</v>
      </c>
      <c r="F2723" t="s">
        <v>2296</v>
      </c>
      <c r="G2723" t="s">
        <v>8</v>
      </c>
      <c r="H2723" t="s">
        <v>472</v>
      </c>
    </row>
    <row r="2724" spans="1:8" x14ac:dyDescent="0.2">
      <c r="A2724" s="1" t="d">
        <v>2023-02-13</v>
      </c>
      <c r="B2724">
        <v>-1</v>
      </c>
      <c r="C2724" t="s">
        <v>77</v>
      </c>
      <c r="D2724" s="1" t="d">
        <v>2023-02-13</v>
      </c>
      <c r="E2724" t="s">
        <v>1631</v>
      </c>
      <c r="F2724" t="s">
        <v>2296</v>
      </c>
      <c r="G2724" t="s">
        <v>8</v>
      </c>
      <c r="H2724" t="s">
        <v>277</v>
      </c>
    </row>
    <row r="2725" spans="1:8" x14ac:dyDescent="0.2">
      <c r="A2725" s="1" t="d">
        <v>2023-02-13</v>
      </c>
      <c r="B2725">
        <v>-1</v>
      </c>
      <c r="C2725" t="s">
        <v>77</v>
      </c>
      <c r="D2725" s="1" t="d">
        <v>2023-02-13</v>
      </c>
      <c r="E2725" t="s">
        <v>1632</v>
      </c>
      <c r="F2725" t="s">
        <v>2296</v>
      </c>
      <c r="G2725" t="s">
        <v>8</v>
      </c>
      <c r="H2725" t="s">
        <v>214</v>
      </c>
    </row>
    <row r="2726" spans="1:8" x14ac:dyDescent="0.2">
      <c r="A2726" s="1" t="d">
        <v>2023-02-13</v>
      </c>
      <c r="B2726">
        <v>-1</v>
      </c>
      <c r="C2726" t="s">
        <v>77</v>
      </c>
      <c r="D2726" s="1" t="d">
        <v>2023-02-13</v>
      </c>
      <c r="E2726" t="s">
        <v>1633</v>
      </c>
      <c r="F2726" t="s">
        <v>2296</v>
      </c>
      <c r="G2726" t="s">
        <v>8</v>
      </c>
      <c r="H2726" t="s">
        <v>844</v>
      </c>
    </row>
    <row r="2727" spans="1:8" x14ac:dyDescent="0.2">
      <c r="A2727" s="1" t="d">
        <v>2023-02-13</v>
      </c>
      <c r="B2727">
        <v>-1</v>
      </c>
      <c r="C2727" t="s">
        <v>77</v>
      </c>
      <c r="D2727" s="1" t="d">
        <v>2023-02-13</v>
      </c>
      <c r="E2727" t="s">
        <v>843</v>
      </c>
      <c r="F2727" t="s">
        <v>2296</v>
      </c>
      <c r="G2727" t="s">
        <v>8</v>
      </c>
      <c r="H2727" t="s">
        <v>844</v>
      </c>
    </row>
    <row r="2728" spans="1:8" x14ac:dyDescent="0.2">
      <c r="A2728" s="1" t="d">
        <v>2023-02-13</v>
      </c>
      <c r="B2728">
        <v>-1</v>
      </c>
      <c r="C2728" t="s">
        <v>77</v>
      </c>
      <c r="D2728" s="1" t="d">
        <v>2023-02-13</v>
      </c>
      <c r="E2728" t="s">
        <v>1634</v>
      </c>
      <c r="F2728" t="s">
        <v>2296</v>
      </c>
      <c r="G2728" t="s">
        <v>8</v>
      </c>
      <c r="H2728" t="s">
        <v>38</v>
      </c>
    </row>
    <row r="2729" spans="1:8" x14ac:dyDescent="0.2">
      <c r="A2729" s="1" t="d">
        <v>2023-02-13</v>
      </c>
      <c r="B2729">
        <v>-1</v>
      </c>
      <c r="C2729" t="s">
        <v>77</v>
      </c>
      <c r="D2729" s="1" t="d">
        <v>2023-02-13</v>
      </c>
      <c r="E2729" t="s">
        <v>1614</v>
      </c>
      <c r="F2729" t="s">
        <v>2296</v>
      </c>
      <c r="G2729" t="s">
        <v>8</v>
      </c>
      <c r="H2729" t="s">
        <v>94</v>
      </c>
    </row>
    <row r="2730" spans="1:8" x14ac:dyDescent="0.2">
      <c r="A2730" s="1" t="d">
        <v>2023-02-13</v>
      </c>
      <c r="B2730">
        <v>-1</v>
      </c>
      <c r="C2730" t="s">
        <v>77</v>
      </c>
      <c r="D2730" s="1" t="d">
        <v>2023-02-13</v>
      </c>
      <c r="E2730" t="s">
        <v>93</v>
      </c>
      <c r="F2730" t="s">
        <v>2296</v>
      </c>
      <c r="G2730" t="s">
        <v>8</v>
      </c>
      <c r="H2730" t="s">
        <v>94</v>
      </c>
    </row>
    <row r="2731" spans="1:8" x14ac:dyDescent="0.2">
      <c r="A2731" s="1" t="d">
        <v>2023-02-13</v>
      </c>
      <c r="B2731">
        <v>-1</v>
      </c>
      <c r="C2731" t="s">
        <v>77</v>
      </c>
      <c r="D2731" s="1" t="d">
        <v>2023-02-13</v>
      </c>
      <c r="E2731" t="s">
        <v>1318</v>
      </c>
      <c r="F2731" t="s">
        <v>2271</v>
      </c>
      <c r="G2731" t="s">
        <v>49</v>
      </c>
      <c r="H2731" t="s">
        <v>1319</v>
      </c>
    </row>
    <row r="2732" spans="1:8" x14ac:dyDescent="0.2">
      <c r="A2732" s="1" t="d">
        <v>2023-02-13</v>
      </c>
      <c r="B2732">
        <v>-1</v>
      </c>
      <c r="C2732" t="s">
        <v>77</v>
      </c>
      <c r="D2732" s="1" t="d">
        <v>2023-02-13</v>
      </c>
      <c r="E2732" t="s">
        <v>944</v>
      </c>
      <c r="F2732" t="s">
        <v>2271</v>
      </c>
      <c r="G2732" t="s">
        <v>8</v>
      </c>
    </row>
    <row r="2733" spans="1:8" x14ac:dyDescent="0.2">
      <c r="A2733" s="1" t="d">
        <v>2023-02-13</v>
      </c>
      <c r="B2733">
        <v>-1</v>
      </c>
      <c r="C2733" t="s">
        <v>77</v>
      </c>
      <c r="D2733" s="1" t="d">
        <v>2023-02-13</v>
      </c>
      <c r="E2733" t="s">
        <v>556</v>
      </c>
      <c r="F2733" t="s">
        <v>2285</v>
      </c>
      <c r="G2733" t="s">
        <v>8</v>
      </c>
    </row>
    <row r="2734" spans="1:8" x14ac:dyDescent="0.2">
      <c r="A2734" s="1" t="d">
        <v>2023-02-13</v>
      </c>
      <c r="B2734">
        <v>-1</v>
      </c>
      <c r="C2734" t="s">
        <v>77</v>
      </c>
      <c r="D2734" s="1" t="d">
        <v>2023-02-13</v>
      </c>
      <c r="E2734" t="s">
        <v>1322</v>
      </c>
      <c r="F2734" t="s">
        <v>2294</v>
      </c>
      <c r="G2734" t="s">
        <v>8</v>
      </c>
      <c r="H2734" t="s">
        <v>1323</v>
      </c>
    </row>
    <row r="2735" spans="1:8" x14ac:dyDescent="0.2">
      <c r="A2735" s="1" t="d">
        <v>2023-02-13</v>
      </c>
      <c r="B2735">
        <v>-1</v>
      </c>
      <c r="C2735" t="s">
        <v>77</v>
      </c>
      <c r="D2735" s="1" t="d">
        <v>2023-02-13</v>
      </c>
      <c r="E2735" t="s">
        <v>816</v>
      </c>
      <c r="F2735" t="s">
        <v>2294</v>
      </c>
      <c r="G2735" t="s">
        <v>8</v>
      </c>
    </row>
    <row r="2736" spans="1:8" x14ac:dyDescent="0.2">
      <c r="A2736" s="1" t="d">
        <v>2023-02-13</v>
      </c>
      <c r="B2736">
        <v>-1</v>
      </c>
      <c r="C2736" t="s">
        <v>77</v>
      </c>
      <c r="D2736" s="1" t="d">
        <v>2023-02-13</v>
      </c>
      <c r="E2736" t="s">
        <v>1262</v>
      </c>
      <c r="F2736" t="s">
        <v>2294</v>
      </c>
      <c r="G2736" t="s">
        <v>8</v>
      </c>
    </row>
    <row r="2737" spans="1:8" x14ac:dyDescent="0.2">
      <c r="A2737" s="1" t="d">
        <v>2023-02-13</v>
      </c>
      <c r="B2737">
        <v>-1</v>
      </c>
      <c r="C2737" t="s">
        <v>77</v>
      </c>
      <c r="D2737" s="1" t="d">
        <v>2023-02-13</v>
      </c>
      <c r="E2737" t="s">
        <v>1440</v>
      </c>
      <c r="F2737" t="s">
        <v>2272</v>
      </c>
      <c r="G2737" t="s">
        <v>49</v>
      </c>
      <c r="H2737" t="s">
        <v>1441</v>
      </c>
    </row>
    <row r="2738" spans="1:8" x14ac:dyDescent="0.2">
      <c r="A2738" s="1" t="d">
        <v>2023-02-13</v>
      </c>
      <c r="B2738">
        <v>-1</v>
      </c>
      <c r="C2738" t="s">
        <v>77</v>
      </c>
      <c r="D2738" s="1" t="d">
        <v>2023-02-13</v>
      </c>
      <c r="E2738" t="s">
        <v>1442</v>
      </c>
      <c r="F2738" t="s">
        <v>2272</v>
      </c>
      <c r="G2738" t="s">
        <v>13</v>
      </c>
      <c r="H2738" t="s">
        <v>1443</v>
      </c>
    </row>
    <row r="2739" spans="1:8" x14ac:dyDescent="0.2">
      <c r="A2739" s="1" t="d">
        <v>2023-02-13</v>
      </c>
      <c r="B2739">
        <v>-1</v>
      </c>
      <c r="C2739" t="s">
        <v>77</v>
      </c>
      <c r="D2739" s="1" t="d">
        <v>2023-02-13</v>
      </c>
      <c r="E2739" t="s">
        <v>1390</v>
      </c>
      <c r="F2739" t="s">
        <v>2272</v>
      </c>
      <c r="G2739" t="s">
        <v>8</v>
      </c>
      <c r="H2739" t="s">
        <v>1391</v>
      </c>
    </row>
    <row r="2740" spans="1:8" x14ac:dyDescent="0.2">
      <c r="A2740" s="1" t="d">
        <v>2023-02-13</v>
      </c>
      <c r="B2740">
        <v>-1</v>
      </c>
      <c r="C2740" t="s">
        <v>77</v>
      </c>
      <c r="D2740" s="1" t="d">
        <v>2023-02-13</v>
      </c>
      <c r="E2740" t="s">
        <v>1326</v>
      </c>
      <c r="F2740" t="s">
        <v>2272</v>
      </c>
      <c r="G2740" t="s">
        <v>8</v>
      </c>
      <c r="H2740" t="s">
        <v>1327</v>
      </c>
    </row>
    <row r="2741" spans="1:8" x14ac:dyDescent="0.2">
      <c r="A2741" s="1" t="d">
        <v>2023-02-13</v>
      </c>
      <c r="B2741">
        <v>-1</v>
      </c>
      <c r="C2741" t="s">
        <v>77</v>
      </c>
      <c r="D2741" s="1" t="d">
        <v>2023-02-13</v>
      </c>
      <c r="E2741" t="s">
        <v>1587</v>
      </c>
      <c r="F2741" t="s">
        <v>2272</v>
      </c>
      <c r="G2741" t="s">
        <v>8</v>
      </c>
    </row>
    <row r="2742" spans="1:8" x14ac:dyDescent="0.2">
      <c r="A2742" s="1" t="d">
        <v>2023-02-13</v>
      </c>
      <c r="B2742">
        <v>-1</v>
      </c>
      <c r="C2742" t="s">
        <v>77</v>
      </c>
      <c r="D2742" s="1" t="d">
        <v>2023-02-13</v>
      </c>
      <c r="E2742" t="s">
        <v>483</v>
      </c>
      <c r="F2742" t="s">
        <v>2272</v>
      </c>
      <c r="G2742" t="s">
        <v>8</v>
      </c>
    </row>
    <row r="2743" spans="1:8" x14ac:dyDescent="0.2">
      <c r="A2743" s="1" t="d">
        <v>2023-02-13</v>
      </c>
      <c r="B2743">
        <v>-1</v>
      </c>
      <c r="C2743" t="s">
        <v>77</v>
      </c>
      <c r="D2743" s="1" t="d">
        <v>2023-02-13</v>
      </c>
      <c r="E2743" t="s">
        <v>47</v>
      </c>
      <c r="F2743" t="s">
        <v>2272</v>
      </c>
      <c r="G2743" t="s">
        <v>8</v>
      </c>
    </row>
    <row r="2744" spans="1:8" x14ac:dyDescent="0.2">
      <c r="A2744" s="1" t="d">
        <v>2023-02-13</v>
      </c>
      <c r="B2744">
        <v>-1</v>
      </c>
      <c r="C2744" t="s">
        <v>77</v>
      </c>
      <c r="D2744" s="1" t="d">
        <v>2023-02-13</v>
      </c>
      <c r="E2744" t="s">
        <v>1422</v>
      </c>
      <c r="F2744" t="s">
        <v>2272</v>
      </c>
      <c r="G2744" t="s">
        <v>8</v>
      </c>
    </row>
    <row r="2745" spans="1:8" x14ac:dyDescent="0.2">
      <c r="A2745" s="1" t="d">
        <v>2023-02-13</v>
      </c>
      <c r="B2745">
        <v>-1</v>
      </c>
      <c r="C2745" t="s">
        <v>77</v>
      </c>
      <c r="D2745" s="1" t="d">
        <v>2023-02-13</v>
      </c>
      <c r="E2745" t="s">
        <v>96</v>
      </c>
      <c r="F2745" t="s">
        <v>2272</v>
      </c>
      <c r="G2745" t="s">
        <v>8</v>
      </c>
    </row>
    <row r="2746" spans="1:8" x14ac:dyDescent="0.2">
      <c r="A2746" s="1" t="d">
        <v>2023-02-13</v>
      </c>
      <c r="B2746">
        <v>-1</v>
      </c>
      <c r="C2746" t="s">
        <v>77</v>
      </c>
      <c r="D2746" s="1" t="d">
        <v>2023-02-13</v>
      </c>
      <c r="E2746" t="s">
        <v>97</v>
      </c>
      <c r="F2746" t="s">
        <v>2272</v>
      </c>
      <c r="G2746" t="s">
        <v>8</v>
      </c>
    </row>
    <row r="2747" spans="1:8" x14ac:dyDescent="0.2">
      <c r="A2747" s="1" t="d">
        <v>2023-02-13</v>
      </c>
      <c r="B2747">
        <v>-1</v>
      </c>
      <c r="C2747" t="s">
        <v>77</v>
      </c>
      <c r="D2747" s="1" t="d">
        <v>2023-02-13</v>
      </c>
      <c r="E2747" t="s">
        <v>275</v>
      </c>
      <c r="F2747" t="s">
        <v>2272</v>
      </c>
      <c r="G2747" t="s">
        <v>8</v>
      </c>
    </row>
    <row r="2748" spans="1:8" x14ac:dyDescent="0.2">
      <c r="A2748" s="1" t="d">
        <v>2023-02-13</v>
      </c>
      <c r="B2748">
        <v>-1</v>
      </c>
      <c r="C2748" t="s">
        <v>77</v>
      </c>
      <c r="D2748" s="1" t="d">
        <v>2023-02-13</v>
      </c>
      <c r="E2748" t="s">
        <v>1635</v>
      </c>
      <c r="F2748" t="s">
        <v>2272</v>
      </c>
      <c r="G2748" t="s">
        <v>8</v>
      </c>
    </row>
    <row r="2749" spans="1:8" x14ac:dyDescent="0.2">
      <c r="A2749" s="1" t="d">
        <v>2023-02-13</v>
      </c>
      <c r="B2749">
        <v>-1</v>
      </c>
      <c r="C2749" t="s">
        <v>77</v>
      </c>
      <c r="D2749" s="1" t="d">
        <v>2023-02-15</v>
      </c>
      <c r="E2749" t="s">
        <v>1098</v>
      </c>
      <c r="F2749" t="s">
        <v>2276</v>
      </c>
      <c r="G2749" t="s">
        <v>8</v>
      </c>
      <c r="H2749" t="s">
        <v>1099</v>
      </c>
    </row>
    <row r="2750" spans="1:8" x14ac:dyDescent="0.2">
      <c r="A2750" s="1" t="d">
        <v>2023-02-13</v>
      </c>
      <c r="B2750">
        <v>-1</v>
      </c>
      <c r="C2750" t="s">
        <v>77</v>
      </c>
      <c r="D2750" s="1" t="d">
        <v>2023-02-20</v>
      </c>
      <c r="E2750" t="s">
        <v>1356</v>
      </c>
      <c r="F2750" t="s">
        <v>2273</v>
      </c>
      <c r="G2750" t="s">
        <v>13</v>
      </c>
      <c r="H2750" t="s">
        <v>1357</v>
      </c>
    </row>
    <row r="2751" spans="1:8" x14ac:dyDescent="0.2">
      <c r="A2751" s="1" t="d">
        <v>2023-02-13</v>
      </c>
      <c r="B2751">
        <v>-1</v>
      </c>
      <c r="C2751" t="s">
        <v>77</v>
      </c>
      <c r="D2751" s="1" t="d">
        <v>2023-02-20</v>
      </c>
      <c r="E2751" t="s">
        <v>286</v>
      </c>
      <c r="F2751" t="s">
        <v>2273</v>
      </c>
      <c r="G2751" t="s">
        <v>128</v>
      </c>
      <c r="H2751" t="s">
        <v>287</v>
      </c>
    </row>
    <row r="2752" spans="1:8" x14ac:dyDescent="0.2">
      <c r="A2752" s="1" t="d">
        <v>2023-02-13</v>
      </c>
      <c r="B2752">
        <v>-1</v>
      </c>
      <c r="C2752" t="s">
        <v>77</v>
      </c>
      <c r="D2752" s="1" t="d">
        <v>2023-02-20</v>
      </c>
      <c r="E2752" t="s">
        <v>112</v>
      </c>
      <c r="F2752" t="s">
        <v>2274</v>
      </c>
      <c r="G2752" t="s">
        <v>8</v>
      </c>
      <c r="H2752" t="s">
        <v>113</v>
      </c>
    </row>
    <row r="2753" spans="1:8" x14ac:dyDescent="0.2">
      <c r="A2753" s="1" t="d">
        <v>2023-02-13</v>
      </c>
      <c r="B2753">
        <v>-1</v>
      </c>
      <c r="C2753" t="s">
        <v>77</v>
      </c>
      <c r="D2753" s="1" t="d">
        <v>2023-02-20</v>
      </c>
      <c r="E2753" t="s">
        <v>295</v>
      </c>
      <c r="F2753" t="s">
        <v>2274</v>
      </c>
      <c r="G2753" t="s">
        <v>8</v>
      </c>
      <c r="H2753" t="s">
        <v>295</v>
      </c>
    </row>
    <row r="2754" spans="1:8" x14ac:dyDescent="0.2">
      <c r="A2754" s="1" t="d">
        <v>2023-02-13</v>
      </c>
      <c r="B2754">
        <v>-1</v>
      </c>
      <c r="C2754" t="s">
        <v>77</v>
      </c>
      <c r="D2754" s="1" t="d">
        <v>2023-02-20</v>
      </c>
      <c r="E2754" t="s">
        <v>1636</v>
      </c>
      <c r="F2754" t="s">
        <v>2274</v>
      </c>
      <c r="G2754" t="s">
        <v>8</v>
      </c>
      <c r="H2754" t="s">
        <v>1636</v>
      </c>
    </row>
    <row r="2755" spans="1:8" x14ac:dyDescent="0.2">
      <c r="A2755" s="1" t="d">
        <v>2023-02-13</v>
      </c>
      <c r="B2755">
        <v>-1</v>
      </c>
      <c r="C2755" t="s">
        <v>77</v>
      </c>
      <c r="D2755" s="1" t="d">
        <v>2023-02-20</v>
      </c>
      <c r="E2755" t="s">
        <v>1081</v>
      </c>
      <c r="F2755" t="s">
        <v>2275</v>
      </c>
      <c r="G2755" t="s">
        <v>8</v>
      </c>
      <c r="H2755" t="s">
        <v>1082</v>
      </c>
    </row>
    <row r="2756" spans="1:8" x14ac:dyDescent="0.2">
      <c r="A2756" s="1" t="d">
        <v>2023-02-13</v>
      </c>
      <c r="B2756">
        <v>-1</v>
      </c>
      <c r="C2756" t="s">
        <v>77</v>
      </c>
      <c r="D2756" s="1" t="d">
        <v>2023-02-20</v>
      </c>
      <c r="E2756" t="s">
        <v>1637</v>
      </c>
      <c r="F2756" t="s">
        <v>2275</v>
      </c>
      <c r="G2756" t="s">
        <v>8</v>
      </c>
    </row>
    <row r="2757" spans="1:8" x14ac:dyDescent="0.2">
      <c r="A2757" s="1" t="d">
        <v>2023-02-13</v>
      </c>
      <c r="B2757">
        <v>-1</v>
      </c>
      <c r="C2757" t="s">
        <v>77</v>
      </c>
      <c r="D2757" s="1" t="d">
        <v>2023-02-20</v>
      </c>
      <c r="E2757" t="s">
        <v>1336</v>
      </c>
      <c r="F2757" t="s">
        <v>2297</v>
      </c>
      <c r="G2757" t="s">
        <v>8</v>
      </c>
      <c r="H2757" t="s">
        <v>1337</v>
      </c>
    </row>
    <row r="2758" spans="1:8" x14ac:dyDescent="0.2">
      <c r="A2758" s="1" t="d">
        <v>2023-02-13</v>
      </c>
      <c r="B2758">
        <v>-1</v>
      </c>
      <c r="C2758" t="s">
        <v>77</v>
      </c>
      <c r="D2758" s="1" t="d">
        <v>2023-02-20</v>
      </c>
      <c r="E2758" t="s">
        <v>1272</v>
      </c>
      <c r="F2758" t="s">
        <v>2297</v>
      </c>
      <c r="G2758" t="s">
        <v>8</v>
      </c>
      <c r="H2758" t="s">
        <v>1273</v>
      </c>
    </row>
    <row r="2759" spans="1:8" x14ac:dyDescent="0.2">
      <c r="A2759" s="1" t="d">
        <v>2023-02-13</v>
      </c>
      <c r="B2759">
        <v>-1</v>
      </c>
      <c r="C2759" t="s">
        <v>77</v>
      </c>
      <c r="D2759" s="1" t="d">
        <v>2023-02-20</v>
      </c>
      <c r="E2759" t="s">
        <v>569</v>
      </c>
      <c r="F2759" t="s">
        <v>2263</v>
      </c>
      <c r="G2759" t="s">
        <v>8</v>
      </c>
      <c r="H2759" t="s">
        <v>570</v>
      </c>
    </row>
    <row r="2760" spans="1:8" x14ac:dyDescent="0.2">
      <c r="A2760" s="1" t="d">
        <v>2023-02-13</v>
      </c>
      <c r="B2760">
        <v>-1</v>
      </c>
      <c r="C2760" t="s">
        <v>77</v>
      </c>
      <c r="D2760" s="1" t="d">
        <v>2023-02-20</v>
      </c>
      <c r="E2760" t="s">
        <v>522</v>
      </c>
      <c r="F2760" t="s">
        <v>2263</v>
      </c>
      <c r="G2760" t="s">
        <v>8</v>
      </c>
      <c r="H2760" t="s">
        <v>523</v>
      </c>
    </row>
    <row r="2761" spans="1:8" x14ac:dyDescent="0.2">
      <c r="A2761" s="1" t="d">
        <v>2023-02-13</v>
      </c>
      <c r="B2761">
        <v>-1</v>
      </c>
      <c r="C2761" t="s">
        <v>77</v>
      </c>
      <c r="D2761" s="1" t="d">
        <v>2023-02-20</v>
      </c>
      <c r="E2761" t="s">
        <v>1334</v>
      </c>
      <c r="F2761" t="s">
        <v>2263</v>
      </c>
      <c r="G2761" t="s">
        <v>8</v>
      </c>
      <c r="H2761" t="s">
        <v>1335</v>
      </c>
    </row>
    <row r="2762" spans="1:8" x14ac:dyDescent="0.2">
      <c r="A2762" s="1" t="d">
        <v>2023-02-13</v>
      </c>
      <c r="B2762">
        <v>-1</v>
      </c>
      <c r="C2762" t="s">
        <v>77</v>
      </c>
      <c r="D2762" s="1" t="d">
        <v>2023-02-27</v>
      </c>
      <c r="E2762" t="s">
        <v>1638</v>
      </c>
      <c r="F2762" t="s">
        <v>2274</v>
      </c>
      <c r="G2762" t="s">
        <v>8</v>
      </c>
      <c r="H2762" t="s">
        <v>1639</v>
      </c>
    </row>
    <row r="2763" spans="1:8" x14ac:dyDescent="0.2">
      <c r="A2763" s="1" t="d">
        <v>2023-02-13</v>
      </c>
      <c r="B2763">
        <v>-1</v>
      </c>
      <c r="C2763" t="s">
        <v>77</v>
      </c>
      <c r="D2763" s="1" t="d">
        <v>2023-02-27</v>
      </c>
      <c r="E2763" t="s">
        <v>1016</v>
      </c>
      <c r="F2763" t="s">
        <v>2274</v>
      </c>
      <c r="G2763" t="s">
        <v>8</v>
      </c>
      <c r="H2763" t="s">
        <v>1016</v>
      </c>
    </row>
    <row r="2764" spans="1:8" x14ac:dyDescent="0.2">
      <c r="A2764" s="1" t="d">
        <v>2023-02-13</v>
      </c>
      <c r="B2764">
        <v>-1</v>
      </c>
      <c r="C2764" t="s">
        <v>77</v>
      </c>
      <c r="D2764" s="1" t="d">
        <v>2023-02-27</v>
      </c>
      <c r="E2764" t="s">
        <v>1640</v>
      </c>
      <c r="F2764" t="s">
        <v>2274</v>
      </c>
      <c r="G2764" t="s">
        <v>8</v>
      </c>
      <c r="H2764" t="s">
        <v>1640</v>
      </c>
    </row>
    <row r="2765" spans="1:8" x14ac:dyDescent="0.2">
      <c r="A2765" s="1" t="d">
        <v>2023-02-13</v>
      </c>
      <c r="B2765">
        <v>-1</v>
      </c>
      <c r="C2765" t="s">
        <v>77</v>
      </c>
      <c r="D2765" s="1" t="d">
        <v>2023-02-27</v>
      </c>
      <c r="E2765" t="s">
        <v>1641</v>
      </c>
      <c r="F2765" t="s">
        <v>2274</v>
      </c>
      <c r="G2765" t="s">
        <v>8</v>
      </c>
      <c r="H2765" t="s">
        <v>1641</v>
      </c>
    </row>
    <row r="2766" spans="1:8" x14ac:dyDescent="0.2">
      <c r="A2766" s="1" t="d">
        <v>2023-02-13</v>
      </c>
      <c r="B2766">
        <v>-1</v>
      </c>
      <c r="C2766" t="s">
        <v>77</v>
      </c>
      <c r="D2766" s="1" t="d">
        <v>2023-02-27</v>
      </c>
      <c r="E2766" t="s">
        <v>1377</v>
      </c>
      <c r="F2766" t="s">
        <v>2274</v>
      </c>
      <c r="G2766" t="s">
        <v>8</v>
      </c>
      <c r="H2766" t="s">
        <v>1377</v>
      </c>
    </row>
    <row r="2767" spans="1:8" x14ac:dyDescent="0.2">
      <c r="A2767" s="1" t="d">
        <v>2023-02-13</v>
      </c>
      <c r="B2767">
        <v>-1</v>
      </c>
      <c r="C2767" t="s">
        <v>77</v>
      </c>
      <c r="D2767" s="1" t="d">
        <v>2023-02-27</v>
      </c>
      <c r="E2767" t="s">
        <v>1642</v>
      </c>
      <c r="F2767" t="s">
        <v>2274</v>
      </c>
      <c r="G2767" t="s">
        <v>8</v>
      </c>
      <c r="H2767" t="s">
        <v>1642</v>
      </c>
    </row>
    <row r="2768" spans="1:8" x14ac:dyDescent="0.2">
      <c r="A2768" s="1" t="d">
        <v>2023-02-13</v>
      </c>
      <c r="B2768">
        <v>-1</v>
      </c>
      <c r="C2768" t="s">
        <v>77</v>
      </c>
      <c r="D2768" s="1" t="d">
        <v>2023-02-27</v>
      </c>
      <c r="E2768" t="s">
        <v>1643</v>
      </c>
      <c r="F2768" t="s">
        <v>2275</v>
      </c>
      <c r="G2768" t="s">
        <v>8</v>
      </c>
      <c r="H2768" t="s">
        <v>1644</v>
      </c>
    </row>
    <row r="2769" spans="1:8" x14ac:dyDescent="0.2">
      <c r="A2769" s="1" t="d">
        <v>2023-02-13</v>
      </c>
      <c r="B2769">
        <v>-1</v>
      </c>
      <c r="C2769" t="s">
        <v>77</v>
      </c>
      <c r="D2769" s="1" t="d">
        <v>2023-02-27</v>
      </c>
      <c r="E2769" t="s">
        <v>1645</v>
      </c>
      <c r="F2769" t="s">
        <v>2275</v>
      </c>
      <c r="G2769" t="s">
        <v>8</v>
      </c>
      <c r="H2769" t="s">
        <v>1646</v>
      </c>
    </row>
    <row r="2770" spans="1:8" x14ac:dyDescent="0.2">
      <c r="A2770" s="1" t="d">
        <v>2023-02-13</v>
      </c>
      <c r="B2770">
        <v>-1</v>
      </c>
      <c r="C2770" t="s">
        <v>77</v>
      </c>
      <c r="D2770" s="1" t="d">
        <v>2023-02-27</v>
      </c>
      <c r="E2770" t="s">
        <v>1647</v>
      </c>
      <c r="F2770" t="s">
        <v>2297</v>
      </c>
      <c r="G2770" t="s">
        <v>8</v>
      </c>
      <c r="H2770" t="s">
        <v>1648</v>
      </c>
    </row>
    <row r="2771" spans="1:8" x14ac:dyDescent="0.2">
      <c r="A2771" s="1" t="d">
        <v>2023-02-13</v>
      </c>
      <c r="B2771">
        <v>-1</v>
      </c>
      <c r="C2771" t="s">
        <v>77</v>
      </c>
      <c r="D2771" s="1" t="d">
        <v>2023-02-27</v>
      </c>
      <c r="E2771" t="s">
        <v>1649</v>
      </c>
      <c r="F2771" t="s">
        <v>2263</v>
      </c>
      <c r="G2771" t="s">
        <v>8</v>
      </c>
      <c r="H2771" t="s">
        <v>1650</v>
      </c>
    </row>
    <row r="2772" spans="1:8" x14ac:dyDescent="0.2">
      <c r="A2772" s="1" t="d">
        <v>2023-02-13</v>
      </c>
      <c r="B2772">
        <v>-1</v>
      </c>
      <c r="C2772" t="s">
        <v>77</v>
      </c>
      <c r="D2772" s="1" t="d">
        <v>2023-02-27</v>
      </c>
      <c r="E2772" t="s">
        <v>1274</v>
      </c>
      <c r="F2772" t="s">
        <v>2263</v>
      </c>
      <c r="G2772" t="s">
        <v>8</v>
      </c>
      <c r="H2772" t="s">
        <v>1275</v>
      </c>
    </row>
    <row r="2773" spans="1:8" x14ac:dyDescent="0.2">
      <c r="A2773" s="1" t="d">
        <v>2023-02-13</v>
      </c>
      <c r="B2773">
        <v>-1</v>
      </c>
      <c r="C2773" t="s">
        <v>77</v>
      </c>
      <c r="D2773" s="1" t="d">
        <v>2023-02-27</v>
      </c>
      <c r="E2773" t="s">
        <v>1148</v>
      </c>
      <c r="F2773" t="s">
        <v>2263</v>
      </c>
      <c r="G2773" t="s">
        <v>8</v>
      </c>
      <c r="H2773" t="s">
        <v>1149</v>
      </c>
    </row>
    <row r="2774" spans="1:8" x14ac:dyDescent="0.2">
      <c r="A2774" s="1" t="d">
        <v>2023-02-13</v>
      </c>
      <c r="B2774">
        <v>-1</v>
      </c>
      <c r="C2774" t="s">
        <v>77</v>
      </c>
      <c r="D2774" s="1" t="d">
        <v>2023-03-07</v>
      </c>
      <c r="E2774" t="s">
        <v>1382</v>
      </c>
      <c r="F2774" t="s">
        <v>2263</v>
      </c>
      <c r="G2774" t="s">
        <v>8</v>
      </c>
      <c r="H2774" t="s">
        <v>1383</v>
      </c>
    </row>
    <row r="2775" spans="1:8" x14ac:dyDescent="0.2">
      <c r="A2775" s="1" t="d">
        <v>2023-02-13</v>
      </c>
      <c r="B2775">
        <v>6200476780006530</v>
      </c>
      <c r="C2775" t="s">
        <v>77</v>
      </c>
      <c r="D2775" s="1" t="d">
        <v>2023-02-20</v>
      </c>
      <c r="E2775" t="s">
        <v>1298</v>
      </c>
      <c r="F2775" t="s">
        <v>2297</v>
      </c>
      <c r="G2775" t="s">
        <v>8</v>
      </c>
      <c r="H2775" t="s">
        <v>1299</v>
      </c>
    </row>
    <row r="2776" spans="1:8" x14ac:dyDescent="0.2">
      <c r="A2776" s="1" t="d">
        <v>2023-02-13</v>
      </c>
      <c r="B2776">
        <v>9669442440006530</v>
      </c>
      <c r="C2776" t="s">
        <v>20</v>
      </c>
      <c r="D2776" s="1" t="d">
        <v>2023-02-20</v>
      </c>
      <c r="E2776" t="s">
        <v>635</v>
      </c>
      <c r="F2776" t="s">
        <v>2297</v>
      </c>
      <c r="G2776" t="s">
        <v>8</v>
      </c>
      <c r="H2776" t="s">
        <v>636</v>
      </c>
    </row>
    <row r="2777" spans="1:8" x14ac:dyDescent="0.2">
      <c r="A2777" s="1" t="d">
        <v>2023-02-14</v>
      </c>
      <c r="B2777">
        <v>-1</v>
      </c>
      <c r="D2777" s="1" t="d">
        <v>2023-02-14</v>
      </c>
      <c r="E2777" t="s">
        <v>621</v>
      </c>
      <c r="F2777" t="s">
        <v>2274</v>
      </c>
      <c r="G2777" t="s">
        <v>8</v>
      </c>
      <c r="H2777" t="s">
        <v>622</v>
      </c>
    </row>
    <row r="2778" spans="1:8" x14ac:dyDescent="0.2">
      <c r="A2778" s="1" t="d">
        <v>2023-02-14</v>
      </c>
      <c r="B2778">
        <v>-1</v>
      </c>
      <c r="D2778" s="1" t="d">
        <v>2023-02-14</v>
      </c>
      <c r="E2778" t="s">
        <v>458</v>
      </c>
      <c r="F2778" t="s">
        <v>2282</v>
      </c>
      <c r="G2778" t="s">
        <v>49</v>
      </c>
    </row>
    <row r="2779" spans="1:8" x14ac:dyDescent="0.2">
      <c r="A2779" s="1" t="d">
        <v>2023-02-14</v>
      </c>
      <c r="B2779">
        <v>-1</v>
      </c>
      <c r="D2779" s="1" t="d">
        <v>2023-02-14</v>
      </c>
      <c r="E2779" t="s">
        <v>1651</v>
      </c>
      <c r="F2779" t="s">
        <v>2296</v>
      </c>
      <c r="G2779" t="s">
        <v>8</v>
      </c>
      <c r="H2779" t="s">
        <v>92</v>
      </c>
    </row>
    <row r="2780" spans="1:8" x14ac:dyDescent="0.2">
      <c r="A2780" s="1" t="d">
        <v>2023-02-14</v>
      </c>
      <c r="B2780">
        <v>-1</v>
      </c>
      <c r="D2780" s="1" t="d">
        <v>2023-02-14</v>
      </c>
      <c r="E2780" t="s">
        <v>1634</v>
      </c>
      <c r="F2780" t="s">
        <v>2296</v>
      </c>
      <c r="G2780" t="s">
        <v>8</v>
      </c>
      <c r="H2780" t="s">
        <v>38</v>
      </c>
    </row>
    <row r="2781" spans="1:8" x14ac:dyDescent="0.2">
      <c r="A2781" s="1" t="d">
        <v>2023-02-14</v>
      </c>
      <c r="B2781">
        <v>-1</v>
      </c>
      <c r="D2781" s="1" t="d">
        <v>2023-02-14</v>
      </c>
      <c r="E2781" t="s">
        <v>1652</v>
      </c>
      <c r="F2781" t="s">
        <v>2296</v>
      </c>
      <c r="G2781" t="s">
        <v>8</v>
      </c>
      <c r="H2781" t="s">
        <v>40</v>
      </c>
    </row>
    <row r="2782" spans="1:8" x14ac:dyDescent="0.2">
      <c r="A2782" s="1" t="d">
        <v>2023-02-14</v>
      </c>
      <c r="B2782">
        <v>-1</v>
      </c>
      <c r="D2782" s="1" t="d">
        <v>2023-02-14</v>
      </c>
      <c r="E2782" t="s">
        <v>1653</v>
      </c>
      <c r="F2782" t="s">
        <v>2301</v>
      </c>
      <c r="G2782" t="s">
        <v>8</v>
      </c>
      <c r="H2782" t="s">
        <v>1654</v>
      </c>
    </row>
    <row r="2783" spans="1:8" x14ac:dyDescent="0.2">
      <c r="A2783" s="1" t="d">
        <v>2023-02-14</v>
      </c>
      <c r="B2783">
        <v>-1</v>
      </c>
      <c r="C2783" t="s">
        <v>20</v>
      </c>
      <c r="D2783" s="1" t="d">
        <v>2023-02-14</v>
      </c>
      <c r="E2783" t="s">
        <v>983</v>
      </c>
      <c r="F2783" t="s">
        <v>2288</v>
      </c>
      <c r="G2783" t="s">
        <v>8</v>
      </c>
      <c r="H2783" t="s">
        <v>984</v>
      </c>
    </row>
    <row r="2784" spans="1:8" x14ac:dyDescent="0.2">
      <c r="A2784" s="1" t="d">
        <v>2023-02-14</v>
      </c>
      <c r="B2784">
        <v>-1</v>
      </c>
      <c r="C2784" t="s">
        <v>20</v>
      </c>
      <c r="D2784" s="1" t="d">
        <v>2023-02-14</v>
      </c>
      <c r="E2784" t="s">
        <v>435</v>
      </c>
      <c r="F2784" t="s">
        <v>2266</v>
      </c>
      <c r="G2784" t="s">
        <v>8</v>
      </c>
    </row>
    <row r="2785" spans="1:8" x14ac:dyDescent="0.2">
      <c r="A2785" s="1" t="d">
        <v>2023-02-14</v>
      </c>
      <c r="B2785">
        <v>-1</v>
      </c>
      <c r="C2785" t="s">
        <v>20</v>
      </c>
      <c r="D2785" s="1" t="d">
        <v>2023-02-14</v>
      </c>
      <c r="E2785" t="s">
        <v>260</v>
      </c>
      <c r="F2785" t="s">
        <v>2282</v>
      </c>
      <c r="G2785" t="s">
        <v>49</v>
      </c>
    </row>
    <row r="2786" spans="1:8" x14ac:dyDescent="0.2">
      <c r="A2786" s="1" t="d">
        <v>2023-02-14</v>
      </c>
      <c r="B2786">
        <v>-1</v>
      </c>
      <c r="C2786" t="s">
        <v>20</v>
      </c>
      <c r="D2786" s="1" t="d">
        <v>2023-02-14</v>
      </c>
      <c r="E2786" t="s">
        <v>581</v>
      </c>
      <c r="F2786" t="s">
        <v>2265</v>
      </c>
      <c r="G2786" t="s">
        <v>49</v>
      </c>
      <c r="H2786" t="s">
        <v>582</v>
      </c>
    </row>
    <row r="2787" spans="1:8" x14ac:dyDescent="0.2">
      <c r="A2787" s="1" t="d">
        <v>2023-02-14</v>
      </c>
      <c r="B2787">
        <v>-1</v>
      </c>
      <c r="C2787" t="s">
        <v>20</v>
      </c>
      <c r="D2787" s="1" t="d">
        <v>2023-02-14</v>
      </c>
      <c r="E2787" t="s">
        <v>839</v>
      </c>
      <c r="F2787" t="s">
        <v>2265</v>
      </c>
      <c r="G2787" t="s">
        <v>8</v>
      </c>
      <c r="H2787" t="s">
        <v>840</v>
      </c>
    </row>
    <row r="2788" spans="1:8" x14ac:dyDescent="0.2">
      <c r="A2788" s="1" t="d">
        <v>2023-02-14</v>
      </c>
      <c r="B2788">
        <v>-1</v>
      </c>
      <c r="C2788" t="s">
        <v>20</v>
      </c>
      <c r="D2788" s="1" t="d">
        <v>2023-02-14</v>
      </c>
      <c r="E2788" t="s">
        <v>86</v>
      </c>
      <c r="F2788" t="s">
        <v>2265</v>
      </c>
      <c r="G2788" t="s">
        <v>8</v>
      </c>
      <c r="H2788" t="s">
        <v>87</v>
      </c>
    </row>
    <row r="2789" spans="1:8" x14ac:dyDescent="0.2">
      <c r="A2789" s="1" t="d">
        <v>2023-02-14</v>
      </c>
      <c r="B2789">
        <v>-1</v>
      </c>
      <c r="C2789" t="s">
        <v>20</v>
      </c>
      <c r="D2789" s="1" t="d">
        <v>2023-02-14</v>
      </c>
      <c r="E2789" t="s">
        <v>220</v>
      </c>
      <c r="F2789" t="s">
        <v>2265</v>
      </c>
      <c r="G2789" t="s">
        <v>13</v>
      </c>
      <c r="H2789" t="s">
        <v>221</v>
      </c>
    </row>
    <row r="2790" spans="1:8" x14ac:dyDescent="0.2">
      <c r="A2790" s="1" t="d">
        <v>2023-02-14</v>
      </c>
      <c r="B2790">
        <v>-1</v>
      </c>
      <c r="C2790" t="s">
        <v>20</v>
      </c>
      <c r="D2790" s="1" t="d">
        <v>2023-02-14</v>
      </c>
      <c r="E2790" t="s">
        <v>222</v>
      </c>
      <c r="F2790" t="s">
        <v>2265</v>
      </c>
      <c r="G2790" t="s">
        <v>13</v>
      </c>
      <c r="H2790" t="s">
        <v>223</v>
      </c>
    </row>
    <row r="2791" spans="1:8" x14ac:dyDescent="0.2">
      <c r="A2791" s="1" t="d">
        <v>2023-02-14</v>
      </c>
      <c r="B2791">
        <v>-1</v>
      </c>
      <c r="C2791" t="s">
        <v>20</v>
      </c>
      <c r="D2791" s="1" t="d">
        <v>2023-02-14</v>
      </c>
      <c r="E2791" t="s">
        <v>1655</v>
      </c>
      <c r="F2791" t="s">
        <v>2265</v>
      </c>
      <c r="G2791" t="s">
        <v>128</v>
      </c>
    </row>
    <row r="2792" spans="1:8" x14ac:dyDescent="0.2">
      <c r="A2792" s="1" t="d">
        <v>2023-02-14</v>
      </c>
      <c r="B2792">
        <v>-1</v>
      </c>
      <c r="C2792" t="s">
        <v>20</v>
      </c>
      <c r="D2792" s="1" t="d">
        <v>2023-02-14</v>
      </c>
      <c r="E2792" t="s">
        <v>1631</v>
      </c>
      <c r="F2792" t="s">
        <v>2296</v>
      </c>
      <c r="G2792" t="s">
        <v>8</v>
      </c>
      <c r="H2792" t="s">
        <v>277</v>
      </c>
    </row>
    <row r="2793" spans="1:8" x14ac:dyDescent="0.2">
      <c r="A2793" s="1" t="d">
        <v>2023-02-14</v>
      </c>
      <c r="B2793">
        <v>-1</v>
      </c>
      <c r="C2793" t="s">
        <v>20</v>
      </c>
      <c r="D2793" s="1" t="d">
        <v>2023-02-14</v>
      </c>
      <c r="E2793" t="s">
        <v>1633</v>
      </c>
      <c r="F2793" t="s">
        <v>2296</v>
      </c>
      <c r="G2793" t="s">
        <v>8</v>
      </c>
      <c r="H2793" t="s">
        <v>844</v>
      </c>
    </row>
    <row r="2794" spans="1:8" x14ac:dyDescent="0.2">
      <c r="A2794" s="1" t="d">
        <v>2023-02-14</v>
      </c>
      <c r="B2794">
        <v>-1</v>
      </c>
      <c r="C2794" t="s">
        <v>20</v>
      </c>
      <c r="D2794" s="1" t="d">
        <v>2023-02-14</v>
      </c>
      <c r="E2794" t="s">
        <v>925</v>
      </c>
      <c r="F2794" t="s">
        <v>2294</v>
      </c>
      <c r="G2794" t="s">
        <v>8</v>
      </c>
    </row>
    <row r="2795" spans="1:8" x14ac:dyDescent="0.2">
      <c r="A2795" s="1" t="d">
        <v>2023-02-14</v>
      </c>
      <c r="B2795">
        <v>-1</v>
      </c>
      <c r="C2795" t="s">
        <v>20</v>
      </c>
      <c r="D2795" s="1" t="d">
        <v>2023-02-14</v>
      </c>
      <c r="E2795" t="s">
        <v>45</v>
      </c>
      <c r="F2795" t="s">
        <v>2272</v>
      </c>
      <c r="G2795" t="s">
        <v>13</v>
      </c>
      <c r="H2795" t="s">
        <v>46</v>
      </c>
    </row>
    <row r="2796" spans="1:8" x14ac:dyDescent="0.2">
      <c r="A2796" s="1" t="d">
        <v>2023-02-14</v>
      </c>
      <c r="B2796">
        <v>-1</v>
      </c>
      <c r="C2796" t="s">
        <v>20</v>
      </c>
      <c r="D2796" s="1" t="d">
        <v>2023-02-14</v>
      </c>
      <c r="E2796" t="s">
        <v>919</v>
      </c>
      <c r="F2796" t="s">
        <v>2272</v>
      </c>
      <c r="G2796" t="s">
        <v>13</v>
      </c>
      <c r="H2796" t="s">
        <v>920</v>
      </c>
    </row>
    <row r="2797" spans="1:8" x14ac:dyDescent="0.2">
      <c r="A2797" s="1" t="d">
        <v>2023-02-14</v>
      </c>
      <c r="B2797">
        <v>-1</v>
      </c>
      <c r="C2797" t="s">
        <v>20</v>
      </c>
      <c r="D2797" s="1" t="d">
        <v>2023-02-14</v>
      </c>
      <c r="E2797" t="s">
        <v>274</v>
      </c>
      <c r="F2797" t="s">
        <v>2272</v>
      </c>
      <c r="G2797" t="s">
        <v>8</v>
      </c>
    </row>
    <row r="2798" spans="1:8" x14ac:dyDescent="0.2">
      <c r="A2798" s="1" t="d">
        <v>2023-02-14</v>
      </c>
      <c r="B2798">
        <v>-1</v>
      </c>
      <c r="C2798" t="s">
        <v>20</v>
      </c>
      <c r="D2798" s="1" t="d">
        <v>2023-02-14</v>
      </c>
      <c r="E2798" t="s">
        <v>1587</v>
      </c>
      <c r="F2798" t="s">
        <v>2272</v>
      </c>
      <c r="G2798" t="s">
        <v>8</v>
      </c>
    </row>
    <row r="2799" spans="1:8" x14ac:dyDescent="0.2">
      <c r="A2799" s="1" t="d">
        <v>2023-02-14</v>
      </c>
      <c r="B2799">
        <v>-1</v>
      </c>
      <c r="C2799" t="s">
        <v>20</v>
      </c>
      <c r="D2799" s="1" t="d">
        <v>2023-02-14</v>
      </c>
      <c r="E2799" t="s">
        <v>47</v>
      </c>
      <c r="F2799" t="s">
        <v>2272</v>
      </c>
      <c r="G2799" t="s">
        <v>8</v>
      </c>
    </row>
    <row r="2800" spans="1:8" x14ac:dyDescent="0.2">
      <c r="A2800" s="1" t="d">
        <v>2023-02-14</v>
      </c>
      <c r="B2800">
        <v>-1</v>
      </c>
      <c r="C2800" t="s">
        <v>20</v>
      </c>
      <c r="D2800" s="1" t="d">
        <v>2023-02-21</v>
      </c>
      <c r="E2800" t="s">
        <v>1656</v>
      </c>
      <c r="F2800" t="s">
        <v>2273</v>
      </c>
      <c r="G2800" t="s">
        <v>128</v>
      </c>
      <c r="H2800" t="s">
        <v>1657</v>
      </c>
    </row>
    <row r="2801" spans="1:8" x14ac:dyDescent="0.2">
      <c r="A2801" s="1" t="d">
        <v>2023-02-14</v>
      </c>
      <c r="B2801">
        <v>-1</v>
      </c>
      <c r="C2801" t="s">
        <v>20</v>
      </c>
      <c r="D2801" s="1" t="d">
        <v>2023-02-21</v>
      </c>
      <c r="E2801" t="s">
        <v>1356</v>
      </c>
      <c r="F2801" t="s">
        <v>2273</v>
      </c>
      <c r="G2801" t="s">
        <v>13</v>
      </c>
      <c r="H2801" t="s">
        <v>1357</v>
      </c>
    </row>
    <row r="2802" spans="1:8" x14ac:dyDescent="0.2">
      <c r="A2802" s="1" t="d">
        <v>2023-02-14</v>
      </c>
      <c r="B2802">
        <v>-1</v>
      </c>
      <c r="C2802" t="s">
        <v>20</v>
      </c>
      <c r="D2802" s="1" t="d">
        <v>2023-02-21</v>
      </c>
      <c r="E2802" t="s">
        <v>1658</v>
      </c>
      <c r="F2802" t="s">
        <v>2273</v>
      </c>
      <c r="G2802" t="s">
        <v>8</v>
      </c>
      <c r="H2802" t="s">
        <v>1659</v>
      </c>
    </row>
    <row r="2803" spans="1:8" x14ac:dyDescent="0.2">
      <c r="A2803" s="1" t="d">
        <v>2023-02-14</v>
      </c>
      <c r="B2803">
        <v>-1</v>
      </c>
      <c r="C2803" t="s">
        <v>20</v>
      </c>
      <c r="D2803" s="1" t="d">
        <v>2023-02-21</v>
      </c>
      <c r="E2803" t="s">
        <v>501</v>
      </c>
      <c r="F2803" t="s">
        <v>2275</v>
      </c>
      <c r="G2803" t="s">
        <v>8</v>
      </c>
      <c r="H2803" t="s">
        <v>502</v>
      </c>
    </row>
    <row r="2804" spans="1:8" x14ac:dyDescent="0.2">
      <c r="A2804" s="1" t="d">
        <v>2023-02-14</v>
      </c>
      <c r="B2804">
        <v>-1</v>
      </c>
      <c r="C2804" t="s">
        <v>20</v>
      </c>
      <c r="D2804" s="1" t="d">
        <v>2023-02-21</v>
      </c>
      <c r="E2804" t="s">
        <v>1190</v>
      </c>
      <c r="F2804" t="s">
        <v>2263</v>
      </c>
      <c r="G2804" t="s">
        <v>8</v>
      </c>
      <c r="H2804" t="s">
        <v>1191</v>
      </c>
    </row>
    <row r="2805" spans="1:8" x14ac:dyDescent="0.2">
      <c r="A2805" s="1" t="d">
        <v>2023-02-14</v>
      </c>
      <c r="B2805">
        <v>-1</v>
      </c>
      <c r="C2805" t="s">
        <v>20</v>
      </c>
      <c r="D2805" s="1" t="d">
        <v>2023-02-21</v>
      </c>
      <c r="E2805" t="s">
        <v>177</v>
      </c>
      <c r="F2805" t="s">
        <v>2263</v>
      </c>
      <c r="G2805" t="s">
        <v>8</v>
      </c>
      <c r="H2805" t="s">
        <v>178</v>
      </c>
    </row>
    <row r="2806" spans="1:8" x14ac:dyDescent="0.2">
      <c r="A2806" s="1" t="d">
        <v>2023-02-14</v>
      </c>
      <c r="B2806">
        <v>-1</v>
      </c>
      <c r="C2806" t="s">
        <v>20</v>
      </c>
      <c r="D2806" s="1" t="d">
        <v>2023-02-28</v>
      </c>
      <c r="E2806" t="s">
        <v>114</v>
      </c>
      <c r="F2806" t="s">
        <v>2274</v>
      </c>
      <c r="G2806" t="s">
        <v>8</v>
      </c>
      <c r="H2806" t="s">
        <v>114</v>
      </c>
    </row>
    <row r="2807" spans="1:8" x14ac:dyDescent="0.2">
      <c r="A2807" s="1" t="d">
        <v>2023-02-14</v>
      </c>
      <c r="B2807">
        <v>-1</v>
      </c>
      <c r="C2807" t="s">
        <v>20</v>
      </c>
      <c r="D2807" s="1" t="d">
        <v>2023-02-28</v>
      </c>
      <c r="E2807" t="s">
        <v>1253</v>
      </c>
      <c r="F2807" t="s">
        <v>2275</v>
      </c>
      <c r="G2807" t="s">
        <v>8</v>
      </c>
    </row>
    <row r="2808" spans="1:8" x14ac:dyDescent="0.2">
      <c r="A2808" s="1" t="d">
        <v>2023-02-14</v>
      </c>
      <c r="B2808">
        <v>-1</v>
      </c>
      <c r="C2808" t="s">
        <v>20</v>
      </c>
      <c r="D2808" s="1" t="d">
        <v>2023-02-28</v>
      </c>
      <c r="E2808" t="s">
        <v>121</v>
      </c>
      <c r="F2808" t="s">
        <v>2263</v>
      </c>
      <c r="G2808" t="s">
        <v>8</v>
      </c>
      <c r="H2808" t="s">
        <v>122</v>
      </c>
    </row>
    <row r="2809" spans="1:8" x14ac:dyDescent="0.2">
      <c r="A2809" s="1" t="d">
        <v>2023-02-14</v>
      </c>
      <c r="B2809">
        <v>-1</v>
      </c>
      <c r="C2809" t="s">
        <v>20</v>
      </c>
      <c r="D2809" s="1" t="d">
        <v>2023-02-28</v>
      </c>
      <c r="E2809" t="s">
        <v>805</v>
      </c>
      <c r="F2809" t="s">
        <v>2263</v>
      </c>
      <c r="G2809" t="s">
        <v>8</v>
      </c>
      <c r="H2809" t="s">
        <v>806</v>
      </c>
    </row>
    <row r="2810" spans="1:8" x14ac:dyDescent="0.2">
      <c r="A2810" s="1" t="d">
        <v>2023-02-14</v>
      </c>
      <c r="B2810">
        <v>-1</v>
      </c>
      <c r="C2810" t="s">
        <v>20</v>
      </c>
      <c r="D2810" s="1" t="d">
        <v>2023-03-06</v>
      </c>
      <c r="E2810" t="s">
        <v>698</v>
      </c>
      <c r="F2810" t="s">
        <v>2275</v>
      </c>
      <c r="G2810" t="s">
        <v>8</v>
      </c>
      <c r="H2810" t="s">
        <v>699</v>
      </c>
    </row>
    <row r="2811" spans="1:8" x14ac:dyDescent="0.2">
      <c r="A2811" s="1" t="d">
        <v>2023-02-14</v>
      </c>
      <c r="B2811">
        <v>-1</v>
      </c>
      <c r="C2811" t="s">
        <v>66</v>
      </c>
      <c r="D2811" s="1" t="d">
        <v>2023-02-14</v>
      </c>
      <c r="E2811" t="s">
        <v>829</v>
      </c>
      <c r="F2811" t="s">
        <v>2271</v>
      </c>
      <c r="G2811" t="s">
        <v>68</v>
      </c>
      <c r="H2811" t="s">
        <v>830</v>
      </c>
    </row>
    <row r="2812" spans="1:8" x14ac:dyDescent="0.2">
      <c r="A2812" s="1" t="d">
        <v>2023-02-14</v>
      </c>
      <c r="B2812">
        <v>-1</v>
      </c>
      <c r="C2812" t="s">
        <v>74</v>
      </c>
      <c r="D2812" s="1" t="d">
        <v>2023-02-14</v>
      </c>
      <c r="E2812" t="s">
        <v>1660</v>
      </c>
      <c r="F2812" t="s">
        <v>2288</v>
      </c>
      <c r="G2812" t="s">
        <v>13</v>
      </c>
      <c r="H2812" t="s">
        <v>1661</v>
      </c>
    </row>
    <row r="2813" spans="1:8" x14ac:dyDescent="0.2">
      <c r="A2813" s="1" t="d">
        <v>2023-02-14</v>
      </c>
      <c r="B2813">
        <v>-1</v>
      </c>
      <c r="C2813" t="s">
        <v>74</v>
      </c>
      <c r="D2813" s="1" t="d">
        <v>2023-02-14</v>
      </c>
      <c r="E2813" t="s">
        <v>436</v>
      </c>
      <c r="F2813" t="s">
        <v>2282</v>
      </c>
      <c r="G2813" t="s">
        <v>49</v>
      </c>
      <c r="H2813" t="s">
        <v>437</v>
      </c>
    </row>
    <row r="2814" spans="1:8" x14ac:dyDescent="0.2">
      <c r="A2814" s="1" t="d">
        <v>2023-02-14</v>
      </c>
      <c r="B2814">
        <v>-1</v>
      </c>
      <c r="C2814" t="s">
        <v>77</v>
      </c>
      <c r="D2814" s="1" t="d">
        <v>2023-02-14</v>
      </c>
      <c r="E2814" t="s">
        <v>1361</v>
      </c>
      <c r="F2814" t="s">
        <v>2298</v>
      </c>
      <c r="G2814" t="s">
        <v>8</v>
      </c>
    </row>
    <row r="2815" spans="1:8" x14ac:dyDescent="0.2">
      <c r="A2815" s="1" t="d">
        <v>2023-02-14</v>
      </c>
      <c r="B2815">
        <v>-1</v>
      </c>
      <c r="C2815" t="s">
        <v>77</v>
      </c>
      <c r="D2815" s="1" t="d">
        <v>2023-02-14</v>
      </c>
      <c r="E2815" t="s">
        <v>1346</v>
      </c>
      <c r="F2815" t="s">
        <v>2298</v>
      </c>
      <c r="G2815" t="s">
        <v>8</v>
      </c>
    </row>
    <row r="2816" spans="1:8" x14ac:dyDescent="0.2">
      <c r="A2816" s="1" t="d">
        <v>2023-02-14</v>
      </c>
      <c r="B2816">
        <v>-1</v>
      </c>
      <c r="C2816" t="s">
        <v>77</v>
      </c>
      <c r="D2816" s="1" t="d">
        <v>2023-02-14</v>
      </c>
      <c r="E2816" t="s">
        <v>1626</v>
      </c>
      <c r="F2816" t="s">
        <v>2276</v>
      </c>
      <c r="G2816" t="s">
        <v>8</v>
      </c>
      <c r="H2816" t="s">
        <v>1627</v>
      </c>
    </row>
    <row r="2817" spans="1:8" x14ac:dyDescent="0.2">
      <c r="A2817" s="1" t="d">
        <v>2023-02-14</v>
      </c>
      <c r="B2817">
        <v>-1</v>
      </c>
      <c r="C2817" t="s">
        <v>77</v>
      </c>
      <c r="D2817" s="1" t="d">
        <v>2023-02-14</v>
      </c>
      <c r="E2817" t="s">
        <v>1053</v>
      </c>
      <c r="F2817" t="s">
        <v>2276</v>
      </c>
      <c r="G2817" t="s">
        <v>8</v>
      </c>
      <c r="H2817" t="s">
        <v>1054</v>
      </c>
    </row>
    <row r="2818" spans="1:8" x14ac:dyDescent="0.2">
      <c r="A2818" s="1" t="d">
        <v>2023-02-14</v>
      </c>
      <c r="B2818">
        <v>-1</v>
      </c>
      <c r="C2818" t="s">
        <v>77</v>
      </c>
      <c r="D2818" s="1" t="d">
        <v>2023-02-14</v>
      </c>
      <c r="E2818" t="s">
        <v>1506</v>
      </c>
      <c r="F2818" t="s">
        <v>2276</v>
      </c>
      <c r="G2818" t="s">
        <v>8</v>
      </c>
      <c r="H2818" t="s">
        <v>1507</v>
      </c>
    </row>
    <row r="2819" spans="1:8" x14ac:dyDescent="0.2">
      <c r="A2819" s="1" t="d">
        <v>2023-02-14</v>
      </c>
      <c r="B2819">
        <v>-1</v>
      </c>
      <c r="C2819" t="s">
        <v>77</v>
      </c>
      <c r="D2819" s="1" t="d">
        <v>2023-02-14</v>
      </c>
      <c r="E2819" t="s">
        <v>1402</v>
      </c>
      <c r="F2819" t="s">
        <v>2276</v>
      </c>
      <c r="G2819" t="s">
        <v>8</v>
      </c>
    </row>
    <row r="2820" spans="1:8" x14ac:dyDescent="0.2">
      <c r="A2820" s="1" t="d">
        <v>2023-02-14</v>
      </c>
      <c r="B2820">
        <v>-1</v>
      </c>
      <c r="C2820" t="s">
        <v>77</v>
      </c>
      <c r="D2820" s="1" t="d">
        <v>2023-02-14</v>
      </c>
      <c r="E2820" t="s">
        <v>1055</v>
      </c>
      <c r="F2820" t="s">
        <v>2276</v>
      </c>
      <c r="G2820" t="s">
        <v>8</v>
      </c>
    </row>
    <row r="2821" spans="1:8" x14ac:dyDescent="0.2">
      <c r="A2821" s="1" t="d">
        <v>2023-02-14</v>
      </c>
      <c r="B2821">
        <v>-1</v>
      </c>
      <c r="C2821" t="s">
        <v>77</v>
      </c>
      <c r="D2821" s="1" t="d">
        <v>2023-02-14</v>
      </c>
      <c r="E2821" t="s">
        <v>1403</v>
      </c>
      <c r="F2821" t="s">
        <v>2276</v>
      </c>
      <c r="G2821" t="s">
        <v>49</v>
      </c>
    </row>
    <row r="2822" spans="1:8" x14ac:dyDescent="0.2">
      <c r="A2822" s="1" t="d">
        <v>2023-02-14</v>
      </c>
      <c r="B2822">
        <v>-1</v>
      </c>
      <c r="C2822" t="s">
        <v>77</v>
      </c>
      <c r="D2822" s="1" t="d">
        <v>2023-02-14</v>
      </c>
      <c r="E2822" t="s">
        <v>1362</v>
      </c>
      <c r="F2822" t="s">
        <v>2276</v>
      </c>
      <c r="G2822" t="s">
        <v>49</v>
      </c>
    </row>
    <row r="2823" spans="1:8" x14ac:dyDescent="0.2">
      <c r="A2823" s="1" t="d">
        <v>2023-02-14</v>
      </c>
      <c r="B2823">
        <v>-1</v>
      </c>
      <c r="C2823" t="s">
        <v>77</v>
      </c>
      <c r="D2823" s="1" t="d">
        <v>2023-02-14</v>
      </c>
      <c r="E2823" t="s">
        <v>1612</v>
      </c>
      <c r="F2823" t="s">
        <v>2276</v>
      </c>
      <c r="G2823" t="s">
        <v>49</v>
      </c>
    </row>
    <row r="2824" spans="1:8" x14ac:dyDescent="0.2">
      <c r="A2824" s="1" t="d">
        <v>2023-02-14</v>
      </c>
      <c r="B2824">
        <v>-1</v>
      </c>
      <c r="C2824" t="s">
        <v>77</v>
      </c>
      <c r="D2824" s="1" t="d">
        <v>2023-02-14</v>
      </c>
      <c r="E2824" t="s">
        <v>1488</v>
      </c>
      <c r="F2824" t="s">
        <v>2276</v>
      </c>
      <c r="G2824" t="s">
        <v>49</v>
      </c>
    </row>
    <row r="2825" spans="1:8" x14ac:dyDescent="0.2">
      <c r="A2825" s="1" t="d">
        <v>2023-02-14</v>
      </c>
      <c r="B2825">
        <v>-1</v>
      </c>
      <c r="C2825" t="s">
        <v>77</v>
      </c>
      <c r="D2825" s="1" t="d">
        <v>2023-02-14</v>
      </c>
      <c r="E2825" t="s">
        <v>1478</v>
      </c>
      <c r="F2825" t="s">
        <v>2281</v>
      </c>
      <c r="G2825" t="s">
        <v>8</v>
      </c>
      <c r="H2825" t="s">
        <v>1479</v>
      </c>
    </row>
    <row r="2826" spans="1:8" x14ac:dyDescent="0.2">
      <c r="A2826" s="1" t="d">
        <v>2023-02-14</v>
      </c>
      <c r="B2826">
        <v>-1</v>
      </c>
      <c r="C2826" t="s">
        <v>77</v>
      </c>
      <c r="D2826" s="1" t="d">
        <v>2023-02-14</v>
      </c>
      <c r="E2826" t="s">
        <v>1406</v>
      </c>
      <c r="F2826" t="s">
        <v>2281</v>
      </c>
      <c r="G2826" t="s">
        <v>8</v>
      </c>
      <c r="H2826" t="s">
        <v>1407</v>
      </c>
    </row>
    <row r="2827" spans="1:8" x14ac:dyDescent="0.2">
      <c r="A2827" s="1" t="d">
        <v>2023-02-14</v>
      </c>
      <c r="B2827">
        <v>-1</v>
      </c>
      <c r="C2827" t="s">
        <v>77</v>
      </c>
      <c r="D2827" s="1" t="d">
        <v>2023-02-14</v>
      </c>
      <c r="E2827" t="s">
        <v>1628</v>
      </c>
      <c r="F2827" t="s">
        <v>2281</v>
      </c>
      <c r="G2827" t="s">
        <v>8</v>
      </c>
      <c r="H2827" t="s">
        <v>1629</v>
      </c>
    </row>
    <row r="2828" spans="1:8" x14ac:dyDescent="0.2">
      <c r="A2828" s="1" t="d">
        <v>2023-02-14</v>
      </c>
      <c r="B2828">
        <v>-1</v>
      </c>
      <c r="C2828" t="s">
        <v>77</v>
      </c>
      <c r="D2828" s="1" t="d">
        <v>2023-02-14</v>
      </c>
      <c r="E2828" t="s">
        <v>833</v>
      </c>
      <c r="F2828" t="s">
        <v>2266</v>
      </c>
      <c r="G2828" t="s">
        <v>49</v>
      </c>
      <c r="H2828" t="s">
        <v>834</v>
      </c>
    </row>
    <row r="2829" spans="1:8" x14ac:dyDescent="0.2">
      <c r="A2829" s="1" t="d">
        <v>2023-02-14</v>
      </c>
      <c r="B2829">
        <v>-1</v>
      </c>
      <c r="C2829" t="s">
        <v>77</v>
      </c>
      <c r="D2829" s="1" t="d">
        <v>2023-02-14</v>
      </c>
      <c r="E2829" t="s">
        <v>436</v>
      </c>
      <c r="F2829" t="s">
        <v>2282</v>
      </c>
      <c r="G2829" t="s">
        <v>49</v>
      </c>
      <c r="H2829" t="s">
        <v>437</v>
      </c>
    </row>
    <row r="2830" spans="1:8" x14ac:dyDescent="0.2">
      <c r="A2830" s="1" t="d">
        <v>2023-02-14</v>
      </c>
      <c r="B2830">
        <v>-1</v>
      </c>
      <c r="C2830" t="s">
        <v>77</v>
      </c>
      <c r="D2830" s="1" t="d">
        <v>2023-02-14</v>
      </c>
      <c r="E2830" t="s">
        <v>458</v>
      </c>
      <c r="F2830" t="s">
        <v>2282</v>
      </c>
      <c r="G2830" t="s">
        <v>49</v>
      </c>
    </row>
    <row r="2831" spans="1:8" x14ac:dyDescent="0.2">
      <c r="A2831" s="1" t="d">
        <v>2023-02-14</v>
      </c>
      <c r="B2831">
        <v>-1</v>
      </c>
      <c r="C2831" t="s">
        <v>77</v>
      </c>
      <c r="D2831" s="1" t="d">
        <v>2023-02-14</v>
      </c>
      <c r="E2831" t="s">
        <v>260</v>
      </c>
      <c r="F2831" t="s">
        <v>2282</v>
      </c>
      <c r="G2831" t="s">
        <v>49</v>
      </c>
    </row>
    <row r="2832" spans="1:8" x14ac:dyDescent="0.2">
      <c r="A2832" s="1" t="d">
        <v>2023-02-14</v>
      </c>
      <c r="B2832">
        <v>-1</v>
      </c>
      <c r="C2832" t="s">
        <v>77</v>
      </c>
      <c r="D2832" s="1" t="d">
        <v>2023-02-14</v>
      </c>
      <c r="E2832" t="s">
        <v>942</v>
      </c>
      <c r="F2832" t="s">
        <v>2265</v>
      </c>
      <c r="G2832" t="s">
        <v>68</v>
      </c>
      <c r="H2832" t="s">
        <v>943</v>
      </c>
    </row>
    <row r="2833" spans="1:8" x14ac:dyDescent="0.2">
      <c r="A2833" s="1" t="d">
        <v>2023-02-14</v>
      </c>
      <c r="B2833">
        <v>-1</v>
      </c>
      <c r="C2833" t="s">
        <v>77</v>
      </c>
      <c r="D2833" s="1" t="d">
        <v>2023-02-14</v>
      </c>
      <c r="E2833" t="s">
        <v>579</v>
      </c>
      <c r="F2833" t="s">
        <v>2265</v>
      </c>
      <c r="G2833" t="s">
        <v>49</v>
      </c>
      <c r="H2833" t="s">
        <v>580</v>
      </c>
    </row>
    <row r="2834" spans="1:8" x14ac:dyDescent="0.2">
      <c r="A2834" s="1" t="d">
        <v>2023-02-14</v>
      </c>
      <c r="B2834">
        <v>-1</v>
      </c>
      <c r="C2834" t="s">
        <v>77</v>
      </c>
      <c r="D2834" s="1" t="d">
        <v>2023-02-14</v>
      </c>
      <c r="E2834" t="s">
        <v>1100</v>
      </c>
      <c r="F2834" t="s">
        <v>2265</v>
      </c>
      <c r="G2834" t="s">
        <v>8</v>
      </c>
      <c r="H2834" t="s">
        <v>1101</v>
      </c>
    </row>
    <row r="2835" spans="1:8" x14ac:dyDescent="0.2">
      <c r="A2835" s="1" t="d">
        <v>2023-02-14</v>
      </c>
      <c r="B2835">
        <v>-1</v>
      </c>
      <c r="C2835" t="s">
        <v>77</v>
      </c>
      <c r="D2835" s="1" t="d">
        <v>2023-02-14</v>
      </c>
      <c r="E2835" t="s">
        <v>84</v>
      </c>
      <c r="F2835" t="s">
        <v>2265</v>
      </c>
      <c r="G2835" t="s">
        <v>8</v>
      </c>
      <c r="H2835" t="s">
        <v>85</v>
      </c>
    </row>
    <row r="2836" spans="1:8" x14ac:dyDescent="0.2">
      <c r="A2836" s="1" t="d">
        <v>2023-02-14</v>
      </c>
      <c r="B2836">
        <v>-1</v>
      </c>
      <c r="C2836" t="s">
        <v>77</v>
      </c>
      <c r="D2836" s="1" t="d">
        <v>2023-02-14</v>
      </c>
      <c r="E2836" t="s">
        <v>839</v>
      </c>
      <c r="F2836" t="s">
        <v>2265</v>
      </c>
      <c r="G2836" t="s">
        <v>8</v>
      </c>
      <c r="H2836" t="s">
        <v>840</v>
      </c>
    </row>
    <row r="2837" spans="1:8" x14ac:dyDescent="0.2">
      <c r="A2837" s="1" t="d">
        <v>2023-02-14</v>
      </c>
      <c r="B2837">
        <v>-1</v>
      </c>
      <c r="C2837" t="s">
        <v>77</v>
      </c>
      <c r="D2837" s="1" t="d">
        <v>2023-02-14</v>
      </c>
      <c r="E2837" t="s">
        <v>1497</v>
      </c>
      <c r="F2837" t="s">
        <v>2265</v>
      </c>
      <c r="G2837" t="s">
        <v>8</v>
      </c>
    </row>
    <row r="2838" spans="1:8" x14ac:dyDescent="0.2">
      <c r="A2838" s="1" t="d">
        <v>2023-02-14</v>
      </c>
      <c r="B2838">
        <v>-1</v>
      </c>
      <c r="C2838" t="s">
        <v>77</v>
      </c>
      <c r="D2838" s="1" t="d">
        <v>2023-02-14</v>
      </c>
      <c r="E2838" t="s">
        <v>86</v>
      </c>
      <c r="F2838" t="s">
        <v>2265</v>
      </c>
      <c r="G2838" t="s">
        <v>8</v>
      </c>
      <c r="H2838" t="s">
        <v>87</v>
      </c>
    </row>
    <row r="2839" spans="1:8" x14ac:dyDescent="0.2">
      <c r="A2839" s="1" t="d">
        <v>2023-02-14</v>
      </c>
      <c r="B2839">
        <v>-1</v>
      </c>
      <c r="C2839" t="s">
        <v>77</v>
      </c>
      <c r="D2839" s="1" t="d">
        <v>2023-02-14</v>
      </c>
      <c r="E2839" t="s">
        <v>433</v>
      </c>
      <c r="F2839" t="s">
        <v>2265</v>
      </c>
      <c r="G2839" t="s">
        <v>8</v>
      </c>
      <c r="H2839" t="s">
        <v>434</v>
      </c>
    </row>
    <row r="2840" spans="1:8" x14ac:dyDescent="0.2">
      <c r="A2840" s="1" t="d">
        <v>2023-02-14</v>
      </c>
      <c r="B2840">
        <v>-1</v>
      </c>
      <c r="C2840" t="s">
        <v>77</v>
      </c>
      <c r="D2840" s="1" t="d">
        <v>2023-02-14</v>
      </c>
      <c r="E2840" t="s">
        <v>1662</v>
      </c>
      <c r="F2840" t="s">
        <v>2265</v>
      </c>
      <c r="G2840" t="s">
        <v>128</v>
      </c>
    </row>
    <row r="2841" spans="1:8" x14ac:dyDescent="0.2">
      <c r="A2841" s="1" t="d">
        <v>2023-02-14</v>
      </c>
      <c r="B2841">
        <v>-1</v>
      </c>
      <c r="C2841" t="s">
        <v>77</v>
      </c>
      <c r="D2841" s="1" t="d">
        <v>2023-02-14</v>
      </c>
      <c r="E2841" t="s">
        <v>1157</v>
      </c>
      <c r="F2841" t="s">
        <v>2268</v>
      </c>
      <c r="G2841" t="s">
        <v>8</v>
      </c>
      <c r="H2841" t="s">
        <v>1158</v>
      </c>
    </row>
    <row r="2842" spans="1:8" x14ac:dyDescent="0.2">
      <c r="A2842" s="1" t="d">
        <v>2023-02-14</v>
      </c>
      <c r="B2842">
        <v>-1</v>
      </c>
      <c r="C2842" t="s">
        <v>77</v>
      </c>
      <c r="D2842" s="1" t="d">
        <v>2023-02-14</v>
      </c>
      <c r="E2842" t="s">
        <v>1630</v>
      </c>
      <c r="F2842" t="s">
        <v>2296</v>
      </c>
      <c r="G2842" t="s">
        <v>8</v>
      </c>
      <c r="H2842" t="s">
        <v>470</v>
      </c>
    </row>
    <row r="2843" spans="1:8" x14ac:dyDescent="0.2">
      <c r="A2843" s="1" t="d">
        <v>2023-02-14</v>
      </c>
      <c r="B2843">
        <v>-1</v>
      </c>
      <c r="C2843" t="s">
        <v>77</v>
      </c>
      <c r="D2843" s="1" t="d">
        <v>2023-02-14</v>
      </c>
      <c r="E2843" t="s">
        <v>1631</v>
      </c>
      <c r="F2843" t="s">
        <v>2296</v>
      </c>
      <c r="G2843" t="s">
        <v>8</v>
      </c>
      <c r="H2843" t="s">
        <v>277</v>
      </c>
    </row>
    <row r="2844" spans="1:8" x14ac:dyDescent="0.2">
      <c r="A2844" s="1" t="d">
        <v>2023-02-14</v>
      </c>
      <c r="B2844">
        <v>-1</v>
      </c>
      <c r="C2844" t="s">
        <v>77</v>
      </c>
      <c r="D2844" s="1" t="d">
        <v>2023-02-14</v>
      </c>
      <c r="E2844" t="s">
        <v>1632</v>
      </c>
      <c r="F2844" t="s">
        <v>2296</v>
      </c>
      <c r="G2844" t="s">
        <v>8</v>
      </c>
      <c r="H2844" t="s">
        <v>214</v>
      </c>
    </row>
    <row r="2845" spans="1:8" x14ac:dyDescent="0.2">
      <c r="A2845" s="1" t="d">
        <v>2023-02-14</v>
      </c>
      <c r="B2845">
        <v>-1</v>
      </c>
      <c r="C2845" t="s">
        <v>77</v>
      </c>
      <c r="D2845" s="1" t="d">
        <v>2023-02-14</v>
      </c>
      <c r="E2845" t="s">
        <v>1634</v>
      </c>
      <c r="F2845" t="s">
        <v>2296</v>
      </c>
      <c r="G2845" t="s">
        <v>8</v>
      </c>
      <c r="H2845" t="s">
        <v>38</v>
      </c>
    </row>
    <row r="2846" spans="1:8" x14ac:dyDescent="0.2">
      <c r="A2846" s="1" t="d">
        <v>2023-02-14</v>
      </c>
      <c r="B2846">
        <v>-1</v>
      </c>
      <c r="C2846" t="s">
        <v>77</v>
      </c>
      <c r="D2846" s="1" t="d">
        <v>2023-02-14</v>
      </c>
      <c r="E2846" t="s">
        <v>1652</v>
      </c>
      <c r="F2846" t="s">
        <v>2296</v>
      </c>
      <c r="G2846" t="s">
        <v>8</v>
      </c>
      <c r="H2846" t="s">
        <v>40</v>
      </c>
    </row>
    <row r="2847" spans="1:8" x14ac:dyDescent="0.2">
      <c r="A2847" s="1" t="d">
        <v>2023-02-14</v>
      </c>
      <c r="B2847">
        <v>-1</v>
      </c>
      <c r="C2847" t="s">
        <v>77</v>
      </c>
      <c r="D2847" s="1" t="d">
        <v>2023-02-14</v>
      </c>
      <c r="E2847" t="s">
        <v>1614</v>
      </c>
      <c r="F2847" t="s">
        <v>2296</v>
      </c>
      <c r="G2847" t="s">
        <v>8</v>
      </c>
      <c r="H2847" t="s">
        <v>94</v>
      </c>
    </row>
    <row r="2848" spans="1:8" x14ac:dyDescent="0.2">
      <c r="A2848" s="1" t="d">
        <v>2023-02-14</v>
      </c>
      <c r="B2848">
        <v>-1</v>
      </c>
      <c r="C2848" t="s">
        <v>77</v>
      </c>
      <c r="D2848" s="1" t="d">
        <v>2023-02-14</v>
      </c>
      <c r="E2848" t="s">
        <v>1663</v>
      </c>
      <c r="F2848" t="s">
        <v>2304</v>
      </c>
      <c r="G2848" t="s">
        <v>49</v>
      </c>
      <c r="H2848" t="s">
        <v>1664</v>
      </c>
    </row>
    <row r="2849" spans="1:8" x14ac:dyDescent="0.2">
      <c r="A2849" s="1" t="d">
        <v>2023-02-14</v>
      </c>
      <c r="B2849">
        <v>-1</v>
      </c>
      <c r="C2849" t="s">
        <v>77</v>
      </c>
      <c r="D2849" s="1" t="d">
        <v>2023-02-14</v>
      </c>
      <c r="E2849" t="s">
        <v>1552</v>
      </c>
      <c r="F2849" t="s">
        <v>2271</v>
      </c>
      <c r="G2849" t="s">
        <v>49</v>
      </c>
      <c r="H2849" t="s">
        <v>1553</v>
      </c>
    </row>
    <row r="2850" spans="1:8" x14ac:dyDescent="0.2">
      <c r="A2850" s="1" t="d">
        <v>2023-02-14</v>
      </c>
      <c r="B2850">
        <v>-1</v>
      </c>
      <c r="C2850" t="s">
        <v>77</v>
      </c>
      <c r="D2850" s="1" t="d">
        <v>2023-02-14</v>
      </c>
      <c r="E2850" t="s">
        <v>847</v>
      </c>
      <c r="F2850" t="s">
        <v>2271</v>
      </c>
      <c r="G2850" t="s">
        <v>68</v>
      </c>
      <c r="H2850" t="s">
        <v>848</v>
      </c>
    </row>
    <row r="2851" spans="1:8" x14ac:dyDescent="0.2">
      <c r="A2851" s="1" t="d">
        <v>2023-02-14</v>
      </c>
      <c r="B2851">
        <v>-1</v>
      </c>
      <c r="C2851" t="s">
        <v>77</v>
      </c>
      <c r="D2851" s="1" t="d">
        <v>2023-02-14</v>
      </c>
      <c r="E2851" t="s">
        <v>556</v>
      </c>
      <c r="F2851" t="s">
        <v>2285</v>
      </c>
      <c r="G2851" t="s">
        <v>8</v>
      </c>
    </row>
    <row r="2852" spans="1:8" x14ac:dyDescent="0.2">
      <c r="A2852" s="1" t="d">
        <v>2023-02-14</v>
      </c>
      <c r="B2852">
        <v>-1</v>
      </c>
      <c r="C2852" t="s">
        <v>77</v>
      </c>
      <c r="D2852" s="1" t="d">
        <v>2023-02-14</v>
      </c>
      <c r="E2852" t="s">
        <v>1560</v>
      </c>
      <c r="F2852" t="s">
        <v>2285</v>
      </c>
      <c r="G2852" t="s">
        <v>8</v>
      </c>
    </row>
    <row r="2853" spans="1:8" x14ac:dyDescent="0.2">
      <c r="A2853" s="1" t="d">
        <v>2023-02-14</v>
      </c>
      <c r="B2853">
        <v>-1</v>
      </c>
      <c r="C2853" t="s">
        <v>77</v>
      </c>
      <c r="D2853" s="1" t="d">
        <v>2023-02-14</v>
      </c>
      <c r="E2853" t="s">
        <v>481</v>
      </c>
      <c r="F2853" t="s">
        <v>2285</v>
      </c>
      <c r="G2853" t="s">
        <v>8</v>
      </c>
    </row>
    <row r="2854" spans="1:8" x14ac:dyDescent="0.2">
      <c r="A2854" s="1" t="d">
        <v>2023-02-14</v>
      </c>
      <c r="B2854">
        <v>-1</v>
      </c>
      <c r="C2854" t="s">
        <v>77</v>
      </c>
      <c r="D2854" s="1" t="d">
        <v>2023-02-14</v>
      </c>
      <c r="E2854" t="s">
        <v>1440</v>
      </c>
      <c r="F2854" t="s">
        <v>2272</v>
      </c>
      <c r="G2854" t="s">
        <v>49</v>
      </c>
      <c r="H2854" t="s">
        <v>1441</v>
      </c>
    </row>
    <row r="2855" spans="1:8" x14ac:dyDescent="0.2">
      <c r="A2855" s="1" t="d">
        <v>2023-02-14</v>
      </c>
      <c r="B2855">
        <v>-1</v>
      </c>
      <c r="C2855" t="s">
        <v>77</v>
      </c>
      <c r="D2855" s="1" t="d">
        <v>2023-02-14</v>
      </c>
      <c r="E2855" t="s">
        <v>1587</v>
      </c>
      <c r="F2855" t="s">
        <v>2272</v>
      </c>
      <c r="G2855" t="s">
        <v>8</v>
      </c>
    </row>
    <row r="2856" spans="1:8" x14ac:dyDescent="0.2">
      <c r="A2856" s="1" t="d">
        <v>2023-02-14</v>
      </c>
      <c r="B2856">
        <v>-1</v>
      </c>
      <c r="C2856" t="s">
        <v>77</v>
      </c>
      <c r="D2856" s="1" t="d">
        <v>2023-02-14</v>
      </c>
      <c r="E2856" t="s">
        <v>482</v>
      </c>
      <c r="F2856" t="s">
        <v>2272</v>
      </c>
      <c r="G2856" t="s">
        <v>8</v>
      </c>
    </row>
    <row r="2857" spans="1:8" x14ac:dyDescent="0.2">
      <c r="A2857" s="1" t="d">
        <v>2023-02-14</v>
      </c>
      <c r="B2857">
        <v>-1</v>
      </c>
      <c r="C2857" t="s">
        <v>77</v>
      </c>
      <c r="D2857" s="1" t="d">
        <v>2023-02-14</v>
      </c>
      <c r="E2857" t="s">
        <v>47</v>
      </c>
      <c r="F2857" t="s">
        <v>2272</v>
      </c>
      <c r="G2857" t="s">
        <v>8</v>
      </c>
    </row>
    <row r="2858" spans="1:8" x14ac:dyDescent="0.2">
      <c r="A2858" s="1" t="d">
        <v>2023-02-14</v>
      </c>
      <c r="B2858">
        <v>-1</v>
      </c>
      <c r="C2858" t="s">
        <v>77</v>
      </c>
      <c r="D2858" s="1" t="d">
        <v>2023-02-14</v>
      </c>
      <c r="E2858" t="s">
        <v>1422</v>
      </c>
      <c r="F2858" t="s">
        <v>2272</v>
      </c>
      <c r="G2858" t="s">
        <v>8</v>
      </c>
    </row>
    <row r="2859" spans="1:8" x14ac:dyDescent="0.2">
      <c r="A2859" s="1" t="d">
        <v>2023-02-14</v>
      </c>
      <c r="B2859">
        <v>-1</v>
      </c>
      <c r="C2859" t="s">
        <v>77</v>
      </c>
      <c r="D2859" s="1" t="d">
        <v>2023-02-14</v>
      </c>
      <c r="E2859" t="s">
        <v>97</v>
      </c>
      <c r="F2859" t="s">
        <v>2272</v>
      </c>
      <c r="G2859" t="s">
        <v>8</v>
      </c>
    </row>
    <row r="2860" spans="1:8" x14ac:dyDescent="0.2">
      <c r="A2860" s="1" t="d">
        <v>2023-02-14</v>
      </c>
      <c r="B2860">
        <v>-1</v>
      </c>
      <c r="C2860" t="s">
        <v>77</v>
      </c>
      <c r="D2860" s="1" t="d">
        <v>2023-02-14</v>
      </c>
      <c r="E2860" t="s">
        <v>275</v>
      </c>
      <c r="F2860" t="s">
        <v>2272</v>
      </c>
      <c r="G2860" t="s">
        <v>8</v>
      </c>
    </row>
    <row r="2861" spans="1:8" x14ac:dyDescent="0.2">
      <c r="A2861" s="1" t="d">
        <v>2023-02-14</v>
      </c>
      <c r="B2861">
        <v>-1</v>
      </c>
      <c r="C2861" t="s">
        <v>77</v>
      </c>
      <c r="D2861" s="1" t="d">
        <v>2023-02-21</v>
      </c>
      <c r="E2861" t="s">
        <v>691</v>
      </c>
      <c r="F2861" t="s">
        <v>2273</v>
      </c>
      <c r="G2861" t="s">
        <v>13</v>
      </c>
      <c r="H2861" t="s">
        <v>692</v>
      </c>
    </row>
    <row r="2862" spans="1:8" x14ac:dyDescent="0.2">
      <c r="A2862" s="1" t="d">
        <v>2023-02-14</v>
      </c>
      <c r="B2862">
        <v>-1</v>
      </c>
      <c r="C2862" t="s">
        <v>77</v>
      </c>
      <c r="D2862" s="1" t="d">
        <v>2023-02-21</v>
      </c>
      <c r="E2862" t="s">
        <v>1128</v>
      </c>
      <c r="F2862" t="s">
        <v>2273</v>
      </c>
      <c r="G2862" t="s">
        <v>128</v>
      </c>
      <c r="H2862" t="s">
        <v>1129</v>
      </c>
    </row>
    <row r="2863" spans="1:8" x14ac:dyDescent="0.2">
      <c r="A2863" s="1" t="d">
        <v>2023-02-14</v>
      </c>
      <c r="B2863">
        <v>-1</v>
      </c>
      <c r="C2863" t="s">
        <v>77</v>
      </c>
      <c r="D2863" s="1" t="d">
        <v>2023-02-21</v>
      </c>
      <c r="E2863" t="s">
        <v>491</v>
      </c>
      <c r="F2863" t="s">
        <v>2273</v>
      </c>
      <c r="G2863" t="s">
        <v>8</v>
      </c>
      <c r="H2863" t="s">
        <v>492</v>
      </c>
    </row>
    <row r="2864" spans="1:8" x14ac:dyDescent="0.2">
      <c r="A2864" s="1" t="d">
        <v>2023-02-14</v>
      </c>
      <c r="B2864">
        <v>-1</v>
      </c>
      <c r="C2864" t="s">
        <v>77</v>
      </c>
      <c r="D2864" s="1" t="d">
        <v>2023-02-21</v>
      </c>
      <c r="E2864" t="s">
        <v>1066</v>
      </c>
      <c r="F2864" t="s">
        <v>2273</v>
      </c>
      <c r="G2864" t="s">
        <v>8</v>
      </c>
      <c r="H2864" t="s">
        <v>1067</v>
      </c>
    </row>
    <row r="2865" spans="1:8" x14ac:dyDescent="0.2">
      <c r="A2865" s="1" t="d">
        <v>2023-02-14</v>
      </c>
      <c r="B2865">
        <v>-1</v>
      </c>
      <c r="C2865" t="s">
        <v>77</v>
      </c>
      <c r="D2865" s="1" t="d">
        <v>2023-02-21</v>
      </c>
      <c r="E2865" t="s">
        <v>1665</v>
      </c>
      <c r="F2865" t="s">
        <v>2274</v>
      </c>
      <c r="G2865" t="s">
        <v>8</v>
      </c>
      <c r="H2865" t="s">
        <v>1666</v>
      </c>
    </row>
    <row r="2866" spans="1:8" x14ac:dyDescent="0.2">
      <c r="A2866" s="1" t="d">
        <v>2023-02-14</v>
      </c>
      <c r="B2866">
        <v>-1</v>
      </c>
      <c r="C2866" t="s">
        <v>77</v>
      </c>
      <c r="D2866" s="1" t="d">
        <v>2023-02-21</v>
      </c>
      <c r="E2866" t="s">
        <v>1472</v>
      </c>
      <c r="F2866" t="s">
        <v>2274</v>
      </c>
      <c r="G2866" t="s">
        <v>8</v>
      </c>
      <c r="H2866" t="s">
        <v>1473</v>
      </c>
    </row>
    <row r="2867" spans="1:8" x14ac:dyDescent="0.2">
      <c r="A2867" s="1" t="d">
        <v>2023-02-14</v>
      </c>
      <c r="B2867">
        <v>-1</v>
      </c>
      <c r="C2867" t="s">
        <v>77</v>
      </c>
      <c r="D2867" s="1" t="d">
        <v>2023-02-21</v>
      </c>
      <c r="E2867" t="s">
        <v>1487</v>
      </c>
      <c r="F2867" t="s">
        <v>2274</v>
      </c>
      <c r="G2867" t="s">
        <v>8</v>
      </c>
      <c r="H2867" t="s">
        <v>1487</v>
      </c>
    </row>
    <row r="2868" spans="1:8" x14ac:dyDescent="0.2">
      <c r="A2868" s="1" t="d">
        <v>2023-02-14</v>
      </c>
      <c r="B2868">
        <v>-1</v>
      </c>
      <c r="C2868" t="s">
        <v>77</v>
      </c>
      <c r="D2868" s="1" t="d">
        <v>2023-02-21</v>
      </c>
      <c r="E2868" t="s">
        <v>1482</v>
      </c>
      <c r="F2868" t="s">
        <v>2274</v>
      </c>
      <c r="G2868" t="s">
        <v>8</v>
      </c>
      <c r="H2868" t="s">
        <v>1482</v>
      </c>
    </row>
    <row r="2869" spans="1:8" x14ac:dyDescent="0.2">
      <c r="A2869" s="1" t="d">
        <v>2023-02-14</v>
      </c>
      <c r="B2869">
        <v>-1</v>
      </c>
      <c r="C2869" t="s">
        <v>77</v>
      </c>
      <c r="D2869" s="1" t="d">
        <v>2023-02-21</v>
      </c>
      <c r="E2869" t="s">
        <v>1667</v>
      </c>
      <c r="F2869" t="s">
        <v>2274</v>
      </c>
      <c r="G2869" t="s">
        <v>8</v>
      </c>
      <c r="H2869" t="s">
        <v>1667</v>
      </c>
    </row>
    <row r="2870" spans="1:8" x14ac:dyDescent="0.2">
      <c r="A2870" s="1" t="d">
        <v>2023-02-14</v>
      </c>
      <c r="B2870">
        <v>-1</v>
      </c>
      <c r="C2870" t="s">
        <v>77</v>
      </c>
      <c r="D2870" s="1" t="d">
        <v>2023-02-21</v>
      </c>
      <c r="E2870" t="s">
        <v>1544</v>
      </c>
      <c r="F2870" t="s">
        <v>2274</v>
      </c>
      <c r="G2870" t="s">
        <v>8</v>
      </c>
      <c r="H2870" t="s">
        <v>1544</v>
      </c>
    </row>
    <row r="2871" spans="1:8" x14ac:dyDescent="0.2">
      <c r="A2871" s="1" t="d">
        <v>2023-02-14</v>
      </c>
      <c r="B2871">
        <v>-1</v>
      </c>
      <c r="C2871" t="s">
        <v>77</v>
      </c>
      <c r="D2871" s="1" t="d">
        <v>2023-02-21</v>
      </c>
      <c r="E2871" t="s">
        <v>1668</v>
      </c>
      <c r="F2871" t="s">
        <v>2275</v>
      </c>
      <c r="G2871" t="s">
        <v>8</v>
      </c>
      <c r="H2871" t="s">
        <v>1669</v>
      </c>
    </row>
    <row r="2872" spans="1:8" x14ac:dyDescent="0.2">
      <c r="A2872" s="1" t="d">
        <v>2023-02-14</v>
      </c>
      <c r="B2872">
        <v>-1</v>
      </c>
      <c r="C2872" t="s">
        <v>77</v>
      </c>
      <c r="D2872" s="1" t="d">
        <v>2023-02-21</v>
      </c>
      <c r="E2872" t="s">
        <v>1084</v>
      </c>
      <c r="F2872" t="s">
        <v>2263</v>
      </c>
      <c r="G2872" t="s">
        <v>8</v>
      </c>
      <c r="H2872" t="s">
        <v>1085</v>
      </c>
    </row>
    <row r="2873" spans="1:8" x14ac:dyDescent="0.2">
      <c r="A2873" s="1" t="d">
        <v>2023-02-14</v>
      </c>
      <c r="B2873">
        <v>-1</v>
      </c>
      <c r="C2873" t="s">
        <v>77</v>
      </c>
      <c r="D2873" s="1" t="d">
        <v>2023-02-21</v>
      </c>
      <c r="E2873" t="s">
        <v>331</v>
      </c>
      <c r="F2873" t="s">
        <v>2263</v>
      </c>
      <c r="G2873" t="s">
        <v>8</v>
      </c>
      <c r="H2873" t="s">
        <v>332</v>
      </c>
    </row>
    <row r="2874" spans="1:8" x14ac:dyDescent="0.2">
      <c r="A2874" s="1" t="d">
        <v>2023-02-14</v>
      </c>
      <c r="B2874">
        <v>-1</v>
      </c>
      <c r="C2874" t="s">
        <v>77</v>
      </c>
      <c r="D2874" s="1" t="d">
        <v>2023-02-28</v>
      </c>
      <c r="E2874" t="s">
        <v>1670</v>
      </c>
      <c r="F2874" t="s">
        <v>2273</v>
      </c>
      <c r="G2874" t="s">
        <v>128</v>
      </c>
      <c r="H2874" t="s">
        <v>1671</v>
      </c>
    </row>
    <row r="2875" spans="1:8" x14ac:dyDescent="0.2">
      <c r="A2875" s="1" t="d">
        <v>2023-02-14</v>
      </c>
      <c r="B2875">
        <v>-1</v>
      </c>
      <c r="C2875" t="s">
        <v>77</v>
      </c>
      <c r="D2875" s="1" t="d">
        <v>2023-02-28</v>
      </c>
      <c r="E2875" t="s">
        <v>1672</v>
      </c>
      <c r="F2875" t="s">
        <v>2273</v>
      </c>
      <c r="G2875" t="s">
        <v>8</v>
      </c>
      <c r="H2875" t="s">
        <v>1673</v>
      </c>
    </row>
    <row r="2876" spans="1:8" x14ac:dyDescent="0.2">
      <c r="A2876" s="1" t="d">
        <v>2023-02-14</v>
      </c>
      <c r="B2876">
        <v>-1</v>
      </c>
      <c r="C2876" t="s">
        <v>77</v>
      </c>
      <c r="D2876" s="1" t="d">
        <v>2023-02-28</v>
      </c>
      <c r="E2876" t="s">
        <v>246</v>
      </c>
      <c r="F2876" t="s">
        <v>2274</v>
      </c>
      <c r="G2876" t="s">
        <v>8</v>
      </c>
      <c r="H2876" t="s">
        <v>247</v>
      </c>
    </row>
    <row r="2877" spans="1:8" x14ac:dyDescent="0.2">
      <c r="A2877" s="1" t="d">
        <v>2023-02-14</v>
      </c>
      <c r="B2877">
        <v>-1</v>
      </c>
      <c r="C2877" t="s">
        <v>77</v>
      </c>
      <c r="D2877" s="1" t="d">
        <v>2023-02-28</v>
      </c>
      <c r="E2877" t="s">
        <v>1674</v>
      </c>
      <c r="F2877" t="s">
        <v>2274</v>
      </c>
      <c r="G2877" t="s">
        <v>8</v>
      </c>
      <c r="H2877" t="s">
        <v>1675</v>
      </c>
    </row>
    <row r="2878" spans="1:8" x14ac:dyDescent="0.2">
      <c r="A2878" s="1" t="d">
        <v>2023-02-14</v>
      </c>
      <c r="B2878">
        <v>-1</v>
      </c>
      <c r="C2878" t="s">
        <v>77</v>
      </c>
      <c r="D2878" s="1" t="d">
        <v>2023-02-28</v>
      </c>
      <c r="E2878" t="s">
        <v>1676</v>
      </c>
      <c r="F2878" t="s">
        <v>2274</v>
      </c>
      <c r="G2878" t="s">
        <v>8</v>
      </c>
      <c r="H2878" t="s">
        <v>1676</v>
      </c>
    </row>
    <row r="2879" spans="1:8" x14ac:dyDescent="0.2">
      <c r="A2879" s="1" t="d">
        <v>2023-02-14</v>
      </c>
      <c r="B2879">
        <v>-1</v>
      </c>
      <c r="C2879" t="s">
        <v>77</v>
      </c>
      <c r="D2879" s="1" t="d">
        <v>2023-02-28</v>
      </c>
      <c r="E2879" t="s">
        <v>735</v>
      </c>
      <c r="F2879" t="s">
        <v>2274</v>
      </c>
      <c r="G2879" t="s">
        <v>8</v>
      </c>
      <c r="H2879" t="s">
        <v>735</v>
      </c>
    </row>
    <row r="2880" spans="1:8" x14ac:dyDescent="0.2">
      <c r="A2880" s="1" t="d">
        <v>2023-02-14</v>
      </c>
      <c r="B2880">
        <v>-1</v>
      </c>
      <c r="C2880" t="s">
        <v>77</v>
      </c>
      <c r="D2880" s="1" t="d">
        <v>2023-02-28</v>
      </c>
      <c r="E2880" t="s">
        <v>1279</v>
      </c>
      <c r="F2880" t="s">
        <v>2274</v>
      </c>
      <c r="G2880" t="s">
        <v>8</v>
      </c>
      <c r="H2880" t="s">
        <v>1279</v>
      </c>
    </row>
    <row r="2881" spans="1:8" x14ac:dyDescent="0.2">
      <c r="A2881" s="1" t="d">
        <v>2023-02-14</v>
      </c>
      <c r="B2881">
        <v>-1</v>
      </c>
      <c r="C2881" t="s">
        <v>77</v>
      </c>
      <c r="D2881" s="1" t="d">
        <v>2023-02-28</v>
      </c>
      <c r="E2881" t="s">
        <v>1677</v>
      </c>
      <c r="F2881" t="s">
        <v>2274</v>
      </c>
      <c r="G2881" t="s">
        <v>8</v>
      </c>
      <c r="H2881" t="s">
        <v>1677</v>
      </c>
    </row>
    <row r="2882" spans="1:8" x14ac:dyDescent="0.2">
      <c r="A2882" s="1" t="d">
        <v>2023-02-14</v>
      </c>
      <c r="B2882">
        <v>-1</v>
      </c>
      <c r="C2882" t="s">
        <v>77</v>
      </c>
      <c r="D2882" s="1" t="d">
        <v>2023-02-28</v>
      </c>
      <c r="E2882" t="s">
        <v>295</v>
      </c>
      <c r="F2882" t="s">
        <v>2274</v>
      </c>
      <c r="G2882" t="s">
        <v>8</v>
      </c>
      <c r="H2882" t="s">
        <v>295</v>
      </c>
    </row>
    <row r="2883" spans="1:8" x14ac:dyDescent="0.2">
      <c r="A2883" s="1" t="d">
        <v>2023-02-14</v>
      </c>
      <c r="B2883">
        <v>-1</v>
      </c>
      <c r="C2883" t="s">
        <v>77</v>
      </c>
      <c r="D2883" s="1" t="d">
        <v>2023-02-28</v>
      </c>
      <c r="E2883" t="s">
        <v>1576</v>
      </c>
      <c r="F2883" t="s">
        <v>2274</v>
      </c>
      <c r="G2883" t="s">
        <v>8</v>
      </c>
      <c r="H2883" t="s">
        <v>1576</v>
      </c>
    </row>
    <row r="2884" spans="1:8" x14ac:dyDescent="0.2">
      <c r="A2884" s="1" t="d">
        <v>2023-02-14</v>
      </c>
      <c r="B2884">
        <v>-1</v>
      </c>
      <c r="C2884" t="s">
        <v>77</v>
      </c>
      <c r="D2884" s="1" t="d">
        <v>2023-02-28</v>
      </c>
      <c r="E2884" t="s">
        <v>503</v>
      </c>
      <c r="F2884" t="s">
        <v>2275</v>
      </c>
      <c r="G2884" t="s">
        <v>8</v>
      </c>
      <c r="H2884" t="s">
        <v>504</v>
      </c>
    </row>
    <row r="2885" spans="1:8" x14ac:dyDescent="0.2">
      <c r="A2885" s="1" t="d">
        <v>2023-02-14</v>
      </c>
      <c r="B2885">
        <v>-1</v>
      </c>
      <c r="C2885" t="s">
        <v>77</v>
      </c>
      <c r="D2885" s="1" t="d">
        <v>2023-02-28</v>
      </c>
      <c r="E2885" t="s">
        <v>695</v>
      </c>
      <c r="F2885" t="s">
        <v>2275</v>
      </c>
      <c r="G2885" t="s">
        <v>8</v>
      </c>
    </row>
    <row r="2886" spans="1:8" x14ac:dyDescent="0.2">
      <c r="A2886" s="1" t="d">
        <v>2023-02-14</v>
      </c>
      <c r="B2886">
        <v>-1</v>
      </c>
      <c r="C2886" t="s">
        <v>77</v>
      </c>
      <c r="D2886" s="1" t="d">
        <v>2023-02-28</v>
      </c>
      <c r="E2886" t="s">
        <v>885</v>
      </c>
      <c r="F2886" t="s">
        <v>2263</v>
      </c>
      <c r="G2886" t="s">
        <v>8</v>
      </c>
      <c r="H2886" t="s">
        <v>886</v>
      </c>
    </row>
    <row r="2887" spans="1:8" x14ac:dyDescent="0.2">
      <c r="A2887" s="1" t="d">
        <v>2023-02-14</v>
      </c>
      <c r="B2887">
        <v>-1</v>
      </c>
      <c r="C2887" t="s">
        <v>77</v>
      </c>
      <c r="D2887" s="1" t="d">
        <v>2023-02-28</v>
      </c>
      <c r="E2887" t="s">
        <v>617</v>
      </c>
      <c r="F2887" t="s">
        <v>2263</v>
      </c>
      <c r="G2887" t="s">
        <v>8</v>
      </c>
      <c r="H2887" t="s">
        <v>618</v>
      </c>
    </row>
    <row r="2888" spans="1:8" x14ac:dyDescent="0.2">
      <c r="A2888" s="1" t="d">
        <v>2023-02-15</v>
      </c>
      <c r="B2888">
        <v>-1</v>
      </c>
      <c r="D2888" s="1" t="d">
        <v>2023-02-15</v>
      </c>
      <c r="E2888" t="s">
        <v>1345</v>
      </c>
      <c r="F2888" t="s">
        <v>2298</v>
      </c>
      <c r="G2888" t="s">
        <v>8</v>
      </c>
    </row>
    <row r="2889" spans="1:8" x14ac:dyDescent="0.2">
      <c r="A2889" s="1" t="d">
        <v>2023-02-15</v>
      </c>
      <c r="B2889">
        <v>-1</v>
      </c>
      <c r="D2889" s="1" t="d">
        <v>2023-02-15</v>
      </c>
      <c r="E2889" t="s">
        <v>1530</v>
      </c>
      <c r="F2889" t="s">
        <v>2273</v>
      </c>
      <c r="G2889" t="s">
        <v>8</v>
      </c>
      <c r="H2889" t="s">
        <v>1531</v>
      </c>
    </row>
    <row r="2890" spans="1:8" x14ac:dyDescent="0.2">
      <c r="A2890" s="1" t="d">
        <v>2023-02-15</v>
      </c>
      <c r="B2890">
        <v>-1</v>
      </c>
      <c r="D2890" s="1" t="d">
        <v>2023-02-15</v>
      </c>
      <c r="E2890" t="s">
        <v>1242</v>
      </c>
      <c r="F2890" t="s">
        <v>2264</v>
      </c>
      <c r="G2890" t="s">
        <v>8</v>
      </c>
      <c r="H2890" t="s">
        <v>1243</v>
      </c>
    </row>
    <row r="2891" spans="1:8" x14ac:dyDescent="0.2">
      <c r="A2891" s="1" t="d">
        <v>2023-02-15</v>
      </c>
      <c r="B2891">
        <v>-1</v>
      </c>
      <c r="D2891" s="1" t="d">
        <v>2023-02-15</v>
      </c>
      <c r="E2891" t="s">
        <v>1157</v>
      </c>
      <c r="F2891" t="s">
        <v>2268</v>
      </c>
      <c r="G2891" t="s">
        <v>8</v>
      </c>
      <c r="H2891" t="s">
        <v>1158</v>
      </c>
    </row>
    <row r="2892" spans="1:8" x14ac:dyDescent="0.2">
      <c r="A2892" s="1" t="d">
        <v>2023-02-15</v>
      </c>
      <c r="B2892">
        <v>-1</v>
      </c>
      <c r="D2892" s="1" t="d">
        <v>2023-02-15</v>
      </c>
      <c r="E2892" t="s">
        <v>463</v>
      </c>
      <c r="F2892" t="s">
        <v>2268</v>
      </c>
      <c r="G2892" t="s">
        <v>8</v>
      </c>
      <c r="H2892" t="s">
        <v>464</v>
      </c>
    </row>
    <row r="2893" spans="1:8" x14ac:dyDescent="0.2">
      <c r="A2893" s="1" t="d">
        <v>2023-02-15</v>
      </c>
      <c r="B2893">
        <v>-1</v>
      </c>
      <c r="D2893" s="1" t="d">
        <v>2023-02-15</v>
      </c>
      <c r="E2893" t="s">
        <v>89</v>
      </c>
      <c r="F2893" t="s">
        <v>2268</v>
      </c>
      <c r="G2893" t="s">
        <v>8</v>
      </c>
      <c r="H2893" t="s">
        <v>90</v>
      </c>
    </row>
    <row r="2894" spans="1:8" x14ac:dyDescent="0.2">
      <c r="A2894" s="1" t="d">
        <v>2023-02-15</v>
      </c>
      <c r="B2894">
        <v>-1</v>
      </c>
      <c r="D2894" s="1" t="d">
        <v>2023-02-15</v>
      </c>
      <c r="E2894" t="s">
        <v>841</v>
      </c>
      <c r="F2894" t="s">
        <v>2268</v>
      </c>
      <c r="G2894" t="s">
        <v>8</v>
      </c>
      <c r="H2894" t="s">
        <v>842</v>
      </c>
    </row>
    <row r="2895" spans="1:8" x14ac:dyDescent="0.2">
      <c r="A2895" s="1" t="d">
        <v>2023-02-15</v>
      </c>
      <c r="B2895">
        <v>-1</v>
      </c>
      <c r="D2895" s="1" t="d">
        <v>2023-02-15</v>
      </c>
      <c r="E2895" t="s">
        <v>1414</v>
      </c>
      <c r="F2895" t="s">
        <v>2268</v>
      </c>
      <c r="G2895" t="s">
        <v>8</v>
      </c>
    </row>
    <row r="2896" spans="1:8" x14ac:dyDescent="0.2">
      <c r="A2896" s="1" t="d">
        <v>2023-02-15</v>
      </c>
      <c r="B2896">
        <v>-1</v>
      </c>
      <c r="D2896" s="1" t="d">
        <v>2023-02-15</v>
      </c>
      <c r="E2896" t="s">
        <v>465</v>
      </c>
      <c r="F2896" t="s">
        <v>2268</v>
      </c>
      <c r="G2896" t="s">
        <v>8</v>
      </c>
      <c r="H2896" t="s">
        <v>466</v>
      </c>
    </row>
    <row r="2897" spans="1:8" x14ac:dyDescent="0.2">
      <c r="A2897" s="1" t="d">
        <v>2023-02-15</v>
      </c>
      <c r="B2897">
        <v>-1</v>
      </c>
      <c r="D2897" s="1" t="d">
        <v>2023-02-15</v>
      </c>
      <c r="E2897" t="s">
        <v>1415</v>
      </c>
      <c r="F2897" t="s">
        <v>2268</v>
      </c>
      <c r="G2897" t="s">
        <v>8</v>
      </c>
      <c r="H2897" t="s">
        <v>1416</v>
      </c>
    </row>
    <row r="2898" spans="1:8" x14ac:dyDescent="0.2">
      <c r="A2898" s="1" t="d">
        <v>2023-02-15</v>
      </c>
      <c r="B2898">
        <v>-1</v>
      </c>
      <c r="D2898" s="1" t="d">
        <v>2023-02-15</v>
      </c>
      <c r="E2898" t="s">
        <v>1508</v>
      </c>
      <c r="F2898" t="s">
        <v>2268</v>
      </c>
      <c r="G2898" t="s">
        <v>8</v>
      </c>
      <c r="H2898" t="s">
        <v>1509</v>
      </c>
    </row>
    <row r="2899" spans="1:8" x14ac:dyDescent="0.2">
      <c r="A2899" s="1" t="d">
        <v>2023-02-15</v>
      </c>
      <c r="B2899">
        <v>-1</v>
      </c>
      <c r="D2899" s="1" t="d">
        <v>2023-02-15</v>
      </c>
      <c r="E2899" t="s">
        <v>267</v>
      </c>
      <c r="F2899" t="s">
        <v>2268</v>
      </c>
      <c r="G2899" t="s">
        <v>8</v>
      </c>
      <c r="H2899" t="s">
        <v>268</v>
      </c>
    </row>
    <row r="2900" spans="1:8" x14ac:dyDescent="0.2">
      <c r="A2900" s="1" t="d">
        <v>2023-02-15</v>
      </c>
      <c r="B2900">
        <v>-1</v>
      </c>
      <c r="D2900" s="1" t="d">
        <v>2023-02-15</v>
      </c>
      <c r="E2900" t="s">
        <v>467</v>
      </c>
      <c r="F2900" t="s">
        <v>2268</v>
      </c>
      <c r="G2900" t="s">
        <v>8</v>
      </c>
      <c r="H2900" t="s">
        <v>468</v>
      </c>
    </row>
    <row r="2901" spans="1:8" x14ac:dyDescent="0.2">
      <c r="A2901" s="1" t="d">
        <v>2023-02-15</v>
      </c>
      <c r="B2901">
        <v>-1</v>
      </c>
      <c r="D2901" s="1" t="d">
        <v>2023-02-15</v>
      </c>
      <c r="E2901" t="s">
        <v>1316</v>
      </c>
      <c r="F2901" t="s">
        <v>2268</v>
      </c>
      <c r="G2901" t="s">
        <v>8</v>
      </c>
      <c r="H2901" t="s">
        <v>1317</v>
      </c>
    </row>
    <row r="2902" spans="1:8" x14ac:dyDescent="0.2">
      <c r="A2902" s="1" t="d">
        <v>2023-02-15</v>
      </c>
      <c r="B2902">
        <v>-1</v>
      </c>
      <c r="D2902" s="1" t="d">
        <v>2023-02-15</v>
      </c>
      <c r="E2902" t="s">
        <v>269</v>
      </c>
      <c r="F2902" t="s">
        <v>2268</v>
      </c>
      <c r="G2902" t="s">
        <v>8</v>
      </c>
      <c r="H2902" t="s">
        <v>270</v>
      </c>
    </row>
    <row r="2903" spans="1:8" x14ac:dyDescent="0.2">
      <c r="A2903" s="1" t="d">
        <v>2023-02-15</v>
      </c>
      <c r="B2903">
        <v>-1</v>
      </c>
      <c r="D2903" s="1" t="d">
        <v>2023-02-15</v>
      </c>
      <c r="E2903" t="s">
        <v>1621</v>
      </c>
      <c r="F2903" t="s">
        <v>2296</v>
      </c>
      <c r="G2903" t="s">
        <v>8</v>
      </c>
      <c r="H2903" t="s">
        <v>472</v>
      </c>
    </row>
    <row r="2904" spans="1:8" x14ac:dyDescent="0.2">
      <c r="A2904" s="1" t="d">
        <v>2023-02-15</v>
      </c>
      <c r="B2904">
        <v>-1</v>
      </c>
      <c r="D2904" s="1" t="d">
        <v>2023-02-15</v>
      </c>
      <c r="E2904" t="s">
        <v>1678</v>
      </c>
      <c r="F2904" t="s">
        <v>2293</v>
      </c>
      <c r="G2904" t="s">
        <v>13</v>
      </c>
      <c r="H2904" t="s">
        <v>1679</v>
      </c>
    </row>
    <row r="2905" spans="1:8" x14ac:dyDescent="0.2">
      <c r="A2905" s="1" t="d">
        <v>2023-02-15</v>
      </c>
      <c r="B2905">
        <v>-1</v>
      </c>
      <c r="D2905" s="1" t="d">
        <v>2023-02-15</v>
      </c>
      <c r="E2905" t="s">
        <v>1680</v>
      </c>
      <c r="F2905" t="s">
        <v>2271</v>
      </c>
      <c r="G2905" t="s">
        <v>8</v>
      </c>
      <c r="H2905" t="s">
        <v>1681</v>
      </c>
    </row>
    <row r="2906" spans="1:8" x14ac:dyDescent="0.2">
      <c r="A2906" s="1" t="d">
        <v>2023-02-15</v>
      </c>
      <c r="B2906">
        <v>-1</v>
      </c>
      <c r="D2906" s="1" t="d">
        <v>2023-02-15</v>
      </c>
      <c r="E2906" t="s">
        <v>587</v>
      </c>
      <c r="F2906" t="s">
        <v>2272</v>
      </c>
      <c r="G2906" t="s">
        <v>49</v>
      </c>
      <c r="H2906" t="s">
        <v>588</v>
      </c>
    </row>
    <row r="2907" spans="1:8" x14ac:dyDescent="0.2">
      <c r="A2907" s="1" t="d">
        <v>2023-02-15</v>
      </c>
      <c r="B2907">
        <v>-1</v>
      </c>
      <c r="D2907" s="1" t="d">
        <v>2023-02-15</v>
      </c>
      <c r="E2907" t="s">
        <v>919</v>
      </c>
      <c r="F2907" t="s">
        <v>2272</v>
      </c>
      <c r="G2907" t="s">
        <v>13</v>
      </c>
      <c r="H2907" t="s">
        <v>920</v>
      </c>
    </row>
    <row r="2908" spans="1:8" x14ac:dyDescent="0.2">
      <c r="A2908" s="1" t="d">
        <v>2023-02-15</v>
      </c>
      <c r="B2908">
        <v>-1</v>
      </c>
      <c r="C2908" t="s">
        <v>1682</v>
      </c>
      <c r="D2908" s="1" t="d">
        <v>2023-02-22</v>
      </c>
      <c r="E2908" t="s">
        <v>1613</v>
      </c>
      <c r="F2908" t="s">
        <v>2275</v>
      </c>
      <c r="G2908" t="s">
        <v>8</v>
      </c>
    </row>
    <row r="2909" spans="1:8" x14ac:dyDescent="0.2">
      <c r="A2909" s="1" t="d">
        <v>2023-02-15</v>
      </c>
      <c r="B2909">
        <v>-1</v>
      </c>
      <c r="C2909" t="s">
        <v>20</v>
      </c>
      <c r="D2909" s="1" t="d">
        <v>2023-02-15</v>
      </c>
      <c r="E2909" t="s">
        <v>1123</v>
      </c>
      <c r="F2909" t="s">
        <v>2276</v>
      </c>
      <c r="G2909" t="s">
        <v>8</v>
      </c>
      <c r="H2909" t="s">
        <v>1124</v>
      </c>
    </row>
    <row r="2910" spans="1:8" x14ac:dyDescent="0.2">
      <c r="A2910" s="1" t="d">
        <v>2023-02-15</v>
      </c>
      <c r="B2910">
        <v>-1</v>
      </c>
      <c r="C2910" t="s">
        <v>20</v>
      </c>
      <c r="D2910" s="1" t="d">
        <v>2023-02-15</v>
      </c>
      <c r="E2910" t="s">
        <v>1401</v>
      </c>
      <c r="F2910" t="s">
        <v>2276</v>
      </c>
      <c r="G2910" t="s">
        <v>8</v>
      </c>
    </row>
    <row r="2911" spans="1:8" x14ac:dyDescent="0.2">
      <c r="A2911" s="1" t="d">
        <v>2023-02-15</v>
      </c>
      <c r="B2911">
        <v>-1</v>
      </c>
      <c r="C2911" t="s">
        <v>20</v>
      </c>
      <c r="D2911" s="1" t="d">
        <v>2023-02-15</v>
      </c>
      <c r="E2911" t="s">
        <v>1683</v>
      </c>
      <c r="F2911" t="s">
        <v>2276</v>
      </c>
      <c r="G2911" t="s">
        <v>13</v>
      </c>
    </row>
    <row r="2912" spans="1:8" x14ac:dyDescent="0.2">
      <c r="A2912" s="1" t="d">
        <v>2023-02-15</v>
      </c>
      <c r="B2912">
        <v>-1</v>
      </c>
      <c r="C2912" t="s">
        <v>20</v>
      </c>
      <c r="D2912" s="1" t="d">
        <v>2023-02-15</v>
      </c>
      <c r="E2912" t="s">
        <v>1684</v>
      </c>
      <c r="F2912" t="s">
        <v>2266</v>
      </c>
      <c r="G2912" t="s">
        <v>8</v>
      </c>
      <c r="H2912" t="s">
        <v>1685</v>
      </c>
    </row>
    <row r="2913" spans="1:8" x14ac:dyDescent="0.2">
      <c r="A2913" s="1" t="d">
        <v>2023-02-15</v>
      </c>
      <c r="B2913">
        <v>-1</v>
      </c>
      <c r="C2913" t="s">
        <v>20</v>
      </c>
      <c r="D2913" s="1" t="d">
        <v>2023-02-15</v>
      </c>
      <c r="E2913" t="s">
        <v>942</v>
      </c>
      <c r="F2913" t="s">
        <v>2265</v>
      </c>
      <c r="G2913" t="s">
        <v>68</v>
      </c>
      <c r="H2913" t="s">
        <v>943</v>
      </c>
    </row>
    <row r="2914" spans="1:8" x14ac:dyDescent="0.2">
      <c r="A2914" s="1" t="d">
        <v>2023-02-15</v>
      </c>
      <c r="B2914">
        <v>-1</v>
      </c>
      <c r="C2914" t="s">
        <v>20</v>
      </c>
      <c r="D2914" s="1" t="d">
        <v>2023-02-15</v>
      </c>
      <c r="E2914" t="s">
        <v>579</v>
      </c>
      <c r="F2914" t="s">
        <v>2265</v>
      </c>
      <c r="G2914" t="s">
        <v>49</v>
      </c>
      <c r="H2914" t="s">
        <v>580</v>
      </c>
    </row>
    <row r="2915" spans="1:8" x14ac:dyDescent="0.2">
      <c r="A2915" s="1" t="d">
        <v>2023-02-15</v>
      </c>
      <c r="B2915">
        <v>-1</v>
      </c>
      <c r="C2915" t="s">
        <v>20</v>
      </c>
      <c r="D2915" s="1" t="d">
        <v>2023-02-15</v>
      </c>
      <c r="E2915" t="s">
        <v>86</v>
      </c>
      <c r="F2915" t="s">
        <v>2265</v>
      </c>
      <c r="G2915" t="s">
        <v>8</v>
      </c>
      <c r="H2915" t="s">
        <v>87</v>
      </c>
    </row>
    <row r="2916" spans="1:8" x14ac:dyDescent="0.2">
      <c r="A2916" s="1" t="d">
        <v>2023-02-15</v>
      </c>
      <c r="B2916">
        <v>-1</v>
      </c>
      <c r="C2916" t="s">
        <v>20</v>
      </c>
      <c r="D2916" s="1" t="d">
        <v>2023-02-15</v>
      </c>
      <c r="E2916" t="s">
        <v>813</v>
      </c>
      <c r="F2916" t="s">
        <v>2268</v>
      </c>
      <c r="G2916" t="s">
        <v>13</v>
      </c>
      <c r="H2916" t="s">
        <v>814</v>
      </c>
    </row>
    <row r="2917" spans="1:8" x14ac:dyDescent="0.2">
      <c r="A2917" s="1" t="d">
        <v>2023-02-15</v>
      </c>
      <c r="B2917">
        <v>-1</v>
      </c>
      <c r="C2917" t="s">
        <v>20</v>
      </c>
      <c r="D2917" s="1" t="d">
        <v>2023-02-15</v>
      </c>
      <c r="E2917" t="s">
        <v>1631</v>
      </c>
      <c r="F2917" t="s">
        <v>2296</v>
      </c>
      <c r="G2917" t="s">
        <v>8</v>
      </c>
      <c r="H2917" t="s">
        <v>277</v>
      </c>
    </row>
    <row r="2918" spans="1:8" x14ac:dyDescent="0.2">
      <c r="A2918" s="1" t="d">
        <v>2023-02-15</v>
      </c>
      <c r="B2918">
        <v>-1</v>
      </c>
      <c r="C2918" t="s">
        <v>20</v>
      </c>
      <c r="D2918" s="1" t="d">
        <v>2023-02-15</v>
      </c>
      <c r="E2918" t="s">
        <v>1651</v>
      </c>
      <c r="F2918" t="s">
        <v>2296</v>
      </c>
      <c r="G2918" t="s">
        <v>8</v>
      </c>
      <c r="H2918" t="s">
        <v>92</v>
      </c>
    </row>
    <row r="2919" spans="1:8" x14ac:dyDescent="0.2">
      <c r="A2919" s="1" t="d">
        <v>2023-02-15</v>
      </c>
      <c r="B2919">
        <v>-1</v>
      </c>
      <c r="C2919" t="s">
        <v>20</v>
      </c>
      <c r="D2919" s="1" t="d">
        <v>2023-02-15</v>
      </c>
      <c r="E2919" t="s">
        <v>1632</v>
      </c>
      <c r="F2919" t="s">
        <v>2296</v>
      </c>
      <c r="G2919" t="s">
        <v>8</v>
      </c>
      <c r="H2919" t="s">
        <v>214</v>
      </c>
    </row>
    <row r="2920" spans="1:8" x14ac:dyDescent="0.2">
      <c r="A2920" s="1" t="d">
        <v>2023-02-15</v>
      </c>
      <c r="B2920">
        <v>-1</v>
      </c>
      <c r="C2920" t="s">
        <v>20</v>
      </c>
      <c r="D2920" s="1" t="d">
        <v>2023-02-15</v>
      </c>
      <c r="E2920" t="s">
        <v>1288</v>
      </c>
      <c r="F2920" t="s">
        <v>2271</v>
      </c>
      <c r="G2920" t="s">
        <v>49</v>
      </c>
      <c r="H2920" t="s">
        <v>1289</v>
      </c>
    </row>
    <row r="2921" spans="1:8" x14ac:dyDescent="0.2">
      <c r="A2921" s="1" t="d">
        <v>2023-02-15</v>
      </c>
      <c r="B2921">
        <v>-1</v>
      </c>
      <c r="C2921" t="s">
        <v>20</v>
      </c>
      <c r="D2921" s="1" t="d">
        <v>2023-02-15</v>
      </c>
      <c r="E2921" t="s">
        <v>1154</v>
      </c>
      <c r="F2921" t="s">
        <v>2294</v>
      </c>
      <c r="G2921" t="s">
        <v>8</v>
      </c>
    </row>
    <row r="2922" spans="1:8" x14ac:dyDescent="0.2">
      <c r="A2922" s="1" t="d">
        <v>2023-02-15</v>
      </c>
      <c r="B2922">
        <v>-1</v>
      </c>
      <c r="C2922" t="s">
        <v>20</v>
      </c>
      <c r="D2922" s="1" t="d">
        <v>2023-02-15</v>
      </c>
      <c r="E2922" t="s">
        <v>1440</v>
      </c>
      <c r="F2922" t="s">
        <v>2272</v>
      </c>
      <c r="G2922" t="s">
        <v>49</v>
      </c>
      <c r="H2922" t="s">
        <v>1441</v>
      </c>
    </row>
    <row r="2923" spans="1:8" x14ac:dyDescent="0.2">
      <c r="A2923" s="1" t="d">
        <v>2023-02-15</v>
      </c>
      <c r="B2923">
        <v>-1</v>
      </c>
      <c r="C2923" t="s">
        <v>20</v>
      </c>
      <c r="D2923" s="1" t="d">
        <v>2023-02-15</v>
      </c>
      <c r="E2923" t="s">
        <v>97</v>
      </c>
      <c r="F2923" t="s">
        <v>2272</v>
      </c>
      <c r="G2923" t="s">
        <v>8</v>
      </c>
    </row>
    <row r="2924" spans="1:8" x14ac:dyDescent="0.2">
      <c r="A2924" s="1" t="d">
        <v>2023-02-15</v>
      </c>
      <c r="B2924">
        <v>-1</v>
      </c>
      <c r="C2924" t="s">
        <v>20</v>
      </c>
      <c r="D2924" s="1" t="d">
        <v>2023-02-22</v>
      </c>
      <c r="E2924" t="s">
        <v>691</v>
      </c>
      <c r="F2924" t="s">
        <v>2273</v>
      </c>
      <c r="G2924" t="s">
        <v>13</v>
      </c>
      <c r="H2924" t="s">
        <v>692</v>
      </c>
    </row>
    <row r="2925" spans="1:8" x14ac:dyDescent="0.2">
      <c r="A2925" s="1" t="d">
        <v>2023-02-15</v>
      </c>
      <c r="B2925">
        <v>-1</v>
      </c>
      <c r="C2925" t="s">
        <v>20</v>
      </c>
      <c r="D2925" s="1" t="d">
        <v>2023-02-22</v>
      </c>
      <c r="E2925" t="s">
        <v>593</v>
      </c>
      <c r="F2925" t="s">
        <v>2273</v>
      </c>
      <c r="G2925" t="s">
        <v>49</v>
      </c>
      <c r="H2925" t="s">
        <v>594</v>
      </c>
    </row>
    <row r="2926" spans="1:8" x14ac:dyDescent="0.2">
      <c r="A2926" s="1" t="d">
        <v>2023-02-15</v>
      </c>
      <c r="B2926">
        <v>-1</v>
      </c>
      <c r="C2926" t="s">
        <v>20</v>
      </c>
      <c r="D2926" s="1" t="d">
        <v>2023-02-22</v>
      </c>
      <c r="E2926" t="s">
        <v>64</v>
      </c>
      <c r="F2926" t="s">
        <v>2275</v>
      </c>
      <c r="G2926" t="s">
        <v>8</v>
      </c>
    </row>
    <row r="2927" spans="1:8" x14ac:dyDescent="0.2">
      <c r="A2927" s="1" t="d">
        <v>2023-02-15</v>
      </c>
      <c r="B2927">
        <v>-1</v>
      </c>
      <c r="C2927" t="s">
        <v>20</v>
      </c>
      <c r="D2927" s="1" t="d">
        <v>2023-02-28</v>
      </c>
      <c r="E2927" t="s">
        <v>1500</v>
      </c>
      <c r="F2927" t="s">
        <v>2274</v>
      </c>
      <c r="G2927" t="s">
        <v>8</v>
      </c>
      <c r="H2927" t="s">
        <v>1501</v>
      </c>
    </row>
    <row r="2928" spans="1:8" x14ac:dyDescent="0.2">
      <c r="A2928" s="1" t="d">
        <v>2023-02-15</v>
      </c>
      <c r="B2928">
        <v>-1</v>
      </c>
      <c r="C2928" t="s">
        <v>20</v>
      </c>
      <c r="D2928" s="1" t="d">
        <v>2023-03-01</v>
      </c>
      <c r="E2928" t="s">
        <v>621</v>
      </c>
      <c r="F2928" t="s">
        <v>2274</v>
      </c>
      <c r="G2928" t="s">
        <v>8</v>
      </c>
      <c r="H2928" t="s">
        <v>622</v>
      </c>
    </row>
    <row r="2929" spans="1:8" x14ac:dyDescent="0.2">
      <c r="A2929" s="1" t="d">
        <v>2023-02-15</v>
      </c>
      <c r="B2929">
        <v>-1</v>
      </c>
      <c r="C2929" t="s">
        <v>20</v>
      </c>
      <c r="D2929" s="1" t="d">
        <v>2023-03-01</v>
      </c>
      <c r="E2929" t="s">
        <v>1220</v>
      </c>
      <c r="F2929" t="s">
        <v>2275</v>
      </c>
      <c r="G2929" t="s">
        <v>8</v>
      </c>
      <c r="H2929" t="s">
        <v>1221</v>
      </c>
    </row>
    <row r="2930" spans="1:8" x14ac:dyDescent="0.2">
      <c r="A2930" s="1" t="d">
        <v>2023-02-15</v>
      </c>
      <c r="B2930">
        <v>-1</v>
      </c>
      <c r="C2930" t="s">
        <v>20</v>
      </c>
      <c r="D2930" s="1" t="d">
        <v>2023-03-01</v>
      </c>
      <c r="E2930" t="s">
        <v>1341</v>
      </c>
      <c r="F2930" t="s">
        <v>2275</v>
      </c>
      <c r="G2930" t="s">
        <v>8</v>
      </c>
    </row>
    <row r="2931" spans="1:8" x14ac:dyDescent="0.2">
      <c r="A2931" s="1" t="d">
        <v>2023-02-15</v>
      </c>
      <c r="B2931">
        <v>-1</v>
      </c>
      <c r="C2931" t="s">
        <v>20</v>
      </c>
      <c r="D2931" s="1" t="d">
        <v>2023-03-01</v>
      </c>
      <c r="E2931" t="s">
        <v>169</v>
      </c>
      <c r="F2931" t="s">
        <v>2263</v>
      </c>
      <c r="G2931" t="s">
        <v>8</v>
      </c>
      <c r="H2931" t="s">
        <v>170</v>
      </c>
    </row>
    <row r="2932" spans="1:8" x14ac:dyDescent="0.2">
      <c r="A2932" s="1" t="d">
        <v>2023-02-15</v>
      </c>
      <c r="B2932">
        <v>-1</v>
      </c>
      <c r="C2932" t="s">
        <v>66</v>
      </c>
      <c r="D2932" s="1" t="d">
        <v>2023-02-15</v>
      </c>
      <c r="E2932" t="s">
        <v>847</v>
      </c>
      <c r="F2932" t="s">
        <v>2271</v>
      </c>
      <c r="G2932" t="s">
        <v>68</v>
      </c>
      <c r="H2932" t="s">
        <v>848</v>
      </c>
    </row>
    <row r="2933" spans="1:8" x14ac:dyDescent="0.2">
      <c r="A2933" s="1" t="d">
        <v>2023-02-15</v>
      </c>
      <c r="B2933">
        <v>-1</v>
      </c>
      <c r="C2933" t="s">
        <v>74</v>
      </c>
      <c r="D2933" s="1" t="d">
        <v>2023-02-15</v>
      </c>
      <c r="E2933" t="s">
        <v>429</v>
      </c>
      <c r="F2933" t="s">
        <v>2281</v>
      </c>
      <c r="G2933" t="s">
        <v>13</v>
      </c>
      <c r="H2933" t="s">
        <v>430</v>
      </c>
    </row>
    <row r="2934" spans="1:8" x14ac:dyDescent="0.2">
      <c r="A2934" s="1" t="d">
        <v>2023-02-15</v>
      </c>
      <c r="B2934">
        <v>-1</v>
      </c>
      <c r="C2934" t="s">
        <v>74</v>
      </c>
      <c r="D2934" s="1" t="d">
        <v>2023-02-15</v>
      </c>
      <c r="E2934" t="s">
        <v>1493</v>
      </c>
      <c r="F2934" t="s">
        <v>2266</v>
      </c>
      <c r="G2934" t="s">
        <v>13</v>
      </c>
      <c r="H2934" t="s">
        <v>1494</v>
      </c>
    </row>
    <row r="2935" spans="1:8" x14ac:dyDescent="0.2">
      <c r="A2935" s="1" t="d">
        <v>2023-02-15</v>
      </c>
      <c r="B2935">
        <v>-1</v>
      </c>
      <c r="C2935" t="s">
        <v>74</v>
      </c>
      <c r="D2935" s="1" t="d">
        <v>2023-02-15</v>
      </c>
      <c r="E2935" t="s">
        <v>1652</v>
      </c>
      <c r="F2935" t="s">
        <v>2296</v>
      </c>
      <c r="G2935" t="s">
        <v>8</v>
      </c>
      <c r="H2935" t="s">
        <v>40</v>
      </c>
    </row>
    <row r="2936" spans="1:8" x14ac:dyDescent="0.2">
      <c r="A2936" s="1" t="d">
        <v>2023-02-15</v>
      </c>
      <c r="B2936">
        <v>-1</v>
      </c>
      <c r="C2936" t="s">
        <v>74</v>
      </c>
      <c r="D2936" s="1" t="d">
        <v>2023-02-22</v>
      </c>
      <c r="E2936" t="s">
        <v>495</v>
      </c>
      <c r="F2936" t="s">
        <v>2273</v>
      </c>
      <c r="G2936" t="s">
        <v>8</v>
      </c>
      <c r="H2936" t="s">
        <v>496</v>
      </c>
    </row>
    <row r="2937" spans="1:8" x14ac:dyDescent="0.2">
      <c r="A2937" s="1" t="d">
        <v>2023-02-15</v>
      </c>
      <c r="B2937">
        <v>-1</v>
      </c>
      <c r="C2937" t="s">
        <v>77</v>
      </c>
      <c r="D2937" s="1" t="d">
        <v>2023-02-15</v>
      </c>
      <c r="E2937" t="s">
        <v>1345</v>
      </c>
      <c r="F2937" t="s">
        <v>2298</v>
      </c>
      <c r="G2937" t="s">
        <v>8</v>
      </c>
    </row>
    <row r="2938" spans="1:8" x14ac:dyDescent="0.2">
      <c r="A2938" s="1" t="d">
        <v>2023-02-15</v>
      </c>
      <c r="B2938">
        <v>-1</v>
      </c>
      <c r="C2938" t="s">
        <v>77</v>
      </c>
      <c r="D2938" s="1" t="d">
        <v>2023-02-15</v>
      </c>
      <c r="E2938" t="s">
        <v>1626</v>
      </c>
      <c r="F2938" t="s">
        <v>2276</v>
      </c>
      <c r="G2938" t="s">
        <v>8</v>
      </c>
      <c r="H2938" t="s">
        <v>1627</v>
      </c>
    </row>
    <row r="2939" spans="1:8" x14ac:dyDescent="0.2">
      <c r="A2939" s="1" t="d">
        <v>2023-02-15</v>
      </c>
      <c r="B2939">
        <v>-1</v>
      </c>
      <c r="C2939" t="s">
        <v>77</v>
      </c>
      <c r="D2939" s="1" t="d">
        <v>2023-02-15</v>
      </c>
      <c r="E2939" t="s">
        <v>1401</v>
      </c>
      <c r="F2939" t="s">
        <v>2276</v>
      </c>
      <c r="G2939" t="s">
        <v>8</v>
      </c>
    </row>
    <row r="2940" spans="1:8" x14ac:dyDescent="0.2">
      <c r="A2940" s="1" t="d">
        <v>2023-02-15</v>
      </c>
      <c r="B2940">
        <v>-1</v>
      </c>
      <c r="C2940" t="s">
        <v>77</v>
      </c>
      <c r="D2940" s="1" t="d">
        <v>2023-02-15</v>
      </c>
      <c r="E2940" t="s">
        <v>1505</v>
      </c>
      <c r="F2940" t="s">
        <v>2276</v>
      </c>
      <c r="G2940" t="s">
        <v>13</v>
      </c>
    </row>
    <row r="2941" spans="1:8" x14ac:dyDescent="0.2">
      <c r="A2941" s="1" t="d">
        <v>2023-02-15</v>
      </c>
      <c r="B2941">
        <v>-1</v>
      </c>
      <c r="C2941" t="s">
        <v>77</v>
      </c>
      <c r="D2941" s="1" t="d">
        <v>2023-02-15</v>
      </c>
      <c r="E2941" t="s">
        <v>1585</v>
      </c>
      <c r="F2941" t="s">
        <v>2276</v>
      </c>
      <c r="G2941" t="s">
        <v>49</v>
      </c>
    </row>
    <row r="2942" spans="1:8" x14ac:dyDescent="0.2">
      <c r="A2942" s="1" t="d">
        <v>2023-02-15</v>
      </c>
      <c r="B2942">
        <v>-1</v>
      </c>
      <c r="C2942" t="s">
        <v>77</v>
      </c>
      <c r="D2942" s="1" t="d">
        <v>2023-02-15</v>
      </c>
      <c r="E2942" t="s">
        <v>1628</v>
      </c>
      <c r="F2942" t="s">
        <v>2281</v>
      </c>
      <c r="G2942" t="s">
        <v>8</v>
      </c>
      <c r="H2942" t="s">
        <v>1629</v>
      </c>
    </row>
    <row r="2943" spans="1:8" x14ac:dyDescent="0.2">
      <c r="A2943" s="1" t="d">
        <v>2023-02-15</v>
      </c>
      <c r="B2943">
        <v>-1</v>
      </c>
      <c r="C2943" t="s">
        <v>77</v>
      </c>
      <c r="D2943" s="1" t="d">
        <v>2023-02-15</v>
      </c>
      <c r="E2943" t="s">
        <v>1610</v>
      </c>
      <c r="F2943" t="s">
        <v>2266</v>
      </c>
      <c r="G2943" t="s">
        <v>8</v>
      </c>
      <c r="H2943" t="s">
        <v>1611</v>
      </c>
    </row>
    <row r="2944" spans="1:8" x14ac:dyDescent="0.2">
      <c r="A2944" s="1" t="d">
        <v>2023-02-15</v>
      </c>
      <c r="B2944">
        <v>-1</v>
      </c>
      <c r="C2944" t="s">
        <v>77</v>
      </c>
      <c r="D2944" s="1" t="d">
        <v>2023-02-15</v>
      </c>
      <c r="E2944" t="s">
        <v>458</v>
      </c>
      <c r="F2944" t="s">
        <v>2282</v>
      </c>
      <c r="G2944" t="s">
        <v>49</v>
      </c>
    </row>
    <row r="2945" spans="1:8" x14ac:dyDescent="0.2">
      <c r="A2945" s="1" t="d">
        <v>2023-02-15</v>
      </c>
      <c r="B2945">
        <v>-1</v>
      </c>
      <c r="C2945" t="s">
        <v>77</v>
      </c>
      <c r="D2945" s="1" t="d">
        <v>2023-02-15</v>
      </c>
      <c r="E2945" t="s">
        <v>217</v>
      </c>
      <c r="F2945" t="s">
        <v>2282</v>
      </c>
      <c r="G2945" t="s">
        <v>49</v>
      </c>
    </row>
    <row r="2946" spans="1:8" x14ac:dyDescent="0.2">
      <c r="A2946" s="1" t="d">
        <v>2023-02-15</v>
      </c>
      <c r="B2946">
        <v>-1</v>
      </c>
      <c r="C2946" t="s">
        <v>77</v>
      </c>
      <c r="D2946" s="1" t="d">
        <v>2023-02-15</v>
      </c>
      <c r="E2946" t="s">
        <v>1410</v>
      </c>
      <c r="F2946" t="s">
        <v>2265</v>
      </c>
      <c r="G2946" t="s">
        <v>68</v>
      </c>
      <c r="H2946" t="s">
        <v>1411</v>
      </c>
    </row>
    <row r="2947" spans="1:8" x14ac:dyDescent="0.2">
      <c r="A2947" s="1" t="d">
        <v>2023-02-15</v>
      </c>
      <c r="B2947">
        <v>-1</v>
      </c>
      <c r="C2947" t="s">
        <v>77</v>
      </c>
      <c r="D2947" s="1" t="d">
        <v>2023-02-15</v>
      </c>
      <c r="E2947" t="s">
        <v>1177</v>
      </c>
      <c r="F2947" t="s">
        <v>2265</v>
      </c>
      <c r="G2947" t="s">
        <v>68</v>
      </c>
      <c r="H2947" t="s">
        <v>1178</v>
      </c>
    </row>
    <row r="2948" spans="1:8" x14ac:dyDescent="0.2">
      <c r="A2948" s="1" t="d">
        <v>2023-02-15</v>
      </c>
      <c r="B2948">
        <v>-1</v>
      </c>
      <c r="C2948" t="s">
        <v>77</v>
      </c>
      <c r="D2948" s="1" t="d">
        <v>2023-02-15</v>
      </c>
      <c r="E2948" t="s">
        <v>1495</v>
      </c>
      <c r="F2948" t="s">
        <v>2265</v>
      </c>
      <c r="G2948" t="s">
        <v>68</v>
      </c>
      <c r="H2948" t="s">
        <v>1496</v>
      </c>
    </row>
    <row r="2949" spans="1:8" x14ac:dyDescent="0.2">
      <c r="A2949" s="1" t="d">
        <v>2023-02-15</v>
      </c>
      <c r="B2949">
        <v>-1</v>
      </c>
      <c r="C2949" t="s">
        <v>77</v>
      </c>
      <c r="D2949" s="1" t="d">
        <v>2023-02-15</v>
      </c>
      <c r="E2949" t="s">
        <v>1254</v>
      </c>
      <c r="F2949" t="s">
        <v>2265</v>
      </c>
      <c r="G2949" t="s">
        <v>49</v>
      </c>
      <c r="H2949" t="s">
        <v>1255</v>
      </c>
    </row>
    <row r="2950" spans="1:8" x14ac:dyDescent="0.2">
      <c r="A2950" s="1" t="d">
        <v>2023-02-15</v>
      </c>
      <c r="B2950">
        <v>-1</v>
      </c>
      <c r="C2950" t="s">
        <v>77</v>
      </c>
      <c r="D2950" s="1" t="d">
        <v>2023-02-15</v>
      </c>
      <c r="E2950" t="s">
        <v>579</v>
      </c>
      <c r="F2950" t="s">
        <v>2265</v>
      </c>
      <c r="G2950" t="s">
        <v>49</v>
      </c>
      <c r="H2950" t="s">
        <v>580</v>
      </c>
    </row>
    <row r="2951" spans="1:8" x14ac:dyDescent="0.2">
      <c r="A2951" s="1" t="d">
        <v>2023-02-15</v>
      </c>
      <c r="B2951">
        <v>-1</v>
      </c>
      <c r="C2951" t="s">
        <v>77</v>
      </c>
      <c r="D2951" s="1" t="d">
        <v>2023-02-15</v>
      </c>
      <c r="E2951" t="s">
        <v>218</v>
      </c>
      <c r="F2951" t="s">
        <v>2265</v>
      </c>
      <c r="G2951" t="s">
        <v>49</v>
      </c>
      <c r="H2951" t="s">
        <v>219</v>
      </c>
    </row>
    <row r="2952" spans="1:8" x14ac:dyDescent="0.2">
      <c r="A2952" s="1" t="d">
        <v>2023-02-15</v>
      </c>
      <c r="B2952">
        <v>-1</v>
      </c>
      <c r="C2952" t="s">
        <v>77</v>
      </c>
      <c r="D2952" s="1" t="d">
        <v>2023-02-15</v>
      </c>
      <c r="E2952" t="s">
        <v>1004</v>
      </c>
      <c r="F2952" t="s">
        <v>2265</v>
      </c>
      <c r="G2952" t="s">
        <v>13</v>
      </c>
      <c r="H2952" t="s">
        <v>1005</v>
      </c>
    </row>
    <row r="2953" spans="1:8" x14ac:dyDescent="0.2">
      <c r="A2953" s="1" t="d">
        <v>2023-02-15</v>
      </c>
      <c r="B2953">
        <v>-1</v>
      </c>
      <c r="C2953" t="s">
        <v>77</v>
      </c>
      <c r="D2953" s="1" t="d">
        <v>2023-02-15</v>
      </c>
      <c r="E2953" t="s">
        <v>27</v>
      </c>
      <c r="F2953" t="s">
        <v>2265</v>
      </c>
      <c r="G2953" t="s">
        <v>8</v>
      </c>
      <c r="H2953" t="s">
        <v>28</v>
      </c>
    </row>
    <row r="2954" spans="1:8" x14ac:dyDescent="0.2">
      <c r="A2954" s="1" t="d">
        <v>2023-02-15</v>
      </c>
      <c r="B2954">
        <v>-1</v>
      </c>
      <c r="C2954" t="s">
        <v>77</v>
      </c>
      <c r="D2954" s="1" t="d">
        <v>2023-02-15</v>
      </c>
      <c r="E2954" t="s">
        <v>1100</v>
      </c>
      <c r="F2954" t="s">
        <v>2265</v>
      </c>
      <c r="G2954" t="s">
        <v>8</v>
      </c>
      <c r="H2954" t="s">
        <v>1101</v>
      </c>
    </row>
    <row r="2955" spans="1:8" x14ac:dyDescent="0.2">
      <c r="A2955" s="1" t="d">
        <v>2023-02-15</v>
      </c>
      <c r="B2955">
        <v>-1</v>
      </c>
      <c r="C2955" t="s">
        <v>77</v>
      </c>
      <c r="D2955" s="1" t="d">
        <v>2023-02-15</v>
      </c>
      <c r="E2955" t="s">
        <v>263</v>
      </c>
      <c r="F2955" t="s">
        <v>2265</v>
      </c>
      <c r="G2955" t="s">
        <v>8</v>
      </c>
      <c r="H2955" t="s">
        <v>264</v>
      </c>
    </row>
    <row r="2956" spans="1:8" x14ac:dyDescent="0.2">
      <c r="A2956" s="1" t="d">
        <v>2023-02-15</v>
      </c>
      <c r="B2956">
        <v>-1</v>
      </c>
      <c r="C2956" t="s">
        <v>77</v>
      </c>
      <c r="D2956" s="1" t="d">
        <v>2023-02-15</v>
      </c>
      <c r="E2956" t="s">
        <v>461</v>
      </c>
      <c r="F2956" t="s">
        <v>2265</v>
      </c>
      <c r="G2956" t="s">
        <v>8</v>
      </c>
      <c r="H2956" t="s">
        <v>462</v>
      </c>
    </row>
    <row r="2957" spans="1:8" x14ac:dyDescent="0.2">
      <c r="A2957" s="1" t="d">
        <v>2023-02-15</v>
      </c>
      <c r="B2957">
        <v>-1</v>
      </c>
      <c r="C2957" t="s">
        <v>77</v>
      </c>
      <c r="D2957" s="1" t="d">
        <v>2023-02-15</v>
      </c>
      <c r="E2957" t="s">
        <v>84</v>
      </c>
      <c r="F2957" t="s">
        <v>2265</v>
      </c>
      <c r="G2957" t="s">
        <v>8</v>
      </c>
      <c r="H2957" t="s">
        <v>85</v>
      </c>
    </row>
    <row r="2958" spans="1:8" x14ac:dyDescent="0.2">
      <c r="A2958" s="1" t="d">
        <v>2023-02-15</v>
      </c>
      <c r="B2958">
        <v>-1</v>
      </c>
      <c r="C2958" t="s">
        <v>77</v>
      </c>
      <c r="D2958" s="1" t="d">
        <v>2023-02-15</v>
      </c>
      <c r="E2958" t="s">
        <v>839</v>
      </c>
      <c r="F2958" t="s">
        <v>2265</v>
      </c>
      <c r="G2958" t="s">
        <v>8</v>
      </c>
      <c r="H2958" t="s">
        <v>840</v>
      </c>
    </row>
    <row r="2959" spans="1:8" x14ac:dyDescent="0.2">
      <c r="A2959" s="1" t="d">
        <v>2023-02-15</v>
      </c>
      <c r="B2959">
        <v>-1</v>
      </c>
      <c r="C2959" t="s">
        <v>77</v>
      </c>
      <c r="D2959" s="1" t="d">
        <v>2023-02-15</v>
      </c>
      <c r="E2959" t="s">
        <v>1497</v>
      </c>
      <c r="F2959" t="s">
        <v>2265</v>
      </c>
      <c r="G2959" t="s">
        <v>8</v>
      </c>
    </row>
    <row r="2960" spans="1:8" x14ac:dyDescent="0.2">
      <c r="A2960" s="1" t="d">
        <v>2023-02-15</v>
      </c>
      <c r="B2960">
        <v>-1</v>
      </c>
      <c r="C2960" t="s">
        <v>77</v>
      </c>
      <c r="D2960" s="1" t="d">
        <v>2023-02-15</v>
      </c>
      <c r="E2960" t="s">
        <v>86</v>
      </c>
      <c r="F2960" t="s">
        <v>2265</v>
      </c>
      <c r="G2960" t="s">
        <v>8</v>
      </c>
      <c r="H2960" t="s">
        <v>87</v>
      </c>
    </row>
    <row r="2961" spans="1:8" x14ac:dyDescent="0.2">
      <c r="A2961" s="1" t="d">
        <v>2023-02-15</v>
      </c>
      <c r="B2961">
        <v>-1</v>
      </c>
      <c r="C2961" t="s">
        <v>77</v>
      </c>
      <c r="D2961" s="1" t="d">
        <v>2023-02-15</v>
      </c>
      <c r="E2961" t="s">
        <v>433</v>
      </c>
      <c r="F2961" t="s">
        <v>2265</v>
      </c>
      <c r="G2961" t="s">
        <v>8</v>
      </c>
      <c r="H2961" t="s">
        <v>434</v>
      </c>
    </row>
    <row r="2962" spans="1:8" x14ac:dyDescent="0.2">
      <c r="A2962" s="1" t="d">
        <v>2023-02-15</v>
      </c>
      <c r="B2962">
        <v>-1</v>
      </c>
      <c r="C2962" t="s">
        <v>77</v>
      </c>
      <c r="D2962" s="1" t="d">
        <v>2023-02-15</v>
      </c>
      <c r="E2962" t="s">
        <v>29</v>
      </c>
      <c r="F2962" t="s">
        <v>2265</v>
      </c>
      <c r="G2962" t="s">
        <v>8</v>
      </c>
      <c r="H2962" t="s">
        <v>30</v>
      </c>
    </row>
    <row r="2963" spans="1:8" x14ac:dyDescent="0.2">
      <c r="A2963" s="1" t="d">
        <v>2023-02-15</v>
      </c>
      <c r="B2963">
        <v>-1</v>
      </c>
      <c r="C2963" t="s">
        <v>77</v>
      </c>
      <c r="D2963" s="1" t="d">
        <v>2023-02-15</v>
      </c>
      <c r="E2963" t="s">
        <v>220</v>
      </c>
      <c r="F2963" t="s">
        <v>2265</v>
      </c>
      <c r="G2963" t="s">
        <v>13</v>
      </c>
      <c r="H2963" t="s">
        <v>221</v>
      </c>
    </row>
    <row r="2964" spans="1:8" x14ac:dyDescent="0.2">
      <c r="A2964" s="1" t="d">
        <v>2023-02-15</v>
      </c>
      <c r="B2964">
        <v>-1</v>
      </c>
      <c r="C2964" t="s">
        <v>77</v>
      </c>
      <c r="D2964" s="1" t="d">
        <v>2023-02-15</v>
      </c>
      <c r="E2964" t="s">
        <v>222</v>
      </c>
      <c r="F2964" t="s">
        <v>2265</v>
      </c>
      <c r="G2964" t="s">
        <v>13</v>
      </c>
      <c r="H2964" t="s">
        <v>223</v>
      </c>
    </row>
    <row r="2965" spans="1:8" x14ac:dyDescent="0.2">
      <c r="A2965" s="1" t="d">
        <v>2023-02-15</v>
      </c>
      <c r="B2965">
        <v>-1</v>
      </c>
      <c r="C2965" t="s">
        <v>77</v>
      </c>
      <c r="D2965" s="1" t="d">
        <v>2023-02-15</v>
      </c>
      <c r="E2965" t="s">
        <v>1188</v>
      </c>
      <c r="F2965" t="s">
        <v>2265</v>
      </c>
      <c r="G2965" t="s">
        <v>128</v>
      </c>
    </row>
    <row r="2966" spans="1:8" x14ac:dyDescent="0.2">
      <c r="A2966" s="1" t="d">
        <v>2023-02-15</v>
      </c>
      <c r="B2966">
        <v>-1</v>
      </c>
      <c r="C2966" t="s">
        <v>77</v>
      </c>
      <c r="D2966" s="1" t="d">
        <v>2023-02-15</v>
      </c>
      <c r="E2966" t="s">
        <v>1686</v>
      </c>
      <c r="F2966" t="s">
        <v>2268</v>
      </c>
      <c r="G2966" t="s">
        <v>991</v>
      </c>
      <c r="H2966" t="s">
        <v>1687</v>
      </c>
    </row>
    <row r="2967" spans="1:8" x14ac:dyDescent="0.2">
      <c r="A2967" s="1" t="d">
        <v>2023-02-15</v>
      </c>
      <c r="B2967">
        <v>-1</v>
      </c>
      <c r="C2967" t="s">
        <v>77</v>
      </c>
      <c r="D2967" s="1" t="d">
        <v>2023-02-15</v>
      </c>
      <c r="E2967" t="s">
        <v>465</v>
      </c>
      <c r="F2967" t="s">
        <v>2268</v>
      </c>
      <c r="G2967" t="s">
        <v>8</v>
      </c>
      <c r="H2967" t="s">
        <v>466</v>
      </c>
    </row>
    <row r="2968" spans="1:8" x14ac:dyDescent="0.2">
      <c r="A2968" s="1" t="d">
        <v>2023-02-15</v>
      </c>
      <c r="B2968">
        <v>-1</v>
      </c>
      <c r="C2968" t="s">
        <v>77</v>
      </c>
      <c r="D2968" s="1" t="d">
        <v>2023-02-15</v>
      </c>
      <c r="E2968" t="s">
        <v>1688</v>
      </c>
      <c r="F2968" t="s">
        <v>2296</v>
      </c>
      <c r="G2968" t="s">
        <v>8</v>
      </c>
      <c r="H2968" t="s">
        <v>225</v>
      </c>
    </row>
    <row r="2969" spans="1:8" x14ac:dyDescent="0.2">
      <c r="A2969" s="1" t="d">
        <v>2023-02-15</v>
      </c>
      <c r="B2969">
        <v>-1</v>
      </c>
      <c r="C2969" t="s">
        <v>77</v>
      </c>
      <c r="D2969" s="1" t="d">
        <v>2023-02-15</v>
      </c>
      <c r="E2969" t="s">
        <v>1630</v>
      </c>
      <c r="F2969" t="s">
        <v>2296</v>
      </c>
      <c r="G2969" t="s">
        <v>8</v>
      </c>
      <c r="H2969" t="s">
        <v>470</v>
      </c>
    </row>
    <row r="2970" spans="1:8" x14ac:dyDescent="0.2">
      <c r="A2970" s="1" t="d">
        <v>2023-02-15</v>
      </c>
      <c r="B2970">
        <v>-1</v>
      </c>
      <c r="C2970" t="s">
        <v>77</v>
      </c>
      <c r="D2970" s="1" t="d">
        <v>2023-02-15</v>
      </c>
      <c r="E2970" t="s">
        <v>1621</v>
      </c>
      <c r="F2970" t="s">
        <v>2296</v>
      </c>
      <c r="G2970" t="s">
        <v>8</v>
      </c>
      <c r="H2970" t="s">
        <v>472</v>
      </c>
    </row>
    <row r="2971" spans="1:8" x14ac:dyDescent="0.2">
      <c r="A2971" s="1" t="d">
        <v>2023-02-15</v>
      </c>
      <c r="B2971">
        <v>-1</v>
      </c>
      <c r="C2971" t="s">
        <v>77</v>
      </c>
      <c r="D2971" s="1" t="d">
        <v>2023-02-15</v>
      </c>
      <c r="E2971" t="s">
        <v>1631</v>
      </c>
      <c r="F2971" t="s">
        <v>2296</v>
      </c>
      <c r="G2971" t="s">
        <v>8</v>
      </c>
      <c r="H2971" t="s">
        <v>277</v>
      </c>
    </row>
    <row r="2972" spans="1:8" x14ac:dyDescent="0.2">
      <c r="A2972" s="1" t="d">
        <v>2023-02-15</v>
      </c>
      <c r="B2972">
        <v>-1</v>
      </c>
      <c r="C2972" t="s">
        <v>77</v>
      </c>
      <c r="D2972" s="1" t="d">
        <v>2023-02-15</v>
      </c>
      <c r="E2972" t="s">
        <v>1651</v>
      </c>
      <c r="F2972" t="s">
        <v>2296</v>
      </c>
      <c r="G2972" t="s">
        <v>8</v>
      </c>
      <c r="H2972" t="s">
        <v>92</v>
      </c>
    </row>
    <row r="2973" spans="1:8" x14ac:dyDescent="0.2">
      <c r="A2973" s="1" t="d">
        <v>2023-02-15</v>
      </c>
      <c r="B2973">
        <v>-1</v>
      </c>
      <c r="C2973" t="s">
        <v>77</v>
      </c>
      <c r="D2973" s="1" t="d">
        <v>2023-02-15</v>
      </c>
      <c r="E2973" t="s">
        <v>1632</v>
      </c>
      <c r="F2973" t="s">
        <v>2296</v>
      </c>
      <c r="G2973" t="s">
        <v>8</v>
      </c>
      <c r="H2973" t="s">
        <v>214</v>
      </c>
    </row>
    <row r="2974" spans="1:8" x14ac:dyDescent="0.2">
      <c r="A2974" s="1" t="d">
        <v>2023-02-15</v>
      </c>
      <c r="B2974">
        <v>-1</v>
      </c>
      <c r="C2974" t="s">
        <v>77</v>
      </c>
      <c r="D2974" s="1" t="d">
        <v>2023-02-15</v>
      </c>
      <c r="E2974" t="s">
        <v>1633</v>
      </c>
      <c r="F2974" t="s">
        <v>2296</v>
      </c>
      <c r="G2974" t="s">
        <v>8</v>
      </c>
      <c r="H2974" t="s">
        <v>844</v>
      </c>
    </row>
    <row r="2975" spans="1:8" x14ac:dyDescent="0.2">
      <c r="A2975" s="1" t="d">
        <v>2023-02-15</v>
      </c>
      <c r="B2975">
        <v>-1</v>
      </c>
      <c r="C2975" t="s">
        <v>77</v>
      </c>
      <c r="D2975" s="1" t="d">
        <v>2023-02-15</v>
      </c>
      <c r="E2975" t="s">
        <v>1634</v>
      </c>
      <c r="F2975" t="s">
        <v>2296</v>
      </c>
      <c r="G2975" t="s">
        <v>8</v>
      </c>
      <c r="H2975" t="s">
        <v>38</v>
      </c>
    </row>
    <row r="2976" spans="1:8" x14ac:dyDescent="0.2">
      <c r="A2976" s="1" t="d">
        <v>2023-02-15</v>
      </c>
      <c r="B2976">
        <v>-1</v>
      </c>
      <c r="C2976" t="s">
        <v>77</v>
      </c>
      <c r="D2976" s="1" t="d">
        <v>2023-02-15</v>
      </c>
      <c r="E2976" t="s">
        <v>1652</v>
      </c>
      <c r="F2976" t="s">
        <v>2296</v>
      </c>
      <c r="G2976" t="s">
        <v>8</v>
      </c>
      <c r="H2976" t="s">
        <v>40</v>
      </c>
    </row>
    <row r="2977" spans="1:8" x14ac:dyDescent="0.2">
      <c r="A2977" s="1" t="d">
        <v>2023-02-15</v>
      </c>
      <c r="B2977">
        <v>-1</v>
      </c>
      <c r="C2977" t="s">
        <v>77</v>
      </c>
      <c r="D2977" s="1" t="d">
        <v>2023-02-15</v>
      </c>
      <c r="E2977" t="s">
        <v>1614</v>
      </c>
      <c r="F2977" t="s">
        <v>2296</v>
      </c>
      <c r="G2977" t="s">
        <v>8</v>
      </c>
      <c r="H2977" t="s">
        <v>94</v>
      </c>
    </row>
    <row r="2978" spans="1:8" x14ac:dyDescent="0.2">
      <c r="A2978" s="1" t="d">
        <v>2023-02-15</v>
      </c>
      <c r="B2978">
        <v>-1</v>
      </c>
      <c r="C2978" t="s">
        <v>77</v>
      </c>
      <c r="D2978" s="1" t="d">
        <v>2023-02-15</v>
      </c>
      <c r="E2978" t="s">
        <v>1689</v>
      </c>
      <c r="F2978" t="s">
        <v>2293</v>
      </c>
      <c r="G2978" t="s">
        <v>8</v>
      </c>
      <c r="H2978" t="s">
        <v>1690</v>
      </c>
    </row>
    <row r="2979" spans="1:8" x14ac:dyDescent="0.2">
      <c r="A2979" s="1" t="d">
        <v>2023-02-15</v>
      </c>
      <c r="B2979">
        <v>-1</v>
      </c>
      <c r="C2979" t="s">
        <v>77</v>
      </c>
      <c r="D2979" s="1" t="d">
        <v>2023-02-15</v>
      </c>
      <c r="E2979" t="s">
        <v>1552</v>
      </c>
      <c r="F2979" t="s">
        <v>2271</v>
      </c>
      <c r="G2979" t="s">
        <v>49</v>
      </c>
      <c r="H2979" t="s">
        <v>1553</v>
      </c>
    </row>
    <row r="2980" spans="1:8" x14ac:dyDescent="0.2">
      <c r="A2980" s="1" t="d">
        <v>2023-02-15</v>
      </c>
      <c r="B2980">
        <v>-1</v>
      </c>
      <c r="C2980" t="s">
        <v>77</v>
      </c>
      <c r="D2980" s="1" t="d">
        <v>2023-02-15</v>
      </c>
      <c r="E2980" t="s">
        <v>1288</v>
      </c>
      <c r="F2980" t="s">
        <v>2271</v>
      </c>
      <c r="G2980" t="s">
        <v>49</v>
      </c>
      <c r="H2980" t="s">
        <v>1289</v>
      </c>
    </row>
    <row r="2981" spans="1:8" x14ac:dyDescent="0.2">
      <c r="A2981" s="1" t="d">
        <v>2023-02-15</v>
      </c>
      <c r="B2981">
        <v>-1</v>
      </c>
      <c r="C2981" t="s">
        <v>77</v>
      </c>
      <c r="D2981" s="1" t="d">
        <v>2023-02-15</v>
      </c>
      <c r="E2981" t="s">
        <v>1035</v>
      </c>
      <c r="F2981" t="s">
        <v>2271</v>
      </c>
      <c r="G2981" t="s">
        <v>49</v>
      </c>
      <c r="H2981" t="s">
        <v>1036</v>
      </c>
    </row>
    <row r="2982" spans="1:8" x14ac:dyDescent="0.2">
      <c r="A2982" s="1" t="d">
        <v>2023-02-15</v>
      </c>
      <c r="B2982">
        <v>-1</v>
      </c>
      <c r="C2982" t="s">
        <v>77</v>
      </c>
      <c r="D2982" s="1" t="d">
        <v>2023-02-15</v>
      </c>
      <c r="E2982" t="s">
        <v>1320</v>
      </c>
      <c r="F2982" t="s">
        <v>2271</v>
      </c>
      <c r="G2982" t="s">
        <v>49</v>
      </c>
      <c r="H2982" t="s">
        <v>1321</v>
      </c>
    </row>
    <row r="2983" spans="1:8" x14ac:dyDescent="0.2">
      <c r="A2983" s="1" t="d">
        <v>2023-02-15</v>
      </c>
      <c r="B2983">
        <v>-1</v>
      </c>
      <c r="C2983" t="s">
        <v>77</v>
      </c>
      <c r="D2983" s="1" t="d">
        <v>2023-02-15</v>
      </c>
      <c r="E2983" t="s">
        <v>479</v>
      </c>
      <c r="F2983" t="s">
        <v>2271</v>
      </c>
      <c r="G2983" t="s">
        <v>68</v>
      </c>
      <c r="H2983" t="s">
        <v>480</v>
      </c>
    </row>
    <row r="2984" spans="1:8" x14ac:dyDescent="0.2">
      <c r="A2984" s="1" t="d">
        <v>2023-02-15</v>
      </c>
      <c r="B2984">
        <v>-1</v>
      </c>
      <c r="C2984" t="s">
        <v>77</v>
      </c>
      <c r="D2984" s="1" t="d">
        <v>2023-02-15</v>
      </c>
      <c r="E2984" t="s">
        <v>711</v>
      </c>
      <c r="F2984" t="s">
        <v>2271</v>
      </c>
      <c r="G2984" t="s">
        <v>68</v>
      </c>
      <c r="H2984" t="s">
        <v>712</v>
      </c>
    </row>
    <row r="2985" spans="1:8" x14ac:dyDescent="0.2">
      <c r="A2985" s="1" t="d">
        <v>2023-02-15</v>
      </c>
      <c r="B2985">
        <v>-1</v>
      </c>
      <c r="C2985" t="s">
        <v>77</v>
      </c>
      <c r="D2985" s="1" t="d">
        <v>2023-02-15</v>
      </c>
      <c r="E2985" t="s">
        <v>713</v>
      </c>
      <c r="F2985" t="s">
        <v>2271</v>
      </c>
      <c r="G2985" t="s">
        <v>8</v>
      </c>
    </row>
    <row r="2986" spans="1:8" x14ac:dyDescent="0.2">
      <c r="A2986" s="1" t="d">
        <v>2023-02-15</v>
      </c>
      <c r="B2986">
        <v>-1</v>
      </c>
      <c r="C2986" t="s">
        <v>77</v>
      </c>
      <c r="D2986" s="1" t="d">
        <v>2023-02-15</v>
      </c>
      <c r="E2986" t="s">
        <v>1560</v>
      </c>
      <c r="F2986" t="s">
        <v>2285</v>
      </c>
      <c r="G2986" t="s">
        <v>8</v>
      </c>
    </row>
    <row r="2987" spans="1:8" x14ac:dyDescent="0.2">
      <c r="A2987" s="1" t="d">
        <v>2023-02-15</v>
      </c>
      <c r="B2987">
        <v>-1</v>
      </c>
      <c r="C2987" t="s">
        <v>77</v>
      </c>
      <c r="D2987" s="1" t="d">
        <v>2023-02-15</v>
      </c>
      <c r="E2987" t="s">
        <v>925</v>
      </c>
      <c r="F2987" t="s">
        <v>2294</v>
      </c>
      <c r="G2987" t="s">
        <v>8</v>
      </c>
    </row>
    <row r="2988" spans="1:8" x14ac:dyDescent="0.2">
      <c r="A2988" s="1" t="d">
        <v>2023-02-15</v>
      </c>
      <c r="B2988">
        <v>-1</v>
      </c>
      <c r="C2988" t="s">
        <v>77</v>
      </c>
      <c r="D2988" s="1" t="d">
        <v>2023-02-15</v>
      </c>
      <c r="E2988" t="s">
        <v>229</v>
      </c>
      <c r="F2988" t="s">
        <v>2272</v>
      </c>
      <c r="G2988" t="s">
        <v>49</v>
      </c>
      <c r="H2988" t="s">
        <v>230</v>
      </c>
    </row>
    <row r="2989" spans="1:8" x14ac:dyDescent="0.2">
      <c r="A2989" s="1" t="d">
        <v>2023-02-15</v>
      </c>
      <c r="B2989">
        <v>-1</v>
      </c>
      <c r="C2989" t="s">
        <v>77</v>
      </c>
      <c r="D2989" s="1" t="d">
        <v>2023-02-15</v>
      </c>
      <c r="E2989" t="s">
        <v>1440</v>
      </c>
      <c r="F2989" t="s">
        <v>2272</v>
      </c>
      <c r="G2989" t="s">
        <v>49</v>
      </c>
      <c r="H2989" t="s">
        <v>1441</v>
      </c>
    </row>
    <row r="2990" spans="1:8" x14ac:dyDescent="0.2">
      <c r="A2990" s="1" t="d">
        <v>2023-02-15</v>
      </c>
      <c r="B2990">
        <v>-1</v>
      </c>
      <c r="C2990" t="s">
        <v>77</v>
      </c>
      <c r="D2990" s="1" t="d">
        <v>2023-02-15</v>
      </c>
      <c r="E2990" t="s">
        <v>587</v>
      </c>
      <c r="F2990" t="s">
        <v>2272</v>
      </c>
      <c r="G2990" t="s">
        <v>49</v>
      </c>
      <c r="H2990" t="s">
        <v>588</v>
      </c>
    </row>
    <row r="2991" spans="1:8" x14ac:dyDescent="0.2">
      <c r="A2991" s="1" t="d">
        <v>2023-02-15</v>
      </c>
      <c r="B2991">
        <v>-1</v>
      </c>
      <c r="C2991" t="s">
        <v>77</v>
      </c>
      <c r="D2991" s="1" t="d">
        <v>2023-02-15</v>
      </c>
      <c r="E2991" t="s">
        <v>1265</v>
      </c>
      <c r="F2991" t="s">
        <v>2272</v>
      </c>
      <c r="G2991" t="s">
        <v>13</v>
      </c>
      <c r="H2991" t="s">
        <v>1266</v>
      </c>
    </row>
    <row r="2992" spans="1:8" x14ac:dyDescent="0.2">
      <c r="A2992" s="1" t="d">
        <v>2023-02-15</v>
      </c>
      <c r="B2992">
        <v>-1</v>
      </c>
      <c r="C2992" t="s">
        <v>77</v>
      </c>
      <c r="D2992" s="1" t="d">
        <v>2023-02-15</v>
      </c>
      <c r="E2992" t="s">
        <v>43</v>
      </c>
      <c r="F2992" t="s">
        <v>2272</v>
      </c>
      <c r="G2992" t="s">
        <v>8</v>
      </c>
      <c r="H2992" t="s">
        <v>44</v>
      </c>
    </row>
    <row r="2993" spans="1:8" x14ac:dyDescent="0.2">
      <c r="A2993" s="1" t="d">
        <v>2023-02-15</v>
      </c>
      <c r="B2993">
        <v>-1</v>
      </c>
      <c r="C2993" t="s">
        <v>77</v>
      </c>
      <c r="D2993" s="1" t="d">
        <v>2023-02-15</v>
      </c>
      <c r="E2993" t="s">
        <v>919</v>
      </c>
      <c r="F2993" t="s">
        <v>2272</v>
      </c>
      <c r="G2993" t="s">
        <v>13</v>
      </c>
      <c r="H2993" t="s">
        <v>920</v>
      </c>
    </row>
    <row r="2994" spans="1:8" x14ac:dyDescent="0.2">
      <c r="A2994" s="1" t="d">
        <v>2023-02-15</v>
      </c>
      <c r="B2994">
        <v>-1</v>
      </c>
      <c r="C2994" t="s">
        <v>77</v>
      </c>
      <c r="D2994" s="1" t="d">
        <v>2023-02-15</v>
      </c>
      <c r="E2994" t="s">
        <v>1390</v>
      </c>
      <c r="F2994" t="s">
        <v>2272</v>
      </c>
      <c r="G2994" t="s">
        <v>8</v>
      </c>
      <c r="H2994" t="s">
        <v>1391</v>
      </c>
    </row>
    <row r="2995" spans="1:8" x14ac:dyDescent="0.2">
      <c r="A2995" s="1" t="d">
        <v>2023-02-15</v>
      </c>
      <c r="B2995">
        <v>-1</v>
      </c>
      <c r="C2995" t="s">
        <v>77</v>
      </c>
      <c r="D2995" s="1" t="d">
        <v>2023-02-15</v>
      </c>
      <c r="E2995" t="s">
        <v>1326</v>
      </c>
      <c r="F2995" t="s">
        <v>2272</v>
      </c>
      <c r="G2995" t="s">
        <v>8</v>
      </c>
      <c r="H2995" t="s">
        <v>1327</v>
      </c>
    </row>
    <row r="2996" spans="1:8" x14ac:dyDescent="0.2">
      <c r="A2996" s="1" t="d">
        <v>2023-02-15</v>
      </c>
      <c r="B2996">
        <v>-1</v>
      </c>
      <c r="C2996" t="s">
        <v>77</v>
      </c>
      <c r="D2996" s="1" t="d">
        <v>2023-02-15</v>
      </c>
      <c r="E2996" t="s">
        <v>854</v>
      </c>
      <c r="F2996" t="s">
        <v>2272</v>
      </c>
      <c r="G2996" t="s">
        <v>8</v>
      </c>
    </row>
    <row r="2997" spans="1:8" x14ac:dyDescent="0.2">
      <c r="A2997" s="1" t="d">
        <v>2023-02-15</v>
      </c>
      <c r="B2997">
        <v>-1</v>
      </c>
      <c r="C2997" t="s">
        <v>77</v>
      </c>
      <c r="D2997" s="1" t="d">
        <v>2023-02-15</v>
      </c>
      <c r="E2997" t="s">
        <v>274</v>
      </c>
      <c r="F2997" t="s">
        <v>2272</v>
      </c>
      <c r="G2997" t="s">
        <v>8</v>
      </c>
    </row>
    <row r="2998" spans="1:8" x14ac:dyDescent="0.2">
      <c r="A2998" s="1" t="d">
        <v>2023-02-15</v>
      </c>
      <c r="B2998">
        <v>-1</v>
      </c>
      <c r="C2998" t="s">
        <v>77</v>
      </c>
      <c r="D2998" s="1" t="d">
        <v>2023-02-15</v>
      </c>
      <c r="E2998" t="s">
        <v>856</v>
      </c>
      <c r="F2998" t="s">
        <v>2272</v>
      </c>
      <c r="G2998" t="s">
        <v>8</v>
      </c>
    </row>
    <row r="2999" spans="1:8" x14ac:dyDescent="0.2">
      <c r="A2999" s="1" t="d">
        <v>2023-02-15</v>
      </c>
      <c r="B2999">
        <v>-1</v>
      </c>
      <c r="C2999" t="s">
        <v>77</v>
      </c>
      <c r="D2999" s="1" t="d">
        <v>2023-02-15</v>
      </c>
      <c r="E2999" t="s">
        <v>482</v>
      </c>
      <c r="F2999" t="s">
        <v>2272</v>
      </c>
      <c r="G2999" t="s">
        <v>8</v>
      </c>
    </row>
    <row r="3000" spans="1:8" x14ac:dyDescent="0.2">
      <c r="A3000" s="1" t="d">
        <v>2023-02-15</v>
      </c>
      <c r="B3000">
        <v>-1</v>
      </c>
      <c r="C3000" t="s">
        <v>77</v>
      </c>
      <c r="D3000" s="1" t="d">
        <v>2023-02-15</v>
      </c>
      <c r="E3000" t="s">
        <v>484</v>
      </c>
      <c r="F3000" t="s">
        <v>2272</v>
      </c>
      <c r="G3000" t="s">
        <v>8</v>
      </c>
    </row>
    <row r="3001" spans="1:8" x14ac:dyDescent="0.2">
      <c r="A3001" s="1" t="d">
        <v>2023-02-15</v>
      </c>
      <c r="B3001">
        <v>-1</v>
      </c>
      <c r="C3001" t="s">
        <v>77</v>
      </c>
      <c r="D3001" s="1" t="d">
        <v>2023-02-15</v>
      </c>
      <c r="E3001" t="s">
        <v>47</v>
      </c>
      <c r="F3001" t="s">
        <v>2272</v>
      </c>
      <c r="G3001" t="s">
        <v>8</v>
      </c>
    </row>
    <row r="3002" spans="1:8" x14ac:dyDescent="0.2">
      <c r="A3002" s="1" t="d">
        <v>2023-02-15</v>
      </c>
      <c r="B3002">
        <v>-1</v>
      </c>
      <c r="C3002" t="s">
        <v>77</v>
      </c>
      <c r="D3002" s="1" t="d">
        <v>2023-02-15</v>
      </c>
      <c r="E3002" t="s">
        <v>1422</v>
      </c>
      <c r="F3002" t="s">
        <v>2272</v>
      </c>
      <c r="G3002" t="s">
        <v>8</v>
      </c>
    </row>
    <row r="3003" spans="1:8" x14ac:dyDescent="0.2">
      <c r="A3003" s="1" t="d">
        <v>2023-02-15</v>
      </c>
      <c r="B3003">
        <v>-1</v>
      </c>
      <c r="C3003" t="s">
        <v>77</v>
      </c>
      <c r="D3003" s="1" t="d">
        <v>2023-02-15</v>
      </c>
      <c r="E3003" t="s">
        <v>275</v>
      </c>
      <c r="F3003" t="s">
        <v>2272</v>
      </c>
      <c r="G3003" t="s">
        <v>8</v>
      </c>
    </row>
    <row r="3004" spans="1:8" x14ac:dyDescent="0.2">
      <c r="A3004" s="1" t="d">
        <v>2023-02-15</v>
      </c>
      <c r="B3004">
        <v>-1</v>
      </c>
      <c r="C3004" t="s">
        <v>77</v>
      </c>
      <c r="D3004" s="1" t="d">
        <v>2023-02-15</v>
      </c>
      <c r="E3004" t="s">
        <v>1635</v>
      </c>
      <c r="F3004" t="s">
        <v>2272</v>
      </c>
      <c r="G3004" t="s">
        <v>8</v>
      </c>
    </row>
    <row r="3005" spans="1:8" x14ac:dyDescent="0.2">
      <c r="A3005" s="1" t="d">
        <v>2023-02-15</v>
      </c>
      <c r="B3005">
        <v>-1</v>
      </c>
      <c r="C3005" t="s">
        <v>77</v>
      </c>
      <c r="D3005" s="1" t="d">
        <v>2023-02-22</v>
      </c>
      <c r="E3005" t="s">
        <v>147</v>
      </c>
      <c r="F3005" t="s">
        <v>2273</v>
      </c>
      <c r="G3005" t="s">
        <v>8</v>
      </c>
      <c r="H3005" t="s">
        <v>148</v>
      </c>
    </row>
    <row r="3006" spans="1:8" x14ac:dyDescent="0.2">
      <c r="A3006" s="1" t="d">
        <v>2023-02-15</v>
      </c>
      <c r="B3006">
        <v>-1</v>
      </c>
      <c r="C3006" t="s">
        <v>77</v>
      </c>
      <c r="D3006" s="1" t="d">
        <v>2023-02-22</v>
      </c>
      <c r="E3006" t="s">
        <v>1658</v>
      </c>
      <c r="F3006" t="s">
        <v>2273</v>
      </c>
      <c r="G3006" t="s">
        <v>8</v>
      </c>
      <c r="H3006" t="s">
        <v>1659</v>
      </c>
    </row>
    <row r="3007" spans="1:8" x14ac:dyDescent="0.2">
      <c r="A3007" s="1" t="d">
        <v>2023-02-15</v>
      </c>
      <c r="B3007">
        <v>-1</v>
      </c>
      <c r="C3007" t="s">
        <v>77</v>
      </c>
      <c r="D3007" s="1" t="d">
        <v>2023-02-22</v>
      </c>
      <c r="E3007" t="s">
        <v>1066</v>
      </c>
      <c r="F3007" t="s">
        <v>2273</v>
      </c>
      <c r="G3007" t="s">
        <v>8</v>
      </c>
      <c r="H3007" t="s">
        <v>1067</v>
      </c>
    </row>
    <row r="3008" spans="1:8" x14ac:dyDescent="0.2">
      <c r="A3008" s="1" t="d">
        <v>2023-02-15</v>
      </c>
      <c r="B3008">
        <v>-1</v>
      </c>
      <c r="C3008" t="s">
        <v>77</v>
      </c>
      <c r="D3008" s="1" t="d">
        <v>2023-02-22</v>
      </c>
      <c r="E3008" t="s">
        <v>317</v>
      </c>
      <c r="F3008" t="s">
        <v>2274</v>
      </c>
      <c r="G3008" t="s">
        <v>8</v>
      </c>
      <c r="H3008" t="s">
        <v>318</v>
      </c>
    </row>
    <row r="3009" spans="1:8" x14ac:dyDescent="0.2">
      <c r="A3009" s="1" t="d">
        <v>2023-02-15</v>
      </c>
      <c r="B3009">
        <v>-1</v>
      </c>
      <c r="C3009" t="s">
        <v>77</v>
      </c>
      <c r="D3009" s="1" t="d">
        <v>2023-02-22</v>
      </c>
      <c r="E3009" t="s">
        <v>80</v>
      </c>
      <c r="F3009" t="s">
        <v>2275</v>
      </c>
      <c r="G3009" t="s">
        <v>8</v>
      </c>
      <c r="H3009" t="s">
        <v>81</v>
      </c>
    </row>
    <row r="3010" spans="1:8" x14ac:dyDescent="0.2">
      <c r="A3010" s="1" t="d">
        <v>2023-02-15</v>
      </c>
      <c r="B3010">
        <v>-1</v>
      </c>
      <c r="C3010" t="s">
        <v>77</v>
      </c>
      <c r="D3010" s="1" t="d">
        <v>2023-02-22</v>
      </c>
      <c r="E3010" t="s">
        <v>1105</v>
      </c>
      <c r="F3010" t="s">
        <v>2263</v>
      </c>
      <c r="G3010" t="s">
        <v>8</v>
      </c>
      <c r="H3010" t="s">
        <v>1106</v>
      </c>
    </row>
    <row r="3011" spans="1:8" x14ac:dyDescent="0.2">
      <c r="A3011" s="1" t="d">
        <v>2023-02-15</v>
      </c>
      <c r="B3011">
        <v>-1</v>
      </c>
      <c r="C3011" t="s">
        <v>77</v>
      </c>
      <c r="D3011" s="1" t="d">
        <v>2023-02-28</v>
      </c>
      <c r="E3011" t="s">
        <v>512</v>
      </c>
      <c r="F3011" t="s">
        <v>2274</v>
      </c>
      <c r="G3011" t="s">
        <v>8</v>
      </c>
      <c r="H3011" t="s">
        <v>513</v>
      </c>
    </row>
    <row r="3012" spans="1:8" x14ac:dyDescent="0.2">
      <c r="A3012" s="1" t="d">
        <v>2023-02-15</v>
      </c>
      <c r="B3012">
        <v>-1</v>
      </c>
      <c r="C3012" t="s">
        <v>77</v>
      </c>
      <c r="D3012" s="1" t="d">
        <v>2023-03-01</v>
      </c>
      <c r="E3012" t="s">
        <v>1378</v>
      </c>
      <c r="F3012" t="s">
        <v>2274</v>
      </c>
      <c r="G3012" t="s">
        <v>8</v>
      </c>
      <c r="H3012" t="s">
        <v>1379</v>
      </c>
    </row>
    <row r="3013" spans="1:8" x14ac:dyDescent="0.2">
      <c r="A3013" s="1" t="d">
        <v>2023-02-15</v>
      </c>
      <c r="B3013">
        <v>-1</v>
      </c>
      <c r="C3013" t="s">
        <v>77</v>
      </c>
      <c r="D3013" s="1" t="d">
        <v>2023-03-01</v>
      </c>
      <c r="E3013" t="s">
        <v>1192</v>
      </c>
      <c r="F3013" t="s">
        <v>2274</v>
      </c>
      <c r="G3013" t="s">
        <v>8</v>
      </c>
      <c r="H3013" t="s">
        <v>1193</v>
      </c>
    </row>
    <row r="3014" spans="1:8" x14ac:dyDescent="0.2">
      <c r="A3014" s="1" t="d">
        <v>2023-02-15</v>
      </c>
      <c r="B3014">
        <v>-1</v>
      </c>
      <c r="C3014" t="s">
        <v>77</v>
      </c>
      <c r="D3014" s="1" t="d">
        <v>2023-03-01</v>
      </c>
      <c r="E3014" t="s">
        <v>1691</v>
      </c>
      <c r="F3014" t="s">
        <v>2274</v>
      </c>
      <c r="G3014" t="s">
        <v>8</v>
      </c>
      <c r="H3014" t="s">
        <v>1691</v>
      </c>
    </row>
    <row r="3015" spans="1:8" x14ac:dyDescent="0.2">
      <c r="A3015" s="1" t="d">
        <v>2023-02-15</v>
      </c>
      <c r="B3015">
        <v>-1</v>
      </c>
      <c r="C3015" t="s">
        <v>77</v>
      </c>
      <c r="D3015" s="1" t="d">
        <v>2023-03-01</v>
      </c>
      <c r="E3015" t="s">
        <v>1692</v>
      </c>
      <c r="F3015" t="s">
        <v>2274</v>
      </c>
      <c r="G3015" t="s">
        <v>8</v>
      </c>
      <c r="H3015" t="s">
        <v>1692</v>
      </c>
    </row>
    <row r="3016" spans="1:8" x14ac:dyDescent="0.2">
      <c r="A3016" s="1" t="d">
        <v>2023-02-15</v>
      </c>
      <c r="B3016">
        <v>-1</v>
      </c>
      <c r="C3016" t="s">
        <v>77</v>
      </c>
      <c r="D3016" s="1" t="d">
        <v>2023-03-01</v>
      </c>
      <c r="E3016" t="s">
        <v>1693</v>
      </c>
      <c r="F3016" t="s">
        <v>2274</v>
      </c>
      <c r="G3016" t="s">
        <v>8</v>
      </c>
      <c r="H3016" t="s">
        <v>1693</v>
      </c>
    </row>
    <row r="3017" spans="1:8" x14ac:dyDescent="0.2">
      <c r="A3017" s="1" t="d">
        <v>2023-02-15</v>
      </c>
      <c r="B3017">
        <v>-1</v>
      </c>
      <c r="C3017" t="s">
        <v>77</v>
      </c>
      <c r="D3017" s="1" t="d">
        <v>2023-03-01</v>
      </c>
      <c r="E3017" t="s">
        <v>1694</v>
      </c>
      <c r="F3017" t="s">
        <v>2275</v>
      </c>
      <c r="G3017" t="s">
        <v>8</v>
      </c>
      <c r="H3017" t="s">
        <v>1695</v>
      </c>
    </row>
    <row r="3018" spans="1:8" x14ac:dyDescent="0.2">
      <c r="A3018" s="1" t="d">
        <v>2023-02-15</v>
      </c>
      <c r="B3018">
        <v>-1</v>
      </c>
      <c r="C3018" t="s">
        <v>77</v>
      </c>
      <c r="D3018" s="1" t="d">
        <v>2023-03-01</v>
      </c>
      <c r="E3018" t="s">
        <v>790</v>
      </c>
      <c r="F3018" t="s">
        <v>2263</v>
      </c>
      <c r="G3018" t="s">
        <v>8</v>
      </c>
      <c r="H3018" t="s">
        <v>791</v>
      </c>
    </row>
    <row r="3019" spans="1:8" x14ac:dyDescent="0.2">
      <c r="A3019" s="1" t="d">
        <v>2023-02-15</v>
      </c>
      <c r="B3019">
        <v>-1</v>
      </c>
      <c r="C3019" t="s">
        <v>77</v>
      </c>
      <c r="D3019" s="1" t="d">
        <v>2023-03-01</v>
      </c>
      <c r="E3019" t="s">
        <v>1017</v>
      </c>
      <c r="F3019" t="s">
        <v>2263</v>
      </c>
      <c r="G3019" t="s">
        <v>8</v>
      </c>
      <c r="H3019" t="s">
        <v>1018</v>
      </c>
    </row>
    <row r="3020" spans="1:8" x14ac:dyDescent="0.2">
      <c r="A3020" s="1" t="d">
        <v>2023-02-15</v>
      </c>
      <c r="B3020">
        <v>-1</v>
      </c>
      <c r="C3020" t="s">
        <v>77</v>
      </c>
      <c r="D3020" s="1" t="d">
        <v>2023-03-01</v>
      </c>
      <c r="E3020" t="s">
        <v>1019</v>
      </c>
      <c r="F3020" t="s">
        <v>2263</v>
      </c>
      <c r="G3020" t="s">
        <v>8</v>
      </c>
      <c r="H3020" t="s">
        <v>1020</v>
      </c>
    </row>
    <row r="3021" spans="1:8" x14ac:dyDescent="0.2">
      <c r="A3021" s="1" t="d">
        <v>2023-02-15</v>
      </c>
      <c r="B3021">
        <v>-1</v>
      </c>
      <c r="C3021" t="s">
        <v>77</v>
      </c>
      <c r="D3021" s="1" t="d">
        <v>2023-03-01</v>
      </c>
      <c r="E3021" t="s">
        <v>445</v>
      </c>
      <c r="F3021" t="s">
        <v>2263</v>
      </c>
      <c r="G3021" t="s">
        <v>8</v>
      </c>
      <c r="H3021" t="s">
        <v>446</v>
      </c>
    </row>
    <row r="3022" spans="1:8" x14ac:dyDescent="0.2">
      <c r="A3022" s="1" t="d">
        <v>2023-02-15</v>
      </c>
      <c r="B3022">
        <v>-1</v>
      </c>
      <c r="C3022" t="s">
        <v>77</v>
      </c>
      <c r="D3022" s="1" t="d">
        <v>2023-03-01</v>
      </c>
      <c r="E3022" t="s">
        <v>1305</v>
      </c>
      <c r="F3022" t="s">
        <v>2263</v>
      </c>
      <c r="G3022" t="s">
        <v>8</v>
      </c>
      <c r="H3022" t="s">
        <v>1306</v>
      </c>
    </row>
    <row r="3023" spans="1:8" x14ac:dyDescent="0.2">
      <c r="A3023" s="1" t="d">
        <v>2023-02-15</v>
      </c>
      <c r="B3023">
        <v>-1</v>
      </c>
      <c r="C3023" t="s">
        <v>77</v>
      </c>
      <c r="D3023" s="1" t="d">
        <v>2023-03-01</v>
      </c>
      <c r="E3023" t="s">
        <v>875</v>
      </c>
      <c r="F3023" t="s">
        <v>2263</v>
      </c>
      <c r="G3023" t="s">
        <v>8</v>
      </c>
      <c r="H3023" t="s">
        <v>876</v>
      </c>
    </row>
    <row r="3024" spans="1:8" x14ac:dyDescent="0.2">
      <c r="A3024" s="1" t="d">
        <v>2023-02-15</v>
      </c>
      <c r="B3024">
        <v>9292950800006530</v>
      </c>
      <c r="C3024" t="s">
        <v>77</v>
      </c>
      <c r="D3024" s="1" t="d">
        <v>2023-02-22</v>
      </c>
      <c r="E3024" t="s">
        <v>1696</v>
      </c>
      <c r="F3024" t="s">
        <v>2297</v>
      </c>
      <c r="G3024" t="s">
        <v>8</v>
      </c>
      <c r="H3024" t="s">
        <v>1697</v>
      </c>
    </row>
    <row r="3025" spans="1:8" x14ac:dyDescent="0.2">
      <c r="A3025" s="1" t="d">
        <v>2023-02-15</v>
      </c>
      <c r="B3025">
        <v>9406670710006530</v>
      </c>
      <c r="C3025" t="s">
        <v>20</v>
      </c>
      <c r="D3025" s="1" t="d">
        <v>2023-03-24</v>
      </c>
      <c r="E3025" t="s">
        <v>879</v>
      </c>
      <c r="F3025" t="s">
        <v>2263</v>
      </c>
      <c r="G3025" t="s">
        <v>8</v>
      </c>
      <c r="H3025" t="s">
        <v>880</v>
      </c>
    </row>
    <row r="3026" spans="1:8" x14ac:dyDescent="0.2">
      <c r="A3026" s="1" t="d">
        <v>2023-02-16</v>
      </c>
      <c r="B3026">
        <v>-1</v>
      </c>
      <c r="D3026" s="1" t="d">
        <v>2023-02-16</v>
      </c>
      <c r="E3026" t="s">
        <v>983</v>
      </c>
      <c r="F3026" t="s">
        <v>2288</v>
      </c>
      <c r="G3026" t="s">
        <v>8</v>
      </c>
      <c r="H3026" t="s">
        <v>984</v>
      </c>
    </row>
    <row r="3027" spans="1:8" x14ac:dyDescent="0.2">
      <c r="A3027" s="1" t="d">
        <v>2023-02-16</v>
      </c>
      <c r="B3027">
        <v>-1</v>
      </c>
      <c r="D3027" s="1" t="d">
        <v>2023-02-16</v>
      </c>
      <c r="E3027" t="s">
        <v>1472</v>
      </c>
      <c r="F3027" t="s">
        <v>2274</v>
      </c>
      <c r="G3027" t="s">
        <v>8</v>
      </c>
      <c r="H3027" t="s">
        <v>1473</v>
      </c>
    </row>
    <row r="3028" spans="1:8" x14ac:dyDescent="0.2">
      <c r="A3028" s="1" t="d">
        <v>2023-02-16</v>
      </c>
      <c r="B3028">
        <v>-1</v>
      </c>
      <c r="D3028" s="1" t="d">
        <v>2023-02-16</v>
      </c>
      <c r="E3028" t="s">
        <v>1698</v>
      </c>
      <c r="F3028" t="s">
        <v>2275</v>
      </c>
      <c r="G3028" t="s">
        <v>8</v>
      </c>
      <c r="H3028" t="s">
        <v>1699</v>
      </c>
    </row>
    <row r="3029" spans="1:8" x14ac:dyDescent="0.2">
      <c r="A3029" s="1" t="d">
        <v>2023-02-16</v>
      </c>
      <c r="B3029">
        <v>-1</v>
      </c>
      <c r="D3029" s="1" t="d">
        <v>2023-02-16</v>
      </c>
      <c r="E3029" t="s">
        <v>1179</v>
      </c>
      <c r="F3029" t="s">
        <v>2265</v>
      </c>
      <c r="G3029" t="s">
        <v>49</v>
      </c>
      <c r="H3029" t="s">
        <v>1180</v>
      </c>
    </row>
    <row r="3030" spans="1:8" x14ac:dyDescent="0.2">
      <c r="A3030" s="1" t="d">
        <v>2023-02-16</v>
      </c>
      <c r="B3030">
        <v>-1</v>
      </c>
      <c r="D3030" s="1" t="d">
        <v>2023-02-16</v>
      </c>
      <c r="E3030" t="s">
        <v>266</v>
      </c>
      <c r="F3030" t="s">
        <v>2265</v>
      </c>
      <c r="G3030" t="s">
        <v>8</v>
      </c>
    </row>
    <row r="3031" spans="1:8" x14ac:dyDescent="0.2">
      <c r="A3031" s="1" t="d">
        <v>2023-02-16</v>
      </c>
      <c r="B3031">
        <v>-1</v>
      </c>
      <c r="D3031" s="1" t="d">
        <v>2023-02-16</v>
      </c>
      <c r="E3031" t="s">
        <v>1288</v>
      </c>
      <c r="F3031" t="s">
        <v>2271</v>
      </c>
      <c r="G3031" t="s">
        <v>49</v>
      </c>
      <c r="H3031" t="s">
        <v>1289</v>
      </c>
    </row>
    <row r="3032" spans="1:8" x14ac:dyDescent="0.2">
      <c r="A3032" s="1" t="d">
        <v>2023-02-16</v>
      </c>
      <c r="B3032">
        <v>-1</v>
      </c>
      <c r="D3032" s="1" t="d">
        <v>2023-02-16</v>
      </c>
      <c r="E3032" t="s">
        <v>1455</v>
      </c>
      <c r="F3032" t="s">
        <v>2272</v>
      </c>
      <c r="G3032" t="s">
        <v>49</v>
      </c>
      <c r="H3032" t="s">
        <v>1456</v>
      </c>
    </row>
    <row r="3033" spans="1:8" x14ac:dyDescent="0.2">
      <c r="A3033" s="1" t="d">
        <v>2023-02-16</v>
      </c>
      <c r="B3033">
        <v>-1</v>
      </c>
      <c r="D3033" s="1" t="d">
        <v>2023-02-16</v>
      </c>
      <c r="E3033" t="s">
        <v>1184</v>
      </c>
      <c r="F3033" t="s">
        <v>2272</v>
      </c>
      <c r="G3033" t="s">
        <v>49</v>
      </c>
      <c r="H3033" t="s">
        <v>1185</v>
      </c>
    </row>
    <row r="3034" spans="1:8" x14ac:dyDescent="0.2">
      <c r="A3034" s="1" t="d">
        <v>2023-02-16</v>
      </c>
      <c r="B3034">
        <v>-1</v>
      </c>
      <c r="D3034" s="1" t="d">
        <v>2023-02-16</v>
      </c>
      <c r="E3034" t="s">
        <v>45</v>
      </c>
      <c r="F3034" t="s">
        <v>2272</v>
      </c>
      <c r="G3034" t="s">
        <v>13</v>
      </c>
      <c r="H3034" t="s">
        <v>46</v>
      </c>
    </row>
    <row r="3035" spans="1:8" x14ac:dyDescent="0.2">
      <c r="A3035" s="1" t="d">
        <v>2023-02-16</v>
      </c>
      <c r="B3035">
        <v>-1</v>
      </c>
      <c r="C3035" t="s">
        <v>15</v>
      </c>
      <c r="D3035" s="1" t="d">
        <v>2023-02-23</v>
      </c>
      <c r="E3035" t="s">
        <v>691</v>
      </c>
      <c r="F3035" t="s">
        <v>2273</v>
      </c>
      <c r="G3035" t="s">
        <v>13</v>
      </c>
      <c r="H3035" t="s">
        <v>692</v>
      </c>
    </row>
    <row r="3036" spans="1:8" x14ac:dyDescent="0.2">
      <c r="A3036" s="1" t="d">
        <v>2023-02-16</v>
      </c>
      <c r="B3036">
        <v>-1</v>
      </c>
      <c r="C3036" t="s">
        <v>20</v>
      </c>
      <c r="D3036" s="1" t="d">
        <v>2023-02-16</v>
      </c>
      <c r="E3036" t="s">
        <v>1123</v>
      </c>
      <c r="F3036" t="s">
        <v>2276</v>
      </c>
      <c r="G3036" t="s">
        <v>8</v>
      </c>
      <c r="H3036" t="s">
        <v>1124</v>
      </c>
    </row>
    <row r="3037" spans="1:8" x14ac:dyDescent="0.2">
      <c r="A3037" s="1" t="d">
        <v>2023-02-16</v>
      </c>
      <c r="B3037">
        <v>-1</v>
      </c>
      <c r="C3037" t="s">
        <v>20</v>
      </c>
      <c r="D3037" s="1" t="d">
        <v>2023-02-16</v>
      </c>
      <c r="E3037" t="s">
        <v>1700</v>
      </c>
      <c r="F3037" t="s">
        <v>2276</v>
      </c>
      <c r="G3037" t="s">
        <v>8</v>
      </c>
    </row>
    <row r="3038" spans="1:8" x14ac:dyDescent="0.2">
      <c r="A3038" s="1" t="d">
        <v>2023-02-16</v>
      </c>
      <c r="B3038">
        <v>-1</v>
      </c>
      <c r="C3038" t="s">
        <v>20</v>
      </c>
      <c r="D3038" s="1" t="d">
        <v>2023-02-16</v>
      </c>
      <c r="E3038" t="s">
        <v>21</v>
      </c>
      <c r="F3038" t="s">
        <v>2266</v>
      </c>
      <c r="G3038" t="s">
        <v>8</v>
      </c>
      <c r="H3038" t="s">
        <v>22</v>
      </c>
    </row>
    <row r="3039" spans="1:8" x14ac:dyDescent="0.2">
      <c r="A3039" s="1" t="d">
        <v>2023-02-16</v>
      </c>
      <c r="B3039">
        <v>-1</v>
      </c>
      <c r="C3039" t="s">
        <v>20</v>
      </c>
      <c r="D3039" s="1" t="d">
        <v>2023-02-16</v>
      </c>
      <c r="E3039" t="s">
        <v>436</v>
      </c>
      <c r="F3039" t="s">
        <v>2282</v>
      </c>
      <c r="G3039" t="s">
        <v>49</v>
      </c>
      <c r="H3039" t="s">
        <v>437</v>
      </c>
    </row>
    <row r="3040" spans="1:8" x14ac:dyDescent="0.2">
      <c r="A3040" s="1" t="d">
        <v>2023-02-16</v>
      </c>
      <c r="B3040">
        <v>-1</v>
      </c>
      <c r="C3040" t="s">
        <v>20</v>
      </c>
      <c r="D3040" s="1" t="d">
        <v>2023-02-16</v>
      </c>
      <c r="E3040" t="s">
        <v>84</v>
      </c>
      <c r="F3040" t="s">
        <v>2265</v>
      </c>
      <c r="G3040" t="s">
        <v>8</v>
      </c>
      <c r="H3040" t="s">
        <v>85</v>
      </c>
    </row>
    <row r="3041" spans="1:8" x14ac:dyDescent="0.2">
      <c r="A3041" s="1" t="d">
        <v>2023-02-16</v>
      </c>
      <c r="B3041">
        <v>-1</v>
      </c>
      <c r="C3041" t="s">
        <v>20</v>
      </c>
      <c r="D3041" s="1" t="d">
        <v>2023-02-16</v>
      </c>
      <c r="E3041" t="s">
        <v>1497</v>
      </c>
      <c r="F3041" t="s">
        <v>2265</v>
      </c>
      <c r="G3041" t="s">
        <v>8</v>
      </c>
    </row>
    <row r="3042" spans="1:8" x14ac:dyDescent="0.2">
      <c r="A3042" s="1" t="d">
        <v>2023-02-16</v>
      </c>
      <c r="B3042">
        <v>-1</v>
      </c>
      <c r="C3042" t="s">
        <v>20</v>
      </c>
      <c r="D3042" s="1" t="d">
        <v>2023-02-16</v>
      </c>
      <c r="E3042" t="s">
        <v>220</v>
      </c>
      <c r="F3042" t="s">
        <v>2265</v>
      </c>
      <c r="G3042" t="s">
        <v>13</v>
      </c>
      <c r="H3042" t="s">
        <v>221</v>
      </c>
    </row>
    <row r="3043" spans="1:8" x14ac:dyDescent="0.2">
      <c r="A3043" s="1" t="d">
        <v>2023-02-16</v>
      </c>
      <c r="B3043">
        <v>-1</v>
      </c>
      <c r="C3043" t="s">
        <v>20</v>
      </c>
      <c r="D3043" s="1" t="d">
        <v>2023-02-16</v>
      </c>
      <c r="E3043" t="s">
        <v>266</v>
      </c>
      <c r="F3043" t="s">
        <v>2265</v>
      </c>
      <c r="G3043" t="s">
        <v>8</v>
      </c>
    </row>
    <row r="3044" spans="1:8" x14ac:dyDescent="0.2">
      <c r="A3044" s="1" t="d">
        <v>2023-02-16</v>
      </c>
      <c r="B3044">
        <v>-1</v>
      </c>
      <c r="C3044" t="s">
        <v>20</v>
      </c>
      <c r="D3044" s="1" t="d">
        <v>2023-02-16</v>
      </c>
      <c r="E3044" t="s">
        <v>1688</v>
      </c>
      <c r="F3044" t="s">
        <v>2296</v>
      </c>
      <c r="G3044" t="s">
        <v>8</v>
      </c>
      <c r="H3044" t="s">
        <v>225</v>
      </c>
    </row>
    <row r="3045" spans="1:8" x14ac:dyDescent="0.2">
      <c r="A3045" s="1" t="d">
        <v>2023-02-16</v>
      </c>
      <c r="B3045">
        <v>-1</v>
      </c>
      <c r="C3045" t="s">
        <v>20</v>
      </c>
      <c r="D3045" s="1" t="d">
        <v>2023-02-16</v>
      </c>
      <c r="E3045" t="s">
        <v>1630</v>
      </c>
      <c r="F3045" t="s">
        <v>2296</v>
      </c>
      <c r="G3045" t="s">
        <v>8</v>
      </c>
      <c r="H3045" t="s">
        <v>470</v>
      </c>
    </row>
    <row r="3046" spans="1:8" x14ac:dyDescent="0.2">
      <c r="A3046" s="1" t="d">
        <v>2023-02-16</v>
      </c>
      <c r="B3046">
        <v>-1</v>
      </c>
      <c r="C3046" t="s">
        <v>20</v>
      </c>
      <c r="D3046" s="1" t="d">
        <v>2023-02-16</v>
      </c>
      <c r="E3046" t="s">
        <v>1634</v>
      </c>
      <c r="F3046" t="s">
        <v>2296</v>
      </c>
      <c r="G3046" t="s">
        <v>8</v>
      </c>
      <c r="H3046" t="s">
        <v>38</v>
      </c>
    </row>
    <row r="3047" spans="1:8" x14ac:dyDescent="0.2">
      <c r="A3047" s="1" t="d">
        <v>2023-02-16</v>
      </c>
      <c r="B3047">
        <v>-1</v>
      </c>
      <c r="C3047" t="s">
        <v>20</v>
      </c>
      <c r="D3047" s="1" t="d">
        <v>2023-02-16</v>
      </c>
      <c r="E3047" t="s">
        <v>1614</v>
      </c>
      <c r="F3047" t="s">
        <v>2296</v>
      </c>
      <c r="G3047" t="s">
        <v>8</v>
      </c>
      <c r="H3047" t="s">
        <v>94</v>
      </c>
    </row>
    <row r="3048" spans="1:8" x14ac:dyDescent="0.2">
      <c r="A3048" s="1" t="d">
        <v>2023-02-16</v>
      </c>
      <c r="B3048">
        <v>-1</v>
      </c>
      <c r="C3048" t="s">
        <v>20</v>
      </c>
      <c r="D3048" s="1" t="d">
        <v>2023-02-16</v>
      </c>
      <c r="E3048" t="s">
        <v>1035</v>
      </c>
      <c r="F3048" t="s">
        <v>2271</v>
      </c>
      <c r="G3048" t="s">
        <v>49</v>
      </c>
      <c r="H3048" t="s">
        <v>1036</v>
      </c>
    </row>
    <row r="3049" spans="1:8" x14ac:dyDescent="0.2">
      <c r="A3049" s="1" t="d">
        <v>2023-02-16</v>
      </c>
      <c r="B3049">
        <v>-1</v>
      </c>
      <c r="C3049" t="s">
        <v>20</v>
      </c>
      <c r="D3049" s="1" t="d">
        <v>2023-02-16</v>
      </c>
      <c r="E3049" t="s">
        <v>559</v>
      </c>
      <c r="F3049" t="s">
        <v>2294</v>
      </c>
      <c r="G3049" t="s">
        <v>8</v>
      </c>
    </row>
    <row r="3050" spans="1:8" x14ac:dyDescent="0.2">
      <c r="A3050" s="1" t="d">
        <v>2023-02-16</v>
      </c>
      <c r="B3050">
        <v>-1</v>
      </c>
      <c r="C3050" t="s">
        <v>20</v>
      </c>
      <c r="D3050" s="1" t="d">
        <v>2023-02-16</v>
      </c>
      <c r="E3050" t="s">
        <v>45</v>
      </c>
      <c r="F3050" t="s">
        <v>2272</v>
      </c>
      <c r="G3050" t="s">
        <v>13</v>
      </c>
      <c r="H3050" t="s">
        <v>46</v>
      </c>
    </row>
    <row r="3051" spans="1:8" x14ac:dyDescent="0.2">
      <c r="A3051" s="1" t="d">
        <v>2023-02-16</v>
      </c>
      <c r="B3051">
        <v>-1</v>
      </c>
      <c r="C3051" t="s">
        <v>20</v>
      </c>
      <c r="D3051" s="1" t="d">
        <v>2023-02-16</v>
      </c>
      <c r="E3051" t="s">
        <v>919</v>
      </c>
      <c r="F3051" t="s">
        <v>2272</v>
      </c>
      <c r="G3051" t="s">
        <v>13</v>
      </c>
      <c r="H3051" t="s">
        <v>920</v>
      </c>
    </row>
    <row r="3052" spans="1:8" x14ac:dyDescent="0.2">
      <c r="A3052" s="1" t="d">
        <v>2023-02-16</v>
      </c>
      <c r="B3052">
        <v>-1</v>
      </c>
      <c r="C3052" t="s">
        <v>20</v>
      </c>
      <c r="D3052" s="1" t="d">
        <v>2023-02-16</v>
      </c>
      <c r="E3052" t="s">
        <v>1326</v>
      </c>
      <c r="F3052" t="s">
        <v>2272</v>
      </c>
      <c r="G3052" t="s">
        <v>8</v>
      </c>
      <c r="H3052" t="s">
        <v>1327</v>
      </c>
    </row>
    <row r="3053" spans="1:8" x14ac:dyDescent="0.2">
      <c r="A3053" s="1" t="d">
        <v>2023-02-16</v>
      </c>
      <c r="B3053">
        <v>-1</v>
      </c>
      <c r="C3053" t="s">
        <v>20</v>
      </c>
      <c r="D3053" s="1" t="d">
        <v>2023-02-23</v>
      </c>
      <c r="E3053" t="s">
        <v>717</v>
      </c>
      <c r="F3053" t="s">
        <v>2273</v>
      </c>
      <c r="G3053" t="s">
        <v>128</v>
      </c>
      <c r="H3053" t="s">
        <v>718</v>
      </c>
    </row>
    <row r="3054" spans="1:8" x14ac:dyDescent="0.2">
      <c r="A3054" s="1" t="d">
        <v>2023-02-16</v>
      </c>
      <c r="B3054">
        <v>-1</v>
      </c>
      <c r="C3054" t="s">
        <v>20</v>
      </c>
      <c r="D3054" s="1" t="d">
        <v>2023-02-23</v>
      </c>
      <c r="E3054" t="s">
        <v>1701</v>
      </c>
      <c r="F3054" t="s">
        <v>2273</v>
      </c>
      <c r="G3054" t="s">
        <v>8</v>
      </c>
      <c r="H3054" t="s">
        <v>1702</v>
      </c>
    </row>
    <row r="3055" spans="1:8" x14ac:dyDescent="0.2">
      <c r="A3055" s="1" t="d">
        <v>2023-02-16</v>
      </c>
      <c r="B3055">
        <v>-1</v>
      </c>
      <c r="C3055" t="s">
        <v>20</v>
      </c>
      <c r="D3055" s="1" t="d">
        <v>2023-02-23</v>
      </c>
      <c r="E3055" t="s">
        <v>1703</v>
      </c>
      <c r="F3055" t="s">
        <v>2273</v>
      </c>
      <c r="G3055" t="s">
        <v>8</v>
      </c>
      <c r="H3055" t="s">
        <v>1704</v>
      </c>
    </row>
    <row r="3056" spans="1:8" x14ac:dyDescent="0.2">
      <c r="A3056" s="1" t="d">
        <v>2023-02-16</v>
      </c>
      <c r="B3056">
        <v>-1</v>
      </c>
      <c r="C3056" t="s">
        <v>20</v>
      </c>
      <c r="D3056" s="1" t="d">
        <v>2023-02-23</v>
      </c>
      <c r="E3056" t="s">
        <v>75</v>
      </c>
      <c r="F3056" t="s">
        <v>2273</v>
      </c>
      <c r="G3056" t="s">
        <v>49</v>
      </c>
      <c r="H3056" t="s">
        <v>76</v>
      </c>
    </row>
    <row r="3057" spans="1:8" x14ac:dyDescent="0.2">
      <c r="A3057" s="1" t="d">
        <v>2023-02-16</v>
      </c>
      <c r="B3057">
        <v>-1</v>
      </c>
      <c r="C3057" t="s">
        <v>20</v>
      </c>
      <c r="D3057" s="1" t="d">
        <v>2023-02-23</v>
      </c>
      <c r="E3057" t="s">
        <v>1435</v>
      </c>
      <c r="F3057" t="s">
        <v>2274</v>
      </c>
      <c r="G3057" t="s">
        <v>8</v>
      </c>
      <c r="H3057" t="s">
        <v>1436</v>
      </c>
    </row>
    <row r="3058" spans="1:8" x14ac:dyDescent="0.2">
      <c r="A3058" s="1" t="d">
        <v>2023-02-16</v>
      </c>
      <c r="B3058">
        <v>-1</v>
      </c>
      <c r="C3058" t="s">
        <v>20</v>
      </c>
      <c r="D3058" s="1" t="d">
        <v>2023-02-23</v>
      </c>
      <c r="E3058" t="s">
        <v>889</v>
      </c>
      <c r="F3058" t="s">
        <v>2274</v>
      </c>
      <c r="G3058" t="s">
        <v>8</v>
      </c>
      <c r="H3058" t="s">
        <v>890</v>
      </c>
    </row>
    <row r="3059" spans="1:8" x14ac:dyDescent="0.2">
      <c r="A3059" s="1" t="d">
        <v>2023-02-16</v>
      </c>
      <c r="B3059">
        <v>-1</v>
      </c>
      <c r="C3059" t="s">
        <v>20</v>
      </c>
      <c r="D3059" s="1" t="d">
        <v>2023-02-23</v>
      </c>
      <c r="E3059" t="s">
        <v>1380</v>
      </c>
      <c r="F3059" t="s">
        <v>2274</v>
      </c>
      <c r="G3059" t="s">
        <v>8</v>
      </c>
      <c r="H3059" t="s">
        <v>1380</v>
      </c>
    </row>
    <row r="3060" spans="1:8" x14ac:dyDescent="0.2">
      <c r="A3060" s="1" t="d">
        <v>2023-02-16</v>
      </c>
      <c r="B3060">
        <v>-1</v>
      </c>
      <c r="C3060" t="s">
        <v>20</v>
      </c>
      <c r="D3060" s="1" t="d">
        <v>2023-02-23</v>
      </c>
      <c r="E3060" t="s">
        <v>1268</v>
      </c>
      <c r="F3060" t="s">
        <v>2274</v>
      </c>
      <c r="G3060" t="s">
        <v>8</v>
      </c>
      <c r="H3060" t="s">
        <v>1268</v>
      </c>
    </row>
    <row r="3061" spans="1:8" x14ac:dyDescent="0.2">
      <c r="A3061" s="1" t="d">
        <v>2023-02-16</v>
      </c>
      <c r="B3061">
        <v>-1</v>
      </c>
      <c r="C3061" t="s">
        <v>20</v>
      </c>
      <c r="D3061" s="1" t="d">
        <v>2023-02-23</v>
      </c>
      <c r="E3061" t="s">
        <v>1705</v>
      </c>
      <c r="F3061" t="s">
        <v>2275</v>
      </c>
      <c r="G3061" t="s">
        <v>8</v>
      </c>
      <c r="H3061" t="s">
        <v>1706</v>
      </c>
    </row>
    <row r="3062" spans="1:8" x14ac:dyDescent="0.2">
      <c r="A3062" s="1" t="d">
        <v>2023-02-16</v>
      </c>
      <c r="B3062">
        <v>-1</v>
      </c>
      <c r="C3062" t="s">
        <v>20</v>
      </c>
      <c r="D3062" s="1" t="d">
        <v>2023-02-28</v>
      </c>
      <c r="E3062" t="s">
        <v>693</v>
      </c>
      <c r="F3062" t="s">
        <v>2274</v>
      </c>
      <c r="G3062" t="s">
        <v>8</v>
      </c>
      <c r="H3062" t="s">
        <v>694</v>
      </c>
    </row>
    <row r="3063" spans="1:8" x14ac:dyDescent="0.2">
      <c r="A3063" s="1" t="d">
        <v>2023-02-16</v>
      </c>
      <c r="B3063">
        <v>-1</v>
      </c>
      <c r="C3063" t="s">
        <v>20</v>
      </c>
      <c r="D3063" s="1" t="d">
        <v>2023-03-02</v>
      </c>
      <c r="E3063" t="s">
        <v>106</v>
      </c>
      <c r="F3063" t="s">
        <v>2274</v>
      </c>
      <c r="G3063" t="s">
        <v>8</v>
      </c>
      <c r="H3063" t="s">
        <v>107</v>
      </c>
    </row>
    <row r="3064" spans="1:8" x14ac:dyDescent="0.2">
      <c r="A3064" s="1" t="d">
        <v>2023-02-16</v>
      </c>
      <c r="B3064">
        <v>-1</v>
      </c>
      <c r="C3064" t="s">
        <v>20</v>
      </c>
      <c r="D3064" s="1" t="d">
        <v>2023-03-02</v>
      </c>
      <c r="E3064" t="s">
        <v>985</v>
      </c>
      <c r="F3064" t="s">
        <v>2274</v>
      </c>
      <c r="G3064" t="s">
        <v>8</v>
      </c>
      <c r="H3064" t="s">
        <v>986</v>
      </c>
    </row>
    <row r="3065" spans="1:8" x14ac:dyDescent="0.2">
      <c r="A3065" s="1" t="d">
        <v>2023-02-16</v>
      </c>
      <c r="B3065">
        <v>-1</v>
      </c>
      <c r="C3065" t="s">
        <v>20</v>
      </c>
      <c r="D3065" s="1" t="d">
        <v>2023-03-02</v>
      </c>
      <c r="E3065" t="s">
        <v>1472</v>
      </c>
      <c r="F3065" t="s">
        <v>2274</v>
      </c>
      <c r="G3065" t="s">
        <v>8</v>
      </c>
      <c r="H3065" t="s">
        <v>1473</v>
      </c>
    </row>
    <row r="3066" spans="1:8" x14ac:dyDescent="0.2">
      <c r="A3066" s="1" t="d">
        <v>2023-02-16</v>
      </c>
      <c r="B3066">
        <v>-1</v>
      </c>
      <c r="C3066" t="s">
        <v>20</v>
      </c>
      <c r="D3066" s="1" t="d">
        <v>2023-03-02</v>
      </c>
      <c r="E3066" t="s">
        <v>796</v>
      </c>
      <c r="F3066" t="s">
        <v>2263</v>
      </c>
      <c r="G3066" t="s">
        <v>8</v>
      </c>
      <c r="H3066" t="s">
        <v>797</v>
      </c>
    </row>
    <row r="3067" spans="1:8" x14ac:dyDescent="0.2">
      <c r="A3067" s="1" t="d">
        <v>2023-02-16</v>
      </c>
      <c r="B3067">
        <v>-1</v>
      </c>
      <c r="C3067" t="s">
        <v>20</v>
      </c>
      <c r="D3067" s="1" t="d">
        <v>2023-03-02</v>
      </c>
      <c r="E3067" t="s">
        <v>696</v>
      </c>
      <c r="F3067" t="s">
        <v>2263</v>
      </c>
      <c r="G3067" t="s">
        <v>8</v>
      </c>
      <c r="H3067" t="s">
        <v>697</v>
      </c>
    </row>
    <row r="3068" spans="1:8" x14ac:dyDescent="0.2">
      <c r="A3068" s="1" t="d">
        <v>2023-02-16</v>
      </c>
      <c r="B3068">
        <v>-1</v>
      </c>
      <c r="C3068" t="s">
        <v>66</v>
      </c>
      <c r="D3068" s="1" t="d">
        <v>2023-02-16</v>
      </c>
      <c r="E3068" t="s">
        <v>1707</v>
      </c>
      <c r="F3068" t="s">
        <v>2268</v>
      </c>
      <c r="G3068" t="s">
        <v>68</v>
      </c>
    </row>
    <row r="3069" spans="1:8" x14ac:dyDescent="0.2">
      <c r="A3069" s="1" t="d">
        <v>2023-02-16</v>
      </c>
      <c r="B3069">
        <v>-1</v>
      </c>
      <c r="C3069" t="s">
        <v>66</v>
      </c>
      <c r="D3069" s="1" t="d">
        <v>2023-02-16</v>
      </c>
      <c r="E3069" t="s">
        <v>1708</v>
      </c>
      <c r="F3069" t="s">
        <v>2294</v>
      </c>
      <c r="G3069" t="s">
        <v>68</v>
      </c>
      <c r="H3069" t="s">
        <v>1709</v>
      </c>
    </row>
    <row r="3070" spans="1:8" x14ac:dyDescent="0.2">
      <c r="A3070" s="1" t="d">
        <v>2023-02-16</v>
      </c>
      <c r="B3070">
        <v>-1</v>
      </c>
      <c r="C3070" t="s">
        <v>66</v>
      </c>
      <c r="D3070" s="1" t="d">
        <v>2023-02-23</v>
      </c>
      <c r="E3070" t="s">
        <v>1710</v>
      </c>
      <c r="F3070" t="s">
        <v>2273</v>
      </c>
      <c r="G3070" t="s">
        <v>68</v>
      </c>
      <c r="H3070" t="s">
        <v>1711</v>
      </c>
    </row>
    <row r="3071" spans="1:8" x14ac:dyDescent="0.2">
      <c r="A3071" s="1" t="d">
        <v>2023-02-16</v>
      </c>
      <c r="B3071">
        <v>-1</v>
      </c>
      <c r="C3071" t="s">
        <v>74</v>
      </c>
      <c r="D3071" s="1" t="d">
        <v>2023-03-02</v>
      </c>
      <c r="E3071" t="s">
        <v>1133</v>
      </c>
      <c r="F3071" t="s">
        <v>2263</v>
      </c>
      <c r="G3071" t="s">
        <v>8</v>
      </c>
      <c r="H3071" t="s">
        <v>1134</v>
      </c>
    </row>
    <row r="3072" spans="1:8" x14ac:dyDescent="0.2">
      <c r="A3072" s="1" t="d">
        <v>2023-02-16</v>
      </c>
      <c r="B3072">
        <v>-1</v>
      </c>
      <c r="C3072" t="s">
        <v>77</v>
      </c>
      <c r="D3072" s="1" t="d">
        <v>2023-02-16</v>
      </c>
      <c r="E3072" t="s">
        <v>940</v>
      </c>
      <c r="F3072" t="s">
        <v>2302</v>
      </c>
      <c r="G3072" t="s">
        <v>49</v>
      </c>
      <c r="H3072" t="s">
        <v>941</v>
      </c>
    </row>
    <row r="3073" spans="1:8" x14ac:dyDescent="0.2">
      <c r="A3073" s="1" t="d">
        <v>2023-02-16</v>
      </c>
      <c r="B3073">
        <v>-1</v>
      </c>
      <c r="C3073" t="s">
        <v>77</v>
      </c>
      <c r="D3073" s="1" t="d">
        <v>2023-02-16</v>
      </c>
      <c r="E3073" t="s">
        <v>1401</v>
      </c>
      <c r="F3073" t="s">
        <v>2276</v>
      </c>
      <c r="G3073" t="s">
        <v>8</v>
      </c>
    </row>
    <row r="3074" spans="1:8" x14ac:dyDescent="0.2">
      <c r="A3074" s="1" t="d">
        <v>2023-02-16</v>
      </c>
      <c r="B3074">
        <v>-1</v>
      </c>
      <c r="C3074" t="s">
        <v>77</v>
      </c>
      <c r="D3074" s="1" t="d">
        <v>2023-02-16</v>
      </c>
      <c r="E3074" t="s">
        <v>1532</v>
      </c>
      <c r="F3074" t="s">
        <v>2276</v>
      </c>
      <c r="G3074" t="s">
        <v>49</v>
      </c>
    </row>
    <row r="3075" spans="1:8" x14ac:dyDescent="0.2">
      <c r="A3075" s="1" t="d">
        <v>2023-02-16</v>
      </c>
      <c r="B3075">
        <v>-1</v>
      </c>
      <c r="C3075" t="s">
        <v>77</v>
      </c>
      <c r="D3075" s="1" t="d">
        <v>2023-02-16</v>
      </c>
      <c r="E3075" t="s">
        <v>1585</v>
      </c>
      <c r="F3075" t="s">
        <v>2276</v>
      </c>
      <c r="G3075" t="s">
        <v>49</v>
      </c>
    </row>
    <row r="3076" spans="1:8" x14ac:dyDescent="0.2">
      <c r="A3076" s="1" t="d">
        <v>2023-02-16</v>
      </c>
      <c r="B3076">
        <v>-1</v>
      </c>
      <c r="C3076" t="s">
        <v>77</v>
      </c>
      <c r="D3076" s="1" t="d">
        <v>2023-02-16</v>
      </c>
      <c r="E3076" t="s">
        <v>1406</v>
      </c>
      <c r="F3076" t="s">
        <v>2281</v>
      </c>
      <c r="G3076" t="s">
        <v>8</v>
      </c>
      <c r="H3076" t="s">
        <v>1407</v>
      </c>
    </row>
    <row r="3077" spans="1:8" x14ac:dyDescent="0.2">
      <c r="A3077" s="1" t="d">
        <v>2023-02-16</v>
      </c>
      <c r="B3077">
        <v>-1</v>
      </c>
      <c r="C3077" t="s">
        <v>77</v>
      </c>
      <c r="D3077" s="1" t="d">
        <v>2023-02-16</v>
      </c>
      <c r="E3077" t="s">
        <v>1684</v>
      </c>
      <c r="F3077" t="s">
        <v>2266</v>
      </c>
      <c r="G3077" t="s">
        <v>8</v>
      </c>
      <c r="H3077" t="s">
        <v>1685</v>
      </c>
    </row>
    <row r="3078" spans="1:8" x14ac:dyDescent="0.2">
      <c r="A3078" s="1" t="d">
        <v>2023-02-16</v>
      </c>
      <c r="B3078">
        <v>-1</v>
      </c>
      <c r="C3078" t="s">
        <v>77</v>
      </c>
      <c r="D3078" s="1" t="d">
        <v>2023-02-16</v>
      </c>
      <c r="E3078" t="s">
        <v>458</v>
      </c>
      <c r="F3078" t="s">
        <v>2282</v>
      </c>
      <c r="G3078" t="s">
        <v>49</v>
      </c>
    </row>
    <row r="3079" spans="1:8" x14ac:dyDescent="0.2">
      <c r="A3079" s="1" t="d">
        <v>2023-02-16</v>
      </c>
      <c r="B3079">
        <v>-1</v>
      </c>
      <c r="C3079" t="s">
        <v>77</v>
      </c>
      <c r="D3079" s="1" t="d">
        <v>2023-02-16</v>
      </c>
      <c r="E3079" t="s">
        <v>687</v>
      </c>
      <c r="F3079" t="s">
        <v>2282</v>
      </c>
      <c r="G3079" t="s">
        <v>49</v>
      </c>
    </row>
    <row r="3080" spans="1:8" x14ac:dyDescent="0.2">
      <c r="A3080" s="1" t="d">
        <v>2023-02-16</v>
      </c>
      <c r="B3080">
        <v>-1</v>
      </c>
      <c r="C3080" t="s">
        <v>77</v>
      </c>
      <c r="D3080" s="1" t="d">
        <v>2023-02-16</v>
      </c>
      <c r="E3080" t="s">
        <v>217</v>
      </c>
      <c r="F3080" t="s">
        <v>2282</v>
      </c>
      <c r="G3080" t="s">
        <v>49</v>
      </c>
    </row>
    <row r="3081" spans="1:8" x14ac:dyDescent="0.2">
      <c r="A3081" s="1" t="d">
        <v>2023-02-16</v>
      </c>
      <c r="B3081">
        <v>-1</v>
      </c>
      <c r="C3081" t="s">
        <v>77</v>
      </c>
      <c r="D3081" s="1" t="d">
        <v>2023-02-16</v>
      </c>
      <c r="E3081" t="s">
        <v>1712</v>
      </c>
      <c r="F3081" t="s">
        <v>2265</v>
      </c>
      <c r="G3081" t="s">
        <v>1115</v>
      </c>
      <c r="H3081" t="s">
        <v>1713</v>
      </c>
    </row>
    <row r="3082" spans="1:8" x14ac:dyDescent="0.2">
      <c r="A3082" s="1" t="d">
        <v>2023-02-16</v>
      </c>
      <c r="B3082">
        <v>-1</v>
      </c>
      <c r="C3082" t="s">
        <v>77</v>
      </c>
      <c r="D3082" s="1" t="d">
        <v>2023-02-16</v>
      </c>
      <c r="E3082" t="s">
        <v>218</v>
      </c>
      <c r="F3082" t="s">
        <v>2265</v>
      </c>
      <c r="G3082" t="s">
        <v>49</v>
      </c>
      <c r="H3082" t="s">
        <v>219</v>
      </c>
    </row>
    <row r="3083" spans="1:8" x14ac:dyDescent="0.2">
      <c r="A3083" s="1" t="d">
        <v>2023-02-16</v>
      </c>
      <c r="B3083">
        <v>-1</v>
      </c>
      <c r="C3083" t="s">
        <v>77</v>
      </c>
      <c r="D3083" s="1" t="d">
        <v>2023-02-16</v>
      </c>
      <c r="E3083" t="s">
        <v>27</v>
      </c>
      <c r="F3083" t="s">
        <v>2265</v>
      </c>
      <c r="G3083" t="s">
        <v>8</v>
      </c>
      <c r="H3083" t="s">
        <v>28</v>
      </c>
    </row>
    <row r="3084" spans="1:8" x14ac:dyDescent="0.2">
      <c r="A3084" s="1" t="d">
        <v>2023-02-16</v>
      </c>
      <c r="B3084">
        <v>-1</v>
      </c>
      <c r="C3084" t="s">
        <v>77</v>
      </c>
      <c r="D3084" s="1" t="d">
        <v>2023-02-16</v>
      </c>
      <c r="E3084" t="s">
        <v>1100</v>
      </c>
      <c r="F3084" t="s">
        <v>2265</v>
      </c>
      <c r="G3084" t="s">
        <v>8</v>
      </c>
      <c r="H3084" t="s">
        <v>1101</v>
      </c>
    </row>
    <row r="3085" spans="1:8" x14ac:dyDescent="0.2">
      <c r="A3085" s="1" t="d">
        <v>2023-02-16</v>
      </c>
      <c r="B3085">
        <v>-1</v>
      </c>
      <c r="C3085" t="s">
        <v>77</v>
      </c>
      <c r="D3085" s="1" t="d">
        <v>2023-02-16</v>
      </c>
      <c r="E3085" t="s">
        <v>461</v>
      </c>
      <c r="F3085" t="s">
        <v>2265</v>
      </c>
      <c r="G3085" t="s">
        <v>8</v>
      </c>
      <c r="H3085" t="s">
        <v>462</v>
      </c>
    </row>
    <row r="3086" spans="1:8" x14ac:dyDescent="0.2">
      <c r="A3086" s="1" t="d">
        <v>2023-02-16</v>
      </c>
      <c r="B3086">
        <v>-1</v>
      </c>
      <c r="C3086" t="s">
        <v>77</v>
      </c>
      <c r="D3086" s="1" t="d">
        <v>2023-02-16</v>
      </c>
      <c r="E3086" t="s">
        <v>84</v>
      </c>
      <c r="F3086" t="s">
        <v>2265</v>
      </c>
      <c r="G3086" t="s">
        <v>8</v>
      </c>
      <c r="H3086" t="s">
        <v>85</v>
      </c>
    </row>
    <row r="3087" spans="1:8" x14ac:dyDescent="0.2">
      <c r="A3087" s="1" t="d">
        <v>2023-02-16</v>
      </c>
      <c r="B3087">
        <v>-1</v>
      </c>
      <c r="C3087" t="s">
        <v>77</v>
      </c>
      <c r="D3087" s="1" t="d">
        <v>2023-02-16</v>
      </c>
      <c r="E3087" t="s">
        <v>839</v>
      </c>
      <c r="F3087" t="s">
        <v>2265</v>
      </c>
      <c r="G3087" t="s">
        <v>8</v>
      </c>
      <c r="H3087" t="s">
        <v>840</v>
      </c>
    </row>
    <row r="3088" spans="1:8" x14ac:dyDescent="0.2">
      <c r="A3088" s="1" t="d">
        <v>2023-02-16</v>
      </c>
      <c r="B3088">
        <v>-1</v>
      </c>
      <c r="C3088" t="s">
        <v>77</v>
      </c>
      <c r="D3088" s="1" t="d">
        <v>2023-02-16</v>
      </c>
      <c r="E3088" t="s">
        <v>1497</v>
      </c>
      <c r="F3088" t="s">
        <v>2265</v>
      </c>
      <c r="G3088" t="s">
        <v>8</v>
      </c>
    </row>
    <row r="3089" spans="1:8" x14ac:dyDescent="0.2">
      <c r="A3089" s="1" t="d">
        <v>2023-02-16</v>
      </c>
      <c r="B3089">
        <v>-1</v>
      </c>
      <c r="C3089" t="s">
        <v>77</v>
      </c>
      <c r="D3089" s="1" t="d">
        <v>2023-02-16</v>
      </c>
      <c r="E3089" t="s">
        <v>86</v>
      </c>
      <c r="F3089" t="s">
        <v>2265</v>
      </c>
      <c r="G3089" t="s">
        <v>8</v>
      </c>
      <c r="H3089" t="s">
        <v>87</v>
      </c>
    </row>
    <row r="3090" spans="1:8" x14ac:dyDescent="0.2">
      <c r="A3090" s="1" t="d">
        <v>2023-02-16</v>
      </c>
      <c r="B3090">
        <v>-1</v>
      </c>
      <c r="C3090" t="s">
        <v>77</v>
      </c>
      <c r="D3090" s="1" t="d">
        <v>2023-02-16</v>
      </c>
      <c r="E3090" t="s">
        <v>433</v>
      </c>
      <c r="F3090" t="s">
        <v>2265</v>
      </c>
      <c r="G3090" t="s">
        <v>8</v>
      </c>
      <c r="H3090" t="s">
        <v>434</v>
      </c>
    </row>
    <row r="3091" spans="1:8" x14ac:dyDescent="0.2">
      <c r="A3091" s="1" t="d">
        <v>2023-02-16</v>
      </c>
      <c r="B3091">
        <v>-1</v>
      </c>
      <c r="C3091" t="s">
        <v>77</v>
      </c>
      <c r="D3091" s="1" t="d">
        <v>2023-02-16</v>
      </c>
      <c r="E3091" t="s">
        <v>1534</v>
      </c>
      <c r="F3091" t="s">
        <v>2265</v>
      </c>
      <c r="G3091" t="s">
        <v>128</v>
      </c>
    </row>
    <row r="3092" spans="1:8" x14ac:dyDescent="0.2">
      <c r="A3092" s="1" t="d">
        <v>2023-02-16</v>
      </c>
      <c r="B3092">
        <v>-1</v>
      </c>
      <c r="C3092" t="s">
        <v>77</v>
      </c>
      <c r="D3092" s="1" t="d">
        <v>2023-02-16</v>
      </c>
      <c r="E3092" t="s">
        <v>266</v>
      </c>
      <c r="F3092" t="s">
        <v>2265</v>
      </c>
      <c r="G3092" t="s">
        <v>8</v>
      </c>
    </row>
    <row r="3093" spans="1:8" x14ac:dyDescent="0.2">
      <c r="A3093" s="1" t="d">
        <v>2023-02-16</v>
      </c>
      <c r="B3093">
        <v>-1</v>
      </c>
      <c r="C3093" t="s">
        <v>77</v>
      </c>
      <c r="D3093" s="1" t="d">
        <v>2023-02-16</v>
      </c>
      <c r="E3093" t="s">
        <v>1714</v>
      </c>
      <c r="F3093" t="s">
        <v>2296</v>
      </c>
      <c r="G3093" t="s">
        <v>8</v>
      </c>
      <c r="H3093" t="s">
        <v>578</v>
      </c>
    </row>
    <row r="3094" spans="1:8" x14ac:dyDescent="0.2">
      <c r="A3094" s="1" t="d">
        <v>2023-02-16</v>
      </c>
      <c r="B3094">
        <v>-1</v>
      </c>
      <c r="C3094" t="s">
        <v>77</v>
      </c>
      <c r="D3094" s="1" t="d">
        <v>2023-02-16</v>
      </c>
      <c r="E3094" t="s">
        <v>1621</v>
      </c>
      <c r="F3094" t="s">
        <v>2296</v>
      </c>
      <c r="G3094" t="s">
        <v>8</v>
      </c>
      <c r="H3094" t="s">
        <v>472</v>
      </c>
    </row>
    <row r="3095" spans="1:8" x14ac:dyDescent="0.2">
      <c r="A3095" s="1" t="d">
        <v>2023-02-16</v>
      </c>
      <c r="B3095">
        <v>-1</v>
      </c>
      <c r="C3095" t="s">
        <v>77</v>
      </c>
      <c r="D3095" s="1" t="d">
        <v>2023-02-16</v>
      </c>
      <c r="E3095" t="s">
        <v>1631</v>
      </c>
      <c r="F3095" t="s">
        <v>2296</v>
      </c>
      <c r="G3095" t="s">
        <v>8</v>
      </c>
      <c r="H3095" t="s">
        <v>277</v>
      </c>
    </row>
    <row r="3096" spans="1:8" x14ac:dyDescent="0.2">
      <c r="A3096" s="1" t="d">
        <v>2023-02-16</v>
      </c>
      <c r="B3096">
        <v>-1</v>
      </c>
      <c r="C3096" t="s">
        <v>77</v>
      </c>
      <c r="D3096" s="1" t="d">
        <v>2023-02-16</v>
      </c>
      <c r="E3096" t="s">
        <v>1651</v>
      </c>
      <c r="F3096" t="s">
        <v>2296</v>
      </c>
      <c r="G3096" t="s">
        <v>8</v>
      </c>
      <c r="H3096" t="s">
        <v>92</v>
      </c>
    </row>
    <row r="3097" spans="1:8" x14ac:dyDescent="0.2">
      <c r="A3097" s="1" t="d">
        <v>2023-02-16</v>
      </c>
      <c r="B3097">
        <v>-1</v>
      </c>
      <c r="C3097" t="s">
        <v>77</v>
      </c>
      <c r="D3097" s="1" t="d">
        <v>2023-02-16</v>
      </c>
      <c r="E3097" t="s">
        <v>1632</v>
      </c>
      <c r="F3097" t="s">
        <v>2296</v>
      </c>
      <c r="G3097" t="s">
        <v>8</v>
      </c>
      <c r="H3097" t="s">
        <v>214</v>
      </c>
    </row>
    <row r="3098" spans="1:8" x14ac:dyDescent="0.2">
      <c r="A3098" s="1" t="d">
        <v>2023-02-16</v>
      </c>
      <c r="B3098">
        <v>-1</v>
      </c>
      <c r="C3098" t="s">
        <v>77</v>
      </c>
      <c r="D3098" s="1" t="d">
        <v>2023-02-16</v>
      </c>
      <c r="E3098" t="s">
        <v>1633</v>
      </c>
      <c r="F3098" t="s">
        <v>2296</v>
      </c>
      <c r="G3098" t="s">
        <v>8</v>
      </c>
      <c r="H3098" t="s">
        <v>844</v>
      </c>
    </row>
    <row r="3099" spans="1:8" x14ac:dyDescent="0.2">
      <c r="A3099" s="1" t="d">
        <v>2023-02-16</v>
      </c>
      <c r="B3099">
        <v>-1</v>
      </c>
      <c r="C3099" t="s">
        <v>77</v>
      </c>
      <c r="D3099" s="1" t="d">
        <v>2023-02-16</v>
      </c>
      <c r="E3099" t="s">
        <v>1634</v>
      </c>
      <c r="F3099" t="s">
        <v>2296</v>
      </c>
      <c r="G3099" t="s">
        <v>8</v>
      </c>
      <c r="H3099" t="s">
        <v>38</v>
      </c>
    </row>
    <row r="3100" spans="1:8" x14ac:dyDescent="0.2">
      <c r="A3100" s="1" t="d">
        <v>2023-02-16</v>
      </c>
      <c r="B3100">
        <v>-1</v>
      </c>
      <c r="C3100" t="s">
        <v>77</v>
      </c>
      <c r="D3100" s="1" t="d">
        <v>2023-02-16</v>
      </c>
      <c r="E3100" t="s">
        <v>1652</v>
      </c>
      <c r="F3100" t="s">
        <v>2296</v>
      </c>
      <c r="G3100" t="s">
        <v>8</v>
      </c>
      <c r="H3100" t="s">
        <v>40</v>
      </c>
    </row>
    <row r="3101" spans="1:8" x14ac:dyDescent="0.2">
      <c r="A3101" s="1" t="d">
        <v>2023-02-16</v>
      </c>
      <c r="B3101">
        <v>-1</v>
      </c>
      <c r="C3101" t="s">
        <v>77</v>
      </c>
      <c r="D3101" s="1" t="d">
        <v>2023-02-16</v>
      </c>
      <c r="E3101" t="s">
        <v>916</v>
      </c>
      <c r="F3101" t="s">
        <v>2271</v>
      </c>
      <c r="G3101" t="s">
        <v>49</v>
      </c>
      <c r="H3101" t="s">
        <v>917</v>
      </c>
    </row>
    <row r="3102" spans="1:8" x14ac:dyDescent="0.2">
      <c r="A3102" s="1" t="d">
        <v>2023-02-16</v>
      </c>
      <c r="B3102">
        <v>-1</v>
      </c>
      <c r="C3102" t="s">
        <v>77</v>
      </c>
      <c r="D3102" s="1" t="d">
        <v>2023-02-16</v>
      </c>
      <c r="E3102" t="s">
        <v>1288</v>
      </c>
      <c r="F3102" t="s">
        <v>2271</v>
      </c>
      <c r="G3102" t="s">
        <v>49</v>
      </c>
      <c r="H3102" t="s">
        <v>1289</v>
      </c>
    </row>
    <row r="3103" spans="1:8" x14ac:dyDescent="0.2">
      <c r="A3103" s="1" t="d">
        <v>2023-02-16</v>
      </c>
      <c r="B3103">
        <v>-1</v>
      </c>
      <c r="C3103" t="s">
        <v>77</v>
      </c>
      <c r="D3103" s="1" t="d">
        <v>2023-02-16</v>
      </c>
      <c r="E3103" t="s">
        <v>556</v>
      </c>
      <c r="F3103" t="s">
        <v>2285</v>
      </c>
      <c r="G3103" t="s">
        <v>8</v>
      </c>
    </row>
    <row r="3104" spans="1:8" x14ac:dyDescent="0.2">
      <c r="A3104" s="1" t="d">
        <v>2023-02-16</v>
      </c>
      <c r="B3104">
        <v>-1</v>
      </c>
      <c r="C3104" t="s">
        <v>77</v>
      </c>
      <c r="D3104" s="1" t="d">
        <v>2023-02-16</v>
      </c>
      <c r="E3104" t="s">
        <v>688</v>
      </c>
      <c r="F3104" t="s">
        <v>2285</v>
      </c>
      <c r="G3104" t="s">
        <v>8</v>
      </c>
    </row>
    <row r="3105" spans="1:8" x14ac:dyDescent="0.2">
      <c r="A3105" s="1" t="d">
        <v>2023-02-16</v>
      </c>
      <c r="B3105">
        <v>-1</v>
      </c>
      <c r="C3105" t="s">
        <v>77</v>
      </c>
      <c r="D3105" s="1" t="d">
        <v>2023-02-16</v>
      </c>
      <c r="E3105" t="s">
        <v>1322</v>
      </c>
      <c r="F3105" t="s">
        <v>2294</v>
      </c>
      <c r="G3105" t="s">
        <v>8</v>
      </c>
      <c r="H3105" t="s">
        <v>1323</v>
      </c>
    </row>
    <row r="3106" spans="1:8" x14ac:dyDescent="0.2">
      <c r="A3106" s="1" t="d">
        <v>2023-02-16</v>
      </c>
      <c r="B3106">
        <v>-1</v>
      </c>
      <c r="C3106" t="s">
        <v>77</v>
      </c>
      <c r="D3106" s="1" t="d">
        <v>2023-02-16</v>
      </c>
      <c r="E3106" t="s">
        <v>1119</v>
      </c>
      <c r="F3106" t="s">
        <v>2272</v>
      </c>
      <c r="G3106" t="s">
        <v>1115</v>
      </c>
      <c r="H3106" t="s">
        <v>1120</v>
      </c>
    </row>
    <row r="3107" spans="1:8" x14ac:dyDescent="0.2">
      <c r="A3107" s="1" t="d">
        <v>2023-02-16</v>
      </c>
      <c r="B3107">
        <v>-1</v>
      </c>
      <c r="C3107" t="s">
        <v>77</v>
      </c>
      <c r="D3107" s="1" t="d">
        <v>2023-02-16</v>
      </c>
      <c r="E3107" t="s">
        <v>1184</v>
      </c>
      <c r="F3107" t="s">
        <v>2272</v>
      </c>
      <c r="G3107" t="s">
        <v>49</v>
      </c>
      <c r="H3107" t="s">
        <v>1185</v>
      </c>
    </row>
    <row r="3108" spans="1:8" x14ac:dyDescent="0.2">
      <c r="A3108" s="1" t="d">
        <v>2023-02-16</v>
      </c>
      <c r="B3108">
        <v>-1</v>
      </c>
      <c r="C3108" t="s">
        <v>77</v>
      </c>
      <c r="D3108" s="1" t="d">
        <v>2023-02-16</v>
      </c>
      <c r="E3108" t="s">
        <v>587</v>
      </c>
      <c r="F3108" t="s">
        <v>2272</v>
      </c>
      <c r="G3108" t="s">
        <v>49</v>
      </c>
      <c r="H3108" t="s">
        <v>588</v>
      </c>
    </row>
    <row r="3109" spans="1:8" x14ac:dyDescent="0.2">
      <c r="A3109" s="1" t="d">
        <v>2023-02-16</v>
      </c>
      <c r="B3109">
        <v>-1</v>
      </c>
      <c r="C3109" t="s">
        <v>77</v>
      </c>
      <c r="D3109" s="1" t="d">
        <v>2023-02-16</v>
      </c>
      <c r="E3109" t="s">
        <v>1326</v>
      </c>
      <c r="F3109" t="s">
        <v>2272</v>
      </c>
      <c r="G3109" t="s">
        <v>8</v>
      </c>
      <c r="H3109" t="s">
        <v>1327</v>
      </c>
    </row>
    <row r="3110" spans="1:8" x14ac:dyDescent="0.2">
      <c r="A3110" s="1" t="d">
        <v>2023-02-16</v>
      </c>
      <c r="B3110">
        <v>-1</v>
      </c>
      <c r="C3110" t="s">
        <v>77</v>
      </c>
      <c r="D3110" s="1" t="d">
        <v>2023-02-16</v>
      </c>
      <c r="E3110" t="s">
        <v>1715</v>
      </c>
      <c r="F3110" t="s">
        <v>2272</v>
      </c>
      <c r="G3110" t="s">
        <v>8</v>
      </c>
    </row>
    <row r="3111" spans="1:8" x14ac:dyDescent="0.2">
      <c r="A3111" s="1" t="d">
        <v>2023-02-16</v>
      </c>
      <c r="B3111">
        <v>-1</v>
      </c>
      <c r="C3111" t="s">
        <v>77</v>
      </c>
      <c r="D3111" s="1" t="d">
        <v>2023-02-16</v>
      </c>
      <c r="E3111" t="s">
        <v>989</v>
      </c>
      <c r="F3111" t="s">
        <v>2272</v>
      </c>
      <c r="G3111" t="s">
        <v>8</v>
      </c>
    </row>
    <row r="3112" spans="1:8" x14ac:dyDescent="0.2">
      <c r="A3112" s="1" t="d">
        <v>2023-02-16</v>
      </c>
      <c r="B3112">
        <v>-1</v>
      </c>
      <c r="C3112" t="s">
        <v>77</v>
      </c>
      <c r="D3112" s="1" t="d">
        <v>2023-02-16</v>
      </c>
      <c r="E3112" t="s">
        <v>856</v>
      </c>
      <c r="F3112" t="s">
        <v>2272</v>
      </c>
      <c r="G3112" t="s">
        <v>8</v>
      </c>
    </row>
    <row r="3113" spans="1:8" x14ac:dyDescent="0.2">
      <c r="A3113" s="1" t="d">
        <v>2023-02-16</v>
      </c>
      <c r="B3113">
        <v>-1</v>
      </c>
      <c r="C3113" t="s">
        <v>77</v>
      </c>
      <c r="D3113" s="1" t="d">
        <v>2023-02-16</v>
      </c>
      <c r="E3113" t="s">
        <v>47</v>
      </c>
      <c r="F3113" t="s">
        <v>2272</v>
      </c>
      <c r="G3113" t="s">
        <v>8</v>
      </c>
    </row>
    <row r="3114" spans="1:8" x14ac:dyDescent="0.2">
      <c r="A3114" s="1" t="d">
        <v>2023-02-16</v>
      </c>
      <c r="B3114">
        <v>-1</v>
      </c>
      <c r="C3114" t="s">
        <v>77</v>
      </c>
      <c r="D3114" s="1" t="d">
        <v>2023-02-16</v>
      </c>
      <c r="E3114" t="s">
        <v>96</v>
      </c>
      <c r="F3114" t="s">
        <v>2272</v>
      </c>
      <c r="G3114" t="s">
        <v>8</v>
      </c>
    </row>
    <row r="3115" spans="1:8" x14ac:dyDescent="0.2">
      <c r="A3115" s="1" t="d">
        <v>2023-02-16</v>
      </c>
      <c r="B3115">
        <v>-1</v>
      </c>
      <c r="C3115" t="s">
        <v>77</v>
      </c>
      <c r="D3115" s="1" t="d">
        <v>2023-02-16</v>
      </c>
      <c r="E3115" t="s">
        <v>97</v>
      </c>
      <c r="F3115" t="s">
        <v>2272</v>
      </c>
      <c r="G3115" t="s">
        <v>8</v>
      </c>
    </row>
    <row r="3116" spans="1:8" x14ac:dyDescent="0.2">
      <c r="A3116" s="1" t="d">
        <v>2023-02-16</v>
      </c>
      <c r="B3116">
        <v>-1</v>
      </c>
      <c r="C3116" t="s">
        <v>77</v>
      </c>
      <c r="D3116" s="1" t="d">
        <v>2023-02-16</v>
      </c>
      <c r="E3116" t="s">
        <v>275</v>
      </c>
      <c r="F3116" t="s">
        <v>2272</v>
      </c>
      <c r="G3116" t="s">
        <v>8</v>
      </c>
    </row>
    <row r="3117" spans="1:8" x14ac:dyDescent="0.2">
      <c r="A3117" s="1" t="d">
        <v>2023-02-16</v>
      </c>
      <c r="B3117">
        <v>-1</v>
      </c>
      <c r="C3117" t="s">
        <v>77</v>
      </c>
      <c r="D3117" s="1" t="d">
        <v>2023-02-23</v>
      </c>
      <c r="E3117" t="s">
        <v>1211</v>
      </c>
      <c r="F3117" t="s">
        <v>2273</v>
      </c>
      <c r="G3117" t="s">
        <v>68</v>
      </c>
    </row>
    <row r="3118" spans="1:8" x14ac:dyDescent="0.2">
      <c r="A3118" s="1" t="d">
        <v>2023-02-16</v>
      </c>
      <c r="B3118">
        <v>-1</v>
      </c>
      <c r="C3118" t="s">
        <v>77</v>
      </c>
      <c r="D3118" s="1" t="d">
        <v>2023-02-23</v>
      </c>
      <c r="E3118" t="s">
        <v>561</v>
      </c>
      <c r="F3118" t="s">
        <v>2273</v>
      </c>
      <c r="G3118" t="s">
        <v>128</v>
      </c>
      <c r="H3118" t="s">
        <v>562</v>
      </c>
    </row>
    <row r="3119" spans="1:8" x14ac:dyDescent="0.2">
      <c r="A3119" s="1" t="d">
        <v>2023-02-16</v>
      </c>
      <c r="B3119">
        <v>-1</v>
      </c>
      <c r="C3119" t="s">
        <v>77</v>
      </c>
      <c r="D3119" s="1" t="d">
        <v>2023-02-23</v>
      </c>
      <c r="E3119" t="s">
        <v>1716</v>
      </c>
      <c r="F3119" t="s">
        <v>2274</v>
      </c>
      <c r="G3119" t="s">
        <v>8</v>
      </c>
      <c r="H3119" t="s">
        <v>1717</v>
      </c>
    </row>
    <row r="3120" spans="1:8" x14ac:dyDescent="0.2">
      <c r="A3120" s="1" t="d">
        <v>2023-02-16</v>
      </c>
      <c r="B3120">
        <v>-1</v>
      </c>
      <c r="C3120" t="s">
        <v>77</v>
      </c>
      <c r="D3120" s="1" t="d">
        <v>2023-02-23</v>
      </c>
      <c r="E3120" t="s">
        <v>1718</v>
      </c>
      <c r="F3120" t="s">
        <v>2274</v>
      </c>
      <c r="G3120" t="s">
        <v>8</v>
      </c>
      <c r="H3120" t="s">
        <v>1719</v>
      </c>
    </row>
    <row r="3121" spans="1:8" x14ac:dyDescent="0.2">
      <c r="A3121" s="1" t="d">
        <v>2023-02-16</v>
      </c>
      <c r="B3121">
        <v>-1</v>
      </c>
      <c r="C3121" t="s">
        <v>77</v>
      </c>
      <c r="D3121" s="1" t="d">
        <v>2023-02-23</v>
      </c>
      <c r="E3121" t="s">
        <v>1720</v>
      </c>
      <c r="F3121" t="s">
        <v>2274</v>
      </c>
      <c r="G3121" t="s">
        <v>8</v>
      </c>
      <c r="H3121" t="s">
        <v>1720</v>
      </c>
    </row>
    <row r="3122" spans="1:8" x14ac:dyDescent="0.2">
      <c r="A3122" s="1" t="d">
        <v>2023-02-16</v>
      </c>
      <c r="B3122">
        <v>-1</v>
      </c>
      <c r="C3122" t="s">
        <v>77</v>
      </c>
      <c r="D3122" s="1" t="d">
        <v>2023-02-23</v>
      </c>
      <c r="E3122" t="s">
        <v>1721</v>
      </c>
      <c r="F3122" t="s">
        <v>2274</v>
      </c>
      <c r="G3122" t="s">
        <v>8</v>
      </c>
      <c r="H3122" t="s">
        <v>1721</v>
      </c>
    </row>
    <row r="3123" spans="1:8" x14ac:dyDescent="0.2">
      <c r="A3123" s="1" t="d">
        <v>2023-02-16</v>
      </c>
      <c r="B3123">
        <v>-1</v>
      </c>
      <c r="C3123" t="s">
        <v>77</v>
      </c>
      <c r="D3123" s="1" t="d">
        <v>2023-02-23</v>
      </c>
      <c r="E3123" t="s">
        <v>1722</v>
      </c>
      <c r="F3123" t="s">
        <v>2275</v>
      </c>
      <c r="G3123" t="s">
        <v>8</v>
      </c>
      <c r="H3123" t="s">
        <v>1723</v>
      </c>
    </row>
    <row r="3124" spans="1:8" x14ac:dyDescent="0.2">
      <c r="A3124" s="1" t="d">
        <v>2023-02-16</v>
      </c>
      <c r="B3124">
        <v>-1</v>
      </c>
      <c r="C3124" t="s">
        <v>77</v>
      </c>
      <c r="D3124" s="1" t="d">
        <v>2023-02-23</v>
      </c>
      <c r="E3124" t="s">
        <v>239</v>
      </c>
      <c r="F3124" t="s">
        <v>2275</v>
      </c>
      <c r="G3124" t="s">
        <v>8</v>
      </c>
    </row>
    <row r="3125" spans="1:8" x14ac:dyDescent="0.2">
      <c r="A3125" s="1" t="d">
        <v>2023-02-16</v>
      </c>
      <c r="B3125">
        <v>-1</v>
      </c>
      <c r="C3125" t="s">
        <v>77</v>
      </c>
      <c r="D3125" s="1" t="d">
        <v>2023-02-23</v>
      </c>
      <c r="E3125" t="s">
        <v>167</v>
      </c>
      <c r="F3125" t="s">
        <v>2263</v>
      </c>
      <c r="G3125" t="s">
        <v>8</v>
      </c>
      <c r="H3125" t="s">
        <v>168</v>
      </c>
    </row>
    <row r="3126" spans="1:8" x14ac:dyDescent="0.2">
      <c r="A3126" s="1" t="d">
        <v>2023-02-16</v>
      </c>
      <c r="B3126">
        <v>-1</v>
      </c>
      <c r="C3126" t="s">
        <v>77</v>
      </c>
      <c r="D3126" s="1" t="d">
        <v>2023-02-23</v>
      </c>
      <c r="E3126" t="s">
        <v>177</v>
      </c>
      <c r="F3126" t="s">
        <v>2263</v>
      </c>
      <c r="G3126" t="s">
        <v>8</v>
      </c>
      <c r="H3126" t="s">
        <v>178</v>
      </c>
    </row>
    <row r="3127" spans="1:8" x14ac:dyDescent="0.2">
      <c r="A3127" s="1" t="d">
        <v>2023-02-16</v>
      </c>
      <c r="B3127">
        <v>-1</v>
      </c>
      <c r="C3127" t="s">
        <v>77</v>
      </c>
      <c r="D3127" s="1" t="d">
        <v>2023-03-01</v>
      </c>
      <c r="E3127" t="s">
        <v>1724</v>
      </c>
      <c r="F3127" t="s">
        <v>2273</v>
      </c>
      <c r="G3127" t="s">
        <v>8</v>
      </c>
      <c r="H3127" t="s">
        <v>1725</v>
      </c>
    </row>
    <row r="3128" spans="1:8" x14ac:dyDescent="0.2">
      <c r="A3128" s="1" t="d">
        <v>2023-02-16</v>
      </c>
      <c r="B3128">
        <v>-1</v>
      </c>
      <c r="C3128" t="s">
        <v>77</v>
      </c>
      <c r="D3128" s="1" t="d">
        <v>2023-03-02</v>
      </c>
      <c r="E3128" t="s">
        <v>1358</v>
      </c>
      <c r="F3128" t="s">
        <v>2274</v>
      </c>
      <c r="G3128" t="s">
        <v>8</v>
      </c>
      <c r="H3128" t="s">
        <v>1359</v>
      </c>
    </row>
    <row r="3129" spans="1:8" x14ac:dyDescent="0.2">
      <c r="A3129" s="1" t="d">
        <v>2023-02-16</v>
      </c>
      <c r="B3129">
        <v>-1</v>
      </c>
      <c r="C3129" t="s">
        <v>77</v>
      </c>
      <c r="D3129" s="1" t="d">
        <v>2023-03-02</v>
      </c>
      <c r="E3129" t="s">
        <v>1375</v>
      </c>
      <c r="F3129" t="s">
        <v>2274</v>
      </c>
      <c r="G3129" t="s">
        <v>8</v>
      </c>
      <c r="H3129" t="s">
        <v>1375</v>
      </c>
    </row>
    <row r="3130" spans="1:8" x14ac:dyDescent="0.2">
      <c r="A3130" s="1" t="d">
        <v>2023-02-16</v>
      </c>
      <c r="B3130">
        <v>-1</v>
      </c>
      <c r="C3130" t="s">
        <v>77</v>
      </c>
      <c r="D3130" s="1" t="d">
        <v>2023-03-02</v>
      </c>
      <c r="E3130" t="s">
        <v>1437</v>
      </c>
      <c r="F3130" t="s">
        <v>2274</v>
      </c>
      <c r="G3130" t="s">
        <v>8</v>
      </c>
      <c r="H3130" t="s">
        <v>1437</v>
      </c>
    </row>
    <row r="3131" spans="1:8" x14ac:dyDescent="0.2">
      <c r="A3131" s="1" t="d">
        <v>2023-02-16</v>
      </c>
      <c r="B3131">
        <v>-1</v>
      </c>
      <c r="C3131" t="s">
        <v>77</v>
      </c>
      <c r="D3131" s="1" t="d">
        <v>2023-03-02</v>
      </c>
      <c r="E3131" t="s">
        <v>1295</v>
      </c>
      <c r="F3131" t="s">
        <v>2274</v>
      </c>
      <c r="G3131" t="s">
        <v>8</v>
      </c>
      <c r="H3131" t="s">
        <v>1295</v>
      </c>
    </row>
    <row r="3132" spans="1:8" x14ac:dyDescent="0.2">
      <c r="A3132" s="1" t="d">
        <v>2023-02-16</v>
      </c>
      <c r="B3132">
        <v>-1</v>
      </c>
      <c r="C3132" t="s">
        <v>77</v>
      </c>
      <c r="D3132" s="1" t="d">
        <v>2023-03-02</v>
      </c>
      <c r="E3132" t="s">
        <v>1698</v>
      </c>
      <c r="F3132" t="s">
        <v>2275</v>
      </c>
      <c r="G3132" t="s">
        <v>8</v>
      </c>
      <c r="H3132" t="s">
        <v>1699</v>
      </c>
    </row>
    <row r="3133" spans="1:8" x14ac:dyDescent="0.2">
      <c r="A3133" s="1" t="d">
        <v>2023-02-16</v>
      </c>
      <c r="B3133">
        <v>-1</v>
      </c>
      <c r="C3133" t="s">
        <v>77</v>
      </c>
      <c r="D3133" s="1" t="d">
        <v>2023-03-02</v>
      </c>
      <c r="E3133" t="s">
        <v>1726</v>
      </c>
      <c r="F3133" t="s">
        <v>2275</v>
      </c>
      <c r="G3133" t="s">
        <v>8</v>
      </c>
      <c r="H3133" t="s">
        <v>1727</v>
      </c>
    </row>
    <row r="3134" spans="1:8" x14ac:dyDescent="0.2">
      <c r="A3134" s="1" t="d">
        <v>2023-02-16</v>
      </c>
      <c r="B3134">
        <v>5561697820006530</v>
      </c>
      <c r="C3134" t="s">
        <v>77</v>
      </c>
      <c r="D3134" s="1" t="d">
        <v>2023-02-23</v>
      </c>
      <c r="E3134" t="s">
        <v>125</v>
      </c>
      <c r="F3134" t="s">
        <v>2263</v>
      </c>
      <c r="G3134" t="s">
        <v>8</v>
      </c>
      <c r="H3134" t="s">
        <v>126</v>
      </c>
    </row>
    <row r="3135" spans="1:8" x14ac:dyDescent="0.2">
      <c r="A3135" s="1" t="d">
        <v>2023-02-17</v>
      </c>
      <c r="B3135">
        <v>-1</v>
      </c>
      <c r="D3135" s="1" t="d">
        <v>2023-02-17</v>
      </c>
      <c r="E3135" t="s">
        <v>1710</v>
      </c>
      <c r="F3135" t="s">
        <v>2273</v>
      </c>
      <c r="G3135" t="s">
        <v>68</v>
      </c>
      <c r="H3135" t="s">
        <v>1711</v>
      </c>
    </row>
    <row r="3136" spans="1:8" x14ac:dyDescent="0.2">
      <c r="A3136" s="1" t="d">
        <v>2023-02-17</v>
      </c>
      <c r="B3136">
        <v>-1</v>
      </c>
      <c r="D3136" s="1" t="d">
        <v>2023-02-17</v>
      </c>
      <c r="E3136" t="s">
        <v>942</v>
      </c>
      <c r="F3136" t="s">
        <v>2265</v>
      </c>
      <c r="G3136" t="s">
        <v>68</v>
      </c>
      <c r="H3136" t="s">
        <v>943</v>
      </c>
    </row>
    <row r="3137" spans="1:8" x14ac:dyDescent="0.2">
      <c r="A3137" s="1" t="d">
        <v>2023-02-17</v>
      </c>
      <c r="B3137">
        <v>-1</v>
      </c>
      <c r="D3137" s="1" t="d">
        <v>2023-02-17</v>
      </c>
      <c r="E3137" t="s">
        <v>849</v>
      </c>
      <c r="F3137" t="s">
        <v>2300</v>
      </c>
      <c r="G3137" t="s">
        <v>68</v>
      </c>
      <c r="H3137" t="s">
        <v>850</v>
      </c>
    </row>
    <row r="3138" spans="1:8" x14ac:dyDescent="0.2">
      <c r="A3138" s="1" t="d">
        <v>2023-02-17</v>
      </c>
      <c r="B3138">
        <v>-1</v>
      </c>
      <c r="C3138" t="s">
        <v>20</v>
      </c>
      <c r="D3138" s="1" t="d">
        <v>2023-02-17</v>
      </c>
      <c r="E3138" t="s">
        <v>809</v>
      </c>
      <c r="F3138" t="s">
        <v>2266</v>
      </c>
      <c r="G3138" t="s">
        <v>8</v>
      </c>
      <c r="H3138" t="s">
        <v>810</v>
      </c>
    </row>
    <row r="3139" spans="1:8" x14ac:dyDescent="0.2">
      <c r="A3139" s="1" t="d">
        <v>2023-02-17</v>
      </c>
      <c r="B3139">
        <v>-1</v>
      </c>
      <c r="C3139" t="s">
        <v>20</v>
      </c>
      <c r="D3139" s="1" t="d">
        <v>2023-02-17</v>
      </c>
      <c r="E3139" t="s">
        <v>21</v>
      </c>
      <c r="F3139" t="s">
        <v>2266</v>
      </c>
      <c r="G3139" t="s">
        <v>8</v>
      </c>
      <c r="H3139" t="s">
        <v>22</v>
      </c>
    </row>
    <row r="3140" spans="1:8" x14ac:dyDescent="0.2">
      <c r="A3140" s="1" t="d">
        <v>2023-02-17</v>
      </c>
      <c r="B3140">
        <v>-1</v>
      </c>
      <c r="C3140" t="s">
        <v>20</v>
      </c>
      <c r="D3140" s="1" t="d">
        <v>2023-02-17</v>
      </c>
      <c r="E3140" t="s">
        <v>458</v>
      </c>
      <c r="F3140" t="s">
        <v>2282</v>
      </c>
      <c r="G3140" t="s">
        <v>49</v>
      </c>
    </row>
    <row r="3141" spans="1:8" x14ac:dyDescent="0.2">
      <c r="A3141" s="1" t="d">
        <v>2023-02-17</v>
      </c>
      <c r="B3141">
        <v>-1</v>
      </c>
      <c r="C3141" t="s">
        <v>20</v>
      </c>
      <c r="D3141" s="1" t="d">
        <v>2023-02-17</v>
      </c>
      <c r="E3141" t="s">
        <v>84</v>
      </c>
      <c r="F3141" t="s">
        <v>2265</v>
      </c>
      <c r="G3141" t="s">
        <v>8</v>
      </c>
      <c r="H3141" t="s">
        <v>85</v>
      </c>
    </row>
    <row r="3142" spans="1:8" x14ac:dyDescent="0.2">
      <c r="A3142" s="1" t="d">
        <v>2023-02-17</v>
      </c>
      <c r="B3142">
        <v>-1</v>
      </c>
      <c r="C3142" t="s">
        <v>20</v>
      </c>
      <c r="D3142" s="1" t="d">
        <v>2023-02-17</v>
      </c>
      <c r="E3142" t="s">
        <v>29</v>
      </c>
      <c r="F3142" t="s">
        <v>2265</v>
      </c>
      <c r="G3142" t="s">
        <v>8</v>
      </c>
      <c r="H3142" t="s">
        <v>30</v>
      </c>
    </row>
    <row r="3143" spans="1:8" x14ac:dyDescent="0.2">
      <c r="A3143" s="1" t="d">
        <v>2023-02-17</v>
      </c>
      <c r="B3143">
        <v>-1</v>
      </c>
      <c r="C3143" t="s">
        <v>20</v>
      </c>
      <c r="D3143" s="1" t="d">
        <v>2023-02-17</v>
      </c>
      <c r="E3143" t="s">
        <v>813</v>
      </c>
      <c r="F3143" t="s">
        <v>2268</v>
      </c>
      <c r="G3143" t="s">
        <v>13</v>
      </c>
      <c r="H3143" t="s">
        <v>814</v>
      </c>
    </row>
    <row r="3144" spans="1:8" x14ac:dyDescent="0.2">
      <c r="A3144" s="1" t="d">
        <v>2023-02-17</v>
      </c>
      <c r="B3144">
        <v>-1</v>
      </c>
      <c r="C3144" t="s">
        <v>20</v>
      </c>
      <c r="D3144" s="1" t="d">
        <v>2023-02-17</v>
      </c>
      <c r="E3144" t="s">
        <v>1688</v>
      </c>
      <c r="F3144" t="s">
        <v>2296</v>
      </c>
      <c r="G3144" t="s">
        <v>8</v>
      </c>
      <c r="H3144" t="s">
        <v>225</v>
      </c>
    </row>
    <row r="3145" spans="1:8" x14ac:dyDescent="0.2">
      <c r="A3145" s="1" t="d">
        <v>2023-02-17</v>
      </c>
      <c r="B3145">
        <v>-1</v>
      </c>
      <c r="C3145" t="s">
        <v>20</v>
      </c>
      <c r="D3145" s="1" t="d">
        <v>2023-02-17</v>
      </c>
      <c r="E3145" t="s">
        <v>1630</v>
      </c>
      <c r="F3145" t="s">
        <v>2296</v>
      </c>
      <c r="G3145" t="s">
        <v>8</v>
      </c>
      <c r="H3145" t="s">
        <v>470</v>
      </c>
    </row>
    <row r="3146" spans="1:8" x14ac:dyDescent="0.2">
      <c r="A3146" s="1" t="d">
        <v>2023-02-17</v>
      </c>
      <c r="B3146">
        <v>-1</v>
      </c>
      <c r="C3146" t="s">
        <v>20</v>
      </c>
      <c r="D3146" s="1" t="d">
        <v>2023-02-17</v>
      </c>
      <c r="E3146" t="s">
        <v>1621</v>
      </c>
      <c r="F3146" t="s">
        <v>2296</v>
      </c>
      <c r="G3146" t="s">
        <v>8</v>
      </c>
      <c r="H3146" t="s">
        <v>472</v>
      </c>
    </row>
    <row r="3147" spans="1:8" x14ac:dyDescent="0.2">
      <c r="A3147" s="1" t="d">
        <v>2023-02-17</v>
      </c>
      <c r="B3147">
        <v>-1</v>
      </c>
      <c r="C3147" t="s">
        <v>20</v>
      </c>
      <c r="D3147" s="1" t="d">
        <v>2023-02-17</v>
      </c>
      <c r="E3147" t="s">
        <v>1634</v>
      </c>
      <c r="F3147" t="s">
        <v>2296</v>
      </c>
      <c r="G3147" t="s">
        <v>8</v>
      </c>
      <c r="H3147" t="s">
        <v>38</v>
      </c>
    </row>
    <row r="3148" spans="1:8" x14ac:dyDescent="0.2">
      <c r="A3148" s="1" t="d">
        <v>2023-02-17</v>
      </c>
      <c r="B3148">
        <v>-1</v>
      </c>
      <c r="C3148" t="s">
        <v>20</v>
      </c>
      <c r="D3148" s="1" t="d">
        <v>2023-02-17</v>
      </c>
      <c r="E3148" t="s">
        <v>47</v>
      </c>
      <c r="F3148" t="s">
        <v>2272</v>
      </c>
      <c r="G3148" t="s">
        <v>8</v>
      </c>
    </row>
    <row r="3149" spans="1:8" x14ac:dyDescent="0.2">
      <c r="A3149" s="1" t="d">
        <v>2023-02-17</v>
      </c>
      <c r="B3149">
        <v>-1</v>
      </c>
      <c r="C3149" t="s">
        <v>20</v>
      </c>
      <c r="D3149" s="1" t="d">
        <v>2023-02-24</v>
      </c>
      <c r="E3149" t="s">
        <v>440</v>
      </c>
      <c r="F3149" t="s">
        <v>2273</v>
      </c>
      <c r="G3149" t="s">
        <v>13</v>
      </c>
      <c r="H3149" t="s">
        <v>441</v>
      </c>
    </row>
    <row r="3150" spans="1:8" x14ac:dyDescent="0.2">
      <c r="A3150" s="1" t="d">
        <v>2023-02-17</v>
      </c>
      <c r="B3150">
        <v>-1</v>
      </c>
      <c r="C3150" t="s">
        <v>20</v>
      </c>
      <c r="D3150" s="1" t="d">
        <v>2023-02-24</v>
      </c>
      <c r="E3150" t="s">
        <v>691</v>
      </c>
      <c r="F3150" t="s">
        <v>2273</v>
      </c>
      <c r="G3150" t="s">
        <v>13</v>
      </c>
      <c r="H3150" t="s">
        <v>692</v>
      </c>
    </row>
    <row r="3151" spans="1:8" x14ac:dyDescent="0.2">
      <c r="A3151" s="1" t="d">
        <v>2023-02-17</v>
      </c>
      <c r="B3151">
        <v>-1</v>
      </c>
      <c r="C3151" t="s">
        <v>20</v>
      </c>
      <c r="D3151" s="1" t="d">
        <v>2023-02-24</v>
      </c>
      <c r="E3151" t="s">
        <v>1728</v>
      </c>
      <c r="F3151" t="s">
        <v>2273</v>
      </c>
      <c r="G3151" t="s">
        <v>128</v>
      </c>
      <c r="H3151" t="s">
        <v>1729</v>
      </c>
    </row>
    <row r="3152" spans="1:8" x14ac:dyDescent="0.2">
      <c r="A3152" s="1" t="d">
        <v>2023-02-17</v>
      </c>
      <c r="B3152">
        <v>-1</v>
      </c>
      <c r="C3152" t="s">
        <v>20</v>
      </c>
      <c r="D3152" s="1" t="d">
        <v>2023-02-24</v>
      </c>
      <c r="E3152" t="s">
        <v>1730</v>
      </c>
      <c r="F3152" t="s">
        <v>2273</v>
      </c>
      <c r="G3152" t="s">
        <v>8</v>
      </c>
      <c r="H3152" t="s">
        <v>1731</v>
      </c>
    </row>
    <row r="3153" spans="1:8" x14ac:dyDescent="0.2">
      <c r="A3153" s="1" t="d">
        <v>2023-02-17</v>
      </c>
      <c r="B3153">
        <v>-1</v>
      </c>
      <c r="C3153" t="s">
        <v>20</v>
      </c>
      <c r="D3153" s="1" t="d">
        <v>2023-02-24</v>
      </c>
      <c r="E3153" t="s">
        <v>497</v>
      </c>
      <c r="F3153" t="s">
        <v>2274</v>
      </c>
      <c r="G3153" t="s">
        <v>8</v>
      </c>
      <c r="H3153" t="s">
        <v>498</v>
      </c>
    </row>
    <row r="3154" spans="1:8" x14ac:dyDescent="0.2">
      <c r="A3154" s="1" t="d">
        <v>2023-02-17</v>
      </c>
      <c r="B3154">
        <v>-1</v>
      </c>
      <c r="C3154" t="s">
        <v>20</v>
      </c>
      <c r="D3154" s="1" t="d">
        <v>2023-02-24</v>
      </c>
      <c r="E3154" t="s">
        <v>1732</v>
      </c>
      <c r="F3154" t="s">
        <v>2274</v>
      </c>
      <c r="G3154" t="s">
        <v>8</v>
      </c>
      <c r="H3154" t="s">
        <v>1733</v>
      </c>
    </row>
    <row r="3155" spans="1:8" x14ac:dyDescent="0.2">
      <c r="A3155" s="1" t="d">
        <v>2023-02-17</v>
      </c>
      <c r="B3155">
        <v>-1</v>
      </c>
      <c r="C3155" t="s">
        <v>20</v>
      </c>
      <c r="D3155" s="1" t="d">
        <v>2023-02-24</v>
      </c>
      <c r="E3155" t="s">
        <v>1194</v>
      </c>
      <c r="F3155" t="s">
        <v>2274</v>
      </c>
      <c r="G3155" t="s">
        <v>8</v>
      </c>
      <c r="H3155" t="s">
        <v>1194</v>
      </c>
    </row>
    <row r="3156" spans="1:8" x14ac:dyDescent="0.2">
      <c r="A3156" s="1" t="d">
        <v>2023-02-17</v>
      </c>
      <c r="B3156">
        <v>-1</v>
      </c>
      <c r="C3156" t="s">
        <v>20</v>
      </c>
      <c r="D3156" s="1" t="d">
        <v>2023-02-24</v>
      </c>
      <c r="E3156" t="s">
        <v>427</v>
      </c>
      <c r="F3156" t="s">
        <v>2275</v>
      </c>
      <c r="G3156" t="s">
        <v>8</v>
      </c>
      <c r="H3156" t="s">
        <v>428</v>
      </c>
    </row>
    <row r="3157" spans="1:8" x14ac:dyDescent="0.2">
      <c r="A3157" s="1" t="d">
        <v>2023-02-17</v>
      </c>
      <c r="B3157">
        <v>-1</v>
      </c>
      <c r="C3157" t="s">
        <v>20</v>
      </c>
      <c r="D3157" s="1" t="d">
        <v>2023-02-24</v>
      </c>
      <c r="E3157" t="s">
        <v>521</v>
      </c>
      <c r="F3157" t="s">
        <v>2275</v>
      </c>
      <c r="G3157" t="s">
        <v>8</v>
      </c>
    </row>
    <row r="3158" spans="1:8" x14ac:dyDescent="0.2">
      <c r="A3158" s="1" t="d">
        <v>2023-02-17</v>
      </c>
      <c r="B3158">
        <v>-1</v>
      </c>
      <c r="C3158" t="s">
        <v>20</v>
      </c>
      <c r="D3158" s="1" t="d">
        <v>2023-03-02</v>
      </c>
      <c r="E3158" t="s">
        <v>1734</v>
      </c>
      <c r="F3158" t="s">
        <v>2263</v>
      </c>
      <c r="G3158" t="s">
        <v>8</v>
      </c>
      <c r="H3158" t="s">
        <v>326</v>
      </c>
    </row>
    <row r="3159" spans="1:8" x14ac:dyDescent="0.2">
      <c r="A3159" s="1" t="d">
        <v>2023-02-17</v>
      </c>
      <c r="B3159">
        <v>-1</v>
      </c>
      <c r="C3159" t="s">
        <v>20</v>
      </c>
      <c r="D3159" s="1" t="d">
        <v>2023-03-03</v>
      </c>
      <c r="E3159" t="s">
        <v>1735</v>
      </c>
      <c r="F3159" t="s">
        <v>2274</v>
      </c>
      <c r="G3159" t="s">
        <v>8</v>
      </c>
      <c r="H3159" t="s">
        <v>1735</v>
      </c>
    </row>
    <row r="3160" spans="1:8" x14ac:dyDescent="0.2">
      <c r="A3160" s="1" t="d">
        <v>2023-02-17</v>
      </c>
      <c r="B3160">
        <v>-1</v>
      </c>
      <c r="C3160" t="s">
        <v>20</v>
      </c>
      <c r="D3160" s="1" t="d">
        <v>2023-03-03</v>
      </c>
      <c r="E3160" t="s">
        <v>1736</v>
      </c>
      <c r="F3160" t="s">
        <v>2275</v>
      </c>
      <c r="G3160" t="s">
        <v>8</v>
      </c>
      <c r="H3160" t="s">
        <v>1737</v>
      </c>
    </row>
    <row r="3161" spans="1:8" x14ac:dyDescent="0.2">
      <c r="A3161" s="1" t="d">
        <v>2023-02-17</v>
      </c>
      <c r="B3161">
        <v>-1</v>
      </c>
      <c r="C3161" t="s">
        <v>20</v>
      </c>
      <c r="D3161" s="1" t="d">
        <v>2023-03-03</v>
      </c>
      <c r="E3161" t="s">
        <v>634</v>
      </c>
      <c r="F3161" t="s">
        <v>2275</v>
      </c>
      <c r="G3161" t="s">
        <v>8</v>
      </c>
    </row>
    <row r="3162" spans="1:8" x14ac:dyDescent="0.2">
      <c r="A3162" s="1" t="d">
        <v>2023-02-17</v>
      </c>
      <c r="B3162">
        <v>-1</v>
      </c>
      <c r="C3162" t="s">
        <v>20</v>
      </c>
      <c r="D3162" s="1" t="d">
        <v>2023-03-03</v>
      </c>
      <c r="E3162" t="s">
        <v>1738</v>
      </c>
      <c r="F3162" t="s">
        <v>2263</v>
      </c>
      <c r="G3162" t="s">
        <v>8</v>
      </c>
      <c r="H3162" t="s">
        <v>1085</v>
      </c>
    </row>
    <row r="3163" spans="1:8" x14ac:dyDescent="0.2">
      <c r="A3163" s="1" t="d">
        <v>2023-02-17</v>
      </c>
      <c r="B3163">
        <v>-1</v>
      </c>
      <c r="C3163" t="s">
        <v>1113</v>
      </c>
      <c r="D3163" s="1" t="d">
        <v>2023-02-17</v>
      </c>
      <c r="E3163" t="s">
        <v>839</v>
      </c>
      <c r="F3163" t="s">
        <v>2265</v>
      </c>
      <c r="G3163" t="s">
        <v>8</v>
      </c>
      <c r="H3163" t="s">
        <v>840</v>
      </c>
    </row>
    <row r="3164" spans="1:8" x14ac:dyDescent="0.2">
      <c r="A3164" s="1" t="d">
        <v>2023-02-17</v>
      </c>
      <c r="B3164">
        <v>-1</v>
      </c>
      <c r="C3164" t="s">
        <v>1113</v>
      </c>
      <c r="D3164" s="1" t="d">
        <v>2023-02-17</v>
      </c>
      <c r="E3164" t="s">
        <v>856</v>
      </c>
      <c r="F3164" t="s">
        <v>2272</v>
      </c>
      <c r="G3164" t="s">
        <v>8</v>
      </c>
    </row>
    <row r="3165" spans="1:8" x14ac:dyDescent="0.2">
      <c r="A3165" s="1" t="d">
        <v>2023-02-17</v>
      </c>
      <c r="B3165">
        <v>-1</v>
      </c>
      <c r="C3165" t="s">
        <v>452</v>
      </c>
      <c r="D3165" s="1" t="d">
        <v>2023-02-24</v>
      </c>
      <c r="E3165" t="s">
        <v>120</v>
      </c>
      <c r="F3165" t="s">
        <v>2275</v>
      </c>
      <c r="G3165" t="s">
        <v>8</v>
      </c>
    </row>
    <row r="3166" spans="1:8" x14ac:dyDescent="0.2">
      <c r="A3166" s="1" t="d">
        <v>2023-02-17</v>
      </c>
      <c r="B3166">
        <v>-1</v>
      </c>
      <c r="C3166" t="s">
        <v>74</v>
      </c>
      <c r="D3166" s="1" t="d">
        <v>2023-02-24</v>
      </c>
      <c r="E3166" t="s">
        <v>485</v>
      </c>
      <c r="F3166" t="s">
        <v>2273</v>
      </c>
      <c r="G3166" t="s">
        <v>49</v>
      </c>
      <c r="H3166" t="s">
        <v>486</v>
      </c>
    </row>
    <row r="3167" spans="1:8" x14ac:dyDescent="0.2">
      <c r="A3167" s="1" t="d">
        <v>2023-02-17</v>
      </c>
      <c r="B3167">
        <v>-1</v>
      </c>
      <c r="C3167" t="s">
        <v>74</v>
      </c>
      <c r="D3167" s="1" t="d">
        <v>2023-02-24</v>
      </c>
      <c r="E3167" t="s">
        <v>591</v>
      </c>
      <c r="F3167" t="s">
        <v>2273</v>
      </c>
      <c r="G3167" t="s">
        <v>49</v>
      </c>
      <c r="H3167" t="s">
        <v>592</v>
      </c>
    </row>
    <row r="3168" spans="1:8" x14ac:dyDescent="0.2">
      <c r="A3168" s="1" t="d">
        <v>2023-02-17</v>
      </c>
      <c r="B3168">
        <v>-1</v>
      </c>
      <c r="C3168" t="s">
        <v>77</v>
      </c>
      <c r="D3168" s="1" t="d">
        <v>2023-02-17</v>
      </c>
      <c r="E3168" t="s">
        <v>1361</v>
      </c>
      <c r="F3168" t="s">
        <v>2298</v>
      </c>
      <c r="G3168" t="s">
        <v>8</v>
      </c>
    </row>
    <row r="3169" spans="1:8" x14ac:dyDescent="0.2">
      <c r="A3169" s="1" t="d">
        <v>2023-02-17</v>
      </c>
      <c r="B3169">
        <v>-1</v>
      </c>
      <c r="C3169" t="s">
        <v>77</v>
      </c>
      <c r="D3169" s="1" t="d">
        <v>2023-02-17</v>
      </c>
      <c r="E3169" t="s">
        <v>1532</v>
      </c>
      <c r="F3169" t="s">
        <v>2276</v>
      </c>
      <c r="G3169" t="s">
        <v>49</v>
      </c>
    </row>
    <row r="3170" spans="1:8" x14ac:dyDescent="0.2">
      <c r="A3170" s="1" t="d">
        <v>2023-02-17</v>
      </c>
      <c r="B3170">
        <v>-1</v>
      </c>
      <c r="C3170" t="s">
        <v>77</v>
      </c>
      <c r="D3170" s="1" t="d">
        <v>2023-02-17</v>
      </c>
      <c r="E3170" t="s">
        <v>1610</v>
      </c>
      <c r="F3170" t="s">
        <v>2266</v>
      </c>
      <c r="G3170" t="s">
        <v>8</v>
      </c>
      <c r="H3170" t="s">
        <v>1611</v>
      </c>
    </row>
    <row r="3171" spans="1:8" x14ac:dyDescent="0.2">
      <c r="A3171" s="1" t="d">
        <v>2023-02-17</v>
      </c>
      <c r="B3171">
        <v>-1</v>
      </c>
      <c r="C3171" t="s">
        <v>77</v>
      </c>
      <c r="D3171" s="1" t="d">
        <v>2023-02-17</v>
      </c>
      <c r="E3171" t="s">
        <v>807</v>
      </c>
      <c r="F3171" t="s">
        <v>2266</v>
      </c>
      <c r="G3171" t="s">
        <v>8</v>
      </c>
      <c r="H3171" t="s">
        <v>808</v>
      </c>
    </row>
    <row r="3172" spans="1:8" x14ac:dyDescent="0.2">
      <c r="A3172" s="1" t="d">
        <v>2023-02-17</v>
      </c>
      <c r="B3172">
        <v>-1</v>
      </c>
      <c r="C3172" t="s">
        <v>77</v>
      </c>
      <c r="D3172" s="1" t="d">
        <v>2023-02-17</v>
      </c>
      <c r="E3172" t="s">
        <v>458</v>
      </c>
      <c r="F3172" t="s">
        <v>2282</v>
      </c>
      <c r="G3172" t="s">
        <v>49</v>
      </c>
    </row>
    <row r="3173" spans="1:8" x14ac:dyDescent="0.2">
      <c r="A3173" s="1" t="d">
        <v>2023-02-17</v>
      </c>
      <c r="B3173">
        <v>-1</v>
      </c>
      <c r="C3173" t="s">
        <v>77</v>
      </c>
      <c r="D3173" s="1" t="d">
        <v>2023-02-17</v>
      </c>
      <c r="E3173" t="s">
        <v>687</v>
      </c>
      <c r="F3173" t="s">
        <v>2282</v>
      </c>
      <c r="G3173" t="s">
        <v>49</v>
      </c>
    </row>
    <row r="3174" spans="1:8" x14ac:dyDescent="0.2">
      <c r="A3174" s="1" t="d">
        <v>2023-02-17</v>
      </c>
      <c r="B3174">
        <v>-1</v>
      </c>
      <c r="C3174" t="s">
        <v>77</v>
      </c>
      <c r="D3174" s="1" t="d">
        <v>2023-02-17</v>
      </c>
      <c r="E3174" t="s">
        <v>942</v>
      </c>
      <c r="F3174" t="s">
        <v>2265</v>
      </c>
      <c r="G3174" t="s">
        <v>68</v>
      </c>
      <c r="H3174" t="s">
        <v>943</v>
      </c>
    </row>
    <row r="3175" spans="1:8" x14ac:dyDescent="0.2">
      <c r="A3175" s="1" t="d">
        <v>2023-02-17</v>
      </c>
      <c r="B3175">
        <v>-1</v>
      </c>
      <c r="C3175" t="s">
        <v>77</v>
      </c>
      <c r="D3175" s="1" t="d">
        <v>2023-02-17</v>
      </c>
      <c r="E3175" t="s">
        <v>461</v>
      </c>
      <c r="F3175" t="s">
        <v>2265</v>
      </c>
      <c r="G3175" t="s">
        <v>8</v>
      </c>
      <c r="H3175" t="s">
        <v>462</v>
      </c>
    </row>
    <row r="3176" spans="1:8" x14ac:dyDescent="0.2">
      <c r="A3176" s="1" t="d">
        <v>2023-02-17</v>
      </c>
      <c r="B3176">
        <v>-1</v>
      </c>
      <c r="C3176" t="s">
        <v>77</v>
      </c>
      <c r="D3176" s="1" t="d">
        <v>2023-02-17</v>
      </c>
      <c r="E3176" t="s">
        <v>1369</v>
      </c>
      <c r="F3176" t="s">
        <v>2265</v>
      </c>
      <c r="G3176" t="s">
        <v>8</v>
      </c>
      <c r="H3176" t="s">
        <v>1370</v>
      </c>
    </row>
    <row r="3177" spans="1:8" x14ac:dyDescent="0.2">
      <c r="A3177" s="1" t="d">
        <v>2023-02-17</v>
      </c>
      <c r="B3177">
        <v>-1</v>
      </c>
      <c r="C3177" t="s">
        <v>77</v>
      </c>
      <c r="D3177" s="1" t="d">
        <v>2023-02-17</v>
      </c>
      <c r="E3177" t="s">
        <v>1739</v>
      </c>
      <c r="F3177" t="s">
        <v>2265</v>
      </c>
      <c r="G3177" t="s">
        <v>128</v>
      </c>
      <c r="H3177" t="s">
        <v>1740</v>
      </c>
    </row>
    <row r="3178" spans="1:8" x14ac:dyDescent="0.2">
      <c r="A3178" s="1" t="d">
        <v>2023-02-17</v>
      </c>
      <c r="B3178">
        <v>-1</v>
      </c>
      <c r="C3178" t="s">
        <v>77</v>
      </c>
      <c r="D3178" s="1" t="d">
        <v>2023-02-17</v>
      </c>
      <c r="E3178" t="s">
        <v>1497</v>
      </c>
      <c r="F3178" t="s">
        <v>2265</v>
      </c>
      <c r="G3178" t="s">
        <v>8</v>
      </c>
    </row>
    <row r="3179" spans="1:8" x14ac:dyDescent="0.2">
      <c r="A3179" s="1" t="d">
        <v>2023-02-17</v>
      </c>
      <c r="B3179">
        <v>-1</v>
      </c>
      <c r="C3179" t="s">
        <v>77</v>
      </c>
      <c r="D3179" s="1" t="d">
        <v>2023-02-17</v>
      </c>
      <c r="E3179" t="s">
        <v>86</v>
      </c>
      <c r="F3179" t="s">
        <v>2265</v>
      </c>
      <c r="G3179" t="s">
        <v>8</v>
      </c>
      <c r="H3179" t="s">
        <v>87</v>
      </c>
    </row>
    <row r="3180" spans="1:8" x14ac:dyDescent="0.2">
      <c r="A3180" s="1" t="d">
        <v>2023-02-17</v>
      </c>
      <c r="B3180">
        <v>-1</v>
      </c>
      <c r="C3180" t="s">
        <v>77</v>
      </c>
      <c r="D3180" s="1" t="d">
        <v>2023-02-17</v>
      </c>
      <c r="E3180" t="s">
        <v>433</v>
      </c>
      <c r="F3180" t="s">
        <v>2265</v>
      </c>
      <c r="G3180" t="s">
        <v>8</v>
      </c>
      <c r="H3180" t="s">
        <v>434</v>
      </c>
    </row>
    <row r="3181" spans="1:8" x14ac:dyDescent="0.2">
      <c r="A3181" s="1" t="d">
        <v>2023-02-17</v>
      </c>
      <c r="B3181">
        <v>-1</v>
      </c>
      <c r="C3181" t="s">
        <v>77</v>
      </c>
      <c r="D3181" s="1" t="d">
        <v>2023-02-17</v>
      </c>
      <c r="E3181" t="s">
        <v>33</v>
      </c>
      <c r="F3181" t="s">
        <v>2268</v>
      </c>
      <c r="G3181" t="s">
        <v>8</v>
      </c>
      <c r="H3181" t="s">
        <v>34</v>
      </c>
    </row>
    <row r="3182" spans="1:8" x14ac:dyDescent="0.2">
      <c r="A3182" s="1" t="d">
        <v>2023-02-17</v>
      </c>
      <c r="B3182">
        <v>-1</v>
      </c>
      <c r="C3182" t="s">
        <v>77</v>
      </c>
      <c r="D3182" s="1" t="d">
        <v>2023-02-17</v>
      </c>
      <c r="E3182" t="s">
        <v>1631</v>
      </c>
      <c r="F3182" t="s">
        <v>2296</v>
      </c>
      <c r="G3182" t="s">
        <v>8</v>
      </c>
      <c r="H3182" t="s">
        <v>277</v>
      </c>
    </row>
    <row r="3183" spans="1:8" x14ac:dyDescent="0.2">
      <c r="A3183" s="1" t="d">
        <v>2023-02-17</v>
      </c>
      <c r="B3183">
        <v>-1</v>
      </c>
      <c r="C3183" t="s">
        <v>77</v>
      </c>
      <c r="D3183" s="1" t="d">
        <v>2023-02-17</v>
      </c>
      <c r="E3183" t="s">
        <v>1651</v>
      </c>
      <c r="F3183" t="s">
        <v>2296</v>
      </c>
      <c r="G3183" t="s">
        <v>8</v>
      </c>
      <c r="H3183" t="s">
        <v>92</v>
      </c>
    </row>
    <row r="3184" spans="1:8" x14ac:dyDescent="0.2">
      <c r="A3184" s="1" t="d">
        <v>2023-02-17</v>
      </c>
      <c r="B3184">
        <v>-1</v>
      </c>
      <c r="C3184" t="s">
        <v>77</v>
      </c>
      <c r="D3184" s="1" t="d">
        <v>2023-02-17</v>
      </c>
      <c r="E3184" t="s">
        <v>1632</v>
      </c>
      <c r="F3184" t="s">
        <v>2296</v>
      </c>
      <c r="G3184" t="s">
        <v>8</v>
      </c>
      <c r="H3184" t="s">
        <v>214</v>
      </c>
    </row>
    <row r="3185" spans="1:8" x14ac:dyDescent="0.2">
      <c r="A3185" s="1" t="d">
        <v>2023-02-17</v>
      </c>
      <c r="B3185">
        <v>-1</v>
      </c>
      <c r="C3185" t="s">
        <v>77</v>
      </c>
      <c r="D3185" s="1" t="d">
        <v>2023-02-17</v>
      </c>
      <c r="E3185" t="s">
        <v>1633</v>
      </c>
      <c r="F3185" t="s">
        <v>2296</v>
      </c>
      <c r="G3185" t="s">
        <v>8</v>
      </c>
      <c r="H3185" t="s">
        <v>844</v>
      </c>
    </row>
    <row r="3186" spans="1:8" x14ac:dyDescent="0.2">
      <c r="A3186" s="1" t="d">
        <v>2023-02-17</v>
      </c>
      <c r="B3186">
        <v>-1</v>
      </c>
      <c r="C3186" t="s">
        <v>77</v>
      </c>
      <c r="D3186" s="1" t="d">
        <v>2023-02-17</v>
      </c>
      <c r="E3186" t="s">
        <v>1652</v>
      </c>
      <c r="F3186" t="s">
        <v>2296</v>
      </c>
      <c r="G3186" t="s">
        <v>8</v>
      </c>
      <c r="H3186" t="s">
        <v>40</v>
      </c>
    </row>
    <row r="3187" spans="1:8" x14ac:dyDescent="0.2">
      <c r="A3187" s="1" t="d">
        <v>2023-02-17</v>
      </c>
      <c r="B3187">
        <v>-1</v>
      </c>
      <c r="C3187" t="s">
        <v>77</v>
      </c>
      <c r="D3187" s="1" t="d">
        <v>2023-02-17</v>
      </c>
      <c r="E3187" t="s">
        <v>1614</v>
      </c>
      <c r="F3187" t="s">
        <v>2296</v>
      </c>
      <c r="G3187" t="s">
        <v>8</v>
      </c>
      <c r="H3187" t="s">
        <v>94</v>
      </c>
    </row>
    <row r="3188" spans="1:8" x14ac:dyDescent="0.2">
      <c r="A3188" s="1" t="d">
        <v>2023-02-17</v>
      </c>
      <c r="B3188">
        <v>-1</v>
      </c>
      <c r="C3188" t="s">
        <v>77</v>
      </c>
      <c r="D3188" s="1" t="d">
        <v>2023-02-17</v>
      </c>
      <c r="E3188" t="s">
        <v>845</v>
      </c>
      <c r="F3188" t="s">
        <v>2271</v>
      </c>
      <c r="G3188" t="s">
        <v>49</v>
      </c>
      <c r="H3188" t="s">
        <v>846</v>
      </c>
    </row>
    <row r="3189" spans="1:8" x14ac:dyDescent="0.2">
      <c r="A3189" s="1" t="d">
        <v>2023-02-17</v>
      </c>
      <c r="B3189">
        <v>-1</v>
      </c>
      <c r="C3189" t="s">
        <v>77</v>
      </c>
      <c r="D3189" s="1" t="d">
        <v>2023-02-17</v>
      </c>
      <c r="E3189" t="s">
        <v>829</v>
      </c>
      <c r="F3189" t="s">
        <v>2271</v>
      </c>
      <c r="G3189" t="s">
        <v>68</v>
      </c>
      <c r="H3189" t="s">
        <v>830</v>
      </c>
    </row>
    <row r="3190" spans="1:8" x14ac:dyDescent="0.2">
      <c r="A3190" s="1" t="d">
        <v>2023-02-17</v>
      </c>
      <c r="B3190">
        <v>-1</v>
      </c>
      <c r="C3190" t="s">
        <v>77</v>
      </c>
      <c r="D3190" s="1" t="d">
        <v>2023-02-17</v>
      </c>
      <c r="E3190" t="s">
        <v>1680</v>
      </c>
      <c r="F3190" t="s">
        <v>2271</v>
      </c>
      <c r="G3190" t="s">
        <v>8</v>
      </c>
      <c r="H3190" t="s">
        <v>1681</v>
      </c>
    </row>
    <row r="3191" spans="1:8" x14ac:dyDescent="0.2">
      <c r="A3191" s="1" t="d">
        <v>2023-02-17</v>
      </c>
      <c r="B3191">
        <v>-1</v>
      </c>
      <c r="C3191" t="s">
        <v>77</v>
      </c>
      <c r="D3191" s="1" t="d">
        <v>2023-02-17</v>
      </c>
      <c r="E3191" t="s">
        <v>1741</v>
      </c>
      <c r="F3191" t="s">
        <v>2271</v>
      </c>
      <c r="G3191" t="s">
        <v>8</v>
      </c>
      <c r="H3191" t="s">
        <v>1742</v>
      </c>
    </row>
    <row r="3192" spans="1:8" x14ac:dyDescent="0.2">
      <c r="A3192" s="1" t="d">
        <v>2023-02-17</v>
      </c>
      <c r="B3192">
        <v>-1</v>
      </c>
      <c r="C3192" t="s">
        <v>77</v>
      </c>
      <c r="D3192" s="1" t="d">
        <v>2023-02-17</v>
      </c>
      <c r="E3192" t="s">
        <v>41</v>
      </c>
      <c r="F3192" t="s">
        <v>2271</v>
      </c>
      <c r="G3192" t="s">
        <v>8</v>
      </c>
      <c r="H3192" t="s">
        <v>42</v>
      </c>
    </row>
    <row r="3193" spans="1:8" x14ac:dyDescent="0.2">
      <c r="A3193" s="1" t="d">
        <v>2023-02-17</v>
      </c>
      <c r="B3193">
        <v>-1</v>
      </c>
      <c r="C3193" t="s">
        <v>77</v>
      </c>
      <c r="D3193" s="1" t="d">
        <v>2023-02-17</v>
      </c>
      <c r="E3193" t="s">
        <v>815</v>
      </c>
      <c r="F3193" t="s">
        <v>2294</v>
      </c>
      <c r="G3193" t="s">
        <v>8</v>
      </c>
    </row>
    <row r="3194" spans="1:8" x14ac:dyDescent="0.2">
      <c r="A3194" s="1" t="d">
        <v>2023-02-17</v>
      </c>
      <c r="B3194">
        <v>-1</v>
      </c>
      <c r="C3194" t="s">
        <v>77</v>
      </c>
      <c r="D3194" s="1" t="d">
        <v>2023-02-17</v>
      </c>
      <c r="E3194" t="s">
        <v>43</v>
      </c>
      <c r="F3194" t="s">
        <v>2272</v>
      </c>
      <c r="G3194" t="s">
        <v>8</v>
      </c>
      <c r="H3194" t="s">
        <v>44</v>
      </c>
    </row>
    <row r="3195" spans="1:8" x14ac:dyDescent="0.2">
      <c r="A3195" s="1" t="d">
        <v>2023-02-17</v>
      </c>
      <c r="B3195">
        <v>-1</v>
      </c>
      <c r="C3195" t="s">
        <v>77</v>
      </c>
      <c r="D3195" s="1" t="d">
        <v>2023-02-17</v>
      </c>
      <c r="E3195" t="s">
        <v>1715</v>
      </c>
      <c r="F3195" t="s">
        <v>2272</v>
      </c>
      <c r="G3195" t="s">
        <v>8</v>
      </c>
    </row>
    <row r="3196" spans="1:8" x14ac:dyDescent="0.2">
      <c r="A3196" s="1" t="d">
        <v>2023-02-17</v>
      </c>
      <c r="B3196">
        <v>-1</v>
      </c>
      <c r="C3196" t="s">
        <v>77</v>
      </c>
      <c r="D3196" s="1" t="d">
        <v>2023-02-17</v>
      </c>
      <c r="E3196" t="s">
        <v>95</v>
      </c>
      <c r="F3196" t="s">
        <v>2272</v>
      </c>
      <c r="G3196" t="s">
        <v>8</v>
      </c>
    </row>
    <row r="3197" spans="1:8" x14ac:dyDescent="0.2">
      <c r="A3197" s="1" t="d">
        <v>2023-02-17</v>
      </c>
      <c r="B3197">
        <v>-1</v>
      </c>
      <c r="C3197" t="s">
        <v>77</v>
      </c>
      <c r="D3197" s="1" t="d">
        <v>2023-02-17</v>
      </c>
      <c r="E3197" t="s">
        <v>96</v>
      </c>
      <c r="F3197" t="s">
        <v>2272</v>
      </c>
      <c r="G3197" t="s">
        <v>8</v>
      </c>
    </row>
    <row r="3198" spans="1:8" x14ac:dyDescent="0.2">
      <c r="A3198" s="1" t="d">
        <v>2023-02-17</v>
      </c>
      <c r="B3198">
        <v>-1</v>
      </c>
      <c r="C3198" t="s">
        <v>77</v>
      </c>
      <c r="D3198" s="1" t="d">
        <v>2023-02-17</v>
      </c>
      <c r="E3198" t="s">
        <v>275</v>
      </c>
      <c r="F3198" t="s">
        <v>2272</v>
      </c>
      <c r="G3198" t="s">
        <v>8</v>
      </c>
    </row>
    <row r="3199" spans="1:8" x14ac:dyDescent="0.2">
      <c r="A3199" s="1" t="d">
        <v>2023-02-17</v>
      </c>
      <c r="B3199">
        <v>-1</v>
      </c>
      <c r="C3199" t="s">
        <v>77</v>
      </c>
      <c r="D3199" s="1" t="d">
        <v>2023-02-24</v>
      </c>
      <c r="E3199" t="s">
        <v>1330</v>
      </c>
      <c r="F3199" t="s">
        <v>2273</v>
      </c>
      <c r="G3199" t="s">
        <v>8</v>
      </c>
      <c r="H3199" t="s">
        <v>1331</v>
      </c>
    </row>
    <row r="3200" spans="1:8" x14ac:dyDescent="0.2">
      <c r="A3200" s="1" t="d">
        <v>2023-02-17</v>
      </c>
      <c r="B3200">
        <v>-1</v>
      </c>
      <c r="C3200" t="s">
        <v>77</v>
      </c>
      <c r="D3200" s="1" t="d">
        <v>2023-02-24</v>
      </c>
      <c r="E3200" t="s">
        <v>689</v>
      </c>
      <c r="F3200" t="s">
        <v>2273</v>
      </c>
      <c r="G3200" t="s">
        <v>13</v>
      </c>
      <c r="H3200" t="s">
        <v>690</v>
      </c>
    </row>
    <row r="3201" spans="1:8" x14ac:dyDescent="0.2">
      <c r="A3201" s="1" t="d">
        <v>2023-02-17</v>
      </c>
      <c r="B3201">
        <v>-1</v>
      </c>
      <c r="C3201" t="s">
        <v>77</v>
      </c>
      <c r="D3201" s="1" t="d">
        <v>2023-02-24</v>
      </c>
      <c r="E3201" t="s">
        <v>1608</v>
      </c>
      <c r="F3201" t="s">
        <v>2273</v>
      </c>
      <c r="G3201" t="s">
        <v>13</v>
      </c>
      <c r="H3201" t="s">
        <v>1609</v>
      </c>
    </row>
    <row r="3202" spans="1:8" x14ac:dyDescent="0.2">
      <c r="A3202" s="1" t="d">
        <v>2023-02-17</v>
      </c>
      <c r="B3202">
        <v>-1</v>
      </c>
      <c r="C3202" t="s">
        <v>77</v>
      </c>
      <c r="D3202" s="1" t="d">
        <v>2023-02-24</v>
      </c>
      <c r="E3202" t="s">
        <v>1743</v>
      </c>
      <c r="F3202" t="s">
        <v>2273</v>
      </c>
      <c r="G3202" t="s">
        <v>13</v>
      </c>
      <c r="H3202" t="s">
        <v>1744</v>
      </c>
    </row>
    <row r="3203" spans="1:8" x14ac:dyDescent="0.2">
      <c r="A3203" s="1" t="d">
        <v>2023-02-17</v>
      </c>
      <c r="B3203">
        <v>-1</v>
      </c>
      <c r="C3203" t="s">
        <v>77</v>
      </c>
      <c r="D3203" s="1" t="d">
        <v>2023-02-24</v>
      </c>
      <c r="E3203" t="s">
        <v>127</v>
      </c>
      <c r="F3203" t="s">
        <v>2273</v>
      </c>
      <c r="G3203" t="s">
        <v>128</v>
      </c>
      <c r="H3203" t="s">
        <v>129</v>
      </c>
    </row>
    <row r="3204" spans="1:8" x14ac:dyDescent="0.2">
      <c r="A3204" s="1" t="d">
        <v>2023-02-17</v>
      </c>
      <c r="B3204">
        <v>-1</v>
      </c>
      <c r="C3204" t="s">
        <v>77</v>
      </c>
      <c r="D3204" s="1" t="d">
        <v>2023-02-24</v>
      </c>
      <c r="E3204" t="s">
        <v>1745</v>
      </c>
      <c r="F3204" t="s">
        <v>2274</v>
      </c>
      <c r="G3204" t="s">
        <v>8</v>
      </c>
      <c r="H3204" t="s">
        <v>1746</v>
      </c>
    </row>
    <row r="3205" spans="1:8" x14ac:dyDescent="0.2">
      <c r="A3205" s="1" t="d">
        <v>2023-02-17</v>
      </c>
      <c r="B3205">
        <v>-1</v>
      </c>
      <c r="C3205" t="s">
        <v>77</v>
      </c>
      <c r="D3205" s="1" t="d">
        <v>2023-02-24</v>
      </c>
      <c r="E3205" t="s">
        <v>607</v>
      </c>
      <c r="F3205" t="s">
        <v>2274</v>
      </c>
      <c r="G3205" t="s">
        <v>8</v>
      </c>
      <c r="H3205" t="s">
        <v>608</v>
      </c>
    </row>
    <row r="3206" spans="1:8" x14ac:dyDescent="0.2">
      <c r="A3206" s="1" t="d">
        <v>2023-02-17</v>
      </c>
      <c r="B3206">
        <v>-1</v>
      </c>
      <c r="C3206" t="s">
        <v>77</v>
      </c>
      <c r="D3206" s="1" t="d">
        <v>2023-02-24</v>
      </c>
      <c r="E3206" t="s">
        <v>1747</v>
      </c>
      <c r="F3206" t="s">
        <v>2274</v>
      </c>
      <c r="G3206" t="s">
        <v>8</v>
      </c>
      <c r="H3206" t="s">
        <v>1747</v>
      </c>
    </row>
    <row r="3207" spans="1:8" x14ac:dyDescent="0.2">
      <c r="A3207" s="1" t="d">
        <v>2023-02-17</v>
      </c>
      <c r="B3207">
        <v>-1</v>
      </c>
      <c r="C3207" t="s">
        <v>77</v>
      </c>
      <c r="D3207" s="1" t="d">
        <v>2023-02-24</v>
      </c>
      <c r="E3207" t="s">
        <v>1068</v>
      </c>
      <c r="F3207" t="s">
        <v>2274</v>
      </c>
      <c r="G3207" t="s">
        <v>8</v>
      </c>
      <c r="H3207" t="s">
        <v>1068</v>
      </c>
    </row>
    <row r="3208" spans="1:8" x14ac:dyDescent="0.2">
      <c r="A3208" s="1" t="d">
        <v>2023-02-17</v>
      </c>
      <c r="B3208">
        <v>-1</v>
      </c>
      <c r="C3208" t="s">
        <v>77</v>
      </c>
      <c r="D3208" s="1" t="d">
        <v>2023-02-24</v>
      </c>
      <c r="E3208" t="s">
        <v>746</v>
      </c>
      <c r="F3208" t="s">
        <v>2263</v>
      </c>
      <c r="G3208" t="s">
        <v>8</v>
      </c>
      <c r="H3208" t="s">
        <v>747</v>
      </c>
    </row>
    <row r="3209" spans="1:8" x14ac:dyDescent="0.2">
      <c r="A3209" s="1" t="d">
        <v>2023-02-17</v>
      </c>
      <c r="B3209">
        <v>-1</v>
      </c>
      <c r="C3209" t="s">
        <v>77</v>
      </c>
      <c r="D3209" s="1" t="d">
        <v>2023-03-01</v>
      </c>
      <c r="E3209" t="s">
        <v>82</v>
      </c>
      <c r="F3209" t="s">
        <v>2275</v>
      </c>
      <c r="G3209" t="s">
        <v>8</v>
      </c>
      <c r="H3209" t="s">
        <v>83</v>
      </c>
    </row>
    <row r="3210" spans="1:8" x14ac:dyDescent="0.2">
      <c r="A3210" s="1" t="d">
        <v>2023-02-17</v>
      </c>
      <c r="B3210">
        <v>-1</v>
      </c>
      <c r="C3210" t="s">
        <v>77</v>
      </c>
      <c r="D3210" s="1" t="d">
        <v>2023-03-03</v>
      </c>
      <c r="E3210" t="s">
        <v>1435</v>
      </c>
      <c r="F3210" t="s">
        <v>2274</v>
      </c>
      <c r="G3210" t="s">
        <v>8</v>
      </c>
      <c r="H3210" t="s">
        <v>1436</v>
      </c>
    </row>
    <row r="3211" spans="1:8" x14ac:dyDescent="0.2">
      <c r="A3211" s="1" t="d">
        <v>2023-02-17</v>
      </c>
      <c r="B3211">
        <v>-1</v>
      </c>
      <c r="C3211" t="s">
        <v>77</v>
      </c>
      <c r="D3211" s="1" t="d">
        <v>2023-03-03</v>
      </c>
      <c r="E3211" t="s">
        <v>913</v>
      </c>
      <c r="F3211" t="s">
        <v>2275</v>
      </c>
      <c r="G3211" t="s">
        <v>8</v>
      </c>
    </row>
    <row r="3212" spans="1:8" x14ac:dyDescent="0.2">
      <c r="A3212" s="1" t="d">
        <v>2023-02-17</v>
      </c>
      <c r="B3212">
        <v>-1</v>
      </c>
      <c r="C3212" t="s">
        <v>77</v>
      </c>
      <c r="D3212" s="1" t="d">
        <v>2023-03-03</v>
      </c>
      <c r="E3212" t="s">
        <v>257</v>
      </c>
      <c r="F3212" t="s">
        <v>2275</v>
      </c>
      <c r="G3212" t="s">
        <v>8</v>
      </c>
      <c r="H3212">
        <v>2022</v>
      </c>
    </row>
    <row r="3213" spans="1:8" x14ac:dyDescent="0.2">
      <c r="A3213" s="1" t="d">
        <v>2023-02-17</v>
      </c>
      <c r="B3213">
        <v>-1</v>
      </c>
      <c r="C3213" t="s">
        <v>77</v>
      </c>
      <c r="D3213" s="1" t="d">
        <v>2023-03-03</v>
      </c>
      <c r="E3213" t="s">
        <v>510</v>
      </c>
      <c r="F3213" t="s">
        <v>2263</v>
      </c>
      <c r="G3213" t="s">
        <v>8</v>
      </c>
      <c r="H3213" t="s">
        <v>511</v>
      </c>
    </row>
    <row r="3214" spans="1:8" x14ac:dyDescent="0.2">
      <c r="A3214" s="1" t="d">
        <v>2023-02-18</v>
      </c>
      <c r="B3214">
        <v>-1</v>
      </c>
      <c r="C3214" t="s">
        <v>20</v>
      </c>
      <c r="D3214" s="1" t="d">
        <v>2023-02-18</v>
      </c>
      <c r="E3214" t="s">
        <v>86</v>
      </c>
      <c r="F3214" t="s">
        <v>2265</v>
      </c>
      <c r="G3214" t="s">
        <v>8</v>
      </c>
      <c r="H3214" t="s">
        <v>87</v>
      </c>
    </row>
    <row r="3215" spans="1:8" x14ac:dyDescent="0.2">
      <c r="A3215" s="1" t="d">
        <v>2023-02-18</v>
      </c>
      <c r="B3215">
        <v>-1</v>
      </c>
      <c r="C3215" t="s">
        <v>20</v>
      </c>
      <c r="D3215" s="1" t="d">
        <v>2023-02-18</v>
      </c>
      <c r="E3215" t="s">
        <v>47</v>
      </c>
      <c r="F3215" t="s">
        <v>2272</v>
      </c>
      <c r="G3215" t="s">
        <v>8</v>
      </c>
    </row>
    <row r="3216" spans="1:8" x14ac:dyDescent="0.2">
      <c r="A3216" s="1" t="d">
        <v>2023-02-19</v>
      </c>
      <c r="B3216">
        <v>-1</v>
      </c>
      <c r="C3216" t="s">
        <v>20</v>
      </c>
      <c r="D3216" s="1" t="d">
        <v>2023-02-19</v>
      </c>
      <c r="E3216" t="s">
        <v>222</v>
      </c>
      <c r="F3216" t="s">
        <v>2265</v>
      </c>
      <c r="G3216" t="s">
        <v>13</v>
      </c>
      <c r="H3216" t="s">
        <v>223</v>
      </c>
    </row>
    <row r="3217" spans="1:8" x14ac:dyDescent="0.2">
      <c r="A3217" s="1" t="d">
        <v>2023-02-19</v>
      </c>
      <c r="B3217">
        <v>-1</v>
      </c>
      <c r="C3217" t="s">
        <v>20</v>
      </c>
      <c r="D3217" s="1" t="d">
        <v>2023-02-19</v>
      </c>
      <c r="E3217" t="s">
        <v>1748</v>
      </c>
      <c r="F3217" t="s">
        <v>2272</v>
      </c>
      <c r="G3217" t="s">
        <v>13</v>
      </c>
      <c r="H3217" t="s">
        <v>1749</v>
      </c>
    </row>
    <row r="3218" spans="1:8" x14ac:dyDescent="0.2">
      <c r="A3218" s="1" t="d">
        <v>2023-02-19</v>
      </c>
      <c r="B3218">
        <v>-1</v>
      </c>
      <c r="C3218" t="s">
        <v>20</v>
      </c>
      <c r="D3218" s="1" t="d">
        <v>2023-02-26</v>
      </c>
      <c r="E3218" t="s">
        <v>733</v>
      </c>
      <c r="F3218" t="s">
        <v>2274</v>
      </c>
      <c r="G3218" t="s">
        <v>8</v>
      </c>
      <c r="H3218" t="s">
        <v>734</v>
      </c>
    </row>
    <row r="3219" spans="1:8" x14ac:dyDescent="0.2">
      <c r="A3219" s="1" t="d">
        <v>2023-02-19</v>
      </c>
      <c r="B3219">
        <v>-1</v>
      </c>
      <c r="C3219" t="s">
        <v>20</v>
      </c>
      <c r="D3219" s="1" t="d">
        <v>2023-03-04</v>
      </c>
      <c r="E3219" t="s">
        <v>1071</v>
      </c>
      <c r="F3219" t="s">
        <v>2263</v>
      </c>
      <c r="G3219" t="s">
        <v>8</v>
      </c>
      <c r="H3219" t="s">
        <v>1072</v>
      </c>
    </row>
    <row r="3220" spans="1:8" x14ac:dyDescent="0.2">
      <c r="A3220" s="1" t="d">
        <v>2023-02-19</v>
      </c>
      <c r="B3220">
        <v>-1</v>
      </c>
      <c r="C3220" t="s">
        <v>77</v>
      </c>
      <c r="D3220" s="1" t="d">
        <v>2023-02-19</v>
      </c>
      <c r="E3220" t="s">
        <v>1301</v>
      </c>
      <c r="F3220" t="s">
        <v>2265</v>
      </c>
      <c r="G3220" t="s">
        <v>128</v>
      </c>
      <c r="H3220" t="s">
        <v>1302</v>
      </c>
    </row>
    <row r="3221" spans="1:8" x14ac:dyDescent="0.2">
      <c r="A3221" s="1" t="d">
        <v>2023-02-19</v>
      </c>
      <c r="B3221">
        <v>-1</v>
      </c>
      <c r="C3221" t="s">
        <v>77</v>
      </c>
      <c r="D3221" s="1" t="d">
        <v>2023-02-19</v>
      </c>
      <c r="E3221" t="s">
        <v>1750</v>
      </c>
      <c r="F3221" t="s">
        <v>2296</v>
      </c>
      <c r="G3221" t="s">
        <v>128</v>
      </c>
      <c r="H3221" t="s">
        <v>439</v>
      </c>
    </row>
    <row r="3222" spans="1:8" x14ac:dyDescent="0.2">
      <c r="A3222" s="1" t="d">
        <v>2023-02-19</v>
      </c>
      <c r="B3222">
        <v>-1</v>
      </c>
      <c r="C3222" t="s">
        <v>77</v>
      </c>
      <c r="D3222" s="1" t="d">
        <v>2023-02-19</v>
      </c>
      <c r="E3222" t="s">
        <v>688</v>
      </c>
      <c r="F3222" t="s">
        <v>2285</v>
      </c>
      <c r="G3222" t="s">
        <v>8</v>
      </c>
    </row>
    <row r="3223" spans="1:8" x14ac:dyDescent="0.2">
      <c r="A3223" s="1" t="d">
        <v>2023-02-19</v>
      </c>
      <c r="B3223">
        <v>-1</v>
      </c>
      <c r="C3223" t="s">
        <v>77</v>
      </c>
      <c r="D3223" s="1" t="d">
        <v>2023-02-26</v>
      </c>
      <c r="E3223" t="s">
        <v>859</v>
      </c>
      <c r="F3223" t="s">
        <v>2273</v>
      </c>
      <c r="G3223" t="s">
        <v>128</v>
      </c>
      <c r="H3223" t="s">
        <v>860</v>
      </c>
    </row>
    <row r="3224" spans="1:8" x14ac:dyDescent="0.2">
      <c r="A3224" s="1" t="d">
        <v>2023-02-19</v>
      </c>
      <c r="B3224">
        <v>-1</v>
      </c>
      <c r="C3224" t="s">
        <v>77</v>
      </c>
      <c r="D3224" s="1" t="d">
        <v>2023-02-26</v>
      </c>
      <c r="E3224" t="s">
        <v>1751</v>
      </c>
      <c r="F3224" t="s">
        <v>2273</v>
      </c>
      <c r="G3224" t="s">
        <v>128</v>
      </c>
      <c r="H3224" t="s">
        <v>1752</v>
      </c>
    </row>
    <row r="3225" spans="1:8" x14ac:dyDescent="0.2">
      <c r="A3225" s="1" t="d">
        <v>2023-02-19</v>
      </c>
      <c r="B3225">
        <v>-1</v>
      </c>
      <c r="C3225" t="s">
        <v>77</v>
      </c>
      <c r="D3225" s="1" t="d">
        <v>2023-02-26</v>
      </c>
      <c r="E3225" t="s">
        <v>861</v>
      </c>
      <c r="F3225" t="s">
        <v>2273</v>
      </c>
      <c r="G3225" t="s">
        <v>128</v>
      </c>
      <c r="H3225" t="s">
        <v>862</v>
      </c>
    </row>
    <row r="3226" spans="1:8" x14ac:dyDescent="0.2">
      <c r="A3226" s="1" t="d">
        <v>2023-02-19</v>
      </c>
      <c r="B3226">
        <v>-1</v>
      </c>
      <c r="C3226" t="s">
        <v>77</v>
      </c>
      <c r="D3226" s="1" t="d">
        <v>2023-02-26</v>
      </c>
      <c r="E3226" t="s">
        <v>1753</v>
      </c>
      <c r="F3226" t="s">
        <v>2274</v>
      </c>
      <c r="G3226" t="s">
        <v>8</v>
      </c>
      <c r="H3226" t="s">
        <v>1754</v>
      </c>
    </row>
    <row r="3227" spans="1:8" x14ac:dyDescent="0.2">
      <c r="A3227" s="1" t="d">
        <v>2023-02-19</v>
      </c>
      <c r="B3227">
        <v>-1</v>
      </c>
      <c r="C3227" t="s">
        <v>77</v>
      </c>
      <c r="D3227" s="1" t="d">
        <v>2023-02-26</v>
      </c>
      <c r="E3227" t="s">
        <v>1755</v>
      </c>
      <c r="F3227" t="s">
        <v>2274</v>
      </c>
      <c r="G3227" t="s">
        <v>8</v>
      </c>
      <c r="H3227" t="s">
        <v>1756</v>
      </c>
    </row>
    <row r="3228" spans="1:8" x14ac:dyDescent="0.2">
      <c r="A3228" s="1" t="d">
        <v>2023-02-19</v>
      </c>
      <c r="B3228">
        <v>-1</v>
      </c>
      <c r="C3228" t="s">
        <v>77</v>
      </c>
      <c r="D3228" s="1" t="d">
        <v>2023-02-26</v>
      </c>
      <c r="E3228" t="s">
        <v>965</v>
      </c>
      <c r="F3228" t="s">
        <v>2263</v>
      </c>
      <c r="G3228" t="s">
        <v>8</v>
      </c>
      <c r="H3228" t="s">
        <v>966</v>
      </c>
    </row>
    <row r="3229" spans="1:8" x14ac:dyDescent="0.2">
      <c r="A3229" s="1" t="d">
        <v>2023-02-19</v>
      </c>
      <c r="B3229">
        <v>-1</v>
      </c>
      <c r="C3229" t="s">
        <v>77</v>
      </c>
      <c r="D3229" s="1" t="d">
        <v>2023-03-04</v>
      </c>
      <c r="E3229" t="s">
        <v>993</v>
      </c>
      <c r="F3229" t="s">
        <v>2275</v>
      </c>
      <c r="G3229" t="s">
        <v>8</v>
      </c>
      <c r="H3229" t="s">
        <v>994</v>
      </c>
    </row>
    <row r="3230" spans="1:8" x14ac:dyDescent="0.2">
      <c r="A3230" s="1" t="d">
        <v>2023-02-19</v>
      </c>
      <c r="B3230">
        <v>-1</v>
      </c>
      <c r="C3230" t="s">
        <v>77</v>
      </c>
      <c r="D3230" s="1" t="d">
        <v>2023-03-05</v>
      </c>
      <c r="E3230" t="s">
        <v>1143</v>
      </c>
      <c r="F3230" t="s">
        <v>2274</v>
      </c>
      <c r="G3230" t="s">
        <v>8</v>
      </c>
      <c r="H3230" t="s">
        <v>1143</v>
      </c>
    </row>
    <row r="3231" spans="1:8" x14ac:dyDescent="0.2">
      <c r="A3231" s="1" t="d">
        <v>2023-02-20</v>
      </c>
      <c r="B3231">
        <v>-1</v>
      </c>
      <c r="D3231" s="1" t="d">
        <v>2023-02-20</v>
      </c>
      <c r="E3231" t="s">
        <v>1757</v>
      </c>
      <c r="F3231" t="s">
        <v>2266</v>
      </c>
      <c r="G3231" t="s">
        <v>8</v>
      </c>
      <c r="H3231" t="s">
        <v>1758</v>
      </c>
    </row>
    <row r="3232" spans="1:8" x14ac:dyDescent="0.2">
      <c r="A3232" s="1" t="d">
        <v>2023-02-20</v>
      </c>
      <c r="B3232">
        <v>-1</v>
      </c>
      <c r="C3232" t="s">
        <v>20</v>
      </c>
      <c r="D3232" s="1" t="d">
        <v>2023-02-27</v>
      </c>
      <c r="E3232" t="s">
        <v>440</v>
      </c>
      <c r="F3232" t="s">
        <v>2273</v>
      </c>
      <c r="G3232" t="s">
        <v>13</v>
      </c>
      <c r="H3232" t="s">
        <v>441</v>
      </c>
    </row>
    <row r="3233" spans="1:8" x14ac:dyDescent="0.2">
      <c r="A3233" s="1" t="d">
        <v>2023-02-20</v>
      </c>
      <c r="B3233">
        <v>-1</v>
      </c>
      <c r="C3233" t="s">
        <v>20</v>
      </c>
      <c r="D3233" s="1" t="d">
        <v>2023-02-27</v>
      </c>
      <c r="E3233" t="s">
        <v>1759</v>
      </c>
      <c r="F3233" t="s">
        <v>2275</v>
      </c>
      <c r="G3233" t="s">
        <v>8</v>
      </c>
      <c r="H3233" t="s">
        <v>1760</v>
      </c>
    </row>
    <row r="3234" spans="1:8" x14ac:dyDescent="0.2">
      <c r="A3234" s="1" t="d">
        <v>2023-02-20</v>
      </c>
      <c r="B3234">
        <v>-1</v>
      </c>
      <c r="C3234" t="s">
        <v>20</v>
      </c>
      <c r="D3234" s="1" t="d">
        <v>2023-03-06</v>
      </c>
      <c r="E3234" t="s">
        <v>1732</v>
      </c>
      <c r="F3234" t="s">
        <v>2274</v>
      </c>
      <c r="G3234" t="s">
        <v>8</v>
      </c>
      <c r="H3234" t="s">
        <v>1733</v>
      </c>
    </row>
    <row r="3235" spans="1:8" x14ac:dyDescent="0.2">
      <c r="A3235" s="1" t="d">
        <v>2023-02-20</v>
      </c>
      <c r="B3235">
        <v>-1</v>
      </c>
      <c r="C3235" t="s">
        <v>1113</v>
      </c>
      <c r="D3235" s="1" t="d">
        <v>2023-03-05</v>
      </c>
      <c r="E3235" t="s">
        <v>157</v>
      </c>
      <c r="F3235" t="s">
        <v>2274</v>
      </c>
      <c r="G3235" t="s">
        <v>8</v>
      </c>
      <c r="H3235" t="s">
        <v>158</v>
      </c>
    </row>
    <row r="3236" spans="1:8" x14ac:dyDescent="0.2">
      <c r="A3236" s="1" t="d">
        <v>2023-02-20</v>
      </c>
      <c r="B3236">
        <v>-1</v>
      </c>
      <c r="C3236" t="s">
        <v>77</v>
      </c>
      <c r="D3236" s="1" t="d">
        <v>2023-02-20</v>
      </c>
      <c r="E3236" t="s">
        <v>1406</v>
      </c>
      <c r="F3236" t="s">
        <v>2281</v>
      </c>
      <c r="G3236" t="s">
        <v>8</v>
      </c>
      <c r="H3236" t="s">
        <v>1407</v>
      </c>
    </row>
    <row r="3237" spans="1:8" x14ac:dyDescent="0.2">
      <c r="A3237" s="1" t="d">
        <v>2023-02-20</v>
      </c>
      <c r="B3237">
        <v>-1</v>
      </c>
      <c r="C3237" t="s">
        <v>77</v>
      </c>
      <c r="D3237" s="1" t="d">
        <v>2023-02-20</v>
      </c>
      <c r="E3237" t="s">
        <v>807</v>
      </c>
      <c r="F3237" t="s">
        <v>2266</v>
      </c>
      <c r="G3237" t="s">
        <v>8</v>
      </c>
      <c r="H3237" t="s">
        <v>808</v>
      </c>
    </row>
    <row r="3238" spans="1:8" x14ac:dyDescent="0.2">
      <c r="A3238" s="1" t="d">
        <v>2023-02-20</v>
      </c>
      <c r="B3238">
        <v>-1</v>
      </c>
      <c r="C3238" t="s">
        <v>77</v>
      </c>
      <c r="D3238" s="1" t="d">
        <v>2023-02-20</v>
      </c>
      <c r="E3238" t="s">
        <v>809</v>
      </c>
      <c r="F3238" t="s">
        <v>2266</v>
      </c>
      <c r="G3238" t="s">
        <v>8</v>
      </c>
      <c r="H3238" t="s">
        <v>810</v>
      </c>
    </row>
    <row r="3239" spans="1:8" x14ac:dyDescent="0.2">
      <c r="A3239" s="1" t="d">
        <v>2023-02-20</v>
      </c>
      <c r="B3239">
        <v>-1</v>
      </c>
      <c r="C3239" t="s">
        <v>77</v>
      </c>
      <c r="D3239" s="1" t="d">
        <v>2023-02-20</v>
      </c>
      <c r="E3239" t="s">
        <v>709</v>
      </c>
      <c r="F3239" t="s">
        <v>2265</v>
      </c>
      <c r="G3239" t="s">
        <v>128</v>
      </c>
      <c r="H3239" t="s">
        <v>710</v>
      </c>
    </row>
    <row r="3240" spans="1:8" x14ac:dyDescent="0.2">
      <c r="A3240" s="1" t="d">
        <v>2023-02-20</v>
      </c>
      <c r="B3240">
        <v>-1</v>
      </c>
      <c r="C3240" t="s">
        <v>77</v>
      </c>
      <c r="D3240" s="1" t="d">
        <v>2023-02-20</v>
      </c>
      <c r="E3240" t="s">
        <v>1631</v>
      </c>
      <c r="F3240" t="s">
        <v>2296</v>
      </c>
      <c r="G3240" t="s">
        <v>8</v>
      </c>
      <c r="H3240" t="s">
        <v>277</v>
      </c>
    </row>
    <row r="3241" spans="1:8" x14ac:dyDescent="0.2">
      <c r="A3241" s="1" t="d">
        <v>2023-02-20</v>
      </c>
      <c r="B3241">
        <v>-1</v>
      </c>
      <c r="C3241" t="s">
        <v>77</v>
      </c>
      <c r="D3241" s="1" t="d">
        <v>2023-02-20</v>
      </c>
      <c r="E3241" t="s">
        <v>1328</v>
      </c>
      <c r="F3241" t="s">
        <v>2285</v>
      </c>
      <c r="G3241" t="s">
        <v>8</v>
      </c>
      <c r="H3241" t="s">
        <v>1329</v>
      </c>
    </row>
    <row r="3242" spans="1:8" x14ac:dyDescent="0.2">
      <c r="A3242" s="1" t="d">
        <v>2023-02-20</v>
      </c>
      <c r="B3242">
        <v>-1</v>
      </c>
      <c r="C3242" t="s">
        <v>77</v>
      </c>
      <c r="D3242" s="1" t="d">
        <v>2023-02-27</v>
      </c>
      <c r="E3242" t="s">
        <v>1431</v>
      </c>
      <c r="F3242" t="s">
        <v>2274</v>
      </c>
      <c r="G3242" t="s">
        <v>8</v>
      </c>
      <c r="H3242" t="s">
        <v>1432</v>
      </c>
    </row>
    <row r="3243" spans="1:8" x14ac:dyDescent="0.2">
      <c r="A3243" s="1" t="d">
        <v>2023-02-20</v>
      </c>
      <c r="B3243">
        <v>-1</v>
      </c>
      <c r="C3243" t="s">
        <v>77</v>
      </c>
      <c r="D3243" s="1" t="d">
        <v>2023-02-27</v>
      </c>
      <c r="E3243" t="s">
        <v>516</v>
      </c>
      <c r="F3243" t="s">
        <v>2274</v>
      </c>
      <c r="G3243" t="s">
        <v>8</v>
      </c>
      <c r="H3243" t="s">
        <v>517</v>
      </c>
    </row>
    <row r="3244" spans="1:8" x14ac:dyDescent="0.2">
      <c r="A3244" s="1" t="d">
        <v>2023-02-20</v>
      </c>
      <c r="B3244">
        <v>-1</v>
      </c>
      <c r="C3244" t="s">
        <v>77</v>
      </c>
      <c r="D3244" s="1" t="d">
        <v>2023-02-27</v>
      </c>
      <c r="E3244" t="s">
        <v>971</v>
      </c>
      <c r="F3244" t="s">
        <v>2263</v>
      </c>
      <c r="G3244" t="s">
        <v>8</v>
      </c>
      <c r="H3244" t="s">
        <v>972</v>
      </c>
    </row>
    <row r="3245" spans="1:8" x14ac:dyDescent="0.2">
      <c r="A3245" s="1" t="d">
        <v>2023-02-20</v>
      </c>
      <c r="B3245">
        <v>-1</v>
      </c>
      <c r="C3245" t="s">
        <v>77</v>
      </c>
      <c r="D3245" s="1" t="d">
        <v>2023-03-06</v>
      </c>
      <c r="E3245" t="s">
        <v>1482</v>
      </c>
      <c r="F3245" t="s">
        <v>2274</v>
      </c>
      <c r="G3245" t="s">
        <v>8</v>
      </c>
      <c r="H3245" t="s">
        <v>1482</v>
      </c>
    </row>
    <row r="3246" spans="1:8" x14ac:dyDescent="0.2">
      <c r="A3246" s="1" t="d">
        <v>2023-02-20</v>
      </c>
      <c r="B3246">
        <v>-1</v>
      </c>
      <c r="C3246" t="s">
        <v>77</v>
      </c>
      <c r="D3246" s="1" t="d">
        <v>2023-03-06</v>
      </c>
      <c r="E3246" t="s">
        <v>953</v>
      </c>
      <c r="F3246" t="s">
        <v>2297</v>
      </c>
      <c r="G3246" t="s">
        <v>8</v>
      </c>
      <c r="H3246" t="s">
        <v>954</v>
      </c>
    </row>
    <row r="3247" spans="1:8" x14ac:dyDescent="0.2">
      <c r="A3247" s="1" t="d">
        <v>2023-02-20</v>
      </c>
      <c r="B3247">
        <v>-1</v>
      </c>
      <c r="C3247" t="s">
        <v>77</v>
      </c>
      <c r="D3247" s="1" t="d">
        <v>2023-03-06</v>
      </c>
      <c r="E3247" t="s">
        <v>1761</v>
      </c>
      <c r="F3247" t="s">
        <v>2263</v>
      </c>
      <c r="G3247" t="s">
        <v>8</v>
      </c>
      <c r="H3247" t="s">
        <v>332</v>
      </c>
    </row>
    <row r="3248" spans="1:8" x14ac:dyDescent="0.2">
      <c r="A3248" s="1" t="d">
        <v>2023-02-21</v>
      </c>
      <c r="B3248">
        <v>-1</v>
      </c>
      <c r="D3248" s="1" t="d">
        <v>2023-02-21</v>
      </c>
      <c r="E3248" t="s">
        <v>589</v>
      </c>
      <c r="F3248" t="s">
        <v>2273</v>
      </c>
      <c r="G3248" t="s">
        <v>8</v>
      </c>
      <c r="H3248" t="s">
        <v>590</v>
      </c>
    </row>
    <row r="3249" spans="1:8" x14ac:dyDescent="0.2">
      <c r="A3249" s="1" t="d">
        <v>2023-02-21</v>
      </c>
      <c r="B3249">
        <v>-1</v>
      </c>
      <c r="D3249" s="1" t="d">
        <v>2023-02-21</v>
      </c>
      <c r="E3249" t="s">
        <v>1186</v>
      </c>
      <c r="F3249" t="s">
        <v>2265</v>
      </c>
      <c r="G3249" t="s">
        <v>128</v>
      </c>
      <c r="H3249" t="s">
        <v>1187</v>
      </c>
    </row>
    <row r="3250" spans="1:8" x14ac:dyDescent="0.2">
      <c r="A3250" s="1" t="d">
        <v>2023-02-21</v>
      </c>
      <c r="B3250">
        <v>-1</v>
      </c>
      <c r="D3250" s="1" t="d">
        <v>2023-02-21</v>
      </c>
      <c r="E3250" t="s">
        <v>1739</v>
      </c>
      <c r="F3250" t="s">
        <v>2265</v>
      </c>
      <c r="G3250" t="s">
        <v>128</v>
      </c>
      <c r="H3250" t="s">
        <v>1740</v>
      </c>
    </row>
    <row r="3251" spans="1:8" x14ac:dyDescent="0.2">
      <c r="A3251" s="1" t="d">
        <v>2023-02-21</v>
      </c>
      <c r="B3251">
        <v>-1</v>
      </c>
      <c r="D3251" s="1" t="d">
        <v>2023-02-21</v>
      </c>
      <c r="E3251" t="s">
        <v>433</v>
      </c>
      <c r="F3251" t="s">
        <v>2265</v>
      </c>
      <c r="G3251" t="s">
        <v>8</v>
      </c>
      <c r="H3251" t="s">
        <v>434</v>
      </c>
    </row>
    <row r="3252" spans="1:8" x14ac:dyDescent="0.2">
      <c r="A3252" s="1" t="d">
        <v>2023-02-21</v>
      </c>
      <c r="B3252">
        <v>-1</v>
      </c>
      <c r="D3252" s="1" t="d">
        <v>2023-02-21</v>
      </c>
      <c r="E3252" t="s">
        <v>1621</v>
      </c>
      <c r="F3252" t="s">
        <v>2296</v>
      </c>
      <c r="G3252" t="s">
        <v>8</v>
      </c>
      <c r="H3252" t="s">
        <v>472</v>
      </c>
    </row>
    <row r="3253" spans="1:8" x14ac:dyDescent="0.2">
      <c r="A3253" s="1" t="d">
        <v>2023-02-21</v>
      </c>
      <c r="B3253">
        <v>-1</v>
      </c>
      <c r="D3253" s="1" t="d">
        <v>2023-02-21</v>
      </c>
      <c r="E3253" t="s">
        <v>1708</v>
      </c>
      <c r="F3253" t="s">
        <v>2294</v>
      </c>
      <c r="G3253" t="s">
        <v>68</v>
      </c>
      <c r="H3253" t="s">
        <v>1709</v>
      </c>
    </row>
    <row r="3254" spans="1:8" x14ac:dyDescent="0.2">
      <c r="A3254" s="1" t="d">
        <v>2023-02-21</v>
      </c>
      <c r="B3254">
        <v>-1</v>
      </c>
      <c r="D3254" s="1" t="d">
        <v>2023-02-21</v>
      </c>
      <c r="E3254" t="s">
        <v>1326</v>
      </c>
      <c r="F3254" t="s">
        <v>2272</v>
      </c>
      <c r="G3254" t="s">
        <v>8</v>
      </c>
      <c r="H3254" t="s">
        <v>1327</v>
      </c>
    </row>
    <row r="3255" spans="1:8" x14ac:dyDescent="0.2">
      <c r="A3255" s="1" t="d">
        <v>2023-02-21</v>
      </c>
      <c r="B3255">
        <v>-1</v>
      </c>
      <c r="C3255" t="s">
        <v>15</v>
      </c>
      <c r="D3255" s="1" t="d">
        <v>2023-02-21</v>
      </c>
      <c r="E3255" t="s">
        <v>1560</v>
      </c>
      <c r="F3255" t="s">
        <v>2285</v>
      </c>
      <c r="G3255" t="s">
        <v>8</v>
      </c>
    </row>
    <row r="3256" spans="1:8" x14ac:dyDescent="0.2">
      <c r="A3256" s="1" t="d">
        <v>2023-02-21</v>
      </c>
      <c r="B3256">
        <v>-1</v>
      </c>
      <c r="C3256" t="s">
        <v>15</v>
      </c>
      <c r="D3256" s="1" t="d">
        <v>2023-02-28</v>
      </c>
      <c r="E3256" t="s">
        <v>1079</v>
      </c>
      <c r="F3256" t="s">
        <v>2273</v>
      </c>
      <c r="G3256" t="s">
        <v>8</v>
      </c>
      <c r="H3256" t="s">
        <v>1080</v>
      </c>
    </row>
    <row r="3257" spans="1:8" x14ac:dyDescent="0.2">
      <c r="A3257" s="1" t="d">
        <v>2023-02-21</v>
      </c>
      <c r="B3257">
        <v>-1</v>
      </c>
      <c r="C3257" t="s">
        <v>15</v>
      </c>
      <c r="D3257" s="1" t="d">
        <v>2023-02-28</v>
      </c>
      <c r="E3257" t="s">
        <v>1762</v>
      </c>
      <c r="F3257" t="s">
        <v>2273</v>
      </c>
      <c r="G3257" t="s">
        <v>49</v>
      </c>
      <c r="H3257" t="s">
        <v>1763</v>
      </c>
    </row>
    <row r="3258" spans="1:8" x14ac:dyDescent="0.2">
      <c r="A3258" s="1" t="d">
        <v>2023-02-21</v>
      </c>
      <c r="B3258">
        <v>-1</v>
      </c>
      <c r="C3258" t="s">
        <v>20</v>
      </c>
      <c r="D3258" s="1" t="d">
        <v>2023-02-21</v>
      </c>
      <c r="E3258" t="s">
        <v>1764</v>
      </c>
      <c r="F3258" t="s">
        <v>2288</v>
      </c>
      <c r="G3258" t="s">
        <v>8</v>
      </c>
      <c r="H3258" t="s">
        <v>1765</v>
      </c>
    </row>
    <row r="3259" spans="1:8" x14ac:dyDescent="0.2">
      <c r="A3259" s="1" t="d">
        <v>2023-02-21</v>
      </c>
      <c r="B3259">
        <v>-1</v>
      </c>
      <c r="C3259" t="s">
        <v>20</v>
      </c>
      <c r="D3259" s="1" t="d">
        <v>2023-02-21</v>
      </c>
      <c r="E3259" t="s">
        <v>217</v>
      </c>
      <c r="F3259" t="s">
        <v>2282</v>
      </c>
      <c r="G3259" t="s">
        <v>49</v>
      </c>
    </row>
    <row r="3260" spans="1:8" x14ac:dyDescent="0.2">
      <c r="A3260" s="1" t="d">
        <v>2023-02-21</v>
      </c>
      <c r="B3260">
        <v>-1</v>
      </c>
      <c r="C3260" t="s">
        <v>20</v>
      </c>
      <c r="D3260" s="1" t="d">
        <v>2023-02-21</v>
      </c>
      <c r="E3260" t="s">
        <v>835</v>
      </c>
      <c r="F3260" t="s">
        <v>2265</v>
      </c>
      <c r="G3260" t="s">
        <v>68</v>
      </c>
      <c r="H3260" t="s">
        <v>836</v>
      </c>
    </row>
    <row r="3261" spans="1:8" x14ac:dyDescent="0.2">
      <c r="A3261" s="1" t="d">
        <v>2023-02-21</v>
      </c>
      <c r="B3261">
        <v>-1</v>
      </c>
      <c r="C3261" t="s">
        <v>20</v>
      </c>
      <c r="D3261" s="1" t="d">
        <v>2023-02-21</v>
      </c>
      <c r="E3261" t="s">
        <v>1314</v>
      </c>
      <c r="F3261" t="s">
        <v>2265</v>
      </c>
      <c r="G3261" t="s">
        <v>8</v>
      </c>
      <c r="H3261" t="s">
        <v>1315</v>
      </c>
    </row>
    <row r="3262" spans="1:8" x14ac:dyDescent="0.2">
      <c r="A3262" s="1" t="d">
        <v>2023-02-21</v>
      </c>
      <c r="B3262">
        <v>-1</v>
      </c>
      <c r="C3262" t="s">
        <v>20</v>
      </c>
      <c r="D3262" s="1" t="d">
        <v>2023-02-21</v>
      </c>
      <c r="E3262" t="s">
        <v>839</v>
      </c>
      <c r="F3262" t="s">
        <v>2265</v>
      </c>
      <c r="G3262" t="s">
        <v>8</v>
      </c>
      <c r="H3262" t="s">
        <v>840</v>
      </c>
    </row>
    <row r="3263" spans="1:8" x14ac:dyDescent="0.2">
      <c r="A3263" s="1" t="d">
        <v>2023-02-21</v>
      </c>
      <c r="B3263">
        <v>-1</v>
      </c>
      <c r="C3263" t="s">
        <v>20</v>
      </c>
      <c r="D3263" s="1" t="d">
        <v>2023-02-21</v>
      </c>
      <c r="E3263" t="s">
        <v>433</v>
      </c>
      <c r="F3263" t="s">
        <v>2265</v>
      </c>
      <c r="G3263" t="s">
        <v>8</v>
      </c>
      <c r="H3263" t="s">
        <v>434</v>
      </c>
    </row>
    <row r="3264" spans="1:8" x14ac:dyDescent="0.2">
      <c r="A3264" s="1" t="d">
        <v>2023-02-21</v>
      </c>
      <c r="B3264">
        <v>-1</v>
      </c>
      <c r="C3264" t="s">
        <v>20</v>
      </c>
      <c r="D3264" s="1" t="d">
        <v>2023-02-21</v>
      </c>
      <c r="E3264" t="s">
        <v>29</v>
      </c>
      <c r="F3264" t="s">
        <v>2265</v>
      </c>
      <c r="G3264" t="s">
        <v>8</v>
      </c>
      <c r="H3264" t="s">
        <v>30</v>
      </c>
    </row>
    <row r="3265" spans="1:8" x14ac:dyDescent="0.2">
      <c r="A3265" s="1" t="d">
        <v>2023-02-21</v>
      </c>
      <c r="B3265">
        <v>-1</v>
      </c>
      <c r="C3265" t="s">
        <v>20</v>
      </c>
      <c r="D3265" s="1" t="d">
        <v>2023-02-21</v>
      </c>
      <c r="E3265" t="s">
        <v>220</v>
      </c>
      <c r="F3265" t="s">
        <v>2265</v>
      </c>
      <c r="G3265" t="s">
        <v>49</v>
      </c>
      <c r="H3265" t="s">
        <v>221</v>
      </c>
    </row>
    <row r="3266" spans="1:8" x14ac:dyDescent="0.2">
      <c r="A3266" s="1" t="d">
        <v>2023-02-21</v>
      </c>
      <c r="B3266">
        <v>-1</v>
      </c>
      <c r="C3266" t="s">
        <v>20</v>
      </c>
      <c r="D3266" s="1" t="d">
        <v>2023-02-21</v>
      </c>
      <c r="E3266" t="s">
        <v>266</v>
      </c>
      <c r="F3266" t="s">
        <v>2265</v>
      </c>
      <c r="G3266" t="s">
        <v>8</v>
      </c>
    </row>
    <row r="3267" spans="1:8" x14ac:dyDescent="0.2">
      <c r="A3267" s="1" t="d">
        <v>2023-02-21</v>
      </c>
      <c r="B3267">
        <v>-1</v>
      </c>
      <c r="C3267" t="s">
        <v>20</v>
      </c>
      <c r="D3267" s="1" t="d">
        <v>2023-02-21</v>
      </c>
      <c r="E3267" t="s">
        <v>1652</v>
      </c>
      <c r="F3267" t="s">
        <v>2296</v>
      </c>
      <c r="G3267" t="s">
        <v>8</v>
      </c>
      <c r="H3267" t="s">
        <v>40</v>
      </c>
    </row>
    <row r="3268" spans="1:8" x14ac:dyDescent="0.2">
      <c r="A3268" s="1" t="d">
        <v>2023-02-21</v>
      </c>
      <c r="B3268">
        <v>-1</v>
      </c>
      <c r="C3268" t="s">
        <v>20</v>
      </c>
      <c r="D3268" s="1" t="d">
        <v>2023-02-21</v>
      </c>
      <c r="E3268" t="s">
        <v>1614</v>
      </c>
      <c r="F3268" t="s">
        <v>2296</v>
      </c>
      <c r="G3268" t="s">
        <v>8</v>
      </c>
      <c r="H3268" t="s">
        <v>94</v>
      </c>
    </row>
    <row r="3269" spans="1:8" x14ac:dyDescent="0.2">
      <c r="A3269" s="1" t="d">
        <v>2023-02-21</v>
      </c>
      <c r="B3269">
        <v>-1</v>
      </c>
      <c r="C3269" t="s">
        <v>20</v>
      </c>
      <c r="D3269" s="1" t="d">
        <v>2023-02-21</v>
      </c>
      <c r="E3269" t="s">
        <v>847</v>
      </c>
      <c r="F3269" t="s">
        <v>2271</v>
      </c>
      <c r="G3269" t="s">
        <v>68</v>
      </c>
      <c r="H3269" t="s">
        <v>848</v>
      </c>
    </row>
    <row r="3270" spans="1:8" x14ac:dyDescent="0.2">
      <c r="A3270" s="1" t="d">
        <v>2023-02-21</v>
      </c>
      <c r="B3270">
        <v>-1</v>
      </c>
      <c r="C3270" t="s">
        <v>20</v>
      </c>
      <c r="D3270" s="1" t="d">
        <v>2023-02-21</v>
      </c>
      <c r="E3270" t="s">
        <v>1355</v>
      </c>
      <c r="F3270" t="s">
        <v>2294</v>
      </c>
      <c r="G3270" t="s">
        <v>8</v>
      </c>
    </row>
    <row r="3271" spans="1:8" x14ac:dyDescent="0.2">
      <c r="A3271" s="1" t="d">
        <v>2023-02-21</v>
      </c>
      <c r="B3271">
        <v>-1</v>
      </c>
      <c r="C3271" t="s">
        <v>20</v>
      </c>
      <c r="D3271" s="1" t="d">
        <v>2023-02-21</v>
      </c>
      <c r="E3271" t="s">
        <v>815</v>
      </c>
      <c r="F3271" t="s">
        <v>2294</v>
      </c>
      <c r="G3271" t="s">
        <v>8</v>
      </c>
    </row>
    <row r="3272" spans="1:8" x14ac:dyDescent="0.2">
      <c r="A3272" s="1" t="d">
        <v>2023-02-21</v>
      </c>
      <c r="B3272">
        <v>-1</v>
      </c>
      <c r="C3272" t="s">
        <v>20</v>
      </c>
      <c r="D3272" s="1" t="d">
        <v>2023-02-21</v>
      </c>
      <c r="E3272" t="s">
        <v>45</v>
      </c>
      <c r="F3272" t="s">
        <v>2272</v>
      </c>
      <c r="G3272" t="s">
        <v>49</v>
      </c>
      <c r="H3272" t="s">
        <v>46</v>
      </c>
    </row>
    <row r="3273" spans="1:8" x14ac:dyDescent="0.2">
      <c r="A3273" s="1" t="d">
        <v>2023-02-21</v>
      </c>
      <c r="B3273">
        <v>-1</v>
      </c>
      <c r="C3273" t="s">
        <v>20</v>
      </c>
      <c r="D3273" s="1" t="d">
        <v>2023-02-21</v>
      </c>
      <c r="E3273" t="s">
        <v>1267</v>
      </c>
      <c r="F3273" t="s">
        <v>2272</v>
      </c>
      <c r="G3273" t="s">
        <v>8</v>
      </c>
    </row>
    <row r="3274" spans="1:8" x14ac:dyDescent="0.2">
      <c r="A3274" s="1" t="d">
        <v>2023-02-21</v>
      </c>
      <c r="B3274">
        <v>-1</v>
      </c>
      <c r="C3274" t="s">
        <v>20</v>
      </c>
      <c r="D3274" s="1" t="d">
        <v>2023-02-21</v>
      </c>
      <c r="E3274" t="s">
        <v>483</v>
      </c>
      <c r="F3274" t="s">
        <v>2272</v>
      </c>
      <c r="G3274" t="s">
        <v>8</v>
      </c>
    </row>
    <row r="3275" spans="1:8" x14ac:dyDescent="0.2">
      <c r="A3275" s="1" t="d">
        <v>2023-02-21</v>
      </c>
      <c r="B3275">
        <v>-1</v>
      </c>
      <c r="C3275" t="s">
        <v>20</v>
      </c>
      <c r="D3275" s="1" t="d">
        <v>2023-02-21</v>
      </c>
      <c r="E3275" t="s">
        <v>95</v>
      </c>
      <c r="F3275" t="s">
        <v>2272</v>
      </c>
      <c r="G3275" t="s">
        <v>8</v>
      </c>
    </row>
    <row r="3276" spans="1:8" x14ac:dyDescent="0.2">
      <c r="A3276" s="1" t="d">
        <v>2023-02-21</v>
      </c>
      <c r="B3276">
        <v>-1</v>
      </c>
      <c r="C3276" t="s">
        <v>20</v>
      </c>
      <c r="D3276" s="1" t="d">
        <v>2023-02-21</v>
      </c>
      <c r="E3276" t="s">
        <v>1635</v>
      </c>
      <c r="F3276" t="s">
        <v>2272</v>
      </c>
      <c r="G3276" t="s">
        <v>8</v>
      </c>
    </row>
    <row r="3277" spans="1:8" x14ac:dyDescent="0.2">
      <c r="A3277" s="1" t="d">
        <v>2023-02-21</v>
      </c>
      <c r="B3277">
        <v>-1</v>
      </c>
      <c r="C3277" t="s">
        <v>20</v>
      </c>
      <c r="D3277" s="1" t="d">
        <v>2023-02-28</v>
      </c>
      <c r="E3277" t="s">
        <v>75</v>
      </c>
      <c r="F3277" t="s">
        <v>2273</v>
      </c>
      <c r="G3277" t="s">
        <v>13</v>
      </c>
      <c r="H3277" t="s">
        <v>76</v>
      </c>
    </row>
    <row r="3278" spans="1:8" x14ac:dyDescent="0.2">
      <c r="A3278" s="1" t="d">
        <v>2023-02-21</v>
      </c>
      <c r="B3278">
        <v>-1</v>
      </c>
      <c r="C3278" t="s">
        <v>20</v>
      </c>
      <c r="D3278" s="1" t="d">
        <v>2023-02-28</v>
      </c>
      <c r="E3278" t="s">
        <v>1766</v>
      </c>
      <c r="F3278" t="s">
        <v>2275</v>
      </c>
      <c r="G3278" t="s">
        <v>8</v>
      </c>
      <c r="H3278" t="s">
        <v>1767</v>
      </c>
    </row>
    <row r="3279" spans="1:8" x14ac:dyDescent="0.2">
      <c r="A3279" s="1" t="d">
        <v>2023-02-21</v>
      </c>
      <c r="B3279">
        <v>-1</v>
      </c>
      <c r="C3279" t="s">
        <v>20</v>
      </c>
      <c r="D3279" s="1" t="d">
        <v>2023-02-28</v>
      </c>
      <c r="E3279" t="s">
        <v>1768</v>
      </c>
      <c r="F3279" t="s">
        <v>2275</v>
      </c>
      <c r="G3279" t="s">
        <v>8</v>
      </c>
      <c r="H3279" t="s">
        <v>1769</v>
      </c>
    </row>
    <row r="3280" spans="1:8" x14ac:dyDescent="0.2">
      <c r="A3280" s="1" t="d">
        <v>2023-02-21</v>
      </c>
      <c r="B3280">
        <v>-1</v>
      </c>
      <c r="C3280" t="s">
        <v>20</v>
      </c>
      <c r="D3280" s="1" t="d">
        <v>2023-02-28</v>
      </c>
      <c r="E3280" t="s">
        <v>1770</v>
      </c>
      <c r="F3280" t="s">
        <v>2275</v>
      </c>
      <c r="G3280" t="s">
        <v>8</v>
      </c>
      <c r="H3280" t="s">
        <v>1771</v>
      </c>
    </row>
    <row r="3281" spans="1:8" x14ac:dyDescent="0.2">
      <c r="A3281" s="1" t="d">
        <v>2023-02-21</v>
      </c>
      <c r="B3281">
        <v>-1</v>
      </c>
      <c r="C3281" t="s">
        <v>20</v>
      </c>
      <c r="D3281" s="1" t="d">
        <v>2023-03-06</v>
      </c>
      <c r="E3281" t="s">
        <v>1146</v>
      </c>
      <c r="F3281" t="s">
        <v>2263</v>
      </c>
      <c r="G3281" t="s">
        <v>8</v>
      </c>
      <c r="H3281" t="s">
        <v>1147</v>
      </c>
    </row>
    <row r="3282" spans="1:8" x14ac:dyDescent="0.2">
      <c r="A3282" s="1" t="d">
        <v>2023-02-21</v>
      </c>
      <c r="B3282">
        <v>-1</v>
      </c>
      <c r="C3282" t="s">
        <v>20</v>
      </c>
      <c r="D3282" s="1" t="d">
        <v>2023-03-06</v>
      </c>
      <c r="E3282" t="s">
        <v>508</v>
      </c>
      <c r="F3282" t="s">
        <v>2263</v>
      </c>
      <c r="G3282" t="s">
        <v>8</v>
      </c>
      <c r="H3282" t="s">
        <v>509</v>
      </c>
    </row>
    <row r="3283" spans="1:8" x14ac:dyDescent="0.2">
      <c r="A3283" s="1" t="d">
        <v>2023-02-21</v>
      </c>
      <c r="B3283">
        <v>-1</v>
      </c>
      <c r="C3283" t="s">
        <v>20</v>
      </c>
      <c r="D3283" s="1" t="d">
        <v>2023-03-07</v>
      </c>
      <c r="E3283" t="s">
        <v>619</v>
      </c>
      <c r="F3283" t="s">
        <v>2274</v>
      </c>
      <c r="G3283" t="s">
        <v>8</v>
      </c>
      <c r="H3283" t="s">
        <v>620</v>
      </c>
    </row>
    <row r="3284" spans="1:8" x14ac:dyDescent="0.2">
      <c r="A3284" s="1" t="d">
        <v>2023-02-21</v>
      </c>
      <c r="B3284">
        <v>-1</v>
      </c>
      <c r="C3284" t="s">
        <v>20</v>
      </c>
      <c r="D3284" s="1" t="d">
        <v>2023-03-07</v>
      </c>
      <c r="E3284" t="s">
        <v>1745</v>
      </c>
      <c r="F3284" t="s">
        <v>2274</v>
      </c>
      <c r="G3284" t="s">
        <v>8</v>
      </c>
      <c r="H3284" t="s">
        <v>1746</v>
      </c>
    </row>
    <row r="3285" spans="1:8" x14ac:dyDescent="0.2">
      <c r="A3285" s="1" t="d">
        <v>2023-02-21</v>
      </c>
      <c r="B3285">
        <v>-1</v>
      </c>
      <c r="C3285" t="s">
        <v>20</v>
      </c>
      <c r="D3285" s="1" t="d">
        <v>2023-03-07</v>
      </c>
      <c r="E3285" t="s">
        <v>1376</v>
      </c>
      <c r="F3285" t="s">
        <v>2274</v>
      </c>
      <c r="G3285" t="s">
        <v>8</v>
      </c>
      <c r="H3285" t="s">
        <v>1376</v>
      </c>
    </row>
    <row r="3286" spans="1:8" x14ac:dyDescent="0.2">
      <c r="A3286" s="1" t="d">
        <v>2023-02-21</v>
      </c>
      <c r="B3286">
        <v>-1</v>
      </c>
      <c r="C3286" t="s">
        <v>20</v>
      </c>
      <c r="D3286" s="1" t="d">
        <v>2023-03-07</v>
      </c>
      <c r="E3286" t="s">
        <v>329</v>
      </c>
      <c r="F3286" t="s">
        <v>2263</v>
      </c>
      <c r="G3286" t="s">
        <v>8</v>
      </c>
      <c r="H3286" t="s">
        <v>330</v>
      </c>
    </row>
    <row r="3287" spans="1:8" x14ac:dyDescent="0.2">
      <c r="A3287" s="1" t="d">
        <v>2023-02-21</v>
      </c>
      <c r="B3287">
        <v>-1</v>
      </c>
      <c r="C3287" t="s">
        <v>20</v>
      </c>
      <c r="D3287" s="1" t="d">
        <v>2023-03-13</v>
      </c>
      <c r="E3287" t="s">
        <v>1772</v>
      </c>
      <c r="F3287" t="s">
        <v>2297</v>
      </c>
      <c r="G3287" t="s">
        <v>8</v>
      </c>
      <c r="H3287" t="s">
        <v>1773</v>
      </c>
    </row>
    <row r="3288" spans="1:8" x14ac:dyDescent="0.2">
      <c r="A3288" s="1" t="d">
        <v>2023-02-21</v>
      </c>
      <c r="B3288">
        <v>-1</v>
      </c>
      <c r="C3288" t="s">
        <v>1113</v>
      </c>
      <c r="D3288" s="1" t="d">
        <v>2023-03-07</v>
      </c>
      <c r="E3288" t="s">
        <v>794</v>
      </c>
      <c r="F3288" t="s">
        <v>2263</v>
      </c>
      <c r="G3288" t="s">
        <v>8</v>
      </c>
      <c r="H3288" t="s">
        <v>795</v>
      </c>
    </row>
    <row r="3289" spans="1:8" x14ac:dyDescent="0.2">
      <c r="A3289" s="1" t="d">
        <v>2023-02-21</v>
      </c>
      <c r="B3289">
        <v>-1</v>
      </c>
      <c r="C3289" t="s">
        <v>452</v>
      </c>
      <c r="D3289" s="1" t="d">
        <v>2023-03-07</v>
      </c>
      <c r="E3289" t="s">
        <v>1766</v>
      </c>
      <c r="F3289" t="s">
        <v>2275</v>
      </c>
      <c r="G3289" t="s">
        <v>8</v>
      </c>
      <c r="H3289" t="s">
        <v>1767</v>
      </c>
    </row>
    <row r="3290" spans="1:8" x14ac:dyDescent="0.2">
      <c r="A3290" s="1" t="d">
        <v>2023-02-21</v>
      </c>
      <c r="B3290">
        <v>-1</v>
      </c>
      <c r="C3290" t="s">
        <v>74</v>
      </c>
      <c r="D3290" s="1" t="d">
        <v>2023-02-21</v>
      </c>
      <c r="E3290" t="s">
        <v>1177</v>
      </c>
      <c r="F3290" t="s">
        <v>2265</v>
      </c>
      <c r="G3290" t="s">
        <v>68</v>
      </c>
      <c r="H3290" t="s">
        <v>1178</v>
      </c>
    </row>
    <row r="3291" spans="1:8" x14ac:dyDescent="0.2">
      <c r="A3291" s="1" t="d">
        <v>2023-02-21</v>
      </c>
      <c r="B3291">
        <v>-1</v>
      </c>
      <c r="C3291" t="s">
        <v>74</v>
      </c>
      <c r="D3291" s="1" t="d">
        <v>2023-02-21</v>
      </c>
      <c r="E3291" t="s">
        <v>479</v>
      </c>
      <c r="F3291" t="s">
        <v>2271</v>
      </c>
      <c r="G3291" t="s">
        <v>68</v>
      </c>
      <c r="H3291" t="s">
        <v>480</v>
      </c>
    </row>
    <row r="3292" spans="1:8" x14ac:dyDescent="0.2">
      <c r="A3292" s="1" t="d">
        <v>2023-02-21</v>
      </c>
      <c r="B3292">
        <v>-1</v>
      </c>
      <c r="C3292" t="s">
        <v>77</v>
      </c>
      <c r="D3292" s="1" t="d">
        <v>2023-02-21</v>
      </c>
      <c r="E3292" t="s">
        <v>1764</v>
      </c>
      <c r="F3292" t="s">
        <v>2288</v>
      </c>
      <c r="G3292" t="s">
        <v>8</v>
      </c>
      <c r="H3292" t="s">
        <v>1765</v>
      </c>
    </row>
    <row r="3293" spans="1:8" x14ac:dyDescent="0.2">
      <c r="A3293" s="1" t="d">
        <v>2023-02-21</v>
      </c>
      <c r="B3293">
        <v>-1</v>
      </c>
      <c r="C3293" t="s">
        <v>77</v>
      </c>
      <c r="D3293" s="1" t="d">
        <v>2023-02-21</v>
      </c>
      <c r="E3293" t="s">
        <v>1522</v>
      </c>
      <c r="F3293" t="s">
        <v>2288</v>
      </c>
      <c r="G3293" t="s">
        <v>8</v>
      </c>
      <c r="H3293" t="s">
        <v>1523</v>
      </c>
    </row>
    <row r="3294" spans="1:8" x14ac:dyDescent="0.2">
      <c r="A3294" s="1" t="d">
        <v>2023-02-21</v>
      </c>
      <c r="B3294">
        <v>-1</v>
      </c>
      <c r="C3294" t="s">
        <v>77</v>
      </c>
      <c r="D3294" s="1" t="d">
        <v>2023-02-21</v>
      </c>
      <c r="E3294" t="s">
        <v>1626</v>
      </c>
      <c r="F3294" t="s">
        <v>2276</v>
      </c>
      <c r="G3294" t="s">
        <v>8</v>
      </c>
      <c r="H3294" t="s">
        <v>1627</v>
      </c>
    </row>
    <row r="3295" spans="1:8" x14ac:dyDescent="0.2">
      <c r="A3295" s="1" t="d">
        <v>2023-02-21</v>
      </c>
      <c r="B3295">
        <v>-1</v>
      </c>
      <c r="C3295" t="s">
        <v>77</v>
      </c>
      <c r="D3295" s="1" t="d">
        <v>2023-02-21</v>
      </c>
      <c r="E3295" t="s">
        <v>1506</v>
      </c>
      <c r="F3295" t="s">
        <v>2276</v>
      </c>
      <c r="G3295" t="s">
        <v>8</v>
      </c>
      <c r="H3295" t="s">
        <v>1507</v>
      </c>
    </row>
    <row r="3296" spans="1:8" x14ac:dyDescent="0.2">
      <c r="A3296" s="1" t="d">
        <v>2023-02-21</v>
      </c>
      <c r="B3296">
        <v>-1</v>
      </c>
      <c r="C3296" t="s">
        <v>77</v>
      </c>
      <c r="D3296" s="1" t="d">
        <v>2023-02-21</v>
      </c>
      <c r="E3296" t="s">
        <v>1402</v>
      </c>
      <c r="F3296" t="s">
        <v>2276</v>
      </c>
      <c r="G3296" t="s">
        <v>8</v>
      </c>
    </row>
    <row r="3297" spans="1:8" x14ac:dyDescent="0.2">
      <c r="A3297" s="1" t="d">
        <v>2023-02-21</v>
      </c>
      <c r="B3297">
        <v>-1</v>
      </c>
      <c r="C3297" t="s">
        <v>77</v>
      </c>
      <c r="D3297" s="1" t="d">
        <v>2023-02-21</v>
      </c>
      <c r="E3297" t="s">
        <v>1774</v>
      </c>
      <c r="F3297" t="s">
        <v>2276</v>
      </c>
      <c r="G3297" t="s">
        <v>13</v>
      </c>
    </row>
    <row r="3298" spans="1:8" x14ac:dyDescent="0.2">
      <c r="A3298" s="1" t="d">
        <v>2023-02-21</v>
      </c>
      <c r="B3298">
        <v>-1</v>
      </c>
      <c r="C3298" t="s">
        <v>77</v>
      </c>
      <c r="D3298" s="1" t="d">
        <v>2023-02-21</v>
      </c>
      <c r="E3298" t="s">
        <v>1532</v>
      </c>
      <c r="F3298" t="s">
        <v>2276</v>
      </c>
      <c r="G3298" t="s">
        <v>49</v>
      </c>
    </row>
    <row r="3299" spans="1:8" x14ac:dyDescent="0.2">
      <c r="A3299" s="1" t="d">
        <v>2023-02-21</v>
      </c>
      <c r="B3299">
        <v>-1</v>
      </c>
      <c r="C3299" t="s">
        <v>77</v>
      </c>
      <c r="D3299" s="1" t="d">
        <v>2023-02-21</v>
      </c>
      <c r="E3299" t="s">
        <v>1775</v>
      </c>
      <c r="F3299" t="s">
        <v>2266</v>
      </c>
      <c r="G3299" t="s">
        <v>49</v>
      </c>
      <c r="H3299" t="s">
        <v>1776</v>
      </c>
    </row>
    <row r="3300" spans="1:8" x14ac:dyDescent="0.2">
      <c r="A3300" s="1" t="d">
        <v>2023-02-21</v>
      </c>
      <c r="B3300">
        <v>-1</v>
      </c>
      <c r="C3300" t="s">
        <v>77</v>
      </c>
      <c r="D3300" s="1" t="d">
        <v>2023-02-21</v>
      </c>
      <c r="E3300" t="s">
        <v>458</v>
      </c>
      <c r="F3300" t="s">
        <v>2282</v>
      </c>
      <c r="G3300" t="s">
        <v>49</v>
      </c>
    </row>
    <row r="3301" spans="1:8" x14ac:dyDescent="0.2">
      <c r="A3301" s="1" t="d">
        <v>2023-02-21</v>
      </c>
      <c r="B3301">
        <v>-1</v>
      </c>
      <c r="C3301" t="s">
        <v>77</v>
      </c>
      <c r="D3301" s="1" t="d">
        <v>2023-02-21</v>
      </c>
      <c r="E3301" t="s">
        <v>942</v>
      </c>
      <c r="F3301" t="s">
        <v>2265</v>
      </c>
      <c r="G3301" t="s">
        <v>68</v>
      </c>
      <c r="H3301" t="s">
        <v>943</v>
      </c>
    </row>
    <row r="3302" spans="1:8" x14ac:dyDescent="0.2">
      <c r="A3302" s="1" t="d">
        <v>2023-02-21</v>
      </c>
      <c r="B3302">
        <v>-1</v>
      </c>
      <c r="C3302" t="s">
        <v>77</v>
      </c>
      <c r="D3302" s="1" t="d">
        <v>2023-02-21</v>
      </c>
      <c r="E3302" t="s">
        <v>1004</v>
      </c>
      <c r="F3302" t="s">
        <v>2265</v>
      </c>
      <c r="G3302" t="s">
        <v>991</v>
      </c>
      <c r="H3302" t="s">
        <v>1005</v>
      </c>
    </row>
    <row r="3303" spans="1:8" x14ac:dyDescent="0.2">
      <c r="A3303" s="1" t="d">
        <v>2023-02-21</v>
      </c>
      <c r="B3303">
        <v>-1</v>
      </c>
      <c r="C3303" t="s">
        <v>77</v>
      </c>
      <c r="D3303" s="1" t="d">
        <v>2023-02-21</v>
      </c>
      <c r="E3303" t="s">
        <v>263</v>
      </c>
      <c r="F3303" t="s">
        <v>2265</v>
      </c>
      <c r="G3303" t="s">
        <v>8</v>
      </c>
      <c r="H3303" t="s">
        <v>264</v>
      </c>
    </row>
    <row r="3304" spans="1:8" x14ac:dyDescent="0.2">
      <c r="A3304" s="1" t="d">
        <v>2023-02-21</v>
      </c>
      <c r="B3304">
        <v>-1</v>
      </c>
      <c r="C3304" t="s">
        <v>77</v>
      </c>
      <c r="D3304" s="1" t="d">
        <v>2023-02-21</v>
      </c>
      <c r="E3304" t="s">
        <v>461</v>
      </c>
      <c r="F3304" t="s">
        <v>2265</v>
      </c>
      <c r="G3304" t="s">
        <v>8</v>
      </c>
      <c r="H3304" t="s">
        <v>462</v>
      </c>
    </row>
    <row r="3305" spans="1:8" x14ac:dyDescent="0.2">
      <c r="A3305" s="1" t="d">
        <v>2023-02-21</v>
      </c>
      <c r="B3305">
        <v>-1</v>
      </c>
      <c r="C3305" t="s">
        <v>77</v>
      </c>
      <c r="D3305" s="1" t="d">
        <v>2023-02-21</v>
      </c>
      <c r="E3305" t="s">
        <v>84</v>
      </c>
      <c r="F3305" t="s">
        <v>2265</v>
      </c>
      <c r="G3305" t="s">
        <v>8</v>
      </c>
      <c r="H3305" t="s">
        <v>85</v>
      </c>
    </row>
    <row r="3306" spans="1:8" x14ac:dyDescent="0.2">
      <c r="A3306" s="1" t="d">
        <v>2023-02-21</v>
      </c>
      <c r="B3306">
        <v>-1</v>
      </c>
      <c r="C3306" t="s">
        <v>77</v>
      </c>
      <c r="D3306" s="1" t="d">
        <v>2023-02-21</v>
      </c>
      <c r="E3306" t="s">
        <v>1369</v>
      </c>
      <c r="F3306" t="s">
        <v>2265</v>
      </c>
      <c r="G3306" t="s">
        <v>8</v>
      </c>
      <c r="H3306" t="s">
        <v>1370</v>
      </c>
    </row>
    <row r="3307" spans="1:8" x14ac:dyDescent="0.2">
      <c r="A3307" s="1" t="d">
        <v>2023-02-21</v>
      </c>
      <c r="B3307">
        <v>-1</v>
      </c>
      <c r="C3307" t="s">
        <v>77</v>
      </c>
      <c r="D3307" s="1" t="d">
        <v>2023-02-21</v>
      </c>
      <c r="E3307" t="s">
        <v>839</v>
      </c>
      <c r="F3307" t="s">
        <v>2265</v>
      </c>
      <c r="G3307" t="s">
        <v>8</v>
      </c>
      <c r="H3307" t="s">
        <v>840</v>
      </c>
    </row>
    <row r="3308" spans="1:8" x14ac:dyDescent="0.2">
      <c r="A3308" s="1" t="d">
        <v>2023-02-21</v>
      </c>
      <c r="B3308">
        <v>-1</v>
      </c>
      <c r="C3308" t="s">
        <v>77</v>
      </c>
      <c r="D3308" s="1" t="d">
        <v>2023-02-21</v>
      </c>
      <c r="E3308" t="s">
        <v>1497</v>
      </c>
      <c r="F3308" t="s">
        <v>2265</v>
      </c>
      <c r="G3308" t="s">
        <v>8</v>
      </c>
    </row>
    <row r="3309" spans="1:8" x14ac:dyDescent="0.2">
      <c r="A3309" s="1" t="d">
        <v>2023-02-21</v>
      </c>
      <c r="B3309">
        <v>-1</v>
      </c>
      <c r="C3309" t="s">
        <v>77</v>
      </c>
      <c r="D3309" s="1" t="d">
        <v>2023-02-21</v>
      </c>
      <c r="E3309" t="s">
        <v>86</v>
      </c>
      <c r="F3309" t="s">
        <v>2265</v>
      </c>
      <c r="G3309" t="s">
        <v>8</v>
      </c>
      <c r="H3309" t="s">
        <v>87</v>
      </c>
    </row>
    <row r="3310" spans="1:8" x14ac:dyDescent="0.2">
      <c r="A3310" s="1" t="d">
        <v>2023-02-21</v>
      </c>
      <c r="B3310">
        <v>-1</v>
      </c>
      <c r="C3310" t="s">
        <v>77</v>
      </c>
      <c r="D3310" s="1" t="d">
        <v>2023-02-21</v>
      </c>
      <c r="E3310" t="s">
        <v>29</v>
      </c>
      <c r="F3310" t="s">
        <v>2265</v>
      </c>
      <c r="G3310" t="s">
        <v>8</v>
      </c>
      <c r="H3310" t="s">
        <v>30</v>
      </c>
    </row>
    <row r="3311" spans="1:8" x14ac:dyDescent="0.2">
      <c r="A3311" s="1" t="d">
        <v>2023-02-21</v>
      </c>
      <c r="B3311">
        <v>-1</v>
      </c>
      <c r="C3311" t="s">
        <v>77</v>
      </c>
      <c r="D3311" s="1" t="d">
        <v>2023-02-21</v>
      </c>
      <c r="E3311" t="s">
        <v>1662</v>
      </c>
      <c r="F3311" t="s">
        <v>2265</v>
      </c>
      <c r="G3311" t="s">
        <v>128</v>
      </c>
    </row>
    <row r="3312" spans="1:8" x14ac:dyDescent="0.2">
      <c r="A3312" s="1" t="d">
        <v>2023-02-21</v>
      </c>
      <c r="B3312">
        <v>-1</v>
      </c>
      <c r="C3312" t="s">
        <v>77</v>
      </c>
      <c r="D3312" s="1" t="d">
        <v>2023-02-21</v>
      </c>
      <c r="E3312" t="s">
        <v>1655</v>
      </c>
      <c r="F3312" t="s">
        <v>2265</v>
      </c>
      <c r="G3312" t="s">
        <v>128</v>
      </c>
    </row>
    <row r="3313" spans="1:8" x14ac:dyDescent="0.2">
      <c r="A3313" s="1" t="d">
        <v>2023-02-21</v>
      </c>
      <c r="B3313">
        <v>-1</v>
      </c>
      <c r="C3313" t="s">
        <v>77</v>
      </c>
      <c r="D3313" s="1" t="d">
        <v>2023-02-21</v>
      </c>
      <c r="E3313" t="s">
        <v>1412</v>
      </c>
      <c r="F3313" t="s">
        <v>2268</v>
      </c>
      <c r="G3313" t="s">
        <v>49</v>
      </c>
      <c r="H3313" t="s">
        <v>1413</v>
      </c>
    </row>
    <row r="3314" spans="1:8" x14ac:dyDescent="0.2">
      <c r="A3314" s="1" t="d">
        <v>2023-02-21</v>
      </c>
      <c r="B3314">
        <v>-1</v>
      </c>
      <c r="C3314" t="s">
        <v>77</v>
      </c>
      <c r="D3314" s="1" t="d">
        <v>2023-02-21</v>
      </c>
      <c r="E3314" t="s">
        <v>33</v>
      </c>
      <c r="F3314" t="s">
        <v>2268</v>
      </c>
      <c r="G3314" t="s">
        <v>8</v>
      </c>
      <c r="H3314" t="s">
        <v>34</v>
      </c>
    </row>
    <row r="3315" spans="1:8" x14ac:dyDescent="0.2">
      <c r="A3315" s="1" t="d">
        <v>2023-02-21</v>
      </c>
      <c r="B3315">
        <v>-1</v>
      </c>
      <c r="C3315" t="s">
        <v>77</v>
      </c>
      <c r="D3315" s="1" t="d">
        <v>2023-02-21</v>
      </c>
      <c r="E3315" t="s">
        <v>1714</v>
      </c>
      <c r="F3315" t="s">
        <v>2296</v>
      </c>
      <c r="G3315" t="s">
        <v>8</v>
      </c>
      <c r="H3315" t="s">
        <v>578</v>
      </c>
    </row>
    <row r="3316" spans="1:8" x14ac:dyDescent="0.2">
      <c r="A3316" s="1" t="d">
        <v>2023-02-21</v>
      </c>
      <c r="B3316">
        <v>-1</v>
      </c>
      <c r="C3316" t="s">
        <v>77</v>
      </c>
      <c r="D3316" s="1" t="d">
        <v>2023-02-21</v>
      </c>
      <c r="E3316" t="s">
        <v>1688</v>
      </c>
      <c r="F3316" t="s">
        <v>2296</v>
      </c>
      <c r="G3316" t="s">
        <v>8</v>
      </c>
      <c r="H3316" t="s">
        <v>225</v>
      </c>
    </row>
    <row r="3317" spans="1:8" x14ac:dyDescent="0.2">
      <c r="A3317" s="1" t="d">
        <v>2023-02-21</v>
      </c>
      <c r="B3317">
        <v>-1</v>
      </c>
      <c r="C3317" t="s">
        <v>77</v>
      </c>
      <c r="D3317" s="1" t="d">
        <v>2023-02-21</v>
      </c>
      <c r="E3317" t="s">
        <v>1630</v>
      </c>
      <c r="F3317" t="s">
        <v>2296</v>
      </c>
      <c r="G3317" t="s">
        <v>8</v>
      </c>
      <c r="H3317" t="s">
        <v>470</v>
      </c>
    </row>
    <row r="3318" spans="1:8" x14ac:dyDescent="0.2">
      <c r="A3318" s="1" t="d">
        <v>2023-02-21</v>
      </c>
      <c r="B3318">
        <v>-1</v>
      </c>
      <c r="C3318" t="s">
        <v>77</v>
      </c>
      <c r="D3318" s="1" t="d">
        <v>2023-02-21</v>
      </c>
      <c r="E3318" t="s">
        <v>1621</v>
      </c>
      <c r="F3318" t="s">
        <v>2296</v>
      </c>
      <c r="G3318" t="s">
        <v>8</v>
      </c>
      <c r="H3318" t="s">
        <v>472</v>
      </c>
    </row>
    <row r="3319" spans="1:8" x14ac:dyDescent="0.2">
      <c r="A3319" s="1" t="d">
        <v>2023-02-21</v>
      </c>
      <c r="B3319">
        <v>-1</v>
      </c>
      <c r="C3319" t="s">
        <v>77</v>
      </c>
      <c r="D3319" s="1" t="d">
        <v>2023-02-21</v>
      </c>
      <c r="E3319" t="s">
        <v>1631</v>
      </c>
      <c r="F3319" t="s">
        <v>2296</v>
      </c>
      <c r="G3319" t="s">
        <v>8</v>
      </c>
      <c r="H3319" t="s">
        <v>277</v>
      </c>
    </row>
    <row r="3320" spans="1:8" x14ac:dyDescent="0.2">
      <c r="A3320" s="1" t="d">
        <v>2023-02-21</v>
      </c>
      <c r="B3320">
        <v>-1</v>
      </c>
      <c r="C3320" t="s">
        <v>77</v>
      </c>
      <c r="D3320" s="1" t="d">
        <v>2023-02-21</v>
      </c>
      <c r="E3320" t="s">
        <v>1777</v>
      </c>
      <c r="F3320" t="s">
        <v>2296</v>
      </c>
      <c r="G3320" t="s">
        <v>128</v>
      </c>
      <c r="H3320" t="s">
        <v>1287</v>
      </c>
    </row>
    <row r="3321" spans="1:8" x14ac:dyDescent="0.2">
      <c r="A3321" s="1" t="d">
        <v>2023-02-21</v>
      </c>
      <c r="B3321">
        <v>-1</v>
      </c>
      <c r="C3321" t="s">
        <v>77</v>
      </c>
      <c r="D3321" s="1" t="d">
        <v>2023-02-21</v>
      </c>
      <c r="E3321" t="s">
        <v>1632</v>
      </c>
      <c r="F3321" t="s">
        <v>2296</v>
      </c>
      <c r="G3321" t="s">
        <v>8</v>
      </c>
      <c r="H3321" t="s">
        <v>214</v>
      </c>
    </row>
    <row r="3322" spans="1:8" x14ac:dyDescent="0.2">
      <c r="A3322" s="1" t="d">
        <v>2023-02-21</v>
      </c>
      <c r="B3322">
        <v>-1</v>
      </c>
      <c r="C3322" t="s">
        <v>77</v>
      </c>
      <c r="D3322" s="1" t="d">
        <v>2023-02-21</v>
      </c>
      <c r="E3322" t="s">
        <v>1633</v>
      </c>
      <c r="F3322" t="s">
        <v>2296</v>
      </c>
      <c r="G3322" t="s">
        <v>8</v>
      </c>
      <c r="H3322" t="s">
        <v>844</v>
      </c>
    </row>
    <row r="3323" spans="1:8" x14ac:dyDescent="0.2">
      <c r="A3323" s="1" t="d">
        <v>2023-02-21</v>
      </c>
      <c r="B3323">
        <v>-1</v>
      </c>
      <c r="C3323" t="s">
        <v>77</v>
      </c>
      <c r="D3323" s="1" t="d">
        <v>2023-02-21</v>
      </c>
      <c r="E3323" t="s">
        <v>1634</v>
      </c>
      <c r="F3323" t="s">
        <v>2296</v>
      </c>
      <c r="G3323" t="s">
        <v>8</v>
      </c>
      <c r="H3323" t="s">
        <v>38</v>
      </c>
    </row>
    <row r="3324" spans="1:8" x14ac:dyDescent="0.2">
      <c r="A3324" s="1" t="d">
        <v>2023-02-21</v>
      </c>
      <c r="B3324">
        <v>-1</v>
      </c>
      <c r="C3324" t="s">
        <v>77</v>
      </c>
      <c r="D3324" s="1" t="d">
        <v>2023-02-21</v>
      </c>
      <c r="E3324" t="s">
        <v>1652</v>
      </c>
      <c r="F3324" t="s">
        <v>2296</v>
      </c>
      <c r="G3324" t="s">
        <v>8</v>
      </c>
      <c r="H3324" t="s">
        <v>40</v>
      </c>
    </row>
    <row r="3325" spans="1:8" x14ac:dyDescent="0.2">
      <c r="A3325" s="1" t="d">
        <v>2023-02-21</v>
      </c>
      <c r="B3325">
        <v>-1</v>
      </c>
      <c r="C3325" t="s">
        <v>77</v>
      </c>
      <c r="D3325" s="1" t="d">
        <v>2023-02-21</v>
      </c>
      <c r="E3325" t="s">
        <v>1778</v>
      </c>
      <c r="F3325" t="s">
        <v>2304</v>
      </c>
      <c r="G3325" t="s">
        <v>49</v>
      </c>
      <c r="H3325" t="s">
        <v>1779</v>
      </c>
    </row>
    <row r="3326" spans="1:8" x14ac:dyDescent="0.2">
      <c r="A3326" s="1" t="d">
        <v>2023-02-21</v>
      </c>
      <c r="B3326">
        <v>-1</v>
      </c>
      <c r="C3326" t="s">
        <v>77</v>
      </c>
      <c r="D3326" s="1" t="d">
        <v>2023-02-21</v>
      </c>
      <c r="E3326" t="s">
        <v>845</v>
      </c>
      <c r="F3326" t="s">
        <v>2271</v>
      </c>
      <c r="G3326" t="s">
        <v>49</v>
      </c>
      <c r="H3326" t="s">
        <v>846</v>
      </c>
    </row>
    <row r="3327" spans="1:8" x14ac:dyDescent="0.2">
      <c r="A3327" s="1" t="d">
        <v>2023-02-21</v>
      </c>
      <c r="B3327">
        <v>-1</v>
      </c>
      <c r="C3327" t="s">
        <v>77</v>
      </c>
      <c r="D3327" s="1" t="d">
        <v>2023-02-21</v>
      </c>
      <c r="E3327" t="s">
        <v>1552</v>
      </c>
      <c r="F3327" t="s">
        <v>2271</v>
      </c>
      <c r="G3327" t="s">
        <v>49</v>
      </c>
      <c r="H3327" t="s">
        <v>1553</v>
      </c>
    </row>
    <row r="3328" spans="1:8" x14ac:dyDescent="0.2">
      <c r="A3328" s="1" t="d">
        <v>2023-02-21</v>
      </c>
      <c r="B3328">
        <v>-1</v>
      </c>
      <c r="C3328" t="s">
        <v>77</v>
      </c>
      <c r="D3328" s="1" t="d">
        <v>2023-02-21</v>
      </c>
      <c r="E3328" t="s">
        <v>1780</v>
      </c>
      <c r="F3328" t="s">
        <v>2271</v>
      </c>
      <c r="G3328" t="s">
        <v>49</v>
      </c>
      <c r="H3328" t="s">
        <v>1781</v>
      </c>
    </row>
    <row r="3329" spans="1:8" x14ac:dyDescent="0.2">
      <c r="A3329" s="1" t="d">
        <v>2023-02-21</v>
      </c>
      <c r="B3329">
        <v>-1</v>
      </c>
      <c r="C3329" t="s">
        <v>77</v>
      </c>
      <c r="D3329" s="1" t="d">
        <v>2023-02-21</v>
      </c>
      <c r="E3329" t="s">
        <v>1035</v>
      </c>
      <c r="F3329" t="s">
        <v>2271</v>
      </c>
      <c r="G3329" t="s">
        <v>49</v>
      </c>
      <c r="H3329" t="s">
        <v>1036</v>
      </c>
    </row>
    <row r="3330" spans="1:8" x14ac:dyDescent="0.2">
      <c r="A3330" s="1" t="d">
        <v>2023-02-21</v>
      </c>
      <c r="B3330">
        <v>-1</v>
      </c>
      <c r="C3330" t="s">
        <v>77</v>
      </c>
      <c r="D3330" s="1" t="d">
        <v>2023-02-21</v>
      </c>
      <c r="E3330" t="s">
        <v>829</v>
      </c>
      <c r="F3330" t="s">
        <v>2271</v>
      </c>
      <c r="G3330" t="s">
        <v>68</v>
      </c>
      <c r="H3330" t="s">
        <v>830</v>
      </c>
    </row>
    <row r="3331" spans="1:8" x14ac:dyDescent="0.2">
      <c r="A3331" s="1" t="d">
        <v>2023-02-21</v>
      </c>
      <c r="B3331">
        <v>-1</v>
      </c>
      <c r="C3331" t="s">
        <v>77</v>
      </c>
      <c r="D3331" s="1" t="d">
        <v>2023-02-21</v>
      </c>
      <c r="E3331" t="s">
        <v>847</v>
      </c>
      <c r="F3331" t="s">
        <v>2271</v>
      </c>
      <c r="G3331" t="s">
        <v>68</v>
      </c>
      <c r="H3331" t="s">
        <v>848</v>
      </c>
    </row>
    <row r="3332" spans="1:8" x14ac:dyDescent="0.2">
      <c r="A3332" s="1" t="d">
        <v>2023-02-21</v>
      </c>
      <c r="B3332">
        <v>-1</v>
      </c>
      <c r="C3332" t="s">
        <v>77</v>
      </c>
      <c r="D3332" s="1" t="d">
        <v>2023-02-21</v>
      </c>
      <c r="E3332" t="s">
        <v>1328</v>
      </c>
      <c r="F3332" t="s">
        <v>2285</v>
      </c>
      <c r="G3332" t="s">
        <v>8</v>
      </c>
      <c r="H3332" t="s">
        <v>1329</v>
      </c>
    </row>
    <row r="3333" spans="1:8" x14ac:dyDescent="0.2">
      <c r="A3333" s="1" t="d">
        <v>2023-02-21</v>
      </c>
      <c r="B3333">
        <v>-1</v>
      </c>
      <c r="C3333" t="s">
        <v>77</v>
      </c>
      <c r="D3333" s="1" t="d">
        <v>2023-02-21</v>
      </c>
      <c r="E3333" t="s">
        <v>1560</v>
      </c>
      <c r="F3333" t="s">
        <v>2285</v>
      </c>
      <c r="G3333" t="s">
        <v>8</v>
      </c>
    </row>
    <row r="3334" spans="1:8" x14ac:dyDescent="0.2">
      <c r="A3334" s="1" t="d">
        <v>2023-02-21</v>
      </c>
      <c r="B3334">
        <v>-1</v>
      </c>
      <c r="C3334" t="s">
        <v>77</v>
      </c>
      <c r="D3334" s="1" t="d">
        <v>2023-02-21</v>
      </c>
      <c r="E3334" t="s">
        <v>1322</v>
      </c>
      <c r="F3334" t="s">
        <v>2294</v>
      </c>
      <c r="G3334" t="s">
        <v>8</v>
      </c>
      <c r="H3334" t="s">
        <v>1323</v>
      </c>
    </row>
    <row r="3335" spans="1:8" x14ac:dyDescent="0.2">
      <c r="A3335" s="1" t="d">
        <v>2023-02-21</v>
      </c>
      <c r="B3335">
        <v>-1</v>
      </c>
      <c r="C3335" t="s">
        <v>77</v>
      </c>
      <c r="D3335" s="1" t="d">
        <v>2023-02-21</v>
      </c>
      <c r="E3335" t="s">
        <v>1154</v>
      </c>
      <c r="F3335" t="s">
        <v>2294</v>
      </c>
      <c r="G3335" t="s">
        <v>8</v>
      </c>
    </row>
    <row r="3336" spans="1:8" x14ac:dyDescent="0.2">
      <c r="A3336" s="1" t="d">
        <v>2023-02-21</v>
      </c>
      <c r="B3336">
        <v>-1</v>
      </c>
      <c r="C3336" t="s">
        <v>77</v>
      </c>
      <c r="D3336" s="1" t="d">
        <v>2023-02-21</v>
      </c>
      <c r="E3336" t="s">
        <v>1265</v>
      </c>
      <c r="F3336" t="s">
        <v>2272</v>
      </c>
      <c r="G3336" t="s">
        <v>991</v>
      </c>
      <c r="H3336" t="s">
        <v>1266</v>
      </c>
    </row>
    <row r="3337" spans="1:8" x14ac:dyDescent="0.2">
      <c r="A3337" s="1" t="d">
        <v>2023-02-21</v>
      </c>
      <c r="B3337">
        <v>-1</v>
      </c>
      <c r="C3337" t="s">
        <v>77</v>
      </c>
      <c r="D3337" s="1" t="d">
        <v>2023-02-21</v>
      </c>
      <c r="E3337" t="s">
        <v>1326</v>
      </c>
      <c r="F3337" t="s">
        <v>2272</v>
      </c>
      <c r="G3337" t="s">
        <v>8</v>
      </c>
      <c r="H3337" t="s">
        <v>1327</v>
      </c>
    </row>
    <row r="3338" spans="1:8" x14ac:dyDescent="0.2">
      <c r="A3338" s="1" t="d">
        <v>2023-02-21</v>
      </c>
      <c r="B3338">
        <v>-1</v>
      </c>
      <c r="C3338" t="s">
        <v>77</v>
      </c>
      <c r="D3338" s="1" t="d">
        <v>2023-02-21</v>
      </c>
      <c r="E3338" t="s">
        <v>274</v>
      </c>
      <c r="F3338" t="s">
        <v>2272</v>
      </c>
      <c r="G3338" t="s">
        <v>8</v>
      </c>
    </row>
    <row r="3339" spans="1:8" x14ac:dyDescent="0.2">
      <c r="A3339" s="1" t="d">
        <v>2023-02-21</v>
      </c>
      <c r="B3339">
        <v>-1</v>
      </c>
      <c r="C3339" t="s">
        <v>77</v>
      </c>
      <c r="D3339" s="1" t="d">
        <v>2023-02-21</v>
      </c>
      <c r="E3339" t="s">
        <v>856</v>
      </c>
      <c r="F3339" t="s">
        <v>2272</v>
      </c>
      <c r="G3339" t="s">
        <v>8</v>
      </c>
    </row>
    <row r="3340" spans="1:8" x14ac:dyDescent="0.2">
      <c r="A3340" s="1" t="d">
        <v>2023-02-21</v>
      </c>
      <c r="B3340">
        <v>-1</v>
      </c>
      <c r="C3340" t="s">
        <v>77</v>
      </c>
      <c r="D3340" s="1" t="d">
        <v>2023-02-21</v>
      </c>
      <c r="E3340" t="s">
        <v>482</v>
      </c>
      <c r="F3340" t="s">
        <v>2272</v>
      </c>
      <c r="G3340" t="s">
        <v>8</v>
      </c>
    </row>
    <row r="3341" spans="1:8" x14ac:dyDescent="0.2">
      <c r="A3341" s="1" t="d">
        <v>2023-02-21</v>
      </c>
      <c r="B3341">
        <v>-1</v>
      </c>
      <c r="C3341" t="s">
        <v>77</v>
      </c>
      <c r="D3341" s="1" t="d">
        <v>2023-02-21</v>
      </c>
      <c r="E3341" t="s">
        <v>483</v>
      </c>
      <c r="F3341" t="s">
        <v>2272</v>
      </c>
      <c r="G3341" t="s">
        <v>8</v>
      </c>
    </row>
    <row r="3342" spans="1:8" x14ac:dyDescent="0.2">
      <c r="A3342" s="1" t="d">
        <v>2023-02-21</v>
      </c>
      <c r="B3342">
        <v>-1</v>
      </c>
      <c r="C3342" t="s">
        <v>77</v>
      </c>
      <c r="D3342" s="1" t="d">
        <v>2023-02-21</v>
      </c>
      <c r="E3342" t="s">
        <v>47</v>
      </c>
      <c r="F3342" t="s">
        <v>2272</v>
      </c>
      <c r="G3342" t="s">
        <v>8</v>
      </c>
    </row>
    <row r="3343" spans="1:8" x14ac:dyDescent="0.2">
      <c r="A3343" s="1" t="d">
        <v>2023-02-21</v>
      </c>
      <c r="B3343">
        <v>-1</v>
      </c>
      <c r="C3343" t="s">
        <v>77</v>
      </c>
      <c r="D3343" s="1" t="d">
        <v>2023-02-21</v>
      </c>
      <c r="E3343" t="s">
        <v>560</v>
      </c>
      <c r="F3343" t="s">
        <v>2272</v>
      </c>
      <c r="G3343" t="s">
        <v>8</v>
      </c>
    </row>
    <row r="3344" spans="1:8" x14ac:dyDescent="0.2">
      <c r="A3344" s="1" t="d">
        <v>2023-02-21</v>
      </c>
      <c r="B3344">
        <v>-1</v>
      </c>
      <c r="C3344" t="s">
        <v>77</v>
      </c>
      <c r="D3344" s="1" t="d">
        <v>2023-02-21</v>
      </c>
      <c r="E3344" t="s">
        <v>95</v>
      </c>
      <c r="F3344" t="s">
        <v>2272</v>
      </c>
      <c r="G3344" t="s">
        <v>8</v>
      </c>
    </row>
    <row r="3345" spans="1:8" x14ac:dyDescent="0.2">
      <c r="A3345" s="1" t="d">
        <v>2023-02-21</v>
      </c>
      <c r="B3345">
        <v>-1</v>
      </c>
      <c r="C3345" t="s">
        <v>77</v>
      </c>
      <c r="D3345" s="1" t="d">
        <v>2023-02-21</v>
      </c>
      <c r="E3345" t="s">
        <v>96</v>
      </c>
      <c r="F3345" t="s">
        <v>2272</v>
      </c>
      <c r="G3345" t="s">
        <v>8</v>
      </c>
    </row>
    <row r="3346" spans="1:8" x14ac:dyDescent="0.2">
      <c r="A3346" s="1" t="d">
        <v>2023-02-21</v>
      </c>
      <c r="B3346">
        <v>-1</v>
      </c>
      <c r="C3346" t="s">
        <v>77</v>
      </c>
      <c r="D3346" s="1" t="d">
        <v>2023-02-21</v>
      </c>
      <c r="E3346" t="s">
        <v>275</v>
      </c>
      <c r="F3346" t="s">
        <v>2272</v>
      </c>
      <c r="G3346" t="s">
        <v>8</v>
      </c>
    </row>
    <row r="3347" spans="1:8" x14ac:dyDescent="0.2">
      <c r="A3347" s="1" t="d">
        <v>2023-02-21</v>
      </c>
      <c r="B3347">
        <v>-1</v>
      </c>
      <c r="C3347" t="s">
        <v>77</v>
      </c>
      <c r="D3347" s="1" t="d">
        <v>2023-02-21</v>
      </c>
      <c r="E3347" t="s">
        <v>1635</v>
      </c>
      <c r="F3347" t="s">
        <v>2272</v>
      </c>
      <c r="G3347" t="s">
        <v>8</v>
      </c>
    </row>
    <row r="3348" spans="1:8" x14ac:dyDescent="0.2">
      <c r="A3348" s="1" t="d">
        <v>2023-02-21</v>
      </c>
      <c r="B3348">
        <v>-1</v>
      </c>
      <c r="C3348" t="s">
        <v>77</v>
      </c>
      <c r="D3348" s="1" t="d">
        <v>2023-02-22</v>
      </c>
      <c r="E3348" t="s">
        <v>1186</v>
      </c>
      <c r="F3348" t="s">
        <v>2265</v>
      </c>
      <c r="G3348" t="s">
        <v>128</v>
      </c>
      <c r="H3348" t="s">
        <v>1187</v>
      </c>
    </row>
    <row r="3349" spans="1:8" x14ac:dyDescent="0.2">
      <c r="A3349" s="1" t="d">
        <v>2023-02-21</v>
      </c>
      <c r="B3349">
        <v>-1</v>
      </c>
      <c r="C3349" t="s">
        <v>77</v>
      </c>
      <c r="D3349" s="1" t="d">
        <v>2023-02-22</v>
      </c>
      <c r="E3349" t="s">
        <v>1739</v>
      </c>
      <c r="F3349" t="s">
        <v>2265</v>
      </c>
      <c r="G3349" t="s">
        <v>128</v>
      </c>
      <c r="H3349" t="s">
        <v>1740</v>
      </c>
    </row>
    <row r="3350" spans="1:8" x14ac:dyDescent="0.2">
      <c r="A3350" s="1" t="d">
        <v>2023-02-21</v>
      </c>
      <c r="B3350">
        <v>-1</v>
      </c>
      <c r="C3350" t="s">
        <v>77</v>
      </c>
      <c r="D3350" s="1" t="d">
        <v>2023-02-22</v>
      </c>
      <c r="E3350" t="s">
        <v>1632</v>
      </c>
      <c r="F3350" t="s">
        <v>2296</v>
      </c>
      <c r="G3350" t="s">
        <v>8</v>
      </c>
      <c r="H3350" t="s">
        <v>214</v>
      </c>
    </row>
    <row r="3351" spans="1:8" x14ac:dyDescent="0.2">
      <c r="A3351" s="1" t="d">
        <v>2023-02-21</v>
      </c>
      <c r="B3351">
        <v>-1</v>
      </c>
      <c r="C3351" t="s">
        <v>77</v>
      </c>
      <c r="D3351" s="1" t="d">
        <v>2023-02-28</v>
      </c>
      <c r="E3351" t="s">
        <v>1608</v>
      </c>
      <c r="F3351" t="s">
        <v>2273</v>
      </c>
      <c r="G3351" t="s">
        <v>13</v>
      </c>
      <c r="H3351" t="s">
        <v>1609</v>
      </c>
    </row>
    <row r="3352" spans="1:8" x14ac:dyDescent="0.2">
      <c r="A3352" s="1" t="d">
        <v>2023-02-21</v>
      </c>
      <c r="B3352">
        <v>-1</v>
      </c>
      <c r="C3352" t="s">
        <v>77</v>
      </c>
      <c r="D3352" s="1" t="d">
        <v>2023-02-28</v>
      </c>
      <c r="E3352" t="s">
        <v>303</v>
      </c>
      <c r="F3352" t="s">
        <v>2273</v>
      </c>
      <c r="G3352" t="s">
        <v>128</v>
      </c>
      <c r="H3352" t="s">
        <v>304</v>
      </c>
    </row>
    <row r="3353" spans="1:8" x14ac:dyDescent="0.2">
      <c r="A3353" s="1" t="d">
        <v>2023-02-21</v>
      </c>
      <c r="B3353">
        <v>-1</v>
      </c>
      <c r="C3353" t="s">
        <v>77</v>
      </c>
      <c r="D3353" s="1" t="d">
        <v>2023-02-28</v>
      </c>
      <c r="E3353" t="s">
        <v>1530</v>
      </c>
      <c r="F3353" t="s">
        <v>2273</v>
      </c>
      <c r="G3353" t="s">
        <v>8</v>
      </c>
      <c r="H3353" t="s">
        <v>1531</v>
      </c>
    </row>
    <row r="3354" spans="1:8" x14ac:dyDescent="0.2">
      <c r="A3354" s="1" t="d">
        <v>2023-02-21</v>
      </c>
      <c r="B3354">
        <v>-1</v>
      </c>
      <c r="C3354" t="s">
        <v>77</v>
      </c>
      <c r="D3354" s="1" t="d">
        <v>2023-02-28</v>
      </c>
      <c r="E3354" t="s">
        <v>1463</v>
      </c>
      <c r="F3354" t="s">
        <v>2274</v>
      </c>
      <c r="G3354" t="s">
        <v>8</v>
      </c>
      <c r="H3354" t="s">
        <v>1464</v>
      </c>
    </row>
    <row r="3355" spans="1:8" x14ac:dyDescent="0.2">
      <c r="A3355" s="1" t="d">
        <v>2023-02-21</v>
      </c>
      <c r="B3355">
        <v>-1</v>
      </c>
      <c r="C3355" t="s">
        <v>77</v>
      </c>
      <c r="D3355" s="1" t="d">
        <v>2023-02-28</v>
      </c>
      <c r="E3355" t="s">
        <v>1782</v>
      </c>
      <c r="F3355" t="s">
        <v>2274</v>
      </c>
      <c r="G3355" t="s">
        <v>8</v>
      </c>
      <c r="H3355" t="s">
        <v>1783</v>
      </c>
    </row>
    <row r="3356" spans="1:8" x14ac:dyDescent="0.2">
      <c r="A3356" s="1" t="d">
        <v>2023-02-21</v>
      </c>
      <c r="B3356">
        <v>-1</v>
      </c>
      <c r="C3356" t="s">
        <v>77</v>
      </c>
      <c r="D3356" s="1" t="d">
        <v>2023-02-28</v>
      </c>
      <c r="E3356" t="s">
        <v>1271</v>
      </c>
      <c r="F3356" t="s">
        <v>2274</v>
      </c>
      <c r="G3356" t="s">
        <v>8</v>
      </c>
      <c r="H3356" t="s">
        <v>1271</v>
      </c>
    </row>
    <row r="3357" spans="1:8" x14ac:dyDescent="0.2">
      <c r="A3357" s="1" t="d">
        <v>2023-02-21</v>
      </c>
      <c r="B3357">
        <v>-1</v>
      </c>
      <c r="C3357" t="s">
        <v>77</v>
      </c>
      <c r="D3357" s="1" t="d">
        <v>2023-02-28</v>
      </c>
      <c r="E3357" t="s">
        <v>1784</v>
      </c>
      <c r="F3357" t="s">
        <v>2274</v>
      </c>
      <c r="G3357" t="s">
        <v>8</v>
      </c>
      <c r="H3357" t="s">
        <v>1784</v>
      </c>
    </row>
    <row r="3358" spans="1:8" x14ac:dyDescent="0.2">
      <c r="A3358" s="1" t="d">
        <v>2023-02-21</v>
      </c>
      <c r="B3358">
        <v>-1</v>
      </c>
      <c r="C3358" t="s">
        <v>77</v>
      </c>
      <c r="D3358" s="1" t="d">
        <v>2023-02-28</v>
      </c>
      <c r="E3358" t="s">
        <v>161</v>
      </c>
      <c r="F3358" t="s">
        <v>2275</v>
      </c>
      <c r="G3358" t="s">
        <v>8</v>
      </c>
      <c r="H3358" t="s">
        <v>162</v>
      </c>
    </row>
    <row r="3359" spans="1:8" x14ac:dyDescent="0.2">
      <c r="A3359" s="1" t="d">
        <v>2023-02-21</v>
      </c>
      <c r="B3359">
        <v>-1</v>
      </c>
      <c r="C3359" t="s">
        <v>77</v>
      </c>
      <c r="D3359" s="1" t="d">
        <v>2023-02-28</v>
      </c>
      <c r="E3359" t="s">
        <v>321</v>
      </c>
      <c r="F3359" t="s">
        <v>2275</v>
      </c>
      <c r="G3359" t="s">
        <v>8</v>
      </c>
      <c r="H3359" t="s">
        <v>322</v>
      </c>
    </row>
    <row r="3360" spans="1:8" x14ac:dyDescent="0.2">
      <c r="A3360" s="1" t="d">
        <v>2023-02-21</v>
      </c>
      <c r="B3360">
        <v>-1</v>
      </c>
      <c r="C3360" t="s">
        <v>77</v>
      </c>
      <c r="D3360" s="1" t="d">
        <v>2023-02-28</v>
      </c>
      <c r="E3360" t="s">
        <v>56</v>
      </c>
      <c r="F3360" t="s">
        <v>2275</v>
      </c>
      <c r="G3360" t="s">
        <v>8</v>
      </c>
    </row>
    <row r="3361" spans="1:8" x14ac:dyDescent="0.2">
      <c r="A3361" s="1" t="d">
        <v>2023-02-21</v>
      </c>
      <c r="B3361">
        <v>-1</v>
      </c>
      <c r="C3361" t="s">
        <v>77</v>
      </c>
      <c r="D3361" s="1" t="d">
        <v>2023-02-28</v>
      </c>
      <c r="E3361" t="s">
        <v>1785</v>
      </c>
      <c r="F3361" t="s">
        <v>2263</v>
      </c>
      <c r="G3361" t="s">
        <v>8</v>
      </c>
      <c r="H3361" t="s">
        <v>1171</v>
      </c>
    </row>
    <row r="3362" spans="1:8" x14ac:dyDescent="0.2">
      <c r="A3362" s="1" t="d">
        <v>2023-02-21</v>
      </c>
      <c r="B3362">
        <v>-1</v>
      </c>
      <c r="C3362" t="s">
        <v>77</v>
      </c>
      <c r="D3362" s="1" t="d">
        <v>2023-02-28</v>
      </c>
      <c r="E3362" t="s">
        <v>751</v>
      </c>
      <c r="F3362" t="s">
        <v>2263</v>
      </c>
      <c r="G3362" t="s">
        <v>8</v>
      </c>
      <c r="H3362" t="s">
        <v>752</v>
      </c>
    </row>
    <row r="3363" spans="1:8" x14ac:dyDescent="0.2">
      <c r="A3363" s="1" t="d">
        <v>2023-02-21</v>
      </c>
      <c r="B3363">
        <v>-1</v>
      </c>
      <c r="C3363" t="s">
        <v>77</v>
      </c>
      <c r="D3363" s="1" t="d">
        <v>2023-02-28</v>
      </c>
      <c r="E3363" t="s">
        <v>928</v>
      </c>
      <c r="F3363" t="s">
        <v>2263</v>
      </c>
      <c r="G3363" t="s">
        <v>8</v>
      </c>
      <c r="H3363" t="s">
        <v>929</v>
      </c>
    </row>
    <row r="3364" spans="1:8" x14ac:dyDescent="0.2">
      <c r="A3364" s="1" t="d">
        <v>2023-02-21</v>
      </c>
      <c r="B3364">
        <v>-1</v>
      </c>
      <c r="C3364" t="s">
        <v>77</v>
      </c>
      <c r="D3364" s="1" t="d">
        <v>2023-02-28</v>
      </c>
      <c r="E3364" t="s">
        <v>753</v>
      </c>
      <c r="F3364" t="s">
        <v>2263</v>
      </c>
      <c r="G3364" t="s">
        <v>8</v>
      </c>
      <c r="H3364" t="s">
        <v>754</v>
      </c>
    </row>
    <row r="3365" spans="1:8" x14ac:dyDescent="0.2">
      <c r="A3365" s="1" t="d">
        <v>2023-02-21</v>
      </c>
      <c r="B3365">
        <v>-1</v>
      </c>
      <c r="C3365" t="s">
        <v>77</v>
      </c>
      <c r="D3365" s="1" t="d">
        <v>2023-02-28</v>
      </c>
      <c r="E3365" t="s">
        <v>143</v>
      </c>
      <c r="F3365" t="s">
        <v>2263</v>
      </c>
      <c r="G3365" t="s">
        <v>8</v>
      </c>
      <c r="H3365" t="s">
        <v>144</v>
      </c>
    </row>
    <row r="3366" spans="1:8" x14ac:dyDescent="0.2">
      <c r="A3366" s="1" t="d">
        <v>2023-02-21</v>
      </c>
      <c r="B3366">
        <v>-1</v>
      </c>
      <c r="C3366" t="s">
        <v>77</v>
      </c>
      <c r="D3366" s="1" t="d">
        <v>2023-03-03</v>
      </c>
      <c r="E3366" t="s">
        <v>292</v>
      </c>
      <c r="F3366" t="s">
        <v>2274</v>
      </c>
      <c r="G3366" t="s">
        <v>8</v>
      </c>
      <c r="H3366" t="s">
        <v>293</v>
      </c>
    </row>
    <row r="3367" spans="1:8" x14ac:dyDescent="0.2">
      <c r="A3367" s="1" t="d">
        <v>2023-02-21</v>
      </c>
      <c r="B3367">
        <v>-1</v>
      </c>
      <c r="C3367" t="s">
        <v>77</v>
      </c>
      <c r="D3367" s="1" t="d">
        <v>2023-03-06</v>
      </c>
      <c r="E3367" t="s">
        <v>1596</v>
      </c>
      <c r="F3367" t="s">
        <v>2275</v>
      </c>
      <c r="G3367" t="s">
        <v>8</v>
      </c>
      <c r="H3367" t="s">
        <v>1597</v>
      </c>
    </row>
    <row r="3368" spans="1:8" x14ac:dyDescent="0.2">
      <c r="A3368" s="1" t="d">
        <v>2023-02-21</v>
      </c>
      <c r="B3368">
        <v>-1</v>
      </c>
      <c r="C3368" t="s">
        <v>77</v>
      </c>
      <c r="D3368" s="1" t="d">
        <v>2023-03-07</v>
      </c>
      <c r="E3368" t="s">
        <v>1786</v>
      </c>
      <c r="F3368" t="s">
        <v>2274</v>
      </c>
      <c r="G3368" t="s">
        <v>8</v>
      </c>
      <c r="H3368" t="s">
        <v>1787</v>
      </c>
    </row>
    <row r="3369" spans="1:8" x14ac:dyDescent="0.2">
      <c r="A3369" s="1" t="d">
        <v>2023-02-21</v>
      </c>
      <c r="B3369">
        <v>-1</v>
      </c>
      <c r="C3369" t="s">
        <v>77</v>
      </c>
      <c r="D3369" s="1" t="d">
        <v>2023-03-07</v>
      </c>
      <c r="E3369" t="s">
        <v>887</v>
      </c>
      <c r="F3369" t="s">
        <v>2274</v>
      </c>
      <c r="G3369" t="s">
        <v>8</v>
      </c>
      <c r="H3369" t="s">
        <v>888</v>
      </c>
    </row>
    <row r="3370" spans="1:8" x14ac:dyDescent="0.2">
      <c r="A3370" s="1" t="d">
        <v>2023-02-21</v>
      </c>
      <c r="B3370">
        <v>-1</v>
      </c>
      <c r="C3370" t="s">
        <v>77</v>
      </c>
      <c r="D3370" s="1" t="d">
        <v>2023-03-07</v>
      </c>
      <c r="E3370" t="s">
        <v>516</v>
      </c>
      <c r="F3370" t="s">
        <v>2274</v>
      </c>
      <c r="G3370" t="s">
        <v>8</v>
      </c>
      <c r="H3370" t="s">
        <v>517</v>
      </c>
    </row>
    <row r="3371" spans="1:8" x14ac:dyDescent="0.2">
      <c r="A3371" s="1" t="d">
        <v>2023-02-21</v>
      </c>
      <c r="B3371">
        <v>-1</v>
      </c>
      <c r="C3371" t="s">
        <v>77</v>
      </c>
      <c r="D3371" s="1" t="d">
        <v>2023-03-07</v>
      </c>
      <c r="E3371" t="s">
        <v>288</v>
      </c>
      <c r="F3371" t="s">
        <v>2274</v>
      </c>
      <c r="G3371" t="s">
        <v>8</v>
      </c>
      <c r="H3371" t="s">
        <v>289</v>
      </c>
    </row>
    <row r="3372" spans="1:8" x14ac:dyDescent="0.2">
      <c r="A3372" s="1" t="d">
        <v>2023-02-21</v>
      </c>
      <c r="B3372">
        <v>-1</v>
      </c>
      <c r="C3372" t="s">
        <v>77</v>
      </c>
      <c r="D3372" s="1" t="d">
        <v>2023-03-07</v>
      </c>
      <c r="E3372" t="s">
        <v>629</v>
      </c>
      <c r="F3372" t="s">
        <v>2274</v>
      </c>
      <c r="G3372" t="s">
        <v>8</v>
      </c>
      <c r="H3372" t="s">
        <v>630</v>
      </c>
    </row>
    <row r="3373" spans="1:8" x14ac:dyDescent="0.2">
      <c r="A3373" s="1" t="d">
        <v>2023-02-21</v>
      </c>
      <c r="B3373">
        <v>-1</v>
      </c>
      <c r="C3373" t="s">
        <v>77</v>
      </c>
      <c r="D3373" s="1" t="d">
        <v>2023-03-07</v>
      </c>
      <c r="E3373" t="s">
        <v>1788</v>
      </c>
      <c r="F3373" t="s">
        <v>2274</v>
      </c>
      <c r="G3373" t="s">
        <v>8</v>
      </c>
      <c r="H3373" t="s">
        <v>1788</v>
      </c>
    </row>
    <row r="3374" spans="1:8" x14ac:dyDescent="0.2">
      <c r="A3374" s="1" t="d">
        <v>2023-02-21</v>
      </c>
      <c r="B3374">
        <v>-1</v>
      </c>
      <c r="C3374" t="s">
        <v>77</v>
      </c>
      <c r="D3374" s="1" t="d">
        <v>2023-03-07</v>
      </c>
      <c r="E3374" t="s">
        <v>1789</v>
      </c>
      <c r="F3374" t="s">
        <v>2274</v>
      </c>
      <c r="G3374" t="s">
        <v>8</v>
      </c>
      <c r="H3374" t="s">
        <v>1789</v>
      </c>
    </row>
    <row r="3375" spans="1:8" x14ac:dyDescent="0.2">
      <c r="A3375" s="1" t="d">
        <v>2023-02-21</v>
      </c>
      <c r="B3375">
        <v>-1</v>
      </c>
      <c r="C3375" t="s">
        <v>77</v>
      </c>
      <c r="D3375" s="1" t="d">
        <v>2023-03-07</v>
      </c>
      <c r="E3375" t="s">
        <v>1271</v>
      </c>
      <c r="F3375" t="s">
        <v>2274</v>
      </c>
      <c r="G3375" t="s">
        <v>8</v>
      </c>
      <c r="H3375" t="s">
        <v>1271</v>
      </c>
    </row>
    <row r="3376" spans="1:8" x14ac:dyDescent="0.2">
      <c r="A3376" s="1" t="d">
        <v>2023-02-21</v>
      </c>
      <c r="B3376">
        <v>-1</v>
      </c>
      <c r="C3376" t="s">
        <v>77</v>
      </c>
      <c r="D3376" s="1" t="d">
        <v>2023-03-07</v>
      </c>
      <c r="E3376" t="s">
        <v>1790</v>
      </c>
      <c r="F3376" t="s">
        <v>2275</v>
      </c>
      <c r="G3376" t="s">
        <v>8</v>
      </c>
      <c r="H3376" t="s">
        <v>1791</v>
      </c>
    </row>
    <row r="3377" spans="1:8" x14ac:dyDescent="0.2">
      <c r="A3377" s="1" t="d">
        <v>2023-02-21</v>
      </c>
      <c r="B3377">
        <v>-1</v>
      </c>
      <c r="C3377" t="s">
        <v>77</v>
      </c>
      <c r="D3377" s="1" t="d">
        <v>2023-03-07</v>
      </c>
      <c r="E3377" t="s">
        <v>748</v>
      </c>
      <c r="F3377" t="s">
        <v>2275</v>
      </c>
      <c r="G3377" t="s">
        <v>8</v>
      </c>
    </row>
    <row r="3378" spans="1:8" x14ac:dyDescent="0.2">
      <c r="A3378" s="1" t="d">
        <v>2023-02-21</v>
      </c>
      <c r="B3378">
        <v>-1</v>
      </c>
      <c r="C3378" t="s">
        <v>77</v>
      </c>
      <c r="D3378" s="1" t="d">
        <v>2023-03-07</v>
      </c>
      <c r="E3378" t="s">
        <v>963</v>
      </c>
      <c r="F3378" t="s">
        <v>2263</v>
      </c>
      <c r="G3378" t="s">
        <v>8</v>
      </c>
      <c r="H3378" t="s">
        <v>964</v>
      </c>
    </row>
    <row r="3379" spans="1:8" x14ac:dyDescent="0.2">
      <c r="A3379" s="1" t="d">
        <v>2023-02-21</v>
      </c>
      <c r="B3379">
        <v>-1</v>
      </c>
      <c r="C3379" t="s">
        <v>77</v>
      </c>
      <c r="D3379" s="1" t="d">
        <v>2023-03-07</v>
      </c>
      <c r="E3379" t="s">
        <v>1202</v>
      </c>
      <c r="F3379" t="s">
        <v>2263</v>
      </c>
      <c r="G3379" t="s">
        <v>8</v>
      </c>
      <c r="H3379" t="s">
        <v>1203</v>
      </c>
    </row>
    <row r="3380" spans="1:8" x14ac:dyDescent="0.2">
      <c r="A3380" s="1" t="d">
        <v>2023-02-21</v>
      </c>
      <c r="B3380">
        <v>-1</v>
      </c>
      <c r="C3380" t="s">
        <v>77</v>
      </c>
      <c r="D3380" s="1" t="d">
        <v>2023-03-07</v>
      </c>
      <c r="E3380" t="s">
        <v>1476</v>
      </c>
      <c r="F3380" t="s">
        <v>2263</v>
      </c>
      <c r="G3380" t="s">
        <v>8</v>
      </c>
      <c r="H3380" t="s">
        <v>1477</v>
      </c>
    </row>
    <row r="3381" spans="1:8" x14ac:dyDescent="0.2">
      <c r="A3381" s="1" t="d">
        <v>2023-02-21</v>
      </c>
      <c r="B3381">
        <v>5560137890006530</v>
      </c>
      <c r="C3381" t="s">
        <v>77</v>
      </c>
      <c r="D3381" s="1" t="d">
        <v>2023-02-28</v>
      </c>
      <c r="E3381" t="s">
        <v>1792</v>
      </c>
      <c r="F3381" t="s">
        <v>2274</v>
      </c>
      <c r="G3381" t="s">
        <v>8</v>
      </c>
      <c r="H3381" t="s">
        <v>1793</v>
      </c>
    </row>
    <row r="3382" spans="1:8" x14ac:dyDescent="0.2">
      <c r="A3382" s="1" t="d">
        <v>2023-02-21</v>
      </c>
      <c r="B3382">
        <v>5563560380006530</v>
      </c>
      <c r="C3382" t="s">
        <v>20</v>
      </c>
      <c r="D3382" s="1" t="d">
        <v>2023-03-24</v>
      </c>
      <c r="E3382" t="s">
        <v>1794</v>
      </c>
      <c r="F3382" t="s">
        <v>2275</v>
      </c>
      <c r="G3382" t="s">
        <v>8</v>
      </c>
      <c r="H3382" t="s">
        <v>1795</v>
      </c>
    </row>
    <row r="3383" spans="1:8" x14ac:dyDescent="0.2">
      <c r="A3383" s="1" t="d">
        <v>2023-02-21</v>
      </c>
      <c r="B3383">
        <v>5563823480006530</v>
      </c>
      <c r="C3383" t="s">
        <v>20</v>
      </c>
      <c r="D3383" s="1" t="d">
        <v>2023-04-03</v>
      </c>
      <c r="E3383" t="s">
        <v>565</v>
      </c>
      <c r="F3383" t="s">
        <v>2275</v>
      </c>
      <c r="G3383" t="s">
        <v>8</v>
      </c>
      <c r="H3383" t="s">
        <v>566</v>
      </c>
    </row>
    <row r="3384" spans="1:8" x14ac:dyDescent="0.2">
      <c r="A3384" s="1" t="d">
        <v>2023-02-21</v>
      </c>
      <c r="B3384">
        <v>6201026490006530</v>
      </c>
      <c r="C3384" t="s">
        <v>77</v>
      </c>
      <c r="D3384" s="1" t="d">
        <v>2023-02-28</v>
      </c>
      <c r="E3384" t="s">
        <v>1796</v>
      </c>
      <c r="F3384" t="s">
        <v>2273</v>
      </c>
      <c r="G3384" t="s">
        <v>8</v>
      </c>
      <c r="H3384" t="s">
        <v>1797</v>
      </c>
    </row>
    <row r="3385" spans="1:8" x14ac:dyDescent="0.2">
      <c r="A3385" s="1" t="d">
        <v>2023-02-22</v>
      </c>
      <c r="B3385">
        <v>-1</v>
      </c>
      <c r="D3385" s="1" t="d">
        <v>2023-02-22</v>
      </c>
      <c r="E3385" t="s">
        <v>579</v>
      </c>
      <c r="F3385" t="s">
        <v>2265</v>
      </c>
      <c r="G3385" t="s">
        <v>49</v>
      </c>
      <c r="H3385" t="s">
        <v>580</v>
      </c>
    </row>
    <row r="3386" spans="1:8" x14ac:dyDescent="0.2">
      <c r="A3386" s="1" t="d">
        <v>2023-02-22</v>
      </c>
      <c r="B3386">
        <v>-1</v>
      </c>
      <c r="D3386" s="1" t="d">
        <v>2023-02-22</v>
      </c>
      <c r="E3386" t="s">
        <v>29</v>
      </c>
      <c r="F3386" t="s">
        <v>2265</v>
      </c>
      <c r="G3386" t="s">
        <v>8</v>
      </c>
      <c r="H3386" t="s">
        <v>30</v>
      </c>
    </row>
    <row r="3387" spans="1:8" x14ac:dyDescent="0.2">
      <c r="A3387" s="1" t="d">
        <v>2023-02-22</v>
      </c>
      <c r="B3387">
        <v>-1</v>
      </c>
      <c r="D3387" s="1" t="d">
        <v>2023-02-22</v>
      </c>
      <c r="E3387" t="s">
        <v>1326</v>
      </c>
      <c r="F3387" t="s">
        <v>2272</v>
      </c>
      <c r="G3387" t="s">
        <v>8</v>
      </c>
      <c r="H3387" t="s">
        <v>1327</v>
      </c>
    </row>
    <row r="3388" spans="1:8" x14ac:dyDescent="0.2">
      <c r="A3388" s="1" t="d">
        <v>2023-02-22</v>
      </c>
      <c r="B3388">
        <v>-1</v>
      </c>
      <c r="D3388" s="1" t="d">
        <v>2023-02-22</v>
      </c>
      <c r="E3388" t="s">
        <v>47</v>
      </c>
      <c r="F3388" t="s">
        <v>2272</v>
      </c>
      <c r="G3388" t="s">
        <v>8</v>
      </c>
    </row>
    <row r="3389" spans="1:8" x14ac:dyDescent="0.2">
      <c r="A3389" s="1" t="d">
        <v>2023-02-22</v>
      </c>
      <c r="B3389">
        <v>-1</v>
      </c>
      <c r="C3389" t="s">
        <v>15</v>
      </c>
      <c r="D3389" s="1" t="d">
        <v>2023-02-22</v>
      </c>
      <c r="E3389" t="s">
        <v>12</v>
      </c>
      <c r="F3389" t="s">
        <v>2265</v>
      </c>
      <c r="G3389" t="s">
        <v>13</v>
      </c>
      <c r="H3389" t="s">
        <v>14</v>
      </c>
    </row>
    <row r="3390" spans="1:8" x14ac:dyDescent="0.2">
      <c r="A3390" s="1" t="d">
        <v>2023-02-22</v>
      </c>
      <c r="B3390">
        <v>-1</v>
      </c>
      <c r="C3390" t="s">
        <v>15</v>
      </c>
      <c r="D3390" s="1" t="d">
        <v>2023-02-22</v>
      </c>
      <c r="E3390" t="s">
        <v>919</v>
      </c>
      <c r="F3390" t="s">
        <v>2272</v>
      </c>
      <c r="G3390" t="s">
        <v>13</v>
      </c>
      <c r="H3390" t="s">
        <v>920</v>
      </c>
    </row>
    <row r="3391" spans="1:8" x14ac:dyDescent="0.2">
      <c r="A3391" s="1" t="d">
        <v>2023-02-22</v>
      </c>
      <c r="B3391">
        <v>-1</v>
      </c>
      <c r="C3391" t="s">
        <v>15</v>
      </c>
      <c r="D3391" s="1" t="d">
        <v>2023-03-01</v>
      </c>
      <c r="E3391" t="s">
        <v>1798</v>
      </c>
      <c r="F3391" t="s">
        <v>2263</v>
      </c>
      <c r="G3391" t="s">
        <v>8</v>
      </c>
      <c r="H3391" t="s">
        <v>874</v>
      </c>
    </row>
    <row r="3392" spans="1:8" x14ac:dyDescent="0.2">
      <c r="A3392" s="1" t="d">
        <v>2023-02-22</v>
      </c>
      <c r="B3392">
        <v>-1</v>
      </c>
      <c r="C3392" t="s">
        <v>20</v>
      </c>
      <c r="D3392" s="1" t="d">
        <v>2023-02-22</v>
      </c>
      <c r="E3392" t="s">
        <v>833</v>
      </c>
      <c r="F3392" t="s">
        <v>2266</v>
      </c>
      <c r="G3392" t="s">
        <v>49</v>
      </c>
      <c r="H3392" t="s">
        <v>834</v>
      </c>
    </row>
    <row r="3393" spans="1:8" x14ac:dyDescent="0.2">
      <c r="A3393" s="1" t="d">
        <v>2023-02-22</v>
      </c>
      <c r="B3393">
        <v>-1</v>
      </c>
      <c r="C3393" t="s">
        <v>20</v>
      </c>
      <c r="D3393" s="1" t="d">
        <v>2023-02-22</v>
      </c>
      <c r="E3393" t="s">
        <v>1757</v>
      </c>
      <c r="F3393" t="s">
        <v>2266</v>
      </c>
      <c r="G3393" t="s">
        <v>8</v>
      </c>
      <c r="H3393" t="s">
        <v>1758</v>
      </c>
    </row>
    <row r="3394" spans="1:8" x14ac:dyDescent="0.2">
      <c r="A3394" s="1" t="d">
        <v>2023-02-22</v>
      </c>
      <c r="B3394">
        <v>-1</v>
      </c>
      <c r="C3394" t="s">
        <v>20</v>
      </c>
      <c r="D3394" s="1" t="d">
        <v>2023-02-22</v>
      </c>
      <c r="E3394" t="s">
        <v>1495</v>
      </c>
      <c r="F3394" t="s">
        <v>2265</v>
      </c>
      <c r="G3394" t="s">
        <v>68</v>
      </c>
      <c r="H3394" t="s">
        <v>1496</v>
      </c>
    </row>
    <row r="3395" spans="1:8" x14ac:dyDescent="0.2">
      <c r="A3395" s="1" t="d">
        <v>2023-02-22</v>
      </c>
      <c r="B3395">
        <v>-1</v>
      </c>
      <c r="C3395" t="s">
        <v>20</v>
      </c>
      <c r="D3395" s="1" t="d">
        <v>2023-02-22</v>
      </c>
      <c r="E3395" t="s">
        <v>263</v>
      </c>
      <c r="F3395" t="s">
        <v>2265</v>
      </c>
      <c r="G3395" t="s">
        <v>8</v>
      </c>
      <c r="H3395" t="s">
        <v>264</v>
      </c>
    </row>
    <row r="3396" spans="1:8" x14ac:dyDescent="0.2">
      <c r="A3396" s="1" t="d">
        <v>2023-02-22</v>
      </c>
      <c r="B3396">
        <v>-1</v>
      </c>
      <c r="C3396" t="s">
        <v>20</v>
      </c>
      <c r="D3396" s="1" t="d">
        <v>2023-02-22</v>
      </c>
      <c r="E3396" t="s">
        <v>84</v>
      </c>
      <c r="F3396" t="s">
        <v>2265</v>
      </c>
      <c r="G3396" t="s">
        <v>8</v>
      </c>
      <c r="H3396" t="s">
        <v>85</v>
      </c>
    </row>
    <row r="3397" spans="1:8" x14ac:dyDescent="0.2">
      <c r="A3397" s="1" t="d">
        <v>2023-02-22</v>
      </c>
      <c r="B3397">
        <v>-1</v>
      </c>
      <c r="C3397" t="s">
        <v>20</v>
      </c>
      <c r="D3397" s="1" t="d">
        <v>2023-02-22</v>
      </c>
      <c r="E3397" t="s">
        <v>29</v>
      </c>
      <c r="F3397" t="s">
        <v>2265</v>
      </c>
      <c r="G3397" t="s">
        <v>8</v>
      </c>
      <c r="H3397" t="s">
        <v>30</v>
      </c>
    </row>
    <row r="3398" spans="1:8" x14ac:dyDescent="0.2">
      <c r="A3398" s="1" t="d">
        <v>2023-02-22</v>
      </c>
      <c r="B3398">
        <v>-1</v>
      </c>
      <c r="C3398" t="s">
        <v>20</v>
      </c>
      <c r="D3398" s="1" t="d">
        <v>2023-02-22</v>
      </c>
      <c r="E3398" t="s">
        <v>222</v>
      </c>
      <c r="F3398" t="s">
        <v>2265</v>
      </c>
      <c r="G3398" t="s">
        <v>13</v>
      </c>
      <c r="H3398" t="s">
        <v>223</v>
      </c>
    </row>
    <row r="3399" spans="1:8" x14ac:dyDescent="0.2">
      <c r="A3399" s="1" t="d">
        <v>2023-02-22</v>
      </c>
      <c r="B3399">
        <v>-1</v>
      </c>
      <c r="C3399" t="s">
        <v>20</v>
      </c>
      <c r="D3399" s="1" t="d">
        <v>2023-02-22</v>
      </c>
      <c r="E3399" t="s">
        <v>12</v>
      </c>
      <c r="F3399" t="s">
        <v>2265</v>
      </c>
      <c r="G3399" t="s">
        <v>13</v>
      </c>
      <c r="H3399" t="s">
        <v>14</v>
      </c>
    </row>
    <row r="3400" spans="1:8" x14ac:dyDescent="0.2">
      <c r="A3400" s="1" t="d">
        <v>2023-02-22</v>
      </c>
      <c r="B3400">
        <v>-1</v>
      </c>
      <c r="C3400" t="s">
        <v>20</v>
      </c>
      <c r="D3400" s="1" t="d">
        <v>2023-02-22</v>
      </c>
      <c r="E3400" t="s">
        <v>465</v>
      </c>
      <c r="F3400" t="s">
        <v>2268</v>
      </c>
      <c r="G3400" t="s">
        <v>8</v>
      </c>
      <c r="H3400" t="s">
        <v>466</v>
      </c>
    </row>
    <row r="3401" spans="1:8" x14ac:dyDescent="0.2">
      <c r="A3401" s="1" t="d">
        <v>2023-02-22</v>
      </c>
      <c r="B3401">
        <v>-1</v>
      </c>
      <c r="C3401" t="s">
        <v>20</v>
      </c>
      <c r="D3401" s="1" t="d">
        <v>2023-02-22</v>
      </c>
      <c r="E3401" t="s">
        <v>35</v>
      </c>
      <c r="F3401" t="s">
        <v>2268</v>
      </c>
      <c r="G3401" t="s">
        <v>13</v>
      </c>
      <c r="H3401" t="s">
        <v>36</v>
      </c>
    </row>
    <row r="3402" spans="1:8" x14ac:dyDescent="0.2">
      <c r="A3402" s="1" t="d">
        <v>2023-02-22</v>
      </c>
      <c r="B3402">
        <v>-1</v>
      </c>
      <c r="C3402" t="s">
        <v>20</v>
      </c>
      <c r="D3402" s="1" t="d">
        <v>2023-02-22</v>
      </c>
      <c r="E3402" t="s">
        <v>1632</v>
      </c>
      <c r="F3402" t="s">
        <v>2296</v>
      </c>
      <c r="G3402" t="s">
        <v>8</v>
      </c>
      <c r="H3402" t="s">
        <v>214</v>
      </c>
    </row>
    <row r="3403" spans="1:8" x14ac:dyDescent="0.2">
      <c r="A3403" s="1" t="d">
        <v>2023-02-22</v>
      </c>
      <c r="B3403">
        <v>-1</v>
      </c>
      <c r="C3403" t="s">
        <v>20</v>
      </c>
      <c r="D3403" s="1" t="d">
        <v>2023-02-22</v>
      </c>
      <c r="E3403" t="s">
        <v>1799</v>
      </c>
      <c r="F3403" t="s">
        <v>2271</v>
      </c>
      <c r="G3403" t="s">
        <v>13</v>
      </c>
      <c r="H3403" t="s">
        <v>1800</v>
      </c>
    </row>
    <row r="3404" spans="1:8" x14ac:dyDescent="0.2">
      <c r="A3404" s="1" t="d">
        <v>2023-02-22</v>
      </c>
      <c r="B3404">
        <v>-1</v>
      </c>
      <c r="C3404" t="s">
        <v>20</v>
      </c>
      <c r="D3404" s="1" t="d">
        <v>2023-02-22</v>
      </c>
      <c r="E3404" t="s">
        <v>1801</v>
      </c>
      <c r="F3404" t="s">
        <v>2271</v>
      </c>
      <c r="G3404" t="s">
        <v>13</v>
      </c>
      <c r="H3404" t="s">
        <v>1802</v>
      </c>
    </row>
    <row r="3405" spans="1:8" x14ac:dyDescent="0.2">
      <c r="A3405" s="1" t="d">
        <v>2023-02-22</v>
      </c>
      <c r="B3405">
        <v>-1</v>
      </c>
      <c r="C3405" t="s">
        <v>20</v>
      </c>
      <c r="D3405" s="1" t="d">
        <v>2023-02-22</v>
      </c>
      <c r="E3405" t="s">
        <v>847</v>
      </c>
      <c r="F3405" t="s">
        <v>2271</v>
      </c>
      <c r="G3405" t="s">
        <v>68</v>
      </c>
      <c r="H3405" t="s">
        <v>848</v>
      </c>
    </row>
    <row r="3406" spans="1:8" x14ac:dyDescent="0.2">
      <c r="A3406" s="1" t="d">
        <v>2023-02-22</v>
      </c>
      <c r="B3406">
        <v>-1</v>
      </c>
      <c r="C3406" t="s">
        <v>20</v>
      </c>
      <c r="D3406" s="1" t="d">
        <v>2023-02-22</v>
      </c>
      <c r="E3406" t="s">
        <v>713</v>
      </c>
      <c r="F3406" t="s">
        <v>2271</v>
      </c>
      <c r="G3406" t="s">
        <v>8</v>
      </c>
    </row>
    <row r="3407" spans="1:8" x14ac:dyDescent="0.2">
      <c r="A3407" s="1" t="d">
        <v>2023-02-22</v>
      </c>
      <c r="B3407">
        <v>-1</v>
      </c>
      <c r="C3407" t="s">
        <v>20</v>
      </c>
      <c r="D3407" s="1" t="d">
        <v>2023-02-22</v>
      </c>
      <c r="E3407" t="s">
        <v>1442</v>
      </c>
      <c r="F3407" t="s">
        <v>2272</v>
      </c>
      <c r="G3407" t="s">
        <v>13</v>
      </c>
      <c r="H3407" t="s">
        <v>1443</v>
      </c>
    </row>
    <row r="3408" spans="1:8" x14ac:dyDescent="0.2">
      <c r="A3408" s="1" t="d">
        <v>2023-02-22</v>
      </c>
      <c r="B3408">
        <v>-1</v>
      </c>
      <c r="C3408" t="s">
        <v>20</v>
      </c>
      <c r="D3408" s="1" t="d">
        <v>2023-02-22</v>
      </c>
      <c r="E3408" t="s">
        <v>1267</v>
      </c>
      <c r="F3408" t="s">
        <v>2272</v>
      </c>
      <c r="G3408" t="s">
        <v>8</v>
      </c>
    </row>
    <row r="3409" spans="1:8" x14ac:dyDescent="0.2">
      <c r="A3409" s="1" t="d">
        <v>2023-02-22</v>
      </c>
      <c r="B3409">
        <v>-1</v>
      </c>
      <c r="C3409" t="s">
        <v>20</v>
      </c>
      <c r="D3409" s="1" t="d">
        <v>2023-02-22</v>
      </c>
      <c r="E3409" t="s">
        <v>856</v>
      </c>
      <c r="F3409" t="s">
        <v>2272</v>
      </c>
      <c r="G3409" t="s">
        <v>8</v>
      </c>
    </row>
    <row r="3410" spans="1:8" x14ac:dyDescent="0.2">
      <c r="A3410" s="1" t="d">
        <v>2023-02-22</v>
      </c>
      <c r="B3410">
        <v>-1</v>
      </c>
      <c r="C3410" t="s">
        <v>20</v>
      </c>
      <c r="D3410" s="1" t="d">
        <v>2023-02-22</v>
      </c>
      <c r="E3410" t="s">
        <v>47</v>
      </c>
      <c r="F3410" t="s">
        <v>2272</v>
      </c>
      <c r="G3410" t="s">
        <v>8</v>
      </c>
    </row>
    <row r="3411" spans="1:8" x14ac:dyDescent="0.2">
      <c r="A3411" s="1" t="d">
        <v>2023-02-22</v>
      </c>
      <c r="B3411">
        <v>-1</v>
      </c>
      <c r="C3411" t="s">
        <v>20</v>
      </c>
      <c r="D3411" s="1" t="d">
        <v>2023-03-01</v>
      </c>
      <c r="E3411" t="s">
        <v>1307</v>
      </c>
      <c r="F3411" t="s">
        <v>2273</v>
      </c>
      <c r="G3411" t="s">
        <v>13</v>
      </c>
      <c r="H3411" t="s">
        <v>1308</v>
      </c>
    </row>
    <row r="3412" spans="1:8" x14ac:dyDescent="0.2">
      <c r="A3412" s="1" t="d">
        <v>2023-02-22</v>
      </c>
      <c r="B3412">
        <v>-1</v>
      </c>
      <c r="C3412" t="s">
        <v>20</v>
      </c>
      <c r="D3412" s="1" t="d">
        <v>2023-03-01</v>
      </c>
      <c r="E3412" t="s">
        <v>1393</v>
      </c>
      <c r="F3412" t="s">
        <v>2273</v>
      </c>
      <c r="G3412" t="s">
        <v>13</v>
      </c>
      <c r="H3412" t="s">
        <v>1394</v>
      </c>
    </row>
    <row r="3413" spans="1:8" x14ac:dyDescent="0.2">
      <c r="A3413" s="1" t="d">
        <v>2023-02-22</v>
      </c>
      <c r="B3413">
        <v>-1</v>
      </c>
      <c r="C3413" t="s">
        <v>20</v>
      </c>
      <c r="D3413" s="1" t="d">
        <v>2023-03-01</v>
      </c>
      <c r="E3413" t="s">
        <v>1395</v>
      </c>
      <c r="F3413" t="s">
        <v>2273</v>
      </c>
      <c r="G3413" t="s">
        <v>13</v>
      </c>
      <c r="H3413" t="s">
        <v>1396</v>
      </c>
    </row>
    <row r="3414" spans="1:8" x14ac:dyDescent="0.2">
      <c r="A3414" s="1" t="d">
        <v>2023-02-22</v>
      </c>
      <c r="B3414">
        <v>-1</v>
      </c>
      <c r="C3414" t="s">
        <v>20</v>
      </c>
      <c r="D3414" s="1" t="d">
        <v>2023-03-01</v>
      </c>
      <c r="E3414" t="s">
        <v>1716</v>
      </c>
      <c r="F3414" t="s">
        <v>2274</v>
      </c>
      <c r="G3414" t="s">
        <v>8</v>
      </c>
      <c r="H3414" t="s">
        <v>1717</v>
      </c>
    </row>
    <row r="3415" spans="1:8" x14ac:dyDescent="0.2">
      <c r="A3415" s="1" t="d">
        <v>2023-02-22</v>
      </c>
      <c r="B3415">
        <v>-1</v>
      </c>
      <c r="C3415" t="s">
        <v>20</v>
      </c>
      <c r="D3415" s="1" t="d">
        <v>2023-03-01</v>
      </c>
      <c r="E3415" t="s">
        <v>625</v>
      </c>
      <c r="F3415" t="s">
        <v>2274</v>
      </c>
      <c r="G3415" t="s">
        <v>8</v>
      </c>
      <c r="H3415" t="s">
        <v>626</v>
      </c>
    </row>
    <row r="3416" spans="1:8" x14ac:dyDescent="0.2">
      <c r="A3416" s="1" t="d">
        <v>2023-02-22</v>
      </c>
      <c r="B3416">
        <v>-1</v>
      </c>
      <c r="C3416" t="s">
        <v>20</v>
      </c>
      <c r="D3416" s="1" t="d">
        <v>2023-03-01</v>
      </c>
      <c r="E3416" t="s">
        <v>1785</v>
      </c>
      <c r="F3416" t="s">
        <v>2263</v>
      </c>
      <c r="G3416" t="s">
        <v>8</v>
      </c>
      <c r="H3416" t="s">
        <v>1171</v>
      </c>
    </row>
    <row r="3417" spans="1:8" x14ac:dyDescent="0.2">
      <c r="A3417" s="1" t="d">
        <v>2023-02-22</v>
      </c>
      <c r="B3417">
        <v>-1</v>
      </c>
      <c r="C3417" t="s">
        <v>20</v>
      </c>
      <c r="D3417" s="1" t="d">
        <v>2023-03-01</v>
      </c>
      <c r="E3417" t="s">
        <v>932</v>
      </c>
      <c r="F3417" t="s">
        <v>2263</v>
      </c>
      <c r="G3417" t="s">
        <v>8</v>
      </c>
      <c r="H3417" t="s">
        <v>933</v>
      </c>
    </row>
    <row r="3418" spans="1:8" x14ac:dyDescent="0.2">
      <c r="A3418" s="1" t="d">
        <v>2023-02-22</v>
      </c>
      <c r="B3418">
        <v>-1</v>
      </c>
      <c r="C3418" t="s">
        <v>20</v>
      </c>
      <c r="D3418" s="1" t="d">
        <v>2023-03-01</v>
      </c>
      <c r="E3418" t="s">
        <v>1384</v>
      </c>
      <c r="F3418" t="s">
        <v>2263</v>
      </c>
      <c r="G3418" t="s">
        <v>8</v>
      </c>
      <c r="H3418" t="s">
        <v>1385</v>
      </c>
    </row>
    <row r="3419" spans="1:8" x14ac:dyDescent="0.2">
      <c r="A3419" s="1" t="d">
        <v>2023-02-22</v>
      </c>
      <c r="B3419">
        <v>-1</v>
      </c>
      <c r="C3419" t="s">
        <v>20</v>
      </c>
      <c r="D3419" s="1" t="d">
        <v>2023-03-06</v>
      </c>
      <c r="E3419" t="s">
        <v>1803</v>
      </c>
      <c r="F3419" t="s">
        <v>2263</v>
      </c>
      <c r="G3419" t="s">
        <v>8</v>
      </c>
      <c r="H3419" t="s">
        <v>616</v>
      </c>
    </row>
    <row r="3420" spans="1:8" x14ac:dyDescent="0.2">
      <c r="A3420" s="1" t="d">
        <v>2023-02-22</v>
      </c>
      <c r="B3420">
        <v>-1</v>
      </c>
      <c r="C3420" t="s">
        <v>20</v>
      </c>
      <c r="D3420" s="1" t="d">
        <v>2023-03-08</v>
      </c>
      <c r="E3420" t="s">
        <v>1517</v>
      </c>
      <c r="F3420" t="s">
        <v>2274</v>
      </c>
      <c r="G3420" t="s">
        <v>8</v>
      </c>
      <c r="H3420" t="s">
        <v>1517</v>
      </c>
    </row>
    <row r="3421" spans="1:8" x14ac:dyDescent="0.2">
      <c r="A3421" s="1" t="d">
        <v>2023-02-22</v>
      </c>
      <c r="B3421">
        <v>-1</v>
      </c>
      <c r="C3421" t="s">
        <v>20</v>
      </c>
      <c r="D3421" s="1" t="d">
        <v>2023-03-24</v>
      </c>
      <c r="E3421" t="s">
        <v>1804</v>
      </c>
      <c r="F3421" t="s">
        <v>2275</v>
      </c>
      <c r="G3421" t="s">
        <v>8</v>
      </c>
      <c r="H3421" t="s">
        <v>1805</v>
      </c>
    </row>
    <row r="3422" spans="1:8" x14ac:dyDescent="0.2">
      <c r="A3422" s="1" t="d">
        <v>2023-02-22</v>
      </c>
      <c r="B3422">
        <v>-1</v>
      </c>
      <c r="C3422" t="s">
        <v>1113</v>
      </c>
      <c r="D3422" s="1" t="d">
        <v>2023-03-01</v>
      </c>
      <c r="E3422" t="s">
        <v>1373</v>
      </c>
      <c r="F3422" t="s">
        <v>2275</v>
      </c>
      <c r="G3422" t="s">
        <v>8</v>
      </c>
      <c r="H3422" t="s">
        <v>1374</v>
      </c>
    </row>
    <row r="3423" spans="1:8" x14ac:dyDescent="0.2">
      <c r="A3423" s="1" t="d">
        <v>2023-02-22</v>
      </c>
      <c r="B3423">
        <v>-1</v>
      </c>
      <c r="C3423" t="s">
        <v>66</v>
      </c>
      <c r="D3423" s="1" t="d">
        <v>2023-02-22</v>
      </c>
      <c r="E3423" t="s">
        <v>829</v>
      </c>
      <c r="F3423" t="s">
        <v>2271</v>
      </c>
      <c r="G3423" t="s">
        <v>68</v>
      </c>
      <c r="H3423" t="s">
        <v>830</v>
      </c>
    </row>
    <row r="3424" spans="1:8" x14ac:dyDescent="0.2">
      <c r="A3424" s="1" t="d">
        <v>2023-02-22</v>
      </c>
      <c r="B3424">
        <v>-1</v>
      </c>
      <c r="C3424" t="s">
        <v>74</v>
      </c>
      <c r="D3424" s="1" t="d">
        <v>2023-03-01</v>
      </c>
      <c r="E3424" t="s">
        <v>1608</v>
      </c>
      <c r="F3424" t="s">
        <v>2273</v>
      </c>
      <c r="G3424" t="s">
        <v>13</v>
      </c>
      <c r="H3424" t="s">
        <v>1609</v>
      </c>
    </row>
    <row r="3425" spans="1:8" x14ac:dyDescent="0.2">
      <c r="A3425" s="1" t="d">
        <v>2023-02-22</v>
      </c>
      <c r="B3425">
        <v>-1</v>
      </c>
      <c r="C3425" t="s">
        <v>77</v>
      </c>
      <c r="D3425" s="1" t="d">
        <v>2023-02-22</v>
      </c>
      <c r="E3425" t="s">
        <v>940</v>
      </c>
      <c r="F3425" t="s">
        <v>2302</v>
      </c>
      <c r="G3425" t="s">
        <v>49</v>
      </c>
      <c r="H3425" t="s">
        <v>941</v>
      </c>
    </row>
    <row r="3426" spans="1:8" x14ac:dyDescent="0.2">
      <c r="A3426" s="1" t="d">
        <v>2023-02-22</v>
      </c>
      <c r="B3426">
        <v>-1</v>
      </c>
      <c r="C3426" t="s">
        <v>77</v>
      </c>
      <c r="D3426" s="1" t="d">
        <v>2023-02-22</v>
      </c>
      <c r="E3426" t="s">
        <v>1098</v>
      </c>
      <c r="F3426" t="s">
        <v>2276</v>
      </c>
      <c r="G3426" t="s">
        <v>8</v>
      </c>
      <c r="H3426" t="s">
        <v>1099</v>
      </c>
    </row>
    <row r="3427" spans="1:8" x14ac:dyDescent="0.2">
      <c r="A3427" s="1" t="d">
        <v>2023-02-22</v>
      </c>
      <c r="B3427">
        <v>-1</v>
      </c>
      <c r="C3427" t="s">
        <v>77</v>
      </c>
      <c r="D3427" s="1" t="d">
        <v>2023-02-22</v>
      </c>
      <c r="E3427" t="s">
        <v>1506</v>
      </c>
      <c r="F3427" t="s">
        <v>2276</v>
      </c>
      <c r="G3427" t="s">
        <v>8</v>
      </c>
      <c r="H3427" t="s">
        <v>1507</v>
      </c>
    </row>
    <row r="3428" spans="1:8" x14ac:dyDescent="0.2">
      <c r="A3428" s="1" t="d">
        <v>2023-02-22</v>
      </c>
      <c r="B3428">
        <v>-1</v>
      </c>
      <c r="C3428" t="s">
        <v>77</v>
      </c>
      <c r="D3428" s="1" t="d">
        <v>2023-02-22</v>
      </c>
      <c r="E3428" t="s">
        <v>1123</v>
      </c>
      <c r="F3428" t="s">
        <v>2276</v>
      </c>
      <c r="G3428" t="s">
        <v>8</v>
      </c>
      <c r="H3428" t="s">
        <v>1124</v>
      </c>
    </row>
    <row r="3429" spans="1:8" x14ac:dyDescent="0.2">
      <c r="A3429" s="1" t="d">
        <v>2023-02-22</v>
      </c>
      <c r="B3429">
        <v>-1</v>
      </c>
      <c r="C3429" t="s">
        <v>77</v>
      </c>
      <c r="D3429" s="1" t="d">
        <v>2023-02-22</v>
      </c>
      <c r="E3429" t="s">
        <v>1401</v>
      </c>
      <c r="F3429" t="s">
        <v>2276</v>
      </c>
      <c r="G3429" t="s">
        <v>8</v>
      </c>
    </row>
    <row r="3430" spans="1:8" x14ac:dyDescent="0.2">
      <c r="A3430" s="1" t="d">
        <v>2023-02-22</v>
      </c>
      <c r="B3430">
        <v>-1</v>
      </c>
      <c r="C3430" t="s">
        <v>77</v>
      </c>
      <c r="D3430" s="1" t="d">
        <v>2023-02-22</v>
      </c>
      <c r="E3430" t="s">
        <v>1402</v>
      </c>
      <c r="F3430" t="s">
        <v>2276</v>
      </c>
      <c r="G3430" t="s">
        <v>8</v>
      </c>
    </row>
    <row r="3431" spans="1:8" x14ac:dyDescent="0.2">
      <c r="A3431" s="1" t="d">
        <v>2023-02-22</v>
      </c>
      <c r="B3431">
        <v>-1</v>
      </c>
      <c r="C3431" t="s">
        <v>77</v>
      </c>
      <c r="D3431" s="1" t="d">
        <v>2023-02-22</v>
      </c>
      <c r="E3431" t="s">
        <v>1700</v>
      </c>
      <c r="F3431" t="s">
        <v>2276</v>
      </c>
      <c r="G3431" t="s">
        <v>8</v>
      </c>
    </row>
    <row r="3432" spans="1:8" x14ac:dyDescent="0.2">
      <c r="A3432" s="1" t="d">
        <v>2023-02-22</v>
      </c>
      <c r="B3432">
        <v>-1</v>
      </c>
      <c r="C3432" t="s">
        <v>77</v>
      </c>
      <c r="D3432" s="1" t="d">
        <v>2023-02-22</v>
      </c>
      <c r="E3432" t="s">
        <v>1055</v>
      </c>
      <c r="F3432" t="s">
        <v>2276</v>
      </c>
      <c r="G3432" t="s">
        <v>8</v>
      </c>
    </row>
    <row r="3433" spans="1:8" x14ac:dyDescent="0.2">
      <c r="A3433" s="1" t="d">
        <v>2023-02-22</v>
      </c>
      <c r="B3433">
        <v>-1</v>
      </c>
      <c r="C3433" t="s">
        <v>77</v>
      </c>
      <c r="D3433" s="1" t="d">
        <v>2023-02-22</v>
      </c>
      <c r="E3433" t="s">
        <v>1532</v>
      </c>
      <c r="F3433" t="s">
        <v>2276</v>
      </c>
      <c r="G3433" t="s">
        <v>49</v>
      </c>
    </row>
    <row r="3434" spans="1:8" x14ac:dyDescent="0.2">
      <c r="A3434" s="1" t="d">
        <v>2023-02-22</v>
      </c>
      <c r="B3434">
        <v>-1</v>
      </c>
      <c r="C3434" t="s">
        <v>77</v>
      </c>
      <c r="D3434" s="1" t="d">
        <v>2023-02-22</v>
      </c>
      <c r="E3434" t="s">
        <v>1775</v>
      </c>
      <c r="F3434" t="s">
        <v>2266</v>
      </c>
      <c r="G3434" t="s">
        <v>49</v>
      </c>
      <c r="H3434" t="s">
        <v>1776</v>
      </c>
    </row>
    <row r="3435" spans="1:8" x14ac:dyDescent="0.2">
      <c r="A3435" s="1" t="d">
        <v>2023-02-22</v>
      </c>
      <c r="B3435">
        <v>-1</v>
      </c>
      <c r="C3435" t="s">
        <v>77</v>
      </c>
      <c r="D3435" s="1" t="d">
        <v>2023-02-22</v>
      </c>
      <c r="E3435" t="s">
        <v>1806</v>
      </c>
      <c r="F3435" t="s">
        <v>2266</v>
      </c>
      <c r="G3435" t="s">
        <v>8</v>
      </c>
      <c r="H3435" t="s">
        <v>1807</v>
      </c>
    </row>
    <row r="3436" spans="1:8" x14ac:dyDescent="0.2">
      <c r="A3436" s="1" t="d">
        <v>2023-02-22</v>
      </c>
      <c r="B3436">
        <v>-1</v>
      </c>
      <c r="C3436" t="s">
        <v>77</v>
      </c>
      <c r="D3436" s="1" t="d">
        <v>2023-02-22</v>
      </c>
      <c r="E3436" t="s">
        <v>436</v>
      </c>
      <c r="F3436" t="s">
        <v>2282</v>
      </c>
      <c r="G3436" t="s">
        <v>49</v>
      </c>
      <c r="H3436" t="s">
        <v>437</v>
      </c>
    </row>
    <row r="3437" spans="1:8" x14ac:dyDescent="0.2">
      <c r="A3437" s="1" t="d">
        <v>2023-02-22</v>
      </c>
      <c r="B3437">
        <v>-1</v>
      </c>
      <c r="C3437" t="s">
        <v>77</v>
      </c>
      <c r="D3437" s="1" t="d">
        <v>2023-02-22</v>
      </c>
      <c r="E3437" t="s">
        <v>260</v>
      </c>
      <c r="F3437" t="s">
        <v>2282</v>
      </c>
      <c r="G3437" t="s">
        <v>49</v>
      </c>
    </row>
    <row r="3438" spans="1:8" x14ac:dyDescent="0.2">
      <c r="A3438" s="1" t="d">
        <v>2023-02-22</v>
      </c>
      <c r="B3438">
        <v>-1</v>
      </c>
      <c r="C3438" t="s">
        <v>77</v>
      </c>
      <c r="D3438" s="1" t="d">
        <v>2023-02-22</v>
      </c>
      <c r="E3438" t="s">
        <v>687</v>
      </c>
      <c r="F3438" t="s">
        <v>2282</v>
      </c>
      <c r="G3438" t="s">
        <v>49</v>
      </c>
    </row>
    <row r="3439" spans="1:8" x14ac:dyDescent="0.2">
      <c r="A3439" s="1" t="d">
        <v>2023-02-22</v>
      </c>
      <c r="B3439">
        <v>-1</v>
      </c>
      <c r="C3439" t="s">
        <v>77</v>
      </c>
      <c r="D3439" s="1" t="d">
        <v>2023-02-22</v>
      </c>
      <c r="E3439" t="s">
        <v>1179</v>
      </c>
      <c r="F3439" t="s">
        <v>2265</v>
      </c>
      <c r="G3439" t="s">
        <v>49</v>
      </c>
      <c r="H3439" t="s">
        <v>1180</v>
      </c>
    </row>
    <row r="3440" spans="1:8" x14ac:dyDescent="0.2">
      <c r="A3440" s="1" t="d">
        <v>2023-02-22</v>
      </c>
      <c r="B3440">
        <v>-1</v>
      </c>
      <c r="C3440" t="s">
        <v>77</v>
      </c>
      <c r="D3440" s="1" t="d">
        <v>2023-02-22</v>
      </c>
      <c r="E3440" t="s">
        <v>579</v>
      </c>
      <c r="F3440" t="s">
        <v>2265</v>
      </c>
      <c r="G3440" t="s">
        <v>49</v>
      </c>
      <c r="H3440" t="s">
        <v>580</v>
      </c>
    </row>
    <row r="3441" spans="1:8" x14ac:dyDescent="0.2">
      <c r="A3441" s="1" t="d">
        <v>2023-02-22</v>
      </c>
      <c r="B3441">
        <v>-1</v>
      </c>
      <c r="C3441" t="s">
        <v>77</v>
      </c>
      <c r="D3441" s="1" t="d">
        <v>2023-02-22</v>
      </c>
      <c r="E3441" t="s">
        <v>581</v>
      </c>
      <c r="F3441" t="s">
        <v>2265</v>
      </c>
      <c r="G3441" t="s">
        <v>49</v>
      </c>
      <c r="H3441" t="s">
        <v>582</v>
      </c>
    </row>
    <row r="3442" spans="1:8" x14ac:dyDescent="0.2">
      <c r="A3442" s="1" t="d">
        <v>2023-02-22</v>
      </c>
      <c r="B3442">
        <v>-1</v>
      </c>
      <c r="C3442" t="s">
        <v>77</v>
      </c>
      <c r="D3442" s="1" t="d">
        <v>2023-02-22</v>
      </c>
      <c r="E3442" t="s">
        <v>84</v>
      </c>
      <c r="F3442" t="s">
        <v>2265</v>
      </c>
      <c r="G3442" t="s">
        <v>8</v>
      </c>
      <c r="H3442" t="s">
        <v>85</v>
      </c>
    </row>
    <row r="3443" spans="1:8" x14ac:dyDescent="0.2">
      <c r="A3443" s="1" t="d">
        <v>2023-02-22</v>
      </c>
      <c r="B3443">
        <v>-1</v>
      </c>
      <c r="C3443" t="s">
        <v>77</v>
      </c>
      <c r="D3443" s="1" t="d">
        <v>2023-02-22</v>
      </c>
      <c r="E3443" t="s">
        <v>1369</v>
      </c>
      <c r="F3443" t="s">
        <v>2265</v>
      </c>
      <c r="G3443" t="s">
        <v>8</v>
      </c>
      <c r="H3443" t="s">
        <v>1370</v>
      </c>
    </row>
    <row r="3444" spans="1:8" x14ac:dyDescent="0.2">
      <c r="A3444" s="1" t="d">
        <v>2023-02-22</v>
      </c>
      <c r="B3444">
        <v>-1</v>
      </c>
      <c r="C3444" t="s">
        <v>77</v>
      </c>
      <c r="D3444" s="1" t="d">
        <v>2023-02-22</v>
      </c>
      <c r="E3444" t="s">
        <v>839</v>
      </c>
      <c r="F3444" t="s">
        <v>2265</v>
      </c>
      <c r="G3444" t="s">
        <v>8</v>
      </c>
      <c r="H3444" t="s">
        <v>840</v>
      </c>
    </row>
    <row r="3445" spans="1:8" x14ac:dyDescent="0.2">
      <c r="A3445" s="1" t="d">
        <v>2023-02-22</v>
      </c>
      <c r="B3445">
        <v>-1</v>
      </c>
      <c r="C3445" t="s">
        <v>77</v>
      </c>
      <c r="D3445" s="1" t="d">
        <v>2023-02-22</v>
      </c>
      <c r="E3445" t="s">
        <v>1497</v>
      </c>
      <c r="F3445" t="s">
        <v>2265</v>
      </c>
      <c r="G3445" t="s">
        <v>8</v>
      </c>
    </row>
    <row r="3446" spans="1:8" x14ac:dyDescent="0.2">
      <c r="A3446" s="1" t="d">
        <v>2023-02-22</v>
      </c>
      <c r="B3446">
        <v>-1</v>
      </c>
      <c r="C3446" t="s">
        <v>77</v>
      </c>
      <c r="D3446" s="1" t="d">
        <v>2023-02-22</v>
      </c>
      <c r="E3446" t="s">
        <v>86</v>
      </c>
      <c r="F3446" t="s">
        <v>2265</v>
      </c>
      <c r="G3446" t="s">
        <v>8</v>
      </c>
      <c r="H3446" t="s">
        <v>87</v>
      </c>
    </row>
    <row r="3447" spans="1:8" x14ac:dyDescent="0.2">
      <c r="A3447" s="1" t="d">
        <v>2023-02-22</v>
      </c>
      <c r="B3447">
        <v>-1</v>
      </c>
      <c r="C3447" t="s">
        <v>77</v>
      </c>
      <c r="D3447" s="1" t="d">
        <v>2023-02-22</v>
      </c>
      <c r="E3447" t="s">
        <v>433</v>
      </c>
      <c r="F3447" t="s">
        <v>2265</v>
      </c>
      <c r="G3447" t="s">
        <v>8</v>
      </c>
      <c r="H3447" t="s">
        <v>434</v>
      </c>
    </row>
    <row r="3448" spans="1:8" x14ac:dyDescent="0.2">
      <c r="A3448" s="1" t="d">
        <v>2023-02-22</v>
      </c>
      <c r="B3448">
        <v>-1</v>
      </c>
      <c r="C3448" t="s">
        <v>77</v>
      </c>
      <c r="D3448" s="1" t="d">
        <v>2023-02-22</v>
      </c>
      <c r="E3448" t="s">
        <v>29</v>
      </c>
      <c r="F3448" t="s">
        <v>2265</v>
      </c>
      <c r="G3448" t="s">
        <v>8</v>
      </c>
      <c r="H3448" t="s">
        <v>30</v>
      </c>
    </row>
    <row r="3449" spans="1:8" x14ac:dyDescent="0.2">
      <c r="A3449" s="1" t="d">
        <v>2023-02-22</v>
      </c>
      <c r="B3449">
        <v>-1</v>
      </c>
      <c r="C3449" t="s">
        <v>77</v>
      </c>
      <c r="D3449" s="1" t="d">
        <v>2023-02-22</v>
      </c>
      <c r="E3449" t="s">
        <v>220</v>
      </c>
      <c r="F3449" t="s">
        <v>2265</v>
      </c>
      <c r="G3449" t="s">
        <v>13</v>
      </c>
      <c r="H3449" t="s">
        <v>221</v>
      </c>
    </row>
    <row r="3450" spans="1:8" x14ac:dyDescent="0.2">
      <c r="A3450" s="1" t="d">
        <v>2023-02-22</v>
      </c>
      <c r="B3450">
        <v>-1</v>
      </c>
      <c r="C3450" t="s">
        <v>77</v>
      </c>
      <c r="D3450" s="1" t="d">
        <v>2023-02-22</v>
      </c>
      <c r="E3450" t="s">
        <v>266</v>
      </c>
      <c r="F3450" t="s">
        <v>2265</v>
      </c>
      <c r="G3450" t="s">
        <v>8</v>
      </c>
    </row>
    <row r="3451" spans="1:8" x14ac:dyDescent="0.2">
      <c r="A3451" s="1" t="d">
        <v>2023-02-22</v>
      </c>
      <c r="B3451">
        <v>-1</v>
      </c>
      <c r="C3451" t="s">
        <v>77</v>
      </c>
      <c r="D3451" s="1" t="d">
        <v>2023-02-22</v>
      </c>
      <c r="E3451" t="s">
        <v>33</v>
      </c>
      <c r="F3451" t="s">
        <v>2268</v>
      </c>
      <c r="G3451" t="s">
        <v>8</v>
      </c>
      <c r="H3451" t="s">
        <v>34</v>
      </c>
    </row>
    <row r="3452" spans="1:8" x14ac:dyDescent="0.2">
      <c r="A3452" s="1" t="d">
        <v>2023-02-22</v>
      </c>
      <c r="B3452">
        <v>-1</v>
      </c>
      <c r="C3452" t="s">
        <v>77</v>
      </c>
      <c r="D3452" s="1" t="d">
        <v>2023-02-22</v>
      </c>
      <c r="E3452" t="s">
        <v>465</v>
      </c>
      <c r="F3452" t="s">
        <v>2268</v>
      </c>
      <c r="G3452" t="s">
        <v>8</v>
      </c>
      <c r="H3452" t="s">
        <v>466</v>
      </c>
    </row>
    <row r="3453" spans="1:8" x14ac:dyDescent="0.2">
      <c r="A3453" s="1" t="d">
        <v>2023-02-22</v>
      </c>
      <c r="B3453">
        <v>-1</v>
      </c>
      <c r="C3453" t="s">
        <v>77</v>
      </c>
      <c r="D3453" s="1" t="d">
        <v>2023-02-22</v>
      </c>
      <c r="E3453" t="s">
        <v>1714</v>
      </c>
      <c r="F3453" t="s">
        <v>2296</v>
      </c>
      <c r="G3453" t="s">
        <v>8</v>
      </c>
      <c r="H3453" t="s">
        <v>578</v>
      </c>
    </row>
    <row r="3454" spans="1:8" x14ac:dyDescent="0.2">
      <c r="A3454" s="1" t="d">
        <v>2023-02-22</v>
      </c>
      <c r="B3454">
        <v>-1</v>
      </c>
      <c r="C3454" t="s">
        <v>77</v>
      </c>
      <c r="D3454" s="1" t="d">
        <v>2023-02-22</v>
      </c>
      <c r="E3454" t="s">
        <v>1688</v>
      </c>
      <c r="F3454" t="s">
        <v>2296</v>
      </c>
      <c r="G3454" t="s">
        <v>8</v>
      </c>
      <c r="H3454" t="s">
        <v>225</v>
      </c>
    </row>
    <row r="3455" spans="1:8" x14ac:dyDescent="0.2">
      <c r="A3455" s="1" t="d">
        <v>2023-02-22</v>
      </c>
      <c r="B3455">
        <v>-1</v>
      </c>
      <c r="C3455" t="s">
        <v>77</v>
      </c>
      <c r="D3455" s="1" t="d">
        <v>2023-02-22</v>
      </c>
      <c r="E3455" t="s">
        <v>1630</v>
      </c>
      <c r="F3455" t="s">
        <v>2296</v>
      </c>
      <c r="G3455" t="s">
        <v>8</v>
      </c>
      <c r="H3455" t="s">
        <v>470</v>
      </c>
    </row>
    <row r="3456" spans="1:8" x14ac:dyDescent="0.2">
      <c r="A3456" s="1" t="d">
        <v>2023-02-22</v>
      </c>
      <c r="B3456">
        <v>-1</v>
      </c>
      <c r="C3456" t="s">
        <v>77</v>
      </c>
      <c r="D3456" s="1" t="d">
        <v>2023-02-22</v>
      </c>
      <c r="E3456" t="s">
        <v>1621</v>
      </c>
      <c r="F3456" t="s">
        <v>2296</v>
      </c>
      <c r="G3456" t="s">
        <v>8</v>
      </c>
      <c r="H3456" t="s">
        <v>472</v>
      </c>
    </row>
    <row r="3457" spans="1:8" x14ac:dyDescent="0.2">
      <c r="A3457" s="1" t="d">
        <v>2023-02-22</v>
      </c>
      <c r="B3457">
        <v>-1</v>
      </c>
      <c r="C3457" t="s">
        <v>77</v>
      </c>
      <c r="D3457" s="1" t="d">
        <v>2023-02-22</v>
      </c>
      <c r="E3457" t="s">
        <v>1631</v>
      </c>
      <c r="F3457" t="s">
        <v>2296</v>
      </c>
      <c r="G3457" t="s">
        <v>8</v>
      </c>
      <c r="H3457" t="s">
        <v>277</v>
      </c>
    </row>
    <row r="3458" spans="1:8" x14ac:dyDescent="0.2">
      <c r="A3458" s="1" t="d">
        <v>2023-02-22</v>
      </c>
      <c r="B3458">
        <v>-1</v>
      </c>
      <c r="C3458" t="s">
        <v>77</v>
      </c>
      <c r="D3458" s="1" t="d">
        <v>2023-02-22</v>
      </c>
      <c r="E3458" t="s">
        <v>1651</v>
      </c>
      <c r="F3458" t="s">
        <v>2296</v>
      </c>
      <c r="G3458" t="s">
        <v>8</v>
      </c>
      <c r="H3458" t="s">
        <v>92</v>
      </c>
    </row>
    <row r="3459" spans="1:8" x14ac:dyDescent="0.2">
      <c r="A3459" s="1" t="d">
        <v>2023-02-22</v>
      </c>
      <c r="B3459">
        <v>-1</v>
      </c>
      <c r="C3459" t="s">
        <v>77</v>
      </c>
      <c r="D3459" s="1" t="d">
        <v>2023-02-22</v>
      </c>
      <c r="E3459" t="s">
        <v>1633</v>
      </c>
      <c r="F3459" t="s">
        <v>2296</v>
      </c>
      <c r="G3459" t="s">
        <v>8</v>
      </c>
      <c r="H3459" t="s">
        <v>844</v>
      </c>
    </row>
    <row r="3460" spans="1:8" x14ac:dyDescent="0.2">
      <c r="A3460" s="1" t="d">
        <v>2023-02-22</v>
      </c>
      <c r="B3460">
        <v>-1</v>
      </c>
      <c r="C3460" t="s">
        <v>77</v>
      </c>
      <c r="D3460" s="1" t="d">
        <v>2023-02-22</v>
      </c>
      <c r="E3460" t="s">
        <v>1634</v>
      </c>
      <c r="F3460" t="s">
        <v>2296</v>
      </c>
      <c r="G3460" t="s">
        <v>8</v>
      </c>
      <c r="H3460" t="s">
        <v>38</v>
      </c>
    </row>
    <row r="3461" spans="1:8" x14ac:dyDescent="0.2">
      <c r="A3461" s="1" t="d">
        <v>2023-02-22</v>
      </c>
      <c r="B3461">
        <v>-1</v>
      </c>
      <c r="C3461" t="s">
        <v>77</v>
      </c>
      <c r="D3461" s="1" t="d">
        <v>2023-02-22</v>
      </c>
      <c r="E3461" t="s">
        <v>1652</v>
      </c>
      <c r="F3461" t="s">
        <v>2296</v>
      </c>
      <c r="G3461" t="s">
        <v>8</v>
      </c>
      <c r="H3461" t="s">
        <v>40</v>
      </c>
    </row>
    <row r="3462" spans="1:8" x14ac:dyDescent="0.2">
      <c r="A3462" s="1" t="d">
        <v>2023-02-22</v>
      </c>
      <c r="B3462">
        <v>-1</v>
      </c>
      <c r="C3462" t="s">
        <v>77</v>
      </c>
      <c r="D3462" s="1" t="d">
        <v>2023-02-22</v>
      </c>
      <c r="E3462" t="s">
        <v>1808</v>
      </c>
      <c r="F3462" t="s">
        <v>2293</v>
      </c>
      <c r="G3462" t="s">
        <v>49</v>
      </c>
      <c r="H3462" t="s">
        <v>1809</v>
      </c>
    </row>
    <row r="3463" spans="1:8" x14ac:dyDescent="0.2">
      <c r="A3463" s="1" t="d">
        <v>2023-02-22</v>
      </c>
      <c r="B3463">
        <v>-1</v>
      </c>
      <c r="C3463" t="s">
        <v>77</v>
      </c>
      <c r="D3463" s="1" t="d">
        <v>2023-02-22</v>
      </c>
      <c r="E3463" t="s">
        <v>1780</v>
      </c>
      <c r="F3463" t="s">
        <v>2271</v>
      </c>
      <c r="G3463" t="s">
        <v>49</v>
      </c>
      <c r="H3463" t="s">
        <v>1781</v>
      </c>
    </row>
    <row r="3464" spans="1:8" x14ac:dyDescent="0.2">
      <c r="A3464" s="1" t="d">
        <v>2023-02-22</v>
      </c>
      <c r="B3464">
        <v>-1</v>
      </c>
      <c r="C3464" t="s">
        <v>77</v>
      </c>
      <c r="D3464" s="1" t="d">
        <v>2023-02-22</v>
      </c>
      <c r="E3464" t="s">
        <v>1035</v>
      </c>
      <c r="F3464" t="s">
        <v>2271</v>
      </c>
      <c r="G3464" t="s">
        <v>49</v>
      </c>
      <c r="H3464" t="s">
        <v>1036</v>
      </c>
    </row>
    <row r="3465" spans="1:8" x14ac:dyDescent="0.2">
      <c r="A3465" s="1" t="d">
        <v>2023-02-22</v>
      </c>
      <c r="B3465">
        <v>-1</v>
      </c>
      <c r="C3465" t="s">
        <v>77</v>
      </c>
      <c r="D3465" s="1" t="d">
        <v>2023-02-22</v>
      </c>
      <c r="E3465" t="s">
        <v>1680</v>
      </c>
      <c r="F3465" t="s">
        <v>2271</v>
      </c>
      <c r="G3465" t="s">
        <v>8</v>
      </c>
      <c r="H3465" t="s">
        <v>1681</v>
      </c>
    </row>
    <row r="3466" spans="1:8" x14ac:dyDescent="0.2">
      <c r="A3466" s="1" t="d">
        <v>2023-02-22</v>
      </c>
      <c r="B3466">
        <v>-1</v>
      </c>
      <c r="C3466" t="s">
        <v>77</v>
      </c>
      <c r="D3466" s="1" t="d">
        <v>2023-02-22</v>
      </c>
      <c r="E3466" t="s">
        <v>1810</v>
      </c>
      <c r="F3466" t="s">
        <v>2271</v>
      </c>
      <c r="G3466" t="s">
        <v>8</v>
      </c>
    </row>
    <row r="3467" spans="1:8" x14ac:dyDescent="0.2">
      <c r="A3467" s="1" t="d">
        <v>2023-02-22</v>
      </c>
      <c r="B3467">
        <v>-1</v>
      </c>
      <c r="C3467" t="s">
        <v>77</v>
      </c>
      <c r="D3467" s="1" t="d">
        <v>2023-02-22</v>
      </c>
      <c r="E3467" t="s">
        <v>815</v>
      </c>
      <c r="F3467" t="s">
        <v>2294</v>
      </c>
      <c r="G3467" t="s">
        <v>8</v>
      </c>
    </row>
    <row r="3468" spans="1:8" x14ac:dyDescent="0.2">
      <c r="A3468" s="1" t="d">
        <v>2023-02-22</v>
      </c>
      <c r="B3468">
        <v>-1</v>
      </c>
      <c r="C3468" t="s">
        <v>77</v>
      </c>
      <c r="D3468" s="1" t="d">
        <v>2023-02-22</v>
      </c>
      <c r="E3468" t="s">
        <v>1455</v>
      </c>
      <c r="F3468" t="s">
        <v>2272</v>
      </c>
      <c r="G3468" t="s">
        <v>49</v>
      </c>
      <c r="H3468" t="s">
        <v>1456</v>
      </c>
    </row>
    <row r="3469" spans="1:8" x14ac:dyDescent="0.2">
      <c r="A3469" s="1" t="d">
        <v>2023-02-22</v>
      </c>
      <c r="B3469">
        <v>-1</v>
      </c>
      <c r="C3469" t="s">
        <v>77</v>
      </c>
      <c r="D3469" s="1" t="d">
        <v>2023-02-22</v>
      </c>
      <c r="E3469" t="s">
        <v>272</v>
      </c>
      <c r="F3469" t="s">
        <v>2272</v>
      </c>
      <c r="G3469" t="s">
        <v>49</v>
      </c>
      <c r="H3469" t="s">
        <v>273</v>
      </c>
    </row>
    <row r="3470" spans="1:8" x14ac:dyDescent="0.2">
      <c r="A3470" s="1" t="d">
        <v>2023-02-22</v>
      </c>
      <c r="B3470">
        <v>-1</v>
      </c>
      <c r="C3470" t="s">
        <v>77</v>
      </c>
      <c r="D3470" s="1" t="d">
        <v>2023-02-22</v>
      </c>
      <c r="E3470" t="s">
        <v>1440</v>
      </c>
      <c r="F3470" t="s">
        <v>2272</v>
      </c>
      <c r="G3470" t="s">
        <v>49</v>
      </c>
      <c r="H3470" t="s">
        <v>1441</v>
      </c>
    </row>
    <row r="3471" spans="1:8" x14ac:dyDescent="0.2">
      <c r="A3471" s="1" t="d">
        <v>2023-02-22</v>
      </c>
      <c r="B3471">
        <v>-1</v>
      </c>
      <c r="C3471" t="s">
        <v>77</v>
      </c>
      <c r="D3471" s="1" t="d">
        <v>2023-02-22</v>
      </c>
      <c r="E3471" t="s">
        <v>1184</v>
      </c>
      <c r="F3471" t="s">
        <v>2272</v>
      </c>
      <c r="G3471" t="s">
        <v>49</v>
      </c>
      <c r="H3471" t="s">
        <v>1185</v>
      </c>
    </row>
    <row r="3472" spans="1:8" x14ac:dyDescent="0.2">
      <c r="A3472" s="1" t="d">
        <v>2023-02-22</v>
      </c>
      <c r="B3472">
        <v>-1</v>
      </c>
      <c r="C3472" t="s">
        <v>77</v>
      </c>
      <c r="D3472" s="1" t="d">
        <v>2023-02-22</v>
      </c>
      <c r="E3472" t="s">
        <v>43</v>
      </c>
      <c r="F3472" t="s">
        <v>2272</v>
      </c>
      <c r="G3472" t="s">
        <v>8</v>
      </c>
      <c r="H3472" t="s">
        <v>44</v>
      </c>
    </row>
    <row r="3473" spans="1:8" x14ac:dyDescent="0.2">
      <c r="A3473" s="1" t="d">
        <v>2023-02-22</v>
      </c>
      <c r="B3473">
        <v>-1</v>
      </c>
      <c r="C3473" t="s">
        <v>77</v>
      </c>
      <c r="D3473" s="1" t="d">
        <v>2023-02-22</v>
      </c>
      <c r="E3473" t="s">
        <v>274</v>
      </c>
      <c r="F3473" t="s">
        <v>2272</v>
      </c>
      <c r="G3473" t="s">
        <v>8</v>
      </c>
    </row>
    <row r="3474" spans="1:8" x14ac:dyDescent="0.2">
      <c r="A3474" s="1" t="d">
        <v>2023-02-22</v>
      </c>
      <c r="B3474">
        <v>-1</v>
      </c>
      <c r="C3474" t="s">
        <v>77</v>
      </c>
      <c r="D3474" s="1" t="d">
        <v>2023-02-22</v>
      </c>
      <c r="E3474" t="s">
        <v>483</v>
      </c>
      <c r="F3474" t="s">
        <v>2272</v>
      </c>
      <c r="G3474" t="s">
        <v>8</v>
      </c>
    </row>
    <row r="3475" spans="1:8" x14ac:dyDescent="0.2">
      <c r="A3475" s="1" t="d">
        <v>2023-02-22</v>
      </c>
      <c r="B3475">
        <v>-1</v>
      </c>
      <c r="C3475" t="s">
        <v>77</v>
      </c>
      <c r="D3475" s="1" t="d">
        <v>2023-02-22</v>
      </c>
      <c r="E3475" t="s">
        <v>484</v>
      </c>
      <c r="F3475" t="s">
        <v>2272</v>
      </c>
      <c r="G3475" t="s">
        <v>8</v>
      </c>
    </row>
    <row r="3476" spans="1:8" x14ac:dyDescent="0.2">
      <c r="A3476" s="1" t="d">
        <v>2023-02-22</v>
      </c>
      <c r="B3476">
        <v>-1</v>
      </c>
      <c r="C3476" t="s">
        <v>77</v>
      </c>
      <c r="D3476" s="1" t="d">
        <v>2023-02-22</v>
      </c>
      <c r="E3476" t="s">
        <v>47</v>
      </c>
      <c r="F3476" t="s">
        <v>2272</v>
      </c>
      <c r="G3476" t="s">
        <v>8</v>
      </c>
    </row>
    <row r="3477" spans="1:8" x14ac:dyDescent="0.2">
      <c r="A3477" s="1" t="d">
        <v>2023-02-22</v>
      </c>
      <c r="B3477">
        <v>-1</v>
      </c>
      <c r="C3477" t="s">
        <v>77</v>
      </c>
      <c r="D3477" s="1" t="d">
        <v>2023-02-22</v>
      </c>
      <c r="E3477" t="s">
        <v>1422</v>
      </c>
      <c r="F3477" t="s">
        <v>2272</v>
      </c>
      <c r="G3477" t="s">
        <v>8</v>
      </c>
    </row>
    <row r="3478" spans="1:8" x14ac:dyDescent="0.2">
      <c r="A3478" s="1" t="d">
        <v>2023-02-22</v>
      </c>
      <c r="B3478">
        <v>-1</v>
      </c>
      <c r="C3478" t="s">
        <v>77</v>
      </c>
      <c r="D3478" s="1" t="d">
        <v>2023-02-22</v>
      </c>
      <c r="E3478" t="s">
        <v>95</v>
      </c>
      <c r="F3478" t="s">
        <v>2272</v>
      </c>
      <c r="G3478" t="s">
        <v>8</v>
      </c>
    </row>
    <row r="3479" spans="1:8" x14ac:dyDescent="0.2">
      <c r="A3479" s="1" t="d">
        <v>2023-02-22</v>
      </c>
      <c r="B3479">
        <v>-1</v>
      </c>
      <c r="C3479" t="s">
        <v>77</v>
      </c>
      <c r="D3479" s="1" t="d">
        <v>2023-02-22</v>
      </c>
      <c r="E3479" t="s">
        <v>275</v>
      </c>
      <c r="F3479" t="s">
        <v>2272</v>
      </c>
      <c r="G3479" t="s">
        <v>8</v>
      </c>
    </row>
    <row r="3480" spans="1:8" x14ac:dyDescent="0.2">
      <c r="A3480" s="1" t="d">
        <v>2023-02-22</v>
      </c>
      <c r="B3480">
        <v>-1</v>
      </c>
      <c r="C3480" t="s">
        <v>77</v>
      </c>
      <c r="D3480" s="1" t="d">
        <v>2023-03-01</v>
      </c>
      <c r="E3480" t="s">
        <v>1010</v>
      </c>
      <c r="F3480" t="s">
        <v>2273</v>
      </c>
      <c r="G3480" t="s">
        <v>128</v>
      </c>
      <c r="H3480" t="s">
        <v>1011</v>
      </c>
    </row>
    <row r="3481" spans="1:8" x14ac:dyDescent="0.2">
      <c r="A3481" s="1" t="d">
        <v>2023-02-22</v>
      </c>
      <c r="B3481">
        <v>-1</v>
      </c>
      <c r="C3481" t="s">
        <v>77</v>
      </c>
      <c r="D3481" s="1" t="d">
        <v>2023-03-01</v>
      </c>
      <c r="E3481" t="s">
        <v>147</v>
      </c>
      <c r="F3481" t="s">
        <v>2273</v>
      </c>
      <c r="G3481" t="s">
        <v>8</v>
      </c>
      <c r="H3481" t="s">
        <v>148</v>
      </c>
    </row>
    <row r="3482" spans="1:8" x14ac:dyDescent="0.2">
      <c r="A3482" s="1" t="d">
        <v>2023-02-22</v>
      </c>
      <c r="B3482">
        <v>-1</v>
      </c>
      <c r="C3482" t="s">
        <v>77</v>
      </c>
      <c r="D3482" s="1" t="d">
        <v>2023-03-01</v>
      </c>
      <c r="E3482" t="s">
        <v>1811</v>
      </c>
      <c r="F3482" t="s">
        <v>2273</v>
      </c>
      <c r="G3482" t="s">
        <v>8</v>
      </c>
      <c r="H3482" t="s">
        <v>1812</v>
      </c>
    </row>
    <row r="3483" spans="1:8" x14ac:dyDescent="0.2">
      <c r="A3483" s="1" t="d">
        <v>2023-02-22</v>
      </c>
      <c r="B3483">
        <v>-1</v>
      </c>
      <c r="C3483" t="s">
        <v>77</v>
      </c>
      <c r="D3483" s="1" t="d">
        <v>2023-03-01</v>
      </c>
      <c r="E3483" t="s">
        <v>1813</v>
      </c>
      <c r="F3483" t="s">
        <v>2274</v>
      </c>
      <c r="G3483" t="s">
        <v>8</v>
      </c>
      <c r="H3483" t="s">
        <v>1813</v>
      </c>
    </row>
    <row r="3484" spans="1:8" x14ac:dyDescent="0.2">
      <c r="A3484" s="1" t="d">
        <v>2023-02-22</v>
      </c>
      <c r="B3484">
        <v>-1</v>
      </c>
      <c r="C3484" t="s">
        <v>77</v>
      </c>
      <c r="D3484" s="1" t="d">
        <v>2023-03-01</v>
      </c>
      <c r="E3484" t="s">
        <v>1814</v>
      </c>
      <c r="F3484" t="s">
        <v>2274</v>
      </c>
      <c r="G3484" t="s">
        <v>8</v>
      </c>
      <c r="H3484" t="s">
        <v>1814</v>
      </c>
    </row>
    <row r="3485" spans="1:8" x14ac:dyDescent="0.2">
      <c r="A3485" s="1" t="d">
        <v>2023-02-22</v>
      </c>
      <c r="B3485">
        <v>-1</v>
      </c>
      <c r="C3485" t="s">
        <v>77</v>
      </c>
      <c r="D3485" s="1" t="d">
        <v>2023-03-01</v>
      </c>
      <c r="E3485" t="s">
        <v>1815</v>
      </c>
      <c r="F3485" t="s">
        <v>2274</v>
      </c>
      <c r="G3485" t="s">
        <v>8</v>
      </c>
      <c r="H3485" t="s">
        <v>1815</v>
      </c>
    </row>
    <row r="3486" spans="1:8" x14ac:dyDescent="0.2">
      <c r="A3486" s="1" t="d">
        <v>2023-02-22</v>
      </c>
      <c r="B3486">
        <v>-1</v>
      </c>
      <c r="C3486" t="s">
        <v>77</v>
      </c>
      <c r="D3486" s="1" t="d">
        <v>2023-03-01</v>
      </c>
      <c r="E3486" t="s">
        <v>1816</v>
      </c>
      <c r="F3486" t="s">
        <v>2275</v>
      </c>
      <c r="G3486" t="s">
        <v>8</v>
      </c>
      <c r="H3486" t="s">
        <v>1817</v>
      </c>
    </row>
    <row r="3487" spans="1:8" x14ac:dyDescent="0.2">
      <c r="A3487" s="1" t="d">
        <v>2023-02-22</v>
      </c>
      <c r="B3487">
        <v>-1</v>
      </c>
      <c r="C3487" t="s">
        <v>77</v>
      </c>
      <c r="D3487" s="1" t="d">
        <v>2023-03-01</v>
      </c>
      <c r="E3487" t="s">
        <v>1818</v>
      </c>
      <c r="F3487" t="s">
        <v>2263</v>
      </c>
      <c r="G3487" t="s">
        <v>8</v>
      </c>
      <c r="H3487" t="s">
        <v>793</v>
      </c>
    </row>
    <row r="3488" spans="1:8" x14ac:dyDescent="0.2">
      <c r="A3488" s="1" t="d">
        <v>2023-02-22</v>
      </c>
      <c r="B3488">
        <v>-1</v>
      </c>
      <c r="C3488" t="s">
        <v>77</v>
      </c>
      <c r="D3488" s="1" t="d">
        <v>2023-03-01</v>
      </c>
      <c r="E3488" t="s">
        <v>1819</v>
      </c>
      <c r="F3488" t="s">
        <v>2263</v>
      </c>
      <c r="G3488" t="s">
        <v>8</v>
      </c>
      <c r="H3488" t="s">
        <v>972</v>
      </c>
    </row>
    <row r="3489" spans="1:8" x14ac:dyDescent="0.2">
      <c r="A3489" s="1" t="d">
        <v>2023-02-22</v>
      </c>
      <c r="B3489">
        <v>-1</v>
      </c>
      <c r="C3489" t="s">
        <v>77</v>
      </c>
      <c r="D3489" s="1" t="d">
        <v>2023-03-07</v>
      </c>
      <c r="E3489" t="s">
        <v>447</v>
      </c>
      <c r="F3489" t="s">
        <v>2274</v>
      </c>
      <c r="G3489" t="s">
        <v>8</v>
      </c>
      <c r="H3489" t="s">
        <v>448</v>
      </c>
    </row>
    <row r="3490" spans="1:8" x14ac:dyDescent="0.2">
      <c r="A3490" s="1" t="d">
        <v>2023-02-22</v>
      </c>
      <c r="B3490">
        <v>-1</v>
      </c>
      <c r="C3490" t="s">
        <v>77</v>
      </c>
      <c r="D3490" s="1" t="d">
        <v>2023-03-07</v>
      </c>
      <c r="E3490" t="s">
        <v>934</v>
      </c>
      <c r="F3490" t="s">
        <v>2263</v>
      </c>
      <c r="G3490" t="s">
        <v>8</v>
      </c>
      <c r="H3490" t="s">
        <v>935</v>
      </c>
    </row>
    <row r="3491" spans="1:8" x14ac:dyDescent="0.2">
      <c r="A3491" s="1" t="d">
        <v>2023-02-22</v>
      </c>
      <c r="B3491">
        <v>-1</v>
      </c>
      <c r="C3491" t="s">
        <v>77</v>
      </c>
      <c r="D3491" s="1" t="d">
        <v>2023-03-08</v>
      </c>
      <c r="E3491" t="s">
        <v>1820</v>
      </c>
      <c r="F3491" t="s">
        <v>2274</v>
      </c>
      <c r="G3491" t="s">
        <v>8</v>
      </c>
      <c r="H3491" t="s">
        <v>1821</v>
      </c>
    </row>
    <row r="3492" spans="1:8" x14ac:dyDescent="0.2">
      <c r="A3492" s="1" t="d">
        <v>2023-02-22</v>
      </c>
      <c r="B3492">
        <v>-1</v>
      </c>
      <c r="C3492" t="s">
        <v>77</v>
      </c>
      <c r="D3492" s="1" t="d">
        <v>2023-03-08</v>
      </c>
      <c r="E3492" t="s">
        <v>290</v>
      </c>
      <c r="F3492" t="s">
        <v>2274</v>
      </c>
      <c r="G3492" t="s">
        <v>8</v>
      </c>
      <c r="H3492" t="s">
        <v>291</v>
      </c>
    </row>
    <row r="3493" spans="1:8" x14ac:dyDescent="0.2">
      <c r="A3493" s="1" t="d">
        <v>2023-02-22</v>
      </c>
      <c r="B3493">
        <v>-1</v>
      </c>
      <c r="C3493" t="s">
        <v>77</v>
      </c>
      <c r="D3493" s="1" t="d">
        <v>2023-03-08</v>
      </c>
      <c r="E3493" t="s">
        <v>1515</v>
      </c>
      <c r="F3493" t="s">
        <v>2274</v>
      </c>
      <c r="G3493" t="s">
        <v>8</v>
      </c>
      <c r="H3493" t="s">
        <v>1515</v>
      </c>
    </row>
    <row r="3494" spans="1:8" x14ac:dyDescent="0.2">
      <c r="A3494" s="1" t="d">
        <v>2023-02-22</v>
      </c>
      <c r="B3494">
        <v>-1</v>
      </c>
      <c r="C3494" t="s">
        <v>77</v>
      </c>
      <c r="D3494" s="1" t="d">
        <v>2023-03-08</v>
      </c>
      <c r="E3494" t="s">
        <v>1815</v>
      </c>
      <c r="F3494" t="s">
        <v>2274</v>
      </c>
      <c r="G3494" t="s">
        <v>8</v>
      </c>
      <c r="H3494" t="s">
        <v>1815</v>
      </c>
    </row>
    <row r="3495" spans="1:8" x14ac:dyDescent="0.2">
      <c r="A3495" s="1" t="d">
        <v>2023-02-22</v>
      </c>
      <c r="B3495">
        <v>-1</v>
      </c>
      <c r="C3495" t="s">
        <v>77</v>
      </c>
      <c r="D3495" s="1" t="d">
        <v>2023-03-08</v>
      </c>
      <c r="E3495" t="s">
        <v>1822</v>
      </c>
      <c r="F3495" t="s">
        <v>2274</v>
      </c>
      <c r="G3495" t="s">
        <v>8</v>
      </c>
      <c r="H3495" t="s">
        <v>1822</v>
      </c>
    </row>
    <row r="3496" spans="1:8" x14ac:dyDescent="0.2">
      <c r="A3496" s="1" t="d">
        <v>2023-02-22</v>
      </c>
      <c r="B3496">
        <v>-1</v>
      </c>
      <c r="C3496" t="s">
        <v>77</v>
      </c>
      <c r="D3496" s="1" t="d">
        <v>2023-03-08</v>
      </c>
      <c r="E3496" t="s">
        <v>1450</v>
      </c>
      <c r="F3496" t="s">
        <v>2274</v>
      </c>
      <c r="G3496" t="s">
        <v>8</v>
      </c>
      <c r="H3496" t="s">
        <v>1450</v>
      </c>
    </row>
    <row r="3497" spans="1:8" x14ac:dyDescent="0.2">
      <c r="A3497" s="1" t="d">
        <v>2023-02-22</v>
      </c>
      <c r="B3497">
        <v>-1</v>
      </c>
      <c r="C3497" t="s">
        <v>77</v>
      </c>
      <c r="D3497" s="1" t="d">
        <v>2023-03-08</v>
      </c>
      <c r="E3497" t="s">
        <v>239</v>
      </c>
      <c r="F3497" t="s">
        <v>2275</v>
      </c>
      <c r="G3497" t="s">
        <v>8</v>
      </c>
    </row>
    <row r="3498" spans="1:8" x14ac:dyDescent="0.2">
      <c r="A3498" s="1" t="d">
        <v>2023-02-22</v>
      </c>
      <c r="B3498">
        <v>-1</v>
      </c>
      <c r="C3498" t="s">
        <v>77</v>
      </c>
      <c r="D3498" s="1" t="d">
        <v>2023-03-08</v>
      </c>
      <c r="E3498" t="s">
        <v>506</v>
      </c>
      <c r="F3498" t="s">
        <v>2263</v>
      </c>
      <c r="G3498" t="s">
        <v>8</v>
      </c>
      <c r="H3498" t="s">
        <v>507</v>
      </c>
    </row>
    <row r="3499" spans="1:8" x14ac:dyDescent="0.2">
      <c r="A3499" s="1" t="d">
        <v>2023-02-22</v>
      </c>
      <c r="B3499">
        <v>-1</v>
      </c>
      <c r="C3499" t="s">
        <v>77</v>
      </c>
      <c r="D3499" s="1" t="d">
        <v>2023-03-08</v>
      </c>
      <c r="E3499" t="s">
        <v>58</v>
      </c>
      <c r="F3499" t="s">
        <v>2263</v>
      </c>
      <c r="G3499" t="s">
        <v>8</v>
      </c>
      <c r="H3499" t="s">
        <v>59</v>
      </c>
    </row>
    <row r="3500" spans="1:8" x14ac:dyDescent="0.2">
      <c r="A3500" s="1" t="d">
        <v>2023-02-22</v>
      </c>
      <c r="B3500">
        <v>-1</v>
      </c>
      <c r="C3500" t="s">
        <v>77</v>
      </c>
      <c r="D3500" s="1" t="d">
        <v>2023-03-08</v>
      </c>
      <c r="E3500" t="s">
        <v>1073</v>
      </c>
      <c r="F3500" t="s">
        <v>2263</v>
      </c>
      <c r="G3500" t="s">
        <v>8</v>
      </c>
      <c r="H3500" t="s">
        <v>1074</v>
      </c>
    </row>
    <row r="3501" spans="1:8" x14ac:dyDescent="0.2">
      <c r="A3501" s="1" t="d">
        <v>2023-02-22</v>
      </c>
      <c r="B3501">
        <v>-1</v>
      </c>
      <c r="C3501" t="s">
        <v>77</v>
      </c>
      <c r="D3501" s="1" t="d">
        <v>2023-03-15</v>
      </c>
      <c r="E3501" t="s">
        <v>926</v>
      </c>
      <c r="F3501" t="s">
        <v>2273</v>
      </c>
      <c r="G3501" t="s">
        <v>8</v>
      </c>
      <c r="H3501" t="s">
        <v>927</v>
      </c>
    </row>
    <row r="3502" spans="1:8" x14ac:dyDescent="0.2">
      <c r="A3502" s="1" t="d">
        <v>2023-02-23</v>
      </c>
      <c r="B3502">
        <v>-1</v>
      </c>
      <c r="D3502" s="1" t="d">
        <v>2023-02-23</v>
      </c>
      <c r="E3502" t="s">
        <v>859</v>
      </c>
      <c r="F3502" t="s">
        <v>2273</v>
      </c>
      <c r="G3502" t="s">
        <v>128</v>
      </c>
      <c r="H3502" t="s">
        <v>860</v>
      </c>
    </row>
    <row r="3503" spans="1:8" x14ac:dyDescent="0.2">
      <c r="A3503" s="1" t="d">
        <v>2023-02-23</v>
      </c>
      <c r="B3503">
        <v>-1</v>
      </c>
      <c r="D3503" s="1" t="d">
        <v>2023-02-23</v>
      </c>
      <c r="E3503" t="s">
        <v>561</v>
      </c>
      <c r="F3503" t="s">
        <v>2273</v>
      </c>
      <c r="G3503" t="s">
        <v>128</v>
      </c>
      <c r="H3503" t="s">
        <v>562</v>
      </c>
    </row>
    <row r="3504" spans="1:8" x14ac:dyDescent="0.2">
      <c r="A3504" s="1" t="d">
        <v>2023-02-23</v>
      </c>
      <c r="B3504">
        <v>-1</v>
      </c>
      <c r="D3504" s="1" t="d">
        <v>2023-02-23</v>
      </c>
      <c r="E3504" t="s">
        <v>861</v>
      </c>
      <c r="F3504" t="s">
        <v>2273</v>
      </c>
      <c r="G3504" t="s">
        <v>128</v>
      </c>
      <c r="H3504" t="s">
        <v>862</v>
      </c>
    </row>
    <row r="3505" spans="1:8" x14ac:dyDescent="0.2">
      <c r="A3505" s="1" t="d">
        <v>2023-02-23</v>
      </c>
      <c r="B3505">
        <v>-1</v>
      </c>
      <c r="D3505" s="1" t="d">
        <v>2023-02-23</v>
      </c>
      <c r="E3505" t="s">
        <v>303</v>
      </c>
      <c r="F3505" t="s">
        <v>2273</v>
      </c>
      <c r="G3505" t="s">
        <v>128</v>
      </c>
      <c r="H3505" t="s">
        <v>304</v>
      </c>
    </row>
    <row r="3506" spans="1:8" x14ac:dyDescent="0.2">
      <c r="A3506" s="1" t="d">
        <v>2023-02-23</v>
      </c>
      <c r="B3506">
        <v>-1</v>
      </c>
      <c r="D3506" s="1" t="d">
        <v>2023-02-23</v>
      </c>
      <c r="E3506" t="s">
        <v>127</v>
      </c>
      <c r="F3506" t="s">
        <v>2273</v>
      </c>
      <c r="G3506" t="s">
        <v>128</v>
      </c>
      <c r="H3506" t="s">
        <v>129</v>
      </c>
    </row>
    <row r="3507" spans="1:8" x14ac:dyDescent="0.2">
      <c r="A3507" s="1" t="d">
        <v>2023-02-23</v>
      </c>
      <c r="B3507">
        <v>-1</v>
      </c>
      <c r="D3507" s="1" t="d">
        <v>2023-02-23</v>
      </c>
      <c r="E3507" t="s">
        <v>151</v>
      </c>
      <c r="F3507" t="s">
        <v>2273</v>
      </c>
      <c r="G3507" t="s">
        <v>128</v>
      </c>
      <c r="H3507" t="s">
        <v>152</v>
      </c>
    </row>
    <row r="3508" spans="1:8" x14ac:dyDescent="0.2">
      <c r="A3508" s="1" t="d">
        <v>2023-02-23</v>
      </c>
      <c r="B3508">
        <v>-1</v>
      </c>
      <c r="D3508" s="1" t="d">
        <v>2023-02-23</v>
      </c>
      <c r="E3508" t="s">
        <v>286</v>
      </c>
      <c r="F3508" t="s">
        <v>2273</v>
      </c>
      <c r="G3508" t="s">
        <v>128</v>
      </c>
      <c r="H3508" t="s">
        <v>287</v>
      </c>
    </row>
    <row r="3509" spans="1:8" x14ac:dyDescent="0.2">
      <c r="A3509" s="1" t="d">
        <v>2023-02-23</v>
      </c>
      <c r="B3509">
        <v>-1</v>
      </c>
      <c r="D3509" s="1" t="d">
        <v>2023-02-23</v>
      </c>
      <c r="E3509" t="s">
        <v>98</v>
      </c>
      <c r="F3509" t="s">
        <v>2273</v>
      </c>
      <c r="G3509" t="s">
        <v>128</v>
      </c>
      <c r="H3509" t="s">
        <v>99</v>
      </c>
    </row>
    <row r="3510" spans="1:8" x14ac:dyDescent="0.2">
      <c r="A3510" s="1" t="d">
        <v>2023-02-23</v>
      </c>
      <c r="B3510">
        <v>-1</v>
      </c>
      <c r="D3510" s="1" t="d">
        <v>2023-02-23</v>
      </c>
      <c r="E3510" t="s">
        <v>235</v>
      </c>
      <c r="F3510" t="s">
        <v>2273</v>
      </c>
      <c r="G3510" t="s">
        <v>128</v>
      </c>
      <c r="H3510" t="s">
        <v>236</v>
      </c>
    </row>
    <row r="3511" spans="1:8" x14ac:dyDescent="0.2">
      <c r="A3511" s="1" t="d">
        <v>2023-02-23</v>
      </c>
      <c r="B3511">
        <v>-1</v>
      </c>
      <c r="D3511" s="1" t="d">
        <v>2023-02-23</v>
      </c>
      <c r="E3511" t="s">
        <v>1614</v>
      </c>
      <c r="F3511" t="s">
        <v>2296</v>
      </c>
      <c r="G3511" t="s">
        <v>8</v>
      </c>
      <c r="H3511" t="s">
        <v>94</v>
      </c>
    </row>
    <row r="3512" spans="1:8" x14ac:dyDescent="0.2">
      <c r="A3512" s="1" t="d">
        <v>2023-02-23</v>
      </c>
      <c r="B3512">
        <v>-1</v>
      </c>
      <c r="D3512" s="1" t="d">
        <v>2023-02-23</v>
      </c>
      <c r="E3512" t="s">
        <v>1328</v>
      </c>
      <c r="F3512" t="s">
        <v>2285</v>
      </c>
      <c r="G3512" t="s">
        <v>8</v>
      </c>
      <c r="H3512" t="s">
        <v>1329</v>
      </c>
    </row>
    <row r="3513" spans="1:8" x14ac:dyDescent="0.2">
      <c r="A3513" s="1" t="d">
        <v>2023-02-23</v>
      </c>
      <c r="B3513">
        <v>-1</v>
      </c>
      <c r="D3513" s="1" t="d">
        <v>2023-02-23</v>
      </c>
      <c r="E3513" t="s">
        <v>587</v>
      </c>
      <c r="F3513" t="s">
        <v>2272</v>
      </c>
      <c r="G3513" t="s">
        <v>49</v>
      </c>
      <c r="H3513" t="s">
        <v>588</v>
      </c>
    </row>
    <row r="3514" spans="1:8" x14ac:dyDescent="0.2">
      <c r="A3514" s="1" t="d">
        <v>2023-02-23</v>
      </c>
      <c r="B3514">
        <v>-1</v>
      </c>
      <c r="C3514" t="s">
        <v>1823</v>
      </c>
      <c r="D3514" s="1" t="d">
        <v>2023-02-23</v>
      </c>
      <c r="E3514" t="s">
        <v>1824</v>
      </c>
      <c r="F3514" t="s">
        <v>2273</v>
      </c>
      <c r="G3514" t="s">
        <v>1825</v>
      </c>
      <c r="H3514" t="s">
        <v>1826</v>
      </c>
    </row>
    <row r="3515" spans="1:8" x14ac:dyDescent="0.2">
      <c r="A3515" s="1" t="d">
        <v>2023-02-23</v>
      </c>
      <c r="B3515">
        <v>-1</v>
      </c>
      <c r="C3515" t="s">
        <v>20</v>
      </c>
      <c r="D3515" s="1" t="d">
        <v>2023-02-23</v>
      </c>
      <c r="E3515" t="s">
        <v>1406</v>
      </c>
      <c r="F3515" t="s">
        <v>2281</v>
      </c>
      <c r="G3515" t="s">
        <v>8</v>
      </c>
      <c r="H3515" t="s">
        <v>1407</v>
      </c>
    </row>
    <row r="3516" spans="1:8" x14ac:dyDescent="0.2">
      <c r="A3516" s="1" t="d">
        <v>2023-02-23</v>
      </c>
      <c r="B3516">
        <v>-1</v>
      </c>
      <c r="C3516" t="s">
        <v>20</v>
      </c>
      <c r="D3516" s="1" t="d">
        <v>2023-02-23</v>
      </c>
      <c r="E3516" t="s">
        <v>1757</v>
      </c>
      <c r="F3516" t="s">
        <v>2266</v>
      </c>
      <c r="G3516" t="s">
        <v>8</v>
      </c>
      <c r="H3516" t="s">
        <v>1758</v>
      </c>
    </row>
    <row r="3517" spans="1:8" x14ac:dyDescent="0.2">
      <c r="A3517" s="1" t="d">
        <v>2023-02-23</v>
      </c>
      <c r="B3517">
        <v>-1</v>
      </c>
      <c r="C3517" t="s">
        <v>20</v>
      </c>
      <c r="D3517" s="1" t="d">
        <v>2023-02-23</v>
      </c>
      <c r="E3517" t="s">
        <v>1684</v>
      </c>
      <c r="F3517" t="s">
        <v>2266</v>
      </c>
      <c r="G3517" t="s">
        <v>8</v>
      </c>
      <c r="H3517" t="s">
        <v>1685</v>
      </c>
    </row>
    <row r="3518" spans="1:8" x14ac:dyDescent="0.2">
      <c r="A3518" s="1" t="d">
        <v>2023-02-23</v>
      </c>
      <c r="B3518">
        <v>-1</v>
      </c>
      <c r="C3518" t="s">
        <v>20</v>
      </c>
      <c r="D3518" s="1" t="d">
        <v>2023-02-23</v>
      </c>
      <c r="E3518" t="s">
        <v>579</v>
      </c>
      <c r="F3518" t="s">
        <v>2265</v>
      </c>
      <c r="G3518" t="s">
        <v>49</v>
      </c>
      <c r="H3518" t="s">
        <v>580</v>
      </c>
    </row>
    <row r="3519" spans="1:8" x14ac:dyDescent="0.2">
      <c r="A3519" s="1" t="d">
        <v>2023-02-23</v>
      </c>
      <c r="B3519">
        <v>-1</v>
      </c>
      <c r="C3519" t="s">
        <v>20</v>
      </c>
      <c r="D3519" s="1" t="d">
        <v>2023-02-23</v>
      </c>
      <c r="E3519" t="s">
        <v>1314</v>
      </c>
      <c r="F3519" t="s">
        <v>2265</v>
      </c>
      <c r="G3519" t="s">
        <v>8</v>
      </c>
      <c r="H3519" t="s">
        <v>1315</v>
      </c>
    </row>
    <row r="3520" spans="1:8" x14ac:dyDescent="0.2">
      <c r="A3520" s="1" t="d">
        <v>2023-02-23</v>
      </c>
      <c r="B3520">
        <v>-1</v>
      </c>
      <c r="C3520" t="s">
        <v>20</v>
      </c>
      <c r="D3520" s="1" t="d">
        <v>2023-02-23</v>
      </c>
      <c r="E3520" t="s">
        <v>84</v>
      </c>
      <c r="F3520" t="s">
        <v>2265</v>
      </c>
      <c r="G3520" t="s">
        <v>8</v>
      </c>
      <c r="H3520" t="s">
        <v>85</v>
      </c>
    </row>
    <row r="3521" spans="1:8" x14ac:dyDescent="0.2">
      <c r="A3521" s="1" t="d">
        <v>2023-02-23</v>
      </c>
      <c r="B3521">
        <v>-1</v>
      </c>
      <c r="C3521" t="s">
        <v>20</v>
      </c>
      <c r="D3521" s="1" t="d">
        <v>2023-02-23</v>
      </c>
      <c r="E3521" t="s">
        <v>29</v>
      </c>
      <c r="F3521" t="s">
        <v>2265</v>
      </c>
      <c r="G3521" t="s">
        <v>8</v>
      </c>
      <c r="H3521" t="s">
        <v>30</v>
      </c>
    </row>
    <row r="3522" spans="1:8" x14ac:dyDescent="0.2">
      <c r="A3522" s="1" t="d">
        <v>2023-02-23</v>
      </c>
      <c r="B3522">
        <v>-1</v>
      </c>
      <c r="C3522" t="s">
        <v>20</v>
      </c>
      <c r="D3522" s="1" t="d">
        <v>2023-02-23</v>
      </c>
      <c r="E3522" t="s">
        <v>220</v>
      </c>
      <c r="F3522" t="s">
        <v>2265</v>
      </c>
      <c r="G3522" t="s">
        <v>13</v>
      </c>
      <c r="H3522" t="s">
        <v>221</v>
      </c>
    </row>
    <row r="3523" spans="1:8" x14ac:dyDescent="0.2">
      <c r="A3523" s="1" t="d">
        <v>2023-02-23</v>
      </c>
      <c r="B3523">
        <v>-1</v>
      </c>
      <c r="C3523" t="s">
        <v>20</v>
      </c>
      <c r="D3523" s="1" t="d">
        <v>2023-02-23</v>
      </c>
      <c r="E3523" t="s">
        <v>12</v>
      </c>
      <c r="F3523" t="s">
        <v>2265</v>
      </c>
      <c r="G3523" t="s">
        <v>13</v>
      </c>
      <c r="H3523" t="s">
        <v>14</v>
      </c>
    </row>
    <row r="3524" spans="1:8" x14ac:dyDescent="0.2">
      <c r="A3524" s="1" t="d">
        <v>2023-02-23</v>
      </c>
      <c r="B3524">
        <v>-1</v>
      </c>
      <c r="C3524" t="s">
        <v>20</v>
      </c>
      <c r="D3524" s="1" t="d">
        <v>2023-02-23</v>
      </c>
      <c r="E3524" t="s">
        <v>35</v>
      </c>
      <c r="F3524" t="s">
        <v>2268</v>
      </c>
      <c r="G3524" t="s">
        <v>13</v>
      </c>
      <c r="H3524" t="s">
        <v>36</v>
      </c>
    </row>
    <row r="3525" spans="1:8" x14ac:dyDescent="0.2">
      <c r="A3525" s="1" t="d">
        <v>2023-02-23</v>
      </c>
      <c r="B3525">
        <v>-1</v>
      </c>
      <c r="C3525" t="s">
        <v>20</v>
      </c>
      <c r="D3525" s="1" t="d">
        <v>2023-02-23</v>
      </c>
      <c r="E3525" t="s">
        <v>1633</v>
      </c>
      <c r="F3525" t="s">
        <v>2296</v>
      </c>
      <c r="G3525" t="s">
        <v>8</v>
      </c>
      <c r="H3525" t="s">
        <v>844</v>
      </c>
    </row>
    <row r="3526" spans="1:8" x14ac:dyDescent="0.2">
      <c r="A3526" s="1" t="d">
        <v>2023-02-23</v>
      </c>
      <c r="B3526">
        <v>-1</v>
      </c>
      <c r="C3526" t="s">
        <v>20</v>
      </c>
      <c r="D3526" s="1" t="d">
        <v>2023-02-23</v>
      </c>
      <c r="E3526" t="s">
        <v>1320</v>
      </c>
      <c r="F3526" t="s">
        <v>2271</v>
      </c>
      <c r="G3526" t="s">
        <v>49</v>
      </c>
      <c r="H3526" t="s">
        <v>1321</v>
      </c>
    </row>
    <row r="3527" spans="1:8" x14ac:dyDescent="0.2">
      <c r="A3527" s="1" t="d">
        <v>2023-02-23</v>
      </c>
      <c r="B3527">
        <v>-1</v>
      </c>
      <c r="C3527" t="s">
        <v>20</v>
      </c>
      <c r="D3527" s="1" t="d">
        <v>2023-02-23</v>
      </c>
      <c r="E3527" t="s">
        <v>1210</v>
      </c>
      <c r="F3527" t="s">
        <v>2285</v>
      </c>
      <c r="G3527" t="s">
        <v>8</v>
      </c>
    </row>
    <row r="3528" spans="1:8" x14ac:dyDescent="0.2">
      <c r="A3528" s="1" t="d">
        <v>2023-02-23</v>
      </c>
      <c r="B3528">
        <v>-1</v>
      </c>
      <c r="C3528" t="s">
        <v>20</v>
      </c>
      <c r="D3528" s="1" t="d">
        <v>2023-02-23</v>
      </c>
      <c r="E3528" t="s">
        <v>587</v>
      </c>
      <c r="F3528" t="s">
        <v>2272</v>
      </c>
      <c r="G3528" t="s">
        <v>49</v>
      </c>
      <c r="H3528" t="s">
        <v>588</v>
      </c>
    </row>
    <row r="3529" spans="1:8" x14ac:dyDescent="0.2">
      <c r="A3529" s="1" t="d">
        <v>2023-02-23</v>
      </c>
      <c r="B3529">
        <v>-1</v>
      </c>
      <c r="C3529" t="s">
        <v>20</v>
      </c>
      <c r="D3529" s="1" t="d">
        <v>2023-02-23</v>
      </c>
      <c r="E3529" t="s">
        <v>1324</v>
      </c>
      <c r="F3529" t="s">
        <v>2272</v>
      </c>
      <c r="G3529" t="s">
        <v>13</v>
      </c>
      <c r="H3529" t="s">
        <v>1325</v>
      </c>
    </row>
    <row r="3530" spans="1:8" x14ac:dyDescent="0.2">
      <c r="A3530" s="1" t="d">
        <v>2023-02-23</v>
      </c>
      <c r="B3530">
        <v>-1</v>
      </c>
      <c r="C3530" t="s">
        <v>20</v>
      </c>
      <c r="D3530" s="1" t="d">
        <v>2023-02-23</v>
      </c>
      <c r="E3530" t="s">
        <v>1715</v>
      </c>
      <c r="F3530" t="s">
        <v>2272</v>
      </c>
      <c r="G3530" t="s">
        <v>8</v>
      </c>
    </row>
    <row r="3531" spans="1:8" x14ac:dyDescent="0.2">
      <c r="A3531" s="1" t="d">
        <v>2023-02-23</v>
      </c>
      <c r="B3531">
        <v>-1</v>
      </c>
      <c r="C3531" t="s">
        <v>20</v>
      </c>
      <c r="D3531" s="1" t="d">
        <v>2023-02-23</v>
      </c>
      <c r="E3531" t="s">
        <v>1422</v>
      </c>
      <c r="F3531" t="s">
        <v>2272</v>
      </c>
      <c r="G3531" t="s">
        <v>8</v>
      </c>
    </row>
    <row r="3532" spans="1:8" x14ac:dyDescent="0.2">
      <c r="A3532" s="1" t="d">
        <v>2023-02-23</v>
      </c>
      <c r="B3532">
        <v>-1</v>
      </c>
      <c r="C3532" t="s">
        <v>20</v>
      </c>
      <c r="D3532" s="1" t="d">
        <v>2023-02-23</v>
      </c>
      <c r="E3532" t="s">
        <v>97</v>
      </c>
      <c r="F3532" t="s">
        <v>2272</v>
      </c>
      <c r="G3532" t="s">
        <v>8</v>
      </c>
    </row>
    <row r="3533" spans="1:8" x14ac:dyDescent="0.2">
      <c r="A3533" s="1" t="d">
        <v>2023-02-23</v>
      </c>
      <c r="B3533">
        <v>-1</v>
      </c>
      <c r="C3533" t="s">
        <v>20</v>
      </c>
      <c r="D3533" s="1" t="d">
        <v>2023-03-02</v>
      </c>
      <c r="E3533" t="s">
        <v>1530</v>
      </c>
      <c r="F3533" t="s">
        <v>2273</v>
      </c>
      <c r="G3533" t="s">
        <v>8</v>
      </c>
      <c r="H3533" t="s">
        <v>1531</v>
      </c>
    </row>
    <row r="3534" spans="1:8" x14ac:dyDescent="0.2">
      <c r="A3534" s="1" t="d">
        <v>2023-02-23</v>
      </c>
      <c r="B3534">
        <v>-1</v>
      </c>
      <c r="C3534" t="s">
        <v>20</v>
      </c>
      <c r="D3534" s="1" t="d">
        <v>2023-03-02</v>
      </c>
      <c r="E3534" t="s">
        <v>497</v>
      </c>
      <c r="F3534" t="s">
        <v>2274</v>
      </c>
      <c r="G3534" t="s">
        <v>8</v>
      </c>
      <c r="H3534" t="s">
        <v>498</v>
      </c>
    </row>
    <row r="3535" spans="1:8" x14ac:dyDescent="0.2">
      <c r="A3535" s="1" t="d">
        <v>2023-02-23</v>
      </c>
      <c r="B3535">
        <v>-1</v>
      </c>
      <c r="C3535" t="s">
        <v>20</v>
      </c>
      <c r="D3535" s="1" t="d">
        <v>2023-03-02</v>
      </c>
      <c r="E3535" t="s">
        <v>603</v>
      </c>
      <c r="F3535" t="s">
        <v>2274</v>
      </c>
      <c r="G3535" t="s">
        <v>8</v>
      </c>
      <c r="H3535" t="s">
        <v>604</v>
      </c>
    </row>
    <row r="3536" spans="1:8" x14ac:dyDescent="0.2">
      <c r="A3536" s="1" t="d">
        <v>2023-02-23</v>
      </c>
      <c r="B3536">
        <v>-1</v>
      </c>
      <c r="C3536" t="s">
        <v>20</v>
      </c>
      <c r="D3536" s="1" t="d">
        <v>2023-03-02</v>
      </c>
      <c r="E3536" t="s">
        <v>605</v>
      </c>
      <c r="F3536" t="s">
        <v>2274</v>
      </c>
      <c r="G3536" t="s">
        <v>8</v>
      </c>
      <c r="H3536" t="s">
        <v>606</v>
      </c>
    </row>
    <row r="3537" spans="1:8" x14ac:dyDescent="0.2">
      <c r="A3537" s="1" t="d">
        <v>2023-02-23</v>
      </c>
      <c r="B3537">
        <v>-1</v>
      </c>
      <c r="C3537" t="s">
        <v>20</v>
      </c>
      <c r="D3537" s="1" t="d">
        <v>2023-03-02</v>
      </c>
      <c r="E3537" t="s">
        <v>1827</v>
      </c>
      <c r="F3537" t="s">
        <v>2274</v>
      </c>
      <c r="G3537" t="s">
        <v>8</v>
      </c>
      <c r="H3537" t="s">
        <v>1827</v>
      </c>
    </row>
    <row r="3538" spans="1:8" x14ac:dyDescent="0.2">
      <c r="A3538" s="1" t="d">
        <v>2023-02-23</v>
      </c>
      <c r="B3538">
        <v>-1</v>
      </c>
      <c r="C3538" t="s">
        <v>20</v>
      </c>
      <c r="D3538" s="1" t="d">
        <v>2023-03-08</v>
      </c>
      <c r="E3538" t="s">
        <v>1828</v>
      </c>
      <c r="F3538" t="s">
        <v>2274</v>
      </c>
      <c r="G3538" t="s">
        <v>8</v>
      </c>
      <c r="H3538" t="s">
        <v>1828</v>
      </c>
    </row>
    <row r="3539" spans="1:8" x14ac:dyDescent="0.2">
      <c r="A3539" s="1" t="d">
        <v>2023-02-23</v>
      </c>
      <c r="B3539">
        <v>-1</v>
      </c>
      <c r="C3539" t="s">
        <v>20</v>
      </c>
      <c r="D3539" s="1" t="d">
        <v>2023-03-08</v>
      </c>
      <c r="E3539" t="s">
        <v>1829</v>
      </c>
      <c r="F3539" t="s">
        <v>2263</v>
      </c>
      <c r="G3539" t="s">
        <v>8</v>
      </c>
      <c r="H3539" t="s">
        <v>176</v>
      </c>
    </row>
    <row r="3540" spans="1:8" x14ac:dyDescent="0.2">
      <c r="A3540" s="1" t="d">
        <v>2023-02-23</v>
      </c>
      <c r="B3540">
        <v>-1</v>
      </c>
      <c r="C3540" t="s">
        <v>20</v>
      </c>
      <c r="D3540" s="1" t="d">
        <v>2023-03-09</v>
      </c>
      <c r="E3540" t="s">
        <v>1444</v>
      </c>
      <c r="F3540" t="s">
        <v>2274</v>
      </c>
      <c r="G3540" t="s">
        <v>8</v>
      </c>
      <c r="H3540" t="s">
        <v>1445</v>
      </c>
    </row>
    <row r="3541" spans="1:8" x14ac:dyDescent="0.2">
      <c r="A3541" s="1" t="d">
        <v>2023-02-23</v>
      </c>
      <c r="B3541">
        <v>-1</v>
      </c>
      <c r="C3541" t="s">
        <v>20</v>
      </c>
      <c r="D3541" s="1" t="d">
        <v>2023-03-09</v>
      </c>
      <c r="E3541" t="s">
        <v>1332</v>
      </c>
      <c r="F3541" t="s">
        <v>2274</v>
      </c>
      <c r="G3541" t="s">
        <v>8</v>
      </c>
      <c r="H3541" t="s">
        <v>1333</v>
      </c>
    </row>
    <row r="3542" spans="1:8" x14ac:dyDescent="0.2">
      <c r="A3542" s="1" t="d">
        <v>2023-02-23</v>
      </c>
      <c r="B3542">
        <v>-1</v>
      </c>
      <c r="C3542" t="s">
        <v>20</v>
      </c>
      <c r="D3542" s="1" t="d">
        <v>2023-03-09</v>
      </c>
      <c r="E3542" t="s">
        <v>1169</v>
      </c>
      <c r="F3542" t="s">
        <v>2274</v>
      </c>
      <c r="G3542" t="s">
        <v>8</v>
      </c>
      <c r="H3542" t="s">
        <v>1169</v>
      </c>
    </row>
    <row r="3543" spans="1:8" x14ac:dyDescent="0.2">
      <c r="A3543" s="1" t="d">
        <v>2023-02-23</v>
      </c>
      <c r="B3543">
        <v>-1</v>
      </c>
      <c r="C3543" t="s">
        <v>20</v>
      </c>
      <c r="D3543" s="1" t="d">
        <v>2023-03-09</v>
      </c>
      <c r="E3543" t="s">
        <v>1830</v>
      </c>
      <c r="F3543" t="s">
        <v>2275</v>
      </c>
      <c r="G3543" t="s">
        <v>8</v>
      </c>
      <c r="H3543" t="s">
        <v>1831</v>
      </c>
    </row>
    <row r="3544" spans="1:8" x14ac:dyDescent="0.2">
      <c r="A3544" s="1" t="d">
        <v>2023-02-23</v>
      </c>
      <c r="B3544">
        <v>-1</v>
      </c>
      <c r="C3544" t="s">
        <v>20</v>
      </c>
      <c r="D3544" s="1" t="d">
        <v>2023-03-09</v>
      </c>
      <c r="E3544" t="s">
        <v>1224</v>
      </c>
      <c r="F3544" t="s">
        <v>2275</v>
      </c>
      <c r="G3544" t="s">
        <v>8</v>
      </c>
      <c r="H3544" t="s">
        <v>1225</v>
      </c>
    </row>
    <row r="3545" spans="1:8" x14ac:dyDescent="0.2">
      <c r="A3545" s="1" t="d">
        <v>2023-02-23</v>
      </c>
      <c r="B3545">
        <v>-1</v>
      </c>
      <c r="C3545" t="s">
        <v>20</v>
      </c>
      <c r="D3545" s="1" t="d">
        <v>2023-03-09</v>
      </c>
      <c r="E3545" t="s">
        <v>138</v>
      </c>
      <c r="F3545" t="s">
        <v>2275</v>
      </c>
      <c r="G3545" t="s">
        <v>8</v>
      </c>
    </row>
    <row r="3546" spans="1:8" x14ac:dyDescent="0.2">
      <c r="A3546" s="1" t="d">
        <v>2023-02-23</v>
      </c>
      <c r="B3546">
        <v>-1</v>
      </c>
      <c r="C3546" t="s">
        <v>20</v>
      </c>
      <c r="D3546" s="1" t="d">
        <v>2023-03-09</v>
      </c>
      <c r="E3546" t="s">
        <v>1832</v>
      </c>
      <c r="F3546" t="s">
        <v>2263</v>
      </c>
      <c r="G3546" t="s">
        <v>8</v>
      </c>
      <c r="H3546" t="s">
        <v>893</v>
      </c>
    </row>
    <row r="3547" spans="1:8" x14ac:dyDescent="0.2">
      <c r="A3547" s="1" t="d">
        <v>2023-02-23</v>
      </c>
      <c r="B3547">
        <v>-1</v>
      </c>
      <c r="C3547" t="s">
        <v>1113</v>
      </c>
      <c r="D3547" s="1" t="d">
        <v>2023-03-09</v>
      </c>
      <c r="E3547" t="s">
        <v>1833</v>
      </c>
      <c r="F3547" t="s">
        <v>2275</v>
      </c>
      <c r="G3547" t="s">
        <v>8</v>
      </c>
      <c r="H3547" t="s">
        <v>1834</v>
      </c>
    </row>
    <row r="3548" spans="1:8" x14ac:dyDescent="0.2">
      <c r="A3548" s="1" t="d">
        <v>2023-02-23</v>
      </c>
      <c r="B3548">
        <v>-1</v>
      </c>
      <c r="C3548" t="s">
        <v>66</v>
      </c>
      <c r="D3548" s="1" t="d">
        <v>2023-02-23</v>
      </c>
      <c r="E3548" t="s">
        <v>479</v>
      </c>
      <c r="F3548" t="s">
        <v>2271</v>
      </c>
      <c r="G3548" t="s">
        <v>68</v>
      </c>
      <c r="H3548" t="s">
        <v>480</v>
      </c>
    </row>
    <row r="3549" spans="1:8" x14ac:dyDescent="0.2">
      <c r="A3549" s="1" t="d">
        <v>2023-02-23</v>
      </c>
      <c r="B3549">
        <v>-1</v>
      </c>
      <c r="C3549" t="s">
        <v>74</v>
      </c>
      <c r="D3549" s="1" t="d">
        <v>2023-02-23</v>
      </c>
      <c r="E3549" t="s">
        <v>435</v>
      </c>
      <c r="F3549" t="s">
        <v>2266</v>
      </c>
      <c r="G3549" t="s">
        <v>8</v>
      </c>
    </row>
    <row r="3550" spans="1:8" x14ac:dyDescent="0.2">
      <c r="A3550" s="1" t="d">
        <v>2023-02-23</v>
      </c>
      <c r="B3550">
        <v>-1</v>
      </c>
      <c r="C3550" t="s">
        <v>77</v>
      </c>
      <c r="D3550" s="1" t="d">
        <v>2023-02-23</v>
      </c>
      <c r="E3550" t="s">
        <v>1346</v>
      </c>
      <c r="F3550" t="s">
        <v>2298</v>
      </c>
      <c r="G3550" t="s">
        <v>8</v>
      </c>
    </row>
    <row r="3551" spans="1:8" x14ac:dyDescent="0.2">
      <c r="A3551" s="1" t="d">
        <v>2023-02-23</v>
      </c>
      <c r="B3551">
        <v>-1</v>
      </c>
      <c r="C3551" t="s">
        <v>77</v>
      </c>
      <c r="D3551" s="1" t="d">
        <v>2023-02-23</v>
      </c>
      <c r="E3551" t="s">
        <v>1401</v>
      </c>
      <c r="F3551" t="s">
        <v>2276</v>
      </c>
      <c r="G3551" t="s">
        <v>8</v>
      </c>
    </row>
    <row r="3552" spans="1:8" x14ac:dyDescent="0.2">
      <c r="A3552" s="1" t="d">
        <v>2023-02-23</v>
      </c>
      <c r="B3552">
        <v>-1</v>
      </c>
      <c r="C3552" t="s">
        <v>77</v>
      </c>
      <c r="D3552" s="1" t="d">
        <v>2023-02-23</v>
      </c>
      <c r="E3552" t="s">
        <v>1037</v>
      </c>
      <c r="F3552" t="s">
        <v>2281</v>
      </c>
      <c r="G3552" t="s">
        <v>8</v>
      </c>
      <c r="H3552" t="s">
        <v>1038</v>
      </c>
    </row>
    <row r="3553" spans="1:8" x14ac:dyDescent="0.2">
      <c r="A3553" s="1" t="d">
        <v>2023-02-23</v>
      </c>
      <c r="B3553">
        <v>-1</v>
      </c>
      <c r="C3553" t="s">
        <v>77</v>
      </c>
      <c r="D3553" s="1" t="d">
        <v>2023-02-23</v>
      </c>
      <c r="E3553" t="s">
        <v>1406</v>
      </c>
      <c r="F3553" t="s">
        <v>2281</v>
      </c>
      <c r="G3553" t="s">
        <v>8</v>
      </c>
      <c r="H3553" t="s">
        <v>1407</v>
      </c>
    </row>
    <row r="3554" spans="1:8" x14ac:dyDescent="0.2">
      <c r="A3554" s="1" t="d">
        <v>2023-02-23</v>
      </c>
      <c r="B3554">
        <v>-1</v>
      </c>
      <c r="C3554" t="s">
        <v>77</v>
      </c>
      <c r="D3554" s="1" t="d">
        <v>2023-02-23</v>
      </c>
      <c r="E3554" t="s">
        <v>1208</v>
      </c>
      <c r="F3554" t="s">
        <v>2281</v>
      </c>
      <c r="G3554" t="s">
        <v>8</v>
      </c>
      <c r="H3554" t="s">
        <v>1209</v>
      </c>
    </row>
    <row r="3555" spans="1:8" x14ac:dyDescent="0.2">
      <c r="A3555" s="1" t="d">
        <v>2023-02-23</v>
      </c>
      <c r="B3555">
        <v>-1</v>
      </c>
      <c r="C3555" t="s">
        <v>77</v>
      </c>
      <c r="D3555" s="1" t="d">
        <v>2023-02-23</v>
      </c>
      <c r="E3555" t="s">
        <v>1365</v>
      </c>
      <c r="F3555" t="s">
        <v>2266</v>
      </c>
      <c r="G3555" t="s">
        <v>8</v>
      </c>
      <c r="H3555" t="s">
        <v>1366</v>
      </c>
    </row>
    <row r="3556" spans="1:8" x14ac:dyDescent="0.2">
      <c r="A3556" s="1" t="d">
        <v>2023-02-23</v>
      </c>
      <c r="B3556">
        <v>-1</v>
      </c>
      <c r="C3556" t="s">
        <v>77</v>
      </c>
      <c r="D3556" s="1" t="d">
        <v>2023-02-23</v>
      </c>
      <c r="E3556" t="s">
        <v>809</v>
      </c>
      <c r="F3556" t="s">
        <v>2266</v>
      </c>
      <c r="G3556" t="s">
        <v>8</v>
      </c>
      <c r="H3556" t="s">
        <v>810</v>
      </c>
    </row>
    <row r="3557" spans="1:8" x14ac:dyDescent="0.2">
      <c r="A3557" s="1" t="d">
        <v>2023-02-23</v>
      </c>
      <c r="B3557">
        <v>-1</v>
      </c>
      <c r="C3557" t="s">
        <v>77</v>
      </c>
      <c r="D3557" s="1" t="d">
        <v>2023-02-23</v>
      </c>
      <c r="E3557" t="s">
        <v>436</v>
      </c>
      <c r="F3557" t="s">
        <v>2282</v>
      </c>
      <c r="G3557" t="s">
        <v>49</v>
      </c>
      <c r="H3557" t="s">
        <v>437</v>
      </c>
    </row>
    <row r="3558" spans="1:8" x14ac:dyDescent="0.2">
      <c r="A3558" s="1" t="d">
        <v>2023-02-23</v>
      </c>
      <c r="B3558">
        <v>-1</v>
      </c>
      <c r="C3558" t="s">
        <v>77</v>
      </c>
      <c r="D3558" s="1" t="d">
        <v>2023-02-23</v>
      </c>
      <c r="E3558" t="s">
        <v>687</v>
      </c>
      <c r="F3558" t="s">
        <v>2282</v>
      </c>
      <c r="G3558" t="s">
        <v>49</v>
      </c>
    </row>
    <row r="3559" spans="1:8" x14ac:dyDescent="0.2">
      <c r="A3559" s="1" t="d">
        <v>2023-02-23</v>
      </c>
      <c r="B3559">
        <v>-1</v>
      </c>
      <c r="C3559" t="s">
        <v>77</v>
      </c>
      <c r="D3559" s="1" t="d">
        <v>2023-02-23</v>
      </c>
      <c r="E3559" t="s">
        <v>218</v>
      </c>
      <c r="F3559" t="s">
        <v>2265</v>
      </c>
      <c r="G3559" t="s">
        <v>49</v>
      </c>
      <c r="H3559" t="s">
        <v>219</v>
      </c>
    </row>
    <row r="3560" spans="1:8" x14ac:dyDescent="0.2">
      <c r="A3560" s="1" t="d">
        <v>2023-02-23</v>
      </c>
      <c r="B3560">
        <v>-1</v>
      </c>
      <c r="C3560" t="s">
        <v>77</v>
      </c>
      <c r="D3560" s="1" t="d">
        <v>2023-02-23</v>
      </c>
      <c r="E3560" t="s">
        <v>1314</v>
      </c>
      <c r="F3560" t="s">
        <v>2265</v>
      </c>
      <c r="G3560" t="s">
        <v>8</v>
      </c>
      <c r="H3560" t="s">
        <v>1315</v>
      </c>
    </row>
    <row r="3561" spans="1:8" x14ac:dyDescent="0.2">
      <c r="A3561" s="1" t="d">
        <v>2023-02-23</v>
      </c>
      <c r="B3561">
        <v>-1</v>
      </c>
      <c r="C3561" t="s">
        <v>77</v>
      </c>
      <c r="D3561" s="1" t="d">
        <v>2023-02-23</v>
      </c>
      <c r="E3561" t="s">
        <v>84</v>
      </c>
      <c r="F3561" t="s">
        <v>2265</v>
      </c>
      <c r="G3561" t="s">
        <v>8</v>
      </c>
      <c r="H3561" t="s">
        <v>85</v>
      </c>
    </row>
    <row r="3562" spans="1:8" x14ac:dyDescent="0.2">
      <c r="A3562" s="1" t="d">
        <v>2023-02-23</v>
      </c>
      <c r="B3562">
        <v>-1</v>
      </c>
      <c r="C3562" t="s">
        <v>77</v>
      </c>
      <c r="D3562" s="1" t="d">
        <v>2023-02-23</v>
      </c>
      <c r="E3562" t="s">
        <v>1369</v>
      </c>
      <c r="F3562" t="s">
        <v>2265</v>
      </c>
      <c r="G3562" t="s">
        <v>8</v>
      </c>
      <c r="H3562" t="s">
        <v>1370</v>
      </c>
    </row>
    <row r="3563" spans="1:8" x14ac:dyDescent="0.2">
      <c r="A3563" s="1" t="d">
        <v>2023-02-23</v>
      </c>
      <c r="B3563">
        <v>-1</v>
      </c>
      <c r="C3563" t="s">
        <v>77</v>
      </c>
      <c r="D3563" s="1" t="d">
        <v>2023-02-23</v>
      </c>
      <c r="E3563" t="s">
        <v>839</v>
      </c>
      <c r="F3563" t="s">
        <v>2265</v>
      </c>
      <c r="G3563" t="s">
        <v>8</v>
      </c>
      <c r="H3563" t="s">
        <v>840</v>
      </c>
    </row>
    <row r="3564" spans="1:8" x14ac:dyDescent="0.2">
      <c r="A3564" s="1" t="d">
        <v>2023-02-23</v>
      </c>
      <c r="B3564">
        <v>-1</v>
      </c>
      <c r="C3564" t="s">
        <v>77</v>
      </c>
      <c r="D3564" s="1" t="d">
        <v>2023-02-23</v>
      </c>
      <c r="E3564" t="s">
        <v>1497</v>
      </c>
      <c r="F3564" t="s">
        <v>2265</v>
      </c>
      <c r="G3564" t="s">
        <v>8</v>
      </c>
    </row>
    <row r="3565" spans="1:8" x14ac:dyDescent="0.2">
      <c r="A3565" s="1" t="d">
        <v>2023-02-23</v>
      </c>
      <c r="B3565">
        <v>-1</v>
      </c>
      <c r="C3565" t="s">
        <v>77</v>
      </c>
      <c r="D3565" s="1" t="d">
        <v>2023-02-23</v>
      </c>
      <c r="E3565" t="s">
        <v>86</v>
      </c>
      <c r="F3565" t="s">
        <v>2265</v>
      </c>
      <c r="G3565" t="s">
        <v>8</v>
      </c>
      <c r="H3565" t="s">
        <v>87</v>
      </c>
    </row>
    <row r="3566" spans="1:8" x14ac:dyDescent="0.2">
      <c r="A3566" s="1" t="d">
        <v>2023-02-23</v>
      </c>
      <c r="B3566">
        <v>-1</v>
      </c>
      <c r="C3566" t="s">
        <v>77</v>
      </c>
      <c r="D3566" s="1" t="d">
        <v>2023-02-23</v>
      </c>
      <c r="E3566" t="s">
        <v>433</v>
      </c>
      <c r="F3566" t="s">
        <v>2265</v>
      </c>
      <c r="G3566" t="s">
        <v>8</v>
      </c>
      <c r="H3566" t="s">
        <v>434</v>
      </c>
    </row>
    <row r="3567" spans="1:8" x14ac:dyDescent="0.2">
      <c r="A3567" s="1" t="d">
        <v>2023-02-23</v>
      </c>
      <c r="B3567">
        <v>-1</v>
      </c>
      <c r="C3567" t="s">
        <v>77</v>
      </c>
      <c r="D3567" s="1" t="d">
        <v>2023-02-23</v>
      </c>
      <c r="E3567" t="s">
        <v>29</v>
      </c>
      <c r="F3567" t="s">
        <v>2265</v>
      </c>
      <c r="G3567" t="s">
        <v>8</v>
      </c>
      <c r="H3567" t="s">
        <v>30</v>
      </c>
    </row>
    <row r="3568" spans="1:8" x14ac:dyDescent="0.2">
      <c r="A3568" s="1" t="d">
        <v>2023-02-23</v>
      </c>
      <c r="B3568">
        <v>-1</v>
      </c>
      <c r="C3568" t="s">
        <v>77</v>
      </c>
      <c r="D3568" s="1" t="d">
        <v>2023-02-23</v>
      </c>
      <c r="E3568" t="s">
        <v>465</v>
      </c>
      <c r="F3568" t="s">
        <v>2268</v>
      </c>
      <c r="G3568" t="s">
        <v>8</v>
      </c>
      <c r="H3568" t="s">
        <v>466</v>
      </c>
    </row>
    <row r="3569" spans="1:8" x14ac:dyDescent="0.2">
      <c r="A3569" s="1" t="d">
        <v>2023-02-23</v>
      </c>
      <c r="B3569">
        <v>-1</v>
      </c>
      <c r="C3569" t="s">
        <v>77</v>
      </c>
      <c r="D3569" s="1" t="d">
        <v>2023-02-23</v>
      </c>
      <c r="E3569" t="s">
        <v>1630</v>
      </c>
      <c r="F3569" t="s">
        <v>2296</v>
      </c>
      <c r="G3569" t="s">
        <v>8</v>
      </c>
      <c r="H3569" t="s">
        <v>470</v>
      </c>
    </row>
    <row r="3570" spans="1:8" x14ac:dyDescent="0.2">
      <c r="A3570" s="1" t="d">
        <v>2023-02-23</v>
      </c>
      <c r="B3570">
        <v>-1</v>
      </c>
      <c r="C3570" t="s">
        <v>77</v>
      </c>
      <c r="D3570" s="1" t="d">
        <v>2023-02-23</v>
      </c>
      <c r="E3570" t="s">
        <v>1621</v>
      </c>
      <c r="F3570" t="s">
        <v>2296</v>
      </c>
      <c r="G3570" t="s">
        <v>8</v>
      </c>
      <c r="H3570" t="s">
        <v>472</v>
      </c>
    </row>
    <row r="3571" spans="1:8" x14ac:dyDescent="0.2">
      <c r="A3571" s="1" t="d">
        <v>2023-02-23</v>
      </c>
      <c r="B3571">
        <v>-1</v>
      </c>
      <c r="C3571" t="s">
        <v>77</v>
      </c>
      <c r="D3571" s="1" t="d">
        <v>2023-02-23</v>
      </c>
      <c r="E3571" t="s">
        <v>1632</v>
      </c>
      <c r="F3571" t="s">
        <v>2296</v>
      </c>
      <c r="G3571" t="s">
        <v>8</v>
      </c>
      <c r="H3571" t="s">
        <v>214</v>
      </c>
    </row>
    <row r="3572" spans="1:8" x14ac:dyDescent="0.2">
      <c r="A3572" s="1" t="d">
        <v>2023-02-23</v>
      </c>
      <c r="B3572">
        <v>-1</v>
      </c>
      <c r="C3572" t="s">
        <v>77</v>
      </c>
      <c r="D3572" s="1" t="d">
        <v>2023-02-23</v>
      </c>
      <c r="E3572" t="s">
        <v>1633</v>
      </c>
      <c r="F3572" t="s">
        <v>2296</v>
      </c>
      <c r="G3572" t="s">
        <v>8</v>
      </c>
      <c r="H3572" t="s">
        <v>844</v>
      </c>
    </row>
    <row r="3573" spans="1:8" x14ac:dyDescent="0.2">
      <c r="A3573" s="1" t="d">
        <v>2023-02-23</v>
      </c>
      <c r="B3573">
        <v>-1</v>
      </c>
      <c r="C3573" t="s">
        <v>77</v>
      </c>
      <c r="D3573" s="1" t="d">
        <v>2023-02-23</v>
      </c>
      <c r="E3573" t="s">
        <v>1652</v>
      </c>
      <c r="F3573" t="s">
        <v>2296</v>
      </c>
      <c r="G3573" t="s">
        <v>8</v>
      </c>
      <c r="H3573" t="s">
        <v>40</v>
      </c>
    </row>
    <row r="3574" spans="1:8" x14ac:dyDescent="0.2">
      <c r="A3574" s="1" t="d">
        <v>2023-02-23</v>
      </c>
      <c r="B3574">
        <v>-1</v>
      </c>
      <c r="C3574" t="s">
        <v>77</v>
      </c>
      <c r="D3574" s="1" t="d">
        <v>2023-02-23</v>
      </c>
      <c r="E3574" t="s">
        <v>1835</v>
      </c>
      <c r="F3574" t="s">
        <v>2296</v>
      </c>
      <c r="G3574" t="s">
        <v>8</v>
      </c>
    </row>
    <row r="3575" spans="1:8" x14ac:dyDescent="0.2">
      <c r="A3575" s="1" t="d">
        <v>2023-02-23</v>
      </c>
      <c r="B3575">
        <v>-1</v>
      </c>
      <c r="C3575" t="s">
        <v>77</v>
      </c>
      <c r="D3575" s="1" t="d">
        <v>2023-02-23</v>
      </c>
      <c r="E3575" t="s">
        <v>1204</v>
      </c>
      <c r="F3575" t="s">
        <v>2271</v>
      </c>
      <c r="G3575" t="s">
        <v>49</v>
      </c>
      <c r="H3575" t="s">
        <v>1205</v>
      </c>
    </row>
    <row r="3576" spans="1:8" x14ac:dyDescent="0.2">
      <c r="A3576" s="1" t="d">
        <v>2023-02-23</v>
      </c>
      <c r="B3576">
        <v>-1</v>
      </c>
      <c r="C3576" t="s">
        <v>77</v>
      </c>
      <c r="D3576" s="1" t="d">
        <v>2023-02-23</v>
      </c>
      <c r="E3576" t="s">
        <v>1035</v>
      </c>
      <c r="F3576" t="s">
        <v>2271</v>
      </c>
      <c r="G3576" t="s">
        <v>49</v>
      </c>
      <c r="H3576" t="s">
        <v>1036</v>
      </c>
    </row>
    <row r="3577" spans="1:8" x14ac:dyDescent="0.2">
      <c r="A3577" s="1" t="d">
        <v>2023-02-23</v>
      </c>
      <c r="B3577">
        <v>-1</v>
      </c>
      <c r="C3577" t="s">
        <v>77</v>
      </c>
      <c r="D3577" s="1" t="d">
        <v>2023-02-23</v>
      </c>
      <c r="E3577" t="s">
        <v>1836</v>
      </c>
      <c r="F3577" t="s">
        <v>2271</v>
      </c>
      <c r="G3577" t="s">
        <v>8</v>
      </c>
      <c r="H3577" t="s">
        <v>1837</v>
      </c>
    </row>
    <row r="3578" spans="1:8" x14ac:dyDescent="0.2">
      <c r="A3578" s="1" t="d">
        <v>2023-02-23</v>
      </c>
      <c r="B3578">
        <v>-1</v>
      </c>
      <c r="C3578" t="s">
        <v>77</v>
      </c>
      <c r="D3578" s="1" t="d">
        <v>2023-02-23</v>
      </c>
      <c r="E3578" t="s">
        <v>713</v>
      </c>
      <c r="F3578" t="s">
        <v>2271</v>
      </c>
      <c r="G3578" t="s">
        <v>8</v>
      </c>
    </row>
    <row r="3579" spans="1:8" x14ac:dyDescent="0.2">
      <c r="A3579" s="1" t="d">
        <v>2023-02-23</v>
      </c>
      <c r="B3579">
        <v>-1</v>
      </c>
      <c r="C3579" t="s">
        <v>77</v>
      </c>
      <c r="D3579" s="1" t="d">
        <v>2023-02-23</v>
      </c>
      <c r="E3579" t="s">
        <v>1838</v>
      </c>
      <c r="F3579" t="s">
        <v>2300</v>
      </c>
      <c r="G3579" t="s">
        <v>49</v>
      </c>
      <c r="H3579" t="s">
        <v>1839</v>
      </c>
    </row>
    <row r="3580" spans="1:8" x14ac:dyDescent="0.2">
      <c r="A3580" s="1" t="d">
        <v>2023-02-23</v>
      </c>
      <c r="B3580">
        <v>-1</v>
      </c>
      <c r="C3580" t="s">
        <v>77</v>
      </c>
      <c r="D3580" s="1" t="d">
        <v>2023-02-23</v>
      </c>
      <c r="E3580" t="s">
        <v>1840</v>
      </c>
      <c r="F3580" t="s">
        <v>2285</v>
      </c>
      <c r="G3580" t="s">
        <v>49</v>
      </c>
      <c r="H3580" t="s">
        <v>1841</v>
      </c>
    </row>
    <row r="3581" spans="1:8" x14ac:dyDescent="0.2">
      <c r="A3581" s="1" t="d">
        <v>2023-02-23</v>
      </c>
      <c r="B3581">
        <v>-1</v>
      </c>
      <c r="C3581" t="s">
        <v>77</v>
      </c>
      <c r="D3581" s="1" t="d">
        <v>2023-02-23</v>
      </c>
      <c r="E3581" t="s">
        <v>1210</v>
      </c>
      <c r="F3581" t="s">
        <v>2285</v>
      </c>
      <c r="G3581" t="s">
        <v>8</v>
      </c>
    </row>
    <row r="3582" spans="1:8" x14ac:dyDescent="0.2">
      <c r="A3582" s="1" t="d">
        <v>2023-02-23</v>
      </c>
      <c r="B3582">
        <v>-1</v>
      </c>
      <c r="C3582" t="s">
        <v>77</v>
      </c>
      <c r="D3582" s="1" t="d">
        <v>2023-02-23</v>
      </c>
      <c r="E3582" t="s">
        <v>1842</v>
      </c>
      <c r="F3582" t="s">
        <v>2285</v>
      </c>
      <c r="G3582" t="s">
        <v>8</v>
      </c>
    </row>
    <row r="3583" spans="1:8" x14ac:dyDescent="0.2">
      <c r="A3583" s="1" t="d">
        <v>2023-02-23</v>
      </c>
      <c r="B3583">
        <v>-1</v>
      </c>
      <c r="C3583" t="s">
        <v>77</v>
      </c>
      <c r="D3583" s="1" t="d">
        <v>2023-02-23</v>
      </c>
      <c r="E3583" t="s">
        <v>1183</v>
      </c>
      <c r="F3583" t="s">
        <v>2294</v>
      </c>
      <c r="G3583" t="s">
        <v>8</v>
      </c>
    </row>
    <row r="3584" spans="1:8" x14ac:dyDescent="0.2">
      <c r="A3584" s="1" t="d">
        <v>2023-02-23</v>
      </c>
      <c r="B3584">
        <v>-1</v>
      </c>
      <c r="C3584" t="s">
        <v>77</v>
      </c>
      <c r="D3584" s="1" t="d">
        <v>2023-02-23</v>
      </c>
      <c r="E3584" t="s">
        <v>1455</v>
      </c>
      <c r="F3584" t="s">
        <v>2272</v>
      </c>
      <c r="G3584" t="s">
        <v>49</v>
      </c>
      <c r="H3584" t="s">
        <v>1456</v>
      </c>
    </row>
    <row r="3585" spans="1:8" x14ac:dyDescent="0.2">
      <c r="A3585" s="1" t="d">
        <v>2023-02-23</v>
      </c>
      <c r="B3585">
        <v>-1</v>
      </c>
      <c r="C3585" t="s">
        <v>77</v>
      </c>
      <c r="D3585" s="1" t="d">
        <v>2023-02-23</v>
      </c>
      <c r="E3585" t="s">
        <v>1184</v>
      </c>
      <c r="F3585" t="s">
        <v>2272</v>
      </c>
      <c r="G3585" t="s">
        <v>49</v>
      </c>
      <c r="H3585" t="s">
        <v>1185</v>
      </c>
    </row>
    <row r="3586" spans="1:8" x14ac:dyDescent="0.2">
      <c r="A3586" s="1" t="d">
        <v>2023-02-23</v>
      </c>
      <c r="B3586">
        <v>-1</v>
      </c>
      <c r="C3586" t="s">
        <v>77</v>
      </c>
      <c r="D3586" s="1" t="d">
        <v>2023-02-23</v>
      </c>
      <c r="E3586" t="s">
        <v>43</v>
      </c>
      <c r="F3586" t="s">
        <v>2272</v>
      </c>
      <c r="G3586" t="s">
        <v>8</v>
      </c>
      <c r="H3586" t="s">
        <v>44</v>
      </c>
    </row>
    <row r="3587" spans="1:8" x14ac:dyDescent="0.2">
      <c r="A3587" s="1" t="d">
        <v>2023-02-23</v>
      </c>
      <c r="B3587">
        <v>-1</v>
      </c>
      <c r="C3587" t="s">
        <v>77</v>
      </c>
      <c r="D3587" s="1" t="d">
        <v>2023-02-23</v>
      </c>
      <c r="E3587" t="s">
        <v>1267</v>
      </c>
      <c r="F3587" t="s">
        <v>2272</v>
      </c>
      <c r="G3587" t="s">
        <v>8</v>
      </c>
    </row>
    <row r="3588" spans="1:8" x14ac:dyDescent="0.2">
      <c r="A3588" s="1" t="d">
        <v>2023-02-23</v>
      </c>
      <c r="B3588">
        <v>-1</v>
      </c>
      <c r="C3588" t="s">
        <v>77</v>
      </c>
      <c r="D3588" s="1" t="d">
        <v>2023-02-23</v>
      </c>
      <c r="E3588" t="s">
        <v>483</v>
      </c>
      <c r="F3588" t="s">
        <v>2272</v>
      </c>
      <c r="G3588" t="s">
        <v>8</v>
      </c>
    </row>
    <row r="3589" spans="1:8" x14ac:dyDescent="0.2">
      <c r="A3589" s="1" t="d">
        <v>2023-02-23</v>
      </c>
      <c r="B3589">
        <v>-1</v>
      </c>
      <c r="C3589" t="s">
        <v>77</v>
      </c>
      <c r="D3589" s="1" t="d">
        <v>2023-02-23</v>
      </c>
      <c r="E3589" t="s">
        <v>47</v>
      </c>
      <c r="F3589" t="s">
        <v>2272</v>
      </c>
      <c r="G3589" t="s">
        <v>8</v>
      </c>
    </row>
    <row r="3590" spans="1:8" x14ac:dyDescent="0.2">
      <c r="A3590" s="1" t="d">
        <v>2023-02-23</v>
      </c>
      <c r="B3590">
        <v>-1</v>
      </c>
      <c r="C3590" t="s">
        <v>77</v>
      </c>
      <c r="D3590" s="1" t="d">
        <v>2023-02-23</v>
      </c>
      <c r="E3590" t="s">
        <v>1422</v>
      </c>
      <c r="F3590" t="s">
        <v>2272</v>
      </c>
      <c r="G3590" t="s">
        <v>8</v>
      </c>
    </row>
    <row r="3591" spans="1:8" x14ac:dyDescent="0.2">
      <c r="A3591" s="1" t="d">
        <v>2023-02-23</v>
      </c>
      <c r="B3591">
        <v>-1</v>
      </c>
      <c r="C3591" t="s">
        <v>77</v>
      </c>
      <c r="D3591" s="1" t="d">
        <v>2023-02-23</v>
      </c>
      <c r="E3591" t="s">
        <v>560</v>
      </c>
      <c r="F3591" t="s">
        <v>2272</v>
      </c>
      <c r="G3591" t="s">
        <v>8</v>
      </c>
    </row>
    <row r="3592" spans="1:8" x14ac:dyDescent="0.2">
      <c r="A3592" s="1" t="d">
        <v>2023-02-23</v>
      </c>
      <c r="B3592">
        <v>-1</v>
      </c>
      <c r="C3592" t="s">
        <v>77</v>
      </c>
      <c r="D3592" s="1" t="d">
        <v>2023-02-23</v>
      </c>
      <c r="E3592" t="s">
        <v>95</v>
      </c>
      <c r="F3592" t="s">
        <v>2272</v>
      </c>
      <c r="G3592" t="s">
        <v>8</v>
      </c>
    </row>
    <row r="3593" spans="1:8" x14ac:dyDescent="0.2">
      <c r="A3593" s="1" t="d">
        <v>2023-02-23</v>
      </c>
      <c r="B3593">
        <v>-1</v>
      </c>
      <c r="C3593" t="s">
        <v>77</v>
      </c>
      <c r="D3593" s="1" t="d">
        <v>2023-02-23</v>
      </c>
      <c r="E3593" t="s">
        <v>97</v>
      </c>
      <c r="F3593" t="s">
        <v>2272</v>
      </c>
      <c r="G3593" t="s">
        <v>8</v>
      </c>
    </row>
    <row r="3594" spans="1:8" x14ac:dyDescent="0.2">
      <c r="A3594" s="1" t="d">
        <v>2023-02-23</v>
      </c>
      <c r="B3594">
        <v>-1</v>
      </c>
      <c r="C3594" t="s">
        <v>77</v>
      </c>
      <c r="D3594" s="1" t="d">
        <v>2023-02-23</v>
      </c>
      <c r="E3594" t="s">
        <v>1635</v>
      </c>
      <c r="F3594" t="s">
        <v>2272</v>
      </c>
      <c r="G3594" t="s">
        <v>8</v>
      </c>
    </row>
    <row r="3595" spans="1:8" x14ac:dyDescent="0.2">
      <c r="A3595" s="1" t="d">
        <v>2023-02-23</v>
      </c>
      <c r="B3595">
        <v>-1</v>
      </c>
      <c r="C3595" t="s">
        <v>77</v>
      </c>
      <c r="D3595" s="1" t="d">
        <v>2023-02-24</v>
      </c>
      <c r="E3595" t="s">
        <v>709</v>
      </c>
      <c r="F3595" t="s">
        <v>2265</v>
      </c>
      <c r="G3595" t="s">
        <v>128</v>
      </c>
      <c r="H3595" t="s">
        <v>710</v>
      </c>
    </row>
    <row r="3596" spans="1:8" x14ac:dyDescent="0.2">
      <c r="A3596" s="1" t="d">
        <v>2023-02-23</v>
      </c>
      <c r="B3596">
        <v>-1</v>
      </c>
      <c r="C3596" t="s">
        <v>77</v>
      </c>
      <c r="D3596" s="1" t="d">
        <v>2023-03-02</v>
      </c>
      <c r="E3596" t="s">
        <v>147</v>
      </c>
      <c r="F3596" t="s">
        <v>2273</v>
      </c>
      <c r="G3596" t="s">
        <v>8</v>
      </c>
      <c r="H3596" t="s">
        <v>148</v>
      </c>
    </row>
    <row r="3597" spans="1:8" x14ac:dyDescent="0.2">
      <c r="A3597" s="1" t="d">
        <v>2023-02-23</v>
      </c>
      <c r="B3597">
        <v>-1</v>
      </c>
      <c r="C3597" t="s">
        <v>77</v>
      </c>
      <c r="D3597" s="1" t="d">
        <v>2023-03-02</v>
      </c>
      <c r="E3597" t="s">
        <v>1094</v>
      </c>
      <c r="F3597" t="s">
        <v>2273</v>
      </c>
      <c r="G3597" t="s">
        <v>128</v>
      </c>
      <c r="H3597" t="s">
        <v>1095</v>
      </c>
    </row>
    <row r="3598" spans="1:8" x14ac:dyDescent="0.2">
      <c r="A3598" s="1" t="d">
        <v>2023-02-23</v>
      </c>
      <c r="B3598">
        <v>-1</v>
      </c>
      <c r="C3598" t="s">
        <v>77</v>
      </c>
      <c r="D3598" s="1" t="d">
        <v>2023-03-02</v>
      </c>
      <c r="E3598" t="s">
        <v>1762</v>
      </c>
      <c r="F3598" t="s">
        <v>2273</v>
      </c>
      <c r="G3598" t="s">
        <v>49</v>
      </c>
      <c r="H3598" t="s">
        <v>1763</v>
      </c>
    </row>
    <row r="3599" spans="1:8" x14ac:dyDescent="0.2">
      <c r="A3599" s="1" t="d">
        <v>2023-02-23</v>
      </c>
      <c r="B3599">
        <v>-1</v>
      </c>
      <c r="C3599" t="s">
        <v>77</v>
      </c>
      <c r="D3599" s="1" t="d">
        <v>2023-03-02</v>
      </c>
      <c r="E3599" t="s">
        <v>1351</v>
      </c>
      <c r="F3599" t="s">
        <v>2273</v>
      </c>
      <c r="G3599" t="s">
        <v>991</v>
      </c>
      <c r="H3599" t="s">
        <v>1352</v>
      </c>
    </row>
    <row r="3600" spans="1:8" x14ac:dyDescent="0.2">
      <c r="A3600" s="1" t="d">
        <v>2023-02-23</v>
      </c>
      <c r="B3600">
        <v>-1</v>
      </c>
      <c r="C3600" t="s">
        <v>77</v>
      </c>
      <c r="D3600" s="1" t="d">
        <v>2023-03-02</v>
      </c>
      <c r="E3600" t="s">
        <v>151</v>
      </c>
      <c r="F3600" t="s">
        <v>2273</v>
      </c>
      <c r="G3600" t="s">
        <v>128</v>
      </c>
      <c r="H3600" t="s">
        <v>152</v>
      </c>
    </row>
    <row r="3601" spans="1:8" x14ac:dyDescent="0.2">
      <c r="A3601" s="1" t="d">
        <v>2023-02-23</v>
      </c>
      <c r="B3601">
        <v>-1</v>
      </c>
      <c r="C3601" t="s">
        <v>77</v>
      </c>
      <c r="D3601" s="1" t="d">
        <v>2023-03-02</v>
      </c>
      <c r="E3601" t="s">
        <v>1096</v>
      </c>
      <c r="F3601" t="s">
        <v>2273</v>
      </c>
      <c r="G3601" t="s">
        <v>128</v>
      </c>
      <c r="H3601" t="s">
        <v>1097</v>
      </c>
    </row>
    <row r="3602" spans="1:8" x14ac:dyDescent="0.2">
      <c r="A3602" s="1" t="d">
        <v>2023-02-23</v>
      </c>
      <c r="B3602">
        <v>-1</v>
      </c>
      <c r="C3602" t="s">
        <v>77</v>
      </c>
      <c r="D3602" s="1" t="d">
        <v>2023-03-02</v>
      </c>
      <c r="E3602" t="s">
        <v>286</v>
      </c>
      <c r="F3602" t="s">
        <v>2273</v>
      </c>
      <c r="G3602" t="s">
        <v>128</v>
      </c>
      <c r="H3602" t="s">
        <v>287</v>
      </c>
    </row>
    <row r="3603" spans="1:8" x14ac:dyDescent="0.2">
      <c r="A3603" s="1" t="d">
        <v>2023-02-23</v>
      </c>
      <c r="B3603">
        <v>-1</v>
      </c>
      <c r="C3603" t="s">
        <v>77</v>
      </c>
      <c r="D3603" s="1" t="d">
        <v>2023-03-02</v>
      </c>
      <c r="E3603" t="s">
        <v>487</v>
      </c>
      <c r="F3603" t="s">
        <v>2273</v>
      </c>
      <c r="G3603" t="s">
        <v>128</v>
      </c>
      <c r="H3603" t="s">
        <v>488</v>
      </c>
    </row>
    <row r="3604" spans="1:8" x14ac:dyDescent="0.2">
      <c r="A3604" s="1" t="d">
        <v>2023-02-23</v>
      </c>
      <c r="B3604">
        <v>-1</v>
      </c>
      <c r="C3604" t="s">
        <v>77</v>
      </c>
      <c r="D3604" s="1" t="d">
        <v>2023-03-02</v>
      </c>
      <c r="E3604" t="s">
        <v>235</v>
      </c>
      <c r="F3604" t="s">
        <v>2273</v>
      </c>
      <c r="G3604" t="s">
        <v>128</v>
      </c>
      <c r="H3604" t="s">
        <v>236</v>
      </c>
    </row>
    <row r="3605" spans="1:8" x14ac:dyDescent="0.2">
      <c r="A3605" s="1" t="d">
        <v>2023-02-23</v>
      </c>
      <c r="B3605">
        <v>-1</v>
      </c>
      <c r="C3605" t="s">
        <v>77</v>
      </c>
      <c r="D3605" s="1" t="d">
        <v>2023-03-02</v>
      </c>
      <c r="E3605" t="s">
        <v>1485</v>
      </c>
      <c r="F3605" t="s">
        <v>2274</v>
      </c>
      <c r="G3605" t="s">
        <v>8</v>
      </c>
      <c r="H3605" t="s">
        <v>1486</v>
      </c>
    </row>
    <row r="3606" spans="1:8" x14ac:dyDescent="0.2">
      <c r="A3606" s="1" t="d">
        <v>2023-02-23</v>
      </c>
      <c r="B3606">
        <v>-1</v>
      </c>
      <c r="C3606" t="s">
        <v>77</v>
      </c>
      <c r="D3606" s="1" t="d">
        <v>2023-03-02</v>
      </c>
      <c r="E3606" t="s">
        <v>627</v>
      </c>
      <c r="F3606" t="s">
        <v>2274</v>
      </c>
      <c r="G3606" t="s">
        <v>8</v>
      </c>
      <c r="H3606" t="s">
        <v>628</v>
      </c>
    </row>
    <row r="3607" spans="1:8" x14ac:dyDescent="0.2">
      <c r="A3607" s="1" t="d">
        <v>2023-02-23</v>
      </c>
      <c r="B3607">
        <v>-1</v>
      </c>
      <c r="C3607" t="s">
        <v>77</v>
      </c>
      <c r="D3607" s="1" t="d">
        <v>2023-03-02</v>
      </c>
      <c r="E3607" t="s">
        <v>317</v>
      </c>
      <c r="F3607" t="s">
        <v>2274</v>
      </c>
      <c r="G3607" t="s">
        <v>8</v>
      </c>
      <c r="H3607" t="s">
        <v>318</v>
      </c>
    </row>
    <row r="3608" spans="1:8" x14ac:dyDescent="0.2">
      <c r="A3608" s="1" t="d">
        <v>2023-02-23</v>
      </c>
      <c r="B3608">
        <v>-1</v>
      </c>
      <c r="C3608" t="s">
        <v>77</v>
      </c>
      <c r="D3608" s="1" t="d">
        <v>2023-03-02</v>
      </c>
      <c r="E3608" t="s">
        <v>1052</v>
      </c>
      <c r="F3608" t="s">
        <v>2274</v>
      </c>
      <c r="G3608" t="s">
        <v>8</v>
      </c>
      <c r="H3608" t="s">
        <v>1052</v>
      </c>
    </row>
    <row r="3609" spans="1:8" x14ac:dyDescent="0.2">
      <c r="A3609" s="1" t="d">
        <v>2023-02-23</v>
      </c>
      <c r="B3609">
        <v>-1</v>
      </c>
      <c r="C3609" t="s">
        <v>77</v>
      </c>
      <c r="D3609" s="1" t="d">
        <v>2023-03-02</v>
      </c>
      <c r="E3609" t="s">
        <v>1294</v>
      </c>
      <c r="F3609" t="s">
        <v>2274</v>
      </c>
      <c r="G3609" t="s">
        <v>8</v>
      </c>
      <c r="H3609" t="s">
        <v>1294</v>
      </c>
    </row>
    <row r="3610" spans="1:8" x14ac:dyDescent="0.2">
      <c r="A3610" s="1" t="d">
        <v>2023-02-23</v>
      </c>
      <c r="B3610">
        <v>-1</v>
      </c>
      <c r="C3610" t="s">
        <v>77</v>
      </c>
      <c r="D3610" s="1" t="d">
        <v>2023-03-02</v>
      </c>
      <c r="E3610" t="s">
        <v>1843</v>
      </c>
      <c r="F3610" t="s">
        <v>2275</v>
      </c>
      <c r="G3610" t="s">
        <v>8</v>
      </c>
      <c r="H3610" t="s">
        <v>1844</v>
      </c>
    </row>
    <row r="3611" spans="1:8" x14ac:dyDescent="0.2">
      <c r="A3611" s="1" t="d">
        <v>2023-02-23</v>
      </c>
      <c r="B3611">
        <v>-1</v>
      </c>
      <c r="C3611" t="s">
        <v>77</v>
      </c>
      <c r="D3611" s="1" t="d">
        <v>2023-03-02</v>
      </c>
      <c r="E3611" t="s">
        <v>1135</v>
      </c>
      <c r="F3611" t="s">
        <v>2275</v>
      </c>
      <c r="G3611" t="s">
        <v>8</v>
      </c>
    </row>
    <row r="3612" spans="1:8" x14ac:dyDescent="0.2">
      <c r="A3612" s="1" t="d">
        <v>2023-02-23</v>
      </c>
      <c r="B3612">
        <v>-1</v>
      </c>
      <c r="C3612" t="s">
        <v>77</v>
      </c>
      <c r="D3612" s="1" t="d">
        <v>2023-03-02</v>
      </c>
      <c r="E3612" t="s">
        <v>869</v>
      </c>
      <c r="F3612" t="s">
        <v>2263</v>
      </c>
      <c r="G3612" t="s">
        <v>8</v>
      </c>
      <c r="H3612" t="s">
        <v>870</v>
      </c>
    </row>
    <row r="3613" spans="1:8" x14ac:dyDescent="0.2">
      <c r="A3613" s="1" t="d">
        <v>2023-02-23</v>
      </c>
      <c r="B3613">
        <v>-1</v>
      </c>
      <c r="C3613" t="s">
        <v>77</v>
      </c>
      <c r="D3613" s="1" t="d">
        <v>2023-03-02</v>
      </c>
      <c r="E3613" t="s">
        <v>571</v>
      </c>
      <c r="F3613" t="s">
        <v>2263</v>
      </c>
      <c r="G3613" t="s">
        <v>8</v>
      </c>
      <c r="H3613" t="s">
        <v>572</v>
      </c>
    </row>
    <row r="3614" spans="1:8" x14ac:dyDescent="0.2">
      <c r="A3614" s="1" t="d">
        <v>2023-02-23</v>
      </c>
      <c r="B3614">
        <v>-1</v>
      </c>
      <c r="C3614" t="s">
        <v>77</v>
      </c>
      <c r="D3614" s="1" t="d">
        <v>2023-03-02</v>
      </c>
      <c r="E3614" t="s">
        <v>894</v>
      </c>
      <c r="F3614" t="s">
        <v>2263</v>
      </c>
      <c r="G3614" t="s">
        <v>8</v>
      </c>
      <c r="H3614" t="s">
        <v>895</v>
      </c>
    </row>
    <row r="3615" spans="1:8" x14ac:dyDescent="0.2">
      <c r="A3615" s="1" t="d">
        <v>2023-02-23</v>
      </c>
      <c r="B3615">
        <v>-1</v>
      </c>
      <c r="C3615" t="s">
        <v>77</v>
      </c>
      <c r="D3615" s="1" t="d">
        <v>2023-03-05</v>
      </c>
      <c r="E3615" t="s">
        <v>1782</v>
      </c>
      <c r="F3615" t="s">
        <v>2274</v>
      </c>
      <c r="G3615" t="s">
        <v>8</v>
      </c>
      <c r="H3615" t="s">
        <v>1783</v>
      </c>
    </row>
    <row r="3616" spans="1:8" x14ac:dyDescent="0.2">
      <c r="A3616" s="1" t="d">
        <v>2023-02-23</v>
      </c>
      <c r="B3616">
        <v>-1</v>
      </c>
      <c r="C3616" t="s">
        <v>77</v>
      </c>
      <c r="D3616" s="1" t="d">
        <v>2023-03-06</v>
      </c>
      <c r="E3616" t="s">
        <v>98</v>
      </c>
      <c r="F3616" t="s">
        <v>2273</v>
      </c>
      <c r="G3616" t="s">
        <v>128</v>
      </c>
      <c r="H3616" t="s">
        <v>99</v>
      </c>
    </row>
    <row r="3617" spans="1:8" x14ac:dyDescent="0.2">
      <c r="A3617" s="1" t="d">
        <v>2023-02-23</v>
      </c>
      <c r="B3617">
        <v>-1</v>
      </c>
      <c r="C3617" t="s">
        <v>77</v>
      </c>
      <c r="D3617" s="1" t="d">
        <v>2023-03-09</v>
      </c>
      <c r="E3617" t="s">
        <v>495</v>
      </c>
      <c r="F3617" t="s">
        <v>2273</v>
      </c>
      <c r="G3617" t="s">
        <v>8</v>
      </c>
      <c r="H3617" t="s">
        <v>496</v>
      </c>
    </row>
    <row r="3618" spans="1:8" x14ac:dyDescent="0.2">
      <c r="A3618" s="1" t="d">
        <v>2023-02-23</v>
      </c>
      <c r="B3618">
        <v>-1</v>
      </c>
      <c r="C3618" t="s">
        <v>77</v>
      </c>
      <c r="D3618" s="1" t="d">
        <v>2023-03-09</v>
      </c>
      <c r="E3618" t="s">
        <v>1845</v>
      </c>
      <c r="F3618" t="s">
        <v>2274</v>
      </c>
      <c r="G3618" t="s">
        <v>8</v>
      </c>
      <c r="H3618" t="s">
        <v>1846</v>
      </c>
    </row>
    <row r="3619" spans="1:8" x14ac:dyDescent="0.2">
      <c r="A3619" s="1" t="d">
        <v>2023-02-23</v>
      </c>
      <c r="B3619">
        <v>-1</v>
      </c>
      <c r="C3619" t="s">
        <v>77</v>
      </c>
      <c r="D3619" s="1" t="d">
        <v>2023-03-09</v>
      </c>
      <c r="E3619" t="s">
        <v>733</v>
      </c>
      <c r="F3619" t="s">
        <v>2274</v>
      </c>
      <c r="G3619" t="s">
        <v>8</v>
      </c>
      <c r="H3619" t="s">
        <v>734</v>
      </c>
    </row>
    <row r="3620" spans="1:8" x14ac:dyDescent="0.2">
      <c r="A3620" s="1" t="d">
        <v>2023-02-23</v>
      </c>
      <c r="B3620">
        <v>-1</v>
      </c>
      <c r="C3620" t="s">
        <v>77</v>
      </c>
      <c r="D3620" s="1" t="d">
        <v>2023-03-09</v>
      </c>
      <c r="E3620" t="s">
        <v>1046</v>
      </c>
      <c r="F3620" t="s">
        <v>2274</v>
      </c>
      <c r="G3620" t="s">
        <v>8</v>
      </c>
      <c r="H3620" t="s">
        <v>1047</v>
      </c>
    </row>
    <row r="3621" spans="1:8" x14ac:dyDescent="0.2">
      <c r="A3621" s="1" t="d">
        <v>2023-02-23</v>
      </c>
      <c r="B3621">
        <v>-1</v>
      </c>
      <c r="C3621" t="s">
        <v>77</v>
      </c>
      <c r="D3621" s="1" t="d">
        <v>2023-03-09</v>
      </c>
      <c r="E3621" t="s">
        <v>1380</v>
      </c>
      <c r="F3621" t="s">
        <v>2274</v>
      </c>
      <c r="G3621" t="s">
        <v>8</v>
      </c>
      <c r="H3621" t="s">
        <v>1380</v>
      </c>
    </row>
    <row r="3622" spans="1:8" x14ac:dyDescent="0.2">
      <c r="A3622" s="1" t="d">
        <v>2023-02-23</v>
      </c>
      <c r="B3622">
        <v>-1</v>
      </c>
      <c r="C3622" t="s">
        <v>77</v>
      </c>
      <c r="D3622" s="1" t="d">
        <v>2023-03-09</v>
      </c>
      <c r="E3622" t="s">
        <v>1194</v>
      </c>
      <c r="F3622" t="s">
        <v>2274</v>
      </c>
      <c r="G3622" t="s">
        <v>8</v>
      </c>
      <c r="H3622" t="s">
        <v>1194</v>
      </c>
    </row>
    <row r="3623" spans="1:8" x14ac:dyDescent="0.2">
      <c r="A3623" s="1" t="d">
        <v>2023-02-23</v>
      </c>
      <c r="B3623">
        <v>-1</v>
      </c>
      <c r="C3623" t="s">
        <v>77</v>
      </c>
      <c r="D3623" s="1" t="d">
        <v>2023-03-09</v>
      </c>
      <c r="E3623" t="s">
        <v>1068</v>
      </c>
      <c r="F3623" t="s">
        <v>2274</v>
      </c>
      <c r="G3623" t="s">
        <v>8</v>
      </c>
      <c r="H3623" t="s">
        <v>1068</v>
      </c>
    </row>
    <row r="3624" spans="1:8" x14ac:dyDescent="0.2">
      <c r="A3624" s="1" t="d">
        <v>2023-02-23</v>
      </c>
      <c r="B3624">
        <v>-1</v>
      </c>
      <c r="C3624" t="s">
        <v>77</v>
      </c>
      <c r="D3624" s="1" t="d">
        <v>2023-03-09</v>
      </c>
      <c r="E3624" t="s">
        <v>1847</v>
      </c>
      <c r="F3624" t="s">
        <v>2297</v>
      </c>
      <c r="G3624" t="s">
        <v>8</v>
      </c>
      <c r="H3624" t="s">
        <v>1848</v>
      </c>
    </row>
    <row r="3625" spans="1:8" x14ac:dyDescent="0.2">
      <c r="A3625" s="1" t="d">
        <v>2023-02-23</v>
      </c>
      <c r="B3625">
        <v>-1</v>
      </c>
      <c r="C3625" t="s">
        <v>77</v>
      </c>
      <c r="D3625" s="1" t="d">
        <v>2023-03-09</v>
      </c>
      <c r="E3625" t="s">
        <v>938</v>
      </c>
      <c r="F3625" t="s">
        <v>2263</v>
      </c>
      <c r="G3625" t="s">
        <v>8</v>
      </c>
      <c r="H3625" t="s">
        <v>939</v>
      </c>
    </row>
    <row r="3626" spans="1:8" x14ac:dyDescent="0.2">
      <c r="A3626" s="1" t="d">
        <v>2023-02-23</v>
      </c>
      <c r="B3626">
        <v>-1</v>
      </c>
      <c r="C3626" t="s">
        <v>77</v>
      </c>
      <c r="D3626" s="1" t="d">
        <v>2023-03-20</v>
      </c>
      <c r="E3626" t="s">
        <v>1843</v>
      </c>
      <c r="F3626" t="s">
        <v>2275</v>
      </c>
      <c r="G3626" t="s">
        <v>8</v>
      </c>
      <c r="H3626" t="s">
        <v>1844</v>
      </c>
    </row>
    <row r="3627" spans="1:8" x14ac:dyDescent="0.2">
      <c r="A3627" s="1" t="d">
        <v>2023-02-23</v>
      </c>
      <c r="B3627">
        <v>5569745740006530</v>
      </c>
      <c r="C3627" t="s">
        <v>77</v>
      </c>
      <c r="D3627" s="1" t="d">
        <v>2023-03-09</v>
      </c>
      <c r="E3627" t="s">
        <v>1747</v>
      </c>
      <c r="F3627" t="s">
        <v>2274</v>
      </c>
      <c r="G3627" t="s">
        <v>8</v>
      </c>
      <c r="H3627" t="s">
        <v>1747</v>
      </c>
    </row>
    <row r="3628" spans="1:8" x14ac:dyDescent="0.2">
      <c r="A3628" s="1" t="d">
        <v>2023-02-23</v>
      </c>
      <c r="B3628">
        <v>9401385950006530</v>
      </c>
      <c r="C3628" t="s">
        <v>20</v>
      </c>
      <c r="D3628" s="1" t="d">
        <v>2023-03-02</v>
      </c>
      <c r="E3628" t="s">
        <v>1849</v>
      </c>
      <c r="F3628" t="s">
        <v>2275</v>
      </c>
      <c r="G3628" t="s">
        <v>8</v>
      </c>
      <c r="H3628" t="s">
        <v>1850</v>
      </c>
    </row>
    <row r="3629" spans="1:8" x14ac:dyDescent="0.2">
      <c r="A3629" s="1" t="d">
        <v>2023-02-24</v>
      </c>
      <c r="B3629">
        <v>-1</v>
      </c>
      <c r="D3629" s="1" t="d">
        <v>2023-02-24</v>
      </c>
      <c r="E3629" t="s">
        <v>1851</v>
      </c>
      <c r="F3629" t="s">
        <v>2297</v>
      </c>
      <c r="G3629" t="s">
        <v>8</v>
      </c>
      <c r="H3629" t="s">
        <v>1852</v>
      </c>
    </row>
    <row r="3630" spans="1:8" x14ac:dyDescent="0.2">
      <c r="A3630" s="1" t="d">
        <v>2023-02-24</v>
      </c>
      <c r="B3630">
        <v>-1</v>
      </c>
      <c r="D3630" s="1" t="d">
        <v>2023-02-24</v>
      </c>
      <c r="E3630" t="s">
        <v>436</v>
      </c>
      <c r="F3630" t="s">
        <v>2282</v>
      </c>
      <c r="G3630" t="s">
        <v>49</v>
      </c>
      <c r="H3630" t="s">
        <v>437</v>
      </c>
    </row>
    <row r="3631" spans="1:8" x14ac:dyDescent="0.2">
      <c r="A3631" s="1" t="d">
        <v>2023-02-24</v>
      </c>
      <c r="B3631">
        <v>-1</v>
      </c>
      <c r="D3631" s="1" t="d">
        <v>2023-02-24</v>
      </c>
      <c r="E3631" t="s">
        <v>1179</v>
      </c>
      <c r="F3631" t="s">
        <v>2265</v>
      </c>
      <c r="G3631" t="s">
        <v>49</v>
      </c>
      <c r="H3631" t="s">
        <v>1180</v>
      </c>
    </row>
    <row r="3632" spans="1:8" x14ac:dyDescent="0.2">
      <c r="A3632" s="1" t="d">
        <v>2023-02-24</v>
      </c>
      <c r="B3632">
        <v>-1</v>
      </c>
      <c r="D3632" s="1" t="d">
        <v>2023-02-24</v>
      </c>
      <c r="E3632" t="s">
        <v>1035</v>
      </c>
      <c r="F3632" t="s">
        <v>2271</v>
      </c>
      <c r="G3632" t="s">
        <v>49</v>
      </c>
      <c r="H3632" t="s">
        <v>1036</v>
      </c>
    </row>
    <row r="3633" spans="1:8" x14ac:dyDescent="0.2">
      <c r="A3633" s="1" t="d">
        <v>2023-02-24</v>
      </c>
      <c r="B3633">
        <v>-1</v>
      </c>
      <c r="D3633" s="1" t="d">
        <v>2023-02-24</v>
      </c>
      <c r="E3633" t="s">
        <v>1853</v>
      </c>
      <c r="F3633" t="s">
        <v>2300</v>
      </c>
      <c r="G3633" t="s">
        <v>991</v>
      </c>
      <c r="H3633" t="s">
        <v>1854</v>
      </c>
    </row>
    <row r="3634" spans="1:8" x14ac:dyDescent="0.2">
      <c r="A3634" s="1" t="d">
        <v>2023-02-24</v>
      </c>
      <c r="B3634">
        <v>-1</v>
      </c>
      <c r="C3634" t="s">
        <v>20</v>
      </c>
      <c r="D3634" s="1" t="d">
        <v>2023-02-24</v>
      </c>
      <c r="E3634" t="s">
        <v>1570</v>
      </c>
      <c r="F3634" t="s">
        <v>2306</v>
      </c>
      <c r="G3634" t="s">
        <v>13</v>
      </c>
      <c r="H3634" t="s">
        <v>1571</v>
      </c>
    </row>
    <row r="3635" spans="1:8" x14ac:dyDescent="0.2">
      <c r="A3635" s="1" t="d">
        <v>2023-02-24</v>
      </c>
      <c r="B3635">
        <v>-1</v>
      </c>
      <c r="C3635" t="s">
        <v>20</v>
      </c>
      <c r="D3635" s="1" t="d">
        <v>2023-02-24</v>
      </c>
      <c r="E3635" t="s">
        <v>839</v>
      </c>
      <c r="F3635" t="s">
        <v>2265</v>
      </c>
      <c r="G3635" t="s">
        <v>8</v>
      </c>
      <c r="H3635" t="s">
        <v>840</v>
      </c>
    </row>
    <row r="3636" spans="1:8" x14ac:dyDescent="0.2">
      <c r="A3636" s="1" t="d">
        <v>2023-02-24</v>
      </c>
      <c r="B3636">
        <v>-1</v>
      </c>
      <c r="C3636" t="s">
        <v>20</v>
      </c>
      <c r="D3636" s="1" t="d">
        <v>2023-02-24</v>
      </c>
      <c r="E3636" t="s">
        <v>220</v>
      </c>
      <c r="F3636" t="s">
        <v>2265</v>
      </c>
      <c r="G3636" t="s">
        <v>13</v>
      </c>
      <c r="H3636" t="s">
        <v>221</v>
      </c>
    </row>
    <row r="3637" spans="1:8" x14ac:dyDescent="0.2">
      <c r="A3637" s="1" t="d">
        <v>2023-02-24</v>
      </c>
      <c r="B3637">
        <v>-1</v>
      </c>
      <c r="C3637" t="s">
        <v>20</v>
      </c>
      <c r="D3637" s="1" t="d">
        <v>2023-02-24</v>
      </c>
      <c r="E3637" t="s">
        <v>222</v>
      </c>
      <c r="F3637" t="s">
        <v>2265</v>
      </c>
      <c r="G3637" t="s">
        <v>13</v>
      </c>
      <c r="H3637" t="s">
        <v>223</v>
      </c>
    </row>
    <row r="3638" spans="1:8" x14ac:dyDescent="0.2">
      <c r="A3638" s="1" t="d">
        <v>2023-02-24</v>
      </c>
      <c r="B3638">
        <v>-1</v>
      </c>
      <c r="C3638" t="s">
        <v>20</v>
      </c>
      <c r="D3638" s="1" t="d">
        <v>2023-02-24</v>
      </c>
      <c r="E3638" t="s">
        <v>35</v>
      </c>
      <c r="F3638" t="s">
        <v>2268</v>
      </c>
      <c r="G3638" t="s">
        <v>13</v>
      </c>
      <c r="H3638" t="s">
        <v>36</v>
      </c>
    </row>
    <row r="3639" spans="1:8" x14ac:dyDescent="0.2">
      <c r="A3639" s="1" t="d">
        <v>2023-02-24</v>
      </c>
      <c r="B3639">
        <v>-1</v>
      </c>
      <c r="C3639" t="s">
        <v>20</v>
      </c>
      <c r="D3639" s="1" t="d">
        <v>2023-02-24</v>
      </c>
      <c r="E3639" t="s">
        <v>1688</v>
      </c>
      <c r="F3639" t="s">
        <v>2296</v>
      </c>
      <c r="G3639" t="s">
        <v>8</v>
      </c>
      <c r="H3639" t="s">
        <v>225</v>
      </c>
    </row>
    <row r="3640" spans="1:8" x14ac:dyDescent="0.2">
      <c r="A3640" s="1" t="d">
        <v>2023-02-24</v>
      </c>
      <c r="B3640">
        <v>-1</v>
      </c>
      <c r="C3640" t="s">
        <v>20</v>
      </c>
      <c r="D3640" s="1" t="d">
        <v>2023-02-24</v>
      </c>
      <c r="E3640" t="s">
        <v>1652</v>
      </c>
      <c r="F3640" t="s">
        <v>2296</v>
      </c>
      <c r="G3640" t="s">
        <v>8</v>
      </c>
      <c r="H3640" t="s">
        <v>40</v>
      </c>
    </row>
    <row r="3641" spans="1:8" x14ac:dyDescent="0.2">
      <c r="A3641" s="1" t="d">
        <v>2023-02-24</v>
      </c>
      <c r="B3641">
        <v>-1</v>
      </c>
      <c r="C3641" t="s">
        <v>20</v>
      </c>
      <c r="D3641" s="1" t="d">
        <v>2023-02-24</v>
      </c>
      <c r="E3641" t="s">
        <v>1267</v>
      </c>
      <c r="F3641" t="s">
        <v>2272</v>
      </c>
      <c r="G3641" t="s">
        <v>8</v>
      </c>
    </row>
    <row r="3642" spans="1:8" x14ac:dyDescent="0.2">
      <c r="A3642" s="1" t="d">
        <v>2023-02-24</v>
      </c>
      <c r="B3642">
        <v>-1</v>
      </c>
      <c r="C3642" t="s">
        <v>20</v>
      </c>
      <c r="D3642" s="1" t="d">
        <v>2023-02-27</v>
      </c>
      <c r="E3642" t="s">
        <v>1505</v>
      </c>
      <c r="F3642" t="s">
        <v>2276</v>
      </c>
      <c r="G3642" t="s">
        <v>13</v>
      </c>
    </row>
    <row r="3643" spans="1:8" x14ac:dyDescent="0.2">
      <c r="A3643" s="1" t="d">
        <v>2023-02-24</v>
      </c>
      <c r="B3643">
        <v>-1</v>
      </c>
      <c r="C3643" t="s">
        <v>20</v>
      </c>
      <c r="D3643" s="1" t="d">
        <v>2023-03-03</v>
      </c>
      <c r="E3643" t="s">
        <v>147</v>
      </c>
      <c r="F3643" t="s">
        <v>2273</v>
      </c>
      <c r="G3643" t="s">
        <v>8</v>
      </c>
      <c r="H3643" t="s">
        <v>148</v>
      </c>
    </row>
    <row r="3644" spans="1:8" x14ac:dyDescent="0.2">
      <c r="A3644" s="1" t="d">
        <v>2023-02-24</v>
      </c>
      <c r="B3644">
        <v>-1</v>
      </c>
      <c r="C3644" t="s">
        <v>20</v>
      </c>
      <c r="D3644" s="1" t="d">
        <v>2023-03-03</v>
      </c>
      <c r="E3644" t="s">
        <v>959</v>
      </c>
      <c r="F3644" t="s">
        <v>2273</v>
      </c>
      <c r="G3644" t="s">
        <v>8</v>
      </c>
      <c r="H3644" t="s">
        <v>960</v>
      </c>
    </row>
    <row r="3645" spans="1:8" x14ac:dyDescent="0.2">
      <c r="A3645" s="1" t="d">
        <v>2023-02-24</v>
      </c>
      <c r="B3645">
        <v>-1</v>
      </c>
      <c r="C3645" t="s">
        <v>20</v>
      </c>
      <c r="D3645" s="1" t="d">
        <v>2023-03-03</v>
      </c>
      <c r="E3645" t="s">
        <v>1855</v>
      </c>
      <c r="F3645" t="s">
        <v>2273</v>
      </c>
      <c r="G3645" t="s">
        <v>128</v>
      </c>
      <c r="H3645" t="s">
        <v>1856</v>
      </c>
    </row>
    <row r="3646" spans="1:8" x14ac:dyDescent="0.2">
      <c r="A3646" s="1" t="d">
        <v>2023-02-24</v>
      </c>
      <c r="B3646">
        <v>-1</v>
      </c>
      <c r="C3646" t="s">
        <v>20</v>
      </c>
      <c r="D3646" s="1" t="d">
        <v>2023-03-03</v>
      </c>
      <c r="E3646" t="s">
        <v>1857</v>
      </c>
      <c r="F3646" t="s">
        <v>2275</v>
      </c>
      <c r="G3646" t="s">
        <v>8</v>
      </c>
      <c r="H3646" t="s">
        <v>1858</v>
      </c>
    </row>
    <row r="3647" spans="1:8" x14ac:dyDescent="0.2">
      <c r="A3647" s="1" t="d">
        <v>2023-02-24</v>
      </c>
      <c r="B3647">
        <v>-1</v>
      </c>
      <c r="C3647" t="s">
        <v>20</v>
      </c>
      <c r="D3647" s="1" t="d">
        <v>2023-03-09</v>
      </c>
      <c r="E3647" t="s">
        <v>1814</v>
      </c>
      <c r="F3647" t="s">
        <v>2274</v>
      </c>
      <c r="G3647" t="s">
        <v>8</v>
      </c>
      <c r="H3647" t="s">
        <v>1814</v>
      </c>
    </row>
    <row r="3648" spans="1:8" x14ac:dyDescent="0.2">
      <c r="A3648" s="1" t="d">
        <v>2023-02-24</v>
      </c>
      <c r="B3648">
        <v>-1</v>
      </c>
      <c r="C3648" t="s">
        <v>20</v>
      </c>
      <c r="D3648" s="1" t="d">
        <v>2023-03-09</v>
      </c>
      <c r="E3648" t="s">
        <v>1859</v>
      </c>
      <c r="F3648" t="s">
        <v>2263</v>
      </c>
      <c r="G3648" t="s">
        <v>8</v>
      </c>
      <c r="H3648" t="s">
        <v>1022</v>
      </c>
    </row>
    <row r="3649" spans="1:8" x14ac:dyDescent="0.2">
      <c r="A3649" s="1" t="d">
        <v>2023-02-24</v>
      </c>
      <c r="B3649">
        <v>-1</v>
      </c>
      <c r="C3649" t="s">
        <v>1113</v>
      </c>
      <c r="D3649" s="1" t="d">
        <v>2023-02-24</v>
      </c>
      <c r="E3649" t="s">
        <v>266</v>
      </c>
      <c r="F3649" t="s">
        <v>2265</v>
      </c>
      <c r="G3649" t="s">
        <v>8</v>
      </c>
    </row>
    <row r="3650" spans="1:8" x14ac:dyDescent="0.2">
      <c r="A3650" s="1" t="d">
        <v>2023-02-24</v>
      </c>
      <c r="B3650">
        <v>-1</v>
      </c>
      <c r="C3650" t="s">
        <v>66</v>
      </c>
      <c r="D3650" s="1" t="d">
        <v>2023-02-24</v>
      </c>
      <c r="E3650" t="s">
        <v>829</v>
      </c>
      <c r="F3650" t="s">
        <v>2271</v>
      </c>
      <c r="G3650" t="s">
        <v>68</v>
      </c>
      <c r="H3650" t="s">
        <v>830</v>
      </c>
    </row>
    <row r="3651" spans="1:8" x14ac:dyDescent="0.2">
      <c r="A3651" s="1" t="d">
        <v>2023-02-24</v>
      </c>
      <c r="B3651">
        <v>-1</v>
      </c>
      <c r="C3651" t="s">
        <v>74</v>
      </c>
      <c r="D3651" s="1" t="d">
        <v>2023-02-24</v>
      </c>
      <c r="E3651" t="s">
        <v>1838</v>
      </c>
      <c r="F3651" t="s">
        <v>2300</v>
      </c>
      <c r="G3651" t="s">
        <v>49</v>
      </c>
      <c r="H3651" t="s">
        <v>1839</v>
      </c>
    </row>
    <row r="3652" spans="1:8" x14ac:dyDescent="0.2">
      <c r="A3652" s="1" t="d">
        <v>2023-02-24</v>
      </c>
      <c r="B3652">
        <v>-1</v>
      </c>
      <c r="C3652" t="s">
        <v>74</v>
      </c>
      <c r="D3652" s="1" t="d">
        <v>2023-03-03</v>
      </c>
      <c r="E3652" t="s">
        <v>591</v>
      </c>
      <c r="F3652" t="s">
        <v>2273</v>
      </c>
      <c r="G3652" t="s">
        <v>49</v>
      </c>
      <c r="H3652" t="s">
        <v>592</v>
      </c>
    </row>
    <row r="3653" spans="1:8" x14ac:dyDescent="0.2">
      <c r="A3653" s="1" t="d">
        <v>2023-02-24</v>
      </c>
      <c r="B3653">
        <v>-1</v>
      </c>
      <c r="C3653" t="s">
        <v>74</v>
      </c>
      <c r="D3653" s="1" t="d">
        <v>2023-03-03</v>
      </c>
      <c r="E3653" t="s">
        <v>62</v>
      </c>
      <c r="F3653" t="s">
        <v>2273</v>
      </c>
      <c r="G3653" t="s">
        <v>8</v>
      </c>
      <c r="H3653" t="s">
        <v>63</v>
      </c>
    </row>
    <row r="3654" spans="1:8" x14ac:dyDescent="0.2">
      <c r="A3654" s="1" t="d">
        <v>2023-02-24</v>
      </c>
      <c r="B3654">
        <v>-1</v>
      </c>
      <c r="C3654" t="s">
        <v>77</v>
      </c>
      <c r="D3654" s="1" t="d">
        <v>2023-02-24</v>
      </c>
      <c r="E3654" t="s">
        <v>1775</v>
      </c>
      <c r="F3654" t="s">
        <v>2266</v>
      </c>
      <c r="G3654" t="s">
        <v>49</v>
      </c>
      <c r="H3654" t="s">
        <v>1776</v>
      </c>
    </row>
    <row r="3655" spans="1:8" x14ac:dyDescent="0.2">
      <c r="A3655" s="1" t="d">
        <v>2023-02-24</v>
      </c>
      <c r="B3655">
        <v>-1</v>
      </c>
      <c r="C3655" t="s">
        <v>77</v>
      </c>
      <c r="D3655" s="1" t="d">
        <v>2023-02-24</v>
      </c>
      <c r="E3655" t="s">
        <v>807</v>
      </c>
      <c r="F3655" t="s">
        <v>2266</v>
      </c>
      <c r="G3655" t="s">
        <v>8</v>
      </c>
      <c r="H3655" t="s">
        <v>808</v>
      </c>
    </row>
    <row r="3656" spans="1:8" x14ac:dyDescent="0.2">
      <c r="A3656" s="1" t="d">
        <v>2023-02-24</v>
      </c>
      <c r="B3656">
        <v>-1</v>
      </c>
      <c r="C3656" t="s">
        <v>77</v>
      </c>
      <c r="D3656" s="1" t="d">
        <v>2023-02-24</v>
      </c>
      <c r="E3656" t="s">
        <v>809</v>
      </c>
      <c r="F3656" t="s">
        <v>2266</v>
      </c>
      <c r="G3656" t="s">
        <v>8</v>
      </c>
      <c r="H3656" t="s">
        <v>810</v>
      </c>
    </row>
    <row r="3657" spans="1:8" x14ac:dyDescent="0.2">
      <c r="A3657" s="1" t="d">
        <v>2023-02-24</v>
      </c>
      <c r="B3657">
        <v>-1</v>
      </c>
      <c r="C3657" t="s">
        <v>77</v>
      </c>
      <c r="D3657" s="1" t="d">
        <v>2023-02-24</v>
      </c>
      <c r="E3657" t="s">
        <v>1757</v>
      </c>
      <c r="F3657" t="s">
        <v>2266</v>
      </c>
      <c r="G3657" t="s">
        <v>8</v>
      </c>
      <c r="H3657" t="s">
        <v>1758</v>
      </c>
    </row>
    <row r="3658" spans="1:8" x14ac:dyDescent="0.2">
      <c r="A3658" s="1" t="d">
        <v>2023-02-24</v>
      </c>
      <c r="B3658">
        <v>-1</v>
      </c>
      <c r="C3658" t="s">
        <v>77</v>
      </c>
      <c r="D3658" s="1" t="d">
        <v>2023-02-24</v>
      </c>
      <c r="E3658" t="s">
        <v>1684</v>
      </c>
      <c r="F3658" t="s">
        <v>2266</v>
      </c>
      <c r="G3658" t="s">
        <v>8</v>
      </c>
      <c r="H3658" t="s">
        <v>1685</v>
      </c>
    </row>
    <row r="3659" spans="1:8" x14ac:dyDescent="0.2">
      <c r="A3659" s="1" t="d">
        <v>2023-02-24</v>
      </c>
      <c r="B3659">
        <v>-1</v>
      </c>
      <c r="C3659" t="s">
        <v>77</v>
      </c>
      <c r="D3659" s="1" t="d">
        <v>2023-02-24</v>
      </c>
      <c r="E3659" t="s">
        <v>1860</v>
      </c>
      <c r="F3659" t="s">
        <v>2282</v>
      </c>
      <c r="G3659" t="s">
        <v>49</v>
      </c>
    </row>
    <row r="3660" spans="1:8" x14ac:dyDescent="0.2">
      <c r="A3660" s="1" t="d">
        <v>2023-02-24</v>
      </c>
      <c r="B3660">
        <v>-1</v>
      </c>
      <c r="C3660" t="s">
        <v>77</v>
      </c>
      <c r="D3660" s="1" t="d">
        <v>2023-02-24</v>
      </c>
      <c r="E3660" t="s">
        <v>687</v>
      </c>
      <c r="F3660" t="s">
        <v>2282</v>
      </c>
      <c r="G3660" t="s">
        <v>49</v>
      </c>
    </row>
    <row r="3661" spans="1:8" x14ac:dyDescent="0.2">
      <c r="A3661" s="1" t="d">
        <v>2023-02-24</v>
      </c>
      <c r="B3661">
        <v>-1</v>
      </c>
      <c r="C3661" t="s">
        <v>77</v>
      </c>
      <c r="D3661" s="1" t="d">
        <v>2023-02-24</v>
      </c>
      <c r="E3661" t="s">
        <v>835</v>
      </c>
      <c r="F3661" t="s">
        <v>2265</v>
      </c>
      <c r="G3661" t="s">
        <v>68</v>
      </c>
      <c r="H3661" t="s">
        <v>836</v>
      </c>
    </row>
    <row r="3662" spans="1:8" x14ac:dyDescent="0.2">
      <c r="A3662" s="1" t="d">
        <v>2023-02-24</v>
      </c>
      <c r="B3662">
        <v>-1</v>
      </c>
      <c r="C3662" t="s">
        <v>77</v>
      </c>
      <c r="D3662" s="1" t="d">
        <v>2023-02-24</v>
      </c>
      <c r="E3662" t="s">
        <v>1314</v>
      </c>
      <c r="F3662" t="s">
        <v>2265</v>
      </c>
      <c r="G3662" t="s">
        <v>8</v>
      </c>
      <c r="H3662" t="s">
        <v>1315</v>
      </c>
    </row>
    <row r="3663" spans="1:8" x14ac:dyDescent="0.2">
      <c r="A3663" s="1" t="d">
        <v>2023-02-24</v>
      </c>
      <c r="B3663">
        <v>-1</v>
      </c>
      <c r="C3663" t="s">
        <v>77</v>
      </c>
      <c r="D3663" s="1" t="d">
        <v>2023-02-24</v>
      </c>
      <c r="E3663" t="s">
        <v>84</v>
      </c>
      <c r="F3663" t="s">
        <v>2265</v>
      </c>
      <c r="G3663" t="s">
        <v>8</v>
      </c>
      <c r="H3663" t="s">
        <v>85</v>
      </c>
    </row>
    <row r="3664" spans="1:8" x14ac:dyDescent="0.2">
      <c r="A3664" s="1" t="d">
        <v>2023-02-24</v>
      </c>
      <c r="B3664">
        <v>-1</v>
      </c>
      <c r="C3664" t="s">
        <v>77</v>
      </c>
      <c r="D3664" s="1" t="d">
        <v>2023-02-24</v>
      </c>
      <c r="E3664" t="s">
        <v>1861</v>
      </c>
      <c r="F3664" t="s">
        <v>2265</v>
      </c>
      <c r="G3664" t="s">
        <v>8</v>
      </c>
      <c r="H3664" t="s">
        <v>1862</v>
      </c>
    </row>
    <row r="3665" spans="1:8" x14ac:dyDescent="0.2">
      <c r="A3665" s="1" t="d">
        <v>2023-02-24</v>
      </c>
      <c r="B3665">
        <v>-1</v>
      </c>
      <c r="C3665" t="s">
        <v>77</v>
      </c>
      <c r="D3665" s="1" t="d">
        <v>2023-02-24</v>
      </c>
      <c r="E3665" t="s">
        <v>29</v>
      </c>
      <c r="F3665" t="s">
        <v>2265</v>
      </c>
      <c r="G3665" t="s">
        <v>8</v>
      </c>
      <c r="H3665" t="s">
        <v>30</v>
      </c>
    </row>
    <row r="3666" spans="1:8" x14ac:dyDescent="0.2">
      <c r="A3666" s="1" t="d">
        <v>2023-02-24</v>
      </c>
      <c r="B3666">
        <v>-1</v>
      </c>
      <c r="C3666" t="s">
        <v>77</v>
      </c>
      <c r="D3666" s="1" t="d">
        <v>2023-02-24</v>
      </c>
      <c r="E3666" t="s">
        <v>1157</v>
      </c>
      <c r="F3666" t="s">
        <v>2268</v>
      </c>
      <c r="G3666" t="s">
        <v>8</v>
      </c>
      <c r="H3666" t="s">
        <v>1158</v>
      </c>
    </row>
    <row r="3667" spans="1:8" x14ac:dyDescent="0.2">
      <c r="A3667" s="1" t="d">
        <v>2023-02-24</v>
      </c>
      <c r="B3667">
        <v>-1</v>
      </c>
      <c r="C3667" t="s">
        <v>77</v>
      </c>
      <c r="D3667" s="1" t="d">
        <v>2023-02-24</v>
      </c>
      <c r="E3667" t="s">
        <v>465</v>
      </c>
      <c r="F3667" t="s">
        <v>2268</v>
      </c>
      <c r="G3667" t="s">
        <v>8</v>
      </c>
      <c r="H3667" t="s">
        <v>466</v>
      </c>
    </row>
    <row r="3668" spans="1:8" x14ac:dyDescent="0.2">
      <c r="A3668" s="1" t="d">
        <v>2023-02-24</v>
      </c>
      <c r="B3668">
        <v>-1</v>
      </c>
      <c r="C3668" t="s">
        <v>77</v>
      </c>
      <c r="D3668" s="1" t="d">
        <v>2023-02-24</v>
      </c>
      <c r="E3668" t="s">
        <v>467</v>
      </c>
      <c r="F3668" t="s">
        <v>2268</v>
      </c>
      <c r="G3668" t="s">
        <v>8</v>
      </c>
      <c r="H3668" t="s">
        <v>468</v>
      </c>
    </row>
    <row r="3669" spans="1:8" x14ac:dyDescent="0.2">
      <c r="A3669" s="1" t="d">
        <v>2023-02-24</v>
      </c>
      <c r="B3669">
        <v>-1</v>
      </c>
      <c r="C3669" t="s">
        <v>77</v>
      </c>
      <c r="D3669" s="1" t="d">
        <v>2023-02-24</v>
      </c>
      <c r="E3669" t="s">
        <v>1714</v>
      </c>
      <c r="F3669" t="s">
        <v>2296</v>
      </c>
      <c r="G3669" t="s">
        <v>8</v>
      </c>
      <c r="H3669" t="s">
        <v>578</v>
      </c>
    </row>
    <row r="3670" spans="1:8" x14ac:dyDescent="0.2">
      <c r="A3670" s="1" t="d">
        <v>2023-02-24</v>
      </c>
      <c r="B3670">
        <v>-1</v>
      </c>
      <c r="C3670" t="s">
        <v>77</v>
      </c>
      <c r="D3670" s="1" t="d">
        <v>2023-02-24</v>
      </c>
      <c r="E3670" t="s">
        <v>1632</v>
      </c>
      <c r="F3670" t="s">
        <v>2296</v>
      </c>
      <c r="G3670" t="s">
        <v>8</v>
      </c>
      <c r="H3670" t="s">
        <v>214</v>
      </c>
    </row>
    <row r="3671" spans="1:8" x14ac:dyDescent="0.2">
      <c r="A3671" s="1" t="d">
        <v>2023-02-24</v>
      </c>
      <c r="B3671">
        <v>-1</v>
      </c>
      <c r="C3671" t="s">
        <v>77</v>
      </c>
      <c r="D3671" s="1" t="d">
        <v>2023-02-24</v>
      </c>
      <c r="E3671" t="s">
        <v>1614</v>
      </c>
      <c r="F3671" t="s">
        <v>2296</v>
      </c>
      <c r="G3671" t="s">
        <v>8</v>
      </c>
      <c r="H3671" t="s">
        <v>94</v>
      </c>
    </row>
    <row r="3672" spans="1:8" x14ac:dyDescent="0.2">
      <c r="A3672" s="1" t="d">
        <v>2023-02-24</v>
      </c>
      <c r="B3672">
        <v>-1</v>
      </c>
      <c r="C3672" t="s">
        <v>77</v>
      </c>
      <c r="D3672" s="1" t="d">
        <v>2023-02-24</v>
      </c>
      <c r="E3672" t="s">
        <v>1835</v>
      </c>
      <c r="F3672" t="s">
        <v>2296</v>
      </c>
      <c r="G3672" t="s">
        <v>8</v>
      </c>
    </row>
    <row r="3673" spans="1:8" x14ac:dyDescent="0.2">
      <c r="A3673" s="1" t="d">
        <v>2023-02-24</v>
      </c>
      <c r="B3673">
        <v>-1</v>
      </c>
      <c r="C3673" t="s">
        <v>77</v>
      </c>
      <c r="D3673" s="1" t="d">
        <v>2023-02-24</v>
      </c>
      <c r="E3673" t="s">
        <v>845</v>
      </c>
      <c r="F3673" t="s">
        <v>2271</v>
      </c>
      <c r="G3673" t="s">
        <v>49</v>
      </c>
      <c r="H3673" t="s">
        <v>846</v>
      </c>
    </row>
    <row r="3674" spans="1:8" x14ac:dyDescent="0.2">
      <c r="A3674" s="1" t="d">
        <v>2023-02-24</v>
      </c>
      <c r="B3674">
        <v>-1</v>
      </c>
      <c r="C3674" t="s">
        <v>77</v>
      </c>
      <c r="D3674" s="1" t="d">
        <v>2023-02-24</v>
      </c>
      <c r="E3674" t="s">
        <v>1552</v>
      </c>
      <c r="F3674" t="s">
        <v>2271</v>
      </c>
      <c r="G3674" t="s">
        <v>49</v>
      </c>
      <c r="H3674" t="s">
        <v>1553</v>
      </c>
    </row>
    <row r="3675" spans="1:8" x14ac:dyDescent="0.2">
      <c r="A3675" s="1" t="d">
        <v>2023-02-24</v>
      </c>
      <c r="B3675">
        <v>-1</v>
      </c>
      <c r="C3675" t="s">
        <v>77</v>
      </c>
      <c r="D3675" s="1" t="d">
        <v>2023-02-24</v>
      </c>
      <c r="E3675" t="s">
        <v>1780</v>
      </c>
      <c r="F3675" t="s">
        <v>2271</v>
      </c>
      <c r="G3675" t="s">
        <v>49</v>
      </c>
      <c r="H3675" t="s">
        <v>1781</v>
      </c>
    </row>
    <row r="3676" spans="1:8" x14ac:dyDescent="0.2">
      <c r="A3676" s="1" t="d">
        <v>2023-02-24</v>
      </c>
      <c r="B3676">
        <v>-1</v>
      </c>
      <c r="C3676" t="s">
        <v>77</v>
      </c>
      <c r="D3676" s="1" t="d">
        <v>2023-02-24</v>
      </c>
      <c r="E3676" t="s">
        <v>829</v>
      </c>
      <c r="F3676" t="s">
        <v>2271</v>
      </c>
      <c r="G3676" t="s">
        <v>68</v>
      </c>
      <c r="H3676" t="s">
        <v>830</v>
      </c>
    </row>
    <row r="3677" spans="1:8" x14ac:dyDescent="0.2">
      <c r="A3677" s="1" t="d">
        <v>2023-02-24</v>
      </c>
      <c r="B3677">
        <v>-1</v>
      </c>
      <c r="C3677" t="s">
        <v>77</v>
      </c>
      <c r="D3677" s="1" t="d">
        <v>2023-02-24</v>
      </c>
      <c r="E3677" t="s">
        <v>1680</v>
      </c>
      <c r="F3677" t="s">
        <v>2271</v>
      </c>
      <c r="G3677" t="s">
        <v>8</v>
      </c>
      <c r="H3677" t="s">
        <v>1681</v>
      </c>
    </row>
    <row r="3678" spans="1:8" x14ac:dyDescent="0.2">
      <c r="A3678" s="1" t="d">
        <v>2023-02-24</v>
      </c>
      <c r="B3678">
        <v>-1</v>
      </c>
      <c r="C3678" t="s">
        <v>77</v>
      </c>
      <c r="D3678" s="1" t="d">
        <v>2023-02-24</v>
      </c>
      <c r="E3678" t="s">
        <v>1842</v>
      </c>
      <c r="F3678" t="s">
        <v>2285</v>
      </c>
      <c r="G3678" t="s">
        <v>8</v>
      </c>
    </row>
    <row r="3679" spans="1:8" x14ac:dyDescent="0.2">
      <c r="A3679" s="1" t="d">
        <v>2023-02-24</v>
      </c>
      <c r="B3679">
        <v>-1</v>
      </c>
      <c r="C3679" t="s">
        <v>77</v>
      </c>
      <c r="D3679" s="1" t="d">
        <v>2023-02-24</v>
      </c>
      <c r="E3679" t="s">
        <v>1715</v>
      </c>
      <c r="F3679" t="s">
        <v>2272</v>
      </c>
      <c r="G3679" t="s">
        <v>8</v>
      </c>
    </row>
    <row r="3680" spans="1:8" x14ac:dyDescent="0.2">
      <c r="A3680" s="1" t="d">
        <v>2023-02-24</v>
      </c>
      <c r="B3680">
        <v>-1</v>
      </c>
      <c r="C3680" t="s">
        <v>77</v>
      </c>
      <c r="D3680" s="1" t="d">
        <v>2023-02-24</v>
      </c>
      <c r="E3680" t="s">
        <v>483</v>
      </c>
      <c r="F3680" t="s">
        <v>2272</v>
      </c>
      <c r="G3680" t="s">
        <v>8</v>
      </c>
    </row>
    <row r="3681" spans="1:8" x14ac:dyDescent="0.2">
      <c r="A3681" s="1" t="d">
        <v>2023-02-24</v>
      </c>
      <c r="B3681">
        <v>-1</v>
      </c>
      <c r="C3681" t="s">
        <v>77</v>
      </c>
      <c r="D3681" s="1" t="d">
        <v>2023-02-24</v>
      </c>
      <c r="E3681" t="s">
        <v>1422</v>
      </c>
      <c r="F3681" t="s">
        <v>2272</v>
      </c>
      <c r="G3681" t="s">
        <v>8</v>
      </c>
    </row>
    <row r="3682" spans="1:8" x14ac:dyDescent="0.2">
      <c r="A3682" s="1" t="d">
        <v>2023-02-24</v>
      </c>
      <c r="B3682">
        <v>-1</v>
      </c>
      <c r="C3682" t="s">
        <v>77</v>
      </c>
      <c r="D3682" s="1" t="d">
        <v>2023-02-24</v>
      </c>
      <c r="E3682" t="s">
        <v>95</v>
      </c>
      <c r="F3682" t="s">
        <v>2272</v>
      </c>
      <c r="G3682" t="s">
        <v>8</v>
      </c>
    </row>
    <row r="3683" spans="1:8" x14ac:dyDescent="0.2">
      <c r="A3683" s="1" t="d">
        <v>2023-02-24</v>
      </c>
      <c r="B3683">
        <v>-1</v>
      </c>
      <c r="C3683" t="s">
        <v>77</v>
      </c>
      <c r="D3683" s="1" t="d">
        <v>2023-03-03</v>
      </c>
      <c r="E3683" t="s">
        <v>1102</v>
      </c>
      <c r="F3683" t="s">
        <v>2273</v>
      </c>
      <c r="G3683" t="s">
        <v>13</v>
      </c>
      <c r="H3683" t="s">
        <v>1103</v>
      </c>
    </row>
    <row r="3684" spans="1:8" x14ac:dyDescent="0.2">
      <c r="A3684" s="1" t="d">
        <v>2023-02-24</v>
      </c>
      <c r="B3684">
        <v>-1</v>
      </c>
      <c r="C3684" t="s">
        <v>77</v>
      </c>
      <c r="D3684" s="1" t="d">
        <v>2023-03-03</v>
      </c>
      <c r="E3684" t="s">
        <v>1351</v>
      </c>
      <c r="F3684" t="s">
        <v>2273</v>
      </c>
      <c r="G3684" t="s">
        <v>991</v>
      </c>
      <c r="H3684" t="s">
        <v>1352</v>
      </c>
    </row>
    <row r="3685" spans="1:8" x14ac:dyDescent="0.2">
      <c r="A3685" s="1" t="d">
        <v>2023-02-24</v>
      </c>
      <c r="B3685">
        <v>-1</v>
      </c>
      <c r="C3685" t="s">
        <v>77</v>
      </c>
      <c r="D3685" s="1" t="d">
        <v>2023-03-03</v>
      </c>
      <c r="E3685" t="s">
        <v>1667</v>
      </c>
      <c r="F3685" t="s">
        <v>2274</v>
      </c>
      <c r="G3685" t="s">
        <v>8</v>
      </c>
      <c r="H3685" t="s">
        <v>1667</v>
      </c>
    </row>
    <row r="3686" spans="1:8" x14ac:dyDescent="0.2">
      <c r="A3686" s="1" t="d">
        <v>2023-02-24</v>
      </c>
      <c r="B3686">
        <v>-1</v>
      </c>
      <c r="C3686" t="s">
        <v>77</v>
      </c>
      <c r="D3686" s="1" t="d">
        <v>2023-03-03</v>
      </c>
      <c r="E3686" t="s">
        <v>1863</v>
      </c>
      <c r="F3686" t="s">
        <v>2275</v>
      </c>
      <c r="G3686" t="s">
        <v>8</v>
      </c>
      <c r="H3686" t="s">
        <v>1864</v>
      </c>
    </row>
    <row r="3687" spans="1:8" x14ac:dyDescent="0.2">
      <c r="A3687" s="1" t="d">
        <v>2023-02-24</v>
      </c>
      <c r="B3687">
        <v>-1</v>
      </c>
      <c r="C3687" t="s">
        <v>77</v>
      </c>
      <c r="D3687" s="1" t="d">
        <v>2023-03-03</v>
      </c>
      <c r="E3687" t="s">
        <v>1865</v>
      </c>
      <c r="F3687" t="s">
        <v>2263</v>
      </c>
      <c r="G3687" t="s">
        <v>8</v>
      </c>
      <c r="H3687" t="s">
        <v>752</v>
      </c>
    </row>
    <row r="3688" spans="1:8" x14ac:dyDescent="0.2">
      <c r="A3688" s="1" t="d">
        <v>2023-02-24</v>
      </c>
      <c r="B3688">
        <v>-1</v>
      </c>
      <c r="C3688" t="s">
        <v>77</v>
      </c>
      <c r="D3688" s="1" t="d">
        <v>2023-03-03</v>
      </c>
      <c r="E3688" t="s">
        <v>1866</v>
      </c>
      <c r="F3688" t="s">
        <v>2263</v>
      </c>
      <c r="G3688" t="s">
        <v>8</v>
      </c>
      <c r="H3688" t="s">
        <v>61</v>
      </c>
    </row>
    <row r="3689" spans="1:8" x14ac:dyDescent="0.2">
      <c r="A3689" s="1" t="d">
        <v>2023-02-24</v>
      </c>
      <c r="B3689">
        <v>-1</v>
      </c>
      <c r="C3689" t="s">
        <v>77</v>
      </c>
      <c r="D3689" s="1" t="d">
        <v>2023-03-10</v>
      </c>
      <c r="E3689" t="s">
        <v>1248</v>
      </c>
      <c r="F3689" t="s">
        <v>2274</v>
      </c>
      <c r="G3689" t="s">
        <v>8</v>
      </c>
      <c r="H3689" t="s">
        <v>1249</v>
      </c>
    </row>
    <row r="3690" spans="1:8" x14ac:dyDescent="0.2">
      <c r="A3690" s="1" t="d">
        <v>2023-02-24</v>
      </c>
      <c r="B3690">
        <v>-1</v>
      </c>
      <c r="C3690" t="s">
        <v>77</v>
      </c>
      <c r="D3690" s="1" t="d">
        <v>2023-03-10</v>
      </c>
      <c r="E3690" t="s">
        <v>1755</v>
      </c>
      <c r="F3690" t="s">
        <v>2274</v>
      </c>
      <c r="G3690" t="s">
        <v>8</v>
      </c>
      <c r="H3690" t="s">
        <v>1756</v>
      </c>
    </row>
    <row r="3691" spans="1:8" x14ac:dyDescent="0.2">
      <c r="A3691" s="1" t="d">
        <v>2023-02-24</v>
      </c>
      <c r="B3691">
        <v>-1</v>
      </c>
      <c r="C3691" t="s">
        <v>77</v>
      </c>
      <c r="D3691" s="1" t="d">
        <v>2023-03-10</v>
      </c>
      <c r="E3691" t="s">
        <v>599</v>
      </c>
      <c r="F3691" t="s">
        <v>2274</v>
      </c>
      <c r="G3691" t="s">
        <v>8</v>
      </c>
      <c r="H3691" t="s">
        <v>600</v>
      </c>
    </row>
    <row r="3692" spans="1:8" x14ac:dyDescent="0.2">
      <c r="A3692" s="1" t="d">
        <v>2023-02-24</v>
      </c>
      <c r="B3692">
        <v>-1</v>
      </c>
      <c r="C3692" t="s">
        <v>77</v>
      </c>
      <c r="D3692" s="1" t="d">
        <v>2023-03-10</v>
      </c>
      <c r="E3692" t="s">
        <v>1867</v>
      </c>
      <c r="F3692" t="s">
        <v>2263</v>
      </c>
      <c r="G3692" t="s">
        <v>8</v>
      </c>
      <c r="H3692" t="s">
        <v>1191</v>
      </c>
    </row>
    <row r="3693" spans="1:8" x14ac:dyDescent="0.2">
      <c r="A3693" s="1" t="d">
        <v>2023-02-24</v>
      </c>
      <c r="B3693">
        <v>-1</v>
      </c>
      <c r="C3693" t="s">
        <v>77</v>
      </c>
      <c r="D3693" s="1" t="d">
        <v>2023-03-10</v>
      </c>
      <c r="E3693" t="s">
        <v>736</v>
      </c>
      <c r="F3693" t="s">
        <v>2263</v>
      </c>
      <c r="G3693" t="s">
        <v>8</v>
      </c>
      <c r="H3693" t="s">
        <v>737</v>
      </c>
    </row>
    <row r="3694" spans="1:8" x14ac:dyDescent="0.2">
      <c r="A3694" s="1" t="d">
        <v>2023-02-24</v>
      </c>
      <c r="B3694">
        <v>-1</v>
      </c>
      <c r="C3694" t="s">
        <v>77</v>
      </c>
      <c r="D3694" s="1" t="d">
        <v>2023-03-10</v>
      </c>
      <c r="E3694" t="s">
        <v>1483</v>
      </c>
      <c r="F3694" t="s">
        <v>2263</v>
      </c>
      <c r="G3694" t="s">
        <v>8</v>
      </c>
      <c r="H3694" t="s">
        <v>1484</v>
      </c>
    </row>
    <row r="3695" spans="1:8" x14ac:dyDescent="0.2">
      <c r="A3695" s="1" t="d">
        <v>2023-02-24</v>
      </c>
      <c r="B3695">
        <v>-1</v>
      </c>
      <c r="C3695" t="s">
        <v>77</v>
      </c>
      <c r="D3695" s="1" t="d">
        <v>2023-03-24</v>
      </c>
      <c r="E3695" t="s">
        <v>865</v>
      </c>
      <c r="F3695" t="s">
        <v>2273</v>
      </c>
      <c r="G3695" t="s">
        <v>8</v>
      </c>
      <c r="H3695" t="s">
        <v>866</v>
      </c>
    </row>
    <row r="3696" spans="1:8" x14ac:dyDescent="0.2">
      <c r="A3696" s="1" t="d">
        <v>2023-02-25</v>
      </c>
      <c r="B3696">
        <v>-1</v>
      </c>
      <c r="C3696" t="s">
        <v>20</v>
      </c>
      <c r="D3696" s="1" t="d">
        <v>2023-02-25</v>
      </c>
      <c r="E3696" t="s">
        <v>1183</v>
      </c>
      <c r="F3696" t="s">
        <v>2294</v>
      </c>
      <c r="G3696" t="s">
        <v>8</v>
      </c>
    </row>
    <row r="3697" spans="1:8" x14ac:dyDescent="0.2">
      <c r="A3697" s="1" t="d">
        <v>2023-02-25</v>
      </c>
      <c r="B3697">
        <v>-1</v>
      </c>
      <c r="C3697" t="s">
        <v>20</v>
      </c>
      <c r="D3697" s="1" t="d">
        <v>2023-03-11</v>
      </c>
      <c r="E3697" t="s">
        <v>1381</v>
      </c>
      <c r="F3697" t="s">
        <v>2274</v>
      </c>
      <c r="G3697" t="s">
        <v>8</v>
      </c>
      <c r="H3697" t="s">
        <v>1381</v>
      </c>
    </row>
    <row r="3698" spans="1:8" x14ac:dyDescent="0.2">
      <c r="A3698" s="1" t="d">
        <v>2023-02-25</v>
      </c>
      <c r="B3698">
        <v>-1</v>
      </c>
      <c r="C3698" t="s">
        <v>66</v>
      </c>
      <c r="D3698" s="1" t="d">
        <v>2023-02-25</v>
      </c>
      <c r="E3698" t="s">
        <v>1708</v>
      </c>
      <c r="F3698" t="s">
        <v>2294</v>
      </c>
      <c r="G3698" t="s">
        <v>68</v>
      </c>
      <c r="H3698" t="s">
        <v>1709</v>
      </c>
    </row>
    <row r="3699" spans="1:8" x14ac:dyDescent="0.2">
      <c r="A3699" s="1" t="d">
        <v>2023-02-25</v>
      </c>
      <c r="B3699">
        <v>-1</v>
      </c>
      <c r="C3699" t="s">
        <v>77</v>
      </c>
      <c r="D3699" s="1" t="d">
        <v>2023-02-25</v>
      </c>
      <c r="E3699" t="s">
        <v>1037</v>
      </c>
      <c r="F3699" t="s">
        <v>2281</v>
      </c>
      <c r="G3699" t="s">
        <v>8</v>
      </c>
      <c r="H3699" t="s">
        <v>1038</v>
      </c>
    </row>
    <row r="3700" spans="1:8" x14ac:dyDescent="0.2">
      <c r="A3700" s="1" t="d">
        <v>2023-02-25</v>
      </c>
      <c r="B3700">
        <v>-1</v>
      </c>
      <c r="C3700" t="s">
        <v>77</v>
      </c>
      <c r="D3700" s="1" t="d">
        <v>2023-02-25</v>
      </c>
      <c r="E3700" t="s">
        <v>1628</v>
      </c>
      <c r="F3700" t="s">
        <v>2281</v>
      </c>
      <c r="G3700" t="s">
        <v>8</v>
      </c>
      <c r="H3700" t="s">
        <v>1629</v>
      </c>
    </row>
    <row r="3701" spans="1:8" x14ac:dyDescent="0.2">
      <c r="A3701" s="1" t="d">
        <v>2023-02-25</v>
      </c>
      <c r="B3701">
        <v>-1</v>
      </c>
      <c r="C3701" t="s">
        <v>77</v>
      </c>
      <c r="D3701" s="1" t="d">
        <v>2023-02-25</v>
      </c>
      <c r="E3701" t="s">
        <v>1714</v>
      </c>
      <c r="F3701" t="s">
        <v>2296</v>
      </c>
      <c r="G3701" t="s">
        <v>8</v>
      </c>
      <c r="H3701" t="s">
        <v>578</v>
      </c>
    </row>
    <row r="3702" spans="1:8" x14ac:dyDescent="0.2">
      <c r="A3702" s="1" t="d">
        <v>2023-02-25</v>
      </c>
      <c r="B3702">
        <v>-1</v>
      </c>
      <c r="C3702" t="s">
        <v>77</v>
      </c>
      <c r="D3702" s="1" t="d">
        <v>2023-02-25</v>
      </c>
      <c r="E3702" t="s">
        <v>271</v>
      </c>
      <c r="F3702" t="s">
        <v>2285</v>
      </c>
      <c r="G3702" t="s">
        <v>8</v>
      </c>
    </row>
    <row r="3703" spans="1:8" x14ac:dyDescent="0.2">
      <c r="A3703" s="1" t="d">
        <v>2023-02-25</v>
      </c>
      <c r="B3703">
        <v>-1</v>
      </c>
      <c r="C3703" t="s">
        <v>77</v>
      </c>
      <c r="D3703" s="1" t="d">
        <v>2023-03-04</v>
      </c>
      <c r="E3703" t="s">
        <v>1868</v>
      </c>
      <c r="F3703" t="s">
        <v>2275</v>
      </c>
      <c r="G3703" t="s">
        <v>8</v>
      </c>
      <c r="H3703" t="s">
        <v>1869</v>
      </c>
    </row>
    <row r="3704" spans="1:8" x14ac:dyDescent="0.2">
      <c r="A3704" s="1" t="d">
        <v>2023-02-25</v>
      </c>
      <c r="B3704">
        <v>-1</v>
      </c>
      <c r="C3704" t="s">
        <v>77</v>
      </c>
      <c r="D3704" s="1" t="d">
        <v>2023-03-04</v>
      </c>
      <c r="E3704" t="s">
        <v>744</v>
      </c>
      <c r="F3704" t="s">
        <v>2263</v>
      </c>
      <c r="G3704" t="s">
        <v>8</v>
      </c>
      <c r="H3704" t="s">
        <v>745</v>
      </c>
    </row>
    <row r="3705" spans="1:8" x14ac:dyDescent="0.2">
      <c r="A3705" s="1" t="d">
        <v>2023-02-25</v>
      </c>
      <c r="B3705">
        <v>-1</v>
      </c>
      <c r="C3705" t="s">
        <v>77</v>
      </c>
      <c r="D3705" s="1" t="d">
        <v>2023-03-11</v>
      </c>
      <c r="E3705" t="s">
        <v>1451</v>
      </c>
      <c r="F3705" t="s">
        <v>2274</v>
      </c>
      <c r="G3705" t="s">
        <v>8</v>
      </c>
      <c r="H3705" t="s">
        <v>1451</v>
      </c>
    </row>
    <row r="3706" spans="1:8" x14ac:dyDescent="0.2">
      <c r="A3706" s="1" t="d">
        <v>2023-02-26</v>
      </c>
      <c r="B3706">
        <v>-1</v>
      </c>
      <c r="D3706" s="1" t="d">
        <v>2023-02-26</v>
      </c>
      <c r="E3706" t="s">
        <v>749</v>
      </c>
      <c r="F3706" t="s">
        <v>2263</v>
      </c>
      <c r="G3706" t="s">
        <v>8</v>
      </c>
      <c r="H3706" t="s">
        <v>750</v>
      </c>
    </row>
    <row r="3707" spans="1:8" x14ac:dyDescent="0.2">
      <c r="A3707" s="1" t="d">
        <v>2023-02-26</v>
      </c>
      <c r="B3707">
        <v>-1</v>
      </c>
      <c r="D3707" s="1" t="d">
        <v>2023-02-26</v>
      </c>
      <c r="E3707" t="s">
        <v>1528</v>
      </c>
      <c r="F3707" t="s">
        <v>2294</v>
      </c>
      <c r="G3707" t="s">
        <v>68</v>
      </c>
      <c r="H3707" t="s">
        <v>1529</v>
      </c>
    </row>
    <row r="3708" spans="1:8" x14ac:dyDescent="0.2">
      <c r="A3708" s="1" t="d">
        <v>2023-02-26</v>
      </c>
      <c r="B3708">
        <v>-1</v>
      </c>
      <c r="C3708" t="s">
        <v>15</v>
      </c>
      <c r="D3708" s="1" t="d">
        <v>2023-03-05</v>
      </c>
      <c r="E3708" t="s">
        <v>284</v>
      </c>
      <c r="F3708" t="s">
        <v>2273</v>
      </c>
      <c r="G3708" t="s">
        <v>8</v>
      </c>
      <c r="H3708" t="s">
        <v>285</v>
      </c>
    </row>
    <row r="3709" spans="1:8" x14ac:dyDescent="0.2">
      <c r="A3709" s="1" t="d">
        <v>2023-02-26</v>
      </c>
      <c r="B3709">
        <v>-1</v>
      </c>
      <c r="C3709" t="s">
        <v>20</v>
      </c>
      <c r="D3709" s="1" t="d">
        <v>2023-02-26</v>
      </c>
      <c r="E3709" t="s">
        <v>1860</v>
      </c>
      <c r="F3709" t="s">
        <v>2282</v>
      </c>
      <c r="G3709" t="s">
        <v>49</v>
      </c>
    </row>
    <row r="3710" spans="1:8" x14ac:dyDescent="0.2">
      <c r="A3710" s="1" t="d">
        <v>2023-02-26</v>
      </c>
      <c r="B3710">
        <v>-1</v>
      </c>
      <c r="C3710" t="s">
        <v>20</v>
      </c>
      <c r="D3710" s="1" t="d">
        <v>2023-03-05</v>
      </c>
      <c r="E3710" t="s">
        <v>299</v>
      </c>
      <c r="F3710" t="s">
        <v>2263</v>
      </c>
      <c r="G3710" t="s">
        <v>8</v>
      </c>
      <c r="H3710" t="s">
        <v>300</v>
      </c>
    </row>
    <row r="3711" spans="1:8" x14ac:dyDescent="0.2">
      <c r="A3711" s="1" t="d">
        <v>2023-02-26</v>
      </c>
      <c r="B3711">
        <v>-1</v>
      </c>
      <c r="C3711" t="s">
        <v>77</v>
      </c>
      <c r="D3711" s="1" t="d">
        <v>2023-02-26</v>
      </c>
      <c r="E3711" t="s">
        <v>1684</v>
      </c>
      <c r="F3711" t="s">
        <v>2266</v>
      </c>
      <c r="G3711" t="s">
        <v>8</v>
      </c>
      <c r="H3711" t="s">
        <v>1685</v>
      </c>
    </row>
    <row r="3712" spans="1:8" x14ac:dyDescent="0.2">
      <c r="A3712" s="1" t="d">
        <v>2023-02-26</v>
      </c>
      <c r="B3712">
        <v>-1</v>
      </c>
      <c r="C3712" t="s">
        <v>77</v>
      </c>
      <c r="D3712" s="1" t="d">
        <v>2023-02-26</v>
      </c>
      <c r="E3712" t="s">
        <v>1368</v>
      </c>
      <c r="F3712" t="s">
        <v>2282</v>
      </c>
      <c r="G3712" t="s">
        <v>49</v>
      </c>
    </row>
    <row r="3713" spans="1:8" x14ac:dyDescent="0.2">
      <c r="A3713" s="1" t="d">
        <v>2023-02-26</v>
      </c>
      <c r="B3713">
        <v>-1</v>
      </c>
      <c r="C3713" t="s">
        <v>77</v>
      </c>
      <c r="D3713" s="1" t="d">
        <v>2023-02-26</v>
      </c>
      <c r="E3713" t="s">
        <v>849</v>
      </c>
      <c r="F3713" t="s">
        <v>2300</v>
      </c>
      <c r="G3713" t="s">
        <v>68</v>
      </c>
      <c r="H3713" t="s">
        <v>850</v>
      </c>
    </row>
    <row r="3714" spans="1:8" x14ac:dyDescent="0.2">
      <c r="A3714" s="1" t="d">
        <v>2023-02-26</v>
      </c>
      <c r="B3714">
        <v>-1</v>
      </c>
      <c r="C3714" t="s">
        <v>77</v>
      </c>
      <c r="D3714" s="1" t="d">
        <v>2023-02-26</v>
      </c>
      <c r="E3714" t="s">
        <v>1528</v>
      </c>
      <c r="F3714" t="s">
        <v>2294</v>
      </c>
      <c r="G3714" t="s">
        <v>68</v>
      </c>
      <c r="H3714" t="s">
        <v>1529</v>
      </c>
    </row>
    <row r="3715" spans="1:8" x14ac:dyDescent="0.2">
      <c r="A3715" s="1" t="d">
        <v>2023-02-26</v>
      </c>
      <c r="B3715">
        <v>-1</v>
      </c>
      <c r="C3715" t="s">
        <v>77</v>
      </c>
      <c r="D3715" s="1" t="d">
        <v>2023-03-05</v>
      </c>
      <c r="E3715" t="s">
        <v>231</v>
      </c>
      <c r="F3715" t="s">
        <v>2273</v>
      </c>
      <c r="G3715" t="s">
        <v>13</v>
      </c>
      <c r="H3715" t="s">
        <v>232</v>
      </c>
    </row>
    <row r="3716" spans="1:8" x14ac:dyDescent="0.2">
      <c r="A3716" s="1" t="d">
        <v>2023-02-26</v>
      </c>
      <c r="B3716">
        <v>-1</v>
      </c>
      <c r="C3716" t="s">
        <v>77</v>
      </c>
      <c r="D3716" s="1" t="d">
        <v>2023-03-05</v>
      </c>
      <c r="E3716" t="s">
        <v>691</v>
      </c>
      <c r="F3716" t="s">
        <v>2273</v>
      </c>
      <c r="G3716" t="s">
        <v>13</v>
      </c>
      <c r="H3716" t="s">
        <v>692</v>
      </c>
    </row>
    <row r="3717" spans="1:8" x14ac:dyDescent="0.2">
      <c r="A3717" s="1" t="d">
        <v>2023-02-26</v>
      </c>
      <c r="B3717">
        <v>-1</v>
      </c>
      <c r="C3717" t="s">
        <v>77</v>
      </c>
      <c r="D3717" s="1" t="d">
        <v>2023-03-11</v>
      </c>
      <c r="E3717" t="s">
        <v>749</v>
      </c>
      <c r="F3717" t="s">
        <v>2263</v>
      </c>
      <c r="G3717" t="s">
        <v>8</v>
      </c>
      <c r="H3717" t="s">
        <v>750</v>
      </c>
    </row>
    <row r="3718" spans="1:8" x14ac:dyDescent="0.2">
      <c r="A3718" s="1" t="d">
        <v>2023-02-27</v>
      </c>
      <c r="B3718">
        <v>-1</v>
      </c>
      <c r="D3718" s="1" t="d">
        <v>2023-02-27</v>
      </c>
      <c r="E3718" t="s">
        <v>1010</v>
      </c>
      <c r="F3718" t="s">
        <v>2273</v>
      </c>
      <c r="G3718" t="s">
        <v>128</v>
      </c>
      <c r="H3718" t="s">
        <v>1011</v>
      </c>
    </row>
    <row r="3719" spans="1:8" x14ac:dyDescent="0.2">
      <c r="A3719" s="1" t="d">
        <v>2023-02-27</v>
      </c>
      <c r="B3719">
        <v>-1</v>
      </c>
      <c r="D3719" s="1" t="d">
        <v>2023-02-27</v>
      </c>
      <c r="E3719" t="s">
        <v>1096</v>
      </c>
      <c r="F3719" t="s">
        <v>2273</v>
      </c>
      <c r="G3719" t="s">
        <v>128</v>
      </c>
      <c r="H3719" t="s">
        <v>1097</v>
      </c>
    </row>
    <row r="3720" spans="1:8" x14ac:dyDescent="0.2">
      <c r="A3720" s="1" t="d">
        <v>2023-02-27</v>
      </c>
      <c r="B3720">
        <v>-1</v>
      </c>
      <c r="D3720" s="1" t="d">
        <v>2023-02-27</v>
      </c>
      <c r="E3720" t="s">
        <v>1870</v>
      </c>
      <c r="F3720" t="s">
        <v>2275</v>
      </c>
      <c r="G3720" t="s">
        <v>8</v>
      </c>
    </row>
    <row r="3721" spans="1:8" x14ac:dyDescent="0.2">
      <c r="A3721" s="1" t="d">
        <v>2023-02-27</v>
      </c>
      <c r="B3721">
        <v>-1</v>
      </c>
      <c r="D3721" s="1" t="d">
        <v>2023-02-27</v>
      </c>
      <c r="E3721" t="s">
        <v>1254</v>
      </c>
      <c r="F3721" t="s">
        <v>2265</v>
      </c>
      <c r="G3721" t="s">
        <v>49</v>
      </c>
      <c r="H3721" t="s">
        <v>1255</v>
      </c>
    </row>
    <row r="3722" spans="1:8" x14ac:dyDescent="0.2">
      <c r="A3722" s="1" t="d">
        <v>2023-02-27</v>
      </c>
      <c r="B3722">
        <v>-1</v>
      </c>
      <c r="D3722" s="1" t="d">
        <v>2023-02-27</v>
      </c>
      <c r="E3722" t="s">
        <v>1750</v>
      </c>
      <c r="F3722" t="s">
        <v>2296</v>
      </c>
      <c r="G3722" t="s">
        <v>128</v>
      </c>
      <c r="H3722" t="s">
        <v>439</v>
      </c>
    </row>
    <row r="3723" spans="1:8" x14ac:dyDescent="0.2">
      <c r="A3723" s="1" t="d">
        <v>2023-02-27</v>
      </c>
      <c r="B3723">
        <v>-1</v>
      </c>
      <c r="D3723" s="1" t="d">
        <v>2023-02-27</v>
      </c>
      <c r="E3723" t="s">
        <v>1871</v>
      </c>
      <c r="F3723" t="s">
        <v>2296</v>
      </c>
      <c r="G3723" t="s">
        <v>128</v>
      </c>
      <c r="H3723" t="s">
        <v>476</v>
      </c>
    </row>
    <row r="3724" spans="1:8" x14ac:dyDescent="0.2">
      <c r="A3724" s="1" t="d">
        <v>2023-02-27</v>
      </c>
      <c r="B3724">
        <v>-1</v>
      </c>
      <c r="D3724" s="1" t="d">
        <v>2023-02-27</v>
      </c>
      <c r="E3724" t="s">
        <v>847</v>
      </c>
      <c r="F3724" t="s">
        <v>2271</v>
      </c>
      <c r="G3724" t="s">
        <v>68</v>
      </c>
      <c r="H3724" t="s">
        <v>848</v>
      </c>
    </row>
    <row r="3725" spans="1:8" x14ac:dyDescent="0.2">
      <c r="A3725" s="1" t="d">
        <v>2023-02-27</v>
      </c>
      <c r="B3725">
        <v>-1</v>
      </c>
      <c r="C3725" t="s">
        <v>1872</v>
      </c>
      <c r="D3725" s="1" t="d">
        <v>2023-02-27</v>
      </c>
      <c r="E3725" t="s">
        <v>691</v>
      </c>
      <c r="F3725" t="s">
        <v>2273</v>
      </c>
      <c r="G3725" t="s">
        <v>13</v>
      </c>
      <c r="H3725" t="s">
        <v>692</v>
      </c>
    </row>
    <row r="3726" spans="1:8" x14ac:dyDescent="0.2">
      <c r="A3726" s="1" t="d">
        <v>2023-02-27</v>
      </c>
      <c r="B3726">
        <v>-1</v>
      </c>
      <c r="C3726" t="s">
        <v>15</v>
      </c>
      <c r="D3726" s="1" t="d">
        <v>2023-02-27</v>
      </c>
      <c r="E3726" t="s">
        <v>557</v>
      </c>
      <c r="F3726" t="s">
        <v>2294</v>
      </c>
      <c r="G3726" t="s">
        <v>13</v>
      </c>
      <c r="H3726" t="s">
        <v>558</v>
      </c>
    </row>
    <row r="3727" spans="1:8" x14ac:dyDescent="0.2">
      <c r="A3727" s="1" t="d">
        <v>2023-02-27</v>
      </c>
      <c r="B3727">
        <v>-1</v>
      </c>
      <c r="C3727" t="s">
        <v>15</v>
      </c>
      <c r="D3727" s="1" t="d">
        <v>2023-03-06</v>
      </c>
      <c r="E3727" t="s">
        <v>1431</v>
      </c>
      <c r="F3727" t="s">
        <v>2274</v>
      </c>
      <c r="G3727" t="s">
        <v>8</v>
      </c>
      <c r="H3727" t="s">
        <v>1432</v>
      </c>
    </row>
    <row r="3728" spans="1:8" x14ac:dyDescent="0.2">
      <c r="A3728" s="1" t="d">
        <v>2023-02-27</v>
      </c>
      <c r="B3728">
        <v>-1</v>
      </c>
      <c r="C3728" t="s">
        <v>20</v>
      </c>
      <c r="D3728" s="1" t="d">
        <v>2023-02-27</v>
      </c>
      <c r="E3728" t="s">
        <v>1408</v>
      </c>
      <c r="F3728" t="s">
        <v>2266</v>
      </c>
      <c r="G3728" t="s">
        <v>49</v>
      </c>
      <c r="H3728" t="s">
        <v>1409</v>
      </c>
    </row>
    <row r="3729" spans="1:8" x14ac:dyDescent="0.2">
      <c r="A3729" s="1" t="d">
        <v>2023-02-27</v>
      </c>
      <c r="B3729">
        <v>-1</v>
      </c>
      <c r="C3729" t="s">
        <v>20</v>
      </c>
      <c r="D3729" s="1" t="d">
        <v>2023-02-27</v>
      </c>
      <c r="E3729" t="s">
        <v>1757</v>
      </c>
      <c r="F3729" t="s">
        <v>2266</v>
      </c>
      <c r="G3729" t="s">
        <v>8</v>
      </c>
      <c r="H3729" t="s">
        <v>1758</v>
      </c>
    </row>
    <row r="3730" spans="1:8" x14ac:dyDescent="0.2">
      <c r="A3730" s="1" t="d">
        <v>2023-02-27</v>
      </c>
      <c r="B3730">
        <v>-1</v>
      </c>
      <c r="C3730" t="s">
        <v>20</v>
      </c>
      <c r="D3730" s="1" t="d">
        <v>2023-02-27</v>
      </c>
      <c r="E3730" t="s">
        <v>1493</v>
      </c>
      <c r="F3730" t="s">
        <v>2266</v>
      </c>
      <c r="G3730" t="s">
        <v>13</v>
      </c>
      <c r="H3730" t="s">
        <v>1494</v>
      </c>
    </row>
    <row r="3731" spans="1:8" x14ac:dyDescent="0.2">
      <c r="A3731" s="1" t="d">
        <v>2023-02-27</v>
      </c>
      <c r="B3731">
        <v>-1</v>
      </c>
      <c r="C3731" t="s">
        <v>20</v>
      </c>
      <c r="D3731" s="1" t="d">
        <v>2023-02-27</v>
      </c>
      <c r="E3731" t="s">
        <v>1860</v>
      </c>
      <c r="F3731" t="s">
        <v>2282</v>
      </c>
      <c r="G3731" t="s">
        <v>49</v>
      </c>
    </row>
    <row r="3732" spans="1:8" x14ac:dyDescent="0.2">
      <c r="A3732" s="1" t="d">
        <v>2023-02-27</v>
      </c>
      <c r="B3732">
        <v>-1</v>
      </c>
      <c r="C3732" t="s">
        <v>20</v>
      </c>
      <c r="D3732" s="1" t="d">
        <v>2023-02-27</v>
      </c>
      <c r="E3732" t="s">
        <v>1368</v>
      </c>
      <c r="F3732" t="s">
        <v>2282</v>
      </c>
      <c r="G3732" t="s">
        <v>49</v>
      </c>
    </row>
    <row r="3733" spans="1:8" x14ac:dyDescent="0.2">
      <c r="A3733" s="1" t="d">
        <v>2023-02-27</v>
      </c>
      <c r="B3733">
        <v>-1</v>
      </c>
      <c r="C3733" t="s">
        <v>20</v>
      </c>
      <c r="D3733" s="1" t="d">
        <v>2023-02-27</v>
      </c>
      <c r="E3733" t="s">
        <v>687</v>
      </c>
      <c r="F3733" t="s">
        <v>2282</v>
      </c>
      <c r="G3733" t="s">
        <v>49</v>
      </c>
    </row>
    <row r="3734" spans="1:8" x14ac:dyDescent="0.2">
      <c r="A3734" s="1" t="d">
        <v>2023-02-27</v>
      </c>
      <c r="B3734">
        <v>-1</v>
      </c>
      <c r="C3734" t="s">
        <v>20</v>
      </c>
      <c r="D3734" s="1" t="d">
        <v>2023-02-27</v>
      </c>
      <c r="E3734" t="s">
        <v>579</v>
      </c>
      <c r="F3734" t="s">
        <v>2265</v>
      </c>
      <c r="G3734" t="s">
        <v>49</v>
      </c>
      <c r="H3734" t="s">
        <v>580</v>
      </c>
    </row>
    <row r="3735" spans="1:8" x14ac:dyDescent="0.2">
      <c r="A3735" s="1" t="d">
        <v>2023-02-27</v>
      </c>
      <c r="B3735">
        <v>-1</v>
      </c>
      <c r="C3735" t="s">
        <v>20</v>
      </c>
      <c r="D3735" s="1" t="d">
        <v>2023-02-27</v>
      </c>
      <c r="E3735" t="s">
        <v>1314</v>
      </c>
      <c r="F3735" t="s">
        <v>2265</v>
      </c>
      <c r="G3735" t="s">
        <v>8</v>
      </c>
      <c r="H3735" t="s">
        <v>1315</v>
      </c>
    </row>
    <row r="3736" spans="1:8" x14ac:dyDescent="0.2">
      <c r="A3736" s="1" t="d">
        <v>2023-02-27</v>
      </c>
      <c r="B3736">
        <v>-1</v>
      </c>
      <c r="C3736" t="s">
        <v>20</v>
      </c>
      <c r="D3736" s="1" t="d">
        <v>2023-02-27</v>
      </c>
      <c r="E3736" t="s">
        <v>222</v>
      </c>
      <c r="F3736" t="s">
        <v>2265</v>
      </c>
      <c r="G3736" t="s">
        <v>13</v>
      </c>
      <c r="H3736" t="s">
        <v>223</v>
      </c>
    </row>
    <row r="3737" spans="1:8" x14ac:dyDescent="0.2">
      <c r="A3737" s="1" t="d">
        <v>2023-02-27</v>
      </c>
      <c r="B3737">
        <v>-1</v>
      </c>
      <c r="C3737" t="s">
        <v>20</v>
      </c>
      <c r="D3737" s="1" t="d">
        <v>2023-02-27</v>
      </c>
      <c r="E3737" t="s">
        <v>33</v>
      </c>
      <c r="F3737" t="s">
        <v>2268</v>
      </c>
      <c r="G3737" t="s">
        <v>8</v>
      </c>
      <c r="H3737" t="s">
        <v>34</v>
      </c>
    </row>
    <row r="3738" spans="1:8" x14ac:dyDescent="0.2">
      <c r="A3738" s="1" t="d">
        <v>2023-02-27</v>
      </c>
      <c r="B3738">
        <v>-1</v>
      </c>
      <c r="C3738" t="s">
        <v>20</v>
      </c>
      <c r="D3738" s="1" t="d">
        <v>2023-02-27</v>
      </c>
      <c r="E3738" t="s">
        <v>35</v>
      </c>
      <c r="F3738" t="s">
        <v>2268</v>
      </c>
      <c r="G3738" t="s">
        <v>13</v>
      </c>
      <c r="H3738" t="s">
        <v>36</v>
      </c>
    </row>
    <row r="3739" spans="1:8" x14ac:dyDescent="0.2">
      <c r="A3739" s="1" t="d">
        <v>2023-02-27</v>
      </c>
      <c r="B3739">
        <v>-1</v>
      </c>
      <c r="C3739" t="s">
        <v>20</v>
      </c>
      <c r="D3739" s="1" t="d">
        <v>2023-02-27</v>
      </c>
      <c r="E3739" t="s">
        <v>1621</v>
      </c>
      <c r="F3739" t="s">
        <v>2296</v>
      </c>
      <c r="G3739" t="s">
        <v>8</v>
      </c>
      <c r="H3739" t="s">
        <v>472</v>
      </c>
    </row>
    <row r="3740" spans="1:8" x14ac:dyDescent="0.2">
      <c r="A3740" s="1" t="d">
        <v>2023-02-27</v>
      </c>
      <c r="B3740">
        <v>-1</v>
      </c>
      <c r="C3740" t="s">
        <v>20</v>
      </c>
      <c r="D3740" s="1" t="d">
        <v>2023-02-27</v>
      </c>
      <c r="E3740" t="s">
        <v>1632</v>
      </c>
      <c r="F3740" t="s">
        <v>2296</v>
      </c>
      <c r="G3740" t="s">
        <v>8</v>
      </c>
      <c r="H3740" t="s">
        <v>214</v>
      </c>
    </row>
    <row r="3741" spans="1:8" x14ac:dyDescent="0.2">
      <c r="A3741" s="1" t="d">
        <v>2023-02-27</v>
      </c>
      <c r="B3741">
        <v>-1</v>
      </c>
      <c r="C3741" t="s">
        <v>20</v>
      </c>
      <c r="D3741" s="1" t="d">
        <v>2023-02-27</v>
      </c>
      <c r="E3741" t="s">
        <v>1614</v>
      </c>
      <c r="F3741" t="s">
        <v>2296</v>
      </c>
      <c r="G3741" t="s">
        <v>8</v>
      </c>
      <c r="H3741" t="s">
        <v>94</v>
      </c>
    </row>
    <row r="3742" spans="1:8" x14ac:dyDescent="0.2">
      <c r="A3742" s="1" t="d">
        <v>2023-02-27</v>
      </c>
      <c r="B3742">
        <v>-1</v>
      </c>
      <c r="C3742" t="s">
        <v>20</v>
      </c>
      <c r="D3742" s="1" t="d">
        <v>2023-02-27</v>
      </c>
      <c r="E3742" t="s">
        <v>587</v>
      </c>
      <c r="F3742" t="s">
        <v>2272</v>
      </c>
      <c r="G3742" t="s">
        <v>49</v>
      </c>
      <c r="H3742" t="s">
        <v>588</v>
      </c>
    </row>
    <row r="3743" spans="1:8" x14ac:dyDescent="0.2">
      <c r="A3743" s="1" t="d">
        <v>2023-02-27</v>
      </c>
      <c r="B3743">
        <v>-1</v>
      </c>
      <c r="C3743" t="s">
        <v>20</v>
      </c>
      <c r="D3743" s="1" t="d">
        <v>2023-02-27</v>
      </c>
      <c r="E3743" t="s">
        <v>1324</v>
      </c>
      <c r="F3743" t="s">
        <v>2272</v>
      </c>
      <c r="G3743" t="s">
        <v>13</v>
      </c>
      <c r="H3743" t="s">
        <v>1325</v>
      </c>
    </row>
    <row r="3744" spans="1:8" x14ac:dyDescent="0.2">
      <c r="A3744" s="1" t="d">
        <v>2023-02-27</v>
      </c>
      <c r="B3744">
        <v>-1</v>
      </c>
      <c r="C3744" t="s">
        <v>20</v>
      </c>
      <c r="D3744" s="1" t="d">
        <v>2023-02-27</v>
      </c>
      <c r="E3744" t="s">
        <v>482</v>
      </c>
      <c r="F3744" t="s">
        <v>2272</v>
      </c>
      <c r="G3744" t="s">
        <v>8</v>
      </c>
    </row>
    <row r="3745" spans="1:8" x14ac:dyDescent="0.2">
      <c r="A3745" s="1" t="d">
        <v>2023-02-27</v>
      </c>
      <c r="B3745">
        <v>-1</v>
      </c>
      <c r="C3745" t="s">
        <v>20</v>
      </c>
      <c r="D3745" s="1" t="d">
        <v>2023-03-06</v>
      </c>
      <c r="E3745" t="s">
        <v>1141</v>
      </c>
      <c r="F3745" t="s">
        <v>2273</v>
      </c>
      <c r="G3745" t="s">
        <v>8</v>
      </c>
      <c r="H3745" t="s">
        <v>1142</v>
      </c>
    </row>
    <row r="3746" spans="1:8" x14ac:dyDescent="0.2">
      <c r="A3746" s="1" t="d">
        <v>2023-02-27</v>
      </c>
      <c r="B3746">
        <v>-1</v>
      </c>
      <c r="C3746" t="s">
        <v>20</v>
      </c>
      <c r="D3746" s="1" t="d">
        <v>2023-03-06</v>
      </c>
      <c r="E3746" t="s">
        <v>689</v>
      </c>
      <c r="F3746" t="s">
        <v>2273</v>
      </c>
      <c r="G3746" t="s">
        <v>13</v>
      </c>
      <c r="H3746" t="s">
        <v>690</v>
      </c>
    </row>
    <row r="3747" spans="1:8" x14ac:dyDescent="0.2">
      <c r="A3747" s="1" t="d">
        <v>2023-02-27</v>
      </c>
      <c r="B3747">
        <v>-1</v>
      </c>
      <c r="C3747" t="s">
        <v>20</v>
      </c>
      <c r="D3747" s="1" t="d">
        <v>2023-03-06</v>
      </c>
      <c r="E3747" t="s">
        <v>75</v>
      </c>
      <c r="F3747" t="s">
        <v>2273</v>
      </c>
      <c r="G3747" t="s">
        <v>13</v>
      </c>
      <c r="H3747" t="s">
        <v>76</v>
      </c>
    </row>
    <row r="3748" spans="1:8" x14ac:dyDescent="0.2">
      <c r="A3748" s="1" t="d">
        <v>2023-02-27</v>
      </c>
      <c r="B3748">
        <v>-1</v>
      </c>
      <c r="C3748" t="s">
        <v>20</v>
      </c>
      <c r="D3748" s="1" t="d">
        <v>2023-03-06</v>
      </c>
      <c r="E3748" t="s">
        <v>440</v>
      </c>
      <c r="F3748" t="s">
        <v>2273</v>
      </c>
      <c r="G3748" t="s">
        <v>13</v>
      </c>
      <c r="H3748" t="s">
        <v>441</v>
      </c>
    </row>
    <row r="3749" spans="1:8" x14ac:dyDescent="0.2">
      <c r="A3749" s="1" t="d">
        <v>2023-02-27</v>
      </c>
      <c r="B3749">
        <v>-1</v>
      </c>
      <c r="C3749" t="s">
        <v>20</v>
      </c>
      <c r="D3749" s="1" t="d">
        <v>2023-03-06</v>
      </c>
      <c r="E3749" t="s">
        <v>691</v>
      </c>
      <c r="F3749" t="s">
        <v>2273</v>
      </c>
      <c r="G3749" t="s">
        <v>13</v>
      </c>
      <c r="H3749" t="s">
        <v>692</v>
      </c>
    </row>
    <row r="3750" spans="1:8" x14ac:dyDescent="0.2">
      <c r="A3750" s="1" t="d">
        <v>2023-02-27</v>
      </c>
      <c r="B3750">
        <v>-1</v>
      </c>
      <c r="C3750" t="s">
        <v>20</v>
      </c>
      <c r="D3750" s="1" t="d">
        <v>2023-03-06</v>
      </c>
      <c r="E3750" t="s">
        <v>1395</v>
      </c>
      <c r="F3750" t="s">
        <v>2273</v>
      </c>
      <c r="G3750" t="s">
        <v>13</v>
      </c>
      <c r="H3750" t="s">
        <v>1396</v>
      </c>
    </row>
    <row r="3751" spans="1:8" x14ac:dyDescent="0.2">
      <c r="A3751" s="1" t="d">
        <v>2023-02-27</v>
      </c>
      <c r="B3751">
        <v>-1</v>
      </c>
      <c r="C3751" t="s">
        <v>20</v>
      </c>
      <c r="D3751" s="1" t="d">
        <v>2023-03-06</v>
      </c>
      <c r="E3751" t="s">
        <v>685</v>
      </c>
      <c r="F3751" t="s">
        <v>2273</v>
      </c>
      <c r="G3751" t="s">
        <v>49</v>
      </c>
      <c r="H3751" t="s">
        <v>686</v>
      </c>
    </row>
    <row r="3752" spans="1:8" x14ac:dyDescent="0.2">
      <c r="A3752" s="1" t="d">
        <v>2023-02-27</v>
      </c>
      <c r="B3752">
        <v>-1</v>
      </c>
      <c r="C3752" t="s">
        <v>20</v>
      </c>
      <c r="D3752" s="1" t="d">
        <v>2023-03-06</v>
      </c>
      <c r="E3752" t="s">
        <v>1730</v>
      </c>
      <c r="F3752" t="s">
        <v>2273</v>
      </c>
      <c r="G3752" t="s">
        <v>8</v>
      </c>
      <c r="H3752" t="s">
        <v>1731</v>
      </c>
    </row>
    <row r="3753" spans="1:8" x14ac:dyDescent="0.2">
      <c r="A3753" s="1" t="d">
        <v>2023-02-27</v>
      </c>
      <c r="B3753">
        <v>-1</v>
      </c>
      <c r="C3753" t="s">
        <v>20</v>
      </c>
      <c r="D3753" s="1" t="d">
        <v>2023-03-06</v>
      </c>
      <c r="E3753" t="s">
        <v>1487</v>
      </c>
      <c r="F3753" t="s">
        <v>2274</v>
      </c>
      <c r="G3753" t="s">
        <v>8</v>
      </c>
      <c r="H3753" t="s">
        <v>1487</v>
      </c>
    </row>
    <row r="3754" spans="1:8" x14ac:dyDescent="0.2">
      <c r="A3754" s="1" t="d">
        <v>2023-02-27</v>
      </c>
      <c r="B3754">
        <v>-1</v>
      </c>
      <c r="C3754" t="s">
        <v>20</v>
      </c>
      <c r="D3754" s="1" t="d">
        <v>2023-03-06</v>
      </c>
      <c r="E3754" t="s">
        <v>136</v>
      </c>
      <c r="F3754" t="s">
        <v>2275</v>
      </c>
      <c r="G3754" t="s">
        <v>8</v>
      </c>
      <c r="H3754" t="s">
        <v>137</v>
      </c>
    </row>
    <row r="3755" spans="1:8" x14ac:dyDescent="0.2">
      <c r="A3755" s="1" t="d">
        <v>2023-02-27</v>
      </c>
      <c r="B3755">
        <v>-1</v>
      </c>
      <c r="C3755" t="s">
        <v>20</v>
      </c>
      <c r="D3755" s="1" t="d">
        <v>2023-03-12</v>
      </c>
      <c r="E3755" t="s">
        <v>1873</v>
      </c>
      <c r="F3755" t="s">
        <v>2275</v>
      </c>
      <c r="G3755" t="s">
        <v>8</v>
      </c>
      <c r="H3755" t="s">
        <v>1874</v>
      </c>
    </row>
    <row r="3756" spans="1:8" x14ac:dyDescent="0.2">
      <c r="A3756" s="1" t="d">
        <v>2023-02-27</v>
      </c>
      <c r="B3756">
        <v>-1</v>
      </c>
      <c r="C3756" t="s">
        <v>20</v>
      </c>
      <c r="D3756" s="1" t="d">
        <v>2023-03-13</v>
      </c>
      <c r="E3756" t="s">
        <v>1452</v>
      </c>
      <c r="F3756" t="s">
        <v>2274</v>
      </c>
      <c r="G3756" t="s">
        <v>8</v>
      </c>
      <c r="H3756" t="s">
        <v>1452</v>
      </c>
    </row>
    <row r="3757" spans="1:8" x14ac:dyDescent="0.2">
      <c r="A3757" s="1" t="d">
        <v>2023-02-27</v>
      </c>
      <c r="B3757">
        <v>-1</v>
      </c>
      <c r="C3757" t="s">
        <v>20</v>
      </c>
      <c r="D3757" s="1" t="d">
        <v>2023-03-20</v>
      </c>
      <c r="E3757" t="s">
        <v>1048</v>
      </c>
      <c r="F3757" t="s">
        <v>2275</v>
      </c>
      <c r="G3757" t="s">
        <v>8</v>
      </c>
    </row>
    <row r="3758" spans="1:8" x14ac:dyDescent="0.2">
      <c r="A3758" s="1" t="d">
        <v>2023-02-27</v>
      </c>
      <c r="B3758">
        <v>-1</v>
      </c>
      <c r="C3758" t="s">
        <v>66</v>
      </c>
      <c r="D3758" s="1" t="d">
        <v>2023-02-27</v>
      </c>
      <c r="E3758" t="s">
        <v>479</v>
      </c>
      <c r="F3758" t="s">
        <v>2271</v>
      </c>
      <c r="G3758" t="s">
        <v>68</v>
      </c>
      <c r="H3758" t="s">
        <v>480</v>
      </c>
    </row>
    <row r="3759" spans="1:8" x14ac:dyDescent="0.2">
      <c r="A3759" s="1" t="d">
        <v>2023-02-27</v>
      </c>
      <c r="B3759">
        <v>-1</v>
      </c>
      <c r="C3759" t="s">
        <v>70</v>
      </c>
      <c r="D3759" s="1" t="d">
        <v>2023-02-27</v>
      </c>
      <c r="E3759" t="s">
        <v>1871</v>
      </c>
      <c r="F3759" t="s">
        <v>2296</v>
      </c>
      <c r="G3759" t="s">
        <v>128</v>
      </c>
      <c r="H3759" t="s">
        <v>476</v>
      </c>
    </row>
    <row r="3760" spans="1:8" x14ac:dyDescent="0.2">
      <c r="A3760" s="1" t="d">
        <v>2023-02-27</v>
      </c>
      <c r="B3760">
        <v>-1</v>
      </c>
      <c r="C3760" t="s">
        <v>77</v>
      </c>
      <c r="D3760" s="1" t="d">
        <v>2023-02-27</v>
      </c>
      <c r="E3760" t="s">
        <v>940</v>
      </c>
      <c r="F3760" t="s">
        <v>2302</v>
      </c>
      <c r="G3760" t="s">
        <v>49</v>
      </c>
      <c r="H3760" t="s">
        <v>941</v>
      </c>
    </row>
    <row r="3761" spans="1:8" x14ac:dyDescent="0.2">
      <c r="A3761" s="1" t="d">
        <v>2023-02-27</v>
      </c>
      <c r="B3761">
        <v>-1</v>
      </c>
      <c r="C3761" t="s">
        <v>77</v>
      </c>
      <c r="D3761" s="1" t="d">
        <v>2023-02-27</v>
      </c>
      <c r="E3761" t="s">
        <v>1408</v>
      </c>
      <c r="F3761" t="s">
        <v>2266</v>
      </c>
      <c r="G3761" t="s">
        <v>49</v>
      </c>
      <c r="H3761" t="s">
        <v>1409</v>
      </c>
    </row>
    <row r="3762" spans="1:8" x14ac:dyDescent="0.2">
      <c r="A3762" s="1" t="d">
        <v>2023-02-27</v>
      </c>
      <c r="B3762">
        <v>-1</v>
      </c>
      <c r="C3762" t="s">
        <v>77</v>
      </c>
      <c r="D3762" s="1" t="d">
        <v>2023-02-27</v>
      </c>
      <c r="E3762" t="s">
        <v>1610</v>
      </c>
      <c r="F3762" t="s">
        <v>2266</v>
      </c>
      <c r="G3762" t="s">
        <v>8</v>
      </c>
      <c r="H3762" t="s">
        <v>1611</v>
      </c>
    </row>
    <row r="3763" spans="1:8" x14ac:dyDescent="0.2">
      <c r="A3763" s="1" t="d">
        <v>2023-02-27</v>
      </c>
      <c r="B3763">
        <v>-1</v>
      </c>
      <c r="C3763" t="s">
        <v>77</v>
      </c>
      <c r="D3763" s="1" t="d">
        <v>2023-02-27</v>
      </c>
      <c r="E3763" t="s">
        <v>1806</v>
      </c>
      <c r="F3763" t="s">
        <v>2266</v>
      </c>
      <c r="G3763" t="s">
        <v>8</v>
      </c>
      <c r="H3763" t="s">
        <v>1807</v>
      </c>
    </row>
    <row r="3764" spans="1:8" x14ac:dyDescent="0.2">
      <c r="A3764" s="1" t="d">
        <v>2023-02-27</v>
      </c>
      <c r="B3764">
        <v>-1</v>
      </c>
      <c r="C3764" t="s">
        <v>77</v>
      </c>
      <c r="D3764" s="1" t="d">
        <v>2023-02-27</v>
      </c>
      <c r="E3764" t="s">
        <v>1684</v>
      </c>
      <c r="F3764" t="s">
        <v>2266</v>
      </c>
      <c r="G3764" t="s">
        <v>8</v>
      </c>
      <c r="H3764" t="s">
        <v>1685</v>
      </c>
    </row>
    <row r="3765" spans="1:8" x14ac:dyDescent="0.2">
      <c r="A3765" s="1" t="d">
        <v>2023-02-27</v>
      </c>
      <c r="B3765">
        <v>-1</v>
      </c>
      <c r="C3765" t="s">
        <v>77</v>
      </c>
      <c r="D3765" s="1" t="d">
        <v>2023-02-27</v>
      </c>
      <c r="E3765" t="s">
        <v>1039</v>
      </c>
      <c r="F3765" t="s">
        <v>2282</v>
      </c>
      <c r="G3765" t="s">
        <v>49</v>
      </c>
      <c r="H3765" t="s">
        <v>1040</v>
      </c>
    </row>
    <row r="3766" spans="1:8" x14ac:dyDescent="0.2">
      <c r="A3766" s="1" t="d">
        <v>2023-02-27</v>
      </c>
      <c r="B3766">
        <v>-1</v>
      </c>
      <c r="C3766" t="s">
        <v>77</v>
      </c>
      <c r="D3766" s="1" t="d">
        <v>2023-02-27</v>
      </c>
      <c r="E3766" t="s">
        <v>436</v>
      </c>
      <c r="F3766" t="s">
        <v>2282</v>
      </c>
      <c r="G3766" t="s">
        <v>49</v>
      </c>
      <c r="H3766" t="s">
        <v>437</v>
      </c>
    </row>
    <row r="3767" spans="1:8" x14ac:dyDescent="0.2">
      <c r="A3767" s="1" t="d">
        <v>2023-02-27</v>
      </c>
      <c r="B3767">
        <v>-1</v>
      </c>
      <c r="C3767" t="s">
        <v>77</v>
      </c>
      <c r="D3767" s="1" t="d">
        <v>2023-02-27</v>
      </c>
      <c r="E3767" t="s">
        <v>1860</v>
      </c>
      <c r="F3767" t="s">
        <v>2282</v>
      </c>
      <c r="G3767" t="s">
        <v>49</v>
      </c>
    </row>
    <row r="3768" spans="1:8" x14ac:dyDescent="0.2">
      <c r="A3768" s="1" t="d">
        <v>2023-02-27</v>
      </c>
      <c r="B3768">
        <v>-1</v>
      </c>
      <c r="C3768" t="s">
        <v>77</v>
      </c>
      <c r="D3768" s="1" t="d">
        <v>2023-02-27</v>
      </c>
      <c r="E3768" t="s">
        <v>217</v>
      </c>
      <c r="F3768" t="s">
        <v>2282</v>
      </c>
      <c r="G3768" t="s">
        <v>49</v>
      </c>
    </row>
    <row r="3769" spans="1:8" x14ac:dyDescent="0.2">
      <c r="A3769" s="1" t="d">
        <v>2023-02-27</v>
      </c>
      <c r="B3769">
        <v>-1</v>
      </c>
      <c r="C3769" t="s">
        <v>77</v>
      </c>
      <c r="D3769" s="1" t="d">
        <v>2023-02-27</v>
      </c>
      <c r="E3769" t="s">
        <v>218</v>
      </c>
      <c r="F3769" t="s">
        <v>2265</v>
      </c>
      <c r="G3769" t="s">
        <v>49</v>
      </c>
      <c r="H3769" t="s">
        <v>219</v>
      </c>
    </row>
    <row r="3770" spans="1:8" x14ac:dyDescent="0.2">
      <c r="A3770" s="1" t="d">
        <v>2023-02-27</v>
      </c>
      <c r="B3770">
        <v>-1</v>
      </c>
      <c r="C3770" t="s">
        <v>77</v>
      </c>
      <c r="D3770" s="1" t="d">
        <v>2023-02-27</v>
      </c>
      <c r="E3770" t="s">
        <v>27</v>
      </c>
      <c r="F3770" t="s">
        <v>2265</v>
      </c>
      <c r="G3770" t="s">
        <v>8</v>
      </c>
      <c r="H3770" t="s">
        <v>28</v>
      </c>
    </row>
    <row r="3771" spans="1:8" x14ac:dyDescent="0.2">
      <c r="A3771" s="1" t="d">
        <v>2023-02-27</v>
      </c>
      <c r="B3771">
        <v>-1</v>
      </c>
      <c r="C3771" t="s">
        <v>77</v>
      </c>
      <c r="D3771" s="1" t="d">
        <v>2023-02-27</v>
      </c>
      <c r="E3771" t="s">
        <v>84</v>
      </c>
      <c r="F3771" t="s">
        <v>2265</v>
      </c>
      <c r="G3771" t="s">
        <v>8</v>
      </c>
      <c r="H3771" t="s">
        <v>85</v>
      </c>
    </row>
    <row r="3772" spans="1:8" x14ac:dyDescent="0.2">
      <c r="A3772" s="1" t="d">
        <v>2023-02-27</v>
      </c>
      <c r="B3772">
        <v>-1</v>
      </c>
      <c r="C3772" t="s">
        <v>77</v>
      </c>
      <c r="D3772" s="1" t="d">
        <v>2023-02-27</v>
      </c>
      <c r="E3772" t="s">
        <v>1861</v>
      </c>
      <c r="F3772" t="s">
        <v>2265</v>
      </c>
      <c r="G3772" t="s">
        <v>8</v>
      </c>
      <c r="H3772" t="s">
        <v>1862</v>
      </c>
    </row>
    <row r="3773" spans="1:8" x14ac:dyDescent="0.2">
      <c r="A3773" s="1" t="d">
        <v>2023-02-27</v>
      </c>
      <c r="B3773">
        <v>-1</v>
      </c>
      <c r="C3773" t="s">
        <v>77</v>
      </c>
      <c r="D3773" s="1" t="d">
        <v>2023-02-27</v>
      </c>
      <c r="E3773" t="s">
        <v>839</v>
      </c>
      <c r="F3773" t="s">
        <v>2265</v>
      </c>
      <c r="G3773" t="s">
        <v>8</v>
      </c>
      <c r="H3773" t="s">
        <v>840</v>
      </c>
    </row>
    <row r="3774" spans="1:8" x14ac:dyDescent="0.2">
      <c r="A3774" s="1" t="d">
        <v>2023-02-27</v>
      </c>
      <c r="B3774">
        <v>-1</v>
      </c>
      <c r="C3774" t="s">
        <v>77</v>
      </c>
      <c r="D3774" s="1" t="d">
        <v>2023-02-27</v>
      </c>
      <c r="E3774" t="s">
        <v>86</v>
      </c>
      <c r="F3774" t="s">
        <v>2265</v>
      </c>
      <c r="G3774" t="s">
        <v>8</v>
      </c>
      <c r="H3774" t="s">
        <v>87</v>
      </c>
    </row>
    <row r="3775" spans="1:8" x14ac:dyDescent="0.2">
      <c r="A3775" s="1" t="d">
        <v>2023-02-27</v>
      </c>
      <c r="B3775">
        <v>-1</v>
      </c>
      <c r="C3775" t="s">
        <v>77</v>
      </c>
      <c r="D3775" s="1" t="d">
        <v>2023-02-27</v>
      </c>
      <c r="E3775" t="s">
        <v>433</v>
      </c>
      <c r="F3775" t="s">
        <v>2265</v>
      </c>
      <c r="G3775" t="s">
        <v>8</v>
      </c>
      <c r="H3775" t="s">
        <v>434</v>
      </c>
    </row>
    <row r="3776" spans="1:8" x14ac:dyDescent="0.2">
      <c r="A3776" s="1" t="d">
        <v>2023-02-27</v>
      </c>
      <c r="B3776">
        <v>-1</v>
      </c>
      <c r="C3776" t="s">
        <v>77</v>
      </c>
      <c r="D3776" s="1" t="d">
        <v>2023-02-27</v>
      </c>
      <c r="E3776" t="s">
        <v>29</v>
      </c>
      <c r="F3776" t="s">
        <v>2265</v>
      </c>
      <c r="G3776" t="s">
        <v>8</v>
      </c>
      <c r="H3776" t="s">
        <v>30</v>
      </c>
    </row>
    <row r="3777" spans="1:8" x14ac:dyDescent="0.2">
      <c r="A3777" s="1" t="d">
        <v>2023-02-27</v>
      </c>
      <c r="B3777">
        <v>-1</v>
      </c>
      <c r="C3777" t="s">
        <v>77</v>
      </c>
      <c r="D3777" s="1" t="d">
        <v>2023-02-27</v>
      </c>
      <c r="E3777" t="s">
        <v>1875</v>
      </c>
      <c r="F3777" t="s">
        <v>2265</v>
      </c>
      <c r="G3777" t="s">
        <v>8</v>
      </c>
      <c r="H3777" t="s">
        <v>1876</v>
      </c>
    </row>
    <row r="3778" spans="1:8" x14ac:dyDescent="0.2">
      <c r="A3778" s="1" t="d">
        <v>2023-02-27</v>
      </c>
      <c r="B3778">
        <v>-1</v>
      </c>
      <c r="C3778" t="s">
        <v>77</v>
      </c>
      <c r="D3778" s="1" t="d">
        <v>2023-02-27</v>
      </c>
      <c r="E3778" t="s">
        <v>1534</v>
      </c>
      <c r="F3778" t="s">
        <v>2265</v>
      </c>
      <c r="G3778" t="s">
        <v>128</v>
      </c>
    </row>
    <row r="3779" spans="1:8" x14ac:dyDescent="0.2">
      <c r="A3779" s="1" t="d">
        <v>2023-02-27</v>
      </c>
      <c r="B3779">
        <v>-1</v>
      </c>
      <c r="C3779" t="s">
        <v>77</v>
      </c>
      <c r="D3779" s="1" t="d">
        <v>2023-02-27</v>
      </c>
      <c r="E3779" t="s">
        <v>465</v>
      </c>
      <c r="F3779" t="s">
        <v>2268</v>
      </c>
      <c r="G3779" t="s">
        <v>8</v>
      </c>
      <c r="H3779" t="s">
        <v>466</v>
      </c>
    </row>
    <row r="3780" spans="1:8" x14ac:dyDescent="0.2">
      <c r="A3780" s="1" t="d">
        <v>2023-02-27</v>
      </c>
      <c r="B3780">
        <v>-1</v>
      </c>
      <c r="C3780" t="s">
        <v>77</v>
      </c>
      <c r="D3780" s="1" t="d">
        <v>2023-02-27</v>
      </c>
      <c r="E3780" t="s">
        <v>467</v>
      </c>
      <c r="F3780" t="s">
        <v>2268</v>
      </c>
      <c r="G3780" t="s">
        <v>8</v>
      </c>
      <c r="H3780" t="s">
        <v>468</v>
      </c>
    </row>
    <row r="3781" spans="1:8" x14ac:dyDescent="0.2">
      <c r="A3781" s="1" t="d">
        <v>2023-02-27</v>
      </c>
      <c r="B3781">
        <v>-1</v>
      </c>
      <c r="C3781" t="s">
        <v>77</v>
      </c>
      <c r="D3781" s="1" t="d">
        <v>2023-02-27</v>
      </c>
      <c r="E3781" t="s">
        <v>1714</v>
      </c>
      <c r="F3781" t="s">
        <v>2296</v>
      </c>
      <c r="G3781" t="s">
        <v>8</v>
      </c>
      <c r="H3781" t="s">
        <v>578</v>
      </c>
    </row>
    <row r="3782" spans="1:8" x14ac:dyDescent="0.2">
      <c r="A3782" s="1" t="d">
        <v>2023-02-27</v>
      </c>
      <c r="B3782">
        <v>-1</v>
      </c>
      <c r="C3782" t="s">
        <v>77</v>
      </c>
      <c r="D3782" s="1" t="d">
        <v>2023-02-27</v>
      </c>
      <c r="E3782" t="s">
        <v>1688</v>
      </c>
      <c r="F3782" t="s">
        <v>2296</v>
      </c>
      <c r="G3782" t="s">
        <v>8</v>
      </c>
      <c r="H3782" t="s">
        <v>225</v>
      </c>
    </row>
    <row r="3783" spans="1:8" x14ac:dyDescent="0.2">
      <c r="A3783" s="1" t="d">
        <v>2023-02-27</v>
      </c>
      <c r="B3783">
        <v>-1</v>
      </c>
      <c r="C3783" t="s">
        <v>77</v>
      </c>
      <c r="D3783" s="1" t="d">
        <v>2023-02-27</v>
      </c>
      <c r="E3783" t="s">
        <v>1630</v>
      </c>
      <c r="F3783" t="s">
        <v>2296</v>
      </c>
      <c r="G3783" t="s">
        <v>8</v>
      </c>
      <c r="H3783" t="s">
        <v>470</v>
      </c>
    </row>
    <row r="3784" spans="1:8" x14ac:dyDescent="0.2">
      <c r="A3784" s="1" t="d">
        <v>2023-02-27</v>
      </c>
      <c r="B3784">
        <v>-1</v>
      </c>
      <c r="C3784" t="s">
        <v>77</v>
      </c>
      <c r="D3784" s="1" t="d">
        <v>2023-02-27</v>
      </c>
      <c r="E3784" t="s">
        <v>1777</v>
      </c>
      <c r="F3784" t="s">
        <v>2296</v>
      </c>
      <c r="G3784" t="s">
        <v>128</v>
      </c>
      <c r="H3784" t="s">
        <v>1287</v>
      </c>
    </row>
    <row r="3785" spans="1:8" x14ac:dyDescent="0.2">
      <c r="A3785" s="1" t="d">
        <v>2023-02-27</v>
      </c>
      <c r="B3785">
        <v>-1</v>
      </c>
      <c r="C3785" t="s">
        <v>77</v>
      </c>
      <c r="D3785" s="1" t="d">
        <v>2023-02-27</v>
      </c>
      <c r="E3785" t="s">
        <v>1871</v>
      </c>
      <c r="F3785" t="s">
        <v>2296</v>
      </c>
      <c r="G3785" t="s">
        <v>128</v>
      </c>
      <c r="H3785" t="s">
        <v>476</v>
      </c>
    </row>
    <row r="3786" spans="1:8" x14ac:dyDescent="0.2">
      <c r="A3786" s="1" t="d">
        <v>2023-02-27</v>
      </c>
      <c r="B3786">
        <v>-1</v>
      </c>
      <c r="C3786" t="s">
        <v>77</v>
      </c>
      <c r="D3786" s="1" t="d">
        <v>2023-02-27</v>
      </c>
      <c r="E3786" t="s">
        <v>1633</v>
      </c>
      <c r="F3786" t="s">
        <v>2296</v>
      </c>
      <c r="G3786" t="s">
        <v>8</v>
      </c>
      <c r="H3786" t="s">
        <v>844</v>
      </c>
    </row>
    <row r="3787" spans="1:8" x14ac:dyDescent="0.2">
      <c r="A3787" s="1" t="d">
        <v>2023-02-27</v>
      </c>
      <c r="B3787">
        <v>-1</v>
      </c>
      <c r="C3787" t="s">
        <v>77</v>
      </c>
      <c r="D3787" s="1" t="d">
        <v>2023-02-27</v>
      </c>
      <c r="E3787" t="s">
        <v>1835</v>
      </c>
      <c r="F3787" t="s">
        <v>2296</v>
      </c>
      <c r="G3787" t="s">
        <v>8</v>
      </c>
    </row>
    <row r="3788" spans="1:8" x14ac:dyDescent="0.2">
      <c r="A3788" s="1" t="d">
        <v>2023-02-27</v>
      </c>
      <c r="B3788">
        <v>-1</v>
      </c>
      <c r="C3788" t="s">
        <v>77</v>
      </c>
      <c r="D3788" s="1" t="d">
        <v>2023-02-27</v>
      </c>
      <c r="E3788" t="s">
        <v>1680</v>
      </c>
      <c r="F3788" t="s">
        <v>2271</v>
      </c>
      <c r="G3788" t="s">
        <v>8</v>
      </c>
      <c r="H3788" t="s">
        <v>1681</v>
      </c>
    </row>
    <row r="3789" spans="1:8" x14ac:dyDescent="0.2">
      <c r="A3789" s="1" t="d">
        <v>2023-02-27</v>
      </c>
      <c r="B3789">
        <v>-1</v>
      </c>
      <c r="C3789" t="s">
        <v>77</v>
      </c>
      <c r="D3789" s="1" t="d">
        <v>2023-02-27</v>
      </c>
      <c r="E3789" t="s">
        <v>1008</v>
      </c>
      <c r="F3789" t="s">
        <v>2271</v>
      </c>
      <c r="G3789" t="s">
        <v>8</v>
      </c>
      <c r="H3789" t="s">
        <v>1009</v>
      </c>
    </row>
    <row r="3790" spans="1:8" x14ac:dyDescent="0.2">
      <c r="A3790" s="1" t="d">
        <v>2023-02-27</v>
      </c>
      <c r="B3790">
        <v>-1</v>
      </c>
      <c r="C3790" t="s">
        <v>77</v>
      </c>
      <c r="D3790" s="1" t="d">
        <v>2023-02-27</v>
      </c>
      <c r="E3790" t="s">
        <v>1535</v>
      </c>
      <c r="F3790" t="s">
        <v>2294</v>
      </c>
      <c r="G3790" t="s">
        <v>8</v>
      </c>
    </row>
    <row r="3791" spans="1:8" x14ac:dyDescent="0.2">
      <c r="A3791" s="1" t="d">
        <v>2023-02-27</v>
      </c>
      <c r="B3791">
        <v>-1</v>
      </c>
      <c r="C3791" t="s">
        <v>77</v>
      </c>
      <c r="D3791" s="1" t="d">
        <v>2023-02-27</v>
      </c>
      <c r="E3791" t="s">
        <v>229</v>
      </c>
      <c r="F3791" t="s">
        <v>2272</v>
      </c>
      <c r="G3791" t="s">
        <v>49</v>
      </c>
      <c r="H3791" t="s">
        <v>230</v>
      </c>
    </row>
    <row r="3792" spans="1:8" x14ac:dyDescent="0.2">
      <c r="A3792" s="1" t="d">
        <v>2023-02-27</v>
      </c>
      <c r="B3792">
        <v>-1</v>
      </c>
      <c r="C3792" t="s">
        <v>77</v>
      </c>
      <c r="D3792" s="1" t="d">
        <v>2023-02-27</v>
      </c>
      <c r="E3792" t="s">
        <v>1440</v>
      </c>
      <c r="F3792" t="s">
        <v>2272</v>
      </c>
      <c r="G3792" t="s">
        <v>49</v>
      </c>
      <c r="H3792" t="s">
        <v>1441</v>
      </c>
    </row>
    <row r="3793" spans="1:8" x14ac:dyDescent="0.2">
      <c r="A3793" s="1" t="d">
        <v>2023-02-27</v>
      </c>
      <c r="B3793">
        <v>-1</v>
      </c>
      <c r="C3793" t="s">
        <v>77</v>
      </c>
      <c r="D3793" s="1" t="d">
        <v>2023-02-27</v>
      </c>
      <c r="E3793" t="s">
        <v>1184</v>
      </c>
      <c r="F3793" t="s">
        <v>2272</v>
      </c>
      <c r="G3793" t="s">
        <v>49</v>
      </c>
      <c r="H3793" t="s">
        <v>1185</v>
      </c>
    </row>
    <row r="3794" spans="1:8" x14ac:dyDescent="0.2">
      <c r="A3794" s="1" t="d">
        <v>2023-02-27</v>
      </c>
      <c r="B3794">
        <v>-1</v>
      </c>
      <c r="C3794" t="s">
        <v>77</v>
      </c>
      <c r="D3794" s="1" t="d">
        <v>2023-02-27</v>
      </c>
      <c r="E3794" t="s">
        <v>1715</v>
      </c>
      <c r="F3794" t="s">
        <v>2272</v>
      </c>
      <c r="G3794" t="s">
        <v>8</v>
      </c>
    </row>
    <row r="3795" spans="1:8" x14ac:dyDescent="0.2">
      <c r="A3795" s="1" t="d">
        <v>2023-02-27</v>
      </c>
      <c r="B3795">
        <v>-1</v>
      </c>
      <c r="C3795" t="s">
        <v>77</v>
      </c>
      <c r="D3795" s="1" t="d">
        <v>2023-02-27</v>
      </c>
      <c r="E3795" t="s">
        <v>989</v>
      </c>
      <c r="F3795" t="s">
        <v>2272</v>
      </c>
      <c r="G3795" t="s">
        <v>8</v>
      </c>
    </row>
    <row r="3796" spans="1:8" x14ac:dyDescent="0.2">
      <c r="A3796" s="1" t="d">
        <v>2023-02-27</v>
      </c>
      <c r="B3796">
        <v>-1</v>
      </c>
      <c r="C3796" t="s">
        <v>77</v>
      </c>
      <c r="D3796" s="1" t="d">
        <v>2023-02-27</v>
      </c>
      <c r="E3796" t="s">
        <v>482</v>
      </c>
      <c r="F3796" t="s">
        <v>2272</v>
      </c>
      <c r="G3796" t="s">
        <v>8</v>
      </c>
    </row>
    <row r="3797" spans="1:8" x14ac:dyDescent="0.2">
      <c r="A3797" s="1" t="d">
        <v>2023-02-27</v>
      </c>
      <c r="B3797">
        <v>-1</v>
      </c>
      <c r="C3797" t="s">
        <v>77</v>
      </c>
      <c r="D3797" s="1" t="d">
        <v>2023-02-27</v>
      </c>
      <c r="E3797" t="s">
        <v>47</v>
      </c>
      <c r="F3797" t="s">
        <v>2272</v>
      </c>
      <c r="G3797" t="s">
        <v>8</v>
      </c>
    </row>
    <row r="3798" spans="1:8" x14ac:dyDescent="0.2">
      <c r="A3798" s="1" t="d">
        <v>2023-02-27</v>
      </c>
      <c r="B3798">
        <v>-1</v>
      </c>
      <c r="C3798" t="s">
        <v>77</v>
      </c>
      <c r="D3798" s="1" t="d">
        <v>2023-02-27</v>
      </c>
      <c r="E3798" t="s">
        <v>560</v>
      </c>
      <c r="F3798" t="s">
        <v>2272</v>
      </c>
      <c r="G3798" t="s">
        <v>8</v>
      </c>
    </row>
    <row r="3799" spans="1:8" x14ac:dyDescent="0.2">
      <c r="A3799" s="1" t="d">
        <v>2023-02-27</v>
      </c>
      <c r="B3799">
        <v>-1</v>
      </c>
      <c r="C3799" t="s">
        <v>77</v>
      </c>
      <c r="D3799" s="1" t="d">
        <v>2023-02-27</v>
      </c>
      <c r="E3799" t="s">
        <v>95</v>
      </c>
      <c r="F3799" t="s">
        <v>2272</v>
      </c>
      <c r="G3799" t="s">
        <v>8</v>
      </c>
    </row>
    <row r="3800" spans="1:8" x14ac:dyDescent="0.2">
      <c r="A3800" s="1" t="d">
        <v>2023-02-27</v>
      </c>
      <c r="B3800">
        <v>-1</v>
      </c>
      <c r="C3800" t="s">
        <v>77</v>
      </c>
      <c r="D3800" s="1" t="d">
        <v>2023-02-27</v>
      </c>
      <c r="E3800" t="s">
        <v>1635</v>
      </c>
      <c r="F3800" t="s">
        <v>2272</v>
      </c>
      <c r="G3800" t="s">
        <v>8</v>
      </c>
    </row>
    <row r="3801" spans="1:8" x14ac:dyDescent="0.2">
      <c r="A3801" s="1" t="d">
        <v>2023-02-27</v>
      </c>
      <c r="B3801">
        <v>-1</v>
      </c>
      <c r="C3801" t="s">
        <v>77</v>
      </c>
      <c r="D3801" s="1" t="d">
        <v>2023-03-02</v>
      </c>
      <c r="E3801" t="s">
        <v>1401</v>
      </c>
      <c r="F3801" t="s">
        <v>2276</v>
      </c>
      <c r="G3801" t="s">
        <v>8</v>
      </c>
    </row>
    <row r="3802" spans="1:8" x14ac:dyDescent="0.2">
      <c r="A3802" s="1" t="d">
        <v>2023-02-27</v>
      </c>
      <c r="B3802">
        <v>-1</v>
      </c>
      <c r="C3802" t="s">
        <v>77</v>
      </c>
      <c r="D3802" s="1" t="d">
        <v>2023-03-02</v>
      </c>
      <c r="E3802" t="s">
        <v>1055</v>
      </c>
      <c r="F3802" t="s">
        <v>2276</v>
      </c>
      <c r="G3802" t="s">
        <v>8</v>
      </c>
    </row>
    <row r="3803" spans="1:8" x14ac:dyDescent="0.2">
      <c r="A3803" s="1" t="d">
        <v>2023-02-27</v>
      </c>
      <c r="B3803">
        <v>-1</v>
      </c>
      <c r="C3803" t="s">
        <v>77</v>
      </c>
      <c r="D3803" s="1" t="d">
        <v>2023-03-02</v>
      </c>
      <c r="E3803" t="s">
        <v>1774</v>
      </c>
      <c r="F3803" t="s">
        <v>2276</v>
      </c>
      <c r="G3803" t="s">
        <v>13</v>
      </c>
    </row>
    <row r="3804" spans="1:8" x14ac:dyDescent="0.2">
      <c r="A3804" s="1" t="d">
        <v>2023-02-27</v>
      </c>
      <c r="B3804">
        <v>-1</v>
      </c>
      <c r="C3804" t="s">
        <v>77</v>
      </c>
      <c r="D3804" s="1" t="d">
        <v>2023-03-02</v>
      </c>
      <c r="E3804" t="s">
        <v>1532</v>
      </c>
      <c r="F3804" t="s">
        <v>2276</v>
      </c>
      <c r="G3804" t="s">
        <v>49</v>
      </c>
    </row>
    <row r="3805" spans="1:8" x14ac:dyDescent="0.2">
      <c r="A3805" s="1" t="d">
        <v>2023-02-27</v>
      </c>
      <c r="B3805">
        <v>-1</v>
      </c>
      <c r="C3805" t="s">
        <v>77</v>
      </c>
      <c r="D3805" s="1" t="d">
        <v>2023-03-06</v>
      </c>
      <c r="E3805" t="s">
        <v>1010</v>
      </c>
      <c r="F3805" t="s">
        <v>2273</v>
      </c>
      <c r="G3805" t="s">
        <v>128</v>
      </c>
      <c r="H3805" t="s">
        <v>1011</v>
      </c>
    </row>
    <row r="3806" spans="1:8" x14ac:dyDescent="0.2">
      <c r="A3806" s="1" t="d">
        <v>2023-02-27</v>
      </c>
      <c r="B3806">
        <v>-1</v>
      </c>
      <c r="C3806" t="s">
        <v>77</v>
      </c>
      <c r="D3806" s="1" t="d">
        <v>2023-03-06</v>
      </c>
      <c r="E3806" t="s">
        <v>721</v>
      </c>
      <c r="F3806" t="s">
        <v>2273</v>
      </c>
      <c r="G3806" t="s">
        <v>49</v>
      </c>
      <c r="H3806" t="s">
        <v>722</v>
      </c>
    </row>
    <row r="3807" spans="1:8" x14ac:dyDescent="0.2">
      <c r="A3807" s="1" t="d">
        <v>2023-02-27</v>
      </c>
      <c r="B3807">
        <v>-1</v>
      </c>
      <c r="C3807" t="s">
        <v>77</v>
      </c>
      <c r="D3807" s="1" t="d">
        <v>2023-03-06</v>
      </c>
      <c r="E3807" t="s">
        <v>1877</v>
      </c>
      <c r="F3807" t="s">
        <v>2273</v>
      </c>
      <c r="G3807" t="s">
        <v>991</v>
      </c>
      <c r="H3807" t="s">
        <v>1878</v>
      </c>
    </row>
    <row r="3808" spans="1:8" x14ac:dyDescent="0.2">
      <c r="A3808" s="1" t="d">
        <v>2023-02-27</v>
      </c>
      <c r="B3808">
        <v>-1</v>
      </c>
      <c r="C3808" t="s">
        <v>77</v>
      </c>
      <c r="D3808" s="1" t="d">
        <v>2023-03-06</v>
      </c>
      <c r="E3808" t="s">
        <v>1096</v>
      </c>
      <c r="F3808" t="s">
        <v>2273</v>
      </c>
      <c r="G3808" t="s">
        <v>128</v>
      </c>
      <c r="H3808" t="s">
        <v>1097</v>
      </c>
    </row>
    <row r="3809" spans="1:8" x14ac:dyDescent="0.2">
      <c r="A3809" s="1" t="d">
        <v>2023-02-27</v>
      </c>
      <c r="B3809">
        <v>-1</v>
      </c>
      <c r="C3809" t="s">
        <v>77</v>
      </c>
      <c r="D3809" s="1" t="d">
        <v>2023-03-06</v>
      </c>
      <c r="E3809" t="s">
        <v>286</v>
      </c>
      <c r="F3809" t="s">
        <v>2273</v>
      </c>
      <c r="G3809" t="s">
        <v>128</v>
      </c>
      <c r="H3809" t="s">
        <v>287</v>
      </c>
    </row>
    <row r="3810" spans="1:8" x14ac:dyDescent="0.2">
      <c r="A3810" s="1" t="d">
        <v>2023-02-27</v>
      </c>
      <c r="B3810">
        <v>-1</v>
      </c>
      <c r="C3810" t="s">
        <v>77</v>
      </c>
      <c r="D3810" s="1" t="d">
        <v>2023-03-06</v>
      </c>
      <c r="E3810" t="s">
        <v>819</v>
      </c>
      <c r="F3810" t="s">
        <v>2273</v>
      </c>
      <c r="G3810" t="s">
        <v>8</v>
      </c>
      <c r="H3810" t="s">
        <v>820</v>
      </c>
    </row>
    <row r="3811" spans="1:8" x14ac:dyDescent="0.2">
      <c r="A3811" s="1" t="d">
        <v>2023-02-27</v>
      </c>
      <c r="B3811">
        <v>-1</v>
      </c>
      <c r="C3811" t="s">
        <v>77</v>
      </c>
      <c r="D3811" s="1" t="d">
        <v>2023-03-06</v>
      </c>
      <c r="E3811" t="s">
        <v>625</v>
      </c>
      <c r="F3811" t="s">
        <v>2274</v>
      </c>
      <c r="G3811" t="s">
        <v>8</v>
      </c>
      <c r="H3811" t="s">
        <v>626</v>
      </c>
    </row>
    <row r="3812" spans="1:8" x14ac:dyDescent="0.2">
      <c r="A3812" s="1" t="d">
        <v>2023-02-27</v>
      </c>
      <c r="B3812">
        <v>-1</v>
      </c>
      <c r="C3812" t="s">
        <v>77</v>
      </c>
      <c r="D3812" s="1" t="d">
        <v>2023-03-06</v>
      </c>
      <c r="E3812" t="s">
        <v>1879</v>
      </c>
      <c r="F3812" t="s">
        <v>2275</v>
      </c>
      <c r="G3812" t="s">
        <v>8</v>
      </c>
      <c r="H3812" t="s">
        <v>1880</v>
      </c>
    </row>
    <row r="3813" spans="1:8" x14ac:dyDescent="0.2">
      <c r="A3813" s="1" t="d">
        <v>2023-02-27</v>
      </c>
      <c r="B3813">
        <v>-1</v>
      </c>
      <c r="C3813" t="s">
        <v>77</v>
      </c>
      <c r="D3813" s="1" t="d">
        <v>2023-03-06</v>
      </c>
      <c r="E3813" t="s">
        <v>1083</v>
      </c>
      <c r="F3813" t="s">
        <v>2275</v>
      </c>
      <c r="G3813" t="s">
        <v>8</v>
      </c>
    </row>
    <row r="3814" spans="1:8" x14ac:dyDescent="0.2">
      <c r="A3814" s="1" t="d">
        <v>2023-02-27</v>
      </c>
      <c r="B3814">
        <v>-1</v>
      </c>
      <c r="C3814" t="s">
        <v>77</v>
      </c>
      <c r="D3814" s="1" t="d">
        <v>2023-03-06</v>
      </c>
      <c r="E3814" t="s">
        <v>171</v>
      </c>
      <c r="F3814" t="s">
        <v>2263</v>
      </c>
      <c r="G3814" t="s">
        <v>8</v>
      </c>
      <c r="H3814" t="s">
        <v>172</v>
      </c>
    </row>
    <row r="3815" spans="1:8" x14ac:dyDescent="0.2">
      <c r="A3815" s="1" t="d">
        <v>2023-02-27</v>
      </c>
      <c r="B3815">
        <v>-1</v>
      </c>
      <c r="C3815" t="s">
        <v>77</v>
      </c>
      <c r="D3815" s="1" t="d">
        <v>2023-03-06</v>
      </c>
      <c r="E3815" t="s">
        <v>623</v>
      </c>
      <c r="F3815" t="s">
        <v>2263</v>
      </c>
      <c r="G3815" t="s">
        <v>8</v>
      </c>
      <c r="H3815" t="s">
        <v>624</v>
      </c>
    </row>
    <row r="3816" spans="1:8" x14ac:dyDescent="0.2">
      <c r="A3816" s="1" t="d">
        <v>2023-02-27</v>
      </c>
      <c r="B3816">
        <v>-1</v>
      </c>
      <c r="C3816" t="s">
        <v>77</v>
      </c>
      <c r="D3816" s="1" t="d">
        <v>2023-03-06</v>
      </c>
      <c r="E3816" t="s">
        <v>177</v>
      </c>
      <c r="F3816" t="s">
        <v>2263</v>
      </c>
      <c r="G3816" t="s">
        <v>8</v>
      </c>
      <c r="H3816" t="s">
        <v>178</v>
      </c>
    </row>
    <row r="3817" spans="1:8" x14ac:dyDescent="0.2">
      <c r="A3817" s="1" t="d">
        <v>2023-02-27</v>
      </c>
      <c r="B3817">
        <v>-1</v>
      </c>
      <c r="C3817" t="s">
        <v>77</v>
      </c>
      <c r="D3817" s="1" t="d">
        <v>2023-03-10</v>
      </c>
      <c r="E3817" t="s">
        <v>1881</v>
      </c>
      <c r="F3817" t="s">
        <v>2273</v>
      </c>
      <c r="G3817" t="s">
        <v>8</v>
      </c>
      <c r="H3817" t="s">
        <v>1061</v>
      </c>
    </row>
    <row r="3818" spans="1:8" x14ac:dyDescent="0.2">
      <c r="A3818" s="1" t="d">
        <v>2023-02-27</v>
      </c>
      <c r="B3818">
        <v>-1</v>
      </c>
      <c r="C3818" t="s">
        <v>77</v>
      </c>
      <c r="D3818" s="1" t="d">
        <v>2023-03-10</v>
      </c>
      <c r="E3818" t="s">
        <v>1600</v>
      </c>
      <c r="F3818" t="s">
        <v>2297</v>
      </c>
      <c r="G3818" t="s">
        <v>8</v>
      </c>
      <c r="H3818" t="s">
        <v>1601</v>
      </c>
    </row>
    <row r="3819" spans="1:8" x14ac:dyDescent="0.2">
      <c r="A3819" s="1" t="d">
        <v>2023-02-27</v>
      </c>
      <c r="B3819">
        <v>-1</v>
      </c>
      <c r="C3819" t="s">
        <v>77</v>
      </c>
      <c r="D3819" s="1" t="d">
        <v>2023-03-11</v>
      </c>
      <c r="E3819" t="s">
        <v>1130</v>
      </c>
      <c r="F3819" t="s">
        <v>2274</v>
      </c>
      <c r="G3819" t="s">
        <v>8</v>
      </c>
      <c r="H3819" t="s">
        <v>1131</v>
      </c>
    </row>
    <row r="3820" spans="1:8" x14ac:dyDescent="0.2">
      <c r="A3820" s="1" t="d">
        <v>2023-02-27</v>
      </c>
      <c r="B3820">
        <v>-1</v>
      </c>
      <c r="C3820" t="s">
        <v>77</v>
      </c>
      <c r="D3820" s="1" t="d">
        <v>2023-03-12</v>
      </c>
      <c r="E3820" t="s">
        <v>1882</v>
      </c>
      <c r="F3820" t="s">
        <v>2274</v>
      </c>
      <c r="G3820" t="s">
        <v>8</v>
      </c>
      <c r="H3820" t="s">
        <v>1883</v>
      </c>
    </row>
    <row r="3821" spans="1:8" x14ac:dyDescent="0.2">
      <c r="A3821" s="1" t="d">
        <v>2023-02-27</v>
      </c>
      <c r="B3821">
        <v>-1</v>
      </c>
      <c r="C3821" t="s">
        <v>77</v>
      </c>
      <c r="D3821" s="1" t="d">
        <v>2023-03-12</v>
      </c>
      <c r="E3821" t="s">
        <v>1884</v>
      </c>
      <c r="F3821" t="s">
        <v>2275</v>
      </c>
      <c r="G3821" t="s">
        <v>8</v>
      </c>
      <c r="H3821" t="s">
        <v>1885</v>
      </c>
    </row>
    <row r="3822" spans="1:8" x14ac:dyDescent="0.2">
      <c r="A3822" s="1" t="d">
        <v>2023-02-27</v>
      </c>
      <c r="B3822">
        <v>-1</v>
      </c>
      <c r="C3822" t="s">
        <v>77</v>
      </c>
      <c r="D3822" s="1" t="d">
        <v>2023-03-13</v>
      </c>
      <c r="E3822" t="s">
        <v>1023</v>
      </c>
      <c r="F3822" t="s">
        <v>2274</v>
      </c>
      <c r="G3822" t="s">
        <v>8</v>
      </c>
      <c r="H3822" t="s">
        <v>1024</v>
      </c>
    </row>
    <row r="3823" spans="1:8" x14ac:dyDescent="0.2">
      <c r="A3823" s="1" t="d">
        <v>2023-02-27</v>
      </c>
      <c r="B3823">
        <v>-1</v>
      </c>
      <c r="C3823" t="s">
        <v>77</v>
      </c>
      <c r="D3823" s="1" t="d">
        <v>2023-03-13</v>
      </c>
      <c r="E3823" t="s">
        <v>1463</v>
      </c>
      <c r="F3823" t="s">
        <v>2274</v>
      </c>
      <c r="G3823" t="s">
        <v>8</v>
      </c>
      <c r="H3823" t="s">
        <v>1464</v>
      </c>
    </row>
    <row r="3824" spans="1:8" x14ac:dyDescent="0.2">
      <c r="A3824" s="1" t="d">
        <v>2023-02-27</v>
      </c>
      <c r="B3824">
        <v>-1</v>
      </c>
      <c r="C3824" t="s">
        <v>77</v>
      </c>
      <c r="D3824" s="1" t="d">
        <v>2023-03-13</v>
      </c>
      <c r="E3824" t="s">
        <v>1214</v>
      </c>
      <c r="F3824" t="s">
        <v>2274</v>
      </c>
      <c r="G3824" t="s">
        <v>8</v>
      </c>
      <c r="H3824" t="s">
        <v>1214</v>
      </c>
    </row>
    <row r="3825" spans="1:8" x14ac:dyDescent="0.2">
      <c r="A3825" s="1" t="d">
        <v>2023-02-27</v>
      </c>
      <c r="B3825">
        <v>-1</v>
      </c>
      <c r="C3825" t="s">
        <v>77</v>
      </c>
      <c r="D3825" s="1" t="d">
        <v>2023-03-13</v>
      </c>
      <c r="E3825" t="s">
        <v>1886</v>
      </c>
      <c r="F3825" t="s">
        <v>2274</v>
      </c>
      <c r="G3825" t="s">
        <v>8</v>
      </c>
      <c r="H3825" t="s">
        <v>1886</v>
      </c>
    </row>
    <row r="3826" spans="1:8" x14ac:dyDescent="0.2">
      <c r="A3826" s="1" t="d">
        <v>2023-02-27</v>
      </c>
      <c r="B3826">
        <v>-1</v>
      </c>
      <c r="C3826" t="s">
        <v>77</v>
      </c>
      <c r="D3826" s="1" t="d">
        <v>2023-03-13</v>
      </c>
      <c r="E3826" t="s">
        <v>1545</v>
      </c>
      <c r="F3826" t="s">
        <v>2275</v>
      </c>
      <c r="G3826" t="s">
        <v>8</v>
      </c>
      <c r="H3826" t="s">
        <v>1546</v>
      </c>
    </row>
    <row r="3827" spans="1:8" x14ac:dyDescent="0.2">
      <c r="A3827" s="1" t="d">
        <v>2023-02-27</v>
      </c>
      <c r="B3827">
        <v>-1</v>
      </c>
      <c r="C3827" t="s">
        <v>77</v>
      </c>
      <c r="D3827" s="1" t="d">
        <v>2023-03-13</v>
      </c>
      <c r="E3827" t="s">
        <v>117</v>
      </c>
      <c r="F3827" t="s">
        <v>2275</v>
      </c>
      <c r="G3827" t="s">
        <v>8</v>
      </c>
      <c r="H3827" t="s">
        <v>118</v>
      </c>
    </row>
    <row r="3828" spans="1:8" x14ac:dyDescent="0.2">
      <c r="A3828" s="1" t="d">
        <v>2023-02-27</v>
      </c>
      <c r="B3828">
        <v>-1</v>
      </c>
      <c r="C3828" t="s">
        <v>77</v>
      </c>
      <c r="D3828" s="1" t="d">
        <v>2023-03-13</v>
      </c>
      <c r="E3828" t="s">
        <v>1218</v>
      </c>
      <c r="F3828" t="s">
        <v>2275</v>
      </c>
      <c r="G3828" t="s">
        <v>8</v>
      </c>
      <c r="H3828" t="s">
        <v>1219</v>
      </c>
    </row>
    <row r="3829" spans="1:8" x14ac:dyDescent="0.2">
      <c r="A3829" s="1" t="d">
        <v>2023-02-27</v>
      </c>
      <c r="B3829">
        <v>-1</v>
      </c>
      <c r="C3829" t="s">
        <v>77</v>
      </c>
      <c r="D3829" s="1" t="d">
        <v>2023-03-13</v>
      </c>
      <c r="E3829" t="s">
        <v>1887</v>
      </c>
      <c r="F3829" t="s">
        <v>2275</v>
      </c>
      <c r="G3829" t="s">
        <v>8</v>
      </c>
      <c r="H3829" t="s">
        <v>1888</v>
      </c>
    </row>
    <row r="3830" spans="1:8" x14ac:dyDescent="0.2">
      <c r="A3830" s="1" t="d">
        <v>2023-02-27</v>
      </c>
      <c r="B3830">
        <v>-1</v>
      </c>
      <c r="C3830" t="s">
        <v>77</v>
      </c>
      <c r="D3830" s="1" t="d">
        <v>2023-03-13</v>
      </c>
      <c r="E3830" t="s">
        <v>1889</v>
      </c>
      <c r="F3830" t="s">
        <v>2275</v>
      </c>
      <c r="G3830" t="s">
        <v>8</v>
      </c>
      <c r="H3830" t="s">
        <v>1890</v>
      </c>
    </row>
    <row r="3831" spans="1:8" x14ac:dyDescent="0.2">
      <c r="A3831" s="1" t="d">
        <v>2023-02-27</v>
      </c>
      <c r="B3831">
        <v>-1</v>
      </c>
      <c r="C3831" t="s">
        <v>77</v>
      </c>
      <c r="D3831" s="1" t="d">
        <v>2023-03-13</v>
      </c>
      <c r="E3831" t="s">
        <v>1865</v>
      </c>
      <c r="F3831" t="s">
        <v>2263</v>
      </c>
      <c r="G3831" t="s">
        <v>8</v>
      </c>
      <c r="H3831" t="s">
        <v>752</v>
      </c>
    </row>
    <row r="3832" spans="1:8" x14ac:dyDescent="0.2">
      <c r="A3832" s="1" t="d">
        <v>2023-02-27</v>
      </c>
      <c r="B3832">
        <v>5570469130006530</v>
      </c>
      <c r="C3832" t="s">
        <v>77</v>
      </c>
      <c r="D3832" s="1" t="d">
        <v>2023-03-07</v>
      </c>
      <c r="E3832" t="s">
        <v>296</v>
      </c>
      <c r="F3832" t="s">
        <v>2274</v>
      </c>
      <c r="G3832" t="s">
        <v>8</v>
      </c>
      <c r="H3832" t="s">
        <v>296</v>
      </c>
    </row>
    <row r="3833" spans="1:8" x14ac:dyDescent="0.2">
      <c r="A3833" s="1" t="d">
        <v>2023-02-28</v>
      </c>
      <c r="B3833">
        <v>-1</v>
      </c>
      <c r="D3833" s="1" t="d">
        <v>2023-02-28</v>
      </c>
      <c r="E3833" t="s">
        <v>591</v>
      </c>
      <c r="F3833" t="s">
        <v>2273</v>
      </c>
      <c r="G3833" t="s">
        <v>49</v>
      </c>
      <c r="H3833" t="s">
        <v>592</v>
      </c>
    </row>
    <row r="3834" spans="1:8" x14ac:dyDescent="0.2">
      <c r="A3834" s="1" t="d">
        <v>2023-02-28</v>
      </c>
      <c r="B3834">
        <v>-1</v>
      </c>
      <c r="D3834" s="1" t="d">
        <v>2023-02-28</v>
      </c>
      <c r="E3834" t="s">
        <v>1775</v>
      </c>
      <c r="F3834" t="s">
        <v>2266</v>
      </c>
      <c r="G3834" t="s">
        <v>49</v>
      </c>
      <c r="H3834" t="s">
        <v>1776</v>
      </c>
    </row>
    <row r="3835" spans="1:8" x14ac:dyDescent="0.2">
      <c r="A3835" s="1" t="d">
        <v>2023-02-28</v>
      </c>
      <c r="B3835">
        <v>-1</v>
      </c>
      <c r="D3835" s="1" t="d">
        <v>2023-02-28</v>
      </c>
      <c r="E3835" t="s">
        <v>811</v>
      </c>
      <c r="F3835" t="s">
        <v>2282</v>
      </c>
      <c r="G3835" t="s">
        <v>49</v>
      </c>
      <c r="H3835" t="s">
        <v>812</v>
      </c>
    </row>
    <row r="3836" spans="1:8" x14ac:dyDescent="0.2">
      <c r="A3836" s="1" t="d">
        <v>2023-02-28</v>
      </c>
      <c r="B3836">
        <v>-1</v>
      </c>
      <c r="D3836" s="1" t="d">
        <v>2023-02-28</v>
      </c>
      <c r="E3836" t="s">
        <v>217</v>
      </c>
      <c r="F3836" t="s">
        <v>2282</v>
      </c>
      <c r="G3836" t="s">
        <v>49</v>
      </c>
    </row>
    <row r="3837" spans="1:8" x14ac:dyDescent="0.2">
      <c r="A3837" s="1" t="d">
        <v>2023-02-28</v>
      </c>
      <c r="B3837">
        <v>-1</v>
      </c>
      <c r="D3837" s="1" t="d">
        <v>2023-02-28</v>
      </c>
      <c r="E3837" t="s">
        <v>1179</v>
      </c>
      <c r="F3837" t="s">
        <v>2265</v>
      </c>
      <c r="G3837" t="s">
        <v>49</v>
      </c>
      <c r="H3837" t="s">
        <v>1180</v>
      </c>
    </row>
    <row r="3838" spans="1:8" x14ac:dyDescent="0.2">
      <c r="A3838" s="1" t="d">
        <v>2023-02-28</v>
      </c>
      <c r="B3838">
        <v>-1</v>
      </c>
      <c r="D3838" s="1" t="d">
        <v>2023-02-28</v>
      </c>
      <c r="E3838" t="s">
        <v>433</v>
      </c>
      <c r="F3838" t="s">
        <v>2265</v>
      </c>
      <c r="G3838" t="s">
        <v>8</v>
      </c>
      <c r="H3838" t="s">
        <v>434</v>
      </c>
    </row>
    <row r="3839" spans="1:8" x14ac:dyDescent="0.2">
      <c r="A3839" s="1" t="d">
        <v>2023-02-28</v>
      </c>
      <c r="B3839">
        <v>-1</v>
      </c>
      <c r="D3839" s="1" t="d">
        <v>2023-02-28</v>
      </c>
      <c r="E3839" t="s">
        <v>1871</v>
      </c>
      <c r="F3839" t="s">
        <v>2296</v>
      </c>
      <c r="G3839" t="s">
        <v>128</v>
      </c>
      <c r="H3839" t="s">
        <v>476</v>
      </c>
    </row>
    <row r="3840" spans="1:8" x14ac:dyDescent="0.2">
      <c r="A3840" s="1" t="d">
        <v>2023-02-28</v>
      </c>
      <c r="B3840">
        <v>-1</v>
      </c>
      <c r="D3840" s="1" t="d">
        <v>2023-02-28</v>
      </c>
      <c r="E3840" t="s">
        <v>1455</v>
      </c>
      <c r="F3840" t="s">
        <v>2272</v>
      </c>
      <c r="G3840" t="s">
        <v>49</v>
      </c>
      <c r="H3840" t="s">
        <v>1456</v>
      </c>
    </row>
    <row r="3841" spans="1:8" x14ac:dyDescent="0.2">
      <c r="A3841" s="1" t="d">
        <v>2023-02-28</v>
      </c>
      <c r="B3841">
        <v>-1</v>
      </c>
      <c r="D3841" s="1" t="d">
        <v>2023-02-28</v>
      </c>
      <c r="E3841" t="s">
        <v>1422</v>
      </c>
      <c r="F3841" t="s">
        <v>2272</v>
      </c>
      <c r="G3841" t="s">
        <v>8</v>
      </c>
    </row>
    <row r="3842" spans="1:8" x14ac:dyDescent="0.2">
      <c r="A3842" s="1" t="d">
        <v>2023-02-28</v>
      </c>
      <c r="B3842">
        <v>-1</v>
      </c>
      <c r="C3842" t="s">
        <v>15</v>
      </c>
      <c r="D3842" s="1" t="d">
        <v>2023-02-28</v>
      </c>
      <c r="E3842" t="s">
        <v>1493</v>
      </c>
      <c r="F3842" t="s">
        <v>2266</v>
      </c>
      <c r="G3842" t="s">
        <v>13</v>
      </c>
      <c r="H3842" t="s">
        <v>1494</v>
      </c>
    </row>
    <row r="3843" spans="1:8" x14ac:dyDescent="0.2">
      <c r="A3843" s="1" t="d">
        <v>2023-02-28</v>
      </c>
      <c r="B3843">
        <v>-1</v>
      </c>
      <c r="C3843" t="s">
        <v>15</v>
      </c>
      <c r="D3843" s="1" t="d">
        <v>2023-03-09</v>
      </c>
      <c r="E3843" t="s">
        <v>721</v>
      </c>
      <c r="F3843" t="s">
        <v>2273</v>
      </c>
      <c r="G3843" t="s">
        <v>49</v>
      </c>
      <c r="H3843" t="s">
        <v>722</v>
      </c>
    </row>
    <row r="3844" spans="1:8" x14ac:dyDescent="0.2">
      <c r="A3844" s="1" t="d">
        <v>2023-02-28</v>
      </c>
      <c r="B3844">
        <v>-1</v>
      </c>
      <c r="C3844" t="s">
        <v>20</v>
      </c>
      <c r="D3844" s="1" t="d">
        <v>2023-02-28</v>
      </c>
      <c r="E3844" t="s">
        <v>1583</v>
      </c>
      <c r="F3844" t="s">
        <v>2288</v>
      </c>
      <c r="G3844" t="s">
        <v>13</v>
      </c>
      <c r="H3844" t="s">
        <v>1584</v>
      </c>
    </row>
    <row r="3845" spans="1:8" x14ac:dyDescent="0.2">
      <c r="A3845" s="1" t="d">
        <v>2023-02-28</v>
      </c>
      <c r="B3845">
        <v>-1</v>
      </c>
      <c r="C3845" t="s">
        <v>20</v>
      </c>
      <c r="D3845" s="1" t="d">
        <v>2023-02-28</v>
      </c>
      <c r="E3845" t="s">
        <v>1628</v>
      </c>
      <c r="F3845" t="s">
        <v>2281</v>
      </c>
      <c r="G3845" t="s">
        <v>8</v>
      </c>
      <c r="H3845" t="s">
        <v>1629</v>
      </c>
    </row>
    <row r="3846" spans="1:8" x14ac:dyDescent="0.2">
      <c r="A3846" s="1" t="d">
        <v>2023-02-28</v>
      </c>
      <c r="B3846">
        <v>-1</v>
      </c>
      <c r="C3846" t="s">
        <v>20</v>
      </c>
      <c r="D3846" s="1" t="d">
        <v>2023-02-28</v>
      </c>
      <c r="E3846" t="s">
        <v>86</v>
      </c>
      <c r="F3846" t="s">
        <v>2265</v>
      </c>
      <c r="G3846" t="s">
        <v>8</v>
      </c>
      <c r="H3846" t="s">
        <v>87</v>
      </c>
    </row>
    <row r="3847" spans="1:8" x14ac:dyDescent="0.2">
      <c r="A3847" s="1" t="d">
        <v>2023-02-28</v>
      </c>
      <c r="B3847">
        <v>-1</v>
      </c>
      <c r="C3847" t="s">
        <v>20</v>
      </c>
      <c r="D3847" s="1" t="d">
        <v>2023-02-28</v>
      </c>
      <c r="E3847" t="s">
        <v>1875</v>
      </c>
      <c r="F3847" t="s">
        <v>2265</v>
      </c>
      <c r="G3847" t="s">
        <v>8</v>
      </c>
      <c r="H3847" t="s">
        <v>1876</v>
      </c>
    </row>
    <row r="3848" spans="1:8" x14ac:dyDescent="0.2">
      <c r="A3848" s="1" t="d">
        <v>2023-02-28</v>
      </c>
      <c r="B3848">
        <v>-1</v>
      </c>
      <c r="C3848" t="s">
        <v>20</v>
      </c>
      <c r="D3848" s="1" t="d">
        <v>2023-02-28</v>
      </c>
      <c r="E3848" t="s">
        <v>220</v>
      </c>
      <c r="F3848" t="s">
        <v>2265</v>
      </c>
      <c r="G3848" t="s">
        <v>13</v>
      </c>
      <c r="H3848" t="s">
        <v>221</v>
      </c>
    </row>
    <row r="3849" spans="1:8" x14ac:dyDescent="0.2">
      <c r="A3849" s="1" t="d">
        <v>2023-02-28</v>
      </c>
      <c r="B3849">
        <v>-1</v>
      </c>
      <c r="C3849" t="s">
        <v>20</v>
      </c>
      <c r="D3849" s="1" t="d">
        <v>2023-02-28</v>
      </c>
      <c r="E3849" t="s">
        <v>222</v>
      </c>
      <c r="F3849" t="s">
        <v>2265</v>
      </c>
      <c r="G3849" t="s">
        <v>13</v>
      </c>
      <c r="H3849" t="s">
        <v>223</v>
      </c>
    </row>
    <row r="3850" spans="1:8" x14ac:dyDescent="0.2">
      <c r="A3850" s="1" t="d">
        <v>2023-02-28</v>
      </c>
      <c r="B3850">
        <v>-1</v>
      </c>
      <c r="C3850" t="s">
        <v>20</v>
      </c>
      <c r="D3850" s="1" t="d">
        <v>2023-02-28</v>
      </c>
      <c r="E3850" t="s">
        <v>266</v>
      </c>
      <c r="F3850" t="s">
        <v>2265</v>
      </c>
      <c r="G3850" t="s">
        <v>8</v>
      </c>
    </row>
    <row r="3851" spans="1:8" x14ac:dyDescent="0.2">
      <c r="A3851" s="1" t="d">
        <v>2023-02-28</v>
      </c>
      <c r="B3851">
        <v>-1</v>
      </c>
      <c r="C3851" t="s">
        <v>20</v>
      </c>
      <c r="D3851" s="1" t="d">
        <v>2023-02-28</v>
      </c>
      <c r="E3851" t="s">
        <v>267</v>
      </c>
      <c r="F3851" t="s">
        <v>2268</v>
      </c>
      <c r="G3851" t="s">
        <v>8</v>
      </c>
      <c r="H3851" t="s">
        <v>268</v>
      </c>
    </row>
    <row r="3852" spans="1:8" x14ac:dyDescent="0.2">
      <c r="A3852" s="1" t="d">
        <v>2023-02-28</v>
      </c>
      <c r="B3852">
        <v>-1</v>
      </c>
      <c r="C3852" t="s">
        <v>20</v>
      </c>
      <c r="D3852" s="1" t="d">
        <v>2023-02-28</v>
      </c>
      <c r="E3852" t="s">
        <v>813</v>
      </c>
      <c r="F3852" t="s">
        <v>2268</v>
      </c>
      <c r="G3852" t="s">
        <v>13</v>
      </c>
      <c r="H3852" t="s">
        <v>814</v>
      </c>
    </row>
    <row r="3853" spans="1:8" x14ac:dyDescent="0.2">
      <c r="A3853" s="1" t="d">
        <v>2023-02-28</v>
      </c>
      <c r="B3853">
        <v>-1</v>
      </c>
      <c r="C3853" t="s">
        <v>20</v>
      </c>
      <c r="D3853" s="1" t="d">
        <v>2023-02-28</v>
      </c>
      <c r="E3853" t="s">
        <v>1688</v>
      </c>
      <c r="F3853" t="s">
        <v>2296</v>
      </c>
      <c r="G3853" t="s">
        <v>8</v>
      </c>
      <c r="H3853" t="s">
        <v>225</v>
      </c>
    </row>
    <row r="3854" spans="1:8" x14ac:dyDescent="0.2">
      <c r="A3854" s="1" t="d">
        <v>2023-02-28</v>
      </c>
      <c r="B3854">
        <v>-1</v>
      </c>
      <c r="C3854" t="s">
        <v>20</v>
      </c>
      <c r="D3854" s="1" t="d">
        <v>2023-02-28</v>
      </c>
      <c r="E3854" t="s">
        <v>1651</v>
      </c>
      <c r="F3854" t="s">
        <v>2296</v>
      </c>
      <c r="G3854" t="s">
        <v>8</v>
      </c>
      <c r="H3854" t="s">
        <v>92</v>
      </c>
    </row>
    <row r="3855" spans="1:8" x14ac:dyDescent="0.2">
      <c r="A3855" s="1" t="d">
        <v>2023-02-28</v>
      </c>
      <c r="B3855">
        <v>-1</v>
      </c>
      <c r="C3855" t="s">
        <v>20</v>
      </c>
      <c r="D3855" s="1" t="d">
        <v>2023-02-28</v>
      </c>
      <c r="E3855" t="s">
        <v>1633</v>
      </c>
      <c r="F3855" t="s">
        <v>2296</v>
      </c>
      <c r="G3855" t="s">
        <v>8</v>
      </c>
      <c r="H3855" t="s">
        <v>844</v>
      </c>
    </row>
    <row r="3856" spans="1:8" x14ac:dyDescent="0.2">
      <c r="A3856" s="1" t="d">
        <v>2023-02-28</v>
      </c>
      <c r="B3856">
        <v>-1</v>
      </c>
      <c r="C3856" t="s">
        <v>20</v>
      </c>
      <c r="D3856" s="1" t="d">
        <v>2023-02-28</v>
      </c>
      <c r="E3856" t="s">
        <v>1322</v>
      </c>
      <c r="F3856" t="s">
        <v>2294</v>
      </c>
      <c r="G3856" t="s">
        <v>8</v>
      </c>
      <c r="H3856" t="s">
        <v>1323</v>
      </c>
    </row>
    <row r="3857" spans="1:8" x14ac:dyDescent="0.2">
      <c r="A3857" s="1" t="d">
        <v>2023-02-28</v>
      </c>
      <c r="B3857">
        <v>-1</v>
      </c>
      <c r="C3857" t="s">
        <v>20</v>
      </c>
      <c r="D3857" s="1" t="d">
        <v>2023-02-28</v>
      </c>
      <c r="E3857" t="s">
        <v>557</v>
      </c>
      <c r="F3857" t="s">
        <v>2294</v>
      </c>
      <c r="G3857" t="s">
        <v>13</v>
      </c>
      <c r="H3857" t="s">
        <v>558</v>
      </c>
    </row>
    <row r="3858" spans="1:8" x14ac:dyDescent="0.2">
      <c r="A3858" s="1" t="d">
        <v>2023-02-28</v>
      </c>
      <c r="B3858">
        <v>-1</v>
      </c>
      <c r="C3858" t="s">
        <v>20</v>
      </c>
      <c r="D3858" s="1" t="d">
        <v>2023-02-28</v>
      </c>
      <c r="E3858" t="s">
        <v>817</v>
      </c>
      <c r="F3858" t="s">
        <v>2272</v>
      </c>
      <c r="G3858" t="s">
        <v>13</v>
      </c>
      <c r="H3858" t="s">
        <v>818</v>
      </c>
    </row>
    <row r="3859" spans="1:8" x14ac:dyDescent="0.2">
      <c r="A3859" s="1" t="d">
        <v>2023-02-28</v>
      </c>
      <c r="B3859">
        <v>-1</v>
      </c>
      <c r="C3859" t="s">
        <v>20</v>
      </c>
      <c r="D3859" s="1" t="d">
        <v>2023-02-28</v>
      </c>
      <c r="E3859" t="s">
        <v>1326</v>
      </c>
      <c r="F3859" t="s">
        <v>2272</v>
      </c>
      <c r="G3859" t="s">
        <v>8</v>
      </c>
      <c r="H3859" t="s">
        <v>1327</v>
      </c>
    </row>
    <row r="3860" spans="1:8" x14ac:dyDescent="0.2">
      <c r="A3860" s="1" t="d">
        <v>2023-02-28</v>
      </c>
      <c r="B3860">
        <v>-1</v>
      </c>
      <c r="C3860" t="s">
        <v>20</v>
      </c>
      <c r="D3860" s="1" t="d">
        <v>2023-03-03</v>
      </c>
      <c r="E3860" t="s">
        <v>1402</v>
      </c>
      <c r="F3860" t="s">
        <v>2276</v>
      </c>
      <c r="G3860" t="s">
        <v>8</v>
      </c>
    </row>
    <row r="3861" spans="1:8" x14ac:dyDescent="0.2">
      <c r="A3861" s="1" t="d">
        <v>2023-02-28</v>
      </c>
      <c r="B3861">
        <v>-1</v>
      </c>
      <c r="C3861" t="s">
        <v>20</v>
      </c>
      <c r="D3861" s="1" t="d">
        <v>2023-03-07</v>
      </c>
      <c r="E3861" t="s">
        <v>689</v>
      </c>
      <c r="F3861" t="s">
        <v>2273</v>
      </c>
      <c r="G3861" t="s">
        <v>13</v>
      </c>
      <c r="H3861" t="s">
        <v>690</v>
      </c>
    </row>
    <row r="3862" spans="1:8" x14ac:dyDescent="0.2">
      <c r="A3862" s="1" t="d">
        <v>2023-02-28</v>
      </c>
      <c r="B3862">
        <v>-1</v>
      </c>
      <c r="C3862" t="s">
        <v>20</v>
      </c>
      <c r="D3862" s="1" t="d">
        <v>2023-03-07</v>
      </c>
      <c r="E3862" t="s">
        <v>691</v>
      </c>
      <c r="F3862" t="s">
        <v>2273</v>
      </c>
      <c r="G3862" t="s">
        <v>13</v>
      </c>
      <c r="H3862" t="s">
        <v>692</v>
      </c>
    </row>
    <row r="3863" spans="1:8" x14ac:dyDescent="0.2">
      <c r="A3863" s="1" t="d">
        <v>2023-02-28</v>
      </c>
      <c r="B3863">
        <v>-1</v>
      </c>
      <c r="C3863" t="s">
        <v>20</v>
      </c>
      <c r="D3863" s="1" t="d">
        <v>2023-03-07</v>
      </c>
      <c r="E3863" t="s">
        <v>1608</v>
      </c>
      <c r="F3863" t="s">
        <v>2273</v>
      </c>
      <c r="G3863" t="s">
        <v>13</v>
      </c>
      <c r="H3863" t="s">
        <v>1609</v>
      </c>
    </row>
    <row r="3864" spans="1:8" x14ac:dyDescent="0.2">
      <c r="A3864" s="1" t="d">
        <v>2023-02-28</v>
      </c>
      <c r="B3864">
        <v>-1</v>
      </c>
      <c r="C3864" t="s">
        <v>20</v>
      </c>
      <c r="D3864" s="1" t="d">
        <v>2023-03-07</v>
      </c>
      <c r="E3864" t="s">
        <v>863</v>
      </c>
      <c r="F3864" t="s">
        <v>2273</v>
      </c>
      <c r="G3864" t="s">
        <v>49</v>
      </c>
      <c r="H3864" t="s">
        <v>864</v>
      </c>
    </row>
    <row r="3865" spans="1:8" x14ac:dyDescent="0.2">
      <c r="A3865" s="1" t="d">
        <v>2023-02-28</v>
      </c>
      <c r="B3865">
        <v>-1</v>
      </c>
      <c r="C3865" t="s">
        <v>20</v>
      </c>
      <c r="D3865" s="1" t="d">
        <v>2023-03-07</v>
      </c>
      <c r="E3865" t="s">
        <v>685</v>
      </c>
      <c r="F3865" t="s">
        <v>2273</v>
      </c>
      <c r="G3865" t="s">
        <v>49</v>
      </c>
      <c r="H3865" t="s">
        <v>686</v>
      </c>
    </row>
    <row r="3866" spans="1:8" x14ac:dyDescent="0.2">
      <c r="A3866" s="1" t="d">
        <v>2023-02-28</v>
      </c>
      <c r="B3866">
        <v>-1</v>
      </c>
      <c r="C3866" t="s">
        <v>20</v>
      </c>
      <c r="D3866" s="1" t="d">
        <v>2023-03-07</v>
      </c>
      <c r="E3866" t="s">
        <v>819</v>
      </c>
      <c r="F3866" t="s">
        <v>2273</v>
      </c>
      <c r="G3866" t="s">
        <v>8</v>
      </c>
      <c r="H3866" t="s">
        <v>820</v>
      </c>
    </row>
    <row r="3867" spans="1:8" x14ac:dyDescent="0.2">
      <c r="A3867" s="1" t="d">
        <v>2023-02-28</v>
      </c>
      <c r="B3867">
        <v>-1</v>
      </c>
      <c r="C3867" t="s">
        <v>20</v>
      </c>
      <c r="D3867" s="1" t="d">
        <v>2023-03-14</v>
      </c>
      <c r="E3867" t="s">
        <v>689</v>
      </c>
      <c r="F3867" t="s">
        <v>2273</v>
      </c>
      <c r="G3867" t="s">
        <v>13</v>
      </c>
      <c r="H3867" t="s">
        <v>690</v>
      </c>
    </row>
    <row r="3868" spans="1:8" x14ac:dyDescent="0.2">
      <c r="A3868" s="1" t="d">
        <v>2023-02-28</v>
      </c>
      <c r="B3868">
        <v>-1</v>
      </c>
      <c r="C3868" t="s">
        <v>20</v>
      </c>
      <c r="D3868" s="1" t="d">
        <v>2023-03-14</v>
      </c>
      <c r="E3868" t="s">
        <v>1565</v>
      </c>
      <c r="F3868" t="s">
        <v>2274</v>
      </c>
      <c r="G3868" t="s">
        <v>8</v>
      </c>
      <c r="H3868" t="s">
        <v>1566</v>
      </c>
    </row>
    <row r="3869" spans="1:8" x14ac:dyDescent="0.2">
      <c r="A3869" s="1" t="d">
        <v>2023-02-28</v>
      </c>
      <c r="B3869">
        <v>-1</v>
      </c>
      <c r="C3869" t="s">
        <v>20</v>
      </c>
      <c r="D3869" s="1" t="d">
        <v>2023-03-14</v>
      </c>
      <c r="E3869" t="s">
        <v>896</v>
      </c>
      <c r="F3869" t="s">
        <v>2275</v>
      </c>
      <c r="G3869" t="s">
        <v>8</v>
      </c>
    </row>
    <row r="3870" spans="1:8" x14ac:dyDescent="0.2">
      <c r="A3870" s="1" t="d">
        <v>2023-02-28</v>
      </c>
      <c r="B3870">
        <v>-1</v>
      </c>
      <c r="C3870" t="s">
        <v>20</v>
      </c>
      <c r="D3870" s="1" t="d">
        <v>2023-03-14</v>
      </c>
      <c r="E3870" t="s">
        <v>120</v>
      </c>
      <c r="F3870" t="s">
        <v>2275</v>
      </c>
      <c r="G3870" t="s">
        <v>8</v>
      </c>
    </row>
    <row r="3871" spans="1:8" x14ac:dyDescent="0.2">
      <c r="A3871" s="1" t="d">
        <v>2023-02-28</v>
      </c>
      <c r="B3871">
        <v>-1</v>
      </c>
      <c r="C3871" t="s">
        <v>20</v>
      </c>
      <c r="D3871" s="1" t="d">
        <v>2023-03-14</v>
      </c>
      <c r="E3871" t="s">
        <v>1891</v>
      </c>
      <c r="F3871" t="s">
        <v>2263</v>
      </c>
      <c r="G3871" t="s">
        <v>8</v>
      </c>
      <c r="H3871" t="s">
        <v>1076</v>
      </c>
    </row>
    <row r="3872" spans="1:8" x14ac:dyDescent="0.2">
      <c r="A3872" s="1" t="d">
        <v>2023-02-28</v>
      </c>
      <c r="B3872">
        <v>-1</v>
      </c>
      <c r="C3872" t="s">
        <v>66</v>
      </c>
      <c r="D3872" s="1" t="d">
        <v>2023-02-28</v>
      </c>
      <c r="E3872" t="s">
        <v>847</v>
      </c>
      <c r="F3872" t="s">
        <v>2271</v>
      </c>
      <c r="G3872" t="s">
        <v>68</v>
      </c>
      <c r="H3872" t="s">
        <v>848</v>
      </c>
    </row>
    <row r="3873" spans="1:8" x14ac:dyDescent="0.2">
      <c r="A3873" s="1" t="d">
        <v>2023-02-28</v>
      </c>
      <c r="B3873">
        <v>-1</v>
      </c>
      <c r="C3873" t="s">
        <v>70</v>
      </c>
      <c r="D3873" s="1" t="d">
        <v>2023-02-28</v>
      </c>
      <c r="E3873" t="s">
        <v>1750</v>
      </c>
      <c r="F3873" t="s">
        <v>2296</v>
      </c>
      <c r="G3873" t="s">
        <v>128</v>
      </c>
      <c r="H3873" t="s">
        <v>439</v>
      </c>
    </row>
    <row r="3874" spans="1:8" x14ac:dyDescent="0.2">
      <c r="A3874" s="1" t="d">
        <v>2023-02-28</v>
      </c>
      <c r="B3874">
        <v>-1</v>
      </c>
      <c r="C3874" t="s">
        <v>74</v>
      </c>
      <c r="D3874" s="1" t="d">
        <v>2023-02-28</v>
      </c>
      <c r="E3874" t="s">
        <v>1002</v>
      </c>
      <c r="F3874" t="s">
        <v>2298</v>
      </c>
      <c r="G3874" t="s">
        <v>8</v>
      </c>
    </row>
    <row r="3875" spans="1:8" x14ac:dyDescent="0.2">
      <c r="A3875" s="1" t="d">
        <v>2023-02-28</v>
      </c>
      <c r="B3875">
        <v>-1</v>
      </c>
      <c r="C3875" t="s">
        <v>74</v>
      </c>
      <c r="D3875" s="1" t="d">
        <v>2023-02-28</v>
      </c>
      <c r="E3875" t="s">
        <v>1346</v>
      </c>
      <c r="F3875" t="s">
        <v>2298</v>
      </c>
      <c r="G3875" t="s">
        <v>8</v>
      </c>
    </row>
    <row r="3876" spans="1:8" x14ac:dyDescent="0.2">
      <c r="A3876" s="1" t="d">
        <v>2023-02-28</v>
      </c>
      <c r="B3876">
        <v>-1</v>
      </c>
      <c r="C3876" t="s">
        <v>74</v>
      </c>
      <c r="D3876" s="1" t="d">
        <v>2023-02-28</v>
      </c>
      <c r="E3876" t="s">
        <v>1775</v>
      </c>
      <c r="F3876" t="s">
        <v>2266</v>
      </c>
      <c r="G3876" t="s">
        <v>49</v>
      </c>
      <c r="H3876" t="s">
        <v>1776</v>
      </c>
    </row>
    <row r="3877" spans="1:8" x14ac:dyDescent="0.2">
      <c r="A3877" s="1" t="d">
        <v>2023-02-28</v>
      </c>
      <c r="B3877">
        <v>-1</v>
      </c>
      <c r="C3877" t="s">
        <v>74</v>
      </c>
      <c r="D3877" s="1" t="d">
        <v>2023-02-28</v>
      </c>
      <c r="E3877" t="s">
        <v>1892</v>
      </c>
      <c r="F3877" t="s">
        <v>2271</v>
      </c>
      <c r="G3877" t="s">
        <v>8</v>
      </c>
    </row>
    <row r="3878" spans="1:8" x14ac:dyDescent="0.2">
      <c r="A3878" s="1" t="d">
        <v>2023-02-28</v>
      </c>
      <c r="B3878">
        <v>-1</v>
      </c>
      <c r="C3878" t="s">
        <v>74</v>
      </c>
      <c r="D3878" s="1" t="d">
        <v>2023-02-28</v>
      </c>
      <c r="E3878" t="s">
        <v>1893</v>
      </c>
      <c r="F3878" t="s">
        <v>2271</v>
      </c>
      <c r="G3878" t="s">
        <v>8</v>
      </c>
    </row>
    <row r="3879" spans="1:8" x14ac:dyDescent="0.2">
      <c r="A3879" s="1" t="d">
        <v>2023-02-28</v>
      </c>
      <c r="B3879">
        <v>-1</v>
      </c>
      <c r="C3879" t="s">
        <v>74</v>
      </c>
      <c r="D3879" s="1" t="d">
        <v>2023-02-28</v>
      </c>
      <c r="E3879" t="s">
        <v>1894</v>
      </c>
      <c r="F3879" t="s">
        <v>2271</v>
      </c>
      <c r="G3879" t="s">
        <v>8</v>
      </c>
    </row>
    <row r="3880" spans="1:8" x14ac:dyDescent="0.2">
      <c r="A3880" s="1" t="d">
        <v>2023-02-28</v>
      </c>
      <c r="B3880">
        <v>-1</v>
      </c>
      <c r="C3880" t="s">
        <v>74</v>
      </c>
      <c r="D3880" s="1" t="d">
        <v>2023-02-28</v>
      </c>
      <c r="E3880" t="s">
        <v>944</v>
      </c>
      <c r="F3880" t="s">
        <v>2271</v>
      </c>
      <c r="G3880" t="s">
        <v>8</v>
      </c>
    </row>
    <row r="3881" spans="1:8" x14ac:dyDescent="0.2">
      <c r="A3881" s="1" t="d">
        <v>2023-02-28</v>
      </c>
      <c r="B3881">
        <v>-1</v>
      </c>
      <c r="C3881" t="s">
        <v>74</v>
      </c>
      <c r="D3881" s="1" t="d">
        <v>2023-02-28</v>
      </c>
      <c r="E3881" t="s">
        <v>43</v>
      </c>
      <c r="F3881" t="s">
        <v>2272</v>
      </c>
      <c r="G3881" t="s">
        <v>8</v>
      </c>
      <c r="H3881" t="s">
        <v>44</v>
      </c>
    </row>
    <row r="3882" spans="1:8" x14ac:dyDescent="0.2">
      <c r="A3882" s="1" t="d">
        <v>2023-02-28</v>
      </c>
      <c r="B3882">
        <v>-1</v>
      </c>
      <c r="C3882" t="s">
        <v>74</v>
      </c>
      <c r="D3882" s="1" t="d">
        <v>2023-03-03</v>
      </c>
      <c r="E3882" t="s">
        <v>1532</v>
      </c>
      <c r="F3882" t="s">
        <v>2276</v>
      </c>
      <c r="G3882" t="s">
        <v>49</v>
      </c>
    </row>
    <row r="3883" spans="1:8" x14ac:dyDescent="0.2">
      <c r="A3883" s="1" t="d">
        <v>2023-02-28</v>
      </c>
      <c r="B3883">
        <v>-1</v>
      </c>
      <c r="C3883" t="s">
        <v>74</v>
      </c>
      <c r="D3883" s="1" t="d">
        <v>2023-03-07</v>
      </c>
      <c r="E3883" t="s">
        <v>1656</v>
      </c>
      <c r="F3883" t="s">
        <v>2273</v>
      </c>
      <c r="G3883" t="s">
        <v>8</v>
      </c>
      <c r="H3883" t="s">
        <v>1657</v>
      </c>
    </row>
    <row r="3884" spans="1:8" x14ac:dyDescent="0.2">
      <c r="A3884" s="1" t="d">
        <v>2023-02-28</v>
      </c>
      <c r="B3884">
        <v>-1</v>
      </c>
      <c r="C3884" t="s">
        <v>74</v>
      </c>
      <c r="D3884" s="1" t="d">
        <v>2023-03-07</v>
      </c>
      <c r="E3884" t="s">
        <v>75</v>
      </c>
      <c r="F3884" t="s">
        <v>2273</v>
      </c>
      <c r="G3884" t="s">
        <v>13</v>
      </c>
      <c r="H3884" t="s">
        <v>76</v>
      </c>
    </row>
    <row r="3885" spans="1:8" x14ac:dyDescent="0.2">
      <c r="A3885" s="1" t="d">
        <v>2023-02-28</v>
      </c>
      <c r="B3885">
        <v>-1</v>
      </c>
      <c r="C3885" t="s">
        <v>77</v>
      </c>
      <c r="D3885" s="1" t="d">
        <v>2023-02-28</v>
      </c>
      <c r="E3885" t="s">
        <v>811</v>
      </c>
      <c r="F3885" t="s">
        <v>2282</v>
      </c>
      <c r="G3885" t="s">
        <v>49</v>
      </c>
      <c r="H3885" t="s">
        <v>812</v>
      </c>
    </row>
    <row r="3886" spans="1:8" x14ac:dyDescent="0.2">
      <c r="A3886" s="1" t="d">
        <v>2023-02-28</v>
      </c>
      <c r="B3886">
        <v>-1</v>
      </c>
      <c r="C3886" t="s">
        <v>77</v>
      </c>
      <c r="D3886" s="1" t="d">
        <v>2023-02-28</v>
      </c>
      <c r="E3886" t="s">
        <v>1860</v>
      </c>
      <c r="F3886" t="s">
        <v>2282</v>
      </c>
      <c r="G3886" t="s">
        <v>49</v>
      </c>
    </row>
    <row r="3887" spans="1:8" x14ac:dyDescent="0.2">
      <c r="A3887" s="1" t="d">
        <v>2023-02-28</v>
      </c>
      <c r="B3887">
        <v>-1</v>
      </c>
      <c r="C3887" t="s">
        <v>77</v>
      </c>
      <c r="D3887" s="1" t="d">
        <v>2023-02-28</v>
      </c>
      <c r="E3887" t="s">
        <v>217</v>
      </c>
      <c r="F3887" t="s">
        <v>2282</v>
      </c>
      <c r="G3887" t="s">
        <v>49</v>
      </c>
    </row>
    <row r="3888" spans="1:8" x14ac:dyDescent="0.2">
      <c r="A3888" s="1" t="d">
        <v>2023-02-28</v>
      </c>
      <c r="B3888">
        <v>-1</v>
      </c>
      <c r="C3888" t="s">
        <v>77</v>
      </c>
      <c r="D3888" s="1" t="d">
        <v>2023-02-28</v>
      </c>
      <c r="E3888" t="s">
        <v>1895</v>
      </c>
      <c r="F3888" t="s">
        <v>2264</v>
      </c>
      <c r="G3888" t="s">
        <v>8</v>
      </c>
      <c r="H3888" t="s">
        <v>1896</v>
      </c>
    </row>
    <row r="3889" spans="1:8" x14ac:dyDescent="0.2">
      <c r="A3889" s="1" t="d">
        <v>2023-02-28</v>
      </c>
      <c r="B3889">
        <v>-1</v>
      </c>
      <c r="C3889" t="s">
        <v>77</v>
      </c>
      <c r="D3889" s="1" t="d">
        <v>2023-02-28</v>
      </c>
      <c r="E3889" t="s">
        <v>942</v>
      </c>
      <c r="F3889" t="s">
        <v>2265</v>
      </c>
      <c r="G3889" t="s">
        <v>68</v>
      </c>
      <c r="H3889" t="s">
        <v>943</v>
      </c>
    </row>
    <row r="3890" spans="1:8" x14ac:dyDescent="0.2">
      <c r="A3890" s="1" t="d">
        <v>2023-02-28</v>
      </c>
      <c r="B3890">
        <v>-1</v>
      </c>
      <c r="C3890" t="s">
        <v>77</v>
      </c>
      <c r="D3890" s="1" t="d">
        <v>2023-02-28</v>
      </c>
      <c r="E3890" t="s">
        <v>1177</v>
      </c>
      <c r="F3890" t="s">
        <v>2265</v>
      </c>
      <c r="G3890" t="s">
        <v>68</v>
      </c>
      <c r="H3890" t="s">
        <v>1178</v>
      </c>
    </row>
    <row r="3891" spans="1:8" x14ac:dyDescent="0.2">
      <c r="A3891" s="1" t="d">
        <v>2023-02-28</v>
      </c>
      <c r="B3891">
        <v>-1</v>
      </c>
      <c r="C3891" t="s">
        <v>77</v>
      </c>
      <c r="D3891" s="1" t="d">
        <v>2023-02-28</v>
      </c>
      <c r="E3891" t="s">
        <v>579</v>
      </c>
      <c r="F3891" t="s">
        <v>2265</v>
      </c>
      <c r="G3891" t="s">
        <v>49</v>
      </c>
      <c r="H3891" t="s">
        <v>580</v>
      </c>
    </row>
    <row r="3892" spans="1:8" x14ac:dyDescent="0.2">
      <c r="A3892" s="1" t="d">
        <v>2023-02-28</v>
      </c>
      <c r="B3892">
        <v>-1</v>
      </c>
      <c r="C3892" t="s">
        <v>77</v>
      </c>
      <c r="D3892" s="1" t="d">
        <v>2023-02-28</v>
      </c>
      <c r="E3892" t="s">
        <v>218</v>
      </c>
      <c r="F3892" t="s">
        <v>2265</v>
      </c>
      <c r="G3892" t="s">
        <v>49</v>
      </c>
      <c r="H3892" t="s">
        <v>219</v>
      </c>
    </row>
    <row r="3893" spans="1:8" x14ac:dyDescent="0.2">
      <c r="A3893" s="1" t="d">
        <v>2023-02-28</v>
      </c>
      <c r="B3893">
        <v>-1</v>
      </c>
      <c r="C3893" t="s">
        <v>77</v>
      </c>
      <c r="D3893" s="1" t="d">
        <v>2023-02-28</v>
      </c>
      <c r="E3893" t="s">
        <v>1256</v>
      </c>
      <c r="F3893" t="s">
        <v>2265</v>
      </c>
      <c r="G3893" t="s">
        <v>13</v>
      </c>
      <c r="H3893" t="s">
        <v>1257</v>
      </c>
    </row>
    <row r="3894" spans="1:8" x14ac:dyDescent="0.2">
      <c r="A3894" s="1" t="d">
        <v>2023-02-28</v>
      </c>
      <c r="B3894">
        <v>-1</v>
      </c>
      <c r="C3894" t="s">
        <v>77</v>
      </c>
      <c r="D3894" s="1" t="d">
        <v>2023-02-28</v>
      </c>
      <c r="E3894" t="s">
        <v>27</v>
      </c>
      <c r="F3894" t="s">
        <v>2265</v>
      </c>
      <c r="G3894" t="s">
        <v>8</v>
      </c>
      <c r="H3894" t="s">
        <v>28</v>
      </c>
    </row>
    <row r="3895" spans="1:8" x14ac:dyDescent="0.2">
      <c r="A3895" s="1" t="d">
        <v>2023-02-28</v>
      </c>
      <c r="B3895">
        <v>-1</v>
      </c>
      <c r="C3895" t="s">
        <v>77</v>
      </c>
      <c r="D3895" s="1" t="d">
        <v>2023-02-28</v>
      </c>
      <c r="E3895" t="s">
        <v>1314</v>
      </c>
      <c r="F3895" t="s">
        <v>2265</v>
      </c>
      <c r="G3895" t="s">
        <v>8</v>
      </c>
      <c r="H3895" t="s">
        <v>1315</v>
      </c>
    </row>
    <row r="3896" spans="1:8" x14ac:dyDescent="0.2">
      <c r="A3896" s="1" t="d">
        <v>2023-02-28</v>
      </c>
      <c r="B3896">
        <v>-1</v>
      </c>
      <c r="C3896" t="s">
        <v>77</v>
      </c>
      <c r="D3896" s="1" t="d">
        <v>2023-02-28</v>
      </c>
      <c r="E3896" t="s">
        <v>84</v>
      </c>
      <c r="F3896" t="s">
        <v>2265</v>
      </c>
      <c r="G3896" t="s">
        <v>8</v>
      </c>
      <c r="H3896" t="s">
        <v>85</v>
      </c>
    </row>
    <row r="3897" spans="1:8" x14ac:dyDescent="0.2">
      <c r="A3897" s="1" t="d">
        <v>2023-02-28</v>
      </c>
      <c r="B3897">
        <v>-1</v>
      </c>
      <c r="C3897" t="s">
        <v>77</v>
      </c>
      <c r="D3897" s="1" t="d">
        <v>2023-02-28</v>
      </c>
      <c r="E3897" t="s">
        <v>1301</v>
      </c>
      <c r="F3897" t="s">
        <v>2265</v>
      </c>
      <c r="G3897" t="s">
        <v>128</v>
      </c>
      <c r="H3897" t="s">
        <v>1302</v>
      </c>
    </row>
    <row r="3898" spans="1:8" x14ac:dyDescent="0.2">
      <c r="A3898" s="1" t="d">
        <v>2023-02-28</v>
      </c>
      <c r="B3898">
        <v>-1</v>
      </c>
      <c r="C3898" t="s">
        <v>77</v>
      </c>
      <c r="D3898" s="1" t="d">
        <v>2023-02-28</v>
      </c>
      <c r="E3898" t="s">
        <v>1497</v>
      </c>
      <c r="F3898" t="s">
        <v>2265</v>
      </c>
      <c r="G3898" t="s">
        <v>8</v>
      </c>
    </row>
    <row r="3899" spans="1:8" x14ac:dyDescent="0.2">
      <c r="A3899" s="1" t="d">
        <v>2023-02-28</v>
      </c>
      <c r="B3899">
        <v>-1</v>
      </c>
      <c r="C3899" t="s">
        <v>77</v>
      </c>
      <c r="D3899" s="1" t="d">
        <v>2023-02-28</v>
      </c>
      <c r="E3899" t="s">
        <v>86</v>
      </c>
      <c r="F3899" t="s">
        <v>2265</v>
      </c>
      <c r="G3899" t="s">
        <v>8</v>
      </c>
      <c r="H3899" t="s">
        <v>87</v>
      </c>
    </row>
    <row r="3900" spans="1:8" x14ac:dyDescent="0.2">
      <c r="A3900" s="1" t="d">
        <v>2023-02-28</v>
      </c>
      <c r="B3900">
        <v>-1</v>
      </c>
      <c r="C3900" t="s">
        <v>77</v>
      </c>
      <c r="D3900" s="1" t="d">
        <v>2023-02-28</v>
      </c>
      <c r="E3900" t="s">
        <v>433</v>
      </c>
      <c r="F3900" t="s">
        <v>2265</v>
      </c>
      <c r="G3900" t="s">
        <v>8</v>
      </c>
      <c r="H3900" t="s">
        <v>434</v>
      </c>
    </row>
    <row r="3901" spans="1:8" x14ac:dyDescent="0.2">
      <c r="A3901" s="1" t="d">
        <v>2023-02-28</v>
      </c>
      <c r="B3901">
        <v>-1</v>
      </c>
      <c r="C3901" t="s">
        <v>77</v>
      </c>
      <c r="D3901" s="1" t="d">
        <v>2023-02-28</v>
      </c>
      <c r="E3901" t="s">
        <v>222</v>
      </c>
      <c r="F3901" t="s">
        <v>2265</v>
      </c>
      <c r="G3901" t="s">
        <v>13</v>
      </c>
      <c r="H3901" t="s">
        <v>223</v>
      </c>
    </row>
    <row r="3902" spans="1:8" x14ac:dyDescent="0.2">
      <c r="A3902" s="1" t="d">
        <v>2023-02-28</v>
      </c>
      <c r="B3902">
        <v>-1</v>
      </c>
      <c r="C3902" t="s">
        <v>77</v>
      </c>
      <c r="D3902" s="1" t="d">
        <v>2023-02-28</v>
      </c>
      <c r="E3902" t="s">
        <v>266</v>
      </c>
      <c r="F3902" t="s">
        <v>2265</v>
      </c>
      <c r="G3902" t="s">
        <v>8</v>
      </c>
    </row>
    <row r="3903" spans="1:8" x14ac:dyDescent="0.2">
      <c r="A3903" s="1" t="d">
        <v>2023-02-28</v>
      </c>
      <c r="B3903">
        <v>-1</v>
      </c>
      <c r="C3903" t="s">
        <v>77</v>
      </c>
      <c r="D3903" s="1" t="d">
        <v>2023-02-28</v>
      </c>
      <c r="E3903" t="s">
        <v>33</v>
      </c>
      <c r="F3903" t="s">
        <v>2268</v>
      </c>
      <c r="G3903" t="s">
        <v>8</v>
      </c>
      <c r="H3903" t="s">
        <v>34</v>
      </c>
    </row>
    <row r="3904" spans="1:8" x14ac:dyDescent="0.2">
      <c r="A3904" s="1" t="d">
        <v>2023-02-28</v>
      </c>
      <c r="B3904">
        <v>-1</v>
      </c>
      <c r="C3904" t="s">
        <v>77</v>
      </c>
      <c r="D3904" s="1" t="d">
        <v>2023-02-28</v>
      </c>
      <c r="E3904" t="s">
        <v>1157</v>
      </c>
      <c r="F3904" t="s">
        <v>2268</v>
      </c>
      <c r="G3904" t="s">
        <v>8</v>
      </c>
      <c r="H3904" t="s">
        <v>1158</v>
      </c>
    </row>
    <row r="3905" spans="1:8" x14ac:dyDescent="0.2">
      <c r="A3905" s="1" t="d">
        <v>2023-02-28</v>
      </c>
      <c r="B3905">
        <v>-1</v>
      </c>
      <c r="C3905" t="s">
        <v>77</v>
      </c>
      <c r="D3905" s="1" t="d">
        <v>2023-02-28</v>
      </c>
      <c r="E3905" t="s">
        <v>467</v>
      </c>
      <c r="F3905" t="s">
        <v>2268</v>
      </c>
      <c r="G3905" t="s">
        <v>8</v>
      </c>
      <c r="H3905" t="s">
        <v>468</v>
      </c>
    </row>
    <row r="3906" spans="1:8" x14ac:dyDescent="0.2">
      <c r="A3906" s="1" t="d">
        <v>2023-02-28</v>
      </c>
      <c r="B3906">
        <v>-1</v>
      </c>
      <c r="C3906" t="s">
        <v>77</v>
      </c>
      <c r="D3906" s="1" t="d">
        <v>2023-02-28</v>
      </c>
      <c r="E3906" t="s">
        <v>1714</v>
      </c>
      <c r="F3906" t="s">
        <v>2296</v>
      </c>
      <c r="G3906" t="s">
        <v>8</v>
      </c>
      <c r="H3906" t="s">
        <v>578</v>
      </c>
    </row>
    <row r="3907" spans="1:8" x14ac:dyDescent="0.2">
      <c r="A3907" s="1" t="d">
        <v>2023-02-28</v>
      </c>
      <c r="B3907">
        <v>-1</v>
      </c>
      <c r="C3907" t="s">
        <v>77</v>
      </c>
      <c r="D3907" s="1" t="d">
        <v>2023-02-28</v>
      </c>
      <c r="E3907" t="s">
        <v>1688</v>
      </c>
      <c r="F3907" t="s">
        <v>2296</v>
      </c>
      <c r="G3907" t="s">
        <v>8</v>
      </c>
      <c r="H3907" t="s">
        <v>225</v>
      </c>
    </row>
    <row r="3908" spans="1:8" x14ac:dyDescent="0.2">
      <c r="A3908" s="1" t="d">
        <v>2023-02-28</v>
      </c>
      <c r="B3908">
        <v>-1</v>
      </c>
      <c r="C3908" t="s">
        <v>77</v>
      </c>
      <c r="D3908" s="1" t="d">
        <v>2023-02-28</v>
      </c>
      <c r="E3908" t="s">
        <v>1621</v>
      </c>
      <c r="F3908" t="s">
        <v>2296</v>
      </c>
      <c r="G3908" t="s">
        <v>8</v>
      </c>
      <c r="H3908" t="s">
        <v>472</v>
      </c>
    </row>
    <row r="3909" spans="1:8" x14ac:dyDescent="0.2">
      <c r="A3909" s="1" t="d">
        <v>2023-02-28</v>
      </c>
      <c r="B3909">
        <v>-1</v>
      </c>
      <c r="C3909" t="s">
        <v>77</v>
      </c>
      <c r="D3909" s="1" t="d">
        <v>2023-02-28</v>
      </c>
      <c r="E3909" t="s">
        <v>1631</v>
      </c>
      <c r="F3909" t="s">
        <v>2296</v>
      </c>
      <c r="G3909" t="s">
        <v>8</v>
      </c>
      <c r="H3909" t="s">
        <v>277</v>
      </c>
    </row>
    <row r="3910" spans="1:8" x14ac:dyDescent="0.2">
      <c r="A3910" s="1" t="d">
        <v>2023-02-28</v>
      </c>
      <c r="B3910">
        <v>-1</v>
      </c>
      <c r="C3910" t="s">
        <v>77</v>
      </c>
      <c r="D3910" s="1" t="d">
        <v>2023-02-28</v>
      </c>
      <c r="E3910" t="s">
        <v>1777</v>
      </c>
      <c r="F3910" t="s">
        <v>2296</v>
      </c>
      <c r="G3910" t="s">
        <v>128</v>
      </c>
      <c r="H3910" t="s">
        <v>1287</v>
      </c>
    </row>
    <row r="3911" spans="1:8" x14ac:dyDescent="0.2">
      <c r="A3911" s="1" t="d">
        <v>2023-02-28</v>
      </c>
      <c r="B3911">
        <v>-1</v>
      </c>
      <c r="C3911" t="s">
        <v>77</v>
      </c>
      <c r="D3911" s="1" t="d">
        <v>2023-02-28</v>
      </c>
      <c r="E3911" t="s">
        <v>1651</v>
      </c>
      <c r="F3911" t="s">
        <v>2296</v>
      </c>
      <c r="G3911" t="s">
        <v>8</v>
      </c>
      <c r="H3911" t="s">
        <v>92</v>
      </c>
    </row>
    <row r="3912" spans="1:8" x14ac:dyDescent="0.2">
      <c r="A3912" s="1" t="d">
        <v>2023-02-28</v>
      </c>
      <c r="B3912">
        <v>-1</v>
      </c>
      <c r="C3912" t="s">
        <v>77</v>
      </c>
      <c r="D3912" s="1" t="d">
        <v>2023-02-28</v>
      </c>
      <c r="E3912" t="s">
        <v>1632</v>
      </c>
      <c r="F3912" t="s">
        <v>2296</v>
      </c>
      <c r="G3912" t="s">
        <v>8</v>
      </c>
      <c r="H3912" t="s">
        <v>214</v>
      </c>
    </row>
    <row r="3913" spans="1:8" x14ac:dyDescent="0.2">
      <c r="A3913" s="1" t="d">
        <v>2023-02-28</v>
      </c>
      <c r="B3913">
        <v>-1</v>
      </c>
      <c r="C3913" t="s">
        <v>77</v>
      </c>
      <c r="D3913" s="1" t="d">
        <v>2023-02-28</v>
      </c>
      <c r="E3913" t="s">
        <v>1633</v>
      </c>
      <c r="F3913" t="s">
        <v>2296</v>
      </c>
      <c r="G3913" t="s">
        <v>8</v>
      </c>
      <c r="H3913" t="s">
        <v>844</v>
      </c>
    </row>
    <row r="3914" spans="1:8" x14ac:dyDescent="0.2">
      <c r="A3914" s="1" t="d">
        <v>2023-02-28</v>
      </c>
      <c r="B3914">
        <v>-1</v>
      </c>
      <c r="C3914" t="s">
        <v>77</v>
      </c>
      <c r="D3914" s="1" t="d">
        <v>2023-02-28</v>
      </c>
      <c r="E3914" t="s">
        <v>1634</v>
      </c>
      <c r="F3914" t="s">
        <v>2296</v>
      </c>
      <c r="G3914" t="s">
        <v>8</v>
      </c>
      <c r="H3914" t="s">
        <v>38</v>
      </c>
    </row>
    <row r="3915" spans="1:8" x14ac:dyDescent="0.2">
      <c r="A3915" s="1" t="d">
        <v>2023-02-28</v>
      </c>
      <c r="B3915">
        <v>-1</v>
      </c>
      <c r="C3915" t="s">
        <v>77</v>
      </c>
      <c r="D3915" s="1" t="d">
        <v>2023-02-28</v>
      </c>
      <c r="E3915" t="s">
        <v>1614</v>
      </c>
      <c r="F3915" t="s">
        <v>2296</v>
      </c>
      <c r="G3915" t="s">
        <v>8</v>
      </c>
      <c r="H3915" t="s">
        <v>94</v>
      </c>
    </row>
    <row r="3916" spans="1:8" x14ac:dyDescent="0.2">
      <c r="A3916" s="1" t="d">
        <v>2023-02-28</v>
      </c>
      <c r="B3916">
        <v>-1</v>
      </c>
      <c r="C3916" t="s">
        <v>77</v>
      </c>
      <c r="D3916" s="1" t="d">
        <v>2023-02-28</v>
      </c>
      <c r="E3916" t="s">
        <v>1835</v>
      </c>
      <c r="F3916" t="s">
        <v>2296</v>
      </c>
      <c r="G3916" t="s">
        <v>8</v>
      </c>
    </row>
    <row r="3917" spans="1:8" x14ac:dyDescent="0.2">
      <c r="A3917" s="1" t="d">
        <v>2023-02-28</v>
      </c>
      <c r="B3917">
        <v>-1</v>
      </c>
      <c r="C3917" t="s">
        <v>77</v>
      </c>
      <c r="D3917" s="1" t="d">
        <v>2023-02-28</v>
      </c>
      <c r="E3917" t="s">
        <v>845</v>
      </c>
      <c r="F3917" t="s">
        <v>2271</v>
      </c>
      <c r="G3917" t="s">
        <v>49</v>
      </c>
      <c r="H3917" t="s">
        <v>846</v>
      </c>
    </row>
    <row r="3918" spans="1:8" x14ac:dyDescent="0.2">
      <c r="A3918" s="1" t="d">
        <v>2023-02-28</v>
      </c>
      <c r="B3918">
        <v>-1</v>
      </c>
      <c r="C3918" t="s">
        <v>77</v>
      </c>
      <c r="D3918" s="1" t="d">
        <v>2023-02-28</v>
      </c>
      <c r="E3918" t="s">
        <v>1780</v>
      </c>
      <c r="F3918" t="s">
        <v>2271</v>
      </c>
      <c r="G3918" t="s">
        <v>49</v>
      </c>
      <c r="H3918" t="s">
        <v>1781</v>
      </c>
    </row>
    <row r="3919" spans="1:8" x14ac:dyDescent="0.2">
      <c r="A3919" s="1" t="d">
        <v>2023-02-28</v>
      </c>
      <c r="B3919">
        <v>-1</v>
      </c>
      <c r="C3919" t="s">
        <v>77</v>
      </c>
      <c r="D3919" s="1" t="d">
        <v>2023-02-28</v>
      </c>
      <c r="E3919" t="s">
        <v>1204</v>
      </c>
      <c r="F3919" t="s">
        <v>2271</v>
      </c>
      <c r="G3919" t="s">
        <v>49</v>
      </c>
      <c r="H3919" t="s">
        <v>1205</v>
      </c>
    </row>
    <row r="3920" spans="1:8" x14ac:dyDescent="0.2">
      <c r="A3920" s="1" t="d">
        <v>2023-02-28</v>
      </c>
      <c r="B3920">
        <v>-1</v>
      </c>
      <c r="C3920" t="s">
        <v>77</v>
      </c>
      <c r="D3920" s="1" t="d">
        <v>2023-02-28</v>
      </c>
      <c r="E3920" t="s">
        <v>1320</v>
      </c>
      <c r="F3920" t="s">
        <v>2271</v>
      </c>
      <c r="G3920" t="s">
        <v>49</v>
      </c>
      <c r="H3920" t="s">
        <v>1321</v>
      </c>
    </row>
    <row r="3921" spans="1:8" x14ac:dyDescent="0.2">
      <c r="A3921" s="1" t="d">
        <v>2023-02-28</v>
      </c>
      <c r="B3921">
        <v>-1</v>
      </c>
      <c r="C3921" t="s">
        <v>77</v>
      </c>
      <c r="D3921" s="1" t="d">
        <v>2023-02-28</v>
      </c>
      <c r="E3921" t="s">
        <v>829</v>
      </c>
      <c r="F3921" t="s">
        <v>2271</v>
      </c>
      <c r="G3921" t="s">
        <v>68</v>
      </c>
      <c r="H3921" t="s">
        <v>830</v>
      </c>
    </row>
    <row r="3922" spans="1:8" x14ac:dyDescent="0.2">
      <c r="A3922" s="1" t="d">
        <v>2023-02-28</v>
      </c>
      <c r="B3922">
        <v>-1</v>
      </c>
      <c r="C3922" t="s">
        <v>77</v>
      </c>
      <c r="D3922" s="1" t="d">
        <v>2023-02-28</v>
      </c>
      <c r="E3922" t="s">
        <v>479</v>
      </c>
      <c r="F3922" t="s">
        <v>2271</v>
      </c>
      <c r="G3922" t="s">
        <v>68</v>
      </c>
      <c r="H3922" t="s">
        <v>480</v>
      </c>
    </row>
    <row r="3923" spans="1:8" x14ac:dyDescent="0.2">
      <c r="A3923" s="1" t="d">
        <v>2023-02-28</v>
      </c>
      <c r="B3923">
        <v>-1</v>
      </c>
      <c r="C3923" t="s">
        <v>77</v>
      </c>
      <c r="D3923" s="1" t="d">
        <v>2023-02-28</v>
      </c>
      <c r="E3923" t="s">
        <v>815</v>
      </c>
      <c r="F3923" t="s">
        <v>2294</v>
      </c>
      <c r="G3923" t="s">
        <v>8</v>
      </c>
    </row>
    <row r="3924" spans="1:8" x14ac:dyDescent="0.2">
      <c r="A3924" s="1" t="d">
        <v>2023-02-28</v>
      </c>
      <c r="B3924">
        <v>-1</v>
      </c>
      <c r="C3924" t="s">
        <v>77</v>
      </c>
      <c r="D3924" s="1" t="d">
        <v>2023-02-28</v>
      </c>
      <c r="E3924" t="s">
        <v>1897</v>
      </c>
      <c r="F3924" t="s">
        <v>2301</v>
      </c>
      <c r="G3924" t="s">
        <v>8</v>
      </c>
      <c r="H3924" t="s">
        <v>1898</v>
      </c>
    </row>
    <row r="3925" spans="1:8" x14ac:dyDescent="0.2">
      <c r="A3925" s="1" t="d">
        <v>2023-02-28</v>
      </c>
      <c r="B3925">
        <v>-1</v>
      </c>
      <c r="C3925" t="s">
        <v>77</v>
      </c>
      <c r="D3925" s="1" t="d">
        <v>2023-02-28</v>
      </c>
      <c r="E3925" t="s">
        <v>1440</v>
      </c>
      <c r="F3925" t="s">
        <v>2272</v>
      </c>
      <c r="G3925" t="s">
        <v>49</v>
      </c>
      <c r="H3925" t="s">
        <v>1441</v>
      </c>
    </row>
    <row r="3926" spans="1:8" x14ac:dyDescent="0.2">
      <c r="A3926" s="1" t="d">
        <v>2023-02-28</v>
      </c>
      <c r="B3926">
        <v>-1</v>
      </c>
      <c r="C3926" t="s">
        <v>77</v>
      </c>
      <c r="D3926" s="1" t="d">
        <v>2023-02-28</v>
      </c>
      <c r="E3926" t="s">
        <v>587</v>
      </c>
      <c r="F3926" t="s">
        <v>2272</v>
      </c>
      <c r="G3926" t="s">
        <v>49</v>
      </c>
      <c r="H3926" t="s">
        <v>588</v>
      </c>
    </row>
    <row r="3927" spans="1:8" x14ac:dyDescent="0.2">
      <c r="A3927" s="1" t="d">
        <v>2023-02-28</v>
      </c>
      <c r="B3927">
        <v>-1</v>
      </c>
      <c r="C3927" t="s">
        <v>77</v>
      </c>
      <c r="D3927" s="1" t="d">
        <v>2023-02-28</v>
      </c>
      <c r="E3927" t="s">
        <v>1265</v>
      </c>
      <c r="F3927" t="s">
        <v>2272</v>
      </c>
      <c r="G3927" t="s">
        <v>13</v>
      </c>
      <c r="H3927" t="s">
        <v>1266</v>
      </c>
    </row>
    <row r="3928" spans="1:8" x14ac:dyDescent="0.2">
      <c r="A3928" s="1" t="d">
        <v>2023-02-28</v>
      </c>
      <c r="B3928">
        <v>-1</v>
      </c>
      <c r="C3928" t="s">
        <v>77</v>
      </c>
      <c r="D3928" s="1" t="d">
        <v>2023-02-28</v>
      </c>
      <c r="E3928" t="s">
        <v>1442</v>
      </c>
      <c r="F3928" t="s">
        <v>2272</v>
      </c>
      <c r="G3928" t="s">
        <v>13</v>
      </c>
      <c r="H3928" t="s">
        <v>1443</v>
      </c>
    </row>
    <row r="3929" spans="1:8" x14ac:dyDescent="0.2">
      <c r="A3929" s="1" t="d">
        <v>2023-02-28</v>
      </c>
      <c r="B3929">
        <v>-1</v>
      </c>
      <c r="C3929" t="s">
        <v>77</v>
      </c>
      <c r="D3929" s="1" t="d">
        <v>2023-02-28</v>
      </c>
      <c r="E3929" t="s">
        <v>1326</v>
      </c>
      <c r="F3929" t="s">
        <v>2272</v>
      </c>
      <c r="G3929" t="s">
        <v>8</v>
      </c>
      <c r="H3929" t="s">
        <v>1327</v>
      </c>
    </row>
    <row r="3930" spans="1:8" x14ac:dyDescent="0.2">
      <c r="A3930" s="1" t="d">
        <v>2023-02-28</v>
      </c>
      <c r="B3930">
        <v>-1</v>
      </c>
      <c r="C3930" t="s">
        <v>77</v>
      </c>
      <c r="D3930" s="1" t="d">
        <v>2023-02-28</v>
      </c>
      <c r="E3930" t="s">
        <v>1715</v>
      </c>
      <c r="F3930" t="s">
        <v>2272</v>
      </c>
      <c r="G3930" t="s">
        <v>8</v>
      </c>
    </row>
    <row r="3931" spans="1:8" x14ac:dyDescent="0.2">
      <c r="A3931" s="1" t="d">
        <v>2023-02-28</v>
      </c>
      <c r="B3931">
        <v>-1</v>
      </c>
      <c r="C3931" t="s">
        <v>77</v>
      </c>
      <c r="D3931" s="1" t="d">
        <v>2023-02-28</v>
      </c>
      <c r="E3931" t="s">
        <v>483</v>
      </c>
      <c r="F3931" t="s">
        <v>2272</v>
      </c>
      <c r="G3931" t="s">
        <v>8</v>
      </c>
    </row>
    <row r="3932" spans="1:8" x14ac:dyDescent="0.2">
      <c r="A3932" s="1" t="d">
        <v>2023-02-28</v>
      </c>
      <c r="B3932">
        <v>-1</v>
      </c>
      <c r="C3932" t="s">
        <v>77</v>
      </c>
      <c r="D3932" s="1" t="d">
        <v>2023-02-28</v>
      </c>
      <c r="E3932" t="s">
        <v>1422</v>
      </c>
      <c r="F3932" t="s">
        <v>2272</v>
      </c>
      <c r="G3932" t="s">
        <v>8</v>
      </c>
    </row>
    <row r="3933" spans="1:8" x14ac:dyDescent="0.2">
      <c r="A3933" s="1" t="d">
        <v>2023-02-28</v>
      </c>
      <c r="B3933">
        <v>-1</v>
      </c>
      <c r="C3933" t="s">
        <v>77</v>
      </c>
      <c r="D3933" s="1" t="d">
        <v>2023-02-28</v>
      </c>
      <c r="E3933" t="s">
        <v>560</v>
      </c>
      <c r="F3933" t="s">
        <v>2272</v>
      </c>
      <c r="G3933" t="s">
        <v>8</v>
      </c>
    </row>
    <row r="3934" spans="1:8" x14ac:dyDescent="0.2">
      <c r="A3934" s="1" t="d">
        <v>2023-02-28</v>
      </c>
      <c r="B3934">
        <v>-1</v>
      </c>
      <c r="C3934" t="s">
        <v>77</v>
      </c>
      <c r="D3934" s="1" t="d">
        <v>2023-02-28</v>
      </c>
      <c r="E3934" t="s">
        <v>97</v>
      </c>
      <c r="F3934" t="s">
        <v>2272</v>
      </c>
      <c r="G3934" t="s">
        <v>8</v>
      </c>
    </row>
    <row r="3935" spans="1:8" x14ac:dyDescent="0.2">
      <c r="A3935" s="1" t="d">
        <v>2023-02-28</v>
      </c>
      <c r="B3935">
        <v>-1</v>
      </c>
      <c r="C3935" t="s">
        <v>77</v>
      </c>
      <c r="D3935" s="1" t="d">
        <v>2023-02-28</v>
      </c>
      <c r="E3935" t="s">
        <v>1635</v>
      </c>
      <c r="F3935" t="s">
        <v>2272</v>
      </c>
      <c r="G3935" t="s">
        <v>8</v>
      </c>
    </row>
    <row r="3936" spans="1:8" x14ac:dyDescent="0.2">
      <c r="A3936" s="1" t="d">
        <v>2023-02-28</v>
      </c>
      <c r="B3936">
        <v>-1</v>
      </c>
      <c r="C3936" t="s">
        <v>77</v>
      </c>
      <c r="D3936" s="1" t="d">
        <v>2023-03-03</v>
      </c>
      <c r="E3936" t="s">
        <v>1626</v>
      </c>
      <c r="F3936" t="s">
        <v>2276</v>
      </c>
      <c r="G3936" t="s">
        <v>8</v>
      </c>
      <c r="H3936" t="s">
        <v>1627</v>
      </c>
    </row>
    <row r="3937" spans="1:8" x14ac:dyDescent="0.2">
      <c r="A3937" s="1" t="d">
        <v>2023-02-28</v>
      </c>
      <c r="B3937">
        <v>-1</v>
      </c>
      <c r="C3937" t="s">
        <v>77</v>
      </c>
      <c r="D3937" s="1" t="d">
        <v>2023-03-03</v>
      </c>
      <c r="E3937" t="s">
        <v>1123</v>
      </c>
      <c r="F3937" t="s">
        <v>2276</v>
      </c>
      <c r="G3937" t="s">
        <v>8</v>
      </c>
      <c r="H3937" t="s">
        <v>1124</v>
      </c>
    </row>
    <row r="3938" spans="1:8" x14ac:dyDescent="0.2">
      <c r="A3938" s="1" t="d">
        <v>2023-02-28</v>
      </c>
      <c r="B3938">
        <v>-1</v>
      </c>
      <c r="C3938" t="s">
        <v>77</v>
      </c>
      <c r="D3938" s="1" t="d">
        <v>2023-03-03</v>
      </c>
      <c r="E3938" t="s">
        <v>1700</v>
      </c>
      <c r="F3938" t="s">
        <v>2276</v>
      </c>
      <c r="G3938" t="s">
        <v>8</v>
      </c>
    </row>
    <row r="3939" spans="1:8" x14ac:dyDescent="0.2">
      <c r="A3939" s="1" t="d">
        <v>2023-02-28</v>
      </c>
      <c r="B3939">
        <v>-1</v>
      </c>
      <c r="C3939" t="s">
        <v>77</v>
      </c>
      <c r="D3939" s="1" t="d">
        <v>2023-03-03</v>
      </c>
      <c r="E3939" t="s">
        <v>1532</v>
      </c>
      <c r="F3939" t="s">
        <v>2276</v>
      </c>
      <c r="G3939" t="s">
        <v>49</v>
      </c>
    </row>
    <row r="3940" spans="1:8" x14ac:dyDescent="0.2">
      <c r="A3940" s="1" t="d">
        <v>2023-02-28</v>
      </c>
      <c r="B3940">
        <v>-1</v>
      </c>
      <c r="C3940" t="s">
        <v>77</v>
      </c>
      <c r="D3940" s="1" t="d">
        <v>2023-03-03</v>
      </c>
      <c r="E3940" t="s">
        <v>1362</v>
      </c>
      <c r="F3940" t="s">
        <v>2276</v>
      </c>
      <c r="G3940" t="s">
        <v>49</v>
      </c>
    </row>
    <row r="3941" spans="1:8" x14ac:dyDescent="0.2">
      <c r="A3941" s="1" t="d">
        <v>2023-02-28</v>
      </c>
      <c r="B3941">
        <v>-1</v>
      </c>
      <c r="C3941" t="s">
        <v>77</v>
      </c>
      <c r="D3941" s="1" t="d">
        <v>2023-03-07</v>
      </c>
      <c r="E3941" t="s">
        <v>1899</v>
      </c>
      <c r="F3941" t="s">
        <v>2273</v>
      </c>
      <c r="G3941" t="s">
        <v>8</v>
      </c>
      <c r="H3941" t="s">
        <v>148</v>
      </c>
    </row>
    <row r="3942" spans="1:8" x14ac:dyDescent="0.2">
      <c r="A3942" s="1" t="d">
        <v>2023-02-28</v>
      </c>
      <c r="B3942">
        <v>-1</v>
      </c>
      <c r="C3942" t="s">
        <v>77</v>
      </c>
      <c r="D3942" s="1" t="d">
        <v>2023-03-07</v>
      </c>
      <c r="E3942" t="s">
        <v>1710</v>
      </c>
      <c r="F3942" t="s">
        <v>2273</v>
      </c>
      <c r="G3942" t="s">
        <v>68</v>
      </c>
      <c r="H3942" t="s">
        <v>1711</v>
      </c>
    </row>
    <row r="3943" spans="1:8" x14ac:dyDescent="0.2">
      <c r="A3943" s="1" t="d">
        <v>2023-02-28</v>
      </c>
      <c r="B3943">
        <v>-1</v>
      </c>
      <c r="C3943" t="s">
        <v>77</v>
      </c>
      <c r="D3943" s="1" t="d">
        <v>2023-03-07</v>
      </c>
      <c r="E3943" t="s">
        <v>1900</v>
      </c>
      <c r="F3943" t="s">
        <v>2273</v>
      </c>
      <c r="G3943" t="s">
        <v>8</v>
      </c>
      <c r="H3943" t="s">
        <v>1901</v>
      </c>
    </row>
    <row r="3944" spans="1:8" x14ac:dyDescent="0.2">
      <c r="A3944" s="1" t="d">
        <v>2023-02-28</v>
      </c>
      <c r="B3944">
        <v>-1</v>
      </c>
      <c r="C3944" t="s">
        <v>77</v>
      </c>
      <c r="D3944" s="1" t="d">
        <v>2023-03-07</v>
      </c>
      <c r="E3944" t="s">
        <v>1902</v>
      </c>
      <c r="F3944" t="s">
        <v>2273</v>
      </c>
      <c r="G3944" t="s">
        <v>8</v>
      </c>
      <c r="H3944" t="s">
        <v>1903</v>
      </c>
    </row>
    <row r="3945" spans="1:8" x14ac:dyDescent="0.2">
      <c r="A3945" s="1" t="d">
        <v>2023-02-28</v>
      </c>
      <c r="B3945">
        <v>-1</v>
      </c>
      <c r="C3945" t="s">
        <v>77</v>
      </c>
      <c r="D3945" s="1" t="d">
        <v>2023-03-07</v>
      </c>
      <c r="E3945" t="s">
        <v>1102</v>
      </c>
      <c r="F3945" t="s">
        <v>2273</v>
      </c>
      <c r="G3945" t="s">
        <v>13</v>
      </c>
      <c r="H3945" t="s">
        <v>1103</v>
      </c>
    </row>
    <row r="3946" spans="1:8" x14ac:dyDescent="0.2">
      <c r="A3946" s="1" t="d">
        <v>2023-02-28</v>
      </c>
      <c r="B3946">
        <v>-1</v>
      </c>
      <c r="C3946" t="s">
        <v>77</v>
      </c>
      <c r="D3946" s="1" t="d">
        <v>2023-03-07</v>
      </c>
      <c r="E3946" t="s">
        <v>1303</v>
      </c>
      <c r="F3946" t="s">
        <v>2273</v>
      </c>
      <c r="G3946" t="s">
        <v>13</v>
      </c>
      <c r="H3946" t="s">
        <v>1304</v>
      </c>
    </row>
    <row r="3947" spans="1:8" x14ac:dyDescent="0.2">
      <c r="A3947" s="1" t="d">
        <v>2023-02-28</v>
      </c>
      <c r="B3947">
        <v>-1</v>
      </c>
      <c r="C3947" t="s">
        <v>77</v>
      </c>
      <c r="D3947" s="1" t="d">
        <v>2023-03-07</v>
      </c>
      <c r="E3947" t="s">
        <v>108</v>
      </c>
      <c r="F3947" t="s">
        <v>2274</v>
      </c>
      <c r="G3947" t="s">
        <v>8</v>
      </c>
      <c r="H3947" t="s">
        <v>109</v>
      </c>
    </row>
    <row r="3948" spans="1:8" x14ac:dyDescent="0.2">
      <c r="A3948" s="1" t="d">
        <v>2023-02-28</v>
      </c>
      <c r="B3948">
        <v>-1</v>
      </c>
      <c r="C3948" t="s">
        <v>77</v>
      </c>
      <c r="D3948" s="1" t="d">
        <v>2023-03-07</v>
      </c>
      <c r="E3948" t="s">
        <v>1052</v>
      </c>
      <c r="F3948" t="s">
        <v>2274</v>
      </c>
      <c r="G3948" t="s">
        <v>8</v>
      </c>
      <c r="H3948" t="s">
        <v>1052</v>
      </c>
    </row>
    <row r="3949" spans="1:8" x14ac:dyDescent="0.2">
      <c r="A3949" s="1" t="d">
        <v>2023-02-28</v>
      </c>
      <c r="B3949">
        <v>-1</v>
      </c>
      <c r="C3949" t="s">
        <v>77</v>
      </c>
      <c r="D3949" s="1" t="d">
        <v>2023-03-07</v>
      </c>
      <c r="E3949" t="s">
        <v>1641</v>
      </c>
      <c r="F3949" t="s">
        <v>2274</v>
      </c>
      <c r="G3949" t="s">
        <v>8</v>
      </c>
      <c r="H3949" t="s">
        <v>1641</v>
      </c>
    </row>
    <row r="3950" spans="1:8" x14ac:dyDescent="0.2">
      <c r="A3950" s="1" t="d">
        <v>2023-02-28</v>
      </c>
      <c r="B3950">
        <v>-1</v>
      </c>
      <c r="C3950" t="s">
        <v>77</v>
      </c>
      <c r="D3950" s="1" t="d">
        <v>2023-03-07</v>
      </c>
      <c r="E3950" t="s">
        <v>1642</v>
      </c>
      <c r="F3950" t="s">
        <v>2274</v>
      </c>
      <c r="G3950" t="s">
        <v>8</v>
      </c>
      <c r="H3950" t="s">
        <v>1642</v>
      </c>
    </row>
    <row r="3951" spans="1:8" x14ac:dyDescent="0.2">
      <c r="A3951" s="1" t="d">
        <v>2023-02-28</v>
      </c>
      <c r="B3951">
        <v>-1</v>
      </c>
      <c r="C3951" t="s">
        <v>77</v>
      </c>
      <c r="D3951" s="1" t="d">
        <v>2023-03-07</v>
      </c>
      <c r="E3951" t="s">
        <v>1904</v>
      </c>
      <c r="F3951" t="s">
        <v>2275</v>
      </c>
      <c r="G3951" t="s">
        <v>8</v>
      </c>
      <c r="H3951" t="s">
        <v>1905</v>
      </c>
    </row>
    <row r="3952" spans="1:8" x14ac:dyDescent="0.2">
      <c r="A3952" s="1" t="d">
        <v>2023-02-28</v>
      </c>
      <c r="B3952">
        <v>-1</v>
      </c>
      <c r="C3952" t="s">
        <v>77</v>
      </c>
      <c r="D3952" s="1" t="d">
        <v>2023-03-07</v>
      </c>
      <c r="E3952" t="s">
        <v>1906</v>
      </c>
      <c r="F3952" t="s">
        <v>2275</v>
      </c>
      <c r="G3952" t="s">
        <v>8</v>
      </c>
      <c r="H3952" t="s">
        <v>1907</v>
      </c>
    </row>
    <row r="3953" spans="1:8" x14ac:dyDescent="0.2">
      <c r="A3953" s="1" t="d">
        <v>2023-02-28</v>
      </c>
      <c r="B3953">
        <v>-1</v>
      </c>
      <c r="C3953" t="s">
        <v>77</v>
      </c>
      <c r="D3953" s="1" t="d">
        <v>2023-03-07</v>
      </c>
      <c r="E3953" t="s">
        <v>1908</v>
      </c>
      <c r="F3953" t="s">
        <v>2297</v>
      </c>
      <c r="G3953" t="s">
        <v>8</v>
      </c>
      <c r="H3953" t="s">
        <v>1909</v>
      </c>
    </row>
    <row r="3954" spans="1:8" x14ac:dyDescent="0.2">
      <c r="A3954" s="1" t="d">
        <v>2023-02-28</v>
      </c>
      <c r="B3954">
        <v>-1</v>
      </c>
      <c r="C3954" t="s">
        <v>77</v>
      </c>
      <c r="D3954" s="1" t="d">
        <v>2023-03-07</v>
      </c>
      <c r="E3954" t="s">
        <v>1785</v>
      </c>
      <c r="F3954" t="s">
        <v>2263</v>
      </c>
      <c r="G3954" t="s">
        <v>8</v>
      </c>
      <c r="H3954" t="s">
        <v>1171</v>
      </c>
    </row>
    <row r="3955" spans="1:8" x14ac:dyDescent="0.2">
      <c r="A3955" s="1" t="d">
        <v>2023-02-28</v>
      </c>
      <c r="B3955">
        <v>-1</v>
      </c>
      <c r="C3955" t="s">
        <v>77</v>
      </c>
      <c r="D3955" s="1" t="d">
        <v>2023-03-07</v>
      </c>
      <c r="E3955" t="s">
        <v>1910</v>
      </c>
      <c r="F3955" t="s">
        <v>2263</v>
      </c>
      <c r="G3955" t="s">
        <v>8</v>
      </c>
      <c r="H3955" t="s">
        <v>572</v>
      </c>
    </row>
    <row r="3956" spans="1:8" x14ac:dyDescent="0.2">
      <c r="A3956" s="1" t="d">
        <v>2023-02-28</v>
      </c>
      <c r="B3956">
        <v>-1</v>
      </c>
      <c r="C3956" t="s">
        <v>77</v>
      </c>
      <c r="D3956" s="1" t="d">
        <v>2023-03-07</v>
      </c>
      <c r="E3956" t="s">
        <v>998</v>
      </c>
      <c r="F3956" t="s">
        <v>2263</v>
      </c>
      <c r="G3956" t="s">
        <v>8</v>
      </c>
      <c r="H3956" t="s">
        <v>999</v>
      </c>
    </row>
    <row r="3957" spans="1:8" x14ac:dyDescent="0.2">
      <c r="A3957" s="1" t="d">
        <v>2023-02-28</v>
      </c>
      <c r="B3957">
        <v>-1</v>
      </c>
      <c r="C3957" t="s">
        <v>77</v>
      </c>
      <c r="D3957" s="1" t="d">
        <v>2023-03-07</v>
      </c>
      <c r="E3957" t="s">
        <v>1229</v>
      </c>
      <c r="F3957" t="s">
        <v>2263</v>
      </c>
      <c r="G3957" t="s">
        <v>8</v>
      </c>
      <c r="H3957" t="s">
        <v>1230</v>
      </c>
    </row>
    <row r="3958" spans="1:8" x14ac:dyDescent="0.2">
      <c r="A3958" s="1" t="d">
        <v>2023-02-28</v>
      </c>
      <c r="B3958">
        <v>-1</v>
      </c>
      <c r="C3958" t="s">
        <v>77</v>
      </c>
      <c r="D3958" s="1" t="d">
        <v>2023-03-07</v>
      </c>
      <c r="E3958" t="s">
        <v>1077</v>
      </c>
      <c r="F3958" t="s">
        <v>2263</v>
      </c>
      <c r="G3958" t="s">
        <v>8</v>
      </c>
      <c r="H3958" t="s">
        <v>1078</v>
      </c>
    </row>
    <row r="3959" spans="1:8" x14ac:dyDescent="0.2">
      <c r="A3959" s="1" t="d">
        <v>2023-02-28</v>
      </c>
      <c r="B3959">
        <v>-1</v>
      </c>
      <c r="C3959" t="s">
        <v>77</v>
      </c>
      <c r="D3959" s="1" t="d">
        <v>2023-03-08</v>
      </c>
      <c r="E3959" t="s">
        <v>1819</v>
      </c>
      <c r="F3959" t="s">
        <v>2263</v>
      </c>
      <c r="G3959" t="s">
        <v>8</v>
      </c>
      <c r="H3959" t="s">
        <v>972</v>
      </c>
    </row>
    <row r="3960" spans="1:8" x14ac:dyDescent="0.2">
      <c r="A3960" s="1" t="d">
        <v>2023-02-28</v>
      </c>
      <c r="B3960">
        <v>-1</v>
      </c>
      <c r="C3960" t="s">
        <v>77</v>
      </c>
      <c r="D3960" s="1" t="d">
        <v>2023-03-12</v>
      </c>
      <c r="E3960" t="s">
        <v>1640</v>
      </c>
      <c r="F3960" t="s">
        <v>2274</v>
      </c>
      <c r="G3960" t="s">
        <v>8</v>
      </c>
      <c r="H3960" t="s">
        <v>1640</v>
      </c>
    </row>
    <row r="3961" spans="1:8" x14ac:dyDescent="0.2">
      <c r="A3961" s="1" t="d">
        <v>2023-02-28</v>
      </c>
      <c r="B3961">
        <v>-1</v>
      </c>
      <c r="C3961" t="s">
        <v>77</v>
      </c>
      <c r="D3961" s="1" t="d">
        <v>2023-03-14</v>
      </c>
      <c r="E3961" t="s">
        <v>284</v>
      </c>
      <c r="F3961" t="s">
        <v>2273</v>
      </c>
      <c r="G3961" t="s">
        <v>8</v>
      </c>
      <c r="H3961" t="s">
        <v>285</v>
      </c>
    </row>
    <row r="3962" spans="1:8" x14ac:dyDescent="0.2">
      <c r="A3962" s="1" t="d">
        <v>2023-02-28</v>
      </c>
      <c r="B3962">
        <v>-1</v>
      </c>
      <c r="C3962" t="s">
        <v>77</v>
      </c>
      <c r="D3962" s="1" t="d">
        <v>2023-03-14</v>
      </c>
      <c r="E3962" t="s">
        <v>155</v>
      </c>
      <c r="F3962" t="s">
        <v>2274</v>
      </c>
      <c r="G3962" t="s">
        <v>8</v>
      </c>
      <c r="H3962" t="s">
        <v>156</v>
      </c>
    </row>
    <row r="3963" spans="1:8" x14ac:dyDescent="0.2">
      <c r="A3963" s="1" t="d">
        <v>2023-02-28</v>
      </c>
      <c r="B3963">
        <v>-1</v>
      </c>
      <c r="C3963" t="s">
        <v>77</v>
      </c>
      <c r="D3963" s="1" t="d">
        <v>2023-03-14</v>
      </c>
      <c r="E3963" t="s">
        <v>512</v>
      </c>
      <c r="F3963" t="s">
        <v>2274</v>
      </c>
      <c r="G3963" t="s">
        <v>8</v>
      </c>
      <c r="H3963" t="s">
        <v>513</v>
      </c>
    </row>
    <row r="3964" spans="1:8" x14ac:dyDescent="0.2">
      <c r="A3964" s="1" t="d">
        <v>2023-02-28</v>
      </c>
      <c r="B3964">
        <v>-1</v>
      </c>
      <c r="C3964" t="s">
        <v>77</v>
      </c>
      <c r="D3964" s="1" t="d">
        <v>2023-03-14</v>
      </c>
      <c r="E3964" t="s">
        <v>607</v>
      </c>
      <c r="F3964" t="s">
        <v>2274</v>
      </c>
      <c r="G3964" t="s">
        <v>8</v>
      </c>
      <c r="H3964" t="s">
        <v>608</v>
      </c>
    </row>
    <row r="3965" spans="1:8" x14ac:dyDescent="0.2">
      <c r="A3965" s="1" t="d">
        <v>2023-02-28</v>
      </c>
      <c r="B3965">
        <v>-1</v>
      </c>
      <c r="C3965" t="s">
        <v>77</v>
      </c>
      <c r="D3965" s="1" t="d">
        <v>2023-03-14</v>
      </c>
      <c r="E3965" t="s">
        <v>1449</v>
      </c>
      <c r="F3965" t="s">
        <v>2274</v>
      </c>
      <c r="G3965" t="s">
        <v>8</v>
      </c>
      <c r="H3965" t="s">
        <v>1449</v>
      </c>
    </row>
    <row r="3966" spans="1:8" x14ac:dyDescent="0.2">
      <c r="A3966" s="1" t="d">
        <v>2023-02-28</v>
      </c>
      <c r="B3966">
        <v>-1</v>
      </c>
      <c r="C3966" t="s">
        <v>77</v>
      </c>
      <c r="D3966" s="1" t="d">
        <v>2023-03-14</v>
      </c>
      <c r="E3966" t="s">
        <v>1568</v>
      </c>
      <c r="F3966" t="s">
        <v>2274</v>
      </c>
      <c r="G3966" t="s">
        <v>8</v>
      </c>
      <c r="H3966" t="s">
        <v>1568</v>
      </c>
    </row>
    <row r="3967" spans="1:8" x14ac:dyDescent="0.2">
      <c r="A3967" s="1" t="d">
        <v>2023-02-28</v>
      </c>
      <c r="B3967">
        <v>-1</v>
      </c>
      <c r="C3967" t="s">
        <v>77</v>
      </c>
      <c r="D3967" s="1" t="d">
        <v>2023-03-14</v>
      </c>
      <c r="E3967" t="s">
        <v>1016</v>
      </c>
      <c r="F3967" t="s">
        <v>2274</v>
      </c>
      <c r="G3967" t="s">
        <v>8</v>
      </c>
      <c r="H3967" t="s">
        <v>1016</v>
      </c>
    </row>
    <row r="3968" spans="1:8" x14ac:dyDescent="0.2">
      <c r="A3968" s="1" t="d">
        <v>2023-02-28</v>
      </c>
      <c r="B3968">
        <v>-1</v>
      </c>
      <c r="C3968" t="s">
        <v>77</v>
      </c>
      <c r="D3968" s="1" t="d">
        <v>2023-03-14</v>
      </c>
      <c r="E3968" t="s">
        <v>1377</v>
      </c>
      <c r="F3968" t="s">
        <v>2274</v>
      </c>
      <c r="G3968" t="s">
        <v>8</v>
      </c>
      <c r="H3968" t="s">
        <v>1377</v>
      </c>
    </row>
    <row r="3969" spans="1:8" x14ac:dyDescent="0.2">
      <c r="A3969" s="1" t="d">
        <v>2023-02-28</v>
      </c>
      <c r="B3969">
        <v>-1</v>
      </c>
      <c r="C3969" t="s">
        <v>77</v>
      </c>
      <c r="D3969" s="1" t="d">
        <v>2023-03-14</v>
      </c>
      <c r="E3969" t="s">
        <v>1544</v>
      </c>
      <c r="F3969" t="s">
        <v>2274</v>
      </c>
      <c r="G3969" t="s">
        <v>8</v>
      </c>
      <c r="H3969" t="s">
        <v>1544</v>
      </c>
    </row>
    <row r="3970" spans="1:8" x14ac:dyDescent="0.2">
      <c r="A3970" s="1" t="d">
        <v>2023-02-28</v>
      </c>
      <c r="B3970">
        <v>-1</v>
      </c>
      <c r="C3970" t="s">
        <v>77</v>
      </c>
      <c r="D3970" s="1" t="d">
        <v>2023-03-14</v>
      </c>
      <c r="E3970" t="s">
        <v>1642</v>
      </c>
      <c r="F3970" t="s">
        <v>2274</v>
      </c>
      <c r="G3970" t="s">
        <v>8</v>
      </c>
      <c r="H3970" t="s">
        <v>1642</v>
      </c>
    </row>
    <row r="3971" spans="1:8" x14ac:dyDescent="0.2">
      <c r="A3971" s="1" t="d">
        <v>2023-02-28</v>
      </c>
      <c r="B3971">
        <v>-1</v>
      </c>
      <c r="C3971" t="s">
        <v>77</v>
      </c>
      <c r="D3971" s="1" t="d">
        <v>2023-03-14</v>
      </c>
      <c r="E3971" t="s">
        <v>1911</v>
      </c>
      <c r="F3971" t="s">
        <v>2275</v>
      </c>
      <c r="G3971" t="s">
        <v>8</v>
      </c>
      <c r="H3971" t="s">
        <v>1912</v>
      </c>
    </row>
    <row r="3972" spans="1:8" x14ac:dyDescent="0.2">
      <c r="A3972" s="1" t="d">
        <v>2023-02-28</v>
      </c>
      <c r="B3972">
        <v>-1</v>
      </c>
      <c r="C3972" t="s">
        <v>77</v>
      </c>
      <c r="D3972" s="1" t="d">
        <v>2023-03-14</v>
      </c>
      <c r="E3972" t="s">
        <v>965</v>
      </c>
      <c r="F3972" t="s">
        <v>2263</v>
      </c>
      <c r="G3972" t="s">
        <v>8</v>
      </c>
      <c r="H3972" t="s">
        <v>966</v>
      </c>
    </row>
    <row r="3973" spans="1:8" x14ac:dyDescent="0.2">
      <c r="A3973" s="1" t="d">
        <v>2023-02-28</v>
      </c>
      <c r="B3973">
        <v>-1</v>
      </c>
      <c r="C3973" t="s">
        <v>77</v>
      </c>
      <c r="D3973" s="1" t="d">
        <v>2023-03-14</v>
      </c>
      <c r="E3973" t="s">
        <v>611</v>
      </c>
      <c r="F3973" t="s">
        <v>2263</v>
      </c>
      <c r="G3973" t="s">
        <v>8</v>
      </c>
      <c r="H3973" t="s">
        <v>612</v>
      </c>
    </row>
    <row r="3974" spans="1:8" x14ac:dyDescent="0.2">
      <c r="A3974" s="1" t="d">
        <v>2023-02-28</v>
      </c>
      <c r="B3974">
        <v>-1</v>
      </c>
      <c r="C3974" t="s">
        <v>77</v>
      </c>
      <c r="D3974" s="1" t="d">
        <v>2023-03-24</v>
      </c>
      <c r="E3974" t="s">
        <v>1638</v>
      </c>
      <c r="F3974" t="s">
        <v>2274</v>
      </c>
      <c r="G3974" t="s">
        <v>8</v>
      </c>
      <c r="H3974" t="s">
        <v>1639</v>
      </c>
    </row>
    <row r="3975" spans="1:8" x14ac:dyDescent="0.2">
      <c r="A3975" s="1" t="d">
        <v>2023-02-28</v>
      </c>
      <c r="B3975">
        <v>9401593880006530</v>
      </c>
      <c r="C3975" t="s">
        <v>20</v>
      </c>
      <c r="D3975" s="1" t="d">
        <v>2023-02-28</v>
      </c>
      <c r="E3975" t="s">
        <v>1630</v>
      </c>
      <c r="F3975" t="s">
        <v>2296</v>
      </c>
      <c r="G3975" t="s">
        <v>8</v>
      </c>
      <c r="H3975" t="s">
        <v>470</v>
      </c>
    </row>
    <row r="3976" spans="1:8" x14ac:dyDescent="0.2">
      <c r="A3976" s="1" t="d">
        <v>2023-03-01</v>
      </c>
      <c r="B3976">
        <v>-1</v>
      </c>
      <c r="D3976" s="1" t="d">
        <v>2023-03-01</v>
      </c>
      <c r="E3976" t="s">
        <v>1039</v>
      </c>
      <c r="F3976" t="s">
        <v>2282</v>
      </c>
      <c r="G3976" t="s">
        <v>49</v>
      </c>
      <c r="H3976" t="s">
        <v>1040</v>
      </c>
    </row>
    <row r="3977" spans="1:8" x14ac:dyDescent="0.2">
      <c r="A3977" s="1" t="d">
        <v>2023-03-01</v>
      </c>
      <c r="B3977">
        <v>-1</v>
      </c>
      <c r="D3977" s="1" t="d">
        <v>2023-03-01</v>
      </c>
      <c r="E3977" t="s">
        <v>1860</v>
      </c>
      <c r="F3977" t="s">
        <v>2282</v>
      </c>
      <c r="G3977" t="s">
        <v>49</v>
      </c>
    </row>
    <row r="3978" spans="1:8" x14ac:dyDescent="0.2">
      <c r="A3978" s="1" t="d">
        <v>2023-03-01</v>
      </c>
      <c r="B3978">
        <v>-1</v>
      </c>
      <c r="D3978" s="1" t="d">
        <v>2023-03-01</v>
      </c>
      <c r="E3978" t="s">
        <v>217</v>
      </c>
      <c r="F3978" t="s">
        <v>2282</v>
      </c>
      <c r="G3978" t="s">
        <v>49</v>
      </c>
    </row>
    <row r="3979" spans="1:8" x14ac:dyDescent="0.2">
      <c r="A3979" s="1" t="d">
        <v>2023-03-01</v>
      </c>
      <c r="B3979">
        <v>-1</v>
      </c>
      <c r="D3979" s="1" t="d">
        <v>2023-03-01</v>
      </c>
      <c r="E3979" t="s">
        <v>1179</v>
      </c>
      <c r="F3979" t="s">
        <v>2265</v>
      </c>
      <c r="G3979" t="s">
        <v>49</v>
      </c>
      <c r="H3979" t="s">
        <v>1180</v>
      </c>
    </row>
    <row r="3980" spans="1:8" x14ac:dyDescent="0.2">
      <c r="A3980" s="1" t="d">
        <v>2023-03-01</v>
      </c>
      <c r="B3980">
        <v>-1</v>
      </c>
      <c r="D3980" s="1" t="d">
        <v>2023-03-01</v>
      </c>
      <c r="E3980" t="s">
        <v>1254</v>
      </c>
      <c r="F3980" t="s">
        <v>2265</v>
      </c>
      <c r="G3980" t="s">
        <v>49</v>
      </c>
      <c r="H3980" t="s">
        <v>1255</v>
      </c>
    </row>
    <row r="3981" spans="1:8" x14ac:dyDescent="0.2">
      <c r="A3981" s="1" t="d">
        <v>2023-03-01</v>
      </c>
      <c r="B3981">
        <v>-1</v>
      </c>
      <c r="D3981" s="1" t="d">
        <v>2023-03-01</v>
      </c>
      <c r="E3981" t="s">
        <v>581</v>
      </c>
      <c r="F3981" t="s">
        <v>2265</v>
      </c>
      <c r="G3981" t="s">
        <v>49</v>
      </c>
      <c r="H3981" t="s">
        <v>582</v>
      </c>
    </row>
    <row r="3982" spans="1:8" x14ac:dyDescent="0.2">
      <c r="A3982" s="1" t="d">
        <v>2023-03-01</v>
      </c>
      <c r="B3982">
        <v>-1</v>
      </c>
      <c r="D3982" s="1" t="d">
        <v>2023-03-01</v>
      </c>
      <c r="E3982" t="s">
        <v>1497</v>
      </c>
      <c r="F3982" t="s">
        <v>2265</v>
      </c>
      <c r="G3982" t="s">
        <v>8</v>
      </c>
    </row>
    <row r="3983" spans="1:8" x14ac:dyDescent="0.2">
      <c r="A3983" s="1" t="d">
        <v>2023-03-01</v>
      </c>
      <c r="B3983">
        <v>-1</v>
      </c>
      <c r="D3983" s="1" t="d">
        <v>2023-03-01</v>
      </c>
      <c r="E3983" t="s">
        <v>12</v>
      </c>
      <c r="F3983" t="s">
        <v>2265</v>
      </c>
      <c r="G3983" t="s">
        <v>13</v>
      </c>
      <c r="H3983" t="s">
        <v>14</v>
      </c>
    </row>
    <row r="3984" spans="1:8" x14ac:dyDescent="0.2">
      <c r="A3984" s="1" t="d">
        <v>2023-03-01</v>
      </c>
      <c r="B3984">
        <v>-1</v>
      </c>
      <c r="D3984" s="1" t="d">
        <v>2023-03-01</v>
      </c>
      <c r="E3984" t="s">
        <v>1913</v>
      </c>
      <c r="F3984" t="s">
        <v>2267</v>
      </c>
      <c r="G3984" t="s">
        <v>8</v>
      </c>
      <c r="H3984" t="s">
        <v>1914</v>
      </c>
    </row>
    <row r="3985" spans="1:8" x14ac:dyDescent="0.2">
      <c r="A3985" s="1" t="d">
        <v>2023-03-01</v>
      </c>
      <c r="B3985">
        <v>-1</v>
      </c>
      <c r="D3985" s="1" t="d">
        <v>2023-03-01</v>
      </c>
      <c r="E3985" t="s">
        <v>1780</v>
      </c>
      <c r="F3985" t="s">
        <v>2271</v>
      </c>
      <c r="G3985" t="s">
        <v>49</v>
      </c>
      <c r="H3985" t="s">
        <v>1781</v>
      </c>
    </row>
    <row r="3986" spans="1:8" x14ac:dyDescent="0.2">
      <c r="A3986" s="1" t="d">
        <v>2023-03-01</v>
      </c>
      <c r="B3986">
        <v>-1</v>
      </c>
      <c r="D3986" s="1" t="d">
        <v>2023-03-01</v>
      </c>
      <c r="E3986" t="s">
        <v>817</v>
      </c>
      <c r="F3986" t="s">
        <v>2272</v>
      </c>
      <c r="G3986" t="s">
        <v>13</v>
      </c>
      <c r="H3986" t="s">
        <v>818</v>
      </c>
    </row>
    <row r="3987" spans="1:8" x14ac:dyDescent="0.2">
      <c r="A3987" s="1" t="d">
        <v>2023-03-01</v>
      </c>
      <c r="B3987">
        <v>-1</v>
      </c>
      <c r="D3987" s="1" t="d">
        <v>2023-03-01</v>
      </c>
      <c r="E3987" t="s">
        <v>1392</v>
      </c>
      <c r="F3987" t="s">
        <v>2272</v>
      </c>
      <c r="G3987" t="s">
        <v>8</v>
      </c>
    </row>
    <row r="3988" spans="1:8" x14ac:dyDescent="0.2">
      <c r="A3988" s="1" t="d">
        <v>2023-03-01</v>
      </c>
      <c r="B3988">
        <v>-1</v>
      </c>
      <c r="C3988" t="s">
        <v>15</v>
      </c>
      <c r="D3988" s="1" t="d">
        <v>2023-03-01</v>
      </c>
      <c r="E3988" t="s">
        <v>816</v>
      </c>
      <c r="F3988" t="s">
        <v>2294</v>
      </c>
      <c r="G3988" t="s">
        <v>8</v>
      </c>
    </row>
    <row r="3989" spans="1:8" x14ac:dyDescent="0.2">
      <c r="A3989" s="1" t="d">
        <v>2023-03-01</v>
      </c>
      <c r="B3989">
        <v>-1</v>
      </c>
      <c r="C3989" t="s">
        <v>20</v>
      </c>
      <c r="D3989" s="1" t="d">
        <v>2023-03-01</v>
      </c>
      <c r="E3989" t="s">
        <v>1037</v>
      </c>
      <c r="F3989" t="s">
        <v>2281</v>
      </c>
      <c r="G3989" t="s">
        <v>8</v>
      </c>
      <c r="H3989" t="s">
        <v>1038</v>
      </c>
    </row>
    <row r="3990" spans="1:8" x14ac:dyDescent="0.2">
      <c r="A3990" s="1" t="d">
        <v>2023-03-01</v>
      </c>
      <c r="B3990">
        <v>-1</v>
      </c>
      <c r="C3990" t="s">
        <v>20</v>
      </c>
      <c r="D3990" s="1" t="d">
        <v>2023-03-01</v>
      </c>
      <c r="E3990" t="s">
        <v>1806</v>
      </c>
      <c r="F3990" t="s">
        <v>2266</v>
      </c>
      <c r="G3990" t="s">
        <v>8</v>
      </c>
      <c r="H3990" t="s">
        <v>1807</v>
      </c>
    </row>
    <row r="3991" spans="1:8" x14ac:dyDescent="0.2">
      <c r="A3991" s="1" t="d">
        <v>2023-03-01</v>
      </c>
      <c r="B3991">
        <v>-1</v>
      </c>
      <c r="C3991" t="s">
        <v>20</v>
      </c>
      <c r="D3991" s="1" t="d">
        <v>2023-03-01</v>
      </c>
      <c r="E3991" t="s">
        <v>1915</v>
      </c>
      <c r="F3991" t="s">
        <v>2266</v>
      </c>
      <c r="G3991" t="s">
        <v>13</v>
      </c>
      <c r="H3991" t="s">
        <v>1916</v>
      </c>
    </row>
    <row r="3992" spans="1:8" x14ac:dyDescent="0.2">
      <c r="A3992" s="1" t="d">
        <v>2023-03-01</v>
      </c>
      <c r="B3992">
        <v>-1</v>
      </c>
      <c r="C3992" t="s">
        <v>20</v>
      </c>
      <c r="D3992" s="1" t="d">
        <v>2023-03-01</v>
      </c>
      <c r="E3992" t="s">
        <v>1493</v>
      </c>
      <c r="F3992" t="s">
        <v>2266</v>
      </c>
      <c r="G3992" t="s">
        <v>13</v>
      </c>
      <c r="H3992" t="s">
        <v>1494</v>
      </c>
    </row>
    <row r="3993" spans="1:8" x14ac:dyDescent="0.2">
      <c r="A3993" s="1" t="d">
        <v>2023-03-01</v>
      </c>
      <c r="B3993">
        <v>-1</v>
      </c>
      <c r="C3993" t="s">
        <v>20</v>
      </c>
      <c r="D3993" s="1" t="d">
        <v>2023-03-01</v>
      </c>
      <c r="E3993" t="s">
        <v>811</v>
      </c>
      <c r="F3993" t="s">
        <v>2282</v>
      </c>
      <c r="G3993" t="s">
        <v>49</v>
      </c>
      <c r="H3993" t="s">
        <v>812</v>
      </c>
    </row>
    <row r="3994" spans="1:8" x14ac:dyDescent="0.2">
      <c r="A3994" s="1" t="d">
        <v>2023-03-01</v>
      </c>
      <c r="B3994">
        <v>-1</v>
      </c>
      <c r="C3994" t="s">
        <v>20</v>
      </c>
      <c r="D3994" s="1" t="d">
        <v>2023-03-01</v>
      </c>
      <c r="E3994" t="s">
        <v>217</v>
      </c>
      <c r="F3994" t="s">
        <v>2282</v>
      </c>
      <c r="G3994" t="s">
        <v>49</v>
      </c>
    </row>
    <row r="3995" spans="1:8" x14ac:dyDescent="0.2">
      <c r="A3995" s="1" t="d">
        <v>2023-03-01</v>
      </c>
      <c r="B3995">
        <v>-1</v>
      </c>
      <c r="C3995" t="s">
        <v>20</v>
      </c>
      <c r="D3995" s="1" t="d">
        <v>2023-03-01</v>
      </c>
      <c r="E3995" t="s">
        <v>581</v>
      </c>
      <c r="F3995" t="s">
        <v>2265</v>
      </c>
      <c r="G3995" t="s">
        <v>49</v>
      </c>
      <c r="H3995" t="s">
        <v>582</v>
      </c>
    </row>
    <row r="3996" spans="1:8" x14ac:dyDescent="0.2">
      <c r="A3996" s="1" t="d">
        <v>2023-03-01</v>
      </c>
      <c r="B3996">
        <v>-1</v>
      </c>
      <c r="C3996" t="s">
        <v>20</v>
      </c>
      <c r="D3996" s="1" t="d">
        <v>2023-03-01</v>
      </c>
      <c r="E3996" t="s">
        <v>29</v>
      </c>
      <c r="F3996" t="s">
        <v>2265</v>
      </c>
      <c r="G3996" t="s">
        <v>8</v>
      </c>
      <c r="H3996" t="s">
        <v>30</v>
      </c>
    </row>
    <row r="3997" spans="1:8" x14ac:dyDescent="0.2">
      <c r="A3997" s="1" t="d">
        <v>2023-03-01</v>
      </c>
      <c r="B3997">
        <v>-1</v>
      </c>
      <c r="C3997" t="s">
        <v>20</v>
      </c>
      <c r="D3997" s="1" t="d">
        <v>2023-03-01</v>
      </c>
      <c r="E3997" t="s">
        <v>12</v>
      </c>
      <c r="F3997" t="s">
        <v>2265</v>
      </c>
      <c r="G3997" t="s">
        <v>13</v>
      </c>
      <c r="H3997" t="s">
        <v>14</v>
      </c>
    </row>
    <row r="3998" spans="1:8" x14ac:dyDescent="0.2">
      <c r="A3998" s="1" t="d">
        <v>2023-03-01</v>
      </c>
      <c r="B3998">
        <v>-1</v>
      </c>
      <c r="C3998" t="s">
        <v>20</v>
      </c>
      <c r="D3998" s="1" t="d">
        <v>2023-03-01</v>
      </c>
      <c r="E3998" t="s">
        <v>266</v>
      </c>
      <c r="F3998" t="s">
        <v>2265</v>
      </c>
      <c r="G3998" t="s">
        <v>8</v>
      </c>
    </row>
    <row r="3999" spans="1:8" x14ac:dyDescent="0.2">
      <c r="A3999" s="1" t="d">
        <v>2023-03-01</v>
      </c>
      <c r="B3999">
        <v>-1</v>
      </c>
      <c r="C3999" t="s">
        <v>20</v>
      </c>
      <c r="D3999" s="1" t="d">
        <v>2023-03-01</v>
      </c>
      <c r="E3999" t="s">
        <v>813</v>
      </c>
      <c r="F3999" t="s">
        <v>2268</v>
      </c>
      <c r="G3999" t="s">
        <v>13</v>
      </c>
      <c r="H3999" t="s">
        <v>814</v>
      </c>
    </row>
    <row r="4000" spans="1:8" x14ac:dyDescent="0.2">
      <c r="A4000" s="1" t="d">
        <v>2023-03-01</v>
      </c>
      <c r="B4000">
        <v>-1</v>
      </c>
      <c r="C4000" t="s">
        <v>20</v>
      </c>
      <c r="D4000" s="1" t="d">
        <v>2023-03-01</v>
      </c>
      <c r="E4000" t="s">
        <v>1632</v>
      </c>
      <c r="F4000" t="s">
        <v>2296</v>
      </c>
      <c r="G4000" t="s">
        <v>8</v>
      </c>
      <c r="H4000" t="s">
        <v>214</v>
      </c>
    </row>
    <row r="4001" spans="1:8" x14ac:dyDescent="0.2">
      <c r="A4001" s="1" t="d">
        <v>2023-03-01</v>
      </c>
      <c r="B4001">
        <v>-1</v>
      </c>
      <c r="C4001" t="s">
        <v>20</v>
      </c>
      <c r="D4001" s="1" t="d">
        <v>2023-03-01</v>
      </c>
      <c r="E4001" t="s">
        <v>688</v>
      </c>
      <c r="F4001" t="s">
        <v>2285</v>
      </c>
      <c r="G4001" t="s">
        <v>8</v>
      </c>
    </row>
    <row r="4002" spans="1:8" x14ac:dyDescent="0.2">
      <c r="A4002" s="1" t="d">
        <v>2023-03-01</v>
      </c>
      <c r="B4002">
        <v>-1</v>
      </c>
      <c r="C4002" t="s">
        <v>20</v>
      </c>
      <c r="D4002" s="1" t="d">
        <v>2023-03-01</v>
      </c>
      <c r="E4002" t="s">
        <v>1322</v>
      </c>
      <c r="F4002" t="s">
        <v>2294</v>
      </c>
      <c r="G4002" t="s">
        <v>8</v>
      </c>
      <c r="H4002" t="s">
        <v>1323</v>
      </c>
    </row>
    <row r="4003" spans="1:8" x14ac:dyDescent="0.2">
      <c r="A4003" s="1" t="d">
        <v>2023-03-01</v>
      </c>
      <c r="B4003">
        <v>-1</v>
      </c>
      <c r="C4003" t="s">
        <v>20</v>
      </c>
      <c r="D4003" s="1" t="d">
        <v>2023-03-01</v>
      </c>
      <c r="E4003" t="s">
        <v>1263</v>
      </c>
      <c r="F4003" t="s">
        <v>2272</v>
      </c>
      <c r="G4003" t="s">
        <v>49</v>
      </c>
      <c r="H4003" t="s">
        <v>1264</v>
      </c>
    </row>
    <row r="4004" spans="1:8" x14ac:dyDescent="0.2">
      <c r="A4004" s="1" t="d">
        <v>2023-03-01</v>
      </c>
      <c r="B4004">
        <v>-1</v>
      </c>
      <c r="C4004" t="s">
        <v>20</v>
      </c>
      <c r="D4004" s="1" t="d">
        <v>2023-03-01</v>
      </c>
      <c r="E4004" t="s">
        <v>817</v>
      </c>
      <c r="F4004" t="s">
        <v>2272</v>
      </c>
      <c r="G4004" t="s">
        <v>13</v>
      </c>
      <c r="H4004" t="s">
        <v>818</v>
      </c>
    </row>
    <row r="4005" spans="1:8" x14ac:dyDescent="0.2">
      <c r="A4005" s="1" t="d">
        <v>2023-03-01</v>
      </c>
      <c r="B4005">
        <v>-1</v>
      </c>
      <c r="C4005" t="s">
        <v>20</v>
      </c>
      <c r="D4005" s="1" t="d">
        <v>2023-03-01</v>
      </c>
      <c r="E4005" t="s">
        <v>96</v>
      </c>
      <c r="F4005" t="s">
        <v>2272</v>
      </c>
      <c r="G4005" t="s">
        <v>8</v>
      </c>
    </row>
    <row r="4006" spans="1:8" x14ac:dyDescent="0.2">
      <c r="A4006" s="1" t="d">
        <v>2023-03-01</v>
      </c>
      <c r="B4006">
        <v>-1</v>
      </c>
      <c r="C4006" t="s">
        <v>20</v>
      </c>
      <c r="D4006" s="1" t="d">
        <v>2023-03-08</v>
      </c>
      <c r="E4006" t="s">
        <v>1246</v>
      </c>
      <c r="F4006" t="s">
        <v>2273</v>
      </c>
      <c r="G4006" t="s">
        <v>8</v>
      </c>
      <c r="H4006" t="s">
        <v>1247</v>
      </c>
    </row>
    <row r="4007" spans="1:8" x14ac:dyDescent="0.2">
      <c r="A4007" s="1" t="d">
        <v>2023-03-01</v>
      </c>
      <c r="B4007">
        <v>-1</v>
      </c>
      <c r="C4007" t="s">
        <v>20</v>
      </c>
      <c r="D4007" s="1" t="d">
        <v>2023-03-08</v>
      </c>
      <c r="E4007" t="s">
        <v>1762</v>
      </c>
      <c r="F4007" t="s">
        <v>2273</v>
      </c>
      <c r="G4007" t="s">
        <v>49</v>
      </c>
      <c r="H4007" t="s">
        <v>1763</v>
      </c>
    </row>
    <row r="4008" spans="1:8" x14ac:dyDescent="0.2">
      <c r="A4008" s="1" t="d">
        <v>2023-03-01</v>
      </c>
      <c r="B4008">
        <v>-1</v>
      </c>
      <c r="C4008" t="s">
        <v>20</v>
      </c>
      <c r="D4008" s="1" t="d">
        <v>2023-03-08</v>
      </c>
      <c r="E4008" t="s">
        <v>819</v>
      </c>
      <c r="F4008" t="s">
        <v>2273</v>
      </c>
      <c r="G4008" t="s">
        <v>8</v>
      </c>
      <c r="H4008" t="s">
        <v>820</v>
      </c>
    </row>
    <row r="4009" spans="1:8" x14ac:dyDescent="0.2">
      <c r="A4009" s="1" t="d">
        <v>2023-03-01</v>
      </c>
      <c r="B4009">
        <v>-1</v>
      </c>
      <c r="C4009" t="s">
        <v>20</v>
      </c>
      <c r="D4009" s="1" t="d">
        <v>2023-03-08</v>
      </c>
      <c r="E4009" t="s">
        <v>1917</v>
      </c>
      <c r="F4009" t="s">
        <v>2275</v>
      </c>
      <c r="G4009" t="s">
        <v>8</v>
      </c>
      <c r="H4009" t="s">
        <v>1918</v>
      </c>
    </row>
    <row r="4010" spans="1:8" x14ac:dyDescent="0.2">
      <c r="A4010" s="1" t="d">
        <v>2023-03-01</v>
      </c>
      <c r="B4010">
        <v>-1</v>
      </c>
      <c r="C4010" t="s">
        <v>20</v>
      </c>
      <c r="D4010" s="1" t="d">
        <v>2023-03-15</v>
      </c>
      <c r="E4010" t="s">
        <v>1232</v>
      </c>
      <c r="F4010" t="s">
        <v>2275</v>
      </c>
      <c r="G4010" t="s">
        <v>8</v>
      </c>
      <c r="H4010" t="s">
        <v>1233</v>
      </c>
    </row>
    <row r="4011" spans="1:8" x14ac:dyDescent="0.2">
      <c r="A4011" s="1" t="d">
        <v>2023-03-01</v>
      </c>
      <c r="B4011">
        <v>-1</v>
      </c>
      <c r="C4011" t="s">
        <v>20</v>
      </c>
      <c r="D4011" s="1" t="d">
        <v>2023-03-15</v>
      </c>
      <c r="E4011" t="s">
        <v>574</v>
      </c>
      <c r="F4011" t="s">
        <v>2275</v>
      </c>
      <c r="G4011" t="s">
        <v>8</v>
      </c>
    </row>
    <row r="4012" spans="1:8" x14ac:dyDescent="0.2">
      <c r="A4012" s="1" t="d">
        <v>2023-03-01</v>
      </c>
      <c r="B4012">
        <v>-1</v>
      </c>
      <c r="C4012" t="s">
        <v>70</v>
      </c>
      <c r="D4012" s="1" t="d">
        <v>2023-03-01</v>
      </c>
      <c r="E4012" t="s">
        <v>1210</v>
      </c>
      <c r="F4012" t="s">
        <v>2285</v>
      </c>
      <c r="G4012" t="s">
        <v>8</v>
      </c>
    </row>
    <row r="4013" spans="1:8" x14ac:dyDescent="0.2">
      <c r="A4013" s="1" t="d">
        <v>2023-03-01</v>
      </c>
      <c r="B4013">
        <v>-1</v>
      </c>
      <c r="C4013" t="s">
        <v>74</v>
      </c>
      <c r="D4013" s="1" t="d">
        <v>2023-03-01</v>
      </c>
      <c r="E4013" t="s">
        <v>1688</v>
      </c>
      <c r="F4013" t="s">
        <v>2296</v>
      </c>
      <c r="G4013" t="s">
        <v>8</v>
      </c>
      <c r="H4013" t="s">
        <v>225</v>
      </c>
    </row>
    <row r="4014" spans="1:8" x14ac:dyDescent="0.2">
      <c r="A4014" s="1" t="d">
        <v>2023-03-01</v>
      </c>
      <c r="B4014">
        <v>-1</v>
      </c>
      <c r="C4014" t="s">
        <v>74</v>
      </c>
      <c r="D4014" s="1" t="d">
        <v>2023-03-01</v>
      </c>
      <c r="E4014" t="s">
        <v>1919</v>
      </c>
      <c r="F4014" t="s">
        <v>2271</v>
      </c>
      <c r="G4014" t="s">
        <v>8</v>
      </c>
      <c r="H4014" t="s">
        <v>1920</v>
      </c>
    </row>
    <row r="4015" spans="1:8" x14ac:dyDescent="0.2">
      <c r="A4015" s="1" t="d">
        <v>2023-03-01</v>
      </c>
      <c r="B4015">
        <v>-1</v>
      </c>
      <c r="C4015" t="s">
        <v>74</v>
      </c>
      <c r="D4015" s="1" t="d">
        <v>2023-03-01</v>
      </c>
      <c r="E4015" t="s">
        <v>1008</v>
      </c>
      <c r="F4015" t="s">
        <v>2271</v>
      </c>
      <c r="G4015" t="s">
        <v>8</v>
      </c>
      <c r="H4015" t="s">
        <v>1009</v>
      </c>
    </row>
    <row r="4016" spans="1:8" x14ac:dyDescent="0.2">
      <c r="A4016" s="1" t="d">
        <v>2023-03-01</v>
      </c>
      <c r="B4016">
        <v>-1</v>
      </c>
      <c r="C4016" t="s">
        <v>74</v>
      </c>
      <c r="D4016" s="1" t="d">
        <v>2023-03-01</v>
      </c>
      <c r="E4016" t="s">
        <v>1921</v>
      </c>
      <c r="F4016" t="s">
        <v>2271</v>
      </c>
      <c r="G4016" t="s">
        <v>8</v>
      </c>
      <c r="H4016" t="s">
        <v>1922</v>
      </c>
    </row>
    <row r="4017" spans="1:8" x14ac:dyDescent="0.2">
      <c r="A4017" s="1" t="d">
        <v>2023-03-01</v>
      </c>
      <c r="B4017">
        <v>-1</v>
      </c>
      <c r="C4017" t="s">
        <v>74</v>
      </c>
      <c r="D4017" s="1" t="d">
        <v>2023-03-01</v>
      </c>
      <c r="E4017" t="s">
        <v>1741</v>
      </c>
      <c r="F4017" t="s">
        <v>2271</v>
      </c>
      <c r="G4017" t="s">
        <v>8</v>
      </c>
      <c r="H4017" t="s">
        <v>1742</v>
      </c>
    </row>
    <row r="4018" spans="1:8" x14ac:dyDescent="0.2">
      <c r="A4018" s="1" t="d">
        <v>2023-03-01</v>
      </c>
      <c r="B4018">
        <v>-1</v>
      </c>
      <c r="C4018" t="s">
        <v>74</v>
      </c>
      <c r="D4018" s="1" t="d">
        <v>2023-03-01</v>
      </c>
      <c r="E4018" t="s">
        <v>41</v>
      </c>
      <c r="F4018" t="s">
        <v>2271</v>
      </c>
      <c r="G4018" t="s">
        <v>8</v>
      </c>
      <c r="H4018" t="s">
        <v>42</v>
      </c>
    </row>
    <row r="4019" spans="1:8" x14ac:dyDescent="0.2">
      <c r="A4019" s="1" t="d">
        <v>2023-03-01</v>
      </c>
      <c r="B4019">
        <v>-1</v>
      </c>
      <c r="C4019" t="s">
        <v>74</v>
      </c>
      <c r="D4019" s="1" t="d">
        <v>2023-03-08</v>
      </c>
      <c r="E4019" t="s">
        <v>1229</v>
      </c>
      <c r="F4019" t="s">
        <v>2263</v>
      </c>
      <c r="G4019" t="s">
        <v>8</v>
      </c>
      <c r="H4019" t="s">
        <v>1230</v>
      </c>
    </row>
    <row r="4020" spans="1:8" x14ac:dyDescent="0.2">
      <c r="A4020" s="1" t="d">
        <v>2023-03-01</v>
      </c>
      <c r="B4020">
        <v>-1</v>
      </c>
      <c r="C4020" t="s">
        <v>77</v>
      </c>
      <c r="D4020" s="1" t="d">
        <v>2023-03-01</v>
      </c>
      <c r="E4020" t="s">
        <v>1522</v>
      </c>
      <c r="F4020" t="s">
        <v>2288</v>
      </c>
      <c r="G4020" t="s">
        <v>8</v>
      </c>
      <c r="H4020" t="s">
        <v>1523</v>
      </c>
    </row>
    <row r="4021" spans="1:8" x14ac:dyDescent="0.2">
      <c r="A4021" s="1" t="d">
        <v>2023-03-01</v>
      </c>
      <c r="B4021">
        <v>-1</v>
      </c>
      <c r="C4021" t="s">
        <v>77</v>
      </c>
      <c r="D4021" s="1" t="d">
        <v>2023-03-01</v>
      </c>
      <c r="E4021" t="s">
        <v>940</v>
      </c>
      <c r="F4021" t="s">
        <v>2302</v>
      </c>
      <c r="G4021" t="s">
        <v>49</v>
      </c>
      <c r="H4021" t="s">
        <v>941</v>
      </c>
    </row>
    <row r="4022" spans="1:8" x14ac:dyDescent="0.2">
      <c r="A4022" s="1" t="d">
        <v>2023-03-01</v>
      </c>
      <c r="B4022">
        <v>-1</v>
      </c>
      <c r="C4022" t="s">
        <v>77</v>
      </c>
      <c r="D4022" s="1" t="d">
        <v>2023-03-01</v>
      </c>
      <c r="E4022" t="s">
        <v>1037</v>
      </c>
      <c r="F4022" t="s">
        <v>2281</v>
      </c>
      <c r="G4022" t="s">
        <v>8</v>
      </c>
      <c r="H4022" t="s">
        <v>1038</v>
      </c>
    </row>
    <row r="4023" spans="1:8" x14ac:dyDescent="0.2">
      <c r="A4023" s="1" t="d">
        <v>2023-03-01</v>
      </c>
      <c r="B4023">
        <v>-1</v>
      </c>
      <c r="C4023" t="s">
        <v>77</v>
      </c>
      <c r="D4023" s="1" t="d">
        <v>2023-03-01</v>
      </c>
      <c r="E4023" t="s">
        <v>1406</v>
      </c>
      <c r="F4023" t="s">
        <v>2281</v>
      </c>
      <c r="G4023" t="s">
        <v>8</v>
      </c>
      <c r="H4023" t="s">
        <v>1407</v>
      </c>
    </row>
    <row r="4024" spans="1:8" x14ac:dyDescent="0.2">
      <c r="A4024" s="1" t="d">
        <v>2023-03-01</v>
      </c>
      <c r="B4024">
        <v>-1</v>
      </c>
      <c r="C4024" t="s">
        <v>77</v>
      </c>
      <c r="D4024" s="1" t="d">
        <v>2023-03-01</v>
      </c>
      <c r="E4024" t="s">
        <v>1628</v>
      </c>
      <c r="F4024" t="s">
        <v>2281</v>
      </c>
      <c r="G4024" t="s">
        <v>8</v>
      </c>
      <c r="H4024" t="s">
        <v>1629</v>
      </c>
    </row>
    <row r="4025" spans="1:8" x14ac:dyDescent="0.2">
      <c r="A4025" s="1" t="d">
        <v>2023-03-01</v>
      </c>
      <c r="B4025">
        <v>-1</v>
      </c>
      <c r="C4025" t="s">
        <v>77</v>
      </c>
      <c r="D4025" s="1" t="d">
        <v>2023-03-01</v>
      </c>
      <c r="E4025" t="s">
        <v>1775</v>
      </c>
      <c r="F4025" t="s">
        <v>2266</v>
      </c>
      <c r="G4025" t="s">
        <v>49</v>
      </c>
      <c r="H4025" t="s">
        <v>1776</v>
      </c>
    </row>
    <row r="4026" spans="1:8" x14ac:dyDescent="0.2">
      <c r="A4026" s="1" t="d">
        <v>2023-03-01</v>
      </c>
      <c r="B4026">
        <v>-1</v>
      </c>
      <c r="C4026" t="s">
        <v>77</v>
      </c>
      <c r="D4026" s="1" t="d">
        <v>2023-03-01</v>
      </c>
      <c r="E4026" t="s">
        <v>807</v>
      </c>
      <c r="F4026" t="s">
        <v>2266</v>
      </c>
      <c r="G4026" t="s">
        <v>8</v>
      </c>
      <c r="H4026" t="s">
        <v>808</v>
      </c>
    </row>
    <row r="4027" spans="1:8" x14ac:dyDescent="0.2">
      <c r="A4027" s="1" t="d">
        <v>2023-03-01</v>
      </c>
      <c r="B4027">
        <v>-1</v>
      </c>
      <c r="C4027" t="s">
        <v>77</v>
      </c>
      <c r="D4027" s="1" t="d">
        <v>2023-03-01</v>
      </c>
      <c r="E4027" t="s">
        <v>1039</v>
      </c>
      <c r="F4027" t="s">
        <v>2282</v>
      </c>
      <c r="G4027" t="s">
        <v>49</v>
      </c>
      <c r="H4027" t="s">
        <v>1040</v>
      </c>
    </row>
    <row r="4028" spans="1:8" x14ac:dyDescent="0.2">
      <c r="A4028" s="1" t="d">
        <v>2023-03-01</v>
      </c>
      <c r="B4028">
        <v>-1</v>
      </c>
      <c r="C4028" t="s">
        <v>77</v>
      </c>
      <c r="D4028" s="1" t="d">
        <v>2023-03-01</v>
      </c>
      <c r="E4028" t="s">
        <v>811</v>
      </c>
      <c r="F4028" t="s">
        <v>2282</v>
      </c>
      <c r="G4028" t="s">
        <v>49</v>
      </c>
      <c r="H4028" t="s">
        <v>812</v>
      </c>
    </row>
    <row r="4029" spans="1:8" x14ac:dyDescent="0.2">
      <c r="A4029" s="1" t="d">
        <v>2023-03-01</v>
      </c>
      <c r="B4029">
        <v>-1</v>
      </c>
      <c r="C4029" t="s">
        <v>77</v>
      </c>
      <c r="D4029" s="1" t="d">
        <v>2023-03-01</v>
      </c>
      <c r="E4029" t="s">
        <v>687</v>
      </c>
      <c r="F4029" t="s">
        <v>2282</v>
      </c>
      <c r="G4029" t="s">
        <v>49</v>
      </c>
    </row>
    <row r="4030" spans="1:8" x14ac:dyDescent="0.2">
      <c r="A4030" s="1" t="d">
        <v>2023-03-01</v>
      </c>
      <c r="B4030">
        <v>-1</v>
      </c>
      <c r="C4030" t="s">
        <v>77</v>
      </c>
      <c r="D4030" s="1" t="d">
        <v>2023-03-01</v>
      </c>
      <c r="E4030" t="s">
        <v>217</v>
      </c>
      <c r="F4030" t="s">
        <v>2282</v>
      </c>
      <c r="G4030" t="s">
        <v>49</v>
      </c>
    </row>
    <row r="4031" spans="1:8" x14ac:dyDescent="0.2">
      <c r="A4031" s="1" t="d">
        <v>2023-03-01</v>
      </c>
      <c r="B4031">
        <v>-1</v>
      </c>
      <c r="C4031" t="s">
        <v>77</v>
      </c>
      <c r="D4031" s="1" t="d">
        <v>2023-03-01</v>
      </c>
      <c r="E4031" t="s">
        <v>835</v>
      </c>
      <c r="F4031" t="s">
        <v>2265</v>
      </c>
      <c r="G4031" t="s">
        <v>68</v>
      </c>
      <c r="H4031" t="s">
        <v>836</v>
      </c>
    </row>
    <row r="4032" spans="1:8" x14ac:dyDescent="0.2">
      <c r="A4032" s="1" t="d">
        <v>2023-03-01</v>
      </c>
      <c r="B4032">
        <v>-1</v>
      </c>
      <c r="C4032" t="s">
        <v>77</v>
      </c>
      <c r="D4032" s="1" t="d">
        <v>2023-03-01</v>
      </c>
      <c r="E4032" t="s">
        <v>579</v>
      </c>
      <c r="F4032" t="s">
        <v>2265</v>
      </c>
      <c r="G4032" t="s">
        <v>49</v>
      </c>
      <c r="H4032" t="s">
        <v>580</v>
      </c>
    </row>
    <row r="4033" spans="1:8" x14ac:dyDescent="0.2">
      <c r="A4033" s="1" t="d">
        <v>2023-03-01</v>
      </c>
      <c r="B4033">
        <v>-1</v>
      </c>
      <c r="C4033" t="s">
        <v>77</v>
      </c>
      <c r="D4033" s="1" t="d">
        <v>2023-03-01</v>
      </c>
      <c r="E4033" t="s">
        <v>218</v>
      </c>
      <c r="F4033" t="s">
        <v>2265</v>
      </c>
      <c r="G4033" t="s">
        <v>49</v>
      </c>
      <c r="H4033" t="s">
        <v>219</v>
      </c>
    </row>
    <row r="4034" spans="1:8" x14ac:dyDescent="0.2">
      <c r="A4034" s="1" t="d">
        <v>2023-03-01</v>
      </c>
      <c r="B4034">
        <v>-1</v>
      </c>
      <c r="C4034" t="s">
        <v>77</v>
      </c>
      <c r="D4034" s="1" t="d">
        <v>2023-03-01</v>
      </c>
      <c r="E4034" t="s">
        <v>84</v>
      </c>
      <c r="F4034" t="s">
        <v>2265</v>
      </c>
      <c r="G4034" t="s">
        <v>8</v>
      </c>
      <c r="H4034" t="s">
        <v>85</v>
      </c>
    </row>
    <row r="4035" spans="1:8" x14ac:dyDescent="0.2">
      <c r="A4035" s="1" t="d">
        <v>2023-03-01</v>
      </c>
      <c r="B4035">
        <v>-1</v>
      </c>
      <c r="C4035" t="s">
        <v>77</v>
      </c>
      <c r="D4035" s="1" t="d">
        <v>2023-03-01</v>
      </c>
      <c r="E4035" t="s">
        <v>1369</v>
      </c>
      <c r="F4035" t="s">
        <v>2265</v>
      </c>
      <c r="G4035" t="s">
        <v>8</v>
      </c>
      <c r="H4035" t="s">
        <v>1370</v>
      </c>
    </row>
    <row r="4036" spans="1:8" x14ac:dyDescent="0.2">
      <c r="A4036" s="1" t="d">
        <v>2023-03-01</v>
      </c>
      <c r="B4036">
        <v>-1</v>
      </c>
      <c r="C4036" t="s">
        <v>77</v>
      </c>
      <c r="D4036" s="1" t="d">
        <v>2023-03-01</v>
      </c>
      <c r="E4036" t="s">
        <v>1861</v>
      </c>
      <c r="F4036" t="s">
        <v>2265</v>
      </c>
      <c r="G4036" t="s">
        <v>8</v>
      </c>
      <c r="H4036" t="s">
        <v>1862</v>
      </c>
    </row>
    <row r="4037" spans="1:8" x14ac:dyDescent="0.2">
      <c r="A4037" s="1" t="d">
        <v>2023-03-01</v>
      </c>
      <c r="B4037">
        <v>-1</v>
      </c>
      <c r="C4037" t="s">
        <v>77</v>
      </c>
      <c r="D4037" s="1" t="d">
        <v>2023-03-01</v>
      </c>
      <c r="E4037" t="s">
        <v>839</v>
      </c>
      <c r="F4037" t="s">
        <v>2265</v>
      </c>
      <c r="G4037" t="s">
        <v>8</v>
      </c>
      <c r="H4037" t="s">
        <v>840</v>
      </c>
    </row>
    <row r="4038" spans="1:8" x14ac:dyDescent="0.2">
      <c r="A4038" s="1" t="d">
        <v>2023-03-01</v>
      </c>
      <c r="B4038">
        <v>-1</v>
      </c>
      <c r="C4038" t="s">
        <v>77</v>
      </c>
      <c r="D4038" s="1" t="d">
        <v>2023-03-01</v>
      </c>
      <c r="E4038" t="s">
        <v>1497</v>
      </c>
      <c r="F4038" t="s">
        <v>2265</v>
      </c>
      <c r="G4038" t="s">
        <v>8</v>
      </c>
    </row>
    <row r="4039" spans="1:8" x14ac:dyDescent="0.2">
      <c r="A4039" s="1" t="d">
        <v>2023-03-01</v>
      </c>
      <c r="B4039">
        <v>-1</v>
      </c>
      <c r="C4039" t="s">
        <v>77</v>
      </c>
      <c r="D4039" s="1" t="d">
        <v>2023-03-01</v>
      </c>
      <c r="E4039" t="s">
        <v>86</v>
      </c>
      <c r="F4039" t="s">
        <v>2265</v>
      </c>
      <c r="G4039" t="s">
        <v>8</v>
      </c>
      <c r="H4039" t="s">
        <v>87</v>
      </c>
    </row>
    <row r="4040" spans="1:8" x14ac:dyDescent="0.2">
      <c r="A4040" s="1" t="d">
        <v>2023-03-01</v>
      </c>
      <c r="B4040">
        <v>-1</v>
      </c>
      <c r="C4040" t="s">
        <v>77</v>
      </c>
      <c r="D4040" s="1" t="d">
        <v>2023-03-01</v>
      </c>
      <c r="E4040" t="s">
        <v>433</v>
      </c>
      <c r="F4040" t="s">
        <v>2265</v>
      </c>
      <c r="G4040" t="s">
        <v>8</v>
      </c>
      <c r="H4040" t="s">
        <v>434</v>
      </c>
    </row>
    <row r="4041" spans="1:8" x14ac:dyDescent="0.2">
      <c r="A4041" s="1" t="d">
        <v>2023-03-01</v>
      </c>
      <c r="B4041">
        <v>-1</v>
      </c>
      <c r="C4041" t="s">
        <v>77</v>
      </c>
      <c r="D4041" s="1" t="d">
        <v>2023-03-01</v>
      </c>
      <c r="E4041" t="s">
        <v>29</v>
      </c>
      <c r="F4041" t="s">
        <v>2265</v>
      </c>
      <c r="G4041" t="s">
        <v>8</v>
      </c>
      <c r="H4041" t="s">
        <v>30</v>
      </c>
    </row>
    <row r="4042" spans="1:8" x14ac:dyDescent="0.2">
      <c r="A4042" s="1" t="d">
        <v>2023-03-01</v>
      </c>
      <c r="B4042">
        <v>-1</v>
      </c>
      <c r="C4042" t="s">
        <v>77</v>
      </c>
      <c r="D4042" s="1" t="d">
        <v>2023-03-01</v>
      </c>
      <c r="E4042" t="s">
        <v>266</v>
      </c>
      <c r="F4042" t="s">
        <v>2265</v>
      </c>
      <c r="G4042" t="s">
        <v>8</v>
      </c>
    </row>
    <row r="4043" spans="1:8" x14ac:dyDescent="0.2">
      <c r="A4043" s="1" t="d">
        <v>2023-03-01</v>
      </c>
      <c r="B4043">
        <v>-1</v>
      </c>
      <c r="C4043" t="s">
        <v>77</v>
      </c>
      <c r="D4043" s="1" t="d">
        <v>2023-03-01</v>
      </c>
      <c r="E4043" t="s">
        <v>1714</v>
      </c>
      <c r="F4043" t="s">
        <v>2296</v>
      </c>
      <c r="G4043" t="s">
        <v>8</v>
      </c>
      <c r="H4043" t="s">
        <v>578</v>
      </c>
    </row>
    <row r="4044" spans="1:8" x14ac:dyDescent="0.2">
      <c r="A4044" s="1" t="d">
        <v>2023-03-01</v>
      </c>
      <c r="B4044">
        <v>-1</v>
      </c>
      <c r="C4044" t="s">
        <v>77</v>
      </c>
      <c r="D4044" s="1" t="d">
        <v>2023-03-01</v>
      </c>
      <c r="E4044" t="s">
        <v>1621</v>
      </c>
      <c r="F4044" t="s">
        <v>2296</v>
      </c>
      <c r="G4044" t="s">
        <v>8</v>
      </c>
      <c r="H4044" t="s">
        <v>472</v>
      </c>
    </row>
    <row r="4045" spans="1:8" x14ac:dyDescent="0.2">
      <c r="A4045" s="1" t="d">
        <v>2023-03-01</v>
      </c>
      <c r="B4045">
        <v>-1</v>
      </c>
      <c r="C4045" t="s">
        <v>77</v>
      </c>
      <c r="D4045" s="1" t="d">
        <v>2023-03-01</v>
      </c>
      <c r="E4045" t="s">
        <v>1631</v>
      </c>
      <c r="F4045" t="s">
        <v>2296</v>
      </c>
      <c r="G4045" t="s">
        <v>8</v>
      </c>
      <c r="H4045" t="s">
        <v>277</v>
      </c>
    </row>
    <row r="4046" spans="1:8" x14ac:dyDescent="0.2">
      <c r="A4046" s="1" t="d">
        <v>2023-03-01</v>
      </c>
      <c r="B4046">
        <v>-1</v>
      </c>
      <c r="C4046" t="s">
        <v>77</v>
      </c>
      <c r="D4046" s="1" t="d">
        <v>2023-03-01</v>
      </c>
      <c r="E4046" t="s">
        <v>1651</v>
      </c>
      <c r="F4046" t="s">
        <v>2296</v>
      </c>
      <c r="G4046" t="s">
        <v>8</v>
      </c>
      <c r="H4046" t="s">
        <v>92</v>
      </c>
    </row>
    <row r="4047" spans="1:8" x14ac:dyDescent="0.2">
      <c r="A4047" s="1" t="d">
        <v>2023-03-01</v>
      </c>
      <c r="B4047">
        <v>-1</v>
      </c>
      <c r="C4047" t="s">
        <v>77</v>
      </c>
      <c r="D4047" s="1" t="d">
        <v>2023-03-01</v>
      </c>
      <c r="E4047" t="s">
        <v>1633</v>
      </c>
      <c r="F4047" t="s">
        <v>2296</v>
      </c>
      <c r="G4047" t="s">
        <v>8</v>
      </c>
      <c r="H4047" t="s">
        <v>844</v>
      </c>
    </row>
    <row r="4048" spans="1:8" x14ac:dyDescent="0.2">
      <c r="A4048" s="1" t="d">
        <v>2023-03-01</v>
      </c>
      <c r="B4048">
        <v>-1</v>
      </c>
      <c r="C4048" t="s">
        <v>77</v>
      </c>
      <c r="D4048" s="1" t="d">
        <v>2023-03-01</v>
      </c>
      <c r="E4048" t="s">
        <v>1634</v>
      </c>
      <c r="F4048" t="s">
        <v>2296</v>
      </c>
      <c r="G4048" t="s">
        <v>8</v>
      </c>
      <c r="H4048" t="s">
        <v>38</v>
      </c>
    </row>
    <row r="4049" spans="1:8" x14ac:dyDescent="0.2">
      <c r="A4049" s="1" t="d">
        <v>2023-03-01</v>
      </c>
      <c r="B4049">
        <v>-1</v>
      </c>
      <c r="C4049" t="s">
        <v>77</v>
      </c>
      <c r="D4049" s="1" t="d">
        <v>2023-03-01</v>
      </c>
      <c r="E4049" t="s">
        <v>1614</v>
      </c>
      <c r="F4049" t="s">
        <v>2296</v>
      </c>
      <c r="G4049" t="s">
        <v>8</v>
      </c>
      <c r="H4049" t="s">
        <v>94</v>
      </c>
    </row>
    <row r="4050" spans="1:8" x14ac:dyDescent="0.2">
      <c r="A4050" s="1" t="d">
        <v>2023-03-01</v>
      </c>
      <c r="B4050">
        <v>-1</v>
      </c>
      <c r="C4050" t="s">
        <v>77</v>
      </c>
      <c r="D4050" s="1" t="d">
        <v>2023-03-01</v>
      </c>
      <c r="E4050" t="s">
        <v>1835</v>
      </c>
      <c r="F4050" t="s">
        <v>2296</v>
      </c>
      <c r="G4050" t="s">
        <v>8</v>
      </c>
    </row>
    <row r="4051" spans="1:8" x14ac:dyDescent="0.2">
      <c r="A4051" s="1" t="d">
        <v>2023-03-01</v>
      </c>
      <c r="B4051">
        <v>-1</v>
      </c>
      <c r="C4051" t="s">
        <v>77</v>
      </c>
      <c r="D4051" s="1" t="d">
        <v>2023-03-01</v>
      </c>
      <c r="E4051" t="s">
        <v>1780</v>
      </c>
      <c r="F4051" t="s">
        <v>2271</v>
      </c>
      <c r="G4051" t="s">
        <v>49</v>
      </c>
      <c r="H4051" t="s">
        <v>1781</v>
      </c>
    </row>
    <row r="4052" spans="1:8" x14ac:dyDescent="0.2">
      <c r="A4052" s="1" t="d">
        <v>2023-03-01</v>
      </c>
      <c r="B4052">
        <v>-1</v>
      </c>
      <c r="C4052" t="s">
        <v>77</v>
      </c>
      <c r="D4052" s="1" t="d">
        <v>2023-03-01</v>
      </c>
      <c r="E4052" t="s">
        <v>1320</v>
      </c>
      <c r="F4052" t="s">
        <v>2271</v>
      </c>
      <c r="G4052" t="s">
        <v>49</v>
      </c>
      <c r="H4052" t="s">
        <v>1321</v>
      </c>
    </row>
    <row r="4053" spans="1:8" x14ac:dyDescent="0.2">
      <c r="A4053" s="1" t="d">
        <v>2023-03-01</v>
      </c>
      <c r="B4053">
        <v>-1</v>
      </c>
      <c r="C4053" t="s">
        <v>77</v>
      </c>
      <c r="D4053" s="1" t="d">
        <v>2023-03-01</v>
      </c>
      <c r="E4053" t="s">
        <v>711</v>
      </c>
      <c r="F4053" t="s">
        <v>2271</v>
      </c>
      <c r="G4053" t="s">
        <v>68</v>
      </c>
      <c r="H4053" t="s">
        <v>712</v>
      </c>
    </row>
    <row r="4054" spans="1:8" x14ac:dyDescent="0.2">
      <c r="A4054" s="1" t="d">
        <v>2023-03-01</v>
      </c>
      <c r="B4054">
        <v>-1</v>
      </c>
      <c r="C4054" t="s">
        <v>77</v>
      </c>
      <c r="D4054" s="1" t="d">
        <v>2023-03-01</v>
      </c>
      <c r="E4054" t="s">
        <v>1680</v>
      </c>
      <c r="F4054" t="s">
        <v>2271</v>
      </c>
      <c r="G4054" t="s">
        <v>8</v>
      </c>
      <c r="H4054" t="s">
        <v>1681</v>
      </c>
    </row>
    <row r="4055" spans="1:8" x14ac:dyDescent="0.2">
      <c r="A4055" s="1" t="d">
        <v>2023-03-01</v>
      </c>
      <c r="B4055">
        <v>-1</v>
      </c>
      <c r="C4055" t="s">
        <v>77</v>
      </c>
      <c r="D4055" s="1" t="d">
        <v>2023-03-01</v>
      </c>
      <c r="E4055" t="s">
        <v>1840</v>
      </c>
      <c r="F4055" t="s">
        <v>2285</v>
      </c>
      <c r="G4055" t="s">
        <v>49</v>
      </c>
      <c r="H4055" t="s">
        <v>1841</v>
      </c>
    </row>
    <row r="4056" spans="1:8" x14ac:dyDescent="0.2">
      <c r="A4056" s="1" t="d">
        <v>2023-03-01</v>
      </c>
      <c r="B4056">
        <v>-1</v>
      </c>
      <c r="C4056" t="s">
        <v>77</v>
      </c>
      <c r="D4056" s="1" t="d">
        <v>2023-03-01</v>
      </c>
      <c r="E4056" t="s">
        <v>1923</v>
      </c>
      <c r="F4056" t="s">
        <v>2285</v>
      </c>
      <c r="G4056" t="s">
        <v>49</v>
      </c>
      <c r="H4056" t="s">
        <v>1924</v>
      </c>
    </row>
    <row r="4057" spans="1:8" x14ac:dyDescent="0.2">
      <c r="A4057" s="1" t="d">
        <v>2023-03-01</v>
      </c>
      <c r="B4057">
        <v>-1</v>
      </c>
      <c r="C4057" t="s">
        <v>77</v>
      </c>
      <c r="D4057" s="1" t="d">
        <v>2023-03-01</v>
      </c>
      <c r="E4057" t="s">
        <v>1528</v>
      </c>
      <c r="F4057" t="s">
        <v>2294</v>
      </c>
      <c r="G4057" t="s">
        <v>68</v>
      </c>
      <c r="H4057" t="s">
        <v>1529</v>
      </c>
    </row>
    <row r="4058" spans="1:8" x14ac:dyDescent="0.2">
      <c r="A4058" s="1" t="d">
        <v>2023-03-01</v>
      </c>
      <c r="B4058">
        <v>-1</v>
      </c>
      <c r="C4058" t="s">
        <v>77</v>
      </c>
      <c r="D4058" s="1" t="d">
        <v>2023-03-01</v>
      </c>
      <c r="E4058" t="s">
        <v>1322</v>
      </c>
      <c r="F4058" t="s">
        <v>2294</v>
      </c>
      <c r="G4058" t="s">
        <v>8</v>
      </c>
      <c r="H4058" t="s">
        <v>1323</v>
      </c>
    </row>
    <row r="4059" spans="1:8" x14ac:dyDescent="0.2">
      <c r="A4059" s="1" t="d">
        <v>2023-03-01</v>
      </c>
      <c r="B4059">
        <v>-1</v>
      </c>
      <c r="C4059" t="s">
        <v>77</v>
      </c>
      <c r="D4059" s="1" t="d">
        <v>2023-03-01</v>
      </c>
      <c r="E4059" t="s">
        <v>229</v>
      </c>
      <c r="F4059" t="s">
        <v>2272</v>
      </c>
      <c r="G4059" t="s">
        <v>49</v>
      </c>
      <c r="H4059" t="s">
        <v>230</v>
      </c>
    </row>
    <row r="4060" spans="1:8" x14ac:dyDescent="0.2">
      <c r="A4060" s="1" t="d">
        <v>2023-03-01</v>
      </c>
      <c r="B4060">
        <v>-1</v>
      </c>
      <c r="C4060" t="s">
        <v>77</v>
      </c>
      <c r="D4060" s="1" t="d">
        <v>2023-03-01</v>
      </c>
      <c r="E4060" t="s">
        <v>1440</v>
      </c>
      <c r="F4060" t="s">
        <v>2272</v>
      </c>
      <c r="G4060" t="s">
        <v>49</v>
      </c>
      <c r="H4060" t="s">
        <v>1441</v>
      </c>
    </row>
    <row r="4061" spans="1:8" x14ac:dyDescent="0.2">
      <c r="A4061" s="1" t="d">
        <v>2023-03-01</v>
      </c>
      <c r="B4061">
        <v>-1</v>
      </c>
      <c r="C4061" t="s">
        <v>77</v>
      </c>
      <c r="D4061" s="1" t="d">
        <v>2023-03-01</v>
      </c>
      <c r="E4061" t="s">
        <v>1184</v>
      </c>
      <c r="F4061" t="s">
        <v>2272</v>
      </c>
      <c r="G4061" t="s">
        <v>49</v>
      </c>
      <c r="H4061" t="s">
        <v>1185</v>
      </c>
    </row>
    <row r="4062" spans="1:8" x14ac:dyDescent="0.2">
      <c r="A4062" s="1" t="d">
        <v>2023-03-01</v>
      </c>
      <c r="B4062">
        <v>-1</v>
      </c>
      <c r="C4062" t="s">
        <v>77</v>
      </c>
      <c r="D4062" s="1" t="d">
        <v>2023-03-01</v>
      </c>
      <c r="E4062" t="s">
        <v>587</v>
      </c>
      <c r="F4062" t="s">
        <v>2272</v>
      </c>
      <c r="G4062" t="s">
        <v>49</v>
      </c>
      <c r="H4062" t="s">
        <v>588</v>
      </c>
    </row>
    <row r="4063" spans="1:8" x14ac:dyDescent="0.2">
      <c r="A4063" s="1" t="d">
        <v>2023-03-01</v>
      </c>
      <c r="B4063">
        <v>-1</v>
      </c>
      <c r="C4063" t="s">
        <v>77</v>
      </c>
      <c r="D4063" s="1" t="d">
        <v>2023-03-01</v>
      </c>
      <c r="E4063" t="s">
        <v>1326</v>
      </c>
      <c r="F4063" t="s">
        <v>2272</v>
      </c>
      <c r="G4063" t="s">
        <v>8</v>
      </c>
      <c r="H4063" t="s">
        <v>1327</v>
      </c>
    </row>
    <row r="4064" spans="1:8" x14ac:dyDescent="0.2">
      <c r="A4064" s="1" t="d">
        <v>2023-03-01</v>
      </c>
      <c r="B4064">
        <v>-1</v>
      </c>
      <c r="C4064" t="s">
        <v>77</v>
      </c>
      <c r="D4064" s="1" t="d">
        <v>2023-03-01</v>
      </c>
      <c r="E4064" t="s">
        <v>1925</v>
      </c>
      <c r="F4064" t="s">
        <v>2272</v>
      </c>
      <c r="G4064" t="s">
        <v>8</v>
      </c>
      <c r="H4064" t="s">
        <v>1926</v>
      </c>
    </row>
    <row r="4065" spans="1:8" x14ac:dyDescent="0.2">
      <c r="A4065" s="1" t="d">
        <v>2023-03-01</v>
      </c>
      <c r="B4065">
        <v>-1</v>
      </c>
      <c r="C4065" t="s">
        <v>77</v>
      </c>
      <c r="D4065" s="1" t="d">
        <v>2023-03-01</v>
      </c>
      <c r="E4065" t="s">
        <v>989</v>
      </c>
      <c r="F4065" t="s">
        <v>2272</v>
      </c>
      <c r="G4065" t="s">
        <v>8</v>
      </c>
    </row>
    <row r="4066" spans="1:8" x14ac:dyDescent="0.2">
      <c r="A4066" s="1" t="d">
        <v>2023-03-01</v>
      </c>
      <c r="B4066">
        <v>-1</v>
      </c>
      <c r="C4066" t="s">
        <v>77</v>
      </c>
      <c r="D4066" s="1" t="d">
        <v>2023-03-01</v>
      </c>
      <c r="E4066" t="s">
        <v>483</v>
      </c>
      <c r="F4066" t="s">
        <v>2272</v>
      </c>
      <c r="G4066" t="s">
        <v>8</v>
      </c>
    </row>
    <row r="4067" spans="1:8" x14ac:dyDescent="0.2">
      <c r="A4067" s="1" t="d">
        <v>2023-03-01</v>
      </c>
      <c r="B4067">
        <v>-1</v>
      </c>
      <c r="C4067" t="s">
        <v>77</v>
      </c>
      <c r="D4067" s="1" t="d">
        <v>2023-03-01</v>
      </c>
      <c r="E4067" t="s">
        <v>1422</v>
      </c>
      <c r="F4067" t="s">
        <v>2272</v>
      </c>
      <c r="G4067" t="s">
        <v>8</v>
      </c>
    </row>
    <row r="4068" spans="1:8" x14ac:dyDescent="0.2">
      <c r="A4068" s="1" t="d">
        <v>2023-03-01</v>
      </c>
      <c r="B4068">
        <v>-1</v>
      </c>
      <c r="C4068" t="s">
        <v>77</v>
      </c>
      <c r="D4068" s="1" t="d">
        <v>2023-03-01</v>
      </c>
      <c r="E4068" t="s">
        <v>560</v>
      </c>
      <c r="F4068" t="s">
        <v>2272</v>
      </c>
      <c r="G4068" t="s">
        <v>8</v>
      </c>
    </row>
    <row r="4069" spans="1:8" x14ac:dyDescent="0.2">
      <c r="A4069" s="1" t="d">
        <v>2023-03-01</v>
      </c>
      <c r="B4069">
        <v>-1</v>
      </c>
      <c r="C4069" t="s">
        <v>77</v>
      </c>
      <c r="D4069" s="1" t="d">
        <v>2023-03-01</v>
      </c>
      <c r="E4069" t="s">
        <v>95</v>
      </c>
      <c r="F4069" t="s">
        <v>2272</v>
      </c>
      <c r="G4069" t="s">
        <v>8</v>
      </c>
    </row>
    <row r="4070" spans="1:8" x14ac:dyDescent="0.2">
      <c r="A4070" s="1" t="d">
        <v>2023-03-01</v>
      </c>
      <c r="B4070">
        <v>-1</v>
      </c>
      <c r="C4070" t="s">
        <v>77</v>
      </c>
      <c r="D4070" s="1" t="d">
        <v>2023-03-01</v>
      </c>
      <c r="E4070" t="s">
        <v>96</v>
      </c>
      <c r="F4070" t="s">
        <v>2272</v>
      </c>
      <c r="G4070" t="s">
        <v>8</v>
      </c>
    </row>
    <row r="4071" spans="1:8" x14ac:dyDescent="0.2">
      <c r="A4071" s="1" t="d">
        <v>2023-03-01</v>
      </c>
      <c r="B4071">
        <v>-1</v>
      </c>
      <c r="C4071" t="s">
        <v>77</v>
      </c>
      <c r="D4071" s="1" t="d">
        <v>2023-03-01</v>
      </c>
      <c r="E4071" t="s">
        <v>97</v>
      </c>
      <c r="F4071" t="s">
        <v>2272</v>
      </c>
      <c r="G4071" t="s">
        <v>8</v>
      </c>
    </row>
    <row r="4072" spans="1:8" x14ac:dyDescent="0.2">
      <c r="A4072" s="1" t="d">
        <v>2023-03-01</v>
      </c>
      <c r="B4072">
        <v>-1</v>
      </c>
      <c r="C4072" t="s">
        <v>77</v>
      </c>
      <c r="D4072" s="1" t="d">
        <v>2023-03-01</v>
      </c>
      <c r="E4072" t="s">
        <v>1635</v>
      </c>
      <c r="F4072" t="s">
        <v>2272</v>
      </c>
      <c r="G4072" t="s">
        <v>8</v>
      </c>
    </row>
    <row r="4073" spans="1:8" x14ac:dyDescent="0.2">
      <c r="A4073" s="1" t="d">
        <v>2023-03-01</v>
      </c>
      <c r="B4073">
        <v>-1</v>
      </c>
      <c r="C4073" t="s">
        <v>77</v>
      </c>
      <c r="D4073" s="1" t="d">
        <v>2023-03-02</v>
      </c>
      <c r="E4073" t="s">
        <v>1739</v>
      </c>
      <c r="F4073" t="s">
        <v>2265</v>
      </c>
      <c r="G4073" t="s">
        <v>128</v>
      </c>
      <c r="H4073" t="s">
        <v>1740</v>
      </c>
    </row>
    <row r="4074" spans="1:8" x14ac:dyDescent="0.2">
      <c r="A4074" s="1" t="d">
        <v>2023-03-01</v>
      </c>
      <c r="B4074">
        <v>-1</v>
      </c>
      <c r="C4074" t="s">
        <v>77</v>
      </c>
      <c r="D4074" s="1" t="d">
        <v>2023-03-02</v>
      </c>
      <c r="E4074" t="s">
        <v>1662</v>
      </c>
      <c r="F4074" t="s">
        <v>2265</v>
      </c>
      <c r="G4074" t="s">
        <v>128</v>
      </c>
    </row>
    <row r="4075" spans="1:8" x14ac:dyDescent="0.2">
      <c r="A4075" s="1" t="d">
        <v>2023-03-01</v>
      </c>
      <c r="B4075">
        <v>-1</v>
      </c>
      <c r="C4075" t="s">
        <v>77</v>
      </c>
      <c r="D4075" s="1" t="d">
        <v>2023-03-04</v>
      </c>
      <c r="E4075" t="s">
        <v>1098</v>
      </c>
      <c r="F4075" t="s">
        <v>2276</v>
      </c>
      <c r="G4075" t="s">
        <v>8</v>
      </c>
      <c r="H4075" t="s">
        <v>1099</v>
      </c>
    </row>
    <row r="4076" spans="1:8" x14ac:dyDescent="0.2">
      <c r="A4076" s="1" t="d">
        <v>2023-03-01</v>
      </c>
      <c r="B4076">
        <v>-1</v>
      </c>
      <c r="C4076" t="s">
        <v>77</v>
      </c>
      <c r="D4076" s="1" t="d">
        <v>2023-03-04</v>
      </c>
      <c r="E4076" t="s">
        <v>1506</v>
      </c>
      <c r="F4076" t="s">
        <v>2276</v>
      </c>
      <c r="G4076" t="s">
        <v>8</v>
      </c>
      <c r="H4076" t="s">
        <v>1507</v>
      </c>
    </row>
    <row r="4077" spans="1:8" x14ac:dyDescent="0.2">
      <c r="A4077" s="1" t="d">
        <v>2023-03-01</v>
      </c>
      <c r="B4077">
        <v>-1</v>
      </c>
      <c r="C4077" t="s">
        <v>77</v>
      </c>
      <c r="D4077" s="1" t="d">
        <v>2023-03-04</v>
      </c>
      <c r="E4077" t="s">
        <v>1123</v>
      </c>
      <c r="F4077" t="s">
        <v>2276</v>
      </c>
      <c r="G4077" t="s">
        <v>8</v>
      </c>
      <c r="H4077" t="s">
        <v>1124</v>
      </c>
    </row>
    <row r="4078" spans="1:8" x14ac:dyDescent="0.2">
      <c r="A4078" s="1" t="d">
        <v>2023-03-01</v>
      </c>
      <c r="B4078">
        <v>-1</v>
      </c>
      <c r="C4078" t="s">
        <v>77</v>
      </c>
      <c r="D4078" s="1" t="d">
        <v>2023-03-08</v>
      </c>
      <c r="E4078" t="s">
        <v>1094</v>
      </c>
      <c r="F4078" t="s">
        <v>2273</v>
      </c>
      <c r="G4078" t="s">
        <v>128</v>
      </c>
      <c r="H4078" t="s">
        <v>1095</v>
      </c>
    </row>
    <row r="4079" spans="1:8" x14ac:dyDescent="0.2">
      <c r="A4079" s="1" t="d">
        <v>2023-03-01</v>
      </c>
      <c r="B4079">
        <v>-1</v>
      </c>
      <c r="C4079" t="s">
        <v>77</v>
      </c>
      <c r="D4079" s="1" t="d">
        <v>2023-03-08</v>
      </c>
      <c r="E4079" t="s">
        <v>1356</v>
      </c>
      <c r="F4079" t="s">
        <v>2273</v>
      </c>
      <c r="G4079" t="s">
        <v>13</v>
      </c>
      <c r="H4079" t="s">
        <v>1357</v>
      </c>
    </row>
    <row r="4080" spans="1:8" x14ac:dyDescent="0.2">
      <c r="A4080" s="1" t="d">
        <v>2023-03-01</v>
      </c>
      <c r="B4080">
        <v>-1</v>
      </c>
      <c r="C4080" t="s">
        <v>77</v>
      </c>
      <c r="D4080" s="1" t="d">
        <v>2023-03-08</v>
      </c>
      <c r="E4080" t="s">
        <v>1102</v>
      </c>
      <c r="F4080" t="s">
        <v>2273</v>
      </c>
      <c r="G4080" t="s">
        <v>13</v>
      </c>
      <c r="H4080" t="s">
        <v>1103</v>
      </c>
    </row>
    <row r="4081" spans="1:8" x14ac:dyDescent="0.2">
      <c r="A4081" s="1" t="d">
        <v>2023-03-01</v>
      </c>
      <c r="B4081">
        <v>-1</v>
      </c>
      <c r="C4081" t="s">
        <v>77</v>
      </c>
      <c r="D4081" s="1" t="d">
        <v>2023-03-08</v>
      </c>
      <c r="E4081" t="s">
        <v>691</v>
      </c>
      <c r="F4081" t="s">
        <v>2273</v>
      </c>
      <c r="G4081" t="s">
        <v>13</v>
      </c>
      <c r="H4081" t="s">
        <v>692</v>
      </c>
    </row>
    <row r="4082" spans="1:8" x14ac:dyDescent="0.2">
      <c r="A4082" s="1" t="d">
        <v>2023-03-01</v>
      </c>
      <c r="B4082">
        <v>-1</v>
      </c>
      <c r="C4082" t="s">
        <v>77</v>
      </c>
      <c r="D4082" s="1" t="d">
        <v>2023-03-08</v>
      </c>
      <c r="E4082" t="s">
        <v>1608</v>
      </c>
      <c r="F4082" t="s">
        <v>2273</v>
      </c>
      <c r="G4082" t="s">
        <v>13</v>
      </c>
      <c r="H4082" t="s">
        <v>1609</v>
      </c>
    </row>
    <row r="4083" spans="1:8" x14ac:dyDescent="0.2">
      <c r="A4083" s="1" t="d">
        <v>2023-03-01</v>
      </c>
      <c r="B4083">
        <v>-1</v>
      </c>
      <c r="C4083" t="s">
        <v>77</v>
      </c>
      <c r="D4083" s="1" t="d">
        <v>2023-03-08</v>
      </c>
      <c r="E4083" t="s">
        <v>1927</v>
      </c>
      <c r="F4083" t="s">
        <v>2273</v>
      </c>
      <c r="G4083" t="s">
        <v>49</v>
      </c>
      <c r="H4083" t="s">
        <v>1928</v>
      </c>
    </row>
    <row r="4084" spans="1:8" x14ac:dyDescent="0.2">
      <c r="A4084" s="1" t="d">
        <v>2023-03-01</v>
      </c>
      <c r="B4084">
        <v>-1</v>
      </c>
      <c r="C4084" t="s">
        <v>77</v>
      </c>
      <c r="D4084" s="1" t="d">
        <v>2023-03-08</v>
      </c>
      <c r="E4084" t="s">
        <v>282</v>
      </c>
      <c r="F4084" t="s">
        <v>2273</v>
      </c>
      <c r="G4084" t="s">
        <v>8</v>
      </c>
      <c r="H4084" t="s">
        <v>283</v>
      </c>
    </row>
    <row r="4085" spans="1:8" x14ac:dyDescent="0.2">
      <c r="A4085" s="1" t="d">
        <v>2023-03-01</v>
      </c>
      <c r="B4085">
        <v>-1</v>
      </c>
      <c r="C4085" t="s">
        <v>77</v>
      </c>
      <c r="D4085" s="1" t="d">
        <v>2023-03-08</v>
      </c>
      <c r="E4085" t="s">
        <v>1929</v>
      </c>
      <c r="F4085" t="s">
        <v>2273</v>
      </c>
      <c r="G4085" t="s">
        <v>128</v>
      </c>
      <c r="H4085" t="s">
        <v>1930</v>
      </c>
    </row>
    <row r="4086" spans="1:8" x14ac:dyDescent="0.2">
      <c r="A4086" s="1" t="d">
        <v>2023-03-01</v>
      </c>
      <c r="B4086">
        <v>-1</v>
      </c>
      <c r="C4086" t="s">
        <v>77</v>
      </c>
      <c r="D4086" s="1" t="d">
        <v>2023-03-08</v>
      </c>
      <c r="E4086" t="s">
        <v>889</v>
      </c>
      <c r="F4086" t="s">
        <v>2274</v>
      </c>
      <c r="G4086" t="s">
        <v>8</v>
      </c>
      <c r="H4086" t="s">
        <v>890</v>
      </c>
    </row>
    <row r="4087" spans="1:8" x14ac:dyDescent="0.2">
      <c r="A4087" s="1" t="d">
        <v>2023-03-01</v>
      </c>
      <c r="B4087">
        <v>-1</v>
      </c>
      <c r="C4087" t="s">
        <v>77</v>
      </c>
      <c r="D4087" s="1" t="d">
        <v>2023-03-08</v>
      </c>
      <c r="E4087" t="s">
        <v>1931</v>
      </c>
      <c r="F4087" t="s">
        <v>2275</v>
      </c>
      <c r="G4087" t="s">
        <v>8</v>
      </c>
      <c r="H4087" t="s">
        <v>1932</v>
      </c>
    </row>
    <row r="4088" spans="1:8" x14ac:dyDescent="0.2">
      <c r="A4088" s="1" t="d">
        <v>2023-03-01</v>
      </c>
      <c r="B4088">
        <v>-1</v>
      </c>
      <c r="C4088" t="s">
        <v>77</v>
      </c>
      <c r="D4088" s="1" t="d">
        <v>2023-03-08</v>
      </c>
      <c r="E4088" t="s">
        <v>1857</v>
      </c>
      <c r="F4088" t="s">
        <v>2275</v>
      </c>
      <c r="G4088" t="s">
        <v>8</v>
      </c>
      <c r="H4088" t="s">
        <v>1858</v>
      </c>
    </row>
    <row r="4089" spans="1:8" x14ac:dyDescent="0.2">
      <c r="A4089" s="1" t="d">
        <v>2023-03-01</v>
      </c>
      <c r="B4089">
        <v>-1</v>
      </c>
      <c r="C4089" t="s">
        <v>77</v>
      </c>
      <c r="D4089" s="1" t="d">
        <v>2023-03-08</v>
      </c>
      <c r="E4089" t="s">
        <v>1933</v>
      </c>
      <c r="F4089" t="s">
        <v>2263</v>
      </c>
      <c r="G4089" t="s">
        <v>8</v>
      </c>
      <c r="H4089" t="s">
        <v>1138</v>
      </c>
    </row>
    <row r="4090" spans="1:8" x14ac:dyDescent="0.2">
      <c r="A4090" s="1" t="d">
        <v>2023-03-01</v>
      </c>
      <c r="B4090">
        <v>-1</v>
      </c>
      <c r="C4090" t="s">
        <v>77</v>
      </c>
      <c r="D4090" s="1" t="d">
        <v>2023-03-12</v>
      </c>
      <c r="E4090" t="s">
        <v>1934</v>
      </c>
      <c r="F4090" t="s">
        <v>2263</v>
      </c>
      <c r="G4090" t="s">
        <v>8</v>
      </c>
      <c r="H4090" t="s">
        <v>1149</v>
      </c>
    </row>
    <row r="4091" spans="1:8" x14ac:dyDescent="0.2">
      <c r="A4091" s="1" t="d">
        <v>2023-03-01</v>
      </c>
      <c r="B4091">
        <v>-1</v>
      </c>
      <c r="C4091" t="s">
        <v>77</v>
      </c>
      <c r="D4091" s="1" t="d">
        <v>2023-03-15</v>
      </c>
      <c r="E4091" t="s">
        <v>1730</v>
      </c>
      <c r="F4091" t="s">
        <v>2273</v>
      </c>
      <c r="G4091" t="s">
        <v>8</v>
      </c>
      <c r="H4091" t="s">
        <v>1731</v>
      </c>
    </row>
    <row r="4092" spans="1:8" x14ac:dyDescent="0.2">
      <c r="A4092" s="1" t="d">
        <v>2023-03-01</v>
      </c>
      <c r="B4092">
        <v>-1</v>
      </c>
      <c r="C4092" t="s">
        <v>77</v>
      </c>
      <c r="D4092" s="1" t="d">
        <v>2023-03-15</v>
      </c>
      <c r="E4092" t="s">
        <v>1378</v>
      </c>
      <c r="F4092" t="s">
        <v>2274</v>
      </c>
      <c r="G4092" t="s">
        <v>8</v>
      </c>
      <c r="H4092" t="s">
        <v>1379</v>
      </c>
    </row>
    <row r="4093" spans="1:8" x14ac:dyDescent="0.2">
      <c r="A4093" s="1" t="d">
        <v>2023-03-01</v>
      </c>
      <c r="B4093">
        <v>-1</v>
      </c>
      <c r="C4093" t="s">
        <v>77</v>
      </c>
      <c r="D4093" s="1" t="d">
        <v>2023-03-15</v>
      </c>
      <c r="E4093" t="s">
        <v>315</v>
      </c>
      <c r="F4093" t="s">
        <v>2274</v>
      </c>
      <c r="G4093" t="s">
        <v>8</v>
      </c>
      <c r="H4093" t="s">
        <v>316</v>
      </c>
    </row>
    <row r="4094" spans="1:8" x14ac:dyDescent="0.2">
      <c r="A4094" s="1" t="d">
        <v>2023-03-01</v>
      </c>
      <c r="B4094">
        <v>-1</v>
      </c>
      <c r="C4094" t="s">
        <v>77</v>
      </c>
      <c r="D4094" s="1" t="d">
        <v>2023-03-15</v>
      </c>
      <c r="E4094" t="s">
        <v>735</v>
      </c>
      <c r="F4094" t="s">
        <v>2274</v>
      </c>
      <c r="G4094" t="s">
        <v>8</v>
      </c>
      <c r="H4094" t="s">
        <v>735</v>
      </c>
    </row>
    <row r="4095" spans="1:8" x14ac:dyDescent="0.2">
      <c r="A4095" s="1" t="d">
        <v>2023-03-01</v>
      </c>
      <c r="B4095">
        <v>-1</v>
      </c>
      <c r="C4095" t="s">
        <v>77</v>
      </c>
      <c r="D4095" s="1" t="d">
        <v>2023-03-15</v>
      </c>
      <c r="E4095" t="s">
        <v>1935</v>
      </c>
      <c r="F4095" t="s">
        <v>2263</v>
      </c>
      <c r="G4095" t="s">
        <v>8</v>
      </c>
      <c r="H4095" t="s">
        <v>1385</v>
      </c>
    </row>
    <row r="4096" spans="1:8" x14ac:dyDescent="0.2">
      <c r="A4096" s="1" t="d">
        <v>2023-03-01</v>
      </c>
      <c r="B4096">
        <v>-1</v>
      </c>
      <c r="C4096" t="s">
        <v>77</v>
      </c>
      <c r="D4096" s="1" t="d">
        <v>2023-03-15</v>
      </c>
      <c r="E4096" t="s">
        <v>930</v>
      </c>
      <c r="F4096" t="s">
        <v>2263</v>
      </c>
      <c r="G4096" t="s">
        <v>8</v>
      </c>
      <c r="H4096" t="s">
        <v>931</v>
      </c>
    </row>
    <row r="4097" spans="1:8" x14ac:dyDescent="0.2">
      <c r="A4097" s="1" t="d">
        <v>2023-03-01</v>
      </c>
      <c r="B4097">
        <v>-1</v>
      </c>
      <c r="C4097" t="s">
        <v>77</v>
      </c>
      <c r="D4097" s="1" t="d">
        <v>2023-05-30</v>
      </c>
      <c r="E4097" t="s">
        <v>1936</v>
      </c>
      <c r="F4097" t="s">
        <v>2279</v>
      </c>
      <c r="G4097" t="s">
        <v>49</v>
      </c>
      <c r="H4097" t="s">
        <v>1937</v>
      </c>
    </row>
    <row r="4098" spans="1:8" x14ac:dyDescent="0.2">
      <c r="A4098" s="1" t="d">
        <v>2023-03-01</v>
      </c>
      <c r="B4098">
        <v>5559437580006530</v>
      </c>
      <c r="C4098" t="s">
        <v>77</v>
      </c>
      <c r="D4098" s="1" t="d">
        <v>2023-03-08</v>
      </c>
      <c r="E4098" t="s">
        <v>1274</v>
      </c>
      <c r="F4098" t="s">
        <v>2263</v>
      </c>
      <c r="G4098" t="s">
        <v>8</v>
      </c>
      <c r="H4098" t="s">
        <v>1275</v>
      </c>
    </row>
    <row r="4099" spans="1:8" x14ac:dyDescent="0.2">
      <c r="A4099" s="1" t="d">
        <v>2023-03-01</v>
      </c>
      <c r="B4099">
        <v>9403172370006530</v>
      </c>
      <c r="C4099" t="s">
        <v>20</v>
      </c>
      <c r="D4099" s="1" t="d">
        <v>2023-03-24</v>
      </c>
      <c r="E4099" t="s">
        <v>1938</v>
      </c>
      <c r="F4099" t="s">
        <v>2297</v>
      </c>
      <c r="G4099" t="s">
        <v>8</v>
      </c>
      <c r="H4099" t="s">
        <v>1939</v>
      </c>
    </row>
    <row r="4100" spans="1:8" x14ac:dyDescent="0.2">
      <c r="A4100" s="1" t="d">
        <v>2023-03-02</v>
      </c>
      <c r="B4100">
        <v>-1</v>
      </c>
      <c r="D4100" s="1" t="d">
        <v>2023-03-02</v>
      </c>
      <c r="E4100" t="s">
        <v>1356</v>
      </c>
      <c r="F4100" t="s">
        <v>2273</v>
      </c>
      <c r="G4100" t="s">
        <v>13</v>
      </c>
      <c r="H4100" t="s">
        <v>1357</v>
      </c>
    </row>
    <row r="4101" spans="1:8" x14ac:dyDescent="0.2">
      <c r="A4101" s="1" t="d">
        <v>2023-03-02</v>
      </c>
      <c r="B4101">
        <v>-1</v>
      </c>
      <c r="D4101" s="1" t="d">
        <v>2023-03-02</v>
      </c>
      <c r="E4101" t="s">
        <v>1102</v>
      </c>
      <c r="F4101" t="s">
        <v>2273</v>
      </c>
      <c r="G4101" t="s">
        <v>13</v>
      </c>
      <c r="H4101" t="s">
        <v>1103</v>
      </c>
    </row>
    <row r="4102" spans="1:8" x14ac:dyDescent="0.2">
      <c r="A4102" s="1" t="d">
        <v>2023-03-02</v>
      </c>
      <c r="B4102">
        <v>-1</v>
      </c>
      <c r="D4102" s="1" t="d">
        <v>2023-03-02</v>
      </c>
      <c r="E4102" t="s">
        <v>1254</v>
      </c>
      <c r="F4102" t="s">
        <v>2265</v>
      </c>
      <c r="G4102" t="s">
        <v>49</v>
      </c>
      <c r="H4102" t="s">
        <v>1255</v>
      </c>
    </row>
    <row r="4103" spans="1:8" x14ac:dyDescent="0.2">
      <c r="A4103" s="1" t="d">
        <v>2023-03-02</v>
      </c>
      <c r="B4103">
        <v>-1</v>
      </c>
      <c r="D4103" s="1" t="d">
        <v>2023-03-02</v>
      </c>
      <c r="E4103" t="s">
        <v>581</v>
      </c>
      <c r="F4103" t="s">
        <v>2265</v>
      </c>
      <c r="G4103" t="s">
        <v>49</v>
      </c>
      <c r="H4103" t="s">
        <v>582</v>
      </c>
    </row>
    <row r="4104" spans="1:8" x14ac:dyDescent="0.2">
      <c r="A4104" s="1" t="d">
        <v>2023-03-02</v>
      </c>
      <c r="B4104">
        <v>-1</v>
      </c>
      <c r="D4104" s="1" t="d">
        <v>2023-03-02</v>
      </c>
      <c r="E4104" t="s">
        <v>1369</v>
      </c>
      <c r="F4104" t="s">
        <v>2265</v>
      </c>
      <c r="G4104" t="s">
        <v>8</v>
      </c>
      <c r="H4104" t="s">
        <v>1370</v>
      </c>
    </row>
    <row r="4105" spans="1:8" x14ac:dyDescent="0.2">
      <c r="A4105" s="1" t="d">
        <v>2023-03-02</v>
      </c>
      <c r="B4105">
        <v>-1</v>
      </c>
      <c r="D4105" s="1" t="d">
        <v>2023-03-02</v>
      </c>
      <c r="E4105" t="s">
        <v>1655</v>
      </c>
      <c r="F4105" t="s">
        <v>2265</v>
      </c>
      <c r="G4105" t="s">
        <v>128</v>
      </c>
    </row>
    <row r="4106" spans="1:8" x14ac:dyDescent="0.2">
      <c r="A4106" s="1" t="d">
        <v>2023-03-02</v>
      </c>
      <c r="B4106">
        <v>-1</v>
      </c>
      <c r="D4106" s="1" t="d">
        <v>2023-03-02</v>
      </c>
      <c r="E4106" t="s">
        <v>1750</v>
      </c>
      <c r="F4106" t="s">
        <v>2296</v>
      </c>
      <c r="G4106" t="s">
        <v>128</v>
      </c>
      <c r="H4106" t="s">
        <v>439</v>
      </c>
    </row>
    <row r="4107" spans="1:8" x14ac:dyDescent="0.2">
      <c r="A4107" s="1" t="d">
        <v>2023-03-02</v>
      </c>
      <c r="B4107">
        <v>-1</v>
      </c>
      <c r="D4107" s="1" t="d">
        <v>2023-03-02</v>
      </c>
      <c r="E4107" t="s">
        <v>1263</v>
      </c>
      <c r="F4107" t="s">
        <v>2272</v>
      </c>
      <c r="G4107" t="s">
        <v>49</v>
      </c>
      <c r="H4107" t="s">
        <v>1264</v>
      </c>
    </row>
    <row r="4108" spans="1:8" x14ac:dyDescent="0.2">
      <c r="A4108" s="1" t="d">
        <v>2023-03-02</v>
      </c>
      <c r="B4108">
        <v>-1</v>
      </c>
      <c r="D4108" s="1" t="d">
        <v>2023-03-02</v>
      </c>
      <c r="E4108" t="s">
        <v>560</v>
      </c>
      <c r="F4108" t="s">
        <v>2272</v>
      </c>
      <c r="G4108" t="s">
        <v>8</v>
      </c>
    </row>
    <row r="4109" spans="1:8" x14ac:dyDescent="0.2">
      <c r="A4109" s="1" t="d">
        <v>2023-03-02</v>
      </c>
      <c r="B4109">
        <v>-1</v>
      </c>
      <c r="C4109" t="s">
        <v>20</v>
      </c>
      <c r="D4109" s="1" t="d">
        <v>2023-03-02</v>
      </c>
      <c r="E4109" t="s">
        <v>1522</v>
      </c>
      <c r="F4109" t="s">
        <v>2288</v>
      </c>
      <c r="G4109" t="s">
        <v>8</v>
      </c>
      <c r="H4109" t="s">
        <v>1523</v>
      </c>
    </row>
    <row r="4110" spans="1:8" x14ac:dyDescent="0.2">
      <c r="A4110" s="1" t="d">
        <v>2023-03-02</v>
      </c>
      <c r="B4110">
        <v>-1</v>
      </c>
      <c r="C4110" t="s">
        <v>20</v>
      </c>
      <c r="D4110" s="1" t="d">
        <v>2023-03-02</v>
      </c>
      <c r="E4110" t="s">
        <v>1628</v>
      </c>
      <c r="F4110" t="s">
        <v>2281</v>
      </c>
      <c r="G4110" t="s">
        <v>8</v>
      </c>
      <c r="H4110" t="s">
        <v>1629</v>
      </c>
    </row>
    <row r="4111" spans="1:8" x14ac:dyDescent="0.2">
      <c r="A4111" s="1" t="d">
        <v>2023-03-02</v>
      </c>
      <c r="B4111">
        <v>-1</v>
      </c>
      <c r="C4111" t="s">
        <v>20</v>
      </c>
      <c r="D4111" s="1" t="d">
        <v>2023-03-02</v>
      </c>
      <c r="E4111" t="s">
        <v>1775</v>
      </c>
      <c r="F4111" t="s">
        <v>2266</v>
      </c>
      <c r="G4111" t="s">
        <v>49</v>
      </c>
      <c r="H4111" t="s">
        <v>1776</v>
      </c>
    </row>
    <row r="4112" spans="1:8" x14ac:dyDescent="0.2">
      <c r="A4112" s="1" t="d">
        <v>2023-03-02</v>
      </c>
      <c r="B4112">
        <v>-1</v>
      </c>
      <c r="C4112" t="s">
        <v>20</v>
      </c>
      <c r="D4112" s="1" t="d">
        <v>2023-03-02</v>
      </c>
      <c r="E4112" t="s">
        <v>1806</v>
      </c>
      <c r="F4112" t="s">
        <v>2266</v>
      </c>
      <c r="G4112" t="s">
        <v>8</v>
      </c>
      <c r="H4112" t="s">
        <v>1807</v>
      </c>
    </row>
    <row r="4113" spans="1:8" x14ac:dyDescent="0.2">
      <c r="A4113" s="1" t="d">
        <v>2023-03-02</v>
      </c>
      <c r="B4113">
        <v>-1</v>
      </c>
      <c r="C4113" t="s">
        <v>20</v>
      </c>
      <c r="D4113" s="1" t="d">
        <v>2023-03-02</v>
      </c>
      <c r="E4113" t="s">
        <v>1039</v>
      </c>
      <c r="F4113" t="s">
        <v>2282</v>
      </c>
      <c r="G4113" t="s">
        <v>49</v>
      </c>
      <c r="H4113" t="s">
        <v>1040</v>
      </c>
    </row>
    <row r="4114" spans="1:8" x14ac:dyDescent="0.2">
      <c r="A4114" s="1" t="d">
        <v>2023-03-02</v>
      </c>
      <c r="B4114">
        <v>-1</v>
      </c>
      <c r="C4114" t="s">
        <v>20</v>
      </c>
      <c r="D4114" s="1" t="d">
        <v>2023-03-02</v>
      </c>
      <c r="E4114" t="s">
        <v>1369</v>
      </c>
      <c r="F4114" t="s">
        <v>2265</v>
      </c>
      <c r="G4114" t="s">
        <v>8</v>
      </c>
      <c r="H4114" t="s">
        <v>1370</v>
      </c>
    </row>
    <row r="4115" spans="1:8" x14ac:dyDescent="0.2">
      <c r="A4115" s="1" t="d">
        <v>2023-03-02</v>
      </c>
      <c r="B4115">
        <v>-1</v>
      </c>
      <c r="C4115" t="s">
        <v>20</v>
      </c>
      <c r="D4115" s="1" t="d">
        <v>2023-03-02</v>
      </c>
      <c r="E4115" t="s">
        <v>1497</v>
      </c>
      <c r="F4115" t="s">
        <v>2265</v>
      </c>
      <c r="G4115" t="s">
        <v>8</v>
      </c>
    </row>
    <row r="4116" spans="1:8" x14ac:dyDescent="0.2">
      <c r="A4116" s="1" t="d">
        <v>2023-03-02</v>
      </c>
      <c r="B4116">
        <v>-1</v>
      </c>
      <c r="C4116" t="s">
        <v>20</v>
      </c>
      <c r="D4116" s="1" t="d">
        <v>2023-03-02</v>
      </c>
      <c r="E4116" t="s">
        <v>29</v>
      </c>
      <c r="F4116" t="s">
        <v>2265</v>
      </c>
      <c r="G4116" t="s">
        <v>8</v>
      </c>
      <c r="H4116" t="s">
        <v>30</v>
      </c>
    </row>
    <row r="4117" spans="1:8" x14ac:dyDescent="0.2">
      <c r="A4117" s="1" t="d">
        <v>2023-03-02</v>
      </c>
      <c r="B4117">
        <v>-1</v>
      </c>
      <c r="C4117" t="s">
        <v>20</v>
      </c>
      <c r="D4117" s="1" t="d">
        <v>2023-03-02</v>
      </c>
      <c r="E4117" t="s">
        <v>1875</v>
      </c>
      <c r="F4117" t="s">
        <v>2265</v>
      </c>
      <c r="G4117" t="s">
        <v>8</v>
      </c>
      <c r="H4117" t="s">
        <v>1876</v>
      </c>
    </row>
    <row r="4118" spans="1:8" x14ac:dyDescent="0.2">
      <c r="A4118" s="1" t="d">
        <v>2023-03-02</v>
      </c>
      <c r="B4118">
        <v>-1</v>
      </c>
      <c r="C4118" t="s">
        <v>20</v>
      </c>
      <c r="D4118" s="1" t="d">
        <v>2023-03-02</v>
      </c>
      <c r="E4118" t="s">
        <v>220</v>
      </c>
      <c r="F4118" t="s">
        <v>2265</v>
      </c>
      <c r="G4118" t="s">
        <v>13</v>
      </c>
      <c r="H4118" t="s">
        <v>221</v>
      </c>
    </row>
    <row r="4119" spans="1:8" x14ac:dyDescent="0.2">
      <c r="A4119" s="1" t="d">
        <v>2023-03-02</v>
      </c>
      <c r="B4119">
        <v>-1</v>
      </c>
      <c r="C4119" t="s">
        <v>20</v>
      </c>
      <c r="D4119" s="1" t="d">
        <v>2023-03-02</v>
      </c>
      <c r="E4119" t="s">
        <v>222</v>
      </c>
      <c r="F4119" t="s">
        <v>2265</v>
      </c>
      <c r="G4119" t="s">
        <v>13</v>
      </c>
      <c r="H4119" t="s">
        <v>223</v>
      </c>
    </row>
    <row r="4120" spans="1:8" x14ac:dyDescent="0.2">
      <c r="A4120" s="1" t="d">
        <v>2023-03-02</v>
      </c>
      <c r="B4120">
        <v>-1</v>
      </c>
      <c r="C4120" t="s">
        <v>20</v>
      </c>
      <c r="D4120" s="1" t="d">
        <v>2023-03-02</v>
      </c>
      <c r="E4120" t="s">
        <v>1621</v>
      </c>
      <c r="F4120" t="s">
        <v>2296</v>
      </c>
      <c r="G4120" t="s">
        <v>8</v>
      </c>
      <c r="H4120" t="s">
        <v>472</v>
      </c>
    </row>
    <row r="4121" spans="1:8" x14ac:dyDescent="0.2">
      <c r="A4121" s="1" t="d">
        <v>2023-03-02</v>
      </c>
      <c r="B4121">
        <v>-1</v>
      </c>
      <c r="C4121" t="s">
        <v>20</v>
      </c>
      <c r="D4121" s="1" t="d">
        <v>2023-03-02</v>
      </c>
      <c r="E4121" t="s">
        <v>1633</v>
      </c>
      <c r="F4121" t="s">
        <v>2296</v>
      </c>
      <c r="G4121" t="s">
        <v>8</v>
      </c>
      <c r="H4121" t="s">
        <v>844</v>
      </c>
    </row>
    <row r="4122" spans="1:8" x14ac:dyDescent="0.2">
      <c r="A4122" s="1" t="d">
        <v>2023-03-02</v>
      </c>
      <c r="B4122">
        <v>-1</v>
      </c>
      <c r="C4122" t="s">
        <v>20</v>
      </c>
      <c r="D4122" s="1" t="d">
        <v>2023-03-02</v>
      </c>
      <c r="E4122" t="s">
        <v>1835</v>
      </c>
      <c r="F4122" t="s">
        <v>2296</v>
      </c>
      <c r="G4122" t="s">
        <v>8</v>
      </c>
    </row>
    <row r="4123" spans="1:8" x14ac:dyDescent="0.2">
      <c r="A4123" s="1" t="d">
        <v>2023-03-02</v>
      </c>
      <c r="B4123">
        <v>-1</v>
      </c>
      <c r="C4123" t="s">
        <v>20</v>
      </c>
      <c r="D4123" s="1" t="d">
        <v>2023-03-02</v>
      </c>
      <c r="E4123" t="s">
        <v>1560</v>
      </c>
      <c r="F4123" t="s">
        <v>2285</v>
      </c>
      <c r="G4123" t="s">
        <v>8</v>
      </c>
    </row>
    <row r="4124" spans="1:8" x14ac:dyDescent="0.2">
      <c r="A4124" s="1" t="d">
        <v>2023-03-02</v>
      </c>
      <c r="B4124">
        <v>-1</v>
      </c>
      <c r="C4124" t="s">
        <v>20</v>
      </c>
      <c r="D4124" s="1" t="d">
        <v>2023-03-02</v>
      </c>
      <c r="E4124" t="s">
        <v>1324</v>
      </c>
      <c r="F4124" t="s">
        <v>2272</v>
      </c>
      <c r="G4124" t="s">
        <v>13</v>
      </c>
      <c r="H4124" t="s">
        <v>1325</v>
      </c>
    </row>
    <row r="4125" spans="1:8" x14ac:dyDescent="0.2">
      <c r="A4125" s="1" t="d">
        <v>2023-03-02</v>
      </c>
      <c r="B4125">
        <v>-1</v>
      </c>
      <c r="C4125" t="s">
        <v>20</v>
      </c>
      <c r="D4125" s="1" t="d">
        <v>2023-03-02</v>
      </c>
      <c r="E4125" t="s">
        <v>274</v>
      </c>
      <c r="F4125" t="s">
        <v>2272</v>
      </c>
      <c r="G4125" t="s">
        <v>8</v>
      </c>
    </row>
    <row r="4126" spans="1:8" x14ac:dyDescent="0.2">
      <c r="A4126" s="1" t="d">
        <v>2023-03-02</v>
      </c>
      <c r="B4126">
        <v>-1</v>
      </c>
      <c r="C4126" t="s">
        <v>20</v>
      </c>
      <c r="D4126" s="1" t="d">
        <v>2023-03-02</v>
      </c>
      <c r="E4126" t="s">
        <v>483</v>
      </c>
      <c r="F4126" t="s">
        <v>2272</v>
      </c>
      <c r="G4126" t="s">
        <v>8</v>
      </c>
    </row>
    <row r="4127" spans="1:8" x14ac:dyDescent="0.2">
      <c r="A4127" s="1" t="d">
        <v>2023-03-02</v>
      </c>
      <c r="B4127">
        <v>-1</v>
      </c>
      <c r="C4127" t="s">
        <v>20</v>
      </c>
      <c r="D4127" s="1" t="d">
        <v>2023-03-02</v>
      </c>
      <c r="E4127" t="s">
        <v>95</v>
      </c>
      <c r="F4127" t="s">
        <v>2272</v>
      </c>
      <c r="G4127" t="s">
        <v>8</v>
      </c>
    </row>
    <row r="4128" spans="1:8" x14ac:dyDescent="0.2">
      <c r="A4128" s="1" t="d">
        <v>2023-03-02</v>
      </c>
      <c r="B4128">
        <v>-1</v>
      </c>
      <c r="C4128" t="s">
        <v>20</v>
      </c>
      <c r="D4128" s="1" t="d">
        <v>2023-03-02</v>
      </c>
      <c r="E4128" t="s">
        <v>1635</v>
      </c>
      <c r="F4128" t="s">
        <v>2272</v>
      </c>
      <c r="G4128" t="s">
        <v>8</v>
      </c>
    </row>
    <row r="4129" spans="1:8" x14ac:dyDescent="0.2">
      <c r="A4129" s="1" t="d">
        <v>2023-03-02</v>
      </c>
      <c r="B4129">
        <v>-1</v>
      </c>
      <c r="C4129" t="s">
        <v>20</v>
      </c>
      <c r="D4129" s="1" t="d">
        <v>2023-03-16</v>
      </c>
      <c r="E4129" t="s">
        <v>1940</v>
      </c>
      <c r="F4129" t="s">
        <v>2273</v>
      </c>
      <c r="G4129" t="s">
        <v>49</v>
      </c>
      <c r="H4129" t="s">
        <v>1941</v>
      </c>
    </row>
    <row r="4130" spans="1:8" x14ac:dyDescent="0.2">
      <c r="A4130" s="1" t="d">
        <v>2023-03-02</v>
      </c>
      <c r="B4130">
        <v>-1</v>
      </c>
      <c r="C4130" t="s">
        <v>20</v>
      </c>
      <c r="D4130" s="1" t="d">
        <v>2023-03-16</v>
      </c>
      <c r="E4130" t="s">
        <v>134</v>
      </c>
      <c r="F4130" t="s">
        <v>2274</v>
      </c>
      <c r="G4130" t="s">
        <v>8</v>
      </c>
      <c r="H4130" t="s">
        <v>135</v>
      </c>
    </row>
    <row r="4131" spans="1:8" x14ac:dyDescent="0.2">
      <c r="A4131" s="1" t="d">
        <v>2023-03-02</v>
      </c>
      <c r="B4131">
        <v>-1</v>
      </c>
      <c r="C4131" t="s">
        <v>20</v>
      </c>
      <c r="D4131" s="1" t="d">
        <v>2023-03-16</v>
      </c>
      <c r="E4131" t="s">
        <v>1942</v>
      </c>
      <c r="F4131" t="s">
        <v>2275</v>
      </c>
      <c r="G4131" t="s">
        <v>8</v>
      </c>
      <c r="H4131" t="s">
        <v>1943</v>
      </c>
    </row>
    <row r="4132" spans="1:8" x14ac:dyDescent="0.2">
      <c r="A4132" s="1" t="d">
        <v>2023-03-02</v>
      </c>
      <c r="B4132">
        <v>-1</v>
      </c>
      <c r="C4132" t="s">
        <v>20</v>
      </c>
      <c r="D4132" s="1" t="d">
        <v>2023-03-16</v>
      </c>
      <c r="E4132" t="s">
        <v>1818</v>
      </c>
      <c r="F4132" t="s">
        <v>2263</v>
      </c>
      <c r="G4132" t="s">
        <v>8</v>
      </c>
      <c r="H4132" t="s">
        <v>793</v>
      </c>
    </row>
    <row r="4133" spans="1:8" x14ac:dyDescent="0.2">
      <c r="A4133" s="1" t="d">
        <v>2023-03-02</v>
      </c>
      <c r="B4133">
        <v>-1</v>
      </c>
      <c r="C4133" t="s">
        <v>20</v>
      </c>
      <c r="D4133" s="1" t="d">
        <v>2023-03-16</v>
      </c>
      <c r="E4133" t="s">
        <v>575</v>
      </c>
      <c r="F4133" t="s">
        <v>2263</v>
      </c>
      <c r="G4133" t="s">
        <v>8</v>
      </c>
      <c r="H4133" t="s">
        <v>576</v>
      </c>
    </row>
    <row r="4134" spans="1:8" x14ac:dyDescent="0.2">
      <c r="A4134" s="1" t="d">
        <v>2023-03-02</v>
      </c>
      <c r="B4134">
        <v>-1</v>
      </c>
      <c r="C4134" t="s">
        <v>74</v>
      </c>
      <c r="D4134" s="1" t="d">
        <v>2023-03-02</v>
      </c>
      <c r="E4134" t="s">
        <v>1764</v>
      </c>
      <c r="F4134" t="s">
        <v>2288</v>
      </c>
      <c r="G4134" t="s">
        <v>8</v>
      </c>
      <c r="H4134" t="s">
        <v>1765</v>
      </c>
    </row>
    <row r="4135" spans="1:8" x14ac:dyDescent="0.2">
      <c r="A4135" s="1" t="d">
        <v>2023-03-02</v>
      </c>
      <c r="B4135">
        <v>-1</v>
      </c>
      <c r="C4135" t="s">
        <v>74</v>
      </c>
      <c r="D4135" s="1" t="d">
        <v>2023-03-02</v>
      </c>
      <c r="E4135" t="s">
        <v>1267</v>
      </c>
      <c r="F4135" t="s">
        <v>2272</v>
      </c>
      <c r="G4135" t="s">
        <v>8</v>
      </c>
    </row>
    <row r="4136" spans="1:8" x14ac:dyDescent="0.2">
      <c r="A4136" s="1" t="d">
        <v>2023-03-02</v>
      </c>
      <c r="B4136">
        <v>-1</v>
      </c>
      <c r="C4136" t="s">
        <v>74</v>
      </c>
      <c r="D4136" s="1" t="d">
        <v>2023-03-16</v>
      </c>
      <c r="E4136" t="s">
        <v>1798</v>
      </c>
      <c r="F4136" t="s">
        <v>2263</v>
      </c>
      <c r="G4136" t="s">
        <v>8</v>
      </c>
      <c r="H4136" t="s">
        <v>874</v>
      </c>
    </row>
    <row r="4137" spans="1:8" x14ac:dyDescent="0.2">
      <c r="A4137" s="1" t="d">
        <v>2023-03-02</v>
      </c>
      <c r="B4137">
        <v>-1</v>
      </c>
      <c r="C4137" t="s">
        <v>77</v>
      </c>
      <c r="D4137" s="1" t="d">
        <v>2023-03-02</v>
      </c>
      <c r="E4137" t="s">
        <v>1764</v>
      </c>
      <c r="F4137" t="s">
        <v>2288</v>
      </c>
      <c r="G4137" t="s">
        <v>8</v>
      </c>
      <c r="H4137" t="s">
        <v>1765</v>
      </c>
    </row>
    <row r="4138" spans="1:8" x14ac:dyDescent="0.2">
      <c r="A4138" s="1" t="d">
        <v>2023-03-02</v>
      </c>
      <c r="B4138">
        <v>-1</v>
      </c>
      <c r="C4138" t="s">
        <v>77</v>
      </c>
      <c r="D4138" s="1" t="d">
        <v>2023-03-02</v>
      </c>
      <c r="E4138" t="s">
        <v>1806</v>
      </c>
      <c r="F4138" t="s">
        <v>2266</v>
      </c>
      <c r="G4138" t="s">
        <v>8</v>
      </c>
      <c r="H4138" t="s">
        <v>1807</v>
      </c>
    </row>
    <row r="4139" spans="1:8" x14ac:dyDescent="0.2">
      <c r="A4139" s="1" t="d">
        <v>2023-03-02</v>
      </c>
      <c r="B4139">
        <v>-1</v>
      </c>
      <c r="C4139" t="s">
        <v>77</v>
      </c>
      <c r="D4139" s="1" t="d">
        <v>2023-03-02</v>
      </c>
      <c r="E4139" t="s">
        <v>1684</v>
      </c>
      <c r="F4139" t="s">
        <v>2266</v>
      </c>
      <c r="G4139" t="s">
        <v>8</v>
      </c>
      <c r="H4139" t="s">
        <v>1685</v>
      </c>
    </row>
    <row r="4140" spans="1:8" x14ac:dyDescent="0.2">
      <c r="A4140" s="1" t="d">
        <v>2023-03-02</v>
      </c>
      <c r="B4140">
        <v>-1</v>
      </c>
      <c r="C4140" t="s">
        <v>77</v>
      </c>
      <c r="D4140" s="1" t="d">
        <v>2023-03-02</v>
      </c>
      <c r="E4140" t="s">
        <v>1039</v>
      </c>
      <c r="F4140" t="s">
        <v>2282</v>
      </c>
      <c r="G4140" t="s">
        <v>49</v>
      </c>
      <c r="H4140" t="s">
        <v>1040</v>
      </c>
    </row>
    <row r="4141" spans="1:8" x14ac:dyDescent="0.2">
      <c r="A4141" s="1" t="d">
        <v>2023-03-02</v>
      </c>
      <c r="B4141">
        <v>-1</v>
      </c>
      <c r="C4141" t="s">
        <v>77</v>
      </c>
      <c r="D4141" s="1" t="d">
        <v>2023-03-02</v>
      </c>
      <c r="E4141" t="s">
        <v>811</v>
      </c>
      <c r="F4141" t="s">
        <v>2282</v>
      </c>
      <c r="G4141" t="s">
        <v>49</v>
      </c>
      <c r="H4141" t="s">
        <v>812</v>
      </c>
    </row>
    <row r="4142" spans="1:8" x14ac:dyDescent="0.2">
      <c r="A4142" s="1" t="d">
        <v>2023-03-02</v>
      </c>
      <c r="B4142">
        <v>-1</v>
      </c>
      <c r="C4142" t="s">
        <v>77</v>
      </c>
      <c r="D4142" s="1" t="d">
        <v>2023-03-02</v>
      </c>
      <c r="E4142" t="s">
        <v>217</v>
      </c>
      <c r="F4142" t="s">
        <v>2282</v>
      </c>
      <c r="G4142" t="s">
        <v>49</v>
      </c>
    </row>
    <row r="4143" spans="1:8" x14ac:dyDescent="0.2">
      <c r="A4143" s="1" t="d">
        <v>2023-03-02</v>
      </c>
      <c r="B4143">
        <v>-1</v>
      </c>
      <c r="C4143" t="s">
        <v>77</v>
      </c>
      <c r="D4143" s="1" t="d">
        <v>2023-03-02</v>
      </c>
      <c r="E4143" t="s">
        <v>581</v>
      </c>
      <c r="F4143" t="s">
        <v>2265</v>
      </c>
      <c r="G4143" t="s">
        <v>49</v>
      </c>
      <c r="H4143" t="s">
        <v>582</v>
      </c>
    </row>
    <row r="4144" spans="1:8" x14ac:dyDescent="0.2">
      <c r="A4144" s="1" t="d">
        <v>2023-03-02</v>
      </c>
      <c r="B4144">
        <v>-1</v>
      </c>
      <c r="C4144" t="s">
        <v>77</v>
      </c>
      <c r="D4144" s="1" t="d">
        <v>2023-03-02</v>
      </c>
      <c r="E4144" t="s">
        <v>837</v>
      </c>
      <c r="F4144" t="s">
        <v>2265</v>
      </c>
      <c r="G4144" t="s">
        <v>8</v>
      </c>
      <c r="H4144" t="s">
        <v>838</v>
      </c>
    </row>
    <row r="4145" spans="1:8" x14ac:dyDescent="0.2">
      <c r="A4145" s="1" t="d">
        <v>2023-03-02</v>
      </c>
      <c r="B4145">
        <v>-1</v>
      </c>
      <c r="C4145" t="s">
        <v>77</v>
      </c>
      <c r="D4145" s="1" t="d">
        <v>2023-03-02</v>
      </c>
      <c r="E4145" t="s">
        <v>84</v>
      </c>
      <c r="F4145" t="s">
        <v>2265</v>
      </c>
      <c r="G4145" t="s">
        <v>8</v>
      </c>
      <c r="H4145" t="s">
        <v>85</v>
      </c>
    </row>
    <row r="4146" spans="1:8" x14ac:dyDescent="0.2">
      <c r="A4146" s="1" t="d">
        <v>2023-03-02</v>
      </c>
      <c r="B4146">
        <v>-1</v>
      </c>
      <c r="C4146" t="s">
        <v>77</v>
      </c>
      <c r="D4146" s="1" t="d">
        <v>2023-03-02</v>
      </c>
      <c r="E4146" t="s">
        <v>1186</v>
      </c>
      <c r="F4146" t="s">
        <v>2265</v>
      </c>
      <c r="G4146" t="s">
        <v>128</v>
      </c>
      <c r="H4146" t="s">
        <v>1187</v>
      </c>
    </row>
    <row r="4147" spans="1:8" x14ac:dyDescent="0.2">
      <c r="A4147" s="1" t="d">
        <v>2023-03-02</v>
      </c>
      <c r="B4147">
        <v>-1</v>
      </c>
      <c r="C4147" t="s">
        <v>77</v>
      </c>
      <c r="D4147" s="1" t="d">
        <v>2023-03-02</v>
      </c>
      <c r="E4147" t="s">
        <v>86</v>
      </c>
      <c r="F4147" t="s">
        <v>2265</v>
      </c>
      <c r="G4147" t="s">
        <v>8</v>
      </c>
      <c r="H4147" t="s">
        <v>87</v>
      </c>
    </row>
    <row r="4148" spans="1:8" x14ac:dyDescent="0.2">
      <c r="A4148" s="1" t="d">
        <v>2023-03-02</v>
      </c>
      <c r="B4148">
        <v>-1</v>
      </c>
      <c r="C4148" t="s">
        <v>77</v>
      </c>
      <c r="D4148" s="1" t="d">
        <v>2023-03-02</v>
      </c>
      <c r="E4148" t="s">
        <v>433</v>
      </c>
      <c r="F4148" t="s">
        <v>2265</v>
      </c>
      <c r="G4148" t="s">
        <v>8</v>
      </c>
      <c r="H4148" t="s">
        <v>434</v>
      </c>
    </row>
    <row r="4149" spans="1:8" x14ac:dyDescent="0.2">
      <c r="A4149" s="1" t="d">
        <v>2023-03-02</v>
      </c>
      <c r="B4149">
        <v>-1</v>
      </c>
      <c r="C4149" t="s">
        <v>77</v>
      </c>
      <c r="D4149" s="1" t="d">
        <v>2023-03-02</v>
      </c>
      <c r="E4149" t="s">
        <v>1875</v>
      </c>
      <c r="F4149" t="s">
        <v>2265</v>
      </c>
      <c r="G4149" t="s">
        <v>8</v>
      </c>
      <c r="H4149" t="s">
        <v>1876</v>
      </c>
    </row>
    <row r="4150" spans="1:8" x14ac:dyDescent="0.2">
      <c r="A4150" s="1" t="d">
        <v>2023-03-02</v>
      </c>
      <c r="B4150">
        <v>-1</v>
      </c>
      <c r="C4150" t="s">
        <v>77</v>
      </c>
      <c r="D4150" s="1" t="d">
        <v>2023-03-02</v>
      </c>
      <c r="E4150" t="s">
        <v>12</v>
      </c>
      <c r="F4150" t="s">
        <v>2265</v>
      </c>
      <c r="G4150" t="s">
        <v>13</v>
      </c>
      <c r="H4150" t="s">
        <v>14</v>
      </c>
    </row>
    <row r="4151" spans="1:8" x14ac:dyDescent="0.2">
      <c r="A4151" s="1" t="d">
        <v>2023-03-02</v>
      </c>
      <c r="B4151">
        <v>-1</v>
      </c>
      <c r="C4151" t="s">
        <v>77</v>
      </c>
      <c r="D4151" s="1" t="d">
        <v>2023-03-02</v>
      </c>
      <c r="E4151" t="s">
        <v>1655</v>
      </c>
      <c r="F4151" t="s">
        <v>2265</v>
      </c>
      <c r="G4151" t="s">
        <v>128</v>
      </c>
    </row>
    <row r="4152" spans="1:8" x14ac:dyDescent="0.2">
      <c r="A4152" s="1" t="d">
        <v>2023-03-02</v>
      </c>
      <c r="B4152">
        <v>-1</v>
      </c>
      <c r="C4152" t="s">
        <v>77</v>
      </c>
      <c r="D4152" s="1" t="d">
        <v>2023-03-02</v>
      </c>
      <c r="E4152" t="s">
        <v>1714</v>
      </c>
      <c r="F4152" t="s">
        <v>2296</v>
      </c>
      <c r="G4152" t="s">
        <v>8</v>
      </c>
      <c r="H4152" t="s">
        <v>578</v>
      </c>
    </row>
    <row r="4153" spans="1:8" x14ac:dyDescent="0.2">
      <c r="A4153" s="1" t="d">
        <v>2023-03-02</v>
      </c>
      <c r="B4153">
        <v>-1</v>
      </c>
      <c r="C4153" t="s">
        <v>77</v>
      </c>
      <c r="D4153" s="1" t="d">
        <v>2023-03-02</v>
      </c>
      <c r="E4153" t="s">
        <v>1688</v>
      </c>
      <c r="F4153" t="s">
        <v>2296</v>
      </c>
      <c r="G4153" t="s">
        <v>8</v>
      </c>
      <c r="H4153" t="s">
        <v>225</v>
      </c>
    </row>
    <row r="4154" spans="1:8" x14ac:dyDescent="0.2">
      <c r="A4154" s="1" t="d">
        <v>2023-03-02</v>
      </c>
      <c r="B4154">
        <v>-1</v>
      </c>
      <c r="C4154" t="s">
        <v>77</v>
      </c>
      <c r="D4154" s="1" t="d">
        <v>2023-03-02</v>
      </c>
      <c r="E4154" t="s">
        <v>1621</v>
      </c>
      <c r="F4154" t="s">
        <v>2296</v>
      </c>
      <c r="G4154" t="s">
        <v>8</v>
      </c>
      <c r="H4154" t="s">
        <v>472</v>
      </c>
    </row>
    <row r="4155" spans="1:8" x14ac:dyDescent="0.2">
      <c r="A4155" s="1" t="d">
        <v>2023-03-02</v>
      </c>
      <c r="B4155">
        <v>-1</v>
      </c>
      <c r="C4155" t="s">
        <v>77</v>
      </c>
      <c r="D4155" s="1" t="d">
        <v>2023-03-02</v>
      </c>
      <c r="E4155" t="s">
        <v>1631</v>
      </c>
      <c r="F4155" t="s">
        <v>2296</v>
      </c>
      <c r="G4155" t="s">
        <v>8</v>
      </c>
      <c r="H4155" t="s">
        <v>277</v>
      </c>
    </row>
    <row r="4156" spans="1:8" x14ac:dyDescent="0.2">
      <c r="A4156" s="1" t="d">
        <v>2023-03-02</v>
      </c>
      <c r="B4156">
        <v>-1</v>
      </c>
      <c r="C4156" t="s">
        <v>77</v>
      </c>
      <c r="D4156" s="1" t="d">
        <v>2023-03-02</v>
      </c>
      <c r="E4156" t="s">
        <v>1651</v>
      </c>
      <c r="F4156" t="s">
        <v>2296</v>
      </c>
      <c r="G4156" t="s">
        <v>8</v>
      </c>
      <c r="H4156" t="s">
        <v>92</v>
      </c>
    </row>
    <row r="4157" spans="1:8" x14ac:dyDescent="0.2">
      <c r="A4157" s="1" t="d">
        <v>2023-03-02</v>
      </c>
      <c r="B4157">
        <v>-1</v>
      </c>
      <c r="C4157" t="s">
        <v>77</v>
      </c>
      <c r="D4157" s="1" t="d">
        <v>2023-03-02</v>
      </c>
      <c r="E4157" t="s">
        <v>1632</v>
      </c>
      <c r="F4157" t="s">
        <v>2296</v>
      </c>
      <c r="G4157" t="s">
        <v>8</v>
      </c>
      <c r="H4157" t="s">
        <v>214</v>
      </c>
    </row>
    <row r="4158" spans="1:8" x14ac:dyDescent="0.2">
      <c r="A4158" s="1" t="d">
        <v>2023-03-02</v>
      </c>
      <c r="B4158">
        <v>-1</v>
      </c>
      <c r="C4158" t="s">
        <v>77</v>
      </c>
      <c r="D4158" s="1" t="d">
        <v>2023-03-02</v>
      </c>
      <c r="E4158" t="s">
        <v>1634</v>
      </c>
      <c r="F4158" t="s">
        <v>2296</v>
      </c>
      <c r="G4158" t="s">
        <v>8</v>
      </c>
      <c r="H4158" t="s">
        <v>38</v>
      </c>
    </row>
    <row r="4159" spans="1:8" x14ac:dyDescent="0.2">
      <c r="A4159" s="1" t="d">
        <v>2023-03-02</v>
      </c>
      <c r="B4159">
        <v>-1</v>
      </c>
      <c r="C4159" t="s">
        <v>77</v>
      </c>
      <c r="D4159" s="1" t="d">
        <v>2023-03-02</v>
      </c>
      <c r="E4159" t="s">
        <v>1652</v>
      </c>
      <c r="F4159" t="s">
        <v>2296</v>
      </c>
      <c r="G4159" t="s">
        <v>8</v>
      </c>
      <c r="H4159" t="s">
        <v>40</v>
      </c>
    </row>
    <row r="4160" spans="1:8" x14ac:dyDescent="0.2">
      <c r="A4160" s="1" t="d">
        <v>2023-03-02</v>
      </c>
      <c r="B4160">
        <v>-1</v>
      </c>
      <c r="C4160" t="s">
        <v>77</v>
      </c>
      <c r="D4160" s="1" t="d">
        <v>2023-03-02</v>
      </c>
      <c r="E4160" t="s">
        <v>1614</v>
      </c>
      <c r="F4160" t="s">
        <v>2296</v>
      </c>
      <c r="G4160" t="s">
        <v>8</v>
      </c>
      <c r="H4160" t="s">
        <v>94</v>
      </c>
    </row>
    <row r="4161" spans="1:8" x14ac:dyDescent="0.2">
      <c r="A4161" s="1" t="d">
        <v>2023-03-02</v>
      </c>
      <c r="B4161">
        <v>-1</v>
      </c>
      <c r="C4161" t="s">
        <v>77</v>
      </c>
      <c r="D4161" s="1" t="d">
        <v>2023-03-02</v>
      </c>
      <c r="E4161" t="s">
        <v>1835</v>
      </c>
      <c r="F4161" t="s">
        <v>2296</v>
      </c>
      <c r="G4161" t="s">
        <v>8</v>
      </c>
    </row>
    <row r="4162" spans="1:8" x14ac:dyDescent="0.2">
      <c r="A4162" s="1" t="d">
        <v>2023-03-02</v>
      </c>
      <c r="B4162">
        <v>-1</v>
      </c>
      <c r="C4162" t="s">
        <v>77</v>
      </c>
      <c r="D4162" s="1" t="d">
        <v>2023-03-02</v>
      </c>
      <c r="E4162" t="s">
        <v>1510</v>
      </c>
      <c r="F4162" t="s">
        <v>2304</v>
      </c>
      <c r="G4162" t="s">
        <v>8</v>
      </c>
    </row>
    <row r="4163" spans="1:8" x14ac:dyDescent="0.2">
      <c r="A4163" s="1" t="d">
        <v>2023-03-02</v>
      </c>
      <c r="B4163">
        <v>-1</v>
      </c>
      <c r="C4163" t="s">
        <v>77</v>
      </c>
      <c r="D4163" s="1" t="d">
        <v>2023-03-02</v>
      </c>
      <c r="E4163" t="s">
        <v>1944</v>
      </c>
      <c r="F4163" t="s">
        <v>2304</v>
      </c>
      <c r="G4163" t="s">
        <v>8</v>
      </c>
    </row>
    <row r="4164" spans="1:8" x14ac:dyDescent="0.2">
      <c r="A4164" s="1" t="d">
        <v>2023-03-02</v>
      </c>
      <c r="B4164">
        <v>-1</v>
      </c>
      <c r="C4164" t="s">
        <v>77</v>
      </c>
      <c r="D4164" s="1" t="d">
        <v>2023-03-02</v>
      </c>
      <c r="E4164" t="s">
        <v>916</v>
      </c>
      <c r="F4164" t="s">
        <v>2271</v>
      </c>
      <c r="G4164" t="s">
        <v>49</v>
      </c>
      <c r="H4164" t="s">
        <v>917</v>
      </c>
    </row>
    <row r="4165" spans="1:8" x14ac:dyDescent="0.2">
      <c r="A4165" s="1" t="d">
        <v>2023-03-02</v>
      </c>
      <c r="B4165">
        <v>-1</v>
      </c>
      <c r="C4165" t="s">
        <v>77</v>
      </c>
      <c r="D4165" s="1" t="d">
        <v>2023-03-02</v>
      </c>
      <c r="E4165" t="s">
        <v>1552</v>
      </c>
      <c r="F4165" t="s">
        <v>2271</v>
      </c>
      <c r="G4165" t="s">
        <v>49</v>
      </c>
      <c r="H4165" t="s">
        <v>1553</v>
      </c>
    </row>
    <row r="4166" spans="1:8" x14ac:dyDescent="0.2">
      <c r="A4166" s="1" t="d">
        <v>2023-03-02</v>
      </c>
      <c r="B4166">
        <v>-1</v>
      </c>
      <c r="C4166" t="s">
        <v>77</v>
      </c>
      <c r="D4166" s="1" t="d">
        <v>2023-03-02</v>
      </c>
      <c r="E4166" t="s">
        <v>1288</v>
      </c>
      <c r="F4166" t="s">
        <v>2271</v>
      </c>
      <c r="G4166" t="s">
        <v>49</v>
      </c>
      <c r="H4166" t="s">
        <v>1289</v>
      </c>
    </row>
    <row r="4167" spans="1:8" x14ac:dyDescent="0.2">
      <c r="A4167" s="1" t="d">
        <v>2023-03-02</v>
      </c>
      <c r="B4167">
        <v>-1</v>
      </c>
      <c r="C4167" t="s">
        <v>77</v>
      </c>
      <c r="D4167" s="1" t="d">
        <v>2023-03-02</v>
      </c>
      <c r="E4167" t="s">
        <v>1204</v>
      </c>
      <c r="F4167" t="s">
        <v>2271</v>
      </c>
      <c r="G4167" t="s">
        <v>49</v>
      </c>
      <c r="H4167" t="s">
        <v>1205</v>
      </c>
    </row>
    <row r="4168" spans="1:8" x14ac:dyDescent="0.2">
      <c r="A4168" s="1" t="d">
        <v>2023-03-02</v>
      </c>
      <c r="B4168">
        <v>-1</v>
      </c>
      <c r="C4168" t="s">
        <v>77</v>
      </c>
      <c r="D4168" s="1" t="d">
        <v>2023-03-02</v>
      </c>
      <c r="E4168" t="s">
        <v>1035</v>
      </c>
      <c r="F4168" t="s">
        <v>2271</v>
      </c>
      <c r="G4168" t="s">
        <v>49</v>
      </c>
      <c r="H4168" t="s">
        <v>1036</v>
      </c>
    </row>
    <row r="4169" spans="1:8" x14ac:dyDescent="0.2">
      <c r="A4169" s="1" t="d">
        <v>2023-03-02</v>
      </c>
      <c r="B4169">
        <v>-1</v>
      </c>
      <c r="C4169" t="s">
        <v>77</v>
      </c>
      <c r="D4169" s="1" t="d">
        <v>2023-03-02</v>
      </c>
      <c r="E4169" t="s">
        <v>1320</v>
      </c>
      <c r="F4169" t="s">
        <v>2271</v>
      </c>
      <c r="G4169" t="s">
        <v>49</v>
      </c>
      <c r="H4169" t="s">
        <v>1321</v>
      </c>
    </row>
    <row r="4170" spans="1:8" x14ac:dyDescent="0.2">
      <c r="A4170" s="1" t="d">
        <v>2023-03-02</v>
      </c>
      <c r="B4170">
        <v>-1</v>
      </c>
      <c r="C4170" t="s">
        <v>77</v>
      </c>
      <c r="D4170" s="1" t="d">
        <v>2023-03-02</v>
      </c>
      <c r="E4170" t="s">
        <v>1680</v>
      </c>
      <c r="F4170" t="s">
        <v>2271</v>
      </c>
      <c r="G4170" t="s">
        <v>8</v>
      </c>
      <c r="H4170" t="s">
        <v>1681</v>
      </c>
    </row>
    <row r="4171" spans="1:8" x14ac:dyDescent="0.2">
      <c r="A4171" s="1" t="d">
        <v>2023-03-02</v>
      </c>
      <c r="B4171">
        <v>-1</v>
      </c>
      <c r="C4171" t="s">
        <v>77</v>
      </c>
      <c r="D4171" s="1" t="d">
        <v>2023-03-02</v>
      </c>
      <c r="E4171" t="s">
        <v>559</v>
      </c>
      <c r="F4171" t="s">
        <v>2294</v>
      </c>
      <c r="G4171" t="s">
        <v>8</v>
      </c>
    </row>
    <row r="4172" spans="1:8" x14ac:dyDescent="0.2">
      <c r="A4172" s="1" t="d">
        <v>2023-03-02</v>
      </c>
      <c r="B4172">
        <v>-1</v>
      </c>
      <c r="C4172" t="s">
        <v>77</v>
      </c>
      <c r="D4172" s="1" t="d">
        <v>2023-03-02</v>
      </c>
      <c r="E4172" t="s">
        <v>1535</v>
      </c>
      <c r="F4172" t="s">
        <v>2294</v>
      </c>
      <c r="G4172" t="s">
        <v>8</v>
      </c>
    </row>
    <row r="4173" spans="1:8" x14ac:dyDescent="0.2">
      <c r="A4173" s="1" t="d">
        <v>2023-03-02</v>
      </c>
      <c r="B4173">
        <v>-1</v>
      </c>
      <c r="C4173" t="s">
        <v>77</v>
      </c>
      <c r="D4173" s="1" t="d">
        <v>2023-03-02</v>
      </c>
      <c r="E4173" t="s">
        <v>229</v>
      </c>
      <c r="F4173" t="s">
        <v>2272</v>
      </c>
      <c r="G4173" t="s">
        <v>49</v>
      </c>
      <c r="H4173" t="s">
        <v>230</v>
      </c>
    </row>
    <row r="4174" spans="1:8" x14ac:dyDescent="0.2">
      <c r="A4174" s="1" t="d">
        <v>2023-03-02</v>
      </c>
      <c r="B4174">
        <v>-1</v>
      </c>
      <c r="C4174" t="s">
        <v>77</v>
      </c>
      <c r="D4174" s="1" t="d">
        <v>2023-03-02</v>
      </c>
      <c r="E4174" t="s">
        <v>1263</v>
      </c>
      <c r="F4174" t="s">
        <v>2272</v>
      </c>
      <c r="G4174" t="s">
        <v>49</v>
      </c>
      <c r="H4174" t="s">
        <v>1264</v>
      </c>
    </row>
    <row r="4175" spans="1:8" x14ac:dyDescent="0.2">
      <c r="A4175" s="1" t="d">
        <v>2023-03-02</v>
      </c>
      <c r="B4175">
        <v>-1</v>
      </c>
      <c r="C4175" t="s">
        <v>77</v>
      </c>
      <c r="D4175" s="1" t="d">
        <v>2023-03-02</v>
      </c>
      <c r="E4175" t="s">
        <v>43</v>
      </c>
      <c r="F4175" t="s">
        <v>2272</v>
      </c>
      <c r="G4175" t="s">
        <v>8</v>
      </c>
      <c r="H4175" t="s">
        <v>44</v>
      </c>
    </row>
    <row r="4176" spans="1:8" x14ac:dyDescent="0.2">
      <c r="A4176" s="1" t="d">
        <v>2023-03-02</v>
      </c>
      <c r="B4176">
        <v>-1</v>
      </c>
      <c r="C4176" t="s">
        <v>77</v>
      </c>
      <c r="D4176" s="1" t="d">
        <v>2023-03-02</v>
      </c>
      <c r="E4176" t="s">
        <v>817</v>
      </c>
      <c r="F4176" t="s">
        <v>2272</v>
      </c>
      <c r="G4176" t="s">
        <v>13</v>
      </c>
      <c r="H4176" t="s">
        <v>818</v>
      </c>
    </row>
    <row r="4177" spans="1:8" x14ac:dyDescent="0.2">
      <c r="A4177" s="1" t="d">
        <v>2023-03-02</v>
      </c>
      <c r="B4177">
        <v>-1</v>
      </c>
      <c r="C4177" t="s">
        <v>77</v>
      </c>
      <c r="D4177" s="1" t="d">
        <v>2023-03-02</v>
      </c>
      <c r="E4177" t="s">
        <v>1324</v>
      </c>
      <c r="F4177" t="s">
        <v>2272</v>
      </c>
      <c r="G4177" t="s">
        <v>13</v>
      </c>
      <c r="H4177" t="s">
        <v>1325</v>
      </c>
    </row>
    <row r="4178" spans="1:8" x14ac:dyDescent="0.2">
      <c r="A4178" s="1" t="d">
        <v>2023-03-02</v>
      </c>
      <c r="B4178">
        <v>-1</v>
      </c>
      <c r="C4178" t="s">
        <v>77</v>
      </c>
      <c r="D4178" s="1" t="d">
        <v>2023-03-02</v>
      </c>
      <c r="E4178" t="s">
        <v>1326</v>
      </c>
      <c r="F4178" t="s">
        <v>2272</v>
      </c>
      <c r="G4178" t="s">
        <v>8</v>
      </c>
      <c r="H4178" t="s">
        <v>1327</v>
      </c>
    </row>
    <row r="4179" spans="1:8" x14ac:dyDescent="0.2">
      <c r="A4179" s="1" t="d">
        <v>2023-03-02</v>
      </c>
      <c r="B4179">
        <v>-1</v>
      </c>
      <c r="C4179" t="s">
        <v>77</v>
      </c>
      <c r="D4179" s="1" t="d">
        <v>2023-03-02</v>
      </c>
      <c r="E4179" t="s">
        <v>1267</v>
      </c>
      <c r="F4179" t="s">
        <v>2272</v>
      </c>
      <c r="G4179" t="s">
        <v>8</v>
      </c>
    </row>
    <row r="4180" spans="1:8" x14ac:dyDescent="0.2">
      <c r="A4180" s="1" t="d">
        <v>2023-03-02</v>
      </c>
      <c r="B4180">
        <v>-1</v>
      </c>
      <c r="C4180" t="s">
        <v>77</v>
      </c>
      <c r="D4180" s="1" t="d">
        <v>2023-03-02</v>
      </c>
      <c r="E4180" t="s">
        <v>856</v>
      </c>
      <c r="F4180" t="s">
        <v>2272</v>
      </c>
      <c r="G4180" t="s">
        <v>8</v>
      </c>
    </row>
    <row r="4181" spans="1:8" x14ac:dyDescent="0.2">
      <c r="A4181" s="1" t="d">
        <v>2023-03-02</v>
      </c>
      <c r="B4181">
        <v>-1</v>
      </c>
      <c r="C4181" t="s">
        <v>77</v>
      </c>
      <c r="D4181" s="1" t="d">
        <v>2023-03-02</v>
      </c>
      <c r="E4181" t="s">
        <v>483</v>
      </c>
      <c r="F4181" t="s">
        <v>2272</v>
      </c>
      <c r="G4181" t="s">
        <v>8</v>
      </c>
    </row>
    <row r="4182" spans="1:8" x14ac:dyDescent="0.2">
      <c r="A4182" s="1" t="d">
        <v>2023-03-02</v>
      </c>
      <c r="B4182">
        <v>-1</v>
      </c>
      <c r="C4182" t="s">
        <v>77</v>
      </c>
      <c r="D4182" s="1" t="d">
        <v>2023-03-02</v>
      </c>
      <c r="E4182" t="s">
        <v>1422</v>
      </c>
      <c r="F4182" t="s">
        <v>2272</v>
      </c>
      <c r="G4182" t="s">
        <v>8</v>
      </c>
    </row>
    <row r="4183" spans="1:8" x14ac:dyDescent="0.2">
      <c r="A4183" s="1" t="d">
        <v>2023-03-02</v>
      </c>
      <c r="B4183">
        <v>-1</v>
      </c>
      <c r="C4183" t="s">
        <v>77</v>
      </c>
      <c r="D4183" s="1" t="d">
        <v>2023-03-02</v>
      </c>
      <c r="E4183" t="s">
        <v>96</v>
      </c>
      <c r="F4183" t="s">
        <v>2272</v>
      </c>
      <c r="G4183" t="s">
        <v>8</v>
      </c>
    </row>
    <row r="4184" spans="1:8" x14ac:dyDescent="0.2">
      <c r="A4184" s="1" t="d">
        <v>2023-03-02</v>
      </c>
      <c r="B4184">
        <v>-1</v>
      </c>
      <c r="C4184" t="s">
        <v>77</v>
      </c>
      <c r="D4184" s="1" t="d">
        <v>2023-03-02</v>
      </c>
      <c r="E4184" t="s">
        <v>97</v>
      </c>
      <c r="F4184" t="s">
        <v>2272</v>
      </c>
      <c r="G4184" t="s">
        <v>8</v>
      </c>
    </row>
    <row r="4185" spans="1:8" x14ac:dyDescent="0.2">
      <c r="A4185" s="1" t="d">
        <v>2023-03-02</v>
      </c>
      <c r="B4185">
        <v>-1</v>
      </c>
      <c r="C4185" t="s">
        <v>77</v>
      </c>
      <c r="D4185" s="1" t="d">
        <v>2023-03-02</v>
      </c>
      <c r="E4185" t="s">
        <v>1635</v>
      </c>
      <c r="F4185" t="s">
        <v>2272</v>
      </c>
      <c r="G4185" t="s">
        <v>8</v>
      </c>
    </row>
    <row r="4186" spans="1:8" x14ac:dyDescent="0.2">
      <c r="A4186" s="1" t="d">
        <v>2023-03-02</v>
      </c>
      <c r="B4186">
        <v>-1</v>
      </c>
      <c r="C4186" t="s">
        <v>77</v>
      </c>
      <c r="D4186" s="1" t="d">
        <v>2023-03-09</v>
      </c>
      <c r="E4186" t="s">
        <v>1945</v>
      </c>
      <c r="F4186" t="s">
        <v>2273</v>
      </c>
      <c r="G4186" t="s">
        <v>128</v>
      </c>
      <c r="H4186" t="s">
        <v>1946</v>
      </c>
    </row>
    <row r="4187" spans="1:8" x14ac:dyDescent="0.2">
      <c r="A4187" s="1" t="d">
        <v>2023-03-02</v>
      </c>
      <c r="B4187">
        <v>-1</v>
      </c>
      <c r="C4187" t="s">
        <v>77</v>
      </c>
      <c r="D4187" s="1" t="d">
        <v>2023-03-09</v>
      </c>
      <c r="E4187" t="s">
        <v>561</v>
      </c>
      <c r="F4187" t="s">
        <v>2273</v>
      </c>
      <c r="G4187" t="s">
        <v>128</v>
      </c>
      <c r="H4187" t="s">
        <v>562</v>
      </c>
    </row>
    <row r="4188" spans="1:8" x14ac:dyDescent="0.2">
      <c r="A4188" s="1" t="d">
        <v>2023-03-02</v>
      </c>
      <c r="B4188">
        <v>-1</v>
      </c>
      <c r="C4188" t="s">
        <v>77</v>
      </c>
      <c r="D4188" s="1" t="d">
        <v>2023-03-09</v>
      </c>
      <c r="E4188" t="s">
        <v>1351</v>
      </c>
      <c r="F4188" t="s">
        <v>2273</v>
      </c>
      <c r="G4188" t="s">
        <v>991</v>
      </c>
      <c r="H4188" t="s">
        <v>1352</v>
      </c>
    </row>
    <row r="4189" spans="1:8" x14ac:dyDescent="0.2">
      <c r="A4189" s="1" t="d">
        <v>2023-03-02</v>
      </c>
      <c r="B4189">
        <v>-1</v>
      </c>
      <c r="C4189" t="s">
        <v>77</v>
      </c>
      <c r="D4189" s="1" t="d">
        <v>2023-03-09</v>
      </c>
      <c r="E4189" t="s">
        <v>1947</v>
      </c>
      <c r="F4189" t="s">
        <v>2273</v>
      </c>
      <c r="G4189" t="s">
        <v>128</v>
      </c>
      <c r="H4189" t="s">
        <v>1948</v>
      </c>
    </row>
    <row r="4190" spans="1:8" x14ac:dyDescent="0.2">
      <c r="A4190" s="1" t="d">
        <v>2023-03-02</v>
      </c>
      <c r="B4190">
        <v>-1</v>
      </c>
      <c r="C4190" t="s">
        <v>77</v>
      </c>
      <c r="D4190" s="1" t="d">
        <v>2023-03-09</v>
      </c>
      <c r="E4190" t="s">
        <v>1674</v>
      </c>
      <c r="F4190" t="s">
        <v>2274</v>
      </c>
      <c r="G4190" t="s">
        <v>8</v>
      </c>
      <c r="H4190" t="s">
        <v>1675</v>
      </c>
    </row>
    <row r="4191" spans="1:8" x14ac:dyDescent="0.2">
      <c r="A4191" s="1" t="d">
        <v>2023-03-02</v>
      </c>
      <c r="B4191">
        <v>-1</v>
      </c>
      <c r="C4191" t="s">
        <v>77</v>
      </c>
      <c r="D4191" s="1" t="d">
        <v>2023-03-09</v>
      </c>
      <c r="E4191" t="s">
        <v>112</v>
      </c>
      <c r="F4191" t="s">
        <v>2274</v>
      </c>
      <c r="G4191" t="s">
        <v>8</v>
      </c>
      <c r="H4191" t="s">
        <v>113</v>
      </c>
    </row>
    <row r="4192" spans="1:8" x14ac:dyDescent="0.2">
      <c r="A4192" s="1" t="d">
        <v>2023-03-02</v>
      </c>
      <c r="B4192">
        <v>-1</v>
      </c>
      <c r="C4192" t="s">
        <v>77</v>
      </c>
      <c r="D4192" s="1" t="d">
        <v>2023-03-09</v>
      </c>
      <c r="E4192" t="s">
        <v>1692</v>
      </c>
      <c r="F4192" t="s">
        <v>2274</v>
      </c>
      <c r="G4192" t="s">
        <v>8</v>
      </c>
      <c r="H4192" t="s">
        <v>1692</v>
      </c>
    </row>
    <row r="4193" spans="1:8" x14ac:dyDescent="0.2">
      <c r="A4193" s="1" t="d">
        <v>2023-03-02</v>
      </c>
      <c r="B4193">
        <v>-1</v>
      </c>
      <c r="C4193" t="s">
        <v>77</v>
      </c>
      <c r="D4193" s="1" t="d">
        <v>2023-03-09</v>
      </c>
      <c r="E4193" t="s">
        <v>161</v>
      </c>
      <c r="F4193" t="s">
        <v>2275</v>
      </c>
      <c r="G4193" t="s">
        <v>8</v>
      </c>
      <c r="H4193" t="s">
        <v>162</v>
      </c>
    </row>
    <row r="4194" spans="1:8" x14ac:dyDescent="0.2">
      <c r="A4194" s="1" t="d">
        <v>2023-03-02</v>
      </c>
      <c r="B4194">
        <v>-1</v>
      </c>
      <c r="C4194" t="s">
        <v>77</v>
      </c>
      <c r="D4194" s="1" t="d">
        <v>2023-03-09</v>
      </c>
      <c r="E4194" t="s">
        <v>1819</v>
      </c>
      <c r="F4194" t="s">
        <v>2263</v>
      </c>
      <c r="G4194" t="s">
        <v>8</v>
      </c>
      <c r="H4194" t="s">
        <v>972</v>
      </c>
    </row>
    <row r="4195" spans="1:8" x14ac:dyDescent="0.2">
      <c r="A4195" s="1" t="d">
        <v>2023-03-02</v>
      </c>
      <c r="B4195">
        <v>-1</v>
      </c>
      <c r="C4195" t="s">
        <v>77</v>
      </c>
      <c r="D4195" s="1" t="d">
        <v>2023-03-09</v>
      </c>
      <c r="E4195" t="s">
        <v>1649</v>
      </c>
      <c r="F4195" t="s">
        <v>2263</v>
      </c>
      <c r="G4195" t="s">
        <v>8</v>
      </c>
      <c r="H4195" t="s">
        <v>1650</v>
      </c>
    </row>
    <row r="4196" spans="1:8" x14ac:dyDescent="0.2">
      <c r="A4196" s="1" t="d">
        <v>2023-03-02</v>
      </c>
      <c r="B4196">
        <v>-1</v>
      </c>
      <c r="C4196" t="s">
        <v>77</v>
      </c>
      <c r="D4196" s="1" t="d">
        <v>2023-03-09</v>
      </c>
      <c r="E4196" t="s">
        <v>1949</v>
      </c>
      <c r="F4196" t="s">
        <v>2263</v>
      </c>
      <c r="G4196" t="s">
        <v>8</v>
      </c>
      <c r="H4196" t="s">
        <v>1950</v>
      </c>
    </row>
    <row r="4197" spans="1:8" x14ac:dyDescent="0.2">
      <c r="A4197" s="1" t="d">
        <v>2023-03-02</v>
      </c>
      <c r="B4197">
        <v>-1</v>
      </c>
      <c r="C4197" t="s">
        <v>77</v>
      </c>
      <c r="D4197" s="1" t="d">
        <v>2023-03-12</v>
      </c>
      <c r="E4197" t="s">
        <v>1516</v>
      </c>
      <c r="F4197" t="s">
        <v>2274</v>
      </c>
      <c r="G4197" t="s">
        <v>8</v>
      </c>
      <c r="H4197" t="s">
        <v>1516</v>
      </c>
    </row>
    <row r="4198" spans="1:8" x14ac:dyDescent="0.2">
      <c r="A4198" s="1" t="d">
        <v>2023-03-02</v>
      </c>
      <c r="B4198">
        <v>-1</v>
      </c>
      <c r="C4198" t="s">
        <v>77</v>
      </c>
      <c r="D4198" s="1" t="d">
        <v>2023-03-14</v>
      </c>
      <c r="E4198" t="s">
        <v>1951</v>
      </c>
      <c r="F4198" t="s">
        <v>2263</v>
      </c>
      <c r="G4198" t="s">
        <v>8</v>
      </c>
      <c r="H4198" t="s">
        <v>122</v>
      </c>
    </row>
    <row r="4199" spans="1:8" x14ac:dyDescent="0.2">
      <c r="A4199" s="1" t="d">
        <v>2023-03-02</v>
      </c>
      <c r="B4199">
        <v>-1</v>
      </c>
      <c r="C4199" t="s">
        <v>77</v>
      </c>
      <c r="D4199" s="1" t="d">
        <v>2023-03-15</v>
      </c>
      <c r="E4199" t="s">
        <v>1952</v>
      </c>
      <c r="F4199" t="s">
        <v>2275</v>
      </c>
      <c r="G4199" t="s">
        <v>8</v>
      </c>
      <c r="H4199" t="s">
        <v>1953</v>
      </c>
    </row>
    <row r="4200" spans="1:8" x14ac:dyDescent="0.2">
      <c r="A4200" s="1" t="d">
        <v>2023-03-02</v>
      </c>
      <c r="B4200">
        <v>-1</v>
      </c>
      <c r="C4200" t="s">
        <v>77</v>
      </c>
      <c r="D4200" s="1" t="d">
        <v>2023-03-16</v>
      </c>
      <c r="E4200" t="s">
        <v>313</v>
      </c>
      <c r="F4200" t="s">
        <v>2274</v>
      </c>
      <c r="G4200" t="s">
        <v>8</v>
      </c>
      <c r="H4200" t="s">
        <v>314</v>
      </c>
    </row>
    <row r="4201" spans="1:8" x14ac:dyDescent="0.2">
      <c r="A4201" s="1" t="d">
        <v>2023-03-02</v>
      </c>
      <c r="B4201">
        <v>-1</v>
      </c>
      <c r="C4201" t="s">
        <v>77</v>
      </c>
      <c r="D4201" s="1" t="d">
        <v>2023-03-16</v>
      </c>
      <c r="E4201" t="s">
        <v>627</v>
      </c>
      <c r="F4201" t="s">
        <v>2274</v>
      </c>
      <c r="G4201" t="s">
        <v>8</v>
      </c>
      <c r="H4201" t="s">
        <v>628</v>
      </c>
    </row>
    <row r="4202" spans="1:8" x14ac:dyDescent="0.2">
      <c r="A4202" s="1" t="d">
        <v>2023-03-02</v>
      </c>
      <c r="B4202">
        <v>-1</v>
      </c>
      <c r="C4202" t="s">
        <v>77</v>
      </c>
      <c r="D4202" s="1" t="d">
        <v>2023-03-16</v>
      </c>
      <c r="E4202" t="s">
        <v>1954</v>
      </c>
      <c r="F4202" t="s">
        <v>2275</v>
      </c>
      <c r="G4202" t="s">
        <v>8</v>
      </c>
      <c r="H4202" t="s">
        <v>1955</v>
      </c>
    </row>
    <row r="4203" spans="1:8" x14ac:dyDescent="0.2">
      <c r="A4203" s="1" t="d">
        <v>2023-03-02</v>
      </c>
      <c r="B4203">
        <v>-1</v>
      </c>
      <c r="C4203" t="s">
        <v>77</v>
      </c>
      <c r="D4203" s="1" t="d">
        <v>2023-03-16</v>
      </c>
      <c r="E4203" t="s">
        <v>1759</v>
      </c>
      <c r="F4203" t="s">
        <v>2275</v>
      </c>
      <c r="G4203" t="s">
        <v>8</v>
      </c>
      <c r="H4203" t="s">
        <v>1760</v>
      </c>
    </row>
    <row r="4204" spans="1:8" x14ac:dyDescent="0.2">
      <c r="A4204" s="1" t="d">
        <v>2023-03-02</v>
      </c>
      <c r="B4204">
        <v>-1</v>
      </c>
      <c r="C4204" t="s">
        <v>77</v>
      </c>
      <c r="D4204" s="1" t="d">
        <v>2023-03-16</v>
      </c>
      <c r="E4204" t="s">
        <v>1341</v>
      </c>
      <c r="F4204" t="s">
        <v>2275</v>
      </c>
      <c r="G4204" t="s">
        <v>8</v>
      </c>
    </row>
    <row r="4205" spans="1:8" x14ac:dyDescent="0.2">
      <c r="A4205" s="1" t="d">
        <v>2023-03-02</v>
      </c>
      <c r="B4205">
        <v>-1</v>
      </c>
      <c r="C4205" t="s">
        <v>77</v>
      </c>
      <c r="D4205" s="1" t="d">
        <v>2023-03-16</v>
      </c>
      <c r="E4205" t="s">
        <v>1956</v>
      </c>
      <c r="F4205" t="s">
        <v>2263</v>
      </c>
      <c r="G4205" t="s">
        <v>8</v>
      </c>
      <c r="H4205" t="s">
        <v>1625</v>
      </c>
    </row>
    <row r="4206" spans="1:8" x14ac:dyDescent="0.2">
      <c r="A4206" s="1" t="d">
        <v>2023-03-02</v>
      </c>
      <c r="B4206">
        <v>-1</v>
      </c>
      <c r="C4206" t="s">
        <v>77</v>
      </c>
      <c r="D4206" s="1" t="d">
        <v>2023-03-16</v>
      </c>
      <c r="E4206" t="s">
        <v>514</v>
      </c>
      <c r="F4206" t="s">
        <v>2263</v>
      </c>
      <c r="G4206" t="s">
        <v>8</v>
      </c>
      <c r="H4206" t="s">
        <v>515</v>
      </c>
    </row>
    <row r="4207" spans="1:8" x14ac:dyDescent="0.2">
      <c r="A4207" s="1" t="d">
        <v>2023-03-03</v>
      </c>
      <c r="B4207">
        <v>-1</v>
      </c>
      <c r="D4207" s="1" t="d">
        <v>2023-03-03</v>
      </c>
      <c r="E4207" t="s">
        <v>561</v>
      </c>
      <c r="F4207" t="s">
        <v>2273</v>
      </c>
      <c r="G4207" t="s">
        <v>128</v>
      </c>
      <c r="H4207" t="s">
        <v>562</v>
      </c>
    </row>
    <row r="4208" spans="1:8" x14ac:dyDescent="0.2">
      <c r="A4208" s="1" t="d">
        <v>2023-03-03</v>
      </c>
      <c r="B4208">
        <v>-1</v>
      </c>
      <c r="D4208" s="1" t="d">
        <v>2023-03-03</v>
      </c>
      <c r="E4208" t="s">
        <v>1254</v>
      </c>
      <c r="F4208" t="s">
        <v>2265</v>
      </c>
      <c r="G4208" t="s">
        <v>49</v>
      </c>
      <c r="H4208" t="s">
        <v>1255</v>
      </c>
    </row>
    <row r="4209" spans="1:8" x14ac:dyDescent="0.2">
      <c r="A4209" s="1" t="d">
        <v>2023-03-03</v>
      </c>
      <c r="B4209">
        <v>-1</v>
      </c>
      <c r="D4209" s="1" t="d">
        <v>2023-03-03</v>
      </c>
      <c r="E4209" t="s">
        <v>1835</v>
      </c>
      <c r="F4209" t="s">
        <v>2296</v>
      </c>
      <c r="G4209" t="s">
        <v>8</v>
      </c>
    </row>
    <row r="4210" spans="1:8" x14ac:dyDescent="0.2">
      <c r="A4210" s="1" t="d">
        <v>2023-03-03</v>
      </c>
      <c r="B4210">
        <v>-1</v>
      </c>
      <c r="D4210" s="1" t="d">
        <v>2023-03-03</v>
      </c>
      <c r="E4210" t="s">
        <v>1326</v>
      </c>
      <c r="F4210" t="s">
        <v>2272</v>
      </c>
      <c r="G4210" t="s">
        <v>8</v>
      </c>
      <c r="H4210" t="s">
        <v>1327</v>
      </c>
    </row>
    <row r="4211" spans="1:8" x14ac:dyDescent="0.2">
      <c r="A4211" s="1" t="d">
        <v>2023-03-03</v>
      </c>
      <c r="B4211">
        <v>-1</v>
      </c>
      <c r="C4211" t="s">
        <v>15</v>
      </c>
      <c r="D4211" s="1" t="d">
        <v>2023-03-03</v>
      </c>
      <c r="E4211" t="s">
        <v>222</v>
      </c>
      <c r="F4211" t="s">
        <v>2265</v>
      </c>
      <c r="G4211" t="s">
        <v>13</v>
      </c>
      <c r="H4211" t="s">
        <v>223</v>
      </c>
    </row>
    <row r="4212" spans="1:8" x14ac:dyDescent="0.2">
      <c r="A4212" s="1" t="d">
        <v>2023-03-03</v>
      </c>
      <c r="B4212">
        <v>-1</v>
      </c>
      <c r="C4212" t="s">
        <v>15</v>
      </c>
      <c r="D4212" s="1" t="d">
        <v>2023-03-03</v>
      </c>
      <c r="E4212" t="s">
        <v>1324</v>
      </c>
      <c r="F4212" t="s">
        <v>2272</v>
      </c>
      <c r="G4212" t="s">
        <v>13</v>
      </c>
      <c r="H4212" t="s">
        <v>1325</v>
      </c>
    </row>
    <row r="4213" spans="1:8" x14ac:dyDescent="0.2">
      <c r="A4213" s="1" t="d">
        <v>2023-03-03</v>
      </c>
      <c r="B4213">
        <v>-1</v>
      </c>
      <c r="C4213" t="s">
        <v>20</v>
      </c>
      <c r="D4213" s="1" t="d">
        <v>2023-03-03</v>
      </c>
      <c r="E4213" t="s">
        <v>833</v>
      </c>
      <c r="F4213" t="s">
        <v>2266</v>
      </c>
      <c r="G4213" t="s">
        <v>49</v>
      </c>
      <c r="H4213" t="s">
        <v>834</v>
      </c>
    </row>
    <row r="4214" spans="1:8" x14ac:dyDescent="0.2">
      <c r="A4214" s="1" t="d">
        <v>2023-03-03</v>
      </c>
      <c r="B4214">
        <v>-1</v>
      </c>
      <c r="C4214" t="s">
        <v>20</v>
      </c>
      <c r="D4214" s="1" t="d">
        <v>2023-03-03</v>
      </c>
      <c r="E4214" t="s">
        <v>579</v>
      </c>
      <c r="F4214" t="s">
        <v>2265</v>
      </c>
      <c r="G4214" t="s">
        <v>49</v>
      </c>
      <c r="H4214" t="s">
        <v>580</v>
      </c>
    </row>
    <row r="4215" spans="1:8" x14ac:dyDescent="0.2">
      <c r="A4215" s="1" t="d">
        <v>2023-03-03</v>
      </c>
      <c r="B4215">
        <v>-1</v>
      </c>
      <c r="C4215" t="s">
        <v>20</v>
      </c>
      <c r="D4215" s="1" t="d">
        <v>2023-03-03</v>
      </c>
      <c r="E4215" t="s">
        <v>1651</v>
      </c>
      <c r="F4215" t="s">
        <v>2296</v>
      </c>
      <c r="G4215" t="s">
        <v>8</v>
      </c>
      <c r="H4215" t="s">
        <v>92</v>
      </c>
    </row>
    <row r="4216" spans="1:8" x14ac:dyDescent="0.2">
      <c r="A4216" s="1" t="d">
        <v>2023-03-03</v>
      </c>
      <c r="B4216">
        <v>-1</v>
      </c>
      <c r="C4216" t="s">
        <v>20</v>
      </c>
      <c r="D4216" s="1" t="d">
        <v>2023-03-03</v>
      </c>
      <c r="E4216" t="s">
        <v>1210</v>
      </c>
      <c r="F4216" t="s">
        <v>2285</v>
      </c>
      <c r="G4216" t="s">
        <v>8</v>
      </c>
    </row>
    <row r="4217" spans="1:8" x14ac:dyDescent="0.2">
      <c r="A4217" s="1" t="d">
        <v>2023-03-03</v>
      </c>
      <c r="B4217">
        <v>-1</v>
      </c>
      <c r="C4217" t="s">
        <v>20</v>
      </c>
      <c r="D4217" s="1" t="d">
        <v>2023-03-03</v>
      </c>
      <c r="E4217" t="s">
        <v>272</v>
      </c>
      <c r="F4217" t="s">
        <v>2272</v>
      </c>
      <c r="G4217" t="s">
        <v>49</v>
      </c>
      <c r="H4217" t="s">
        <v>273</v>
      </c>
    </row>
    <row r="4218" spans="1:8" x14ac:dyDescent="0.2">
      <c r="A4218" s="1" t="d">
        <v>2023-03-03</v>
      </c>
      <c r="B4218">
        <v>-1</v>
      </c>
      <c r="C4218" t="s">
        <v>20</v>
      </c>
      <c r="D4218" s="1" t="d">
        <v>2023-03-06</v>
      </c>
      <c r="E4218" t="s">
        <v>1488</v>
      </c>
      <c r="F4218" t="s">
        <v>2276</v>
      </c>
      <c r="G4218" t="s">
        <v>49</v>
      </c>
    </row>
    <row r="4219" spans="1:8" x14ac:dyDescent="0.2">
      <c r="A4219" s="1" t="d">
        <v>2023-03-03</v>
      </c>
      <c r="B4219">
        <v>-1</v>
      </c>
      <c r="C4219" t="s">
        <v>20</v>
      </c>
      <c r="D4219" s="1" t="d">
        <v>2023-03-06</v>
      </c>
      <c r="E4219" t="s">
        <v>1957</v>
      </c>
      <c r="F4219" t="s">
        <v>2276</v>
      </c>
      <c r="G4219" t="s">
        <v>8</v>
      </c>
    </row>
    <row r="4220" spans="1:8" x14ac:dyDescent="0.2">
      <c r="A4220" s="1" t="d">
        <v>2023-03-03</v>
      </c>
      <c r="B4220">
        <v>-1</v>
      </c>
      <c r="C4220" t="s">
        <v>20</v>
      </c>
      <c r="D4220" s="1" t="d">
        <v>2023-03-10</v>
      </c>
      <c r="E4220" t="s">
        <v>591</v>
      </c>
      <c r="F4220" t="s">
        <v>2273</v>
      </c>
      <c r="G4220" t="s">
        <v>49</v>
      </c>
      <c r="H4220" t="s">
        <v>592</v>
      </c>
    </row>
    <row r="4221" spans="1:8" x14ac:dyDescent="0.2">
      <c r="A4221" s="1" t="d">
        <v>2023-03-03</v>
      </c>
      <c r="B4221">
        <v>-1</v>
      </c>
      <c r="C4221" t="s">
        <v>20</v>
      </c>
      <c r="D4221" s="1" t="d">
        <v>2023-03-10</v>
      </c>
      <c r="E4221" t="s">
        <v>1958</v>
      </c>
      <c r="F4221" t="s">
        <v>2273</v>
      </c>
      <c r="G4221" t="s">
        <v>8</v>
      </c>
      <c r="H4221" t="s">
        <v>1959</v>
      </c>
    </row>
    <row r="4222" spans="1:8" x14ac:dyDescent="0.2">
      <c r="A4222" s="1" t="d">
        <v>2023-03-03</v>
      </c>
      <c r="B4222">
        <v>-1</v>
      </c>
      <c r="C4222" t="s">
        <v>20</v>
      </c>
      <c r="D4222" s="1" t="d">
        <v>2023-03-10</v>
      </c>
      <c r="E4222" t="s">
        <v>292</v>
      </c>
      <c r="F4222" t="s">
        <v>2274</v>
      </c>
      <c r="G4222" t="s">
        <v>8</v>
      </c>
      <c r="H4222" t="s">
        <v>293</v>
      </c>
    </row>
    <row r="4223" spans="1:8" x14ac:dyDescent="0.2">
      <c r="A4223" s="1" t="d">
        <v>2023-03-03</v>
      </c>
      <c r="B4223">
        <v>-1</v>
      </c>
      <c r="C4223" t="s">
        <v>20</v>
      </c>
      <c r="D4223" s="1" t="d">
        <v>2023-03-10</v>
      </c>
      <c r="E4223" t="s">
        <v>1960</v>
      </c>
      <c r="F4223" t="s">
        <v>2263</v>
      </c>
      <c r="G4223" t="s">
        <v>8</v>
      </c>
      <c r="H4223" t="s">
        <v>144</v>
      </c>
    </row>
    <row r="4224" spans="1:8" x14ac:dyDescent="0.2">
      <c r="A4224" s="1" t="d">
        <v>2023-03-03</v>
      </c>
      <c r="B4224">
        <v>-1</v>
      </c>
      <c r="C4224" t="s">
        <v>20</v>
      </c>
      <c r="D4224" s="1" t="d">
        <v>2023-03-16</v>
      </c>
      <c r="E4224" t="s">
        <v>1961</v>
      </c>
      <c r="F4224" t="s">
        <v>2275</v>
      </c>
      <c r="G4224" t="s">
        <v>8</v>
      </c>
      <c r="H4224" t="s">
        <v>1962</v>
      </c>
    </row>
    <row r="4225" spans="1:8" x14ac:dyDescent="0.2">
      <c r="A4225" s="1" t="d">
        <v>2023-03-03</v>
      </c>
      <c r="B4225">
        <v>-1</v>
      </c>
      <c r="C4225" t="s">
        <v>20</v>
      </c>
      <c r="D4225" s="1" t="d">
        <v>2023-03-16</v>
      </c>
      <c r="E4225" t="s">
        <v>998</v>
      </c>
      <c r="F4225" t="s">
        <v>2263</v>
      </c>
      <c r="G4225" t="s">
        <v>8</v>
      </c>
      <c r="H4225" t="s">
        <v>999</v>
      </c>
    </row>
    <row r="4226" spans="1:8" x14ac:dyDescent="0.2">
      <c r="A4226" s="1" t="d">
        <v>2023-03-03</v>
      </c>
      <c r="B4226">
        <v>-1</v>
      </c>
      <c r="C4226" t="s">
        <v>20</v>
      </c>
      <c r="D4226" s="1" t="d">
        <v>2023-03-17</v>
      </c>
      <c r="E4226" t="s">
        <v>1474</v>
      </c>
      <c r="F4226" t="s">
        <v>2274</v>
      </c>
      <c r="G4226" t="s">
        <v>8</v>
      </c>
      <c r="H4226" t="s">
        <v>1475</v>
      </c>
    </row>
    <row r="4227" spans="1:8" x14ac:dyDescent="0.2">
      <c r="A4227" s="1" t="d">
        <v>2023-03-03</v>
      </c>
      <c r="B4227">
        <v>-1</v>
      </c>
      <c r="C4227" t="s">
        <v>20</v>
      </c>
      <c r="D4227" s="1" t="d">
        <v>2023-03-17</v>
      </c>
      <c r="E4227" t="s">
        <v>1963</v>
      </c>
      <c r="F4227" t="s">
        <v>2275</v>
      </c>
      <c r="G4227" t="s">
        <v>8</v>
      </c>
      <c r="H4227" t="s">
        <v>1964</v>
      </c>
    </row>
    <row r="4228" spans="1:8" x14ac:dyDescent="0.2">
      <c r="A4228" s="1" t="d">
        <v>2023-03-03</v>
      </c>
      <c r="B4228">
        <v>-1</v>
      </c>
      <c r="C4228" t="s">
        <v>20</v>
      </c>
      <c r="D4228" s="1" t="d">
        <v>2023-03-17</v>
      </c>
      <c r="E4228" t="s">
        <v>1965</v>
      </c>
      <c r="F4228" t="s">
        <v>2275</v>
      </c>
      <c r="G4228" t="s">
        <v>8</v>
      </c>
      <c r="H4228" t="s">
        <v>1966</v>
      </c>
    </row>
    <row r="4229" spans="1:8" x14ac:dyDescent="0.2">
      <c r="A4229" s="1" t="d">
        <v>2023-03-03</v>
      </c>
      <c r="B4229">
        <v>-1</v>
      </c>
      <c r="C4229" t="s">
        <v>20</v>
      </c>
      <c r="D4229" s="1" t="d">
        <v>2023-03-17</v>
      </c>
      <c r="E4229" t="s">
        <v>443</v>
      </c>
      <c r="F4229" t="s">
        <v>2263</v>
      </c>
      <c r="G4229" t="s">
        <v>8</v>
      </c>
      <c r="H4229" t="s">
        <v>444</v>
      </c>
    </row>
    <row r="4230" spans="1:8" x14ac:dyDescent="0.2">
      <c r="A4230" s="1" t="d">
        <v>2023-03-03</v>
      </c>
      <c r="B4230">
        <v>-1</v>
      </c>
      <c r="C4230" t="s">
        <v>20</v>
      </c>
      <c r="D4230" s="1" t="d">
        <v>2023-03-17</v>
      </c>
      <c r="E4230" t="s">
        <v>1019</v>
      </c>
      <c r="F4230" t="s">
        <v>2263</v>
      </c>
      <c r="G4230" t="s">
        <v>8</v>
      </c>
      <c r="H4230" t="s">
        <v>1020</v>
      </c>
    </row>
    <row r="4231" spans="1:8" x14ac:dyDescent="0.2">
      <c r="A4231" s="1" t="d">
        <v>2023-03-03</v>
      </c>
      <c r="B4231">
        <v>-1</v>
      </c>
      <c r="C4231" t="s">
        <v>1113</v>
      </c>
      <c r="D4231" s="1" t="d">
        <v>2023-03-03</v>
      </c>
      <c r="E4231" t="s">
        <v>1875</v>
      </c>
      <c r="F4231" t="s">
        <v>2265</v>
      </c>
      <c r="G4231" t="s">
        <v>8</v>
      </c>
      <c r="H4231" t="s">
        <v>1876</v>
      </c>
    </row>
    <row r="4232" spans="1:8" x14ac:dyDescent="0.2">
      <c r="A4232" s="1" t="d">
        <v>2023-03-03</v>
      </c>
      <c r="B4232">
        <v>-1</v>
      </c>
      <c r="C4232" t="s">
        <v>1113</v>
      </c>
      <c r="D4232" s="1" t="d">
        <v>2023-03-03</v>
      </c>
      <c r="E4232" t="s">
        <v>1267</v>
      </c>
      <c r="F4232" t="s">
        <v>2272</v>
      </c>
      <c r="G4232" t="s">
        <v>8</v>
      </c>
    </row>
    <row r="4233" spans="1:8" x14ac:dyDescent="0.2">
      <c r="A4233" s="1" t="d">
        <v>2023-03-03</v>
      </c>
      <c r="B4233">
        <v>-1</v>
      </c>
      <c r="C4233" t="s">
        <v>74</v>
      </c>
      <c r="D4233" s="1" t="d">
        <v>2023-03-03</v>
      </c>
      <c r="E4233" t="s">
        <v>704</v>
      </c>
      <c r="F4233" t="s">
        <v>2288</v>
      </c>
      <c r="G4233" t="s">
        <v>68</v>
      </c>
      <c r="H4233" t="s">
        <v>705</v>
      </c>
    </row>
    <row r="4234" spans="1:8" x14ac:dyDescent="0.2">
      <c r="A4234" s="1" t="d">
        <v>2023-03-03</v>
      </c>
      <c r="B4234">
        <v>-1</v>
      </c>
      <c r="C4234" t="s">
        <v>77</v>
      </c>
      <c r="D4234" s="1" t="d">
        <v>2023-03-03</v>
      </c>
      <c r="E4234" t="s">
        <v>1775</v>
      </c>
      <c r="F4234" t="s">
        <v>2266</v>
      </c>
      <c r="G4234" t="s">
        <v>13</v>
      </c>
      <c r="H4234" t="s">
        <v>1776</v>
      </c>
    </row>
    <row r="4235" spans="1:8" x14ac:dyDescent="0.2">
      <c r="A4235" s="1" t="d">
        <v>2023-03-03</v>
      </c>
      <c r="B4235">
        <v>-1</v>
      </c>
      <c r="C4235" t="s">
        <v>77</v>
      </c>
      <c r="D4235" s="1" t="d">
        <v>2023-03-03</v>
      </c>
      <c r="E4235" t="s">
        <v>1684</v>
      </c>
      <c r="F4235" t="s">
        <v>2266</v>
      </c>
      <c r="G4235" t="s">
        <v>8</v>
      </c>
      <c r="H4235" t="s">
        <v>1685</v>
      </c>
    </row>
    <row r="4236" spans="1:8" x14ac:dyDescent="0.2">
      <c r="A4236" s="1" t="d">
        <v>2023-03-03</v>
      </c>
      <c r="B4236">
        <v>-1</v>
      </c>
      <c r="C4236" t="s">
        <v>77</v>
      </c>
      <c r="D4236" s="1" t="d">
        <v>2023-03-03</v>
      </c>
      <c r="E4236" t="s">
        <v>435</v>
      </c>
      <c r="F4236" t="s">
        <v>2266</v>
      </c>
      <c r="G4236" t="s">
        <v>8</v>
      </c>
    </row>
    <row r="4237" spans="1:8" x14ac:dyDescent="0.2">
      <c r="A4237" s="1" t="d">
        <v>2023-03-03</v>
      </c>
      <c r="B4237">
        <v>-1</v>
      </c>
      <c r="C4237" t="s">
        <v>77</v>
      </c>
      <c r="D4237" s="1" t="d">
        <v>2023-03-03</v>
      </c>
      <c r="E4237" t="s">
        <v>1039</v>
      </c>
      <c r="F4237" t="s">
        <v>2282</v>
      </c>
      <c r="G4237" t="s">
        <v>49</v>
      </c>
      <c r="H4237" t="s">
        <v>1040</v>
      </c>
    </row>
    <row r="4238" spans="1:8" x14ac:dyDescent="0.2">
      <c r="A4238" s="1" t="d">
        <v>2023-03-03</v>
      </c>
      <c r="B4238">
        <v>-1</v>
      </c>
      <c r="C4238" t="s">
        <v>77</v>
      </c>
      <c r="D4238" s="1" t="d">
        <v>2023-03-03</v>
      </c>
      <c r="E4238" t="s">
        <v>942</v>
      </c>
      <c r="F4238" t="s">
        <v>2265</v>
      </c>
      <c r="G4238" t="s">
        <v>68</v>
      </c>
      <c r="H4238" t="s">
        <v>943</v>
      </c>
    </row>
    <row r="4239" spans="1:8" x14ac:dyDescent="0.2">
      <c r="A4239" s="1" t="d">
        <v>2023-03-03</v>
      </c>
      <c r="B4239">
        <v>-1</v>
      </c>
      <c r="C4239" t="s">
        <v>77</v>
      </c>
      <c r="D4239" s="1" t="d">
        <v>2023-03-03</v>
      </c>
      <c r="E4239" t="s">
        <v>1177</v>
      </c>
      <c r="F4239" t="s">
        <v>2265</v>
      </c>
      <c r="G4239" t="s">
        <v>68</v>
      </c>
      <c r="H4239" t="s">
        <v>1178</v>
      </c>
    </row>
    <row r="4240" spans="1:8" x14ac:dyDescent="0.2">
      <c r="A4240" s="1" t="d">
        <v>2023-03-03</v>
      </c>
      <c r="B4240">
        <v>-1</v>
      </c>
      <c r="C4240" t="s">
        <v>77</v>
      </c>
      <c r="D4240" s="1" t="d">
        <v>2023-03-03</v>
      </c>
      <c r="E4240" t="s">
        <v>1100</v>
      </c>
      <c r="F4240" t="s">
        <v>2265</v>
      </c>
      <c r="G4240" t="s">
        <v>8</v>
      </c>
      <c r="H4240" t="s">
        <v>1101</v>
      </c>
    </row>
    <row r="4241" spans="1:8" x14ac:dyDescent="0.2">
      <c r="A4241" s="1" t="d">
        <v>2023-03-03</v>
      </c>
      <c r="B4241">
        <v>-1</v>
      </c>
      <c r="C4241" t="s">
        <v>77</v>
      </c>
      <c r="D4241" s="1" t="d">
        <v>2023-03-03</v>
      </c>
      <c r="E4241" t="s">
        <v>837</v>
      </c>
      <c r="F4241" t="s">
        <v>2265</v>
      </c>
      <c r="G4241" t="s">
        <v>8</v>
      </c>
      <c r="H4241" t="s">
        <v>838</v>
      </c>
    </row>
    <row r="4242" spans="1:8" x14ac:dyDescent="0.2">
      <c r="A4242" s="1" t="d">
        <v>2023-03-03</v>
      </c>
      <c r="B4242">
        <v>-1</v>
      </c>
      <c r="C4242" t="s">
        <v>77</v>
      </c>
      <c r="D4242" s="1" t="d">
        <v>2023-03-03</v>
      </c>
      <c r="E4242" t="s">
        <v>1369</v>
      </c>
      <c r="F4242" t="s">
        <v>2265</v>
      </c>
      <c r="G4242" t="s">
        <v>8</v>
      </c>
      <c r="H4242" t="s">
        <v>1370</v>
      </c>
    </row>
    <row r="4243" spans="1:8" x14ac:dyDescent="0.2">
      <c r="A4243" s="1" t="d">
        <v>2023-03-03</v>
      </c>
      <c r="B4243">
        <v>-1</v>
      </c>
      <c r="C4243" t="s">
        <v>77</v>
      </c>
      <c r="D4243" s="1" t="d">
        <v>2023-03-03</v>
      </c>
      <c r="E4243" t="s">
        <v>1497</v>
      </c>
      <c r="F4243" t="s">
        <v>2265</v>
      </c>
      <c r="G4243" t="s">
        <v>8</v>
      </c>
    </row>
    <row r="4244" spans="1:8" x14ac:dyDescent="0.2">
      <c r="A4244" s="1" t="d">
        <v>2023-03-03</v>
      </c>
      <c r="B4244">
        <v>-1</v>
      </c>
      <c r="C4244" t="s">
        <v>77</v>
      </c>
      <c r="D4244" s="1" t="d">
        <v>2023-03-03</v>
      </c>
      <c r="E4244" t="s">
        <v>86</v>
      </c>
      <c r="F4244" t="s">
        <v>2265</v>
      </c>
      <c r="G4244" t="s">
        <v>8</v>
      </c>
      <c r="H4244" t="s">
        <v>87</v>
      </c>
    </row>
    <row r="4245" spans="1:8" x14ac:dyDescent="0.2">
      <c r="A4245" s="1" t="d">
        <v>2023-03-03</v>
      </c>
      <c r="B4245">
        <v>-1</v>
      </c>
      <c r="C4245" t="s">
        <v>77</v>
      </c>
      <c r="D4245" s="1" t="d">
        <v>2023-03-03</v>
      </c>
      <c r="E4245" t="s">
        <v>29</v>
      </c>
      <c r="F4245" t="s">
        <v>2265</v>
      </c>
      <c r="G4245" t="s">
        <v>8</v>
      </c>
      <c r="H4245" t="s">
        <v>30</v>
      </c>
    </row>
    <row r="4246" spans="1:8" x14ac:dyDescent="0.2">
      <c r="A4246" s="1" t="d">
        <v>2023-03-03</v>
      </c>
      <c r="B4246">
        <v>-1</v>
      </c>
      <c r="C4246" t="s">
        <v>77</v>
      </c>
      <c r="D4246" s="1" t="d">
        <v>2023-03-03</v>
      </c>
      <c r="E4246" t="s">
        <v>1967</v>
      </c>
      <c r="F4246" t="s">
        <v>2268</v>
      </c>
      <c r="G4246" t="s">
        <v>68</v>
      </c>
      <c r="H4246" t="s">
        <v>1968</v>
      </c>
    </row>
    <row r="4247" spans="1:8" x14ac:dyDescent="0.2">
      <c r="A4247" s="1" t="d">
        <v>2023-03-03</v>
      </c>
      <c r="B4247">
        <v>-1</v>
      </c>
      <c r="C4247" t="s">
        <v>77</v>
      </c>
      <c r="D4247" s="1" t="d">
        <v>2023-03-03</v>
      </c>
      <c r="E4247" t="s">
        <v>267</v>
      </c>
      <c r="F4247" t="s">
        <v>2268</v>
      </c>
      <c r="G4247" t="s">
        <v>8</v>
      </c>
      <c r="H4247" t="s">
        <v>268</v>
      </c>
    </row>
    <row r="4248" spans="1:8" x14ac:dyDescent="0.2">
      <c r="A4248" s="1" t="d">
        <v>2023-03-03</v>
      </c>
      <c r="B4248">
        <v>-1</v>
      </c>
      <c r="C4248" t="s">
        <v>77</v>
      </c>
      <c r="D4248" s="1" t="d">
        <v>2023-03-03</v>
      </c>
      <c r="E4248" t="s">
        <v>1688</v>
      </c>
      <c r="F4248" t="s">
        <v>2296</v>
      </c>
      <c r="G4248" t="s">
        <v>8</v>
      </c>
      <c r="H4248" t="s">
        <v>225</v>
      </c>
    </row>
    <row r="4249" spans="1:8" x14ac:dyDescent="0.2">
      <c r="A4249" s="1" t="d">
        <v>2023-03-03</v>
      </c>
      <c r="B4249">
        <v>-1</v>
      </c>
      <c r="C4249" t="s">
        <v>77</v>
      </c>
      <c r="D4249" s="1" t="d">
        <v>2023-03-03</v>
      </c>
      <c r="E4249" t="s">
        <v>1777</v>
      </c>
      <c r="F4249" t="s">
        <v>2296</v>
      </c>
      <c r="G4249" t="s">
        <v>128</v>
      </c>
      <c r="H4249" t="s">
        <v>1287</v>
      </c>
    </row>
    <row r="4250" spans="1:8" x14ac:dyDescent="0.2">
      <c r="A4250" s="1" t="d">
        <v>2023-03-03</v>
      </c>
      <c r="B4250">
        <v>-1</v>
      </c>
      <c r="C4250" t="s">
        <v>77</v>
      </c>
      <c r="D4250" s="1" t="d">
        <v>2023-03-03</v>
      </c>
      <c r="E4250" t="s">
        <v>1614</v>
      </c>
      <c r="F4250" t="s">
        <v>2296</v>
      </c>
      <c r="G4250" t="s">
        <v>8</v>
      </c>
      <c r="H4250" t="s">
        <v>94</v>
      </c>
    </row>
    <row r="4251" spans="1:8" x14ac:dyDescent="0.2">
      <c r="A4251" s="1" t="d">
        <v>2023-03-03</v>
      </c>
      <c r="B4251">
        <v>-1</v>
      </c>
      <c r="C4251" t="s">
        <v>77</v>
      </c>
      <c r="D4251" s="1" t="d">
        <v>2023-03-03</v>
      </c>
      <c r="E4251" t="s">
        <v>1835</v>
      </c>
      <c r="F4251" t="s">
        <v>2296</v>
      </c>
      <c r="G4251" t="s">
        <v>8</v>
      </c>
    </row>
    <row r="4252" spans="1:8" x14ac:dyDescent="0.2">
      <c r="A4252" s="1" t="d">
        <v>2023-03-03</v>
      </c>
      <c r="B4252">
        <v>-1</v>
      </c>
      <c r="C4252" t="s">
        <v>77</v>
      </c>
      <c r="D4252" s="1" t="d">
        <v>2023-03-03</v>
      </c>
      <c r="E4252" t="s">
        <v>845</v>
      </c>
      <c r="F4252" t="s">
        <v>2271</v>
      </c>
      <c r="G4252" t="s">
        <v>49</v>
      </c>
      <c r="H4252" t="s">
        <v>846</v>
      </c>
    </row>
    <row r="4253" spans="1:8" x14ac:dyDescent="0.2">
      <c r="A4253" s="1" t="d">
        <v>2023-03-03</v>
      </c>
      <c r="B4253">
        <v>-1</v>
      </c>
      <c r="C4253" t="s">
        <v>77</v>
      </c>
      <c r="D4253" s="1" t="d">
        <v>2023-03-03</v>
      </c>
      <c r="E4253" t="s">
        <v>1035</v>
      </c>
      <c r="F4253" t="s">
        <v>2271</v>
      </c>
      <c r="G4253" t="s">
        <v>49</v>
      </c>
      <c r="H4253" t="s">
        <v>1036</v>
      </c>
    </row>
    <row r="4254" spans="1:8" x14ac:dyDescent="0.2">
      <c r="A4254" s="1" t="d">
        <v>2023-03-03</v>
      </c>
      <c r="B4254">
        <v>-1</v>
      </c>
      <c r="C4254" t="s">
        <v>77</v>
      </c>
      <c r="D4254" s="1" t="d">
        <v>2023-03-03</v>
      </c>
      <c r="E4254" t="s">
        <v>479</v>
      </c>
      <c r="F4254" t="s">
        <v>2271</v>
      </c>
      <c r="G4254" t="s">
        <v>68</v>
      </c>
      <c r="H4254" t="s">
        <v>480</v>
      </c>
    </row>
    <row r="4255" spans="1:8" x14ac:dyDescent="0.2">
      <c r="A4255" s="1" t="d">
        <v>2023-03-03</v>
      </c>
      <c r="B4255">
        <v>-1</v>
      </c>
      <c r="C4255" t="s">
        <v>77</v>
      </c>
      <c r="D4255" s="1" t="d">
        <v>2023-03-03</v>
      </c>
      <c r="E4255" t="s">
        <v>711</v>
      </c>
      <c r="F4255" t="s">
        <v>2271</v>
      </c>
      <c r="G4255" t="s">
        <v>68</v>
      </c>
      <c r="H4255" t="s">
        <v>712</v>
      </c>
    </row>
    <row r="4256" spans="1:8" x14ac:dyDescent="0.2">
      <c r="A4256" s="1" t="d">
        <v>2023-03-03</v>
      </c>
      <c r="B4256">
        <v>-1</v>
      </c>
      <c r="C4256" t="s">
        <v>77</v>
      </c>
      <c r="D4256" s="1" t="d">
        <v>2023-03-03</v>
      </c>
      <c r="E4256" t="s">
        <v>1680</v>
      </c>
      <c r="F4256" t="s">
        <v>2271</v>
      </c>
      <c r="G4256" t="s">
        <v>8</v>
      </c>
      <c r="H4256" t="s">
        <v>1681</v>
      </c>
    </row>
    <row r="4257" spans="1:8" x14ac:dyDescent="0.2">
      <c r="A4257" s="1" t="d">
        <v>2023-03-03</v>
      </c>
      <c r="B4257">
        <v>-1</v>
      </c>
      <c r="C4257" t="s">
        <v>77</v>
      </c>
      <c r="D4257" s="1" t="d">
        <v>2023-03-03</v>
      </c>
      <c r="E4257" t="s">
        <v>229</v>
      </c>
      <c r="F4257" t="s">
        <v>2272</v>
      </c>
      <c r="G4257" t="s">
        <v>49</v>
      </c>
      <c r="H4257" t="s">
        <v>230</v>
      </c>
    </row>
    <row r="4258" spans="1:8" x14ac:dyDescent="0.2">
      <c r="A4258" s="1" t="d">
        <v>2023-03-03</v>
      </c>
      <c r="B4258">
        <v>-1</v>
      </c>
      <c r="C4258" t="s">
        <v>77</v>
      </c>
      <c r="D4258" s="1" t="d">
        <v>2023-03-03</v>
      </c>
      <c r="E4258" t="s">
        <v>43</v>
      </c>
      <c r="F4258" t="s">
        <v>2272</v>
      </c>
      <c r="G4258" t="s">
        <v>8</v>
      </c>
      <c r="H4258" t="s">
        <v>44</v>
      </c>
    </row>
    <row r="4259" spans="1:8" x14ac:dyDescent="0.2">
      <c r="A4259" s="1" t="d">
        <v>2023-03-03</v>
      </c>
      <c r="B4259">
        <v>-1</v>
      </c>
      <c r="C4259" t="s">
        <v>77</v>
      </c>
      <c r="D4259" s="1" t="d">
        <v>2023-03-03</v>
      </c>
      <c r="E4259" t="s">
        <v>274</v>
      </c>
      <c r="F4259" t="s">
        <v>2272</v>
      </c>
      <c r="G4259" t="s">
        <v>8</v>
      </c>
    </row>
    <row r="4260" spans="1:8" x14ac:dyDescent="0.2">
      <c r="A4260" s="1" t="d">
        <v>2023-03-03</v>
      </c>
      <c r="B4260">
        <v>-1</v>
      </c>
      <c r="C4260" t="s">
        <v>77</v>
      </c>
      <c r="D4260" s="1" t="d">
        <v>2023-03-03</v>
      </c>
      <c r="E4260" t="s">
        <v>856</v>
      </c>
      <c r="F4260" t="s">
        <v>2272</v>
      </c>
      <c r="G4260" t="s">
        <v>8</v>
      </c>
    </row>
    <row r="4261" spans="1:8" x14ac:dyDescent="0.2">
      <c r="A4261" s="1" t="d">
        <v>2023-03-03</v>
      </c>
      <c r="B4261">
        <v>-1</v>
      </c>
      <c r="C4261" t="s">
        <v>77</v>
      </c>
      <c r="D4261" s="1" t="d">
        <v>2023-03-03</v>
      </c>
      <c r="E4261" t="s">
        <v>482</v>
      </c>
      <c r="F4261" t="s">
        <v>2272</v>
      </c>
      <c r="G4261" t="s">
        <v>8</v>
      </c>
    </row>
    <row r="4262" spans="1:8" x14ac:dyDescent="0.2">
      <c r="A4262" s="1" t="d">
        <v>2023-03-03</v>
      </c>
      <c r="B4262">
        <v>-1</v>
      </c>
      <c r="C4262" t="s">
        <v>77</v>
      </c>
      <c r="D4262" s="1" t="d">
        <v>2023-03-03</v>
      </c>
      <c r="E4262" t="s">
        <v>1422</v>
      </c>
      <c r="F4262" t="s">
        <v>2272</v>
      </c>
      <c r="G4262" t="s">
        <v>8</v>
      </c>
    </row>
    <row r="4263" spans="1:8" x14ac:dyDescent="0.2">
      <c r="A4263" s="1" t="d">
        <v>2023-03-03</v>
      </c>
      <c r="B4263">
        <v>-1</v>
      </c>
      <c r="C4263" t="s">
        <v>77</v>
      </c>
      <c r="D4263" s="1" t="d">
        <v>2023-03-03</v>
      </c>
      <c r="E4263" t="s">
        <v>560</v>
      </c>
      <c r="F4263" t="s">
        <v>2272</v>
      </c>
      <c r="G4263" t="s">
        <v>8</v>
      </c>
    </row>
    <row r="4264" spans="1:8" x14ac:dyDescent="0.2">
      <c r="A4264" s="1" t="d">
        <v>2023-03-03</v>
      </c>
      <c r="B4264">
        <v>-1</v>
      </c>
      <c r="C4264" t="s">
        <v>77</v>
      </c>
      <c r="D4264" s="1" t="d">
        <v>2023-03-06</v>
      </c>
      <c r="E4264" t="s">
        <v>78</v>
      </c>
      <c r="F4264" t="s">
        <v>2276</v>
      </c>
      <c r="G4264" t="s">
        <v>8</v>
      </c>
      <c r="H4264" t="s">
        <v>79</v>
      </c>
    </row>
    <row r="4265" spans="1:8" x14ac:dyDescent="0.2">
      <c r="A4265" s="1" t="d">
        <v>2023-03-03</v>
      </c>
      <c r="B4265">
        <v>-1</v>
      </c>
      <c r="C4265" t="s">
        <v>77</v>
      </c>
      <c r="D4265" s="1" t="d">
        <v>2023-03-06</v>
      </c>
      <c r="E4265" t="s">
        <v>1401</v>
      </c>
      <c r="F4265" t="s">
        <v>2276</v>
      </c>
      <c r="G4265" t="s">
        <v>8</v>
      </c>
    </row>
    <row r="4266" spans="1:8" x14ac:dyDescent="0.2">
      <c r="A4266" s="1" t="d">
        <v>2023-03-03</v>
      </c>
      <c r="B4266">
        <v>-1</v>
      </c>
      <c r="C4266" t="s">
        <v>77</v>
      </c>
      <c r="D4266" s="1" t="d">
        <v>2023-03-10</v>
      </c>
      <c r="E4266" t="s">
        <v>1969</v>
      </c>
      <c r="F4266" t="s">
        <v>2273</v>
      </c>
      <c r="G4266" t="s">
        <v>8</v>
      </c>
      <c r="H4266" t="s">
        <v>1704</v>
      </c>
    </row>
    <row r="4267" spans="1:8" x14ac:dyDescent="0.2">
      <c r="A4267" s="1" t="d">
        <v>2023-03-03</v>
      </c>
      <c r="B4267">
        <v>-1</v>
      </c>
      <c r="C4267" t="s">
        <v>77</v>
      </c>
      <c r="D4267" s="1" t="d">
        <v>2023-03-10</v>
      </c>
      <c r="E4267" t="s">
        <v>1395</v>
      </c>
      <c r="F4267" t="s">
        <v>2273</v>
      </c>
      <c r="G4267" t="s">
        <v>13</v>
      </c>
      <c r="H4267" t="s">
        <v>1396</v>
      </c>
    </row>
    <row r="4268" spans="1:8" x14ac:dyDescent="0.2">
      <c r="A4268" s="1" t="d">
        <v>2023-03-03</v>
      </c>
      <c r="B4268">
        <v>-1</v>
      </c>
      <c r="C4268" t="s">
        <v>77</v>
      </c>
      <c r="D4268" s="1" t="d">
        <v>2023-03-10</v>
      </c>
      <c r="E4268" t="s">
        <v>1970</v>
      </c>
      <c r="F4268" t="s">
        <v>2273</v>
      </c>
      <c r="G4268" t="s">
        <v>8</v>
      </c>
      <c r="H4268" t="s">
        <v>1971</v>
      </c>
    </row>
    <row r="4269" spans="1:8" x14ac:dyDescent="0.2">
      <c r="A4269" s="1" t="d">
        <v>2023-03-03</v>
      </c>
      <c r="B4269">
        <v>-1</v>
      </c>
      <c r="C4269" t="s">
        <v>77</v>
      </c>
      <c r="D4269" s="1" t="d">
        <v>2023-03-10</v>
      </c>
      <c r="E4269" t="s">
        <v>867</v>
      </c>
      <c r="F4269" t="s">
        <v>2273</v>
      </c>
      <c r="G4269" t="s">
        <v>8</v>
      </c>
      <c r="H4269" t="s">
        <v>868</v>
      </c>
    </row>
    <row r="4270" spans="1:8" x14ac:dyDescent="0.2">
      <c r="A4270" s="1" t="d">
        <v>2023-03-03</v>
      </c>
      <c r="B4270">
        <v>-1</v>
      </c>
      <c r="C4270" t="s">
        <v>77</v>
      </c>
      <c r="D4270" s="1" t="d">
        <v>2023-03-10</v>
      </c>
      <c r="E4270" t="s">
        <v>1972</v>
      </c>
      <c r="F4270" t="s">
        <v>2274</v>
      </c>
      <c r="G4270" t="s">
        <v>8</v>
      </c>
      <c r="H4270" t="s">
        <v>1973</v>
      </c>
    </row>
    <row r="4271" spans="1:8" x14ac:dyDescent="0.2">
      <c r="A4271" s="1" t="d">
        <v>2023-03-03</v>
      </c>
      <c r="B4271">
        <v>-1</v>
      </c>
      <c r="C4271" t="s">
        <v>77</v>
      </c>
      <c r="D4271" s="1" t="d">
        <v>2023-03-10</v>
      </c>
      <c r="E4271" t="s">
        <v>1974</v>
      </c>
      <c r="F4271" t="s">
        <v>2274</v>
      </c>
      <c r="G4271" t="s">
        <v>8</v>
      </c>
      <c r="H4271" t="s">
        <v>1974</v>
      </c>
    </row>
    <row r="4272" spans="1:8" x14ac:dyDescent="0.2">
      <c r="A4272" s="1" t="d">
        <v>2023-03-03</v>
      </c>
      <c r="B4272">
        <v>-1</v>
      </c>
      <c r="C4272" t="s">
        <v>77</v>
      </c>
      <c r="D4272" s="1" t="d">
        <v>2023-03-10</v>
      </c>
      <c r="E4272" t="s">
        <v>1975</v>
      </c>
      <c r="F4272" t="s">
        <v>2275</v>
      </c>
      <c r="G4272" t="s">
        <v>8</v>
      </c>
      <c r="H4272" t="s">
        <v>1976</v>
      </c>
    </row>
    <row r="4273" spans="1:8" x14ac:dyDescent="0.2">
      <c r="A4273" s="1" t="d">
        <v>2023-03-03</v>
      </c>
      <c r="B4273">
        <v>-1</v>
      </c>
      <c r="C4273" t="s">
        <v>77</v>
      </c>
      <c r="D4273" s="1" t="d">
        <v>2023-03-10</v>
      </c>
      <c r="E4273" t="s">
        <v>1870</v>
      </c>
      <c r="F4273" t="s">
        <v>2275</v>
      </c>
      <c r="G4273" t="s">
        <v>8</v>
      </c>
    </row>
    <row r="4274" spans="1:8" x14ac:dyDescent="0.2">
      <c r="A4274" s="1" t="d">
        <v>2023-03-03</v>
      </c>
      <c r="B4274">
        <v>-1</v>
      </c>
      <c r="C4274" t="s">
        <v>77</v>
      </c>
      <c r="D4274" s="1" t="d">
        <v>2023-03-10</v>
      </c>
      <c r="E4274" t="s">
        <v>1977</v>
      </c>
      <c r="F4274" t="s">
        <v>2263</v>
      </c>
      <c r="G4274" t="s">
        <v>8</v>
      </c>
      <c r="H4274" t="s">
        <v>1018</v>
      </c>
    </row>
    <row r="4275" spans="1:8" x14ac:dyDescent="0.2">
      <c r="A4275" s="1" t="d">
        <v>2023-03-03</v>
      </c>
      <c r="B4275">
        <v>-1</v>
      </c>
      <c r="C4275" t="s">
        <v>77</v>
      </c>
      <c r="D4275" s="1" t="d">
        <v>2023-03-10</v>
      </c>
      <c r="E4275" t="s">
        <v>1785</v>
      </c>
      <c r="F4275" t="s">
        <v>2263</v>
      </c>
      <c r="G4275" t="s">
        <v>8</v>
      </c>
      <c r="H4275" t="s">
        <v>1171</v>
      </c>
    </row>
    <row r="4276" spans="1:8" x14ac:dyDescent="0.2">
      <c r="A4276" s="1" t="d">
        <v>2023-03-03</v>
      </c>
      <c r="B4276">
        <v>-1</v>
      </c>
      <c r="C4276" t="s">
        <v>77</v>
      </c>
      <c r="D4276" s="1" t="d">
        <v>2023-03-10</v>
      </c>
      <c r="E4276" t="s">
        <v>1978</v>
      </c>
      <c r="F4276" t="s">
        <v>2263</v>
      </c>
      <c r="G4276" t="s">
        <v>8</v>
      </c>
      <c r="H4276" t="s">
        <v>1477</v>
      </c>
    </row>
    <row r="4277" spans="1:8" x14ac:dyDescent="0.2">
      <c r="A4277" s="1" t="d">
        <v>2023-03-03</v>
      </c>
      <c r="B4277">
        <v>-1</v>
      </c>
      <c r="C4277" t="s">
        <v>77</v>
      </c>
      <c r="D4277" s="1" t="d">
        <v>2023-03-10</v>
      </c>
      <c r="E4277" t="s">
        <v>1979</v>
      </c>
      <c r="F4277" t="s">
        <v>2263</v>
      </c>
      <c r="G4277" t="s">
        <v>8</v>
      </c>
      <c r="H4277" t="s">
        <v>806</v>
      </c>
    </row>
    <row r="4278" spans="1:8" x14ac:dyDescent="0.2">
      <c r="A4278" s="1" t="d">
        <v>2023-03-03</v>
      </c>
      <c r="B4278">
        <v>-1</v>
      </c>
      <c r="C4278" t="s">
        <v>77</v>
      </c>
      <c r="D4278" s="1" t="d">
        <v>2023-03-10</v>
      </c>
      <c r="E4278" t="s">
        <v>932</v>
      </c>
      <c r="F4278" t="s">
        <v>2263</v>
      </c>
      <c r="G4278" t="s">
        <v>8</v>
      </c>
      <c r="H4278" t="s">
        <v>933</v>
      </c>
    </row>
    <row r="4279" spans="1:8" x14ac:dyDescent="0.2">
      <c r="A4279" s="1" t="d">
        <v>2023-03-03</v>
      </c>
      <c r="B4279">
        <v>-1</v>
      </c>
      <c r="C4279" t="s">
        <v>77</v>
      </c>
      <c r="D4279" s="1" t="d">
        <v>2023-03-15</v>
      </c>
      <c r="E4279" t="s">
        <v>885</v>
      </c>
      <c r="F4279" t="s">
        <v>2263</v>
      </c>
      <c r="G4279" t="s">
        <v>8</v>
      </c>
      <c r="H4279" t="s">
        <v>886</v>
      </c>
    </row>
    <row r="4280" spans="1:8" x14ac:dyDescent="0.2">
      <c r="A4280" s="1" t="d">
        <v>2023-03-03</v>
      </c>
      <c r="B4280">
        <v>-1</v>
      </c>
      <c r="C4280" t="s">
        <v>77</v>
      </c>
      <c r="D4280" s="1" t="d">
        <v>2023-03-15</v>
      </c>
      <c r="E4280" t="s">
        <v>1139</v>
      </c>
      <c r="F4280" t="s">
        <v>2263</v>
      </c>
      <c r="G4280" t="s">
        <v>8</v>
      </c>
      <c r="H4280" t="s">
        <v>1140</v>
      </c>
    </row>
    <row r="4281" spans="1:8" x14ac:dyDescent="0.2">
      <c r="A4281" s="1" t="d">
        <v>2023-03-03</v>
      </c>
      <c r="B4281">
        <v>-1</v>
      </c>
      <c r="C4281" t="s">
        <v>77</v>
      </c>
      <c r="D4281" s="1" t="d">
        <v>2023-03-16</v>
      </c>
      <c r="E4281" t="s">
        <v>445</v>
      </c>
      <c r="F4281" t="s">
        <v>2263</v>
      </c>
      <c r="G4281" t="s">
        <v>8</v>
      </c>
      <c r="H4281" t="s">
        <v>446</v>
      </c>
    </row>
    <row r="4282" spans="1:8" x14ac:dyDescent="0.2">
      <c r="A4282" s="1" t="d">
        <v>2023-03-03</v>
      </c>
      <c r="B4282">
        <v>-1</v>
      </c>
      <c r="C4282" t="s">
        <v>77</v>
      </c>
      <c r="D4282" s="1" t="d">
        <v>2023-03-17</v>
      </c>
      <c r="E4282" t="s">
        <v>717</v>
      </c>
      <c r="F4282" t="s">
        <v>2273</v>
      </c>
      <c r="G4282" t="s">
        <v>128</v>
      </c>
      <c r="H4282" t="s">
        <v>718</v>
      </c>
    </row>
    <row r="4283" spans="1:8" x14ac:dyDescent="0.2">
      <c r="A4283" s="1" t="d">
        <v>2023-03-03</v>
      </c>
      <c r="B4283">
        <v>-1</v>
      </c>
      <c r="C4283" t="s">
        <v>77</v>
      </c>
      <c r="D4283" s="1" t="d">
        <v>2023-03-17</v>
      </c>
      <c r="E4283" t="s">
        <v>1716</v>
      </c>
      <c r="F4283" t="s">
        <v>2274</v>
      </c>
      <c r="G4283" t="s">
        <v>8</v>
      </c>
      <c r="H4283" t="s">
        <v>1717</v>
      </c>
    </row>
    <row r="4284" spans="1:8" x14ac:dyDescent="0.2">
      <c r="A4284" s="1" t="d">
        <v>2023-03-03</v>
      </c>
      <c r="B4284">
        <v>-1</v>
      </c>
      <c r="C4284" t="s">
        <v>77</v>
      </c>
      <c r="D4284" s="1" t="d">
        <v>2023-03-17</v>
      </c>
      <c r="E4284" t="s">
        <v>1735</v>
      </c>
      <c r="F4284" t="s">
        <v>2274</v>
      </c>
      <c r="G4284" t="s">
        <v>8</v>
      </c>
      <c r="H4284" t="s">
        <v>1735</v>
      </c>
    </row>
    <row r="4285" spans="1:8" x14ac:dyDescent="0.2">
      <c r="A4285" s="1" t="d">
        <v>2023-03-03</v>
      </c>
      <c r="B4285">
        <v>-1</v>
      </c>
      <c r="C4285" t="s">
        <v>77</v>
      </c>
      <c r="D4285" s="1" t="d">
        <v>2023-03-17</v>
      </c>
      <c r="E4285" t="s">
        <v>995</v>
      </c>
      <c r="F4285" t="s">
        <v>2274</v>
      </c>
      <c r="G4285" t="s">
        <v>8</v>
      </c>
      <c r="H4285" t="s">
        <v>995</v>
      </c>
    </row>
    <row r="4286" spans="1:8" x14ac:dyDescent="0.2">
      <c r="A4286" s="1" t="d">
        <v>2023-03-03</v>
      </c>
      <c r="B4286">
        <v>-1</v>
      </c>
      <c r="C4286" t="s">
        <v>77</v>
      </c>
      <c r="D4286" s="1" t="d">
        <v>2023-03-17</v>
      </c>
      <c r="E4286" t="s">
        <v>1980</v>
      </c>
      <c r="F4286" t="s">
        <v>2275</v>
      </c>
      <c r="G4286" t="s">
        <v>8</v>
      </c>
      <c r="H4286" t="s">
        <v>1981</v>
      </c>
    </row>
    <row r="4287" spans="1:8" x14ac:dyDescent="0.2">
      <c r="A4287" s="1" t="d">
        <v>2023-03-03</v>
      </c>
      <c r="B4287">
        <v>-1</v>
      </c>
      <c r="C4287" t="s">
        <v>77</v>
      </c>
      <c r="D4287" s="1" t="d">
        <v>2023-03-17</v>
      </c>
      <c r="E4287" t="s">
        <v>1982</v>
      </c>
      <c r="F4287" t="s">
        <v>2275</v>
      </c>
      <c r="G4287" t="s">
        <v>8</v>
      </c>
      <c r="H4287" t="s">
        <v>1983</v>
      </c>
    </row>
    <row r="4288" spans="1:8" x14ac:dyDescent="0.2">
      <c r="A4288" s="1" t="d">
        <v>2023-03-03</v>
      </c>
      <c r="B4288">
        <v>-1</v>
      </c>
      <c r="C4288" t="s">
        <v>77</v>
      </c>
      <c r="D4288" s="1" t="d">
        <v>2023-03-17</v>
      </c>
      <c r="E4288" t="s">
        <v>1984</v>
      </c>
      <c r="F4288" t="s">
        <v>2275</v>
      </c>
      <c r="G4288" t="s">
        <v>8</v>
      </c>
      <c r="H4288" t="s">
        <v>1985</v>
      </c>
    </row>
    <row r="4289" spans="1:8" x14ac:dyDescent="0.2">
      <c r="A4289" s="1" t="d">
        <v>2023-03-03</v>
      </c>
      <c r="B4289">
        <v>-1</v>
      </c>
      <c r="C4289" t="s">
        <v>77</v>
      </c>
      <c r="D4289" s="1" t="d">
        <v>2023-03-17</v>
      </c>
      <c r="E4289" t="s">
        <v>1986</v>
      </c>
      <c r="F4289" t="s">
        <v>2263</v>
      </c>
      <c r="G4289" t="s">
        <v>8</v>
      </c>
      <c r="H4289" t="s">
        <v>870</v>
      </c>
    </row>
    <row r="4290" spans="1:8" x14ac:dyDescent="0.2">
      <c r="A4290" s="1" t="d">
        <v>2023-03-03</v>
      </c>
      <c r="B4290">
        <v>-1</v>
      </c>
      <c r="C4290" t="s">
        <v>77</v>
      </c>
      <c r="D4290" s="1" t="d">
        <v>2023-03-17</v>
      </c>
      <c r="E4290" t="s">
        <v>740</v>
      </c>
      <c r="F4290" t="s">
        <v>2263</v>
      </c>
      <c r="G4290" t="s">
        <v>8</v>
      </c>
      <c r="H4290" t="s">
        <v>741</v>
      </c>
    </row>
    <row r="4291" spans="1:8" x14ac:dyDescent="0.2">
      <c r="A4291" s="1" t="d">
        <v>2023-03-03</v>
      </c>
      <c r="B4291">
        <v>5568775680006530</v>
      </c>
      <c r="C4291" t="s">
        <v>20</v>
      </c>
      <c r="D4291" s="1" t="d">
        <v>2023-03-17</v>
      </c>
      <c r="E4291" t="s">
        <v>1753</v>
      </c>
      <c r="F4291" t="s">
        <v>2274</v>
      </c>
      <c r="G4291" t="s">
        <v>8</v>
      </c>
      <c r="H4291" t="s">
        <v>1754</v>
      </c>
    </row>
    <row r="4292" spans="1:8" x14ac:dyDescent="0.2">
      <c r="A4292" s="1" t="d">
        <v>2023-03-03</v>
      </c>
      <c r="B4292">
        <v>9407685070006530</v>
      </c>
      <c r="C4292" t="s">
        <v>77</v>
      </c>
      <c r="D4292" s="1" t="d">
        <v>2023-03-10</v>
      </c>
      <c r="E4292" t="s">
        <v>889</v>
      </c>
      <c r="F4292" t="s">
        <v>2274</v>
      </c>
      <c r="G4292" t="s">
        <v>8</v>
      </c>
      <c r="H4292" t="s">
        <v>890</v>
      </c>
    </row>
    <row r="4293" spans="1:8" x14ac:dyDescent="0.2">
      <c r="A4293" s="1" t="d">
        <v>2023-03-04</v>
      </c>
      <c r="B4293">
        <v>-1</v>
      </c>
      <c r="D4293" s="1" t="d">
        <v>2023-03-04</v>
      </c>
      <c r="E4293" t="s">
        <v>1987</v>
      </c>
      <c r="F4293" t="s">
        <v>2264</v>
      </c>
      <c r="G4293" t="s">
        <v>8</v>
      </c>
      <c r="H4293" t="s">
        <v>1988</v>
      </c>
    </row>
    <row r="4294" spans="1:8" x14ac:dyDescent="0.2">
      <c r="A4294" s="1" t="d">
        <v>2023-03-04</v>
      </c>
      <c r="B4294">
        <v>-1</v>
      </c>
      <c r="D4294" s="1" t="d">
        <v>2023-03-04</v>
      </c>
      <c r="E4294" t="s">
        <v>1179</v>
      </c>
      <c r="F4294" t="s">
        <v>2265</v>
      </c>
      <c r="G4294" t="s">
        <v>49</v>
      </c>
      <c r="H4294" t="s">
        <v>1180</v>
      </c>
    </row>
    <row r="4295" spans="1:8" x14ac:dyDescent="0.2">
      <c r="A4295" s="1" t="d">
        <v>2023-03-04</v>
      </c>
      <c r="B4295">
        <v>-1</v>
      </c>
      <c r="D4295" s="1" t="d">
        <v>2023-03-04</v>
      </c>
      <c r="E4295" t="s">
        <v>1204</v>
      </c>
      <c r="F4295" t="s">
        <v>2271</v>
      </c>
      <c r="G4295" t="s">
        <v>49</v>
      </c>
      <c r="H4295" t="s">
        <v>1205</v>
      </c>
    </row>
    <row r="4296" spans="1:8" x14ac:dyDescent="0.2">
      <c r="A4296" s="1" t="d">
        <v>2023-03-04</v>
      </c>
      <c r="B4296">
        <v>-1</v>
      </c>
      <c r="D4296" s="1" t="d">
        <v>2023-03-04</v>
      </c>
      <c r="E4296" t="s">
        <v>1455</v>
      </c>
      <c r="F4296" t="s">
        <v>2272</v>
      </c>
      <c r="G4296" t="s">
        <v>49</v>
      </c>
      <c r="H4296" t="s">
        <v>1456</v>
      </c>
    </row>
    <row r="4297" spans="1:8" x14ac:dyDescent="0.2">
      <c r="A4297" s="1" t="d">
        <v>2023-03-04</v>
      </c>
      <c r="B4297">
        <v>-1</v>
      </c>
      <c r="C4297" t="s">
        <v>15</v>
      </c>
      <c r="D4297" s="1" t="d">
        <v>2023-03-11</v>
      </c>
      <c r="E4297" t="s">
        <v>589</v>
      </c>
      <c r="F4297" t="s">
        <v>2273</v>
      </c>
      <c r="G4297" t="s">
        <v>8</v>
      </c>
      <c r="H4297" t="s">
        <v>590</v>
      </c>
    </row>
    <row r="4298" spans="1:8" x14ac:dyDescent="0.2">
      <c r="A4298" s="1" t="d">
        <v>2023-03-04</v>
      </c>
      <c r="B4298">
        <v>-1</v>
      </c>
      <c r="C4298" t="s">
        <v>20</v>
      </c>
      <c r="D4298" s="1" t="d">
        <v>2023-03-04</v>
      </c>
      <c r="E4298" t="s">
        <v>1778</v>
      </c>
      <c r="F4298" t="s">
        <v>2304</v>
      </c>
      <c r="G4298" t="s">
        <v>49</v>
      </c>
      <c r="H4298" t="s">
        <v>1779</v>
      </c>
    </row>
    <row r="4299" spans="1:8" x14ac:dyDescent="0.2">
      <c r="A4299" s="1" t="d">
        <v>2023-03-04</v>
      </c>
      <c r="B4299">
        <v>-1</v>
      </c>
      <c r="C4299" t="s">
        <v>20</v>
      </c>
      <c r="D4299" s="1" t="d">
        <v>2023-03-11</v>
      </c>
      <c r="E4299" t="s">
        <v>819</v>
      </c>
      <c r="F4299" t="s">
        <v>2273</v>
      </c>
      <c r="G4299" t="s">
        <v>8</v>
      </c>
      <c r="H4299" t="s">
        <v>820</v>
      </c>
    </row>
    <row r="4300" spans="1:8" x14ac:dyDescent="0.2">
      <c r="A4300" s="1" t="d">
        <v>2023-03-04</v>
      </c>
      <c r="B4300">
        <v>-1</v>
      </c>
      <c r="C4300" t="s">
        <v>70</v>
      </c>
      <c r="D4300" s="1" t="d">
        <v>2023-03-11</v>
      </c>
      <c r="E4300" t="s">
        <v>796</v>
      </c>
      <c r="F4300" t="s">
        <v>2263</v>
      </c>
      <c r="G4300" t="s">
        <v>8</v>
      </c>
      <c r="H4300" t="s">
        <v>797</v>
      </c>
    </row>
    <row r="4301" spans="1:8" x14ac:dyDescent="0.2">
      <c r="A4301" s="1" t="d">
        <v>2023-03-04</v>
      </c>
      <c r="B4301">
        <v>-1</v>
      </c>
      <c r="C4301" t="s">
        <v>77</v>
      </c>
      <c r="D4301" s="1" t="d">
        <v>2023-03-04</v>
      </c>
      <c r="E4301" t="s">
        <v>1177</v>
      </c>
      <c r="F4301" t="s">
        <v>2265</v>
      </c>
      <c r="G4301" t="s">
        <v>1115</v>
      </c>
      <c r="H4301" t="s">
        <v>1178</v>
      </c>
    </row>
    <row r="4302" spans="1:8" x14ac:dyDescent="0.2">
      <c r="A4302" s="1" t="d">
        <v>2023-03-04</v>
      </c>
      <c r="B4302">
        <v>-1</v>
      </c>
      <c r="C4302" t="s">
        <v>77</v>
      </c>
      <c r="D4302" s="1" t="d">
        <v>2023-03-04</v>
      </c>
      <c r="E4302" t="s">
        <v>1100</v>
      </c>
      <c r="F4302" t="s">
        <v>2265</v>
      </c>
      <c r="G4302" t="s">
        <v>8</v>
      </c>
      <c r="H4302" t="s">
        <v>1101</v>
      </c>
    </row>
    <row r="4303" spans="1:8" x14ac:dyDescent="0.2">
      <c r="A4303" s="1" t="d">
        <v>2023-03-04</v>
      </c>
      <c r="B4303">
        <v>-1</v>
      </c>
      <c r="C4303" t="s">
        <v>77</v>
      </c>
      <c r="D4303" s="1" t="d">
        <v>2023-03-04</v>
      </c>
      <c r="E4303" t="s">
        <v>1871</v>
      </c>
      <c r="F4303" t="s">
        <v>2296</v>
      </c>
      <c r="G4303" t="s">
        <v>128</v>
      </c>
      <c r="H4303" t="s">
        <v>476</v>
      </c>
    </row>
    <row r="4304" spans="1:8" x14ac:dyDescent="0.2">
      <c r="A4304" s="1" t="d">
        <v>2023-03-04</v>
      </c>
      <c r="B4304">
        <v>-1</v>
      </c>
      <c r="C4304" t="s">
        <v>77</v>
      </c>
      <c r="D4304" s="1" t="d">
        <v>2023-03-04</v>
      </c>
      <c r="E4304" t="s">
        <v>856</v>
      </c>
      <c r="F4304" t="s">
        <v>2272</v>
      </c>
      <c r="G4304" t="s">
        <v>8</v>
      </c>
    </row>
    <row r="4305" spans="1:8" x14ac:dyDescent="0.2">
      <c r="A4305" s="1" t="d">
        <v>2023-03-04</v>
      </c>
      <c r="B4305">
        <v>-1</v>
      </c>
      <c r="C4305" t="s">
        <v>77</v>
      </c>
      <c r="D4305" s="1" t="d">
        <v>2023-03-11</v>
      </c>
      <c r="E4305" t="s">
        <v>727</v>
      </c>
      <c r="F4305" t="s">
        <v>2274</v>
      </c>
      <c r="G4305" t="s">
        <v>8</v>
      </c>
      <c r="H4305" t="s">
        <v>728</v>
      </c>
    </row>
    <row r="4306" spans="1:8" x14ac:dyDescent="0.2">
      <c r="A4306" s="1" t="d">
        <v>2023-03-04</v>
      </c>
      <c r="B4306">
        <v>-1</v>
      </c>
      <c r="C4306" t="s">
        <v>77</v>
      </c>
      <c r="D4306" s="1" t="d">
        <v>2023-03-17</v>
      </c>
      <c r="E4306" t="s">
        <v>177</v>
      </c>
      <c r="F4306" t="s">
        <v>2263</v>
      </c>
      <c r="G4306" t="s">
        <v>8</v>
      </c>
      <c r="H4306" t="s">
        <v>178</v>
      </c>
    </row>
    <row r="4307" spans="1:8" x14ac:dyDescent="0.2">
      <c r="A4307" s="1" t="d">
        <v>2023-03-04</v>
      </c>
      <c r="B4307">
        <v>-1</v>
      </c>
      <c r="C4307" t="s">
        <v>77</v>
      </c>
      <c r="D4307" s="1" t="d">
        <v>2023-03-18</v>
      </c>
      <c r="E4307" t="s">
        <v>106</v>
      </c>
      <c r="F4307" t="s">
        <v>2274</v>
      </c>
      <c r="G4307" t="s">
        <v>8</v>
      </c>
      <c r="H4307" t="s">
        <v>107</v>
      </c>
    </row>
    <row r="4308" spans="1:8" x14ac:dyDescent="0.2">
      <c r="A4308" s="1" t="d">
        <v>2023-03-04</v>
      </c>
      <c r="B4308">
        <v>-1</v>
      </c>
      <c r="C4308" t="s">
        <v>77</v>
      </c>
      <c r="D4308" s="1" t="d">
        <v>2023-03-18</v>
      </c>
      <c r="E4308" t="s">
        <v>1691</v>
      </c>
      <c r="F4308" t="s">
        <v>2274</v>
      </c>
      <c r="G4308" t="s">
        <v>8</v>
      </c>
      <c r="H4308" t="s">
        <v>1691</v>
      </c>
    </row>
    <row r="4309" spans="1:8" x14ac:dyDescent="0.2">
      <c r="A4309" s="1" t="d">
        <v>2023-03-04</v>
      </c>
      <c r="B4309">
        <v>-1</v>
      </c>
      <c r="C4309" t="s">
        <v>77</v>
      </c>
      <c r="D4309" s="1" t="d">
        <v>2023-03-18</v>
      </c>
      <c r="E4309" t="s">
        <v>1222</v>
      </c>
      <c r="F4309" t="s">
        <v>2275</v>
      </c>
      <c r="G4309" t="s">
        <v>8</v>
      </c>
      <c r="H4309" t="s">
        <v>1223</v>
      </c>
    </row>
    <row r="4310" spans="1:8" x14ac:dyDescent="0.2">
      <c r="A4310" s="1" t="d">
        <v>2023-03-04</v>
      </c>
      <c r="B4310">
        <v>-1</v>
      </c>
      <c r="C4310" t="s">
        <v>77</v>
      </c>
      <c r="D4310" s="1" t="d">
        <v>2023-03-18</v>
      </c>
      <c r="E4310" t="s">
        <v>617</v>
      </c>
      <c r="F4310" t="s">
        <v>2263</v>
      </c>
      <c r="G4310" t="s">
        <v>8</v>
      </c>
      <c r="H4310" t="s">
        <v>618</v>
      </c>
    </row>
    <row r="4311" spans="1:8" x14ac:dyDescent="0.2">
      <c r="A4311" s="1" t="d">
        <v>2023-03-05</v>
      </c>
      <c r="B4311">
        <v>-1</v>
      </c>
      <c r="C4311" t="s">
        <v>20</v>
      </c>
      <c r="D4311" s="1" t="d">
        <v>2023-03-05</v>
      </c>
      <c r="E4311" t="s">
        <v>1989</v>
      </c>
      <c r="F4311" t="s">
        <v>2288</v>
      </c>
      <c r="G4311" t="s">
        <v>13</v>
      </c>
      <c r="H4311" t="s">
        <v>1990</v>
      </c>
    </row>
    <row r="4312" spans="1:8" x14ac:dyDescent="0.2">
      <c r="A4312" s="1" t="d">
        <v>2023-03-05</v>
      </c>
      <c r="B4312">
        <v>-1</v>
      </c>
      <c r="C4312" t="s">
        <v>20</v>
      </c>
      <c r="D4312" s="1" t="d">
        <v>2023-03-05</v>
      </c>
      <c r="E4312" t="s">
        <v>1406</v>
      </c>
      <c r="F4312" t="s">
        <v>2281</v>
      </c>
      <c r="G4312" t="s">
        <v>8</v>
      </c>
      <c r="H4312" t="s">
        <v>1407</v>
      </c>
    </row>
    <row r="4313" spans="1:8" x14ac:dyDescent="0.2">
      <c r="A4313" s="1" t="d">
        <v>2023-03-05</v>
      </c>
      <c r="B4313">
        <v>-1</v>
      </c>
      <c r="C4313" t="s">
        <v>20</v>
      </c>
      <c r="D4313" s="1" t="d">
        <v>2023-03-05</v>
      </c>
      <c r="E4313" t="s">
        <v>1991</v>
      </c>
      <c r="F4313" t="s">
        <v>2285</v>
      </c>
      <c r="G4313" t="s">
        <v>8</v>
      </c>
    </row>
    <row r="4314" spans="1:8" x14ac:dyDescent="0.2">
      <c r="A4314" s="1" t="d">
        <v>2023-03-05</v>
      </c>
      <c r="B4314">
        <v>-1</v>
      </c>
      <c r="C4314" t="s">
        <v>1113</v>
      </c>
      <c r="D4314" s="1" t="d">
        <v>2023-03-05</v>
      </c>
      <c r="E4314" t="s">
        <v>1100</v>
      </c>
      <c r="F4314" t="s">
        <v>2265</v>
      </c>
      <c r="G4314" t="s">
        <v>8</v>
      </c>
      <c r="H4314" t="s">
        <v>1101</v>
      </c>
    </row>
    <row r="4315" spans="1:8" x14ac:dyDescent="0.2">
      <c r="A4315" s="1" t="d">
        <v>2023-03-05</v>
      </c>
      <c r="B4315">
        <v>-1</v>
      </c>
      <c r="C4315" t="s">
        <v>1113</v>
      </c>
      <c r="D4315" s="1" t="d">
        <v>2023-03-05</v>
      </c>
      <c r="E4315" t="s">
        <v>1267</v>
      </c>
      <c r="F4315" t="s">
        <v>2272</v>
      </c>
      <c r="G4315" t="s">
        <v>8</v>
      </c>
    </row>
    <row r="4316" spans="1:8" x14ac:dyDescent="0.2">
      <c r="A4316" s="1" t="d">
        <v>2023-03-05</v>
      </c>
      <c r="B4316">
        <v>-1</v>
      </c>
      <c r="C4316" t="s">
        <v>74</v>
      </c>
      <c r="D4316" s="1" t="d">
        <v>2023-03-19</v>
      </c>
      <c r="E4316" t="s">
        <v>75</v>
      </c>
      <c r="F4316" t="s">
        <v>2273</v>
      </c>
      <c r="G4316" t="s">
        <v>13</v>
      </c>
      <c r="H4316" t="s">
        <v>76</v>
      </c>
    </row>
    <row r="4317" spans="1:8" x14ac:dyDescent="0.2">
      <c r="A4317" s="1" t="d">
        <v>2023-03-05</v>
      </c>
      <c r="B4317">
        <v>-1</v>
      </c>
      <c r="C4317" t="s">
        <v>77</v>
      </c>
      <c r="D4317" s="1" t="d">
        <v>2023-03-05</v>
      </c>
      <c r="E4317" t="s">
        <v>811</v>
      </c>
      <c r="F4317" t="s">
        <v>2282</v>
      </c>
      <c r="G4317" t="s">
        <v>49</v>
      </c>
      <c r="H4317" t="s">
        <v>812</v>
      </c>
    </row>
    <row r="4318" spans="1:8" x14ac:dyDescent="0.2">
      <c r="A4318" s="1" t="d">
        <v>2023-03-05</v>
      </c>
      <c r="B4318">
        <v>-1</v>
      </c>
      <c r="C4318" t="s">
        <v>77</v>
      </c>
      <c r="D4318" s="1" t="d">
        <v>2023-03-05</v>
      </c>
      <c r="E4318" t="s">
        <v>709</v>
      </c>
      <c r="F4318" t="s">
        <v>2265</v>
      </c>
      <c r="G4318" t="s">
        <v>128</v>
      </c>
      <c r="H4318" t="s">
        <v>710</v>
      </c>
    </row>
    <row r="4319" spans="1:8" x14ac:dyDescent="0.2">
      <c r="A4319" s="1" t="d">
        <v>2023-03-05</v>
      </c>
      <c r="B4319">
        <v>-1</v>
      </c>
      <c r="C4319" t="s">
        <v>77</v>
      </c>
      <c r="D4319" s="1" t="d">
        <v>2023-03-05</v>
      </c>
      <c r="E4319" t="s">
        <v>1750</v>
      </c>
      <c r="F4319" t="s">
        <v>2296</v>
      </c>
      <c r="G4319" t="s">
        <v>128</v>
      </c>
      <c r="H4319" t="s">
        <v>439</v>
      </c>
    </row>
    <row r="4320" spans="1:8" x14ac:dyDescent="0.2">
      <c r="A4320" s="1" t="d">
        <v>2023-03-05</v>
      </c>
      <c r="B4320">
        <v>-1</v>
      </c>
      <c r="C4320" t="s">
        <v>77</v>
      </c>
      <c r="D4320" s="1" t="d">
        <v>2023-03-05</v>
      </c>
      <c r="E4320" t="s">
        <v>1777</v>
      </c>
      <c r="F4320" t="s">
        <v>2296</v>
      </c>
      <c r="G4320" t="s">
        <v>128</v>
      </c>
      <c r="H4320" t="s">
        <v>1287</v>
      </c>
    </row>
    <row r="4321" spans="1:8" x14ac:dyDescent="0.2">
      <c r="A4321" s="1" t="d">
        <v>2023-03-05</v>
      </c>
      <c r="B4321">
        <v>-1</v>
      </c>
      <c r="C4321" t="s">
        <v>77</v>
      </c>
      <c r="D4321" s="1" t="d">
        <v>2023-03-19</v>
      </c>
      <c r="E4321" t="s">
        <v>231</v>
      </c>
      <c r="F4321" t="s">
        <v>2273</v>
      </c>
      <c r="G4321" t="s">
        <v>13</v>
      </c>
      <c r="H4321" t="s">
        <v>232</v>
      </c>
    </row>
    <row r="4322" spans="1:8" x14ac:dyDescent="0.2">
      <c r="A4322" s="1" t="d">
        <v>2023-03-05</v>
      </c>
      <c r="B4322">
        <v>-1</v>
      </c>
      <c r="C4322" t="s">
        <v>77</v>
      </c>
      <c r="D4322" s="1" t="d">
        <v>2023-03-19</v>
      </c>
      <c r="E4322" t="s">
        <v>319</v>
      </c>
      <c r="F4322" t="s">
        <v>2274</v>
      </c>
      <c r="G4322" t="s">
        <v>8</v>
      </c>
      <c r="H4322" t="s">
        <v>319</v>
      </c>
    </row>
    <row r="4323" spans="1:8" x14ac:dyDescent="0.2">
      <c r="A4323" s="1" t="d">
        <v>2023-03-05</v>
      </c>
      <c r="B4323">
        <v>-1</v>
      </c>
      <c r="C4323" t="s">
        <v>77</v>
      </c>
      <c r="D4323" s="1" t="d">
        <v>2023-03-19</v>
      </c>
      <c r="E4323" t="s">
        <v>1734</v>
      </c>
      <c r="F4323" t="s">
        <v>2263</v>
      </c>
      <c r="G4323" t="s">
        <v>8</v>
      </c>
      <c r="H4323" t="s">
        <v>326</v>
      </c>
    </row>
    <row r="4324" spans="1:8" x14ac:dyDescent="0.2">
      <c r="A4324" s="1" t="d">
        <v>2023-03-05</v>
      </c>
      <c r="B4324">
        <v>9399451980006530</v>
      </c>
      <c r="C4324" t="s">
        <v>77</v>
      </c>
      <c r="D4324" s="1" t="d">
        <v>2023-03-05</v>
      </c>
      <c r="E4324" t="s">
        <v>1875</v>
      </c>
      <c r="F4324" t="s">
        <v>2265</v>
      </c>
      <c r="G4324" t="s">
        <v>8</v>
      </c>
      <c r="H4324" t="s">
        <v>1876</v>
      </c>
    </row>
    <row r="4325" spans="1:8" x14ac:dyDescent="0.2">
      <c r="A4325" s="1" t="d">
        <v>2023-03-05</v>
      </c>
      <c r="B4325">
        <v>9399451980006530</v>
      </c>
      <c r="C4325" t="s">
        <v>77</v>
      </c>
      <c r="D4325" s="1" t="d">
        <v>2023-03-05</v>
      </c>
      <c r="E4325" t="s">
        <v>856</v>
      </c>
      <c r="F4325" t="s">
        <v>2272</v>
      </c>
      <c r="G4325" t="s">
        <v>8</v>
      </c>
    </row>
    <row r="4326" spans="1:8" x14ac:dyDescent="0.2">
      <c r="A4326" s="1" t="d">
        <v>2023-03-06</v>
      </c>
      <c r="B4326">
        <v>-1</v>
      </c>
      <c r="D4326" s="1" t="d">
        <v>2023-03-06</v>
      </c>
      <c r="E4326" t="s">
        <v>1619</v>
      </c>
      <c r="F4326" t="s">
        <v>2281</v>
      </c>
      <c r="G4326" t="s">
        <v>8</v>
      </c>
      <c r="H4326" t="s">
        <v>1620</v>
      </c>
    </row>
    <row r="4327" spans="1:8" x14ac:dyDescent="0.2">
      <c r="A4327" s="1" t="d">
        <v>2023-03-06</v>
      </c>
      <c r="B4327">
        <v>-1</v>
      </c>
      <c r="D4327" s="1" t="d">
        <v>2023-03-06</v>
      </c>
      <c r="E4327" t="s">
        <v>1967</v>
      </c>
      <c r="F4327" t="s">
        <v>2268</v>
      </c>
      <c r="G4327" t="s">
        <v>68</v>
      </c>
      <c r="H4327" t="s">
        <v>1968</v>
      </c>
    </row>
    <row r="4328" spans="1:8" x14ac:dyDescent="0.2">
      <c r="A4328" s="1" t="d">
        <v>2023-03-06</v>
      </c>
      <c r="B4328">
        <v>-1</v>
      </c>
      <c r="C4328" t="s">
        <v>15</v>
      </c>
      <c r="D4328" s="1" t="d">
        <v>2023-03-06</v>
      </c>
      <c r="E4328" t="s">
        <v>222</v>
      </c>
      <c r="F4328" t="s">
        <v>2265</v>
      </c>
      <c r="G4328" t="s">
        <v>13</v>
      </c>
      <c r="H4328" t="s">
        <v>223</v>
      </c>
    </row>
    <row r="4329" spans="1:8" x14ac:dyDescent="0.2">
      <c r="A4329" s="1" t="d">
        <v>2023-03-06</v>
      </c>
      <c r="B4329">
        <v>-1</v>
      </c>
      <c r="C4329" t="s">
        <v>15</v>
      </c>
      <c r="D4329" s="1" t="d">
        <v>2023-03-06</v>
      </c>
      <c r="E4329" t="s">
        <v>1324</v>
      </c>
      <c r="F4329" t="s">
        <v>2272</v>
      </c>
      <c r="G4329" t="s">
        <v>13</v>
      </c>
      <c r="H4329" t="s">
        <v>1325</v>
      </c>
    </row>
    <row r="4330" spans="1:8" x14ac:dyDescent="0.2">
      <c r="A4330" s="1" t="d">
        <v>2023-03-06</v>
      </c>
      <c r="B4330">
        <v>-1</v>
      </c>
      <c r="C4330" t="s">
        <v>20</v>
      </c>
      <c r="D4330" s="1" t="d">
        <v>2023-03-06</v>
      </c>
      <c r="E4330" t="s">
        <v>1583</v>
      </c>
      <c r="F4330" t="s">
        <v>2288</v>
      </c>
      <c r="G4330" t="s">
        <v>1825</v>
      </c>
      <c r="H4330" t="s">
        <v>1584</v>
      </c>
    </row>
    <row r="4331" spans="1:8" x14ac:dyDescent="0.2">
      <c r="A4331" s="1" t="d">
        <v>2023-03-06</v>
      </c>
      <c r="B4331">
        <v>-1</v>
      </c>
      <c r="C4331" t="s">
        <v>20</v>
      </c>
      <c r="D4331" s="1" t="d">
        <v>2023-03-06</v>
      </c>
      <c r="E4331" t="s">
        <v>23</v>
      </c>
      <c r="F4331" t="s">
        <v>2266</v>
      </c>
      <c r="G4331" t="s">
        <v>8</v>
      </c>
      <c r="H4331" t="s">
        <v>24</v>
      </c>
    </row>
    <row r="4332" spans="1:8" x14ac:dyDescent="0.2">
      <c r="A4332" s="1" t="d">
        <v>2023-03-06</v>
      </c>
      <c r="B4332">
        <v>-1</v>
      </c>
      <c r="C4332" t="s">
        <v>20</v>
      </c>
      <c r="D4332" s="1" t="d">
        <v>2023-03-06</v>
      </c>
      <c r="E4332" t="s">
        <v>1493</v>
      </c>
      <c r="F4332" t="s">
        <v>2266</v>
      </c>
      <c r="G4332" t="s">
        <v>13</v>
      </c>
      <c r="H4332" t="s">
        <v>1494</v>
      </c>
    </row>
    <row r="4333" spans="1:8" x14ac:dyDescent="0.2">
      <c r="A4333" s="1" t="d">
        <v>2023-03-06</v>
      </c>
      <c r="B4333">
        <v>-1</v>
      </c>
      <c r="C4333" t="s">
        <v>20</v>
      </c>
      <c r="D4333" s="1" t="d">
        <v>2023-03-06</v>
      </c>
      <c r="E4333" t="s">
        <v>1039</v>
      </c>
      <c r="F4333" t="s">
        <v>2282</v>
      </c>
      <c r="G4333" t="s">
        <v>49</v>
      </c>
      <c r="H4333" t="s">
        <v>1040</v>
      </c>
    </row>
    <row r="4334" spans="1:8" x14ac:dyDescent="0.2">
      <c r="A4334" s="1" t="d">
        <v>2023-03-06</v>
      </c>
      <c r="B4334">
        <v>-1</v>
      </c>
      <c r="C4334" t="s">
        <v>20</v>
      </c>
      <c r="D4334" s="1" t="d">
        <v>2023-03-06</v>
      </c>
      <c r="E4334" t="s">
        <v>1254</v>
      </c>
      <c r="F4334" t="s">
        <v>2265</v>
      </c>
      <c r="G4334" t="s">
        <v>49</v>
      </c>
      <c r="H4334" t="s">
        <v>1255</v>
      </c>
    </row>
    <row r="4335" spans="1:8" x14ac:dyDescent="0.2">
      <c r="A4335" s="1" t="d">
        <v>2023-03-06</v>
      </c>
      <c r="B4335">
        <v>-1</v>
      </c>
      <c r="C4335" t="s">
        <v>20</v>
      </c>
      <c r="D4335" s="1" t="d">
        <v>2023-03-06</v>
      </c>
      <c r="E4335" t="s">
        <v>218</v>
      </c>
      <c r="F4335" t="s">
        <v>2265</v>
      </c>
      <c r="G4335" t="s">
        <v>49</v>
      </c>
      <c r="H4335" t="s">
        <v>219</v>
      </c>
    </row>
    <row r="4336" spans="1:8" x14ac:dyDescent="0.2">
      <c r="A4336" s="1" t="d">
        <v>2023-03-06</v>
      </c>
      <c r="B4336">
        <v>-1</v>
      </c>
      <c r="C4336" t="s">
        <v>20</v>
      </c>
      <c r="D4336" s="1" t="d">
        <v>2023-03-06</v>
      </c>
      <c r="E4336" t="s">
        <v>1314</v>
      </c>
      <c r="F4336" t="s">
        <v>2265</v>
      </c>
      <c r="G4336" t="s">
        <v>8</v>
      </c>
      <c r="H4336" t="s">
        <v>1315</v>
      </c>
    </row>
    <row r="4337" spans="1:8" x14ac:dyDescent="0.2">
      <c r="A4337" s="1" t="d">
        <v>2023-03-06</v>
      </c>
      <c r="B4337">
        <v>-1</v>
      </c>
      <c r="C4337" t="s">
        <v>20</v>
      </c>
      <c r="D4337" s="1" t="d">
        <v>2023-03-06</v>
      </c>
      <c r="E4337" t="s">
        <v>1861</v>
      </c>
      <c r="F4337" t="s">
        <v>2265</v>
      </c>
      <c r="G4337" t="s">
        <v>8</v>
      </c>
      <c r="H4337" t="s">
        <v>1862</v>
      </c>
    </row>
    <row r="4338" spans="1:8" x14ac:dyDescent="0.2">
      <c r="A4338" s="1" t="d">
        <v>2023-03-06</v>
      </c>
      <c r="B4338">
        <v>-1</v>
      </c>
      <c r="C4338" t="s">
        <v>20</v>
      </c>
      <c r="D4338" s="1" t="d">
        <v>2023-03-06</v>
      </c>
      <c r="E4338" t="s">
        <v>1497</v>
      </c>
      <c r="F4338" t="s">
        <v>2265</v>
      </c>
      <c r="G4338" t="s">
        <v>8</v>
      </c>
    </row>
    <row r="4339" spans="1:8" x14ac:dyDescent="0.2">
      <c r="A4339" s="1" t="d">
        <v>2023-03-06</v>
      </c>
      <c r="B4339">
        <v>-1</v>
      </c>
      <c r="C4339" t="s">
        <v>20</v>
      </c>
      <c r="D4339" s="1" t="d">
        <v>2023-03-06</v>
      </c>
      <c r="E4339" t="s">
        <v>1913</v>
      </c>
      <c r="F4339" t="s">
        <v>2267</v>
      </c>
      <c r="G4339" t="s">
        <v>8</v>
      </c>
      <c r="H4339" t="s">
        <v>1914</v>
      </c>
    </row>
    <row r="4340" spans="1:8" x14ac:dyDescent="0.2">
      <c r="A4340" s="1" t="d">
        <v>2023-03-06</v>
      </c>
      <c r="B4340">
        <v>-1</v>
      </c>
      <c r="C4340" t="s">
        <v>20</v>
      </c>
      <c r="D4340" s="1" t="d">
        <v>2023-03-06</v>
      </c>
      <c r="E4340" t="s">
        <v>35</v>
      </c>
      <c r="F4340" t="s">
        <v>2268</v>
      </c>
      <c r="G4340" t="s">
        <v>13</v>
      </c>
      <c r="H4340" t="s">
        <v>36</v>
      </c>
    </row>
    <row r="4341" spans="1:8" x14ac:dyDescent="0.2">
      <c r="A4341" s="1" t="d">
        <v>2023-03-06</v>
      </c>
      <c r="B4341">
        <v>-1</v>
      </c>
      <c r="C4341" t="s">
        <v>20</v>
      </c>
      <c r="D4341" s="1" t="d">
        <v>2023-03-06</v>
      </c>
      <c r="E4341" t="s">
        <v>1621</v>
      </c>
      <c r="F4341" t="s">
        <v>2296</v>
      </c>
      <c r="G4341" t="s">
        <v>8</v>
      </c>
      <c r="H4341" t="s">
        <v>472</v>
      </c>
    </row>
    <row r="4342" spans="1:8" x14ac:dyDescent="0.2">
      <c r="A4342" s="1" t="d">
        <v>2023-03-06</v>
      </c>
      <c r="B4342">
        <v>-1</v>
      </c>
      <c r="C4342" t="s">
        <v>20</v>
      </c>
      <c r="D4342" s="1" t="d">
        <v>2023-03-06</v>
      </c>
      <c r="E4342" t="s">
        <v>1633</v>
      </c>
      <c r="F4342" t="s">
        <v>2296</v>
      </c>
      <c r="G4342" t="s">
        <v>8</v>
      </c>
      <c r="H4342" t="s">
        <v>844</v>
      </c>
    </row>
    <row r="4343" spans="1:8" x14ac:dyDescent="0.2">
      <c r="A4343" s="1" t="d">
        <v>2023-03-06</v>
      </c>
      <c r="B4343">
        <v>-1</v>
      </c>
      <c r="C4343" t="s">
        <v>20</v>
      </c>
      <c r="D4343" s="1" t="d">
        <v>2023-03-06</v>
      </c>
      <c r="E4343" t="s">
        <v>1835</v>
      </c>
      <c r="F4343" t="s">
        <v>2296</v>
      </c>
      <c r="G4343" t="s">
        <v>8</v>
      </c>
    </row>
    <row r="4344" spans="1:8" x14ac:dyDescent="0.2">
      <c r="A4344" s="1" t="d">
        <v>2023-03-06</v>
      </c>
      <c r="B4344">
        <v>-1</v>
      </c>
      <c r="C4344" t="s">
        <v>20</v>
      </c>
      <c r="D4344" s="1" t="d">
        <v>2023-03-06</v>
      </c>
      <c r="E4344" t="s">
        <v>1778</v>
      </c>
      <c r="F4344" t="s">
        <v>2304</v>
      </c>
      <c r="G4344" t="s">
        <v>49</v>
      </c>
      <c r="H4344" t="s">
        <v>1779</v>
      </c>
    </row>
    <row r="4345" spans="1:8" x14ac:dyDescent="0.2">
      <c r="A4345" s="1" t="d">
        <v>2023-03-06</v>
      </c>
      <c r="B4345">
        <v>-1</v>
      </c>
      <c r="C4345" t="s">
        <v>20</v>
      </c>
      <c r="D4345" s="1" t="d">
        <v>2023-03-06</v>
      </c>
      <c r="E4345" t="s">
        <v>916</v>
      </c>
      <c r="F4345" t="s">
        <v>2271</v>
      </c>
      <c r="G4345" t="s">
        <v>49</v>
      </c>
      <c r="H4345" t="s">
        <v>917</v>
      </c>
    </row>
    <row r="4346" spans="1:8" x14ac:dyDescent="0.2">
      <c r="A4346" s="1" t="d">
        <v>2023-03-06</v>
      </c>
      <c r="B4346">
        <v>-1</v>
      </c>
      <c r="C4346" t="s">
        <v>20</v>
      </c>
      <c r="D4346" s="1" t="d">
        <v>2023-03-06</v>
      </c>
      <c r="E4346" t="s">
        <v>229</v>
      </c>
      <c r="F4346" t="s">
        <v>2272</v>
      </c>
      <c r="G4346" t="s">
        <v>49</v>
      </c>
      <c r="H4346" t="s">
        <v>230</v>
      </c>
    </row>
    <row r="4347" spans="1:8" x14ac:dyDescent="0.2">
      <c r="A4347" s="1" t="d">
        <v>2023-03-06</v>
      </c>
      <c r="B4347">
        <v>-1</v>
      </c>
      <c r="C4347" t="s">
        <v>20</v>
      </c>
      <c r="D4347" s="1" t="d">
        <v>2023-03-06</v>
      </c>
      <c r="E4347" t="s">
        <v>1440</v>
      </c>
      <c r="F4347" t="s">
        <v>2272</v>
      </c>
      <c r="G4347" t="s">
        <v>49</v>
      </c>
      <c r="H4347" t="s">
        <v>1441</v>
      </c>
    </row>
    <row r="4348" spans="1:8" x14ac:dyDescent="0.2">
      <c r="A4348" s="1" t="d">
        <v>2023-03-06</v>
      </c>
      <c r="B4348">
        <v>-1</v>
      </c>
      <c r="C4348" t="s">
        <v>20</v>
      </c>
      <c r="D4348" s="1" t="d">
        <v>2023-03-06</v>
      </c>
      <c r="E4348" t="s">
        <v>855</v>
      </c>
      <c r="F4348" t="s">
        <v>2272</v>
      </c>
      <c r="G4348" t="s">
        <v>8</v>
      </c>
    </row>
    <row r="4349" spans="1:8" x14ac:dyDescent="0.2">
      <c r="A4349" s="1" t="d">
        <v>2023-03-06</v>
      </c>
      <c r="B4349">
        <v>-1</v>
      </c>
      <c r="C4349" t="s">
        <v>20</v>
      </c>
      <c r="D4349" s="1" t="d">
        <v>2023-03-06</v>
      </c>
      <c r="E4349" t="s">
        <v>483</v>
      </c>
      <c r="F4349" t="s">
        <v>2272</v>
      </c>
      <c r="G4349" t="s">
        <v>8</v>
      </c>
    </row>
    <row r="4350" spans="1:8" x14ac:dyDescent="0.2">
      <c r="A4350" s="1" t="d">
        <v>2023-03-06</v>
      </c>
      <c r="B4350">
        <v>-1</v>
      </c>
      <c r="C4350" t="s">
        <v>20</v>
      </c>
      <c r="D4350" s="1" t="d">
        <v>2023-03-06</v>
      </c>
      <c r="E4350" t="s">
        <v>1635</v>
      </c>
      <c r="F4350" t="s">
        <v>2272</v>
      </c>
      <c r="G4350" t="s">
        <v>8</v>
      </c>
    </row>
    <row r="4351" spans="1:8" x14ac:dyDescent="0.2">
      <c r="A4351" s="1" t="d">
        <v>2023-03-06</v>
      </c>
      <c r="B4351">
        <v>-1</v>
      </c>
      <c r="C4351" t="s">
        <v>20</v>
      </c>
      <c r="D4351" s="1" t="d">
        <v>2023-03-13</v>
      </c>
      <c r="E4351" t="s">
        <v>1307</v>
      </c>
      <c r="F4351" t="s">
        <v>2273</v>
      </c>
      <c r="G4351" t="s">
        <v>13</v>
      </c>
      <c r="H4351" t="s">
        <v>1308</v>
      </c>
    </row>
    <row r="4352" spans="1:8" x14ac:dyDescent="0.2">
      <c r="A4352" s="1" t="d">
        <v>2023-03-06</v>
      </c>
      <c r="B4352">
        <v>-1</v>
      </c>
      <c r="C4352" t="s">
        <v>20</v>
      </c>
      <c r="D4352" s="1" t="d">
        <v>2023-03-13</v>
      </c>
      <c r="E4352" t="s">
        <v>691</v>
      </c>
      <c r="F4352" t="s">
        <v>2273</v>
      </c>
      <c r="G4352" t="s">
        <v>13</v>
      </c>
      <c r="H4352" t="s">
        <v>692</v>
      </c>
    </row>
    <row r="4353" spans="1:8" x14ac:dyDescent="0.2">
      <c r="A4353" s="1" t="d">
        <v>2023-03-06</v>
      </c>
      <c r="B4353">
        <v>-1</v>
      </c>
      <c r="C4353" t="s">
        <v>20</v>
      </c>
      <c r="D4353" s="1" t="d">
        <v>2023-03-13</v>
      </c>
      <c r="E4353" t="s">
        <v>1608</v>
      </c>
      <c r="F4353" t="s">
        <v>2273</v>
      </c>
      <c r="G4353" t="s">
        <v>13</v>
      </c>
      <c r="H4353" t="s">
        <v>1609</v>
      </c>
    </row>
    <row r="4354" spans="1:8" x14ac:dyDescent="0.2">
      <c r="A4354" s="1" t="d">
        <v>2023-03-06</v>
      </c>
      <c r="B4354">
        <v>-1</v>
      </c>
      <c r="C4354" t="s">
        <v>20</v>
      </c>
      <c r="D4354" s="1" t="d">
        <v>2023-03-13</v>
      </c>
      <c r="E4354" t="s">
        <v>1395</v>
      </c>
      <c r="F4354" t="s">
        <v>2273</v>
      </c>
      <c r="G4354" t="s">
        <v>13</v>
      </c>
      <c r="H4354" t="s">
        <v>1396</v>
      </c>
    </row>
    <row r="4355" spans="1:8" x14ac:dyDescent="0.2">
      <c r="A4355" s="1" t="d">
        <v>2023-03-06</v>
      </c>
      <c r="B4355">
        <v>-1</v>
      </c>
      <c r="C4355" t="s">
        <v>20</v>
      </c>
      <c r="D4355" s="1" t="d">
        <v>2023-03-13</v>
      </c>
      <c r="E4355" t="s">
        <v>1395</v>
      </c>
      <c r="F4355" t="s">
        <v>2273</v>
      </c>
      <c r="G4355" t="s">
        <v>1825</v>
      </c>
      <c r="H4355" t="s">
        <v>1396</v>
      </c>
    </row>
    <row r="4356" spans="1:8" x14ac:dyDescent="0.2">
      <c r="A4356" s="1" t="d">
        <v>2023-03-06</v>
      </c>
      <c r="B4356">
        <v>-1</v>
      </c>
      <c r="C4356" t="s">
        <v>20</v>
      </c>
      <c r="D4356" s="1" t="d">
        <v>2023-03-13</v>
      </c>
      <c r="E4356" t="s">
        <v>883</v>
      </c>
      <c r="F4356" t="s">
        <v>2274</v>
      </c>
      <c r="G4356" t="s">
        <v>8</v>
      </c>
      <c r="H4356" t="s">
        <v>884</v>
      </c>
    </row>
    <row r="4357" spans="1:8" x14ac:dyDescent="0.2">
      <c r="A4357" s="1" t="d">
        <v>2023-03-06</v>
      </c>
      <c r="B4357">
        <v>-1</v>
      </c>
      <c r="C4357" t="s">
        <v>20</v>
      </c>
      <c r="D4357" s="1" t="d">
        <v>2023-03-19</v>
      </c>
      <c r="E4357" t="s">
        <v>1227</v>
      </c>
      <c r="F4357" t="s">
        <v>2263</v>
      </c>
      <c r="G4357" t="s">
        <v>8</v>
      </c>
      <c r="H4357" t="s">
        <v>1228</v>
      </c>
    </row>
    <row r="4358" spans="1:8" x14ac:dyDescent="0.2">
      <c r="A4358" s="1" t="d">
        <v>2023-03-06</v>
      </c>
      <c r="B4358">
        <v>-1</v>
      </c>
      <c r="C4358" t="s">
        <v>20</v>
      </c>
      <c r="D4358" s="1" t="d">
        <v>2023-03-20</v>
      </c>
      <c r="E4358" t="s">
        <v>1375</v>
      </c>
      <c r="F4358" t="s">
        <v>2274</v>
      </c>
      <c r="G4358" t="s">
        <v>8</v>
      </c>
      <c r="H4358" t="s">
        <v>1375</v>
      </c>
    </row>
    <row r="4359" spans="1:8" x14ac:dyDescent="0.2">
      <c r="A4359" s="1" t="d">
        <v>2023-03-06</v>
      </c>
      <c r="B4359">
        <v>-1</v>
      </c>
      <c r="C4359" t="s">
        <v>20</v>
      </c>
      <c r="D4359" s="1" t="d">
        <v>2023-03-20</v>
      </c>
      <c r="E4359" t="s">
        <v>1829</v>
      </c>
      <c r="F4359" t="s">
        <v>2263</v>
      </c>
      <c r="G4359" t="s">
        <v>8</v>
      </c>
      <c r="H4359" t="s">
        <v>176</v>
      </c>
    </row>
    <row r="4360" spans="1:8" x14ac:dyDescent="0.2">
      <c r="A4360" s="1" t="d">
        <v>2023-03-06</v>
      </c>
      <c r="B4360">
        <v>-1</v>
      </c>
      <c r="C4360" t="s">
        <v>20</v>
      </c>
      <c r="D4360" s="1" t="d">
        <v>2023-03-20</v>
      </c>
      <c r="E4360" t="s">
        <v>1859</v>
      </c>
      <c r="F4360" t="s">
        <v>2263</v>
      </c>
      <c r="G4360" t="s">
        <v>8</v>
      </c>
      <c r="H4360" t="s">
        <v>1022</v>
      </c>
    </row>
    <row r="4361" spans="1:8" x14ac:dyDescent="0.2">
      <c r="A4361" s="1" t="d">
        <v>2023-03-06</v>
      </c>
      <c r="B4361">
        <v>-1</v>
      </c>
      <c r="C4361" t="s">
        <v>20</v>
      </c>
      <c r="D4361" s="1" t="d">
        <v>2023-03-20</v>
      </c>
      <c r="E4361" t="s">
        <v>1133</v>
      </c>
      <c r="F4361" t="s">
        <v>2263</v>
      </c>
      <c r="G4361" t="s">
        <v>8</v>
      </c>
      <c r="H4361" t="s">
        <v>1134</v>
      </c>
    </row>
    <row r="4362" spans="1:8" x14ac:dyDescent="0.2">
      <c r="A4362" s="1" t="d">
        <v>2023-03-06</v>
      </c>
      <c r="B4362">
        <v>-1</v>
      </c>
      <c r="C4362" t="s">
        <v>66</v>
      </c>
      <c r="D4362" s="1" t="d">
        <v>2023-03-06</v>
      </c>
      <c r="E4362" t="s">
        <v>1967</v>
      </c>
      <c r="F4362" t="s">
        <v>2268</v>
      </c>
      <c r="G4362" t="s">
        <v>68</v>
      </c>
      <c r="H4362" t="s">
        <v>1968</v>
      </c>
    </row>
    <row r="4363" spans="1:8" x14ac:dyDescent="0.2">
      <c r="A4363" s="1" t="d">
        <v>2023-03-06</v>
      </c>
      <c r="B4363">
        <v>-1</v>
      </c>
      <c r="C4363" t="s">
        <v>74</v>
      </c>
      <c r="D4363" s="1" t="d">
        <v>2023-03-13</v>
      </c>
      <c r="E4363" t="s">
        <v>1992</v>
      </c>
      <c r="F4363" t="s">
        <v>2273</v>
      </c>
      <c r="G4363" t="s">
        <v>8</v>
      </c>
      <c r="H4363" t="s">
        <v>1993</v>
      </c>
    </row>
    <row r="4364" spans="1:8" x14ac:dyDescent="0.2">
      <c r="A4364" s="1" t="d">
        <v>2023-03-06</v>
      </c>
      <c r="B4364">
        <v>-1</v>
      </c>
      <c r="C4364" t="s">
        <v>77</v>
      </c>
      <c r="D4364" s="1" t="d">
        <v>2023-03-06</v>
      </c>
      <c r="E4364" t="s">
        <v>1037</v>
      </c>
      <c r="F4364" t="s">
        <v>2281</v>
      </c>
      <c r="G4364" t="s">
        <v>8</v>
      </c>
      <c r="H4364" t="s">
        <v>1038</v>
      </c>
    </row>
    <row r="4365" spans="1:8" x14ac:dyDescent="0.2">
      <c r="A4365" s="1" t="d">
        <v>2023-03-06</v>
      </c>
      <c r="B4365">
        <v>-1</v>
      </c>
      <c r="C4365" t="s">
        <v>77</v>
      </c>
      <c r="D4365" s="1" t="d">
        <v>2023-03-06</v>
      </c>
      <c r="E4365" t="s">
        <v>1775</v>
      </c>
      <c r="F4365" t="s">
        <v>2266</v>
      </c>
      <c r="G4365" t="s">
        <v>49</v>
      </c>
      <c r="H4365" t="s">
        <v>1776</v>
      </c>
    </row>
    <row r="4366" spans="1:8" x14ac:dyDescent="0.2">
      <c r="A4366" s="1" t="d">
        <v>2023-03-06</v>
      </c>
      <c r="B4366">
        <v>-1</v>
      </c>
      <c r="C4366" t="s">
        <v>77</v>
      </c>
      <c r="D4366" s="1" t="d">
        <v>2023-03-06</v>
      </c>
      <c r="E4366" t="s">
        <v>1806</v>
      </c>
      <c r="F4366" t="s">
        <v>2266</v>
      </c>
      <c r="G4366" t="s">
        <v>8</v>
      </c>
      <c r="H4366" t="s">
        <v>1807</v>
      </c>
    </row>
    <row r="4367" spans="1:8" x14ac:dyDescent="0.2">
      <c r="A4367" s="1" t="d">
        <v>2023-03-06</v>
      </c>
      <c r="B4367">
        <v>-1</v>
      </c>
      <c r="C4367" t="s">
        <v>77</v>
      </c>
      <c r="D4367" s="1" t="d">
        <v>2023-03-06</v>
      </c>
      <c r="E4367" t="s">
        <v>1757</v>
      </c>
      <c r="F4367" t="s">
        <v>2266</v>
      </c>
      <c r="G4367" t="s">
        <v>8</v>
      </c>
      <c r="H4367" t="s">
        <v>1758</v>
      </c>
    </row>
    <row r="4368" spans="1:8" x14ac:dyDescent="0.2">
      <c r="A4368" s="1" t="d">
        <v>2023-03-06</v>
      </c>
      <c r="B4368">
        <v>-1</v>
      </c>
      <c r="C4368" t="s">
        <v>77</v>
      </c>
      <c r="D4368" s="1" t="d">
        <v>2023-03-06</v>
      </c>
      <c r="E4368" t="s">
        <v>1039</v>
      </c>
      <c r="F4368" t="s">
        <v>2282</v>
      </c>
      <c r="G4368" t="s">
        <v>49</v>
      </c>
      <c r="H4368" t="s">
        <v>1040</v>
      </c>
    </row>
    <row r="4369" spans="1:8" x14ac:dyDescent="0.2">
      <c r="A4369" s="1" t="d">
        <v>2023-03-06</v>
      </c>
      <c r="B4369">
        <v>-1</v>
      </c>
      <c r="C4369" t="s">
        <v>77</v>
      </c>
      <c r="D4369" s="1" t="d">
        <v>2023-03-06</v>
      </c>
      <c r="E4369" t="s">
        <v>811</v>
      </c>
      <c r="F4369" t="s">
        <v>2282</v>
      </c>
      <c r="G4369" t="s">
        <v>13</v>
      </c>
      <c r="H4369" t="s">
        <v>812</v>
      </c>
    </row>
    <row r="4370" spans="1:8" x14ac:dyDescent="0.2">
      <c r="A4370" s="1" t="d">
        <v>2023-03-06</v>
      </c>
      <c r="B4370">
        <v>-1</v>
      </c>
      <c r="C4370" t="s">
        <v>77</v>
      </c>
      <c r="D4370" s="1" t="d">
        <v>2023-03-06</v>
      </c>
      <c r="E4370" t="s">
        <v>811</v>
      </c>
      <c r="F4370" t="s">
        <v>2282</v>
      </c>
      <c r="G4370" t="s">
        <v>49</v>
      </c>
      <c r="H4370" t="s">
        <v>812</v>
      </c>
    </row>
    <row r="4371" spans="1:8" x14ac:dyDescent="0.2">
      <c r="A4371" s="1" t="d">
        <v>2023-03-06</v>
      </c>
      <c r="B4371">
        <v>-1</v>
      </c>
      <c r="C4371" t="s">
        <v>77</v>
      </c>
      <c r="D4371" s="1" t="d">
        <v>2023-03-06</v>
      </c>
      <c r="E4371" t="s">
        <v>260</v>
      </c>
      <c r="F4371" t="s">
        <v>2282</v>
      </c>
      <c r="G4371" t="s">
        <v>49</v>
      </c>
    </row>
    <row r="4372" spans="1:8" x14ac:dyDescent="0.2">
      <c r="A4372" s="1" t="d">
        <v>2023-03-06</v>
      </c>
      <c r="B4372">
        <v>-1</v>
      </c>
      <c r="C4372" t="s">
        <v>77</v>
      </c>
      <c r="D4372" s="1" t="d">
        <v>2023-03-06</v>
      </c>
      <c r="E4372" t="s">
        <v>687</v>
      </c>
      <c r="F4372" t="s">
        <v>2282</v>
      </c>
      <c r="G4372" t="s">
        <v>13</v>
      </c>
    </row>
    <row r="4373" spans="1:8" x14ac:dyDescent="0.2">
      <c r="A4373" s="1" t="d">
        <v>2023-03-06</v>
      </c>
      <c r="B4373">
        <v>-1</v>
      </c>
      <c r="C4373" t="s">
        <v>77</v>
      </c>
      <c r="D4373" s="1" t="d">
        <v>2023-03-06</v>
      </c>
      <c r="E4373" t="s">
        <v>1410</v>
      </c>
      <c r="F4373" t="s">
        <v>2265</v>
      </c>
      <c r="G4373" t="s">
        <v>68</v>
      </c>
      <c r="H4373" t="s">
        <v>1411</v>
      </c>
    </row>
    <row r="4374" spans="1:8" x14ac:dyDescent="0.2">
      <c r="A4374" s="1" t="d">
        <v>2023-03-06</v>
      </c>
      <c r="B4374">
        <v>-1</v>
      </c>
      <c r="C4374" t="s">
        <v>77</v>
      </c>
      <c r="D4374" s="1" t="d">
        <v>2023-03-06</v>
      </c>
      <c r="E4374" t="s">
        <v>1495</v>
      </c>
      <c r="F4374" t="s">
        <v>2265</v>
      </c>
      <c r="G4374" t="s">
        <v>68</v>
      </c>
      <c r="H4374" t="s">
        <v>1496</v>
      </c>
    </row>
    <row r="4375" spans="1:8" x14ac:dyDescent="0.2">
      <c r="A4375" s="1" t="d">
        <v>2023-03-06</v>
      </c>
      <c r="B4375">
        <v>-1</v>
      </c>
      <c r="C4375" t="s">
        <v>77</v>
      </c>
      <c r="D4375" s="1" t="d">
        <v>2023-03-06</v>
      </c>
      <c r="E4375" t="s">
        <v>1254</v>
      </c>
      <c r="F4375" t="s">
        <v>2265</v>
      </c>
      <c r="G4375" t="s">
        <v>49</v>
      </c>
      <c r="H4375" t="s">
        <v>1255</v>
      </c>
    </row>
    <row r="4376" spans="1:8" x14ac:dyDescent="0.2">
      <c r="A4376" s="1" t="d">
        <v>2023-03-06</v>
      </c>
      <c r="B4376">
        <v>-1</v>
      </c>
      <c r="C4376" t="s">
        <v>77</v>
      </c>
      <c r="D4376" s="1" t="d">
        <v>2023-03-06</v>
      </c>
      <c r="E4376" t="s">
        <v>581</v>
      </c>
      <c r="F4376" t="s">
        <v>2265</v>
      </c>
      <c r="G4376" t="s">
        <v>49</v>
      </c>
      <c r="H4376" t="s">
        <v>582</v>
      </c>
    </row>
    <row r="4377" spans="1:8" x14ac:dyDescent="0.2">
      <c r="A4377" s="1" t="d">
        <v>2023-03-06</v>
      </c>
      <c r="B4377">
        <v>-1</v>
      </c>
      <c r="C4377" t="s">
        <v>77</v>
      </c>
      <c r="D4377" s="1" t="d">
        <v>2023-03-06</v>
      </c>
      <c r="E4377" t="s">
        <v>1100</v>
      </c>
      <c r="F4377" t="s">
        <v>2265</v>
      </c>
      <c r="G4377" t="s">
        <v>8</v>
      </c>
      <c r="H4377" t="s">
        <v>1101</v>
      </c>
    </row>
    <row r="4378" spans="1:8" x14ac:dyDescent="0.2">
      <c r="A4378" s="1" t="d">
        <v>2023-03-06</v>
      </c>
      <c r="B4378">
        <v>-1</v>
      </c>
      <c r="C4378" t="s">
        <v>77</v>
      </c>
      <c r="D4378" s="1" t="d">
        <v>2023-03-06</v>
      </c>
      <c r="E4378" t="s">
        <v>461</v>
      </c>
      <c r="F4378" t="s">
        <v>2265</v>
      </c>
      <c r="G4378" t="s">
        <v>8</v>
      </c>
      <c r="H4378" t="s">
        <v>462</v>
      </c>
    </row>
    <row r="4379" spans="1:8" x14ac:dyDescent="0.2">
      <c r="A4379" s="1" t="d">
        <v>2023-03-06</v>
      </c>
      <c r="B4379">
        <v>-1</v>
      </c>
      <c r="C4379" t="s">
        <v>77</v>
      </c>
      <c r="D4379" s="1" t="d">
        <v>2023-03-06</v>
      </c>
      <c r="E4379" t="s">
        <v>1314</v>
      </c>
      <c r="F4379" t="s">
        <v>2265</v>
      </c>
      <c r="G4379" t="s">
        <v>8</v>
      </c>
      <c r="H4379" t="s">
        <v>1315</v>
      </c>
    </row>
    <row r="4380" spans="1:8" x14ac:dyDescent="0.2">
      <c r="A4380" s="1" t="d">
        <v>2023-03-06</v>
      </c>
      <c r="B4380">
        <v>-1</v>
      </c>
      <c r="C4380" t="s">
        <v>77</v>
      </c>
      <c r="D4380" s="1" t="d">
        <v>2023-03-06</v>
      </c>
      <c r="E4380" t="s">
        <v>84</v>
      </c>
      <c r="F4380" t="s">
        <v>2265</v>
      </c>
      <c r="G4380" t="s">
        <v>8</v>
      </c>
      <c r="H4380" t="s">
        <v>85</v>
      </c>
    </row>
    <row r="4381" spans="1:8" x14ac:dyDescent="0.2">
      <c r="A4381" s="1" t="d">
        <v>2023-03-06</v>
      </c>
      <c r="B4381">
        <v>-1</v>
      </c>
      <c r="C4381" t="s">
        <v>77</v>
      </c>
      <c r="D4381" s="1" t="d">
        <v>2023-03-06</v>
      </c>
      <c r="E4381" t="s">
        <v>1369</v>
      </c>
      <c r="F4381" t="s">
        <v>2265</v>
      </c>
      <c r="G4381" t="s">
        <v>8</v>
      </c>
      <c r="H4381" t="s">
        <v>1370</v>
      </c>
    </row>
    <row r="4382" spans="1:8" x14ac:dyDescent="0.2">
      <c r="A4382" s="1" t="d">
        <v>2023-03-06</v>
      </c>
      <c r="B4382">
        <v>-1</v>
      </c>
      <c r="C4382" t="s">
        <v>77</v>
      </c>
      <c r="D4382" s="1" t="d">
        <v>2023-03-06</v>
      </c>
      <c r="E4382" t="s">
        <v>1861</v>
      </c>
      <c r="F4382" t="s">
        <v>2265</v>
      </c>
      <c r="G4382" t="s">
        <v>8</v>
      </c>
      <c r="H4382" t="s">
        <v>1862</v>
      </c>
    </row>
    <row r="4383" spans="1:8" x14ac:dyDescent="0.2">
      <c r="A4383" s="1" t="d">
        <v>2023-03-06</v>
      </c>
      <c r="B4383">
        <v>-1</v>
      </c>
      <c r="C4383" t="s">
        <v>77</v>
      </c>
      <c r="D4383" s="1" t="d">
        <v>2023-03-06</v>
      </c>
      <c r="E4383" t="s">
        <v>839</v>
      </c>
      <c r="F4383" t="s">
        <v>2265</v>
      </c>
      <c r="G4383" t="s">
        <v>8</v>
      </c>
      <c r="H4383" t="s">
        <v>840</v>
      </c>
    </row>
    <row r="4384" spans="1:8" x14ac:dyDescent="0.2">
      <c r="A4384" s="1" t="d">
        <v>2023-03-06</v>
      </c>
      <c r="B4384">
        <v>-1</v>
      </c>
      <c r="C4384" t="s">
        <v>77</v>
      </c>
      <c r="D4384" s="1" t="d">
        <v>2023-03-06</v>
      </c>
      <c r="E4384" t="s">
        <v>86</v>
      </c>
      <c r="F4384" t="s">
        <v>2265</v>
      </c>
      <c r="G4384" t="s">
        <v>8</v>
      </c>
      <c r="H4384" t="s">
        <v>87</v>
      </c>
    </row>
    <row r="4385" spans="1:8" x14ac:dyDescent="0.2">
      <c r="A4385" s="1" t="d">
        <v>2023-03-06</v>
      </c>
      <c r="B4385">
        <v>-1</v>
      </c>
      <c r="C4385" t="s">
        <v>77</v>
      </c>
      <c r="D4385" s="1" t="d">
        <v>2023-03-06</v>
      </c>
      <c r="E4385" t="s">
        <v>433</v>
      </c>
      <c r="F4385" t="s">
        <v>2265</v>
      </c>
      <c r="G4385" t="s">
        <v>8</v>
      </c>
      <c r="H4385" t="s">
        <v>434</v>
      </c>
    </row>
    <row r="4386" spans="1:8" x14ac:dyDescent="0.2">
      <c r="A4386" s="1" t="d">
        <v>2023-03-06</v>
      </c>
      <c r="B4386">
        <v>-1</v>
      </c>
      <c r="C4386" t="s">
        <v>77</v>
      </c>
      <c r="D4386" s="1" t="d">
        <v>2023-03-06</v>
      </c>
      <c r="E4386" t="s">
        <v>29</v>
      </c>
      <c r="F4386" t="s">
        <v>2265</v>
      </c>
      <c r="G4386" t="s">
        <v>8</v>
      </c>
      <c r="H4386" t="s">
        <v>30</v>
      </c>
    </row>
    <row r="4387" spans="1:8" x14ac:dyDescent="0.2">
      <c r="A4387" s="1" t="d">
        <v>2023-03-06</v>
      </c>
      <c r="B4387">
        <v>-1</v>
      </c>
      <c r="C4387" t="s">
        <v>77</v>
      </c>
      <c r="D4387" s="1" t="d">
        <v>2023-03-06</v>
      </c>
      <c r="E4387" t="s">
        <v>12</v>
      </c>
      <c r="F4387" t="s">
        <v>2265</v>
      </c>
      <c r="G4387" t="s">
        <v>1825</v>
      </c>
      <c r="H4387" t="s">
        <v>14</v>
      </c>
    </row>
    <row r="4388" spans="1:8" x14ac:dyDescent="0.2">
      <c r="A4388" s="1" t="d">
        <v>2023-03-06</v>
      </c>
      <c r="B4388">
        <v>-1</v>
      </c>
      <c r="C4388" t="s">
        <v>77</v>
      </c>
      <c r="D4388" s="1" t="d">
        <v>2023-03-06</v>
      </c>
      <c r="E4388" t="s">
        <v>266</v>
      </c>
      <c r="F4388" t="s">
        <v>2265</v>
      </c>
      <c r="G4388" t="s">
        <v>8</v>
      </c>
    </row>
    <row r="4389" spans="1:8" x14ac:dyDescent="0.2">
      <c r="A4389" s="1" t="d">
        <v>2023-03-06</v>
      </c>
      <c r="B4389">
        <v>-1</v>
      </c>
      <c r="C4389" t="s">
        <v>77</v>
      </c>
      <c r="D4389" s="1" t="d">
        <v>2023-03-06</v>
      </c>
      <c r="E4389" t="s">
        <v>33</v>
      </c>
      <c r="F4389" t="s">
        <v>2268</v>
      </c>
      <c r="G4389" t="s">
        <v>8</v>
      </c>
      <c r="H4389" t="s">
        <v>34</v>
      </c>
    </row>
    <row r="4390" spans="1:8" x14ac:dyDescent="0.2">
      <c r="A4390" s="1" t="d">
        <v>2023-03-06</v>
      </c>
      <c r="B4390">
        <v>-1</v>
      </c>
      <c r="C4390" t="s">
        <v>77</v>
      </c>
      <c r="D4390" s="1" t="d">
        <v>2023-03-06</v>
      </c>
      <c r="E4390" t="s">
        <v>35</v>
      </c>
      <c r="F4390" t="s">
        <v>2268</v>
      </c>
      <c r="G4390" t="s">
        <v>13</v>
      </c>
      <c r="H4390" t="s">
        <v>36</v>
      </c>
    </row>
    <row r="4391" spans="1:8" x14ac:dyDescent="0.2">
      <c r="A4391" s="1" t="d">
        <v>2023-03-06</v>
      </c>
      <c r="B4391">
        <v>-1</v>
      </c>
      <c r="C4391" t="s">
        <v>77</v>
      </c>
      <c r="D4391" s="1" t="d">
        <v>2023-03-06</v>
      </c>
      <c r="E4391" t="s">
        <v>1714</v>
      </c>
      <c r="F4391" t="s">
        <v>2296</v>
      </c>
      <c r="G4391" t="s">
        <v>8</v>
      </c>
      <c r="H4391" t="s">
        <v>578</v>
      </c>
    </row>
    <row r="4392" spans="1:8" x14ac:dyDescent="0.2">
      <c r="A4392" s="1" t="d">
        <v>2023-03-06</v>
      </c>
      <c r="B4392">
        <v>-1</v>
      </c>
      <c r="C4392" t="s">
        <v>77</v>
      </c>
      <c r="D4392" s="1" t="d">
        <v>2023-03-06</v>
      </c>
      <c r="E4392" t="s">
        <v>1688</v>
      </c>
      <c r="F4392" t="s">
        <v>2296</v>
      </c>
      <c r="G4392" t="s">
        <v>8</v>
      </c>
      <c r="H4392" t="s">
        <v>225</v>
      </c>
    </row>
    <row r="4393" spans="1:8" x14ac:dyDescent="0.2">
      <c r="A4393" s="1" t="d">
        <v>2023-03-06</v>
      </c>
      <c r="B4393">
        <v>-1</v>
      </c>
      <c r="C4393" t="s">
        <v>77</v>
      </c>
      <c r="D4393" s="1" t="d">
        <v>2023-03-06</v>
      </c>
      <c r="E4393" t="s">
        <v>1621</v>
      </c>
      <c r="F4393" t="s">
        <v>2296</v>
      </c>
      <c r="G4393" t="s">
        <v>8</v>
      </c>
      <c r="H4393" t="s">
        <v>472</v>
      </c>
    </row>
    <row r="4394" spans="1:8" x14ac:dyDescent="0.2">
      <c r="A4394" s="1" t="d">
        <v>2023-03-06</v>
      </c>
      <c r="B4394">
        <v>-1</v>
      </c>
      <c r="C4394" t="s">
        <v>77</v>
      </c>
      <c r="D4394" s="1" t="d">
        <v>2023-03-06</v>
      </c>
      <c r="E4394" t="s">
        <v>1631</v>
      </c>
      <c r="F4394" t="s">
        <v>2296</v>
      </c>
      <c r="G4394" t="s">
        <v>8</v>
      </c>
      <c r="H4394" t="s">
        <v>277</v>
      </c>
    </row>
    <row r="4395" spans="1:8" x14ac:dyDescent="0.2">
      <c r="A4395" s="1" t="d">
        <v>2023-03-06</v>
      </c>
      <c r="B4395">
        <v>-1</v>
      </c>
      <c r="C4395" t="s">
        <v>77</v>
      </c>
      <c r="D4395" s="1" t="d">
        <v>2023-03-06</v>
      </c>
      <c r="E4395" t="s">
        <v>1632</v>
      </c>
      <c r="F4395" t="s">
        <v>2296</v>
      </c>
      <c r="G4395" t="s">
        <v>8</v>
      </c>
      <c r="H4395" t="s">
        <v>214</v>
      </c>
    </row>
    <row r="4396" spans="1:8" x14ac:dyDescent="0.2">
      <c r="A4396" s="1" t="d">
        <v>2023-03-06</v>
      </c>
      <c r="B4396">
        <v>-1</v>
      </c>
      <c r="C4396" t="s">
        <v>77</v>
      </c>
      <c r="D4396" s="1" t="d">
        <v>2023-03-06</v>
      </c>
      <c r="E4396" t="s">
        <v>1633</v>
      </c>
      <c r="F4396" t="s">
        <v>2296</v>
      </c>
      <c r="G4396" t="s">
        <v>8</v>
      </c>
      <c r="H4396" t="s">
        <v>844</v>
      </c>
    </row>
    <row r="4397" spans="1:8" x14ac:dyDescent="0.2">
      <c r="A4397" s="1" t="d">
        <v>2023-03-06</v>
      </c>
      <c r="B4397">
        <v>-1</v>
      </c>
      <c r="C4397" t="s">
        <v>77</v>
      </c>
      <c r="D4397" s="1" t="d">
        <v>2023-03-06</v>
      </c>
      <c r="E4397" t="s">
        <v>1634</v>
      </c>
      <c r="F4397" t="s">
        <v>2296</v>
      </c>
      <c r="G4397" t="s">
        <v>8</v>
      </c>
      <c r="H4397" t="s">
        <v>38</v>
      </c>
    </row>
    <row r="4398" spans="1:8" x14ac:dyDescent="0.2">
      <c r="A4398" s="1" t="d">
        <v>2023-03-06</v>
      </c>
      <c r="B4398">
        <v>-1</v>
      </c>
      <c r="C4398" t="s">
        <v>77</v>
      </c>
      <c r="D4398" s="1" t="d">
        <v>2023-03-06</v>
      </c>
      <c r="E4398" t="s">
        <v>1614</v>
      </c>
      <c r="F4398" t="s">
        <v>2296</v>
      </c>
      <c r="G4398" t="s">
        <v>8</v>
      </c>
      <c r="H4398" t="s">
        <v>94</v>
      </c>
    </row>
    <row r="4399" spans="1:8" x14ac:dyDescent="0.2">
      <c r="A4399" s="1" t="d">
        <v>2023-03-06</v>
      </c>
      <c r="B4399">
        <v>-1</v>
      </c>
      <c r="C4399" t="s">
        <v>77</v>
      </c>
      <c r="D4399" s="1" t="d">
        <v>2023-03-06</v>
      </c>
      <c r="E4399" t="s">
        <v>1835</v>
      </c>
      <c r="F4399" t="s">
        <v>2296</v>
      </c>
      <c r="G4399" t="s">
        <v>8</v>
      </c>
    </row>
    <row r="4400" spans="1:8" x14ac:dyDescent="0.2">
      <c r="A4400" s="1" t="d">
        <v>2023-03-06</v>
      </c>
      <c r="B4400">
        <v>-1</v>
      </c>
      <c r="C4400" t="s">
        <v>77</v>
      </c>
      <c r="D4400" s="1" t="d">
        <v>2023-03-06</v>
      </c>
      <c r="E4400" t="s">
        <v>1780</v>
      </c>
      <c r="F4400" t="s">
        <v>2271</v>
      </c>
      <c r="G4400" t="s">
        <v>49</v>
      </c>
      <c r="H4400" t="s">
        <v>1781</v>
      </c>
    </row>
    <row r="4401" spans="1:8" x14ac:dyDescent="0.2">
      <c r="A4401" s="1" t="d">
        <v>2023-03-06</v>
      </c>
      <c r="B4401">
        <v>-1</v>
      </c>
      <c r="C4401" t="s">
        <v>77</v>
      </c>
      <c r="D4401" s="1" t="d">
        <v>2023-03-06</v>
      </c>
      <c r="E4401" t="s">
        <v>1204</v>
      </c>
      <c r="F4401" t="s">
        <v>2271</v>
      </c>
      <c r="G4401" t="s">
        <v>49</v>
      </c>
      <c r="H4401" t="s">
        <v>1205</v>
      </c>
    </row>
    <row r="4402" spans="1:8" x14ac:dyDescent="0.2">
      <c r="A4402" s="1" t="d">
        <v>2023-03-06</v>
      </c>
      <c r="B4402">
        <v>-1</v>
      </c>
      <c r="C4402" t="s">
        <v>77</v>
      </c>
      <c r="D4402" s="1" t="d">
        <v>2023-03-06</v>
      </c>
      <c r="E4402" t="s">
        <v>1320</v>
      </c>
      <c r="F4402" t="s">
        <v>2271</v>
      </c>
      <c r="G4402" t="s">
        <v>49</v>
      </c>
      <c r="H4402" t="s">
        <v>1321</v>
      </c>
    </row>
    <row r="4403" spans="1:8" x14ac:dyDescent="0.2">
      <c r="A4403" s="1" t="d">
        <v>2023-03-06</v>
      </c>
      <c r="B4403">
        <v>-1</v>
      </c>
      <c r="C4403" t="s">
        <v>77</v>
      </c>
      <c r="D4403" s="1" t="d">
        <v>2023-03-06</v>
      </c>
      <c r="E4403" t="s">
        <v>711</v>
      </c>
      <c r="F4403" t="s">
        <v>2271</v>
      </c>
      <c r="G4403" t="s">
        <v>68</v>
      </c>
      <c r="H4403" t="s">
        <v>712</v>
      </c>
    </row>
    <row r="4404" spans="1:8" x14ac:dyDescent="0.2">
      <c r="A4404" s="1" t="d">
        <v>2023-03-06</v>
      </c>
      <c r="B4404">
        <v>-1</v>
      </c>
      <c r="C4404" t="s">
        <v>77</v>
      </c>
      <c r="D4404" s="1" t="d">
        <v>2023-03-06</v>
      </c>
      <c r="E4404" t="s">
        <v>847</v>
      </c>
      <c r="F4404" t="s">
        <v>2271</v>
      </c>
      <c r="G4404" t="s">
        <v>68</v>
      </c>
      <c r="H4404" t="s">
        <v>848</v>
      </c>
    </row>
    <row r="4405" spans="1:8" x14ac:dyDescent="0.2">
      <c r="A4405" s="1" t="d">
        <v>2023-03-06</v>
      </c>
      <c r="B4405">
        <v>-1</v>
      </c>
      <c r="C4405" t="s">
        <v>77</v>
      </c>
      <c r="D4405" s="1" t="d">
        <v>2023-03-06</v>
      </c>
      <c r="E4405" t="s">
        <v>1680</v>
      </c>
      <c r="F4405" t="s">
        <v>2271</v>
      </c>
      <c r="G4405" t="s">
        <v>8</v>
      </c>
      <c r="H4405" t="s">
        <v>1681</v>
      </c>
    </row>
    <row r="4406" spans="1:8" x14ac:dyDescent="0.2">
      <c r="A4406" s="1" t="d">
        <v>2023-03-06</v>
      </c>
      <c r="B4406">
        <v>-1</v>
      </c>
      <c r="C4406" t="s">
        <v>77</v>
      </c>
      <c r="D4406" s="1" t="d">
        <v>2023-03-06</v>
      </c>
      <c r="E4406" t="s">
        <v>1991</v>
      </c>
      <c r="F4406" t="s">
        <v>2285</v>
      </c>
      <c r="G4406" t="s">
        <v>8</v>
      </c>
    </row>
    <row r="4407" spans="1:8" x14ac:dyDescent="0.2">
      <c r="A4407" s="1" t="d">
        <v>2023-03-06</v>
      </c>
      <c r="B4407">
        <v>-1</v>
      </c>
      <c r="C4407" t="s">
        <v>77</v>
      </c>
      <c r="D4407" s="1" t="d">
        <v>2023-03-06</v>
      </c>
      <c r="E4407" t="s">
        <v>1528</v>
      </c>
      <c r="F4407" t="s">
        <v>2294</v>
      </c>
      <c r="G4407" t="s">
        <v>68</v>
      </c>
      <c r="H4407" t="s">
        <v>1529</v>
      </c>
    </row>
    <row r="4408" spans="1:8" x14ac:dyDescent="0.2">
      <c r="A4408" s="1" t="d">
        <v>2023-03-06</v>
      </c>
      <c r="B4408">
        <v>-1</v>
      </c>
      <c r="C4408" t="s">
        <v>77</v>
      </c>
      <c r="D4408" s="1" t="d">
        <v>2023-03-06</v>
      </c>
      <c r="E4408" t="s">
        <v>559</v>
      </c>
      <c r="F4408" t="s">
        <v>2294</v>
      </c>
      <c r="G4408" t="s">
        <v>8</v>
      </c>
    </row>
    <row r="4409" spans="1:8" x14ac:dyDescent="0.2">
      <c r="A4409" s="1" t="d">
        <v>2023-03-06</v>
      </c>
      <c r="B4409">
        <v>-1</v>
      </c>
      <c r="C4409" t="s">
        <v>77</v>
      </c>
      <c r="D4409" s="1" t="d">
        <v>2023-03-06</v>
      </c>
      <c r="E4409" t="s">
        <v>229</v>
      </c>
      <c r="F4409" t="s">
        <v>2272</v>
      </c>
      <c r="G4409" t="s">
        <v>49</v>
      </c>
      <c r="H4409" t="s">
        <v>230</v>
      </c>
    </row>
    <row r="4410" spans="1:8" x14ac:dyDescent="0.2">
      <c r="A4410" s="1" t="d">
        <v>2023-03-06</v>
      </c>
      <c r="B4410">
        <v>-1</v>
      </c>
      <c r="C4410" t="s">
        <v>77</v>
      </c>
      <c r="D4410" s="1" t="d">
        <v>2023-03-06</v>
      </c>
      <c r="E4410" t="s">
        <v>272</v>
      </c>
      <c r="F4410" t="s">
        <v>2272</v>
      </c>
      <c r="G4410" t="s">
        <v>49</v>
      </c>
      <c r="H4410" t="s">
        <v>273</v>
      </c>
    </row>
    <row r="4411" spans="1:8" x14ac:dyDescent="0.2">
      <c r="A4411" s="1" t="d">
        <v>2023-03-06</v>
      </c>
      <c r="B4411">
        <v>-1</v>
      </c>
      <c r="C4411" t="s">
        <v>77</v>
      </c>
      <c r="D4411" s="1" t="d">
        <v>2023-03-06</v>
      </c>
      <c r="E4411" t="s">
        <v>43</v>
      </c>
      <c r="F4411" t="s">
        <v>2272</v>
      </c>
      <c r="G4411" t="s">
        <v>8</v>
      </c>
      <c r="H4411" t="s">
        <v>44</v>
      </c>
    </row>
    <row r="4412" spans="1:8" x14ac:dyDescent="0.2">
      <c r="A4412" s="1" t="d">
        <v>2023-03-06</v>
      </c>
      <c r="B4412">
        <v>-1</v>
      </c>
      <c r="C4412" t="s">
        <v>77</v>
      </c>
      <c r="D4412" s="1" t="d">
        <v>2023-03-06</v>
      </c>
      <c r="E4412" t="s">
        <v>1390</v>
      </c>
      <c r="F4412" t="s">
        <v>2272</v>
      </c>
      <c r="G4412" t="s">
        <v>8</v>
      </c>
      <c r="H4412" t="s">
        <v>1391</v>
      </c>
    </row>
    <row r="4413" spans="1:8" x14ac:dyDescent="0.2">
      <c r="A4413" s="1" t="d">
        <v>2023-03-06</v>
      </c>
      <c r="B4413">
        <v>-1</v>
      </c>
      <c r="C4413" t="s">
        <v>77</v>
      </c>
      <c r="D4413" s="1" t="d">
        <v>2023-03-06</v>
      </c>
      <c r="E4413" t="s">
        <v>855</v>
      </c>
      <c r="F4413" t="s">
        <v>2272</v>
      </c>
      <c r="G4413" t="s">
        <v>8</v>
      </c>
    </row>
    <row r="4414" spans="1:8" x14ac:dyDescent="0.2">
      <c r="A4414" s="1" t="d">
        <v>2023-03-06</v>
      </c>
      <c r="B4414">
        <v>-1</v>
      </c>
      <c r="C4414" t="s">
        <v>77</v>
      </c>
      <c r="D4414" s="1" t="d">
        <v>2023-03-06</v>
      </c>
      <c r="E4414" t="s">
        <v>274</v>
      </c>
      <c r="F4414" t="s">
        <v>2272</v>
      </c>
      <c r="G4414" t="s">
        <v>8</v>
      </c>
    </row>
    <row r="4415" spans="1:8" x14ac:dyDescent="0.2">
      <c r="A4415" s="1" t="d">
        <v>2023-03-06</v>
      </c>
      <c r="B4415">
        <v>-1</v>
      </c>
      <c r="C4415" t="s">
        <v>77</v>
      </c>
      <c r="D4415" s="1" t="d">
        <v>2023-03-06</v>
      </c>
      <c r="E4415" t="s">
        <v>1267</v>
      </c>
      <c r="F4415" t="s">
        <v>2272</v>
      </c>
      <c r="G4415" t="s">
        <v>8</v>
      </c>
    </row>
    <row r="4416" spans="1:8" x14ac:dyDescent="0.2">
      <c r="A4416" s="1" t="d">
        <v>2023-03-06</v>
      </c>
      <c r="B4416">
        <v>-1</v>
      </c>
      <c r="C4416" t="s">
        <v>77</v>
      </c>
      <c r="D4416" s="1" t="d">
        <v>2023-03-06</v>
      </c>
      <c r="E4416" t="s">
        <v>483</v>
      </c>
      <c r="F4416" t="s">
        <v>2272</v>
      </c>
      <c r="G4416" t="s">
        <v>8</v>
      </c>
    </row>
    <row r="4417" spans="1:8" x14ac:dyDescent="0.2">
      <c r="A4417" s="1" t="d">
        <v>2023-03-06</v>
      </c>
      <c r="B4417">
        <v>-1</v>
      </c>
      <c r="C4417" t="s">
        <v>77</v>
      </c>
      <c r="D4417" s="1" t="d">
        <v>2023-03-06</v>
      </c>
      <c r="E4417" t="s">
        <v>484</v>
      </c>
      <c r="F4417" t="s">
        <v>2272</v>
      </c>
      <c r="G4417" t="s">
        <v>8</v>
      </c>
    </row>
    <row r="4418" spans="1:8" x14ac:dyDescent="0.2">
      <c r="A4418" s="1" t="d">
        <v>2023-03-06</v>
      </c>
      <c r="B4418">
        <v>-1</v>
      </c>
      <c r="C4418" t="s">
        <v>77</v>
      </c>
      <c r="D4418" s="1" t="d">
        <v>2023-03-06</v>
      </c>
      <c r="E4418" t="s">
        <v>47</v>
      </c>
      <c r="F4418" t="s">
        <v>2272</v>
      </c>
      <c r="G4418" t="s">
        <v>8</v>
      </c>
    </row>
    <row r="4419" spans="1:8" x14ac:dyDescent="0.2">
      <c r="A4419" s="1" t="d">
        <v>2023-03-06</v>
      </c>
      <c r="B4419">
        <v>-1</v>
      </c>
      <c r="C4419" t="s">
        <v>77</v>
      </c>
      <c r="D4419" s="1" t="d">
        <v>2023-03-06</v>
      </c>
      <c r="E4419" t="s">
        <v>95</v>
      </c>
      <c r="F4419" t="s">
        <v>2272</v>
      </c>
      <c r="G4419" t="s">
        <v>8</v>
      </c>
    </row>
    <row r="4420" spans="1:8" x14ac:dyDescent="0.2">
      <c r="A4420" s="1" t="d">
        <v>2023-03-06</v>
      </c>
      <c r="B4420">
        <v>-1</v>
      </c>
      <c r="C4420" t="s">
        <v>77</v>
      </c>
      <c r="D4420" s="1" t="d">
        <v>2023-03-06</v>
      </c>
      <c r="E4420" t="s">
        <v>96</v>
      </c>
      <c r="F4420" t="s">
        <v>2272</v>
      </c>
      <c r="G4420" t="s">
        <v>8</v>
      </c>
    </row>
    <row r="4421" spans="1:8" x14ac:dyDescent="0.2">
      <c r="A4421" s="1" t="d">
        <v>2023-03-06</v>
      </c>
      <c r="B4421">
        <v>-1</v>
      </c>
      <c r="C4421" t="s">
        <v>77</v>
      </c>
      <c r="D4421" s="1" t="d">
        <v>2023-03-06</v>
      </c>
      <c r="E4421" t="s">
        <v>97</v>
      </c>
      <c r="F4421" t="s">
        <v>2272</v>
      </c>
      <c r="G4421" t="s">
        <v>8</v>
      </c>
    </row>
    <row r="4422" spans="1:8" x14ac:dyDescent="0.2">
      <c r="A4422" s="1" t="d">
        <v>2023-03-06</v>
      </c>
      <c r="B4422">
        <v>-1</v>
      </c>
      <c r="C4422" t="s">
        <v>77</v>
      </c>
      <c r="D4422" s="1" t="d">
        <v>2023-03-07</v>
      </c>
      <c r="E4422" t="s">
        <v>1188</v>
      </c>
      <c r="F4422" t="s">
        <v>2265</v>
      </c>
      <c r="G4422" t="s">
        <v>128</v>
      </c>
    </row>
    <row r="4423" spans="1:8" x14ac:dyDescent="0.2">
      <c r="A4423" s="1" t="d">
        <v>2023-03-06</v>
      </c>
      <c r="B4423">
        <v>-1</v>
      </c>
      <c r="C4423" t="s">
        <v>77</v>
      </c>
      <c r="D4423" s="1" t="d">
        <v>2023-03-13</v>
      </c>
      <c r="E4423" t="s">
        <v>1307</v>
      </c>
      <c r="F4423" t="s">
        <v>2273</v>
      </c>
      <c r="G4423" t="s">
        <v>13</v>
      </c>
      <c r="H4423" t="s">
        <v>1308</v>
      </c>
    </row>
    <row r="4424" spans="1:8" x14ac:dyDescent="0.2">
      <c r="A4424" s="1" t="d">
        <v>2023-03-06</v>
      </c>
      <c r="B4424">
        <v>-1</v>
      </c>
      <c r="C4424" t="s">
        <v>77</v>
      </c>
      <c r="D4424" s="1" t="d">
        <v>2023-03-13</v>
      </c>
      <c r="E4424" t="s">
        <v>1994</v>
      </c>
      <c r="F4424" t="s">
        <v>2274</v>
      </c>
      <c r="G4424" t="s">
        <v>8</v>
      </c>
      <c r="H4424" t="s">
        <v>1995</v>
      </c>
    </row>
    <row r="4425" spans="1:8" x14ac:dyDescent="0.2">
      <c r="A4425" s="1" t="d">
        <v>2023-03-06</v>
      </c>
      <c r="B4425">
        <v>-1</v>
      </c>
      <c r="C4425" t="s">
        <v>77</v>
      </c>
      <c r="D4425" s="1" t="d">
        <v>2023-03-13</v>
      </c>
      <c r="E4425" t="s">
        <v>246</v>
      </c>
      <c r="F4425" t="s">
        <v>2274</v>
      </c>
      <c r="G4425" t="s">
        <v>8</v>
      </c>
      <c r="H4425" t="s">
        <v>247</v>
      </c>
    </row>
    <row r="4426" spans="1:8" x14ac:dyDescent="0.2">
      <c r="A4426" s="1" t="d">
        <v>2023-03-06</v>
      </c>
      <c r="B4426">
        <v>-1</v>
      </c>
      <c r="C4426" t="s">
        <v>77</v>
      </c>
      <c r="D4426" s="1" t="d">
        <v>2023-03-13</v>
      </c>
      <c r="E4426" t="s">
        <v>1718</v>
      </c>
      <c r="F4426" t="s">
        <v>2274</v>
      </c>
      <c r="G4426" t="s">
        <v>8</v>
      </c>
      <c r="H4426" t="s">
        <v>1719</v>
      </c>
    </row>
    <row r="4427" spans="1:8" x14ac:dyDescent="0.2">
      <c r="A4427" s="1" t="d">
        <v>2023-03-06</v>
      </c>
      <c r="B4427">
        <v>-1</v>
      </c>
      <c r="C4427" t="s">
        <v>77</v>
      </c>
      <c r="D4427" s="1" t="d">
        <v>2023-03-13</v>
      </c>
      <c r="E4427" t="s">
        <v>130</v>
      </c>
      <c r="F4427" t="s">
        <v>2274</v>
      </c>
      <c r="G4427" t="s">
        <v>8</v>
      </c>
      <c r="H4427" t="s">
        <v>131</v>
      </c>
    </row>
    <row r="4428" spans="1:8" x14ac:dyDescent="0.2">
      <c r="A4428" s="1" t="d">
        <v>2023-03-06</v>
      </c>
      <c r="B4428">
        <v>-1</v>
      </c>
      <c r="C4428" t="s">
        <v>77</v>
      </c>
      <c r="D4428" s="1" t="d">
        <v>2023-03-13</v>
      </c>
      <c r="E4428" t="s">
        <v>1294</v>
      </c>
      <c r="F4428" t="s">
        <v>2274</v>
      </c>
      <c r="G4428" t="s">
        <v>8</v>
      </c>
      <c r="H4428" t="s">
        <v>1294</v>
      </c>
    </row>
    <row r="4429" spans="1:8" x14ac:dyDescent="0.2">
      <c r="A4429" s="1" t="d">
        <v>2023-03-06</v>
      </c>
      <c r="B4429">
        <v>-1</v>
      </c>
      <c r="C4429" t="s">
        <v>77</v>
      </c>
      <c r="D4429" s="1" t="d">
        <v>2023-03-13</v>
      </c>
      <c r="E4429" t="s">
        <v>1556</v>
      </c>
      <c r="F4429" t="s">
        <v>2274</v>
      </c>
      <c r="G4429" t="s">
        <v>8</v>
      </c>
      <c r="H4429" t="s">
        <v>1556</v>
      </c>
    </row>
    <row r="4430" spans="1:8" x14ac:dyDescent="0.2">
      <c r="A4430" s="1" t="d">
        <v>2023-03-06</v>
      </c>
      <c r="B4430">
        <v>-1</v>
      </c>
      <c r="C4430" t="s">
        <v>77</v>
      </c>
      <c r="D4430" s="1" t="d">
        <v>2023-03-13</v>
      </c>
      <c r="E4430" t="s">
        <v>1596</v>
      </c>
      <c r="F4430" t="s">
        <v>2275</v>
      </c>
      <c r="G4430" t="s">
        <v>8</v>
      </c>
      <c r="H4430" t="s">
        <v>1597</v>
      </c>
    </row>
    <row r="4431" spans="1:8" x14ac:dyDescent="0.2">
      <c r="A4431" s="1" t="d">
        <v>2023-03-06</v>
      </c>
      <c r="B4431">
        <v>-1</v>
      </c>
      <c r="C4431" t="s">
        <v>77</v>
      </c>
      <c r="D4431" s="1" t="d">
        <v>2023-03-13</v>
      </c>
      <c r="E4431" t="s">
        <v>1996</v>
      </c>
      <c r="F4431" t="s">
        <v>2263</v>
      </c>
      <c r="G4431" t="s">
        <v>8</v>
      </c>
      <c r="H4431" t="s">
        <v>754</v>
      </c>
    </row>
    <row r="4432" spans="1:8" x14ac:dyDescent="0.2">
      <c r="A4432" s="1" t="d">
        <v>2023-03-06</v>
      </c>
      <c r="B4432">
        <v>-1</v>
      </c>
      <c r="C4432" t="s">
        <v>77</v>
      </c>
      <c r="D4432" s="1" t="d">
        <v>2023-03-13</v>
      </c>
      <c r="E4432" t="s">
        <v>506</v>
      </c>
      <c r="F4432" t="s">
        <v>2263</v>
      </c>
      <c r="G4432" t="s">
        <v>8</v>
      </c>
      <c r="H4432" t="s">
        <v>507</v>
      </c>
    </row>
    <row r="4433" spans="1:8" x14ac:dyDescent="0.2">
      <c r="A4433" s="1" t="d">
        <v>2023-03-06</v>
      </c>
      <c r="B4433">
        <v>-1</v>
      </c>
      <c r="C4433" t="s">
        <v>77</v>
      </c>
      <c r="D4433" s="1" t="d">
        <v>2023-03-13</v>
      </c>
      <c r="E4433" t="s">
        <v>1133</v>
      </c>
      <c r="F4433" t="s">
        <v>2263</v>
      </c>
      <c r="G4433" t="s">
        <v>8</v>
      </c>
      <c r="H4433" t="s">
        <v>1134</v>
      </c>
    </row>
    <row r="4434" spans="1:8" x14ac:dyDescent="0.2">
      <c r="A4434" s="1" t="d">
        <v>2023-03-06</v>
      </c>
      <c r="B4434">
        <v>-1</v>
      </c>
      <c r="C4434" t="s">
        <v>77</v>
      </c>
      <c r="D4434" s="1" t="d">
        <v>2023-03-14</v>
      </c>
      <c r="E4434" t="s">
        <v>1997</v>
      </c>
      <c r="F4434" t="s">
        <v>2263</v>
      </c>
      <c r="G4434" t="s">
        <v>8</v>
      </c>
      <c r="H4434" t="s">
        <v>509</v>
      </c>
    </row>
    <row r="4435" spans="1:8" x14ac:dyDescent="0.2">
      <c r="A4435" s="1" t="d">
        <v>2023-03-06</v>
      </c>
      <c r="B4435">
        <v>-1</v>
      </c>
      <c r="C4435" t="s">
        <v>77</v>
      </c>
      <c r="D4435" s="1" t="d">
        <v>2023-03-19</v>
      </c>
      <c r="E4435" t="s">
        <v>1998</v>
      </c>
      <c r="F4435" t="s">
        <v>2275</v>
      </c>
      <c r="G4435" t="s">
        <v>8</v>
      </c>
      <c r="H4435" t="s">
        <v>1999</v>
      </c>
    </row>
    <row r="4436" spans="1:8" x14ac:dyDescent="0.2">
      <c r="A4436" s="1" t="d">
        <v>2023-03-06</v>
      </c>
      <c r="B4436">
        <v>-1</v>
      </c>
      <c r="C4436" t="s">
        <v>77</v>
      </c>
      <c r="D4436" s="1" t="d">
        <v>2023-03-20</v>
      </c>
      <c r="E4436" t="s">
        <v>497</v>
      </c>
      <c r="F4436" t="s">
        <v>2274</v>
      </c>
      <c r="G4436" t="s">
        <v>8</v>
      </c>
      <c r="H4436" t="s">
        <v>498</v>
      </c>
    </row>
    <row r="4437" spans="1:8" x14ac:dyDescent="0.2">
      <c r="A4437" s="1" t="d">
        <v>2023-03-06</v>
      </c>
      <c r="B4437">
        <v>-1</v>
      </c>
      <c r="C4437" t="s">
        <v>77</v>
      </c>
      <c r="D4437" s="1" t="d">
        <v>2023-03-20</v>
      </c>
      <c r="E4437" t="s">
        <v>2000</v>
      </c>
      <c r="F4437" t="s">
        <v>2274</v>
      </c>
      <c r="G4437" t="s">
        <v>8</v>
      </c>
      <c r="H4437" t="s">
        <v>2001</v>
      </c>
    </row>
    <row r="4438" spans="1:8" x14ac:dyDescent="0.2">
      <c r="A4438" s="1" t="d">
        <v>2023-03-06</v>
      </c>
      <c r="B4438">
        <v>-1</v>
      </c>
      <c r="C4438" t="s">
        <v>77</v>
      </c>
      <c r="D4438" s="1" t="d">
        <v>2023-03-20</v>
      </c>
      <c r="E4438" t="s">
        <v>625</v>
      </c>
      <c r="F4438" t="s">
        <v>2274</v>
      </c>
      <c r="G4438" t="s">
        <v>8</v>
      </c>
      <c r="H4438" t="s">
        <v>626</v>
      </c>
    </row>
    <row r="4439" spans="1:8" x14ac:dyDescent="0.2">
      <c r="A4439" s="1" t="d">
        <v>2023-03-06</v>
      </c>
      <c r="B4439">
        <v>-1</v>
      </c>
      <c r="C4439" t="s">
        <v>77</v>
      </c>
      <c r="D4439" s="1" t="d">
        <v>2023-03-20</v>
      </c>
      <c r="E4439" t="s">
        <v>1567</v>
      </c>
      <c r="F4439" t="s">
        <v>2274</v>
      </c>
      <c r="G4439" t="s">
        <v>8</v>
      </c>
      <c r="H4439" t="s">
        <v>1567</v>
      </c>
    </row>
    <row r="4440" spans="1:8" x14ac:dyDescent="0.2">
      <c r="A4440" s="1" t="d">
        <v>2023-03-06</v>
      </c>
      <c r="B4440">
        <v>-1</v>
      </c>
      <c r="C4440" t="s">
        <v>77</v>
      </c>
      <c r="D4440" s="1" t="d">
        <v>2023-03-20</v>
      </c>
      <c r="E4440" t="s">
        <v>449</v>
      </c>
      <c r="F4440" t="s">
        <v>2274</v>
      </c>
      <c r="G4440" t="s">
        <v>8</v>
      </c>
      <c r="H4440" t="s">
        <v>449</v>
      </c>
    </row>
    <row r="4441" spans="1:8" x14ac:dyDescent="0.2">
      <c r="A4441" s="1" t="d">
        <v>2023-03-06</v>
      </c>
      <c r="B4441">
        <v>-1</v>
      </c>
      <c r="C4441" t="s">
        <v>77</v>
      </c>
      <c r="D4441" s="1" t="d">
        <v>2023-03-20</v>
      </c>
      <c r="E4441" t="s">
        <v>552</v>
      </c>
      <c r="F4441" t="s">
        <v>2275</v>
      </c>
      <c r="G4441" t="s">
        <v>8</v>
      </c>
      <c r="H4441" t="s">
        <v>553</v>
      </c>
    </row>
    <row r="4442" spans="1:8" x14ac:dyDescent="0.2">
      <c r="A4442" s="1" t="d">
        <v>2023-03-06</v>
      </c>
      <c r="B4442">
        <v>-1</v>
      </c>
      <c r="C4442" t="s">
        <v>77</v>
      </c>
      <c r="D4442" s="1" t="d">
        <v>2023-03-20</v>
      </c>
      <c r="E4442" t="s">
        <v>875</v>
      </c>
      <c r="F4442" t="s">
        <v>2263</v>
      </c>
      <c r="G4442" t="s">
        <v>8</v>
      </c>
      <c r="H4442" t="s">
        <v>876</v>
      </c>
    </row>
    <row r="4443" spans="1:8" x14ac:dyDescent="0.2">
      <c r="A4443" s="1" t="d">
        <v>2023-03-06</v>
      </c>
      <c r="B4443">
        <v>6200891840006530</v>
      </c>
      <c r="C4443" t="s">
        <v>77</v>
      </c>
      <c r="D4443" s="1" t="d">
        <v>2023-03-20</v>
      </c>
      <c r="E4443" t="s">
        <v>2002</v>
      </c>
      <c r="F4443" t="s">
        <v>2275</v>
      </c>
      <c r="G4443" t="s">
        <v>8</v>
      </c>
      <c r="H4443" t="s">
        <v>2003</v>
      </c>
    </row>
    <row r="4444" spans="1:8" x14ac:dyDescent="0.2">
      <c r="A4444" s="1" t="d">
        <v>2023-03-06</v>
      </c>
      <c r="B4444">
        <v>6201334700006530</v>
      </c>
      <c r="C4444" t="s">
        <v>77</v>
      </c>
      <c r="D4444" s="1" t="d">
        <v>2023-03-20</v>
      </c>
      <c r="E4444" t="s">
        <v>1071</v>
      </c>
      <c r="F4444" t="s">
        <v>2263</v>
      </c>
      <c r="G4444" t="s">
        <v>8</v>
      </c>
      <c r="H4444" t="s">
        <v>1072</v>
      </c>
    </row>
    <row r="4445" spans="1:8" x14ac:dyDescent="0.2">
      <c r="A4445" s="1" t="d">
        <v>2023-03-07</v>
      </c>
      <c r="B4445">
        <v>-1</v>
      </c>
      <c r="D4445" s="1" t="d">
        <v>2023-03-07</v>
      </c>
      <c r="E4445" t="s">
        <v>1958</v>
      </c>
      <c r="F4445" t="s">
        <v>2273</v>
      </c>
      <c r="G4445" t="s">
        <v>8</v>
      </c>
      <c r="H4445" t="s">
        <v>1959</v>
      </c>
    </row>
    <row r="4446" spans="1:8" x14ac:dyDescent="0.2">
      <c r="A4446" s="1" t="d">
        <v>2023-03-07</v>
      </c>
      <c r="B4446">
        <v>-1</v>
      </c>
      <c r="D4446" s="1" t="d">
        <v>2023-03-07</v>
      </c>
      <c r="E4446" t="s">
        <v>100</v>
      </c>
      <c r="F4446" t="s">
        <v>2273</v>
      </c>
      <c r="G4446" t="s">
        <v>8</v>
      </c>
      <c r="H4446" t="s">
        <v>101</v>
      </c>
    </row>
    <row r="4447" spans="1:8" x14ac:dyDescent="0.2">
      <c r="A4447" s="1" t="d">
        <v>2023-03-07</v>
      </c>
      <c r="B4447">
        <v>-1</v>
      </c>
      <c r="D4447" s="1" t="d">
        <v>2023-03-07</v>
      </c>
      <c r="E4447" t="s">
        <v>2004</v>
      </c>
      <c r="F4447" t="s">
        <v>2275</v>
      </c>
      <c r="G4447" t="s">
        <v>8</v>
      </c>
      <c r="H4447" t="s">
        <v>2005</v>
      </c>
    </row>
    <row r="4448" spans="1:8" x14ac:dyDescent="0.2">
      <c r="A4448" s="1" t="d">
        <v>2023-03-07</v>
      </c>
      <c r="B4448">
        <v>-1</v>
      </c>
      <c r="D4448" s="1" t="d">
        <v>2023-03-07</v>
      </c>
      <c r="E4448" t="s">
        <v>2006</v>
      </c>
      <c r="F4448" t="s">
        <v>2275</v>
      </c>
      <c r="G4448" t="s">
        <v>8</v>
      </c>
      <c r="H4448" t="s">
        <v>2007</v>
      </c>
    </row>
    <row r="4449" spans="1:8" x14ac:dyDescent="0.2">
      <c r="A4449" s="1" t="d">
        <v>2023-03-07</v>
      </c>
      <c r="B4449">
        <v>-1</v>
      </c>
      <c r="D4449" s="1" t="d">
        <v>2023-03-07</v>
      </c>
      <c r="E4449" t="s">
        <v>2008</v>
      </c>
      <c r="F4449" t="s">
        <v>2275</v>
      </c>
      <c r="G4449" t="s">
        <v>8</v>
      </c>
      <c r="H4449" t="s">
        <v>2009</v>
      </c>
    </row>
    <row r="4450" spans="1:8" x14ac:dyDescent="0.2">
      <c r="A4450" s="1" t="d">
        <v>2023-03-07</v>
      </c>
      <c r="B4450">
        <v>-1</v>
      </c>
      <c r="D4450" s="1" t="d">
        <v>2023-03-07</v>
      </c>
      <c r="E4450" t="s">
        <v>115</v>
      </c>
      <c r="F4450" t="s">
        <v>2275</v>
      </c>
      <c r="G4450" t="s">
        <v>8</v>
      </c>
      <c r="H4450" t="s">
        <v>116</v>
      </c>
    </row>
    <row r="4451" spans="1:8" x14ac:dyDescent="0.2">
      <c r="A4451" s="1" t="d">
        <v>2023-03-07</v>
      </c>
      <c r="B4451">
        <v>-1</v>
      </c>
      <c r="D4451" s="1" t="d">
        <v>2023-03-07</v>
      </c>
      <c r="E4451" t="s">
        <v>1069</v>
      </c>
      <c r="F4451" t="s">
        <v>2275</v>
      </c>
      <c r="G4451" t="s">
        <v>8</v>
      </c>
      <c r="H4451" t="s">
        <v>1070</v>
      </c>
    </row>
    <row r="4452" spans="1:8" x14ac:dyDescent="0.2">
      <c r="A4452" s="1" t="d">
        <v>2023-03-07</v>
      </c>
      <c r="B4452">
        <v>-1</v>
      </c>
      <c r="D4452" s="1" t="d">
        <v>2023-03-07</v>
      </c>
      <c r="E4452" t="s">
        <v>996</v>
      </c>
      <c r="F4452" t="s">
        <v>2275</v>
      </c>
      <c r="G4452" t="s">
        <v>8</v>
      </c>
      <c r="H4452" t="s">
        <v>997</v>
      </c>
    </row>
    <row r="4453" spans="1:8" x14ac:dyDescent="0.2">
      <c r="A4453" s="1" t="d">
        <v>2023-03-07</v>
      </c>
      <c r="B4453">
        <v>-1</v>
      </c>
      <c r="D4453" s="1" t="d">
        <v>2023-03-07</v>
      </c>
      <c r="E4453" t="s">
        <v>2010</v>
      </c>
      <c r="F4453" t="s">
        <v>2275</v>
      </c>
      <c r="G4453" t="s">
        <v>8</v>
      </c>
      <c r="H4453" t="s">
        <v>2011</v>
      </c>
    </row>
    <row r="4454" spans="1:8" x14ac:dyDescent="0.2">
      <c r="A4454" s="1" t="d">
        <v>2023-03-07</v>
      </c>
      <c r="B4454">
        <v>-1</v>
      </c>
      <c r="D4454" s="1" t="d">
        <v>2023-03-07</v>
      </c>
      <c r="E4454" t="s">
        <v>2012</v>
      </c>
      <c r="F4454" t="s">
        <v>2275</v>
      </c>
      <c r="G4454" t="s">
        <v>8</v>
      </c>
      <c r="H4454" t="s">
        <v>2013</v>
      </c>
    </row>
    <row r="4455" spans="1:8" x14ac:dyDescent="0.2">
      <c r="A4455" s="1" t="d">
        <v>2023-03-07</v>
      </c>
      <c r="B4455">
        <v>-1</v>
      </c>
      <c r="D4455" s="1" t="d">
        <v>2023-03-07</v>
      </c>
      <c r="E4455" t="s">
        <v>2014</v>
      </c>
      <c r="F4455" t="s">
        <v>2275</v>
      </c>
      <c r="G4455" t="s">
        <v>8</v>
      </c>
      <c r="H4455" t="s">
        <v>2015</v>
      </c>
    </row>
    <row r="4456" spans="1:8" x14ac:dyDescent="0.2">
      <c r="A4456" s="1" t="d">
        <v>2023-03-07</v>
      </c>
      <c r="B4456">
        <v>-1</v>
      </c>
      <c r="D4456" s="1" t="d">
        <v>2023-03-07</v>
      </c>
      <c r="E4456" t="s">
        <v>2016</v>
      </c>
      <c r="F4456" t="s">
        <v>2275</v>
      </c>
      <c r="G4456" t="s">
        <v>8</v>
      </c>
      <c r="H4456" t="s">
        <v>2017</v>
      </c>
    </row>
    <row r="4457" spans="1:8" x14ac:dyDescent="0.2">
      <c r="A4457" s="1" t="d">
        <v>2023-03-07</v>
      </c>
      <c r="B4457">
        <v>-1</v>
      </c>
      <c r="D4457" s="1" t="d">
        <v>2023-03-07</v>
      </c>
      <c r="E4457" t="s">
        <v>2018</v>
      </c>
      <c r="F4457" t="s">
        <v>2275</v>
      </c>
      <c r="G4457" t="s">
        <v>8</v>
      </c>
      <c r="H4457" t="s">
        <v>2019</v>
      </c>
    </row>
    <row r="4458" spans="1:8" x14ac:dyDescent="0.2">
      <c r="A4458" s="1" t="d">
        <v>2023-03-07</v>
      </c>
      <c r="B4458">
        <v>-1</v>
      </c>
      <c r="D4458" s="1" t="d">
        <v>2023-03-07</v>
      </c>
      <c r="E4458" t="s">
        <v>2020</v>
      </c>
      <c r="F4458" t="s">
        <v>2275</v>
      </c>
      <c r="G4458" t="s">
        <v>8</v>
      </c>
      <c r="H4458" t="s">
        <v>2021</v>
      </c>
    </row>
    <row r="4459" spans="1:8" x14ac:dyDescent="0.2">
      <c r="A4459" s="1" t="d">
        <v>2023-03-07</v>
      </c>
      <c r="B4459">
        <v>-1</v>
      </c>
      <c r="D4459" s="1" t="d">
        <v>2023-03-07</v>
      </c>
      <c r="E4459" t="s">
        <v>2022</v>
      </c>
      <c r="F4459" t="s">
        <v>2275</v>
      </c>
      <c r="G4459" t="s">
        <v>8</v>
      </c>
      <c r="H4459" t="s">
        <v>2023</v>
      </c>
    </row>
    <row r="4460" spans="1:8" x14ac:dyDescent="0.2">
      <c r="A4460" s="1" t="d">
        <v>2023-03-07</v>
      </c>
      <c r="B4460">
        <v>-1</v>
      </c>
      <c r="D4460" s="1" t="d">
        <v>2023-03-07</v>
      </c>
      <c r="E4460" t="s">
        <v>2024</v>
      </c>
      <c r="F4460" t="s">
        <v>2275</v>
      </c>
      <c r="G4460" t="s">
        <v>8</v>
      </c>
      <c r="H4460" t="s">
        <v>2025</v>
      </c>
    </row>
    <row r="4461" spans="1:8" x14ac:dyDescent="0.2">
      <c r="A4461" s="1" t="d">
        <v>2023-03-07</v>
      </c>
      <c r="B4461">
        <v>-1</v>
      </c>
      <c r="D4461" s="1" t="d">
        <v>2023-03-07</v>
      </c>
      <c r="E4461" t="s">
        <v>2026</v>
      </c>
      <c r="F4461" t="s">
        <v>2275</v>
      </c>
      <c r="G4461" t="s">
        <v>8</v>
      </c>
      <c r="H4461" t="s">
        <v>2027</v>
      </c>
    </row>
    <row r="4462" spans="1:8" x14ac:dyDescent="0.2">
      <c r="A4462" s="1" t="d">
        <v>2023-03-07</v>
      </c>
      <c r="B4462">
        <v>-1</v>
      </c>
      <c r="D4462" s="1" t="d">
        <v>2023-03-07</v>
      </c>
      <c r="E4462" t="s">
        <v>2028</v>
      </c>
      <c r="F4462" t="s">
        <v>2275</v>
      </c>
      <c r="G4462" t="s">
        <v>8</v>
      </c>
      <c r="H4462" t="s">
        <v>2029</v>
      </c>
    </row>
    <row r="4463" spans="1:8" x14ac:dyDescent="0.2">
      <c r="A4463" s="1" t="d">
        <v>2023-03-07</v>
      </c>
      <c r="B4463">
        <v>-1</v>
      </c>
      <c r="D4463" s="1" t="d">
        <v>2023-03-07</v>
      </c>
      <c r="E4463" t="s">
        <v>2030</v>
      </c>
      <c r="F4463" t="s">
        <v>2275</v>
      </c>
      <c r="G4463" t="s">
        <v>8</v>
      </c>
      <c r="H4463" t="s">
        <v>2031</v>
      </c>
    </row>
    <row r="4464" spans="1:8" x14ac:dyDescent="0.2">
      <c r="A4464" s="1" t="d">
        <v>2023-03-07</v>
      </c>
      <c r="B4464">
        <v>-1</v>
      </c>
      <c r="D4464" s="1" t="d">
        <v>2023-03-07</v>
      </c>
      <c r="E4464" t="s">
        <v>2032</v>
      </c>
      <c r="F4464" t="s">
        <v>2275</v>
      </c>
      <c r="G4464" t="s">
        <v>8</v>
      </c>
      <c r="H4464" t="s">
        <v>2033</v>
      </c>
    </row>
    <row r="4465" spans="1:8" x14ac:dyDescent="0.2">
      <c r="A4465" s="1" t="d">
        <v>2023-03-07</v>
      </c>
      <c r="B4465">
        <v>-1</v>
      </c>
      <c r="D4465" s="1" t="d">
        <v>2023-03-07</v>
      </c>
      <c r="E4465" t="s">
        <v>2034</v>
      </c>
      <c r="F4465" t="s">
        <v>2275</v>
      </c>
      <c r="G4465" t="s">
        <v>8</v>
      </c>
      <c r="H4465" t="s">
        <v>2035</v>
      </c>
    </row>
    <row r="4466" spans="1:8" x14ac:dyDescent="0.2">
      <c r="A4466" s="1" t="d">
        <v>2023-03-07</v>
      </c>
      <c r="B4466">
        <v>-1</v>
      </c>
      <c r="D4466" s="1" t="d">
        <v>2023-03-07</v>
      </c>
      <c r="E4466" t="s">
        <v>1453</v>
      </c>
      <c r="F4466" t="s">
        <v>2275</v>
      </c>
      <c r="G4466" t="s">
        <v>8</v>
      </c>
      <c r="H4466" t="s">
        <v>1454</v>
      </c>
    </row>
    <row r="4467" spans="1:8" x14ac:dyDescent="0.2">
      <c r="A4467" s="1" t="d">
        <v>2023-03-07</v>
      </c>
      <c r="B4467">
        <v>-1</v>
      </c>
      <c r="D4467" s="1" t="d">
        <v>2023-03-07</v>
      </c>
      <c r="E4467" t="s">
        <v>2036</v>
      </c>
      <c r="F4467" t="s">
        <v>2275</v>
      </c>
      <c r="G4467" t="s">
        <v>8</v>
      </c>
      <c r="H4467" t="s">
        <v>2037</v>
      </c>
    </row>
    <row r="4468" spans="1:8" x14ac:dyDescent="0.2">
      <c r="A4468" s="1" t="d">
        <v>2023-03-07</v>
      </c>
      <c r="B4468">
        <v>-1</v>
      </c>
      <c r="D4468" s="1" t="d">
        <v>2023-03-07</v>
      </c>
      <c r="E4468" t="s">
        <v>2038</v>
      </c>
      <c r="F4468" t="s">
        <v>2275</v>
      </c>
      <c r="G4468" t="s">
        <v>8</v>
      </c>
      <c r="H4468" t="s">
        <v>2039</v>
      </c>
    </row>
    <row r="4469" spans="1:8" x14ac:dyDescent="0.2">
      <c r="A4469" s="1" t="d">
        <v>2023-03-07</v>
      </c>
      <c r="B4469">
        <v>-1</v>
      </c>
      <c r="D4469" s="1" t="d">
        <v>2023-03-07</v>
      </c>
      <c r="E4469" t="s">
        <v>2040</v>
      </c>
      <c r="F4469" t="s">
        <v>2275</v>
      </c>
      <c r="G4469" t="s">
        <v>8</v>
      </c>
      <c r="H4469" t="s">
        <v>2041</v>
      </c>
    </row>
    <row r="4470" spans="1:8" x14ac:dyDescent="0.2">
      <c r="A4470" s="1" t="d">
        <v>2023-03-07</v>
      </c>
      <c r="B4470">
        <v>-1</v>
      </c>
      <c r="D4470" s="1" t="d">
        <v>2023-03-07</v>
      </c>
      <c r="E4470" t="s">
        <v>2042</v>
      </c>
      <c r="F4470" t="s">
        <v>2275</v>
      </c>
      <c r="G4470" t="s">
        <v>8</v>
      </c>
      <c r="H4470" t="s">
        <v>2043</v>
      </c>
    </row>
    <row r="4471" spans="1:8" x14ac:dyDescent="0.2">
      <c r="A4471" s="1" t="d">
        <v>2023-03-07</v>
      </c>
      <c r="B4471">
        <v>-1</v>
      </c>
      <c r="D4471" s="1" t="d">
        <v>2023-03-07</v>
      </c>
      <c r="E4471" t="s">
        <v>2044</v>
      </c>
      <c r="F4471" t="s">
        <v>2275</v>
      </c>
      <c r="G4471" t="s">
        <v>8</v>
      </c>
      <c r="H4471" t="s">
        <v>2045</v>
      </c>
    </row>
    <row r="4472" spans="1:8" x14ac:dyDescent="0.2">
      <c r="A4472" s="1" t="d">
        <v>2023-03-07</v>
      </c>
      <c r="B4472">
        <v>-1</v>
      </c>
      <c r="D4472" s="1" t="d">
        <v>2023-03-07</v>
      </c>
      <c r="E4472" t="s">
        <v>2046</v>
      </c>
      <c r="F4472" t="s">
        <v>2275</v>
      </c>
      <c r="G4472" t="s">
        <v>8</v>
      </c>
      <c r="H4472" t="s">
        <v>2047</v>
      </c>
    </row>
    <row r="4473" spans="1:8" x14ac:dyDescent="0.2">
      <c r="A4473" s="1" t="d">
        <v>2023-03-07</v>
      </c>
      <c r="B4473">
        <v>-1</v>
      </c>
      <c r="D4473" s="1" t="d">
        <v>2023-03-07</v>
      </c>
      <c r="E4473" t="s">
        <v>2048</v>
      </c>
      <c r="F4473" t="s">
        <v>2275</v>
      </c>
      <c r="G4473" t="s">
        <v>8</v>
      </c>
      <c r="H4473" t="s">
        <v>2049</v>
      </c>
    </row>
    <row r="4474" spans="1:8" x14ac:dyDescent="0.2">
      <c r="A4474" s="1" t="d">
        <v>2023-03-07</v>
      </c>
      <c r="B4474">
        <v>-1</v>
      </c>
      <c r="D4474" s="1" t="d">
        <v>2023-03-07</v>
      </c>
      <c r="E4474" t="s">
        <v>2050</v>
      </c>
      <c r="F4474" t="s">
        <v>2275</v>
      </c>
      <c r="G4474" t="s">
        <v>8</v>
      </c>
      <c r="H4474" t="s">
        <v>2051</v>
      </c>
    </row>
    <row r="4475" spans="1:8" x14ac:dyDescent="0.2">
      <c r="A4475" s="1" t="d">
        <v>2023-03-07</v>
      </c>
      <c r="B4475">
        <v>-1</v>
      </c>
      <c r="D4475" s="1" t="d">
        <v>2023-03-07</v>
      </c>
      <c r="E4475" t="s">
        <v>2052</v>
      </c>
      <c r="F4475" t="s">
        <v>2275</v>
      </c>
      <c r="G4475" t="s">
        <v>8</v>
      </c>
      <c r="H4475" t="s">
        <v>2053</v>
      </c>
    </row>
    <row r="4476" spans="1:8" x14ac:dyDescent="0.2">
      <c r="A4476" s="1" t="d">
        <v>2023-03-07</v>
      </c>
      <c r="B4476">
        <v>-1</v>
      </c>
      <c r="D4476" s="1" t="d">
        <v>2023-03-07</v>
      </c>
      <c r="E4476" t="s">
        <v>2054</v>
      </c>
      <c r="F4476" t="s">
        <v>2275</v>
      </c>
      <c r="G4476" t="s">
        <v>8</v>
      </c>
      <c r="H4476" t="s">
        <v>2055</v>
      </c>
    </row>
    <row r="4477" spans="1:8" x14ac:dyDescent="0.2">
      <c r="A4477" s="1" t="d">
        <v>2023-03-07</v>
      </c>
      <c r="B4477">
        <v>-1</v>
      </c>
      <c r="D4477" s="1" t="d">
        <v>2023-03-07</v>
      </c>
      <c r="E4477" t="s">
        <v>2056</v>
      </c>
      <c r="F4477" t="s">
        <v>2275</v>
      </c>
      <c r="G4477" t="s">
        <v>8</v>
      </c>
      <c r="H4477" t="s">
        <v>2057</v>
      </c>
    </row>
    <row r="4478" spans="1:8" x14ac:dyDescent="0.2">
      <c r="A4478" s="1" t="d">
        <v>2023-03-07</v>
      </c>
      <c r="B4478">
        <v>-1</v>
      </c>
      <c r="D4478" s="1" t="d">
        <v>2023-03-07</v>
      </c>
      <c r="E4478" t="s">
        <v>2058</v>
      </c>
      <c r="F4478" t="s">
        <v>2275</v>
      </c>
      <c r="G4478" t="s">
        <v>8</v>
      </c>
      <c r="H4478" t="s">
        <v>2059</v>
      </c>
    </row>
    <row r="4479" spans="1:8" x14ac:dyDescent="0.2">
      <c r="A4479" s="1" t="d">
        <v>2023-03-07</v>
      </c>
      <c r="B4479">
        <v>-1</v>
      </c>
      <c r="D4479" s="1" t="d">
        <v>2023-03-07</v>
      </c>
      <c r="E4479" t="s">
        <v>2060</v>
      </c>
      <c r="F4479" t="s">
        <v>2275</v>
      </c>
      <c r="G4479" t="s">
        <v>8</v>
      </c>
      <c r="H4479" t="s">
        <v>2061</v>
      </c>
    </row>
    <row r="4480" spans="1:8" x14ac:dyDescent="0.2">
      <c r="A4480" s="1" t="d">
        <v>2023-03-07</v>
      </c>
      <c r="B4480">
        <v>-1</v>
      </c>
      <c r="D4480" s="1" t="d">
        <v>2023-03-07</v>
      </c>
      <c r="E4480" t="s">
        <v>1603</v>
      </c>
      <c r="F4480" t="s">
        <v>2275</v>
      </c>
      <c r="G4480" t="s">
        <v>8</v>
      </c>
      <c r="H4480" t="s">
        <v>1604</v>
      </c>
    </row>
    <row r="4481" spans="1:8" x14ac:dyDescent="0.2">
      <c r="A4481" s="1" t="d">
        <v>2023-03-07</v>
      </c>
      <c r="B4481">
        <v>-1</v>
      </c>
      <c r="D4481" s="1" t="d">
        <v>2023-03-07</v>
      </c>
      <c r="E4481" t="s">
        <v>1645</v>
      </c>
      <c r="F4481" t="s">
        <v>2275</v>
      </c>
      <c r="G4481" t="s">
        <v>8</v>
      </c>
      <c r="H4481" t="s">
        <v>1646</v>
      </c>
    </row>
    <row r="4482" spans="1:8" x14ac:dyDescent="0.2">
      <c r="A4482" s="1" t="d">
        <v>2023-03-07</v>
      </c>
      <c r="B4482">
        <v>-1</v>
      </c>
      <c r="D4482" s="1" t="d">
        <v>2023-03-07</v>
      </c>
      <c r="E4482" t="s">
        <v>1598</v>
      </c>
      <c r="F4482" t="s">
        <v>2275</v>
      </c>
      <c r="G4482" t="s">
        <v>8</v>
      </c>
      <c r="H4482" t="s">
        <v>1599</v>
      </c>
    </row>
    <row r="4483" spans="1:8" x14ac:dyDescent="0.2">
      <c r="A4483" s="1" t="d">
        <v>2023-03-07</v>
      </c>
      <c r="B4483">
        <v>-1</v>
      </c>
      <c r="D4483" s="1" t="d">
        <v>2023-03-07</v>
      </c>
      <c r="E4483" t="s">
        <v>257</v>
      </c>
      <c r="F4483" t="s">
        <v>2275</v>
      </c>
      <c r="G4483" t="s">
        <v>8</v>
      </c>
      <c r="H4483">
        <v>2022</v>
      </c>
    </row>
    <row r="4484" spans="1:8" x14ac:dyDescent="0.2">
      <c r="A4484" s="1" t="d">
        <v>2023-03-07</v>
      </c>
      <c r="B4484">
        <v>-1</v>
      </c>
      <c r="D4484" s="1" t="d">
        <v>2023-03-07</v>
      </c>
      <c r="E4484" t="s">
        <v>1552</v>
      </c>
      <c r="F4484" t="s">
        <v>2271</v>
      </c>
      <c r="G4484" t="s">
        <v>49</v>
      </c>
      <c r="H4484" t="s">
        <v>1553</v>
      </c>
    </row>
    <row r="4485" spans="1:8" x14ac:dyDescent="0.2">
      <c r="A4485" s="1" t="d">
        <v>2023-03-07</v>
      </c>
      <c r="B4485">
        <v>-1</v>
      </c>
      <c r="C4485" t="s">
        <v>1872</v>
      </c>
      <c r="D4485" s="1" t="d">
        <v>2023-03-07</v>
      </c>
      <c r="E4485" t="s">
        <v>2062</v>
      </c>
      <c r="F4485" t="s">
        <v>2273</v>
      </c>
      <c r="G4485" t="s">
        <v>13</v>
      </c>
      <c r="H4485" t="s">
        <v>2063</v>
      </c>
    </row>
    <row r="4486" spans="1:8" x14ac:dyDescent="0.2">
      <c r="A4486" s="1" t="d">
        <v>2023-03-07</v>
      </c>
      <c r="B4486">
        <v>-1</v>
      </c>
      <c r="C4486" t="s">
        <v>20</v>
      </c>
      <c r="D4486" s="1" t="d">
        <v>2023-03-07</v>
      </c>
      <c r="E4486" t="s">
        <v>1619</v>
      </c>
      <c r="F4486" t="s">
        <v>2281</v>
      </c>
      <c r="G4486" t="s">
        <v>8</v>
      </c>
      <c r="H4486" t="s">
        <v>1620</v>
      </c>
    </row>
    <row r="4487" spans="1:8" x14ac:dyDescent="0.2">
      <c r="A4487" s="1" t="d">
        <v>2023-03-07</v>
      </c>
      <c r="B4487">
        <v>-1</v>
      </c>
      <c r="C4487" t="s">
        <v>20</v>
      </c>
      <c r="D4487" s="1" t="d">
        <v>2023-03-07</v>
      </c>
      <c r="E4487" t="s">
        <v>1478</v>
      </c>
      <c r="F4487" t="s">
        <v>2281</v>
      </c>
      <c r="G4487" t="s">
        <v>8</v>
      </c>
      <c r="H4487" t="s">
        <v>1479</v>
      </c>
    </row>
    <row r="4488" spans="1:8" x14ac:dyDescent="0.2">
      <c r="A4488" s="1" t="d">
        <v>2023-03-07</v>
      </c>
      <c r="B4488">
        <v>-1</v>
      </c>
      <c r="C4488" t="s">
        <v>20</v>
      </c>
      <c r="D4488" s="1" t="d">
        <v>2023-03-07</v>
      </c>
      <c r="E4488" t="s">
        <v>1037</v>
      </c>
      <c r="F4488" t="s">
        <v>2281</v>
      </c>
      <c r="G4488" t="s">
        <v>8</v>
      </c>
      <c r="H4488" t="s">
        <v>1038</v>
      </c>
    </row>
    <row r="4489" spans="1:8" x14ac:dyDescent="0.2">
      <c r="A4489" s="1" t="d">
        <v>2023-03-07</v>
      </c>
      <c r="B4489">
        <v>-1</v>
      </c>
      <c r="C4489" t="s">
        <v>20</v>
      </c>
      <c r="D4489" s="1" t="d">
        <v>2023-03-07</v>
      </c>
      <c r="E4489" t="s">
        <v>260</v>
      </c>
      <c r="F4489" t="s">
        <v>2282</v>
      </c>
      <c r="G4489" t="s">
        <v>49</v>
      </c>
    </row>
    <row r="4490" spans="1:8" x14ac:dyDescent="0.2">
      <c r="A4490" s="1" t="d">
        <v>2023-03-07</v>
      </c>
      <c r="B4490">
        <v>-1</v>
      </c>
      <c r="C4490" t="s">
        <v>20</v>
      </c>
      <c r="D4490" s="1" t="d">
        <v>2023-03-07</v>
      </c>
      <c r="E4490" t="s">
        <v>1860</v>
      </c>
      <c r="F4490" t="s">
        <v>2282</v>
      </c>
      <c r="G4490" t="s">
        <v>49</v>
      </c>
    </row>
    <row r="4491" spans="1:8" x14ac:dyDescent="0.2">
      <c r="A4491" s="1" t="d">
        <v>2023-03-07</v>
      </c>
      <c r="B4491">
        <v>-1</v>
      </c>
      <c r="C4491" t="s">
        <v>20</v>
      </c>
      <c r="D4491" s="1" t="d">
        <v>2023-03-07</v>
      </c>
      <c r="E4491" t="s">
        <v>218</v>
      </c>
      <c r="F4491" t="s">
        <v>2265</v>
      </c>
      <c r="G4491" t="s">
        <v>49</v>
      </c>
      <c r="H4491" t="s">
        <v>219</v>
      </c>
    </row>
    <row r="4492" spans="1:8" x14ac:dyDescent="0.2">
      <c r="A4492" s="1" t="d">
        <v>2023-03-07</v>
      </c>
      <c r="B4492">
        <v>-1</v>
      </c>
      <c r="C4492" t="s">
        <v>20</v>
      </c>
      <c r="D4492" s="1" t="d">
        <v>2023-03-07</v>
      </c>
      <c r="E4492" t="s">
        <v>581</v>
      </c>
      <c r="F4492" t="s">
        <v>2265</v>
      </c>
      <c r="G4492" t="s">
        <v>49</v>
      </c>
      <c r="H4492" t="s">
        <v>582</v>
      </c>
    </row>
    <row r="4493" spans="1:8" x14ac:dyDescent="0.2">
      <c r="A4493" s="1" t="d">
        <v>2023-03-07</v>
      </c>
      <c r="B4493">
        <v>-1</v>
      </c>
      <c r="C4493" t="s">
        <v>20</v>
      </c>
      <c r="D4493" s="1" t="d">
        <v>2023-03-07</v>
      </c>
      <c r="E4493" t="s">
        <v>1314</v>
      </c>
      <c r="F4493" t="s">
        <v>2265</v>
      </c>
      <c r="G4493" t="s">
        <v>8</v>
      </c>
      <c r="H4493" t="s">
        <v>1315</v>
      </c>
    </row>
    <row r="4494" spans="1:8" x14ac:dyDescent="0.2">
      <c r="A4494" s="1" t="d">
        <v>2023-03-07</v>
      </c>
      <c r="B4494">
        <v>-1</v>
      </c>
      <c r="C4494" t="s">
        <v>20</v>
      </c>
      <c r="D4494" s="1" t="d">
        <v>2023-03-07</v>
      </c>
      <c r="E4494" t="s">
        <v>1497</v>
      </c>
      <c r="F4494" t="s">
        <v>2265</v>
      </c>
      <c r="G4494" t="s">
        <v>8</v>
      </c>
    </row>
    <row r="4495" spans="1:8" x14ac:dyDescent="0.2">
      <c r="A4495" s="1" t="d">
        <v>2023-03-07</v>
      </c>
      <c r="B4495">
        <v>-1</v>
      </c>
      <c r="C4495" t="s">
        <v>20</v>
      </c>
      <c r="D4495" s="1" t="d">
        <v>2023-03-07</v>
      </c>
      <c r="E4495" t="s">
        <v>433</v>
      </c>
      <c r="F4495" t="s">
        <v>2265</v>
      </c>
      <c r="G4495" t="s">
        <v>8</v>
      </c>
      <c r="H4495" t="s">
        <v>434</v>
      </c>
    </row>
    <row r="4496" spans="1:8" x14ac:dyDescent="0.2">
      <c r="A4496" s="1" t="d">
        <v>2023-03-07</v>
      </c>
      <c r="B4496">
        <v>-1</v>
      </c>
      <c r="C4496" t="s">
        <v>20</v>
      </c>
      <c r="D4496" s="1" t="d">
        <v>2023-03-07</v>
      </c>
      <c r="E4496" t="s">
        <v>222</v>
      </c>
      <c r="F4496" t="s">
        <v>2265</v>
      </c>
      <c r="G4496" t="s">
        <v>13</v>
      </c>
      <c r="H4496" t="s">
        <v>223</v>
      </c>
    </row>
    <row r="4497" spans="1:8" x14ac:dyDescent="0.2">
      <c r="A4497" s="1" t="d">
        <v>2023-03-07</v>
      </c>
      <c r="B4497">
        <v>-1</v>
      </c>
      <c r="C4497" t="s">
        <v>20</v>
      </c>
      <c r="D4497" s="1" t="d">
        <v>2023-03-07</v>
      </c>
      <c r="E4497" t="s">
        <v>12</v>
      </c>
      <c r="F4497" t="s">
        <v>2265</v>
      </c>
      <c r="G4497" t="s">
        <v>13</v>
      </c>
      <c r="H4497" t="s">
        <v>14</v>
      </c>
    </row>
    <row r="4498" spans="1:8" x14ac:dyDescent="0.2">
      <c r="A4498" s="1" t="d">
        <v>2023-03-07</v>
      </c>
      <c r="B4498">
        <v>-1</v>
      </c>
      <c r="C4498" t="s">
        <v>20</v>
      </c>
      <c r="D4498" s="1" t="d">
        <v>2023-03-07</v>
      </c>
      <c r="E4498" t="s">
        <v>1714</v>
      </c>
      <c r="F4498" t="s">
        <v>2296</v>
      </c>
      <c r="G4498" t="s">
        <v>8</v>
      </c>
      <c r="H4498" t="s">
        <v>578</v>
      </c>
    </row>
    <row r="4499" spans="1:8" x14ac:dyDescent="0.2">
      <c r="A4499" s="1" t="d">
        <v>2023-03-07</v>
      </c>
      <c r="B4499">
        <v>-1</v>
      </c>
      <c r="C4499" t="s">
        <v>20</v>
      </c>
      <c r="D4499" s="1" t="d">
        <v>2023-03-07</v>
      </c>
      <c r="E4499" t="s">
        <v>1632</v>
      </c>
      <c r="F4499" t="s">
        <v>2296</v>
      </c>
      <c r="G4499" t="s">
        <v>8</v>
      </c>
      <c r="H4499" t="s">
        <v>214</v>
      </c>
    </row>
    <row r="4500" spans="1:8" x14ac:dyDescent="0.2">
      <c r="A4500" s="1" t="d">
        <v>2023-03-07</v>
      </c>
      <c r="B4500">
        <v>-1</v>
      </c>
      <c r="C4500" t="s">
        <v>20</v>
      </c>
      <c r="D4500" s="1" t="d">
        <v>2023-03-07</v>
      </c>
      <c r="E4500" t="s">
        <v>1633</v>
      </c>
      <c r="F4500" t="s">
        <v>2296</v>
      </c>
      <c r="G4500" t="s">
        <v>8</v>
      </c>
      <c r="H4500" t="s">
        <v>844</v>
      </c>
    </row>
    <row r="4501" spans="1:8" x14ac:dyDescent="0.2">
      <c r="A4501" s="1" t="d">
        <v>2023-03-07</v>
      </c>
      <c r="B4501">
        <v>-1</v>
      </c>
      <c r="C4501" t="s">
        <v>20</v>
      </c>
      <c r="D4501" s="1" t="d">
        <v>2023-03-07</v>
      </c>
      <c r="E4501" t="s">
        <v>1634</v>
      </c>
      <c r="F4501" t="s">
        <v>2296</v>
      </c>
      <c r="G4501" t="s">
        <v>8</v>
      </c>
      <c r="H4501" t="s">
        <v>38</v>
      </c>
    </row>
    <row r="4502" spans="1:8" x14ac:dyDescent="0.2">
      <c r="A4502" s="1" t="d">
        <v>2023-03-07</v>
      </c>
      <c r="B4502">
        <v>-1</v>
      </c>
      <c r="C4502" t="s">
        <v>20</v>
      </c>
      <c r="D4502" s="1" t="d">
        <v>2023-03-07</v>
      </c>
      <c r="E4502" t="s">
        <v>1652</v>
      </c>
      <c r="F4502" t="s">
        <v>2296</v>
      </c>
      <c r="G4502" t="s">
        <v>8</v>
      </c>
      <c r="H4502" t="s">
        <v>40</v>
      </c>
    </row>
    <row r="4503" spans="1:8" x14ac:dyDescent="0.2">
      <c r="A4503" s="1" t="d">
        <v>2023-03-07</v>
      </c>
      <c r="B4503">
        <v>-1</v>
      </c>
      <c r="C4503" t="s">
        <v>20</v>
      </c>
      <c r="D4503" s="1" t="d">
        <v>2023-03-07</v>
      </c>
      <c r="E4503" t="s">
        <v>1835</v>
      </c>
      <c r="F4503" t="s">
        <v>2296</v>
      </c>
      <c r="G4503" t="s">
        <v>8</v>
      </c>
    </row>
    <row r="4504" spans="1:8" x14ac:dyDescent="0.2">
      <c r="A4504" s="1" t="d">
        <v>2023-03-07</v>
      </c>
      <c r="B4504">
        <v>-1</v>
      </c>
      <c r="C4504" t="s">
        <v>20</v>
      </c>
      <c r="D4504" s="1" t="d">
        <v>2023-03-07</v>
      </c>
      <c r="E4504" t="s">
        <v>1328</v>
      </c>
      <c r="F4504" t="s">
        <v>2285</v>
      </c>
      <c r="G4504" t="s">
        <v>8</v>
      </c>
      <c r="H4504" t="s">
        <v>1329</v>
      </c>
    </row>
    <row r="4505" spans="1:8" x14ac:dyDescent="0.2">
      <c r="A4505" s="1" t="d">
        <v>2023-03-07</v>
      </c>
      <c r="B4505">
        <v>-1</v>
      </c>
      <c r="C4505" t="s">
        <v>20</v>
      </c>
      <c r="D4505" s="1" t="d">
        <v>2023-03-07</v>
      </c>
      <c r="E4505" t="s">
        <v>1154</v>
      </c>
      <c r="F4505" t="s">
        <v>2294</v>
      </c>
      <c r="G4505" t="s">
        <v>8</v>
      </c>
    </row>
    <row r="4506" spans="1:8" x14ac:dyDescent="0.2">
      <c r="A4506" s="1" t="d">
        <v>2023-03-07</v>
      </c>
      <c r="B4506">
        <v>-1</v>
      </c>
      <c r="C4506" t="s">
        <v>20</v>
      </c>
      <c r="D4506" s="1" t="d">
        <v>2023-03-07</v>
      </c>
      <c r="E4506" t="s">
        <v>1183</v>
      </c>
      <c r="F4506" t="s">
        <v>2294</v>
      </c>
      <c r="G4506" t="s">
        <v>8</v>
      </c>
    </row>
    <row r="4507" spans="1:8" x14ac:dyDescent="0.2">
      <c r="A4507" s="1" t="d">
        <v>2023-03-07</v>
      </c>
      <c r="B4507">
        <v>-1</v>
      </c>
      <c r="C4507" t="s">
        <v>20</v>
      </c>
      <c r="D4507" s="1" t="d">
        <v>2023-03-07</v>
      </c>
      <c r="E4507" t="s">
        <v>1440</v>
      </c>
      <c r="F4507" t="s">
        <v>2272</v>
      </c>
      <c r="G4507" t="s">
        <v>49</v>
      </c>
      <c r="H4507" t="s">
        <v>1441</v>
      </c>
    </row>
    <row r="4508" spans="1:8" x14ac:dyDescent="0.2">
      <c r="A4508" s="1" t="d">
        <v>2023-03-07</v>
      </c>
      <c r="B4508">
        <v>-1</v>
      </c>
      <c r="C4508" t="s">
        <v>20</v>
      </c>
      <c r="D4508" s="1" t="d">
        <v>2023-03-07</v>
      </c>
      <c r="E4508" t="s">
        <v>1263</v>
      </c>
      <c r="F4508" t="s">
        <v>2272</v>
      </c>
      <c r="G4508" t="s">
        <v>49</v>
      </c>
      <c r="H4508" t="s">
        <v>1264</v>
      </c>
    </row>
    <row r="4509" spans="1:8" x14ac:dyDescent="0.2">
      <c r="A4509" s="1" t="d">
        <v>2023-03-07</v>
      </c>
      <c r="B4509">
        <v>-1</v>
      </c>
      <c r="C4509" t="s">
        <v>20</v>
      </c>
      <c r="D4509" s="1" t="d">
        <v>2023-03-07</v>
      </c>
      <c r="E4509" t="s">
        <v>43</v>
      </c>
      <c r="F4509" t="s">
        <v>2272</v>
      </c>
      <c r="G4509" t="s">
        <v>8</v>
      </c>
      <c r="H4509" t="s">
        <v>44</v>
      </c>
    </row>
    <row r="4510" spans="1:8" x14ac:dyDescent="0.2">
      <c r="A4510" s="1" t="d">
        <v>2023-03-07</v>
      </c>
      <c r="B4510">
        <v>-1</v>
      </c>
      <c r="C4510" t="s">
        <v>20</v>
      </c>
      <c r="D4510" s="1" t="d">
        <v>2023-03-07</v>
      </c>
      <c r="E4510" t="s">
        <v>1748</v>
      </c>
      <c r="F4510" t="s">
        <v>2272</v>
      </c>
      <c r="G4510" t="s">
        <v>13</v>
      </c>
      <c r="H4510" t="s">
        <v>1749</v>
      </c>
    </row>
    <row r="4511" spans="1:8" x14ac:dyDescent="0.2">
      <c r="A4511" s="1" t="d">
        <v>2023-03-07</v>
      </c>
      <c r="B4511">
        <v>-1</v>
      </c>
      <c r="C4511" t="s">
        <v>20</v>
      </c>
      <c r="D4511" s="1" t="d">
        <v>2023-03-07</v>
      </c>
      <c r="E4511" t="s">
        <v>1267</v>
      </c>
      <c r="F4511" t="s">
        <v>2272</v>
      </c>
      <c r="G4511" t="s">
        <v>8</v>
      </c>
    </row>
    <row r="4512" spans="1:8" x14ac:dyDescent="0.2">
      <c r="A4512" s="1" t="d">
        <v>2023-03-07</v>
      </c>
      <c r="B4512">
        <v>-1</v>
      </c>
      <c r="C4512" t="s">
        <v>20</v>
      </c>
      <c r="D4512" s="1" t="d">
        <v>2023-03-07</v>
      </c>
      <c r="E4512" t="s">
        <v>97</v>
      </c>
      <c r="F4512" t="s">
        <v>2272</v>
      </c>
      <c r="G4512" t="s">
        <v>8</v>
      </c>
    </row>
    <row r="4513" spans="1:8" x14ac:dyDescent="0.2">
      <c r="A4513" s="1" t="d">
        <v>2023-03-07</v>
      </c>
      <c r="B4513">
        <v>-1</v>
      </c>
      <c r="C4513" t="s">
        <v>20</v>
      </c>
      <c r="D4513" s="1" t="d">
        <v>2023-03-14</v>
      </c>
      <c r="E4513" t="s">
        <v>440</v>
      </c>
      <c r="F4513" t="s">
        <v>2273</v>
      </c>
      <c r="G4513" t="s">
        <v>13</v>
      </c>
      <c r="H4513" t="s">
        <v>441</v>
      </c>
    </row>
    <row r="4514" spans="1:8" x14ac:dyDescent="0.2">
      <c r="A4514" s="1" t="d">
        <v>2023-03-07</v>
      </c>
      <c r="B4514">
        <v>-1</v>
      </c>
      <c r="C4514" t="s">
        <v>20</v>
      </c>
      <c r="D4514" s="1" t="d">
        <v>2023-03-14</v>
      </c>
      <c r="E4514" t="s">
        <v>2042</v>
      </c>
      <c r="F4514" t="s">
        <v>2275</v>
      </c>
      <c r="G4514" t="s">
        <v>8</v>
      </c>
      <c r="H4514" t="s">
        <v>2043</v>
      </c>
    </row>
    <row r="4515" spans="1:8" x14ac:dyDescent="0.2">
      <c r="A4515" s="1" t="d">
        <v>2023-03-07</v>
      </c>
      <c r="B4515">
        <v>-1</v>
      </c>
      <c r="C4515" t="s">
        <v>20</v>
      </c>
      <c r="D4515" s="1" t="d">
        <v>2023-03-21</v>
      </c>
      <c r="E4515" t="s">
        <v>62</v>
      </c>
      <c r="F4515" t="s">
        <v>2273</v>
      </c>
      <c r="G4515" t="s">
        <v>8</v>
      </c>
      <c r="H4515" t="s">
        <v>63</v>
      </c>
    </row>
    <row r="4516" spans="1:8" x14ac:dyDescent="0.2">
      <c r="A4516" s="1" t="d">
        <v>2023-03-07</v>
      </c>
      <c r="B4516">
        <v>-1</v>
      </c>
      <c r="C4516" t="s">
        <v>20</v>
      </c>
      <c r="D4516" s="1" t="d">
        <v>2023-03-21</v>
      </c>
      <c r="E4516" t="s">
        <v>114</v>
      </c>
      <c r="F4516" t="s">
        <v>2274</v>
      </c>
      <c r="G4516" t="s">
        <v>8</v>
      </c>
      <c r="H4516" t="s">
        <v>114</v>
      </c>
    </row>
    <row r="4517" spans="1:8" x14ac:dyDescent="0.2">
      <c r="A4517" s="1" t="d">
        <v>2023-03-07</v>
      </c>
      <c r="B4517">
        <v>-1</v>
      </c>
      <c r="C4517" t="s">
        <v>20</v>
      </c>
      <c r="D4517" s="1" t="d">
        <v>2023-03-21</v>
      </c>
      <c r="E4517" t="s">
        <v>2064</v>
      </c>
      <c r="F4517" t="s">
        <v>2263</v>
      </c>
      <c r="G4517" t="s">
        <v>8</v>
      </c>
      <c r="H4517" t="s">
        <v>1106</v>
      </c>
    </row>
    <row r="4518" spans="1:8" x14ac:dyDescent="0.2">
      <c r="A4518" s="1" t="d">
        <v>2023-03-07</v>
      </c>
      <c r="B4518">
        <v>-1</v>
      </c>
      <c r="C4518" t="s">
        <v>20</v>
      </c>
      <c r="D4518" s="1" t="d">
        <v>2023-03-21</v>
      </c>
      <c r="E4518" t="s">
        <v>1803</v>
      </c>
      <c r="F4518" t="s">
        <v>2263</v>
      </c>
      <c r="G4518" t="s">
        <v>8</v>
      </c>
      <c r="H4518" t="s">
        <v>616</v>
      </c>
    </row>
    <row r="4519" spans="1:8" x14ac:dyDescent="0.2">
      <c r="A4519" s="1" t="d">
        <v>2023-03-07</v>
      </c>
      <c r="B4519">
        <v>-1</v>
      </c>
      <c r="C4519" t="s">
        <v>20</v>
      </c>
      <c r="D4519" s="1" t="d">
        <v>2023-03-28</v>
      </c>
      <c r="E4519" t="s">
        <v>141</v>
      </c>
      <c r="F4519" t="s">
        <v>2263</v>
      </c>
      <c r="G4519" t="s">
        <v>8</v>
      </c>
      <c r="H4519" t="s">
        <v>142</v>
      </c>
    </row>
    <row r="4520" spans="1:8" x14ac:dyDescent="0.2">
      <c r="A4520" s="1" t="d">
        <v>2023-03-07</v>
      </c>
      <c r="B4520">
        <v>-1</v>
      </c>
      <c r="C4520" t="s">
        <v>1113</v>
      </c>
      <c r="D4520" s="1" t="d">
        <v>2023-03-07</v>
      </c>
      <c r="E4520" t="s">
        <v>1688</v>
      </c>
      <c r="F4520" t="s">
        <v>2296</v>
      </c>
      <c r="G4520" t="s">
        <v>8</v>
      </c>
      <c r="H4520" t="s">
        <v>225</v>
      </c>
    </row>
    <row r="4521" spans="1:8" x14ac:dyDescent="0.2">
      <c r="A4521" s="1" t="d">
        <v>2023-03-07</v>
      </c>
      <c r="B4521">
        <v>-1</v>
      </c>
      <c r="C4521" t="s">
        <v>74</v>
      </c>
      <c r="D4521" s="1" t="d">
        <v>2023-03-14</v>
      </c>
      <c r="E4521" t="s">
        <v>2065</v>
      </c>
      <c r="F4521" t="s">
        <v>2263</v>
      </c>
      <c r="G4521" t="s">
        <v>8</v>
      </c>
      <c r="H4521" t="s">
        <v>2066</v>
      </c>
    </row>
    <row r="4522" spans="1:8" x14ac:dyDescent="0.2">
      <c r="A4522" s="1" t="d">
        <v>2023-03-07</v>
      </c>
      <c r="B4522">
        <v>-1</v>
      </c>
      <c r="C4522" t="s">
        <v>77</v>
      </c>
      <c r="D4522" s="1" t="d">
        <v>2023-03-07</v>
      </c>
      <c r="E4522" t="s">
        <v>2067</v>
      </c>
      <c r="F4522" t="s">
        <v>2288</v>
      </c>
      <c r="G4522" t="s">
        <v>128</v>
      </c>
      <c r="H4522" t="s">
        <v>2068</v>
      </c>
    </row>
    <row r="4523" spans="1:8" x14ac:dyDescent="0.2">
      <c r="A4523" s="1" t="d">
        <v>2023-03-07</v>
      </c>
      <c r="B4523">
        <v>-1</v>
      </c>
      <c r="C4523" t="s">
        <v>77</v>
      </c>
      <c r="D4523" s="1" t="d">
        <v>2023-03-07</v>
      </c>
      <c r="E4523" t="s">
        <v>1522</v>
      </c>
      <c r="F4523" t="s">
        <v>2288</v>
      </c>
      <c r="G4523" t="s">
        <v>8</v>
      </c>
      <c r="H4523" t="s">
        <v>1523</v>
      </c>
    </row>
    <row r="4524" spans="1:8" x14ac:dyDescent="0.2">
      <c r="A4524" s="1" t="d">
        <v>2023-03-07</v>
      </c>
      <c r="B4524">
        <v>-1</v>
      </c>
      <c r="C4524" t="s">
        <v>77</v>
      </c>
      <c r="D4524" s="1" t="d">
        <v>2023-03-07</v>
      </c>
      <c r="E4524" t="s">
        <v>1660</v>
      </c>
      <c r="F4524" t="s">
        <v>2288</v>
      </c>
      <c r="G4524" t="s">
        <v>13</v>
      </c>
      <c r="H4524" t="s">
        <v>1661</v>
      </c>
    </row>
    <row r="4525" spans="1:8" x14ac:dyDescent="0.2">
      <c r="A4525" s="1" t="d">
        <v>2023-03-07</v>
      </c>
      <c r="B4525">
        <v>-1</v>
      </c>
      <c r="C4525" t="s">
        <v>77</v>
      </c>
      <c r="D4525" s="1" t="d">
        <v>2023-03-07</v>
      </c>
      <c r="E4525" t="s">
        <v>1174</v>
      </c>
      <c r="F4525" t="s">
        <v>2281</v>
      </c>
      <c r="G4525" t="s">
        <v>8</v>
      </c>
      <c r="H4525" t="s">
        <v>1175</v>
      </c>
    </row>
    <row r="4526" spans="1:8" x14ac:dyDescent="0.2">
      <c r="A4526" s="1" t="d">
        <v>2023-03-07</v>
      </c>
      <c r="B4526">
        <v>-1</v>
      </c>
      <c r="C4526" t="s">
        <v>77</v>
      </c>
      <c r="D4526" s="1" t="d">
        <v>2023-03-07</v>
      </c>
      <c r="E4526" t="s">
        <v>1619</v>
      </c>
      <c r="F4526" t="s">
        <v>2281</v>
      </c>
      <c r="G4526" t="s">
        <v>8</v>
      </c>
      <c r="H4526" t="s">
        <v>1620</v>
      </c>
    </row>
    <row r="4527" spans="1:8" x14ac:dyDescent="0.2">
      <c r="A4527" s="1" t="d">
        <v>2023-03-07</v>
      </c>
      <c r="B4527">
        <v>-1</v>
      </c>
      <c r="C4527" t="s">
        <v>77</v>
      </c>
      <c r="D4527" s="1" t="d">
        <v>2023-03-07</v>
      </c>
      <c r="E4527" t="s">
        <v>1037</v>
      </c>
      <c r="F4527" t="s">
        <v>2281</v>
      </c>
      <c r="G4527" t="s">
        <v>8</v>
      </c>
      <c r="H4527" t="s">
        <v>1038</v>
      </c>
    </row>
    <row r="4528" spans="1:8" x14ac:dyDescent="0.2">
      <c r="A4528" s="1" t="d">
        <v>2023-03-07</v>
      </c>
      <c r="B4528">
        <v>-1</v>
      </c>
      <c r="C4528" t="s">
        <v>77</v>
      </c>
      <c r="D4528" s="1" t="d">
        <v>2023-03-07</v>
      </c>
      <c r="E4528" t="s">
        <v>1406</v>
      </c>
      <c r="F4528" t="s">
        <v>2281</v>
      </c>
      <c r="G4528" t="s">
        <v>8</v>
      </c>
      <c r="H4528" t="s">
        <v>1407</v>
      </c>
    </row>
    <row r="4529" spans="1:8" x14ac:dyDescent="0.2">
      <c r="A4529" s="1" t="d">
        <v>2023-03-07</v>
      </c>
      <c r="B4529">
        <v>-1</v>
      </c>
      <c r="C4529" t="s">
        <v>77</v>
      </c>
      <c r="D4529" s="1" t="d">
        <v>2023-03-07</v>
      </c>
      <c r="E4529" t="s">
        <v>1628</v>
      </c>
      <c r="F4529" t="s">
        <v>2281</v>
      </c>
      <c r="G4529" t="s">
        <v>8</v>
      </c>
      <c r="H4529" t="s">
        <v>1629</v>
      </c>
    </row>
    <row r="4530" spans="1:8" x14ac:dyDescent="0.2">
      <c r="A4530" s="1" t="d">
        <v>2023-03-07</v>
      </c>
      <c r="B4530">
        <v>-1</v>
      </c>
      <c r="C4530" t="s">
        <v>77</v>
      </c>
      <c r="D4530" s="1" t="d">
        <v>2023-03-07</v>
      </c>
      <c r="E4530" t="s">
        <v>1806</v>
      </c>
      <c r="F4530" t="s">
        <v>2266</v>
      </c>
      <c r="G4530" t="s">
        <v>8</v>
      </c>
      <c r="H4530" t="s">
        <v>1807</v>
      </c>
    </row>
    <row r="4531" spans="1:8" x14ac:dyDescent="0.2">
      <c r="A4531" s="1" t="d">
        <v>2023-03-07</v>
      </c>
      <c r="B4531">
        <v>-1</v>
      </c>
      <c r="C4531" t="s">
        <v>77</v>
      </c>
      <c r="D4531" s="1" t="d">
        <v>2023-03-07</v>
      </c>
      <c r="E4531" t="s">
        <v>23</v>
      </c>
      <c r="F4531" t="s">
        <v>2266</v>
      </c>
      <c r="G4531" t="s">
        <v>8</v>
      </c>
      <c r="H4531" t="s">
        <v>24</v>
      </c>
    </row>
    <row r="4532" spans="1:8" x14ac:dyDescent="0.2">
      <c r="A4532" s="1" t="d">
        <v>2023-03-07</v>
      </c>
      <c r="B4532">
        <v>-1</v>
      </c>
      <c r="C4532" t="s">
        <v>77</v>
      </c>
      <c r="D4532" s="1" t="d">
        <v>2023-03-07</v>
      </c>
      <c r="E4532" t="s">
        <v>687</v>
      </c>
      <c r="F4532" t="s">
        <v>2282</v>
      </c>
      <c r="G4532" t="s">
        <v>49</v>
      </c>
    </row>
    <row r="4533" spans="1:8" x14ac:dyDescent="0.2">
      <c r="A4533" s="1" t="d">
        <v>2023-03-07</v>
      </c>
      <c r="B4533">
        <v>-1</v>
      </c>
      <c r="C4533" t="s">
        <v>77</v>
      </c>
      <c r="D4533" s="1" t="d">
        <v>2023-03-07</v>
      </c>
      <c r="E4533" t="s">
        <v>1410</v>
      </c>
      <c r="F4533" t="s">
        <v>2265</v>
      </c>
      <c r="G4533" t="s">
        <v>68</v>
      </c>
      <c r="H4533" t="s">
        <v>1411</v>
      </c>
    </row>
    <row r="4534" spans="1:8" x14ac:dyDescent="0.2">
      <c r="A4534" s="1" t="d">
        <v>2023-03-07</v>
      </c>
      <c r="B4534">
        <v>-1</v>
      </c>
      <c r="C4534" t="s">
        <v>77</v>
      </c>
      <c r="D4534" s="1" t="d">
        <v>2023-03-07</v>
      </c>
      <c r="E4534" t="s">
        <v>1254</v>
      </c>
      <c r="F4534" t="s">
        <v>2265</v>
      </c>
      <c r="G4534" t="s">
        <v>49</v>
      </c>
      <c r="H4534" t="s">
        <v>1255</v>
      </c>
    </row>
    <row r="4535" spans="1:8" x14ac:dyDescent="0.2">
      <c r="A4535" s="1" t="d">
        <v>2023-03-07</v>
      </c>
      <c r="B4535">
        <v>-1</v>
      </c>
      <c r="C4535" t="s">
        <v>77</v>
      </c>
      <c r="D4535" s="1" t="d">
        <v>2023-03-07</v>
      </c>
      <c r="E4535" t="s">
        <v>218</v>
      </c>
      <c r="F4535" t="s">
        <v>2265</v>
      </c>
      <c r="G4535" t="s">
        <v>49</v>
      </c>
      <c r="H4535" t="s">
        <v>219</v>
      </c>
    </row>
    <row r="4536" spans="1:8" x14ac:dyDescent="0.2">
      <c r="A4536" s="1" t="d">
        <v>2023-03-07</v>
      </c>
      <c r="B4536">
        <v>-1</v>
      </c>
      <c r="C4536" t="s">
        <v>77</v>
      </c>
      <c r="D4536" s="1" t="d">
        <v>2023-03-07</v>
      </c>
      <c r="E4536" t="s">
        <v>1004</v>
      </c>
      <c r="F4536" t="s">
        <v>2265</v>
      </c>
      <c r="G4536" t="s">
        <v>991</v>
      </c>
      <c r="H4536" t="s">
        <v>1005</v>
      </c>
    </row>
    <row r="4537" spans="1:8" x14ac:dyDescent="0.2">
      <c r="A4537" s="1" t="d">
        <v>2023-03-07</v>
      </c>
      <c r="B4537">
        <v>-1</v>
      </c>
      <c r="C4537" t="s">
        <v>77</v>
      </c>
      <c r="D4537" s="1" t="d">
        <v>2023-03-07</v>
      </c>
      <c r="E4537" t="s">
        <v>1861</v>
      </c>
      <c r="F4537" t="s">
        <v>2265</v>
      </c>
      <c r="G4537" t="s">
        <v>8</v>
      </c>
      <c r="H4537" t="s">
        <v>1862</v>
      </c>
    </row>
    <row r="4538" spans="1:8" x14ac:dyDescent="0.2">
      <c r="A4538" s="1" t="d">
        <v>2023-03-07</v>
      </c>
      <c r="B4538">
        <v>-1</v>
      </c>
      <c r="C4538" t="s">
        <v>77</v>
      </c>
      <c r="D4538" s="1" t="d">
        <v>2023-03-07</v>
      </c>
      <c r="E4538" t="s">
        <v>1497</v>
      </c>
      <c r="F4538" t="s">
        <v>2265</v>
      </c>
      <c r="G4538" t="s">
        <v>8</v>
      </c>
    </row>
    <row r="4539" spans="1:8" x14ac:dyDescent="0.2">
      <c r="A4539" s="1" t="d">
        <v>2023-03-07</v>
      </c>
      <c r="B4539">
        <v>-1</v>
      </c>
      <c r="C4539" t="s">
        <v>77</v>
      </c>
      <c r="D4539" s="1" t="d">
        <v>2023-03-07</v>
      </c>
      <c r="E4539" t="s">
        <v>86</v>
      </c>
      <c r="F4539" t="s">
        <v>2265</v>
      </c>
      <c r="G4539" t="s">
        <v>8</v>
      </c>
      <c r="H4539" t="s">
        <v>87</v>
      </c>
    </row>
    <row r="4540" spans="1:8" x14ac:dyDescent="0.2">
      <c r="A4540" s="1" t="d">
        <v>2023-03-07</v>
      </c>
      <c r="B4540">
        <v>-1</v>
      </c>
      <c r="C4540" t="s">
        <v>77</v>
      </c>
      <c r="D4540" s="1" t="d">
        <v>2023-03-07</v>
      </c>
      <c r="E4540" t="s">
        <v>433</v>
      </c>
      <c r="F4540" t="s">
        <v>2265</v>
      </c>
      <c r="G4540" t="s">
        <v>8</v>
      </c>
      <c r="H4540" t="s">
        <v>434</v>
      </c>
    </row>
    <row r="4541" spans="1:8" x14ac:dyDescent="0.2">
      <c r="A4541" s="1" t="d">
        <v>2023-03-07</v>
      </c>
      <c r="B4541">
        <v>-1</v>
      </c>
      <c r="C4541" t="s">
        <v>77</v>
      </c>
      <c r="D4541" s="1" t="d">
        <v>2023-03-07</v>
      </c>
      <c r="E4541" t="s">
        <v>29</v>
      </c>
      <c r="F4541" t="s">
        <v>2265</v>
      </c>
      <c r="G4541" t="s">
        <v>8</v>
      </c>
      <c r="H4541" t="s">
        <v>30</v>
      </c>
    </row>
    <row r="4542" spans="1:8" x14ac:dyDescent="0.2">
      <c r="A4542" s="1" t="d">
        <v>2023-03-07</v>
      </c>
      <c r="B4542">
        <v>-1</v>
      </c>
      <c r="C4542" t="s">
        <v>77</v>
      </c>
      <c r="D4542" s="1" t="d">
        <v>2023-03-07</v>
      </c>
      <c r="E4542" t="s">
        <v>33</v>
      </c>
      <c r="F4542" t="s">
        <v>2268</v>
      </c>
      <c r="G4542" t="s">
        <v>8</v>
      </c>
      <c r="H4542" t="s">
        <v>34</v>
      </c>
    </row>
    <row r="4543" spans="1:8" x14ac:dyDescent="0.2">
      <c r="A4543" s="1" t="d">
        <v>2023-03-07</v>
      </c>
      <c r="B4543">
        <v>-1</v>
      </c>
      <c r="C4543" t="s">
        <v>77</v>
      </c>
      <c r="D4543" s="1" t="d">
        <v>2023-03-07</v>
      </c>
      <c r="E4543" t="s">
        <v>267</v>
      </c>
      <c r="F4543" t="s">
        <v>2268</v>
      </c>
      <c r="G4543" t="s">
        <v>8</v>
      </c>
      <c r="H4543" t="s">
        <v>268</v>
      </c>
    </row>
    <row r="4544" spans="1:8" x14ac:dyDescent="0.2">
      <c r="A4544" s="1" t="d">
        <v>2023-03-07</v>
      </c>
      <c r="B4544">
        <v>-1</v>
      </c>
      <c r="C4544" t="s">
        <v>77</v>
      </c>
      <c r="D4544" s="1" t="d">
        <v>2023-03-07</v>
      </c>
      <c r="E4544" t="s">
        <v>1714</v>
      </c>
      <c r="F4544" t="s">
        <v>2296</v>
      </c>
      <c r="G4544" t="s">
        <v>8</v>
      </c>
      <c r="H4544" t="s">
        <v>578</v>
      </c>
    </row>
    <row r="4545" spans="1:8" x14ac:dyDescent="0.2">
      <c r="A4545" s="1" t="d">
        <v>2023-03-07</v>
      </c>
      <c r="B4545">
        <v>-1</v>
      </c>
      <c r="C4545" t="s">
        <v>77</v>
      </c>
      <c r="D4545" s="1" t="d">
        <v>2023-03-07</v>
      </c>
      <c r="E4545" t="s">
        <v>1631</v>
      </c>
      <c r="F4545" t="s">
        <v>2296</v>
      </c>
      <c r="G4545" t="s">
        <v>8</v>
      </c>
      <c r="H4545" t="s">
        <v>277</v>
      </c>
    </row>
    <row r="4546" spans="1:8" x14ac:dyDescent="0.2">
      <c r="A4546" s="1" t="d">
        <v>2023-03-07</v>
      </c>
      <c r="B4546">
        <v>-1</v>
      </c>
      <c r="C4546" t="s">
        <v>77</v>
      </c>
      <c r="D4546" s="1" t="d">
        <v>2023-03-07</v>
      </c>
      <c r="E4546" t="s">
        <v>1750</v>
      </c>
      <c r="F4546" t="s">
        <v>2296</v>
      </c>
      <c r="G4546" t="s">
        <v>128</v>
      </c>
      <c r="H4546" t="s">
        <v>439</v>
      </c>
    </row>
    <row r="4547" spans="1:8" x14ac:dyDescent="0.2">
      <c r="A4547" s="1" t="d">
        <v>2023-03-07</v>
      </c>
      <c r="B4547">
        <v>-1</v>
      </c>
      <c r="C4547" t="s">
        <v>77</v>
      </c>
      <c r="D4547" s="1" t="d">
        <v>2023-03-07</v>
      </c>
      <c r="E4547" t="s">
        <v>1871</v>
      </c>
      <c r="F4547" t="s">
        <v>2296</v>
      </c>
      <c r="G4547" t="s">
        <v>128</v>
      </c>
      <c r="H4547" t="s">
        <v>476</v>
      </c>
    </row>
    <row r="4548" spans="1:8" x14ac:dyDescent="0.2">
      <c r="A4548" s="1" t="d">
        <v>2023-03-07</v>
      </c>
      <c r="B4548">
        <v>-1</v>
      </c>
      <c r="C4548" t="s">
        <v>77</v>
      </c>
      <c r="D4548" s="1" t="d">
        <v>2023-03-07</v>
      </c>
      <c r="E4548" t="s">
        <v>1632</v>
      </c>
      <c r="F4548" t="s">
        <v>2296</v>
      </c>
      <c r="G4548" t="s">
        <v>8</v>
      </c>
      <c r="H4548" t="s">
        <v>214</v>
      </c>
    </row>
    <row r="4549" spans="1:8" x14ac:dyDescent="0.2">
      <c r="A4549" s="1" t="d">
        <v>2023-03-07</v>
      </c>
      <c r="B4549">
        <v>-1</v>
      </c>
      <c r="C4549" t="s">
        <v>77</v>
      </c>
      <c r="D4549" s="1" t="d">
        <v>2023-03-07</v>
      </c>
      <c r="E4549" t="s">
        <v>1633</v>
      </c>
      <c r="F4549" t="s">
        <v>2296</v>
      </c>
      <c r="G4549" t="s">
        <v>8</v>
      </c>
      <c r="H4549" t="s">
        <v>844</v>
      </c>
    </row>
    <row r="4550" spans="1:8" x14ac:dyDescent="0.2">
      <c r="A4550" s="1" t="d">
        <v>2023-03-07</v>
      </c>
      <c r="B4550">
        <v>-1</v>
      </c>
      <c r="C4550" t="s">
        <v>77</v>
      </c>
      <c r="D4550" s="1" t="d">
        <v>2023-03-07</v>
      </c>
      <c r="E4550" t="s">
        <v>1634</v>
      </c>
      <c r="F4550" t="s">
        <v>2296</v>
      </c>
      <c r="G4550" t="s">
        <v>8</v>
      </c>
      <c r="H4550" t="s">
        <v>38</v>
      </c>
    </row>
    <row r="4551" spans="1:8" x14ac:dyDescent="0.2">
      <c r="A4551" s="1" t="d">
        <v>2023-03-07</v>
      </c>
      <c r="B4551">
        <v>-1</v>
      </c>
      <c r="C4551" t="s">
        <v>77</v>
      </c>
      <c r="D4551" s="1" t="d">
        <v>2023-03-07</v>
      </c>
      <c r="E4551" t="s">
        <v>1652</v>
      </c>
      <c r="F4551" t="s">
        <v>2296</v>
      </c>
      <c r="G4551" t="s">
        <v>8</v>
      </c>
      <c r="H4551" t="s">
        <v>40</v>
      </c>
    </row>
    <row r="4552" spans="1:8" x14ac:dyDescent="0.2">
      <c r="A4552" s="1" t="d">
        <v>2023-03-07</v>
      </c>
      <c r="B4552">
        <v>-1</v>
      </c>
      <c r="C4552" t="s">
        <v>77</v>
      </c>
      <c r="D4552" s="1" t="d">
        <v>2023-03-07</v>
      </c>
      <c r="E4552" t="s">
        <v>1614</v>
      </c>
      <c r="F4552" t="s">
        <v>2296</v>
      </c>
      <c r="G4552" t="s">
        <v>8</v>
      </c>
      <c r="H4552" t="s">
        <v>94</v>
      </c>
    </row>
    <row r="4553" spans="1:8" x14ac:dyDescent="0.2">
      <c r="A4553" s="1" t="d">
        <v>2023-03-07</v>
      </c>
      <c r="B4553">
        <v>-1</v>
      </c>
      <c r="C4553" t="s">
        <v>77</v>
      </c>
      <c r="D4553" s="1" t="d">
        <v>2023-03-07</v>
      </c>
      <c r="E4553" t="s">
        <v>916</v>
      </c>
      <c r="F4553" t="s">
        <v>2271</v>
      </c>
      <c r="G4553" t="s">
        <v>49</v>
      </c>
      <c r="H4553" t="s">
        <v>917</v>
      </c>
    </row>
    <row r="4554" spans="1:8" x14ac:dyDescent="0.2">
      <c r="A4554" s="1" t="d">
        <v>2023-03-07</v>
      </c>
      <c r="B4554">
        <v>-1</v>
      </c>
      <c r="C4554" t="s">
        <v>77</v>
      </c>
      <c r="D4554" s="1" t="d">
        <v>2023-03-07</v>
      </c>
      <c r="E4554" t="s">
        <v>1552</v>
      </c>
      <c r="F4554" t="s">
        <v>2271</v>
      </c>
      <c r="G4554" t="s">
        <v>49</v>
      </c>
      <c r="H4554" t="s">
        <v>1553</v>
      </c>
    </row>
    <row r="4555" spans="1:8" x14ac:dyDescent="0.2">
      <c r="A4555" s="1" t="d">
        <v>2023-03-07</v>
      </c>
      <c r="B4555">
        <v>-1</v>
      </c>
      <c r="C4555" t="s">
        <v>77</v>
      </c>
      <c r="D4555" s="1" t="d">
        <v>2023-03-07</v>
      </c>
      <c r="E4555" t="s">
        <v>1780</v>
      </c>
      <c r="F4555" t="s">
        <v>2271</v>
      </c>
      <c r="G4555" t="s">
        <v>49</v>
      </c>
      <c r="H4555" t="s">
        <v>1781</v>
      </c>
    </row>
    <row r="4556" spans="1:8" x14ac:dyDescent="0.2">
      <c r="A4556" s="1" t="d">
        <v>2023-03-07</v>
      </c>
      <c r="B4556">
        <v>-1</v>
      </c>
      <c r="C4556" t="s">
        <v>77</v>
      </c>
      <c r="D4556" s="1" t="d">
        <v>2023-03-07</v>
      </c>
      <c r="E4556" t="s">
        <v>1035</v>
      </c>
      <c r="F4556" t="s">
        <v>2271</v>
      </c>
      <c r="G4556" t="s">
        <v>49</v>
      </c>
      <c r="H4556" t="s">
        <v>1036</v>
      </c>
    </row>
    <row r="4557" spans="1:8" x14ac:dyDescent="0.2">
      <c r="A4557" s="1" t="d">
        <v>2023-03-07</v>
      </c>
      <c r="B4557">
        <v>-1</v>
      </c>
      <c r="C4557" t="s">
        <v>77</v>
      </c>
      <c r="D4557" s="1" t="d">
        <v>2023-03-07</v>
      </c>
      <c r="E4557" t="s">
        <v>1417</v>
      </c>
      <c r="F4557" t="s">
        <v>2271</v>
      </c>
      <c r="G4557" t="s">
        <v>49</v>
      </c>
      <c r="H4557" t="s">
        <v>1418</v>
      </c>
    </row>
    <row r="4558" spans="1:8" x14ac:dyDescent="0.2">
      <c r="A4558" s="1" t="d">
        <v>2023-03-07</v>
      </c>
      <c r="B4558">
        <v>-1</v>
      </c>
      <c r="C4558" t="s">
        <v>77</v>
      </c>
      <c r="D4558" s="1" t="d">
        <v>2023-03-07</v>
      </c>
      <c r="E4558" t="s">
        <v>711</v>
      </c>
      <c r="F4558" t="s">
        <v>2271</v>
      </c>
      <c r="G4558" t="s">
        <v>68</v>
      </c>
      <c r="H4558" t="s">
        <v>712</v>
      </c>
    </row>
    <row r="4559" spans="1:8" x14ac:dyDescent="0.2">
      <c r="A4559" s="1" t="d">
        <v>2023-03-07</v>
      </c>
      <c r="B4559">
        <v>-1</v>
      </c>
      <c r="C4559" t="s">
        <v>77</v>
      </c>
      <c r="D4559" s="1" t="d">
        <v>2023-03-07</v>
      </c>
      <c r="E4559" t="s">
        <v>1810</v>
      </c>
      <c r="F4559" t="s">
        <v>2271</v>
      </c>
      <c r="G4559" t="s">
        <v>8</v>
      </c>
    </row>
    <row r="4560" spans="1:8" x14ac:dyDescent="0.2">
      <c r="A4560" s="1" t="d">
        <v>2023-03-07</v>
      </c>
      <c r="B4560">
        <v>-1</v>
      </c>
      <c r="C4560" t="s">
        <v>77</v>
      </c>
      <c r="D4560" s="1" t="d">
        <v>2023-03-07</v>
      </c>
      <c r="E4560" t="s">
        <v>1328</v>
      </c>
      <c r="F4560" t="s">
        <v>2285</v>
      </c>
      <c r="G4560" t="s">
        <v>8</v>
      </c>
      <c r="H4560" t="s">
        <v>1329</v>
      </c>
    </row>
    <row r="4561" spans="1:8" x14ac:dyDescent="0.2">
      <c r="A4561" s="1" t="d">
        <v>2023-03-07</v>
      </c>
      <c r="B4561">
        <v>-1</v>
      </c>
      <c r="C4561" t="s">
        <v>77</v>
      </c>
      <c r="D4561" s="1" t="d">
        <v>2023-03-07</v>
      </c>
      <c r="E4561" t="s">
        <v>1842</v>
      </c>
      <c r="F4561" t="s">
        <v>2285</v>
      </c>
      <c r="G4561" t="s">
        <v>8</v>
      </c>
    </row>
    <row r="4562" spans="1:8" x14ac:dyDescent="0.2">
      <c r="A4562" s="1" t="d">
        <v>2023-03-07</v>
      </c>
      <c r="B4562">
        <v>-1</v>
      </c>
      <c r="C4562" t="s">
        <v>77</v>
      </c>
      <c r="D4562" s="1" t="d">
        <v>2023-03-07</v>
      </c>
      <c r="E4562" t="s">
        <v>714</v>
      </c>
      <c r="F4562" t="s">
        <v>2285</v>
      </c>
      <c r="G4562" t="s">
        <v>8</v>
      </c>
    </row>
    <row r="4563" spans="1:8" x14ac:dyDescent="0.2">
      <c r="A4563" s="1" t="d">
        <v>2023-03-07</v>
      </c>
      <c r="B4563">
        <v>-1</v>
      </c>
      <c r="C4563" t="s">
        <v>77</v>
      </c>
      <c r="D4563" s="1" t="d">
        <v>2023-03-07</v>
      </c>
      <c r="E4563" t="s">
        <v>688</v>
      </c>
      <c r="F4563" t="s">
        <v>2285</v>
      </c>
      <c r="G4563" t="s">
        <v>8</v>
      </c>
    </row>
    <row r="4564" spans="1:8" x14ac:dyDescent="0.2">
      <c r="A4564" s="1" t="d">
        <v>2023-03-07</v>
      </c>
      <c r="B4564">
        <v>-1</v>
      </c>
      <c r="C4564" t="s">
        <v>77</v>
      </c>
      <c r="D4564" s="1" t="d">
        <v>2023-03-07</v>
      </c>
      <c r="E4564" t="s">
        <v>918</v>
      </c>
      <c r="F4564" t="s">
        <v>2285</v>
      </c>
      <c r="G4564" t="s">
        <v>8</v>
      </c>
    </row>
    <row r="4565" spans="1:8" x14ac:dyDescent="0.2">
      <c r="A4565" s="1" t="d">
        <v>2023-03-07</v>
      </c>
      <c r="B4565">
        <v>-1</v>
      </c>
      <c r="C4565" t="s">
        <v>77</v>
      </c>
      <c r="D4565" s="1" t="d">
        <v>2023-03-07</v>
      </c>
      <c r="E4565" t="s">
        <v>1154</v>
      </c>
      <c r="F4565" t="s">
        <v>2294</v>
      </c>
      <c r="G4565" t="s">
        <v>8</v>
      </c>
    </row>
    <row r="4566" spans="1:8" x14ac:dyDescent="0.2">
      <c r="A4566" s="1" t="d">
        <v>2023-03-07</v>
      </c>
      <c r="B4566">
        <v>-1</v>
      </c>
      <c r="C4566" t="s">
        <v>77</v>
      </c>
      <c r="D4566" s="1" t="d">
        <v>2023-03-07</v>
      </c>
      <c r="E4566" t="s">
        <v>1535</v>
      </c>
      <c r="F4566" t="s">
        <v>2294</v>
      </c>
      <c r="G4566" t="s">
        <v>8</v>
      </c>
    </row>
    <row r="4567" spans="1:8" x14ac:dyDescent="0.2">
      <c r="A4567" s="1" t="d">
        <v>2023-03-07</v>
      </c>
      <c r="B4567">
        <v>-1</v>
      </c>
      <c r="C4567" t="s">
        <v>77</v>
      </c>
      <c r="D4567" s="1" t="d">
        <v>2023-03-07</v>
      </c>
      <c r="E4567" t="s">
        <v>1440</v>
      </c>
      <c r="F4567" t="s">
        <v>2272</v>
      </c>
      <c r="G4567" t="s">
        <v>49</v>
      </c>
      <c r="H4567" t="s">
        <v>1441</v>
      </c>
    </row>
    <row r="4568" spans="1:8" x14ac:dyDescent="0.2">
      <c r="A4568" s="1" t="d">
        <v>2023-03-07</v>
      </c>
      <c r="B4568">
        <v>-1</v>
      </c>
      <c r="C4568" t="s">
        <v>77</v>
      </c>
      <c r="D4568" s="1" t="d">
        <v>2023-03-07</v>
      </c>
      <c r="E4568" t="s">
        <v>1420</v>
      </c>
      <c r="F4568" t="s">
        <v>2272</v>
      </c>
      <c r="G4568" t="s">
        <v>991</v>
      </c>
      <c r="H4568" t="s">
        <v>1421</v>
      </c>
    </row>
    <row r="4569" spans="1:8" x14ac:dyDescent="0.2">
      <c r="A4569" s="1" t="d">
        <v>2023-03-07</v>
      </c>
      <c r="B4569">
        <v>-1</v>
      </c>
      <c r="C4569" t="s">
        <v>77</v>
      </c>
      <c r="D4569" s="1" t="d">
        <v>2023-03-07</v>
      </c>
      <c r="E4569" t="s">
        <v>274</v>
      </c>
      <c r="F4569" t="s">
        <v>2272</v>
      </c>
      <c r="G4569" t="s">
        <v>8</v>
      </c>
    </row>
    <row r="4570" spans="1:8" x14ac:dyDescent="0.2">
      <c r="A4570" s="1" t="d">
        <v>2023-03-07</v>
      </c>
      <c r="B4570">
        <v>-1</v>
      </c>
      <c r="C4570" t="s">
        <v>77</v>
      </c>
      <c r="D4570" s="1" t="d">
        <v>2023-03-07</v>
      </c>
      <c r="E4570" t="s">
        <v>483</v>
      </c>
      <c r="F4570" t="s">
        <v>2272</v>
      </c>
      <c r="G4570" t="s">
        <v>8</v>
      </c>
    </row>
    <row r="4571" spans="1:8" x14ac:dyDescent="0.2">
      <c r="A4571" s="1" t="d">
        <v>2023-03-07</v>
      </c>
      <c r="B4571">
        <v>-1</v>
      </c>
      <c r="C4571" t="s">
        <v>77</v>
      </c>
      <c r="D4571" s="1" t="d">
        <v>2023-03-07</v>
      </c>
      <c r="E4571" t="s">
        <v>484</v>
      </c>
      <c r="F4571" t="s">
        <v>2272</v>
      </c>
      <c r="G4571" t="s">
        <v>8</v>
      </c>
    </row>
    <row r="4572" spans="1:8" x14ac:dyDescent="0.2">
      <c r="A4572" s="1" t="d">
        <v>2023-03-07</v>
      </c>
      <c r="B4572">
        <v>-1</v>
      </c>
      <c r="C4572" t="s">
        <v>77</v>
      </c>
      <c r="D4572" s="1" t="d">
        <v>2023-03-07</v>
      </c>
      <c r="E4572" t="s">
        <v>1392</v>
      </c>
      <c r="F4572" t="s">
        <v>2272</v>
      </c>
      <c r="G4572" t="s">
        <v>8</v>
      </c>
    </row>
    <row r="4573" spans="1:8" x14ac:dyDescent="0.2">
      <c r="A4573" s="1" t="d">
        <v>2023-03-07</v>
      </c>
      <c r="B4573">
        <v>-1</v>
      </c>
      <c r="C4573" t="s">
        <v>77</v>
      </c>
      <c r="D4573" s="1" t="d">
        <v>2023-03-07</v>
      </c>
      <c r="E4573" t="s">
        <v>95</v>
      </c>
      <c r="F4573" t="s">
        <v>2272</v>
      </c>
      <c r="G4573" t="s">
        <v>8</v>
      </c>
    </row>
    <row r="4574" spans="1:8" x14ac:dyDescent="0.2">
      <c r="A4574" s="1" t="d">
        <v>2023-03-07</v>
      </c>
      <c r="B4574">
        <v>-1</v>
      </c>
      <c r="C4574" t="s">
        <v>77</v>
      </c>
      <c r="D4574" s="1" t="d">
        <v>2023-03-07</v>
      </c>
      <c r="E4574" t="s">
        <v>96</v>
      </c>
      <c r="F4574" t="s">
        <v>2272</v>
      </c>
      <c r="G4574" t="s">
        <v>8</v>
      </c>
    </row>
    <row r="4575" spans="1:8" x14ac:dyDescent="0.2">
      <c r="A4575" s="1" t="d">
        <v>2023-03-07</v>
      </c>
      <c r="B4575">
        <v>-1</v>
      </c>
      <c r="C4575" t="s">
        <v>77</v>
      </c>
      <c r="D4575" s="1" t="d">
        <v>2023-03-07</v>
      </c>
      <c r="E4575" t="s">
        <v>1635</v>
      </c>
      <c r="F4575" t="s">
        <v>2272</v>
      </c>
      <c r="G4575" t="s">
        <v>8</v>
      </c>
    </row>
    <row r="4576" spans="1:8" x14ac:dyDescent="0.2">
      <c r="A4576" s="1" t="d">
        <v>2023-03-07</v>
      </c>
      <c r="B4576">
        <v>-1</v>
      </c>
      <c r="C4576" t="s">
        <v>77</v>
      </c>
      <c r="D4576" s="1" t="d">
        <v>2023-03-08</v>
      </c>
      <c r="E4576" t="s">
        <v>1739</v>
      </c>
      <c r="F4576" t="s">
        <v>2265</v>
      </c>
      <c r="G4576" t="s">
        <v>128</v>
      </c>
      <c r="H4576" t="s">
        <v>1740</v>
      </c>
    </row>
    <row r="4577" spans="1:8" x14ac:dyDescent="0.2">
      <c r="A4577" s="1" t="d">
        <v>2023-03-07</v>
      </c>
      <c r="B4577">
        <v>-1</v>
      </c>
      <c r="C4577" t="s">
        <v>77</v>
      </c>
      <c r="D4577" s="1" t="d">
        <v>2023-03-10</v>
      </c>
      <c r="E4577" t="s">
        <v>1700</v>
      </c>
      <c r="F4577" t="s">
        <v>2276</v>
      </c>
      <c r="G4577" t="s">
        <v>8</v>
      </c>
    </row>
    <row r="4578" spans="1:8" x14ac:dyDescent="0.2">
      <c r="A4578" s="1" t="d">
        <v>2023-03-07</v>
      </c>
      <c r="B4578">
        <v>-1</v>
      </c>
      <c r="C4578" t="s">
        <v>77</v>
      </c>
      <c r="D4578" s="1" t="d">
        <v>2023-03-14</v>
      </c>
      <c r="E4578" t="s">
        <v>1303</v>
      </c>
      <c r="F4578" t="s">
        <v>2273</v>
      </c>
      <c r="G4578" t="s">
        <v>13</v>
      </c>
      <c r="H4578" t="s">
        <v>1304</v>
      </c>
    </row>
    <row r="4579" spans="1:8" x14ac:dyDescent="0.2">
      <c r="A4579" s="1" t="d">
        <v>2023-03-07</v>
      </c>
      <c r="B4579">
        <v>-1</v>
      </c>
      <c r="C4579" t="s">
        <v>77</v>
      </c>
      <c r="D4579" s="1" t="d">
        <v>2023-03-14</v>
      </c>
      <c r="E4579" t="s">
        <v>1608</v>
      </c>
      <c r="F4579" t="s">
        <v>2273</v>
      </c>
      <c r="G4579" t="s">
        <v>13</v>
      </c>
      <c r="H4579" t="s">
        <v>1609</v>
      </c>
    </row>
    <row r="4580" spans="1:8" x14ac:dyDescent="0.2">
      <c r="A4580" s="1" t="d">
        <v>2023-03-07</v>
      </c>
      <c r="B4580">
        <v>-1</v>
      </c>
      <c r="C4580" t="s">
        <v>77</v>
      </c>
      <c r="D4580" s="1" t="d">
        <v>2023-03-14</v>
      </c>
      <c r="E4580" t="s">
        <v>127</v>
      </c>
      <c r="F4580" t="s">
        <v>2273</v>
      </c>
      <c r="G4580" t="s">
        <v>128</v>
      </c>
      <c r="H4580" t="s">
        <v>129</v>
      </c>
    </row>
    <row r="4581" spans="1:8" x14ac:dyDescent="0.2">
      <c r="A4581" s="1" t="d">
        <v>2023-03-07</v>
      </c>
      <c r="B4581">
        <v>-1</v>
      </c>
      <c r="C4581" t="s">
        <v>77</v>
      </c>
      <c r="D4581" s="1" t="d">
        <v>2023-03-14</v>
      </c>
      <c r="E4581" t="s">
        <v>1279</v>
      </c>
      <c r="F4581" t="s">
        <v>2274</v>
      </c>
      <c r="G4581" t="s">
        <v>8</v>
      </c>
      <c r="H4581" t="s">
        <v>1279</v>
      </c>
    </row>
    <row r="4582" spans="1:8" x14ac:dyDescent="0.2">
      <c r="A4582" s="1" t="d">
        <v>2023-03-07</v>
      </c>
      <c r="B4582">
        <v>-1</v>
      </c>
      <c r="C4582" t="s">
        <v>77</v>
      </c>
      <c r="D4582" s="1" t="d">
        <v>2023-03-14</v>
      </c>
      <c r="E4582" t="s">
        <v>1451</v>
      </c>
      <c r="F4582" t="s">
        <v>2274</v>
      </c>
      <c r="G4582" t="s">
        <v>8</v>
      </c>
      <c r="H4582" t="s">
        <v>1451</v>
      </c>
    </row>
    <row r="4583" spans="1:8" x14ac:dyDescent="0.2">
      <c r="A4583" s="1" t="d">
        <v>2023-03-07</v>
      </c>
      <c r="B4583">
        <v>-1</v>
      </c>
      <c r="C4583" t="s">
        <v>77</v>
      </c>
      <c r="D4583" s="1" t="d">
        <v>2023-03-14</v>
      </c>
      <c r="E4583" t="s">
        <v>2069</v>
      </c>
      <c r="F4583" t="s">
        <v>2275</v>
      </c>
      <c r="G4583" t="s">
        <v>8</v>
      </c>
      <c r="H4583" t="s">
        <v>2070</v>
      </c>
    </row>
    <row r="4584" spans="1:8" x14ac:dyDescent="0.2">
      <c r="A4584" s="1" t="d">
        <v>2023-03-07</v>
      </c>
      <c r="B4584">
        <v>-1</v>
      </c>
      <c r="C4584" t="s">
        <v>77</v>
      </c>
      <c r="D4584" s="1" t="d">
        <v>2023-03-14</v>
      </c>
      <c r="E4584" t="s">
        <v>2056</v>
      </c>
      <c r="F4584" t="s">
        <v>2275</v>
      </c>
      <c r="G4584" t="s">
        <v>8</v>
      </c>
      <c r="H4584" t="s">
        <v>2057</v>
      </c>
    </row>
    <row r="4585" spans="1:8" x14ac:dyDescent="0.2">
      <c r="A4585" s="1" t="d">
        <v>2023-03-07</v>
      </c>
      <c r="B4585">
        <v>-1</v>
      </c>
      <c r="C4585" t="s">
        <v>77</v>
      </c>
      <c r="D4585" s="1" t="d">
        <v>2023-03-14</v>
      </c>
      <c r="E4585" t="s">
        <v>2060</v>
      </c>
      <c r="F4585" t="s">
        <v>2275</v>
      </c>
      <c r="G4585" t="s">
        <v>8</v>
      </c>
      <c r="H4585" t="s">
        <v>2061</v>
      </c>
    </row>
    <row r="4586" spans="1:8" x14ac:dyDescent="0.2">
      <c r="A4586" s="1" t="d">
        <v>2023-03-07</v>
      </c>
      <c r="B4586">
        <v>-1</v>
      </c>
      <c r="C4586" t="s">
        <v>77</v>
      </c>
      <c r="D4586" s="1" t="d">
        <v>2023-03-14</v>
      </c>
      <c r="E4586" t="s">
        <v>1933</v>
      </c>
      <c r="F4586" t="s">
        <v>2263</v>
      </c>
      <c r="G4586" t="s">
        <v>8</v>
      </c>
      <c r="H4586" t="s">
        <v>1138</v>
      </c>
    </row>
    <row r="4587" spans="1:8" x14ac:dyDescent="0.2">
      <c r="A4587" s="1" t="d">
        <v>2023-03-07</v>
      </c>
      <c r="B4587">
        <v>-1</v>
      </c>
      <c r="C4587" t="s">
        <v>77</v>
      </c>
      <c r="D4587" s="1" t="d">
        <v>2023-03-14</v>
      </c>
      <c r="E4587" t="s">
        <v>1866</v>
      </c>
      <c r="F4587" t="s">
        <v>2263</v>
      </c>
      <c r="G4587" t="s">
        <v>8</v>
      </c>
      <c r="H4587" t="s">
        <v>61</v>
      </c>
    </row>
    <row r="4588" spans="1:8" x14ac:dyDescent="0.2">
      <c r="A4588" s="1" t="d">
        <v>2023-03-07</v>
      </c>
      <c r="B4588">
        <v>-1</v>
      </c>
      <c r="C4588" t="s">
        <v>77</v>
      </c>
      <c r="D4588" s="1" t="d">
        <v>2023-03-14</v>
      </c>
      <c r="E4588" t="s">
        <v>299</v>
      </c>
      <c r="F4588" t="s">
        <v>2263</v>
      </c>
      <c r="G4588" t="s">
        <v>8</v>
      </c>
      <c r="H4588" t="s">
        <v>300</v>
      </c>
    </row>
    <row r="4589" spans="1:8" x14ac:dyDescent="0.2">
      <c r="A4589" s="1" t="d">
        <v>2023-03-07</v>
      </c>
      <c r="B4589">
        <v>-1</v>
      </c>
      <c r="C4589" t="s">
        <v>77</v>
      </c>
      <c r="D4589" s="1" t="d">
        <v>2023-03-14</v>
      </c>
      <c r="E4589" t="s">
        <v>522</v>
      </c>
      <c r="F4589" t="s">
        <v>2263</v>
      </c>
      <c r="G4589" t="s">
        <v>8</v>
      </c>
      <c r="H4589" t="s">
        <v>523</v>
      </c>
    </row>
    <row r="4590" spans="1:8" x14ac:dyDescent="0.2">
      <c r="A4590" s="1" t="d">
        <v>2023-03-07</v>
      </c>
      <c r="B4590">
        <v>-1</v>
      </c>
      <c r="C4590" t="s">
        <v>77</v>
      </c>
      <c r="D4590" s="1" t="d">
        <v>2023-03-16</v>
      </c>
      <c r="E4590" t="s">
        <v>65</v>
      </c>
      <c r="F4590" t="s">
        <v>2275</v>
      </c>
      <c r="G4590" t="s">
        <v>8</v>
      </c>
    </row>
    <row r="4591" spans="1:8" x14ac:dyDescent="0.2">
      <c r="A4591" s="1" t="d">
        <v>2023-03-07</v>
      </c>
      <c r="B4591">
        <v>-1</v>
      </c>
      <c r="C4591" t="s">
        <v>77</v>
      </c>
      <c r="D4591" s="1" t="d">
        <v>2023-03-19</v>
      </c>
      <c r="E4591" t="s">
        <v>1827</v>
      </c>
      <c r="F4591" t="s">
        <v>2274</v>
      </c>
      <c r="G4591" t="s">
        <v>8</v>
      </c>
      <c r="H4591" t="s">
        <v>1827</v>
      </c>
    </row>
    <row r="4592" spans="1:8" x14ac:dyDescent="0.2">
      <c r="A4592" s="1" t="d">
        <v>2023-03-07</v>
      </c>
      <c r="B4592">
        <v>-1</v>
      </c>
      <c r="C4592" t="s">
        <v>77</v>
      </c>
      <c r="D4592" s="1" t="d">
        <v>2023-03-20</v>
      </c>
      <c r="E4592" t="s">
        <v>516</v>
      </c>
      <c r="F4592" t="s">
        <v>2274</v>
      </c>
      <c r="G4592" t="s">
        <v>8</v>
      </c>
      <c r="H4592" t="s">
        <v>517</v>
      </c>
    </row>
    <row r="4593" spans="1:8" x14ac:dyDescent="0.2">
      <c r="A4593" s="1" t="d">
        <v>2023-03-07</v>
      </c>
      <c r="B4593">
        <v>-1</v>
      </c>
      <c r="C4593" t="s">
        <v>77</v>
      </c>
      <c r="D4593" s="1" t="d">
        <v>2023-03-20</v>
      </c>
      <c r="E4593" t="s">
        <v>2022</v>
      </c>
      <c r="F4593" t="s">
        <v>2275</v>
      </c>
      <c r="G4593" t="s">
        <v>8</v>
      </c>
      <c r="H4593" t="s">
        <v>2023</v>
      </c>
    </row>
    <row r="4594" spans="1:8" x14ac:dyDescent="0.2">
      <c r="A4594" s="1" t="d">
        <v>2023-03-07</v>
      </c>
      <c r="B4594">
        <v>-1</v>
      </c>
      <c r="C4594" t="s">
        <v>77</v>
      </c>
      <c r="D4594" s="1" t="d">
        <v>2023-03-20</v>
      </c>
      <c r="E4594" t="s">
        <v>2048</v>
      </c>
      <c r="F4594" t="s">
        <v>2275</v>
      </c>
      <c r="G4594" t="s">
        <v>8</v>
      </c>
      <c r="H4594" t="s">
        <v>2049</v>
      </c>
    </row>
    <row r="4595" spans="1:8" x14ac:dyDescent="0.2">
      <c r="A4595" s="1" t="d">
        <v>2023-03-07</v>
      </c>
      <c r="B4595">
        <v>-1</v>
      </c>
      <c r="C4595" t="s">
        <v>77</v>
      </c>
      <c r="D4595" s="1" t="d">
        <v>2023-03-20</v>
      </c>
      <c r="E4595" t="s">
        <v>2071</v>
      </c>
      <c r="F4595" t="s">
        <v>2263</v>
      </c>
      <c r="G4595" t="s">
        <v>8</v>
      </c>
      <c r="H4595" t="s">
        <v>1484</v>
      </c>
    </row>
    <row r="4596" spans="1:8" x14ac:dyDescent="0.2">
      <c r="A4596" s="1" t="d">
        <v>2023-03-07</v>
      </c>
      <c r="B4596">
        <v>-1</v>
      </c>
      <c r="C4596" t="s">
        <v>77</v>
      </c>
      <c r="D4596" s="1" t="d">
        <v>2023-03-21</v>
      </c>
      <c r="E4596" t="s">
        <v>827</v>
      </c>
      <c r="F4596" t="s">
        <v>2274</v>
      </c>
      <c r="G4596" t="s">
        <v>8</v>
      </c>
      <c r="H4596" t="s">
        <v>828</v>
      </c>
    </row>
    <row r="4597" spans="1:8" x14ac:dyDescent="0.2">
      <c r="A4597" s="1" t="d">
        <v>2023-03-07</v>
      </c>
      <c r="B4597">
        <v>-1</v>
      </c>
      <c r="C4597" t="s">
        <v>77</v>
      </c>
      <c r="D4597" s="1" t="d">
        <v>2023-03-21</v>
      </c>
      <c r="E4597" t="s">
        <v>1745</v>
      </c>
      <c r="F4597" t="s">
        <v>2274</v>
      </c>
      <c r="G4597" t="s">
        <v>8</v>
      </c>
      <c r="H4597" t="s">
        <v>1746</v>
      </c>
    </row>
    <row r="4598" spans="1:8" x14ac:dyDescent="0.2">
      <c r="A4598" s="1" t="d">
        <v>2023-03-07</v>
      </c>
      <c r="B4598">
        <v>-1</v>
      </c>
      <c r="C4598" t="s">
        <v>77</v>
      </c>
      <c r="D4598" s="1" t="d">
        <v>2023-03-21</v>
      </c>
      <c r="E4598" t="s">
        <v>1782</v>
      </c>
      <c r="F4598" t="s">
        <v>2274</v>
      </c>
      <c r="G4598" t="s">
        <v>8</v>
      </c>
      <c r="H4598" t="s">
        <v>1783</v>
      </c>
    </row>
    <row r="4599" spans="1:8" x14ac:dyDescent="0.2">
      <c r="A4599" s="1" t="d">
        <v>2023-03-07</v>
      </c>
      <c r="B4599">
        <v>-1</v>
      </c>
      <c r="C4599" t="s">
        <v>77</v>
      </c>
      <c r="D4599" s="1" t="d">
        <v>2023-03-21</v>
      </c>
      <c r="E4599" t="s">
        <v>693</v>
      </c>
      <c r="F4599" t="s">
        <v>2274</v>
      </c>
      <c r="G4599" t="s">
        <v>8</v>
      </c>
      <c r="H4599" t="s">
        <v>694</v>
      </c>
    </row>
    <row r="4600" spans="1:8" x14ac:dyDescent="0.2">
      <c r="A4600" s="1" t="d">
        <v>2023-03-07</v>
      </c>
      <c r="B4600">
        <v>-1</v>
      </c>
      <c r="C4600" t="s">
        <v>77</v>
      </c>
      <c r="D4600" s="1" t="d">
        <v>2023-03-21</v>
      </c>
      <c r="E4600" t="s">
        <v>621</v>
      </c>
      <c r="F4600" t="s">
        <v>2274</v>
      </c>
      <c r="G4600" t="s">
        <v>8</v>
      </c>
      <c r="H4600" t="s">
        <v>622</v>
      </c>
    </row>
    <row r="4601" spans="1:8" x14ac:dyDescent="0.2">
      <c r="A4601" s="1" t="d">
        <v>2023-03-07</v>
      </c>
      <c r="B4601">
        <v>-1</v>
      </c>
      <c r="C4601" t="s">
        <v>77</v>
      </c>
      <c r="D4601" s="1" t="d">
        <v>2023-03-21</v>
      </c>
      <c r="E4601" t="s">
        <v>1482</v>
      </c>
      <c r="F4601" t="s">
        <v>2274</v>
      </c>
      <c r="G4601" t="s">
        <v>8</v>
      </c>
      <c r="H4601" t="s">
        <v>1482</v>
      </c>
    </row>
    <row r="4602" spans="1:8" x14ac:dyDescent="0.2">
      <c r="A4602" s="1" t="d">
        <v>2023-03-07</v>
      </c>
      <c r="B4602">
        <v>-1</v>
      </c>
      <c r="C4602" t="s">
        <v>77</v>
      </c>
      <c r="D4602" s="1" t="d">
        <v>2023-03-21</v>
      </c>
      <c r="E4602" t="s">
        <v>520</v>
      </c>
      <c r="F4602" t="s">
        <v>2274</v>
      </c>
      <c r="G4602" t="s">
        <v>8</v>
      </c>
      <c r="H4602" t="s">
        <v>520</v>
      </c>
    </row>
    <row r="4603" spans="1:8" x14ac:dyDescent="0.2">
      <c r="A4603" s="1" t="d">
        <v>2023-03-07</v>
      </c>
      <c r="B4603">
        <v>-1</v>
      </c>
      <c r="C4603" t="s">
        <v>77</v>
      </c>
      <c r="D4603" s="1" t="d">
        <v>2023-03-21</v>
      </c>
      <c r="E4603" t="s">
        <v>1784</v>
      </c>
      <c r="F4603" t="s">
        <v>2274</v>
      </c>
      <c r="G4603" t="s">
        <v>8</v>
      </c>
      <c r="H4603" t="s">
        <v>1784</v>
      </c>
    </row>
    <row r="4604" spans="1:8" x14ac:dyDescent="0.2">
      <c r="A4604" s="1" t="d">
        <v>2023-03-07</v>
      </c>
      <c r="B4604">
        <v>-1</v>
      </c>
      <c r="C4604" t="s">
        <v>77</v>
      </c>
      <c r="D4604" s="1" t="d">
        <v>2023-03-21</v>
      </c>
      <c r="E4604" t="s">
        <v>1694</v>
      </c>
      <c r="F4604" t="s">
        <v>2275</v>
      </c>
      <c r="G4604" t="s">
        <v>8</v>
      </c>
      <c r="H4604" t="s">
        <v>1695</v>
      </c>
    </row>
    <row r="4605" spans="1:8" x14ac:dyDescent="0.2">
      <c r="A4605" s="1" t="d">
        <v>2023-03-07</v>
      </c>
      <c r="B4605">
        <v>-1</v>
      </c>
      <c r="C4605" t="s">
        <v>77</v>
      </c>
      <c r="D4605" s="1" t="d">
        <v>2023-03-21</v>
      </c>
      <c r="E4605" t="s">
        <v>1547</v>
      </c>
      <c r="F4605" t="s">
        <v>2275</v>
      </c>
      <c r="G4605" t="s">
        <v>8</v>
      </c>
      <c r="H4605" t="s">
        <v>1548</v>
      </c>
    </row>
    <row r="4606" spans="1:8" x14ac:dyDescent="0.2">
      <c r="A4606" s="1" t="d">
        <v>2023-03-07</v>
      </c>
      <c r="B4606">
        <v>-1</v>
      </c>
      <c r="C4606" t="s">
        <v>77</v>
      </c>
      <c r="D4606" s="1" t="d">
        <v>2023-03-21</v>
      </c>
      <c r="E4606" t="s">
        <v>953</v>
      </c>
      <c r="F4606" t="s">
        <v>2297</v>
      </c>
      <c r="G4606" t="s">
        <v>8</v>
      </c>
      <c r="H4606" t="s">
        <v>954</v>
      </c>
    </row>
    <row r="4607" spans="1:8" x14ac:dyDescent="0.2">
      <c r="A4607" s="1" t="d">
        <v>2023-03-07</v>
      </c>
      <c r="B4607">
        <v>-1</v>
      </c>
      <c r="C4607" t="s">
        <v>77</v>
      </c>
      <c r="D4607" s="1" t="d">
        <v>2023-03-21</v>
      </c>
      <c r="E4607" t="s">
        <v>2072</v>
      </c>
      <c r="F4607" t="s">
        <v>2263</v>
      </c>
      <c r="G4607" t="s">
        <v>8</v>
      </c>
      <c r="H4607" t="s">
        <v>511</v>
      </c>
    </row>
    <row r="4608" spans="1:8" x14ac:dyDescent="0.2">
      <c r="A4608" s="1" t="d">
        <v>2023-03-07</v>
      </c>
      <c r="B4608">
        <v>-1</v>
      </c>
      <c r="C4608" t="s">
        <v>77</v>
      </c>
      <c r="D4608" s="1" t="d">
        <v>2023-03-21</v>
      </c>
      <c r="E4608" t="s">
        <v>1785</v>
      </c>
      <c r="F4608" t="s">
        <v>2263</v>
      </c>
      <c r="G4608" t="s">
        <v>8</v>
      </c>
      <c r="H4608" t="s">
        <v>1171</v>
      </c>
    </row>
    <row r="4609" spans="1:8" x14ac:dyDescent="0.2">
      <c r="A4609" s="1" t="d">
        <v>2023-03-07</v>
      </c>
      <c r="B4609">
        <v>-1</v>
      </c>
      <c r="C4609" t="s">
        <v>77</v>
      </c>
      <c r="D4609" s="1" t="d">
        <v>2023-03-21</v>
      </c>
      <c r="E4609" t="s">
        <v>1761</v>
      </c>
      <c r="F4609" t="s">
        <v>2263</v>
      </c>
      <c r="G4609" t="s">
        <v>8</v>
      </c>
      <c r="H4609" t="s">
        <v>332</v>
      </c>
    </row>
    <row r="4610" spans="1:8" x14ac:dyDescent="0.2">
      <c r="A4610" s="1" t="d">
        <v>2023-03-07</v>
      </c>
      <c r="B4610">
        <v>-1</v>
      </c>
      <c r="C4610" t="s">
        <v>77</v>
      </c>
      <c r="D4610" s="1" t="d">
        <v>2023-03-21</v>
      </c>
      <c r="E4610" t="s">
        <v>1305</v>
      </c>
      <c r="F4610" t="s">
        <v>2263</v>
      </c>
      <c r="G4610" t="s">
        <v>8</v>
      </c>
      <c r="H4610" t="s">
        <v>1306</v>
      </c>
    </row>
    <row r="4611" spans="1:8" x14ac:dyDescent="0.2">
      <c r="A4611" s="1" t="d">
        <v>2023-03-07</v>
      </c>
      <c r="B4611">
        <v>5555584800006530</v>
      </c>
      <c r="C4611" t="s">
        <v>77</v>
      </c>
      <c r="D4611" s="1" t="d">
        <v>2023-03-21</v>
      </c>
      <c r="E4611" t="s">
        <v>1677</v>
      </c>
      <c r="F4611" t="s">
        <v>2274</v>
      </c>
      <c r="G4611" t="s">
        <v>8</v>
      </c>
      <c r="H4611" t="s">
        <v>1677</v>
      </c>
    </row>
    <row r="4612" spans="1:8" x14ac:dyDescent="0.2">
      <c r="A4612" s="1" t="d">
        <v>2023-03-07</v>
      </c>
      <c r="B4612">
        <v>5566665750006530</v>
      </c>
      <c r="C4612" t="s">
        <v>20</v>
      </c>
      <c r="D4612" s="1" t="d">
        <v>2023-03-20</v>
      </c>
      <c r="E4612" t="s">
        <v>317</v>
      </c>
      <c r="F4612" t="s">
        <v>2274</v>
      </c>
      <c r="G4612" t="s">
        <v>8</v>
      </c>
      <c r="H4612" t="s">
        <v>318</v>
      </c>
    </row>
    <row r="4613" spans="1:8" x14ac:dyDescent="0.2">
      <c r="A4613" s="1" t="d">
        <v>2023-03-07</v>
      </c>
      <c r="B4613">
        <v>6200476150006530</v>
      </c>
      <c r="C4613" t="s">
        <v>20</v>
      </c>
      <c r="D4613" s="1" t="d">
        <v>2023-03-21</v>
      </c>
      <c r="E4613" t="s">
        <v>631</v>
      </c>
      <c r="F4613" t="s">
        <v>2274</v>
      </c>
      <c r="G4613" t="s">
        <v>8</v>
      </c>
      <c r="H4613" t="s">
        <v>632</v>
      </c>
    </row>
    <row r="4614" spans="1:8" x14ac:dyDescent="0.2">
      <c r="A4614" s="1" t="d">
        <v>2023-03-08</v>
      </c>
      <c r="B4614">
        <v>-1</v>
      </c>
      <c r="D4614" s="1" t="d">
        <v>2023-03-08</v>
      </c>
      <c r="E4614" t="s">
        <v>2073</v>
      </c>
      <c r="F4614" t="s">
        <v>2288</v>
      </c>
      <c r="G4614" t="s">
        <v>128</v>
      </c>
    </row>
    <row r="4615" spans="1:8" x14ac:dyDescent="0.2">
      <c r="A4615" s="1" t="d">
        <v>2023-03-08</v>
      </c>
      <c r="B4615">
        <v>-1</v>
      </c>
      <c r="D4615" s="1" t="d">
        <v>2023-03-08</v>
      </c>
      <c r="E4615" t="s">
        <v>218</v>
      </c>
      <c r="F4615" t="s">
        <v>2265</v>
      </c>
      <c r="G4615" t="s">
        <v>49</v>
      </c>
      <c r="H4615" t="s">
        <v>219</v>
      </c>
    </row>
    <row r="4616" spans="1:8" x14ac:dyDescent="0.2">
      <c r="A4616" s="1" t="d">
        <v>2023-03-08</v>
      </c>
      <c r="B4616">
        <v>-1</v>
      </c>
      <c r="D4616" s="1" t="d">
        <v>2023-03-08</v>
      </c>
      <c r="E4616" t="s">
        <v>1777</v>
      </c>
      <c r="F4616" t="s">
        <v>2296</v>
      </c>
      <c r="G4616" t="s">
        <v>128</v>
      </c>
      <c r="H4616" t="s">
        <v>1287</v>
      </c>
    </row>
    <row r="4617" spans="1:8" x14ac:dyDescent="0.2">
      <c r="A4617" s="1" t="d">
        <v>2023-03-08</v>
      </c>
      <c r="B4617">
        <v>-1</v>
      </c>
      <c r="D4617" s="1" t="d">
        <v>2023-03-08</v>
      </c>
      <c r="E4617" t="s">
        <v>1871</v>
      </c>
      <c r="F4617" t="s">
        <v>2296</v>
      </c>
      <c r="G4617" t="s">
        <v>128</v>
      </c>
      <c r="H4617" t="s">
        <v>476</v>
      </c>
    </row>
    <row r="4618" spans="1:8" x14ac:dyDescent="0.2">
      <c r="A4618" s="1" t="d">
        <v>2023-03-08</v>
      </c>
      <c r="B4618">
        <v>-1</v>
      </c>
      <c r="D4618" s="1" t="d">
        <v>2023-03-08</v>
      </c>
      <c r="E4618" t="s">
        <v>1651</v>
      </c>
      <c r="F4618" t="s">
        <v>2296</v>
      </c>
      <c r="G4618" t="s">
        <v>8</v>
      </c>
      <c r="H4618" t="s">
        <v>92</v>
      </c>
    </row>
    <row r="4619" spans="1:8" x14ac:dyDescent="0.2">
      <c r="A4619" s="1" t="d">
        <v>2023-03-08</v>
      </c>
      <c r="B4619">
        <v>-1</v>
      </c>
      <c r="D4619" s="1" t="d">
        <v>2023-03-08</v>
      </c>
      <c r="E4619" t="s">
        <v>1835</v>
      </c>
      <c r="F4619" t="s">
        <v>2296</v>
      </c>
      <c r="G4619" t="s">
        <v>8</v>
      </c>
    </row>
    <row r="4620" spans="1:8" x14ac:dyDescent="0.2">
      <c r="A4620" s="1" t="d">
        <v>2023-03-08</v>
      </c>
      <c r="B4620">
        <v>-1</v>
      </c>
      <c r="D4620" s="1" t="d">
        <v>2023-03-08</v>
      </c>
      <c r="E4620" t="s">
        <v>1440</v>
      </c>
      <c r="F4620" t="s">
        <v>2272</v>
      </c>
      <c r="G4620" t="s">
        <v>49</v>
      </c>
      <c r="H4620" t="s">
        <v>1441</v>
      </c>
    </row>
    <row r="4621" spans="1:8" x14ac:dyDescent="0.2">
      <c r="A4621" s="1" t="d">
        <v>2023-03-08</v>
      </c>
      <c r="B4621">
        <v>-1</v>
      </c>
      <c r="D4621" s="1" t="d">
        <v>2023-03-08</v>
      </c>
      <c r="E4621" t="s">
        <v>1392</v>
      </c>
      <c r="F4621" t="s">
        <v>2272</v>
      </c>
      <c r="G4621" t="s">
        <v>8</v>
      </c>
    </row>
    <row r="4622" spans="1:8" x14ac:dyDescent="0.2">
      <c r="A4622" s="1" t="d">
        <v>2023-03-08</v>
      </c>
      <c r="B4622">
        <v>-1</v>
      </c>
      <c r="C4622" t="s">
        <v>1682</v>
      </c>
      <c r="D4622" s="1" t="d">
        <v>2023-03-08</v>
      </c>
      <c r="E4622" t="s">
        <v>807</v>
      </c>
      <c r="F4622" t="s">
        <v>2266</v>
      </c>
      <c r="G4622" t="s">
        <v>8</v>
      </c>
      <c r="H4622" t="s">
        <v>808</v>
      </c>
    </row>
    <row r="4623" spans="1:8" x14ac:dyDescent="0.2">
      <c r="A4623" s="1" t="d">
        <v>2023-03-08</v>
      </c>
      <c r="B4623">
        <v>-1</v>
      </c>
      <c r="C4623" t="s">
        <v>20</v>
      </c>
      <c r="D4623" s="1" t="d">
        <v>2023-03-08</v>
      </c>
      <c r="E4623" t="s">
        <v>1174</v>
      </c>
      <c r="F4623" t="s">
        <v>2281</v>
      </c>
      <c r="G4623" t="s">
        <v>8</v>
      </c>
      <c r="H4623" t="s">
        <v>1175</v>
      </c>
    </row>
    <row r="4624" spans="1:8" x14ac:dyDescent="0.2">
      <c r="A4624" s="1" t="d">
        <v>2023-03-08</v>
      </c>
      <c r="B4624">
        <v>-1</v>
      </c>
      <c r="C4624" t="s">
        <v>20</v>
      </c>
      <c r="D4624" s="1" t="d">
        <v>2023-03-08</v>
      </c>
      <c r="E4624" t="s">
        <v>1495</v>
      </c>
      <c r="F4624" t="s">
        <v>2265</v>
      </c>
      <c r="G4624" t="s">
        <v>68</v>
      </c>
      <c r="H4624" t="s">
        <v>1496</v>
      </c>
    </row>
    <row r="4625" spans="1:8" x14ac:dyDescent="0.2">
      <c r="A4625" s="1" t="d">
        <v>2023-03-08</v>
      </c>
      <c r="B4625">
        <v>-1</v>
      </c>
      <c r="C4625" t="s">
        <v>20</v>
      </c>
      <c r="D4625" s="1" t="d">
        <v>2023-03-08</v>
      </c>
      <c r="E4625" t="s">
        <v>1254</v>
      </c>
      <c r="F4625" t="s">
        <v>2265</v>
      </c>
      <c r="G4625" t="s">
        <v>49</v>
      </c>
      <c r="H4625" t="s">
        <v>1255</v>
      </c>
    </row>
    <row r="4626" spans="1:8" x14ac:dyDescent="0.2">
      <c r="A4626" s="1" t="d">
        <v>2023-03-08</v>
      </c>
      <c r="B4626">
        <v>-1</v>
      </c>
      <c r="C4626" t="s">
        <v>20</v>
      </c>
      <c r="D4626" s="1" t="d">
        <v>2023-03-08</v>
      </c>
      <c r="E4626" t="s">
        <v>218</v>
      </c>
      <c r="F4626" t="s">
        <v>2265</v>
      </c>
      <c r="G4626" t="s">
        <v>49</v>
      </c>
      <c r="H4626" t="s">
        <v>219</v>
      </c>
    </row>
    <row r="4627" spans="1:8" x14ac:dyDescent="0.2">
      <c r="A4627" s="1" t="d">
        <v>2023-03-08</v>
      </c>
      <c r="B4627">
        <v>-1</v>
      </c>
      <c r="C4627" t="s">
        <v>20</v>
      </c>
      <c r="D4627" s="1" t="d">
        <v>2023-03-08</v>
      </c>
      <c r="E4627" t="s">
        <v>1314</v>
      </c>
      <c r="F4627" t="s">
        <v>2265</v>
      </c>
      <c r="G4627" t="s">
        <v>8</v>
      </c>
      <c r="H4627" t="s">
        <v>1315</v>
      </c>
    </row>
    <row r="4628" spans="1:8" x14ac:dyDescent="0.2">
      <c r="A4628" s="1" t="d">
        <v>2023-03-08</v>
      </c>
      <c r="B4628">
        <v>-1</v>
      </c>
      <c r="C4628" t="s">
        <v>20</v>
      </c>
      <c r="D4628" s="1" t="d">
        <v>2023-03-08</v>
      </c>
      <c r="E4628" t="s">
        <v>433</v>
      </c>
      <c r="F4628" t="s">
        <v>2265</v>
      </c>
      <c r="G4628" t="s">
        <v>8</v>
      </c>
      <c r="H4628" t="s">
        <v>434</v>
      </c>
    </row>
    <row r="4629" spans="1:8" x14ac:dyDescent="0.2">
      <c r="A4629" s="1" t="d">
        <v>2023-03-08</v>
      </c>
      <c r="B4629">
        <v>-1</v>
      </c>
      <c r="C4629" t="s">
        <v>20</v>
      </c>
      <c r="D4629" s="1" t="d">
        <v>2023-03-08</v>
      </c>
      <c r="E4629" t="s">
        <v>29</v>
      </c>
      <c r="F4629" t="s">
        <v>2265</v>
      </c>
      <c r="G4629" t="s">
        <v>8</v>
      </c>
      <c r="H4629" t="s">
        <v>30</v>
      </c>
    </row>
    <row r="4630" spans="1:8" x14ac:dyDescent="0.2">
      <c r="A4630" s="1" t="d">
        <v>2023-03-08</v>
      </c>
      <c r="B4630">
        <v>-1</v>
      </c>
      <c r="C4630" t="s">
        <v>20</v>
      </c>
      <c r="D4630" s="1" t="d">
        <v>2023-03-08</v>
      </c>
      <c r="E4630" t="s">
        <v>1188</v>
      </c>
      <c r="F4630" t="s">
        <v>2265</v>
      </c>
      <c r="G4630" t="s">
        <v>128</v>
      </c>
    </row>
    <row r="4631" spans="1:8" x14ac:dyDescent="0.2">
      <c r="A4631" s="1" t="d">
        <v>2023-03-08</v>
      </c>
      <c r="B4631">
        <v>-1</v>
      </c>
      <c r="C4631" t="s">
        <v>20</v>
      </c>
      <c r="D4631" s="1" t="d">
        <v>2023-03-08</v>
      </c>
      <c r="E4631" t="s">
        <v>1662</v>
      </c>
      <c r="F4631" t="s">
        <v>2265</v>
      </c>
      <c r="G4631" t="s">
        <v>128</v>
      </c>
    </row>
    <row r="4632" spans="1:8" x14ac:dyDescent="0.2">
      <c r="A4632" s="1" t="d">
        <v>2023-03-08</v>
      </c>
      <c r="B4632">
        <v>-1</v>
      </c>
      <c r="C4632" t="s">
        <v>20</v>
      </c>
      <c r="D4632" s="1" t="d">
        <v>2023-03-08</v>
      </c>
      <c r="E4632" t="s">
        <v>1621</v>
      </c>
      <c r="F4632" t="s">
        <v>2296</v>
      </c>
      <c r="G4632" t="s">
        <v>8</v>
      </c>
      <c r="H4632" t="s">
        <v>472</v>
      </c>
    </row>
    <row r="4633" spans="1:8" x14ac:dyDescent="0.2">
      <c r="A4633" s="1" t="d">
        <v>2023-03-08</v>
      </c>
      <c r="B4633">
        <v>-1</v>
      </c>
      <c r="C4633" t="s">
        <v>20</v>
      </c>
      <c r="D4633" s="1" t="d">
        <v>2023-03-08</v>
      </c>
      <c r="E4633" t="s">
        <v>1631</v>
      </c>
      <c r="F4633" t="s">
        <v>2296</v>
      </c>
      <c r="G4633" t="s">
        <v>8</v>
      </c>
      <c r="H4633" t="s">
        <v>277</v>
      </c>
    </row>
    <row r="4634" spans="1:8" x14ac:dyDescent="0.2">
      <c r="A4634" s="1" t="d">
        <v>2023-03-08</v>
      </c>
      <c r="B4634">
        <v>-1</v>
      </c>
      <c r="C4634" t="s">
        <v>20</v>
      </c>
      <c r="D4634" s="1" t="d">
        <v>2023-03-08</v>
      </c>
      <c r="E4634" t="s">
        <v>1633</v>
      </c>
      <c r="F4634" t="s">
        <v>2296</v>
      </c>
      <c r="G4634" t="s">
        <v>8</v>
      </c>
      <c r="H4634" t="s">
        <v>844</v>
      </c>
    </row>
    <row r="4635" spans="1:8" x14ac:dyDescent="0.2">
      <c r="A4635" s="1" t="d">
        <v>2023-03-08</v>
      </c>
      <c r="B4635">
        <v>-1</v>
      </c>
      <c r="C4635" t="s">
        <v>20</v>
      </c>
      <c r="D4635" s="1" t="d">
        <v>2023-03-08</v>
      </c>
      <c r="E4635" t="s">
        <v>1634</v>
      </c>
      <c r="F4635" t="s">
        <v>2296</v>
      </c>
      <c r="G4635" t="s">
        <v>8</v>
      </c>
      <c r="H4635" t="s">
        <v>38</v>
      </c>
    </row>
    <row r="4636" spans="1:8" x14ac:dyDescent="0.2">
      <c r="A4636" s="1" t="d">
        <v>2023-03-08</v>
      </c>
      <c r="B4636">
        <v>-1</v>
      </c>
      <c r="C4636" t="s">
        <v>20</v>
      </c>
      <c r="D4636" s="1" t="d">
        <v>2023-03-08</v>
      </c>
      <c r="E4636" t="s">
        <v>1652</v>
      </c>
      <c r="F4636" t="s">
        <v>2296</v>
      </c>
      <c r="G4636" t="s">
        <v>8</v>
      </c>
      <c r="H4636" t="s">
        <v>40</v>
      </c>
    </row>
    <row r="4637" spans="1:8" x14ac:dyDescent="0.2">
      <c r="A4637" s="1" t="d">
        <v>2023-03-08</v>
      </c>
      <c r="B4637">
        <v>-1</v>
      </c>
      <c r="C4637" t="s">
        <v>20</v>
      </c>
      <c r="D4637" s="1" t="d">
        <v>2023-03-08</v>
      </c>
      <c r="E4637" t="s">
        <v>1835</v>
      </c>
      <c r="F4637" t="s">
        <v>2296</v>
      </c>
      <c r="G4637" t="s">
        <v>8</v>
      </c>
    </row>
    <row r="4638" spans="1:8" x14ac:dyDescent="0.2">
      <c r="A4638" s="1" t="d">
        <v>2023-03-08</v>
      </c>
      <c r="B4638">
        <v>-1</v>
      </c>
      <c r="C4638" t="s">
        <v>20</v>
      </c>
      <c r="D4638" s="1" t="d">
        <v>2023-03-08</v>
      </c>
      <c r="E4638" t="s">
        <v>1455</v>
      </c>
      <c r="F4638" t="s">
        <v>2272</v>
      </c>
      <c r="G4638" t="s">
        <v>49</v>
      </c>
      <c r="H4638" t="s">
        <v>1456</v>
      </c>
    </row>
    <row r="4639" spans="1:8" x14ac:dyDescent="0.2">
      <c r="A4639" s="1" t="d">
        <v>2023-03-08</v>
      </c>
      <c r="B4639">
        <v>-1</v>
      </c>
      <c r="C4639" t="s">
        <v>20</v>
      </c>
      <c r="D4639" s="1" t="d">
        <v>2023-03-08</v>
      </c>
      <c r="E4639" t="s">
        <v>1440</v>
      </c>
      <c r="F4639" t="s">
        <v>2272</v>
      </c>
      <c r="G4639" t="s">
        <v>49</v>
      </c>
      <c r="H4639" t="s">
        <v>1441</v>
      </c>
    </row>
    <row r="4640" spans="1:8" x14ac:dyDescent="0.2">
      <c r="A4640" s="1" t="d">
        <v>2023-03-08</v>
      </c>
      <c r="B4640">
        <v>-1</v>
      </c>
      <c r="C4640" t="s">
        <v>20</v>
      </c>
      <c r="D4640" s="1" t="d">
        <v>2023-03-08</v>
      </c>
      <c r="E4640" t="s">
        <v>43</v>
      </c>
      <c r="F4640" t="s">
        <v>2272</v>
      </c>
      <c r="G4640" t="s">
        <v>8</v>
      </c>
      <c r="H4640" t="s">
        <v>44</v>
      </c>
    </row>
    <row r="4641" spans="1:8" x14ac:dyDescent="0.2">
      <c r="A4641" s="1" t="d">
        <v>2023-03-08</v>
      </c>
      <c r="B4641">
        <v>-1</v>
      </c>
      <c r="C4641" t="s">
        <v>20</v>
      </c>
      <c r="D4641" s="1" t="d">
        <v>2023-03-08</v>
      </c>
      <c r="E4641" t="s">
        <v>482</v>
      </c>
      <c r="F4641" t="s">
        <v>2272</v>
      </c>
      <c r="G4641" t="s">
        <v>8</v>
      </c>
    </row>
    <row r="4642" spans="1:8" x14ac:dyDescent="0.2">
      <c r="A4642" s="1" t="d">
        <v>2023-03-08</v>
      </c>
      <c r="B4642">
        <v>-1</v>
      </c>
      <c r="C4642" t="s">
        <v>20</v>
      </c>
      <c r="D4642" s="1" t="d">
        <v>2023-03-08</v>
      </c>
      <c r="E4642" t="s">
        <v>1392</v>
      </c>
      <c r="F4642" t="s">
        <v>2272</v>
      </c>
      <c r="G4642" t="s">
        <v>8</v>
      </c>
    </row>
    <row r="4643" spans="1:8" x14ac:dyDescent="0.2">
      <c r="A4643" s="1" t="d">
        <v>2023-03-08</v>
      </c>
      <c r="B4643">
        <v>-1</v>
      </c>
      <c r="C4643" t="s">
        <v>20</v>
      </c>
      <c r="D4643" s="1" t="d">
        <v>2023-03-08</v>
      </c>
      <c r="E4643" t="s">
        <v>96</v>
      </c>
      <c r="F4643" t="s">
        <v>2272</v>
      </c>
      <c r="G4643" t="s">
        <v>8</v>
      </c>
    </row>
    <row r="4644" spans="1:8" x14ac:dyDescent="0.2">
      <c r="A4644" s="1" t="d">
        <v>2023-03-08</v>
      </c>
      <c r="B4644">
        <v>-1</v>
      </c>
      <c r="C4644" t="s">
        <v>20</v>
      </c>
      <c r="D4644" s="1" t="d">
        <v>2023-03-15</v>
      </c>
      <c r="E4644" t="s">
        <v>1395</v>
      </c>
      <c r="F4644" t="s">
        <v>2273</v>
      </c>
      <c r="G4644" t="s">
        <v>13</v>
      </c>
      <c r="H4644" t="s">
        <v>1396</v>
      </c>
    </row>
    <row r="4645" spans="1:8" x14ac:dyDescent="0.2">
      <c r="A4645" s="1" t="d">
        <v>2023-03-08</v>
      </c>
      <c r="B4645">
        <v>-1</v>
      </c>
      <c r="C4645" t="s">
        <v>20</v>
      </c>
      <c r="D4645" s="1" t="d">
        <v>2023-03-15</v>
      </c>
      <c r="E4645" t="s">
        <v>1052</v>
      </c>
      <c r="F4645" t="s">
        <v>2274</v>
      </c>
      <c r="G4645" t="s">
        <v>8</v>
      </c>
      <c r="H4645" t="s">
        <v>1052</v>
      </c>
    </row>
    <row r="4646" spans="1:8" x14ac:dyDescent="0.2">
      <c r="A4646" s="1" t="d">
        <v>2023-03-08</v>
      </c>
      <c r="B4646">
        <v>-1</v>
      </c>
      <c r="C4646" t="s">
        <v>20</v>
      </c>
      <c r="D4646" s="1" t="d">
        <v>2023-03-15</v>
      </c>
      <c r="E4646" t="s">
        <v>1828</v>
      </c>
      <c r="F4646" t="s">
        <v>2274</v>
      </c>
      <c r="G4646" t="s">
        <v>8</v>
      </c>
      <c r="H4646" t="s">
        <v>1828</v>
      </c>
    </row>
    <row r="4647" spans="1:8" x14ac:dyDescent="0.2">
      <c r="A4647" s="1" t="d">
        <v>2023-03-08</v>
      </c>
      <c r="B4647">
        <v>-1</v>
      </c>
      <c r="C4647" t="s">
        <v>20</v>
      </c>
      <c r="D4647" s="1" t="d">
        <v>2023-03-20</v>
      </c>
      <c r="E4647" t="s">
        <v>591</v>
      </c>
      <c r="F4647" t="s">
        <v>2273</v>
      </c>
      <c r="G4647" t="s">
        <v>49</v>
      </c>
      <c r="H4647" t="s">
        <v>592</v>
      </c>
    </row>
    <row r="4648" spans="1:8" x14ac:dyDescent="0.2">
      <c r="A4648" s="1" t="d">
        <v>2023-03-08</v>
      </c>
      <c r="B4648">
        <v>-1</v>
      </c>
      <c r="C4648" t="s">
        <v>452</v>
      </c>
      <c r="D4648" s="1" t="d">
        <v>2023-03-21</v>
      </c>
      <c r="E4648" t="s">
        <v>993</v>
      </c>
      <c r="F4648" t="s">
        <v>2275</v>
      </c>
      <c r="G4648" t="s">
        <v>8</v>
      </c>
      <c r="H4648" t="s">
        <v>994</v>
      </c>
    </row>
    <row r="4649" spans="1:8" x14ac:dyDescent="0.2">
      <c r="A4649" s="1" t="d">
        <v>2023-03-08</v>
      </c>
      <c r="B4649">
        <v>-1</v>
      </c>
      <c r="C4649" t="s">
        <v>70</v>
      </c>
      <c r="D4649" s="1" t="d">
        <v>2023-03-08</v>
      </c>
      <c r="E4649" t="s">
        <v>1410</v>
      </c>
      <c r="F4649" t="s">
        <v>2265</v>
      </c>
      <c r="G4649" t="s">
        <v>68</v>
      </c>
      <c r="H4649" t="s">
        <v>1411</v>
      </c>
    </row>
    <row r="4650" spans="1:8" x14ac:dyDescent="0.2">
      <c r="A4650" s="1" t="d">
        <v>2023-03-08</v>
      </c>
      <c r="B4650">
        <v>-1</v>
      </c>
      <c r="C4650" t="s">
        <v>74</v>
      </c>
      <c r="D4650" s="1" t="d">
        <v>2023-03-08</v>
      </c>
      <c r="E4650" t="s">
        <v>86</v>
      </c>
      <c r="F4650" t="s">
        <v>2265</v>
      </c>
      <c r="G4650" t="s">
        <v>8</v>
      </c>
      <c r="H4650" t="s">
        <v>87</v>
      </c>
    </row>
    <row r="4651" spans="1:8" x14ac:dyDescent="0.2">
      <c r="A4651" s="1" t="d">
        <v>2023-03-08</v>
      </c>
      <c r="B4651">
        <v>-1</v>
      </c>
      <c r="C4651" t="s">
        <v>74</v>
      </c>
      <c r="D4651" s="1" t="d">
        <v>2023-03-08</v>
      </c>
      <c r="E4651" t="s">
        <v>97</v>
      </c>
      <c r="F4651" t="s">
        <v>2272</v>
      </c>
      <c r="G4651" t="s">
        <v>8</v>
      </c>
    </row>
    <row r="4652" spans="1:8" x14ac:dyDescent="0.2">
      <c r="A4652" s="1" t="d">
        <v>2023-03-08</v>
      </c>
      <c r="B4652">
        <v>-1</v>
      </c>
      <c r="C4652" t="s">
        <v>74</v>
      </c>
      <c r="D4652" s="1" t="d">
        <v>2023-03-15</v>
      </c>
      <c r="E4652" t="s">
        <v>1356</v>
      </c>
      <c r="F4652" t="s">
        <v>2273</v>
      </c>
      <c r="G4652" t="s">
        <v>13</v>
      </c>
      <c r="H4652" t="s">
        <v>1357</v>
      </c>
    </row>
    <row r="4653" spans="1:8" x14ac:dyDescent="0.2">
      <c r="A4653" s="1" t="d">
        <v>2023-03-08</v>
      </c>
      <c r="B4653">
        <v>-1</v>
      </c>
      <c r="C4653" t="s">
        <v>74</v>
      </c>
      <c r="D4653" s="1" t="d">
        <v>2023-03-15</v>
      </c>
      <c r="E4653" t="s">
        <v>1102</v>
      </c>
      <c r="F4653" t="s">
        <v>2273</v>
      </c>
      <c r="G4653" t="s">
        <v>13</v>
      </c>
      <c r="H4653" t="s">
        <v>1103</v>
      </c>
    </row>
    <row r="4654" spans="1:8" x14ac:dyDescent="0.2">
      <c r="A4654" s="1" t="d">
        <v>2023-03-08</v>
      </c>
      <c r="B4654">
        <v>-1</v>
      </c>
      <c r="C4654" t="s">
        <v>74</v>
      </c>
      <c r="D4654" s="1" t="d">
        <v>2023-03-15</v>
      </c>
      <c r="E4654" t="s">
        <v>1395</v>
      </c>
      <c r="F4654" t="s">
        <v>2273</v>
      </c>
      <c r="G4654" t="s">
        <v>13</v>
      </c>
      <c r="H4654" t="s">
        <v>1396</v>
      </c>
    </row>
    <row r="4655" spans="1:8" x14ac:dyDescent="0.2">
      <c r="A4655" s="1" t="d">
        <v>2023-03-08</v>
      </c>
      <c r="B4655">
        <v>-1</v>
      </c>
      <c r="C4655" t="s">
        <v>77</v>
      </c>
      <c r="D4655" s="1" t="d">
        <v>2023-03-08</v>
      </c>
      <c r="E4655" t="s">
        <v>454</v>
      </c>
      <c r="F4655" t="s">
        <v>2288</v>
      </c>
      <c r="G4655" t="s">
        <v>128</v>
      </c>
      <c r="H4655" t="s">
        <v>455</v>
      </c>
    </row>
    <row r="4656" spans="1:8" x14ac:dyDescent="0.2">
      <c r="A4656" s="1" t="d">
        <v>2023-03-08</v>
      </c>
      <c r="B4656">
        <v>-1</v>
      </c>
      <c r="C4656" t="s">
        <v>77</v>
      </c>
      <c r="D4656" s="1" t="d">
        <v>2023-03-08</v>
      </c>
      <c r="E4656" t="s">
        <v>1775</v>
      </c>
      <c r="F4656" t="s">
        <v>2266</v>
      </c>
      <c r="G4656" t="s">
        <v>49</v>
      </c>
      <c r="H4656" t="s">
        <v>1776</v>
      </c>
    </row>
    <row r="4657" spans="1:8" x14ac:dyDescent="0.2">
      <c r="A4657" s="1" t="d">
        <v>2023-03-08</v>
      </c>
      <c r="B4657">
        <v>-1</v>
      </c>
      <c r="C4657" t="s">
        <v>77</v>
      </c>
      <c r="D4657" s="1" t="d">
        <v>2023-03-08</v>
      </c>
      <c r="E4657" t="s">
        <v>1039</v>
      </c>
      <c r="F4657" t="s">
        <v>2282</v>
      </c>
      <c r="G4657" t="s">
        <v>49</v>
      </c>
      <c r="H4657" t="s">
        <v>1040</v>
      </c>
    </row>
    <row r="4658" spans="1:8" x14ac:dyDescent="0.2">
      <c r="A4658" s="1" t="d">
        <v>2023-03-08</v>
      </c>
      <c r="B4658">
        <v>-1</v>
      </c>
      <c r="C4658" t="s">
        <v>77</v>
      </c>
      <c r="D4658" s="1" t="d">
        <v>2023-03-08</v>
      </c>
      <c r="E4658" t="s">
        <v>811</v>
      </c>
      <c r="F4658" t="s">
        <v>2282</v>
      </c>
      <c r="G4658" t="s">
        <v>49</v>
      </c>
      <c r="H4658" t="s">
        <v>812</v>
      </c>
    </row>
    <row r="4659" spans="1:8" x14ac:dyDescent="0.2">
      <c r="A4659" s="1" t="d">
        <v>2023-03-08</v>
      </c>
      <c r="B4659">
        <v>-1</v>
      </c>
      <c r="C4659" t="s">
        <v>77</v>
      </c>
      <c r="D4659" s="1" t="d">
        <v>2023-03-08</v>
      </c>
      <c r="E4659" t="s">
        <v>458</v>
      </c>
      <c r="F4659" t="s">
        <v>2282</v>
      </c>
      <c r="G4659" t="s">
        <v>49</v>
      </c>
    </row>
    <row r="4660" spans="1:8" x14ac:dyDescent="0.2">
      <c r="A4660" s="1" t="d">
        <v>2023-03-08</v>
      </c>
      <c r="B4660">
        <v>-1</v>
      </c>
      <c r="C4660" t="s">
        <v>77</v>
      </c>
      <c r="D4660" s="1" t="d">
        <v>2023-03-08</v>
      </c>
      <c r="E4660" t="s">
        <v>1860</v>
      </c>
      <c r="F4660" t="s">
        <v>2282</v>
      </c>
      <c r="G4660" t="s">
        <v>49</v>
      </c>
    </row>
    <row r="4661" spans="1:8" x14ac:dyDescent="0.2">
      <c r="A4661" s="1" t="d">
        <v>2023-03-08</v>
      </c>
      <c r="B4661">
        <v>-1</v>
      </c>
      <c r="C4661" t="s">
        <v>77</v>
      </c>
      <c r="D4661" s="1" t="d">
        <v>2023-03-08</v>
      </c>
      <c r="E4661" t="s">
        <v>687</v>
      </c>
      <c r="F4661" t="s">
        <v>2282</v>
      </c>
      <c r="G4661" t="s">
        <v>49</v>
      </c>
    </row>
    <row r="4662" spans="1:8" x14ac:dyDescent="0.2">
      <c r="A4662" s="1" t="d">
        <v>2023-03-08</v>
      </c>
      <c r="B4662">
        <v>-1</v>
      </c>
      <c r="C4662" t="s">
        <v>77</v>
      </c>
      <c r="D4662" s="1" t="d">
        <v>2023-03-08</v>
      </c>
      <c r="E4662" t="s">
        <v>1410</v>
      </c>
      <c r="F4662" t="s">
        <v>2265</v>
      </c>
      <c r="G4662" t="s">
        <v>68</v>
      </c>
      <c r="H4662" t="s">
        <v>1411</v>
      </c>
    </row>
    <row r="4663" spans="1:8" x14ac:dyDescent="0.2">
      <c r="A4663" s="1" t="d">
        <v>2023-03-08</v>
      </c>
      <c r="B4663">
        <v>-1</v>
      </c>
      <c r="C4663" t="s">
        <v>77</v>
      </c>
      <c r="D4663" s="1" t="d">
        <v>2023-03-08</v>
      </c>
      <c r="E4663" t="s">
        <v>1179</v>
      </c>
      <c r="F4663" t="s">
        <v>2265</v>
      </c>
      <c r="G4663" t="s">
        <v>49</v>
      </c>
      <c r="H4663" t="s">
        <v>1180</v>
      </c>
    </row>
    <row r="4664" spans="1:8" x14ac:dyDescent="0.2">
      <c r="A4664" s="1" t="d">
        <v>2023-03-08</v>
      </c>
      <c r="B4664">
        <v>-1</v>
      </c>
      <c r="C4664" t="s">
        <v>77</v>
      </c>
      <c r="D4664" s="1" t="d">
        <v>2023-03-08</v>
      </c>
      <c r="E4664" t="s">
        <v>218</v>
      </c>
      <c r="F4664" t="s">
        <v>2265</v>
      </c>
      <c r="G4664" t="s">
        <v>49</v>
      </c>
      <c r="H4664" t="s">
        <v>219</v>
      </c>
    </row>
    <row r="4665" spans="1:8" x14ac:dyDescent="0.2">
      <c r="A4665" s="1" t="d">
        <v>2023-03-08</v>
      </c>
      <c r="B4665">
        <v>-1</v>
      </c>
      <c r="C4665" t="s">
        <v>77</v>
      </c>
      <c r="D4665" s="1" t="d">
        <v>2023-03-08</v>
      </c>
      <c r="E4665" t="s">
        <v>581</v>
      </c>
      <c r="F4665" t="s">
        <v>2265</v>
      </c>
      <c r="G4665" t="s">
        <v>49</v>
      </c>
      <c r="H4665" t="s">
        <v>582</v>
      </c>
    </row>
    <row r="4666" spans="1:8" x14ac:dyDescent="0.2">
      <c r="A4666" s="1" t="d">
        <v>2023-03-08</v>
      </c>
      <c r="B4666">
        <v>-1</v>
      </c>
      <c r="C4666" t="s">
        <v>77</v>
      </c>
      <c r="D4666" s="1" t="d">
        <v>2023-03-08</v>
      </c>
      <c r="E4666" t="s">
        <v>1100</v>
      </c>
      <c r="F4666" t="s">
        <v>2265</v>
      </c>
      <c r="G4666" t="s">
        <v>8</v>
      </c>
      <c r="H4666" t="s">
        <v>1101</v>
      </c>
    </row>
    <row r="4667" spans="1:8" x14ac:dyDescent="0.2">
      <c r="A4667" s="1" t="d">
        <v>2023-03-08</v>
      </c>
      <c r="B4667">
        <v>-1</v>
      </c>
      <c r="C4667" t="s">
        <v>77</v>
      </c>
      <c r="D4667" s="1" t="d">
        <v>2023-03-08</v>
      </c>
      <c r="E4667" t="s">
        <v>263</v>
      </c>
      <c r="F4667" t="s">
        <v>2265</v>
      </c>
      <c r="G4667" t="s">
        <v>8</v>
      </c>
      <c r="H4667" t="s">
        <v>264</v>
      </c>
    </row>
    <row r="4668" spans="1:8" x14ac:dyDescent="0.2">
      <c r="A4668" s="1" t="d">
        <v>2023-03-08</v>
      </c>
      <c r="B4668">
        <v>-1</v>
      </c>
      <c r="C4668" t="s">
        <v>77</v>
      </c>
      <c r="D4668" s="1" t="d">
        <v>2023-03-08</v>
      </c>
      <c r="E4668" t="s">
        <v>1314</v>
      </c>
      <c r="F4668" t="s">
        <v>2265</v>
      </c>
      <c r="G4668" t="s">
        <v>8</v>
      </c>
      <c r="H4668" t="s">
        <v>1315</v>
      </c>
    </row>
    <row r="4669" spans="1:8" x14ac:dyDescent="0.2">
      <c r="A4669" s="1" t="d">
        <v>2023-03-08</v>
      </c>
      <c r="B4669">
        <v>-1</v>
      </c>
      <c r="C4669" t="s">
        <v>77</v>
      </c>
      <c r="D4669" s="1" t="d">
        <v>2023-03-08</v>
      </c>
      <c r="E4669" t="s">
        <v>84</v>
      </c>
      <c r="F4669" t="s">
        <v>2265</v>
      </c>
      <c r="G4669" t="s">
        <v>8</v>
      </c>
      <c r="H4669" t="s">
        <v>85</v>
      </c>
    </row>
    <row r="4670" spans="1:8" x14ac:dyDescent="0.2">
      <c r="A4670" s="1" t="d">
        <v>2023-03-08</v>
      </c>
      <c r="B4670">
        <v>-1</v>
      </c>
      <c r="C4670" t="s">
        <v>77</v>
      </c>
      <c r="D4670" s="1" t="d">
        <v>2023-03-08</v>
      </c>
      <c r="E4670" t="s">
        <v>1861</v>
      </c>
      <c r="F4670" t="s">
        <v>2265</v>
      </c>
      <c r="G4670" t="s">
        <v>8</v>
      </c>
      <c r="H4670" t="s">
        <v>1862</v>
      </c>
    </row>
    <row r="4671" spans="1:8" x14ac:dyDescent="0.2">
      <c r="A4671" s="1" t="d">
        <v>2023-03-08</v>
      </c>
      <c r="B4671">
        <v>-1</v>
      </c>
      <c r="C4671" t="s">
        <v>77</v>
      </c>
      <c r="D4671" s="1" t="d">
        <v>2023-03-08</v>
      </c>
      <c r="E4671" t="s">
        <v>709</v>
      </c>
      <c r="F4671" t="s">
        <v>2265</v>
      </c>
      <c r="G4671" t="s">
        <v>128</v>
      </c>
      <c r="H4671" t="s">
        <v>710</v>
      </c>
    </row>
    <row r="4672" spans="1:8" x14ac:dyDescent="0.2">
      <c r="A4672" s="1" t="d">
        <v>2023-03-08</v>
      </c>
      <c r="B4672">
        <v>-1</v>
      </c>
      <c r="C4672" t="s">
        <v>77</v>
      </c>
      <c r="D4672" s="1" t="d">
        <v>2023-03-08</v>
      </c>
      <c r="E4672" t="s">
        <v>1739</v>
      </c>
      <c r="F4672" t="s">
        <v>2265</v>
      </c>
      <c r="G4672" t="s">
        <v>128</v>
      </c>
      <c r="H4672" t="s">
        <v>1740</v>
      </c>
    </row>
    <row r="4673" spans="1:8" x14ac:dyDescent="0.2">
      <c r="A4673" s="1" t="d">
        <v>2023-03-08</v>
      </c>
      <c r="B4673">
        <v>-1</v>
      </c>
      <c r="C4673" t="s">
        <v>77</v>
      </c>
      <c r="D4673" s="1" t="d">
        <v>2023-03-08</v>
      </c>
      <c r="E4673" t="s">
        <v>1497</v>
      </c>
      <c r="F4673" t="s">
        <v>2265</v>
      </c>
      <c r="G4673" t="s">
        <v>8</v>
      </c>
    </row>
    <row r="4674" spans="1:8" x14ac:dyDescent="0.2">
      <c r="A4674" s="1" t="d">
        <v>2023-03-08</v>
      </c>
      <c r="B4674">
        <v>-1</v>
      </c>
      <c r="C4674" t="s">
        <v>77</v>
      </c>
      <c r="D4674" s="1" t="d">
        <v>2023-03-08</v>
      </c>
      <c r="E4674" t="s">
        <v>86</v>
      </c>
      <c r="F4674" t="s">
        <v>2265</v>
      </c>
      <c r="G4674" t="s">
        <v>8</v>
      </c>
      <c r="H4674" t="s">
        <v>87</v>
      </c>
    </row>
    <row r="4675" spans="1:8" x14ac:dyDescent="0.2">
      <c r="A4675" s="1" t="d">
        <v>2023-03-08</v>
      </c>
      <c r="B4675">
        <v>-1</v>
      </c>
      <c r="C4675" t="s">
        <v>77</v>
      </c>
      <c r="D4675" s="1" t="d">
        <v>2023-03-08</v>
      </c>
      <c r="E4675" t="s">
        <v>433</v>
      </c>
      <c r="F4675" t="s">
        <v>2265</v>
      </c>
      <c r="G4675" t="s">
        <v>8</v>
      </c>
      <c r="H4675" t="s">
        <v>434</v>
      </c>
    </row>
    <row r="4676" spans="1:8" x14ac:dyDescent="0.2">
      <c r="A4676" s="1" t="d">
        <v>2023-03-08</v>
      </c>
      <c r="B4676">
        <v>-1</v>
      </c>
      <c r="C4676" t="s">
        <v>77</v>
      </c>
      <c r="D4676" s="1" t="d">
        <v>2023-03-08</v>
      </c>
      <c r="E4676" t="s">
        <v>29</v>
      </c>
      <c r="F4676" t="s">
        <v>2265</v>
      </c>
      <c r="G4676" t="s">
        <v>8</v>
      </c>
      <c r="H4676" t="s">
        <v>30</v>
      </c>
    </row>
    <row r="4677" spans="1:8" x14ac:dyDescent="0.2">
      <c r="A4677" s="1" t="d">
        <v>2023-03-08</v>
      </c>
      <c r="B4677">
        <v>-1</v>
      </c>
      <c r="C4677" t="s">
        <v>77</v>
      </c>
      <c r="D4677" s="1" t="d">
        <v>2023-03-08</v>
      </c>
      <c r="E4677" t="s">
        <v>1534</v>
      </c>
      <c r="F4677" t="s">
        <v>2265</v>
      </c>
      <c r="G4677" t="s">
        <v>128</v>
      </c>
    </row>
    <row r="4678" spans="1:8" x14ac:dyDescent="0.2">
      <c r="A4678" s="1" t="d">
        <v>2023-03-08</v>
      </c>
      <c r="B4678">
        <v>-1</v>
      </c>
      <c r="C4678" t="s">
        <v>77</v>
      </c>
      <c r="D4678" s="1" t="d">
        <v>2023-03-08</v>
      </c>
      <c r="E4678" t="s">
        <v>88</v>
      </c>
      <c r="F4678" t="s">
        <v>2265</v>
      </c>
      <c r="G4678" t="s">
        <v>8</v>
      </c>
    </row>
    <row r="4679" spans="1:8" x14ac:dyDescent="0.2">
      <c r="A4679" s="1" t="d">
        <v>2023-03-08</v>
      </c>
      <c r="B4679">
        <v>-1</v>
      </c>
      <c r="C4679" t="s">
        <v>77</v>
      </c>
      <c r="D4679" s="1" t="d">
        <v>2023-03-08</v>
      </c>
      <c r="E4679" t="s">
        <v>33</v>
      </c>
      <c r="F4679" t="s">
        <v>2268</v>
      </c>
      <c r="G4679" t="s">
        <v>8</v>
      </c>
      <c r="H4679" t="s">
        <v>34</v>
      </c>
    </row>
    <row r="4680" spans="1:8" x14ac:dyDescent="0.2">
      <c r="A4680" s="1" t="d">
        <v>2023-03-08</v>
      </c>
      <c r="B4680">
        <v>-1</v>
      </c>
      <c r="C4680" t="s">
        <v>77</v>
      </c>
      <c r="D4680" s="1" t="d">
        <v>2023-03-08</v>
      </c>
      <c r="E4680" t="s">
        <v>467</v>
      </c>
      <c r="F4680" t="s">
        <v>2268</v>
      </c>
      <c r="G4680" t="s">
        <v>8</v>
      </c>
      <c r="H4680" t="s">
        <v>468</v>
      </c>
    </row>
    <row r="4681" spans="1:8" x14ac:dyDescent="0.2">
      <c r="A4681" s="1" t="d">
        <v>2023-03-08</v>
      </c>
      <c r="B4681">
        <v>-1</v>
      </c>
      <c r="C4681" t="s">
        <v>77</v>
      </c>
      <c r="D4681" s="1" t="d">
        <v>2023-03-08</v>
      </c>
      <c r="E4681" t="s">
        <v>1714</v>
      </c>
      <c r="F4681" t="s">
        <v>2296</v>
      </c>
      <c r="G4681" t="s">
        <v>8</v>
      </c>
      <c r="H4681" t="s">
        <v>578</v>
      </c>
    </row>
    <row r="4682" spans="1:8" x14ac:dyDescent="0.2">
      <c r="A4682" s="1" t="d">
        <v>2023-03-08</v>
      </c>
      <c r="B4682">
        <v>-1</v>
      </c>
      <c r="C4682" t="s">
        <v>77</v>
      </c>
      <c r="D4682" s="1" t="d">
        <v>2023-03-08</v>
      </c>
      <c r="E4682" t="s">
        <v>1688</v>
      </c>
      <c r="F4682" t="s">
        <v>2296</v>
      </c>
      <c r="G4682" t="s">
        <v>8</v>
      </c>
      <c r="H4682" t="s">
        <v>225</v>
      </c>
    </row>
    <row r="4683" spans="1:8" x14ac:dyDescent="0.2">
      <c r="A4683" s="1" t="d">
        <v>2023-03-08</v>
      </c>
      <c r="B4683">
        <v>-1</v>
      </c>
      <c r="C4683" t="s">
        <v>77</v>
      </c>
      <c r="D4683" s="1" t="d">
        <v>2023-03-08</v>
      </c>
      <c r="E4683" t="s">
        <v>1621</v>
      </c>
      <c r="F4683" t="s">
        <v>2296</v>
      </c>
      <c r="G4683" t="s">
        <v>8</v>
      </c>
      <c r="H4683" t="s">
        <v>472</v>
      </c>
    </row>
    <row r="4684" spans="1:8" x14ac:dyDescent="0.2">
      <c r="A4684" s="1" t="d">
        <v>2023-03-08</v>
      </c>
      <c r="B4684">
        <v>-1</v>
      </c>
      <c r="C4684" t="s">
        <v>77</v>
      </c>
      <c r="D4684" s="1" t="d">
        <v>2023-03-08</v>
      </c>
      <c r="E4684" t="s">
        <v>1631</v>
      </c>
      <c r="F4684" t="s">
        <v>2296</v>
      </c>
      <c r="G4684" t="s">
        <v>8</v>
      </c>
      <c r="H4684" t="s">
        <v>277</v>
      </c>
    </row>
    <row r="4685" spans="1:8" x14ac:dyDescent="0.2">
      <c r="A4685" s="1" t="d">
        <v>2023-03-08</v>
      </c>
      <c r="B4685">
        <v>-1</v>
      </c>
      <c r="C4685" t="s">
        <v>77</v>
      </c>
      <c r="D4685" s="1" t="d">
        <v>2023-03-08</v>
      </c>
      <c r="E4685" t="s">
        <v>1651</v>
      </c>
      <c r="F4685" t="s">
        <v>2296</v>
      </c>
      <c r="G4685" t="s">
        <v>8</v>
      </c>
      <c r="H4685" t="s">
        <v>92</v>
      </c>
    </row>
    <row r="4686" spans="1:8" x14ac:dyDescent="0.2">
      <c r="A4686" s="1" t="d">
        <v>2023-03-08</v>
      </c>
      <c r="B4686">
        <v>-1</v>
      </c>
      <c r="C4686" t="s">
        <v>77</v>
      </c>
      <c r="D4686" s="1" t="d">
        <v>2023-03-08</v>
      </c>
      <c r="E4686" t="s">
        <v>1632</v>
      </c>
      <c r="F4686" t="s">
        <v>2296</v>
      </c>
      <c r="G4686" t="s">
        <v>8</v>
      </c>
      <c r="H4686" t="s">
        <v>214</v>
      </c>
    </row>
    <row r="4687" spans="1:8" x14ac:dyDescent="0.2">
      <c r="A4687" s="1" t="d">
        <v>2023-03-08</v>
      </c>
      <c r="B4687">
        <v>-1</v>
      </c>
      <c r="C4687" t="s">
        <v>77</v>
      </c>
      <c r="D4687" s="1" t="d">
        <v>2023-03-08</v>
      </c>
      <c r="E4687" t="s">
        <v>1633</v>
      </c>
      <c r="F4687" t="s">
        <v>2296</v>
      </c>
      <c r="G4687" t="s">
        <v>8</v>
      </c>
      <c r="H4687" t="s">
        <v>844</v>
      </c>
    </row>
    <row r="4688" spans="1:8" x14ac:dyDescent="0.2">
      <c r="A4688" s="1" t="d">
        <v>2023-03-08</v>
      </c>
      <c r="B4688">
        <v>-1</v>
      </c>
      <c r="C4688" t="s">
        <v>77</v>
      </c>
      <c r="D4688" s="1" t="d">
        <v>2023-03-08</v>
      </c>
      <c r="E4688" t="s">
        <v>1634</v>
      </c>
      <c r="F4688" t="s">
        <v>2296</v>
      </c>
      <c r="G4688" t="s">
        <v>8</v>
      </c>
      <c r="H4688" t="s">
        <v>38</v>
      </c>
    </row>
    <row r="4689" spans="1:8" x14ac:dyDescent="0.2">
      <c r="A4689" s="1" t="d">
        <v>2023-03-08</v>
      </c>
      <c r="B4689">
        <v>-1</v>
      </c>
      <c r="C4689" t="s">
        <v>77</v>
      </c>
      <c r="D4689" s="1" t="d">
        <v>2023-03-08</v>
      </c>
      <c r="E4689" t="s">
        <v>1835</v>
      </c>
      <c r="F4689" t="s">
        <v>2296</v>
      </c>
      <c r="G4689" t="s">
        <v>8</v>
      </c>
    </row>
    <row r="4690" spans="1:8" x14ac:dyDescent="0.2">
      <c r="A4690" s="1" t="d">
        <v>2023-03-08</v>
      </c>
      <c r="B4690">
        <v>-1</v>
      </c>
      <c r="C4690" t="s">
        <v>77</v>
      </c>
      <c r="D4690" s="1" t="d">
        <v>2023-03-08</v>
      </c>
      <c r="E4690" t="s">
        <v>916</v>
      </c>
      <c r="F4690" t="s">
        <v>2271</v>
      </c>
      <c r="G4690" t="s">
        <v>49</v>
      </c>
      <c r="H4690" t="s">
        <v>917</v>
      </c>
    </row>
    <row r="4691" spans="1:8" x14ac:dyDescent="0.2">
      <c r="A4691" s="1" t="d">
        <v>2023-03-08</v>
      </c>
      <c r="B4691">
        <v>-1</v>
      </c>
      <c r="C4691" t="s">
        <v>77</v>
      </c>
      <c r="D4691" s="1" t="d">
        <v>2023-03-08</v>
      </c>
      <c r="E4691" t="s">
        <v>1552</v>
      </c>
      <c r="F4691" t="s">
        <v>2271</v>
      </c>
      <c r="G4691" t="s">
        <v>49</v>
      </c>
      <c r="H4691" t="s">
        <v>1553</v>
      </c>
    </row>
    <row r="4692" spans="1:8" x14ac:dyDescent="0.2">
      <c r="A4692" s="1" t="d">
        <v>2023-03-08</v>
      </c>
      <c r="B4692">
        <v>-1</v>
      </c>
      <c r="C4692" t="s">
        <v>77</v>
      </c>
      <c r="D4692" s="1" t="d">
        <v>2023-03-08</v>
      </c>
      <c r="E4692" t="s">
        <v>1320</v>
      </c>
      <c r="F4692" t="s">
        <v>2271</v>
      </c>
      <c r="G4692" t="s">
        <v>49</v>
      </c>
      <c r="H4692" t="s">
        <v>1321</v>
      </c>
    </row>
    <row r="4693" spans="1:8" x14ac:dyDescent="0.2">
      <c r="A4693" s="1" t="d">
        <v>2023-03-08</v>
      </c>
      <c r="B4693">
        <v>-1</v>
      </c>
      <c r="C4693" t="s">
        <v>77</v>
      </c>
      <c r="D4693" s="1" t="d">
        <v>2023-03-08</v>
      </c>
      <c r="E4693" t="s">
        <v>711</v>
      </c>
      <c r="F4693" t="s">
        <v>2271</v>
      </c>
      <c r="G4693" t="s">
        <v>68</v>
      </c>
      <c r="H4693" t="s">
        <v>712</v>
      </c>
    </row>
    <row r="4694" spans="1:8" x14ac:dyDescent="0.2">
      <c r="A4694" s="1" t="d">
        <v>2023-03-08</v>
      </c>
      <c r="B4694">
        <v>-1</v>
      </c>
      <c r="C4694" t="s">
        <v>77</v>
      </c>
      <c r="D4694" s="1" t="d">
        <v>2023-03-08</v>
      </c>
      <c r="E4694" t="s">
        <v>1183</v>
      </c>
      <c r="F4694" t="s">
        <v>2294</v>
      </c>
      <c r="G4694" t="s">
        <v>8</v>
      </c>
    </row>
    <row r="4695" spans="1:8" x14ac:dyDescent="0.2">
      <c r="A4695" s="1" t="d">
        <v>2023-03-08</v>
      </c>
      <c r="B4695">
        <v>-1</v>
      </c>
      <c r="C4695" t="s">
        <v>77</v>
      </c>
      <c r="D4695" s="1" t="d">
        <v>2023-03-08</v>
      </c>
      <c r="E4695" t="s">
        <v>925</v>
      </c>
      <c r="F4695" t="s">
        <v>2294</v>
      </c>
      <c r="G4695" t="s">
        <v>8</v>
      </c>
    </row>
    <row r="4696" spans="1:8" x14ac:dyDescent="0.2">
      <c r="A4696" s="1" t="d">
        <v>2023-03-08</v>
      </c>
      <c r="B4696">
        <v>-1</v>
      </c>
      <c r="C4696" t="s">
        <v>77</v>
      </c>
      <c r="D4696" s="1" t="d">
        <v>2023-03-08</v>
      </c>
      <c r="E4696" t="s">
        <v>2074</v>
      </c>
      <c r="F4696" t="s">
        <v>2303</v>
      </c>
      <c r="G4696" t="s">
        <v>8</v>
      </c>
      <c r="H4696" t="s">
        <v>2075</v>
      </c>
    </row>
    <row r="4697" spans="1:8" x14ac:dyDescent="0.2">
      <c r="A4697" s="1" t="d">
        <v>2023-03-08</v>
      </c>
      <c r="B4697">
        <v>-1</v>
      </c>
      <c r="C4697" t="s">
        <v>77</v>
      </c>
      <c r="D4697" s="1" t="d">
        <v>2023-03-08</v>
      </c>
      <c r="E4697" t="s">
        <v>1455</v>
      </c>
      <c r="F4697" t="s">
        <v>2272</v>
      </c>
      <c r="G4697" t="s">
        <v>49</v>
      </c>
      <c r="H4697" t="s">
        <v>1456</v>
      </c>
    </row>
    <row r="4698" spans="1:8" x14ac:dyDescent="0.2">
      <c r="A4698" s="1" t="d">
        <v>2023-03-08</v>
      </c>
      <c r="B4698">
        <v>-1</v>
      </c>
      <c r="C4698" t="s">
        <v>77</v>
      </c>
      <c r="D4698" s="1" t="d">
        <v>2023-03-08</v>
      </c>
      <c r="E4698" t="s">
        <v>1440</v>
      </c>
      <c r="F4698" t="s">
        <v>2272</v>
      </c>
      <c r="G4698" t="s">
        <v>49</v>
      </c>
      <c r="H4698" t="s">
        <v>1441</v>
      </c>
    </row>
    <row r="4699" spans="1:8" x14ac:dyDescent="0.2">
      <c r="A4699" s="1" t="d">
        <v>2023-03-08</v>
      </c>
      <c r="B4699">
        <v>-1</v>
      </c>
      <c r="C4699" t="s">
        <v>77</v>
      </c>
      <c r="D4699" s="1" t="d">
        <v>2023-03-08</v>
      </c>
      <c r="E4699" t="s">
        <v>1184</v>
      </c>
      <c r="F4699" t="s">
        <v>2272</v>
      </c>
      <c r="G4699" t="s">
        <v>49</v>
      </c>
      <c r="H4699" t="s">
        <v>1185</v>
      </c>
    </row>
    <row r="4700" spans="1:8" x14ac:dyDescent="0.2">
      <c r="A4700" s="1" t="d">
        <v>2023-03-08</v>
      </c>
      <c r="B4700">
        <v>-1</v>
      </c>
      <c r="C4700" t="s">
        <v>77</v>
      </c>
      <c r="D4700" s="1" t="d">
        <v>2023-03-08</v>
      </c>
      <c r="E4700" t="s">
        <v>1326</v>
      </c>
      <c r="F4700" t="s">
        <v>2272</v>
      </c>
      <c r="G4700" t="s">
        <v>8</v>
      </c>
      <c r="H4700" t="s">
        <v>1327</v>
      </c>
    </row>
    <row r="4701" spans="1:8" x14ac:dyDescent="0.2">
      <c r="A4701" s="1" t="d">
        <v>2023-03-08</v>
      </c>
      <c r="B4701">
        <v>-1</v>
      </c>
      <c r="C4701" t="s">
        <v>77</v>
      </c>
      <c r="D4701" s="1" t="d">
        <v>2023-03-08</v>
      </c>
      <c r="E4701" t="s">
        <v>1044</v>
      </c>
      <c r="F4701" t="s">
        <v>2272</v>
      </c>
      <c r="G4701" t="s">
        <v>8</v>
      </c>
      <c r="H4701" t="s">
        <v>1045</v>
      </c>
    </row>
    <row r="4702" spans="1:8" x14ac:dyDescent="0.2">
      <c r="A4702" s="1" t="d">
        <v>2023-03-08</v>
      </c>
      <c r="B4702">
        <v>-1</v>
      </c>
      <c r="C4702" t="s">
        <v>77</v>
      </c>
      <c r="D4702" s="1" t="d">
        <v>2023-03-08</v>
      </c>
      <c r="E4702" t="s">
        <v>274</v>
      </c>
      <c r="F4702" t="s">
        <v>2272</v>
      </c>
      <c r="G4702" t="s">
        <v>8</v>
      </c>
    </row>
    <row r="4703" spans="1:8" x14ac:dyDescent="0.2">
      <c r="A4703" s="1" t="d">
        <v>2023-03-08</v>
      </c>
      <c r="B4703">
        <v>-1</v>
      </c>
      <c r="C4703" t="s">
        <v>77</v>
      </c>
      <c r="D4703" s="1" t="d">
        <v>2023-03-08</v>
      </c>
      <c r="E4703" t="s">
        <v>1267</v>
      </c>
      <c r="F4703" t="s">
        <v>2272</v>
      </c>
      <c r="G4703" t="s">
        <v>8</v>
      </c>
    </row>
    <row r="4704" spans="1:8" x14ac:dyDescent="0.2">
      <c r="A4704" s="1" t="d">
        <v>2023-03-08</v>
      </c>
      <c r="B4704">
        <v>-1</v>
      </c>
      <c r="C4704" t="s">
        <v>77</v>
      </c>
      <c r="D4704" s="1" t="d">
        <v>2023-03-08</v>
      </c>
      <c r="E4704" t="s">
        <v>482</v>
      </c>
      <c r="F4704" t="s">
        <v>2272</v>
      </c>
      <c r="G4704" t="s">
        <v>8</v>
      </c>
    </row>
    <row r="4705" spans="1:8" x14ac:dyDescent="0.2">
      <c r="A4705" s="1" t="d">
        <v>2023-03-08</v>
      </c>
      <c r="B4705">
        <v>-1</v>
      </c>
      <c r="C4705" t="s">
        <v>77</v>
      </c>
      <c r="D4705" s="1" t="d">
        <v>2023-03-08</v>
      </c>
      <c r="E4705" t="s">
        <v>483</v>
      </c>
      <c r="F4705" t="s">
        <v>2272</v>
      </c>
      <c r="G4705" t="s">
        <v>8</v>
      </c>
    </row>
    <row r="4706" spans="1:8" x14ac:dyDescent="0.2">
      <c r="A4706" s="1" t="d">
        <v>2023-03-08</v>
      </c>
      <c r="B4706">
        <v>-1</v>
      </c>
      <c r="C4706" t="s">
        <v>77</v>
      </c>
      <c r="D4706" s="1" t="d">
        <v>2023-03-08</v>
      </c>
      <c r="E4706" t="s">
        <v>1422</v>
      </c>
      <c r="F4706" t="s">
        <v>2272</v>
      </c>
      <c r="G4706" t="s">
        <v>8</v>
      </c>
    </row>
    <row r="4707" spans="1:8" x14ac:dyDescent="0.2">
      <c r="A4707" s="1" t="d">
        <v>2023-03-08</v>
      </c>
      <c r="B4707">
        <v>-1</v>
      </c>
      <c r="C4707" t="s">
        <v>77</v>
      </c>
      <c r="D4707" s="1" t="d">
        <v>2023-03-08</v>
      </c>
      <c r="E4707" t="s">
        <v>1392</v>
      </c>
      <c r="F4707" t="s">
        <v>2272</v>
      </c>
      <c r="G4707" t="s">
        <v>8</v>
      </c>
    </row>
    <row r="4708" spans="1:8" x14ac:dyDescent="0.2">
      <c r="A4708" s="1" t="d">
        <v>2023-03-08</v>
      </c>
      <c r="B4708">
        <v>-1</v>
      </c>
      <c r="C4708" t="s">
        <v>77</v>
      </c>
      <c r="D4708" s="1" t="d">
        <v>2023-03-08</v>
      </c>
      <c r="E4708" t="s">
        <v>96</v>
      </c>
      <c r="F4708" t="s">
        <v>2272</v>
      </c>
      <c r="G4708" t="s">
        <v>8</v>
      </c>
    </row>
    <row r="4709" spans="1:8" x14ac:dyDescent="0.2">
      <c r="A4709" s="1" t="d">
        <v>2023-03-08</v>
      </c>
      <c r="B4709">
        <v>-1</v>
      </c>
      <c r="C4709" t="s">
        <v>77</v>
      </c>
      <c r="D4709" s="1" t="d">
        <v>2023-03-08</v>
      </c>
      <c r="E4709" t="s">
        <v>97</v>
      </c>
      <c r="F4709" t="s">
        <v>2272</v>
      </c>
      <c r="G4709" t="s">
        <v>8</v>
      </c>
    </row>
    <row r="4710" spans="1:8" x14ac:dyDescent="0.2">
      <c r="A4710" s="1" t="d">
        <v>2023-03-08</v>
      </c>
      <c r="B4710">
        <v>-1</v>
      </c>
      <c r="C4710" t="s">
        <v>77</v>
      </c>
      <c r="D4710" s="1" t="d">
        <v>2023-03-09</v>
      </c>
      <c r="E4710" t="s">
        <v>1301</v>
      </c>
      <c r="F4710" t="s">
        <v>2265</v>
      </c>
      <c r="G4710" t="s">
        <v>128</v>
      </c>
      <c r="H4710" t="s">
        <v>1302</v>
      </c>
    </row>
    <row r="4711" spans="1:8" x14ac:dyDescent="0.2">
      <c r="A4711" s="1" t="d">
        <v>2023-03-08</v>
      </c>
      <c r="B4711">
        <v>-1</v>
      </c>
      <c r="C4711" t="s">
        <v>77</v>
      </c>
      <c r="D4711" s="1" t="d">
        <v>2023-03-09</v>
      </c>
      <c r="E4711" t="s">
        <v>709</v>
      </c>
      <c r="F4711" t="s">
        <v>2265</v>
      </c>
      <c r="G4711" t="s">
        <v>128</v>
      </c>
      <c r="H4711" t="s">
        <v>710</v>
      </c>
    </row>
    <row r="4712" spans="1:8" x14ac:dyDescent="0.2">
      <c r="A4712" s="1" t="d">
        <v>2023-03-08</v>
      </c>
      <c r="B4712">
        <v>-1</v>
      </c>
      <c r="C4712" t="s">
        <v>77</v>
      </c>
      <c r="D4712" s="1" t="d">
        <v>2023-03-09</v>
      </c>
      <c r="E4712" t="s">
        <v>1750</v>
      </c>
      <c r="F4712" t="s">
        <v>2296</v>
      </c>
      <c r="G4712" t="s">
        <v>128</v>
      </c>
      <c r="H4712" t="s">
        <v>439</v>
      </c>
    </row>
    <row r="4713" spans="1:8" x14ac:dyDescent="0.2">
      <c r="A4713" s="1" t="d">
        <v>2023-03-08</v>
      </c>
      <c r="B4713">
        <v>-1</v>
      </c>
      <c r="C4713" t="s">
        <v>77</v>
      </c>
      <c r="D4713" s="1" t="d">
        <v>2023-03-09</v>
      </c>
      <c r="E4713" t="s">
        <v>1777</v>
      </c>
      <c r="F4713" t="s">
        <v>2296</v>
      </c>
      <c r="G4713" t="s">
        <v>128</v>
      </c>
      <c r="H4713" t="s">
        <v>1287</v>
      </c>
    </row>
    <row r="4714" spans="1:8" x14ac:dyDescent="0.2">
      <c r="A4714" s="1" t="d">
        <v>2023-03-08</v>
      </c>
      <c r="B4714">
        <v>-1</v>
      </c>
      <c r="C4714" t="s">
        <v>77</v>
      </c>
      <c r="D4714" s="1" t="d">
        <v>2023-03-09</v>
      </c>
      <c r="E4714" t="s">
        <v>1871</v>
      </c>
      <c r="F4714" t="s">
        <v>2296</v>
      </c>
      <c r="G4714" t="s">
        <v>128</v>
      </c>
      <c r="H4714" t="s">
        <v>476</v>
      </c>
    </row>
    <row r="4715" spans="1:8" x14ac:dyDescent="0.2">
      <c r="A4715" s="1" t="d">
        <v>2023-03-08</v>
      </c>
      <c r="B4715">
        <v>-1</v>
      </c>
      <c r="C4715" t="s">
        <v>77</v>
      </c>
      <c r="D4715" s="1" t="d">
        <v>2023-03-15</v>
      </c>
      <c r="E4715" t="s">
        <v>859</v>
      </c>
      <c r="F4715" t="s">
        <v>2273</v>
      </c>
      <c r="G4715" t="s">
        <v>128</v>
      </c>
      <c r="H4715" t="s">
        <v>860</v>
      </c>
    </row>
    <row r="4716" spans="1:8" x14ac:dyDescent="0.2">
      <c r="A4716" s="1" t="d">
        <v>2023-03-08</v>
      </c>
      <c r="B4716">
        <v>-1</v>
      </c>
      <c r="C4716" t="s">
        <v>77</v>
      </c>
      <c r="D4716" s="1" t="d">
        <v>2023-03-15</v>
      </c>
      <c r="E4716" t="s">
        <v>1395</v>
      </c>
      <c r="F4716" t="s">
        <v>2273</v>
      </c>
      <c r="G4716" t="s">
        <v>13</v>
      </c>
      <c r="H4716" t="s">
        <v>1396</v>
      </c>
    </row>
    <row r="4717" spans="1:8" x14ac:dyDescent="0.2">
      <c r="A4717" s="1" t="d">
        <v>2023-03-08</v>
      </c>
      <c r="B4717">
        <v>-1</v>
      </c>
      <c r="C4717" t="s">
        <v>77</v>
      </c>
      <c r="D4717" s="1" t="d">
        <v>2023-03-15</v>
      </c>
      <c r="E4717" t="s">
        <v>685</v>
      </c>
      <c r="F4717" t="s">
        <v>2273</v>
      </c>
      <c r="G4717" t="s">
        <v>49</v>
      </c>
      <c r="H4717" t="s">
        <v>686</v>
      </c>
    </row>
    <row r="4718" spans="1:8" x14ac:dyDescent="0.2">
      <c r="A4718" s="1" t="d">
        <v>2023-03-08</v>
      </c>
      <c r="B4718">
        <v>-1</v>
      </c>
      <c r="C4718" t="s">
        <v>77</v>
      </c>
      <c r="D4718" s="1" t="d">
        <v>2023-03-15</v>
      </c>
      <c r="E4718" t="s">
        <v>48</v>
      </c>
      <c r="F4718" t="s">
        <v>2273</v>
      </c>
      <c r="G4718" t="s">
        <v>49</v>
      </c>
      <c r="H4718" t="s">
        <v>50</v>
      </c>
    </row>
    <row r="4719" spans="1:8" x14ac:dyDescent="0.2">
      <c r="A4719" s="1" t="d">
        <v>2023-03-08</v>
      </c>
      <c r="B4719">
        <v>-1</v>
      </c>
      <c r="C4719" t="s">
        <v>77</v>
      </c>
      <c r="D4719" s="1" t="d">
        <v>2023-03-15</v>
      </c>
      <c r="E4719" t="s">
        <v>1811</v>
      </c>
      <c r="F4719" t="s">
        <v>2273</v>
      </c>
      <c r="G4719" t="s">
        <v>8</v>
      </c>
      <c r="H4719" t="s">
        <v>1812</v>
      </c>
    </row>
    <row r="4720" spans="1:8" x14ac:dyDescent="0.2">
      <c r="A4720" s="1" t="d">
        <v>2023-03-08</v>
      </c>
      <c r="B4720">
        <v>-1</v>
      </c>
      <c r="C4720" t="s">
        <v>77</v>
      </c>
      <c r="D4720" s="1" t="d">
        <v>2023-03-15</v>
      </c>
      <c r="E4720" t="s">
        <v>619</v>
      </c>
      <c r="F4720" t="s">
        <v>2274</v>
      </c>
      <c r="G4720" t="s">
        <v>8</v>
      </c>
      <c r="H4720" t="s">
        <v>620</v>
      </c>
    </row>
    <row r="4721" spans="1:8" x14ac:dyDescent="0.2">
      <c r="A4721" s="1" t="d">
        <v>2023-03-08</v>
      </c>
      <c r="B4721">
        <v>-1</v>
      </c>
      <c r="C4721" t="s">
        <v>77</v>
      </c>
      <c r="D4721" s="1" t="d">
        <v>2023-03-15</v>
      </c>
      <c r="E4721" t="s">
        <v>288</v>
      </c>
      <c r="F4721" t="s">
        <v>2274</v>
      </c>
      <c r="G4721" t="s">
        <v>8</v>
      </c>
      <c r="H4721" t="s">
        <v>289</v>
      </c>
    </row>
    <row r="4722" spans="1:8" x14ac:dyDescent="0.2">
      <c r="A4722" s="1" t="d">
        <v>2023-03-08</v>
      </c>
      <c r="B4722">
        <v>-1</v>
      </c>
      <c r="C4722" t="s">
        <v>77</v>
      </c>
      <c r="D4722" s="1" t="d">
        <v>2023-03-15</v>
      </c>
      <c r="E4722" t="s">
        <v>603</v>
      </c>
      <c r="F4722" t="s">
        <v>2274</v>
      </c>
      <c r="G4722" t="s">
        <v>8</v>
      </c>
      <c r="H4722" t="s">
        <v>604</v>
      </c>
    </row>
    <row r="4723" spans="1:8" x14ac:dyDescent="0.2">
      <c r="A4723" s="1" t="d">
        <v>2023-03-08</v>
      </c>
      <c r="B4723">
        <v>-1</v>
      </c>
      <c r="C4723" t="s">
        <v>77</v>
      </c>
      <c r="D4723" s="1" t="d">
        <v>2023-03-15</v>
      </c>
      <c r="E4723" t="s">
        <v>1550</v>
      </c>
      <c r="F4723" t="s">
        <v>2275</v>
      </c>
      <c r="G4723" t="s">
        <v>8</v>
      </c>
      <c r="H4723" t="s">
        <v>1551</v>
      </c>
    </row>
    <row r="4724" spans="1:8" x14ac:dyDescent="0.2">
      <c r="A4724" s="1" t="d">
        <v>2023-03-08</v>
      </c>
      <c r="B4724">
        <v>-1</v>
      </c>
      <c r="C4724" t="s">
        <v>77</v>
      </c>
      <c r="D4724" s="1" t="d">
        <v>2023-03-15</v>
      </c>
      <c r="E4724" t="s">
        <v>1738</v>
      </c>
      <c r="F4724" t="s">
        <v>2263</v>
      </c>
      <c r="G4724" t="s">
        <v>8</v>
      </c>
      <c r="H4724" t="s">
        <v>1085</v>
      </c>
    </row>
    <row r="4725" spans="1:8" x14ac:dyDescent="0.2">
      <c r="A4725" s="1" t="d">
        <v>2023-03-08</v>
      </c>
      <c r="B4725">
        <v>-1</v>
      </c>
      <c r="C4725" t="s">
        <v>77</v>
      </c>
      <c r="D4725" s="1" t="d">
        <v>2023-03-15</v>
      </c>
      <c r="E4725" t="s">
        <v>1073</v>
      </c>
      <c r="F4725" t="s">
        <v>2263</v>
      </c>
      <c r="G4725" t="s">
        <v>8</v>
      </c>
      <c r="H4725" t="s">
        <v>1074</v>
      </c>
    </row>
    <row r="4726" spans="1:8" x14ac:dyDescent="0.2">
      <c r="A4726" s="1" t="d">
        <v>2023-03-08</v>
      </c>
      <c r="B4726">
        <v>-1</v>
      </c>
      <c r="C4726" t="s">
        <v>77</v>
      </c>
      <c r="D4726" s="1" t="d">
        <v>2023-03-21</v>
      </c>
      <c r="E4726" t="s">
        <v>323</v>
      </c>
      <c r="F4726" t="s">
        <v>2263</v>
      </c>
      <c r="G4726" t="s">
        <v>8</v>
      </c>
      <c r="H4726" t="s">
        <v>324</v>
      </c>
    </row>
    <row r="4727" spans="1:8" x14ac:dyDescent="0.2">
      <c r="A4727" s="1" t="d">
        <v>2023-03-08</v>
      </c>
      <c r="B4727">
        <v>-1</v>
      </c>
      <c r="C4727" t="s">
        <v>77</v>
      </c>
      <c r="D4727" s="1" t="d">
        <v>2023-03-21</v>
      </c>
      <c r="E4727" t="s">
        <v>1146</v>
      </c>
      <c r="F4727" t="s">
        <v>2263</v>
      </c>
      <c r="G4727" t="s">
        <v>8</v>
      </c>
      <c r="H4727" t="s">
        <v>1147</v>
      </c>
    </row>
    <row r="4728" spans="1:8" x14ac:dyDescent="0.2">
      <c r="A4728" s="1" t="d">
        <v>2023-03-08</v>
      </c>
      <c r="B4728">
        <v>-1</v>
      </c>
      <c r="C4728" t="s">
        <v>77</v>
      </c>
      <c r="D4728" s="1" t="d">
        <v>2023-03-22</v>
      </c>
      <c r="E4728" t="s">
        <v>1062</v>
      </c>
      <c r="F4728" t="s">
        <v>2273</v>
      </c>
      <c r="G4728" t="s">
        <v>8</v>
      </c>
      <c r="H4728" t="s">
        <v>1063</v>
      </c>
    </row>
    <row r="4729" spans="1:8" x14ac:dyDescent="0.2">
      <c r="A4729" s="1" t="d">
        <v>2023-03-08</v>
      </c>
      <c r="B4729">
        <v>-1</v>
      </c>
      <c r="C4729" t="s">
        <v>77</v>
      </c>
      <c r="D4729" s="1" t="d">
        <v>2023-03-22</v>
      </c>
      <c r="E4729" t="s">
        <v>1970</v>
      </c>
      <c r="F4729" t="s">
        <v>2273</v>
      </c>
      <c r="G4729" t="s">
        <v>8</v>
      </c>
      <c r="H4729" t="s">
        <v>1971</v>
      </c>
    </row>
    <row r="4730" spans="1:8" x14ac:dyDescent="0.2">
      <c r="A4730" s="1" t="d">
        <v>2023-03-08</v>
      </c>
      <c r="B4730">
        <v>-1</v>
      </c>
      <c r="C4730" t="s">
        <v>77</v>
      </c>
      <c r="D4730" s="1" t="d">
        <v>2023-03-22</v>
      </c>
      <c r="E4730" t="s">
        <v>1811</v>
      </c>
      <c r="F4730" t="s">
        <v>2273</v>
      </c>
      <c r="G4730" t="s">
        <v>8</v>
      </c>
      <c r="H4730" t="s">
        <v>1812</v>
      </c>
    </row>
    <row r="4731" spans="1:8" x14ac:dyDescent="0.2">
      <c r="A4731" s="1" t="d">
        <v>2023-03-08</v>
      </c>
      <c r="B4731">
        <v>-1</v>
      </c>
      <c r="C4731" t="s">
        <v>77</v>
      </c>
      <c r="D4731" s="1" t="d">
        <v>2023-03-22</v>
      </c>
      <c r="E4731" t="s">
        <v>727</v>
      </c>
      <c r="F4731" t="s">
        <v>2274</v>
      </c>
      <c r="G4731" t="s">
        <v>8</v>
      </c>
      <c r="H4731" t="s">
        <v>728</v>
      </c>
    </row>
    <row r="4732" spans="1:8" x14ac:dyDescent="0.2">
      <c r="A4732" s="1" t="d">
        <v>2023-03-08</v>
      </c>
      <c r="B4732">
        <v>-1</v>
      </c>
      <c r="C4732" t="s">
        <v>77</v>
      </c>
      <c r="D4732" s="1" t="d">
        <v>2023-03-22</v>
      </c>
      <c r="E4732" t="s">
        <v>887</v>
      </c>
      <c r="F4732" t="s">
        <v>2274</v>
      </c>
      <c r="G4732" t="s">
        <v>8</v>
      </c>
      <c r="H4732" t="s">
        <v>888</v>
      </c>
    </row>
    <row r="4733" spans="1:8" x14ac:dyDescent="0.2">
      <c r="A4733" s="1" t="d">
        <v>2023-03-08</v>
      </c>
      <c r="B4733">
        <v>-1</v>
      </c>
      <c r="C4733" t="s">
        <v>77</v>
      </c>
      <c r="D4733" s="1" t="d">
        <v>2023-03-22</v>
      </c>
      <c r="E4733" t="s">
        <v>1820</v>
      </c>
      <c r="F4733" t="s">
        <v>2274</v>
      </c>
      <c r="G4733" t="s">
        <v>8</v>
      </c>
      <c r="H4733" t="s">
        <v>1821</v>
      </c>
    </row>
    <row r="4734" spans="1:8" x14ac:dyDescent="0.2">
      <c r="A4734" s="1" t="d">
        <v>2023-03-08</v>
      </c>
      <c r="B4734">
        <v>-1</v>
      </c>
      <c r="C4734" t="s">
        <v>77</v>
      </c>
      <c r="D4734" s="1" t="d">
        <v>2023-03-22</v>
      </c>
      <c r="E4734" t="s">
        <v>1376</v>
      </c>
      <c r="F4734" t="s">
        <v>2274</v>
      </c>
      <c r="G4734" t="s">
        <v>8</v>
      </c>
      <c r="H4734" t="s">
        <v>1376</v>
      </c>
    </row>
    <row r="4735" spans="1:8" x14ac:dyDescent="0.2">
      <c r="A4735" s="1" t="d">
        <v>2023-03-08</v>
      </c>
      <c r="B4735">
        <v>-1</v>
      </c>
      <c r="C4735" t="s">
        <v>77</v>
      </c>
      <c r="D4735" s="1" t="d">
        <v>2023-03-22</v>
      </c>
      <c r="E4735" t="s">
        <v>169</v>
      </c>
      <c r="F4735" t="s">
        <v>2263</v>
      </c>
      <c r="G4735" t="s">
        <v>8</v>
      </c>
      <c r="H4735" t="s">
        <v>170</v>
      </c>
    </row>
    <row r="4736" spans="1:8" x14ac:dyDescent="0.2">
      <c r="A4736" s="1" t="d">
        <v>2023-03-08</v>
      </c>
      <c r="B4736">
        <v>5557156940006530</v>
      </c>
      <c r="C4736" t="s">
        <v>20</v>
      </c>
      <c r="D4736" s="1" t="d">
        <v>2023-03-22</v>
      </c>
      <c r="E4736" t="s">
        <v>1358</v>
      </c>
      <c r="F4736" t="s">
        <v>2274</v>
      </c>
      <c r="G4736" t="s">
        <v>8</v>
      </c>
      <c r="H4736" t="s">
        <v>1359</v>
      </c>
    </row>
    <row r="4737" spans="1:8" x14ac:dyDescent="0.2">
      <c r="A4737" s="1" t="d">
        <v>2023-03-08</v>
      </c>
      <c r="B4737">
        <v>5565952320006530</v>
      </c>
      <c r="C4737" t="s">
        <v>77</v>
      </c>
      <c r="D4737" s="1" t="d">
        <v>2023-03-15</v>
      </c>
      <c r="E4737" t="s">
        <v>1189</v>
      </c>
      <c r="F4737" t="s">
        <v>2274</v>
      </c>
      <c r="G4737" t="s">
        <v>8</v>
      </c>
      <c r="H4737" t="s">
        <v>1189</v>
      </c>
    </row>
    <row r="4738" spans="1:8" x14ac:dyDescent="0.2">
      <c r="A4738" s="1" t="d">
        <v>2023-03-08</v>
      </c>
      <c r="B4738">
        <v>6201832770006530</v>
      </c>
      <c r="C4738" t="s">
        <v>77</v>
      </c>
      <c r="D4738" s="1" t="d">
        <v>2023-03-08</v>
      </c>
      <c r="E4738" t="s">
        <v>1614</v>
      </c>
      <c r="F4738" t="s">
        <v>2296</v>
      </c>
      <c r="G4738" t="s">
        <v>8</v>
      </c>
      <c r="H4738" t="s">
        <v>94</v>
      </c>
    </row>
    <row r="4739" spans="1:8" x14ac:dyDescent="0.2">
      <c r="A4739" s="1" t="d">
        <v>2023-03-09</v>
      </c>
      <c r="B4739">
        <v>-1</v>
      </c>
      <c r="D4739" s="1" t="d">
        <v>2023-03-09</v>
      </c>
      <c r="E4739" t="s">
        <v>2076</v>
      </c>
      <c r="F4739" t="s">
        <v>2288</v>
      </c>
      <c r="G4739" t="s">
        <v>128</v>
      </c>
    </row>
    <row r="4740" spans="1:8" x14ac:dyDescent="0.2">
      <c r="A4740" s="1" t="d">
        <v>2023-03-09</v>
      </c>
      <c r="B4740">
        <v>-1</v>
      </c>
      <c r="D4740" s="1" t="d">
        <v>2023-03-09</v>
      </c>
      <c r="E4740" t="s">
        <v>1211</v>
      </c>
      <c r="F4740" t="s">
        <v>2273</v>
      </c>
      <c r="G4740" t="s">
        <v>8</v>
      </c>
    </row>
    <row r="4741" spans="1:8" x14ac:dyDescent="0.2">
      <c r="A4741" s="1" t="d">
        <v>2023-03-09</v>
      </c>
      <c r="B4741">
        <v>-1</v>
      </c>
      <c r="D4741" s="1" t="d">
        <v>2023-03-09</v>
      </c>
      <c r="E4741" t="s">
        <v>1899</v>
      </c>
      <c r="F4741" t="s">
        <v>2273</v>
      </c>
      <c r="G4741" t="s">
        <v>8</v>
      </c>
      <c r="H4741" t="s">
        <v>148</v>
      </c>
    </row>
    <row r="4742" spans="1:8" x14ac:dyDescent="0.2">
      <c r="A4742" s="1" t="d">
        <v>2023-03-09</v>
      </c>
      <c r="B4742">
        <v>-1</v>
      </c>
      <c r="D4742" s="1" t="d">
        <v>2023-03-09</v>
      </c>
      <c r="E4742" t="s">
        <v>2077</v>
      </c>
      <c r="F4742" t="s">
        <v>2273</v>
      </c>
      <c r="G4742" t="s">
        <v>128</v>
      </c>
      <c r="H4742">
        <v>2019</v>
      </c>
    </row>
    <row r="4743" spans="1:8" x14ac:dyDescent="0.2">
      <c r="A4743" s="1" t="d">
        <v>2023-03-09</v>
      </c>
      <c r="B4743">
        <v>-1</v>
      </c>
      <c r="D4743" s="1" t="d">
        <v>2023-03-09</v>
      </c>
      <c r="E4743" t="s">
        <v>1079</v>
      </c>
      <c r="F4743" t="s">
        <v>2273</v>
      </c>
      <c r="G4743" t="s">
        <v>8</v>
      </c>
      <c r="H4743" t="s">
        <v>1080</v>
      </c>
    </row>
    <row r="4744" spans="1:8" x14ac:dyDescent="0.2">
      <c r="A4744" s="1" t="d">
        <v>2023-03-09</v>
      </c>
      <c r="B4744">
        <v>-1</v>
      </c>
      <c r="D4744" s="1" t="d">
        <v>2023-03-09</v>
      </c>
      <c r="E4744" t="s">
        <v>1466</v>
      </c>
      <c r="F4744" t="s">
        <v>2273</v>
      </c>
      <c r="G4744" t="s">
        <v>128</v>
      </c>
      <c r="H4744">
        <v>2019</v>
      </c>
    </row>
    <row r="4745" spans="1:8" x14ac:dyDescent="0.2">
      <c r="A4745" s="1" t="d">
        <v>2023-03-09</v>
      </c>
      <c r="B4745">
        <v>-1</v>
      </c>
      <c r="D4745" s="1" t="d">
        <v>2023-03-09</v>
      </c>
      <c r="E4745" t="s">
        <v>1608</v>
      </c>
      <c r="F4745" t="s">
        <v>2273</v>
      </c>
      <c r="G4745" t="s">
        <v>13</v>
      </c>
      <c r="H4745" t="s">
        <v>1609</v>
      </c>
    </row>
    <row r="4746" spans="1:8" x14ac:dyDescent="0.2">
      <c r="A4746" s="1" t="d">
        <v>2023-03-09</v>
      </c>
      <c r="B4746">
        <v>-1</v>
      </c>
      <c r="D4746" s="1" t="d">
        <v>2023-03-09</v>
      </c>
      <c r="E4746" t="s">
        <v>159</v>
      </c>
      <c r="F4746" t="s">
        <v>2275</v>
      </c>
      <c r="G4746" t="s">
        <v>8</v>
      </c>
      <c r="H4746" t="s">
        <v>160</v>
      </c>
    </row>
    <row r="4747" spans="1:8" x14ac:dyDescent="0.2">
      <c r="A4747" s="1" t="d">
        <v>2023-03-09</v>
      </c>
      <c r="B4747">
        <v>-1</v>
      </c>
      <c r="D4747" s="1" t="d">
        <v>2023-03-09</v>
      </c>
      <c r="E4747" t="s">
        <v>501</v>
      </c>
      <c r="F4747" t="s">
        <v>2275</v>
      </c>
      <c r="G4747" t="s">
        <v>8</v>
      </c>
      <c r="H4747" t="s">
        <v>502</v>
      </c>
    </row>
    <row r="4748" spans="1:8" x14ac:dyDescent="0.2">
      <c r="A4748" s="1" t="d">
        <v>2023-03-09</v>
      </c>
      <c r="B4748">
        <v>-1</v>
      </c>
      <c r="D4748" s="1" t="d">
        <v>2023-03-09</v>
      </c>
      <c r="E4748" t="s">
        <v>163</v>
      </c>
      <c r="F4748" t="s">
        <v>2275</v>
      </c>
      <c r="G4748" t="s">
        <v>8</v>
      </c>
      <c r="H4748" t="s">
        <v>164</v>
      </c>
    </row>
    <row r="4749" spans="1:8" x14ac:dyDescent="0.2">
      <c r="A4749" s="1" t="d">
        <v>2023-03-09</v>
      </c>
      <c r="B4749">
        <v>-1</v>
      </c>
      <c r="D4749" s="1" t="d">
        <v>2023-03-09</v>
      </c>
      <c r="E4749" t="s">
        <v>244</v>
      </c>
      <c r="F4749" t="s">
        <v>2275</v>
      </c>
      <c r="G4749" t="s">
        <v>8</v>
      </c>
      <c r="H4749" t="s">
        <v>245</v>
      </c>
    </row>
    <row r="4750" spans="1:8" x14ac:dyDescent="0.2">
      <c r="A4750" s="1" t="d">
        <v>2023-03-09</v>
      </c>
      <c r="B4750">
        <v>-1</v>
      </c>
      <c r="D4750" s="1" t="d">
        <v>2023-03-09</v>
      </c>
      <c r="E4750" t="s">
        <v>1250</v>
      </c>
      <c r="F4750" t="s">
        <v>2275</v>
      </c>
      <c r="G4750" t="s">
        <v>8</v>
      </c>
      <c r="H4750" t="s">
        <v>1251</v>
      </c>
    </row>
    <row r="4751" spans="1:8" x14ac:dyDescent="0.2">
      <c r="A4751" s="1" t="d">
        <v>2023-03-09</v>
      </c>
      <c r="B4751">
        <v>-1</v>
      </c>
      <c r="D4751" s="1" t="d">
        <v>2023-03-09</v>
      </c>
      <c r="E4751" t="s">
        <v>2078</v>
      </c>
      <c r="F4751" t="s">
        <v>2275</v>
      </c>
      <c r="G4751" t="s">
        <v>8</v>
      </c>
      <c r="H4751" t="s">
        <v>2079</v>
      </c>
    </row>
    <row r="4752" spans="1:8" x14ac:dyDescent="0.2">
      <c r="A4752" s="1" t="d">
        <v>2023-03-09</v>
      </c>
      <c r="B4752">
        <v>-1</v>
      </c>
      <c r="D4752" s="1" t="d">
        <v>2023-03-09</v>
      </c>
      <c r="E4752" t="s">
        <v>2080</v>
      </c>
      <c r="F4752" t="s">
        <v>2275</v>
      </c>
      <c r="G4752" t="s">
        <v>8</v>
      </c>
      <c r="H4752" t="s">
        <v>2081</v>
      </c>
    </row>
    <row r="4753" spans="1:8" x14ac:dyDescent="0.2">
      <c r="A4753" s="1" t="d">
        <v>2023-03-09</v>
      </c>
      <c r="B4753">
        <v>-1</v>
      </c>
      <c r="D4753" s="1" t="d">
        <v>2023-03-09</v>
      </c>
      <c r="E4753" t="s">
        <v>2082</v>
      </c>
      <c r="F4753" t="s">
        <v>2275</v>
      </c>
      <c r="G4753" t="s">
        <v>8</v>
      </c>
      <c r="H4753" t="s">
        <v>2083</v>
      </c>
    </row>
    <row r="4754" spans="1:8" x14ac:dyDescent="0.2">
      <c r="A4754" s="1" t="d">
        <v>2023-03-09</v>
      </c>
      <c r="B4754">
        <v>-1</v>
      </c>
      <c r="D4754" s="1" t="d">
        <v>2023-03-09</v>
      </c>
      <c r="E4754" t="s">
        <v>1579</v>
      </c>
      <c r="F4754" t="s">
        <v>2275</v>
      </c>
      <c r="G4754" t="s">
        <v>8</v>
      </c>
      <c r="H4754" t="s">
        <v>1580</v>
      </c>
    </row>
    <row r="4755" spans="1:8" x14ac:dyDescent="0.2">
      <c r="A4755" s="1" t="d">
        <v>2023-03-09</v>
      </c>
      <c r="B4755">
        <v>-1</v>
      </c>
      <c r="D4755" s="1" t="d">
        <v>2023-03-09</v>
      </c>
      <c r="E4755" t="s">
        <v>2084</v>
      </c>
      <c r="F4755" t="s">
        <v>2275</v>
      </c>
      <c r="G4755" t="s">
        <v>8</v>
      </c>
      <c r="H4755" t="s">
        <v>2085</v>
      </c>
    </row>
    <row r="4756" spans="1:8" x14ac:dyDescent="0.2">
      <c r="A4756" s="1" t="d">
        <v>2023-03-09</v>
      </c>
      <c r="B4756">
        <v>-1</v>
      </c>
      <c r="D4756" s="1" t="d">
        <v>2023-03-09</v>
      </c>
      <c r="E4756" t="s">
        <v>2086</v>
      </c>
      <c r="F4756" t="s">
        <v>2275</v>
      </c>
      <c r="G4756" t="s">
        <v>8</v>
      </c>
      <c r="H4756" t="s">
        <v>2087</v>
      </c>
    </row>
    <row r="4757" spans="1:8" x14ac:dyDescent="0.2">
      <c r="A4757" s="1" t="d">
        <v>2023-03-09</v>
      </c>
      <c r="B4757">
        <v>-1</v>
      </c>
      <c r="D4757" s="1" t="d">
        <v>2023-03-09</v>
      </c>
      <c r="E4757" t="s">
        <v>2088</v>
      </c>
      <c r="F4757" t="s">
        <v>2275</v>
      </c>
      <c r="G4757" t="s">
        <v>8</v>
      </c>
      <c r="H4757" t="s">
        <v>2089</v>
      </c>
    </row>
    <row r="4758" spans="1:8" x14ac:dyDescent="0.2">
      <c r="A4758" s="1" t="d">
        <v>2023-03-09</v>
      </c>
      <c r="B4758">
        <v>-1</v>
      </c>
      <c r="D4758" s="1" t="d">
        <v>2023-03-09</v>
      </c>
      <c r="E4758" t="s">
        <v>2090</v>
      </c>
      <c r="F4758" t="s">
        <v>2275</v>
      </c>
      <c r="G4758" t="s">
        <v>8</v>
      </c>
      <c r="H4758" t="s">
        <v>2091</v>
      </c>
    </row>
    <row r="4759" spans="1:8" x14ac:dyDescent="0.2">
      <c r="A4759" s="1" t="d">
        <v>2023-03-09</v>
      </c>
      <c r="B4759">
        <v>-1</v>
      </c>
      <c r="D4759" s="1" t="d">
        <v>2023-03-09</v>
      </c>
      <c r="E4759" t="s">
        <v>2092</v>
      </c>
      <c r="F4759" t="s">
        <v>2275</v>
      </c>
      <c r="G4759" t="s">
        <v>8</v>
      </c>
      <c r="H4759" t="s">
        <v>2093</v>
      </c>
    </row>
    <row r="4760" spans="1:8" x14ac:dyDescent="0.2">
      <c r="A4760" s="1" t="d">
        <v>2023-03-09</v>
      </c>
      <c r="B4760">
        <v>-1</v>
      </c>
      <c r="D4760" s="1" t="d">
        <v>2023-03-09</v>
      </c>
      <c r="E4760" t="s">
        <v>2094</v>
      </c>
      <c r="F4760" t="s">
        <v>2275</v>
      </c>
      <c r="G4760" t="s">
        <v>8</v>
      </c>
      <c r="H4760" t="s">
        <v>2095</v>
      </c>
    </row>
    <row r="4761" spans="1:8" x14ac:dyDescent="0.2">
      <c r="A4761" s="1" t="d">
        <v>2023-03-09</v>
      </c>
      <c r="B4761">
        <v>-1</v>
      </c>
      <c r="D4761" s="1" t="d">
        <v>2023-03-09</v>
      </c>
      <c r="E4761" t="s">
        <v>2096</v>
      </c>
      <c r="F4761" t="s">
        <v>2275</v>
      </c>
      <c r="G4761" t="s">
        <v>8</v>
      </c>
      <c r="H4761" t="s">
        <v>2097</v>
      </c>
    </row>
    <row r="4762" spans="1:8" x14ac:dyDescent="0.2">
      <c r="A4762" s="1" t="d">
        <v>2023-03-09</v>
      </c>
      <c r="B4762">
        <v>-1</v>
      </c>
      <c r="D4762" s="1" t="d">
        <v>2023-03-09</v>
      </c>
      <c r="E4762" t="s">
        <v>2098</v>
      </c>
      <c r="F4762" t="s">
        <v>2275</v>
      </c>
      <c r="G4762" t="s">
        <v>8</v>
      </c>
      <c r="H4762" t="s">
        <v>2099</v>
      </c>
    </row>
    <row r="4763" spans="1:8" x14ac:dyDescent="0.2">
      <c r="A4763" s="1" t="d">
        <v>2023-03-09</v>
      </c>
      <c r="B4763">
        <v>-1</v>
      </c>
      <c r="D4763" s="1" t="d">
        <v>2023-03-09</v>
      </c>
      <c r="E4763" t="s">
        <v>2100</v>
      </c>
      <c r="F4763" t="s">
        <v>2275</v>
      </c>
      <c r="G4763" t="s">
        <v>8</v>
      </c>
      <c r="H4763" t="s">
        <v>2101</v>
      </c>
    </row>
    <row r="4764" spans="1:8" x14ac:dyDescent="0.2">
      <c r="A4764" s="1" t="d">
        <v>2023-03-09</v>
      </c>
      <c r="B4764">
        <v>-1</v>
      </c>
      <c r="D4764" s="1" t="d">
        <v>2023-03-09</v>
      </c>
      <c r="E4764" t="s">
        <v>2102</v>
      </c>
      <c r="F4764" t="s">
        <v>2275</v>
      </c>
      <c r="G4764" t="s">
        <v>8</v>
      </c>
      <c r="H4764" t="s">
        <v>2103</v>
      </c>
    </row>
    <row r="4765" spans="1:8" x14ac:dyDescent="0.2">
      <c r="A4765" s="1" t="d">
        <v>2023-03-09</v>
      </c>
      <c r="B4765">
        <v>-1</v>
      </c>
      <c r="D4765" s="1" t="d">
        <v>2023-03-09</v>
      </c>
      <c r="E4765" t="s">
        <v>2104</v>
      </c>
      <c r="F4765" t="s">
        <v>2297</v>
      </c>
      <c r="G4765" t="s">
        <v>8</v>
      </c>
      <c r="H4765" t="s">
        <v>2105</v>
      </c>
    </row>
    <row r="4766" spans="1:8" x14ac:dyDescent="0.2">
      <c r="A4766" s="1" t="d">
        <v>2023-03-09</v>
      </c>
      <c r="B4766">
        <v>-1</v>
      </c>
      <c r="D4766" s="1" t="d">
        <v>2023-03-09</v>
      </c>
      <c r="E4766" t="s">
        <v>2106</v>
      </c>
      <c r="F4766" t="s">
        <v>2263</v>
      </c>
      <c r="G4766" t="s">
        <v>8</v>
      </c>
      <c r="H4766" t="s">
        <v>795</v>
      </c>
    </row>
    <row r="4767" spans="1:8" x14ac:dyDescent="0.2">
      <c r="A4767" s="1" t="d">
        <v>2023-03-09</v>
      </c>
      <c r="B4767">
        <v>-1</v>
      </c>
      <c r="D4767" s="1" t="d">
        <v>2023-03-09</v>
      </c>
      <c r="E4767" t="s">
        <v>1819</v>
      </c>
      <c r="F4767" t="s">
        <v>2263</v>
      </c>
      <c r="G4767" t="s">
        <v>8</v>
      </c>
      <c r="H4767" t="s">
        <v>972</v>
      </c>
    </row>
    <row r="4768" spans="1:8" x14ac:dyDescent="0.2">
      <c r="A4768" s="1" t="d">
        <v>2023-03-09</v>
      </c>
      <c r="B4768">
        <v>-1</v>
      </c>
      <c r="D4768" s="1" t="d">
        <v>2023-03-09</v>
      </c>
      <c r="E4768" t="s">
        <v>167</v>
      </c>
      <c r="F4768" t="s">
        <v>2263</v>
      </c>
      <c r="G4768" t="s">
        <v>8</v>
      </c>
      <c r="H4768" t="s">
        <v>168</v>
      </c>
    </row>
    <row r="4769" spans="1:8" x14ac:dyDescent="0.2">
      <c r="A4769" s="1" t="d">
        <v>2023-03-09</v>
      </c>
      <c r="B4769">
        <v>-1</v>
      </c>
      <c r="D4769" s="1" t="d">
        <v>2023-03-09</v>
      </c>
      <c r="E4769" t="s">
        <v>1649</v>
      </c>
      <c r="F4769" t="s">
        <v>2263</v>
      </c>
      <c r="G4769" t="s">
        <v>8</v>
      </c>
      <c r="H4769" t="s">
        <v>1650</v>
      </c>
    </row>
    <row r="4770" spans="1:8" x14ac:dyDescent="0.2">
      <c r="A4770" s="1" t="d">
        <v>2023-03-09</v>
      </c>
      <c r="B4770">
        <v>-1</v>
      </c>
      <c r="D4770" s="1" t="d">
        <v>2023-03-09</v>
      </c>
      <c r="E4770" t="s">
        <v>963</v>
      </c>
      <c r="F4770" t="s">
        <v>2263</v>
      </c>
      <c r="G4770" t="s">
        <v>8</v>
      </c>
      <c r="H4770" t="s">
        <v>964</v>
      </c>
    </row>
    <row r="4771" spans="1:8" x14ac:dyDescent="0.2">
      <c r="A4771" s="1" t="d">
        <v>2023-03-09</v>
      </c>
      <c r="B4771">
        <v>-1</v>
      </c>
      <c r="D4771" s="1" t="d">
        <v>2023-03-09</v>
      </c>
      <c r="E4771" t="s">
        <v>327</v>
      </c>
      <c r="F4771" t="s">
        <v>2263</v>
      </c>
      <c r="G4771" t="s">
        <v>8</v>
      </c>
      <c r="H4771" t="s">
        <v>328</v>
      </c>
    </row>
    <row r="4772" spans="1:8" x14ac:dyDescent="0.2">
      <c r="A4772" s="1" t="d">
        <v>2023-03-09</v>
      </c>
      <c r="B4772">
        <v>-1</v>
      </c>
      <c r="D4772" s="1" t="d">
        <v>2023-03-09</v>
      </c>
      <c r="E4772" t="s">
        <v>744</v>
      </c>
      <c r="F4772" t="s">
        <v>2263</v>
      </c>
      <c r="G4772" t="s">
        <v>8</v>
      </c>
      <c r="H4772" t="s">
        <v>745</v>
      </c>
    </row>
    <row r="4773" spans="1:8" x14ac:dyDescent="0.2">
      <c r="A4773" s="1" t="d">
        <v>2023-03-09</v>
      </c>
      <c r="B4773">
        <v>-1</v>
      </c>
      <c r="D4773" s="1" t="d">
        <v>2023-03-09</v>
      </c>
      <c r="E4773" t="s">
        <v>1073</v>
      </c>
      <c r="F4773" t="s">
        <v>2263</v>
      </c>
      <c r="G4773" t="s">
        <v>8</v>
      </c>
      <c r="H4773" t="s">
        <v>1074</v>
      </c>
    </row>
    <row r="4774" spans="1:8" x14ac:dyDescent="0.2">
      <c r="A4774" s="1" t="d">
        <v>2023-03-09</v>
      </c>
      <c r="B4774">
        <v>-1</v>
      </c>
      <c r="D4774" s="1" t="d">
        <v>2023-03-09</v>
      </c>
      <c r="E4774" t="s">
        <v>696</v>
      </c>
      <c r="F4774" t="s">
        <v>2263</v>
      </c>
      <c r="G4774" t="s">
        <v>8</v>
      </c>
      <c r="H4774" t="s">
        <v>697</v>
      </c>
    </row>
    <row r="4775" spans="1:8" x14ac:dyDescent="0.2">
      <c r="A4775" s="1" t="d">
        <v>2023-03-09</v>
      </c>
      <c r="B4775">
        <v>-1</v>
      </c>
      <c r="D4775" s="1" t="d">
        <v>2023-03-09</v>
      </c>
      <c r="E4775" t="s">
        <v>894</v>
      </c>
      <c r="F4775" t="s">
        <v>2263</v>
      </c>
      <c r="G4775" t="s">
        <v>8</v>
      </c>
      <c r="H4775" t="s">
        <v>895</v>
      </c>
    </row>
    <row r="4776" spans="1:8" x14ac:dyDescent="0.2">
      <c r="A4776" s="1" t="d">
        <v>2023-03-09</v>
      </c>
      <c r="B4776">
        <v>-1</v>
      </c>
      <c r="D4776" s="1" t="d">
        <v>2023-03-09</v>
      </c>
      <c r="E4776" t="s">
        <v>1186</v>
      </c>
      <c r="F4776" t="s">
        <v>2265</v>
      </c>
      <c r="G4776" t="s">
        <v>128</v>
      </c>
      <c r="H4776" t="s">
        <v>1187</v>
      </c>
    </row>
    <row r="4777" spans="1:8" x14ac:dyDescent="0.2">
      <c r="A4777" s="1" t="d">
        <v>2023-03-09</v>
      </c>
      <c r="B4777">
        <v>-1</v>
      </c>
      <c r="D4777" s="1" t="d">
        <v>2023-03-09</v>
      </c>
      <c r="E4777" t="s">
        <v>222</v>
      </c>
      <c r="F4777" t="s">
        <v>2265</v>
      </c>
      <c r="G4777" t="s">
        <v>13</v>
      </c>
      <c r="H4777" t="s">
        <v>223</v>
      </c>
    </row>
    <row r="4778" spans="1:8" x14ac:dyDescent="0.2">
      <c r="A4778" s="1" t="d">
        <v>2023-03-09</v>
      </c>
      <c r="B4778">
        <v>-1</v>
      </c>
      <c r="D4778" s="1" t="d">
        <v>2023-03-09</v>
      </c>
      <c r="E4778" t="s">
        <v>2107</v>
      </c>
      <c r="F4778" t="s">
        <v>2296</v>
      </c>
      <c r="G4778" t="s">
        <v>128</v>
      </c>
      <c r="H4778" t="s">
        <v>474</v>
      </c>
    </row>
    <row r="4779" spans="1:8" x14ac:dyDescent="0.2">
      <c r="A4779" s="1" t="d">
        <v>2023-03-09</v>
      </c>
      <c r="B4779">
        <v>-1</v>
      </c>
      <c r="D4779" s="1" t="d">
        <v>2023-03-09</v>
      </c>
      <c r="E4779" t="s">
        <v>1871</v>
      </c>
      <c r="F4779" t="s">
        <v>2296</v>
      </c>
      <c r="G4779" t="s">
        <v>128</v>
      </c>
      <c r="H4779" t="s">
        <v>476</v>
      </c>
    </row>
    <row r="4780" spans="1:8" x14ac:dyDescent="0.2">
      <c r="A4780" s="1" t="d">
        <v>2023-03-09</v>
      </c>
      <c r="B4780">
        <v>-1</v>
      </c>
      <c r="D4780" s="1" t="d">
        <v>2023-03-09</v>
      </c>
      <c r="E4780" t="s">
        <v>1634</v>
      </c>
      <c r="F4780" t="s">
        <v>2296</v>
      </c>
      <c r="G4780" t="s">
        <v>8</v>
      </c>
      <c r="H4780" t="s">
        <v>38</v>
      </c>
    </row>
    <row r="4781" spans="1:8" x14ac:dyDescent="0.2">
      <c r="A4781" s="1" t="d">
        <v>2023-03-09</v>
      </c>
      <c r="B4781">
        <v>-1</v>
      </c>
      <c r="D4781" s="1" t="d">
        <v>2023-03-09</v>
      </c>
      <c r="E4781" t="s">
        <v>1944</v>
      </c>
      <c r="F4781" t="s">
        <v>2304</v>
      </c>
      <c r="G4781" t="s">
        <v>8</v>
      </c>
    </row>
    <row r="4782" spans="1:8" x14ac:dyDescent="0.2">
      <c r="A4782" s="1" t="d">
        <v>2023-03-09</v>
      </c>
      <c r="B4782">
        <v>-1</v>
      </c>
      <c r="D4782" s="1" t="d">
        <v>2023-03-09</v>
      </c>
      <c r="E4782" t="s">
        <v>1552</v>
      </c>
      <c r="F4782" t="s">
        <v>2271</v>
      </c>
      <c r="G4782" t="s">
        <v>49</v>
      </c>
      <c r="H4782" t="s">
        <v>1553</v>
      </c>
    </row>
    <row r="4783" spans="1:8" x14ac:dyDescent="0.2">
      <c r="A4783" s="1" t="d">
        <v>2023-03-09</v>
      </c>
      <c r="B4783">
        <v>-1</v>
      </c>
      <c r="D4783" s="1" t="d">
        <v>2023-03-09</v>
      </c>
      <c r="E4783" t="s">
        <v>1417</v>
      </c>
      <c r="F4783" t="s">
        <v>2271</v>
      </c>
      <c r="G4783" t="s">
        <v>49</v>
      </c>
      <c r="H4783" t="s">
        <v>1418</v>
      </c>
    </row>
    <row r="4784" spans="1:8" x14ac:dyDescent="0.2">
      <c r="A4784" s="1" t="d">
        <v>2023-03-09</v>
      </c>
      <c r="B4784">
        <v>-1</v>
      </c>
      <c r="D4784" s="1" t="d">
        <v>2023-03-09</v>
      </c>
      <c r="E4784" t="s">
        <v>1184</v>
      </c>
      <c r="F4784" t="s">
        <v>2272</v>
      </c>
      <c r="G4784" t="s">
        <v>49</v>
      </c>
      <c r="H4784" t="s">
        <v>1185</v>
      </c>
    </row>
    <row r="4785" spans="1:8" x14ac:dyDescent="0.2">
      <c r="A4785" s="1" t="d">
        <v>2023-03-09</v>
      </c>
      <c r="B4785">
        <v>-1</v>
      </c>
      <c r="D4785" s="1" t="d">
        <v>2023-03-09</v>
      </c>
      <c r="E4785" t="s">
        <v>1324</v>
      </c>
      <c r="F4785" t="s">
        <v>2272</v>
      </c>
      <c r="G4785" t="s">
        <v>13</v>
      </c>
      <c r="H4785" t="s">
        <v>1325</v>
      </c>
    </row>
    <row r="4786" spans="1:8" x14ac:dyDescent="0.2">
      <c r="A4786" s="1" t="d">
        <v>2023-03-09</v>
      </c>
      <c r="B4786">
        <v>-1</v>
      </c>
      <c r="C4786" t="s">
        <v>15</v>
      </c>
      <c r="D4786" s="1" t="d">
        <v>2023-03-09</v>
      </c>
      <c r="E4786" t="s">
        <v>429</v>
      </c>
      <c r="F4786" t="s">
        <v>2281</v>
      </c>
      <c r="G4786" t="s">
        <v>13</v>
      </c>
      <c r="H4786" t="s">
        <v>430</v>
      </c>
    </row>
    <row r="4787" spans="1:8" x14ac:dyDescent="0.2">
      <c r="A4787" s="1" t="d">
        <v>2023-03-09</v>
      </c>
      <c r="B4787">
        <v>-1</v>
      </c>
      <c r="C4787" t="s">
        <v>15</v>
      </c>
      <c r="D4787" s="1" t="d">
        <v>2023-03-09</v>
      </c>
      <c r="E4787" t="s">
        <v>222</v>
      </c>
      <c r="F4787" t="s">
        <v>2265</v>
      </c>
      <c r="G4787" t="s">
        <v>1825</v>
      </c>
      <c r="H4787" t="s">
        <v>223</v>
      </c>
    </row>
    <row r="4788" spans="1:8" x14ac:dyDescent="0.2">
      <c r="A4788" s="1" t="d">
        <v>2023-03-09</v>
      </c>
      <c r="B4788">
        <v>-1</v>
      </c>
      <c r="C4788" t="s">
        <v>15</v>
      </c>
      <c r="D4788" s="1" t="d">
        <v>2023-03-09</v>
      </c>
      <c r="E4788" t="s">
        <v>12</v>
      </c>
      <c r="F4788" t="s">
        <v>2265</v>
      </c>
      <c r="G4788" t="s">
        <v>13</v>
      </c>
      <c r="H4788" t="s">
        <v>14</v>
      </c>
    </row>
    <row r="4789" spans="1:8" x14ac:dyDescent="0.2">
      <c r="A4789" s="1" t="d">
        <v>2023-03-09</v>
      </c>
      <c r="B4789">
        <v>-1</v>
      </c>
      <c r="C4789" t="s">
        <v>15</v>
      </c>
      <c r="D4789" s="1" t="d">
        <v>2023-03-09</v>
      </c>
      <c r="E4789" t="s">
        <v>481</v>
      </c>
      <c r="F4789" t="s">
        <v>2285</v>
      </c>
      <c r="G4789" t="s">
        <v>8</v>
      </c>
    </row>
    <row r="4790" spans="1:8" x14ac:dyDescent="0.2">
      <c r="A4790" s="1" t="d">
        <v>2023-03-09</v>
      </c>
      <c r="B4790">
        <v>-1</v>
      </c>
      <c r="C4790" t="s">
        <v>15</v>
      </c>
      <c r="D4790" s="1" t="d">
        <v>2023-03-09</v>
      </c>
      <c r="E4790" t="s">
        <v>1324</v>
      </c>
      <c r="F4790" t="s">
        <v>2272</v>
      </c>
      <c r="G4790" t="s">
        <v>1825</v>
      </c>
      <c r="H4790" t="s">
        <v>1325</v>
      </c>
    </row>
    <row r="4791" spans="1:8" x14ac:dyDescent="0.2">
      <c r="A4791" s="1" t="d">
        <v>2023-03-09</v>
      </c>
      <c r="B4791">
        <v>-1</v>
      </c>
      <c r="C4791" t="s">
        <v>15</v>
      </c>
      <c r="D4791" s="1" t="d">
        <v>2023-03-09</v>
      </c>
      <c r="E4791" t="s">
        <v>1442</v>
      </c>
      <c r="F4791" t="s">
        <v>2272</v>
      </c>
      <c r="G4791" t="s">
        <v>13</v>
      </c>
      <c r="H4791" t="s">
        <v>1443</v>
      </c>
    </row>
    <row r="4792" spans="1:8" x14ac:dyDescent="0.2">
      <c r="A4792" s="1" t="d">
        <v>2023-03-09</v>
      </c>
      <c r="B4792">
        <v>-1</v>
      </c>
      <c r="C4792" t="s">
        <v>15</v>
      </c>
      <c r="D4792" s="1" t="d">
        <v>2023-03-16</v>
      </c>
      <c r="E4792" t="s">
        <v>1437</v>
      </c>
      <c r="F4792" t="s">
        <v>2274</v>
      </c>
      <c r="G4792" t="s">
        <v>8</v>
      </c>
      <c r="H4792" t="s">
        <v>1437</v>
      </c>
    </row>
    <row r="4793" spans="1:8" x14ac:dyDescent="0.2">
      <c r="A4793" s="1" t="d">
        <v>2023-03-09</v>
      </c>
      <c r="B4793">
        <v>-1</v>
      </c>
      <c r="C4793" t="s">
        <v>20</v>
      </c>
      <c r="D4793" s="1" t="d">
        <v>2023-03-09</v>
      </c>
      <c r="E4793" t="s">
        <v>1361</v>
      </c>
      <c r="F4793" t="s">
        <v>2298</v>
      </c>
      <c r="G4793" t="s">
        <v>8</v>
      </c>
    </row>
    <row r="4794" spans="1:8" x14ac:dyDescent="0.2">
      <c r="A4794" s="1" t="d">
        <v>2023-03-09</v>
      </c>
      <c r="B4794">
        <v>-1</v>
      </c>
      <c r="C4794" t="s">
        <v>20</v>
      </c>
      <c r="D4794" s="1" t="d">
        <v>2023-03-09</v>
      </c>
      <c r="E4794" t="s">
        <v>1619</v>
      </c>
      <c r="F4794" t="s">
        <v>2281</v>
      </c>
      <c r="G4794" t="s">
        <v>8</v>
      </c>
      <c r="H4794" t="s">
        <v>1620</v>
      </c>
    </row>
    <row r="4795" spans="1:8" x14ac:dyDescent="0.2">
      <c r="A4795" s="1" t="d">
        <v>2023-03-09</v>
      </c>
      <c r="B4795">
        <v>-1</v>
      </c>
      <c r="C4795" t="s">
        <v>20</v>
      </c>
      <c r="D4795" s="1" t="d">
        <v>2023-03-09</v>
      </c>
      <c r="E4795" t="s">
        <v>807</v>
      </c>
      <c r="F4795" t="s">
        <v>2266</v>
      </c>
      <c r="G4795" t="s">
        <v>8</v>
      </c>
      <c r="H4795" t="s">
        <v>808</v>
      </c>
    </row>
    <row r="4796" spans="1:8" x14ac:dyDescent="0.2">
      <c r="A4796" s="1" t="d">
        <v>2023-03-09</v>
      </c>
      <c r="B4796">
        <v>-1</v>
      </c>
      <c r="C4796" t="s">
        <v>20</v>
      </c>
      <c r="D4796" s="1" t="d">
        <v>2023-03-09</v>
      </c>
      <c r="E4796" t="s">
        <v>29</v>
      </c>
      <c r="F4796" t="s">
        <v>2265</v>
      </c>
      <c r="G4796" t="s">
        <v>8</v>
      </c>
      <c r="H4796" t="s">
        <v>30</v>
      </c>
    </row>
    <row r="4797" spans="1:8" x14ac:dyDescent="0.2">
      <c r="A4797" s="1" t="d">
        <v>2023-03-09</v>
      </c>
      <c r="B4797">
        <v>-1</v>
      </c>
      <c r="C4797" t="s">
        <v>20</v>
      </c>
      <c r="D4797" s="1" t="d">
        <v>2023-03-09</v>
      </c>
      <c r="E4797" t="s">
        <v>222</v>
      </c>
      <c r="F4797" t="s">
        <v>2265</v>
      </c>
      <c r="G4797" t="s">
        <v>991</v>
      </c>
      <c r="H4797" t="s">
        <v>223</v>
      </c>
    </row>
    <row r="4798" spans="1:8" x14ac:dyDescent="0.2">
      <c r="A4798" s="1" t="d">
        <v>2023-03-09</v>
      </c>
      <c r="B4798">
        <v>-1</v>
      </c>
      <c r="C4798" t="s">
        <v>20</v>
      </c>
      <c r="D4798" s="1" t="d">
        <v>2023-03-09</v>
      </c>
      <c r="E4798" t="s">
        <v>12</v>
      </c>
      <c r="F4798" t="s">
        <v>2265</v>
      </c>
      <c r="G4798" t="s">
        <v>1825</v>
      </c>
      <c r="H4798" t="s">
        <v>14</v>
      </c>
    </row>
    <row r="4799" spans="1:8" x14ac:dyDescent="0.2">
      <c r="A4799" s="1" t="d">
        <v>2023-03-09</v>
      </c>
      <c r="B4799">
        <v>-1</v>
      </c>
      <c r="C4799" t="s">
        <v>20</v>
      </c>
      <c r="D4799" s="1" t="d">
        <v>2023-03-09</v>
      </c>
      <c r="E4799" t="s">
        <v>1714</v>
      </c>
      <c r="F4799" t="s">
        <v>2296</v>
      </c>
      <c r="G4799" t="s">
        <v>8</v>
      </c>
      <c r="H4799" t="s">
        <v>578</v>
      </c>
    </row>
    <row r="4800" spans="1:8" x14ac:dyDescent="0.2">
      <c r="A4800" s="1" t="d">
        <v>2023-03-09</v>
      </c>
      <c r="B4800">
        <v>-1</v>
      </c>
      <c r="C4800" t="s">
        <v>20</v>
      </c>
      <c r="D4800" s="1" t="d">
        <v>2023-03-09</v>
      </c>
      <c r="E4800" t="s">
        <v>1651</v>
      </c>
      <c r="F4800" t="s">
        <v>2296</v>
      </c>
      <c r="G4800" t="s">
        <v>8</v>
      </c>
      <c r="H4800" t="s">
        <v>92</v>
      </c>
    </row>
    <row r="4801" spans="1:8" x14ac:dyDescent="0.2">
      <c r="A4801" s="1" t="d">
        <v>2023-03-09</v>
      </c>
      <c r="B4801">
        <v>-1</v>
      </c>
      <c r="C4801" t="s">
        <v>20</v>
      </c>
      <c r="D4801" s="1" t="d">
        <v>2023-03-09</v>
      </c>
      <c r="E4801" t="s">
        <v>1633</v>
      </c>
      <c r="F4801" t="s">
        <v>2296</v>
      </c>
      <c r="G4801" t="s">
        <v>8</v>
      </c>
      <c r="H4801" t="s">
        <v>844</v>
      </c>
    </row>
    <row r="4802" spans="1:8" x14ac:dyDescent="0.2">
      <c r="A4802" s="1" t="d">
        <v>2023-03-09</v>
      </c>
      <c r="B4802">
        <v>-1</v>
      </c>
      <c r="C4802" t="s">
        <v>20</v>
      </c>
      <c r="D4802" s="1" t="d">
        <v>2023-03-09</v>
      </c>
      <c r="E4802" t="s">
        <v>1835</v>
      </c>
      <c r="F4802" t="s">
        <v>2296</v>
      </c>
      <c r="G4802" t="s">
        <v>8</v>
      </c>
    </row>
    <row r="4803" spans="1:8" x14ac:dyDescent="0.2">
      <c r="A4803" s="1" t="d">
        <v>2023-03-09</v>
      </c>
      <c r="B4803">
        <v>-1</v>
      </c>
      <c r="C4803" t="s">
        <v>20</v>
      </c>
      <c r="D4803" s="1" t="d">
        <v>2023-03-09</v>
      </c>
      <c r="E4803" t="s">
        <v>1417</v>
      </c>
      <c r="F4803" t="s">
        <v>2271</v>
      </c>
      <c r="G4803" t="s">
        <v>49</v>
      </c>
      <c r="H4803" t="s">
        <v>1418</v>
      </c>
    </row>
    <row r="4804" spans="1:8" x14ac:dyDescent="0.2">
      <c r="A4804" s="1" t="d">
        <v>2023-03-09</v>
      </c>
      <c r="B4804">
        <v>-1</v>
      </c>
      <c r="C4804" t="s">
        <v>20</v>
      </c>
      <c r="D4804" s="1" t="d">
        <v>2023-03-09</v>
      </c>
      <c r="E4804" t="s">
        <v>849</v>
      </c>
      <c r="F4804" t="s">
        <v>2300</v>
      </c>
      <c r="G4804" t="s">
        <v>68</v>
      </c>
      <c r="H4804" t="s">
        <v>850</v>
      </c>
    </row>
    <row r="4805" spans="1:8" x14ac:dyDescent="0.2">
      <c r="A4805" s="1" t="d">
        <v>2023-03-09</v>
      </c>
      <c r="B4805">
        <v>-1</v>
      </c>
      <c r="C4805" t="s">
        <v>20</v>
      </c>
      <c r="D4805" s="1" t="d">
        <v>2023-03-09</v>
      </c>
      <c r="E4805" t="s">
        <v>556</v>
      </c>
      <c r="F4805" t="s">
        <v>2285</v>
      </c>
      <c r="G4805" t="s">
        <v>8</v>
      </c>
    </row>
    <row r="4806" spans="1:8" x14ac:dyDescent="0.2">
      <c r="A4806" s="1" t="d">
        <v>2023-03-09</v>
      </c>
      <c r="B4806">
        <v>-1</v>
      </c>
      <c r="C4806" t="s">
        <v>20</v>
      </c>
      <c r="D4806" s="1" t="d">
        <v>2023-03-09</v>
      </c>
      <c r="E4806" t="s">
        <v>1442</v>
      </c>
      <c r="F4806" t="s">
        <v>2272</v>
      </c>
      <c r="G4806" t="s">
        <v>991</v>
      </c>
      <c r="H4806" t="s">
        <v>1443</v>
      </c>
    </row>
    <row r="4807" spans="1:8" x14ac:dyDescent="0.2">
      <c r="A4807" s="1" t="d">
        <v>2023-03-09</v>
      </c>
      <c r="B4807">
        <v>-1</v>
      </c>
      <c r="C4807" t="s">
        <v>20</v>
      </c>
      <c r="D4807" s="1" t="d">
        <v>2023-03-09</v>
      </c>
      <c r="E4807" t="s">
        <v>1326</v>
      </c>
      <c r="F4807" t="s">
        <v>2272</v>
      </c>
      <c r="G4807" t="s">
        <v>8</v>
      </c>
      <c r="H4807" t="s">
        <v>1327</v>
      </c>
    </row>
    <row r="4808" spans="1:8" x14ac:dyDescent="0.2">
      <c r="A4808" s="1" t="d">
        <v>2023-03-09</v>
      </c>
      <c r="B4808">
        <v>-1</v>
      </c>
      <c r="C4808" t="s">
        <v>20</v>
      </c>
      <c r="D4808" s="1" t="d">
        <v>2023-03-16</v>
      </c>
      <c r="E4808" t="s">
        <v>1356</v>
      </c>
      <c r="F4808" t="s">
        <v>2273</v>
      </c>
      <c r="G4808" t="s">
        <v>1825</v>
      </c>
      <c r="H4808" t="s">
        <v>1357</v>
      </c>
    </row>
    <row r="4809" spans="1:8" x14ac:dyDescent="0.2">
      <c r="A4809" s="1" t="d">
        <v>2023-03-09</v>
      </c>
      <c r="B4809">
        <v>-1</v>
      </c>
      <c r="C4809" t="s">
        <v>20</v>
      </c>
      <c r="D4809" s="1" t="d">
        <v>2023-03-16</v>
      </c>
      <c r="E4809" t="s">
        <v>691</v>
      </c>
      <c r="F4809" t="s">
        <v>2273</v>
      </c>
      <c r="G4809" t="s">
        <v>13</v>
      </c>
      <c r="H4809" t="s">
        <v>692</v>
      </c>
    </row>
    <row r="4810" spans="1:8" x14ac:dyDescent="0.2">
      <c r="A4810" s="1" t="d">
        <v>2023-03-09</v>
      </c>
      <c r="B4810">
        <v>-1</v>
      </c>
      <c r="C4810" t="s">
        <v>20</v>
      </c>
      <c r="D4810" s="1" t="d">
        <v>2023-03-16</v>
      </c>
      <c r="E4810" t="s">
        <v>53</v>
      </c>
      <c r="F4810" t="s">
        <v>2273</v>
      </c>
      <c r="G4810" t="s">
        <v>13</v>
      </c>
      <c r="H4810" t="s">
        <v>54</v>
      </c>
    </row>
    <row r="4811" spans="1:8" x14ac:dyDescent="0.2">
      <c r="A4811" s="1" t="d">
        <v>2023-03-09</v>
      </c>
      <c r="B4811">
        <v>-1</v>
      </c>
      <c r="C4811" t="s">
        <v>20</v>
      </c>
      <c r="D4811" s="1" t="d">
        <v>2023-03-16</v>
      </c>
      <c r="E4811" t="s">
        <v>1608</v>
      </c>
      <c r="F4811" t="s">
        <v>2273</v>
      </c>
      <c r="G4811" t="s">
        <v>13</v>
      </c>
      <c r="H4811" t="s">
        <v>1609</v>
      </c>
    </row>
    <row r="4812" spans="1:8" x14ac:dyDescent="0.2">
      <c r="A4812" s="1" t="d">
        <v>2023-03-09</v>
      </c>
      <c r="B4812">
        <v>-1</v>
      </c>
      <c r="C4812" t="s">
        <v>20</v>
      </c>
      <c r="D4812" s="1" t="d">
        <v>2023-03-16</v>
      </c>
      <c r="E4812" t="s">
        <v>1395</v>
      </c>
      <c r="F4812" t="s">
        <v>2273</v>
      </c>
      <c r="G4812" t="s">
        <v>13</v>
      </c>
      <c r="H4812" t="s">
        <v>1396</v>
      </c>
    </row>
    <row r="4813" spans="1:8" x14ac:dyDescent="0.2">
      <c r="A4813" s="1" t="d">
        <v>2023-03-09</v>
      </c>
      <c r="B4813">
        <v>-1</v>
      </c>
      <c r="C4813" t="s">
        <v>20</v>
      </c>
      <c r="D4813" s="1" t="d">
        <v>2023-03-16</v>
      </c>
      <c r="E4813" t="s">
        <v>303</v>
      </c>
      <c r="F4813" t="s">
        <v>2273</v>
      </c>
      <c r="G4813" t="s">
        <v>128</v>
      </c>
      <c r="H4813" t="s">
        <v>304</v>
      </c>
    </row>
    <row r="4814" spans="1:8" x14ac:dyDescent="0.2">
      <c r="A4814" s="1" t="d">
        <v>2023-03-09</v>
      </c>
      <c r="B4814">
        <v>-1</v>
      </c>
      <c r="C4814" t="s">
        <v>20</v>
      </c>
      <c r="D4814" s="1" t="d">
        <v>2023-03-16</v>
      </c>
      <c r="E4814" t="s">
        <v>1296</v>
      </c>
      <c r="F4814" t="s">
        <v>2274</v>
      </c>
      <c r="G4814" t="s">
        <v>8</v>
      </c>
      <c r="H4814" t="s">
        <v>1297</v>
      </c>
    </row>
    <row r="4815" spans="1:8" x14ac:dyDescent="0.2">
      <c r="A4815" s="1" t="d">
        <v>2023-03-09</v>
      </c>
      <c r="B4815">
        <v>-1</v>
      </c>
      <c r="C4815" t="s">
        <v>20</v>
      </c>
      <c r="D4815" s="1" t="d">
        <v>2023-03-16</v>
      </c>
      <c r="E4815" t="s">
        <v>2106</v>
      </c>
      <c r="F4815" t="s">
        <v>2263</v>
      </c>
      <c r="G4815" t="s">
        <v>8</v>
      </c>
      <c r="H4815" t="s">
        <v>795</v>
      </c>
    </row>
    <row r="4816" spans="1:8" x14ac:dyDescent="0.2">
      <c r="A4816" s="1" t="d">
        <v>2023-03-09</v>
      </c>
      <c r="B4816">
        <v>-1</v>
      </c>
      <c r="C4816" t="s">
        <v>20</v>
      </c>
      <c r="D4816" s="1" t="d">
        <v>2023-03-23</v>
      </c>
      <c r="E4816" t="s">
        <v>1295</v>
      </c>
      <c r="F4816" t="s">
        <v>2274</v>
      </c>
      <c r="G4816" t="s">
        <v>8</v>
      </c>
      <c r="H4816" t="s">
        <v>1295</v>
      </c>
    </row>
    <row r="4817" spans="1:8" x14ac:dyDescent="0.2">
      <c r="A4817" s="1" t="d">
        <v>2023-03-09</v>
      </c>
      <c r="B4817">
        <v>-1</v>
      </c>
      <c r="C4817" t="s">
        <v>20</v>
      </c>
      <c r="D4817" s="1" t="d">
        <v>2023-03-23</v>
      </c>
      <c r="E4817" t="s">
        <v>1069</v>
      </c>
      <c r="F4817" t="s">
        <v>2275</v>
      </c>
      <c r="G4817" t="s">
        <v>8</v>
      </c>
      <c r="H4817" t="s">
        <v>1070</v>
      </c>
    </row>
    <row r="4818" spans="1:8" x14ac:dyDescent="0.2">
      <c r="A4818" s="1" t="d">
        <v>2023-03-09</v>
      </c>
      <c r="B4818">
        <v>-1</v>
      </c>
      <c r="C4818" t="s">
        <v>20</v>
      </c>
      <c r="D4818" s="1" t="d">
        <v>2023-03-23</v>
      </c>
      <c r="E4818" t="s">
        <v>521</v>
      </c>
      <c r="F4818" t="s">
        <v>2275</v>
      </c>
      <c r="G4818" t="s">
        <v>8</v>
      </c>
    </row>
    <row r="4819" spans="1:8" x14ac:dyDescent="0.2">
      <c r="A4819" s="1" t="d">
        <v>2023-03-09</v>
      </c>
      <c r="B4819">
        <v>-1</v>
      </c>
      <c r="C4819" t="s">
        <v>20</v>
      </c>
      <c r="D4819" s="1" t="d">
        <v>2023-03-23</v>
      </c>
      <c r="E4819" t="s">
        <v>2050</v>
      </c>
      <c r="F4819" t="s">
        <v>2275</v>
      </c>
      <c r="G4819" t="s">
        <v>8</v>
      </c>
      <c r="H4819" t="s">
        <v>2051</v>
      </c>
    </row>
    <row r="4820" spans="1:8" x14ac:dyDescent="0.2">
      <c r="A4820" s="1" t="d">
        <v>2023-03-09</v>
      </c>
      <c r="B4820">
        <v>-1</v>
      </c>
      <c r="C4820" t="s">
        <v>20</v>
      </c>
      <c r="D4820" s="1" t="d">
        <v>2023-03-23</v>
      </c>
      <c r="E4820" t="s">
        <v>1722</v>
      </c>
      <c r="F4820" t="s">
        <v>2275</v>
      </c>
      <c r="G4820" t="s">
        <v>8</v>
      </c>
      <c r="H4820" t="s">
        <v>1723</v>
      </c>
    </row>
    <row r="4821" spans="1:8" x14ac:dyDescent="0.2">
      <c r="A4821" s="1" t="d">
        <v>2023-03-09</v>
      </c>
      <c r="B4821">
        <v>-1</v>
      </c>
      <c r="C4821" t="s">
        <v>74</v>
      </c>
      <c r="D4821" s="1" t="d">
        <v>2023-03-16</v>
      </c>
      <c r="E4821" t="s">
        <v>2108</v>
      </c>
      <c r="F4821" t="s">
        <v>2273</v>
      </c>
      <c r="G4821" t="s">
        <v>8</v>
      </c>
      <c r="H4821" t="s">
        <v>1589</v>
      </c>
    </row>
    <row r="4822" spans="1:8" x14ac:dyDescent="0.2">
      <c r="A4822" s="1" t="d">
        <v>2023-03-09</v>
      </c>
      <c r="B4822">
        <v>-1</v>
      </c>
      <c r="C4822" t="s">
        <v>77</v>
      </c>
      <c r="D4822" s="1" t="d">
        <v>2023-03-09</v>
      </c>
      <c r="E4822" t="s">
        <v>1088</v>
      </c>
      <c r="F4822" t="s">
        <v>2288</v>
      </c>
      <c r="G4822" t="s">
        <v>128</v>
      </c>
      <c r="H4822" t="s">
        <v>1089</v>
      </c>
    </row>
    <row r="4823" spans="1:8" x14ac:dyDescent="0.2">
      <c r="A4823" s="1" t="d">
        <v>2023-03-09</v>
      </c>
      <c r="B4823">
        <v>-1</v>
      </c>
      <c r="C4823" t="s">
        <v>77</v>
      </c>
      <c r="D4823" s="1" t="d">
        <v>2023-03-09</v>
      </c>
      <c r="E4823" t="s">
        <v>940</v>
      </c>
      <c r="F4823" t="s">
        <v>2302</v>
      </c>
      <c r="G4823" t="s">
        <v>49</v>
      </c>
      <c r="H4823" t="s">
        <v>941</v>
      </c>
    </row>
    <row r="4824" spans="1:8" x14ac:dyDescent="0.2">
      <c r="A4824" s="1" t="d">
        <v>2023-03-09</v>
      </c>
      <c r="B4824">
        <v>-1</v>
      </c>
      <c r="C4824" t="s">
        <v>77</v>
      </c>
      <c r="D4824" s="1" t="d">
        <v>2023-03-09</v>
      </c>
      <c r="E4824" t="s">
        <v>1174</v>
      </c>
      <c r="F4824" t="s">
        <v>2281</v>
      </c>
      <c r="G4824" t="s">
        <v>8</v>
      </c>
      <c r="H4824" t="s">
        <v>1175</v>
      </c>
    </row>
    <row r="4825" spans="1:8" x14ac:dyDescent="0.2">
      <c r="A4825" s="1" t="d">
        <v>2023-03-09</v>
      </c>
      <c r="B4825">
        <v>-1</v>
      </c>
      <c r="C4825" t="s">
        <v>77</v>
      </c>
      <c r="D4825" s="1" t="d">
        <v>2023-03-09</v>
      </c>
      <c r="E4825" t="s">
        <v>1619</v>
      </c>
      <c r="F4825" t="s">
        <v>2281</v>
      </c>
      <c r="G4825" t="s">
        <v>8</v>
      </c>
      <c r="H4825" t="s">
        <v>1620</v>
      </c>
    </row>
    <row r="4826" spans="1:8" x14ac:dyDescent="0.2">
      <c r="A4826" s="1" t="d">
        <v>2023-03-09</v>
      </c>
      <c r="B4826">
        <v>-1</v>
      </c>
      <c r="C4826" t="s">
        <v>77</v>
      </c>
      <c r="D4826" s="1" t="d">
        <v>2023-03-09</v>
      </c>
      <c r="E4826" t="s">
        <v>23</v>
      </c>
      <c r="F4826" t="s">
        <v>2266</v>
      </c>
      <c r="G4826" t="s">
        <v>8</v>
      </c>
      <c r="H4826" t="s">
        <v>24</v>
      </c>
    </row>
    <row r="4827" spans="1:8" x14ac:dyDescent="0.2">
      <c r="A4827" s="1" t="d">
        <v>2023-03-09</v>
      </c>
      <c r="B4827">
        <v>-1</v>
      </c>
      <c r="C4827" t="s">
        <v>77</v>
      </c>
      <c r="D4827" s="1" t="d">
        <v>2023-03-09</v>
      </c>
      <c r="E4827" t="s">
        <v>1039</v>
      </c>
      <c r="F4827" t="s">
        <v>2282</v>
      </c>
      <c r="G4827" t="s">
        <v>49</v>
      </c>
      <c r="H4827" t="s">
        <v>1040</v>
      </c>
    </row>
    <row r="4828" spans="1:8" x14ac:dyDescent="0.2">
      <c r="A4828" s="1" t="d">
        <v>2023-03-09</v>
      </c>
      <c r="B4828">
        <v>-1</v>
      </c>
      <c r="C4828" t="s">
        <v>77</v>
      </c>
      <c r="D4828" s="1" t="d">
        <v>2023-03-09</v>
      </c>
      <c r="E4828" t="s">
        <v>811</v>
      </c>
      <c r="F4828" t="s">
        <v>2282</v>
      </c>
      <c r="G4828" t="s">
        <v>49</v>
      </c>
      <c r="H4828" t="s">
        <v>812</v>
      </c>
    </row>
    <row r="4829" spans="1:8" x14ac:dyDescent="0.2">
      <c r="A4829" s="1" t="d">
        <v>2023-03-09</v>
      </c>
      <c r="B4829">
        <v>-1</v>
      </c>
      <c r="C4829" t="s">
        <v>77</v>
      </c>
      <c r="D4829" s="1" t="d">
        <v>2023-03-09</v>
      </c>
      <c r="E4829" t="s">
        <v>1860</v>
      </c>
      <c r="F4829" t="s">
        <v>2282</v>
      </c>
      <c r="G4829" t="s">
        <v>49</v>
      </c>
    </row>
    <row r="4830" spans="1:8" x14ac:dyDescent="0.2">
      <c r="A4830" s="1" t="d">
        <v>2023-03-09</v>
      </c>
      <c r="B4830">
        <v>-1</v>
      </c>
      <c r="C4830" t="s">
        <v>77</v>
      </c>
      <c r="D4830" s="1" t="d">
        <v>2023-03-09</v>
      </c>
      <c r="E4830" t="s">
        <v>687</v>
      </c>
      <c r="F4830" t="s">
        <v>2282</v>
      </c>
      <c r="G4830" t="s">
        <v>49</v>
      </c>
    </row>
    <row r="4831" spans="1:8" x14ac:dyDescent="0.2">
      <c r="A4831" s="1" t="d">
        <v>2023-03-09</v>
      </c>
      <c r="B4831">
        <v>-1</v>
      </c>
      <c r="C4831" t="s">
        <v>77</v>
      </c>
      <c r="D4831" s="1" t="d">
        <v>2023-03-09</v>
      </c>
      <c r="E4831" t="s">
        <v>942</v>
      </c>
      <c r="F4831" t="s">
        <v>2265</v>
      </c>
      <c r="G4831" t="s">
        <v>68</v>
      </c>
      <c r="H4831" t="s">
        <v>943</v>
      </c>
    </row>
    <row r="4832" spans="1:8" x14ac:dyDescent="0.2">
      <c r="A4832" s="1" t="d">
        <v>2023-03-09</v>
      </c>
      <c r="B4832">
        <v>-1</v>
      </c>
      <c r="C4832" t="s">
        <v>77</v>
      </c>
      <c r="D4832" s="1" t="d">
        <v>2023-03-09</v>
      </c>
      <c r="E4832" t="s">
        <v>218</v>
      </c>
      <c r="F4832" t="s">
        <v>2265</v>
      </c>
      <c r="G4832" t="s">
        <v>49</v>
      </c>
      <c r="H4832" t="s">
        <v>219</v>
      </c>
    </row>
    <row r="4833" spans="1:8" x14ac:dyDescent="0.2">
      <c r="A4833" s="1" t="d">
        <v>2023-03-09</v>
      </c>
      <c r="B4833">
        <v>-1</v>
      </c>
      <c r="C4833" t="s">
        <v>77</v>
      </c>
      <c r="D4833" s="1" t="d">
        <v>2023-03-09</v>
      </c>
      <c r="E4833" t="s">
        <v>1314</v>
      </c>
      <c r="F4833" t="s">
        <v>2265</v>
      </c>
      <c r="G4833" t="s">
        <v>8</v>
      </c>
      <c r="H4833" t="s">
        <v>1315</v>
      </c>
    </row>
    <row r="4834" spans="1:8" x14ac:dyDescent="0.2">
      <c r="A4834" s="1" t="d">
        <v>2023-03-09</v>
      </c>
      <c r="B4834">
        <v>-1</v>
      </c>
      <c r="C4834" t="s">
        <v>77</v>
      </c>
      <c r="D4834" s="1" t="d">
        <v>2023-03-09</v>
      </c>
      <c r="E4834" t="s">
        <v>84</v>
      </c>
      <c r="F4834" t="s">
        <v>2265</v>
      </c>
      <c r="G4834" t="s">
        <v>8</v>
      </c>
      <c r="H4834" t="s">
        <v>85</v>
      </c>
    </row>
    <row r="4835" spans="1:8" x14ac:dyDescent="0.2">
      <c r="A4835" s="1" t="d">
        <v>2023-03-09</v>
      </c>
      <c r="B4835">
        <v>-1</v>
      </c>
      <c r="C4835" t="s">
        <v>77</v>
      </c>
      <c r="D4835" s="1" t="d">
        <v>2023-03-09</v>
      </c>
      <c r="E4835" t="s">
        <v>1861</v>
      </c>
      <c r="F4835" t="s">
        <v>2265</v>
      </c>
      <c r="G4835" t="s">
        <v>8</v>
      </c>
      <c r="H4835" t="s">
        <v>1862</v>
      </c>
    </row>
    <row r="4836" spans="1:8" x14ac:dyDescent="0.2">
      <c r="A4836" s="1" t="d">
        <v>2023-03-09</v>
      </c>
      <c r="B4836">
        <v>-1</v>
      </c>
      <c r="C4836" t="s">
        <v>77</v>
      </c>
      <c r="D4836" s="1" t="d">
        <v>2023-03-09</v>
      </c>
      <c r="E4836" t="s">
        <v>839</v>
      </c>
      <c r="F4836" t="s">
        <v>2265</v>
      </c>
      <c r="G4836" t="s">
        <v>8</v>
      </c>
      <c r="H4836" t="s">
        <v>840</v>
      </c>
    </row>
    <row r="4837" spans="1:8" x14ac:dyDescent="0.2">
      <c r="A4837" s="1" t="d">
        <v>2023-03-09</v>
      </c>
      <c r="B4837">
        <v>-1</v>
      </c>
      <c r="C4837" t="s">
        <v>77</v>
      </c>
      <c r="D4837" s="1" t="d">
        <v>2023-03-09</v>
      </c>
      <c r="E4837" t="s">
        <v>1186</v>
      </c>
      <c r="F4837" t="s">
        <v>2265</v>
      </c>
      <c r="G4837" t="s">
        <v>128</v>
      </c>
      <c r="H4837" t="s">
        <v>1187</v>
      </c>
    </row>
    <row r="4838" spans="1:8" x14ac:dyDescent="0.2">
      <c r="A4838" s="1" t="d">
        <v>2023-03-09</v>
      </c>
      <c r="B4838">
        <v>-1</v>
      </c>
      <c r="C4838" t="s">
        <v>77</v>
      </c>
      <c r="D4838" s="1" t="d">
        <v>2023-03-09</v>
      </c>
      <c r="E4838" t="s">
        <v>1497</v>
      </c>
      <c r="F4838" t="s">
        <v>2265</v>
      </c>
      <c r="G4838" t="s">
        <v>8</v>
      </c>
    </row>
    <row r="4839" spans="1:8" x14ac:dyDescent="0.2">
      <c r="A4839" s="1" t="d">
        <v>2023-03-09</v>
      </c>
      <c r="B4839">
        <v>-1</v>
      </c>
      <c r="C4839" t="s">
        <v>77</v>
      </c>
      <c r="D4839" s="1" t="d">
        <v>2023-03-09</v>
      </c>
      <c r="E4839" t="s">
        <v>86</v>
      </c>
      <c r="F4839" t="s">
        <v>2265</v>
      </c>
      <c r="G4839" t="s">
        <v>8</v>
      </c>
      <c r="H4839" t="s">
        <v>87</v>
      </c>
    </row>
    <row r="4840" spans="1:8" x14ac:dyDescent="0.2">
      <c r="A4840" s="1" t="d">
        <v>2023-03-09</v>
      </c>
      <c r="B4840">
        <v>-1</v>
      </c>
      <c r="C4840" t="s">
        <v>77</v>
      </c>
      <c r="D4840" s="1" t="d">
        <v>2023-03-09</v>
      </c>
      <c r="E4840" t="s">
        <v>433</v>
      </c>
      <c r="F4840" t="s">
        <v>2265</v>
      </c>
      <c r="G4840" t="s">
        <v>8</v>
      </c>
      <c r="H4840" t="s">
        <v>434</v>
      </c>
    </row>
    <row r="4841" spans="1:8" x14ac:dyDescent="0.2">
      <c r="A4841" s="1" t="d">
        <v>2023-03-09</v>
      </c>
      <c r="B4841">
        <v>-1</v>
      </c>
      <c r="C4841" t="s">
        <v>77</v>
      </c>
      <c r="D4841" s="1" t="d">
        <v>2023-03-09</v>
      </c>
      <c r="E4841" t="s">
        <v>29</v>
      </c>
      <c r="F4841" t="s">
        <v>2265</v>
      </c>
      <c r="G4841" t="s">
        <v>8</v>
      </c>
      <c r="H4841" t="s">
        <v>30</v>
      </c>
    </row>
    <row r="4842" spans="1:8" x14ac:dyDescent="0.2">
      <c r="A4842" s="1" t="d">
        <v>2023-03-09</v>
      </c>
      <c r="B4842">
        <v>-1</v>
      </c>
      <c r="C4842" t="s">
        <v>77</v>
      </c>
      <c r="D4842" s="1" t="d">
        <v>2023-03-09</v>
      </c>
      <c r="E4842" t="s">
        <v>1655</v>
      </c>
      <c r="F4842" t="s">
        <v>2265</v>
      </c>
      <c r="G4842" t="s">
        <v>128</v>
      </c>
    </row>
    <row r="4843" spans="1:8" x14ac:dyDescent="0.2">
      <c r="A4843" s="1" t="d">
        <v>2023-03-09</v>
      </c>
      <c r="B4843">
        <v>-1</v>
      </c>
      <c r="C4843" t="s">
        <v>77</v>
      </c>
      <c r="D4843" s="1" t="d">
        <v>2023-03-09</v>
      </c>
      <c r="E4843" t="s">
        <v>266</v>
      </c>
      <c r="F4843" t="s">
        <v>2265</v>
      </c>
      <c r="G4843" t="s">
        <v>8</v>
      </c>
    </row>
    <row r="4844" spans="1:8" x14ac:dyDescent="0.2">
      <c r="A4844" s="1" t="d">
        <v>2023-03-09</v>
      </c>
      <c r="B4844">
        <v>-1</v>
      </c>
      <c r="C4844" t="s">
        <v>77</v>
      </c>
      <c r="D4844" s="1" t="d">
        <v>2023-03-09</v>
      </c>
      <c r="E4844" t="s">
        <v>2109</v>
      </c>
      <c r="F4844" t="s">
        <v>2268</v>
      </c>
      <c r="G4844" t="s">
        <v>49</v>
      </c>
      <c r="H4844" t="s">
        <v>2110</v>
      </c>
    </row>
    <row r="4845" spans="1:8" x14ac:dyDescent="0.2">
      <c r="A4845" s="1" t="d">
        <v>2023-03-09</v>
      </c>
      <c r="B4845">
        <v>-1</v>
      </c>
      <c r="C4845" t="s">
        <v>77</v>
      </c>
      <c r="D4845" s="1" t="d">
        <v>2023-03-09</v>
      </c>
      <c r="E4845" t="s">
        <v>267</v>
      </c>
      <c r="F4845" t="s">
        <v>2268</v>
      </c>
      <c r="G4845" t="s">
        <v>8</v>
      </c>
      <c r="H4845" t="s">
        <v>268</v>
      </c>
    </row>
    <row r="4846" spans="1:8" x14ac:dyDescent="0.2">
      <c r="A4846" s="1" t="d">
        <v>2023-03-09</v>
      </c>
      <c r="B4846">
        <v>-1</v>
      </c>
      <c r="C4846" t="s">
        <v>77</v>
      </c>
      <c r="D4846" s="1" t="d">
        <v>2023-03-09</v>
      </c>
      <c r="E4846" t="s">
        <v>1688</v>
      </c>
      <c r="F4846" t="s">
        <v>2296</v>
      </c>
      <c r="G4846" t="s">
        <v>8</v>
      </c>
      <c r="H4846" t="s">
        <v>225</v>
      </c>
    </row>
    <row r="4847" spans="1:8" x14ac:dyDescent="0.2">
      <c r="A4847" s="1" t="d">
        <v>2023-03-09</v>
      </c>
      <c r="B4847">
        <v>-1</v>
      </c>
      <c r="C4847" t="s">
        <v>77</v>
      </c>
      <c r="D4847" s="1" t="d">
        <v>2023-03-09</v>
      </c>
      <c r="E4847" t="s">
        <v>1621</v>
      </c>
      <c r="F4847" t="s">
        <v>2296</v>
      </c>
      <c r="G4847" t="s">
        <v>8</v>
      </c>
      <c r="H4847" t="s">
        <v>472</v>
      </c>
    </row>
    <row r="4848" spans="1:8" x14ac:dyDescent="0.2">
      <c r="A4848" s="1" t="d">
        <v>2023-03-09</v>
      </c>
      <c r="B4848">
        <v>-1</v>
      </c>
      <c r="C4848" t="s">
        <v>77</v>
      </c>
      <c r="D4848" s="1" t="d">
        <v>2023-03-09</v>
      </c>
      <c r="E4848" t="s">
        <v>1631</v>
      </c>
      <c r="F4848" t="s">
        <v>2296</v>
      </c>
      <c r="G4848" t="s">
        <v>8</v>
      </c>
      <c r="H4848" t="s">
        <v>277</v>
      </c>
    </row>
    <row r="4849" spans="1:8" x14ac:dyDescent="0.2">
      <c r="A4849" s="1" t="d">
        <v>2023-03-09</v>
      </c>
      <c r="B4849">
        <v>-1</v>
      </c>
      <c r="C4849" t="s">
        <v>77</v>
      </c>
      <c r="D4849" s="1" t="d">
        <v>2023-03-09</v>
      </c>
      <c r="E4849" t="s">
        <v>1750</v>
      </c>
      <c r="F4849" t="s">
        <v>2296</v>
      </c>
      <c r="G4849" t="s">
        <v>128</v>
      </c>
      <c r="H4849" t="s">
        <v>439</v>
      </c>
    </row>
    <row r="4850" spans="1:8" x14ac:dyDescent="0.2">
      <c r="A4850" s="1" t="d">
        <v>2023-03-09</v>
      </c>
      <c r="B4850">
        <v>-1</v>
      </c>
      <c r="C4850" t="s">
        <v>77</v>
      </c>
      <c r="D4850" s="1" t="d">
        <v>2023-03-09</v>
      </c>
      <c r="E4850" t="s">
        <v>1651</v>
      </c>
      <c r="F4850" t="s">
        <v>2296</v>
      </c>
      <c r="G4850" t="s">
        <v>8</v>
      </c>
      <c r="H4850" t="s">
        <v>92</v>
      </c>
    </row>
    <row r="4851" spans="1:8" x14ac:dyDescent="0.2">
      <c r="A4851" s="1" t="d">
        <v>2023-03-09</v>
      </c>
      <c r="B4851">
        <v>-1</v>
      </c>
      <c r="C4851" t="s">
        <v>77</v>
      </c>
      <c r="D4851" s="1" t="d">
        <v>2023-03-09</v>
      </c>
      <c r="E4851" t="s">
        <v>1632</v>
      </c>
      <c r="F4851" t="s">
        <v>2296</v>
      </c>
      <c r="G4851" t="s">
        <v>8</v>
      </c>
      <c r="H4851" t="s">
        <v>214</v>
      </c>
    </row>
    <row r="4852" spans="1:8" x14ac:dyDescent="0.2">
      <c r="A4852" s="1" t="d">
        <v>2023-03-09</v>
      </c>
      <c r="B4852">
        <v>-1</v>
      </c>
      <c r="C4852" t="s">
        <v>77</v>
      </c>
      <c r="D4852" s="1" t="d">
        <v>2023-03-09</v>
      </c>
      <c r="E4852" t="s">
        <v>1633</v>
      </c>
      <c r="F4852" t="s">
        <v>2296</v>
      </c>
      <c r="G4852" t="s">
        <v>8</v>
      </c>
      <c r="H4852" t="s">
        <v>844</v>
      </c>
    </row>
    <row r="4853" spans="1:8" x14ac:dyDescent="0.2">
      <c r="A4853" s="1" t="d">
        <v>2023-03-09</v>
      </c>
      <c r="B4853">
        <v>-1</v>
      </c>
      <c r="C4853" t="s">
        <v>77</v>
      </c>
      <c r="D4853" s="1" t="d">
        <v>2023-03-09</v>
      </c>
      <c r="E4853" t="s">
        <v>1634</v>
      </c>
      <c r="F4853" t="s">
        <v>2296</v>
      </c>
      <c r="G4853" t="s">
        <v>8</v>
      </c>
      <c r="H4853" t="s">
        <v>38</v>
      </c>
    </row>
    <row r="4854" spans="1:8" x14ac:dyDescent="0.2">
      <c r="A4854" s="1" t="d">
        <v>2023-03-09</v>
      </c>
      <c r="B4854">
        <v>-1</v>
      </c>
      <c r="C4854" t="s">
        <v>77</v>
      </c>
      <c r="D4854" s="1" t="d">
        <v>2023-03-09</v>
      </c>
      <c r="E4854" t="s">
        <v>1652</v>
      </c>
      <c r="F4854" t="s">
        <v>2296</v>
      </c>
      <c r="G4854" t="s">
        <v>8</v>
      </c>
      <c r="H4854" t="s">
        <v>40</v>
      </c>
    </row>
    <row r="4855" spans="1:8" x14ac:dyDescent="0.2">
      <c r="A4855" s="1" t="d">
        <v>2023-03-09</v>
      </c>
      <c r="B4855">
        <v>-1</v>
      </c>
      <c r="C4855" t="s">
        <v>77</v>
      </c>
      <c r="D4855" s="1" t="d">
        <v>2023-03-09</v>
      </c>
      <c r="E4855" t="s">
        <v>1835</v>
      </c>
      <c r="F4855" t="s">
        <v>2296</v>
      </c>
      <c r="G4855" t="s">
        <v>8</v>
      </c>
    </row>
    <row r="4856" spans="1:8" x14ac:dyDescent="0.2">
      <c r="A4856" s="1" t="d">
        <v>2023-03-09</v>
      </c>
      <c r="B4856">
        <v>-1</v>
      </c>
      <c r="C4856" t="s">
        <v>77</v>
      </c>
      <c r="D4856" s="1" t="d">
        <v>2023-03-09</v>
      </c>
      <c r="E4856" t="s">
        <v>845</v>
      </c>
      <c r="F4856" t="s">
        <v>2271</v>
      </c>
      <c r="G4856" t="s">
        <v>49</v>
      </c>
      <c r="H4856" t="s">
        <v>846</v>
      </c>
    </row>
    <row r="4857" spans="1:8" x14ac:dyDescent="0.2">
      <c r="A4857" s="1" t="d">
        <v>2023-03-09</v>
      </c>
      <c r="B4857">
        <v>-1</v>
      </c>
      <c r="C4857" t="s">
        <v>77</v>
      </c>
      <c r="D4857" s="1" t="d">
        <v>2023-03-09</v>
      </c>
      <c r="E4857" t="s">
        <v>1318</v>
      </c>
      <c r="F4857" t="s">
        <v>2271</v>
      </c>
      <c r="G4857" t="s">
        <v>49</v>
      </c>
      <c r="H4857" t="s">
        <v>1319</v>
      </c>
    </row>
    <row r="4858" spans="1:8" x14ac:dyDescent="0.2">
      <c r="A4858" s="1" t="d">
        <v>2023-03-09</v>
      </c>
      <c r="B4858">
        <v>-1</v>
      </c>
      <c r="C4858" t="s">
        <v>77</v>
      </c>
      <c r="D4858" s="1" t="d">
        <v>2023-03-09</v>
      </c>
      <c r="E4858" t="s">
        <v>916</v>
      </c>
      <c r="F4858" t="s">
        <v>2271</v>
      </c>
      <c r="G4858" t="s">
        <v>49</v>
      </c>
      <c r="H4858" t="s">
        <v>917</v>
      </c>
    </row>
    <row r="4859" spans="1:8" x14ac:dyDescent="0.2">
      <c r="A4859" s="1" t="d">
        <v>2023-03-09</v>
      </c>
      <c r="B4859">
        <v>-1</v>
      </c>
      <c r="C4859" t="s">
        <v>77</v>
      </c>
      <c r="D4859" s="1" t="d">
        <v>2023-03-09</v>
      </c>
      <c r="E4859" t="s">
        <v>1552</v>
      </c>
      <c r="F4859" t="s">
        <v>2271</v>
      </c>
      <c r="G4859" t="s">
        <v>49</v>
      </c>
      <c r="H4859" t="s">
        <v>1553</v>
      </c>
    </row>
    <row r="4860" spans="1:8" x14ac:dyDescent="0.2">
      <c r="A4860" s="1" t="d">
        <v>2023-03-09</v>
      </c>
      <c r="B4860">
        <v>-1</v>
      </c>
      <c r="C4860" t="s">
        <v>77</v>
      </c>
      <c r="D4860" s="1" t="d">
        <v>2023-03-09</v>
      </c>
      <c r="E4860" t="s">
        <v>1035</v>
      </c>
      <c r="F4860" t="s">
        <v>2271</v>
      </c>
      <c r="G4860" t="s">
        <v>49</v>
      </c>
      <c r="H4860" t="s">
        <v>1036</v>
      </c>
    </row>
    <row r="4861" spans="1:8" x14ac:dyDescent="0.2">
      <c r="A4861" s="1" t="d">
        <v>2023-03-09</v>
      </c>
      <c r="B4861">
        <v>-1</v>
      </c>
      <c r="C4861" t="s">
        <v>77</v>
      </c>
      <c r="D4861" s="1" t="d">
        <v>2023-03-09</v>
      </c>
      <c r="E4861" t="s">
        <v>1320</v>
      </c>
      <c r="F4861" t="s">
        <v>2271</v>
      </c>
      <c r="G4861" t="s">
        <v>49</v>
      </c>
      <c r="H4861" t="s">
        <v>1321</v>
      </c>
    </row>
    <row r="4862" spans="1:8" x14ac:dyDescent="0.2">
      <c r="A4862" s="1" t="d">
        <v>2023-03-09</v>
      </c>
      <c r="B4862">
        <v>-1</v>
      </c>
      <c r="C4862" t="s">
        <v>77</v>
      </c>
      <c r="D4862" s="1" t="d">
        <v>2023-03-09</v>
      </c>
      <c r="E4862" t="s">
        <v>1417</v>
      </c>
      <c r="F4862" t="s">
        <v>2271</v>
      </c>
      <c r="G4862" t="s">
        <v>49</v>
      </c>
      <c r="H4862" t="s">
        <v>1418</v>
      </c>
    </row>
    <row r="4863" spans="1:8" x14ac:dyDescent="0.2">
      <c r="A4863" s="1" t="d">
        <v>2023-03-09</v>
      </c>
      <c r="B4863">
        <v>-1</v>
      </c>
      <c r="C4863" t="s">
        <v>77</v>
      </c>
      <c r="D4863" s="1" t="d">
        <v>2023-03-09</v>
      </c>
      <c r="E4863" t="s">
        <v>271</v>
      </c>
      <c r="F4863" t="s">
        <v>2285</v>
      </c>
      <c r="G4863" t="s">
        <v>8</v>
      </c>
    </row>
    <row r="4864" spans="1:8" x14ac:dyDescent="0.2">
      <c r="A4864" s="1" t="d">
        <v>2023-03-09</v>
      </c>
      <c r="B4864">
        <v>-1</v>
      </c>
      <c r="C4864" t="s">
        <v>77</v>
      </c>
      <c r="D4864" s="1" t="d">
        <v>2023-03-09</v>
      </c>
      <c r="E4864" t="s">
        <v>2111</v>
      </c>
      <c r="F4864" t="s">
        <v>2294</v>
      </c>
      <c r="G4864" t="s">
        <v>49</v>
      </c>
      <c r="H4864" t="s">
        <v>2112</v>
      </c>
    </row>
    <row r="4865" spans="1:8" x14ac:dyDescent="0.2">
      <c r="A4865" s="1" t="d">
        <v>2023-03-09</v>
      </c>
      <c r="B4865">
        <v>-1</v>
      </c>
      <c r="C4865" t="s">
        <v>77</v>
      </c>
      <c r="D4865" s="1" t="d">
        <v>2023-03-09</v>
      </c>
      <c r="E4865" t="s">
        <v>559</v>
      </c>
      <c r="F4865" t="s">
        <v>2294</v>
      </c>
      <c r="G4865" t="s">
        <v>8</v>
      </c>
    </row>
    <row r="4866" spans="1:8" x14ac:dyDescent="0.2">
      <c r="A4866" s="1" t="d">
        <v>2023-03-09</v>
      </c>
      <c r="B4866">
        <v>-1</v>
      </c>
      <c r="C4866" t="s">
        <v>77</v>
      </c>
      <c r="D4866" s="1" t="d">
        <v>2023-03-09</v>
      </c>
      <c r="E4866" t="s">
        <v>1440</v>
      </c>
      <c r="F4866" t="s">
        <v>2272</v>
      </c>
      <c r="G4866" t="s">
        <v>49</v>
      </c>
      <c r="H4866" t="s">
        <v>1441</v>
      </c>
    </row>
    <row r="4867" spans="1:8" x14ac:dyDescent="0.2">
      <c r="A4867" s="1" t="d">
        <v>2023-03-09</v>
      </c>
      <c r="B4867">
        <v>-1</v>
      </c>
      <c r="C4867" t="s">
        <v>77</v>
      </c>
      <c r="D4867" s="1" t="d">
        <v>2023-03-09</v>
      </c>
      <c r="E4867" t="s">
        <v>1184</v>
      </c>
      <c r="F4867" t="s">
        <v>2272</v>
      </c>
      <c r="G4867" t="s">
        <v>49</v>
      </c>
      <c r="H4867" t="s">
        <v>1185</v>
      </c>
    </row>
    <row r="4868" spans="1:8" x14ac:dyDescent="0.2">
      <c r="A4868" s="1" t="d">
        <v>2023-03-09</v>
      </c>
      <c r="B4868">
        <v>-1</v>
      </c>
      <c r="C4868" t="s">
        <v>77</v>
      </c>
      <c r="D4868" s="1" t="d">
        <v>2023-03-09</v>
      </c>
      <c r="E4868" t="s">
        <v>1390</v>
      </c>
      <c r="F4868" t="s">
        <v>2272</v>
      </c>
      <c r="G4868" t="s">
        <v>8</v>
      </c>
      <c r="H4868" t="s">
        <v>1391</v>
      </c>
    </row>
    <row r="4869" spans="1:8" x14ac:dyDescent="0.2">
      <c r="A4869" s="1" t="d">
        <v>2023-03-09</v>
      </c>
      <c r="B4869">
        <v>-1</v>
      </c>
      <c r="C4869" t="s">
        <v>77</v>
      </c>
      <c r="D4869" s="1" t="d">
        <v>2023-03-09</v>
      </c>
      <c r="E4869" t="s">
        <v>1044</v>
      </c>
      <c r="F4869" t="s">
        <v>2272</v>
      </c>
      <c r="G4869" t="s">
        <v>8</v>
      </c>
      <c r="H4869" t="s">
        <v>1045</v>
      </c>
    </row>
    <row r="4870" spans="1:8" x14ac:dyDescent="0.2">
      <c r="A4870" s="1" t="d">
        <v>2023-03-09</v>
      </c>
      <c r="B4870">
        <v>-1</v>
      </c>
      <c r="C4870" t="s">
        <v>77</v>
      </c>
      <c r="D4870" s="1" t="d">
        <v>2023-03-09</v>
      </c>
      <c r="E4870" t="s">
        <v>1267</v>
      </c>
      <c r="F4870" t="s">
        <v>2272</v>
      </c>
      <c r="G4870" t="s">
        <v>8</v>
      </c>
    </row>
    <row r="4871" spans="1:8" x14ac:dyDescent="0.2">
      <c r="A4871" s="1" t="d">
        <v>2023-03-09</v>
      </c>
      <c r="B4871">
        <v>-1</v>
      </c>
      <c r="C4871" t="s">
        <v>77</v>
      </c>
      <c r="D4871" s="1" t="d">
        <v>2023-03-09</v>
      </c>
      <c r="E4871" t="s">
        <v>483</v>
      </c>
      <c r="F4871" t="s">
        <v>2272</v>
      </c>
      <c r="G4871" t="s">
        <v>8</v>
      </c>
    </row>
    <row r="4872" spans="1:8" x14ac:dyDescent="0.2">
      <c r="A4872" s="1" t="d">
        <v>2023-03-09</v>
      </c>
      <c r="B4872">
        <v>-1</v>
      </c>
      <c r="C4872" t="s">
        <v>77</v>
      </c>
      <c r="D4872" s="1" t="d">
        <v>2023-03-09</v>
      </c>
      <c r="E4872" t="s">
        <v>47</v>
      </c>
      <c r="F4872" t="s">
        <v>2272</v>
      </c>
      <c r="G4872" t="s">
        <v>8</v>
      </c>
    </row>
    <row r="4873" spans="1:8" x14ac:dyDescent="0.2">
      <c r="A4873" s="1" t="d">
        <v>2023-03-09</v>
      </c>
      <c r="B4873">
        <v>-1</v>
      </c>
      <c r="C4873" t="s">
        <v>77</v>
      </c>
      <c r="D4873" s="1" t="d">
        <v>2023-03-09</v>
      </c>
      <c r="E4873" t="s">
        <v>1392</v>
      </c>
      <c r="F4873" t="s">
        <v>2272</v>
      </c>
      <c r="G4873" t="s">
        <v>8</v>
      </c>
    </row>
    <row r="4874" spans="1:8" x14ac:dyDescent="0.2">
      <c r="A4874" s="1" t="d">
        <v>2023-03-09</v>
      </c>
      <c r="B4874">
        <v>-1</v>
      </c>
      <c r="C4874" t="s">
        <v>77</v>
      </c>
      <c r="D4874" s="1" t="d">
        <v>2023-03-09</v>
      </c>
      <c r="E4874" t="s">
        <v>95</v>
      </c>
      <c r="F4874" t="s">
        <v>2272</v>
      </c>
      <c r="G4874" t="s">
        <v>8</v>
      </c>
    </row>
    <row r="4875" spans="1:8" x14ac:dyDescent="0.2">
      <c r="A4875" s="1" t="d">
        <v>2023-03-09</v>
      </c>
      <c r="B4875">
        <v>-1</v>
      </c>
      <c r="C4875" t="s">
        <v>77</v>
      </c>
      <c r="D4875" s="1" t="d">
        <v>2023-03-09</v>
      </c>
      <c r="E4875" t="s">
        <v>96</v>
      </c>
      <c r="F4875" t="s">
        <v>2272</v>
      </c>
      <c r="G4875" t="s">
        <v>8</v>
      </c>
    </row>
    <row r="4876" spans="1:8" x14ac:dyDescent="0.2">
      <c r="A4876" s="1" t="d">
        <v>2023-03-09</v>
      </c>
      <c r="B4876">
        <v>-1</v>
      </c>
      <c r="C4876" t="s">
        <v>77</v>
      </c>
      <c r="D4876" s="1" t="d">
        <v>2023-03-10</v>
      </c>
      <c r="E4876" t="s">
        <v>2076</v>
      </c>
      <c r="F4876" t="s">
        <v>2288</v>
      </c>
      <c r="G4876" t="s">
        <v>128</v>
      </c>
    </row>
    <row r="4877" spans="1:8" x14ac:dyDescent="0.2">
      <c r="A4877" s="1" t="d">
        <v>2023-03-09</v>
      </c>
      <c r="B4877">
        <v>-1</v>
      </c>
      <c r="C4877" t="s">
        <v>77</v>
      </c>
      <c r="D4877" s="1" t="d">
        <v>2023-03-10</v>
      </c>
      <c r="E4877" t="s">
        <v>1534</v>
      </c>
      <c r="F4877" t="s">
        <v>2265</v>
      </c>
      <c r="G4877" t="s">
        <v>128</v>
      </c>
    </row>
    <row r="4878" spans="1:8" x14ac:dyDescent="0.2">
      <c r="A4878" s="1" t="d">
        <v>2023-03-09</v>
      </c>
      <c r="B4878">
        <v>-1</v>
      </c>
      <c r="C4878" t="s">
        <v>77</v>
      </c>
      <c r="D4878" s="1" t="d">
        <v>2023-03-10</v>
      </c>
      <c r="E4878" t="s">
        <v>1777</v>
      </c>
      <c r="F4878" t="s">
        <v>2296</v>
      </c>
      <c r="G4878" t="s">
        <v>128</v>
      </c>
      <c r="H4878" t="s">
        <v>1287</v>
      </c>
    </row>
    <row r="4879" spans="1:8" x14ac:dyDescent="0.2">
      <c r="A4879" s="1" t="d">
        <v>2023-03-09</v>
      </c>
      <c r="B4879">
        <v>-1</v>
      </c>
      <c r="C4879" t="s">
        <v>77</v>
      </c>
      <c r="D4879" s="1" t="d">
        <v>2023-03-10</v>
      </c>
      <c r="E4879" t="s">
        <v>2107</v>
      </c>
      <c r="F4879" t="s">
        <v>2296</v>
      </c>
      <c r="G4879" t="s">
        <v>128</v>
      </c>
      <c r="H4879" t="s">
        <v>474</v>
      </c>
    </row>
    <row r="4880" spans="1:8" x14ac:dyDescent="0.2">
      <c r="A4880" s="1" t="d">
        <v>2023-03-09</v>
      </c>
      <c r="B4880">
        <v>-1</v>
      </c>
      <c r="C4880" t="s">
        <v>77</v>
      </c>
      <c r="D4880" s="1" t="d">
        <v>2023-03-10</v>
      </c>
      <c r="E4880" t="s">
        <v>1871</v>
      </c>
      <c r="F4880" t="s">
        <v>2296</v>
      </c>
      <c r="G4880" t="s">
        <v>128</v>
      </c>
      <c r="H4880" t="s">
        <v>476</v>
      </c>
    </row>
    <row r="4881" spans="1:8" x14ac:dyDescent="0.2">
      <c r="A4881" s="1" t="d">
        <v>2023-03-09</v>
      </c>
      <c r="B4881">
        <v>-1</v>
      </c>
      <c r="C4881" t="s">
        <v>77</v>
      </c>
      <c r="D4881" s="1" t="d">
        <v>2023-03-16</v>
      </c>
      <c r="E4881" t="s">
        <v>1969</v>
      </c>
      <c r="F4881" t="s">
        <v>2273</v>
      </c>
      <c r="G4881" t="s">
        <v>8</v>
      </c>
      <c r="H4881" t="s">
        <v>1704</v>
      </c>
    </row>
    <row r="4882" spans="1:8" x14ac:dyDescent="0.2">
      <c r="A4882" s="1" t="d">
        <v>2023-03-09</v>
      </c>
      <c r="B4882">
        <v>-1</v>
      </c>
      <c r="C4882" t="s">
        <v>77</v>
      </c>
      <c r="D4882" s="1" t="d">
        <v>2023-03-16</v>
      </c>
      <c r="E4882" t="s">
        <v>593</v>
      </c>
      <c r="F4882" t="s">
        <v>2273</v>
      </c>
      <c r="G4882" t="s">
        <v>49</v>
      </c>
      <c r="H4882" t="s">
        <v>594</v>
      </c>
    </row>
    <row r="4883" spans="1:8" x14ac:dyDescent="0.2">
      <c r="A4883" s="1" t="d">
        <v>2023-03-09</v>
      </c>
      <c r="B4883">
        <v>-1</v>
      </c>
      <c r="C4883" t="s">
        <v>77</v>
      </c>
      <c r="D4883" s="1" t="d">
        <v>2023-03-16</v>
      </c>
      <c r="E4883" t="s">
        <v>1351</v>
      </c>
      <c r="F4883" t="s">
        <v>2273</v>
      </c>
      <c r="G4883" t="s">
        <v>991</v>
      </c>
      <c r="H4883" t="s">
        <v>1352</v>
      </c>
    </row>
    <row r="4884" spans="1:8" x14ac:dyDescent="0.2">
      <c r="A4884" s="1" t="d">
        <v>2023-03-09</v>
      </c>
      <c r="B4884">
        <v>-1</v>
      </c>
      <c r="C4884" t="s">
        <v>77</v>
      </c>
      <c r="D4884" s="1" t="d">
        <v>2023-03-16</v>
      </c>
      <c r="E4884" t="s">
        <v>1563</v>
      </c>
      <c r="F4884" t="s">
        <v>2273</v>
      </c>
      <c r="G4884" t="s">
        <v>8</v>
      </c>
      <c r="H4884" t="s">
        <v>1564</v>
      </c>
    </row>
    <row r="4885" spans="1:8" x14ac:dyDescent="0.2">
      <c r="A4885" s="1" t="d">
        <v>2023-03-09</v>
      </c>
      <c r="B4885">
        <v>-1</v>
      </c>
      <c r="C4885" t="s">
        <v>77</v>
      </c>
      <c r="D4885" s="1" t="d">
        <v>2023-03-16</v>
      </c>
      <c r="E4885" t="s">
        <v>2113</v>
      </c>
      <c r="F4885" t="s">
        <v>2273</v>
      </c>
      <c r="G4885" t="s">
        <v>128</v>
      </c>
      <c r="H4885" t="s">
        <v>2114</v>
      </c>
    </row>
    <row r="4886" spans="1:8" x14ac:dyDescent="0.2">
      <c r="A4886" s="1" t="d">
        <v>2023-03-09</v>
      </c>
      <c r="B4886">
        <v>-1</v>
      </c>
      <c r="C4886" t="s">
        <v>77</v>
      </c>
      <c r="D4886" s="1" t="d">
        <v>2023-03-16</v>
      </c>
      <c r="E4886" t="s">
        <v>1128</v>
      </c>
      <c r="F4886" t="s">
        <v>2273</v>
      </c>
      <c r="G4886" t="s">
        <v>128</v>
      </c>
      <c r="H4886" t="s">
        <v>1129</v>
      </c>
    </row>
    <row r="4887" spans="1:8" x14ac:dyDescent="0.2">
      <c r="A4887" s="1" t="d">
        <v>2023-03-09</v>
      </c>
      <c r="B4887">
        <v>-1</v>
      </c>
      <c r="C4887" t="s">
        <v>77</v>
      </c>
      <c r="D4887" s="1" t="d">
        <v>2023-03-16</v>
      </c>
      <c r="E4887" t="s">
        <v>985</v>
      </c>
      <c r="F4887" t="s">
        <v>2274</v>
      </c>
      <c r="G4887" t="s">
        <v>8</v>
      </c>
      <c r="H4887" t="s">
        <v>986</v>
      </c>
    </row>
    <row r="4888" spans="1:8" x14ac:dyDescent="0.2">
      <c r="A4888" s="1" t="d">
        <v>2023-03-09</v>
      </c>
      <c r="B4888">
        <v>-1</v>
      </c>
      <c r="C4888" t="s">
        <v>77</v>
      </c>
      <c r="D4888" s="1" t="d">
        <v>2023-03-16</v>
      </c>
      <c r="E4888" t="s">
        <v>1732</v>
      </c>
      <c r="F4888" t="s">
        <v>2274</v>
      </c>
      <c r="G4888" t="s">
        <v>8</v>
      </c>
      <c r="H4888" t="s">
        <v>1733</v>
      </c>
    </row>
    <row r="4889" spans="1:8" x14ac:dyDescent="0.2">
      <c r="A4889" s="1" t="d">
        <v>2023-03-09</v>
      </c>
      <c r="B4889">
        <v>-1</v>
      </c>
      <c r="C4889" t="s">
        <v>77</v>
      </c>
      <c r="D4889" s="1" t="d">
        <v>2023-03-16</v>
      </c>
      <c r="E4889" t="s">
        <v>110</v>
      </c>
      <c r="F4889" t="s">
        <v>2274</v>
      </c>
      <c r="G4889" t="s">
        <v>8</v>
      </c>
      <c r="H4889" t="s">
        <v>111</v>
      </c>
    </row>
    <row r="4890" spans="1:8" x14ac:dyDescent="0.2">
      <c r="A4890" s="1" t="d">
        <v>2023-03-09</v>
      </c>
      <c r="B4890">
        <v>-1</v>
      </c>
      <c r="C4890" t="s">
        <v>77</v>
      </c>
      <c r="D4890" s="1" t="d">
        <v>2023-03-16</v>
      </c>
      <c r="E4890" t="s">
        <v>1046</v>
      </c>
      <c r="F4890" t="s">
        <v>2274</v>
      </c>
      <c r="G4890" t="s">
        <v>8</v>
      </c>
      <c r="H4890" t="s">
        <v>1047</v>
      </c>
    </row>
    <row r="4891" spans="1:8" x14ac:dyDescent="0.2">
      <c r="A4891" s="1" t="d">
        <v>2023-03-09</v>
      </c>
      <c r="B4891">
        <v>-1</v>
      </c>
      <c r="C4891" t="s">
        <v>77</v>
      </c>
      <c r="D4891" s="1" t="d">
        <v>2023-03-16</v>
      </c>
      <c r="E4891" t="s">
        <v>1693</v>
      </c>
      <c r="F4891" t="s">
        <v>2274</v>
      </c>
      <c r="G4891" t="s">
        <v>8</v>
      </c>
      <c r="H4891" t="s">
        <v>1693</v>
      </c>
    </row>
    <row r="4892" spans="1:8" x14ac:dyDescent="0.2">
      <c r="A4892" s="1" t="d">
        <v>2023-03-09</v>
      </c>
      <c r="B4892">
        <v>-1</v>
      </c>
      <c r="C4892" t="s">
        <v>77</v>
      </c>
      <c r="D4892" s="1" t="d">
        <v>2023-03-16</v>
      </c>
      <c r="E4892" t="s">
        <v>928</v>
      </c>
      <c r="F4892" t="s">
        <v>2263</v>
      </c>
      <c r="G4892" t="s">
        <v>8</v>
      </c>
      <c r="H4892" t="s">
        <v>929</v>
      </c>
    </row>
    <row r="4893" spans="1:8" x14ac:dyDescent="0.2">
      <c r="A4893" s="1" t="d">
        <v>2023-03-09</v>
      </c>
      <c r="B4893">
        <v>-1</v>
      </c>
      <c r="C4893" t="s">
        <v>77</v>
      </c>
      <c r="D4893" s="1" t="d">
        <v>2023-03-22</v>
      </c>
      <c r="E4893" t="s">
        <v>149</v>
      </c>
      <c r="F4893" t="s">
        <v>2273</v>
      </c>
      <c r="G4893" t="s">
        <v>8</v>
      </c>
      <c r="H4893" t="s">
        <v>150</v>
      </c>
    </row>
    <row r="4894" spans="1:8" x14ac:dyDescent="0.2">
      <c r="A4894" s="1" t="d">
        <v>2023-03-09</v>
      </c>
      <c r="B4894">
        <v>-1</v>
      </c>
      <c r="C4894" t="s">
        <v>77</v>
      </c>
      <c r="D4894" s="1" t="d">
        <v>2023-03-22</v>
      </c>
      <c r="E4894" t="s">
        <v>1813</v>
      </c>
      <c r="F4894" t="s">
        <v>2274</v>
      </c>
      <c r="G4894" t="s">
        <v>8</v>
      </c>
      <c r="H4894" t="s">
        <v>1813</v>
      </c>
    </row>
    <row r="4895" spans="1:8" x14ac:dyDescent="0.2">
      <c r="A4895" s="1" t="d">
        <v>2023-03-09</v>
      </c>
      <c r="B4895">
        <v>-1</v>
      </c>
      <c r="C4895" t="s">
        <v>77</v>
      </c>
      <c r="D4895" s="1" t="d">
        <v>2023-03-23</v>
      </c>
      <c r="E4895" t="s">
        <v>589</v>
      </c>
      <c r="F4895" t="s">
        <v>2273</v>
      </c>
      <c r="G4895" t="s">
        <v>8</v>
      </c>
      <c r="H4895" t="s">
        <v>590</v>
      </c>
    </row>
    <row r="4896" spans="1:8" x14ac:dyDescent="0.2">
      <c r="A4896" s="1" t="d">
        <v>2023-03-09</v>
      </c>
      <c r="B4896">
        <v>-1</v>
      </c>
      <c r="C4896" t="s">
        <v>77</v>
      </c>
      <c r="D4896" s="1" t="d">
        <v>2023-03-23</v>
      </c>
      <c r="E4896" t="s">
        <v>619</v>
      </c>
      <c r="F4896" t="s">
        <v>2274</v>
      </c>
      <c r="G4896" t="s">
        <v>8</v>
      </c>
      <c r="H4896" t="s">
        <v>620</v>
      </c>
    </row>
    <row r="4897" spans="1:8" x14ac:dyDescent="0.2">
      <c r="A4897" s="1" t="d">
        <v>2023-03-09</v>
      </c>
      <c r="B4897">
        <v>-1</v>
      </c>
      <c r="C4897" t="s">
        <v>77</v>
      </c>
      <c r="D4897" s="1" t="d">
        <v>2023-03-23</v>
      </c>
      <c r="E4897" t="s">
        <v>2115</v>
      </c>
      <c r="F4897" t="s">
        <v>2274</v>
      </c>
      <c r="G4897" t="s">
        <v>8</v>
      </c>
      <c r="H4897" t="s">
        <v>2116</v>
      </c>
    </row>
    <row r="4898" spans="1:8" x14ac:dyDescent="0.2">
      <c r="A4898" s="1" t="d">
        <v>2023-03-09</v>
      </c>
      <c r="B4898">
        <v>-1</v>
      </c>
      <c r="C4898" t="s">
        <v>77</v>
      </c>
      <c r="D4898" s="1" t="d">
        <v>2023-03-23</v>
      </c>
      <c r="E4898" t="s">
        <v>447</v>
      </c>
      <c r="F4898" t="s">
        <v>2274</v>
      </c>
      <c r="G4898" t="s">
        <v>8</v>
      </c>
      <c r="H4898" t="s">
        <v>448</v>
      </c>
    </row>
    <row r="4899" spans="1:8" x14ac:dyDescent="0.2">
      <c r="A4899" s="1" t="d">
        <v>2023-03-09</v>
      </c>
      <c r="B4899">
        <v>-1</v>
      </c>
      <c r="C4899" t="s">
        <v>77</v>
      </c>
      <c r="D4899" s="1" t="d">
        <v>2023-03-23</v>
      </c>
      <c r="E4899" t="s">
        <v>1676</v>
      </c>
      <c r="F4899" t="s">
        <v>2274</v>
      </c>
      <c r="G4899" t="s">
        <v>8</v>
      </c>
      <c r="H4899" t="s">
        <v>1676</v>
      </c>
    </row>
    <row r="4900" spans="1:8" x14ac:dyDescent="0.2">
      <c r="A4900" s="1" t="d">
        <v>2023-03-09</v>
      </c>
      <c r="B4900">
        <v>-1</v>
      </c>
      <c r="C4900" t="s">
        <v>77</v>
      </c>
      <c r="D4900" s="1" t="d">
        <v>2023-03-23</v>
      </c>
      <c r="E4900" t="s">
        <v>2040</v>
      </c>
      <c r="F4900" t="s">
        <v>2275</v>
      </c>
      <c r="G4900" t="s">
        <v>8</v>
      </c>
      <c r="H4900" t="s">
        <v>2041</v>
      </c>
    </row>
    <row r="4901" spans="1:8" x14ac:dyDescent="0.2">
      <c r="A4901" s="1" t="d">
        <v>2023-03-09</v>
      </c>
      <c r="B4901">
        <v>-1</v>
      </c>
      <c r="C4901" t="s">
        <v>77</v>
      </c>
      <c r="D4901" s="1" t="d">
        <v>2023-03-23</v>
      </c>
      <c r="E4901" t="s">
        <v>1270</v>
      </c>
      <c r="F4901" t="s">
        <v>2275</v>
      </c>
      <c r="G4901" t="s">
        <v>8</v>
      </c>
    </row>
    <row r="4902" spans="1:8" x14ac:dyDescent="0.2">
      <c r="A4902" s="1" t="d">
        <v>2023-03-09</v>
      </c>
      <c r="B4902">
        <v>-1</v>
      </c>
      <c r="C4902" t="s">
        <v>77</v>
      </c>
      <c r="D4902" s="1" t="d">
        <v>2023-03-23</v>
      </c>
      <c r="E4902" t="s">
        <v>57</v>
      </c>
      <c r="F4902" t="s">
        <v>2275</v>
      </c>
      <c r="G4902" t="s">
        <v>8</v>
      </c>
    </row>
    <row r="4903" spans="1:8" x14ac:dyDescent="0.2">
      <c r="A4903" s="1" t="d">
        <v>2023-03-09</v>
      </c>
      <c r="B4903">
        <v>5561744620006530</v>
      </c>
      <c r="C4903" t="s">
        <v>77</v>
      </c>
      <c r="D4903" s="1" t="d">
        <v>2023-03-16</v>
      </c>
      <c r="E4903" t="s">
        <v>963</v>
      </c>
      <c r="F4903" t="s">
        <v>2263</v>
      </c>
      <c r="G4903" t="s">
        <v>8</v>
      </c>
      <c r="H4903" t="s">
        <v>964</v>
      </c>
    </row>
    <row r="4904" spans="1:8" x14ac:dyDescent="0.2">
      <c r="A4904" s="1" t="d">
        <v>2023-03-09</v>
      </c>
      <c r="B4904">
        <v>6201107880006530</v>
      </c>
      <c r="C4904" t="s">
        <v>77</v>
      </c>
      <c r="D4904" s="1" t="d">
        <v>2023-03-09</v>
      </c>
      <c r="E4904" t="s">
        <v>1301</v>
      </c>
      <c r="F4904" t="s">
        <v>2265</v>
      </c>
      <c r="G4904" t="s">
        <v>128</v>
      </c>
      <c r="H4904" t="s">
        <v>1302</v>
      </c>
    </row>
    <row r="4905" spans="1:8" x14ac:dyDescent="0.2">
      <c r="A4905" s="1" t="d">
        <v>2023-03-09</v>
      </c>
      <c r="B4905">
        <v>6201798580006530</v>
      </c>
      <c r="C4905" t="s">
        <v>77</v>
      </c>
      <c r="D4905" s="1" t="d">
        <v>2023-03-16</v>
      </c>
      <c r="E4905" t="s">
        <v>1649</v>
      </c>
      <c r="F4905" t="s">
        <v>2263</v>
      </c>
      <c r="G4905" t="s">
        <v>8</v>
      </c>
      <c r="H4905" t="s">
        <v>1650</v>
      </c>
    </row>
    <row r="4906" spans="1:8" x14ac:dyDescent="0.2">
      <c r="A4906" s="1" t="d">
        <v>2023-03-09</v>
      </c>
      <c r="B4906">
        <v>9403463070006530</v>
      </c>
      <c r="C4906" t="s">
        <v>20</v>
      </c>
      <c r="D4906" s="1" t="d">
        <v>2023-03-23</v>
      </c>
      <c r="E4906" t="s">
        <v>1169</v>
      </c>
      <c r="F4906" t="s">
        <v>2274</v>
      </c>
      <c r="G4906" t="s">
        <v>8</v>
      </c>
      <c r="H4906" t="s">
        <v>1169</v>
      </c>
    </row>
    <row r="4907" spans="1:8" x14ac:dyDescent="0.2">
      <c r="A4907" s="1" t="d">
        <v>2023-03-09</v>
      </c>
      <c r="B4907">
        <v>9403541890006530</v>
      </c>
      <c r="C4907" t="s">
        <v>77</v>
      </c>
      <c r="D4907" s="1" t="d">
        <v>2023-03-23</v>
      </c>
      <c r="E4907" t="s">
        <v>629</v>
      </c>
      <c r="F4907" t="s">
        <v>2274</v>
      </c>
      <c r="G4907" t="s">
        <v>8</v>
      </c>
      <c r="H4907" t="s">
        <v>630</v>
      </c>
    </row>
    <row r="4908" spans="1:8" x14ac:dyDescent="0.2">
      <c r="A4908" s="1" t="d">
        <v>2023-03-10</v>
      </c>
      <c r="B4908">
        <v>-1</v>
      </c>
      <c r="D4908" s="1" t="d">
        <v>2023-03-10</v>
      </c>
      <c r="E4908" t="s">
        <v>1395</v>
      </c>
      <c r="F4908" t="s">
        <v>2273</v>
      </c>
      <c r="G4908" t="s">
        <v>13</v>
      </c>
      <c r="H4908" t="s">
        <v>1396</v>
      </c>
    </row>
    <row r="4909" spans="1:8" x14ac:dyDescent="0.2">
      <c r="A4909" s="1" t="d">
        <v>2023-03-10</v>
      </c>
      <c r="B4909">
        <v>-1</v>
      </c>
      <c r="D4909" s="1" t="d">
        <v>2023-03-10</v>
      </c>
      <c r="E4909" t="s">
        <v>1777</v>
      </c>
      <c r="F4909" t="s">
        <v>2296</v>
      </c>
      <c r="G4909" t="s">
        <v>128</v>
      </c>
      <c r="H4909" t="s">
        <v>1287</v>
      </c>
    </row>
    <row r="4910" spans="1:8" x14ac:dyDescent="0.2">
      <c r="A4910" s="1" t="d">
        <v>2023-03-10</v>
      </c>
      <c r="B4910">
        <v>-1</v>
      </c>
      <c r="C4910" t="s">
        <v>15</v>
      </c>
      <c r="D4910" s="1" t="d">
        <v>2023-03-10</v>
      </c>
      <c r="E4910" t="s">
        <v>1634</v>
      </c>
      <c r="F4910" t="s">
        <v>2296</v>
      </c>
      <c r="G4910" t="s">
        <v>8</v>
      </c>
      <c r="H4910" t="s">
        <v>38</v>
      </c>
    </row>
    <row r="4911" spans="1:8" x14ac:dyDescent="0.2">
      <c r="A4911" s="1" t="d">
        <v>2023-03-10</v>
      </c>
      <c r="B4911">
        <v>-1</v>
      </c>
      <c r="C4911" t="s">
        <v>20</v>
      </c>
      <c r="D4911" s="1" t="d">
        <v>2023-03-10</v>
      </c>
      <c r="E4911" t="s">
        <v>2117</v>
      </c>
      <c r="F4911" t="s">
        <v>2298</v>
      </c>
      <c r="G4911" t="s">
        <v>8</v>
      </c>
    </row>
    <row r="4912" spans="1:8" x14ac:dyDescent="0.2">
      <c r="A4912" s="1" t="d">
        <v>2023-03-10</v>
      </c>
      <c r="B4912">
        <v>-1</v>
      </c>
      <c r="C4912" t="s">
        <v>20</v>
      </c>
      <c r="D4912" s="1" t="d">
        <v>2023-03-10</v>
      </c>
      <c r="E4912" t="s">
        <v>940</v>
      </c>
      <c r="F4912" t="s">
        <v>2302</v>
      </c>
      <c r="G4912" t="s">
        <v>49</v>
      </c>
      <c r="H4912" t="s">
        <v>941</v>
      </c>
    </row>
    <row r="4913" spans="1:8" x14ac:dyDescent="0.2">
      <c r="A4913" s="1" t="d">
        <v>2023-03-10</v>
      </c>
      <c r="B4913">
        <v>-1</v>
      </c>
      <c r="C4913" t="s">
        <v>20</v>
      </c>
      <c r="D4913" s="1" t="d">
        <v>2023-03-10</v>
      </c>
      <c r="E4913" t="s">
        <v>1406</v>
      </c>
      <c r="F4913" t="s">
        <v>2281</v>
      </c>
      <c r="G4913" t="s">
        <v>8</v>
      </c>
      <c r="H4913" t="s">
        <v>1407</v>
      </c>
    </row>
    <row r="4914" spans="1:8" x14ac:dyDescent="0.2">
      <c r="A4914" s="1" t="d">
        <v>2023-03-10</v>
      </c>
      <c r="B4914">
        <v>-1</v>
      </c>
      <c r="C4914" t="s">
        <v>20</v>
      </c>
      <c r="D4914" s="1" t="d">
        <v>2023-03-10</v>
      </c>
      <c r="E4914" t="s">
        <v>1757</v>
      </c>
      <c r="F4914" t="s">
        <v>2266</v>
      </c>
      <c r="G4914" t="s">
        <v>8</v>
      </c>
      <c r="H4914" t="s">
        <v>1758</v>
      </c>
    </row>
    <row r="4915" spans="1:8" x14ac:dyDescent="0.2">
      <c r="A4915" s="1" t="d">
        <v>2023-03-10</v>
      </c>
      <c r="B4915">
        <v>-1</v>
      </c>
      <c r="C4915" t="s">
        <v>20</v>
      </c>
      <c r="D4915" s="1" t="d">
        <v>2023-03-10</v>
      </c>
      <c r="E4915" t="s">
        <v>1497</v>
      </c>
      <c r="F4915" t="s">
        <v>2265</v>
      </c>
      <c r="G4915" t="s">
        <v>8</v>
      </c>
    </row>
    <row r="4916" spans="1:8" x14ac:dyDescent="0.2">
      <c r="A4916" s="1" t="d">
        <v>2023-03-10</v>
      </c>
      <c r="B4916">
        <v>-1</v>
      </c>
      <c r="C4916" t="s">
        <v>20</v>
      </c>
      <c r="D4916" s="1" t="d">
        <v>2023-03-10</v>
      </c>
      <c r="E4916" t="s">
        <v>222</v>
      </c>
      <c r="F4916" t="s">
        <v>2265</v>
      </c>
      <c r="G4916" t="s">
        <v>13</v>
      </c>
      <c r="H4916" t="s">
        <v>223</v>
      </c>
    </row>
    <row r="4917" spans="1:8" x14ac:dyDescent="0.2">
      <c r="A4917" s="1" t="d">
        <v>2023-03-10</v>
      </c>
      <c r="B4917">
        <v>-1</v>
      </c>
      <c r="C4917" t="s">
        <v>20</v>
      </c>
      <c r="D4917" s="1" t="d">
        <v>2023-03-10</v>
      </c>
      <c r="E4917" t="s">
        <v>12</v>
      </c>
      <c r="F4917" t="s">
        <v>2265</v>
      </c>
      <c r="G4917" t="s">
        <v>13</v>
      </c>
      <c r="H4917" t="s">
        <v>14</v>
      </c>
    </row>
    <row r="4918" spans="1:8" x14ac:dyDescent="0.2">
      <c r="A4918" s="1" t="d">
        <v>2023-03-10</v>
      </c>
      <c r="B4918">
        <v>-1</v>
      </c>
      <c r="C4918" t="s">
        <v>20</v>
      </c>
      <c r="D4918" s="1" t="d">
        <v>2023-03-10</v>
      </c>
      <c r="E4918" t="s">
        <v>1714</v>
      </c>
      <c r="F4918" t="s">
        <v>2296</v>
      </c>
      <c r="G4918" t="s">
        <v>8</v>
      </c>
      <c r="H4918" t="s">
        <v>578</v>
      </c>
    </row>
    <row r="4919" spans="1:8" x14ac:dyDescent="0.2">
      <c r="A4919" s="1" t="d">
        <v>2023-03-10</v>
      </c>
      <c r="B4919">
        <v>-1</v>
      </c>
      <c r="C4919" t="s">
        <v>20</v>
      </c>
      <c r="D4919" s="1" t="d">
        <v>2023-03-10</v>
      </c>
      <c r="E4919" t="s">
        <v>1633</v>
      </c>
      <c r="F4919" t="s">
        <v>2296</v>
      </c>
      <c r="G4919" t="s">
        <v>8</v>
      </c>
      <c r="H4919" t="s">
        <v>844</v>
      </c>
    </row>
    <row r="4920" spans="1:8" x14ac:dyDescent="0.2">
      <c r="A4920" s="1" t="d">
        <v>2023-03-10</v>
      </c>
      <c r="B4920">
        <v>-1</v>
      </c>
      <c r="C4920" t="s">
        <v>20</v>
      </c>
      <c r="D4920" s="1" t="d">
        <v>2023-03-10</v>
      </c>
      <c r="E4920" t="s">
        <v>1652</v>
      </c>
      <c r="F4920" t="s">
        <v>2296</v>
      </c>
      <c r="G4920" t="s">
        <v>8</v>
      </c>
      <c r="H4920" t="s">
        <v>40</v>
      </c>
    </row>
    <row r="4921" spans="1:8" x14ac:dyDescent="0.2">
      <c r="A4921" s="1" t="d">
        <v>2023-03-10</v>
      </c>
      <c r="B4921">
        <v>-1</v>
      </c>
      <c r="C4921" t="s">
        <v>20</v>
      </c>
      <c r="D4921" s="1" t="d">
        <v>2023-03-10</v>
      </c>
      <c r="E4921" t="s">
        <v>1835</v>
      </c>
      <c r="F4921" t="s">
        <v>2296</v>
      </c>
      <c r="G4921" t="s">
        <v>8</v>
      </c>
    </row>
    <row r="4922" spans="1:8" x14ac:dyDescent="0.2">
      <c r="A4922" s="1" t="d">
        <v>2023-03-10</v>
      </c>
      <c r="B4922">
        <v>-1</v>
      </c>
      <c r="C4922" t="s">
        <v>20</v>
      </c>
      <c r="D4922" s="1" t="d">
        <v>2023-03-10</v>
      </c>
      <c r="E4922" t="s">
        <v>711</v>
      </c>
      <c r="F4922" t="s">
        <v>2271</v>
      </c>
      <c r="G4922" t="s">
        <v>68</v>
      </c>
      <c r="H4922" t="s">
        <v>712</v>
      </c>
    </row>
    <row r="4923" spans="1:8" x14ac:dyDescent="0.2">
      <c r="A4923" s="1" t="d">
        <v>2023-03-10</v>
      </c>
      <c r="B4923">
        <v>-1</v>
      </c>
      <c r="C4923" t="s">
        <v>20</v>
      </c>
      <c r="D4923" s="1" t="d">
        <v>2023-03-10</v>
      </c>
      <c r="E4923" t="s">
        <v>1328</v>
      </c>
      <c r="F4923" t="s">
        <v>2285</v>
      </c>
      <c r="G4923" t="s">
        <v>8</v>
      </c>
      <c r="H4923" t="s">
        <v>1329</v>
      </c>
    </row>
    <row r="4924" spans="1:8" x14ac:dyDescent="0.2">
      <c r="A4924" s="1" t="d">
        <v>2023-03-10</v>
      </c>
      <c r="B4924">
        <v>-1</v>
      </c>
      <c r="C4924" t="s">
        <v>20</v>
      </c>
      <c r="D4924" s="1" t="d">
        <v>2023-03-10</v>
      </c>
      <c r="E4924" t="s">
        <v>1210</v>
      </c>
      <c r="F4924" t="s">
        <v>2285</v>
      </c>
      <c r="G4924" t="s">
        <v>8</v>
      </c>
    </row>
    <row r="4925" spans="1:8" x14ac:dyDescent="0.2">
      <c r="A4925" s="1" t="d">
        <v>2023-03-10</v>
      </c>
      <c r="B4925">
        <v>-1</v>
      </c>
      <c r="C4925" t="s">
        <v>20</v>
      </c>
      <c r="D4925" s="1" t="d">
        <v>2023-03-10</v>
      </c>
      <c r="E4925" t="s">
        <v>918</v>
      </c>
      <c r="F4925" t="s">
        <v>2285</v>
      </c>
      <c r="G4925" t="s">
        <v>8</v>
      </c>
    </row>
    <row r="4926" spans="1:8" x14ac:dyDescent="0.2">
      <c r="A4926" s="1" t="d">
        <v>2023-03-10</v>
      </c>
      <c r="B4926">
        <v>-1</v>
      </c>
      <c r="C4926" t="s">
        <v>20</v>
      </c>
      <c r="D4926" s="1" t="d">
        <v>2023-03-10</v>
      </c>
      <c r="E4926" t="s">
        <v>481</v>
      </c>
      <c r="F4926" t="s">
        <v>2285</v>
      </c>
      <c r="G4926" t="s">
        <v>8</v>
      </c>
    </row>
    <row r="4927" spans="1:8" x14ac:dyDescent="0.2">
      <c r="A4927" s="1" t="d">
        <v>2023-03-10</v>
      </c>
      <c r="B4927">
        <v>-1</v>
      </c>
      <c r="C4927" t="s">
        <v>20</v>
      </c>
      <c r="D4927" s="1" t="d">
        <v>2023-03-10</v>
      </c>
      <c r="E4927" t="s">
        <v>1184</v>
      </c>
      <c r="F4927" t="s">
        <v>2272</v>
      </c>
      <c r="G4927" t="s">
        <v>49</v>
      </c>
      <c r="H4927" t="s">
        <v>1185</v>
      </c>
    </row>
    <row r="4928" spans="1:8" x14ac:dyDescent="0.2">
      <c r="A4928" s="1" t="d">
        <v>2023-03-10</v>
      </c>
      <c r="B4928">
        <v>-1</v>
      </c>
      <c r="C4928" t="s">
        <v>20</v>
      </c>
      <c r="D4928" s="1" t="d">
        <v>2023-03-10</v>
      </c>
      <c r="E4928" t="s">
        <v>43</v>
      </c>
      <c r="F4928" t="s">
        <v>2272</v>
      </c>
      <c r="G4928" t="s">
        <v>8</v>
      </c>
      <c r="H4928" t="s">
        <v>44</v>
      </c>
    </row>
    <row r="4929" spans="1:8" x14ac:dyDescent="0.2">
      <c r="A4929" s="1" t="d">
        <v>2023-03-10</v>
      </c>
      <c r="B4929">
        <v>-1</v>
      </c>
      <c r="C4929" t="s">
        <v>20</v>
      </c>
      <c r="D4929" s="1" t="d">
        <v>2023-03-10</v>
      </c>
      <c r="E4929" t="s">
        <v>1324</v>
      </c>
      <c r="F4929" t="s">
        <v>2272</v>
      </c>
      <c r="G4929" t="s">
        <v>13</v>
      </c>
      <c r="H4929" t="s">
        <v>1325</v>
      </c>
    </row>
    <row r="4930" spans="1:8" x14ac:dyDescent="0.2">
      <c r="A4930" s="1" t="d">
        <v>2023-03-10</v>
      </c>
      <c r="B4930">
        <v>-1</v>
      </c>
      <c r="C4930" t="s">
        <v>20</v>
      </c>
      <c r="D4930" s="1" t="d">
        <v>2023-03-10</v>
      </c>
      <c r="E4930" t="s">
        <v>1442</v>
      </c>
      <c r="F4930" t="s">
        <v>2272</v>
      </c>
      <c r="G4930" t="s">
        <v>13</v>
      </c>
      <c r="H4930" t="s">
        <v>1443</v>
      </c>
    </row>
    <row r="4931" spans="1:8" x14ac:dyDescent="0.2">
      <c r="A4931" s="1" t="d">
        <v>2023-03-10</v>
      </c>
      <c r="B4931">
        <v>-1</v>
      </c>
      <c r="C4931" t="s">
        <v>20</v>
      </c>
      <c r="D4931" s="1" t="d">
        <v>2023-03-24</v>
      </c>
      <c r="E4931" t="s">
        <v>1380</v>
      </c>
      <c r="F4931" t="s">
        <v>2274</v>
      </c>
      <c r="G4931" t="s">
        <v>8</v>
      </c>
      <c r="H4931" t="s">
        <v>1380</v>
      </c>
    </row>
    <row r="4932" spans="1:8" x14ac:dyDescent="0.2">
      <c r="A4932" s="1" t="d">
        <v>2023-03-10</v>
      </c>
      <c r="B4932">
        <v>-1</v>
      </c>
      <c r="C4932" t="s">
        <v>1113</v>
      </c>
      <c r="D4932" s="1" t="d">
        <v>2023-03-24</v>
      </c>
      <c r="E4932" t="s">
        <v>2032</v>
      </c>
      <c r="F4932" t="s">
        <v>2275</v>
      </c>
      <c r="G4932" t="s">
        <v>8</v>
      </c>
      <c r="H4932" t="s">
        <v>2033</v>
      </c>
    </row>
    <row r="4933" spans="1:8" x14ac:dyDescent="0.2">
      <c r="A4933" s="1" t="d">
        <v>2023-03-10</v>
      </c>
      <c r="B4933">
        <v>-1</v>
      </c>
      <c r="C4933" t="s">
        <v>74</v>
      </c>
      <c r="D4933" s="1" t="d">
        <v>2023-03-10</v>
      </c>
      <c r="E4933" t="s">
        <v>1621</v>
      </c>
      <c r="F4933" t="s">
        <v>2296</v>
      </c>
      <c r="G4933" t="s">
        <v>8</v>
      </c>
      <c r="H4933" t="s">
        <v>472</v>
      </c>
    </row>
    <row r="4934" spans="1:8" x14ac:dyDescent="0.2">
      <c r="A4934" s="1" t="d">
        <v>2023-03-10</v>
      </c>
      <c r="B4934">
        <v>-1</v>
      </c>
      <c r="C4934" t="s">
        <v>77</v>
      </c>
      <c r="D4934" s="1" t="d">
        <v>2023-03-10</v>
      </c>
      <c r="E4934" t="s">
        <v>811</v>
      </c>
      <c r="F4934" t="s">
        <v>2282</v>
      </c>
      <c r="G4934" t="s">
        <v>49</v>
      </c>
      <c r="H4934" t="s">
        <v>812</v>
      </c>
    </row>
    <row r="4935" spans="1:8" x14ac:dyDescent="0.2">
      <c r="A4935" s="1" t="d">
        <v>2023-03-10</v>
      </c>
      <c r="B4935">
        <v>-1</v>
      </c>
      <c r="C4935" t="s">
        <v>77</v>
      </c>
      <c r="D4935" s="1" t="d">
        <v>2023-03-10</v>
      </c>
      <c r="E4935" t="s">
        <v>1860</v>
      </c>
      <c r="F4935" t="s">
        <v>2282</v>
      </c>
      <c r="G4935" t="s">
        <v>49</v>
      </c>
    </row>
    <row r="4936" spans="1:8" x14ac:dyDescent="0.2">
      <c r="A4936" s="1" t="d">
        <v>2023-03-10</v>
      </c>
      <c r="B4936">
        <v>-1</v>
      </c>
      <c r="C4936" t="s">
        <v>77</v>
      </c>
      <c r="D4936" s="1" t="d">
        <v>2023-03-10</v>
      </c>
      <c r="E4936" t="s">
        <v>687</v>
      </c>
      <c r="F4936" t="s">
        <v>2282</v>
      </c>
      <c r="G4936" t="s">
        <v>49</v>
      </c>
    </row>
    <row r="4937" spans="1:8" x14ac:dyDescent="0.2">
      <c r="A4937" s="1" t="d">
        <v>2023-03-10</v>
      </c>
      <c r="B4937">
        <v>-1</v>
      </c>
      <c r="C4937" t="s">
        <v>77</v>
      </c>
      <c r="D4937" s="1" t="d">
        <v>2023-03-10</v>
      </c>
      <c r="E4937" t="s">
        <v>1179</v>
      </c>
      <c r="F4937" t="s">
        <v>2265</v>
      </c>
      <c r="G4937" t="s">
        <v>49</v>
      </c>
      <c r="H4937" t="s">
        <v>1180</v>
      </c>
    </row>
    <row r="4938" spans="1:8" x14ac:dyDescent="0.2">
      <c r="A4938" s="1" t="d">
        <v>2023-03-10</v>
      </c>
      <c r="B4938">
        <v>-1</v>
      </c>
      <c r="C4938" t="s">
        <v>77</v>
      </c>
      <c r="D4938" s="1" t="d">
        <v>2023-03-10</v>
      </c>
      <c r="E4938" t="s">
        <v>581</v>
      </c>
      <c r="F4938" t="s">
        <v>2265</v>
      </c>
      <c r="G4938" t="s">
        <v>49</v>
      </c>
      <c r="H4938" t="s">
        <v>582</v>
      </c>
    </row>
    <row r="4939" spans="1:8" x14ac:dyDescent="0.2">
      <c r="A4939" s="1" t="d">
        <v>2023-03-10</v>
      </c>
      <c r="B4939">
        <v>-1</v>
      </c>
      <c r="C4939" t="s">
        <v>77</v>
      </c>
      <c r="D4939" s="1" t="d">
        <v>2023-03-10</v>
      </c>
      <c r="E4939" t="s">
        <v>84</v>
      </c>
      <c r="F4939" t="s">
        <v>2265</v>
      </c>
      <c r="G4939" t="s">
        <v>8</v>
      </c>
      <c r="H4939" t="s">
        <v>85</v>
      </c>
    </row>
    <row r="4940" spans="1:8" x14ac:dyDescent="0.2">
      <c r="A4940" s="1" t="d">
        <v>2023-03-10</v>
      </c>
      <c r="B4940">
        <v>-1</v>
      </c>
      <c r="C4940" t="s">
        <v>77</v>
      </c>
      <c r="D4940" s="1" t="d">
        <v>2023-03-10</v>
      </c>
      <c r="E4940" t="s">
        <v>1861</v>
      </c>
      <c r="F4940" t="s">
        <v>2265</v>
      </c>
      <c r="G4940" t="s">
        <v>8</v>
      </c>
      <c r="H4940" t="s">
        <v>1862</v>
      </c>
    </row>
    <row r="4941" spans="1:8" x14ac:dyDescent="0.2">
      <c r="A4941" s="1" t="d">
        <v>2023-03-10</v>
      </c>
      <c r="B4941">
        <v>-1</v>
      </c>
      <c r="C4941" t="s">
        <v>77</v>
      </c>
      <c r="D4941" s="1" t="d">
        <v>2023-03-10</v>
      </c>
      <c r="E4941" t="s">
        <v>1739</v>
      </c>
      <c r="F4941" t="s">
        <v>2265</v>
      </c>
      <c r="G4941" t="s">
        <v>128</v>
      </c>
      <c r="H4941" t="s">
        <v>1740</v>
      </c>
    </row>
    <row r="4942" spans="1:8" x14ac:dyDescent="0.2">
      <c r="A4942" s="1" t="d">
        <v>2023-03-10</v>
      </c>
      <c r="B4942">
        <v>-1</v>
      </c>
      <c r="C4942" t="s">
        <v>77</v>
      </c>
      <c r="D4942" s="1" t="d">
        <v>2023-03-10</v>
      </c>
      <c r="E4942" t="s">
        <v>1497</v>
      </c>
      <c r="F4942" t="s">
        <v>2265</v>
      </c>
      <c r="G4942" t="s">
        <v>8</v>
      </c>
    </row>
    <row r="4943" spans="1:8" x14ac:dyDescent="0.2">
      <c r="A4943" s="1" t="d">
        <v>2023-03-10</v>
      </c>
      <c r="B4943">
        <v>-1</v>
      </c>
      <c r="C4943" t="s">
        <v>77</v>
      </c>
      <c r="D4943" s="1" t="d">
        <v>2023-03-10</v>
      </c>
      <c r="E4943" t="s">
        <v>433</v>
      </c>
      <c r="F4943" t="s">
        <v>2265</v>
      </c>
      <c r="G4943" t="s">
        <v>8</v>
      </c>
      <c r="H4943" t="s">
        <v>434</v>
      </c>
    </row>
    <row r="4944" spans="1:8" x14ac:dyDescent="0.2">
      <c r="A4944" s="1" t="d">
        <v>2023-03-10</v>
      </c>
      <c r="B4944">
        <v>-1</v>
      </c>
      <c r="C4944" t="s">
        <v>77</v>
      </c>
      <c r="D4944" s="1" t="d">
        <v>2023-03-10</v>
      </c>
      <c r="E4944" t="s">
        <v>1967</v>
      </c>
      <c r="F4944" t="s">
        <v>2268</v>
      </c>
      <c r="G4944" t="s">
        <v>68</v>
      </c>
      <c r="H4944" t="s">
        <v>1968</v>
      </c>
    </row>
    <row r="4945" spans="1:8" x14ac:dyDescent="0.2">
      <c r="A4945" s="1" t="d">
        <v>2023-03-10</v>
      </c>
      <c r="B4945">
        <v>-1</v>
      </c>
      <c r="C4945" t="s">
        <v>77</v>
      </c>
      <c r="D4945" s="1" t="d">
        <v>2023-03-10</v>
      </c>
      <c r="E4945" t="s">
        <v>1688</v>
      </c>
      <c r="F4945" t="s">
        <v>2296</v>
      </c>
      <c r="G4945" t="s">
        <v>8</v>
      </c>
      <c r="H4945" t="s">
        <v>225</v>
      </c>
    </row>
    <row r="4946" spans="1:8" x14ac:dyDescent="0.2">
      <c r="A4946" s="1" t="d">
        <v>2023-03-10</v>
      </c>
      <c r="B4946">
        <v>-1</v>
      </c>
      <c r="C4946" t="s">
        <v>77</v>
      </c>
      <c r="D4946" s="1" t="d">
        <v>2023-03-10</v>
      </c>
      <c r="E4946" t="s">
        <v>1651</v>
      </c>
      <c r="F4946" t="s">
        <v>2296</v>
      </c>
      <c r="G4946" t="s">
        <v>8</v>
      </c>
      <c r="H4946" t="s">
        <v>92</v>
      </c>
    </row>
    <row r="4947" spans="1:8" x14ac:dyDescent="0.2">
      <c r="A4947" s="1" t="d">
        <v>2023-03-10</v>
      </c>
      <c r="B4947">
        <v>-1</v>
      </c>
      <c r="C4947" t="s">
        <v>77</v>
      </c>
      <c r="D4947" s="1" t="d">
        <v>2023-03-10</v>
      </c>
      <c r="E4947" t="s">
        <v>1634</v>
      </c>
      <c r="F4947" t="s">
        <v>2296</v>
      </c>
      <c r="G4947" t="s">
        <v>8</v>
      </c>
      <c r="H4947" t="s">
        <v>38</v>
      </c>
    </row>
    <row r="4948" spans="1:8" x14ac:dyDescent="0.2">
      <c r="A4948" s="1" t="d">
        <v>2023-03-10</v>
      </c>
      <c r="B4948">
        <v>-1</v>
      </c>
      <c r="C4948" t="s">
        <v>77</v>
      </c>
      <c r="D4948" s="1" t="d">
        <v>2023-03-10</v>
      </c>
      <c r="E4948" t="s">
        <v>1652</v>
      </c>
      <c r="F4948" t="s">
        <v>2296</v>
      </c>
      <c r="G4948" t="s">
        <v>8</v>
      </c>
      <c r="H4948" t="s">
        <v>40</v>
      </c>
    </row>
    <row r="4949" spans="1:8" x14ac:dyDescent="0.2">
      <c r="A4949" s="1" t="d">
        <v>2023-03-10</v>
      </c>
      <c r="B4949">
        <v>-1</v>
      </c>
      <c r="C4949" t="s">
        <v>77</v>
      </c>
      <c r="D4949" s="1" t="d">
        <v>2023-03-10</v>
      </c>
      <c r="E4949" t="s">
        <v>1204</v>
      </c>
      <c r="F4949" t="s">
        <v>2271</v>
      </c>
      <c r="G4949" t="s">
        <v>49</v>
      </c>
      <c r="H4949" t="s">
        <v>1205</v>
      </c>
    </row>
    <row r="4950" spans="1:8" x14ac:dyDescent="0.2">
      <c r="A4950" s="1" t="d">
        <v>2023-03-10</v>
      </c>
      <c r="B4950">
        <v>-1</v>
      </c>
      <c r="C4950" t="s">
        <v>77</v>
      </c>
      <c r="D4950" s="1" t="d">
        <v>2023-03-10</v>
      </c>
      <c r="E4950" t="s">
        <v>272</v>
      </c>
      <c r="F4950" t="s">
        <v>2272</v>
      </c>
      <c r="G4950" t="s">
        <v>49</v>
      </c>
      <c r="H4950" t="s">
        <v>273</v>
      </c>
    </row>
    <row r="4951" spans="1:8" x14ac:dyDescent="0.2">
      <c r="A4951" s="1" t="d">
        <v>2023-03-10</v>
      </c>
      <c r="B4951">
        <v>-1</v>
      </c>
      <c r="C4951" t="s">
        <v>77</v>
      </c>
      <c r="D4951" s="1" t="d">
        <v>2023-03-10</v>
      </c>
      <c r="E4951" t="s">
        <v>1263</v>
      </c>
      <c r="F4951" t="s">
        <v>2272</v>
      </c>
      <c r="G4951" t="s">
        <v>49</v>
      </c>
      <c r="H4951" t="s">
        <v>1264</v>
      </c>
    </row>
    <row r="4952" spans="1:8" x14ac:dyDescent="0.2">
      <c r="A4952" s="1" t="d">
        <v>2023-03-10</v>
      </c>
      <c r="B4952">
        <v>-1</v>
      </c>
      <c r="C4952" t="s">
        <v>77</v>
      </c>
      <c r="D4952" s="1" t="d">
        <v>2023-03-10</v>
      </c>
      <c r="E4952" t="s">
        <v>43</v>
      </c>
      <c r="F4952" t="s">
        <v>2272</v>
      </c>
      <c r="G4952" t="s">
        <v>8</v>
      </c>
      <c r="H4952" t="s">
        <v>44</v>
      </c>
    </row>
    <row r="4953" spans="1:8" x14ac:dyDescent="0.2">
      <c r="A4953" s="1" t="d">
        <v>2023-03-10</v>
      </c>
      <c r="B4953">
        <v>-1</v>
      </c>
      <c r="C4953" t="s">
        <v>77</v>
      </c>
      <c r="D4953" s="1" t="d">
        <v>2023-03-10</v>
      </c>
      <c r="E4953" t="s">
        <v>1390</v>
      </c>
      <c r="F4953" t="s">
        <v>2272</v>
      </c>
      <c r="G4953" t="s">
        <v>8</v>
      </c>
      <c r="H4953" t="s">
        <v>1391</v>
      </c>
    </row>
    <row r="4954" spans="1:8" x14ac:dyDescent="0.2">
      <c r="A4954" s="1" t="d">
        <v>2023-03-10</v>
      </c>
      <c r="B4954">
        <v>-1</v>
      </c>
      <c r="C4954" t="s">
        <v>77</v>
      </c>
      <c r="D4954" s="1" t="d">
        <v>2023-03-10</v>
      </c>
      <c r="E4954" t="s">
        <v>1326</v>
      </c>
      <c r="F4954" t="s">
        <v>2272</v>
      </c>
      <c r="G4954" t="s">
        <v>8</v>
      </c>
      <c r="H4954" t="s">
        <v>1327</v>
      </c>
    </row>
    <row r="4955" spans="1:8" x14ac:dyDescent="0.2">
      <c r="A4955" s="1" t="d">
        <v>2023-03-10</v>
      </c>
      <c r="B4955">
        <v>-1</v>
      </c>
      <c r="C4955" t="s">
        <v>77</v>
      </c>
      <c r="D4955" s="1" t="d">
        <v>2023-03-10</v>
      </c>
      <c r="E4955" t="s">
        <v>47</v>
      </c>
      <c r="F4955" t="s">
        <v>2272</v>
      </c>
      <c r="G4955" t="s">
        <v>8</v>
      </c>
    </row>
    <row r="4956" spans="1:8" x14ac:dyDescent="0.2">
      <c r="A4956" s="1" t="d">
        <v>2023-03-10</v>
      </c>
      <c r="B4956">
        <v>-1</v>
      </c>
      <c r="C4956" t="s">
        <v>77</v>
      </c>
      <c r="D4956" s="1" t="d">
        <v>2023-03-10</v>
      </c>
      <c r="E4956" t="s">
        <v>95</v>
      </c>
      <c r="F4956" t="s">
        <v>2272</v>
      </c>
      <c r="G4956" t="s">
        <v>8</v>
      </c>
    </row>
    <row r="4957" spans="1:8" x14ac:dyDescent="0.2">
      <c r="A4957" s="1" t="d">
        <v>2023-03-10</v>
      </c>
      <c r="B4957">
        <v>-1</v>
      </c>
      <c r="C4957" t="s">
        <v>77</v>
      </c>
      <c r="D4957" s="1" t="d">
        <v>2023-03-13</v>
      </c>
      <c r="E4957" t="s">
        <v>1585</v>
      </c>
      <c r="F4957" t="s">
        <v>2276</v>
      </c>
      <c r="G4957" t="s">
        <v>49</v>
      </c>
    </row>
    <row r="4958" spans="1:8" x14ac:dyDescent="0.2">
      <c r="A4958" s="1" t="d">
        <v>2023-03-10</v>
      </c>
      <c r="B4958">
        <v>-1</v>
      </c>
      <c r="C4958" t="s">
        <v>77</v>
      </c>
      <c r="D4958" s="1" t="d">
        <v>2023-03-17</v>
      </c>
      <c r="E4958" t="s">
        <v>1356</v>
      </c>
      <c r="F4958" t="s">
        <v>2273</v>
      </c>
      <c r="G4958" t="s">
        <v>13</v>
      </c>
      <c r="H4958" t="s">
        <v>1357</v>
      </c>
    </row>
    <row r="4959" spans="1:8" x14ac:dyDescent="0.2">
      <c r="A4959" s="1" t="d">
        <v>2023-03-10</v>
      </c>
      <c r="B4959">
        <v>-1</v>
      </c>
      <c r="C4959" t="s">
        <v>77</v>
      </c>
      <c r="D4959" s="1" t="d">
        <v>2023-03-17</v>
      </c>
      <c r="E4959" t="s">
        <v>53</v>
      </c>
      <c r="F4959" t="s">
        <v>2273</v>
      </c>
      <c r="G4959" t="s">
        <v>13</v>
      </c>
      <c r="H4959" t="s">
        <v>54</v>
      </c>
    </row>
    <row r="4960" spans="1:8" x14ac:dyDescent="0.2">
      <c r="A4960" s="1" t="d">
        <v>2023-03-10</v>
      </c>
      <c r="B4960">
        <v>-1</v>
      </c>
      <c r="C4960" t="s">
        <v>77</v>
      </c>
      <c r="D4960" s="1" t="d">
        <v>2023-03-17</v>
      </c>
      <c r="E4960" t="s">
        <v>593</v>
      </c>
      <c r="F4960" t="s">
        <v>2273</v>
      </c>
      <c r="G4960" t="s">
        <v>49</v>
      </c>
      <c r="H4960" t="s">
        <v>594</v>
      </c>
    </row>
    <row r="4961" spans="1:8" x14ac:dyDescent="0.2">
      <c r="A4961" s="1" t="d">
        <v>2023-03-10</v>
      </c>
      <c r="B4961">
        <v>-1</v>
      </c>
      <c r="C4961" t="s">
        <v>77</v>
      </c>
      <c r="D4961" s="1" t="d">
        <v>2023-03-17</v>
      </c>
      <c r="E4961" t="s">
        <v>1435</v>
      </c>
      <c r="F4961" t="s">
        <v>2274</v>
      </c>
      <c r="G4961" t="s">
        <v>8</v>
      </c>
      <c r="H4961" t="s">
        <v>1436</v>
      </c>
    </row>
    <row r="4962" spans="1:8" x14ac:dyDescent="0.2">
      <c r="A4962" s="1" t="d">
        <v>2023-03-10</v>
      </c>
      <c r="B4962">
        <v>-1</v>
      </c>
      <c r="C4962" t="s">
        <v>77</v>
      </c>
      <c r="D4962" s="1" t="d">
        <v>2023-03-17</v>
      </c>
      <c r="E4962" t="s">
        <v>1487</v>
      </c>
      <c r="F4962" t="s">
        <v>2274</v>
      </c>
      <c r="G4962" t="s">
        <v>8</v>
      </c>
      <c r="H4962" t="s">
        <v>1487</v>
      </c>
    </row>
    <row r="4963" spans="1:8" x14ac:dyDescent="0.2">
      <c r="A4963" s="1" t="d">
        <v>2023-03-10</v>
      </c>
      <c r="B4963">
        <v>-1</v>
      </c>
      <c r="C4963" t="s">
        <v>77</v>
      </c>
      <c r="D4963" s="1" t="d">
        <v>2023-03-23</v>
      </c>
      <c r="E4963" t="s">
        <v>1819</v>
      </c>
      <c r="F4963" t="s">
        <v>2263</v>
      </c>
      <c r="G4963" t="s">
        <v>8</v>
      </c>
      <c r="H4963" t="s">
        <v>972</v>
      </c>
    </row>
    <row r="4964" spans="1:8" x14ac:dyDescent="0.2">
      <c r="A4964" s="1" t="d">
        <v>2023-03-10</v>
      </c>
      <c r="B4964">
        <v>-1</v>
      </c>
      <c r="C4964" t="s">
        <v>77</v>
      </c>
      <c r="D4964" s="1" t="d">
        <v>2023-03-24</v>
      </c>
      <c r="E4964" t="s">
        <v>1202</v>
      </c>
      <c r="F4964" t="s">
        <v>2263</v>
      </c>
      <c r="G4964" t="s">
        <v>8</v>
      </c>
      <c r="H4964" t="s">
        <v>1203</v>
      </c>
    </row>
    <row r="4965" spans="1:8" x14ac:dyDescent="0.2">
      <c r="A4965" s="1" t="d">
        <v>2023-03-10</v>
      </c>
      <c r="B4965">
        <v>5562254990006530</v>
      </c>
      <c r="C4965" t="s">
        <v>77</v>
      </c>
      <c r="D4965" s="1" t="d">
        <v>2023-03-17</v>
      </c>
      <c r="E4965" t="s">
        <v>327</v>
      </c>
      <c r="F4965" t="s">
        <v>2263</v>
      </c>
      <c r="G4965" t="s">
        <v>8</v>
      </c>
      <c r="H4965" t="s">
        <v>328</v>
      </c>
    </row>
    <row r="4966" spans="1:8" x14ac:dyDescent="0.2">
      <c r="A4966" s="1" t="d">
        <v>2023-03-10</v>
      </c>
      <c r="B4966">
        <v>6201829710006530</v>
      </c>
      <c r="C4966" t="s">
        <v>77</v>
      </c>
      <c r="D4966" s="1" t="d">
        <v>2023-03-24</v>
      </c>
      <c r="E4966" t="s">
        <v>1845</v>
      </c>
      <c r="F4966" t="s">
        <v>2274</v>
      </c>
      <c r="G4966" t="s">
        <v>8</v>
      </c>
      <c r="H4966" t="s">
        <v>1846</v>
      </c>
    </row>
    <row r="4967" spans="1:8" x14ac:dyDescent="0.2">
      <c r="A4967" s="1" t="d">
        <v>2023-03-10</v>
      </c>
      <c r="B4967">
        <v>9401733390006530</v>
      </c>
      <c r="C4967" t="s">
        <v>77</v>
      </c>
      <c r="D4967" s="1" t="d">
        <v>2023-03-17</v>
      </c>
      <c r="E4967" t="s">
        <v>2084</v>
      </c>
      <c r="F4967" t="s">
        <v>2275</v>
      </c>
      <c r="G4967" t="s">
        <v>8</v>
      </c>
      <c r="H4967" t="s">
        <v>2085</v>
      </c>
    </row>
    <row r="4968" spans="1:8" x14ac:dyDescent="0.2">
      <c r="A4968" s="1" t="d">
        <v>2023-03-11</v>
      </c>
      <c r="B4968">
        <v>-1</v>
      </c>
      <c r="C4968" t="s">
        <v>20</v>
      </c>
      <c r="D4968" s="1" t="d">
        <v>2023-03-11</v>
      </c>
      <c r="E4968" t="s">
        <v>222</v>
      </c>
      <c r="F4968" t="s">
        <v>2265</v>
      </c>
      <c r="G4968" t="s">
        <v>13</v>
      </c>
      <c r="H4968" t="s">
        <v>223</v>
      </c>
    </row>
    <row r="4969" spans="1:8" x14ac:dyDescent="0.2">
      <c r="A4969" s="1" t="d">
        <v>2023-03-11</v>
      </c>
      <c r="B4969">
        <v>-1</v>
      </c>
      <c r="C4969" t="s">
        <v>20</v>
      </c>
      <c r="D4969" s="1" t="d">
        <v>2023-03-11</v>
      </c>
      <c r="E4969" t="s">
        <v>12</v>
      </c>
      <c r="F4969" t="s">
        <v>2265</v>
      </c>
      <c r="G4969" t="s">
        <v>13</v>
      </c>
      <c r="H4969" t="s">
        <v>14</v>
      </c>
    </row>
    <row r="4970" spans="1:8" x14ac:dyDescent="0.2">
      <c r="A4970" s="1" t="d">
        <v>2023-03-11</v>
      </c>
      <c r="B4970">
        <v>-1</v>
      </c>
      <c r="C4970" t="s">
        <v>20</v>
      </c>
      <c r="D4970" s="1" t="d">
        <v>2023-03-11</v>
      </c>
      <c r="E4970" t="s">
        <v>1324</v>
      </c>
      <c r="F4970" t="s">
        <v>2272</v>
      </c>
      <c r="G4970" t="s">
        <v>13</v>
      </c>
      <c r="H4970" t="s">
        <v>1325</v>
      </c>
    </row>
    <row r="4971" spans="1:8" x14ac:dyDescent="0.2">
      <c r="A4971" s="1" t="d">
        <v>2023-03-11</v>
      </c>
      <c r="B4971">
        <v>-1</v>
      </c>
      <c r="C4971" t="s">
        <v>20</v>
      </c>
      <c r="D4971" s="1" t="d">
        <v>2023-03-11</v>
      </c>
      <c r="E4971" t="s">
        <v>1442</v>
      </c>
      <c r="F4971" t="s">
        <v>2272</v>
      </c>
      <c r="G4971" t="s">
        <v>13</v>
      </c>
      <c r="H4971" t="s">
        <v>1443</v>
      </c>
    </row>
    <row r="4972" spans="1:8" x14ac:dyDescent="0.2">
      <c r="A4972" s="1" t="d">
        <v>2023-03-11</v>
      </c>
      <c r="B4972">
        <v>-1</v>
      </c>
      <c r="C4972" t="s">
        <v>20</v>
      </c>
      <c r="D4972" s="1" t="d">
        <v>2023-03-18</v>
      </c>
      <c r="E4972" t="s">
        <v>1332</v>
      </c>
      <c r="F4972" t="s">
        <v>2274</v>
      </c>
      <c r="G4972" t="s">
        <v>8</v>
      </c>
      <c r="H4972" t="s">
        <v>1333</v>
      </c>
    </row>
    <row r="4973" spans="1:8" x14ac:dyDescent="0.2">
      <c r="A4973" s="1" t="d">
        <v>2023-03-11</v>
      </c>
      <c r="B4973">
        <v>-1</v>
      </c>
      <c r="C4973" t="s">
        <v>77</v>
      </c>
      <c r="D4973" s="1" t="d">
        <v>2023-03-11</v>
      </c>
      <c r="E4973" t="s">
        <v>266</v>
      </c>
      <c r="F4973" t="s">
        <v>2265</v>
      </c>
      <c r="G4973" t="s">
        <v>8</v>
      </c>
    </row>
    <row r="4974" spans="1:8" x14ac:dyDescent="0.2">
      <c r="A4974" s="1" t="d">
        <v>2023-03-11</v>
      </c>
      <c r="B4974">
        <v>-1</v>
      </c>
      <c r="C4974" t="s">
        <v>77</v>
      </c>
      <c r="D4974" s="1" t="d">
        <v>2023-03-11</v>
      </c>
      <c r="E4974" t="s">
        <v>1750</v>
      </c>
      <c r="F4974" t="s">
        <v>2296</v>
      </c>
      <c r="G4974" t="s">
        <v>128</v>
      </c>
      <c r="H4974" t="s">
        <v>439</v>
      </c>
    </row>
    <row r="4975" spans="1:8" x14ac:dyDescent="0.2">
      <c r="A4975" s="1" t="d">
        <v>2023-03-11</v>
      </c>
      <c r="B4975">
        <v>-1</v>
      </c>
      <c r="C4975" t="s">
        <v>77</v>
      </c>
      <c r="D4975" s="1" t="d">
        <v>2023-03-11</v>
      </c>
      <c r="E4975" t="s">
        <v>1633</v>
      </c>
      <c r="F4975" t="s">
        <v>2296</v>
      </c>
      <c r="G4975" t="s">
        <v>8</v>
      </c>
      <c r="H4975" t="s">
        <v>844</v>
      </c>
    </row>
    <row r="4976" spans="1:8" x14ac:dyDescent="0.2">
      <c r="A4976" s="1" t="d">
        <v>2023-03-11</v>
      </c>
      <c r="B4976">
        <v>-1</v>
      </c>
      <c r="C4976" t="s">
        <v>77</v>
      </c>
      <c r="D4976" s="1" t="d">
        <v>2023-03-18</v>
      </c>
      <c r="E4976" t="s">
        <v>1395</v>
      </c>
      <c r="F4976" t="s">
        <v>2273</v>
      </c>
      <c r="G4976" t="s">
        <v>13</v>
      </c>
      <c r="H4976" t="s">
        <v>1396</v>
      </c>
    </row>
    <row r="4977" spans="1:8" x14ac:dyDescent="0.2">
      <c r="A4977" s="1" t="d">
        <v>2023-03-11</v>
      </c>
      <c r="B4977">
        <v>-1</v>
      </c>
      <c r="C4977" t="s">
        <v>77</v>
      </c>
      <c r="D4977" s="1" t="d">
        <v>2023-03-18</v>
      </c>
      <c r="E4977" t="s">
        <v>1332</v>
      </c>
      <c r="F4977" t="s">
        <v>2274</v>
      </c>
      <c r="G4977" t="s">
        <v>8</v>
      </c>
      <c r="H4977" t="s">
        <v>1333</v>
      </c>
    </row>
    <row r="4978" spans="1:8" x14ac:dyDescent="0.2">
      <c r="A4978" s="1" t="d">
        <v>2023-03-11</v>
      </c>
      <c r="B4978">
        <v>-1</v>
      </c>
      <c r="C4978" t="s">
        <v>77</v>
      </c>
      <c r="D4978" s="1" t="d">
        <v>2023-03-18</v>
      </c>
      <c r="E4978" t="s">
        <v>2100</v>
      </c>
      <c r="F4978" t="s">
        <v>2275</v>
      </c>
      <c r="G4978" t="s">
        <v>8</v>
      </c>
      <c r="H4978" t="s">
        <v>2101</v>
      </c>
    </row>
    <row r="4979" spans="1:8" x14ac:dyDescent="0.2">
      <c r="A4979" s="1" t="d">
        <v>2023-03-11</v>
      </c>
      <c r="B4979">
        <v>-1</v>
      </c>
      <c r="C4979" t="s">
        <v>77</v>
      </c>
      <c r="D4979" s="1" t="d">
        <v>2023-03-24</v>
      </c>
      <c r="E4979" t="s">
        <v>1248</v>
      </c>
      <c r="F4979" t="s">
        <v>2274</v>
      </c>
      <c r="G4979" t="s">
        <v>8</v>
      </c>
      <c r="H4979" t="s">
        <v>1249</v>
      </c>
    </row>
    <row r="4980" spans="1:8" x14ac:dyDescent="0.2">
      <c r="A4980" s="1" t="d">
        <v>2023-03-11</v>
      </c>
      <c r="B4980">
        <v>-1</v>
      </c>
      <c r="C4980" t="s">
        <v>77</v>
      </c>
      <c r="D4980" s="1" t="d">
        <v>2023-03-24</v>
      </c>
      <c r="E4980" t="s">
        <v>1130</v>
      </c>
      <c r="F4980" t="s">
        <v>2274</v>
      </c>
      <c r="G4980" t="s">
        <v>8</v>
      </c>
      <c r="H4980" t="s">
        <v>1131</v>
      </c>
    </row>
    <row r="4981" spans="1:8" x14ac:dyDescent="0.2">
      <c r="A4981" s="1" t="d">
        <v>2023-03-11</v>
      </c>
      <c r="B4981">
        <v>-1</v>
      </c>
      <c r="C4981" t="s">
        <v>77</v>
      </c>
      <c r="D4981" s="1" t="d">
        <v>2023-03-24</v>
      </c>
      <c r="E4981" t="s">
        <v>2118</v>
      </c>
      <c r="F4981" t="s">
        <v>2263</v>
      </c>
      <c r="G4981" t="s">
        <v>8</v>
      </c>
      <c r="H4981" t="s">
        <v>330</v>
      </c>
    </row>
    <row r="4982" spans="1:8" x14ac:dyDescent="0.2">
      <c r="A4982" s="1" t="d">
        <v>2023-03-12</v>
      </c>
      <c r="B4982">
        <v>-1</v>
      </c>
      <c r="D4982" s="1" t="d">
        <v>2023-03-12</v>
      </c>
      <c r="E4982" t="s">
        <v>709</v>
      </c>
      <c r="F4982" t="s">
        <v>2265</v>
      </c>
      <c r="G4982" t="s">
        <v>128</v>
      </c>
      <c r="H4982" t="s">
        <v>710</v>
      </c>
    </row>
    <row r="4983" spans="1:8" x14ac:dyDescent="0.2">
      <c r="A4983" s="1" t="d">
        <v>2023-03-12</v>
      </c>
      <c r="B4983">
        <v>-1</v>
      </c>
      <c r="C4983" t="s">
        <v>15</v>
      </c>
      <c r="D4983" s="1" t="d">
        <v>2023-03-19</v>
      </c>
      <c r="E4983" t="s">
        <v>2119</v>
      </c>
      <c r="F4983" t="s">
        <v>2273</v>
      </c>
      <c r="G4983" t="s">
        <v>128</v>
      </c>
      <c r="H4983" t="s">
        <v>2120</v>
      </c>
    </row>
    <row r="4984" spans="1:8" x14ac:dyDescent="0.2">
      <c r="A4984" s="1" t="d">
        <v>2023-03-12</v>
      </c>
      <c r="B4984">
        <v>-1</v>
      </c>
      <c r="C4984" t="s">
        <v>20</v>
      </c>
      <c r="D4984" s="1" t="d">
        <v>2023-03-12</v>
      </c>
      <c r="E4984" t="s">
        <v>1186</v>
      </c>
      <c r="F4984" t="s">
        <v>2265</v>
      </c>
      <c r="G4984" t="s">
        <v>128</v>
      </c>
      <c r="H4984" t="s">
        <v>1187</v>
      </c>
    </row>
    <row r="4985" spans="1:8" x14ac:dyDescent="0.2">
      <c r="A4985" s="1" t="d">
        <v>2023-03-12</v>
      </c>
      <c r="B4985">
        <v>-1</v>
      </c>
      <c r="C4985" t="s">
        <v>20</v>
      </c>
      <c r="D4985" s="1" t="d">
        <v>2023-03-12</v>
      </c>
      <c r="E4985" t="s">
        <v>1633</v>
      </c>
      <c r="F4985" t="s">
        <v>2296</v>
      </c>
      <c r="G4985" t="s">
        <v>8</v>
      </c>
      <c r="H4985" t="s">
        <v>844</v>
      </c>
    </row>
    <row r="4986" spans="1:8" x14ac:dyDescent="0.2">
      <c r="A4986" s="1" t="d">
        <v>2023-03-12</v>
      </c>
      <c r="B4986">
        <v>-1</v>
      </c>
      <c r="C4986" t="s">
        <v>77</v>
      </c>
      <c r="D4986" s="1" t="d">
        <v>2023-03-12</v>
      </c>
      <c r="E4986" t="s">
        <v>1406</v>
      </c>
      <c r="F4986" t="s">
        <v>2281</v>
      </c>
      <c r="G4986" t="s">
        <v>8</v>
      </c>
      <c r="H4986" t="s">
        <v>1407</v>
      </c>
    </row>
    <row r="4987" spans="1:8" x14ac:dyDescent="0.2">
      <c r="A4987" s="1" t="d">
        <v>2023-03-12</v>
      </c>
      <c r="B4987">
        <v>-1</v>
      </c>
      <c r="C4987" t="s">
        <v>77</v>
      </c>
      <c r="D4987" s="1" t="d">
        <v>2023-03-12</v>
      </c>
      <c r="E4987" t="s">
        <v>2121</v>
      </c>
      <c r="F4987" t="s">
        <v>2281</v>
      </c>
      <c r="G4987" t="s">
        <v>8</v>
      </c>
      <c r="H4987" t="s">
        <v>2122</v>
      </c>
    </row>
    <row r="4988" spans="1:8" x14ac:dyDescent="0.2">
      <c r="A4988" s="1" t="d">
        <v>2023-03-12</v>
      </c>
      <c r="B4988">
        <v>-1</v>
      </c>
      <c r="C4988" t="s">
        <v>77</v>
      </c>
      <c r="D4988" s="1" t="d">
        <v>2023-03-12</v>
      </c>
      <c r="E4988" t="s">
        <v>429</v>
      </c>
      <c r="F4988" t="s">
        <v>2281</v>
      </c>
      <c r="G4988" t="s">
        <v>13</v>
      </c>
      <c r="H4988" t="s">
        <v>430</v>
      </c>
    </row>
    <row r="4989" spans="1:8" x14ac:dyDescent="0.2">
      <c r="A4989" s="1" t="d">
        <v>2023-03-12</v>
      </c>
      <c r="B4989">
        <v>-1</v>
      </c>
      <c r="C4989" t="s">
        <v>77</v>
      </c>
      <c r="D4989" s="1" t="d">
        <v>2023-03-12</v>
      </c>
      <c r="E4989" t="s">
        <v>1860</v>
      </c>
      <c r="F4989" t="s">
        <v>2282</v>
      </c>
      <c r="G4989" t="s">
        <v>49</v>
      </c>
    </row>
    <row r="4990" spans="1:8" x14ac:dyDescent="0.2">
      <c r="A4990" s="1" t="d">
        <v>2023-03-12</v>
      </c>
      <c r="B4990">
        <v>-1</v>
      </c>
      <c r="C4990" t="s">
        <v>77</v>
      </c>
      <c r="D4990" s="1" t="d">
        <v>2023-03-12</v>
      </c>
      <c r="E4990" t="s">
        <v>1179</v>
      </c>
      <c r="F4990" t="s">
        <v>2265</v>
      </c>
      <c r="G4990" t="s">
        <v>49</v>
      </c>
      <c r="H4990" t="s">
        <v>1180</v>
      </c>
    </row>
    <row r="4991" spans="1:8" x14ac:dyDescent="0.2">
      <c r="A4991" s="1" t="d">
        <v>2023-03-12</v>
      </c>
      <c r="B4991">
        <v>-1</v>
      </c>
      <c r="C4991" t="s">
        <v>77</v>
      </c>
      <c r="D4991" s="1" t="d">
        <v>2023-03-12</v>
      </c>
      <c r="E4991" t="s">
        <v>1497</v>
      </c>
      <c r="F4991" t="s">
        <v>2265</v>
      </c>
      <c r="G4991" t="s">
        <v>8</v>
      </c>
    </row>
    <row r="4992" spans="1:8" x14ac:dyDescent="0.2">
      <c r="A4992" s="1" t="d">
        <v>2023-03-12</v>
      </c>
      <c r="B4992">
        <v>-1</v>
      </c>
      <c r="C4992" t="s">
        <v>77</v>
      </c>
      <c r="D4992" s="1" t="d">
        <v>2023-03-12</v>
      </c>
      <c r="E4992" t="s">
        <v>86</v>
      </c>
      <c r="F4992" t="s">
        <v>2265</v>
      </c>
      <c r="G4992" t="s">
        <v>8</v>
      </c>
      <c r="H4992" t="s">
        <v>87</v>
      </c>
    </row>
    <row r="4993" spans="1:8" x14ac:dyDescent="0.2">
      <c r="A4993" s="1" t="d">
        <v>2023-03-12</v>
      </c>
      <c r="B4993">
        <v>-1</v>
      </c>
      <c r="C4993" t="s">
        <v>77</v>
      </c>
      <c r="D4993" s="1" t="d">
        <v>2023-03-12</v>
      </c>
      <c r="E4993" t="s">
        <v>1662</v>
      </c>
      <c r="F4993" t="s">
        <v>2265</v>
      </c>
      <c r="G4993" t="s">
        <v>128</v>
      </c>
    </row>
    <row r="4994" spans="1:8" x14ac:dyDescent="0.2">
      <c r="A4994" s="1" t="d">
        <v>2023-03-12</v>
      </c>
      <c r="B4994">
        <v>-1</v>
      </c>
      <c r="C4994" t="s">
        <v>77</v>
      </c>
      <c r="D4994" s="1" t="d">
        <v>2023-03-12</v>
      </c>
      <c r="E4994" t="s">
        <v>1655</v>
      </c>
      <c r="F4994" t="s">
        <v>2265</v>
      </c>
      <c r="G4994" t="s">
        <v>128</v>
      </c>
    </row>
    <row r="4995" spans="1:8" x14ac:dyDescent="0.2">
      <c r="A4995" s="1" t="d">
        <v>2023-03-12</v>
      </c>
      <c r="B4995">
        <v>-1</v>
      </c>
      <c r="C4995" t="s">
        <v>77</v>
      </c>
      <c r="D4995" s="1" t="d">
        <v>2023-03-12</v>
      </c>
      <c r="E4995" t="s">
        <v>1750</v>
      </c>
      <c r="F4995" t="s">
        <v>2296</v>
      </c>
      <c r="G4995" t="s">
        <v>128</v>
      </c>
      <c r="H4995" t="s">
        <v>439</v>
      </c>
    </row>
    <row r="4996" spans="1:8" x14ac:dyDescent="0.2">
      <c r="A4996" s="1" t="d">
        <v>2023-03-12</v>
      </c>
      <c r="B4996">
        <v>-1</v>
      </c>
      <c r="C4996" t="s">
        <v>77</v>
      </c>
      <c r="D4996" s="1" t="d">
        <v>2023-03-12</v>
      </c>
      <c r="E4996" t="s">
        <v>2107</v>
      </c>
      <c r="F4996" t="s">
        <v>2296</v>
      </c>
      <c r="G4996" t="s">
        <v>128</v>
      </c>
      <c r="H4996" t="s">
        <v>474</v>
      </c>
    </row>
    <row r="4997" spans="1:8" x14ac:dyDescent="0.2">
      <c r="A4997" s="1" t="d">
        <v>2023-03-12</v>
      </c>
      <c r="B4997">
        <v>-1</v>
      </c>
      <c r="C4997" t="s">
        <v>77</v>
      </c>
      <c r="D4997" s="1" t="d">
        <v>2023-03-12</v>
      </c>
      <c r="E4997" t="s">
        <v>1871</v>
      </c>
      <c r="F4997" t="s">
        <v>2296</v>
      </c>
      <c r="G4997" t="s">
        <v>128</v>
      </c>
      <c r="H4997" t="s">
        <v>476</v>
      </c>
    </row>
    <row r="4998" spans="1:8" x14ac:dyDescent="0.2">
      <c r="A4998" s="1" t="d">
        <v>2023-03-12</v>
      </c>
      <c r="B4998">
        <v>-1</v>
      </c>
      <c r="C4998" t="s">
        <v>77</v>
      </c>
      <c r="D4998" s="1" t="d">
        <v>2023-03-12</v>
      </c>
      <c r="E4998" t="s">
        <v>1263</v>
      </c>
      <c r="F4998" t="s">
        <v>2272</v>
      </c>
      <c r="G4998" t="s">
        <v>49</v>
      </c>
      <c r="H4998" t="s">
        <v>1264</v>
      </c>
    </row>
    <row r="4999" spans="1:8" x14ac:dyDescent="0.2">
      <c r="A4999" s="1" t="d">
        <v>2023-03-12</v>
      </c>
      <c r="B4999">
        <v>-1</v>
      </c>
      <c r="C4999" t="s">
        <v>77</v>
      </c>
      <c r="D4999" s="1" t="d">
        <v>2023-03-12</v>
      </c>
      <c r="E4999" t="s">
        <v>43</v>
      </c>
      <c r="F4999" t="s">
        <v>2272</v>
      </c>
      <c r="G4999" t="s">
        <v>8</v>
      </c>
      <c r="H4999" t="s">
        <v>44</v>
      </c>
    </row>
    <row r="5000" spans="1:8" x14ac:dyDescent="0.2">
      <c r="A5000" s="1" t="d">
        <v>2023-03-12</v>
      </c>
      <c r="B5000">
        <v>-1</v>
      </c>
      <c r="C5000" t="s">
        <v>77</v>
      </c>
      <c r="D5000" s="1" t="d">
        <v>2023-03-12</v>
      </c>
      <c r="E5000" t="s">
        <v>484</v>
      </c>
      <c r="F5000" t="s">
        <v>2272</v>
      </c>
      <c r="G5000" t="s">
        <v>8</v>
      </c>
    </row>
    <row r="5001" spans="1:8" x14ac:dyDescent="0.2">
      <c r="A5001" s="1" t="d">
        <v>2023-03-12</v>
      </c>
      <c r="B5001">
        <v>-1</v>
      </c>
      <c r="C5001" t="s">
        <v>77</v>
      </c>
      <c r="D5001" s="1" t="d">
        <v>2023-03-19</v>
      </c>
      <c r="E5001" t="s">
        <v>957</v>
      </c>
      <c r="F5001" t="s">
        <v>2273</v>
      </c>
      <c r="G5001" t="s">
        <v>8</v>
      </c>
      <c r="H5001" t="s">
        <v>958</v>
      </c>
    </row>
    <row r="5002" spans="1:8" x14ac:dyDescent="0.2">
      <c r="A5002" s="1" t="d">
        <v>2023-03-12</v>
      </c>
      <c r="B5002">
        <v>-1</v>
      </c>
      <c r="C5002" t="s">
        <v>77</v>
      </c>
      <c r="D5002" s="1" t="d">
        <v>2023-03-19</v>
      </c>
      <c r="E5002" t="s">
        <v>53</v>
      </c>
      <c r="F5002" t="s">
        <v>2273</v>
      </c>
      <c r="G5002" t="s">
        <v>13</v>
      </c>
      <c r="H5002" t="s">
        <v>54</v>
      </c>
    </row>
    <row r="5003" spans="1:8" x14ac:dyDescent="0.2">
      <c r="A5003" s="1" t="d">
        <v>2023-03-12</v>
      </c>
      <c r="B5003">
        <v>-1</v>
      </c>
      <c r="C5003" t="s">
        <v>77</v>
      </c>
      <c r="D5003" s="1" t="d">
        <v>2023-03-19</v>
      </c>
      <c r="E5003" t="s">
        <v>1395</v>
      </c>
      <c r="F5003" t="s">
        <v>2273</v>
      </c>
      <c r="G5003" t="s">
        <v>13</v>
      </c>
      <c r="H5003" t="s">
        <v>1396</v>
      </c>
    </row>
    <row r="5004" spans="1:8" x14ac:dyDescent="0.2">
      <c r="A5004" s="1" t="d">
        <v>2023-03-12</v>
      </c>
      <c r="B5004">
        <v>-1</v>
      </c>
      <c r="C5004" t="s">
        <v>77</v>
      </c>
      <c r="D5004" s="1" t="d">
        <v>2023-03-19</v>
      </c>
      <c r="E5004" t="s">
        <v>819</v>
      </c>
      <c r="F5004" t="s">
        <v>2273</v>
      </c>
      <c r="G5004" t="s">
        <v>8</v>
      </c>
      <c r="H5004" t="s">
        <v>820</v>
      </c>
    </row>
    <row r="5005" spans="1:8" x14ac:dyDescent="0.2">
      <c r="A5005" s="1" t="d">
        <v>2023-03-12</v>
      </c>
      <c r="B5005">
        <v>-1</v>
      </c>
      <c r="C5005" t="s">
        <v>77</v>
      </c>
      <c r="D5005" s="1" t="d">
        <v>2023-03-19</v>
      </c>
      <c r="E5005" t="s">
        <v>1437</v>
      </c>
      <c r="F5005" t="s">
        <v>2274</v>
      </c>
      <c r="G5005" t="s">
        <v>8</v>
      </c>
      <c r="H5005" t="s">
        <v>1437</v>
      </c>
    </row>
    <row r="5006" spans="1:8" x14ac:dyDescent="0.2">
      <c r="A5006" s="1" t="d">
        <v>2023-03-12</v>
      </c>
      <c r="B5006">
        <v>-1</v>
      </c>
      <c r="C5006" t="s">
        <v>77</v>
      </c>
      <c r="D5006" s="1" t="d">
        <v>2023-03-19</v>
      </c>
      <c r="E5006" t="s">
        <v>2123</v>
      </c>
      <c r="F5006" t="s">
        <v>2275</v>
      </c>
      <c r="G5006" t="s">
        <v>8</v>
      </c>
      <c r="H5006" t="s">
        <v>2124</v>
      </c>
    </row>
    <row r="5007" spans="1:8" x14ac:dyDescent="0.2">
      <c r="A5007" s="1" t="d">
        <v>2023-03-12</v>
      </c>
      <c r="B5007">
        <v>-1</v>
      </c>
      <c r="C5007" t="s">
        <v>77</v>
      </c>
      <c r="D5007" s="1" t="d">
        <v>2023-03-24</v>
      </c>
      <c r="E5007" t="s">
        <v>2125</v>
      </c>
      <c r="F5007" t="s">
        <v>2275</v>
      </c>
      <c r="G5007" t="s">
        <v>8</v>
      </c>
      <c r="H5007" t="s">
        <v>2126</v>
      </c>
    </row>
    <row r="5008" spans="1:8" x14ac:dyDescent="0.2">
      <c r="A5008" s="1" t="d">
        <v>2023-03-12</v>
      </c>
      <c r="B5008">
        <v>6200575830006530</v>
      </c>
      <c r="C5008" t="s">
        <v>77</v>
      </c>
      <c r="D5008" s="1" t="d">
        <v>2023-03-24</v>
      </c>
      <c r="E5008" t="s">
        <v>733</v>
      </c>
      <c r="F5008" t="s">
        <v>2274</v>
      </c>
      <c r="G5008" t="s">
        <v>8</v>
      </c>
      <c r="H5008" t="s">
        <v>734</v>
      </c>
    </row>
    <row r="5009" spans="1:8" x14ac:dyDescent="0.2">
      <c r="A5009" s="1" t="d">
        <v>2023-03-13</v>
      </c>
      <c r="B5009">
        <v>-1</v>
      </c>
      <c r="D5009" s="1" t="d">
        <v>2023-03-13</v>
      </c>
      <c r="E5009" t="s">
        <v>456</v>
      </c>
      <c r="F5009" t="s">
        <v>2288</v>
      </c>
      <c r="G5009" t="s">
        <v>8</v>
      </c>
      <c r="H5009" t="s">
        <v>457</v>
      </c>
    </row>
    <row r="5010" spans="1:8" x14ac:dyDescent="0.2">
      <c r="A5010" s="1" t="d">
        <v>2023-03-13</v>
      </c>
      <c r="B5010">
        <v>-1</v>
      </c>
      <c r="D5010" s="1" t="d">
        <v>2023-03-13</v>
      </c>
      <c r="E5010" t="s">
        <v>2127</v>
      </c>
      <c r="F5010" t="s">
        <v>2273</v>
      </c>
      <c r="G5010" t="s">
        <v>128</v>
      </c>
      <c r="H5010" t="s">
        <v>1097</v>
      </c>
    </row>
    <row r="5011" spans="1:8" x14ac:dyDescent="0.2">
      <c r="A5011" s="1" t="d">
        <v>2023-03-13</v>
      </c>
      <c r="B5011">
        <v>-1</v>
      </c>
      <c r="D5011" s="1" t="d">
        <v>2023-03-13</v>
      </c>
      <c r="E5011" t="s">
        <v>1877</v>
      </c>
      <c r="F5011" t="s">
        <v>2273</v>
      </c>
      <c r="G5011" t="s">
        <v>991</v>
      </c>
      <c r="H5011" t="s">
        <v>1878</v>
      </c>
    </row>
    <row r="5012" spans="1:8" x14ac:dyDescent="0.2">
      <c r="A5012" s="1" t="d">
        <v>2023-03-13</v>
      </c>
      <c r="B5012">
        <v>-1</v>
      </c>
      <c r="D5012" s="1" t="d">
        <v>2023-03-13</v>
      </c>
      <c r="E5012" t="s">
        <v>1463</v>
      </c>
      <c r="F5012" t="s">
        <v>2274</v>
      </c>
      <c r="G5012" t="s">
        <v>8</v>
      </c>
      <c r="H5012" t="s">
        <v>1464</v>
      </c>
    </row>
    <row r="5013" spans="1:8" x14ac:dyDescent="0.2">
      <c r="A5013" s="1" t="d">
        <v>2023-03-13</v>
      </c>
      <c r="B5013">
        <v>-1</v>
      </c>
      <c r="D5013" s="1" t="d">
        <v>2023-03-13</v>
      </c>
      <c r="E5013" t="s">
        <v>157</v>
      </c>
      <c r="F5013" t="s">
        <v>2274</v>
      </c>
      <c r="G5013" t="s">
        <v>8</v>
      </c>
      <c r="H5013" t="s">
        <v>158</v>
      </c>
    </row>
    <row r="5014" spans="1:8" x14ac:dyDescent="0.2">
      <c r="A5014" s="1" t="d">
        <v>2023-03-13</v>
      </c>
      <c r="B5014">
        <v>-1</v>
      </c>
      <c r="D5014" s="1" t="d">
        <v>2023-03-13</v>
      </c>
      <c r="E5014" t="s">
        <v>605</v>
      </c>
      <c r="F5014" t="s">
        <v>2274</v>
      </c>
      <c r="G5014" t="s">
        <v>8</v>
      </c>
      <c r="H5014" t="s">
        <v>606</v>
      </c>
    </row>
    <row r="5015" spans="1:8" x14ac:dyDescent="0.2">
      <c r="A5015" s="1" t="d">
        <v>2023-03-13</v>
      </c>
      <c r="B5015">
        <v>-1</v>
      </c>
      <c r="D5015" s="1" t="d">
        <v>2023-03-13</v>
      </c>
      <c r="E5015" t="s">
        <v>1214</v>
      </c>
      <c r="F5015" t="s">
        <v>2274</v>
      </c>
      <c r="G5015" t="s">
        <v>8</v>
      </c>
      <c r="H5015" t="s">
        <v>1214</v>
      </c>
    </row>
    <row r="5016" spans="1:8" x14ac:dyDescent="0.2">
      <c r="A5016" s="1" t="d">
        <v>2023-03-13</v>
      </c>
      <c r="B5016">
        <v>-1</v>
      </c>
      <c r="D5016" s="1" t="d">
        <v>2023-03-13</v>
      </c>
      <c r="E5016" t="s">
        <v>1886</v>
      </c>
      <c r="F5016" t="s">
        <v>2274</v>
      </c>
      <c r="G5016" t="s">
        <v>8</v>
      </c>
      <c r="H5016" t="s">
        <v>1886</v>
      </c>
    </row>
    <row r="5017" spans="1:8" x14ac:dyDescent="0.2">
      <c r="A5017" s="1" t="d">
        <v>2023-03-13</v>
      </c>
      <c r="B5017">
        <v>-1</v>
      </c>
      <c r="D5017" s="1" t="d">
        <v>2023-03-13</v>
      </c>
      <c r="E5017" t="s">
        <v>2128</v>
      </c>
      <c r="F5017" t="s">
        <v>2274</v>
      </c>
      <c r="G5017" t="s">
        <v>8</v>
      </c>
      <c r="H5017" t="s">
        <v>2128</v>
      </c>
    </row>
    <row r="5018" spans="1:8" x14ac:dyDescent="0.2">
      <c r="A5018" s="1" t="d">
        <v>2023-03-13</v>
      </c>
      <c r="B5018">
        <v>-1</v>
      </c>
      <c r="D5018" s="1" t="d">
        <v>2023-03-13</v>
      </c>
      <c r="E5018" t="s">
        <v>1194</v>
      </c>
      <c r="F5018" t="s">
        <v>2274</v>
      </c>
      <c r="G5018" t="s">
        <v>8</v>
      </c>
      <c r="H5018" t="s">
        <v>1194</v>
      </c>
    </row>
    <row r="5019" spans="1:8" x14ac:dyDescent="0.2">
      <c r="A5019" s="1" t="d">
        <v>2023-03-13</v>
      </c>
      <c r="B5019">
        <v>-1</v>
      </c>
      <c r="D5019" s="1" t="d">
        <v>2023-03-13</v>
      </c>
      <c r="E5019" t="s">
        <v>1636</v>
      </c>
      <c r="F5019" t="s">
        <v>2274</v>
      </c>
      <c r="G5019" t="s">
        <v>8</v>
      </c>
      <c r="H5019" t="s">
        <v>1636</v>
      </c>
    </row>
    <row r="5020" spans="1:8" x14ac:dyDescent="0.2">
      <c r="A5020" s="1" t="d">
        <v>2023-03-13</v>
      </c>
      <c r="B5020">
        <v>-1</v>
      </c>
      <c r="D5020" s="1" t="d">
        <v>2023-03-13</v>
      </c>
      <c r="E5020" t="s">
        <v>1576</v>
      </c>
      <c r="F5020" t="s">
        <v>2274</v>
      </c>
      <c r="G5020" t="s">
        <v>8</v>
      </c>
      <c r="H5020" t="s">
        <v>1576</v>
      </c>
    </row>
    <row r="5021" spans="1:8" x14ac:dyDescent="0.2">
      <c r="A5021" s="1" t="d">
        <v>2023-03-13</v>
      </c>
      <c r="B5021">
        <v>-1</v>
      </c>
      <c r="D5021" s="1" t="d">
        <v>2023-03-13</v>
      </c>
      <c r="E5021" t="s">
        <v>1452</v>
      </c>
      <c r="F5021" t="s">
        <v>2274</v>
      </c>
      <c r="G5021" t="s">
        <v>8</v>
      </c>
      <c r="H5021" t="s">
        <v>1452</v>
      </c>
    </row>
    <row r="5022" spans="1:8" x14ac:dyDescent="0.2">
      <c r="A5022" s="1" t="d">
        <v>2023-03-13</v>
      </c>
      <c r="B5022">
        <v>-1</v>
      </c>
      <c r="D5022" s="1" t="d">
        <v>2023-03-13</v>
      </c>
      <c r="E5022" t="s">
        <v>1068</v>
      </c>
      <c r="F5022" t="s">
        <v>2274</v>
      </c>
      <c r="G5022" t="s">
        <v>8</v>
      </c>
      <c r="H5022" t="s">
        <v>1068</v>
      </c>
    </row>
    <row r="5023" spans="1:8" x14ac:dyDescent="0.2">
      <c r="A5023" s="1" t="d">
        <v>2023-03-13</v>
      </c>
      <c r="B5023">
        <v>-1</v>
      </c>
      <c r="D5023" s="1" t="d">
        <v>2023-03-13</v>
      </c>
      <c r="E5023" t="s">
        <v>1451</v>
      </c>
      <c r="F5023" t="s">
        <v>2274</v>
      </c>
      <c r="G5023" t="s">
        <v>8</v>
      </c>
      <c r="H5023" t="s">
        <v>1451</v>
      </c>
    </row>
    <row r="5024" spans="1:8" x14ac:dyDescent="0.2">
      <c r="A5024" s="1" t="d">
        <v>2023-03-13</v>
      </c>
      <c r="B5024">
        <v>-1</v>
      </c>
      <c r="D5024" s="1" t="d">
        <v>2023-03-13</v>
      </c>
      <c r="E5024" t="s">
        <v>1865</v>
      </c>
      <c r="F5024" t="s">
        <v>2263</v>
      </c>
      <c r="G5024" t="s">
        <v>8</v>
      </c>
      <c r="H5024" t="s">
        <v>752</v>
      </c>
    </row>
    <row r="5025" spans="1:8" x14ac:dyDescent="0.2">
      <c r="A5025" s="1" t="d">
        <v>2023-03-13</v>
      </c>
      <c r="B5025">
        <v>-1</v>
      </c>
      <c r="D5025" s="1" t="d">
        <v>2023-03-13</v>
      </c>
      <c r="E5025" t="s">
        <v>1996</v>
      </c>
      <c r="F5025" t="s">
        <v>2263</v>
      </c>
      <c r="G5025" t="s">
        <v>8</v>
      </c>
      <c r="H5025" t="s">
        <v>754</v>
      </c>
    </row>
    <row r="5026" spans="1:8" x14ac:dyDescent="0.2">
      <c r="A5026" s="1" t="d">
        <v>2023-03-13</v>
      </c>
      <c r="B5026">
        <v>-1</v>
      </c>
      <c r="D5026" s="1" t="d">
        <v>2023-03-13</v>
      </c>
      <c r="E5026" t="s">
        <v>1934</v>
      </c>
      <c r="F5026" t="s">
        <v>2263</v>
      </c>
      <c r="G5026" t="s">
        <v>8</v>
      </c>
      <c r="H5026" t="s">
        <v>1149</v>
      </c>
    </row>
    <row r="5027" spans="1:8" x14ac:dyDescent="0.2">
      <c r="A5027" s="1" t="d">
        <v>2023-03-13</v>
      </c>
      <c r="B5027">
        <v>-1</v>
      </c>
      <c r="D5027" s="1" t="d">
        <v>2023-03-13</v>
      </c>
      <c r="E5027" t="s">
        <v>1866</v>
      </c>
      <c r="F5027" t="s">
        <v>2263</v>
      </c>
      <c r="G5027" t="s">
        <v>8</v>
      </c>
      <c r="H5027" t="s">
        <v>61</v>
      </c>
    </row>
    <row r="5028" spans="1:8" x14ac:dyDescent="0.2">
      <c r="A5028" s="1" t="d">
        <v>2023-03-13</v>
      </c>
      <c r="B5028">
        <v>-1</v>
      </c>
      <c r="D5028" s="1" t="d">
        <v>2023-03-13</v>
      </c>
      <c r="E5028" t="s">
        <v>1997</v>
      </c>
      <c r="F5028" t="s">
        <v>2263</v>
      </c>
      <c r="G5028" t="s">
        <v>8</v>
      </c>
      <c r="H5028" t="s">
        <v>509</v>
      </c>
    </row>
    <row r="5029" spans="1:8" x14ac:dyDescent="0.2">
      <c r="A5029" s="1" t="d">
        <v>2023-03-13</v>
      </c>
      <c r="B5029">
        <v>-1</v>
      </c>
      <c r="D5029" s="1" t="d">
        <v>2023-03-13</v>
      </c>
      <c r="E5029" t="s">
        <v>1978</v>
      </c>
      <c r="F5029" t="s">
        <v>2263</v>
      </c>
      <c r="G5029" t="s">
        <v>8</v>
      </c>
      <c r="H5029" t="s">
        <v>1477</v>
      </c>
    </row>
    <row r="5030" spans="1:8" x14ac:dyDescent="0.2">
      <c r="A5030" s="1" t="d">
        <v>2023-03-13</v>
      </c>
      <c r="B5030">
        <v>-1</v>
      </c>
      <c r="D5030" s="1" t="d">
        <v>2023-03-13</v>
      </c>
      <c r="E5030" t="s">
        <v>1979</v>
      </c>
      <c r="F5030" t="s">
        <v>2263</v>
      </c>
      <c r="G5030" t="s">
        <v>8</v>
      </c>
      <c r="H5030" t="s">
        <v>806</v>
      </c>
    </row>
    <row r="5031" spans="1:8" x14ac:dyDescent="0.2">
      <c r="A5031" s="1" t="d">
        <v>2023-03-13</v>
      </c>
      <c r="B5031">
        <v>-1</v>
      </c>
      <c r="D5031" s="1" t="d">
        <v>2023-03-13</v>
      </c>
      <c r="E5031" t="s">
        <v>1382</v>
      </c>
      <c r="F5031" t="s">
        <v>2263</v>
      </c>
      <c r="G5031" t="s">
        <v>8</v>
      </c>
      <c r="H5031" t="s">
        <v>1383</v>
      </c>
    </row>
    <row r="5032" spans="1:8" x14ac:dyDescent="0.2">
      <c r="A5032" s="1" t="d">
        <v>2023-03-13</v>
      </c>
      <c r="B5032">
        <v>-1</v>
      </c>
      <c r="D5032" s="1" t="d">
        <v>2023-03-13</v>
      </c>
      <c r="E5032" t="s">
        <v>930</v>
      </c>
      <c r="F5032" t="s">
        <v>2263</v>
      </c>
      <c r="G5032" t="s">
        <v>8</v>
      </c>
      <c r="H5032" t="s">
        <v>931</v>
      </c>
    </row>
    <row r="5033" spans="1:8" x14ac:dyDescent="0.2">
      <c r="A5033" s="1" t="d">
        <v>2023-03-13</v>
      </c>
      <c r="B5033">
        <v>-1</v>
      </c>
      <c r="D5033" s="1" t="d">
        <v>2023-03-13</v>
      </c>
      <c r="E5033" t="s">
        <v>218</v>
      </c>
      <c r="F5033" t="s">
        <v>2265</v>
      </c>
      <c r="G5033" t="s">
        <v>49</v>
      </c>
      <c r="H5033" t="s">
        <v>219</v>
      </c>
    </row>
    <row r="5034" spans="1:8" x14ac:dyDescent="0.2">
      <c r="A5034" s="1" t="d">
        <v>2023-03-13</v>
      </c>
      <c r="B5034">
        <v>-1</v>
      </c>
      <c r="D5034" s="1" t="d">
        <v>2023-03-13</v>
      </c>
      <c r="E5034" t="s">
        <v>1256</v>
      </c>
      <c r="F5034" t="s">
        <v>2265</v>
      </c>
      <c r="G5034" t="s">
        <v>991</v>
      </c>
      <c r="H5034" t="s">
        <v>1257</v>
      </c>
    </row>
    <row r="5035" spans="1:8" x14ac:dyDescent="0.2">
      <c r="A5035" s="1" t="d">
        <v>2023-03-13</v>
      </c>
      <c r="B5035">
        <v>-1</v>
      </c>
      <c r="D5035" s="1" t="d">
        <v>2023-03-13</v>
      </c>
      <c r="E5035" t="s">
        <v>461</v>
      </c>
      <c r="F5035" t="s">
        <v>2265</v>
      </c>
      <c r="G5035" t="s">
        <v>8</v>
      </c>
      <c r="H5035" t="s">
        <v>462</v>
      </c>
    </row>
    <row r="5036" spans="1:8" x14ac:dyDescent="0.2">
      <c r="A5036" s="1" t="d">
        <v>2023-03-13</v>
      </c>
      <c r="B5036">
        <v>-1</v>
      </c>
      <c r="D5036" s="1" t="d">
        <v>2023-03-13</v>
      </c>
      <c r="E5036" t="s">
        <v>433</v>
      </c>
      <c r="F5036" t="s">
        <v>2265</v>
      </c>
      <c r="G5036" t="s">
        <v>8</v>
      </c>
      <c r="H5036" t="s">
        <v>434</v>
      </c>
    </row>
    <row r="5037" spans="1:8" x14ac:dyDescent="0.2">
      <c r="A5037" s="1" t="d">
        <v>2023-03-13</v>
      </c>
      <c r="B5037">
        <v>-1</v>
      </c>
      <c r="D5037" s="1" t="d">
        <v>2023-03-13</v>
      </c>
      <c r="E5037" t="s">
        <v>35</v>
      </c>
      <c r="F5037" t="s">
        <v>2268</v>
      </c>
      <c r="G5037" t="s">
        <v>13</v>
      </c>
      <c r="H5037" t="s">
        <v>36</v>
      </c>
    </row>
    <row r="5038" spans="1:8" x14ac:dyDescent="0.2">
      <c r="A5038" s="1" t="d">
        <v>2023-03-13</v>
      </c>
      <c r="B5038">
        <v>-1</v>
      </c>
      <c r="D5038" s="1" t="d">
        <v>2023-03-13</v>
      </c>
      <c r="E5038" t="s">
        <v>813</v>
      </c>
      <c r="F5038" t="s">
        <v>2268</v>
      </c>
      <c r="G5038" t="s">
        <v>13</v>
      </c>
      <c r="H5038" t="s">
        <v>814</v>
      </c>
    </row>
    <row r="5039" spans="1:8" x14ac:dyDescent="0.2">
      <c r="A5039" s="1" t="d">
        <v>2023-03-13</v>
      </c>
      <c r="B5039">
        <v>-1</v>
      </c>
      <c r="D5039" s="1" t="d">
        <v>2023-03-13</v>
      </c>
      <c r="E5039" t="s">
        <v>1634</v>
      </c>
      <c r="F5039" t="s">
        <v>2296</v>
      </c>
      <c r="G5039" t="s">
        <v>8</v>
      </c>
      <c r="H5039" t="s">
        <v>38</v>
      </c>
    </row>
    <row r="5040" spans="1:8" x14ac:dyDescent="0.2">
      <c r="A5040" s="1" t="d">
        <v>2023-03-13</v>
      </c>
      <c r="B5040">
        <v>-1</v>
      </c>
      <c r="D5040" s="1" t="d">
        <v>2023-03-13</v>
      </c>
      <c r="E5040" t="s">
        <v>1780</v>
      </c>
      <c r="F5040" t="s">
        <v>2271</v>
      </c>
      <c r="G5040" t="s">
        <v>49</v>
      </c>
      <c r="H5040" t="s">
        <v>1781</v>
      </c>
    </row>
    <row r="5041" spans="1:8" x14ac:dyDescent="0.2">
      <c r="A5041" s="1" t="d">
        <v>2023-03-13</v>
      </c>
      <c r="B5041">
        <v>-1</v>
      </c>
      <c r="D5041" s="1" t="d">
        <v>2023-03-13</v>
      </c>
      <c r="E5041" t="s">
        <v>1265</v>
      </c>
      <c r="F5041" t="s">
        <v>2272</v>
      </c>
      <c r="G5041" t="s">
        <v>991</v>
      </c>
      <c r="H5041" t="s">
        <v>1266</v>
      </c>
    </row>
    <row r="5042" spans="1:8" x14ac:dyDescent="0.2">
      <c r="A5042" s="1" t="d">
        <v>2023-03-13</v>
      </c>
      <c r="B5042">
        <v>-1</v>
      </c>
      <c r="D5042" s="1" t="d">
        <v>2023-03-13</v>
      </c>
      <c r="E5042" t="s">
        <v>1420</v>
      </c>
      <c r="F5042" t="s">
        <v>2272</v>
      </c>
      <c r="G5042" t="s">
        <v>991</v>
      </c>
      <c r="H5042" t="s">
        <v>1421</v>
      </c>
    </row>
    <row r="5043" spans="1:8" x14ac:dyDescent="0.2">
      <c r="A5043" s="1" t="d">
        <v>2023-03-13</v>
      </c>
      <c r="B5043">
        <v>-1</v>
      </c>
      <c r="D5043" s="1" t="d">
        <v>2023-03-13</v>
      </c>
      <c r="E5043" t="s">
        <v>1442</v>
      </c>
      <c r="F5043" t="s">
        <v>2272</v>
      </c>
      <c r="G5043" t="s">
        <v>13</v>
      </c>
      <c r="H5043" t="s">
        <v>1443</v>
      </c>
    </row>
    <row r="5044" spans="1:8" x14ac:dyDescent="0.2">
      <c r="A5044" s="1" t="d">
        <v>2023-03-13</v>
      </c>
      <c r="B5044">
        <v>-1</v>
      </c>
      <c r="D5044" s="1" t="d">
        <v>2023-03-13</v>
      </c>
      <c r="E5044" t="s">
        <v>1635</v>
      </c>
      <c r="F5044" t="s">
        <v>2272</v>
      </c>
      <c r="G5044" t="s">
        <v>8</v>
      </c>
    </row>
    <row r="5045" spans="1:8" x14ac:dyDescent="0.2">
      <c r="A5045" s="1" t="d">
        <v>2023-03-13</v>
      </c>
      <c r="B5045">
        <v>-1</v>
      </c>
      <c r="C5045" t="s">
        <v>15</v>
      </c>
      <c r="D5045" s="1" t="d">
        <v>2023-03-13</v>
      </c>
      <c r="E5045" t="s">
        <v>23</v>
      </c>
      <c r="F5045" t="s">
        <v>2266</v>
      </c>
      <c r="G5045" t="s">
        <v>8</v>
      </c>
      <c r="H5045" t="s">
        <v>24</v>
      </c>
    </row>
    <row r="5046" spans="1:8" x14ac:dyDescent="0.2">
      <c r="A5046" s="1" t="d">
        <v>2023-03-13</v>
      </c>
      <c r="B5046">
        <v>-1</v>
      </c>
      <c r="C5046" t="s">
        <v>15</v>
      </c>
      <c r="D5046" s="1" t="d">
        <v>2023-03-13</v>
      </c>
      <c r="E5046" t="s">
        <v>1915</v>
      </c>
      <c r="F5046" t="s">
        <v>2266</v>
      </c>
      <c r="G5046" t="s">
        <v>13</v>
      </c>
      <c r="H5046" t="s">
        <v>1916</v>
      </c>
    </row>
    <row r="5047" spans="1:8" x14ac:dyDescent="0.2">
      <c r="A5047" s="1" t="d">
        <v>2023-03-13</v>
      </c>
      <c r="B5047">
        <v>-1</v>
      </c>
      <c r="C5047" t="s">
        <v>15</v>
      </c>
      <c r="D5047" s="1" t="d">
        <v>2023-03-13</v>
      </c>
      <c r="E5047" t="s">
        <v>222</v>
      </c>
      <c r="F5047" t="s">
        <v>2265</v>
      </c>
      <c r="G5047" t="s">
        <v>13</v>
      </c>
      <c r="H5047" t="s">
        <v>223</v>
      </c>
    </row>
    <row r="5048" spans="1:8" x14ac:dyDescent="0.2">
      <c r="A5048" s="1" t="d">
        <v>2023-03-13</v>
      </c>
      <c r="B5048">
        <v>-1</v>
      </c>
      <c r="C5048" t="s">
        <v>15</v>
      </c>
      <c r="D5048" s="1" t="d">
        <v>2023-03-13</v>
      </c>
      <c r="E5048" t="s">
        <v>1210</v>
      </c>
      <c r="F5048" t="s">
        <v>2285</v>
      </c>
      <c r="G5048" t="s">
        <v>8</v>
      </c>
    </row>
    <row r="5049" spans="1:8" x14ac:dyDescent="0.2">
      <c r="A5049" s="1" t="d">
        <v>2023-03-13</v>
      </c>
      <c r="B5049">
        <v>-1</v>
      </c>
      <c r="C5049" t="s">
        <v>15</v>
      </c>
      <c r="D5049" s="1" t="d">
        <v>2023-03-13</v>
      </c>
      <c r="E5049" t="s">
        <v>1324</v>
      </c>
      <c r="F5049" t="s">
        <v>2272</v>
      </c>
      <c r="G5049" t="s">
        <v>13</v>
      </c>
      <c r="H5049" t="s">
        <v>1325</v>
      </c>
    </row>
    <row r="5050" spans="1:8" x14ac:dyDescent="0.2">
      <c r="A5050" s="1" t="d">
        <v>2023-03-13</v>
      </c>
      <c r="B5050">
        <v>-1</v>
      </c>
      <c r="C5050" t="s">
        <v>15</v>
      </c>
      <c r="D5050" s="1" t="d">
        <v>2023-03-20</v>
      </c>
      <c r="E5050" t="s">
        <v>1192</v>
      </c>
      <c r="F5050" t="s">
        <v>2274</v>
      </c>
      <c r="G5050" t="s">
        <v>8</v>
      </c>
      <c r="H5050" t="s">
        <v>1193</v>
      </c>
    </row>
    <row r="5051" spans="1:8" x14ac:dyDescent="0.2">
      <c r="A5051" s="1" t="d">
        <v>2023-03-13</v>
      </c>
      <c r="B5051">
        <v>-1</v>
      </c>
      <c r="C5051" t="s">
        <v>20</v>
      </c>
      <c r="D5051" s="1" t="d">
        <v>2023-03-13</v>
      </c>
      <c r="E5051" t="s">
        <v>456</v>
      </c>
      <c r="F5051" t="s">
        <v>2288</v>
      </c>
      <c r="G5051" t="s">
        <v>8</v>
      </c>
      <c r="H5051" t="s">
        <v>457</v>
      </c>
    </row>
    <row r="5052" spans="1:8" x14ac:dyDescent="0.2">
      <c r="A5052" s="1" t="d">
        <v>2023-03-13</v>
      </c>
      <c r="B5052">
        <v>-1</v>
      </c>
      <c r="C5052" t="s">
        <v>20</v>
      </c>
      <c r="D5052" s="1" t="d">
        <v>2023-03-13</v>
      </c>
      <c r="E5052" t="s">
        <v>1619</v>
      </c>
      <c r="F5052" t="s">
        <v>2281</v>
      </c>
      <c r="G5052" t="s">
        <v>8</v>
      </c>
      <c r="H5052" t="s">
        <v>1620</v>
      </c>
    </row>
    <row r="5053" spans="1:8" x14ac:dyDescent="0.2">
      <c r="A5053" s="1" t="d">
        <v>2023-03-13</v>
      </c>
      <c r="B5053">
        <v>-1</v>
      </c>
      <c r="C5053" t="s">
        <v>20</v>
      </c>
      <c r="D5053" s="1" t="d">
        <v>2023-03-13</v>
      </c>
      <c r="E5053" t="s">
        <v>809</v>
      </c>
      <c r="F5053" t="s">
        <v>2266</v>
      </c>
      <c r="G5053" t="s">
        <v>8</v>
      </c>
      <c r="H5053" t="s">
        <v>810</v>
      </c>
    </row>
    <row r="5054" spans="1:8" x14ac:dyDescent="0.2">
      <c r="A5054" s="1" t="d">
        <v>2023-03-13</v>
      </c>
      <c r="B5054">
        <v>-1</v>
      </c>
      <c r="C5054" t="s">
        <v>20</v>
      </c>
      <c r="D5054" s="1" t="d">
        <v>2023-03-13</v>
      </c>
      <c r="E5054" t="s">
        <v>1179</v>
      </c>
      <c r="F5054" t="s">
        <v>2265</v>
      </c>
      <c r="G5054" t="s">
        <v>49</v>
      </c>
      <c r="H5054" t="s">
        <v>1180</v>
      </c>
    </row>
    <row r="5055" spans="1:8" x14ac:dyDescent="0.2">
      <c r="A5055" s="1" t="d">
        <v>2023-03-13</v>
      </c>
      <c r="B5055">
        <v>-1</v>
      </c>
      <c r="C5055" t="s">
        <v>20</v>
      </c>
      <c r="D5055" s="1" t="d">
        <v>2023-03-13</v>
      </c>
      <c r="E5055" t="s">
        <v>263</v>
      </c>
      <c r="F5055" t="s">
        <v>2265</v>
      </c>
      <c r="G5055" t="s">
        <v>8</v>
      </c>
      <c r="H5055" t="s">
        <v>264</v>
      </c>
    </row>
    <row r="5056" spans="1:8" x14ac:dyDescent="0.2">
      <c r="A5056" s="1" t="d">
        <v>2023-03-13</v>
      </c>
      <c r="B5056">
        <v>-1</v>
      </c>
      <c r="C5056" t="s">
        <v>20</v>
      </c>
      <c r="D5056" s="1" t="d">
        <v>2023-03-13</v>
      </c>
      <c r="E5056" t="s">
        <v>84</v>
      </c>
      <c r="F5056" t="s">
        <v>2265</v>
      </c>
      <c r="G5056" t="s">
        <v>8</v>
      </c>
      <c r="H5056" t="s">
        <v>85</v>
      </c>
    </row>
    <row r="5057" spans="1:8" x14ac:dyDescent="0.2">
      <c r="A5057" s="1" t="d">
        <v>2023-03-13</v>
      </c>
      <c r="B5057">
        <v>-1</v>
      </c>
      <c r="C5057" t="s">
        <v>20</v>
      </c>
      <c r="D5057" s="1" t="d">
        <v>2023-03-13</v>
      </c>
      <c r="E5057" t="s">
        <v>12</v>
      </c>
      <c r="F5057" t="s">
        <v>2265</v>
      </c>
      <c r="G5057" t="s">
        <v>13</v>
      </c>
      <c r="H5057" t="s">
        <v>14</v>
      </c>
    </row>
    <row r="5058" spans="1:8" x14ac:dyDescent="0.2">
      <c r="A5058" s="1" t="d">
        <v>2023-03-13</v>
      </c>
      <c r="B5058">
        <v>-1</v>
      </c>
      <c r="C5058" t="s">
        <v>20</v>
      </c>
      <c r="D5058" s="1" t="d">
        <v>2023-03-13</v>
      </c>
      <c r="E5058" t="s">
        <v>33</v>
      </c>
      <c r="F5058" t="s">
        <v>2268</v>
      </c>
      <c r="G5058" t="s">
        <v>8</v>
      </c>
      <c r="H5058" t="s">
        <v>34</v>
      </c>
    </row>
    <row r="5059" spans="1:8" x14ac:dyDescent="0.2">
      <c r="A5059" s="1" t="d">
        <v>2023-03-13</v>
      </c>
      <c r="B5059">
        <v>-1</v>
      </c>
      <c r="C5059" t="s">
        <v>20</v>
      </c>
      <c r="D5059" s="1" t="d">
        <v>2023-03-13</v>
      </c>
      <c r="E5059" t="s">
        <v>35</v>
      </c>
      <c r="F5059" t="s">
        <v>2268</v>
      </c>
      <c r="G5059" t="s">
        <v>13</v>
      </c>
      <c r="H5059" t="s">
        <v>36</v>
      </c>
    </row>
    <row r="5060" spans="1:8" x14ac:dyDescent="0.2">
      <c r="A5060" s="1" t="d">
        <v>2023-03-13</v>
      </c>
      <c r="B5060">
        <v>-1</v>
      </c>
      <c r="C5060" t="s">
        <v>20</v>
      </c>
      <c r="D5060" s="1" t="d">
        <v>2023-03-13</v>
      </c>
      <c r="E5060" t="s">
        <v>813</v>
      </c>
      <c r="F5060" t="s">
        <v>2268</v>
      </c>
      <c r="G5060" t="s">
        <v>13</v>
      </c>
      <c r="H5060" t="s">
        <v>814</v>
      </c>
    </row>
    <row r="5061" spans="1:8" x14ac:dyDescent="0.2">
      <c r="A5061" s="1" t="d">
        <v>2023-03-13</v>
      </c>
      <c r="B5061">
        <v>-1</v>
      </c>
      <c r="C5061" t="s">
        <v>20</v>
      </c>
      <c r="D5061" s="1" t="d">
        <v>2023-03-13</v>
      </c>
      <c r="E5061" t="s">
        <v>813</v>
      </c>
      <c r="F5061" t="s">
        <v>2268</v>
      </c>
      <c r="G5061" t="s">
        <v>49</v>
      </c>
      <c r="H5061" t="s">
        <v>814</v>
      </c>
    </row>
    <row r="5062" spans="1:8" x14ac:dyDescent="0.2">
      <c r="A5062" s="1" t="d">
        <v>2023-03-13</v>
      </c>
      <c r="B5062">
        <v>-1</v>
      </c>
      <c r="C5062" t="s">
        <v>20</v>
      </c>
      <c r="D5062" s="1" t="d">
        <v>2023-03-13</v>
      </c>
      <c r="E5062" t="s">
        <v>1621</v>
      </c>
      <c r="F5062" t="s">
        <v>2296</v>
      </c>
      <c r="G5062" t="s">
        <v>8</v>
      </c>
      <c r="H5062" t="s">
        <v>472</v>
      </c>
    </row>
    <row r="5063" spans="1:8" x14ac:dyDescent="0.2">
      <c r="A5063" s="1" t="d">
        <v>2023-03-13</v>
      </c>
      <c r="B5063">
        <v>-1</v>
      </c>
      <c r="C5063" t="s">
        <v>20</v>
      </c>
      <c r="D5063" s="1" t="d">
        <v>2023-03-13</v>
      </c>
      <c r="E5063" t="s">
        <v>1631</v>
      </c>
      <c r="F5063" t="s">
        <v>2296</v>
      </c>
      <c r="G5063" t="s">
        <v>8</v>
      </c>
      <c r="H5063" t="s">
        <v>277</v>
      </c>
    </row>
    <row r="5064" spans="1:8" x14ac:dyDescent="0.2">
      <c r="A5064" s="1" t="d">
        <v>2023-03-13</v>
      </c>
      <c r="B5064">
        <v>-1</v>
      </c>
      <c r="C5064" t="s">
        <v>20</v>
      </c>
      <c r="D5064" s="1" t="d">
        <v>2023-03-13</v>
      </c>
      <c r="E5064" t="s">
        <v>1633</v>
      </c>
      <c r="F5064" t="s">
        <v>2296</v>
      </c>
      <c r="G5064" t="s">
        <v>8</v>
      </c>
      <c r="H5064" t="s">
        <v>844</v>
      </c>
    </row>
    <row r="5065" spans="1:8" x14ac:dyDescent="0.2">
      <c r="A5065" s="1" t="d">
        <v>2023-03-13</v>
      </c>
      <c r="B5065">
        <v>-1</v>
      </c>
      <c r="C5065" t="s">
        <v>20</v>
      </c>
      <c r="D5065" s="1" t="d">
        <v>2023-03-13</v>
      </c>
      <c r="E5065" t="s">
        <v>479</v>
      </c>
      <c r="F5065" t="s">
        <v>2271</v>
      </c>
      <c r="G5065" t="s">
        <v>68</v>
      </c>
      <c r="H5065" t="s">
        <v>480</v>
      </c>
    </row>
    <row r="5066" spans="1:8" x14ac:dyDescent="0.2">
      <c r="A5066" s="1" t="d">
        <v>2023-03-13</v>
      </c>
      <c r="B5066">
        <v>-1</v>
      </c>
      <c r="C5066" t="s">
        <v>20</v>
      </c>
      <c r="D5066" s="1" t="d">
        <v>2023-03-13</v>
      </c>
      <c r="E5066" t="s">
        <v>481</v>
      </c>
      <c r="F5066" t="s">
        <v>2285</v>
      </c>
      <c r="G5066" t="s">
        <v>8</v>
      </c>
    </row>
    <row r="5067" spans="1:8" x14ac:dyDescent="0.2">
      <c r="A5067" s="1" t="d">
        <v>2023-03-13</v>
      </c>
      <c r="B5067">
        <v>-1</v>
      </c>
      <c r="C5067" t="s">
        <v>20</v>
      </c>
      <c r="D5067" s="1" t="d">
        <v>2023-03-13</v>
      </c>
      <c r="E5067" t="s">
        <v>1263</v>
      </c>
      <c r="F5067" t="s">
        <v>2272</v>
      </c>
      <c r="G5067" t="s">
        <v>49</v>
      </c>
      <c r="H5067" t="s">
        <v>1264</v>
      </c>
    </row>
    <row r="5068" spans="1:8" x14ac:dyDescent="0.2">
      <c r="A5068" s="1" t="d">
        <v>2023-03-13</v>
      </c>
      <c r="B5068">
        <v>-1</v>
      </c>
      <c r="C5068" t="s">
        <v>20</v>
      </c>
      <c r="D5068" s="1" t="d">
        <v>2023-03-13</v>
      </c>
      <c r="E5068" t="s">
        <v>1442</v>
      </c>
      <c r="F5068" t="s">
        <v>2272</v>
      </c>
      <c r="G5068" t="s">
        <v>13</v>
      </c>
      <c r="H5068" t="s">
        <v>1443</v>
      </c>
    </row>
    <row r="5069" spans="1:8" x14ac:dyDescent="0.2">
      <c r="A5069" s="1" t="d">
        <v>2023-03-13</v>
      </c>
      <c r="B5069">
        <v>-1</v>
      </c>
      <c r="C5069" t="s">
        <v>20</v>
      </c>
      <c r="D5069" s="1" t="d">
        <v>2023-03-13</v>
      </c>
      <c r="E5069" t="s">
        <v>1390</v>
      </c>
      <c r="F5069" t="s">
        <v>2272</v>
      </c>
      <c r="G5069" t="s">
        <v>8</v>
      </c>
      <c r="H5069" t="s">
        <v>1391</v>
      </c>
    </row>
    <row r="5070" spans="1:8" x14ac:dyDescent="0.2">
      <c r="A5070" s="1" t="d">
        <v>2023-03-13</v>
      </c>
      <c r="B5070">
        <v>-1</v>
      </c>
      <c r="C5070" t="s">
        <v>20</v>
      </c>
      <c r="D5070" s="1" t="d">
        <v>2023-03-13</v>
      </c>
      <c r="E5070" t="s">
        <v>1392</v>
      </c>
      <c r="F5070" t="s">
        <v>2272</v>
      </c>
      <c r="G5070" t="s">
        <v>8</v>
      </c>
    </row>
    <row r="5071" spans="1:8" x14ac:dyDescent="0.2">
      <c r="A5071" s="1" t="d">
        <v>2023-03-13</v>
      </c>
      <c r="B5071">
        <v>-1</v>
      </c>
      <c r="C5071" t="s">
        <v>20</v>
      </c>
      <c r="D5071" s="1" t="d">
        <v>2023-03-13</v>
      </c>
      <c r="E5071" t="s">
        <v>96</v>
      </c>
      <c r="F5071" t="s">
        <v>2272</v>
      </c>
      <c r="G5071" t="s">
        <v>8</v>
      </c>
    </row>
    <row r="5072" spans="1:8" x14ac:dyDescent="0.2">
      <c r="A5072" s="1" t="d">
        <v>2023-03-13</v>
      </c>
      <c r="B5072">
        <v>-1</v>
      </c>
      <c r="C5072" t="s">
        <v>20</v>
      </c>
      <c r="D5072" s="1" t="d">
        <v>2023-03-20</v>
      </c>
      <c r="E5072" t="s">
        <v>2129</v>
      </c>
      <c r="F5072" t="s">
        <v>2273</v>
      </c>
      <c r="G5072" t="s">
        <v>13</v>
      </c>
      <c r="H5072" t="s">
        <v>2130</v>
      </c>
    </row>
    <row r="5073" spans="1:8" x14ac:dyDescent="0.2">
      <c r="A5073" s="1" t="d">
        <v>2023-03-13</v>
      </c>
      <c r="B5073">
        <v>-1</v>
      </c>
      <c r="C5073" t="s">
        <v>20</v>
      </c>
      <c r="D5073" s="1" t="d">
        <v>2023-03-20</v>
      </c>
      <c r="E5073" t="s">
        <v>1102</v>
      </c>
      <c r="F5073" t="s">
        <v>2273</v>
      </c>
      <c r="G5073" t="s">
        <v>13</v>
      </c>
      <c r="H5073" t="s">
        <v>1103</v>
      </c>
    </row>
    <row r="5074" spans="1:8" x14ac:dyDescent="0.2">
      <c r="A5074" s="1" t="d">
        <v>2023-03-13</v>
      </c>
      <c r="B5074">
        <v>-1</v>
      </c>
      <c r="C5074" t="s">
        <v>20</v>
      </c>
      <c r="D5074" s="1" t="d">
        <v>2023-03-20</v>
      </c>
      <c r="E5074" t="s">
        <v>742</v>
      </c>
      <c r="F5074" t="s">
        <v>2274</v>
      </c>
      <c r="G5074" t="s">
        <v>8</v>
      </c>
      <c r="H5074" t="s">
        <v>743</v>
      </c>
    </row>
    <row r="5075" spans="1:8" x14ac:dyDescent="0.2">
      <c r="A5075" s="1" t="d">
        <v>2023-03-13</v>
      </c>
      <c r="B5075">
        <v>-1</v>
      </c>
      <c r="C5075" t="s">
        <v>20</v>
      </c>
      <c r="D5075" s="1" t="d">
        <v>2023-03-20</v>
      </c>
      <c r="E5075" t="s">
        <v>1647</v>
      </c>
      <c r="F5075" t="s">
        <v>2297</v>
      </c>
      <c r="G5075" t="s">
        <v>8</v>
      </c>
      <c r="H5075" t="s">
        <v>1648</v>
      </c>
    </row>
    <row r="5076" spans="1:8" x14ac:dyDescent="0.2">
      <c r="A5076" s="1" t="d">
        <v>2023-03-13</v>
      </c>
      <c r="B5076">
        <v>-1</v>
      </c>
      <c r="C5076" t="s">
        <v>20</v>
      </c>
      <c r="D5076" s="1" t="d">
        <v>2023-03-24</v>
      </c>
      <c r="E5076" t="s">
        <v>996</v>
      </c>
      <c r="F5076" t="s">
        <v>2275</v>
      </c>
      <c r="G5076" t="s">
        <v>8</v>
      </c>
      <c r="H5076" t="s">
        <v>997</v>
      </c>
    </row>
    <row r="5077" spans="1:8" x14ac:dyDescent="0.2">
      <c r="A5077" s="1" t="d">
        <v>2023-03-13</v>
      </c>
      <c r="B5077">
        <v>-1</v>
      </c>
      <c r="C5077" t="s">
        <v>20</v>
      </c>
      <c r="D5077" s="1" t="d">
        <v>2023-03-27</v>
      </c>
      <c r="E5077" t="s">
        <v>2131</v>
      </c>
      <c r="F5077" t="s">
        <v>2273</v>
      </c>
      <c r="G5077" t="s">
        <v>13</v>
      </c>
      <c r="H5077" t="s">
        <v>2132</v>
      </c>
    </row>
    <row r="5078" spans="1:8" x14ac:dyDescent="0.2">
      <c r="A5078" s="1" t="d">
        <v>2023-03-13</v>
      </c>
      <c r="B5078">
        <v>-1</v>
      </c>
      <c r="C5078" t="s">
        <v>20</v>
      </c>
      <c r="D5078" s="1" t="d">
        <v>2023-03-27</v>
      </c>
      <c r="E5078" t="s">
        <v>696</v>
      </c>
      <c r="F5078" t="s">
        <v>2263</v>
      </c>
      <c r="G5078" t="s">
        <v>8</v>
      </c>
      <c r="H5078" t="s">
        <v>697</v>
      </c>
    </row>
    <row r="5079" spans="1:8" x14ac:dyDescent="0.2">
      <c r="A5079" s="1" t="d">
        <v>2023-03-13</v>
      </c>
      <c r="B5079">
        <v>-1</v>
      </c>
      <c r="C5079" t="s">
        <v>1113</v>
      </c>
      <c r="D5079" s="1" t="d">
        <v>2023-03-27</v>
      </c>
      <c r="E5079" t="s">
        <v>938</v>
      </c>
      <c r="F5079" t="s">
        <v>2263</v>
      </c>
      <c r="G5079" t="s">
        <v>8</v>
      </c>
      <c r="H5079" t="s">
        <v>939</v>
      </c>
    </row>
    <row r="5080" spans="1:8" x14ac:dyDescent="0.2">
      <c r="A5080" s="1" t="d">
        <v>2023-03-13</v>
      </c>
      <c r="B5080">
        <v>-1</v>
      </c>
      <c r="C5080" t="s">
        <v>70</v>
      </c>
      <c r="D5080" s="1" t="d">
        <v>2023-03-27</v>
      </c>
      <c r="E5080" t="s">
        <v>934</v>
      </c>
      <c r="F5080" t="s">
        <v>2263</v>
      </c>
      <c r="G5080" t="s">
        <v>8</v>
      </c>
      <c r="H5080" t="s">
        <v>935</v>
      </c>
    </row>
    <row r="5081" spans="1:8" x14ac:dyDescent="0.2">
      <c r="A5081" s="1" t="d">
        <v>2023-03-13</v>
      </c>
      <c r="B5081">
        <v>-1</v>
      </c>
      <c r="C5081" t="s">
        <v>74</v>
      </c>
      <c r="D5081" s="1" t="d">
        <v>2023-03-13</v>
      </c>
      <c r="E5081" t="s">
        <v>1632</v>
      </c>
      <c r="F5081" t="s">
        <v>2296</v>
      </c>
      <c r="G5081" t="s">
        <v>8</v>
      </c>
      <c r="H5081" t="s">
        <v>214</v>
      </c>
    </row>
    <row r="5082" spans="1:8" x14ac:dyDescent="0.2">
      <c r="A5082" s="1" t="d">
        <v>2023-03-13</v>
      </c>
      <c r="B5082">
        <v>-1</v>
      </c>
      <c r="C5082" t="s">
        <v>74</v>
      </c>
      <c r="D5082" s="1" t="d">
        <v>2023-03-20</v>
      </c>
      <c r="E5082" t="s">
        <v>1246</v>
      </c>
      <c r="F5082" t="s">
        <v>2273</v>
      </c>
      <c r="G5082" t="s">
        <v>8</v>
      </c>
      <c r="H5082" t="s">
        <v>1247</v>
      </c>
    </row>
    <row r="5083" spans="1:8" x14ac:dyDescent="0.2">
      <c r="A5083" s="1" t="d">
        <v>2023-03-13</v>
      </c>
      <c r="B5083">
        <v>-1</v>
      </c>
      <c r="C5083" t="s">
        <v>74</v>
      </c>
      <c r="D5083" s="1" t="d">
        <v>2023-03-20</v>
      </c>
      <c r="E5083" t="s">
        <v>1356</v>
      </c>
      <c r="F5083" t="s">
        <v>2273</v>
      </c>
      <c r="G5083" t="s">
        <v>13</v>
      </c>
      <c r="H5083" t="s">
        <v>1357</v>
      </c>
    </row>
    <row r="5084" spans="1:8" x14ac:dyDescent="0.2">
      <c r="A5084" s="1" t="d">
        <v>2023-03-13</v>
      </c>
      <c r="B5084">
        <v>-1</v>
      </c>
      <c r="C5084" t="s">
        <v>77</v>
      </c>
      <c r="D5084" s="1" t="d">
        <v>2023-03-13</v>
      </c>
      <c r="E5084" t="s">
        <v>2067</v>
      </c>
      <c r="F5084" t="s">
        <v>2288</v>
      </c>
      <c r="G5084" t="s">
        <v>128</v>
      </c>
      <c r="H5084" t="s">
        <v>2068</v>
      </c>
    </row>
    <row r="5085" spans="1:8" x14ac:dyDescent="0.2">
      <c r="A5085" s="1" t="d">
        <v>2023-03-13</v>
      </c>
      <c r="B5085">
        <v>-1</v>
      </c>
      <c r="C5085" t="s">
        <v>77</v>
      </c>
      <c r="D5085" s="1" t="d">
        <v>2023-03-13</v>
      </c>
      <c r="E5085" t="s">
        <v>1399</v>
      </c>
      <c r="F5085" t="s">
        <v>2288</v>
      </c>
      <c r="G5085" t="s">
        <v>128</v>
      </c>
      <c r="H5085" t="s">
        <v>1400</v>
      </c>
    </row>
    <row r="5086" spans="1:8" x14ac:dyDescent="0.2">
      <c r="A5086" s="1" t="d">
        <v>2023-03-13</v>
      </c>
      <c r="B5086">
        <v>-1</v>
      </c>
      <c r="C5086" t="s">
        <v>77</v>
      </c>
      <c r="D5086" s="1" t="d">
        <v>2023-03-13</v>
      </c>
      <c r="E5086" t="s">
        <v>1361</v>
      </c>
      <c r="F5086" t="s">
        <v>2298</v>
      </c>
      <c r="G5086" t="s">
        <v>8</v>
      </c>
    </row>
    <row r="5087" spans="1:8" x14ac:dyDescent="0.2">
      <c r="A5087" s="1" t="d">
        <v>2023-03-13</v>
      </c>
      <c r="B5087">
        <v>-1</v>
      </c>
      <c r="C5087" t="s">
        <v>77</v>
      </c>
      <c r="D5087" s="1" t="d">
        <v>2023-03-13</v>
      </c>
      <c r="E5087" t="s">
        <v>1406</v>
      </c>
      <c r="F5087" t="s">
        <v>2281</v>
      </c>
      <c r="G5087" t="s">
        <v>8</v>
      </c>
      <c r="H5087" t="s">
        <v>1407</v>
      </c>
    </row>
    <row r="5088" spans="1:8" x14ac:dyDescent="0.2">
      <c r="A5088" s="1" t="d">
        <v>2023-03-13</v>
      </c>
      <c r="B5088">
        <v>-1</v>
      </c>
      <c r="C5088" t="s">
        <v>77</v>
      </c>
      <c r="D5088" s="1" t="d">
        <v>2023-03-13</v>
      </c>
      <c r="E5088" t="s">
        <v>1806</v>
      </c>
      <c r="F5088" t="s">
        <v>2266</v>
      </c>
      <c r="G5088" t="s">
        <v>8</v>
      </c>
      <c r="H5088" t="s">
        <v>1807</v>
      </c>
    </row>
    <row r="5089" spans="1:8" x14ac:dyDescent="0.2">
      <c r="A5089" s="1" t="d">
        <v>2023-03-13</v>
      </c>
      <c r="B5089">
        <v>-1</v>
      </c>
      <c r="C5089" t="s">
        <v>77</v>
      </c>
      <c r="D5089" s="1" t="d">
        <v>2023-03-13</v>
      </c>
      <c r="E5089" t="s">
        <v>1860</v>
      </c>
      <c r="F5089" t="s">
        <v>2282</v>
      </c>
      <c r="G5089" t="s">
        <v>49</v>
      </c>
    </row>
    <row r="5090" spans="1:8" x14ac:dyDescent="0.2">
      <c r="A5090" s="1" t="d">
        <v>2023-03-13</v>
      </c>
      <c r="B5090">
        <v>-1</v>
      </c>
      <c r="C5090" t="s">
        <v>77</v>
      </c>
      <c r="D5090" s="1" t="d">
        <v>2023-03-13</v>
      </c>
      <c r="E5090" t="s">
        <v>687</v>
      </c>
      <c r="F5090" t="s">
        <v>2282</v>
      </c>
      <c r="G5090" t="s">
        <v>49</v>
      </c>
    </row>
    <row r="5091" spans="1:8" x14ac:dyDescent="0.2">
      <c r="A5091" s="1" t="d">
        <v>2023-03-13</v>
      </c>
      <c r="B5091">
        <v>-1</v>
      </c>
      <c r="C5091" t="s">
        <v>77</v>
      </c>
      <c r="D5091" s="1" t="d">
        <v>2023-03-13</v>
      </c>
      <c r="E5091" t="s">
        <v>1254</v>
      </c>
      <c r="F5091" t="s">
        <v>2265</v>
      </c>
      <c r="G5091" t="s">
        <v>49</v>
      </c>
      <c r="H5091" t="s">
        <v>1255</v>
      </c>
    </row>
    <row r="5092" spans="1:8" x14ac:dyDescent="0.2">
      <c r="A5092" s="1" t="d">
        <v>2023-03-13</v>
      </c>
      <c r="B5092">
        <v>-1</v>
      </c>
      <c r="C5092" t="s">
        <v>77</v>
      </c>
      <c r="D5092" s="1" t="d">
        <v>2023-03-13</v>
      </c>
      <c r="E5092" t="s">
        <v>218</v>
      </c>
      <c r="F5092" t="s">
        <v>2265</v>
      </c>
      <c r="G5092" t="s">
        <v>49</v>
      </c>
      <c r="H5092" t="s">
        <v>219</v>
      </c>
    </row>
    <row r="5093" spans="1:8" x14ac:dyDescent="0.2">
      <c r="A5093" s="1" t="d">
        <v>2023-03-13</v>
      </c>
      <c r="B5093">
        <v>-1</v>
      </c>
      <c r="C5093" t="s">
        <v>77</v>
      </c>
      <c r="D5093" s="1" t="d">
        <v>2023-03-13</v>
      </c>
      <c r="E5093" t="s">
        <v>1314</v>
      </c>
      <c r="F5093" t="s">
        <v>2265</v>
      </c>
      <c r="G5093" t="s">
        <v>8</v>
      </c>
      <c r="H5093" t="s">
        <v>1315</v>
      </c>
    </row>
    <row r="5094" spans="1:8" x14ac:dyDescent="0.2">
      <c r="A5094" s="1" t="d">
        <v>2023-03-13</v>
      </c>
      <c r="B5094">
        <v>-1</v>
      </c>
      <c r="C5094" t="s">
        <v>77</v>
      </c>
      <c r="D5094" s="1" t="d">
        <v>2023-03-13</v>
      </c>
      <c r="E5094" t="s">
        <v>1861</v>
      </c>
      <c r="F5094" t="s">
        <v>2265</v>
      </c>
      <c r="G5094" t="s">
        <v>8</v>
      </c>
      <c r="H5094" t="s">
        <v>1862</v>
      </c>
    </row>
    <row r="5095" spans="1:8" x14ac:dyDescent="0.2">
      <c r="A5095" s="1" t="d">
        <v>2023-03-13</v>
      </c>
      <c r="B5095">
        <v>-1</v>
      </c>
      <c r="C5095" t="s">
        <v>77</v>
      </c>
      <c r="D5095" s="1" t="d">
        <v>2023-03-13</v>
      </c>
      <c r="E5095" t="s">
        <v>839</v>
      </c>
      <c r="F5095" t="s">
        <v>2265</v>
      </c>
      <c r="G5095" t="s">
        <v>8</v>
      </c>
      <c r="H5095" t="s">
        <v>840</v>
      </c>
    </row>
    <row r="5096" spans="1:8" x14ac:dyDescent="0.2">
      <c r="A5096" s="1" t="d">
        <v>2023-03-13</v>
      </c>
      <c r="B5096">
        <v>-1</v>
      </c>
      <c r="C5096" t="s">
        <v>77</v>
      </c>
      <c r="D5096" s="1" t="d">
        <v>2023-03-13</v>
      </c>
      <c r="E5096" t="s">
        <v>1739</v>
      </c>
      <c r="F5096" t="s">
        <v>2265</v>
      </c>
      <c r="G5096" t="s">
        <v>128</v>
      </c>
      <c r="H5096" t="s">
        <v>1740</v>
      </c>
    </row>
    <row r="5097" spans="1:8" x14ac:dyDescent="0.2">
      <c r="A5097" s="1" t="d">
        <v>2023-03-13</v>
      </c>
      <c r="B5097">
        <v>-1</v>
      </c>
      <c r="C5097" t="s">
        <v>77</v>
      </c>
      <c r="D5097" s="1" t="d">
        <v>2023-03-13</v>
      </c>
      <c r="E5097" t="s">
        <v>86</v>
      </c>
      <c r="F5097" t="s">
        <v>2265</v>
      </c>
      <c r="G5097" t="s">
        <v>8</v>
      </c>
      <c r="H5097" t="s">
        <v>87</v>
      </c>
    </row>
    <row r="5098" spans="1:8" x14ac:dyDescent="0.2">
      <c r="A5098" s="1" t="d">
        <v>2023-03-13</v>
      </c>
      <c r="B5098">
        <v>-1</v>
      </c>
      <c r="C5098" t="s">
        <v>77</v>
      </c>
      <c r="D5098" s="1" t="d">
        <v>2023-03-13</v>
      </c>
      <c r="E5098" t="s">
        <v>433</v>
      </c>
      <c r="F5098" t="s">
        <v>2265</v>
      </c>
      <c r="G5098" t="s">
        <v>8</v>
      </c>
      <c r="H5098" t="s">
        <v>434</v>
      </c>
    </row>
    <row r="5099" spans="1:8" x14ac:dyDescent="0.2">
      <c r="A5099" s="1" t="d">
        <v>2023-03-13</v>
      </c>
      <c r="B5099">
        <v>-1</v>
      </c>
      <c r="C5099" t="s">
        <v>77</v>
      </c>
      <c r="D5099" s="1" t="d">
        <v>2023-03-13</v>
      </c>
      <c r="E5099" t="s">
        <v>29</v>
      </c>
      <c r="F5099" t="s">
        <v>2265</v>
      </c>
      <c r="G5099" t="s">
        <v>8</v>
      </c>
      <c r="H5099" t="s">
        <v>30</v>
      </c>
    </row>
    <row r="5100" spans="1:8" x14ac:dyDescent="0.2">
      <c r="A5100" s="1" t="d">
        <v>2023-03-13</v>
      </c>
      <c r="B5100">
        <v>-1</v>
      </c>
      <c r="C5100" t="s">
        <v>77</v>
      </c>
      <c r="D5100" s="1" t="d">
        <v>2023-03-13</v>
      </c>
      <c r="E5100" t="s">
        <v>222</v>
      </c>
      <c r="F5100" t="s">
        <v>2265</v>
      </c>
      <c r="G5100" t="s">
        <v>13</v>
      </c>
      <c r="H5100" t="s">
        <v>223</v>
      </c>
    </row>
    <row r="5101" spans="1:8" x14ac:dyDescent="0.2">
      <c r="A5101" s="1" t="d">
        <v>2023-03-13</v>
      </c>
      <c r="B5101">
        <v>-1</v>
      </c>
      <c r="C5101" t="s">
        <v>77</v>
      </c>
      <c r="D5101" s="1" t="d">
        <v>2023-03-13</v>
      </c>
      <c r="E5101" t="s">
        <v>266</v>
      </c>
      <c r="F5101" t="s">
        <v>2265</v>
      </c>
      <c r="G5101" t="s">
        <v>8</v>
      </c>
    </row>
    <row r="5102" spans="1:8" x14ac:dyDescent="0.2">
      <c r="A5102" s="1" t="d">
        <v>2023-03-13</v>
      </c>
      <c r="B5102">
        <v>-1</v>
      </c>
      <c r="C5102" t="s">
        <v>77</v>
      </c>
      <c r="D5102" s="1" t="d">
        <v>2023-03-13</v>
      </c>
      <c r="E5102" t="s">
        <v>88</v>
      </c>
      <c r="F5102" t="s">
        <v>2265</v>
      </c>
      <c r="G5102" t="s">
        <v>8</v>
      </c>
    </row>
    <row r="5103" spans="1:8" x14ac:dyDescent="0.2">
      <c r="A5103" s="1" t="d">
        <v>2023-03-13</v>
      </c>
      <c r="B5103">
        <v>-1</v>
      </c>
      <c r="C5103" t="s">
        <v>77</v>
      </c>
      <c r="D5103" s="1" t="d">
        <v>2023-03-13</v>
      </c>
      <c r="E5103" t="s">
        <v>2109</v>
      </c>
      <c r="F5103" t="s">
        <v>2268</v>
      </c>
      <c r="G5103" t="s">
        <v>49</v>
      </c>
      <c r="H5103" t="s">
        <v>2110</v>
      </c>
    </row>
    <row r="5104" spans="1:8" x14ac:dyDescent="0.2">
      <c r="A5104" s="1" t="d">
        <v>2023-03-13</v>
      </c>
      <c r="B5104">
        <v>-1</v>
      </c>
      <c r="C5104" t="s">
        <v>77</v>
      </c>
      <c r="D5104" s="1" t="d">
        <v>2023-03-13</v>
      </c>
      <c r="E5104" t="s">
        <v>33</v>
      </c>
      <c r="F5104" t="s">
        <v>2268</v>
      </c>
      <c r="G5104" t="s">
        <v>8</v>
      </c>
      <c r="H5104" t="s">
        <v>34</v>
      </c>
    </row>
    <row r="5105" spans="1:8" x14ac:dyDescent="0.2">
      <c r="A5105" s="1" t="d">
        <v>2023-03-13</v>
      </c>
      <c r="B5105">
        <v>-1</v>
      </c>
      <c r="C5105" t="s">
        <v>77</v>
      </c>
      <c r="D5105" s="1" t="d">
        <v>2023-03-13</v>
      </c>
      <c r="E5105" t="s">
        <v>1157</v>
      </c>
      <c r="F5105" t="s">
        <v>2268</v>
      </c>
      <c r="G5105" t="s">
        <v>8</v>
      </c>
      <c r="H5105" t="s">
        <v>1158</v>
      </c>
    </row>
    <row r="5106" spans="1:8" x14ac:dyDescent="0.2">
      <c r="A5106" s="1" t="d">
        <v>2023-03-13</v>
      </c>
      <c r="B5106">
        <v>-1</v>
      </c>
      <c r="C5106" t="s">
        <v>77</v>
      </c>
      <c r="D5106" s="1" t="d">
        <v>2023-03-13</v>
      </c>
      <c r="E5106" t="s">
        <v>267</v>
      </c>
      <c r="F5106" t="s">
        <v>2268</v>
      </c>
      <c r="G5106" t="s">
        <v>8</v>
      </c>
      <c r="H5106" t="s">
        <v>268</v>
      </c>
    </row>
    <row r="5107" spans="1:8" x14ac:dyDescent="0.2">
      <c r="A5107" s="1" t="d">
        <v>2023-03-13</v>
      </c>
      <c r="B5107">
        <v>-1</v>
      </c>
      <c r="C5107" t="s">
        <v>77</v>
      </c>
      <c r="D5107" s="1" t="d">
        <v>2023-03-13</v>
      </c>
      <c r="E5107" t="s">
        <v>1688</v>
      </c>
      <c r="F5107" t="s">
        <v>2296</v>
      </c>
      <c r="G5107" t="s">
        <v>8</v>
      </c>
      <c r="H5107" t="s">
        <v>225</v>
      </c>
    </row>
    <row r="5108" spans="1:8" x14ac:dyDescent="0.2">
      <c r="A5108" s="1" t="d">
        <v>2023-03-13</v>
      </c>
      <c r="B5108">
        <v>-1</v>
      </c>
      <c r="C5108" t="s">
        <v>77</v>
      </c>
      <c r="D5108" s="1" t="d">
        <v>2023-03-13</v>
      </c>
      <c r="E5108" t="s">
        <v>1621</v>
      </c>
      <c r="F5108" t="s">
        <v>2296</v>
      </c>
      <c r="G5108" t="s">
        <v>8</v>
      </c>
      <c r="H5108" t="s">
        <v>472</v>
      </c>
    </row>
    <row r="5109" spans="1:8" x14ac:dyDescent="0.2">
      <c r="A5109" s="1" t="d">
        <v>2023-03-13</v>
      </c>
      <c r="B5109">
        <v>-1</v>
      </c>
      <c r="C5109" t="s">
        <v>77</v>
      </c>
      <c r="D5109" s="1" t="d">
        <v>2023-03-13</v>
      </c>
      <c r="E5109" t="s">
        <v>1631</v>
      </c>
      <c r="F5109" t="s">
        <v>2296</v>
      </c>
      <c r="G5109" t="s">
        <v>8</v>
      </c>
      <c r="H5109" t="s">
        <v>277</v>
      </c>
    </row>
    <row r="5110" spans="1:8" x14ac:dyDescent="0.2">
      <c r="A5110" s="1" t="d">
        <v>2023-03-13</v>
      </c>
      <c r="B5110">
        <v>-1</v>
      </c>
      <c r="C5110" t="s">
        <v>77</v>
      </c>
      <c r="D5110" s="1" t="d">
        <v>2023-03-13</v>
      </c>
      <c r="E5110" t="s">
        <v>2107</v>
      </c>
      <c r="F5110" t="s">
        <v>2296</v>
      </c>
      <c r="G5110" t="s">
        <v>128</v>
      </c>
      <c r="H5110" t="s">
        <v>474</v>
      </c>
    </row>
    <row r="5111" spans="1:8" x14ac:dyDescent="0.2">
      <c r="A5111" s="1" t="d">
        <v>2023-03-13</v>
      </c>
      <c r="B5111">
        <v>-1</v>
      </c>
      <c r="C5111" t="s">
        <v>77</v>
      </c>
      <c r="D5111" s="1" t="d">
        <v>2023-03-13</v>
      </c>
      <c r="E5111" t="s">
        <v>1651</v>
      </c>
      <c r="F5111" t="s">
        <v>2296</v>
      </c>
      <c r="G5111" t="s">
        <v>8</v>
      </c>
      <c r="H5111" t="s">
        <v>92</v>
      </c>
    </row>
    <row r="5112" spans="1:8" x14ac:dyDescent="0.2">
      <c r="A5112" s="1" t="d">
        <v>2023-03-13</v>
      </c>
      <c r="B5112">
        <v>-1</v>
      </c>
      <c r="C5112" t="s">
        <v>77</v>
      </c>
      <c r="D5112" s="1" t="d">
        <v>2023-03-13</v>
      </c>
      <c r="E5112" t="s">
        <v>1634</v>
      </c>
      <c r="F5112" t="s">
        <v>2296</v>
      </c>
      <c r="G5112" t="s">
        <v>8</v>
      </c>
      <c r="H5112" t="s">
        <v>38</v>
      </c>
    </row>
    <row r="5113" spans="1:8" x14ac:dyDescent="0.2">
      <c r="A5113" s="1" t="d">
        <v>2023-03-13</v>
      </c>
      <c r="B5113">
        <v>-1</v>
      </c>
      <c r="C5113" t="s">
        <v>77</v>
      </c>
      <c r="D5113" s="1" t="d">
        <v>2023-03-13</v>
      </c>
      <c r="E5113" t="s">
        <v>1652</v>
      </c>
      <c r="F5113" t="s">
        <v>2296</v>
      </c>
      <c r="G5113" t="s">
        <v>8</v>
      </c>
      <c r="H5113" t="s">
        <v>40</v>
      </c>
    </row>
    <row r="5114" spans="1:8" x14ac:dyDescent="0.2">
      <c r="A5114" s="1" t="d">
        <v>2023-03-13</v>
      </c>
      <c r="B5114">
        <v>-1</v>
      </c>
      <c r="C5114" t="s">
        <v>77</v>
      </c>
      <c r="D5114" s="1" t="d">
        <v>2023-03-13</v>
      </c>
      <c r="E5114" t="s">
        <v>1835</v>
      </c>
      <c r="F5114" t="s">
        <v>2296</v>
      </c>
      <c r="G5114" t="s">
        <v>8</v>
      </c>
    </row>
    <row r="5115" spans="1:8" x14ac:dyDescent="0.2">
      <c r="A5115" s="1" t="d">
        <v>2023-03-13</v>
      </c>
      <c r="B5115">
        <v>-1</v>
      </c>
      <c r="C5115" t="s">
        <v>77</v>
      </c>
      <c r="D5115" s="1" t="d">
        <v>2023-03-13</v>
      </c>
      <c r="E5115" t="s">
        <v>845</v>
      </c>
      <c r="F5115" t="s">
        <v>2271</v>
      </c>
      <c r="G5115" t="s">
        <v>49</v>
      </c>
      <c r="H5115" t="s">
        <v>846</v>
      </c>
    </row>
    <row r="5116" spans="1:8" x14ac:dyDescent="0.2">
      <c r="A5116" s="1" t="d">
        <v>2023-03-13</v>
      </c>
      <c r="B5116">
        <v>-1</v>
      </c>
      <c r="C5116" t="s">
        <v>77</v>
      </c>
      <c r="D5116" s="1" t="d">
        <v>2023-03-13</v>
      </c>
      <c r="E5116" t="s">
        <v>1204</v>
      </c>
      <c r="F5116" t="s">
        <v>2271</v>
      </c>
      <c r="G5116" t="s">
        <v>49</v>
      </c>
      <c r="H5116" t="s">
        <v>1205</v>
      </c>
    </row>
    <row r="5117" spans="1:8" x14ac:dyDescent="0.2">
      <c r="A5117" s="1" t="d">
        <v>2023-03-13</v>
      </c>
      <c r="B5117">
        <v>-1</v>
      </c>
      <c r="C5117" t="s">
        <v>77</v>
      </c>
      <c r="D5117" s="1" t="d">
        <v>2023-03-13</v>
      </c>
      <c r="E5117" t="s">
        <v>1035</v>
      </c>
      <c r="F5117" t="s">
        <v>2271</v>
      </c>
      <c r="G5117" t="s">
        <v>49</v>
      </c>
      <c r="H5117" t="s">
        <v>1036</v>
      </c>
    </row>
    <row r="5118" spans="1:8" x14ac:dyDescent="0.2">
      <c r="A5118" s="1" t="d">
        <v>2023-03-13</v>
      </c>
      <c r="B5118">
        <v>-1</v>
      </c>
      <c r="C5118" t="s">
        <v>77</v>
      </c>
      <c r="D5118" s="1" t="d">
        <v>2023-03-13</v>
      </c>
      <c r="E5118" t="s">
        <v>1154</v>
      </c>
      <c r="F5118" t="s">
        <v>2294</v>
      </c>
      <c r="G5118" t="s">
        <v>8</v>
      </c>
    </row>
    <row r="5119" spans="1:8" x14ac:dyDescent="0.2">
      <c r="A5119" s="1" t="d">
        <v>2023-03-13</v>
      </c>
      <c r="B5119">
        <v>-1</v>
      </c>
      <c r="C5119" t="s">
        <v>77</v>
      </c>
      <c r="D5119" s="1" t="d">
        <v>2023-03-13</v>
      </c>
      <c r="E5119" t="s">
        <v>925</v>
      </c>
      <c r="F5119" t="s">
        <v>2294</v>
      </c>
      <c r="G5119" t="s">
        <v>8</v>
      </c>
    </row>
    <row r="5120" spans="1:8" x14ac:dyDescent="0.2">
      <c r="A5120" s="1" t="d">
        <v>2023-03-13</v>
      </c>
      <c r="B5120">
        <v>-1</v>
      </c>
      <c r="C5120" t="s">
        <v>77</v>
      </c>
      <c r="D5120" s="1" t="d">
        <v>2023-03-13</v>
      </c>
      <c r="E5120" t="s">
        <v>272</v>
      </c>
      <c r="F5120" t="s">
        <v>2272</v>
      </c>
      <c r="G5120" t="s">
        <v>49</v>
      </c>
      <c r="H5120" t="s">
        <v>273</v>
      </c>
    </row>
    <row r="5121" spans="1:8" x14ac:dyDescent="0.2">
      <c r="A5121" s="1" t="d">
        <v>2023-03-13</v>
      </c>
      <c r="B5121">
        <v>-1</v>
      </c>
      <c r="C5121" t="s">
        <v>77</v>
      </c>
      <c r="D5121" s="1" t="d">
        <v>2023-03-13</v>
      </c>
      <c r="E5121" t="s">
        <v>1184</v>
      </c>
      <c r="F5121" t="s">
        <v>2272</v>
      </c>
      <c r="G5121" t="s">
        <v>49</v>
      </c>
      <c r="H5121" t="s">
        <v>1185</v>
      </c>
    </row>
    <row r="5122" spans="1:8" x14ac:dyDescent="0.2">
      <c r="A5122" s="1" t="d">
        <v>2023-03-13</v>
      </c>
      <c r="B5122">
        <v>-1</v>
      </c>
      <c r="C5122" t="s">
        <v>77</v>
      </c>
      <c r="D5122" s="1" t="d">
        <v>2023-03-13</v>
      </c>
      <c r="E5122" t="s">
        <v>1442</v>
      </c>
      <c r="F5122" t="s">
        <v>2272</v>
      </c>
      <c r="G5122" t="s">
        <v>13</v>
      </c>
      <c r="H5122" t="s">
        <v>1443</v>
      </c>
    </row>
    <row r="5123" spans="1:8" x14ac:dyDescent="0.2">
      <c r="A5123" s="1" t="d">
        <v>2023-03-13</v>
      </c>
      <c r="B5123">
        <v>-1</v>
      </c>
      <c r="C5123" t="s">
        <v>77</v>
      </c>
      <c r="D5123" s="1" t="d">
        <v>2023-03-13</v>
      </c>
      <c r="E5123" t="s">
        <v>1390</v>
      </c>
      <c r="F5123" t="s">
        <v>2272</v>
      </c>
      <c r="G5123" t="s">
        <v>8</v>
      </c>
      <c r="H5123" t="s">
        <v>1391</v>
      </c>
    </row>
    <row r="5124" spans="1:8" x14ac:dyDescent="0.2">
      <c r="A5124" s="1" t="d">
        <v>2023-03-13</v>
      </c>
      <c r="B5124">
        <v>-1</v>
      </c>
      <c r="C5124" t="s">
        <v>77</v>
      </c>
      <c r="D5124" s="1" t="d">
        <v>2023-03-13</v>
      </c>
      <c r="E5124" t="s">
        <v>1326</v>
      </c>
      <c r="F5124" t="s">
        <v>2272</v>
      </c>
      <c r="G5124" t="s">
        <v>8</v>
      </c>
      <c r="H5124" t="s">
        <v>1327</v>
      </c>
    </row>
    <row r="5125" spans="1:8" x14ac:dyDescent="0.2">
      <c r="A5125" s="1" t="d">
        <v>2023-03-13</v>
      </c>
      <c r="B5125">
        <v>-1</v>
      </c>
      <c r="C5125" t="s">
        <v>77</v>
      </c>
      <c r="D5125" s="1" t="d">
        <v>2023-03-13</v>
      </c>
      <c r="E5125" t="s">
        <v>855</v>
      </c>
      <c r="F5125" t="s">
        <v>2272</v>
      </c>
      <c r="G5125" t="s">
        <v>8</v>
      </c>
    </row>
    <row r="5126" spans="1:8" x14ac:dyDescent="0.2">
      <c r="A5126" s="1" t="d">
        <v>2023-03-13</v>
      </c>
      <c r="B5126">
        <v>-1</v>
      </c>
      <c r="C5126" t="s">
        <v>77</v>
      </c>
      <c r="D5126" s="1" t="d">
        <v>2023-03-13</v>
      </c>
      <c r="E5126" t="s">
        <v>1267</v>
      </c>
      <c r="F5126" t="s">
        <v>2272</v>
      </c>
      <c r="G5126" t="s">
        <v>8</v>
      </c>
    </row>
    <row r="5127" spans="1:8" x14ac:dyDescent="0.2">
      <c r="A5127" s="1" t="d">
        <v>2023-03-13</v>
      </c>
      <c r="B5127">
        <v>-1</v>
      </c>
      <c r="C5127" t="s">
        <v>77</v>
      </c>
      <c r="D5127" s="1" t="d">
        <v>2023-03-13</v>
      </c>
      <c r="E5127" t="s">
        <v>483</v>
      </c>
      <c r="F5127" t="s">
        <v>2272</v>
      </c>
      <c r="G5127" t="s">
        <v>8</v>
      </c>
    </row>
    <row r="5128" spans="1:8" x14ac:dyDescent="0.2">
      <c r="A5128" s="1" t="d">
        <v>2023-03-13</v>
      </c>
      <c r="B5128">
        <v>-1</v>
      </c>
      <c r="C5128" t="s">
        <v>77</v>
      </c>
      <c r="D5128" s="1" t="d">
        <v>2023-03-13</v>
      </c>
      <c r="E5128" t="s">
        <v>484</v>
      </c>
      <c r="F5128" t="s">
        <v>2272</v>
      </c>
      <c r="G5128" t="s">
        <v>8</v>
      </c>
    </row>
    <row r="5129" spans="1:8" x14ac:dyDescent="0.2">
      <c r="A5129" s="1" t="d">
        <v>2023-03-13</v>
      </c>
      <c r="B5129">
        <v>-1</v>
      </c>
      <c r="C5129" t="s">
        <v>77</v>
      </c>
      <c r="D5129" s="1" t="d">
        <v>2023-03-13</v>
      </c>
      <c r="E5129" t="s">
        <v>47</v>
      </c>
      <c r="F5129" t="s">
        <v>2272</v>
      </c>
      <c r="G5129" t="s">
        <v>8</v>
      </c>
    </row>
    <row r="5130" spans="1:8" x14ac:dyDescent="0.2">
      <c r="A5130" s="1" t="d">
        <v>2023-03-13</v>
      </c>
      <c r="B5130">
        <v>-1</v>
      </c>
      <c r="C5130" t="s">
        <v>77</v>
      </c>
      <c r="D5130" s="1" t="d">
        <v>2023-03-13</v>
      </c>
      <c r="E5130" t="s">
        <v>1635</v>
      </c>
      <c r="F5130" t="s">
        <v>2272</v>
      </c>
      <c r="G5130" t="s">
        <v>8</v>
      </c>
    </row>
    <row r="5131" spans="1:8" x14ac:dyDescent="0.2">
      <c r="A5131" s="1" t="d">
        <v>2023-03-13</v>
      </c>
      <c r="B5131">
        <v>-1</v>
      </c>
      <c r="C5131" t="s">
        <v>77</v>
      </c>
      <c r="D5131" s="1" t="d">
        <v>2023-03-14</v>
      </c>
      <c r="E5131" t="s">
        <v>1777</v>
      </c>
      <c r="F5131" t="s">
        <v>2296</v>
      </c>
      <c r="G5131" t="s">
        <v>128</v>
      </c>
      <c r="H5131" t="s">
        <v>1287</v>
      </c>
    </row>
    <row r="5132" spans="1:8" x14ac:dyDescent="0.2">
      <c r="A5132" s="1" t="d">
        <v>2023-03-13</v>
      </c>
      <c r="B5132">
        <v>-1</v>
      </c>
      <c r="C5132" t="s">
        <v>77</v>
      </c>
      <c r="D5132" s="1" t="d">
        <v>2023-03-16</v>
      </c>
      <c r="E5132" t="s">
        <v>78</v>
      </c>
      <c r="F5132" t="s">
        <v>2276</v>
      </c>
      <c r="G5132" t="s">
        <v>8</v>
      </c>
      <c r="H5132" t="s">
        <v>79</v>
      </c>
    </row>
    <row r="5133" spans="1:8" x14ac:dyDescent="0.2">
      <c r="A5133" s="1" t="d">
        <v>2023-03-13</v>
      </c>
      <c r="B5133">
        <v>-1</v>
      </c>
      <c r="C5133" t="s">
        <v>77</v>
      </c>
      <c r="D5133" s="1" t="d">
        <v>2023-03-20</v>
      </c>
      <c r="E5133" t="s">
        <v>2133</v>
      </c>
      <c r="F5133" t="s">
        <v>2273</v>
      </c>
      <c r="G5133" t="s">
        <v>13</v>
      </c>
      <c r="H5133" t="s">
        <v>2134</v>
      </c>
    </row>
    <row r="5134" spans="1:8" x14ac:dyDescent="0.2">
      <c r="A5134" s="1" t="d">
        <v>2023-03-13</v>
      </c>
      <c r="B5134">
        <v>-1</v>
      </c>
      <c r="C5134" t="s">
        <v>77</v>
      </c>
      <c r="D5134" s="1" t="d">
        <v>2023-03-20</v>
      </c>
      <c r="E5134" t="s">
        <v>1393</v>
      </c>
      <c r="F5134" t="s">
        <v>2273</v>
      </c>
      <c r="G5134" t="s">
        <v>13</v>
      </c>
      <c r="H5134" t="s">
        <v>1394</v>
      </c>
    </row>
    <row r="5135" spans="1:8" x14ac:dyDescent="0.2">
      <c r="A5135" s="1" t="d">
        <v>2023-03-13</v>
      </c>
      <c r="B5135">
        <v>-1</v>
      </c>
      <c r="C5135" t="s">
        <v>77</v>
      </c>
      <c r="D5135" s="1" t="d">
        <v>2023-03-20</v>
      </c>
      <c r="E5135" t="s">
        <v>1303</v>
      </c>
      <c r="F5135" t="s">
        <v>2273</v>
      </c>
      <c r="G5135" t="s">
        <v>13</v>
      </c>
      <c r="H5135" t="s">
        <v>1304</v>
      </c>
    </row>
    <row r="5136" spans="1:8" x14ac:dyDescent="0.2">
      <c r="A5136" s="1" t="d">
        <v>2023-03-13</v>
      </c>
      <c r="B5136">
        <v>-1</v>
      </c>
      <c r="C5136" t="s">
        <v>77</v>
      </c>
      <c r="D5136" s="1" t="d">
        <v>2023-03-20</v>
      </c>
      <c r="E5136" t="s">
        <v>286</v>
      </c>
      <c r="F5136" t="s">
        <v>2273</v>
      </c>
      <c r="G5136" t="s">
        <v>128</v>
      </c>
      <c r="H5136" t="s">
        <v>287</v>
      </c>
    </row>
    <row r="5137" spans="1:8" x14ac:dyDescent="0.2">
      <c r="A5137" s="1" t="d">
        <v>2023-03-13</v>
      </c>
      <c r="B5137">
        <v>-1</v>
      </c>
      <c r="C5137" t="s">
        <v>77</v>
      </c>
      <c r="D5137" s="1" t="d">
        <v>2023-03-20</v>
      </c>
      <c r="E5137" t="s">
        <v>487</v>
      </c>
      <c r="F5137" t="s">
        <v>2273</v>
      </c>
      <c r="G5137" t="s">
        <v>128</v>
      </c>
      <c r="H5137" t="s">
        <v>488</v>
      </c>
    </row>
    <row r="5138" spans="1:8" x14ac:dyDescent="0.2">
      <c r="A5138" s="1" t="d">
        <v>2023-03-13</v>
      </c>
      <c r="B5138">
        <v>-1</v>
      </c>
      <c r="C5138" t="s">
        <v>77</v>
      </c>
      <c r="D5138" s="1" t="d">
        <v>2023-03-20</v>
      </c>
      <c r="E5138" t="s">
        <v>495</v>
      </c>
      <c r="F5138" t="s">
        <v>2273</v>
      </c>
      <c r="G5138" t="s">
        <v>8</v>
      </c>
      <c r="H5138" t="s">
        <v>496</v>
      </c>
    </row>
    <row r="5139" spans="1:8" x14ac:dyDescent="0.2">
      <c r="A5139" s="1" t="d">
        <v>2023-03-13</v>
      </c>
      <c r="B5139">
        <v>-1</v>
      </c>
      <c r="C5139" t="s">
        <v>77</v>
      </c>
      <c r="D5139" s="1" t="d">
        <v>2023-03-20</v>
      </c>
      <c r="E5139" t="s">
        <v>246</v>
      </c>
      <c r="F5139" t="s">
        <v>2274</v>
      </c>
      <c r="G5139" t="s">
        <v>8</v>
      </c>
      <c r="H5139" t="s">
        <v>247</v>
      </c>
    </row>
    <row r="5140" spans="1:8" x14ac:dyDescent="0.2">
      <c r="A5140" s="1" t="d">
        <v>2023-03-13</v>
      </c>
      <c r="B5140">
        <v>-1</v>
      </c>
      <c r="C5140" t="s">
        <v>77</v>
      </c>
      <c r="D5140" s="1" t="d">
        <v>2023-03-20</v>
      </c>
      <c r="E5140" t="s">
        <v>1602</v>
      </c>
      <c r="F5140" t="s">
        <v>2274</v>
      </c>
      <c r="G5140" t="s">
        <v>8</v>
      </c>
      <c r="H5140" t="s">
        <v>1602</v>
      </c>
    </row>
    <row r="5141" spans="1:8" x14ac:dyDescent="0.2">
      <c r="A5141" s="1" t="d">
        <v>2023-03-13</v>
      </c>
      <c r="B5141">
        <v>-1</v>
      </c>
      <c r="C5141" t="s">
        <v>77</v>
      </c>
      <c r="D5141" s="1" t="d">
        <v>2023-03-20</v>
      </c>
      <c r="E5141" t="s">
        <v>2004</v>
      </c>
      <c r="F5141" t="s">
        <v>2275</v>
      </c>
      <c r="G5141" t="s">
        <v>8</v>
      </c>
      <c r="H5141" t="s">
        <v>2005</v>
      </c>
    </row>
    <row r="5142" spans="1:8" x14ac:dyDescent="0.2">
      <c r="A5142" s="1" t="d">
        <v>2023-03-13</v>
      </c>
      <c r="B5142">
        <v>-1</v>
      </c>
      <c r="C5142" t="s">
        <v>77</v>
      </c>
      <c r="D5142" s="1" t="d">
        <v>2023-03-20</v>
      </c>
      <c r="E5142" t="s">
        <v>501</v>
      </c>
      <c r="F5142" t="s">
        <v>2275</v>
      </c>
      <c r="G5142" t="s">
        <v>8</v>
      </c>
      <c r="H5142" t="s">
        <v>502</v>
      </c>
    </row>
    <row r="5143" spans="1:8" x14ac:dyDescent="0.2">
      <c r="A5143" s="1" t="d">
        <v>2023-03-13</v>
      </c>
      <c r="B5143">
        <v>-1</v>
      </c>
      <c r="C5143" t="s">
        <v>77</v>
      </c>
      <c r="D5143" s="1" t="d">
        <v>2023-03-20</v>
      </c>
      <c r="E5143" t="s">
        <v>2135</v>
      </c>
      <c r="F5143" t="s">
        <v>2275</v>
      </c>
      <c r="G5143" t="s">
        <v>8</v>
      </c>
      <c r="H5143" t="s">
        <v>2136</v>
      </c>
    </row>
    <row r="5144" spans="1:8" x14ac:dyDescent="0.2">
      <c r="A5144" s="1" t="d">
        <v>2023-03-13</v>
      </c>
      <c r="B5144">
        <v>-1</v>
      </c>
      <c r="C5144" t="s">
        <v>77</v>
      </c>
      <c r="D5144" s="1" t="d">
        <v>2023-03-20</v>
      </c>
      <c r="E5144" t="s">
        <v>749</v>
      </c>
      <c r="F5144" t="s">
        <v>2263</v>
      </c>
      <c r="G5144" t="s">
        <v>8</v>
      </c>
      <c r="H5144" t="s">
        <v>750</v>
      </c>
    </row>
    <row r="5145" spans="1:8" x14ac:dyDescent="0.2">
      <c r="A5145" s="1" t="d">
        <v>2023-03-13</v>
      </c>
      <c r="B5145">
        <v>-1</v>
      </c>
      <c r="C5145" t="s">
        <v>77</v>
      </c>
      <c r="D5145" s="1" t="d">
        <v>2023-03-20</v>
      </c>
      <c r="E5145" t="s">
        <v>744</v>
      </c>
      <c r="F5145" t="s">
        <v>2263</v>
      </c>
      <c r="G5145" t="s">
        <v>8</v>
      </c>
      <c r="H5145" t="s">
        <v>745</v>
      </c>
    </row>
    <row r="5146" spans="1:8" x14ac:dyDescent="0.2">
      <c r="A5146" s="1" t="d">
        <v>2023-03-13</v>
      </c>
      <c r="B5146">
        <v>-1</v>
      </c>
      <c r="C5146" t="s">
        <v>77</v>
      </c>
      <c r="D5146" s="1" t="d">
        <v>2023-03-20</v>
      </c>
      <c r="E5146" t="s">
        <v>894</v>
      </c>
      <c r="F5146" t="s">
        <v>2263</v>
      </c>
      <c r="G5146" t="s">
        <v>8</v>
      </c>
      <c r="H5146" t="s">
        <v>895</v>
      </c>
    </row>
    <row r="5147" spans="1:8" x14ac:dyDescent="0.2">
      <c r="A5147" s="1" t="d">
        <v>2023-03-13</v>
      </c>
      <c r="B5147">
        <v>-1</v>
      </c>
      <c r="C5147" t="s">
        <v>77</v>
      </c>
      <c r="D5147" s="1" t="d">
        <v>2023-03-23</v>
      </c>
      <c r="E5147" t="s">
        <v>2046</v>
      </c>
      <c r="F5147" t="s">
        <v>2275</v>
      </c>
      <c r="G5147" t="s">
        <v>8</v>
      </c>
      <c r="H5147" t="s">
        <v>2047</v>
      </c>
    </row>
    <row r="5148" spans="1:8" x14ac:dyDescent="0.2">
      <c r="A5148" s="1" t="d">
        <v>2023-03-13</v>
      </c>
      <c r="B5148">
        <v>-1</v>
      </c>
      <c r="C5148" t="s">
        <v>77</v>
      </c>
      <c r="D5148" s="1" t="d">
        <v>2023-03-24</v>
      </c>
      <c r="E5148" t="s">
        <v>599</v>
      </c>
      <c r="F5148" t="s">
        <v>2274</v>
      </c>
      <c r="G5148" t="s">
        <v>8</v>
      </c>
      <c r="H5148" t="s">
        <v>600</v>
      </c>
    </row>
    <row r="5149" spans="1:8" x14ac:dyDescent="0.2">
      <c r="A5149" s="1" t="d">
        <v>2023-03-13</v>
      </c>
      <c r="B5149">
        <v>-1</v>
      </c>
      <c r="C5149" t="s">
        <v>77</v>
      </c>
      <c r="D5149" s="1" t="d">
        <v>2023-03-24</v>
      </c>
      <c r="E5149" t="s">
        <v>1450</v>
      </c>
      <c r="F5149" t="s">
        <v>2274</v>
      </c>
      <c r="G5149" t="s">
        <v>8</v>
      </c>
      <c r="H5149" t="s">
        <v>1450</v>
      </c>
    </row>
    <row r="5150" spans="1:8" x14ac:dyDescent="0.2">
      <c r="A5150" s="1" t="d">
        <v>2023-03-13</v>
      </c>
      <c r="B5150">
        <v>-1</v>
      </c>
      <c r="C5150" t="s">
        <v>77</v>
      </c>
      <c r="D5150" s="1" t="d">
        <v>2023-03-27</v>
      </c>
      <c r="E5150" t="s">
        <v>1786</v>
      </c>
      <c r="F5150" t="s">
        <v>2274</v>
      </c>
      <c r="G5150" t="s">
        <v>8</v>
      </c>
      <c r="H5150" t="s">
        <v>1787</v>
      </c>
    </row>
    <row r="5151" spans="1:8" x14ac:dyDescent="0.2">
      <c r="A5151" s="1" t="d">
        <v>2023-03-13</v>
      </c>
      <c r="B5151">
        <v>-1</v>
      </c>
      <c r="C5151" t="s">
        <v>77</v>
      </c>
      <c r="D5151" s="1" t="d">
        <v>2023-03-27</v>
      </c>
      <c r="E5151" t="s">
        <v>1023</v>
      </c>
      <c r="F5151" t="s">
        <v>2274</v>
      </c>
      <c r="G5151" t="s">
        <v>8</v>
      </c>
      <c r="H5151" t="s">
        <v>1024</v>
      </c>
    </row>
    <row r="5152" spans="1:8" x14ac:dyDescent="0.2">
      <c r="A5152" s="1" t="d">
        <v>2023-03-13</v>
      </c>
      <c r="B5152">
        <v>-1</v>
      </c>
      <c r="C5152" t="s">
        <v>77</v>
      </c>
      <c r="D5152" s="1" t="d">
        <v>2023-03-27</v>
      </c>
      <c r="E5152" t="s">
        <v>1814</v>
      </c>
      <c r="F5152" t="s">
        <v>2274</v>
      </c>
      <c r="G5152" t="s">
        <v>8</v>
      </c>
      <c r="H5152" t="s">
        <v>1814</v>
      </c>
    </row>
    <row r="5153" spans="1:8" x14ac:dyDescent="0.2">
      <c r="A5153" s="1" t="d">
        <v>2023-03-13</v>
      </c>
      <c r="B5153">
        <v>-1</v>
      </c>
      <c r="C5153" t="s">
        <v>77</v>
      </c>
      <c r="D5153" s="1" t="d">
        <v>2023-03-27</v>
      </c>
      <c r="E5153" t="s">
        <v>2137</v>
      </c>
      <c r="F5153" t="s">
        <v>2275</v>
      </c>
      <c r="G5153" t="s">
        <v>8</v>
      </c>
      <c r="H5153" t="s">
        <v>2138</v>
      </c>
    </row>
    <row r="5154" spans="1:8" x14ac:dyDescent="0.2">
      <c r="A5154" s="1" t="d">
        <v>2023-03-13</v>
      </c>
      <c r="B5154">
        <v>-1</v>
      </c>
      <c r="C5154" t="s">
        <v>77</v>
      </c>
      <c r="D5154" s="1" t="d">
        <v>2023-03-27</v>
      </c>
      <c r="E5154" t="s">
        <v>1867</v>
      </c>
      <c r="F5154" t="s">
        <v>2263</v>
      </c>
      <c r="G5154" t="s">
        <v>8</v>
      </c>
      <c r="H5154" t="s">
        <v>1191</v>
      </c>
    </row>
    <row r="5155" spans="1:8" x14ac:dyDescent="0.2">
      <c r="A5155" s="1" t="d">
        <v>2023-03-13</v>
      </c>
      <c r="B5155">
        <v>-1</v>
      </c>
      <c r="C5155" t="s">
        <v>77</v>
      </c>
      <c r="D5155" s="1" t="d">
        <v>2023-03-27</v>
      </c>
      <c r="E5155" t="s">
        <v>1073</v>
      </c>
      <c r="F5155" t="s">
        <v>2263</v>
      </c>
      <c r="G5155" t="s">
        <v>8</v>
      </c>
      <c r="H5155" t="s">
        <v>1074</v>
      </c>
    </row>
    <row r="5156" spans="1:8" x14ac:dyDescent="0.2">
      <c r="A5156" s="1" t="d">
        <v>2023-03-13</v>
      </c>
      <c r="B5156">
        <v>5557586250006530</v>
      </c>
      <c r="C5156" t="s">
        <v>77</v>
      </c>
      <c r="D5156" s="1" t="d">
        <v>2023-03-27</v>
      </c>
      <c r="E5156" t="s">
        <v>2098</v>
      </c>
      <c r="F5156" t="s">
        <v>2275</v>
      </c>
      <c r="G5156" t="s">
        <v>8</v>
      </c>
      <c r="H5156" t="s">
        <v>2099</v>
      </c>
    </row>
    <row r="5157" spans="1:8" x14ac:dyDescent="0.2">
      <c r="A5157" s="1" t="d">
        <v>2023-03-13</v>
      </c>
      <c r="B5157">
        <v>5560790240006530</v>
      </c>
      <c r="C5157" t="s">
        <v>77</v>
      </c>
      <c r="D5157" s="1" t="d">
        <v>2023-03-27</v>
      </c>
      <c r="E5157" t="s">
        <v>2139</v>
      </c>
      <c r="F5157" t="s">
        <v>2273</v>
      </c>
      <c r="G5157" t="s">
        <v>128</v>
      </c>
      <c r="H5157" t="s">
        <v>2140</v>
      </c>
    </row>
    <row r="5158" spans="1:8" x14ac:dyDescent="0.2">
      <c r="A5158" s="1" t="d">
        <v>2023-03-13</v>
      </c>
      <c r="B5158">
        <v>5565270670006530</v>
      </c>
      <c r="C5158" t="s">
        <v>77</v>
      </c>
      <c r="D5158" s="1" t="d">
        <v>2023-03-27</v>
      </c>
      <c r="E5158" t="s">
        <v>2141</v>
      </c>
      <c r="F5158" t="s">
        <v>2263</v>
      </c>
      <c r="G5158" t="s">
        <v>8</v>
      </c>
      <c r="H5158" t="s">
        <v>737</v>
      </c>
    </row>
    <row r="5159" spans="1:8" x14ac:dyDescent="0.2">
      <c r="A5159" s="1" t="d">
        <v>2023-03-13</v>
      </c>
      <c r="B5159">
        <v>5565992060006530</v>
      </c>
      <c r="C5159" t="s">
        <v>20</v>
      </c>
      <c r="D5159" s="1" t="d">
        <v>2023-03-27</v>
      </c>
      <c r="E5159" t="s">
        <v>1910</v>
      </c>
      <c r="F5159" t="s">
        <v>2263</v>
      </c>
      <c r="G5159" t="s">
        <v>8</v>
      </c>
      <c r="H5159" t="s">
        <v>572</v>
      </c>
    </row>
    <row r="5160" spans="1:8" x14ac:dyDescent="0.2">
      <c r="A5160" s="1" t="d">
        <v>2023-03-13</v>
      </c>
      <c r="B5160">
        <v>5567137810006530</v>
      </c>
      <c r="C5160" t="s">
        <v>77</v>
      </c>
      <c r="D5160" s="1" t="d">
        <v>2023-03-13</v>
      </c>
      <c r="E5160" t="s">
        <v>1757</v>
      </c>
      <c r="F5160" t="s">
        <v>2266</v>
      </c>
      <c r="G5160" t="s">
        <v>8</v>
      </c>
      <c r="H5160" t="s">
        <v>1758</v>
      </c>
    </row>
    <row r="5161" spans="1:8" x14ac:dyDescent="0.2">
      <c r="A5161" s="1" t="d">
        <v>2023-03-13</v>
      </c>
      <c r="B5161">
        <v>5567648660006530</v>
      </c>
      <c r="C5161" t="s">
        <v>77</v>
      </c>
      <c r="D5161" s="1" t="d">
        <v>2023-03-27</v>
      </c>
      <c r="E5161" t="s">
        <v>1667</v>
      </c>
      <c r="F5161" t="s">
        <v>2274</v>
      </c>
      <c r="G5161" t="s">
        <v>8</v>
      </c>
      <c r="H5161" t="s">
        <v>1667</v>
      </c>
    </row>
    <row r="5162" spans="1:8" x14ac:dyDescent="0.2">
      <c r="A5162" s="1" t="d">
        <v>2023-03-13</v>
      </c>
      <c r="B5162">
        <v>6201861140006530</v>
      </c>
      <c r="C5162" t="s">
        <v>77</v>
      </c>
      <c r="D5162" s="1" t="d">
        <v>2023-03-27</v>
      </c>
      <c r="E5162" t="s">
        <v>2142</v>
      </c>
      <c r="F5162" t="s">
        <v>2275</v>
      </c>
      <c r="G5162" t="s">
        <v>8</v>
      </c>
      <c r="H5162" t="s">
        <v>2143</v>
      </c>
    </row>
    <row r="5163" spans="1:8" x14ac:dyDescent="0.2">
      <c r="A5163" s="1" t="d">
        <v>2023-03-13</v>
      </c>
      <c r="B5163">
        <v>9278901280006530</v>
      </c>
      <c r="C5163" t="s">
        <v>77</v>
      </c>
      <c r="D5163" s="1" t="d">
        <v>2023-03-27</v>
      </c>
      <c r="E5163" t="s">
        <v>2080</v>
      </c>
      <c r="F5163" t="s">
        <v>2275</v>
      </c>
      <c r="G5163" t="s">
        <v>8</v>
      </c>
      <c r="H5163" t="s">
        <v>2081</v>
      </c>
    </row>
    <row r="5164" spans="1:8" x14ac:dyDescent="0.2">
      <c r="A5164" s="1" t="d">
        <v>2023-03-13</v>
      </c>
      <c r="B5164">
        <v>9406660720006530</v>
      </c>
      <c r="C5164" t="s">
        <v>77</v>
      </c>
      <c r="D5164" s="1" t="d">
        <v>2023-03-27</v>
      </c>
      <c r="E5164" t="s">
        <v>2058</v>
      </c>
      <c r="F5164" t="s">
        <v>2275</v>
      </c>
      <c r="G5164" t="s">
        <v>8</v>
      </c>
      <c r="H5164" t="s">
        <v>2059</v>
      </c>
    </row>
    <row r="5165" spans="1:8" x14ac:dyDescent="0.2">
      <c r="A5165" s="1" t="d">
        <v>2023-03-13</v>
      </c>
      <c r="B5165">
        <v>9408545910006530</v>
      </c>
      <c r="C5165" t="s">
        <v>20</v>
      </c>
      <c r="D5165" s="1" t="d">
        <v>2023-03-27</v>
      </c>
      <c r="E5165" t="s">
        <v>1453</v>
      </c>
      <c r="F5165" t="s">
        <v>2275</v>
      </c>
      <c r="G5165" t="s">
        <v>8</v>
      </c>
      <c r="H5165" t="s">
        <v>1454</v>
      </c>
    </row>
    <row r="5166" spans="1:8" x14ac:dyDescent="0.2">
      <c r="A5166" s="1" t="d">
        <v>2023-03-14</v>
      </c>
      <c r="B5166">
        <v>-1</v>
      </c>
      <c r="D5166" s="1" t="d">
        <v>2023-03-14</v>
      </c>
      <c r="E5166" t="s">
        <v>1246</v>
      </c>
      <c r="F5166" t="s">
        <v>2273</v>
      </c>
      <c r="G5166" t="s">
        <v>8</v>
      </c>
      <c r="H5166" t="s">
        <v>1247</v>
      </c>
    </row>
    <row r="5167" spans="1:8" x14ac:dyDescent="0.2">
      <c r="A5167" s="1" t="d">
        <v>2023-03-14</v>
      </c>
      <c r="B5167">
        <v>-1</v>
      </c>
      <c r="D5167" s="1" t="d">
        <v>2023-03-14</v>
      </c>
      <c r="E5167" t="s">
        <v>1427</v>
      </c>
      <c r="F5167" t="s">
        <v>2273</v>
      </c>
      <c r="G5167" t="s">
        <v>8</v>
      </c>
      <c r="H5167" t="s">
        <v>1428</v>
      </c>
    </row>
    <row r="5168" spans="1:8" x14ac:dyDescent="0.2">
      <c r="A5168" s="1" t="d">
        <v>2023-03-14</v>
      </c>
      <c r="B5168">
        <v>-1</v>
      </c>
      <c r="D5168" s="1" t="d">
        <v>2023-03-14</v>
      </c>
      <c r="E5168" t="s">
        <v>1165</v>
      </c>
      <c r="F5168" t="s">
        <v>2273</v>
      </c>
      <c r="G5168" t="s">
        <v>8</v>
      </c>
      <c r="H5168" t="s">
        <v>1166</v>
      </c>
    </row>
    <row r="5169" spans="1:8" x14ac:dyDescent="0.2">
      <c r="A5169" s="1" t="d">
        <v>2023-03-14</v>
      </c>
      <c r="B5169">
        <v>-1</v>
      </c>
      <c r="D5169" s="1" t="d">
        <v>2023-03-14</v>
      </c>
      <c r="E5169" t="s">
        <v>881</v>
      </c>
      <c r="F5169" t="s">
        <v>2273</v>
      </c>
      <c r="G5169" t="s">
        <v>8</v>
      </c>
      <c r="H5169" t="s">
        <v>882</v>
      </c>
    </row>
    <row r="5170" spans="1:8" x14ac:dyDescent="0.2">
      <c r="A5170" s="1" t="d">
        <v>2023-03-14</v>
      </c>
      <c r="B5170">
        <v>-1</v>
      </c>
      <c r="D5170" s="1" t="d">
        <v>2023-03-14</v>
      </c>
      <c r="E5170" t="s">
        <v>282</v>
      </c>
      <c r="F5170" t="s">
        <v>2273</v>
      </c>
      <c r="G5170" t="s">
        <v>8</v>
      </c>
      <c r="H5170" t="s">
        <v>283</v>
      </c>
    </row>
    <row r="5171" spans="1:8" x14ac:dyDescent="0.2">
      <c r="A5171" s="1" t="d">
        <v>2023-03-14</v>
      </c>
      <c r="B5171">
        <v>-1</v>
      </c>
      <c r="D5171" s="1" t="d">
        <v>2023-03-14</v>
      </c>
      <c r="E5171" t="s">
        <v>867</v>
      </c>
      <c r="F5171" t="s">
        <v>2273</v>
      </c>
      <c r="G5171" t="s">
        <v>8</v>
      </c>
      <c r="H5171" t="s">
        <v>868</v>
      </c>
    </row>
    <row r="5172" spans="1:8" x14ac:dyDescent="0.2">
      <c r="A5172" s="1" t="d">
        <v>2023-03-14</v>
      </c>
      <c r="B5172">
        <v>-1</v>
      </c>
      <c r="D5172" s="1" t="d">
        <v>2023-03-14</v>
      </c>
      <c r="E5172" t="s">
        <v>1485</v>
      </c>
      <c r="F5172" t="s">
        <v>2274</v>
      </c>
      <c r="G5172" t="s">
        <v>8</v>
      </c>
      <c r="H5172" t="s">
        <v>1486</v>
      </c>
    </row>
    <row r="5173" spans="1:8" x14ac:dyDescent="0.2">
      <c r="A5173" s="1" t="d">
        <v>2023-03-14</v>
      </c>
      <c r="B5173">
        <v>-1</v>
      </c>
      <c r="D5173" s="1" t="d">
        <v>2023-03-14</v>
      </c>
      <c r="E5173" t="s">
        <v>108</v>
      </c>
      <c r="F5173" t="s">
        <v>2274</v>
      </c>
      <c r="G5173" t="s">
        <v>8</v>
      </c>
      <c r="H5173" t="s">
        <v>109</v>
      </c>
    </row>
    <row r="5174" spans="1:8" x14ac:dyDescent="0.2">
      <c r="A5174" s="1" t="d">
        <v>2023-03-14</v>
      </c>
      <c r="B5174">
        <v>-1</v>
      </c>
      <c r="D5174" s="1" t="d">
        <v>2023-03-14</v>
      </c>
      <c r="E5174" t="s">
        <v>1882</v>
      </c>
      <c r="F5174" t="s">
        <v>2274</v>
      </c>
      <c r="G5174" t="s">
        <v>8</v>
      </c>
      <c r="H5174" t="s">
        <v>1883</v>
      </c>
    </row>
    <row r="5175" spans="1:8" x14ac:dyDescent="0.2">
      <c r="A5175" s="1" t="d">
        <v>2023-03-14</v>
      </c>
      <c r="B5175">
        <v>-1</v>
      </c>
      <c r="D5175" s="1" t="d">
        <v>2023-03-14</v>
      </c>
      <c r="E5175" t="s">
        <v>1640</v>
      </c>
      <c r="F5175" t="s">
        <v>2274</v>
      </c>
      <c r="G5175" t="s">
        <v>8</v>
      </c>
      <c r="H5175" t="s">
        <v>1640</v>
      </c>
    </row>
    <row r="5176" spans="1:8" x14ac:dyDescent="0.2">
      <c r="A5176" s="1" t="d">
        <v>2023-03-14</v>
      </c>
      <c r="B5176">
        <v>-1</v>
      </c>
      <c r="D5176" s="1" t="d">
        <v>2023-03-14</v>
      </c>
      <c r="E5176" t="s">
        <v>1641</v>
      </c>
      <c r="F5176" t="s">
        <v>2274</v>
      </c>
      <c r="G5176" t="s">
        <v>8</v>
      </c>
      <c r="H5176" t="s">
        <v>1641</v>
      </c>
    </row>
    <row r="5177" spans="1:8" x14ac:dyDescent="0.2">
      <c r="A5177" s="1" t="d">
        <v>2023-03-14</v>
      </c>
      <c r="B5177">
        <v>-1</v>
      </c>
      <c r="D5177" s="1" t="d">
        <v>2023-03-14</v>
      </c>
      <c r="E5177" t="s">
        <v>1596</v>
      </c>
      <c r="F5177" t="s">
        <v>2275</v>
      </c>
      <c r="G5177" t="s">
        <v>8</v>
      </c>
      <c r="H5177" t="s">
        <v>1597</v>
      </c>
    </row>
    <row r="5178" spans="1:8" x14ac:dyDescent="0.2">
      <c r="A5178" s="1" t="d">
        <v>2023-03-14</v>
      </c>
      <c r="B5178">
        <v>-1</v>
      </c>
      <c r="D5178" s="1" t="d">
        <v>2023-03-14</v>
      </c>
      <c r="E5178" t="s">
        <v>1026</v>
      </c>
      <c r="F5178" t="s">
        <v>2275</v>
      </c>
      <c r="G5178" t="s">
        <v>8</v>
      </c>
    </row>
    <row r="5179" spans="1:8" x14ac:dyDescent="0.2">
      <c r="A5179" s="1" t="d">
        <v>2023-03-14</v>
      </c>
      <c r="B5179">
        <v>-1</v>
      </c>
      <c r="D5179" s="1" t="d">
        <v>2023-03-14</v>
      </c>
      <c r="E5179" t="s">
        <v>138</v>
      </c>
      <c r="F5179" t="s">
        <v>2275</v>
      </c>
      <c r="G5179" t="s">
        <v>8</v>
      </c>
    </row>
    <row r="5180" spans="1:8" x14ac:dyDescent="0.2">
      <c r="A5180" s="1" t="d">
        <v>2023-03-14</v>
      </c>
      <c r="B5180">
        <v>-1</v>
      </c>
      <c r="D5180" s="1" t="d">
        <v>2023-03-14</v>
      </c>
      <c r="E5180" t="s">
        <v>2144</v>
      </c>
      <c r="F5180" t="s">
        <v>2263</v>
      </c>
      <c r="G5180" t="s">
        <v>8</v>
      </c>
      <c r="H5180" t="s">
        <v>174</v>
      </c>
    </row>
    <row r="5181" spans="1:8" x14ac:dyDescent="0.2">
      <c r="A5181" s="1" t="d">
        <v>2023-03-14</v>
      </c>
      <c r="B5181">
        <v>-1</v>
      </c>
      <c r="D5181" s="1" t="d">
        <v>2023-03-14</v>
      </c>
      <c r="E5181" t="s">
        <v>2145</v>
      </c>
      <c r="F5181" t="s">
        <v>2263</v>
      </c>
      <c r="G5181" t="s">
        <v>8</v>
      </c>
      <c r="H5181" t="s">
        <v>747</v>
      </c>
    </row>
    <row r="5182" spans="1:8" x14ac:dyDescent="0.2">
      <c r="A5182" s="1" t="d">
        <v>2023-03-14</v>
      </c>
      <c r="B5182">
        <v>-1</v>
      </c>
      <c r="D5182" s="1" t="d">
        <v>2023-03-14</v>
      </c>
      <c r="E5182" t="s">
        <v>171</v>
      </c>
      <c r="F5182" t="s">
        <v>2263</v>
      </c>
      <c r="G5182" t="s">
        <v>8</v>
      </c>
      <c r="H5182" t="s">
        <v>172</v>
      </c>
    </row>
    <row r="5183" spans="1:8" x14ac:dyDescent="0.2">
      <c r="A5183" s="1" t="d">
        <v>2023-03-14</v>
      </c>
      <c r="B5183">
        <v>-1</v>
      </c>
      <c r="D5183" s="1" t="d">
        <v>2023-03-14</v>
      </c>
      <c r="E5183" t="s">
        <v>1179</v>
      </c>
      <c r="F5183" t="s">
        <v>2265</v>
      </c>
      <c r="G5183" t="s">
        <v>49</v>
      </c>
      <c r="H5183" t="s">
        <v>1180</v>
      </c>
    </row>
    <row r="5184" spans="1:8" x14ac:dyDescent="0.2">
      <c r="A5184" s="1" t="d">
        <v>2023-03-14</v>
      </c>
      <c r="B5184">
        <v>-1</v>
      </c>
      <c r="D5184" s="1" t="d">
        <v>2023-03-14</v>
      </c>
      <c r="E5184" t="s">
        <v>1777</v>
      </c>
      <c r="F5184" t="s">
        <v>2296</v>
      </c>
      <c r="G5184" t="s">
        <v>128</v>
      </c>
      <c r="H5184" t="s">
        <v>1287</v>
      </c>
    </row>
    <row r="5185" spans="1:8" x14ac:dyDescent="0.2">
      <c r="A5185" s="1" t="d">
        <v>2023-03-14</v>
      </c>
      <c r="B5185">
        <v>-1</v>
      </c>
      <c r="D5185" s="1" t="d">
        <v>2023-03-14</v>
      </c>
      <c r="E5185" t="s">
        <v>1263</v>
      </c>
      <c r="F5185" t="s">
        <v>2272</v>
      </c>
      <c r="G5185" t="s">
        <v>49</v>
      </c>
      <c r="H5185" t="s">
        <v>1264</v>
      </c>
    </row>
    <row r="5186" spans="1:8" x14ac:dyDescent="0.2">
      <c r="A5186" s="1" t="d">
        <v>2023-03-14</v>
      </c>
      <c r="B5186">
        <v>-1</v>
      </c>
      <c r="D5186" s="1" t="d">
        <v>2023-03-14</v>
      </c>
      <c r="E5186" t="s">
        <v>275</v>
      </c>
      <c r="F5186" t="s">
        <v>2272</v>
      </c>
      <c r="G5186" t="s">
        <v>8</v>
      </c>
    </row>
    <row r="5187" spans="1:8" x14ac:dyDescent="0.2">
      <c r="A5187" s="1" t="d">
        <v>2023-03-14</v>
      </c>
      <c r="B5187">
        <v>-1</v>
      </c>
      <c r="C5187" t="s">
        <v>20</v>
      </c>
      <c r="D5187" s="1" t="d">
        <v>2023-03-14</v>
      </c>
      <c r="E5187" t="s">
        <v>1174</v>
      </c>
      <c r="F5187" t="s">
        <v>2281</v>
      </c>
      <c r="G5187" t="s">
        <v>8</v>
      </c>
      <c r="H5187" t="s">
        <v>1175</v>
      </c>
    </row>
    <row r="5188" spans="1:8" x14ac:dyDescent="0.2">
      <c r="A5188" s="1" t="d">
        <v>2023-03-14</v>
      </c>
      <c r="B5188">
        <v>-1</v>
      </c>
      <c r="C5188" t="s">
        <v>20</v>
      </c>
      <c r="D5188" s="1" t="d">
        <v>2023-03-14</v>
      </c>
      <c r="E5188" t="s">
        <v>1619</v>
      </c>
      <c r="F5188" t="s">
        <v>2281</v>
      </c>
      <c r="G5188" t="s">
        <v>8</v>
      </c>
      <c r="H5188" t="s">
        <v>1620</v>
      </c>
    </row>
    <row r="5189" spans="1:8" x14ac:dyDescent="0.2">
      <c r="A5189" s="1" t="d">
        <v>2023-03-14</v>
      </c>
      <c r="B5189">
        <v>-1</v>
      </c>
      <c r="C5189" t="s">
        <v>20</v>
      </c>
      <c r="D5189" s="1" t="d">
        <v>2023-03-14</v>
      </c>
      <c r="E5189" t="s">
        <v>1406</v>
      </c>
      <c r="F5189" t="s">
        <v>2281</v>
      </c>
      <c r="G5189" t="s">
        <v>8</v>
      </c>
      <c r="H5189" t="s">
        <v>1407</v>
      </c>
    </row>
    <row r="5190" spans="1:8" x14ac:dyDescent="0.2">
      <c r="A5190" s="1" t="d">
        <v>2023-03-14</v>
      </c>
      <c r="B5190">
        <v>-1</v>
      </c>
      <c r="C5190" t="s">
        <v>20</v>
      </c>
      <c r="D5190" s="1" t="d">
        <v>2023-03-14</v>
      </c>
      <c r="E5190" t="s">
        <v>1860</v>
      </c>
      <c r="F5190" t="s">
        <v>2282</v>
      </c>
      <c r="G5190" t="s">
        <v>49</v>
      </c>
    </row>
    <row r="5191" spans="1:8" x14ac:dyDescent="0.2">
      <c r="A5191" s="1" t="d">
        <v>2023-03-14</v>
      </c>
      <c r="B5191">
        <v>-1</v>
      </c>
      <c r="C5191" t="s">
        <v>20</v>
      </c>
      <c r="D5191" s="1" t="d">
        <v>2023-03-14</v>
      </c>
      <c r="E5191" t="s">
        <v>835</v>
      </c>
      <c r="F5191" t="s">
        <v>2265</v>
      </c>
      <c r="G5191" t="s">
        <v>68</v>
      </c>
      <c r="H5191" t="s">
        <v>836</v>
      </c>
    </row>
    <row r="5192" spans="1:8" x14ac:dyDescent="0.2">
      <c r="A5192" s="1" t="d">
        <v>2023-03-14</v>
      </c>
      <c r="B5192">
        <v>-1</v>
      </c>
      <c r="C5192" t="s">
        <v>20</v>
      </c>
      <c r="D5192" s="1" t="d">
        <v>2023-03-14</v>
      </c>
      <c r="E5192" t="s">
        <v>29</v>
      </c>
      <c r="F5192" t="s">
        <v>2265</v>
      </c>
      <c r="G5192" t="s">
        <v>8</v>
      </c>
      <c r="H5192" t="s">
        <v>30</v>
      </c>
    </row>
    <row r="5193" spans="1:8" x14ac:dyDescent="0.2">
      <c r="A5193" s="1" t="d">
        <v>2023-03-14</v>
      </c>
      <c r="B5193">
        <v>-1</v>
      </c>
      <c r="C5193" t="s">
        <v>20</v>
      </c>
      <c r="D5193" s="1" t="d">
        <v>2023-03-14</v>
      </c>
      <c r="E5193" t="s">
        <v>12</v>
      </c>
      <c r="F5193" t="s">
        <v>2265</v>
      </c>
      <c r="G5193" t="s">
        <v>13</v>
      </c>
      <c r="H5193" t="s">
        <v>14</v>
      </c>
    </row>
    <row r="5194" spans="1:8" x14ac:dyDescent="0.2">
      <c r="A5194" s="1" t="d">
        <v>2023-03-14</v>
      </c>
      <c r="B5194">
        <v>-1</v>
      </c>
      <c r="C5194" t="s">
        <v>20</v>
      </c>
      <c r="D5194" s="1" t="d">
        <v>2023-03-14</v>
      </c>
      <c r="E5194" t="s">
        <v>1157</v>
      </c>
      <c r="F5194" t="s">
        <v>2268</v>
      </c>
      <c r="G5194" t="s">
        <v>8</v>
      </c>
      <c r="H5194" t="s">
        <v>1158</v>
      </c>
    </row>
    <row r="5195" spans="1:8" x14ac:dyDescent="0.2">
      <c r="A5195" s="1" t="d">
        <v>2023-03-14</v>
      </c>
      <c r="B5195">
        <v>-1</v>
      </c>
      <c r="C5195" t="s">
        <v>20</v>
      </c>
      <c r="D5195" s="1" t="d">
        <v>2023-03-14</v>
      </c>
      <c r="E5195" t="s">
        <v>813</v>
      </c>
      <c r="F5195" t="s">
        <v>2268</v>
      </c>
      <c r="G5195" t="s">
        <v>13</v>
      </c>
      <c r="H5195" t="s">
        <v>814</v>
      </c>
    </row>
    <row r="5196" spans="1:8" x14ac:dyDescent="0.2">
      <c r="A5196" s="1" t="d">
        <v>2023-03-14</v>
      </c>
      <c r="B5196">
        <v>-1</v>
      </c>
      <c r="C5196" t="s">
        <v>20</v>
      </c>
      <c r="D5196" s="1" t="d">
        <v>2023-03-14</v>
      </c>
      <c r="E5196" t="s">
        <v>1651</v>
      </c>
      <c r="F5196" t="s">
        <v>2296</v>
      </c>
      <c r="G5196" t="s">
        <v>8</v>
      </c>
      <c r="H5196" t="s">
        <v>92</v>
      </c>
    </row>
    <row r="5197" spans="1:8" x14ac:dyDescent="0.2">
      <c r="A5197" s="1" t="d">
        <v>2023-03-14</v>
      </c>
      <c r="B5197">
        <v>-1</v>
      </c>
      <c r="C5197" t="s">
        <v>20</v>
      </c>
      <c r="D5197" s="1" t="d">
        <v>2023-03-14</v>
      </c>
      <c r="E5197" t="s">
        <v>1633</v>
      </c>
      <c r="F5197" t="s">
        <v>2296</v>
      </c>
      <c r="G5197" t="s">
        <v>8</v>
      </c>
      <c r="H5197" t="s">
        <v>844</v>
      </c>
    </row>
    <row r="5198" spans="1:8" x14ac:dyDescent="0.2">
      <c r="A5198" s="1" t="d">
        <v>2023-03-14</v>
      </c>
      <c r="B5198">
        <v>-1</v>
      </c>
      <c r="C5198" t="s">
        <v>20</v>
      </c>
      <c r="D5198" s="1" t="d">
        <v>2023-03-14</v>
      </c>
      <c r="E5198" t="s">
        <v>1634</v>
      </c>
      <c r="F5198" t="s">
        <v>2296</v>
      </c>
      <c r="G5198" t="s">
        <v>8</v>
      </c>
      <c r="H5198" t="s">
        <v>38</v>
      </c>
    </row>
    <row r="5199" spans="1:8" x14ac:dyDescent="0.2">
      <c r="A5199" s="1" t="d">
        <v>2023-03-14</v>
      </c>
      <c r="B5199">
        <v>-1</v>
      </c>
      <c r="C5199" t="s">
        <v>20</v>
      </c>
      <c r="D5199" s="1" t="d">
        <v>2023-03-14</v>
      </c>
      <c r="E5199" t="s">
        <v>847</v>
      </c>
      <c r="F5199" t="s">
        <v>2271</v>
      </c>
      <c r="G5199" t="s">
        <v>68</v>
      </c>
      <c r="H5199" t="s">
        <v>848</v>
      </c>
    </row>
    <row r="5200" spans="1:8" x14ac:dyDescent="0.2">
      <c r="A5200" s="1" t="d">
        <v>2023-03-14</v>
      </c>
      <c r="B5200">
        <v>-1</v>
      </c>
      <c r="C5200" t="s">
        <v>20</v>
      </c>
      <c r="D5200" s="1" t="d">
        <v>2023-03-14</v>
      </c>
      <c r="E5200" t="s">
        <v>1842</v>
      </c>
      <c r="F5200" t="s">
        <v>2285</v>
      </c>
      <c r="G5200" t="s">
        <v>8</v>
      </c>
    </row>
    <row r="5201" spans="1:8" x14ac:dyDescent="0.2">
      <c r="A5201" s="1" t="d">
        <v>2023-03-14</v>
      </c>
      <c r="B5201">
        <v>-1</v>
      </c>
      <c r="C5201" t="s">
        <v>20</v>
      </c>
      <c r="D5201" s="1" t="d">
        <v>2023-03-14</v>
      </c>
      <c r="E5201" t="s">
        <v>688</v>
      </c>
      <c r="F5201" t="s">
        <v>2285</v>
      </c>
      <c r="G5201" t="s">
        <v>8</v>
      </c>
    </row>
    <row r="5202" spans="1:8" x14ac:dyDescent="0.2">
      <c r="A5202" s="1" t="d">
        <v>2023-03-14</v>
      </c>
      <c r="B5202">
        <v>-1</v>
      </c>
      <c r="C5202" t="s">
        <v>20</v>
      </c>
      <c r="D5202" s="1" t="d">
        <v>2023-03-14</v>
      </c>
      <c r="E5202" t="s">
        <v>1322</v>
      </c>
      <c r="F5202" t="s">
        <v>2294</v>
      </c>
      <c r="G5202" t="s">
        <v>8</v>
      </c>
      <c r="H5202" t="s">
        <v>1323</v>
      </c>
    </row>
    <row r="5203" spans="1:8" x14ac:dyDescent="0.2">
      <c r="A5203" s="1" t="d">
        <v>2023-03-14</v>
      </c>
      <c r="B5203">
        <v>-1</v>
      </c>
      <c r="C5203" t="s">
        <v>20</v>
      </c>
      <c r="D5203" s="1" t="d">
        <v>2023-03-14</v>
      </c>
      <c r="E5203" t="s">
        <v>2146</v>
      </c>
      <c r="F5203" t="s">
        <v>2272</v>
      </c>
      <c r="G5203" t="s">
        <v>8</v>
      </c>
    </row>
    <row r="5204" spans="1:8" x14ac:dyDescent="0.2">
      <c r="A5204" s="1" t="d">
        <v>2023-03-14</v>
      </c>
      <c r="B5204">
        <v>-1</v>
      </c>
      <c r="C5204" t="s">
        <v>20</v>
      </c>
      <c r="D5204" s="1" t="d">
        <v>2023-03-14</v>
      </c>
      <c r="E5204" t="s">
        <v>95</v>
      </c>
      <c r="F5204" t="s">
        <v>2272</v>
      </c>
      <c r="G5204" t="s">
        <v>8</v>
      </c>
    </row>
    <row r="5205" spans="1:8" x14ac:dyDescent="0.2">
      <c r="A5205" s="1" t="d">
        <v>2023-03-14</v>
      </c>
      <c r="B5205">
        <v>-1</v>
      </c>
      <c r="C5205" t="s">
        <v>20</v>
      </c>
      <c r="D5205" s="1" t="d">
        <v>2023-03-21</v>
      </c>
      <c r="E5205" t="s">
        <v>2092</v>
      </c>
      <c r="F5205" t="s">
        <v>2275</v>
      </c>
      <c r="G5205" t="s">
        <v>8</v>
      </c>
      <c r="H5205" t="s">
        <v>2093</v>
      </c>
    </row>
    <row r="5206" spans="1:8" x14ac:dyDescent="0.2">
      <c r="A5206" s="1" t="d">
        <v>2023-03-14</v>
      </c>
      <c r="B5206">
        <v>-1</v>
      </c>
      <c r="C5206" t="s">
        <v>70</v>
      </c>
      <c r="D5206" s="1" t="d">
        <v>2023-03-14</v>
      </c>
      <c r="E5206" t="s">
        <v>1750</v>
      </c>
      <c r="F5206" t="s">
        <v>2296</v>
      </c>
      <c r="G5206" t="s">
        <v>128</v>
      </c>
      <c r="H5206" t="s">
        <v>439</v>
      </c>
    </row>
    <row r="5207" spans="1:8" x14ac:dyDescent="0.2">
      <c r="A5207" s="1" t="d">
        <v>2023-03-14</v>
      </c>
      <c r="B5207">
        <v>-1</v>
      </c>
      <c r="C5207" t="s">
        <v>70</v>
      </c>
      <c r="D5207" s="1" t="d">
        <v>2023-03-14</v>
      </c>
      <c r="E5207" t="s">
        <v>2107</v>
      </c>
      <c r="F5207" t="s">
        <v>2296</v>
      </c>
      <c r="G5207" t="s">
        <v>128</v>
      </c>
      <c r="H5207" t="s">
        <v>474</v>
      </c>
    </row>
    <row r="5208" spans="1:8" x14ac:dyDescent="0.2">
      <c r="A5208" s="1" t="d">
        <v>2023-03-14</v>
      </c>
      <c r="B5208">
        <v>-1</v>
      </c>
      <c r="C5208" t="s">
        <v>70</v>
      </c>
      <c r="D5208" s="1" t="d">
        <v>2023-03-14</v>
      </c>
      <c r="E5208" t="s">
        <v>1871</v>
      </c>
      <c r="F5208" t="s">
        <v>2296</v>
      </c>
      <c r="G5208" t="s">
        <v>128</v>
      </c>
      <c r="H5208" t="s">
        <v>476</v>
      </c>
    </row>
    <row r="5209" spans="1:8" x14ac:dyDescent="0.2">
      <c r="A5209" s="1" t="d">
        <v>2023-03-14</v>
      </c>
      <c r="B5209">
        <v>-1</v>
      </c>
      <c r="C5209" t="s">
        <v>74</v>
      </c>
      <c r="D5209" s="1" t="d">
        <v>2023-03-14</v>
      </c>
      <c r="E5209" t="s">
        <v>1652</v>
      </c>
      <c r="F5209" t="s">
        <v>2296</v>
      </c>
      <c r="G5209" t="s">
        <v>8</v>
      </c>
      <c r="H5209" t="s">
        <v>40</v>
      </c>
    </row>
    <row r="5210" spans="1:8" x14ac:dyDescent="0.2">
      <c r="A5210" s="1" t="d">
        <v>2023-03-14</v>
      </c>
      <c r="B5210">
        <v>-1</v>
      </c>
      <c r="C5210" t="s">
        <v>74</v>
      </c>
      <c r="D5210" s="1" t="d">
        <v>2023-03-21</v>
      </c>
      <c r="E5210" t="s">
        <v>1246</v>
      </c>
      <c r="F5210" t="s">
        <v>2273</v>
      </c>
      <c r="G5210" t="s">
        <v>8</v>
      </c>
      <c r="H5210" t="s">
        <v>1247</v>
      </c>
    </row>
    <row r="5211" spans="1:8" x14ac:dyDescent="0.2">
      <c r="A5211" s="1" t="d">
        <v>2023-03-14</v>
      </c>
      <c r="B5211">
        <v>-1</v>
      </c>
      <c r="C5211" t="s">
        <v>74</v>
      </c>
      <c r="D5211" s="1" t="d">
        <v>2023-03-21</v>
      </c>
      <c r="E5211" t="s">
        <v>689</v>
      </c>
      <c r="F5211" t="s">
        <v>2273</v>
      </c>
      <c r="G5211" t="s">
        <v>13</v>
      </c>
      <c r="H5211" t="s">
        <v>690</v>
      </c>
    </row>
    <row r="5212" spans="1:8" x14ac:dyDescent="0.2">
      <c r="A5212" s="1" t="d">
        <v>2023-03-14</v>
      </c>
      <c r="B5212">
        <v>-1</v>
      </c>
      <c r="C5212" t="s">
        <v>77</v>
      </c>
      <c r="D5212" s="1" t="d">
        <v>2023-03-14</v>
      </c>
      <c r="E5212" t="s">
        <v>940</v>
      </c>
      <c r="F5212" t="s">
        <v>2302</v>
      </c>
      <c r="G5212" t="s">
        <v>49</v>
      </c>
      <c r="H5212" t="s">
        <v>941</v>
      </c>
    </row>
    <row r="5213" spans="1:8" x14ac:dyDescent="0.2">
      <c r="A5213" s="1" t="d">
        <v>2023-03-14</v>
      </c>
      <c r="B5213">
        <v>-1</v>
      </c>
      <c r="C5213" t="s">
        <v>77</v>
      </c>
      <c r="D5213" s="1" t="d">
        <v>2023-03-14</v>
      </c>
      <c r="E5213" t="s">
        <v>1174</v>
      </c>
      <c r="F5213" t="s">
        <v>2281</v>
      </c>
      <c r="G5213" t="s">
        <v>8</v>
      </c>
      <c r="H5213" t="s">
        <v>1175</v>
      </c>
    </row>
    <row r="5214" spans="1:8" x14ac:dyDescent="0.2">
      <c r="A5214" s="1" t="d">
        <v>2023-03-14</v>
      </c>
      <c r="B5214">
        <v>-1</v>
      </c>
      <c r="C5214" t="s">
        <v>77</v>
      </c>
      <c r="D5214" s="1" t="d">
        <v>2023-03-14</v>
      </c>
      <c r="E5214" t="s">
        <v>1404</v>
      </c>
      <c r="F5214" t="s">
        <v>2281</v>
      </c>
      <c r="G5214" t="s">
        <v>8</v>
      </c>
      <c r="H5214" t="s">
        <v>1405</v>
      </c>
    </row>
    <row r="5215" spans="1:8" x14ac:dyDescent="0.2">
      <c r="A5215" s="1" t="d">
        <v>2023-03-14</v>
      </c>
      <c r="B5215">
        <v>-1</v>
      </c>
      <c r="C5215" t="s">
        <v>77</v>
      </c>
      <c r="D5215" s="1" t="d">
        <v>2023-03-14</v>
      </c>
      <c r="E5215" t="s">
        <v>1619</v>
      </c>
      <c r="F5215" t="s">
        <v>2281</v>
      </c>
      <c r="G5215" t="s">
        <v>8</v>
      </c>
      <c r="H5215" t="s">
        <v>1620</v>
      </c>
    </row>
    <row r="5216" spans="1:8" x14ac:dyDescent="0.2">
      <c r="A5216" s="1" t="d">
        <v>2023-03-14</v>
      </c>
      <c r="B5216">
        <v>-1</v>
      </c>
      <c r="C5216" t="s">
        <v>77</v>
      </c>
      <c r="D5216" s="1" t="d">
        <v>2023-03-14</v>
      </c>
      <c r="E5216" t="s">
        <v>21</v>
      </c>
      <c r="F5216" t="s">
        <v>2266</v>
      </c>
      <c r="G5216" t="s">
        <v>8</v>
      </c>
      <c r="H5216" t="s">
        <v>22</v>
      </c>
    </row>
    <row r="5217" spans="1:8" x14ac:dyDescent="0.2">
      <c r="A5217" s="1" t="d">
        <v>2023-03-14</v>
      </c>
      <c r="B5217">
        <v>-1</v>
      </c>
      <c r="C5217" t="s">
        <v>77</v>
      </c>
      <c r="D5217" s="1" t="d">
        <v>2023-03-14</v>
      </c>
      <c r="E5217" t="s">
        <v>23</v>
      </c>
      <c r="F5217" t="s">
        <v>2266</v>
      </c>
      <c r="G5217" t="s">
        <v>8</v>
      </c>
      <c r="H5217" t="s">
        <v>24</v>
      </c>
    </row>
    <row r="5218" spans="1:8" x14ac:dyDescent="0.2">
      <c r="A5218" s="1" t="d">
        <v>2023-03-14</v>
      </c>
      <c r="B5218">
        <v>-1</v>
      </c>
      <c r="C5218" t="s">
        <v>77</v>
      </c>
      <c r="D5218" s="1" t="d">
        <v>2023-03-14</v>
      </c>
      <c r="E5218" t="s">
        <v>687</v>
      </c>
      <c r="F5218" t="s">
        <v>2282</v>
      </c>
      <c r="G5218" t="s">
        <v>49</v>
      </c>
    </row>
    <row r="5219" spans="1:8" x14ac:dyDescent="0.2">
      <c r="A5219" s="1" t="d">
        <v>2023-03-14</v>
      </c>
      <c r="B5219">
        <v>-1</v>
      </c>
      <c r="C5219" t="s">
        <v>77</v>
      </c>
      <c r="D5219" s="1" t="d">
        <v>2023-03-14</v>
      </c>
      <c r="E5219" t="s">
        <v>835</v>
      </c>
      <c r="F5219" t="s">
        <v>2265</v>
      </c>
      <c r="G5219" t="s">
        <v>68</v>
      </c>
      <c r="H5219" t="s">
        <v>836</v>
      </c>
    </row>
    <row r="5220" spans="1:8" x14ac:dyDescent="0.2">
      <c r="A5220" s="1" t="d">
        <v>2023-03-14</v>
      </c>
      <c r="B5220">
        <v>-1</v>
      </c>
      <c r="C5220" t="s">
        <v>77</v>
      </c>
      <c r="D5220" s="1" t="d">
        <v>2023-03-14</v>
      </c>
      <c r="E5220" t="s">
        <v>1179</v>
      </c>
      <c r="F5220" t="s">
        <v>2265</v>
      </c>
      <c r="G5220" t="s">
        <v>13</v>
      </c>
      <c r="H5220" t="s">
        <v>1180</v>
      </c>
    </row>
    <row r="5221" spans="1:8" x14ac:dyDescent="0.2">
      <c r="A5221" s="1" t="d">
        <v>2023-03-14</v>
      </c>
      <c r="B5221">
        <v>-1</v>
      </c>
      <c r="C5221" t="s">
        <v>77</v>
      </c>
      <c r="D5221" s="1" t="d">
        <v>2023-03-14</v>
      </c>
      <c r="E5221" t="s">
        <v>1179</v>
      </c>
      <c r="F5221" t="s">
        <v>2265</v>
      </c>
      <c r="G5221" t="s">
        <v>49</v>
      </c>
      <c r="H5221" t="s">
        <v>1180</v>
      </c>
    </row>
    <row r="5222" spans="1:8" x14ac:dyDescent="0.2">
      <c r="A5222" s="1" t="d">
        <v>2023-03-14</v>
      </c>
      <c r="B5222">
        <v>-1</v>
      </c>
      <c r="C5222" t="s">
        <v>77</v>
      </c>
      <c r="D5222" s="1" t="d">
        <v>2023-03-14</v>
      </c>
      <c r="E5222" t="s">
        <v>1004</v>
      </c>
      <c r="F5222" t="s">
        <v>2265</v>
      </c>
      <c r="G5222" t="s">
        <v>991</v>
      </c>
      <c r="H5222" t="s">
        <v>1005</v>
      </c>
    </row>
    <row r="5223" spans="1:8" x14ac:dyDescent="0.2">
      <c r="A5223" s="1" t="d">
        <v>2023-03-14</v>
      </c>
      <c r="B5223">
        <v>-1</v>
      </c>
      <c r="C5223" t="s">
        <v>77</v>
      </c>
      <c r="D5223" s="1" t="d">
        <v>2023-03-14</v>
      </c>
      <c r="E5223" t="s">
        <v>1314</v>
      </c>
      <c r="F5223" t="s">
        <v>2265</v>
      </c>
      <c r="G5223" t="s">
        <v>8</v>
      </c>
      <c r="H5223" t="s">
        <v>1315</v>
      </c>
    </row>
    <row r="5224" spans="1:8" x14ac:dyDescent="0.2">
      <c r="A5224" s="1" t="d">
        <v>2023-03-14</v>
      </c>
      <c r="B5224">
        <v>-1</v>
      </c>
      <c r="C5224" t="s">
        <v>77</v>
      </c>
      <c r="D5224" s="1" t="d">
        <v>2023-03-14</v>
      </c>
      <c r="E5224" t="s">
        <v>84</v>
      </c>
      <c r="F5224" t="s">
        <v>2265</v>
      </c>
      <c r="G5224" t="s">
        <v>8</v>
      </c>
      <c r="H5224" t="s">
        <v>85</v>
      </c>
    </row>
    <row r="5225" spans="1:8" x14ac:dyDescent="0.2">
      <c r="A5225" s="1" t="d">
        <v>2023-03-14</v>
      </c>
      <c r="B5225">
        <v>-1</v>
      </c>
      <c r="C5225" t="s">
        <v>77</v>
      </c>
      <c r="D5225" s="1" t="d">
        <v>2023-03-14</v>
      </c>
      <c r="E5225" t="s">
        <v>839</v>
      </c>
      <c r="F5225" t="s">
        <v>2265</v>
      </c>
      <c r="G5225" t="s">
        <v>8</v>
      </c>
      <c r="H5225" t="s">
        <v>840</v>
      </c>
    </row>
    <row r="5226" spans="1:8" x14ac:dyDescent="0.2">
      <c r="A5226" s="1" t="d">
        <v>2023-03-14</v>
      </c>
      <c r="B5226">
        <v>-1</v>
      </c>
      <c r="C5226" t="s">
        <v>77</v>
      </c>
      <c r="D5226" s="1" t="d">
        <v>2023-03-14</v>
      </c>
      <c r="E5226" t="s">
        <v>1186</v>
      </c>
      <c r="F5226" t="s">
        <v>2265</v>
      </c>
      <c r="G5226" t="s">
        <v>128</v>
      </c>
      <c r="H5226" t="s">
        <v>1187</v>
      </c>
    </row>
    <row r="5227" spans="1:8" x14ac:dyDescent="0.2">
      <c r="A5227" s="1" t="d">
        <v>2023-03-14</v>
      </c>
      <c r="B5227">
        <v>-1</v>
      </c>
      <c r="C5227" t="s">
        <v>77</v>
      </c>
      <c r="D5227" s="1" t="d">
        <v>2023-03-14</v>
      </c>
      <c r="E5227" t="s">
        <v>709</v>
      </c>
      <c r="F5227" t="s">
        <v>2265</v>
      </c>
      <c r="G5227" t="s">
        <v>128</v>
      </c>
      <c r="H5227" t="s">
        <v>710</v>
      </c>
    </row>
    <row r="5228" spans="1:8" x14ac:dyDescent="0.2">
      <c r="A5228" s="1" t="d">
        <v>2023-03-14</v>
      </c>
      <c r="B5228">
        <v>-1</v>
      </c>
      <c r="C5228" t="s">
        <v>77</v>
      </c>
      <c r="D5228" s="1" t="d">
        <v>2023-03-14</v>
      </c>
      <c r="E5228" t="s">
        <v>86</v>
      </c>
      <c r="F5228" t="s">
        <v>2265</v>
      </c>
      <c r="G5228" t="s">
        <v>8</v>
      </c>
      <c r="H5228" t="s">
        <v>87</v>
      </c>
    </row>
    <row r="5229" spans="1:8" x14ac:dyDescent="0.2">
      <c r="A5229" s="1" t="d">
        <v>2023-03-14</v>
      </c>
      <c r="B5229">
        <v>-1</v>
      </c>
      <c r="C5229" t="s">
        <v>77</v>
      </c>
      <c r="D5229" s="1" t="d">
        <v>2023-03-14</v>
      </c>
      <c r="E5229" t="s">
        <v>433</v>
      </c>
      <c r="F5229" t="s">
        <v>2265</v>
      </c>
      <c r="G5229" t="s">
        <v>8</v>
      </c>
      <c r="H5229" t="s">
        <v>434</v>
      </c>
    </row>
    <row r="5230" spans="1:8" x14ac:dyDescent="0.2">
      <c r="A5230" s="1" t="d">
        <v>2023-03-14</v>
      </c>
      <c r="B5230">
        <v>-1</v>
      </c>
      <c r="C5230" t="s">
        <v>77</v>
      </c>
      <c r="D5230" s="1" t="d">
        <v>2023-03-14</v>
      </c>
      <c r="E5230" t="s">
        <v>1534</v>
      </c>
      <c r="F5230" t="s">
        <v>2265</v>
      </c>
      <c r="G5230" t="s">
        <v>128</v>
      </c>
    </row>
    <row r="5231" spans="1:8" x14ac:dyDescent="0.2">
      <c r="A5231" s="1" t="d">
        <v>2023-03-14</v>
      </c>
      <c r="B5231">
        <v>-1</v>
      </c>
      <c r="C5231" t="s">
        <v>77</v>
      </c>
      <c r="D5231" s="1" t="d">
        <v>2023-03-14</v>
      </c>
      <c r="E5231" t="s">
        <v>266</v>
      </c>
      <c r="F5231" t="s">
        <v>2265</v>
      </c>
      <c r="G5231" t="s">
        <v>8</v>
      </c>
    </row>
    <row r="5232" spans="1:8" x14ac:dyDescent="0.2">
      <c r="A5232" s="1" t="d">
        <v>2023-03-14</v>
      </c>
      <c r="B5232">
        <v>-1</v>
      </c>
      <c r="C5232" t="s">
        <v>77</v>
      </c>
      <c r="D5232" s="1" t="d">
        <v>2023-03-14</v>
      </c>
      <c r="E5232" t="s">
        <v>2109</v>
      </c>
      <c r="F5232" t="s">
        <v>2268</v>
      </c>
      <c r="G5232" t="s">
        <v>49</v>
      </c>
      <c r="H5232" t="s">
        <v>2110</v>
      </c>
    </row>
    <row r="5233" spans="1:8" x14ac:dyDescent="0.2">
      <c r="A5233" s="1" t="d">
        <v>2023-03-14</v>
      </c>
      <c r="B5233">
        <v>-1</v>
      </c>
      <c r="C5233" t="s">
        <v>77</v>
      </c>
      <c r="D5233" s="1" t="d">
        <v>2023-03-14</v>
      </c>
      <c r="E5233" t="s">
        <v>1688</v>
      </c>
      <c r="F5233" t="s">
        <v>2296</v>
      </c>
      <c r="G5233" t="s">
        <v>8</v>
      </c>
      <c r="H5233" t="s">
        <v>225</v>
      </c>
    </row>
    <row r="5234" spans="1:8" x14ac:dyDescent="0.2">
      <c r="A5234" s="1" t="d">
        <v>2023-03-14</v>
      </c>
      <c r="B5234">
        <v>-1</v>
      </c>
      <c r="C5234" t="s">
        <v>77</v>
      </c>
      <c r="D5234" s="1" t="d">
        <v>2023-03-14</v>
      </c>
      <c r="E5234" t="s">
        <v>1621</v>
      </c>
      <c r="F5234" t="s">
        <v>2296</v>
      </c>
      <c r="G5234" t="s">
        <v>8</v>
      </c>
      <c r="H5234" t="s">
        <v>472</v>
      </c>
    </row>
    <row r="5235" spans="1:8" x14ac:dyDescent="0.2">
      <c r="A5235" s="1" t="d">
        <v>2023-03-14</v>
      </c>
      <c r="B5235">
        <v>-1</v>
      </c>
      <c r="C5235" t="s">
        <v>77</v>
      </c>
      <c r="D5235" s="1" t="d">
        <v>2023-03-14</v>
      </c>
      <c r="E5235" t="s">
        <v>1631</v>
      </c>
      <c r="F5235" t="s">
        <v>2296</v>
      </c>
      <c r="G5235" t="s">
        <v>8</v>
      </c>
      <c r="H5235" t="s">
        <v>277</v>
      </c>
    </row>
    <row r="5236" spans="1:8" x14ac:dyDescent="0.2">
      <c r="A5236" s="1" t="d">
        <v>2023-03-14</v>
      </c>
      <c r="B5236">
        <v>-1</v>
      </c>
      <c r="C5236" t="s">
        <v>77</v>
      </c>
      <c r="D5236" s="1" t="d">
        <v>2023-03-14</v>
      </c>
      <c r="E5236" t="s">
        <v>1651</v>
      </c>
      <c r="F5236" t="s">
        <v>2296</v>
      </c>
      <c r="G5236" t="s">
        <v>8</v>
      </c>
      <c r="H5236" t="s">
        <v>92</v>
      </c>
    </row>
    <row r="5237" spans="1:8" x14ac:dyDescent="0.2">
      <c r="A5237" s="1" t="d">
        <v>2023-03-14</v>
      </c>
      <c r="B5237">
        <v>-1</v>
      </c>
      <c r="C5237" t="s">
        <v>77</v>
      </c>
      <c r="D5237" s="1" t="d">
        <v>2023-03-14</v>
      </c>
      <c r="E5237" t="s">
        <v>1633</v>
      </c>
      <c r="F5237" t="s">
        <v>2296</v>
      </c>
      <c r="G5237" t="s">
        <v>8</v>
      </c>
      <c r="H5237" t="s">
        <v>844</v>
      </c>
    </row>
    <row r="5238" spans="1:8" x14ac:dyDescent="0.2">
      <c r="A5238" s="1" t="d">
        <v>2023-03-14</v>
      </c>
      <c r="B5238">
        <v>-1</v>
      </c>
      <c r="C5238" t="s">
        <v>77</v>
      </c>
      <c r="D5238" s="1" t="d">
        <v>2023-03-14</v>
      </c>
      <c r="E5238" t="s">
        <v>1634</v>
      </c>
      <c r="F5238" t="s">
        <v>2296</v>
      </c>
      <c r="G5238" t="s">
        <v>8</v>
      </c>
      <c r="H5238" t="s">
        <v>38</v>
      </c>
    </row>
    <row r="5239" spans="1:8" x14ac:dyDescent="0.2">
      <c r="A5239" s="1" t="d">
        <v>2023-03-14</v>
      </c>
      <c r="B5239">
        <v>-1</v>
      </c>
      <c r="C5239" t="s">
        <v>77</v>
      </c>
      <c r="D5239" s="1" t="d">
        <v>2023-03-14</v>
      </c>
      <c r="E5239" t="s">
        <v>1652</v>
      </c>
      <c r="F5239" t="s">
        <v>2296</v>
      </c>
      <c r="G5239" t="s">
        <v>8</v>
      </c>
      <c r="H5239" t="s">
        <v>40</v>
      </c>
    </row>
    <row r="5240" spans="1:8" x14ac:dyDescent="0.2">
      <c r="A5240" s="1" t="d">
        <v>2023-03-14</v>
      </c>
      <c r="B5240">
        <v>-1</v>
      </c>
      <c r="C5240" t="s">
        <v>77</v>
      </c>
      <c r="D5240" s="1" t="d">
        <v>2023-03-14</v>
      </c>
      <c r="E5240" t="s">
        <v>1835</v>
      </c>
      <c r="F5240" t="s">
        <v>2296</v>
      </c>
      <c r="G5240" t="s">
        <v>8</v>
      </c>
    </row>
    <row r="5241" spans="1:8" x14ac:dyDescent="0.2">
      <c r="A5241" s="1" t="d">
        <v>2023-03-14</v>
      </c>
      <c r="B5241">
        <v>-1</v>
      </c>
      <c r="C5241" t="s">
        <v>77</v>
      </c>
      <c r="D5241" s="1" t="d">
        <v>2023-03-14</v>
      </c>
      <c r="E5241" t="s">
        <v>1944</v>
      </c>
      <c r="F5241" t="s">
        <v>2304</v>
      </c>
      <c r="G5241" t="s">
        <v>8</v>
      </c>
    </row>
    <row r="5242" spans="1:8" x14ac:dyDescent="0.2">
      <c r="A5242" s="1" t="d">
        <v>2023-03-14</v>
      </c>
      <c r="B5242">
        <v>-1</v>
      </c>
      <c r="C5242" t="s">
        <v>77</v>
      </c>
      <c r="D5242" s="1" t="d">
        <v>2023-03-14</v>
      </c>
      <c r="E5242" t="s">
        <v>845</v>
      </c>
      <c r="F5242" t="s">
        <v>2271</v>
      </c>
      <c r="G5242" t="s">
        <v>49</v>
      </c>
      <c r="H5242" t="s">
        <v>846</v>
      </c>
    </row>
    <row r="5243" spans="1:8" x14ac:dyDescent="0.2">
      <c r="A5243" s="1" t="d">
        <v>2023-03-14</v>
      </c>
      <c r="B5243">
        <v>-1</v>
      </c>
      <c r="C5243" t="s">
        <v>77</v>
      </c>
      <c r="D5243" s="1" t="d">
        <v>2023-03-14</v>
      </c>
      <c r="E5243" t="s">
        <v>1318</v>
      </c>
      <c r="F5243" t="s">
        <v>2271</v>
      </c>
      <c r="G5243" t="s">
        <v>13</v>
      </c>
      <c r="H5243" t="s">
        <v>1319</v>
      </c>
    </row>
    <row r="5244" spans="1:8" x14ac:dyDescent="0.2">
      <c r="A5244" s="1" t="d">
        <v>2023-03-14</v>
      </c>
      <c r="B5244">
        <v>-1</v>
      </c>
      <c r="C5244" t="s">
        <v>77</v>
      </c>
      <c r="D5244" s="1" t="d">
        <v>2023-03-14</v>
      </c>
      <c r="E5244" t="s">
        <v>1552</v>
      </c>
      <c r="F5244" t="s">
        <v>2271</v>
      </c>
      <c r="G5244" t="s">
        <v>49</v>
      </c>
      <c r="H5244" t="s">
        <v>1553</v>
      </c>
    </row>
    <row r="5245" spans="1:8" x14ac:dyDescent="0.2">
      <c r="A5245" s="1" t="d">
        <v>2023-03-14</v>
      </c>
      <c r="B5245">
        <v>-1</v>
      </c>
      <c r="C5245" t="s">
        <v>77</v>
      </c>
      <c r="D5245" s="1" t="d">
        <v>2023-03-14</v>
      </c>
      <c r="E5245" t="s">
        <v>1780</v>
      </c>
      <c r="F5245" t="s">
        <v>2271</v>
      </c>
      <c r="G5245" t="s">
        <v>49</v>
      </c>
      <c r="H5245" t="s">
        <v>1781</v>
      </c>
    </row>
    <row r="5246" spans="1:8" x14ac:dyDescent="0.2">
      <c r="A5246" s="1" t="d">
        <v>2023-03-14</v>
      </c>
      <c r="B5246">
        <v>-1</v>
      </c>
      <c r="C5246" t="s">
        <v>77</v>
      </c>
      <c r="D5246" s="1" t="d">
        <v>2023-03-14</v>
      </c>
      <c r="E5246" t="s">
        <v>1204</v>
      </c>
      <c r="F5246" t="s">
        <v>2271</v>
      </c>
      <c r="G5246" t="s">
        <v>49</v>
      </c>
      <c r="H5246" t="s">
        <v>1205</v>
      </c>
    </row>
    <row r="5247" spans="1:8" x14ac:dyDescent="0.2">
      <c r="A5247" s="1" t="d">
        <v>2023-03-14</v>
      </c>
      <c r="B5247">
        <v>-1</v>
      </c>
      <c r="C5247" t="s">
        <v>77</v>
      </c>
      <c r="D5247" s="1" t="d">
        <v>2023-03-14</v>
      </c>
      <c r="E5247" t="s">
        <v>479</v>
      </c>
      <c r="F5247" t="s">
        <v>2271</v>
      </c>
      <c r="G5247" t="s">
        <v>68</v>
      </c>
      <c r="H5247" t="s">
        <v>480</v>
      </c>
    </row>
    <row r="5248" spans="1:8" x14ac:dyDescent="0.2">
      <c r="A5248" s="1" t="d">
        <v>2023-03-14</v>
      </c>
      <c r="B5248">
        <v>-1</v>
      </c>
      <c r="C5248" t="s">
        <v>77</v>
      </c>
      <c r="D5248" s="1" t="d">
        <v>2023-03-14</v>
      </c>
      <c r="E5248" t="s">
        <v>1680</v>
      </c>
      <c r="F5248" t="s">
        <v>2271</v>
      </c>
      <c r="G5248" t="s">
        <v>8</v>
      </c>
      <c r="H5248" t="s">
        <v>1681</v>
      </c>
    </row>
    <row r="5249" spans="1:8" x14ac:dyDescent="0.2">
      <c r="A5249" s="1" t="d">
        <v>2023-03-14</v>
      </c>
      <c r="B5249">
        <v>-1</v>
      </c>
      <c r="C5249" t="s">
        <v>77</v>
      </c>
      <c r="D5249" s="1" t="d">
        <v>2023-03-14</v>
      </c>
      <c r="E5249" t="s">
        <v>556</v>
      </c>
      <c r="F5249" t="s">
        <v>2285</v>
      </c>
      <c r="G5249" t="s">
        <v>8</v>
      </c>
    </row>
    <row r="5250" spans="1:8" x14ac:dyDescent="0.2">
      <c r="A5250" s="1" t="d">
        <v>2023-03-14</v>
      </c>
      <c r="B5250">
        <v>-1</v>
      </c>
      <c r="C5250" t="s">
        <v>77</v>
      </c>
      <c r="D5250" s="1" t="d">
        <v>2023-03-14</v>
      </c>
      <c r="E5250" t="s">
        <v>714</v>
      </c>
      <c r="F5250" t="s">
        <v>2285</v>
      </c>
      <c r="G5250" t="s">
        <v>8</v>
      </c>
    </row>
    <row r="5251" spans="1:8" x14ac:dyDescent="0.2">
      <c r="A5251" s="1" t="d">
        <v>2023-03-14</v>
      </c>
      <c r="B5251">
        <v>-1</v>
      </c>
      <c r="C5251" t="s">
        <v>77</v>
      </c>
      <c r="D5251" s="1" t="d">
        <v>2023-03-14</v>
      </c>
      <c r="E5251" t="s">
        <v>1991</v>
      </c>
      <c r="F5251" t="s">
        <v>2285</v>
      </c>
      <c r="G5251" t="s">
        <v>8</v>
      </c>
    </row>
    <row r="5252" spans="1:8" x14ac:dyDescent="0.2">
      <c r="A5252" s="1" t="d">
        <v>2023-03-14</v>
      </c>
      <c r="B5252">
        <v>-1</v>
      </c>
      <c r="C5252" t="s">
        <v>77</v>
      </c>
      <c r="D5252" s="1" t="d">
        <v>2023-03-14</v>
      </c>
      <c r="E5252" t="s">
        <v>1897</v>
      </c>
      <c r="F5252" t="s">
        <v>2301</v>
      </c>
      <c r="G5252" t="s">
        <v>8</v>
      </c>
      <c r="H5252" t="s">
        <v>1898</v>
      </c>
    </row>
    <row r="5253" spans="1:8" x14ac:dyDescent="0.2">
      <c r="A5253" s="1" t="d">
        <v>2023-03-14</v>
      </c>
      <c r="B5253">
        <v>-1</v>
      </c>
      <c r="C5253" t="s">
        <v>77</v>
      </c>
      <c r="D5253" s="1" t="d">
        <v>2023-03-14</v>
      </c>
      <c r="E5253" t="s">
        <v>1184</v>
      </c>
      <c r="F5253" t="s">
        <v>2272</v>
      </c>
      <c r="G5253" t="s">
        <v>49</v>
      </c>
      <c r="H5253" t="s">
        <v>1185</v>
      </c>
    </row>
    <row r="5254" spans="1:8" x14ac:dyDescent="0.2">
      <c r="A5254" s="1" t="d">
        <v>2023-03-14</v>
      </c>
      <c r="B5254">
        <v>-1</v>
      </c>
      <c r="C5254" t="s">
        <v>77</v>
      </c>
      <c r="D5254" s="1" t="d">
        <v>2023-03-14</v>
      </c>
      <c r="E5254" t="s">
        <v>1263</v>
      </c>
      <c r="F5254" t="s">
        <v>2272</v>
      </c>
      <c r="G5254" t="s">
        <v>13</v>
      </c>
      <c r="H5254" t="s">
        <v>1264</v>
      </c>
    </row>
    <row r="5255" spans="1:8" x14ac:dyDescent="0.2">
      <c r="A5255" s="1" t="d">
        <v>2023-03-14</v>
      </c>
      <c r="B5255">
        <v>-1</v>
      </c>
      <c r="C5255" t="s">
        <v>77</v>
      </c>
      <c r="D5255" s="1" t="d">
        <v>2023-03-14</v>
      </c>
      <c r="E5255" t="s">
        <v>1263</v>
      </c>
      <c r="F5255" t="s">
        <v>2272</v>
      </c>
      <c r="G5255" t="s">
        <v>49</v>
      </c>
      <c r="H5255" t="s">
        <v>1264</v>
      </c>
    </row>
    <row r="5256" spans="1:8" x14ac:dyDescent="0.2">
      <c r="A5256" s="1" t="d">
        <v>2023-03-14</v>
      </c>
      <c r="B5256">
        <v>-1</v>
      </c>
      <c r="C5256" t="s">
        <v>77</v>
      </c>
      <c r="D5256" s="1" t="d">
        <v>2023-03-14</v>
      </c>
      <c r="E5256" t="s">
        <v>1420</v>
      </c>
      <c r="F5256" t="s">
        <v>2272</v>
      </c>
      <c r="G5256" t="s">
        <v>991</v>
      </c>
      <c r="H5256" t="s">
        <v>1421</v>
      </c>
    </row>
    <row r="5257" spans="1:8" x14ac:dyDescent="0.2">
      <c r="A5257" s="1" t="d">
        <v>2023-03-14</v>
      </c>
      <c r="B5257">
        <v>-1</v>
      </c>
      <c r="C5257" t="s">
        <v>77</v>
      </c>
      <c r="D5257" s="1" t="d">
        <v>2023-03-14</v>
      </c>
      <c r="E5257" t="s">
        <v>1044</v>
      </c>
      <c r="F5257" t="s">
        <v>2272</v>
      </c>
      <c r="G5257" t="s">
        <v>8</v>
      </c>
      <c r="H5257" t="s">
        <v>1045</v>
      </c>
    </row>
    <row r="5258" spans="1:8" x14ac:dyDescent="0.2">
      <c r="A5258" s="1" t="d">
        <v>2023-03-14</v>
      </c>
      <c r="B5258">
        <v>-1</v>
      </c>
      <c r="C5258" t="s">
        <v>77</v>
      </c>
      <c r="D5258" s="1" t="d">
        <v>2023-03-14</v>
      </c>
      <c r="E5258" t="s">
        <v>854</v>
      </c>
      <c r="F5258" t="s">
        <v>2272</v>
      </c>
      <c r="G5258" t="s">
        <v>8</v>
      </c>
    </row>
    <row r="5259" spans="1:8" x14ac:dyDescent="0.2">
      <c r="A5259" s="1" t="d">
        <v>2023-03-14</v>
      </c>
      <c r="B5259">
        <v>-1</v>
      </c>
      <c r="C5259" t="s">
        <v>77</v>
      </c>
      <c r="D5259" s="1" t="d">
        <v>2023-03-14</v>
      </c>
      <c r="E5259" t="s">
        <v>1715</v>
      </c>
      <c r="F5259" t="s">
        <v>2272</v>
      </c>
      <c r="G5259" t="s">
        <v>8</v>
      </c>
    </row>
    <row r="5260" spans="1:8" x14ac:dyDescent="0.2">
      <c r="A5260" s="1" t="d">
        <v>2023-03-14</v>
      </c>
      <c r="B5260">
        <v>-1</v>
      </c>
      <c r="C5260" t="s">
        <v>77</v>
      </c>
      <c r="D5260" s="1" t="d">
        <v>2023-03-14</v>
      </c>
      <c r="E5260" t="s">
        <v>2146</v>
      </c>
      <c r="F5260" t="s">
        <v>2272</v>
      </c>
      <c r="G5260" t="s">
        <v>8</v>
      </c>
    </row>
    <row r="5261" spans="1:8" x14ac:dyDescent="0.2">
      <c r="A5261" s="1" t="d">
        <v>2023-03-14</v>
      </c>
      <c r="B5261">
        <v>-1</v>
      </c>
      <c r="C5261" t="s">
        <v>77</v>
      </c>
      <c r="D5261" s="1" t="d">
        <v>2023-03-14</v>
      </c>
      <c r="E5261" t="s">
        <v>47</v>
      </c>
      <c r="F5261" t="s">
        <v>2272</v>
      </c>
      <c r="G5261" t="s">
        <v>8</v>
      </c>
    </row>
    <row r="5262" spans="1:8" x14ac:dyDescent="0.2">
      <c r="A5262" s="1" t="d">
        <v>2023-03-14</v>
      </c>
      <c r="B5262">
        <v>-1</v>
      </c>
      <c r="C5262" t="s">
        <v>77</v>
      </c>
      <c r="D5262" s="1" t="d">
        <v>2023-03-14</v>
      </c>
      <c r="E5262" t="s">
        <v>1392</v>
      </c>
      <c r="F5262" t="s">
        <v>2272</v>
      </c>
      <c r="G5262" t="s">
        <v>8</v>
      </c>
    </row>
    <row r="5263" spans="1:8" x14ac:dyDescent="0.2">
      <c r="A5263" s="1" t="d">
        <v>2023-03-14</v>
      </c>
      <c r="B5263">
        <v>-1</v>
      </c>
      <c r="C5263" t="s">
        <v>77</v>
      </c>
      <c r="D5263" s="1" t="d">
        <v>2023-03-14</v>
      </c>
      <c r="E5263" t="s">
        <v>96</v>
      </c>
      <c r="F5263" t="s">
        <v>2272</v>
      </c>
      <c r="G5263" t="s">
        <v>8</v>
      </c>
    </row>
    <row r="5264" spans="1:8" x14ac:dyDescent="0.2">
      <c r="A5264" s="1" t="d">
        <v>2023-03-14</v>
      </c>
      <c r="B5264">
        <v>-1</v>
      </c>
      <c r="C5264" t="s">
        <v>77</v>
      </c>
      <c r="D5264" s="1" t="d">
        <v>2023-03-21</v>
      </c>
      <c r="E5264" t="s">
        <v>1079</v>
      </c>
      <c r="F5264" t="s">
        <v>2273</v>
      </c>
      <c r="G5264" t="s">
        <v>8</v>
      </c>
      <c r="H5264" t="s">
        <v>1080</v>
      </c>
    </row>
    <row r="5265" spans="1:8" x14ac:dyDescent="0.2">
      <c r="A5265" s="1" t="d">
        <v>2023-03-14</v>
      </c>
      <c r="B5265">
        <v>-1</v>
      </c>
      <c r="C5265" t="s">
        <v>77</v>
      </c>
      <c r="D5265" s="1" t="d">
        <v>2023-03-21</v>
      </c>
      <c r="E5265" t="s">
        <v>1010</v>
      </c>
      <c r="F5265" t="s">
        <v>2273</v>
      </c>
      <c r="G5265" t="s">
        <v>128</v>
      </c>
    </row>
    <row r="5266" spans="1:8" x14ac:dyDescent="0.2">
      <c r="A5266" s="1" t="d">
        <v>2023-03-14</v>
      </c>
      <c r="B5266">
        <v>-1</v>
      </c>
      <c r="C5266" t="s">
        <v>77</v>
      </c>
      <c r="D5266" s="1" t="d">
        <v>2023-03-21</v>
      </c>
      <c r="E5266" t="s">
        <v>1563</v>
      </c>
      <c r="F5266" t="s">
        <v>2273</v>
      </c>
      <c r="G5266" t="s">
        <v>8</v>
      </c>
      <c r="H5266" t="s">
        <v>1564</v>
      </c>
    </row>
    <row r="5267" spans="1:8" x14ac:dyDescent="0.2">
      <c r="A5267" s="1" t="d">
        <v>2023-03-14</v>
      </c>
      <c r="B5267">
        <v>-1</v>
      </c>
      <c r="C5267" t="s">
        <v>77</v>
      </c>
      <c r="D5267" s="1" t="d">
        <v>2023-03-21</v>
      </c>
      <c r="E5267" t="s">
        <v>2147</v>
      </c>
      <c r="F5267" t="s">
        <v>2273</v>
      </c>
      <c r="G5267" t="s">
        <v>128</v>
      </c>
      <c r="H5267" t="s">
        <v>2148</v>
      </c>
    </row>
    <row r="5268" spans="1:8" x14ac:dyDescent="0.2">
      <c r="A5268" s="1" t="d">
        <v>2023-03-14</v>
      </c>
      <c r="B5268">
        <v>-1</v>
      </c>
      <c r="C5268" t="s">
        <v>77</v>
      </c>
      <c r="D5268" s="1" t="d">
        <v>2023-03-21</v>
      </c>
      <c r="E5268" t="s">
        <v>1485</v>
      </c>
      <c r="F5268" t="s">
        <v>2274</v>
      </c>
      <c r="G5268" t="s">
        <v>8</v>
      </c>
      <c r="H5268" t="s">
        <v>1486</v>
      </c>
    </row>
    <row r="5269" spans="1:8" x14ac:dyDescent="0.2">
      <c r="A5269" s="1" t="d">
        <v>2023-03-14</v>
      </c>
      <c r="B5269">
        <v>-1</v>
      </c>
      <c r="C5269" t="s">
        <v>77</v>
      </c>
      <c r="D5269" s="1" t="d">
        <v>2023-03-21</v>
      </c>
      <c r="E5269" t="s">
        <v>512</v>
      </c>
      <c r="F5269" t="s">
        <v>2274</v>
      </c>
      <c r="G5269" t="s">
        <v>8</v>
      </c>
      <c r="H5269" t="s">
        <v>513</v>
      </c>
    </row>
    <row r="5270" spans="1:8" x14ac:dyDescent="0.2">
      <c r="A5270" s="1" t="d">
        <v>2023-03-14</v>
      </c>
      <c r="B5270">
        <v>-1</v>
      </c>
      <c r="C5270" t="s">
        <v>77</v>
      </c>
      <c r="D5270" s="1" t="d">
        <v>2023-03-21</v>
      </c>
      <c r="E5270" t="s">
        <v>108</v>
      </c>
      <c r="F5270" t="s">
        <v>2274</v>
      </c>
      <c r="G5270" t="s">
        <v>8</v>
      </c>
      <c r="H5270" t="s">
        <v>109</v>
      </c>
    </row>
    <row r="5271" spans="1:8" x14ac:dyDescent="0.2">
      <c r="A5271" s="1" t="d">
        <v>2023-03-14</v>
      </c>
      <c r="B5271">
        <v>-1</v>
      </c>
      <c r="C5271" t="s">
        <v>77</v>
      </c>
      <c r="D5271" s="1" t="d">
        <v>2023-03-21</v>
      </c>
      <c r="E5271" t="s">
        <v>731</v>
      </c>
      <c r="F5271" t="s">
        <v>2274</v>
      </c>
      <c r="G5271" t="s">
        <v>8</v>
      </c>
      <c r="H5271" t="s">
        <v>732</v>
      </c>
    </row>
    <row r="5272" spans="1:8" x14ac:dyDescent="0.2">
      <c r="A5272" s="1" t="d">
        <v>2023-03-14</v>
      </c>
      <c r="B5272">
        <v>-1</v>
      </c>
      <c r="C5272" t="s">
        <v>77</v>
      </c>
      <c r="D5272" s="1" t="d">
        <v>2023-03-21</v>
      </c>
      <c r="E5272" t="s">
        <v>157</v>
      </c>
      <c r="F5272" t="s">
        <v>2274</v>
      </c>
      <c r="G5272" t="s">
        <v>8</v>
      </c>
      <c r="H5272" t="s">
        <v>158</v>
      </c>
    </row>
    <row r="5273" spans="1:8" x14ac:dyDescent="0.2">
      <c r="A5273" s="1" t="d">
        <v>2023-03-14</v>
      </c>
      <c r="B5273">
        <v>-1</v>
      </c>
      <c r="C5273" t="s">
        <v>77</v>
      </c>
      <c r="D5273" s="1" t="d">
        <v>2023-03-21</v>
      </c>
      <c r="E5273" t="s">
        <v>1674</v>
      </c>
      <c r="F5273" t="s">
        <v>2274</v>
      </c>
      <c r="G5273" t="s">
        <v>8</v>
      </c>
      <c r="H5273" t="s">
        <v>1675</v>
      </c>
    </row>
    <row r="5274" spans="1:8" x14ac:dyDescent="0.2">
      <c r="A5274" s="1" t="d">
        <v>2023-03-14</v>
      </c>
      <c r="B5274">
        <v>-1</v>
      </c>
      <c r="C5274" t="s">
        <v>77</v>
      </c>
      <c r="D5274" s="1" t="d">
        <v>2023-03-21</v>
      </c>
      <c r="E5274" t="s">
        <v>1437</v>
      </c>
      <c r="F5274" t="s">
        <v>2274</v>
      </c>
      <c r="G5274" t="s">
        <v>8</v>
      </c>
      <c r="H5274" t="s">
        <v>1437</v>
      </c>
    </row>
    <row r="5275" spans="1:8" x14ac:dyDescent="0.2">
      <c r="A5275" s="1" t="d">
        <v>2023-03-14</v>
      </c>
      <c r="B5275">
        <v>-1</v>
      </c>
      <c r="C5275" t="s">
        <v>77</v>
      </c>
      <c r="D5275" s="1" t="d">
        <v>2023-03-21</v>
      </c>
      <c r="E5275" t="s">
        <v>1640</v>
      </c>
      <c r="F5275" t="s">
        <v>2274</v>
      </c>
      <c r="G5275" t="s">
        <v>8</v>
      </c>
      <c r="H5275" t="s">
        <v>1640</v>
      </c>
    </row>
    <row r="5276" spans="1:8" x14ac:dyDescent="0.2">
      <c r="A5276" s="1" t="d">
        <v>2023-03-14</v>
      </c>
      <c r="B5276">
        <v>-1</v>
      </c>
      <c r="C5276" t="s">
        <v>77</v>
      </c>
      <c r="D5276" s="1" t="d">
        <v>2023-03-21</v>
      </c>
      <c r="E5276" t="s">
        <v>1556</v>
      </c>
      <c r="F5276" t="s">
        <v>2274</v>
      </c>
      <c r="G5276" t="s">
        <v>8</v>
      </c>
      <c r="H5276" t="s">
        <v>1556</v>
      </c>
    </row>
    <row r="5277" spans="1:8" x14ac:dyDescent="0.2">
      <c r="A5277" s="1" t="d">
        <v>2023-03-14</v>
      </c>
      <c r="B5277">
        <v>-1</v>
      </c>
      <c r="C5277" t="s">
        <v>77</v>
      </c>
      <c r="D5277" s="1" t="d">
        <v>2023-03-21</v>
      </c>
      <c r="E5277" t="s">
        <v>1579</v>
      </c>
      <c r="F5277" t="s">
        <v>2275</v>
      </c>
      <c r="G5277" t="s">
        <v>8</v>
      </c>
      <c r="H5277" t="s">
        <v>1580</v>
      </c>
    </row>
    <row r="5278" spans="1:8" x14ac:dyDescent="0.2">
      <c r="A5278" s="1" t="d">
        <v>2023-03-14</v>
      </c>
      <c r="B5278">
        <v>-1</v>
      </c>
      <c r="C5278" t="s">
        <v>77</v>
      </c>
      <c r="D5278" s="1" t="d">
        <v>2023-03-21</v>
      </c>
      <c r="E5278" t="s">
        <v>2102</v>
      </c>
      <c r="F5278" t="s">
        <v>2275</v>
      </c>
      <c r="G5278" t="s">
        <v>8</v>
      </c>
      <c r="H5278" t="s">
        <v>2103</v>
      </c>
    </row>
    <row r="5279" spans="1:8" x14ac:dyDescent="0.2">
      <c r="A5279" s="1" t="d">
        <v>2023-03-14</v>
      </c>
      <c r="B5279">
        <v>-1</v>
      </c>
      <c r="C5279" t="s">
        <v>77</v>
      </c>
      <c r="D5279" s="1" t="d">
        <v>2023-03-21</v>
      </c>
      <c r="E5279" t="s">
        <v>2149</v>
      </c>
      <c r="F5279" t="s">
        <v>2263</v>
      </c>
      <c r="G5279" t="s">
        <v>8</v>
      </c>
      <c r="H5279" t="s">
        <v>172</v>
      </c>
    </row>
    <row r="5280" spans="1:8" x14ac:dyDescent="0.2">
      <c r="A5280" s="1" t="d">
        <v>2023-03-14</v>
      </c>
      <c r="B5280">
        <v>-1</v>
      </c>
      <c r="C5280" t="s">
        <v>77</v>
      </c>
      <c r="D5280" s="1" t="d">
        <v>2023-03-23</v>
      </c>
      <c r="E5280" t="s">
        <v>1882</v>
      </c>
      <c r="F5280" t="s">
        <v>2274</v>
      </c>
      <c r="G5280" t="s">
        <v>8</v>
      </c>
      <c r="H5280" t="s">
        <v>1883</v>
      </c>
    </row>
    <row r="5281" spans="1:8" x14ac:dyDescent="0.2">
      <c r="A5281" s="1" t="d">
        <v>2023-03-14</v>
      </c>
      <c r="B5281">
        <v>-1</v>
      </c>
      <c r="C5281" t="s">
        <v>77</v>
      </c>
      <c r="D5281" s="1" t="d">
        <v>2023-03-24</v>
      </c>
      <c r="E5281" t="s">
        <v>877</v>
      </c>
      <c r="F5281" t="s">
        <v>2274</v>
      </c>
      <c r="G5281" t="s">
        <v>8</v>
      </c>
      <c r="H5281" t="s">
        <v>878</v>
      </c>
    </row>
    <row r="5282" spans="1:8" x14ac:dyDescent="0.2">
      <c r="A5282" s="1" t="d">
        <v>2023-03-14</v>
      </c>
      <c r="B5282">
        <v>-1</v>
      </c>
      <c r="C5282" t="s">
        <v>77</v>
      </c>
      <c r="D5282" s="1" t="d">
        <v>2023-03-27</v>
      </c>
      <c r="E5282" t="s">
        <v>623</v>
      </c>
      <c r="F5282" t="s">
        <v>2263</v>
      </c>
      <c r="G5282" t="s">
        <v>8</v>
      </c>
      <c r="H5282" t="s">
        <v>624</v>
      </c>
    </row>
    <row r="5283" spans="1:8" x14ac:dyDescent="0.2">
      <c r="A5283" s="1" t="d">
        <v>2023-03-14</v>
      </c>
      <c r="B5283">
        <v>-1</v>
      </c>
      <c r="C5283" t="s">
        <v>77</v>
      </c>
      <c r="D5283" s="1" t="d">
        <v>2023-03-28</v>
      </c>
      <c r="E5283" t="s">
        <v>1899</v>
      </c>
      <c r="F5283" t="s">
        <v>2273</v>
      </c>
      <c r="G5283" t="s">
        <v>8</v>
      </c>
      <c r="H5283" t="s">
        <v>148</v>
      </c>
    </row>
    <row r="5284" spans="1:8" x14ac:dyDescent="0.2">
      <c r="A5284" s="1" t="d">
        <v>2023-03-14</v>
      </c>
      <c r="B5284">
        <v>-1</v>
      </c>
      <c r="C5284" t="s">
        <v>77</v>
      </c>
      <c r="D5284" s="1" t="d">
        <v>2023-03-28</v>
      </c>
      <c r="E5284" t="s">
        <v>1214</v>
      </c>
      <c r="F5284" t="s">
        <v>2274</v>
      </c>
      <c r="G5284" t="s">
        <v>8</v>
      </c>
      <c r="H5284" t="s">
        <v>1214</v>
      </c>
    </row>
    <row r="5285" spans="1:8" x14ac:dyDescent="0.2">
      <c r="A5285" s="1" t="d">
        <v>2023-03-14</v>
      </c>
      <c r="B5285">
        <v>5541752540006530</v>
      </c>
      <c r="C5285" t="s">
        <v>20</v>
      </c>
      <c r="D5285" s="1" t="d">
        <v>2023-03-28</v>
      </c>
      <c r="E5285" t="s">
        <v>1544</v>
      </c>
      <c r="F5285" t="s">
        <v>2274</v>
      </c>
      <c r="G5285" t="s">
        <v>8</v>
      </c>
      <c r="H5285" t="s">
        <v>1544</v>
      </c>
    </row>
    <row r="5286" spans="1:8" x14ac:dyDescent="0.2">
      <c r="A5286" s="1" t="d">
        <v>2023-03-14</v>
      </c>
      <c r="B5286">
        <v>5559948350006530</v>
      </c>
      <c r="C5286" t="s">
        <v>77</v>
      </c>
      <c r="D5286" s="1" t="d">
        <v>2023-03-21</v>
      </c>
      <c r="E5286" t="s">
        <v>1721</v>
      </c>
      <c r="F5286" t="s">
        <v>2274</v>
      </c>
      <c r="G5286" t="s">
        <v>8</v>
      </c>
      <c r="H5286" t="s">
        <v>1721</v>
      </c>
    </row>
    <row r="5287" spans="1:8" x14ac:dyDescent="0.2">
      <c r="A5287" s="1" t="d">
        <v>2023-03-14</v>
      </c>
      <c r="B5287">
        <v>5561725650006530</v>
      </c>
      <c r="C5287" t="s">
        <v>77</v>
      </c>
      <c r="D5287" s="1" t="d">
        <v>2023-06-12</v>
      </c>
      <c r="E5287" t="s">
        <v>2150</v>
      </c>
      <c r="F5287" t="s">
        <v>2279</v>
      </c>
      <c r="G5287" t="s">
        <v>13</v>
      </c>
      <c r="H5287" t="s">
        <v>2151</v>
      </c>
    </row>
    <row r="5288" spans="1:8" x14ac:dyDescent="0.2">
      <c r="A5288" s="1" t="d">
        <v>2023-03-14</v>
      </c>
      <c r="B5288">
        <v>6201202200006530</v>
      </c>
      <c r="C5288" t="s">
        <v>77</v>
      </c>
      <c r="D5288" s="1" t="d">
        <v>2023-03-28</v>
      </c>
      <c r="E5288" t="s">
        <v>1437</v>
      </c>
      <c r="F5288" t="s">
        <v>2274</v>
      </c>
      <c r="G5288" t="s">
        <v>8</v>
      </c>
      <c r="H5288" t="s">
        <v>1437</v>
      </c>
    </row>
    <row r="5289" spans="1:8" x14ac:dyDescent="0.2">
      <c r="A5289" s="1" t="d">
        <v>2023-03-14</v>
      </c>
      <c r="B5289">
        <v>9399451980006530</v>
      </c>
      <c r="C5289" t="s">
        <v>77</v>
      </c>
      <c r="D5289" s="1" t="d">
        <v>2023-03-14</v>
      </c>
      <c r="E5289" t="s">
        <v>1632</v>
      </c>
      <c r="F5289" t="s">
        <v>2296</v>
      </c>
      <c r="G5289" t="s">
        <v>8</v>
      </c>
      <c r="H5289" t="s">
        <v>214</v>
      </c>
    </row>
    <row r="5290" spans="1:8" x14ac:dyDescent="0.2">
      <c r="A5290" s="1" t="d">
        <v>2023-03-14</v>
      </c>
      <c r="B5290">
        <v>9403465270006530</v>
      </c>
      <c r="C5290" t="s">
        <v>77</v>
      </c>
      <c r="D5290" s="1" t="d">
        <v>2023-03-28</v>
      </c>
      <c r="E5290" t="s">
        <v>1891</v>
      </c>
      <c r="F5290" t="s">
        <v>2263</v>
      </c>
      <c r="G5290" t="s">
        <v>8</v>
      </c>
      <c r="H5290" t="s">
        <v>1076</v>
      </c>
    </row>
    <row r="5291" spans="1:8" x14ac:dyDescent="0.2">
      <c r="A5291" s="1" t="d">
        <v>2023-03-14</v>
      </c>
      <c r="B5291">
        <v>9403839290006530</v>
      </c>
      <c r="C5291" t="s">
        <v>77</v>
      </c>
      <c r="D5291" s="1" t="d">
        <v>2023-03-28</v>
      </c>
      <c r="E5291" t="s">
        <v>1766</v>
      </c>
      <c r="F5291" t="s">
        <v>2275</v>
      </c>
      <c r="G5291" t="s">
        <v>8</v>
      </c>
      <c r="H5291" t="s">
        <v>1767</v>
      </c>
    </row>
    <row r="5292" spans="1:8" x14ac:dyDescent="0.2">
      <c r="A5292" s="1" t="d">
        <v>2023-03-14</v>
      </c>
      <c r="B5292">
        <v>9405486510006530</v>
      </c>
      <c r="C5292" t="s">
        <v>20</v>
      </c>
      <c r="D5292" s="1" t="d">
        <v>2023-03-28</v>
      </c>
      <c r="E5292" t="s">
        <v>2152</v>
      </c>
      <c r="F5292" t="s">
        <v>2275</v>
      </c>
      <c r="G5292" t="s">
        <v>8</v>
      </c>
      <c r="H5292" t="s">
        <v>2153</v>
      </c>
    </row>
    <row r="5293" spans="1:8" x14ac:dyDescent="0.2">
      <c r="A5293" s="1" t="d">
        <v>2023-03-15</v>
      </c>
      <c r="B5293">
        <v>-1</v>
      </c>
      <c r="D5293" s="1" t="d">
        <v>2023-03-15</v>
      </c>
      <c r="E5293" t="s">
        <v>2154</v>
      </c>
      <c r="F5293" t="s">
        <v>2276</v>
      </c>
      <c r="G5293" t="s">
        <v>13</v>
      </c>
    </row>
    <row r="5294" spans="1:8" x14ac:dyDescent="0.2">
      <c r="A5294" s="1" t="d">
        <v>2023-03-15</v>
      </c>
      <c r="B5294">
        <v>-1</v>
      </c>
      <c r="D5294" s="1" t="d">
        <v>2023-03-15</v>
      </c>
      <c r="E5294" t="s">
        <v>2155</v>
      </c>
      <c r="F5294" t="s">
        <v>2273</v>
      </c>
      <c r="G5294" t="s">
        <v>128</v>
      </c>
    </row>
    <row r="5295" spans="1:8" x14ac:dyDescent="0.2">
      <c r="A5295" s="1" t="d">
        <v>2023-03-15</v>
      </c>
      <c r="B5295">
        <v>-1</v>
      </c>
      <c r="D5295" s="1" t="d">
        <v>2023-03-15</v>
      </c>
      <c r="E5295" t="s">
        <v>2156</v>
      </c>
      <c r="F5295" t="s">
        <v>2273</v>
      </c>
      <c r="G5295" t="s">
        <v>128</v>
      </c>
      <c r="H5295">
        <v>2019</v>
      </c>
    </row>
    <row r="5296" spans="1:8" x14ac:dyDescent="0.2">
      <c r="A5296" s="1" t="d">
        <v>2023-03-15</v>
      </c>
      <c r="B5296">
        <v>-1</v>
      </c>
      <c r="D5296" s="1" t="d">
        <v>2023-03-15</v>
      </c>
      <c r="E5296" t="s">
        <v>926</v>
      </c>
      <c r="F5296" t="s">
        <v>2273</v>
      </c>
      <c r="G5296" t="s">
        <v>8</v>
      </c>
      <c r="H5296" t="s">
        <v>927</v>
      </c>
    </row>
    <row r="5297" spans="1:8" x14ac:dyDescent="0.2">
      <c r="A5297" s="1" t="d">
        <v>2023-03-15</v>
      </c>
      <c r="B5297">
        <v>-1</v>
      </c>
      <c r="D5297" s="1" t="d">
        <v>2023-03-15</v>
      </c>
      <c r="E5297" t="s">
        <v>487</v>
      </c>
      <c r="F5297" t="s">
        <v>2273</v>
      </c>
      <c r="G5297" t="s">
        <v>128</v>
      </c>
      <c r="H5297" t="s">
        <v>488</v>
      </c>
    </row>
    <row r="5298" spans="1:8" x14ac:dyDescent="0.2">
      <c r="A5298" s="1" t="d">
        <v>2023-03-15</v>
      </c>
      <c r="B5298">
        <v>-1</v>
      </c>
      <c r="D5298" s="1" t="d">
        <v>2023-03-15</v>
      </c>
      <c r="E5298" t="s">
        <v>1724</v>
      </c>
      <c r="F5298" t="s">
        <v>2273</v>
      </c>
      <c r="G5298" t="s">
        <v>8</v>
      </c>
      <c r="H5298" t="s">
        <v>1725</v>
      </c>
    </row>
    <row r="5299" spans="1:8" x14ac:dyDescent="0.2">
      <c r="A5299" s="1" t="d">
        <v>2023-03-15</v>
      </c>
      <c r="B5299">
        <v>-1</v>
      </c>
      <c r="D5299" s="1" t="d">
        <v>2023-03-15</v>
      </c>
      <c r="E5299" t="s">
        <v>62</v>
      </c>
      <c r="F5299" t="s">
        <v>2273</v>
      </c>
      <c r="G5299" t="s">
        <v>8</v>
      </c>
      <c r="H5299" t="s">
        <v>63</v>
      </c>
    </row>
    <row r="5300" spans="1:8" x14ac:dyDescent="0.2">
      <c r="A5300" s="1" t="d">
        <v>2023-03-15</v>
      </c>
      <c r="B5300">
        <v>-1</v>
      </c>
      <c r="D5300" s="1" t="d">
        <v>2023-03-15</v>
      </c>
      <c r="E5300" t="s">
        <v>959</v>
      </c>
      <c r="F5300" t="s">
        <v>2273</v>
      </c>
      <c r="G5300" t="s">
        <v>8</v>
      </c>
      <c r="H5300" t="s">
        <v>960</v>
      </c>
    </row>
    <row r="5301" spans="1:8" x14ac:dyDescent="0.2">
      <c r="A5301" s="1" t="d">
        <v>2023-03-15</v>
      </c>
      <c r="B5301">
        <v>-1</v>
      </c>
      <c r="D5301" s="1" t="d">
        <v>2023-03-15</v>
      </c>
      <c r="E5301" t="s">
        <v>1231</v>
      </c>
      <c r="F5301" t="s">
        <v>2274</v>
      </c>
      <c r="G5301" t="s">
        <v>8</v>
      </c>
      <c r="H5301" t="s">
        <v>1231</v>
      </c>
    </row>
    <row r="5302" spans="1:8" x14ac:dyDescent="0.2">
      <c r="A5302" s="1" t="d">
        <v>2023-03-15</v>
      </c>
      <c r="B5302">
        <v>-1</v>
      </c>
      <c r="D5302" s="1" t="d">
        <v>2023-03-15</v>
      </c>
      <c r="E5302" t="s">
        <v>2157</v>
      </c>
      <c r="F5302" t="s">
        <v>2263</v>
      </c>
      <c r="G5302" t="s">
        <v>8</v>
      </c>
      <c r="H5302" t="s">
        <v>933</v>
      </c>
    </row>
    <row r="5303" spans="1:8" x14ac:dyDescent="0.2">
      <c r="A5303" s="1" t="d">
        <v>2023-03-15</v>
      </c>
      <c r="B5303">
        <v>-1</v>
      </c>
      <c r="D5303" s="1" t="d">
        <v>2023-03-15</v>
      </c>
      <c r="E5303" t="s">
        <v>932</v>
      </c>
      <c r="F5303" t="s">
        <v>2263</v>
      </c>
      <c r="G5303" t="s">
        <v>8</v>
      </c>
      <c r="H5303" t="s">
        <v>933</v>
      </c>
    </row>
    <row r="5304" spans="1:8" x14ac:dyDescent="0.2">
      <c r="A5304" s="1" t="d">
        <v>2023-03-15</v>
      </c>
      <c r="B5304">
        <v>-1</v>
      </c>
      <c r="D5304" s="1" t="d">
        <v>2023-03-15</v>
      </c>
      <c r="E5304" t="s">
        <v>458</v>
      </c>
      <c r="F5304" t="s">
        <v>2282</v>
      </c>
      <c r="G5304" t="s">
        <v>49</v>
      </c>
    </row>
    <row r="5305" spans="1:8" x14ac:dyDescent="0.2">
      <c r="A5305" s="1" t="d">
        <v>2023-03-15</v>
      </c>
      <c r="B5305">
        <v>-1</v>
      </c>
      <c r="D5305" s="1" t="d">
        <v>2023-03-15</v>
      </c>
      <c r="E5305" t="s">
        <v>1750</v>
      </c>
      <c r="F5305" t="s">
        <v>2296</v>
      </c>
      <c r="G5305" t="s">
        <v>128</v>
      </c>
      <c r="H5305" t="s">
        <v>439</v>
      </c>
    </row>
    <row r="5306" spans="1:8" x14ac:dyDescent="0.2">
      <c r="A5306" s="1" t="d">
        <v>2023-03-15</v>
      </c>
      <c r="B5306">
        <v>-1</v>
      </c>
      <c r="C5306" t="s">
        <v>15</v>
      </c>
      <c r="D5306" s="1" t="d">
        <v>2023-03-15</v>
      </c>
      <c r="E5306" t="s">
        <v>1493</v>
      </c>
      <c r="F5306" t="s">
        <v>2266</v>
      </c>
      <c r="G5306" t="s">
        <v>13</v>
      </c>
      <c r="H5306" t="s">
        <v>1494</v>
      </c>
    </row>
    <row r="5307" spans="1:8" x14ac:dyDescent="0.2">
      <c r="A5307" s="1" t="d">
        <v>2023-03-15</v>
      </c>
      <c r="B5307">
        <v>-1</v>
      </c>
      <c r="C5307" t="s">
        <v>15</v>
      </c>
      <c r="D5307" s="1" t="d">
        <v>2023-03-23</v>
      </c>
      <c r="E5307" t="s">
        <v>1303</v>
      </c>
      <c r="F5307" t="s">
        <v>2273</v>
      </c>
      <c r="G5307" t="s">
        <v>13</v>
      </c>
      <c r="H5307" t="s">
        <v>1304</v>
      </c>
    </row>
    <row r="5308" spans="1:8" x14ac:dyDescent="0.2">
      <c r="A5308" s="1" t="d">
        <v>2023-03-15</v>
      </c>
      <c r="B5308">
        <v>-1</v>
      </c>
      <c r="C5308" t="s">
        <v>20</v>
      </c>
      <c r="D5308" s="1" t="d">
        <v>2023-03-15</v>
      </c>
      <c r="E5308" t="s">
        <v>1775</v>
      </c>
      <c r="F5308" t="s">
        <v>2266</v>
      </c>
      <c r="G5308" t="s">
        <v>49</v>
      </c>
      <c r="H5308" t="s">
        <v>1776</v>
      </c>
    </row>
    <row r="5309" spans="1:8" x14ac:dyDescent="0.2">
      <c r="A5309" s="1" t="d">
        <v>2023-03-15</v>
      </c>
      <c r="B5309">
        <v>-1</v>
      </c>
      <c r="C5309" t="s">
        <v>20</v>
      </c>
      <c r="D5309" s="1" t="d">
        <v>2023-03-15</v>
      </c>
      <c r="E5309" t="s">
        <v>435</v>
      </c>
      <c r="F5309" t="s">
        <v>2266</v>
      </c>
      <c r="G5309" t="s">
        <v>8</v>
      </c>
    </row>
    <row r="5310" spans="1:8" x14ac:dyDescent="0.2">
      <c r="A5310" s="1" t="d">
        <v>2023-03-15</v>
      </c>
      <c r="B5310">
        <v>-1</v>
      </c>
      <c r="C5310" t="s">
        <v>20</v>
      </c>
      <c r="D5310" s="1" t="d">
        <v>2023-03-15</v>
      </c>
      <c r="E5310" t="s">
        <v>1039</v>
      </c>
      <c r="F5310" t="s">
        <v>2282</v>
      </c>
      <c r="G5310" t="s">
        <v>49</v>
      </c>
      <c r="H5310" t="s">
        <v>1040</v>
      </c>
    </row>
    <row r="5311" spans="1:8" x14ac:dyDescent="0.2">
      <c r="A5311" s="1" t="d">
        <v>2023-03-15</v>
      </c>
      <c r="B5311">
        <v>-1</v>
      </c>
      <c r="C5311" t="s">
        <v>20</v>
      </c>
      <c r="D5311" s="1" t="d">
        <v>2023-03-15</v>
      </c>
      <c r="E5311" t="s">
        <v>458</v>
      </c>
      <c r="F5311" t="s">
        <v>2282</v>
      </c>
      <c r="G5311" t="s">
        <v>49</v>
      </c>
    </row>
    <row r="5312" spans="1:8" x14ac:dyDescent="0.2">
      <c r="A5312" s="1" t="d">
        <v>2023-03-15</v>
      </c>
      <c r="B5312">
        <v>-1</v>
      </c>
      <c r="C5312" t="s">
        <v>20</v>
      </c>
      <c r="D5312" s="1" t="d">
        <v>2023-03-15</v>
      </c>
      <c r="E5312" t="s">
        <v>1860</v>
      </c>
      <c r="F5312" t="s">
        <v>2282</v>
      </c>
      <c r="G5312" t="s">
        <v>49</v>
      </c>
    </row>
    <row r="5313" spans="1:8" x14ac:dyDescent="0.2">
      <c r="A5313" s="1" t="d">
        <v>2023-03-15</v>
      </c>
      <c r="B5313">
        <v>-1</v>
      </c>
      <c r="C5313" t="s">
        <v>20</v>
      </c>
      <c r="D5313" s="1" t="d">
        <v>2023-03-15</v>
      </c>
      <c r="E5313" t="s">
        <v>687</v>
      </c>
      <c r="F5313" t="s">
        <v>2282</v>
      </c>
      <c r="G5313" t="s">
        <v>49</v>
      </c>
    </row>
    <row r="5314" spans="1:8" x14ac:dyDescent="0.2">
      <c r="A5314" s="1" t="d">
        <v>2023-03-15</v>
      </c>
      <c r="B5314">
        <v>-1</v>
      </c>
      <c r="C5314" t="s">
        <v>20</v>
      </c>
      <c r="D5314" s="1" t="d">
        <v>2023-03-15</v>
      </c>
      <c r="E5314" t="s">
        <v>1314</v>
      </c>
      <c r="F5314" t="s">
        <v>2265</v>
      </c>
      <c r="G5314" t="s">
        <v>8</v>
      </c>
      <c r="H5314" t="s">
        <v>1315</v>
      </c>
    </row>
    <row r="5315" spans="1:8" x14ac:dyDescent="0.2">
      <c r="A5315" s="1" t="d">
        <v>2023-03-15</v>
      </c>
      <c r="B5315">
        <v>-1</v>
      </c>
      <c r="C5315" t="s">
        <v>20</v>
      </c>
      <c r="D5315" s="1" t="d">
        <v>2023-03-15</v>
      </c>
      <c r="E5315" t="s">
        <v>839</v>
      </c>
      <c r="F5315" t="s">
        <v>2265</v>
      </c>
      <c r="G5315" t="s">
        <v>8</v>
      </c>
      <c r="H5315" t="s">
        <v>840</v>
      </c>
    </row>
    <row r="5316" spans="1:8" x14ac:dyDescent="0.2">
      <c r="A5316" s="1" t="d">
        <v>2023-03-15</v>
      </c>
      <c r="B5316">
        <v>-1</v>
      </c>
      <c r="C5316" t="s">
        <v>20</v>
      </c>
      <c r="D5316" s="1" t="d">
        <v>2023-03-15</v>
      </c>
      <c r="E5316" t="s">
        <v>29</v>
      </c>
      <c r="F5316" t="s">
        <v>2265</v>
      </c>
      <c r="G5316" t="s">
        <v>8</v>
      </c>
      <c r="H5316" t="s">
        <v>30</v>
      </c>
    </row>
    <row r="5317" spans="1:8" x14ac:dyDescent="0.2">
      <c r="A5317" s="1" t="d">
        <v>2023-03-15</v>
      </c>
      <c r="B5317">
        <v>-1</v>
      </c>
      <c r="C5317" t="s">
        <v>20</v>
      </c>
      <c r="D5317" s="1" t="d">
        <v>2023-03-15</v>
      </c>
      <c r="E5317" t="s">
        <v>12</v>
      </c>
      <c r="F5317" t="s">
        <v>2265</v>
      </c>
      <c r="G5317" t="s">
        <v>13</v>
      </c>
      <c r="H5317" t="s">
        <v>14</v>
      </c>
    </row>
    <row r="5318" spans="1:8" x14ac:dyDescent="0.2">
      <c r="A5318" s="1" t="d">
        <v>2023-03-15</v>
      </c>
      <c r="B5318">
        <v>-1</v>
      </c>
      <c r="C5318" t="s">
        <v>20</v>
      </c>
      <c r="D5318" s="1" t="d">
        <v>2023-03-15</v>
      </c>
      <c r="E5318" t="s">
        <v>88</v>
      </c>
      <c r="F5318" t="s">
        <v>2265</v>
      </c>
      <c r="G5318" t="s">
        <v>8</v>
      </c>
    </row>
    <row r="5319" spans="1:8" x14ac:dyDescent="0.2">
      <c r="A5319" s="1" t="d">
        <v>2023-03-15</v>
      </c>
      <c r="B5319">
        <v>-1</v>
      </c>
      <c r="C5319" t="s">
        <v>20</v>
      </c>
      <c r="D5319" s="1" t="d">
        <v>2023-03-15</v>
      </c>
      <c r="E5319" t="s">
        <v>1157</v>
      </c>
      <c r="F5319" t="s">
        <v>2268</v>
      </c>
      <c r="G5319" t="s">
        <v>8</v>
      </c>
      <c r="H5319" t="s">
        <v>1158</v>
      </c>
    </row>
    <row r="5320" spans="1:8" x14ac:dyDescent="0.2">
      <c r="A5320" s="1" t="d">
        <v>2023-03-15</v>
      </c>
      <c r="B5320">
        <v>-1</v>
      </c>
      <c r="C5320" t="s">
        <v>20</v>
      </c>
      <c r="D5320" s="1" t="d">
        <v>2023-03-15</v>
      </c>
      <c r="E5320" t="s">
        <v>813</v>
      </c>
      <c r="F5320" t="s">
        <v>2268</v>
      </c>
      <c r="G5320" t="s">
        <v>13</v>
      </c>
      <c r="H5320" t="s">
        <v>814</v>
      </c>
    </row>
    <row r="5321" spans="1:8" x14ac:dyDescent="0.2">
      <c r="A5321" s="1" t="d">
        <v>2023-03-15</v>
      </c>
      <c r="B5321">
        <v>-1</v>
      </c>
      <c r="C5321" t="s">
        <v>20</v>
      </c>
      <c r="D5321" s="1" t="d">
        <v>2023-03-15</v>
      </c>
      <c r="E5321" t="s">
        <v>1631</v>
      </c>
      <c r="F5321" t="s">
        <v>2296</v>
      </c>
      <c r="G5321" t="s">
        <v>8</v>
      </c>
      <c r="H5321" t="s">
        <v>277</v>
      </c>
    </row>
    <row r="5322" spans="1:8" x14ac:dyDescent="0.2">
      <c r="A5322" s="1" t="d">
        <v>2023-03-15</v>
      </c>
      <c r="B5322">
        <v>-1</v>
      </c>
      <c r="C5322" t="s">
        <v>20</v>
      </c>
      <c r="D5322" s="1" t="d">
        <v>2023-03-15</v>
      </c>
      <c r="E5322" t="s">
        <v>1651</v>
      </c>
      <c r="F5322" t="s">
        <v>2296</v>
      </c>
      <c r="G5322" t="s">
        <v>8</v>
      </c>
      <c r="H5322" t="s">
        <v>92</v>
      </c>
    </row>
    <row r="5323" spans="1:8" x14ac:dyDescent="0.2">
      <c r="A5323" s="1" t="d">
        <v>2023-03-15</v>
      </c>
      <c r="B5323">
        <v>-1</v>
      </c>
      <c r="C5323" t="s">
        <v>20</v>
      </c>
      <c r="D5323" s="1" t="d">
        <v>2023-03-15</v>
      </c>
      <c r="E5323" t="s">
        <v>1633</v>
      </c>
      <c r="F5323" t="s">
        <v>2296</v>
      </c>
      <c r="G5323" t="s">
        <v>8</v>
      </c>
      <c r="H5323" t="s">
        <v>844</v>
      </c>
    </row>
    <row r="5324" spans="1:8" x14ac:dyDescent="0.2">
      <c r="A5324" s="1" t="d">
        <v>2023-03-15</v>
      </c>
      <c r="B5324">
        <v>-1</v>
      </c>
      <c r="C5324" t="s">
        <v>20</v>
      </c>
      <c r="D5324" s="1" t="d">
        <v>2023-03-15</v>
      </c>
      <c r="E5324" t="s">
        <v>1634</v>
      </c>
      <c r="F5324" t="s">
        <v>2296</v>
      </c>
      <c r="G5324" t="s">
        <v>8</v>
      </c>
      <c r="H5324" t="s">
        <v>38</v>
      </c>
    </row>
    <row r="5325" spans="1:8" x14ac:dyDescent="0.2">
      <c r="A5325" s="1" t="d">
        <v>2023-03-15</v>
      </c>
      <c r="B5325">
        <v>-1</v>
      </c>
      <c r="C5325" t="s">
        <v>20</v>
      </c>
      <c r="D5325" s="1" t="d">
        <v>2023-03-15</v>
      </c>
      <c r="E5325" t="s">
        <v>2158</v>
      </c>
      <c r="F5325" t="s">
        <v>2271</v>
      </c>
      <c r="G5325" t="s">
        <v>13</v>
      </c>
      <c r="H5325" t="s">
        <v>2159</v>
      </c>
    </row>
    <row r="5326" spans="1:8" x14ac:dyDescent="0.2">
      <c r="A5326" s="1" t="d">
        <v>2023-03-15</v>
      </c>
      <c r="B5326">
        <v>-1</v>
      </c>
      <c r="C5326" t="s">
        <v>20</v>
      </c>
      <c r="D5326" s="1" t="d">
        <v>2023-03-15</v>
      </c>
      <c r="E5326" t="s">
        <v>1035</v>
      </c>
      <c r="F5326" t="s">
        <v>2271</v>
      </c>
      <c r="G5326" t="s">
        <v>49</v>
      </c>
      <c r="H5326" t="s">
        <v>1036</v>
      </c>
    </row>
    <row r="5327" spans="1:8" x14ac:dyDescent="0.2">
      <c r="A5327" s="1" t="d">
        <v>2023-03-15</v>
      </c>
      <c r="B5327">
        <v>-1</v>
      </c>
      <c r="C5327" t="s">
        <v>20</v>
      </c>
      <c r="D5327" s="1" t="d">
        <v>2023-03-15</v>
      </c>
      <c r="E5327" t="s">
        <v>1322</v>
      </c>
      <c r="F5327" t="s">
        <v>2294</v>
      </c>
      <c r="G5327" t="s">
        <v>8</v>
      </c>
      <c r="H5327" t="s">
        <v>1323</v>
      </c>
    </row>
    <row r="5328" spans="1:8" x14ac:dyDescent="0.2">
      <c r="A5328" s="1" t="d">
        <v>2023-03-15</v>
      </c>
      <c r="B5328">
        <v>-1</v>
      </c>
      <c r="C5328" t="s">
        <v>20</v>
      </c>
      <c r="D5328" s="1" t="d">
        <v>2023-03-15</v>
      </c>
      <c r="E5328" t="s">
        <v>1183</v>
      </c>
      <c r="F5328" t="s">
        <v>2294</v>
      </c>
      <c r="G5328" t="s">
        <v>8</v>
      </c>
    </row>
    <row r="5329" spans="1:8" x14ac:dyDescent="0.2">
      <c r="A5329" s="1" t="d">
        <v>2023-03-15</v>
      </c>
      <c r="B5329">
        <v>-1</v>
      </c>
      <c r="C5329" t="s">
        <v>20</v>
      </c>
      <c r="D5329" s="1" t="d">
        <v>2023-03-15</v>
      </c>
      <c r="E5329" t="s">
        <v>1324</v>
      </c>
      <c r="F5329" t="s">
        <v>2272</v>
      </c>
      <c r="G5329" t="s">
        <v>13</v>
      </c>
      <c r="H5329" t="s">
        <v>1325</v>
      </c>
    </row>
    <row r="5330" spans="1:8" x14ac:dyDescent="0.2">
      <c r="A5330" s="1" t="d">
        <v>2023-03-15</v>
      </c>
      <c r="B5330">
        <v>-1</v>
      </c>
      <c r="C5330" t="s">
        <v>20</v>
      </c>
      <c r="D5330" s="1" t="d">
        <v>2023-03-15</v>
      </c>
      <c r="E5330" t="s">
        <v>1390</v>
      </c>
      <c r="F5330" t="s">
        <v>2272</v>
      </c>
      <c r="G5330" t="s">
        <v>8</v>
      </c>
      <c r="H5330" t="s">
        <v>1391</v>
      </c>
    </row>
    <row r="5331" spans="1:8" x14ac:dyDescent="0.2">
      <c r="A5331" s="1" t="d">
        <v>2023-03-15</v>
      </c>
      <c r="B5331">
        <v>-1</v>
      </c>
      <c r="C5331" t="s">
        <v>20</v>
      </c>
      <c r="D5331" s="1" t="d">
        <v>2023-03-15</v>
      </c>
      <c r="E5331" t="s">
        <v>1715</v>
      </c>
      <c r="F5331" t="s">
        <v>2272</v>
      </c>
      <c r="G5331" t="s">
        <v>8</v>
      </c>
    </row>
    <row r="5332" spans="1:8" x14ac:dyDescent="0.2">
      <c r="A5332" s="1" t="d">
        <v>2023-03-15</v>
      </c>
      <c r="B5332">
        <v>-1</v>
      </c>
      <c r="C5332" t="s">
        <v>20</v>
      </c>
      <c r="D5332" s="1" t="d">
        <v>2023-03-15</v>
      </c>
      <c r="E5332" t="s">
        <v>560</v>
      </c>
      <c r="F5332" t="s">
        <v>2272</v>
      </c>
      <c r="G5332" t="s">
        <v>8</v>
      </c>
    </row>
    <row r="5333" spans="1:8" x14ac:dyDescent="0.2">
      <c r="A5333" s="1" t="d">
        <v>2023-03-15</v>
      </c>
      <c r="B5333">
        <v>-1</v>
      </c>
      <c r="C5333" t="s">
        <v>20</v>
      </c>
      <c r="D5333" s="1" t="d">
        <v>2023-03-16</v>
      </c>
      <c r="E5333" t="s">
        <v>1186</v>
      </c>
      <c r="F5333" t="s">
        <v>2265</v>
      </c>
      <c r="G5333" t="s">
        <v>128</v>
      </c>
      <c r="H5333" t="s">
        <v>1187</v>
      </c>
    </row>
    <row r="5334" spans="1:8" x14ac:dyDescent="0.2">
      <c r="A5334" s="1" t="d">
        <v>2023-03-15</v>
      </c>
      <c r="B5334">
        <v>-1</v>
      </c>
      <c r="C5334" t="s">
        <v>20</v>
      </c>
      <c r="D5334" s="1" t="d">
        <v>2023-03-22</v>
      </c>
      <c r="E5334" t="s">
        <v>1303</v>
      </c>
      <c r="F5334" t="s">
        <v>2273</v>
      </c>
      <c r="G5334" t="s">
        <v>13</v>
      </c>
      <c r="H5334" t="s">
        <v>1304</v>
      </c>
    </row>
    <row r="5335" spans="1:8" x14ac:dyDescent="0.2">
      <c r="A5335" s="1" t="d">
        <v>2023-03-15</v>
      </c>
      <c r="B5335">
        <v>-1</v>
      </c>
      <c r="C5335" t="s">
        <v>20</v>
      </c>
      <c r="D5335" s="1" t="d">
        <v>2023-03-22</v>
      </c>
      <c r="E5335" t="s">
        <v>48</v>
      </c>
      <c r="F5335" t="s">
        <v>2273</v>
      </c>
      <c r="G5335" t="s">
        <v>49</v>
      </c>
      <c r="H5335" t="s">
        <v>50</v>
      </c>
    </row>
    <row r="5336" spans="1:8" x14ac:dyDescent="0.2">
      <c r="A5336" s="1" t="d">
        <v>2023-03-15</v>
      </c>
      <c r="B5336">
        <v>-1</v>
      </c>
      <c r="C5336" t="s">
        <v>20</v>
      </c>
      <c r="D5336" s="1" t="d">
        <v>2023-03-22</v>
      </c>
      <c r="E5336" t="s">
        <v>1789</v>
      </c>
      <c r="F5336" t="s">
        <v>2274</v>
      </c>
      <c r="G5336" t="s">
        <v>8</v>
      </c>
      <c r="H5336" t="s">
        <v>1789</v>
      </c>
    </row>
    <row r="5337" spans="1:8" x14ac:dyDescent="0.2">
      <c r="A5337" s="1" t="d">
        <v>2023-03-15</v>
      </c>
      <c r="B5337">
        <v>-1</v>
      </c>
      <c r="C5337" t="s">
        <v>20</v>
      </c>
      <c r="D5337" s="1" t="d">
        <v>2023-03-27</v>
      </c>
      <c r="E5337" t="s">
        <v>633</v>
      </c>
      <c r="F5337" t="s">
        <v>2275</v>
      </c>
      <c r="G5337" t="s">
        <v>8</v>
      </c>
    </row>
    <row r="5338" spans="1:8" x14ac:dyDescent="0.2">
      <c r="A5338" s="1" t="d">
        <v>2023-03-15</v>
      </c>
      <c r="B5338">
        <v>-1</v>
      </c>
      <c r="C5338" t="s">
        <v>74</v>
      </c>
      <c r="D5338" s="1" t="d">
        <v>2023-03-15</v>
      </c>
      <c r="E5338" t="s">
        <v>429</v>
      </c>
      <c r="F5338" t="s">
        <v>2281</v>
      </c>
      <c r="G5338" t="s">
        <v>13</v>
      </c>
      <c r="H5338" t="s">
        <v>430</v>
      </c>
    </row>
    <row r="5339" spans="1:8" x14ac:dyDescent="0.2">
      <c r="A5339" s="1" t="d">
        <v>2023-03-15</v>
      </c>
      <c r="B5339">
        <v>-1</v>
      </c>
      <c r="C5339" t="s">
        <v>74</v>
      </c>
      <c r="D5339" s="1" t="d">
        <v>2023-03-22</v>
      </c>
      <c r="E5339" t="s">
        <v>593</v>
      </c>
      <c r="F5339" t="s">
        <v>2273</v>
      </c>
      <c r="G5339" t="s">
        <v>49</v>
      </c>
      <c r="H5339" t="s">
        <v>594</v>
      </c>
    </row>
    <row r="5340" spans="1:8" x14ac:dyDescent="0.2">
      <c r="A5340" s="1" t="d">
        <v>2023-03-15</v>
      </c>
      <c r="B5340">
        <v>-1</v>
      </c>
      <c r="C5340" t="s">
        <v>74</v>
      </c>
      <c r="D5340" s="1" t="d">
        <v>2023-03-22</v>
      </c>
      <c r="E5340" t="s">
        <v>881</v>
      </c>
      <c r="F5340" t="s">
        <v>2273</v>
      </c>
      <c r="G5340" t="s">
        <v>8</v>
      </c>
      <c r="H5340" t="s">
        <v>882</v>
      </c>
    </row>
    <row r="5341" spans="1:8" x14ac:dyDescent="0.2">
      <c r="A5341" s="1" t="d">
        <v>2023-03-15</v>
      </c>
      <c r="B5341">
        <v>-1</v>
      </c>
      <c r="C5341" t="s">
        <v>77</v>
      </c>
      <c r="D5341" s="1" t="d">
        <v>2023-03-15</v>
      </c>
      <c r="E5341" t="s">
        <v>1619</v>
      </c>
      <c r="F5341" t="s">
        <v>2281</v>
      </c>
      <c r="G5341" t="s">
        <v>8</v>
      </c>
      <c r="H5341" t="s">
        <v>1620</v>
      </c>
    </row>
    <row r="5342" spans="1:8" x14ac:dyDescent="0.2">
      <c r="A5342" s="1" t="d">
        <v>2023-03-15</v>
      </c>
      <c r="B5342">
        <v>-1</v>
      </c>
      <c r="C5342" t="s">
        <v>77</v>
      </c>
      <c r="D5342" s="1" t="d">
        <v>2023-03-15</v>
      </c>
      <c r="E5342" t="s">
        <v>833</v>
      </c>
      <c r="F5342" t="s">
        <v>2266</v>
      </c>
      <c r="G5342" t="s">
        <v>49</v>
      </c>
      <c r="H5342" t="s">
        <v>834</v>
      </c>
    </row>
    <row r="5343" spans="1:8" x14ac:dyDescent="0.2">
      <c r="A5343" s="1" t="d">
        <v>2023-03-15</v>
      </c>
      <c r="B5343">
        <v>-1</v>
      </c>
      <c r="C5343" t="s">
        <v>77</v>
      </c>
      <c r="D5343" s="1" t="d">
        <v>2023-03-15</v>
      </c>
      <c r="E5343" t="s">
        <v>1775</v>
      </c>
      <c r="F5343" t="s">
        <v>2266</v>
      </c>
      <c r="G5343" t="s">
        <v>49</v>
      </c>
      <c r="H5343" t="s">
        <v>1776</v>
      </c>
    </row>
    <row r="5344" spans="1:8" x14ac:dyDescent="0.2">
      <c r="A5344" s="1" t="d">
        <v>2023-03-15</v>
      </c>
      <c r="B5344">
        <v>-1</v>
      </c>
      <c r="C5344" t="s">
        <v>77</v>
      </c>
      <c r="D5344" s="1" t="d">
        <v>2023-03-15</v>
      </c>
      <c r="E5344" t="s">
        <v>21</v>
      </c>
      <c r="F5344" t="s">
        <v>2266</v>
      </c>
      <c r="G5344" t="s">
        <v>8</v>
      </c>
      <c r="H5344" t="s">
        <v>22</v>
      </c>
    </row>
    <row r="5345" spans="1:8" x14ac:dyDescent="0.2">
      <c r="A5345" s="1" t="d">
        <v>2023-03-15</v>
      </c>
      <c r="B5345">
        <v>-1</v>
      </c>
      <c r="C5345" t="s">
        <v>77</v>
      </c>
      <c r="D5345" s="1" t="d">
        <v>2023-03-15</v>
      </c>
      <c r="E5345" t="s">
        <v>1684</v>
      </c>
      <c r="F5345" t="s">
        <v>2266</v>
      </c>
      <c r="G5345" t="s">
        <v>8</v>
      </c>
      <c r="H5345" t="s">
        <v>1685</v>
      </c>
    </row>
    <row r="5346" spans="1:8" x14ac:dyDescent="0.2">
      <c r="A5346" s="1" t="d">
        <v>2023-03-15</v>
      </c>
      <c r="B5346">
        <v>-1</v>
      </c>
      <c r="C5346" t="s">
        <v>77</v>
      </c>
      <c r="D5346" s="1" t="d">
        <v>2023-03-15</v>
      </c>
      <c r="E5346" t="s">
        <v>23</v>
      </c>
      <c r="F5346" t="s">
        <v>2266</v>
      </c>
      <c r="G5346" t="s">
        <v>8</v>
      </c>
      <c r="H5346" t="s">
        <v>24</v>
      </c>
    </row>
    <row r="5347" spans="1:8" x14ac:dyDescent="0.2">
      <c r="A5347" s="1" t="d">
        <v>2023-03-15</v>
      </c>
      <c r="B5347">
        <v>-1</v>
      </c>
      <c r="C5347" t="s">
        <v>77</v>
      </c>
      <c r="D5347" s="1" t="d">
        <v>2023-03-15</v>
      </c>
      <c r="E5347" t="s">
        <v>458</v>
      </c>
      <c r="F5347" t="s">
        <v>2282</v>
      </c>
      <c r="G5347" t="s">
        <v>49</v>
      </c>
    </row>
    <row r="5348" spans="1:8" x14ac:dyDescent="0.2">
      <c r="A5348" s="1" t="d">
        <v>2023-03-15</v>
      </c>
      <c r="B5348">
        <v>-1</v>
      </c>
      <c r="C5348" t="s">
        <v>77</v>
      </c>
      <c r="D5348" s="1" t="d">
        <v>2023-03-15</v>
      </c>
      <c r="E5348" t="s">
        <v>260</v>
      </c>
      <c r="F5348" t="s">
        <v>2282</v>
      </c>
      <c r="G5348" t="s">
        <v>49</v>
      </c>
    </row>
    <row r="5349" spans="1:8" x14ac:dyDescent="0.2">
      <c r="A5349" s="1" t="d">
        <v>2023-03-15</v>
      </c>
      <c r="B5349">
        <v>-1</v>
      </c>
      <c r="C5349" t="s">
        <v>77</v>
      </c>
      <c r="D5349" s="1" t="d">
        <v>2023-03-15</v>
      </c>
      <c r="E5349" t="s">
        <v>687</v>
      </c>
      <c r="F5349" t="s">
        <v>2282</v>
      </c>
      <c r="G5349" t="s">
        <v>49</v>
      </c>
    </row>
    <row r="5350" spans="1:8" x14ac:dyDescent="0.2">
      <c r="A5350" s="1" t="d">
        <v>2023-03-15</v>
      </c>
      <c r="B5350">
        <v>-1</v>
      </c>
      <c r="C5350" t="s">
        <v>77</v>
      </c>
      <c r="D5350" s="1" t="d">
        <v>2023-03-15</v>
      </c>
      <c r="E5350" t="s">
        <v>835</v>
      </c>
      <c r="F5350" t="s">
        <v>2265</v>
      </c>
      <c r="G5350" t="s">
        <v>68</v>
      </c>
      <c r="H5350" t="s">
        <v>836</v>
      </c>
    </row>
    <row r="5351" spans="1:8" x14ac:dyDescent="0.2">
      <c r="A5351" s="1" t="d">
        <v>2023-03-15</v>
      </c>
      <c r="B5351">
        <v>-1</v>
      </c>
      <c r="C5351" t="s">
        <v>77</v>
      </c>
      <c r="D5351" s="1" t="d">
        <v>2023-03-15</v>
      </c>
      <c r="E5351" t="s">
        <v>1314</v>
      </c>
      <c r="F5351" t="s">
        <v>2265</v>
      </c>
      <c r="G5351" t="s">
        <v>8</v>
      </c>
      <c r="H5351" t="s">
        <v>1315</v>
      </c>
    </row>
    <row r="5352" spans="1:8" x14ac:dyDescent="0.2">
      <c r="A5352" s="1" t="d">
        <v>2023-03-15</v>
      </c>
      <c r="B5352">
        <v>-1</v>
      </c>
      <c r="C5352" t="s">
        <v>77</v>
      </c>
      <c r="D5352" s="1" t="d">
        <v>2023-03-15</v>
      </c>
      <c r="E5352" t="s">
        <v>84</v>
      </c>
      <c r="F5352" t="s">
        <v>2265</v>
      </c>
      <c r="G5352" t="s">
        <v>8</v>
      </c>
      <c r="H5352" t="s">
        <v>85</v>
      </c>
    </row>
    <row r="5353" spans="1:8" x14ac:dyDescent="0.2">
      <c r="A5353" s="1" t="d">
        <v>2023-03-15</v>
      </c>
      <c r="B5353">
        <v>-1</v>
      </c>
      <c r="C5353" t="s">
        <v>77</v>
      </c>
      <c r="D5353" s="1" t="d">
        <v>2023-03-15</v>
      </c>
      <c r="E5353" t="s">
        <v>709</v>
      </c>
      <c r="F5353" t="s">
        <v>2265</v>
      </c>
      <c r="G5353" t="s">
        <v>128</v>
      </c>
      <c r="H5353" t="s">
        <v>710</v>
      </c>
    </row>
    <row r="5354" spans="1:8" x14ac:dyDescent="0.2">
      <c r="A5354" s="1" t="d">
        <v>2023-03-15</v>
      </c>
      <c r="B5354">
        <v>-1</v>
      </c>
      <c r="C5354" t="s">
        <v>77</v>
      </c>
      <c r="D5354" s="1" t="d">
        <v>2023-03-15</v>
      </c>
      <c r="E5354" t="s">
        <v>1497</v>
      </c>
      <c r="F5354" t="s">
        <v>2265</v>
      </c>
      <c r="G5354" t="s">
        <v>8</v>
      </c>
    </row>
    <row r="5355" spans="1:8" x14ac:dyDescent="0.2">
      <c r="A5355" s="1" t="d">
        <v>2023-03-15</v>
      </c>
      <c r="B5355">
        <v>-1</v>
      </c>
      <c r="C5355" t="s">
        <v>77</v>
      </c>
      <c r="D5355" s="1" t="d">
        <v>2023-03-15</v>
      </c>
      <c r="E5355" t="s">
        <v>86</v>
      </c>
      <c r="F5355" t="s">
        <v>2265</v>
      </c>
      <c r="G5355" t="s">
        <v>8</v>
      </c>
      <c r="H5355" t="s">
        <v>87</v>
      </c>
    </row>
    <row r="5356" spans="1:8" x14ac:dyDescent="0.2">
      <c r="A5356" s="1" t="d">
        <v>2023-03-15</v>
      </c>
      <c r="B5356">
        <v>-1</v>
      </c>
      <c r="C5356" t="s">
        <v>77</v>
      </c>
      <c r="D5356" s="1" t="d">
        <v>2023-03-15</v>
      </c>
      <c r="E5356" t="s">
        <v>433</v>
      </c>
      <c r="F5356" t="s">
        <v>2265</v>
      </c>
      <c r="G5356" t="s">
        <v>8</v>
      </c>
      <c r="H5356" t="s">
        <v>434</v>
      </c>
    </row>
    <row r="5357" spans="1:8" x14ac:dyDescent="0.2">
      <c r="A5357" s="1" t="d">
        <v>2023-03-15</v>
      </c>
      <c r="B5357">
        <v>-1</v>
      </c>
      <c r="C5357" t="s">
        <v>77</v>
      </c>
      <c r="D5357" s="1" t="d">
        <v>2023-03-15</v>
      </c>
      <c r="E5357" t="s">
        <v>222</v>
      </c>
      <c r="F5357" t="s">
        <v>2265</v>
      </c>
      <c r="G5357" t="s">
        <v>49</v>
      </c>
      <c r="H5357" t="s">
        <v>223</v>
      </c>
    </row>
    <row r="5358" spans="1:8" x14ac:dyDescent="0.2">
      <c r="A5358" s="1" t="d">
        <v>2023-03-15</v>
      </c>
      <c r="B5358">
        <v>-1</v>
      </c>
      <c r="C5358" t="s">
        <v>77</v>
      </c>
      <c r="D5358" s="1" t="d">
        <v>2023-03-15</v>
      </c>
      <c r="E5358" t="s">
        <v>266</v>
      </c>
      <c r="F5358" t="s">
        <v>2265</v>
      </c>
      <c r="G5358" t="s">
        <v>8</v>
      </c>
    </row>
    <row r="5359" spans="1:8" x14ac:dyDescent="0.2">
      <c r="A5359" s="1" t="d">
        <v>2023-03-15</v>
      </c>
      <c r="B5359">
        <v>-1</v>
      </c>
      <c r="C5359" t="s">
        <v>77</v>
      </c>
      <c r="D5359" s="1" t="d">
        <v>2023-03-15</v>
      </c>
      <c r="E5359" t="s">
        <v>33</v>
      </c>
      <c r="F5359" t="s">
        <v>2268</v>
      </c>
      <c r="G5359" t="s">
        <v>8</v>
      </c>
      <c r="H5359" t="s">
        <v>34</v>
      </c>
    </row>
    <row r="5360" spans="1:8" x14ac:dyDescent="0.2">
      <c r="A5360" s="1" t="d">
        <v>2023-03-15</v>
      </c>
      <c r="B5360">
        <v>-1</v>
      </c>
      <c r="C5360" t="s">
        <v>77</v>
      </c>
      <c r="D5360" s="1" t="d">
        <v>2023-03-15</v>
      </c>
      <c r="E5360" t="s">
        <v>267</v>
      </c>
      <c r="F5360" t="s">
        <v>2268</v>
      </c>
      <c r="G5360" t="s">
        <v>8</v>
      </c>
      <c r="H5360" t="s">
        <v>268</v>
      </c>
    </row>
    <row r="5361" spans="1:8" x14ac:dyDescent="0.2">
      <c r="A5361" s="1" t="d">
        <v>2023-03-15</v>
      </c>
      <c r="B5361">
        <v>-1</v>
      </c>
      <c r="C5361" t="s">
        <v>77</v>
      </c>
      <c r="D5361" s="1" t="d">
        <v>2023-03-15</v>
      </c>
      <c r="E5361" t="s">
        <v>813</v>
      </c>
      <c r="F5361" t="s">
        <v>2268</v>
      </c>
      <c r="G5361" t="s">
        <v>13</v>
      </c>
      <c r="H5361" t="s">
        <v>814</v>
      </c>
    </row>
    <row r="5362" spans="1:8" x14ac:dyDescent="0.2">
      <c r="A5362" s="1" t="d">
        <v>2023-03-15</v>
      </c>
      <c r="B5362">
        <v>-1</v>
      </c>
      <c r="C5362" t="s">
        <v>77</v>
      </c>
      <c r="D5362" s="1" t="d">
        <v>2023-03-15</v>
      </c>
      <c r="E5362" t="s">
        <v>1631</v>
      </c>
      <c r="F5362" t="s">
        <v>2296</v>
      </c>
      <c r="G5362" t="s">
        <v>8</v>
      </c>
      <c r="H5362" t="s">
        <v>277</v>
      </c>
    </row>
    <row r="5363" spans="1:8" x14ac:dyDescent="0.2">
      <c r="A5363" s="1" t="d">
        <v>2023-03-15</v>
      </c>
      <c r="B5363">
        <v>-1</v>
      </c>
      <c r="C5363" t="s">
        <v>77</v>
      </c>
      <c r="D5363" s="1" t="d">
        <v>2023-03-15</v>
      </c>
      <c r="E5363" t="s">
        <v>1750</v>
      </c>
      <c r="F5363" t="s">
        <v>2296</v>
      </c>
      <c r="G5363" t="s">
        <v>128</v>
      </c>
      <c r="H5363" t="s">
        <v>439</v>
      </c>
    </row>
    <row r="5364" spans="1:8" x14ac:dyDescent="0.2">
      <c r="A5364" s="1" t="d">
        <v>2023-03-15</v>
      </c>
      <c r="B5364">
        <v>-1</v>
      </c>
      <c r="C5364" t="s">
        <v>77</v>
      </c>
      <c r="D5364" s="1" t="d">
        <v>2023-03-15</v>
      </c>
      <c r="E5364" t="s">
        <v>2107</v>
      </c>
      <c r="F5364" t="s">
        <v>2296</v>
      </c>
      <c r="G5364" t="s">
        <v>128</v>
      </c>
      <c r="H5364" t="s">
        <v>474</v>
      </c>
    </row>
    <row r="5365" spans="1:8" x14ac:dyDescent="0.2">
      <c r="A5365" s="1" t="d">
        <v>2023-03-15</v>
      </c>
      <c r="B5365">
        <v>-1</v>
      </c>
      <c r="C5365" t="s">
        <v>77</v>
      </c>
      <c r="D5365" s="1" t="d">
        <v>2023-03-15</v>
      </c>
      <c r="E5365" t="s">
        <v>1871</v>
      </c>
      <c r="F5365" t="s">
        <v>2296</v>
      </c>
      <c r="G5365" t="s">
        <v>128</v>
      </c>
      <c r="H5365" t="s">
        <v>476</v>
      </c>
    </row>
    <row r="5366" spans="1:8" x14ac:dyDescent="0.2">
      <c r="A5366" s="1" t="d">
        <v>2023-03-15</v>
      </c>
      <c r="B5366">
        <v>-1</v>
      </c>
      <c r="C5366" t="s">
        <v>77</v>
      </c>
      <c r="D5366" s="1" t="d">
        <v>2023-03-15</v>
      </c>
      <c r="E5366" t="s">
        <v>1651</v>
      </c>
      <c r="F5366" t="s">
        <v>2296</v>
      </c>
      <c r="G5366" t="s">
        <v>8</v>
      </c>
      <c r="H5366" t="s">
        <v>92</v>
      </c>
    </row>
    <row r="5367" spans="1:8" x14ac:dyDescent="0.2">
      <c r="A5367" s="1" t="d">
        <v>2023-03-15</v>
      </c>
      <c r="B5367">
        <v>-1</v>
      </c>
      <c r="C5367" t="s">
        <v>77</v>
      </c>
      <c r="D5367" s="1" t="d">
        <v>2023-03-15</v>
      </c>
      <c r="E5367" t="s">
        <v>1633</v>
      </c>
      <c r="F5367" t="s">
        <v>2296</v>
      </c>
      <c r="G5367" t="s">
        <v>8</v>
      </c>
      <c r="H5367" t="s">
        <v>844</v>
      </c>
    </row>
    <row r="5368" spans="1:8" x14ac:dyDescent="0.2">
      <c r="A5368" s="1" t="d">
        <v>2023-03-15</v>
      </c>
      <c r="B5368">
        <v>-1</v>
      </c>
      <c r="C5368" t="s">
        <v>77</v>
      </c>
      <c r="D5368" s="1" t="d">
        <v>2023-03-15</v>
      </c>
      <c r="E5368" t="s">
        <v>1634</v>
      </c>
      <c r="F5368" t="s">
        <v>2296</v>
      </c>
      <c r="G5368" t="s">
        <v>8</v>
      </c>
      <c r="H5368" t="s">
        <v>38</v>
      </c>
    </row>
    <row r="5369" spans="1:8" x14ac:dyDescent="0.2">
      <c r="A5369" s="1" t="d">
        <v>2023-03-15</v>
      </c>
      <c r="B5369">
        <v>-1</v>
      </c>
      <c r="C5369" t="s">
        <v>77</v>
      </c>
      <c r="D5369" s="1" t="d">
        <v>2023-03-15</v>
      </c>
      <c r="E5369" t="s">
        <v>1835</v>
      </c>
      <c r="F5369" t="s">
        <v>2296</v>
      </c>
      <c r="G5369" t="s">
        <v>8</v>
      </c>
    </row>
    <row r="5370" spans="1:8" x14ac:dyDescent="0.2">
      <c r="A5370" s="1" t="d">
        <v>2023-03-15</v>
      </c>
      <c r="B5370">
        <v>-1</v>
      </c>
      <c r="C5370" t="s">
        <v>77</v>
      </c>
      <c r="D5370" s="1" t="d">
        <v>2023-03-15</v>
      </c>
      <c r="E5370" t="s">
        <v>1288</v>
      </c>
      <c r="F5370" t="s">
        <v>2271</v>
      </c>
      <c r="G5370" t="s">
        <v>49</v>
      </c>
      <c r="H5370" t="s">
        <v>1289</v>
      </c>
    </row>
    <row r="5371" spans="1:8" x14ac:dyDescent="0.2">
      <c r="A5371" s="1" t="d">
        <v>2023-03-15</v>
      </c>
      <c r="B5371">
        <v>-1</v>
      </c>
      <c r="C5371" t="s">
        <v>77</v>
      </c>
      <c r="D5371" s="1" t="d">
        <v>2023-03-15</v>
      </c>
      <c r="E5371" t="s">
        <v>2160</v>
      </c>
      <c r="F5371" t="s">
        <v>2271</v>
      </c>
      <c r="G5371" t="s">
        <v>8</v>
      </c>
    </row>
    <row r="5372" spans="1:8" x14ac:dyDescent="0.2">
      <c r="A5372" s="1" t="d">
        <v>2023-03-15</v>
      </c>
      <c r="B5372">
        <v>-1</v>
      </c>
      <c r="C5372" t="s">
        <v>77</v>
      </c>
      <c r="D5372" s="1" t="d">
        <v>2023-03-15</v>
      </c>
      <c r="E5372" t="s">
        <v>556</v>
      </c>
      <c r="F5372" t="s">
        <v>2285</v>
      </c>
      <c r="G5372" t="s">
        <v>8</v>
      </c>
    </row>
    <row r="5373" spans="1:8" x14ac:dyDescent="0.2">
      <c r="A5373" s="1" t="d">
        <v>2023-03-15</v>
      </c>
      <c r="B5373">
        <v>-1</v>
      </c>
      <c r="C5373" t="s">
        <v>77</v>
      </c>
      <c r="D5373" s="1" t="d">
        <v>2023-03-15</v>
      </c>
      <c r="E5373" t="s">
        <v>1355</v>
      </c>
      <c r="F5373" t="s">
        <v>2294</v>
      </c>
      <c r="G5373" t="s">
        <v>8</v>
      </c>
    </row>
    <row r="5374" spans="1:8" x14ac:dyDescent="0.2">
      <c r="A5374" s="1" t="d">
        <v>2023-03-15</v>
      </c>
      <c r="B5374">
        <v>-1</v>
      </c>
      <c r="C5374" t="s">
        <v>77</v>
      </c>
      <c r="D5374" s="1" t="d">
        <v>2023-03-15</v>
      </c>
      <c r="E5374" t="s">
        <v>2161</v>
      </c>
      <c r="F5374" t="s">
        <v>2303</v>
      </c>
      <c r="G5374" t="s">
        <v>8</v>
      </c>
      <c r="H5374" t="s">
        <v>2162</v>
      </c>
    </row>
    <row r="5375" spans="1:8" x14ac:dyDescent="0.2">
      <c r="A5375" s="1" t="d">
        <v>2023-03-15</v>
      </c>
      <c r="B5375">
        <v>-1</v>
      </c>
      <c r="C5375" t="s">
        <v>77</v>
      </c>
      <c r="D5375" s="1" t="d">
        <v>2023-03-15</v>
      </c>
      <c r="E5375" t="s">
        <v>43</v>
      </c>
      <c r="F5375" t="s">
        <v>2272</v>
      </c>
      <c r="G5375" t="s">
        <v>8</v>
      </c>
      <c r="H5375" t="s">
        <v>44</v>
      </c>
    </row>
    <row r="5376" spans="1:8" x14ac:dyDescent="0.2">
      <c r="A5376" s="1" t="d">
        <v>2023-03-15</v>
      </c>
      <c r="B5376">
        <v>-1</v>
      </c>
      <c r="C5376" t="s">
        <v>77</v>
      </c>
      <c r="D5376" s="1" t="d">
        <v>2023-03-15</v>
      </c>
      <c r="E5376" t="s">
        <v>1715</v>
      </c>
      <c r="F5376" t="s">
        <v>2272</v>
      </c>
      <c r="G5376" t="s">
        <v>8</v>
      </c>
    </row>
    <row r="5377" spans="1:8" x14ac:dyDescent="0.2">
      <c r="A5377" s="1" t="d">
        <v>2023-03-15</v>
      </c>
      <c r="B5377">
        <v>-1</v>
      </c>
      <c r="C5377" t="s">
        <v>77</v>
      </c>
      <c r="D5377" s="1" t="d">
        <v>2023-03-15</v>
      </c>
      <c r="E5377" t="s">
        <v>47</v>
      </c>
      <c r="F5377" t="s">
        <v>2272</v>
      </c>
      <c r="G5377" t="s">
        <v>8</v>
      </c>
    </row>
    <row r="5378" spans="1:8" x14ac:dyDescent="0.2">
      <c r="A5378" s="1" t="d">
        <v>2023-03-15</v>
      </c>
      <c r="B5378">
        <v>-1</v>
      </c>
      <c r="C5378" t="s">
        <v>77</v>
      </c>
      <c r="D5378" s="1" t="d">
        <v>2023-03-15</v>
      </c>
      <c r="E5378" t="s">
        <v>1392</v>
      </c>
      <c r="F5378" t="s">
        <v>2272</v>
      </c>
      <c r="G5378" t="s">
        <v>8</v>
      </c>
    </row>
    <row r="5379" spans="1:8" x14ac:dyDescent="0.2">
      <c r="A5379" s="1" t="d">
        <v>2023-03-15</v>
      </c>
      <c r="B5379">
        <v>-1</v>
      </c>
      <c r="C5379" t="s">
        <v>77</v>
      </c>
      <c r="D5379" s="1" t="d">
        <v>2023-03-15</v>
      </c>
      <c r="E5379" t="s">
        <v>95</v>
      </c>
      <c r="F5379" t="s">
        <v>2272</v>
      </c>
      <c r="G5379" t="s">
        <v>8</v>
      </c>
    </row>
    <row r="5380" spans="1:8" x14ac:dyDescent="0.2">
      <c r="A5380" s="1" t="d">
        <v>2023-03-15</v>
      </c>
      <c r="B5380">
        <v>-1</v>
      </c>
      <c r="C5380" t="s">
        <v>77</v>
      </c>
      <c r="D5380" s="1" t="d">
        <v>2023-03-15</v>
      </c>
      <c r="E5380" t="s">
        <v>96</v>
      </c>
      <c r="F5380" t="s">
        <v>2272</v>
      </c>
      <c r="G5380" t="s">
        <v>8</v>
      </c>
    </row>
    <row r="5381" spans="1:8" x14ac:dyDescent="0.2">
      <c r="A5381" s="1" t="d">
        <v>2023-03-15</v>
      </c>
      <c r="B5381">
        <v>-1</v>
      </c>
      <c r="C5381" t="s">
        <v>77</v>
      </c>
      <c r="D5381" s="1" t="d">
        <v>2023-03-15</v>
      </c>
      <c r="E5381" t="s">
        <v>275</v>
      </c>
      <c r="F5381" t="s">
        <v>2272</v>
      </c>
      <c r="G5381" t="s">
        <v>8</v>
      </c>
    </row>
    <row r="5382" spans="1:8" x14ac:dyDescent="0.2">
      <c r="A5382" s="1" t="d">
        <v>2023-03-15</v>
      </c>
      <c r="B5382">
        <v>-1</v>
      </c>
      <c r="C5382" t="s">
        <v>77</v>
      </c>
      <c r="D5382" s="1" t="d">
        <v>2023-03-16</v>
      </c>
      <c r="E5382" t="s">
        <v>1750</v>
      </c>
      <c r="F5382" t="s">
        <v>2296</v>
      </c>
      <c r="G5382" t="s">
        <v>128</v>
      </c>
      <c r="H5382" t="s">
        <v>439</v>
      </c>
    </row>
    <row r="5383" spans="1:8" x14ac:dyDescent="0.2">
      <c r="A5383" s="1" t="d">
        <v>2023-03-15</v>
      </c>
      <c r="B5383">
        <v>-1</v>
      </c>
      <c r="C5383" t="s">
        <v>77</v>
      </c>
      <c r="D5383" s="1" t="d">
        <v>2023-03-16</v>
      </c>
      <c r="E5383" t="s">
        <v>2107</v>
      </c>
      <c r="F5383" t="s">
        <v>2296</v>
      </c>
      <c r="G5383" t="s">
        <v>128</v>
      </c>
      <c r="H5383" t="s">
        <v>474</v>
      </c>
    </row>
    <row r="5384" spans="1:8" x14ac:dyDescent="0.2">
      <c r="A5384" s="1" t="d">
        <v>2023-03-15</v>
      </c>
      <c r="B5384">
        <v>-1</v>
      </c>
      <c r="C5384" t="s">
        <v>77</v>
      </c>
      <c r="D5384" s="1" t="d">
        <v>2023-03-16</v>
      </c>
      <c r="E5384" t="s">
        <v>1871</v>
      </c>
      <c r="F5384" t="s">
        <v>2296</v>
      </c>
      <c r="G5384" t="s">
        <v>128</v>
      </c>
      <c r="H5384" t="s">
        <v>476</v>
      </c>
    </row>
    <row r="5385" spans="1:8" x14ac:dyDescent="0.2">
      <c r="A5385" s="1" t="d">
        <v>2023-03-15</v>
      </c>
      <c r="B5385">
        <v>-1</v>
      </c>
      <c r="C5385" t="s">
        <v>77</v>
      </c>
      <c r="D5385" s="1" t="d">
        <v>2023-03-18</v>
      </c>
      <c r="E5385" t="s">
        <v>1053</v>
      </c>
      <c r="F5385" t="s">
        <v>2276</v>
      </c>
      <c r="G5385" t="s">
        <v>8</v>
      </c>
      <c r="H5385" t="s">
        <v>1054</v>
      </c>
    </row>
    <row r="5386" spans="1:8" x14ac:dyDescent="0.2">
      <c r="A5386" s="1" t="d">
        <v>2023-03-15</v>
      </c>
      <c r="B5386">
        <v>-1</v>
      </c>
      <c r="C5386" t="s">
        <v>77</v>
      </c>
      <c r="D5386" s="1" t="d">
        <v>2023-03-22</v>
      </c>
      <c r="E5386" t="s">
        <v>1431</v>
      </c>
      <c r="F5386" t="s">
        <v>2274</v>
      </c>
      <c r="G5386" t="s">
        <v>8</v>
      </c>
      <c r="H5386" t="s">
        <v>1432</v>
      </c>
    </row>
    <row r="5387" spans="1:8" x14ac:dyDescent="0.2">
      <c r="A5387" s="1" t="d">
        <v>2023-03-15</v>
      </c>
      <c r="B5387">
        <v>-1</v>
      </c>
      <c r="C5387" t="s">
        <v>77</v>
      </c>
      <c r="D5387" s="1" t="d">
        <v>2023-03-22</v>
      </c>
      <c r="E5387" t="s">
        <v>1463</v>
      </c>
      <c r="F5387" t="s">
        <v>2274</v>
      </c>
      <c r="G5387" t="s">
        <v>8</v>
      </c>
      <c r="H5387" t="s">
        <v>1464</v>
      </c>
    </row>
    <row r="5388" spans="1:8" x14ac:dyDescent="0.2">
      <c r="A5388" s="1" t="d">
        <v>2023-03-15</v>
      </c>
      <c r="B5388">
        <v>-1</v>
      </c>
      <c r="C5388" t="s">
        <v>77</v>
      </c>
      <c r="D5388" s="1" t="d">
        <v>2023-03-22</v>
      </c>
      <c r="E5388" t="s">
        <v>110</v>
      </c>
      <c r="F5388" t="s">
        <v>2274</v>
      </c>
      <c r="G5388" t="s">
        <v>8</v>
      </c>
      <c r="H5388" t="s">
        <v>111</v>
      </c>
    </row>
    <row r="5389" spans="1:8" x14ac:dyDescent="0.2">
      <c r="A5389" s="1" t="d">
        <v>2023-03-15</v>
      </c>
      <c r="B5389">
        <v>-1</v>
      </c>
      <c r="C5389" t="s">
        <v>77</v>
      </c>
      <c r="D5389" s="1" t="d">
        <v>2023-03-22</v>
      </c>
      <c r="E5389" t="s">
        <v>883</v>
      </c>
      <c r="F5389" t="s">
        <v>2274</v>
      </c>
      <c r="G5389" t="s">
        <v>8</v>
      </c>
      <c r="H5389" t="s">
        <v>884</v>
      </c>
    </row>
    <row r="5390" spans="1:8" x14ac:dyDescent="0.2">
      <c r="A5390" s="1" t="d">
        <v>2023-03-15</v>
      </c>
      <c r="B5390">
        <v>-1</v>
      </c>
      <c r="C5390" t="s">
        <v>77</v>
      </c>
      <c r="D5390" s="1" t="d">
        <v>2023-03-22</v>
      </c>
      <c r="E5390" t="s">
        <v>1815</v>
      </c>
      <c r="F5390" t="s">
        <v>2274</v>
      </c>
      <c r="G5390" t="s">
        <v>8</v>
      </c>
      <c r="H5390" t="s">
        <v>1815</v>
      </c>
    </row>
    <row r="5391" spans="1:8" x14ac:dyDescent="0.2">
      <c r="A5391" s="1" t="d">
        <v>2023-03-15</v>
      </c>
      <c r="B5391">
        <v>-1</v>
      </c>
      <c r="C5391" t="s">
        <v>77</v>
      </c>
      <c r="D5391" s="1" t="d">
        <v>2023-03-22</v>
      </c>
      <c r="E5391" t="s">
        <v>2163</v>
      </c>
      <c r="F5391" t="s">
        <v>2263</v>
      </c>
      <c r="G5391" t="s">
        <v>8</v>
      </c>
      <c r="H5391" t="s">
        <v>168</v>
      </c>
    </row>
    <row r="5392" spans="1:8" x14ac:dyDescent="0.2">
      <c r="A5392" s="1" t="d">
        <v>2023-03-15</v>
      </c>
      <c r="B5392">
        <v>-1</v>
      </c>
      <c r="C5392" t="s">
        <v>77</v>
      </c>
      <c r="D5392" s="1" t="d">
        <v>2023-03-22</v>
      </c>
      <c r="E5392" t="s">
        <v>2164</v>
      </c>
      <c r="F5392" t="s">
        <v>2263</v>
      </c>
      <c r="G5392" t="s">
        <v>8</v>
      </c>
      <c r="H5392" t="s">
        <v>1383</v>
      </c>
    </row>
    <row r="5393" spans="1:8" x14ac:dyDescent="0.2">
      <c r="A5393" s="1" t="d">
        <v>2023-03-15</v>
      </c>
      <c r="B5393">
        <v>-1</v>
      </c>
      <c r="C5393" t="s">
        <v>77</v>
      </c>
      <c r="D5393" s="1" t="d">
        <v>2023-03-22</v>
      </c>
      <c r="E5393" t="s">
        <v>1997</v>
      </c>
      <c r="F5393" t="s">
        <v>2263</v>
      </c>
      <c r="G5393" t="s">
        <v>8</v>
      </c>
      <c r="H5393" t="s">
        <v>509</v>
      </c>
    </row>
    <row r="5394" spans="1:8" x14ac:dyDescent="0.2">
      <c r="A5394" s="1" t="d">
        <v>2023-03-15</v>
      </c>
      <c r="B5394">
        <v>-1</v>
      </c>
      <c r="C5394" t="s">
        <v>77</v>
      </c>
      <c r="D5394" s="1" t="d">
        <v>2023-03-22</v>
      </c>
      <c r="E5394" t="s">
        <v>1979</v>
      </c>
      <c r="F5394" t="s">
        <v>2263</v>
      </c>
      <c r="G5394" t="s">
        <v>8</v>
      </c>
      <c r="H5394" t="s">
        <v>806</v>
      </c>
    </row>
    <row r="5395" spans="1:8" x14ac:dyDescent="0.2">
      <c r="A5395" s="1" t="d">
        <v>2023-03-15</v>
      </c>
      <c r="B5395">
        <v>-1</v>
      </c>
      <c r="C5395" t="s">
        <v>77</v>
      </c>
      <c r="D5395" s="1" t="d">
        <v>2023-03-22</v>
      </c>
      <c r="E5395" t="s">
        <v>796</v>
      </c>
      <c r="F5395" t="s">
        <v>2263</v>
      </c>
      <c r="G5395" t="s">
        <v>8</v>
      </c>
      <c r="H5395" t="s">
        <v>797</v>
      </c>
    </row>
    <row r="5396" spans="1:8" x14ac:dyDescent="0.2">
      <c r="A5396" s="1" t="d">
        <v>2023-03-15</v>
      </c>
      <c r="B5396">
        <v>-1</v>
      </c>
      <c r="C5396" t="s">
        <v>77</v>
      </c>
      <c r="D5396" s="1" t="d">
        <v>2023-03-22</v>
      </c>
      <c r="E5396" t="s">
        <v>2165</v>
      </c>
      <c r="F5396" t="s">
        <v>2263</v>
      </c>
      <c r="G5396" t="s">
        <v>8</v>
      </c>
      <c r="H5396" t="s">
        <v>2166</v>
      </c>
    </row>
    <row r="5397" spans="1:8" x14ac:dyDescent="0.2">
      <c r="A5397" s="1" t="d">
        <v>2023-03-15</v>
      </c>
      <c r="B5397">
        <v>-1</v>
      </c>
      <c r="C5397" t="s">
        <v>77</v>
      </c>
      <c r="D5397" s="1" t="d">
        <v>2023-03-27</v>
      </c>
      <c r="E5397" t="s">
        <v>1143</v>
      </c>
      <c r="F5397" t="s">
        <v>2274</v>
      </c>
      <c r="G5397" t="s">
        <v>8</v>
      </c>
      <c r="H5397" t="s">
        <v>1143</v>
      </c>
    </row>
    <row r="5398" spans="1:8" x14ac:dyDescent="0.2">
      <c r="A5398" s="1" t="d">
        <v>2023-03-15</v>
      </c>
      <c r="B5398">
        <v>-1</v>
      </c>
      <c r="C5398" t="s">
        <v>77</v>
      </c>
      <c r="D5398" s="1" t="d">
        <v>2023-03-29</v>
      </c>
      <c r="E5398" t="s">
        <v>98</v>
      </c>
      <c r="F5398" t="s">
        <v>2273</v>
      </c>
      <c r="G5398" t="s">
        <v>128</v>
      </c>
      <c r="H5398" t="s">
        <v>99</v>
      </c>
    </row>
    <row r="5399" spans="1:8" x14ac:dyDescent="0.2">
      <c r="A5399" s="1" t="d">
        <v>2023-03-15</v>
      </c>
      <c r="B5399">
        <v>-1</v>
      </c>
      <c r="C5399" t="s">
        <v>77</v>
      </c>
      <c r="D5399" s="1" t="d">
        <v>2023-03-29</v>
      </c>
      <c r="E5399" t="s">
        <v>735</v>
      </c>
      <c r="F5399" t="s">
        <v>2274</v>
      </c>
      <c r="G5399" t="s">
        <v>8</v>
      </c>
      <c r="H5399" t="s">
        <v>735</v>
      </c>
    </row>
    <row r="5400" spans="1:8" x14ac:dyDescent="0.2">
      <c r="A5400" s="1" t="d">
        <v>2023-03-15</v>
      </c>
      <c r="B5400">
        <v>-1</v>
      </c>
      <c r="C5400" t="s">
        <v>77</v>
      </c>
      <c r="D5400" s="1" t="d">
        <v>2023-03-29</v>
      </c>
      <c r="E5400" t="s">
        <v>295</v>
      </c>
      <c r="F5400" t="s">
        <v>2274</v>
      </c>
      <c r="G5400" t="s">
        <v>8</v>
      </c>
      <c r="H5400" t="s">
        <v>295</v>
      </c>
    </row>
    <row r="5401" spans="1:8" x14ac:dyDescent="0.2">
      <c r="A5401" s="1" t="d">
        <v>2023-03-15</v>
      </c>
      <c r="B5401">
        <v>-1</v>
      </c>
      <c r="C5401" t="s">
        <v>77</v>
      </c>
      <c r="D5401" s="1" t="d">
        <v>2023-03-29</v>
      </c>
      <c r="E5401" t="s">
        <v>1934</v>
      </c>
      <c r="F5401" t="s">
        <v>2263</v>
      </c>
      <c r="G5401" t="s">
        <v>8</v>
      </c>
      <c r="H5401" t="s">
        <v>1149</v>
      </c>
    </row>
    <row r="5402" spans="1:8" x14ac:dyDescent="0.2">
      <c r="A5402" s="1" t="d">
        <v>2023-03-15</v>
      </c>
      <c r="B5402">
        <v>-1</v>
      </c>
      <c r="C5402" t="s">
        <v>77</v>
      </c>
      <c r="D5402" s="1" t="d">
        <v>2023-03-29</v>
      </c>
      <c r="E5402" t="s">
        <v>2167</v>
      </c>
      <c r="F5402" t="s">
        <v>2263</v>
      </c>
      <c r="G5402" t="s">
        <v>8</v>
      </c>
      <c r="H5402" t="s">
        <v>931</v>
      </c>
    </row>
    <row r="5403" spans="1:8" x14ac:dyDescent="0.2">
      <c r="A5403" s="1" t="d">
        <v>2023-03-15</v>
      </c>
      <c r="B5403">
        <v>-1</v>
      </c>
      <c r="C5403" t="s">
        <v>77</v>
      </c>
      <c r="D5403" s="1" t="d">
        <v>2023-03-29</v>
      </c>
      <c r="E5403" t="s">
        <v>1960</v>
      </c>
      <c r="F5403" t="s">
        <v>2263</v>
      </c>
      <c r="G5403" t="s">
        <v>8</v>
      </c>
      <c r="H5403" t="s">
        <v>144</v>
      </c>
    </row>
    <row r="5404" spans="1:8" x14ac:dyDescent="0.2">
      <c r="A5404" s="1" t="d">
        <v>2023-03-15</v>
      </c>
      <c r="B5404">
        <v>5547388380006530</v>
      </c>
      <c r="C5404" t="s">
        <v>20</v>
      </c>
      <c r="D5404" s="1" t="d">
        <v>2023-03-27</v>
      </c>
      <c r="E5404" t="s">
        <v>1692</v>
      </c>
      <c r="F5404" t="s">
        <v>2274</v>
      </c>
      <c r="G5404" t="s">
        <v>8</v>
      </c>
      <c r="H5404" t="s">
        <v>1692</v>
      </c>
    </row>
    <row r="5405" spans="1:8" x14ac:dyDescent="0.2">
      <c r="A5405" s="1" t="d">
        <v>2023-03-15</v>
      </c>
      <c r="B5405">
        <v>5561443120006530</v>
      </c>
      <c r="C5405" t="s">
        <v>77</v>
      </c>
      <c r="D5405" s="1" t="d">
        <v>2023-03-29</v>
      </c>
      <c r="E5405" t="s">
        <v>1377</v>
      </c>
      <c r="F5405" t="s">
        <v>2274</v>
      </c>
      <c r="G5405" t="s">
        <v>8</v>
      </c>
      <c r="H5405" t="s">
        <v>1377</v>
      </c>
    </row>
    <row r="5406" spans="1:8" x14ac:dyDescent="0.2">
      <c r="A5406" s="1" t="d">
        <v>2023-03-15</v>
      </c>
      <c r="B5406">
        <v>5561938780006530</v>
      </c>
      <c r="C5406" t="s">
        <v>77</v>
      </c>
      <c r="D5406" s="1" t="d">
        <v>2023-03-29</v>
      </c>
      <c r="E5406" t="s">
        <v>1866</v>
      </c>
      <c r="F5406" t="s">
        <v>2263</v>
      </c>
      <c r="G5406" t="s">
        <v>8</v>
      </c>
      <c r="H5406" t="s">
        <v>61</v>
      </c>
    </row>
    <row r="5407" spans="1:8" x14ac:dyDescent="0.2">
      <c r="A5407" s="1" t="d">
        <v>2023-03-15</v>
      </c>
      <c r="B5407">
        <v>5570230540006530</v>
      </c>
      <c r="C5407" t="s">
        <v>77</v>
      </c>
      <c r="D5407" s="1" t="d">
        <v>2023-03-22</v>
      </c>
      <c r="E5407" t="s">
        <v>506</v>
      </c>
      <c r="F5407" t="s">
        <v>2263</v>
      </c>
      <c r="G5407" t="s">
        <v>8</v>
      </c>
      <c r="H5407" t="s">
        <v>507</v>
      </c>
    </row>
    <row r="5408" spans="1:8" x14ac:dyDescent="0.2">
      <c r="A5408" s="1" t="d">
        <v>2023-03-15</v>
      </c>
      <c r="B5408">
        <v>9406919980006530</v>
      </c>
      <c r="C5408" t="s">
        <v>20</v>
      </c>
      <c r="D5408" s="1" t="d">
        <v>2023-03-28</v>
      </c>
      <c r="E5408" t="s">
        <v>1164</v>
      </c>
      <c r="F5408" t="s">
        <v>2274</v>
      </c>
      <c r="G5408" t="s">
        <v>8</v>
      </c>
      <c r="H5408" t="s">
        <v>1164</v>
      </c>
    </row>
    <row r="5409" spans="1:8" x14ac:dyDescent="0.2">
      <c r="A5409" s="1" t="d">
        <v>2023-03-15</v>
      </c>
      <c r="B5409">
        <v>9408464600006530</v>
      </c>
      <c r="C5409" t="s">
        <v>20</v>
      </c>
      <c r="D5409" s="1" t="d">
        <v>2023-03-29</v>
      </c>
      <c r="E5409" t="s">
        <v>138</v>
      </c>
      <c r="F5409" t="s">
        <v>2275</v>
      </c>
      <c r="G5409" t="s">
        <v>8</v>
      </c>
    </row>
    <row r="5410" spans="1:8" x14ac:dyDescent="0.2">
      <c r="A5410" s="1" t="d">
        <v>2023-03-16</v>
      </c>
      <c r="B5410">
        <v>-1</v>
      </c>
      <c r="D5410" s="1" t="d">
        <v>2023-03-16</v>
      </c>
      <c r="E5410" t="s">
        <v>2168</v>
      </c>
      <c r="F5410" t="s">
        <v>2273</v>
      </c>
      <c r="G5410" t="s">
        <v>128</v>
      </c>
      <c r="H5410" t="s">
        <v>2169</v>
      </c>
    </row>
    <row r="5411" spans="1:8" x14ac:dyDescent="0.2">
      <c r="A5411" s="1" t="d">
        <v>2023-03-16</v>
      </c>
      <c r="B5411">
        <v>-1</v>
      </c>
      <c r="D5411" s="1" t="d">
        <v>2023-03-16</v>
      </c>
      <c r="E5411" t="s">
        <v>1039</v>
      </c>
      <c r="F5411" t="s">
        <v>2282</v>
      </c>
      <c r="G5411" t="s">
        <v>49</v>
      </c>
      <c r="H5411" t="s">
        <v>1040</v>
      </c>
    </row>
    <row r="5412" spans="1:8" x14ac:dyDescent="0.2">
      <c r="A5412" s="1" t="d">
        <v>2023-03-16</v>
      </c>
      <c r="B5412">
        <v>-1</v>
      </c>
      <c r="D5412" s="1" t="d">
        <v>2023-03-16</v>
      </c>
      <c r="E5412" t="s">
        <v>2170</v>
      </c>
      <c r="F5412" t="s">
        <v>2264</v>
      </c>
      <c r="G5412" t="s">
        <v>8</v>
      </c>
      <c r="H5412" t="s">
        <v>2171</v>
      </c>
    </row>
    <row r="5413" spans="1:8" x14ac:dyDescent="0.2">
      <c r="A5413" s="1" t="d">
        <v>2023-03-16</v>
      </c>
      <c r="B5413">
        <v>-1</v>
      </c>
      <c r="D5413" s="1" t="d">
        <v>2023-03-16</v>
      </c>
      <c r="E5413" t="s">
        <v>709</v>
      </c>
      <c r="F5413" t="s">
        <v>2265</v>
      </c>
      <c r="G5413" t="s">
        <v>128</v>
      </c>
      <c r="H5413" t="s">
        <v>710</v>
      </c>
    </row>
    <row r="5414" spans="1:8" x14ac:dyDescent="0.2">
      <c r="A5414" s="1" t="d">
        <v>2023-03-16</v>
      </c>
      <c r="B5414">
        <v>-1</v>
      </c>
      <c r="D5414" s="1" t="d">
        <v>2023-03-16</v>
      </c>
      <c r="E5414" t="s">
        <v>29</v>
      </c>
      <c r="F5414" t="s">
        <v>2265</v>
      </c>
      <c r="G5414" t="s">
        <v>8</v>
      </c>
      <c r="H5414" t="s">
        <v>30</v>
      </c>
    </row>
    <row r="5415" spans="1:8" x14ac:dyDescent="0.2">
      <c r="A5415" s="1" t="d">
        <v>2023-03-16</v>
      </c>
      <c r="B5415">
        <v>-1</v>
      </c>
      <c r="D5415" s="1" t="d">
        <v>2023-03-16</v>
      </c>
      <c r="E5415" t="s">
        <v>95</v>
      </c>
      <c r="F5415" t="s">
        <v>2272</v>
      </c>
      <c r="G5415" t="s">
        <v>8</v>
      </c>
    </row>
    <row r="5416" spans="1:8" x14ac:dyDescent="0.2">
      <c r="A5416" s="1" t="d">
        <v>2023-03-16</v>
      </c>
      <c r="B5416">
        <v>-1</v>
      </c>
      <c r="C5416" t="s">
        <v>15</v>
      </c>
      <c r="D5416" s="1" t="d">
        <v>2023-03-23</v>
      </c>
      <c r="E5416" t="s">
        <v>1608</v>
      </c>
      <c r="F5416" t="s">
        <v>2273</v>
      </c>
      <c r="G5416" t="s">
        <v>13</v>
      </c>
      <c r="H5416" t="s">
        <v>1609</v>
      </c>
    </row>
    <row r="5417" spans="1:8" x14ac:dyDescent="0.2">
      <c r="A5417" s="1" t="d">
        <v>2023-03-16</v>
      </c>
      <c r="B5417">
        <v>-1</v>
      </c>
      <c r="C5417" t="s">
        <v>20</v>
      </c>
      <c r="D5417" s="1" t="d">
        <v>2023-03-16</v>
      </c>
      <c r="E5417" t="s">
        <v>456</v>
      </c>
      <c r="F5417" t="s">
        <v>2288</v>
      </c>
      <c r="G5417" t="s">
        <v>8</v>
      </c>
      <c r="H5417" t="s">
        <v>457</v>
      </c>
    </row>
    <row r="5418" spans="1:8" x14ac:dyDescent="0.2">
      <c r="A5418" s="1" t="d">
        <v>2023-03-16</v>
      </c>
      <c r="B5418">
        <v>-1</v>
      </c>
      <c r="C5418" t="s">
        <v>20</v>
      </c>
      <c r="D5418" s="1" t="d">
        <v>2023-03-16</v>
      </c>
      <c r="E5418" t="s">
        <v>1174</v>
      </c>
      <c r="F5418" t="s">
        <v>2281</v>
      </c>
      <c r="G5418" t="s">
        <v>8</v>
      </c>
      <c r="H5418" t="s">
        <v>1175</v>
      </c>
    </row>
    <row r="5419" spans="1:8" x14ac:dyDescent="0.2">
      <c r="A5419" s="1" t="d">
        <v>2023-03-16</v>
      </c>
      <c r="B5419">
        <v>-1</v>
      </c>
      <c r="C5419" t="s">
        <v>20</v>
      </c>
      <c r="D5419" s="1" t="d">
        <v>2023-03-16</v>
      </c>
      <c r="E5419" t="s">
        <v>1619</v>
      </c>
      <c r="F5419" t="s">
        <v>2281</v>
      </c>
      <c r="G5419" t="s">
        <v>8</v>
      </c>
      <c r="H5419" t="s">
        <v>1620</v>
      </c>
    </row>
    <row r="5420" spans="1:8" x14ac:dyDescent="0.2">
      <c r="A5420" s="1" t="d">
        <v>2023-03-16</v>
      </c>
      <c r="B5420">
        <v>-1</v>
      </c>
      <c r="C5420" t="s">
        <v>20</v>
      </c>
      <c r="D5420" s="1" t="d">
        <v>2023-03-16</v>
      </c>
      <c r="E5420" t="s">
        <v>1493</v>
      </c>
      <c r="F5420" t="s">
        <v>2266</v>
      </c>
      <c r="G5420" t="s">
        <v>13</v>
      </c>
      <c r="H5420" t="s">
        <v>1494</v>
      </c>
    </row>
    <row r="5421" spans="1:8" x14ac:dyDescent="0.2">
      <c r="A5421" s="1" t="d">
        <v>2023-03-16</v>
      </c>
      <c r="B5421">
        <v>-1</v>
      </c>
      <c r="C5421" t="s">
        <v>20</v>
      </c>
      <c r="D5421" s="1" t="d">
        <v>2023-03-16</v>
      </c>
      <c r="E5421" t="s">
        <v>1554</v>
      </c>
      <c r="F5421" t="s">
        <v>2266</v>
      </c>
      <c r="G5421" t="s">
        <v>13</v>
      </c>
      <c r="H5421" t="s">
        <v>1555</v>
      </c>
    </row>
    <row r="5422" spans="1:8" x14ac:dyDescent="0.2">
      <c r="A5422" s="1" t="d">
        <v>2023-03-16</v>
      </c>
      <c r="B5422">
        <v>-1</v>
      </c>
      <c r="C5422" t="s">
        <v>20</v>
      </c>
      <c r="D5422" s="1" t="d">
        <v>2023-03-16</v>
      </c>
      <c r="E5422" t="s">
        <v>1039</v>
      </c>
      <c r="F5422" t="s">
        <v>2282</v>
      </c>
      <c r="G5422" t="s">
        <v>49</v>
      </c>
      <c r="H5422" t="s">
        <v>1040</v>
      </c>
    </row>
    <row r="5423" spans="1:8" x14ac:dyDescent="0.2">
      <c r="A5423" s="1" t="d">
        <v>2023-03-16</v>
      </c>
      <c r="B5423">
        <v>-1</v>
      </c>
      <c r="C5423" t="s">
        <v>20</v>
      </c>
      <c r="D5423" s="1" t="d">
        <v>2023-03-16</v>
      </c>
      <c r="E5423" t="s">
        <v>1367</v>
      </c>
      <c r="F5423" t="s">
        <v>2282</v>
      </c>
      <c r="G5423" t="s">
        <v>49</v>
      </c>
    </row>
    <row r="5424" spans="1:8" x14ac:dyDescent="0.2">
      <c r="A5424" s="1" t="d">
        <v>2023-03-16</v>
      </c>
      <c r="B5424">
        <v>-1</v>
      </c>
      <c r="C5424" t="s">
        <v>20</v>
      </c>
      <c r="D5424" s="1" t="d">
        <v>2023-03-16</v>
      </c>
      <c r="E5424" t="s">
        <v>461</v>
      </c>
      <c r="F5424" t="s">
        <v>2265</v>
      </c>
      <c r="G5424" t="s">
        <v>8</v>
      </c>
      <c r="H5424" t="s">
        <v>462</v>
      </c>
    </row>
    <row r="5425" spans="1:8" x14ac:dyDescent="0.2">
      <c r="A5425" s="1" t="d">
        <v>2023-03-16</v>
      </c>
      <c r="B5425">
        <v>-1</v>
      </c>
      <c r="C5425" t="s">
        <v>20</v>
      </c>
      <c r="D5425" s="1" t="d">
        <v>2023-03-16</v>
      </c>
      <c r="E5425" t="s">
        <v>1314</v>
      </c>
      <c r="F5425" t="s">
        <v>2265</v>
      </c>
      <c r="G5425" t="s">
        <v>8</v>
      </c>
      <c r="H5425" t="s">
        <v>1315</v>
      </c>
    </row>
    <row r="5426" spans="1:8" x14ac:dyDescent="0.2">
      <c r="A5426" s="1" t="d">
        <v>2023-03-16</v>
      </c>
      <c r="B5426">
        <v>-1</v>
      </c>
      <c r="C5426" t="s">
        <v>20</v>
      </c>
      <c r="D5426" s="1" t="d">
        <v>2023-03-16</v>
      </c>
      <c r="E5426" t="s">
        <v>1186</v>
      </c>
      <c r="F5426" t="s">
        <v>2265</v>
      </c>
      <c r="G5426" t="s">
        <v>128</v>
      </c>
      <c r="H5426" t="s">
        <v>1187</v>
      </c>
    </row>
    <row r="5427" spans="1:8" x14ac:dyDescent="0.2">
      <c r="A5427" s="1" t="d">
        <v>2023-03-16</v>
      </c>
      <c r="B5427">
        <v>-1</v>
      </c>
      <c r="C5427" t="s">
        <v>20</v>
      </c>
      <c r="D5427" s="1" t="d">
        <v>2023-03-16</v>
      </c>
      <c r="E5427" t="s">
        <v>433</v>
      </c>
      <c r="F5427" t="s">
        <v>2265</v>
      </c>
      <c r="G5427" t="s">
        <v>8</v>
      </c>
      <c r="H5427" t="s">
        <v>434</v>
      </c>
    </row>
    <row r="5428" spans="1:8" x14ac:dyDescent="0.2">
      <c r="A5428" s="1" t="d">
        <v>2023-03-16</v>
      </c>
      <c r="B5428">
        <v>-1</v>
      </c>
      <c r="C5428" t="s">
        <v>20</v>
      </c>
      <c r="D5428" s="1" t="d">
        <v>2023-03-16</v>
      </c>
      <c r="E5428" t="s">
        <v>222</v>
      </c>
      <c r="F5428" t="s">
        <v>2265</v>
      </c>
      <c r="G5428" t="s">
        <v>13</v>
      </c>
      <c r="H5428" t="s">
        <v>223</v>
      </c>
    </row>
    <row r="5429" spans="1:8" x14ac:dyDescent="0.2">
      <c r="A5429" s="1" t="d">
        <v>2023-03-16</v>
      </c>
      <c r="B5429">
        <v>-1</v>
      </c>
      <c r="C5429" t="s">
        <v>20</v>
      </c>
      <c r="D5429" s="1" t="d">
        <v>2023-03-16</v>
      </c>
      <c r="E5429" t="s">
        <v>266</v>
      </c>
      <c r="F5429" t="s">
        <v>2265</v>
      </c>
      <c r="G5429" t="s">
        <v>8</v>
      </c>
    </row>
    <row r="5430" spans="1:8" x14ac:dyDescent="0.2">
      <c r="A5430" s="1" t="d">
        <v>2023-03-16</v>
      </c>
      <c r="B5430">
        <v>-1</v>
      </c>
      <c r="C5430" t="s">
        <v>20</v>
      </c>
      <c r="D5430" s="1" t="d">
        <v>2023-03-16</v>
      </c>
      <c r="E5430" t="s">
        <v>33</v>
      </c>
      <c r="F5430" t="s">
        <v>2268</v>
      </c>
      <c r="G5430" t="s">
        <v>8</v>
      </c>
      <c r="H5430" t="s">
        <v>34</v>
      </c>
    </row>
    <row r="5431" spans="1:8" x14ac:dyDescent="0.2">
      <c r="A5431" s="1" t="d">
        <v>2023-03-16</v>
      </c>
      <c r="B5431">
        <v>-1</v>
      </c>
      <c r="C5431" t="s">
        <v>20</v>
      </c>
      <c r="D5431" s="1" t="d">
        <v>2023-03-16</v>
      </c>
      <c r="E5431" t="s">
        <v>1651</v>
      </c>
      <c r="F5431" t="s">
        <v>2296</v>
      </c>
      <c r="G5431" t="s">
        <v>8</v>
      </c>
      <c r="H5431" t="s">
        <v>92</v>
      </c>
    </row>
    <row r="5432" spans="1:8" x14ac:dyDescent="0.2">
      <c r="A5432" s="1" t="d">
        <v>2023-03-16</v>
      </c>
      <c r="B5432">
        <v>-1</v>
      </c>
      <c r="C5432" t="s">
        <v>20</v>
      </c>
      <c r="D5432" s="1" t="d">
        <v>2023-03-16</v>
      </c>
      <c r="E5432" t="s">
        <v>1634</v>
      </c>
      <c r="F5432" t="s">
        <v>2296</v>
      </c>
      <c r="G5432" t="s">
        <v>8</v>
      </c>
      <c r="H5432" t="s">
        <v>38</v>
      </c>
    </row>
    <row r="5433" spans="1:8" x14ac:dyDescent="0.2">
      <c r="A5433" s="1" t="d">
        <v>2023-03-16</v>
      </c>
      <c r="B5433">
        <v>-1</v>
      </c>
      <c r="C5433" t="s">
        <v>20</v>
      </c>
      <c r="D5433" s="1" t="d">
        <v>2023-03-16</v>
      </c>
      <c r="E5433" t="s">
        <v>1801</v>
      </c>
      <c r="F5433" t="s">
        <v>2271</v>
      </c>
      <c r="G5433" t="s">
        <v>13</v>
      </c>
      <c r="H5433" t="s">
        <v>1802</v>
      </c>
    </row>
    <row r="5434" spans="1:8" x14ac:dyDescent="0.2">
      <c r="A5434" s="1" t="d">
        <v>2023-03-16</v>
      </c>
      <c r="B5434">
        <v>-1</v>
      </c>
      <c r="C5434" t="s">
        <v>20</v>
      </c>
      <c r="D5434" s="1" t="d">
        <v>2023-03-16</v>
      </c>
      <c r="E5434" t="s">
        <v>2158</v>
      </c>
      <c r="F5434" t="s">
        <v>2271</v>
      </c>
      <c r="G5434" t="s">
        <v>13</v>
      </c>
      <c r="H5434" t="s">
        <v>2159</v>
      </c>
    </row>
    <row r="5435" spans="1:8" x14ac:dyDescent="0.2">
      <c r="A5435" s="1" t="d">
        <v>2023-03-16</v>
      </c>
      <c r="B5435">
        <v>-1</v>
      </c>
      <c r="C5435" t="s">
        <v>20</v>
      </c>
      <c r="D5435" s="1" t="d">
        <v>2023-03-16</v>
      </c>
      <c r="E5435" t="s">
        <v>711</v>
      </c>
      <c r="F5435" t="s">
        <v>2271</v>
      </c>
      <c r="G5435" t="s">
        <v>68</v>
      </c>
      <c r="H5435" t="s">
        <v>712</v>
      </c>
    </row>
    <row r="5436" spans="1:8" x14ac:dyDescent="0.2">
      <c r="A5436" s="1" t="d">
        <v>2023-03-16</v>
      </c>
      <c r="B5436">
        <v>-1</v>
      </c>
      <c r="C5436" t="s">
        <v>20</v>
      </c>
      <c r="D5436" s="1" t="d">
        <v>2023-03-16</v>
      </c>
      <c r="E5436" t="s">
        <v>1183</v>
      </c>
      <c r="F5436" t="s">
        <v>2294</v>
      </c>
      <c r="G5436" t="s">
        <v>8</v>
      </c>
    </row>
    <row r="5437" spans="1:8" x14ac:dyDescent="0.2">
      <c r="A5437" s="1" t="d">
        <v>2023-03-16</v>
      </c>
      <c r="B5437">
        <v>-1</v>
      </c>
      <c r="C5437" t="s">
        <v>20</v>
      </c>
      <c r="D5437" s="1" t="d">
        <v>2023-03-16</v>
      </c>
      <c r="E5437" t="s">
        <v>919</v>
      </c>
      <c r="F5437" t="s">
        <v>2272</v>
      </c>
      <c r="G5437" t="s">
        <v>13</v>
      </c>
      <c r="H5437" t="s">
        <v>920</v>
      </c>
    </row>
    <row r="5438" spans="1:8" x14ac:dyDescent="0.2">
      <c r="A5438" s="1" t="d">
        <v>2023-03-16</v>
      </c>
      <c r="B5438">
        <v>-1</v>
      </c>
      <c r="C5438" t="s">
        <v>20</v>
      </c>
      <c r="D5438" s="1" t="d">
        <v>2023-03-16</v>
      </c>
      <c r="E5438" t="s">
        <v>1044</v>
      </c>
      <c r="F5438" t="s">
        <v>2272</v>
      </c>
      <c r="G5438" t="s">
        <v>8</v>
      </c>
      <c r="H5438" t="s">
        <v>1045</v>
      </c>
    </row>
    <row r="5439" spans="1:8" x14ac:dyDescent="0.2">
      <c r="A5439" s="1" t="d">
        <v>2023-03-16</v>
      </c>
      <c r="B5439">
        <v>-1</v>
      </c>
      <c r="C5439" t="s">
        <v>20</v>
      </c>
      <c r="D5439" s="1" t="d">
        <v>2023-03-16</v>
      </c>
      <c r="E5439" t="s">
        <v>560</v>
      </c>
      <c r="F5439" t="s">
        <v>2272</v>
      </c>
      <c r="G5439" t="s">
        <v>8</v>
      </c>
    </row>
    <row r="5440" spans="1:8" x14ac:dyDescent="0.2">
      <c r="A5440" s="1" t="d">
        <v>2023-03-16</v>
      </c>
      <c r="B5440">
        <v>-1</v>
      </c>
      <c r="C5440" t="s">
        <v>20</v>
      </c>
      <c r="D5440" s="1" t="d">
        <v>2023-03-19</v>
      </c>
      <c r="E5440" t="s">
        <v>1700</v>
      </c>
      <c r="F5440" t="s">
        <v>2276</v>
      </c>
      <c r="G5440" t="s">
        <v>8</v>
      </c>
    </row>
    <row r="5441" spans="1:8" x14ac:dyDescent="0.2">
      <c r="A5441" s="1" t="d">
        <v>2023-03-16</v>
      </c>
      <c r="B5441">
        <v>-1</v>
      </c>
      <c r="C5441" t="s">
        <v>20</v>
      </c>
      <c r="D5441" s="1" t="d">
        <v>2023-03-23</v>
      </c>
      <c r="E5441" t="s">
        <v>926</v>
      </c>
      <c r="F5441" t="s">
        <v>2273</v>
      </c>
      <c r="G5441" t="s">
        <v>8</v>
      </c>
      <c r="H5441" t="s">
        <v>927</v>
      </c>
    </row>
    <row r="5442" spans="1:8" x14ac:dyDescent="0.2">
      <c r="A5442" s="1" t="d">
        <v>2023-03-16</v>
      </c>
      <c r="B5442">
        <v>-1</v>
      </c>
      <c r="C5442" t="s">
        <v>20</v>
      </c>
      <c r="D5442" s="1" t="d">
        <v>2023-03-23</v>
      </c>
      <c r="E5442" t="s">
        <v>1307</v>
      </c>
      <c r="F5442" t="s">
        <v>2273</v>
      </c>
      <c r="G5442" t="s">
        <v>49</v>
      </c>
      <c r="H5442" t="s">
        <v>1308</v>
      </c>
    </row>
    <row r="5443" spans="1:8" x14ac:dyDescent="0.2">
      <c r="A5443" s="1" t="d">
        <v>2023-03-16</v>
      </c>
      <c r="B5443">
        <v>-1</v>
      </c>
      <c r="C5443" t="s">
        <v>20</v>
      </c>
      <c r="D5443" s="1" t="d">
        <v>2023-03-23</v>
      </c>
      <c r="E5443" t="s">
        <v>62</v>
      </c>
      <c r="F5443" t="s">
        <v>2273</v>
      </c>
      <c r="G5443" t="s">
        <v>8</v>
      </c>
      <c r="H5443" t="s">
        <v>63</v>
      </c>
    </row>
    <row r="5444" spans="1:8" x14ac:dyDescent="0.2">
      <c r="A5444" s="1" t="d">
        <v>2023-03-16</v>
      </c>
      <c r="B5444">
        <v>-1</v>
      </c>
      <c r="C5444" t="s">
        <v>20</v>
      </c>
      <c r="D5444" s="1" t="d">
        <v>2023-03-23</v>
      </c>
      <c r="E5444" t="s">
        <v>1996</v>
      </c>
      <c r="F5444" t="s">
        <v>2263</v>
      </c>
      <c r="G5444" t="s">
        <v>8</v>
      </c>
      <c r="H5444" t="s">
        <v>754</v>
      </c>
    </row>
    <row r="5445" spans="1:8" x14ac:dyDescent="0.2">
      <c r="A5445" s="1" t="d">
        <v>2023-03-16</v>
      </c>
      <c r="B5445">
        <v>-1</v>
      </c>
      <c r="C5445" t="s">
        <v>20</v>
      </c>
      <c r="D5445" s="1" t="d">
        <v>2023-03-30</v>
      </c>
      <c r="E5445" t="s">
        <v>2123</v>
      </c>
      <c r="F5445" t="s">
        <v>2275</v>
      </c>
      <c r="G5445" t="s">
        <v>8</v>
      </c>
      <c r="H5445" t="s">
        <v>2124</v>
      </c>
    </row>
    <row r="5446" spans="1:8" x14ac:dyDescent="0.2">
      <c r="A5446" s="1" t="d">
        <v>2023-03-16</v>
      </c>
      <c r="B5446">
        <v>-1</v>
      </c>
      <c r="C5446" t="s">
        <v>20</v>
      </c>
      <c r="D5446" s="1" t="d">
        <v>2023-03-30</v>
      </c>
      <c r="E5446" t="s">
        <v>2172</v>
      </c>
      <c r="F5446" t="s">
        <v>2263</v>
      </c>
      <c r="G5446" t="s">
        <v>8</v>
      </c>
      <c r="H5446" t="s">
        <v>929</v>
      </c>
    </row>
    <row r="5447" spans="1:8" x14ac:dyDescent="0.2">
      <c r="A5447" s="1" t="d">
        <v>2023-03-16</v>
      </c>
      <c r="B5447">
        <v>-1</v>
      </c>
      <c r="C5447" t="s">
        <v>66</v>
      </c>
      <c r="D5447" s="1" t="d">
        <v>2023-03-16</v>
      </c>
      <c r="E5447" t="s">
        <v>1967</v>
      </c>
      <c r="F5447" t="s">
        <v>2268</v>
      </c>
      <c r="G5447" t="s">
        <v>68</v>
      </c>
      <c r="H5447" t="s">
        <v>1968</v>
      </c>
    </row>
    <row r="5448" spans="1:8" x14ac:dyDescent="0.2">
      <c r="A5448" s="1" t="d">
        <v>2023-03-16</v>
      </c>
      <c r="B5448">
        <v>-1</v>
      </c>
      <c r="C5448" t="s">
        <v>77</v>
      </c>
      <c r="D5448" s="1" t="d">
        <v>2023-03-16</v>
      </c>
      <c r="E5448" t="s">
        <v>1404</v>
      </c>
      <c r="F5448" t="s">
        <v>2281</v>
      </c>
      <c r="G5448" t="s">
        <v>8</v>
      </c>
      <c r="H5448" t="s">
        <v>1405</v>
      </c>
    </row>
    <row r="5449" spans="1:8" x14ac:dyDescent="0.2">
      <c r="A5449" s="1" t="d">
        <v>2023-03-16</v>
      </c>
      <c r="B5449">
        <v>-1</v>
      </c>
      <c r="C5449" t="s">
        <v>77</v>
      </c>
      <c r="D5449" s="1" t="d">
        <v>2023-03-16</v>
      </c>
      <c r="E5449" t="s">
        <v>1775</v>
      </c>
      <c r="F5449" t="s">
        <v>2266</v>
      </c>
      <c r="G5449" t="s">
        <v>49</v>
      </c>
      <c r="H5449" t="s">
        <v>1776</v>
      </c>
    </row>
    <row r="5450" spans="1:8" x14ac:dyDescent="0.2">
      <c r="A5450" s="1" t="d">
        <v>2023-03-16</v>
      </c>
      <c r="B5450">
        <v>-1</v>
      </c>
      <c r="C5450" t="s">
        <v>77</v>
      </c>
      <c r="D5450" s="1" t="d">
        <v>2023-03-16</v>
      </c>
      <c r="E5450" t="s">
        <v>1365</v>
      </c>
      <c r="F5450" t="s">
        <v>2266</v>
      </c>
      <c r="G5450" t="s">
        <v>8</v>
      </c>
      <c r="H5450" t="s">
        <v>1366</v>
      </c>
    </row>
    <row r="5451" spans="1:8" x14ac:dyDescent="0.2">
      <c r="A5451" s="1" t="d">
        <v>2023-03-16</v>
      </c>
      <c r="B5451">
        <v>-1</v>
      </c>
      <c r="C5451" t="s">
        <v>77</v>
      </c>
      <c r="D5451" s="1" t="d">
        <v>2023-03-16</v>
      </c>
      <c r="E5451" t="s">
        <v>435</v>
      </c>
      <c r="F5451" t="s">
        <v>2266</v>
      </c>
      <c r="G5451" t="s">
        <v>8</v>
      </c>
    </row>
    <row r="5452" spans="1:8" x14ac:dyDescent="0.2">
      <c r="A5452" s="1" t="d">
        <v>2023-03-16</v>
      </c>
      <c r="B5452">
        <v>-1</v>
      </c>
      <c r="C5452" t="s">
        <v>77</v>
      </c>
      <c r="D5452" s="1" t="d">
        <v>2023-03-16</v>
      </c>
      <c r="E5452" t="s">
        <v>260</v>
      </c>
      <c r="F5452" t="s">
        <v>2282</v>
      </c>
      <c r="G5452" t="s">
        <v>49</v>
      </c>
    </row>
    <row r="5453" spans="1:8" x14ac:dyDescent="0.2">
      <c r="A5453" s="1" t="d">
        <v>2023-03-16</v>
      </c>
      <c r="B5453">
        <v>-1</v>
      </c>
      <c r="C5453" t="s">
        <v>77</v>
      </c>
      <c r="D5453" s="1" t="d">
        <v>2023-03-16</v>
      </c>
      <c r="E5453" t="s">
        <v>1410</v>
      </c>
      <c r="F5453" t="s">
        <v>2265</v>
      </c>
      <c r="G5453" t="s">
        <v>68</v>
      </c>
      <c r="H5453" t="s">
        <v>1411</v>
      </c>
    </row>
    <row r="5454" spans="1:8" x14ac:dyDescent="0.2">
      <c r="A5454" s="1" t="d">
        <v>2023-03-16</v>
      </c>
      <c r="B5454">
        <v>-1</v>
      </c>
      <c r="C5454" t="s">
        <v>77</v>
      </c>
      <c r="D5454" s="1" t="d">
        <v>2023-03-16</v>
      </c>
      <c r="E5454" t="s">
        <v>835</v>
      </c>
      <c r="F5454" t="s">
        <v>2265</v>
      </c>
      <c r="G5454" t="s">
        <v>68</v>
      </c>
      <c r="H5454" t="s">
        <v>836</v>
      </c>
    </row>
    <row r="5455" spans="1:8" x14ac:dyDescent="0.2">
      <c r="A5455" s="1" t="d">
        <v>2023-03-16</v>
      </c>
      <c r="B5455">
        <v>-1</v>
      </c>
      <c r="C5455" t="s">
        <v>77</v>
      </c>
      <c r="D5455" s="1" t="d">
        <v>2023-03-16</v>
      </c>
      <c r="E5455" t="s">
        <v>1254</v>
      </c>
      <c r="F5455" t="s">
        <v>2265</v>
      </c>
      <c r="G5455" t="s">
        <v>49</v>
      </c>
      <c r="H5455" t="s">
        <v>1255</v>
      </c>
    </row>
    <row r="5456" spans="1:8" x14ac:dyDescent="0.2">
      <c r="A5456" s="1" t="d">
        <v>2023-03-16</v>
      </c>
      <c r="B5456">
        <v>-1</v>
      </c>
      <c r="C5456" t="s">
        <v>77</v>
      </c>
      <c r="D5456" s="1" t="d">
        <v>2023-03-16</v>
      </c>
      <c r="E5456" t="s">
        <v>1100</v>
      </c>
      <c r="F5456" t="s">
        <v>2265</v>
      </c>
      <c r="G5456" t="s">
        <v>8</v>
      </c>
      <c r="H5456" t="s">
        <v>1101</v>
      </c>
    </row>
    <row r="5457" spans="1:8" x14ac:dyDescent="0.2">
      <c r="A5457" s="1" t="d">
        <v>2023-03-16</v>
      </c>
      <c r="B5457">
        <v>-1</v>
      </c>
      <c r="C5457" t="s">
        <v>77</v>
      </c>
      <c r="D5457" s="1" t="d">
        <v>2023-03-16</v>
      </c>
      <c r="E5457" t="s">
        <v>263</v>
      </c>
      <c r="F5457" t="s">
        <v>2265</v>
      </c>
      <c r="G5457" t="s">
        <v>8</v>
      </c>
      <c r="H5457" t="s">
        <v>264</v>
      </c>
    </row>
    <row r="5458" spans="1:8" x14ac:dyDescent="0.2">
      <c r="A5458" s="1" t="d">
        <v>2023-03-16</v>
      </c>
      <c r="B5458">
        <v>-1</v>
      </c>
      <c r="C5458" t="s">
        <v>77</v>
      </c>
      <c r="D5458" s="1" t="d">
        <v>2023-03-16</v>
      </c>
      <c r="E5458" t="s">
        <v>461</v>
      </c>
      <c r="F5458" t="s">
        <v>2265</v>
      </c>
      <c r="G5458" t="s">
        <v>8</v>
      </c>
      <c r="H5458" t="s">
        <v>462</v>
      </c>
    </row>
    <row r="5459" spans="1:8" x14ac:dyDescent="0.2">
      <c r="A5459" s="1" t="d">
        <v>2023-03-16</v>
      </c>
      <c r="B5459">
        <v>-1</v>
      </c>
      <c r="C5459" t="s">
        <v>77</v>
      </c>
      <c r="D5459" s="1" t="d">
        <v>2023-03-16</v>
      </c>
      <c r="E5459" t="s">
        <v>1314</v>
      </c>
      <c r="F5459" t="s">
        <v>2265</v>
      </c>
      <c r="G5459" t="s">
        <v>8</v>
      </c>
      <c r="H5459" t="s">
        <v>1315</v>
      </c>
    </row>
    <row r="5460" spans="1:8" x14ac:dyDescent="0.2">
      <c r="A5460" s="1" t="d">
        <v>2023-03-16</v>
      </c>
      <c r="B5460">
        <v>-1</v>
      </c>
      <c r="C5460" t="s">
        <v>77</v>
      </c>
      <c r="D5460" s="1" t="d">
        <v>2023-03-16</v>
      </c>
      <c r="E5460" t="s">
        <v>84</v>
      </c>
      <c r="F5460" t="s">
        <v>2265</v>
      </c>
      <c r="G5460" t="s">
        <v>8</v>
      </c>
      <c r="H5460" t="s">
        <v>85</v>
      </c>
    </row>
    <row r="5461" spans="1:8" x14ac:dyDescent="0.2">
      <c r="A5461" s="1" t="d">
        <v>2023-03-16</v>
      </c>
      <c r="B5461">
        <v>-1</v>
      </c>
      <c r="C5461" t="s">
        <v>77</v>
      </c>
      <c r="D5461" s="1" t="d">
        <v>2023-03-16</v>
      </c>
      <c r="E5461" t="s">
        <v>1861</v>
      </c>
      <c r="F5461" t="s">
        <v>2265</v>
      </c>
      <c r="G5461" t="s">
        <v>8</v>
      </c>
      <c r="H5461" t="s">
        <v>1862</v>
      </c>
    </row>
    <row r="5462" spans="1:8" x14ac:dyDescent="0.2">
      <c r="A5462" s="1" t="d">
        <v>2023-03-16</v>
      </c>
      <c r="B5462">
        <v>-1</v>
      </c>
      <c r="C5462" t="s">
        <v>77</v>
      </c>
      <c r="D5462" s="1" t="d">
        <v>2023-03-16</v>
      </c>
      <c r="E5462" t="s">
        <v>839</v>
      </c>
      <c r="F5462" t="s">
        <v>2265</v>
      </c>
      <c r="G5462" t="s">
        <v>8</v>
      </c>
      <c r="H5462" t="s">
        <v>840</v>
      </c>
    </row>
    <row r="5463" spans="1:8" x14ac:dyDescent="0.2">
      <c r="A5463" s="1" t="d">
        <v>2023-03-16</v>
      </c>
      <c r="B5463">
        <v>-1</v>
      </c>
      <c r="C5463" t="s">
        <v>77</v>
      </c>
      <c r="D5463" s="1" t="d">
        <v>2023-03-16</v>
      </c>
      <c r="E5463" t="s">
        <v>1497</v>
      </c>
      <c r="F5463" t="s">
        <v>2265</v>
      </c>
      <c r="G5463" t="s">
        <v>8</v>
      </c>
    </row>
    <row r="5464" spans="1:8" x14ac:dyDescent="0.2">
      <c r="A5464" s="1" t="d">
        <v>2023-03-16</v>
      </c>
      <c r="B5464">
        <v>-1</v>
      </c>
      <c r="C5464" t="s">
        <v>77</v>
      </c>
      <c r="D5464" s="1" t="d">
        <v>2023-03-16</v>
      </c>
      <c r="E5464" t="s">
        <v>433</v>
      </c>
      <c r="F5464" t="s">
        <v>2265</v>
      </c>
      <c r="G5464" t="s">
        <v>8</v>
      </c>
      <c r="H5464" t="s">
        <v>434</v>
      </c>
    </row>
    <row r="5465" spans="1:8" x14ac:dyDescent="0.2">
      <c r="A5465" s="1" t="d">
        <v>2023-03-16</v>
      </c>
      <c r="B5465">
        <v>-1</v>
      </c>
      <c r="C5465" t="s">
        <v>77</v>
      </c>
      <c r="D5465" s="1" t="d">
        <v>2023-03-16</v>
      </c>
      <c r="E5465" t="s">
        <v>29</v>
      </c>
      <c r="F5465" t="s">
        <v>2265</v>
      </c>
      <c r="G5465" t="s">
        <v>8</v>
      </c>
      <c r="H5465" t="s">
        <v>30</v>
      </c>
    </row>
    <row r="5466" spans="1:8" x14ac:dyDescent="0.2">
      <c r="A5466" s="1" t="d">
        <v>2023-03-16</v>
      </c>
      <c r="B5466">
        <v>-1</v>
      </c>
      <c r="C5466" t="s">
        <v>77</v>
      </c>
      <c r="D5466" s="1" t="d">
        <v>2023-03-16</v>
      </c>
      <c r="E5466" t="s">
        <v>222</v>
      </c>
      <c r="F5466" t="s">
        <v>2265</v>
      </c>
      <c r="G5466" t="s">
        <v>13</v>
      </c>
      <c r="H5466" t="s">
        <v>223</v>
      </c>
    </row>
    <row r="5467" spans="1:8" x14ac:dyDescent="0.2">
      <c r="A5467" s="1" t="d">
        <v>2023-03-16</v>
      </c>
      <c r="B5467">
        <v>-1</v>
      </c>
      <c r="C5467" t="s">
        <v>77</v>
      </c>
      <c r="D5467" s="1" t="d">
        <v>2023-03-16</v>
      </c>
      <c r="E5467" t="s">
        <v>12</v>
      </c>
      <c r="F5467" t="s">
        <v>2265</v>
      </c>
      <c r="G5467" t="s">
        <v>13</v>
      </c>
      <c r="H5467" t="s">
        <v>14</v>
      </c>
    </row>
    <row r="5468" spans="1:8" x14ac:dyDescent="0.2">
      <c r="A5468" s="1" t="d">
        <v>2023-03-16</v>
      </c>
      <c r="B5468">
        <v>-1</v>
      </c>
      <c r="C5468" t="s">
        <v>77</v>
      </c>
      <c r="D5468" s="1" t="d">
        <v>2023-03-16</v>
      </c>
      <c r="E5468" t="s">
        <v>12</v>
      </c>
      <c r="F5468" t="s">
        <v>2265</v>
      </c>
      <c r="G5468" t="s">
        <v>49</v>
      </c>
      <c r="H5468" t="s">
        <v>14</v>
      </c>
    </row>
    <row r="5469" spans="1:8" x14ac:dyDescent="0.2">
      <c r="A5469" s="1" t="d">
        <v>2023-03-16</v>
      </c>
      <c r="B5469">
        <v>-1</v>
      </c>
      <c r="C5469" t="s">
        <v>77</v>
      </c>
      <c r="D5469" s="1" t="d">
        <v>2023-03-16</v>
      </c>
      <c r="E5469" t="s">
        <v>1662</v>
      </c>
      <c r="F5469" t="s">
        <v>2265</v>
      </c>
      <c r="G5469" t="s">
        <v>128</v>
      </c>
    </row>
    <row r="5470" spans="1:8" x14ac:dyDescent="0.2">
      <c r="A5470" s="1" t="d">
        <v>2023-03-16</v>
      </c>
      <c r="B5470">
        <v>-1</v>
      </c>
      <c r="C5470" t="s">
        <v>77</v>
      </c>
      <c r="D5470" s="1" t="d">
        <v>2023-03-16</v>
      </c>
      <c r="E5470" t="s">
        <v>266</v>
      </c>
      <c r="F5470" t="s">
        <v>2265</v>
      </c>
      <c r="G5470" t="s">
        <v>8</v>
      </c>
    </row>
    <row r="5471" spans="1:8" x14ac:dyDescent="0.2">
      <c r="A5471" s="1" t="d">
        <v>2023-03-16</v>
      </c>
      <c r="B5471">
        <v>-1</v>
      </c>
      <c r="C5471" t="s">
        <v>77</v>
      </c>
      <c r="D5471" s="1" t="d">
        <v>2023-03-16</v>
      </c>
      <c r="E5471" t="s">
        <v>465</v>
      </c>
      <c r="F5471" t="s">
        <v>2268</v>
      </c>
      <c r="G5471" t="s">
        <v>8</v>
      </c>
      <c r="H5471" t="s">
        <v>466</v>
      </c>
    </row>
    <row r="5472" spans="1:8" x14ac:dyDescent="0.2">
      <c r="A5472" s="1" t="d">
        <v>2023-03-16</v>
      </c>
      <c r="B5472">
        <v>-1</v>
      </c>
      <c r="C5472" t="s">
        <v>77</v>
      </c>
      <c r="D5472" s="1" t="d">
        <v>2023-03-16</v>
      </c>
      <c r="E5472" t="s">
        <v>1631</v>
      </c>
      <c r="F5472" t="s">
        <v>2296</v>
      </c>
      <c r="G5472" t="s">
        <v>8</v>
      </c>
      <c r="H5472" t="s">
        <v>277</v>
      </c>
    </row>
    <row r="5473" spans="1:8" x14ac:dyDescent="0.2">
      <c r="A5473" s="1" t="d">
        <v>2023-03-16</v>
      </c>
      <c r="B5473">
        <v>-1</v>
      </c>
      <c r="C5473" t="s">
        <v>77</v>
      </c>
      <c r="D5473" s="1" t="d">
        <v>2023-03-16</v>
      </c>
      <c r="E5473" t="s">
        <v>1750</v>
      </c>
      <c r="F5473" t="s">
        <v>2296</v>
      </c>
      <c r="G5473" t="s">
        <v>128</v>
      </c>
      <c r="H5473" t="s">
        <v>439</v>
      </c>
    </row>
    <row r="5474" spans="1:8" x14ac:dyDescent="0.2">
      <c r="A5474" s="1" t="d">
        <v>2023-03-16</v>
      </c>
      <c r="B5474">
        <v>-1</v>
      </c>
      <c r="C5474" t="s">
        <v>77</v>
      </c>
      <c r="D5474" s="1" t="d">
        <v>2023-03-16</v>
      </c>
      <c r="E5474" t="s">
        <v>2107</v>
      </c>
      <c r="F5474" t="s">
        <v>2296</v>
      </c>
      <c r="G5474" t="s">
        <v>128</v>
      </c>
      <c r="H5474" t="s">
        <v>474</v>
      </c>
    </row>
    <row r="5475" spans="1:8" x14ac:dyDescent="0.2">
      <c r="A5475" s="1" t="d">
        <v>2023-03-16</v>
      </c>
      <c r="B5475">
        <v>-1</v>
      </c>
      <c r="C5475" t="s">
        <v>77</v>
      </c>
      <c r="D5475" s="1" t="d">
        <v>2023-03-16</v>
      </c>
      <c r="E5475" t="s">
        <v>1651</v>
      </c>
      <c r="F5475" t="s">
        <v>2296</v>
      </c>
      <c r="G5475" t="s">
        <v>8</v>
      </c>
      <c r="H5475" t="s">
        <v>92</v>
      </c>
    </row>
    <row r="5476" spans="1:8" x14ac:dyDescent="0.2">
      <c r="A5476" s="1" t="d">
        <v>2023-03-16</v>
      </c>
      <c r="B5476">
        <v>-1</v>
      </c>
      <c r="C5476" t="s">
        <v>77</v>
      </c>
      <c r="D5476" s="1" t="d">
        <v>2023-03-16</v>
      </c>
      <c r="E5476" t="s">
        <v>1652</v>
      </c>
      <c r="F5476" t="s">
        <v>2296</v>
      </c>
      <c r="G5476" t="s">
        <v>8</v>
      </c>
      <c r="H5476" t="s">
        <v>40</v>
      </c>
    </row>
    <row r="5477" spans="1:8" x14ac:dyDescent="0.2">
      <c r="A5477" s="1" t="d">
        <v>2023-03-16</v>
      </c>
      <c r="B5477">
        <v>-1</v>
      </c>
      <c r="C5477" t="s">
        <v>77</v>
      </c>
      <c r="D5477" s="1" t="d">
        <v>2023-03-16</v>
      </c>
      <c r="E5477" t="s">
        <v>1835</v>
      </c>
      <c r="F5477" t="s">
        <v>2296</v>
      </c>
      <c r="G5477" t="s">
        <v>8</v>
      </c>
    </row>
    <row r="5478" spans="1:8" x14ac:dyDescent="0.2">
      <c r="A5478" s="1" t="d">
        <v>2023-03-16</v>
      </c>
      <c r="B5478">
        <v>-1</v>
      </c>
      <c r="C5478" t="s">
        <v>77</v>
      </c>
      <c r="D5478" s="1" t="d">
        <v>2023-03-16</v>
      </c>
      <c r="E5478" t="s">
        <v>1944</v>
      </c>
      <c r="F5478" t="s">
        <v>2304</v>
      </c>
      <c r="G5478" t="s">
        <v>8</v>
      </c>
    </row>
    <row r="5479" spans="1:8" x14ac:dyDescent="0.2">
      <c r="A5479" s="1" t="d">
        <v>2023-03-16</v>
      </c>
      <c r="B5479">
        <v>-1</v>
      </c>
      <c r="C5479" t="s">
        <v>77</v>
      </c>
      <c r="D5479" s="1" t="d">
        <v>2023-03-16</v>
      </c>
      <c r="E5479" t="s">
        <v>1799</v>
      </c>
      <c r="F5479" t="s">
        <v>2271</v>
      </c>
      <c r="G5479" t="s">
        <v>13</v>
      </c>
      <c r="H5479" t="s">
        <v>1800</v>
      </c>
    </row>
    <row r="5480" spans="1:8" x14ac:dyDescent="0.2">
      <c r="A5480" s="1" t="d">
        <v>2023-03-16</v>
      </c>
      <c r="B5480">
        <v>-1</v>
      </c>
      <c r="C5480" t="s">
        <v>77</v>
      </c>
      <c r="D5480" s="1" t="d">
        <v>2023-03-16</v>
      </c>
      <c r="E5480" t="s">
        <v>845</v>
      </c>
      <c r="F5480" t="s">
        <v>2271</v>
      </c>
      <c r="G5480" t="s">
        <v>49</v>
      </c>
      <c r="H5480" t="s">
        <v>846</v>
      </c>
    </row>
    <row r="5481" spans="1:8" x14ac:dyDescent="0.2">
      <c r="A5481" s="1" t="d">
        <v>2023-03-16</v>
      </c>
      <c r="B5481">
        <v>-1</v>
      </c>
      <c r="C5481" t="s">
        <v>77</v>
      </c>
      <c r="D5481" s="1" t="d">
        <v>2023-03-16</v>
      </c>
      <c r="E5481" t="s">
        <v>1552</v>
      </c>
      <c r="F5481" t="s">
        <v>2271</v>
      </c>
      <c r="G5481" t="s">
        <v>49</v>
      </c>
      <c r="H5481" t="s">
        <v>1553</v>
      </c>
    </row>
    <row r="5482" spans="1:8" x14ac:dyDescent="0.2">
      <c r="A5482" s="1" t="d">
        <v>2023-03-16</v>
      </c>
      <c r="B5482">
        <v>-1</v>
      </c>
      <c r="C5482" t="s">
        <v>77</v>
      </c>
      <c r="D5482" s="1" t="d">
        <v>2023-03-16</v>
      </c>
      <c r="E5482" t="s">
        <v>1780</v>
      </c>
      <c r="F5482" t="s">
        <v>2271</v>
      </c>
      <c r="G5482" t="s">
        <v>49</v>
      </c>
      <c r="H5482" t="s">
        <v>1781</v>
      </c>
    </row>
    <row r="5483" spans="1:8" x14ac:dyDescent="0.2">
      <c r="A5483" s="1" t="d">
        <v>2023-03-16</v>
      </c>
      <c r="B5483">
        <v>-1</v>
      </c>
      <c r="C5483" t="s">
        <v>77</v>
      </c>
      <c r="D5483" s="1" t="d">
        <v>2023-03-16</v>
      </c>
      <c r="E5483" t="s">
        <v>1204</v>
      </c>
      <c r="F5483" t="s">
        <v>2271</v>
      </c>
      <c r="G5483" t="s">
        <v>49</v>
      </c>
      <c r="H5483" t="s">
        <v>1205</v>
      </c>
    </row>
    <row r="5484" spans="1:8" x14ac:dyDescent="0.2">
      <c r="A5484" s="1" t="d">
        <v>2023-03-16</v>
      </c>
      <c r="B5484">
        <v>-1</v>
      </c>
      <c r="C5484" t="s">
        <v>77</v>
      </c>
      <c r="D5484" s="1" t="d">
        <v>2023-03-16</v>
      </c>
      <c r="E5484" t="s">
        <v>1320</v>
      </c>
      <c r="F5484" t="s">
        <v>2271</v>
      </c>
      <c r="G5484" t="s">
        <v>49</v>
      </c>
      <c r="H5484" t="s">
        <v>1321</v>
      </c>
    </row>
    <row r="5485" spans="1:8" x14ac:dyDescent="0.2">
      <c r="A5485" s="1" t="d">
        <v>2023-03-16</v>
      </c>
      <c r="B5485">
        <v>-1</v>
      </c>
      <c r="C5485" t="s">
        <v>77</v>
      </c>
      <c r="D5485" s="1" t="d">
        <v>2023-03-16</v>
      </c>
      <c r="E5485" t="s">
        <v>1503</v>
      </c>
      <c r="F5485" t="s">
        <v>2271</v>
      </c>
      <c r="G5485" t="s">
        <v>68</v>
      </c>
      <c r="H5485" t="s">
        <v>1504</v>
      </c>
    </row>
    <row r="5486" spans="1:8" x14ac:dyDescent="0.2">
      <c r="A5486" s="1" t="d">
        <v>2023-03-16</v>
      </c>
      <c r="B5486">
        <v>-1</v>
      </c>
      <c r="C5486" t="s">
        <v>77</v>
      </c>
      <c r="D5486" s="1" t="d">
        <v>2023-03-16</v>
      </c>
      <c r="E5486" t="s">
        <v>829</v>
      </c>
      <c r="F5486" t="s">
        <v>2271</v>
      </c>
      <c r="G5486" t="s">
        <v>68</v>
      </c>
      <c r="H5486" t="s">
        <v>830</v>
      </c>
    </row>
    <row r="5487" spans="1:8" x14ac:dyDescent="0.2">
      <c r="A5487" s="1" t="d">
        <v>2023-03-16</v>
      </c>
      <c r="B5487">
        <v>-1</v>
      </c>
      <c r="C5487" t="s">
        <v>77</v>
      </c>
      <c r="D5487" s="1" t="d">
        <v>2023-03-16</v>
      </c>
      <c r="E5487" t="s">
        <v>2173</v>
      </c>
      <c r="F5487" t="s">
        <v>2271</v>
      </c>
      <c r="G5487" t="s">
        <v>8</v>
      </c>
      <c r="H5487" t="s">
        <v>2174</v>
      </c>
    </row>
    <row r="5488" spans="1:8" x14ac:dyDescent="0.2">
      <c r="A5488" s="1" t="d">
        <v>2023-03-16</v>
      </c>
      <c r="B5488">
        <v>-1</v>
      </c>
      <c r="C5488" t="s">
        <v>77</v>
      </c>
      <c r="D5488" s="1" t="d">
        <v>2023-03-16</v>
      </c>
      <c r="E5488" t="s">
        <v>1680</v>
      </c>
      <c r="F5488" t="s">
        <v>2271</v>
      </c>
      <c r="G5488" t="s">
        <v>8</v>
      </c>
      <c r="H5488" t="s">
        <v>1681</v>
      </c>
    </row>
    <row r="5489" spans="1:8" x14ac:dyDescent="0.2">
      <c r="A5489" s="1" t="d">
        <v>2023-03-16</v>
      </c>
      <c r="B5489">
        <v>-1</v>
      </c>
      <c r="C5489" t="s">
        <v>77</v>
      </c>
      <c r="D5489" s="1" t="d">
        <v>2023-03-16</v>
      </c>
      <c r="E5489" t="s">
        <v>1921</v>
      </c>
      <c r="F5489" t="s">
        <v>2271</v>
      </c>
      <c r="G5489" t="s">
        <v>8</v>
      </c>
      <c r="H5489" t="s">
        <v>1922</v>
      </c>
    </row>
    <row r="5490" spans="1:8" x14ac:dyDescent="0.2">
      <c r="A5490" s="1" t="d">
        <v>2023-03-16</v>
      </c>
      <c r="B5490">
        <v>-1</v>
      </c>
      <c r="C5490" t="s">
        <v>77</v>
      </c>
      <c r="D5490" s="1" t="d">
        <v>2023-03-16</v>
      </c>
      <c r="E5490" t="s">
        <v>2160</v>
      </c>
      <c r="F5490" t="s">
        <v>2271</v>
      </c>
      <c r="G5490" t="s">
        <v>8</v>
      </c>
    </row>
    <row r="5491" spans="1:8" x14ac:dyDescent="0.2">
      <c r="A5491" s="1" t="d">
        <v>2023-03-16</v>
      </c>
      <c r="B5491">
        <v>-1</v>
      </c>
      <c r="C5491" t="s">
        <v>77</v>
      </c>
      <c r="D5491" s="1" t="d">
        <v>2023-03-16</v>
      </c>
      <c r="E5491" t="s">
        <v>481</v>
      </c>
      <c r="F5491" t="s">
        <v>2285</v>
      </c>
      <c r="G5491" t="s">
        <v>8</v>
      </c>
    </row>
    <row r="5492" spans="1:8" x14ac:dyDescent="0.2">
      <c r="A5492" s="1" t="d">
        <v>2023-03-16</v>
      </c>
      <c r="B5492">
        <v>-1</v>
      </c>
      <c r="C5492" t="s">
        <v>77</v>
      </c>
      <c r="D5492" s="1" t="d">
        <v>2023-03-16</v>
      </c>
      <c r="E5492" t="s">
        <v>1355</v>
      </c>
      <c r="F5492" t="s">
        <v>2294</v>
      </c>
      <c r="G5492" t="s">
        <v>8</v>
      </c>
    </row>
    <row r="5493" spans="1:8" x14ac:dyDescent="0.2">
      <c r="A5493" s="1" t="d">
        <v>2023-03-16</v>
      </c>
      <c r="B5493">
        <v>-1</v>
      </c>
      <c r="C5493" t="s">
        <v>77</v>
      </c>
      <c r="D5493" s="1" t="d">
        <v>2023-03-16</v>
      </c>
      <c r="E5493" t="s">
        <v>272</v>
      </c>
      <c r="F5493" t="s">
        <v>2272</v>
      </c>
      <c r="G5493" t="s">
        <v>49</v>
      </c>
      <c r="H5493" t="s">
        <v>273</v>
      </c>
    </row>
    <row r="5494" spans="1:8" x14ac:dyDescent="0.2">
      <c r="A5494" s="1" t="d">
        <v>2023-03-16</v>
      </c>
      <c r="B5494">
        <v>-1</v>
      </c>
      <c r="C5494" t="s">
        <v>77</v>
      </c>
      <c r="D5494" s="1" t="d">
        <v>2023-03-16</v>
      </c>
      <c r="E5494" t="s">
        <v>1184</v>
      </c>
      <c r="F5494" t="s">
        <v>2272</v>
      </c>
      <c r="G5494" t="s">
        <v>49</v>
      </c>
      <c r="H5494" t="s">
        <v>1185</v>
      </c>
    </row>
    <row r="5495" spans="1:8" x14ac:dyDescent="0.2">
      <c r="A5495" s="1" t="d">
        <v>2023-03-16</v>
      </c>
      <c r="B5495">
        <v>-1</v>
      </c>
      <c r="C5495" t="s">
        <v>77</v>
      </c>
      <c r="D5495" s="1" t="d">
        <v>2023-03-16</v>
      </c>
      <c r="E5495" t="s">
        <v>1442</v>
      </c>
      <c r="F5495" t="s">
        <v>2272</v>
      </c>
      <c r="G5495" t="s">
        <v>49</v>
      </c>
      <c r="H5495" t="s">
        <v>1443</v>
      </c>
    </row>
    <row r="5496" spans="1:8" x14ac:dyDescent="0.2">
      <c r="A5496" s="1" t="d">
        <v>2023-03-16</v>
      </c>
      <c r="B5496">
        <v>-1</v>
      </c>
      <c r="C5496" t="s">
        <v>77</v>
      </c>
      <c r="D5496" s="1" t="d">
        <v>2023-03-16</v>
      </c>
      <c r="E5496" t="s">
        <v>1390</v>
      </c>
      <c r="F5496" t="s">
        <v>2272</v>
      </c>
      <c r="G5496" t="s">
        <v>8</v>
      </c>
      <c r="H5496" t="s">
        <v>1391</v>
      </c>
    </row>
    <row r="5497" spans="1:8" x14ac:dyDescent="0.2">
      <c r="A5497" s="1" t="d">
        <v>2023-03-16</v>
      </c>
      <c r="B5497">
        <v>-1</v>
      </c>
      <c r="C5497" t="s">
        <v>77</v>
      </c>
      <c r="D5497" s="1" t="d">
        <v>2023-03-16</v>
      </c>
      <c r="E5497" t="s">
        <v>1044</v>
      </c>
      <c r="F5497" t="s">
        <v>2272</v>
      </c>
      <c r="G5497" t="s">
        <v>8</v>
      </c>
      <c r="H5497" t="s">
        <v>1045</v>
      </c>
    </row>
    <row r="5498" spans="1:8" x14ac:dyDescent="0.2">
      <c r="A5498" s="1" t="d">
        <v>2023-03-16</v>
      </c>
      <c r="B5498">
        <v>-1</v>
      </c>
      <c r="C5498" t="s">
        <v>77</v>
      </c>
      <c r="D5498" s="1" t="d">
        <v>2023-03-16</v>
      </c>
      <c r="E5498" t="s">
        <v>1715</v>
      </c>
      <c r="F5498" t="s">
        <v>2272</v>
      </c>
      <c r="G5498" t="s">
        <v>8</v>
      </c>
    </row>
    <row r="5499" spans="1:8" x14ac:dyDescent="0.2">
      <c r="A5499" s="1" t="d">
        <v>2023-03-16</v>
      </c>
      <c r="B5499">
        <v>-1</v>
      </c>
      <c r="C5499" t="s">
        <v>77</v>
      </c>
      <c r="D5499" s="1" t="d">
        <v>2023-03-16</v>
      </c>
      <c r="E5499" t="s">
        <v>2146</v>
      </c>
      <c r="F5499" t="s">
        <v>2272</v>
      </c>
      <c r="G5499" t="s">
        <v>8</v>
      </c>
    </row>
    <row r="5500" spans="1:8" x14ac:dyDescent="0.2">
      <c r="A5500" s="1" t="d">
        <v>2023-03-16</v>
      </c>
      <c r="B5500">
        <v>-1</v>
      </c>
      <c r="C5500" t="s">
        <v>77</v>
      </c>
      <c r="D5500" s="1" t="d">
        <v>2023-03-16</v>
      </c>
      <c r="E5500" t="s">
        <v>855</v>
      </c>
      <c r="F5500" t="s">
        <v>2272</v>
      </c>
      <c r="G5500" t="s">
        <v>8</v>
      </c>
    </row>
    <row r="5501" spans="1:8" x14ac:dyDescent="0.2">
      <c r="A5501" s="1" t="d">
        <v>2023-03-16</v>
      </c>
      <c r="B5501">
        <v>-1</v>
      </c>
      <c r="C5501" t="s">
        <v>77</v>
      </c>
      <c r="D5501" s="1" t="d">
        <v>2023-03-16</v>
      </c>
      <c r="E5501" t="s">
        <v>1587</v>
      </c>
      <c r="F5501" t="s">
        <v>2272</v>
      </c>
      <c r="G5501" t="s">
        <v>8</v>
      </c>
    </row>
    <row r="5502" spans="1:8" x14ac:dyDescent="0.2">
      <c r="A5502" s="1" t="d">
        <v>2023-03-16</v>
      </c>
      <c r="B5502">
        <v>-1</v>
      </c>
      <c r="C5502" t="s">
        <v>77</v>
      </c>
      <c r="D5502" s="1" t="d">
        <v>2023-03-16</v>
      </c>
      <c r="E5502" t="s">
        <v>483</v>
      </c>
      <c r="F5502" t="s">
        <v>2272</v>
      </c>
      <c r="G5502" t="s">
        <v>8</v>
      </c>
    </row>
    <row r="5503" spans="1:8" x14ac:dyDescent="0.2">
      <c r="A5503" s="1" t="d">
        <v>2023-03-16</v>
      </c>
      <c r="B5503">
        <v>-1</v>
      </c>
      <c r="C5503" t="s">
        <v>77</v>
      </c>
      <c r="D5503" s="1" t="d">
        <v>2023-03-16</v>
      </c>
      <c r="E5503" t="s">
        <v>47</v>
      </c>
      <c r="F5503" t="s">
        <v>2272</v>
      </c>
      <c r="G5503" t="s">
        <v>8</v>
      </c>
    </row>
    <row r="5504" spans="1:8" x14ac:dyDescent="0.2">
      <c r="A5504" s="1" t="d">
        <v>2023-03-16</v>
      </c>
      <c r="B5504">
        <v>-1</v>
      </c>
      <c r="C5504" t="s">
        <v>77</v>
      </c>
      <c r="D5504" s="1" t="d">
        <v>2023-03-16</v>
      </c>
      <c r="E5504" t="s">
        <v>1392</v>
      </c>
      <c r="F5504" t="s">
        <v>2272</v>
      </c>
      <c r="G5504" t="s">
        <v>8</v>
      </c>
    </row>
    <row r="5505" spans="1:8" x14ac:dyDescent="0.2">
      <c r="A5505" s="1" t="d">
        <v>2023-03-16</v>
      </c>
      <c r="B5505">
        <v>-1</v>
      </c>
      <c r="C5505" t="s">
        <v>77</v>
      </c>
      <c r="D5505" s="1" t="d">
        <v>2023-03-16</v>
      </c>
      <c r="E5505" t="s">
        <v>560</v>
      </c>
      <c r="F5505" t="s">
        <v>2272</v>
      </c>
      <c r="G5505" t="s">
        <v>8</v>
      </c>
    </row>
    <row r="5506" spans="1:8" x14ac:dyDescent="0.2">
      <c r="A5506" s="1" t="d">
        <v>2023-03-16</v>
      </c>
      <c r="B5506">
        <v>-1</v>
      </c>
      <c r="C5506" t="s">
        <v>77</v>
      </c>
      <c r="D5506" s="1" t="d">
        <v>2023-03-16</v>
      </c>
      <c r="E5506" t="s">
        <v>95</v>
      </c>
      <c r="F5506" t="s">
        <v>2272</v>
      </c>
      <c r="G5506" t="s">
        <v>8</v>
      </c>
    </row>
    <row r="5507" spans="1:8" x14ac:dyDescent="0.2">
      <c r="A5507" s="1" t="d">
        <v>2023-03-16</v>
      </c>
      <c r="B5507">
        <v>-1</v>
      </c>
      <c r="C5507" t="s">
        <v>77</v>
      </c>
      <c r="D5507" s="1" t="d">
        <v>2023-03-16</v>
      </c>
      <c r="E5507" t="s">
        <v>96</v>
      </c>
      <c r="F5507" t="s">
        <v>2272</v>
      </c>
      <c r="G5507" t="s">
        <v>8</v>
      </c>
    </row>
    <row r="5508" spans="1:8" x14ac:dyDescent="0.2">
      <c r="A5508" s="1" t="d">
        <v>2023-03-16</v>
      </c>
      <c r="B5508">
        <v>-1</v>
      </c>
      <c r="C5508" t="s">
        <v>77</v>
      </c>
      <c r="D5508" s="1" t="d">
        <v>2023-03-17</v>
      </c>
      <c r="E5508" t="s">
        <v>709</v>
      </c>
      <c r="F5508" t="s">
        <v>2265</v>
      </c>
      <c r="G5508" t="s">
        <v>128</v>
      </c>
      <c r="H5508" t="s">
        <v>710</v>
      </c>
    </row>
    <row r="5509" spans="1:8" x14ac:dyDescent="0.2">
      <c r="A5509" s="1" t="d">
        <v>2023-03-16</v>
      </c>
      <c r="B5509">
        <v>-1</v>
      </c>
      <c r="C5509" t="s">
        <v>77</v>
      </c>
      <c r="D5509" s="1" t="d">
        <v>2023-03-17</v>
      </c>
      <c r="E5509" t="s">
        <v>1871</v>
      </c>
      <c r="F5509" t="s">
        <v>2296</v>
      </c>
      <c r="G5509" t="s">
        <v>128</v>
      </c>
      <c r="H5509" t="s">
        <v>476</v>
      </c>
    </row>
    <row r="5510" spans="1:8" x14ac:dyDescent="0.2">
      <c r="A5510" s="1" t="d">
        <v>2023-03-16</v>
      </c>
      <c r="B5510">
        <v>-1</v>
      </c>
      <c r="C5510" t="s">
        <v>77</v>
      </c>
      <c r="D5510" s="1" t="d">
        <v>2023-03-19</v>
      </c>
      <c r="E5510" t="s">
        <v>1626</v>
      </c>
      <c r="F5510" t="s">
        <v>2276</v>
      </c>
      <c r="G5510" t="s">
        <v>8</v>
      </c>
      <c r="H5510" t="s">
        <v>1627</v>
      </c>
    </row>
    <row r="5511" spans="1:8" x14ac:dyDescent="0.2">
      <c r="A5511" s="1" t="d">
        <v>2023-03-16</v>
      </c>
      <c r="B5511">
        <v>-1</v>
      </c>
      <c r="C5511" t="s">
        <v>77</v>
      </c>
      <c r="D5511" s="1" t="d">
        <v>2023-03-19</v>
      </c>
      <c r="E5511" t="s">
        <v>1206</v>
      </c>
      <c r="F5511" t="s">
        <v>2276</v>
      </c>
      <c r="G5511" t="s">
        <v>8</v>
      </c>
      <c r="H5511" t="s">
        <v>1207</v>
      </c>
    </row>
    <row r="5512" spans="1:8" x14ac:dyDescent="0.2">
      <c r="A5512" s="1" t="d">
        <v>2023-03-16</v>
      </c>
      <c r="B5512">
        <v>-1</v>
      </c>
      <c r="C5512" t="s">
        <v>77</v>
      </c>
      <c r="D5512" s="1" t="d">
        <v>2023-03-19</v>
      </c>
      <c r="E5512" t="s">
        <v>1401</v>
      </c>
      <c r="F5512" t="s">
        <v>2276</v>
      </c>
      <c r="G5512" t="s">
        <v>8</v>
      </c>
    </row>
    <row r="5513" spans="1:8" x14ac:dyDescent="0.2">
      <c r="A5513" s="1" t="d">
        <v>2023-03-16</v>
      </c>
      <c r="B5513">
        <v>-1</v>
      </c>
      <c r="C5513" t="s">
        <v>77</v>
      </c>
      <c r="D5513" s="1" t="d">
        <v>2023-03-19</v>
      </c>
      <c r="E5513" t="s">
        <v>1402</v>
      </c>
      <c r="F5513" t="s">
        <v>2276</v>
      </c>
      <c r="G5513" t="s">
        <v>8</v>
      </c>
    </row>
    <row r="5514" spans="1:8" x14ac:dyDescent="0.2">
      <c r="A5514" s="1" t="d">
        <v>2023-03-16</v>
      </c>
      <c r="B5514">
        <v>-1</v>
      </c>
      <c r="C5514" t="s">
        <v>77</v>
      </c>
      <c r="D5514" s="1" t="d">
        <v>2023-03-23</v>
      </c>
      <c r="E5514" t="s">
        <v>2175</v>
      </c>
      <c r="F5514" t="s">
        <v>2273</v>
      </c>
      <c r="G5514" t="s">
        <v>8</v>
      </c>
      <c r="H5514" t="s">
        <v>927</v>
      </c>
    </row>
    <row r="5515" spans="1:8" x14ac:dyDescent="0.2">
      <c r="A5515" s="1" t="d">
        <v>2023-03-16</v>
      </c>
      <c r="B5515">
        <v>-1</v>
      </c>
      <c r="C5515" t="s">
        <v>77</v>
      </c>
      <c r="D5515" s="1" t="d">
        <v>2023-03-23</v>
      </c>
      <c r="E5515" t="s">
        <v>2176</v>
      </c>
      <c r="F5515" t="s">
        <v>2273</v>
      </c>
      <c r="G5515" t="s">
        <v>8</v>
      </c>
      <c r="H5515" t="s">
        <v>2177</v>
      </c>
    </row>
    <row r="5516" spans="1:8" x14ac:dyDescent="0.2">
      <c r="A5516" s="1" t="d">
        <v>2023-03-16</v>
      </c>
      <c r="B5516">
        <v>-1</v>
      </c>
      <c r="C5516" t="s">
        <v>77</v>
      </c>
      <c r="D5516" s="1" t="d">
        <v>2023-03-23</v>
      </c>
      <c r="E5516" t="s">
        <v>2178</v>
      </c>
      <c r="F5516" t="s">
        <v>2273</v>
      </c>
      <c r="G5516" t="s">
        <v>8</v>
      </c>
      <c r="H5516" t="s">
        <v>1481</v>
      </c>
    </row>
    <row r="5517" spans="1:8" x14ac:dyDescent="0.2">
      <c r="A5517" s="1" t="d">
        <v>2023-03-16</v>
      </c>
      <c r="B5517">
        <v>-1</v>
      </c>
      <c r="C5517" t="s">
        <v>77</v>
      </c>
      <c r="D5517" s="1" t="d">
        <v>2023-03-23</v>
      </c>
      <c r="E5517" t="s">
        <v>2179</v>
      </c>
      <c r="F5517" t="s">
        <v>2273</v>
      </c>
      <c r="G5517" t="s">
        <v>8</v>
      </c>
      <c r="H5517" t="s">
        <v>2180</v>
      </c>
    </row>
    <row r="5518" spans="1:8" x14ac:dyDescent="0.2">
      <c r="A5518" s="1" t="d">
        <v>2023-03-16</v>
      </c>
      <c r="B5518">
        <v>-1</v>
      </c>
      <c r="C5518" t="s">
        <v>77</v>
      </c>
      <c r="D5518" s="1" t="d">
        <v>2023-03-23</v>
      </c>
      <c r="E5518" t="s">
        <v>2129</v>
      </c>
      <c r="F5518" t="s">
        <v>2273</v>
      </c>
      <c r="G5518" t="s">
        <v>13</v>
      </c>
      <c r="H5518" t="s">
        <v>2130</v>
      </c>
    </row>
    <row r="5519" spans="1:8" x14ac:dyDescent="0.2">
      <c r="A5519" s="1" t="d">
        <v>2023-03-16</v>
      </c>
      <c r="B5519">
        <v>-1</v>
      </c>
      <c r="C5519" t="s">
        <v>77</v>
      </c>
      <c r="D5519" s="1" t="d">
        <v>2023-03-23</v>
      </c>
      <c r="E5519" t="s">
        <v>725</v>
      </c>
      <c r="F5519" t="s">
        <v>2273</v>
      </c>
      <c r="G5519" t="s">
        <v>8</v>
      </c>
      <c r="H5519" t="s">
        <v>726</v>
      </c>
    </row>
    <row r="5520" spans="1:8" x14ac:dyDescent="0.2">
      <c r="A5520" s="1" t="d">
        <v>2023-03-16</v>
      </c>
      <c r="B5520">
        <v>-1</v>
      </c>
      <c r="C5520" t="s">
        <v>77</v>
      </c>
      <c r="D5520" s="1" t="d">
        <v>2023-03-23</v>
      </c>
      <c r="E5520" t="s">
        <v>487</v>
      </c>
      <c r="F5520" t="s">
        <v>2273</v>
      </c>
      <c r="G5520" t="s">
        <v>128</v>
      </c>
      <c r="H5520" t="s">
        <v>488</v>
      </c>
    </row>
    <row r="5521" spans="1:8" x14ac:dyDescent="0.2">
      <c r="A5521" s="1" t="d">
        <v>2023-03-16</v>
      </c>
      <c r="B5521">
        <v>-1</v>
      </c>
      <c r="C5521" t="s">
        <v>77</v>
      </c>
      <c r="D5521" s="1" t="d">
        <v>2023-03-23</v>
      </c>
      <c r="E5521" t="s">
        <v>1724</v>
      </c>
      <c r="F5521" t="s">
        <v>2273</v>
      </c>
      <c r="G5521" t="s">
        <v>8</v>
      </c>
      <c r="H5521" t="s">
        <v>1725</v>
      </c>
    </row>
    <row r="5522" spans="1:8" x14ac:dyDescent="0.2">
      <c r="A5522" s="1" t="d">
        <v>2023-03-16</v>
      </c>
      <c r="B5522">
        <v>-1</v>
      </c>
      <c r="C5522" t="s">
        <v>77</v>
      </c>
      <c r="D5522" s="1" t="d">
        <v>2023-03-23</v>
      </c>
      <c r="E5522" t="s">
        <v>1378</v>
      </c>
      <c r="F5522" t="s">
        <v>2274</v>
      </c>
      <c r="G5522" t="s">
        <v>8</v>
      </c>
      <c r="H5522" t="s">
        <v>1379</v>
      </c>
    </row>
    <row r="5523" spans="1:8" x14ac:dyDescent="0.2">
      <c r="A5523" s="1" t="d">
        <v>2023-03-16</v>
      </c>
      <c r="B5523">
        <v>-1</v>
      </c>
      <c r="C5523" t="s">
        <v>77</v>
      </c>
      <c r="D5523" s="1" t="d">
        <v>2023-03-23</v>
      </c>
      <c r="E5523" t="s">
        <v>288</v>
      </c>
      <c r="F5523" t="s">
        <v>2274</v>
      </c>
      <c r="G5523" t="s">
        <v>8</v>
      </c>
      <c r="H5523" t="s">
        <v>289</v>
      </c>
    </row>
    <row r="5524" spans="1:8" x14ac:dyDescent="0.2">
      <c r="A5524" s="1" t="d">
        <v>2023-03-16</v>
      </c>
      <c r="B5524">
        <v>-1</v>
      </c>
      <c r="C5524" t="s">
        <v>77</v>
      </c>
      <c r="D5524" s="1" t="d">
        <v>2023-03-23</v>
      </c>
      <c r="E5524" t="s">
        <v>1472</v>
      </c>
      <c r="F5524" t="s">
        <v>2274</v>
      </c>
      <c r="G5524" t="s">
        <v>8</v>
      </c>
      <c r="H5524" t="s">
        <v>1473</v>
      </c>
    </row>
    <row r="5525" spans="1:8" x14ac:dyDescent="0.2">
      <c r="A5525" s="1" t="d">
        <v>2023-03-16</v>
      </c>
      <c r="B5525">
        <v>-1</v>
      </c>
      <c r="C5525" t="s">
        <v>77</v>
      </c>
      <c r="D5525" s="1" t="d">
        <v>2023-03-23</v>
      </c>
      <c r="E5525" t="s">
        <v>1972</v>
      </c>
      <c r="F5525" t="s">
        <v>2274</v>
      </c>
      <c r="G5525" t="s">
        <v>8</v>
      </c>
      <c r="H5525" t="s">
        <v>1973</v>
      </c>
    </row>
    <row r="5526" spans="1:8" x14ac:dyDescent="0.2">
      <c r="A5526" s="1" t="d">
        <v>2023-03-16</v>
      </c>
      <c r="B5526">
        <v>-1</v>
      </c>
      <c r="C5526" t="s">
        <v>77</v>
      </c>
      <c r="D5526" s="1" t="d">
        <v>2023-03-23</v>
      </c>
      <c r="E5526" t="s">
        <v>627</v>
      </c>
      <c r="F5526" t="s">
        <v>2274</v>
      </c>
      <c r="G5526" t="s">
        <v>8</v>
      </c>
      <c r="H5526" t="s">
        <v>628</v>
      </c>
    </row>
    <row r="5527" spans="1:8" x14ac:dyDescent="0.2">
      <c r="A5527" s="1" t="d">
        <v>2023-03-16</v>
      </c>
      <c r="B5527">
        <v>-1</v>
      </c>
      <c r="C5527" t="s">
        <v>77</v>
      </c>
      <c r="D5527" s="1" t="d">
        <v>2023-03-23</v>
      </c>
      <c r="E5527" t="s">
        <v>134</v>
      </c>
      <c r="F5527" t="s">
        <v>2274</v>
      </c>
      <c r="G5527" t="s">
        <v>8</v>
      </c>
      <c r="H5527" t="s">
        <v>135</v>
      </c>
    </row>
    <row r="5528" spans="1:8" x14ac:dyDescent="0.2">
      <c r="A5528" s="1" t="d">
        <v>2023-03-16</v>
      </c>
      <c r="B5528">
        <v>-1</v>
      </c>
      <c r="C5528" t="s">
        <v>77</v>
      </c>
      <c r="D5528" s="1" t="d">
        <v>2023-03-23</v>
      </c>
      <c r="E5528" t="s">
        <v>1569</v>
      </c>
      <c r="F5528" t="s">
        <v>2274</v>
      </c>
      <c r="G5528" t="s">
        <v>8</v>
      </c>
      <c r="H5528" t="s">
        <v>1569</v>
      </c>
    </row>
    <row r="5529" spans="1:8" x14ac:dyDescent="0.2">
      <c r="A5529" s="1" t="d">
        <v>2023-03-16</v>
      </c>
      <c r="B5529">
        <v>-1</v>
      </c>
      <c r="C5529" t="s">
        <v>77</v>
      </c>
      <c r="D5529" s="1" t="d">
        <v>2023-03-23</v>
      </c>
      <c r="E5529" t="s">
        <v>1641</v>
      </c>
      <c r="F5529" t="s">
        <v>2274</v>
      </c>
      <c r="G5529" t="s">
        <v>8</v>
      </c>
      <c r="H5529" t="s">
        <v>1641</v>
      </c>
    </row>
    <row r="5530" spans="1:8" x14ac:dyDescent="0.2">
      <c r="A5530" s="1" t="d">
        <v>2023-03-16</v>
      </c>
      <c r="B5530">
        <v>-1</v>
      </c>
      <c r="C5530" t="s">
        <v>77</v>
      </c>
      <c r="D5530" s="1" t="d">
        <v>2023-03-23</v>
      </c>
      <c r="E5530" t="s">
        <v>1231</v>
      </c>
      <c r="F5530" t="s">
        <v>2274</v>
      </c>
      <c r="G5530" t="s">
        <v>8</v>
      </c>
      <c r="H5530" t="s">
        <v>1231</v>
      </c>
    </row>
    <row r="5531" spans="1:8" x14ac:dyDescent="0.2">
      <c r="A5531" s="1" t="d">
        <v>2023-03-16</v>
      </c>
      <c r="B5531">
        <v>-1</v>
      </c>
      <c r="C5531" t="s">
        <v>77</v>
      </c>
      <c r="D5531" s="1" t="d">
        <v>2023-03-23</v>
      </c>
      <c r="E5531" t="s">
        <v>1068</v>
      </c>
      <c r="F5531" t="s">
        <v>2274</v>
      </c>
      <c r="G5531" t="s">
        <v>8</v>
      </c>
      <c r="H5531" t="s">
        <v>1068</v>
      </c>
    </row>
    <row r="5532" spans="1:8" x14ac:dyDescent="0.2">
      <c r="A5532" s="1" t="d">
        <v>2023-03-16</v>
      </c>
      <c r="B5532">
        <v>-1</v>
      </c>
      <c r="C5532" t="s">
        <v>77</v>
      </c>
      <c r="D5532" s="1" t="d">
        <v>2023-03-23</v>
      </c>
      <c r="E5532" t="s">
        <v>1215</v>
      </c>
      <c r="F5532" t="s">
        <v>2274</v>
      </c>
      <c r="G5532" t="s">
        <v>8</v>
      </c>
      <c r="H5532" t="s">
        <v>1215</v>
      </c>
    </row>
    <row r="5533" spans="1:8" x14ac:dyDescent="0.2">
      <c r="A5533" s="1" t="d">
        <v>2023-03-16</v>
      </c>
      <c r="B5533">
        <v>-1</v>
      </c>
      <c r="C5533" t="s">
        <v>77</v>
      </c>
      <c r="D5533" s="1" t="d">
        <v>2023-03-23</v>
      </c>
      <c r="E5533" t="s">
        <v>427</v>
      </c>
      <c r="F5533" t="s">
        <v>2275</v>
      </c>
      <c r="G5533" t="s">
        <v>8</v>
      </c>
      <c r="H5533" t="s">
        <v>428</v>
      </c>
    </row>
    <row r="5534" spans="1:8" x14ac:dyDescent="0.2">
      <c r="A5534" s="1" t="d">
        <v>2023-03-16</v>
      </c>
      <c r="B5534">
        <v>-1</v>
      </c>
      <c r="C5534" t="s">
        <v>77</v>
      </c>
      <c r="D5534" s="1" t="d">
        <v>2023-03-23</v>
      </c>
      <c r="E5534" t="s">
        <v>2012</v>
      </c>
      <c r="F5534" t="s">
        <v>2275</v>
      </c>
      <c r="G5534" t="s">
        <v>8</v>
      </c>
      <c r="H5534" t="s">
        <v>2013</v>
      </c>
    </row>
    <row r="5535" spans="1:8" x14ac:dyDescent="0.2">
      <c r="A5535" s="1" t="d">
        <v>2023-03-16</v>
      </c>
      <c r="B5535">
        <v>-1</v>
      </c>
      <c r="C5535" t="s">
        <v>77</v>
      </c>
      <c r="D5535" s="1" t="d">
        <v>2023-03-23</v>
      </c>
      <c r="E5535" t="s">
        <v>1269</v>
      </c>
      <c r="F5535" t="s">
        <v>2275</v>
      </c>
      <c r="G5535" t="s">
        <v>8</v>
      </c>
    </row>
    <row r="5536" spans="1:8" x14ac:dyDescent="0.2">
      <c r="A5536" s="1" t="d">
        <v>2023-03-16</v>
      </c>
      <c r="B5536">
        <v>-1</v>
      </c>
      <c r="C5536" t="s">
        <v>77</v>
      </c>
      <c r="D5536" s="1" t="d">
        <v>2023-03-23</v>
      </c>
      <c r="E5536" t="s">
        <v>1865</v>
      </c>
      <c r="F5536" t="s">
        <v>2263</v>
      </c>
      <c r="G5536" t="s">
        <v>8</v>
      </c>
      <c r="H5536" t="s">
        <v>752</v>
      </c>
    </row>
    <row r="5537" spans="1:8" x14ac:dyDescent="0.2">
      <c r="A5537" s="1" t="d">
        <v>2023-03-16</v>
      </c>
      <c r="B5537">
        <v>-1</v>
      </c>
      <c r="C5537" t="s">
        <v>77</v>
      </c>
      <c r="D5537" s="1" t="d">
        <v>2023-03-23</v>
      </c>
      <c r="E5537" t="s">
        <v>1933</v>
      </c>
      <c r="F5537" t="s">
        <v>2263</v>
      </c>
      <c r="G5537" t="s">
        <v>8</v>
      </c>
      <c r="H5537" t="s">
        <v>1138</v>
      </c>
    </row>
    <row r="5538" spans="1:8" x14ac:dyDescent="0.2">
      <c r="A5538" s="1" t="d">
        <v>2023-03-16</v>
      </c>
      <c r="B5538">
        <v>-1</v>
      </c>
      <c r="C5538" t="s">
        <v>77</v>
      </c>
      <c r="D5538" s="1" t="d">
        <v>2023-03-23</v>
      </c>
      <c r="E5538" t="s">
        <v>2181</v>
      </c>
      <c r="F5538" t="s">
        <v>2263</v>
      </c>
      <c r="G5538" t="s">
        <v>8</v>
      </c>
      <c r="H5538" t="s">
        <v>59</v>
      </c>
    </row>
    <row r="5539" spans="1:8" x14ac:dyDescent="0.2">
      <c r="A5539" s="1" t="d">
        <v>2023-03-16</v>
      </c>
      <c r="B5539">
        <v>-1</v>
      </c>
      <c r="C5539" t="s">
        <v>77</v>
      </c>
      <c r="D5539" s="1" t="d">
        <v>2023-03-23</v>
      </c>
      <c r="E5539" t="s">
        <v>179</v>
      </c>
      <c r="F5539" t="s">
        <v>2263</v>
      </c>
      <c r="G5539" t="s">
        <v>8</v>
      </c>
      <c r="H5539" t="s">
        <v>180</v>
      </c>
    </row>
    <row r="5540" spans="1:8" x14ac:dyDescent="0.2">
      <c r="A5540" s="1" t="d">
        <v>2023-03-16</v>
      </c>
      <c r="B5540">
        <v>-1</v>
      </c>
      <c r="C5540" t="s">
        <v>77</v>
      </c>
      <c r="D5540" s="1" t="d">
        <v>2023-03-27</v>
      </c>
      <c r="E5540" t="s">
        <v>1755</v>
      </c>
      <c r="F5540" t="s">
        <v>2274</v>
      </c>
      <c r="G5540" t="s">
        <v>8</v>
      </c>
      <c r="H5540" t="s">
        <v>1756</v>
      </c>
    </row>
    <row r="5541" spans="1:8" x14ac:dyDescent="0.2">
      <c r="A5541" s="1" t="d">
        <v>2023-03-16</v>
      </c>
      <c r="B5541">
        <v>-1</v>
      </c>
      <c r="C5541" t="s">
        <v>77</v>
      </c>
      <c r="D5541" s="1" t="d">
        <v>2023-03-30</v>
      </c>
      <c r="E5541" t="s">
        <v>1952</v>
      </c>
      <c r="F5541" t="s">
        <v>2275</v>
      </c>
      <c r="G5541" t="s">
        <v>8</v>
      </c>
      <c r="H5541" t="s">
        <v>1953</v>
      </c>
    </row>
    <row r="5542" spans="1:8" x14ac:dyDescent="0.2">
      <c r="A5542" s="1" t="d">
        <v>2023-03-16</v>
      </c>
      <c r="B5542">
        <v>-1</v>
      </c>
      <c r="C5542" t="s">
        <v>77</v>
      </c>
      <c r="D5542" s="1" t="d">
        <v>2023-03-30</v>
      </c>
      <c r="E5542" t="s">
        <v>1668</v>
      </c>
      <c r="F5542" t="s">
        <v>2275</v>
      </c>
      <c r="G5542" t="s">
        <v>8</v>
      </c>
      <c r="H5542" t="s">
        <v>1669</v>
      </c>
    </row>
    <row r="5543" spans="1:8" x14ac:dyDescent="0.2">
      <c r="A5543" s="1" t="d">
        <v>2023-03-16</v>
      </c>
      <c r="B5543">
        <v>5534654920006530</v>
      </c>
      <c r="C5543" t="s">
        <v>74</v>
      </c>
      <c r="D5543" s="1" t="d">
        <v>2023-03-30</v>
      </c>
      <c r="E5543" t="s">
        <v>2145</v>
      </c>
      <c r="F5543" t="s">
        <v>2263</v>
      </c>
      <c r="G5543" t="s">
        <v>8</v>
      </c>
      <c r="H5543" t="s">
        <v>747</v>
      </c>
    </row>
    <row r="5544" spans="1:8" x14ac:dyDescent="0.2">
      <c r="A5544" s="1" t="d">
        <v>2023-03-16</v>
      </c>
      <c r="B5544">
        <v>5556067970006530</v>
      </c>
      <c r="C5544" t="s">
        <v>20</v>
      </c>
      <c r="D5544" s="1" t="d">
        <v>2023-03-27</v>
      </c>
      <c r="E5544" t="s">
        <v>1882</v>
      </c>
      <c r="F5544" t="s">
        <v>2274</v>
      </c>
      <c r="G5544" t="s">
        <v>8</v>
      </c>
      <c r="H5544" t="s">
        <v>1883</v>
      </c>
    </row>
    <row r="5545" spans="1:8" x14ac:dyDescent="0.2">
      <c r="A5545" s="1" t="d">
        <v>2023-03-16</v>
      </c>
      <c r="B5545">
        <v>5559826840006530</v>
      </c>
      <c r="C5545" t="s">
        <v>77</v>
      </c>
      <c r="D5545" s="1" t="d">
        <v>2023-03-23</v>
      </c>
      <c r="E5545" t="s">
        <v>297</v>
      </c>
      <c r="F5545" t="s">
        <v>2275</v>
      </c>
      <c r="G5545" t="s">
        <v>8</v>
      </c>
      <c r="H5545" t="s">
        <v>298</v>
      </c>
    </row>
    <row r="5546" spans="1:8" x14ac:dyDescent="0.2">
      <c r="A5546" s="1" t="d">
        <v>2023-03-16</v>
      </c>
      <c r="B5546">
        <v>5561014790006530</v>
      </c>
      <c r="C5546" t="s">
        <v>77</v>
      </c>
      <c r="D5546" s="1" t="d">
        <v>2023-03-23</v>
      </c>
      <c r="E5546" t="s">
        <v>1827</v>
      </c>
      <c r="F5546" t="s">
        <v>2274</v>
      </c>
      <c r="G5546" t="s">
        <v>8</v>
      </c>
      <c r="H5546" t="s">
        <v>1827</v>
      </c>
    </row>
    <row r="5547" spans="1:8" x14ac:dyDescent="0.2">
      <c r="A5547" s="1" t="d">
        <v>2023-03-16</v>
      </c>
      <c r="B5547">
        <v>5564227020006530</v>
      </c>
      <c r="C5547" t="s">
        <v>77</v>
      </c>
      <c r="D5547" s="1" t="d">
        <v>2023-03-30</v>
      </c>
      <c r="E5547" t="s">
        <v>1978</v>
      </c>
      <c r="F5547" t="s">
        <v>2263</v>
      </c>
      <c r="G5547" t="s">
        <v>8</v>
      </c>
      <c r="H5547" t="s">
        <v>1477</v>
      </c>
    </row>
    <row r="5548" spans="1:8" x14ac:dyDescent="0.2">
      <c r="A5548" s="1" t="d">
        <v>2023-03-16</v>
      </c>
      <c r="B5548">
        <v>5566451680006530</v>
      </c>
      <c r="C5548" t="s">
        <v>77</v>
      </c>
      <c r="D5548" s="1" t="d">
        <v>2023-03-30</v>
      </c>
      <c r="E5548" t="s">
        <v>1832</v>
      </c>
      <c r="F5548" t="s">
        <v>2263</v>
      </c>
      <c r="G5548" t="s">
        <v>8</v>
      </c>
      <c r="H5548" t="s">
        <v>893</v>
      </c>
    </row>
    <row r="5549" spans="1:8" x14ac:dyDescent="0.2">
      <c r="A5549" s="1" t="d">
        <v>2023-03-16</v>
      </c>
      <c r="B5549">
        <v>6200270840006530</v>
      </c>
      <c r="C5549" t="s">
        <v>20</v>
      </c>
      <c r="D5549" s="1" t="d">
        <v>2023-03-30</v>
      </c>
      <c r="E5549" t="s">
        <v>112</v>
      </c>
      <c r="F5549" t="s">
        <v>2274</v>
      </c>
      <c r="G5549" t="s">
        <v>8</v>
      </c>
      <c r="H5549" t="s">
        <v>113</v>
      </c>
    </row>
    <row r="5550" spans="1:8" x14ac:dyDescent="0.2">
      <c r="A5550" s="1" t="d">
        <v>2023-03-16</v>
      </c>
      <c r="B5550">
        <v>6201174440006530</v>
      </c>
      <c r="C5550" t="s">
        <v>77</v>
      </c>
      <c r="D5550" s="1" t="d">
        <v>2023-03-16</v>
      </c>
      <c r="E5550" t="s">
        <v>1633</v>
      </c>
      <c r="F5550" t="s">
        <v>2296</v>
      </c>
      <c r="G5550" t="s">
        <v>8</v>
      </c>
      <c r="H5550" t="s">
        <v>844</v>
      </c>
    </row>
    <row r="5551" spans="1:8" x14ac:dyDescent="0.2">
      <c r="A5551" s="1" t="d">
        <v>2023-03-16</v>
      </c>
      <c r="B5551">
        <v>9297681370006530</v>
      </c>
      <c r="C5551" t="s">
        <v>77</v>
      </c>
      <c r="D5551" s="1" t="d">
        <v>2023-03-16</v>
      </c>
      <c r="E5551" t="s">
        <v>86</v>
      </c>
      <c r="F5551" t="s">
        <v>2265</v>
      </c>
      <c r="G5551" t="s">
        <v>8</v>
      </c>
      <c r="H5551" t="s">
        <v>87</v>
      </c>
    </row>
    <row r="5552" spans="1:8" x14ac:dyDescent="0.2">
      <c r="A5552" s="1" t="d">
        <v>2023-03-16</v>
      </c>
      <c r="B5552">
        <v>9297681370006530</v>
      </c>
      <c r="C5552" t="s">
        <v>77</v>
      </c>
      <c r="D5552" s="1" t="d">
        <v>2023-03-16</v>
      </c>
      <c r="E5552" t="s">
        <v>43</v>
      </c>
      <c r="F5552" t="s">
        <v>2272</v>
      </c>
      <c r="G5552" t="s">
        <v>8</v>
      </c>
      <c r="H5552" t="s">
        <v>44</v>
      </c>
    </row>
    <row r="5553" spans="1:8" x14ac:dyDescent="0.2">
      <c r="A5553" s="1" t="d">
        <v>2023-03-16</v>
      </c>
      <c r="B5553">
        <v>9399450580006530</v>
      </c>
      <c r="C5553" t="s">
        <v>77</v>
      </c>
      <c r="D5553" s="1" t="d">
        <v>2023-03-23</v>
      </c>
      <c r="E5553" t="s">
        <v>1665</v>
      </c>
      <c r="F5553" t="s">
        <v>2274</v>
      </c>
      <c r="G5553" t="s">
        <v>8</v>
      </c>
      <c r="H5553" t="s">
        <v>1666</v>
      </c>
    </row>
    <row r="5554" spans="1:8" x14ac:dyDescent="0.2">
      <c r="A5554" s="1" t="d">
        <v>2023-03-16</v>
      </c>
      <c r="B5554">
        <v>9401533150006530</v>
      </c>
      <c r="C5554" t="s">
        <v>77</v>
      </c>
      <c r="D5554" s="1" t="d">
        <v>2023-03-23</v>
      </c>
      <c r="E5554" t="s">
        <v>2182</v>
      </c>
      <c r="F5554" t="s">
        <v>2275</v>
      </c>
      <c r="G5554" t="s">
        <v>8</v>
      </c>
      <c r="H5554" t="s">
        <v>2183</v>
      </c>
    </row>
    <row r="5555" spans="1:8" x14ac:dyDescent="0.2">
      <c r="A5555" s="1" t="d">
        <v>2023-03-16</v>
      </c>
      <c r="B5555">
        <v>9401563280006530</v>
      </c>
      <c r="C5555" t="s">
        <v>77</v>
      </c>
      <c r="D5555" s="1" t="d">
        <v>2023-03-23</v>
      </c>
      <c r="E5555" t="s">
        <v>1698</v>
      </c>
      <c r="F5555" t="s">
        <v>2275</v>
      </c>
      <c r="G5555" t="s">
        <v>8</v>
      </c>
      <c r="H5555" t="s">
        <v>1699</v>
      </c>
    </row>
    <row r="5556" spans="1:8" x14ac:dyDescent="0.2">
      <c r="A5556" s="1" t="d">
        <v>2023-03-16</v>
      </c>
      <c r="B5556">
        <v>9407196700006530</v>
      </c>
      <c r="C5556" t="s">
        <v>77</v>
      </c>
      <c r="D5556" s="1" t="d">
        <v>2023-03-23</v>
      </c>
      <c r="E5556" t="s">
        <v>313</v>
      </c>
      <c r="F5556" t="s">
        <v>2274</v>
      </c>
      <c r="G5556" t="s">
        <v>8</v>
      </c>
      <c r="H5556" t="s">
        <v>314</v>
      </c>
    </row>
    <row r="5557" spans="1:8" x14ac:dyDescent="0.2">
      <c r="A5557" s="1" t="d">
        <v>2023-03-16</v>
      </c>
      <c r="B5557">
        <v>9938801620006530</v>
      </c>
      <c r="C5557" t="s">
        <v>20</v>
      </c>
      <c r="D5557" s="1" t="d">
        <v>2023-03-30</v>
      </c>
      <c r="E5557" t="s">
        <v>2184</v>
      </c>
      <c r="F5557" t="s">
        <v>2275</v>
      </c>
      <c r="G5557" t="s">
        <v>8</v>
      </c>
      <c r="H5557" t="s">
        <v>2185</v>
      </c>
    </row>
    <row r="5558" spans="1:8" x14ac:dyDescent="0.2">
      <c r="A5558" s="1" t="d">
        <v>2023-03-17</v>
      </c>
      <c r="B5558">
        <v>-1</v>
      </c>
      <c r="D5558" s="1" t="d">
        <v>2023-03-17</v>
      </c>
      <c r="E5558" t="s">
        <v>2186</v>
      </c>
      <c r="F5558" t="s">
        <v>2273</v>
      </c>
      <c r="G5558" t="s">
        <v>128</v>
      </c>
      <c r="H5558">
        <v>2019</v>
      </c>
    </row>
    <row r="5559" spans="1:8" x14ac:dyDescent="0.2">
      <c r="A5559" s="1" t="d">
        <v>2023-03-17</v>
      </c>
      <c r="B5559">
        <v>-1</v>
      </c>
      <c r="D5559" s="1" t="d">
        <v>2023-03-17</v>
      </c>
      <c r="E5559" t="s">
        <v>2187</v>
      </c>
      <c r="F5559" t="s">
        <v>2273</v>
      </c>
      <c r="G5559" t="s">
        <v>128</v>
      </c>
      <c r="H5559" t="s">
        <v>304</v>
      </c>
    </row>
    <row r="5560" spans="1:8" x14ac:dyDescent="0.2">
      <c r="A5560" s="1" t="d">
        <v>2023-03-17</v>
      </c>
      <c r="B5560">
        <v>-1</v>
      </c>
      <c r="D5560" s="1" t="d">
        <v>2023-03-17</v>
      </c>
      <c r="E5560" t="s">
        <v>2188</v>
      </c>
      <c r="F5560" t="s">
        <v>2297</v>
      </c>
      <c r="G5560" t="s">
        <v>8</v>
      </c>
      <c r="H5560" t="s">
        <v>2189</v>
      </c>
    </row>
    <row r="5561" spans="1:8" x14ac:dyDescent="0.2">
      <c r="A5561" s="1" t="d">
        <v>2023-03-17</v>
      </c>
      <c r="B5561">
        <v>-1</v>
      </c>
      <c r="D5561" s="1" t="d">
        <v>2023-03-17</v>
      </c>
      <c r="E5561" t="s">
        <v>2190</v>
      </c>
      <c r="F5561" t="s">
        <v>2296</v>
      </c>
      <c r="G5561" t="s">
        <v>8</v>
      </c>
      <c r="H5561" t="s">
        <v>2191</v>
      </c>
    </row>
    <row r="5562" spans="1:8" x14ac:dyDescent="0.2">
      <c r="A5562" s="1" t="d">
        <v>2023-03-17</v>
      </c>
      <c r="B5562">
        <v>-1</v>
      </c>
      <c r="D5562" s="1" t="d">
        <v>2023-03-17</v>
      </c>
      <c r="E5562" t="s">
        <v>1933</v>
      </c>
      <c r="F5562" t="s">
        <v>2263</v>
      </c>
      <c r="G5562" t="s">
        <v>8</v>
      </c>
      <c r="H5562" t="s">
        <v>1138</v>
      </c>
    </row>
    <row r="5563" spans="1:8" x14ac:dyDescent="0.2">
      <c r="A5563" s="1" t="d">
        <v>2023-03-17</v>
      </c>
      <c r="B5563">
        <v>-1</v>
      </c>
      <c r="D5563" s="1" t="d">
        <v>2023-03-17</v>
      </c>
      <c r="E5563" t="s">
        <v>2192</v>
      </c>
      <c r="F5563" t="s">
        <v>2264</v>
      </c>
      <c r="G5563" t="s">
        <v>8</v>
      </c>
      <c r="H5563" t="s">
        <v>2193</v>
      </c>
    </row>
    <row r="5564" spans="1:8" x14ac:dyDescent="0.2">
      <c r="A5564" s="1" t="d">
        <v>2023-03-17</v>
      </c>
      <c r="B5564">
        <v>-1</v>
      </c>
      <c r="C5564" t="s">
        <v>20</v>
      </c>
      <c r="D5564" s="1" t="d">
        <v>2023-03-17</v>
      </c>
      <c r="E5564" t="s">
        <v>21</v>
      </c>
      <c r="F5564" t="s">
        <v>2266</v>
      </c>
      <c r="G5564" t="s">
        <v>8</v>
      </c>
      <c r="H5564" t="s">
        <v>22</v>
      </c>
    </row>
    <row r="5565" spans="1:8" x14ac:dyDescent="0.2">
      <c r="A5565" s="1" t="d">
        <v>2023-03-17</v>
      </c>
      <c r="B5565">
        <v>-1</v>
      </c>
      <c r="C5565" t="s">
        <v>20</v>
      </c>
      <c r="D5565" s="1" t="d">
        <v>2023-03-17</v>
      </c>
      <c r="E5565" t="s">
        <v>260</v>
      </c>
      <c r="F5565" t="s">
        <v>2282</v>
      </c>
      <c r="G5565" t="s">
        <v>49</v>
      </c>
    </row>
    <row r="5566" spans="1:8" x14ac:dyDescent="0.2">
      <c r="A5566" s="1" t="d">
        <v>2023-03-17</v>
      </c>
      <c r="B5566">
        <v>-1</v>
      </c>
      <c r="C5566" t="s">
        <v>20</v>
      </c>
      <c r="D5566" s="1" t="d">
        <v>2023-03-17</v>
      </c>
      <c r="E5566" t="s">
        <v>1410</v>
      </c>
      <c r="F5566" t="s">
        <v>2265</v>
      </c>
      <c r="G5566" t="s">
        <v>68</v>
      </c>
      <c r="H5566" t="s">
        <v>1411</v>
      </c>
    </row>
    <row r="5567" spans="1:8" x14ac:dyDescent="0.2">
      <c r="A5567" s="1" t="d">
        <v>2023-03-17</v>
      </c>
      <c r="B5567">
        <v>-1</v>
      </c>
      <c r="C5567" t="s">
        <v>20</v>
      </c>
      <c r="D5567" s="1" t="d">
        <v>2023-03-17</v>
      </c>
      <c r="E5567" t="s">
        <v>84</v>
      </c>
      <c r="F5567" t="s">
        <v>2265</v>
      </c>
      <c r="G5567" t="s">
        <v>8</v>
      </c>
      <c r="H5567" t="s">
        <v>85</v>
      </c>
    </row>
    <row r="5568" spans="1:8" x14ac:dyDescent="0.2">
      <c r="A5568" s="1" t="d">
        <v>2023-03-17</v>
      </c>
      <c r="B5568">
        <v>-1</v>
      </c>
      <c r="C5568" t="s">
        <v>20</v>
      </c>
      <c r="D5568" s="1" t="d">
        <v>2023-03-17</v>
      </c>
      <c r="E5568" t="s">
        <v>71</v>
      </c>
      <c r="F5568" t="s">
        <v>2265</v>
      </c>
      <c r="G5568" t="s">
        <v>8</v>
      </c>
      <c r="H5568" t="s">
        <v>72</v>
      </c>
    </row>
    <row r="5569" spans="1:8" x14ac:dyDescent="0.2">
      <c r="A5569" s="1" t="d">
        <v>2023-03-17</v>
      </c>
      <c r="B5569">
        <v>-1</v>
      </c>
      <c r="C5569" t="s">
        <v>20</v>
      </c>
      <c r="D5569" s="1" t="d">
        <v>2023-03-17</v>
      </c>
      <c r="E5569" t="s">
        <v>433</v>
      </c>
      <c r="F5569" t="s">
        <v>2265</v>
      </c>
      <c r="G5569" t="s">
        <v>8</v>
      </c>
      <c r="H5569" t="s">
        <v>434</v>
      </c>
    </row>
    <row r="5570" spans="1:8" x14ac:dyDescent="0.2">
      <c r="A5570" s="1" t="d">
        <v>2023-03-17</v>
      </c>
      <c r="B5570">
        <v>-1</v>
      </c>
      <c r="C5570" t="s">
        <v>20</v>
      </c>
      <c r="D5570" s="1" t="d">
        <v>2023-03-17</v>
      </c>
      <c r="E5570" t="s">
        <v>1634</v>
      </c>
      <c r="F5570" t="s">
        <v>2296</v>
      </c>
      <c r="G5570" t="s">
        <v>8</v>
      </c>
      <c r="H5570" t="s">
        <v>38</v>
      </c>
    </row>
    <row r="5571" spans="1:8" x14ac:dyDescent="0.2">
      <c r="A5571" s="1" t="d">
        <v>2023-03-17</v>
      </c>
      <c r="B5571">
        <v>-1</v>
      </c>
      <c r="C5571" t="s">
        <v>20</v>
      </c>
      <c r="D5571" s="1" t="d">
        <v>2023-03-17</v>
      </c>
      <c r="E5571" t="s">
        <v>1835</v>
      </c>
      <c r="F5571" t="s">
        <v>2296</v>
      </c>
      <c r="G5571" t="s">
        <v>8</v>
      </c>
    </row>
    <row r="5572" spans="1:8" x14ac:dyDescent="0.2">
      <c r="A5572" s="1" t="d">
        <v>2023-03-17</v>
      </c>
      <c r="B5572">
        <v>-1</v>
      </c>
      <c r="C5572" t="s">
        <v>20</v>
      </c>
      <c r="D5572" s="1" t="d">
        <v>2023-03-17</v>
      </c>
      <c r="E5572" t="s">
        <v>481</v>
      </c>
      <c r="F5572" t="s">
        <v>2285</v>
      </c>
      <c r="G5572" t="s">
        <v>8</v>
      </c>
    </row>
    <row r="5573" spans="1:8" x14ac:dyDescent="0.2">
      <c r="A5573" s="1" t="d">
        <v>2023-03-17</v>
      </c>
      <c r="B5573">
        <v>-1</v>
      </c>
      <c r="C5573" t="s">
        <v>20</v>
      </c>
      <c r="D5573" s="1" t="d">
        <v>2023-03-17</v>
      </c>
      <c r="E5573" t="s">
        <v>47</v>
      </c>
      <c r="F5573" t="s">
        <v>2272</v>
      </c>
      <c r="G5573" t="s">
        <v>8</v>
      </c>
    </row>
    <row r="5574" spans="1:8" x14ac:dyDescent="0.2">
      <c r="A5574" s="1" t="d">
        <v>2023-03-17</v>
      </c>
      <c r="B5574">
        <v>-1</v>
      </c>
      <c r="C5574" t="s">
        <v>20</v>
      </c>
      <c r="D5574" s="1" t="d">
        <v>2023-03-17</v>
      </c>
      <c r="E5574" t="s">
        <v>1392</v>
      </c>
      <c r="F5574" t="s">
        <v>2272</v>
      </c>
      <c r="G5574" t="s">
        <v>8</v>
      </c>
    </row>
    <row r="5575" spans="1:8" x14ac:dyDescent="0.2">
      <c r="A5575" s="1" t="d">
        <v>2023-03-17</v>
      </c>
      <c r="B5575">
        <v>-1</v>
      </c>
      <c r="C5575" t="s">
        <v>20</v>
      </c>
      <c r="D5575" s="1" t="d">
        <v>2023-03-17</v>
      </c>
      <c r="E5575" t="s">
        <v>560</v>
      </c>
      <c r="F5575" t="s">
        <v>2272</v>
      </c>
      <c r="G5575" t="s">
        <v>8</v>
      </c>
    </row>
    <row r="5576" spans="1:8" x14ac:dyDescent="0.2">
      <c r="A5576" s="1" t="d">
        <v>2023-03-17</v>
      </c>
      <c r="B5576">
        <v>-1</v>
      </c>
      <c r="C5576" t="s">
        <v>20</v>
      </c>
      <c r="D5576" s="1" t="d">
        <v>2023-03-18</v>
      </c>
      <c r="E5576" t="s">
        <v>222</v>
      </c>
      <c r="F5576" t="s">
        <v>2265</v>
      </c>
      <c r="G5576" t="s">
        <v>13</v>
      </c>
      <c r="H5576" t="s">
        <v>223</v>
      </c>
    </row>
    <row r="5577" spans="1:8" x14ac:dyDescent="0.2">
      <c r="A5577" s="1" t="d">
        <v>2023-03-17</v>
      </c>
      <c r="B5577">
        <v>-1</v>
      </c>
      <c r="C5577" t="s">
        <v>20</v>
      </c>
      <c r="D5577" s="1" t="d">
        <v>2023-03-18</v>
      </c>
      <c r="E5577" t="s">
        <v>1748</v>
      </c>
      <c r="F5577" t="s">
        <v>2272</v>
      </c>
      <c r="G5577" t="s">
        <v>13</v>
      </c>
      <c r="H5577" t="s">
        <v>1749</v>
      </c>
    </row>
    <row r="5578" spans="1:8" x14ac:dyDescent="0.2">
      <c r="A5578" s="1" t="d">
        <v>2023-03-17</v>
      </c>
      <c r="B5578">
        <v>-1</v>
      </c>
      <c r="C5578" t="s">
        <v>20</v>
      </c>
      <c r="D5578" s="1" t="d">
        <v>2023-03-24</v>
      </c>
      <c r="E5578" t="s">
        <v>1290</v>
      </c>
      <c r="F5578" t="s">
        <v>2273</v>
      </c>
      <c r="G5578" t="s">
        <v>1058</v>
      </c>
      <c r="H5578" t="s">
        <v>1291</v>
      </c>
    </row>
    <row r="5579" spans="1:8" x14ac:dyDescent="0.2">
      <c r="A5579" s="1" t="d">
        <v>2023-03-17</v>
      </c>
      <c r="B5579">
        <v>-1</v>
      </c>
      <c r="C5579" t="s">
        <v>20</v>
      </c>
      <c r="D5579" s="1" t="d">
        <v>2023-03-24</v>
      </c>
      <c r="E5579" t="s">
        <v>1102</v>
      </c>
      <c r="F5579" t="s">
        <v>2273</v>
      </c>
      <c r="G5579" t="s">
        <v>13</v>
      </c>
      <c r="H5579" t="s">
        <v>1103</v>
      </c>
    </row>
    <row r="5580" spans="1:8" x14ac:dyDescent="0.2">
      <c r="A5580" s="1" t="d">
        <v>2023-03-17</v>
      </c>
      <c r="B5580">
        <v>-1</v>
      </c>
      <c r="C5580" t="s">
        <v>20</v>
      </c>
      <c r="D5580" s="1" t="d">
        <v>2023-03-24</v>
      </c>
      <c r="E5580" t="s">
        <v>2194</v>
      </c>
      <c r="F5580" t="s">
        <v>2273</v>
      </c>
      <c r="G5580" t="s">
        <v>8</v>
      </c>
      <c r="H5580" t="s">
        <v>1901</v>
      </c>
    </row>
    <row r="5581" spans="1:8" x14ac:dyDescent="0.2">
      <c r="A5581" s="1" t="d">
        <v>2023-03-17</v>
      </c>
      <c r="B5581">
        <v>-1</v>
      </c>
      <c r="C5581" t="s">
        <v>20</v>
      </c>
      <c r="D5581" s="1" t="d">
        <v>2023-03-24</v>
      </c>
      <c r="E5581" t="s">
        <v>1816</v>
      </c>
      <c r="F5581" t="s">
        <v>2275</v>
      </c>
      <c r="G5581" t="s">
        <v>8</v>
      </c>
      <c r="H5581" t="s">
        <v>1817</v>
      </c>
    </row>
    <row r="5582" spans="1:8" x14ac:dyDescent="0.2">
      <c r="A5582" s="1" t="d">
        <v>2023-03-17</v>
      </c>
      <c r="B5582">
        <v>-1</v>
      </c>
      <c r="C5582" t="s">
        <v>20</v>
      </c>
      <c r="D5582" s="1" t="d">
        <v>2023-03-24</v>
      </c>
      <c r="E5582" t="s">
        <v>634</v>
      </c>
      <c r="F5582" t="s">
        <v>2275</v>
      </c>
      <c r="G5582" t="s">
        <v>8</v>
      </c>
    </row>
    <row r="5583" spans="1:8" x14ac:dyDescent="0.2">
      <c r="A5583" s="1" t="d">
        <v>2023-03-17</v>
      </c>
      <c r="B5583">
        <v>-1</v>
      </c>
      <c r="C5583" t="s">
        <v>70</v>
      </c>
      <c r="D5583" s="1" t="d">
        <v>2023-03-17</v>
      </c>
      <c r="E5583" t="s">
        <v>942</v>
      </c>
      <c r="F5583" t="s">
        <v>2265</v>
      </c>
      <c r="G5583" t="s">
        <v>68</v>
      </c>
      <c r="H5583" t="s">
        <v>943</v>
      </c>
    </row>
    <row r="5584" spans="1:8" x14ac:dyDescent="0.2">
      <c r="A5584" s="1" t="d">
        <v>2023-03-17</v>
      </c>
      <c r="B5584">
        <v>-1</v>
      </c>
      <c r="C5584" t="s">
        <v>70</v>
      </c>
      <c r="D5584" s="1" t="d">
        <v>2023-03-17</v>
      </c>
      <c r="E5584" t="s">
        <v>829</v>
      </c>
      <c r="F5584" t="s">
        <v>2271</v>
      </c>
      <c r="G5584" t="s">
        <v>68</v>
      </c>
      <c r="H5584" t="s">
        <v>830</v>
      </c>
    </row>
    <row r="5585" spans="1:8" x14ac:dyDescent="0.2">
      <c r="A5585" s="1" t="d">
        <v>2023-03-17</v>
      </c>
      <c r="B5585">
        <v>-1</v>
      </c>
      <c r="C5585" t="s">
        <v>74</v>
      </c>
      <c r="D5585" s="1" t="d">
        <v>2023-03-17</v>
      </c>
      <c r="E5585" t="s">
        <v>433</v>
      </c>
      <c r="F5585" t="s">
        <v>2265</v>
      </c>
      <c r="G5585" t="s">
        <v>8</v>
      </c>
      <c r="H5585" t="s">
        <v>434</v>
      </c>
    </row>
    <row r="5586" spans="1:8" x14ac:dyDescent="0.2">
      <c r="A5586" s="1" t="d">
        <v>2023-03-17</v>
      </c>
      <c r="B5586">
        <v>-1</v>
      </c>
      <c r="C5586" t="s">
        <v>74</v>
      </c>
      <c r="D5586" s="1" t="d">
        <v>2023-03-17</v>
      </c>
      <c r="E5586" t="s">
        <v>559</v>
      </c>
      <c r="F5586" t="s">
        <v>2294</v>
      </c>
      <c r="G5586" t="s">
        <v>8</v>
      </c>
    </row>
    <row r="5587" spans="1:8" x14ac:dyDescent="0.2">
      <c r="A5587" s="1" t="d">
        <v>2023-03-17</v>
      </c>
      <c r="B5587">
        <v>-1</v>
      </c>
      <c r="C5587" t="s">
        <v>74</v>
      </c>
      <c r="D5587" s="1" t="d">
        <v>2023-03-17</v>
      </c>
      <c r="E5587" t="s">
        <v>96</v>
      </c>
      <c r="F5587" t="s">
        <v>2272</v>
      </c>
      <c r="G5587" t="s">
        <v>8</v>
      </c>
    </row>
    <row r="5588" spans="1:8" x14ac:dyDescent="0.2">
      <c r="A5588" s="1" t="d">
        <v>2023-03-17</v>
      </c>
      <c r="B5588">
        <v>-1</v>
      </c>
      <c r="C5588" t="s">
        <v>74</v>
      </c>
      <c r="D5588" s="1" t="d">
        <v>2023-03-24</v>
      </c>
      <c r="E5588" t="s">
        <v>1307</v>
      </c>
      <c r="F5588" t="s">
        <v>2273</v>
      </c>
      <c r="G5588" t="s">
        <v>13</v>
      </c>
      <c r="H5588" t="s">
        <v>1308</v>
      </c>
    </row>
    <row r="5589" spans="1:8" x14ac:dyDescent="0.2">
      <c r="A5589" s="1" t="d">
        <v>2023-03-17</v>
      </c>
      <c r="B5589">
        <v>-1</v>
      </c>
      <c r="C5589" t="s">
        <v>77</v>
      </c>
      <c r="D5589" s="1" t="d">
        <v>2023-03-17</v>
      </c>
      <c r="E5589" t="s">
        <v>456</v>
      </c>
      <c r="F5589" t="s">
        <v>2288</v>
      </c>
      <c r="G5589" t="s">
        <v>8</v>
      </c>
      <c r="H5589" t="s">
        <v>457</v>
      </c>
    </row>
    <row r="5590" spans="1:8" x14ac:dyDescent="0.2">
      <c r="A5590" s="1" t="d">
        <v>2023-03-17</v>
      </c>
      <c r="B5590">
        <v>-1</v>
      </c>
      <c r="C5590" t="s">
        <v>77</v>
      </c>
      <c r="D5590" s="1" t="d">
        <v>2023-03-17</v>
      </c>
      <c r="E5590" t="s">
        <v>940</v>
      </c>
      <c r="F5590" t="s">
        <v>2302</v>
      </c>
      <c r="G5590" t="s">
        <v>49</v>
      </c>
      <c r="H5590" t="s">
        <v>941</v>
      </c>
    </row>
    <row r="5591" spans="1:8" x14ac:dyDescent="0.2">
      <c r="A5591" s="1" t="d">
        <v>2023-03-17</v>
      </c>
      <c r="B5591">
        <v>-1</v>
      </c>
      <c r="C5591" t="s">
        <v>77</v>
      </c>
      <c r="D5591" s="1" t="d">
        <v>2023-03-17</v>
      </c>
      <c r="E5591" t="s">
        <v>1174</v>
      </c>
      <c r="F5591" t="s">
        <v>2281</v>
      </c>
      <c r="G5591" t="s">
        <v>8</v>
      </c>
      <c r="H5591" t="s">
        <v>1175</v>
      </c>
    </row>
    <row r="5592" spans="1:8" x14ac:dyDescent="0.2">
      <c r="A5592" s="1" t="d">
        <v>2023-03-17</v>
      </c>
      <c r="B5592">
        <v>-1</v>
      </c>
      <c r="C5592" t="s">
        <v>77</v>
      </c>
      <c r="D5592" s="1" t="d">
        <v>2023-03-17</v>
      </c>
      <c r="E5592" t="s">
        <v>1365</v>
      </c>
      <c r="F5592" t="s">
        <v>2266</v>
      </c>
      <c r="G5592" t="s">
        <v>8</v>
      </c>
      <c r="H5592" t="s">
        <v>1366</v>
      </c>
    </row>
    <row r="5593" spans="1:8" x14ac:dyDescent="0.2">
      <c r="A5593" s="1" t="d">
        <v>2023-03-17</v>
      </c>
      <c r="B5593">
        <v>-1</v>
      </c>
      <c r="C5593" t="s">
        <v>77</v>
      </c>
      <c r="D5593" s="1" t="d">
        <v>2023-03-17</v>
      </c>
      <c r="E5593" t="s">
        <v>1039</v>
      </c>
      <c r="F5593" t="s">
        <v>2282</v>
      </c>
      <c r="G5593" t="s">
        <v>49</v>
      </c>
      <c r="H5593" t="s">
        <v>1040</v>
      </c>
    </row>
    <row r="5594" spans="1:8" x14ac:dyDescent="0.2">
      <c r="A5594" s="1" t="d">
        <v>2023-03-17</v>
      </c>
      <c r="B5594">
        <v>-1</v>
      </c>
      <c r="C5594" t="s">
        <v>77</v>
      </c>
      <c r="D5594" s="1" t="d">
        <v>2023-03-17</v>
      </c>
      <c r="E5594" t="s">
        <v>436</v>
      </c>
      <c r="F5594" t="s">
        <v>2282</v>
      </c>
      <c r="G5594" t="s">
        <v>49</v>
      </c>
      <c r="H5594" t="s">
        <v>437</v>
      </c>
    </row>
    <row r="5595" spans="1:8" x14ac:dyDescent="0.2">
      <c r="A5595" s="1" t="d">
        <v>2023-03-17</v>
      </c>
      <c r="B5595">
        <v>-1</v>
      </c>
      <c r="C5595" t="s">
        <v>77</v>
      </c>
      <c r="D5595" s="1" t="d">
        <v>2023-03-17</v>
      </c>
      <c r="E5595" t="s">
        <v>458</v>
      </c>
      <c r="F5595" t="s">
        <v>2282</v>
      </c>
      <c r="G5595" t="s">
        <v>49</v>
      </c>
    </row>
    <row r="5596" spans="1:8" x14ac:dyDescent="0.2">
      <c r="A5596" s="1" t="d">
        <v>2023-03-17</v>
      </c>
      <c r="B5596">
        <v>-1</v>
      </c>
      <c r="C5596" t="s">
        <v>77</v>
      </c>
      <c r="D5596" s="1" t="d">
        <v>2023-03-17</v>
      </c>
      <c r="E5596" t="s">
        <v>260</v>
      </c>
      <c r="F5596" t="s">
        <v>2282</v>
      </c>
      <c r="G5596" t="s">
        <v>49</v>
      </c>
    </row>
    <row r="5597" spans="1:8" x14ac:dyDescent="0.2">
      <c r="A5597" s="1" t="d">
        <v>2023-03-17</v>
      </c>
      <c r="B5597">
        <v>-1</v>
      </c>
      <c r="C5597" t="s">
        <v>77</v>
      </c>
      <c r="D5597" s="1" t="d">
        <v>2023-03-17</v>
      </c>
      <c r="E5597" t="s">
        <v>1367</v>
      </c>
      <c r="F5597" t="s">
        <v>2282</v>
      </c>
      <c r="G5597" t="s">
        <v>49</v>
      </c>
    </row>
    <row r="5598" spans="1:8" x14ac:dyDescent="0.2">
      <c r="A5598" s="1" t="d">
        <v>2023-03-17</v>
      </c>
      <c r="B5598">
        <v>-1</v>
      </c>
      <c r="C5598" t="s">
        <v>77</v>
      </c>
      <c r="D5598" s="1" t="d">
        <v>2023-03-17</v>
      </c>
      <c r="E5598" t="s">
        <v>687</v>
      </c>
      <c r="F5598" t="s">
        <v>2282</v>
      </c>
      <c r="G5598" t="s">
        <v>49</v>
      </c>
    </row>
    <row r="5599" spans="1:8" x14ac:dyDescent="0.2">
      <c r="A5599" s="1" t="d">
        <v>2023-03-17</v>
      </c>
      <c r="B5599">
        <v>-1</v>
      </c>
      <c r="C5599" t="s">
        <v>77</v>
      </c>
      <c r="D5599" s="1" t="d">
        <v>2023-03-17</v>
      </c>
      <c r="E5599" t="s">
        <v>942</v>
      </c>
      <c r="F5599" t="s">
        <v>2265</v>
      </c>
      <c r="G5599" t="s">
        <v>68</v>
      </c>
      <c r="H5599" t="s">
        <v>943</v>
      </c>
    </row>
    <row r="5600" spans="1:8" x14ac:dyDescent="0.2">
      <c r="A5600" s="1" t="d">
        <v>2023-03-17</v>
      </c>
      <c r="B5600">
        <v>-1</v>
      </c>
      <c r="C5600" t="s">
        <v>77</v>
      </c>
      <c r="D5600" s="1" t="d">
        <v>2023-03-17</v>
      </c>
      <c r="E5600" t="s">
        <v>1179</v>
      </c>
      <c r="F5600" t="s">
        <v>2265</v>
      </c>
      <c r="G5600" t="s">
        <v>49</v>
      </c>
      <c r="H5600" t="s">
        <v>1180</v>
      </c>
    </row>
    <row r="5601" spans="1:8" x14ac:dyDescent="0.2">
      <c r="A5601" s="1" t="d">
        <v>2023-03-17</v>
      </c>
      <c r="B5601">
        <v>-1</v>
      </c>
      <c r="C5601" t="s">
        <v>77</v>
      </c>
      <c r="D5601" s="1" t="d">
        <v>2023-03-17</v>
      </c>
      <c r="E5601" t="s">
        <v>1254</v>
      </c>
      <c r="F5601" t="s">
        <v>2265</v>
      </c>
      <c r="G5601" t="s">
        <v>49</v>
      </c>
      <c r="H5601" t="s">
        <v>1255</v>
      </c>
    </row>
    <row r="5602" spans="1:8" x14ac:dyDescent="0.2">
      <c r="A5602" s="1" t="d">
        <v>2023-03-17</v>
      </c>
      <c r="B5602">
        <v>-1</v>
      </c>
      <c r="C5602" t="s">
        <v>77</v>
      </c>
      <c r="D5602" s="1" t="d">
        <v>2023-03-17</v>
      </c>
      <c r="E5602" t="s">
        <v>218</v>
      </c>
      <c r="F5602" t="s">
        <v>2265</v>
      </c>
      <c r="G5602" t="s">
        <v>49</v>
      </c>
      <c r="H5602" t="s">
        <v>219</v>
      </c>
    </row>
    <row r="5603" spans="1:8" x14ac:dyDescent="0.2">
      <c r="A5603" s="1" t="d">
        <v>2023-03-17</v>
      </c>
      <c r="B5603">
        <v>-1</v>
      </c>
      <c r="C5603" t="s">
        <v>77</v>
      </c>
      <c r="D5603" s="1" t="d">
        <v>2023-03-17</v>
      </c>
      <c r="E5603" t="s">
        <v>27</v>
      </c>
      <c r="F5603" t="s">
        <v>2265</v>
      </c>
      <c r="G5603" t="s">
        <v>8</v>
      </c>
      <c r="H5603" t="s">
        <v>28</v>
      </c>
    </row>
    <row r="5604" spans="1:8" x14ac:dyDescent="0.2">
      <c r="A5604" s="1" t="d">
        <v>2023-03-17</v>
      </c>
      <c r="B5604">
        <v>-1</v>
      </c>
      <c r="C5604" t="s">
        <v>77</v>
      </c>
      <c r="D5604" s="1" t="d">
        <v>2023-03-17</v>
      </c>
      <c r="E5604" t="s">
        <v>1314</v>
      </c>
      <c r="F5604" t="s">
        <v>2265</v>
      </c>
      <c r="G5604" t="s">
        <v>8</v>
      </c>
      <c r="H5604" t="s">
        <v>1315</v>
      </c>
    </row>
    <row r="5605" spans="1:8" x14ac:dyDescent="0.2">
      <c r="A5605" s="1" t="d">
        <v>2023-03-17</v>
      </c>
      <c r="B5605">
        <v>-1</v>
      </c>
      <c r="C5605" t="s">
        <v>77</v>
      </c>
      <c r="D5605" s="1" t="d">
        <v>2023-03-17</v>
      </c>
      <c r="E5605" t="s">
        <v>84</v>
      </c>
      <c r="F5605" t="s">
        <v>2265</v>
      </c>
      <c r="G5605" t="s">
        <v>8</v>
      </c>
      <c r="H5605" t="s">
        <v>85</v>
      </c>
    </row>
    <row r="5606" spans="1:8" x14ac:dyDescent="0.2">
      <c r="A5606" s="1" t="d">
        <v>2023-03-17</v>
      </c>
      <c r="B5606">
        <v>-1</v>
      </c>
      <c r="C5606" t="s">
        <v>77</v>
      </c>
      <c r="D5606" s="1" t="d">
        <v>2023-03-17</v>
      </c>
      <c r="E5606" t="s">
        <v>1186</v>
      </c>
      <c r="F5606" t="s">
        <v>2265</v>
      </c>
      <c r="G5606" t="s">
        <v>128</v>
      </c>
      <c r="H5606" t="s">
        <v>1187</v>
      </c>
    </row>
    <row r="5607" spans="1:8" x14ac:dyDescent="0.2">
      <c r="A5607" s="1" t="d">
        <v>2023-03-17</v>
      </c>
      <c r="B5607">
        <v>-1</v>
      </c>
      <c r="C5607" t="s">
        <v>77</v>
      </c>
      <c r="D5607" s="1" t="d">
        <v>2023-03-17</v>
      </c>
      <c r="E5607" t="s">
        <v>433</v>
      </c>
      <c r="F5607" t="s">
        <v>2265</v>
      </c>
      <c r="G5607" t="s">
        <v>8</v>
      </c>
      <c r="H5607" t="s">
        <v>434</v>
      </c>
    </row>
    <row r="5608" spans="1:8" x14ac:dyDescent="0.2">
      <c r="A5608" s="1" t="d">
        <v>2023-03-17</v>
      </c>
      <c r="B5608">
        <v>-1</v>
      </c>
      <c r="C5608" t="s">
        <v>77</v>
      </c>
      <c r="D5608" s="1" t="d">
        <v>2023-03-17</v>
      </c>
      <c r="E5608" t="s">
        <v>29</v>
      </c>
      <c r="F5608" t="s">
        <v>2265</v>
      </c>
      <c r="G5608" t="s">
        <v>8</v>
      </c>
      <c r="H5608" t="s">
        <v>30</v>
      </c>
    </row>
    <row r="5609" spans="1:8" x14ac:dyDescent="0.2">
      <c r="A5609" s="1" t="d">
        <v>2023-03-17</v>
      </c>
      <c r="B5609">
        <v>-1</v>
      </c>
      <c r="C5609" t="s">
        <v>77</v>
      </c>
      <c r="D5609" s="1" t="d">
        <v>2023-03-17</v>
      </c>
      <c r="E5609" t="s">
        <v>220</v>
      </c>
      <c r="F5609" t="s">
        <v>2265</v>
      </c>
      <c r="G5609" t="s">
        <v>13</v>
      </c>
      <c r="H5609" t="s">
        <v>221</v>
      </c>
    </row>
    <row r="5610" spans="1:8" x14ac:dyDescent="0.2">
      <c r="A5610" s="1" t="d">
        <v>2023-03-17</v>
      </c>
      <c r="B5610">
        <v>-1</v>
      </c>
      <c r="C5610" t="s">
        <v>77</v>
      </c>
      <c r="D5610" s="1" t="d">
        <v>2023-03-17</v>
      </c>
      <c r="E5610" t="s">
        <v>222</v>
      </c>
      <c r="F5610" t="s">
        <v>2265</v>
      </c>
      <c r="G5610" t="s">
        <v>13</v>
      </c>
      <c r="H5610" t="s">
        <v>223</v>
      </c>
    </row>
    <row r="5611" spans="1:8" x14ac:dyDescent="0.2">
      <c r="A5611" s="1" t="d">
        <v>2023-03-17</v>
      </c>
      <c r="B5611">
        <v>-1</v>
      </c>
      <c r="C5611" t="s">
        <v>77</v>
      </c>
      <c r="D5611" s="1" t="d">
        <v>2023-03-17</v>
      </c>
      <c r="E5611" t="s">
        <v>12</v>
      </c>
      <c r="F5611" t="s">
        <v>2265</v>
      </c>
      <c r="G5611" t="s">
        <v>13</v>
      </c>
      <c r="H5611" t="s">
        <v>14</v>
      </c>
    </row>
    <row r="5612" spans="1:8" x14ac:dyDescent="0.2">
      <c r="A5612" s="1" t="d">
        <v>2023-03-17</v>
      </c>
      <c r="B5612">
        <v>-1</v>
      </c>
      <c r="C5612" t="s">
        <v>77</v>
      </c>
      <c r="D5612" s="1" t="d">
        <v>2023-03-17</v>
      </c>
      <c r="E5612" t="s">
        <v>1655</v>
      </c>
      <c r="F5612" t="s">
        <v>2265</v>
      </c>
      <c r="G5612" t="s">
        <v>128</v>
      </c>
    </row>
    <row r="5613" spans="1:8" x14ac:dyDescent="0.2">
      <c r="A5613" s="1" t="d">
        <v>2023-03-17</v>
      </c>
      <c r="B5613">
        <v>-1</v>
      </c>
      <c r="C5613" t="s">
        <v>77</v>
      </c>
      <c r="D5613" s="1" t="d">
        <v>2023-03-17</v>
      </c>
      <c r="E5613" t="s">
        <v>33</v>
      </c>
      <c r="F5613" t="s">
        <v>2268</v>
      </c>
      <c r="G5613" t="s">
        <v>8</v>
      </c>
      <c r="H5613" t="s">
        <v>34</v>
      </c>
    </row>
    <row r="5614" spans="1:8" x14ac:dyDescent="0.2">
      <c r="A5614" s="1" t="d">
        <v>2023-03-17</v>
      </c>
      <c r="B5614">
        <v>-1</v>
      </c>
      <c r="C5614" t="s">
        <v>77</v>
      </c>
      <c r="D5614" s="1" t="d">
        <v>2023-03-17</v>
      </c>
      <c r="E5614" t="s">
        <v>465</v>
      </c>
      <c r="F5614" t="s">
        <v>2268</v>
      </c>
      <c r="G5614" t="s">
        <v>8</v>
      </c>
      <c r="H5614" t="s">
        <v>466</v>
      </c>
    </row>
    <row r="5615" spans="1:8" x14ac:dyDescent="0.2">
      <c r="A5615" s="1" t="d">
        <v>2023-03-17</v>
      </c>
      <c r="B5615">
        <v>-1</v>
      </c>
      <c r="C5615" t="s">
        <v>77</v>
      </c>
      <c r="D5615" s="1" t="d">
        <v>2023-03-17</v>
      </c>
      <c r="E5615" t="s">
        <v>1631</v>
      </c>
      <c r="F5615" t="s">
        <v>2296</v>
      </c>
      <c r="G5615" t="s">
        <v>8</v>
      </c>
      <c r="H5615" t="s">
        <v>277</v>
      </c>
    </row>
    <row r="5616" spans="1:8" x14ac:dyDescent="0.2">
      <c r="A5616" s="1" t="d">
        <v>2023-03-17</v>
      </c>
      <c r="B5616">
        <v>-1</v>
      </c>
      <c r="C5616" t="s">
        <v>77</v>
      </c>
      <c r="D5616" s="1" t="d">
        <v>2023-03-17</v>
      </c>
      <c r="E5616" t="s">
        <v>1750</v>
      </c>
      <c r="F5616" t="s">
        <v>2296</v>
      </c>
      <c r="G5616" t="s">
        <v>128</v>
      </c>
      <c r="H5616" t="s">
        <v>439</v>
      </c>
    </row>
    <row r="5617" spans="1:8" x14ac:dyDescent="0.2">
      <c r="A5617" s="1" t="d">
        <v>2023-03-17</v>
      </c>
      <c r="B5617">
        <v>-1</v>
      </c>
      <c r="C5617" t="s">
        <v>77</v>
      </c>
      <c r="D5617" s="1" t="d">
        <v>2023-03-17</v>
      </c>
      <c r="E5617" t="s">
        <v>2107</v>
      </c>
      <c r="F5617" t="s">
        <v>2296</v>
      </c>
      <c r="G5617" t="s">
        <v>128</v>
      </c>
      <c r="H5617" t="s">
        <v>474</v>
      </c>
    </row>
    <row r="5618" spans="1:8" x14ac:dyDescent="0.2">
      <c r="A5618" s="1" t="d">
        <v>2023-03-17</v>
      </c>
      <c r="B5618">
        <v>-1</v>
      </c>
      <c r="C5618" t="s">
        <v>77</v>
      </c>
      <c r="D5618" s="1" t="d">
        <v>2023-03-17</v>
      </c>
      <c r="E5618" t="s">
        <v>1871</v>
      </c>
      <c r="F5618" t="s">
        <v>2296</v>
      </c>
      <c r="G5618" t="s">
        <v>128</v>
      </c>
      <c r="H5618" t="s">
        <v>476</v>
      </c>
    </row>
    <row r="5619" spans="1:8" x14ac:dyDescent="0.2">
      <c r="A5619" s="1" t="d">
        <v>2023-03-17</v>
      </c>
      <c r="B5619">
        <v>-1</v>
      </c>
      <c r="C5619" t="s">
        <v>77</v>
      </c>
      <c r="D5619" s="1" t="d">
        <v>2023-03-17</v>
      </c>
      <c r="E5619" t="s">
        <v>1634</v>
      </c>
      <c r="F5619" t="s">
        <v>2296</v>
      </c>
      <c r="G5619" t="s">
        <v>8</v>
      </c>
      <c r="H5619" t="s">
        <v>38</v>
      </c>
    </row>
    <row r="5620" spans="1:8" x14ac:dyDescent="0.2">
      <c r="A5620" s="1" t="d">
        <v>2023-03-17</v>
      </c>
      <c r="B5620">
        <v>-1</v>
      </c>
      <c r="C5620" t="s">
        <v>77</v>
      </c>
      <c r="D5620" s="1" t="d">
        <v>2023-03-17</v>
      </c>
      <c r="E5620" t="s">
        <v>1652</v>
      </c>
      <c r="F5620" t="s">
        <v>2296</v>
      </c>
      <c r="G5620" t="s">
        <v>8</v>
      </c>
      <c r="H5620" t="s">
        <v>40</v>
      </c>
    </row>
    <row r="5621" spans="1:8" x14ac:dyDescent="0.2">
      <c r="A5621" s="1" t="d">
        <v>2023-03-17</v>
      </c>
      <c r="B5621">
        <v>-1</v>
      </c>
      <c r="C5621" t="s">
        <v>77</v>
      </c>
      <c r="D5621" s="1" t="d">
        <v>2023-03-17</v>
      </c>
      <c r="E5621" t="s">
        <v>1835</v>
      </c>
      <c r="F5621" t="s">
        <v>2296</v>
      </c>
      <c r="G5621" t="s">
        <v>8</v>
      </c>
    </row>
    <row r="5622" spans="1:8" x14ac:dyDescent="0.2">
      <c r="A5622" s="1" t="d">
        <v>2023-03-17</v>
      </c>
      <c r="B5622">
        <v>-1</v>
      </c>
      <c r="C5622" t="s">
        <v>77</v>
      </c>
      <c r="D5622" s="1" t="d">
        <v>2023-03-17</v>
      </c>
      <c r="E5622" t="s">
        <v>845</v>
      </c>
      <c r="F5622" t="s">
        <v>2271</v>
      </c>
      <c r="G5622" t="s">
        <v>49</v>
      </c>
      <c r="H5622" t="s">
        <v>846</v>
      </c>
    </row>
    <row r="5623" spans="1:8" x14ac:dyDescent="0.2">
      <c r="A5623" s="1" t="d">
        <v>2023-03-17</v>
      </c>
      <c r="B5623">
        <v>-1</v>
      </c>
      <c r="C5623" t="s">
        <v>77</v>
      </c>
      <c r="D5623" s="1" t="d">
        <v>2023-03-17</v>
      </c>
      <c r="E5623" t="s">
        <v>1780</v>
      </c>
      <c r="F5623" t="s">
        <v>2271</v>
      </c>
      <c r="G5623" t="s">
        <v>49</v>
      </c>
      <c r="H5623" t="s">
        <v>1781</v>
      </c>
    </row>
    <row r="5624" spans="1:8" x14ac:dyDescent="0.2">
      <c r="A5624" s="1" t="d">
        <v>2023-03-17</v>
      </c>
      <c r="B5624">
        <v>-1</v>
      </c>
      <c r="C5624" t="s">
        <v>77</v>
      </c>
      <c r="D5624" s="1" t="d">
        <v>2023-03-17</v>
      </c>
      <c r="E5624" t="s">
        <v>1417</v>
      </c>
      <c r="F5624" t="s">
        <v>2271</v>
      </c>
      <c r="G5624" t="s">
        <v>49</v>
      </c>
      <c r="H5624" t="s">
        <v>1418</v>
      </c>
    </row>
    <row r="5625" spans="1:8" x14ac:dyDescent="0.2">
      <c r="A5625" s="1" t="d">
        <v>2023-03-17</v>
      </c>
      <c r="B5625">
        <v>-1</v>
      </c>
      <c r="C5625" t="s">
        <v>77</v>
      </c>
      <c r="D5625" s="1" t="d">
        <v>2023-03-17</v>
      </c>
      <c r="E5625" t="s">
        <v>829</v>
      </c>
      <c r="F5625" t="s">
        <v>2271</v>
      </c>
      <c r="G5625" t="s">
        <v>68</v>
      </c>
      <c r="H5625" t="s">
        <v>830</v>
      </c>
    </row>
    <row r="5626" spans="1:8" x14ac:dyDescent="0.2">
      <c r="A5626" s="1" t="d">
        <v>2023-03-17</v>
      </c>
      <c r="B5626">
        <v>-1</v>
      </c>
      <c r="C5626" t="s">
        <v>77</v>
      </c>
      <c r="D5626" s="1" t="d">
        <v>2023-03-17</v>
      </c>
      <c r="E5626" t="s">
        <v>2160</v>
      </c>
      <c r="F5626" t="s">
        <v>2271</v>
      </c>
      <c r="G5626" t="s">
        <v>8</v>
      </c>
    </row>
    <row r="5627" spans="1:8" x14ac:dyDescent="0.2">
      <c r="A5627" s="1" t="d">
        <v>2023-03-17</v>
      </c>
      <c r="B5627">
        <v>-1</v>
      </c>
      <c r="C5627" t="s">
        <v>77</v>
      </c>
      <c r="D5627" s="1" t="d">
        <v>2023-03-17</v>
      </c>
      <c r="E5627" t="s">
        <v>556</v>
      </c>
      <c r="F5627" t="s">
        <v>2285</v>
      </c>
      <c r="G5627" t="s">
        <v>8</v>
      </c>
    </row>
    <row r="5628" spans="1:8" x14ac:dyDescent="0.2">
      <c r="A5628" s="1" t="d">
        <v>2023-03-17</v>
      </c>
      <c r="B5628">
        <v>-1</v>
      </c>
      <c r="C5628" t="s">
        <v>77</v>
      </c>
      <c r="D5628" s="1" t="d">
        <v>2023-03-17</v>
      </c>
      <c r="E5628" t="s">
        <v>559</v>
      </c>
      <c r="F5628" t="s">
        <v>2294</v>
      </c>
      <c r="G5628" t="s">
        <v>8</v>
      </c>
    </row>
    <row r="5629" spans="1:8" x14ac:dyDescent="0.2">
      <c r="A5629" s="1" t="d">
        <v>2023-03-17</v>
      </c>
      <c r="B5629">
        <v>-1</v>
      </c>
      <c r="C5629" t="s">
        <v>77</v>
      </c>
      <c r="D5629" s="1" t="d">
        <v>2023-03-17</v>
      </c>
      <c r="E5629" t="s">
        <v>272</v>
      </c>
      <c r="F5629" t="s">
        <v>2272</v>
      </c>
      <c r="G5629" t="s">
        <v>49</v>
      </c>
      <c r="H5629" t="s">
        <v>273</v>
      </c>
    </row>
    <row r="5630" spans="1:8" x14ac:dyDescent="0.2">
      <c r="A5630" s="1" t="d">
        <v>2023-03-17</v>
      </c>
      <c r="B5630">
        <v>-1</v>
      </c>
      <c r="C5630" t="s">
        <v>77</v>
      </c>
      <c r="D5630" s="1" t="d">
        <v>2023-03-17</v>
      </c>
      <c r="E5630" t="s">
        <v>1184</v>
      </c>
      <c r="F5630" t="s">
        <v>2272</v>
      </c>
      <c r="G5630" t="s">
        <v>49</v>
      </c>
      <c r="H5630" t="s">
        <v>1185</v>
      </c>
    </row>
    <row r="5631" spans="1:8" x14ac:dyDescent="0.2">
      <c r="A5631" s="1" t="d">
        <v>2023-03-17</v>
      </c>
      <c r="B5631">
        <v>-1</v>
      </c>
      <c r="C5631" t="s">
        <v>77</v>
      </c>
      <c r="D5631" s="1" t="d">
        <v>2023-03-17</v>
      </c>
      <c r="E5631" t="s">
        <v>1263</v>
      </c>
      <c r="F5631" t="s">
        <v>2272</v>
      </c>
      <c r="G5631" t="s">
        <v>49</v>
      </c>
      <c r="H5631" t="s">
        <v>1264</v>
      </c>
    </row>
    <row r="5632" spans="1:8" x14ac:dyDescent="0.2">
      <c r="A5632" s="1" t="d">
        <v>2023-03-17</v>
      </c>
      <c r="B5632">
        <v>-1</v>
      </c>
      <c r="C5632" t="s">
        <v>77</v>
      </c>
      <c r="D5632" s="1" t="d">
        <v>2023-03-17</v>
      </c>
      <c r="E5632" t="s">
        <v>45</v>
      </c>
      <c r="F5632" t="s">
        <v>2272</v>
      </c>
      <c r="G5632" t="s">
        <v>13</v>
      </c>
      <c r="H5632" t="s">
        <v>46</v>
      </c>
    </row>
    <row r="5633" spans="1:8" x14ac:dyDescent="0.2">
      <c r="A5633" s="1" t="d">
        <v>2023-03-17</v>
      </c>
      <c r="B5633">
        <v>-1</v>
      </c>
      <c r="C5633" t="s">
        <v>77</v>
      </c>
      <c r="D5633" s="1" t="d">
        <v>2023-03-17</v>
      </c>
      <c r="E5633" t="s">
        <v>919</v>
      </c>
      <c r="F5633" t="s">
        <v>2272</v>
      </c>
      <c r="G5633" t="s">
        <v>13</v>
      </c>
      <c r="H5633" t="s">
        <v>920</v>
      </c>
    </row>
    <row r="5634" spans="1:8" x14ac:dyDescent="0.2">
      <c r="A5634" s="1" t="d">
        <v>2023-03-17</v>
      </c>
      <c r="B5634">
        <v>-1</v>
      </c>
      <c r="C5634" t="s">
        <v>77</v>
      </c>
      <c r="D5634" s="1" t="d">
        <v>2023-03-17</v>
      </c>
      <c r="E5634" t="s">
        <v>1442</v>
      </c>
      <c r="F5634" t="s">
        <v>2272</v>
      </c>
      <c r="G5634" t="s">
        <v>13</v>
      </c>
      <c r="H5634" t="s">
        <v>1443</v>
      </c>
    </row>
    <row r="5635" spans="1:8" x14ac:dyDescent="0.2">
      <c r="A5635" s="1" t="d">
        <v>2023-03-17</v>
      </c>
      <c r="B5635">
        <v>-1</v>
      </c>
      <c r="C5635" t="s">
        <v>77</v>
      </c>
      <c r="D5635" s="1" t="d">
        <v>2023-03-17</v>
      </c>
      <c r="E5635" t="s">
        <v>2146</v>
      </c>
      <c r="F5635" t="s">
        <v>2272</v>
      </c>
      <c r="G5635" t="s">
        <v>8</v>
      </c>
    </row>
    <row r="5636" spans="1:8" x14ac:dyDescent="0.2">
      <c r="A5636" s="1" t="d">
        <v>2023-03-17</v>
      </c>
      <c r="B5636">
        <v>-1</v>
      </c>
      <c r="C5636" t="s">
        <v>77</v>
      </c>
      <c r="D5636" s="1" t="d">
        <v>2023-03-17</v>
      </c>
      <c r="E5636" t="s">
        <v>855</v>
      </c>
      <c r="F5636" t="s">
        <v>2272</v>
      </c>
      <c r="G5636" t="s">
        <v>8</v>
      </c>
    </row>
    <row r="5637" spans="1:8" x14ac:dyDescent="0.2">
      <c r="A5637" s="1" t="d">
        <v>2023-03-17</v>
      </c>
      <c r="B5637">
        <v>-1</v>
      </c>
      <c r="C5637" t="s">
        <v>77</v>
      </c>
      <c r="D5637" s="1" t="d">
        <v>2023-03-17</v>
      </c>
      <c r="E5637" t="s">
        <v>483</v>
      </c>
      <c r="F5637" t="s">
        <v>2272</v>
      </c>
      <c r="G5637" t="s">
        <v>8</v>
      </c>
    </row>
    <row r="5638" spans="1:8" x14ac:dyDescent="0.2">
      <c r="A5638" s="1" t="d">
        <v>2023-03-17</v>
      </c>
      <c r="B5638">
        <v>-1</v>
      </c>
      <c r="C5638" t="s">
        <v>77</v>
      </c>
      <c r="D5638" s="1" t="d">
        <v>2023-03-17</v>
      </c>
      <c r="E5638" t="s">
        <v>560</v>
      </c>
      <c r="F5638" t="s">
        <v>2272</v>
      </c>
      <c r="G5638" t="s">
        <v>8</v>
      </c>
    </row>
    <row r="5639" spans="1:8" x14ac:dyDescent="0.2">
      <c r="A5639" s="1" t="d">
        <v>2023-03-17</v>
      </c>
      <c r="B5639">
        <v>-1</v>
      </c>
      <c r="C5639" t="s">
        <v>77</v>
      </c>
      <c r="D5639" s="1" t="d">
        <v>2023-03-17</v>
      </c>
      <c r="E5639" t="s">
        <v>73</v>
      </c>
      <c r="F5639" t="s">
        <v>2272</v>
      </c>
      <c r="G5639" t="s">
        <v>8</v>
      </c>
    </row>
    <row r="5640" spans="1:8" x14ac:dyDescent="0.2">
      <c r="A5640" s="1" t="d">
        <v>2023-03-17</v>
      </c>
      <c r="B5640">
        <v>-1</v>
      </c>
      <c r="C5640" t="s">
        <v>77</v>
      </c>
      <c r="D5640" s="1" t="d">
        <v>2023-03-18</v>
      </c>
      <c r="E5640" t="s">
        <v>222</v>
      </c>
      <c r="F5640" t="s">
        <v>2265</v>
      </c>
      <c r="G5640" t="s">
        <v>13</v>
      </c>
      <c r="H5640" t="s">
        <v>223</v>
      </c>
    </row>
    <row r="5641" spans="1:8" x14ac:dyDescent="0.2">
      <c r="A5641" s="1" t="d">
        <v>2023-03-17</v>
      </c>
      <c r="B5641">
        <v>-1</v>
      </c>
      <c r="C5641" t="s">
        <v>77</v>
      </c>
      <c r="D5641" s="1" t="d">
        <v>2023-03-18</v>
      </c>
      <c r="E5641" t="s">
        <v>1748</v>
      </c>
      <c r="F5641" t="s">
        <v>2272</v>
      </c>
      <c r="G5641" t="s">
        <v>13</v>
      </c>
      <c r="H5641" t="s">
        <v>1749</v>
      </c>
    </row>
    <row r="5642" spans="1:8" x14ac:dyDescent="0.2">
      <c r="A5642" s="1" t="d">
        <v>2023-03-17</v>
      </c>
      <c r="B5642">
        <v>-1</v>
      </c>
      <c r="C5642" t="s">
        <v>77</v>
      </c>
      <c r="D5642" s="1" t="d">
        <v>2023-03-20</v>
      </c>
      <c r="E5642" t="s">
        <v>78</v>
      </c>
      <c r="F5642" t="s">
        <v>2276</v>
      </c>
      <c r="G5642" t="s">
        <v>8</v>
      </c>
      <c r="H5642" t="s">
        <v>79</v>
      </c>
    </row>
    <row r="5643" spans="1:8" x14ac:dyDescent="0.2">
      <c r="A5643" s="1" t="d">
        <v>2023-03-17</v>
      </c>
      <c r="B5643">
        <v>-1</v>
      </c>
      <c r="C5643" t="s">
        <v>77</v>
      </c>
      <c r="D5643" s="1" t="d">
        <v>2023-03-24</v>
      </c>
      <c r="E5643" t="s">
        <v>1969</v>
      </c>
      <c r="F5643" t="s">
        <v>2273</v>
      </c>
      <c r="G5643" t="s">
        <v>8</v>
      </c>
      <c r="H5643" t="s">
        <v>1704</v>
      </c>
    </row>
    <row r="5644" spans="1:8" x14ac:dyDescent="0.2">
      <c r="A5644" s="1" t="d">
        <v>2023-03-17</v>
      </c>
      <c r="B5644">
        <v>-1</v>
      </c>
      <c r="C5644" t="s">
        <v>77</v>
      </c>
      <c r="D5644" s="1" t="d">
        <v>2023-03-24</v>
      </c>
      <c r="E5644" t="s">
        <v>2178</v>
      </c>
      <c r="F5644" t="s">
        <v>2273</v>
      </c>
      <c r="G5644" t="s">
        <v>8</v>
      </c>
      <c r="H5644" t="s">
        <v>1481</v>
      </c>
    </row>
    <row r="5645" spans="1:8" x14ac:dyDescent="0.2">
      <c r="A5645" s="1" t="d">
        <v>2023-03-17</v>
      </c>
      <c r="B5645">
        <v>-1</v>
      </c>
      <c r="C5645" t="s">
        <v>77</v>
      </c>
      <c r="D5645" s="1" t="d">
        <v>2023-03-24</v>
      </c>
      <c r="E5645" t="s">
        <v>2195</v>
      </c>
      <c r="F5645" t="s">
        <v>2273</v>
      </c>
      <c r="G5645" t="s">
        <v>8</v>
      </c>
      <c r="H5645" t="s">
        <v>882</v>
      </c>
    </row>
    <row r="5646" spans="1:8" x14ac:dyDescent="0.2">
      <c r="A5646" s="1" t="d">
        <v>2023-03-17</v>
      </c>
      <c r="B5646">
        <v>-1</v>
      </c>
      <c r="C5646" t="s">
        <v>77</v>
      </c>
      <c r="D5646" s="1" t="d">
        <v>2023-03-24</v>
      </c>
      <c r="E5646" t="s">
        <v>1079</v>
      </c>
      <c r="F5646" t="s">
        <v>2273</v>
      </c>
      <c r="G5646" t="s">
        <v>8</v>
      </c>
      <c r="H5646" t="s">
        <v>1080</v>
      </c>
    </row>
    <row r="5647" spans="1:8" x14ac:dyDescent="0.2">
      <c r="A5647" s="1" t="d">
        <v>2023-03-17</v>
      </c>
      <c r="B5647">
        <v>-1</v>
      </c>
      <c r="C5647" t="s">
        <v>77</v>
      </c>
      <c r="D5647" s="1" t="d">
        <v>2023-03-24</v>
      </c>
      <c r="E5647" t="s">
        <v>145</v>
      </c>
      <c r="F5647" t="s">
        <v>2273</v>
      </c>
      <c r="G5647" t="s">
        <v>8</v>
      </c>
      <c r="H5647" t="s">
        <v>146</v>
      </c>
    </row>
    <row r="5648" spans="1:8" x14ac:dyDescent="0.2">
      <c r="A5648" s="1" t="d">
        <v>2023-03-17</v>
      </c>
      <c r="B5648">
        <v>-1</v>
      </c>
      <c r="C5648" t="s">
        <v>77</v>
      </c>
      <c r="D5648" s="1" t="d">
        <v>2023-03-24</v>
      </c>
      <c r="E5648" t="s">
        <v>1608</v>
      </c>
      <c r="F5648" t="s">
        <v>2273</v>
      </c>
      <c r="G5648" t="s">
        <v>13</v>
      </c>
      <c r="H5648" t="s">
        <v>1609</v>
      </c>
    </row>
    <row r="5649" spans="1:8" x14ac:dyDescent="0.2">
      <c r="A5649" s="1" t="d">
        <v>2023-03-17</v>
      </c>
      <c r="B5649">
        <v>-1</v>
      </c>
      <c r="C5649" t="s">
        <v>77</v>
      </c>
      <c r="D5649" s="1" t="d">
        <v>2023-03-24</v>
      </c>
      <c r="E5649" t="s">
        <v>863</v>
      </c>
      <c r="F5649" t="s">
        <v>2273</v>
      </c>
      <c r="G5649" t="s">
        <v>49</v>
      </c>
      <c r="H5649" t="s">
        <v>864</v>
      </c>
    </row>
    <row r="5650" spans="1:8" x14ac:dyDescent="0.2">
      <c r="A5650" s="1" t="d">
        <v>2023-03-17</v>
      </c>
      <c r="B5650">
        <v>-1</v>
      </c>
      <c r="C5650" t="s">
        <v>77</v>
      </c>
      <c r="D5650" s="1" t="d">
        <v>2023-03-24</v>
      </c>
      <c r="E5650" t="s">
        <v>2196</v>
      </c>
      <c r="F5650" t="s">
        <v>2273</v>
      </c>
      <c r="G5650" t="s">
        <v>8</v>
      </c>
      <c r="H5650" t="s">
        <v>2197</v>
      </c>
    </row>
    <row r="5651" spans="1:8" x14ac:dyDescent="0.2">
      <c r="A5651" s="1" t="d">
        <v>2023-03-17</v>
      </c>
      <c r="B5651">
        <v>-1</v>
      </c>
      <c r="C5651" t="s">
        <v>77</v>
      </c>
      <c r="D5651" s="1" t="d">
        <v>2023-03-24</v>
      </c>
      <c r="E5651" t="s">
        <v>1724</v>
      </c>
      <c r="F5651" t="s">
        <v>2273</v>
      </c>
      <c r="G5651" t="s">
        <v>8</v>
      </c>
      <c r="H5651" t="s">
        <v>1725</v>
      </c>
    </row>
    <row r="5652" spans="1:8" x14ac:dyDescent="0.2">
      <c r="A5652" s="1" t="d">
        <v>2023-03-17</v>
      </c>
      <c r="B5652">
        <v>-1</v>
      </c>
      <c r="C5652" t="s">
        <v>77</v>
      </c>
      <c r="D5652" s="1" t="d">
        <v>2023-03-24</v>
      </c>
      <c r="E5652" t="s">
        <v>959</v>
      </c>
      <c r="F5652" t="s">
        <v>2273</v>
      </c>
      <c r="G5652" t="s">
        <v>8</v>
      </c>
      <c r="H5652" t="s">
        <v>960</v>
      </c>
    </row>
    <row r="5653" spans="1:8" x14ac:dyDescent="0.2">
      <c r="A5653" s="1" t="d">
        <v>2023-03-17</v>
      </c>
      <c r="B5653">
        <v>-1</v>
      </c>
      <c r="C5653" t="s">
        <v>77</v>
      </c>
      <c r="D5653" s="1" t="d">
        <v>2023-03-24</v>
      </c>
      <c r="E5653" t="s">
        <v>309</v>
      </c>
      <c r="F5653" t="s">
        <v>2274</v>
      </c>
      <c r="G5653" t="s">
        <v>8</v>
      </c>
      <c r="H5653" t="s">
        <v>310</v>
      </c>
    </row>
    <row r="5654" spans="1:8" x14ac:dyDescent="0.2">
      <c r="A5654" s="1" t="d">
        <v>2023-03-17</v>
      </c>
      <c r="B5654">
        <v>-1</v>
      </c>
      <c r="C5654" t="s">
        <v>77</v>
      </c>
      <c r="D5654" s="1" t="d">
        <v>2023-03-24</v>
      </c>
      <c r="E5654" t="s">
        <v>1565</v>
      </c>
      <c r="F5654" t="s">
        <v>2274</v>
      </c>
      <c r="G5654" t="s">
        <v>8</v>
      </c>
      <c r="H5654" t="s">
        <v>1566</v>
      </c>
    </row>
    <row r="5655" spans="1:8" x14ac:dyDescent="0.2">
      <c r="A5655" s="1" t="d">
        <v>2023-03-17</v>
      </c>
      <c r="B5655">
        <v>-1</v>
      </c>
      <c r="C5655" t="s">
        <v>77</v>
      </c>
      <c r="D5655" s="1" t="d">
        <v>2023-03-24</v>
      </c>
      <c r="E5655" t="s">
        <v>516</v>
      </c>
      <c r="F5655" t="s">
        <v>2274</v>
      </c>
      <c r="G5655" t="s">
        <v>8</v>
      </c>
      <c r="H5655" t="s">
        <v>517</v>
      </c>
    </row>
    <row r="5656" spans="1:8" x14ac:dyDescent="0.2">
      <c r="A5656" s="1" t="d">
        <v>2023-03-17</v>
      </c>
      <c r="B5656">
        <v>-1</v>
      </c>
      <c r="C5656" t="s">
        <v>77</v>
      </c>
      <c r="D5656" s="1" t="d">
        <v>2023-03-24</v>
      </c>
      <c r="E5656" t="s">
        <v>1192</v>
      </c>
      <c r="F5656" t="s">
        <v>2274</v>
      </c>
      <c r="G5656" t="s">
        <v>8</v>
      </c>
      <c r="H5656" t="s">
        <v>1193</v>
      </c>
    </row>
    <row r="5657" spans="1:8" x14ac:dyDescent="0.2">
      <c r="A5657" s="1" t="d">
        <v>2023-03-17</v>
      </c>
      <c r="B5657">
        <v>-1</v>
      </c>
      <c r="C5657" t="s">
        <v>77</v>
      </c>
      <c r="D5657" s="1" t="d">
        <v>2023-03-24</v>
      </c>
      <c r="E5657" t="s">
        <v>1271</v>
      </c>
      <c r="F5657" t="s">
        <v>2274</v>
      </c>
      <c r="G5657" t="s">
        <v>8</v>
      </c>
      <c r="H5657" t="s">
        <v>1271</v>
      </c>
    </row>
    <row r="5658" spans="1:8" x14ac:dyDescent="0.2">
      <c r="A5658" s="1" t="d">
        <v>2023-03-17</v>
      </c>
      <c r="B5658">
        <v>-1</v>
      </c>
      <c r="C5658" t="s">
        <v>77</v>
      </c>
      <c r="D5658" s="1" t="d">
        <v>2023-03-24</v>
      </c>
      <c r="E5658" t="s">
        <v>1735</v>
      </c>
      <c r="F5658" t="s">
        <v>2274</v>
      </c>
      <c r="G5658" t="s">
        <v>8</v>
      </c>
      <c r="H5658" t="s">
        <v>1735</v>
      </c>
    </row>
    <row r="5659" spans="1:8" x14ac:dyDescent="0.2">
      <c r="A5659" s="1" t="d">
        <v>2023-03-17</v>
      </c>
      <c r="B5659">
        <v>-1</v>
      </c>
      <c r="C5659" t="s">
        <v>77</v>
      </c>
      <c r="D5659" s="1" t="d">
        <v>2023-03-24</v>
      </c>
      <c r="E5659" t="s">
        <v>1231</v>
      </c>
      <c r="F5659" t="s">
        <v>2274</v>
      </c>
      <c r="G5659" t="s">
        <v>8</v>
      </c>
      <c r="H5659" t="s">
        <v>1231</v>
      </c>
    </row>
    <row r="5660" spans="1:8" x14ac:dyDescent="0.2">
      <c r="A5660" s="1" t="d">
        <v>2023-03-17</v>
      </c>
      <c r="B5660">
        <v>-1</v>
      </c>
      <c r="C5660" t="s">
        <v>77</v>
      </c>
      <c r="D5660" s="1" t="d">
        <v>2023-03-24</v>
      </c>
      <c r="E5660" t="s">
        <v>1693</v>
      </c>
      <c r="F5660" t="s">
        <v>2274</v>
      </c>
      <c r="G5660" t="s">
        <v>8</v>
      </c>
      <c r="H5660" t="s">
        <v>1693</v>
      </c>
    </row>
    <row r="5661" spans="1:8" x14ac:dyDescent="0.2">
      <c r="A5661" s="1" t="d">
        <v>2023-03-17</v>
      </c>
      <c r="B5661">
        <v>-1</v>
      </c>
      <c r="C5661" t="s">
        <v>77</v>
      </c>
      <c r="D5661" s="1" t="d">
        <v>2023-03-24</v>
      </c>
      <c r="E5661" t="s">
        <v>1294</v>
      </c>
      <c r="F5661" t="s">
        <v>2274</v>
      </c>
      <c r="G5661" t="s">
        <v>8</v>
      </c>
      <c r="H5661" t="s">
        <v>1294</v>
      </c>
    </row>
    <row r="5662" spans="1:8" x14ac:dyDescent="0.2">
      <c r="A5662" s="1" t="d">
        <v>2023-03-17</v>
      </c>
      <c r="B5662">
        <v>-1</v>
      </c>
      <c r="C5662" t="s">
        <v>77</v>
      </c>
      <c r="D5662" s="1" t="d">
        <v>2023-03-24</v>
      </c>
      <c r="E5662" t="s">
        <v>2006</v>
      </c>
      <c r="F5662" t="s">
        <v>2275</v>
      </c>
      <c r="G5662" t="s">
        <v>8</v>
      </c>
      <c r="H5662" t="s">
        <v>2007</v>
      </c>
    </row>
    <row r="5663" spans="1:8" x14ac:dyDescent="0.2">
      <c r="A5663" s="1" t="d">
        <v>2023-03-17</v>
      </c>
      <c r="B5663">
        <v>-1</v>
      </c>
      <c r="C5663" t="s">
        <v>77</v>
      </c>
      <c r="D5663" s="1" t="d">
        <v>2023-03-24</v>
      </c>
      <c r="E5663" t="s">
        <v>64</v>
      </c>
      <c r="F5663" t="s">
        <v>2275</v>
      </c>
      <c r="G5663" t="s">
        <v>8</v>
      </c>
    </row>
    <row r="5664" spans="1:8" x14ac:dyDescent="0.2">
      <c r="A5664" s="1" t="d">
        <v>2023-03-17</v>
      </c>
      <c r="B5664">
        <v>-1</v>
      </c>
      <c r="C5664" t="s">
        <v>77</v>
      </c>
      <c r="D5664" s="1" t="d">
        <v>2023-03-24</v>
      </c>
      <c r="E5664" t="s">
        <v>117</v>
      </c>
      <c r="F5664" t="s">
        <v>2275</v>
      </c>
      <c r="G5664" t="s">
        <v>8</v>
      </c>
      <c r="H5664" t="s">
        <v>118</v>
      </c>
    </row>
    <row r="5665" spans="1:8" x14ac:dyDescent="0.2">
      <c r="A5665" s="1" t="d">
        <v>2023-03-17</v>
      </c>
      <c r="B5665">
        <v>-1</v>
      </c>
      <c r="C5665" t="s">
        <v>77</v>
      </c>
      <c r="D5665" s="1" t="d">
        <v>2023-03-24</v>
      </c>
      <c r="E5665" t="s">
        <v>1250</v>
      </c>
      <c r="F5665" t="s">
        <v>2275</v>
      </c>
      <c r="G5665" t="s">
        <v>8</v>
      </c>
      <c r="H5665" t="s">
        <v>1251</v>
      </c>
    </row>
    <row r="5666" spans="1:8" x14ac:dyDescent="0.2">
      <c r="A5666" s="1" t="d">
        <v>2023-03-17</v>
      </c>
      <c r="B5666">
        <v>-1</v>
      </c>
      <c r="C5666" t="s">
        <v>77</v>
      </c>
      <c r="D5666" s="1" t="d">
        <v>2023-03-24</v>
      </c>
      <c r="E5666" t="s">
        <v>1596</v>
      </c>
      <c r="F5666" t="s">
        <v>2275</v>
      </c>
      <c r="G5666" t="s">
        <v>8</v>
      </c>
      <c r="H5666" t="s">
        <v>1597</v>
      </c>
    </row>
    <row r="5667" spans="1:8" x14ac:dyDescent="0.2">
      <c r="A5667" s="1" t="d">
        <v>2023-03-17</v>
      </c>
      <c r="B5667">
        <v>-1</v>
      </c>
      <c r="C5667" t="s">
        <v>77</v>
      </c>
      <c r="D5667" s="1" t="d">
        <v>2023-03-24</v>
      </c>
      <c r="E5667" t="s">
        <v>1887</v>
      </c>
      <c r="F5667" t="s">
        <v>2275</v>
      </c>
      <c r="G5667" t="s">
        <v>8</v>
      </c>
      <c r="H5667" t="s">
        <v>1888</v>
      </c>
    </row>
    <row r="5668" spans="1:8" x14ac:dyDescent="0.2">
      <c r="A5668" s="1" t="d">
        <v>2023-03-17</v>
      </c>
      <c r="B5668">
        <v>-1</v>
      </c>
      <c r="C5668" t="s">
        <v>77</v>
      </c>
      <c r="D5668" s="1" t="d">
        <v>2023-03-24</v>
      </c>
      <c r="E5668" t="s">
        <v>2144</v>
      </c>
      <c r="F5668" t="s">
        <v>2263</v>
      </c>
      <c r="G5668" t="s">
        <v>8</v>
      </c>
      <c r="H5668" t="s">
        <v>174</v>
      </c>
    </row>
    <row r="5669" spans="1:8" x14ac:dyDescent="0.2">
      <c r="A5669" s="1" t="d">
        <v>2023-03-17</v>
      </c>
      <c r="B5669">
        <v>-1</v>
      </c>
      <c r="C5669" t="s">
        <v>77</v>
      </c>
      <c r="D5669" s="1" t="d">
        <v>2023-03-24</v>
      </c>
      <c r="E5669" t="s">
        <v>522</v>
      </c>
      <c r="F5669" t="s">
        <v>2263</v>
      </c>
      <c r="G5669" t="s">
        <v>8</v>
      </c>
      <c r="H5669" t="s">
        <v>523</v>
      </c>
    </row>
    <row r="5670" spans="1:8" x14ac:dyDescent="0.2">
      <c r="A5670" s="1" t="d">
        <v>2023-03-17</v>
      </c>
      <c r="B5670">
        <v>-1</v>
      </c>
      <c r="C5670" t="s">
        <v>77</v>
      </c>
      <c r="D5670" s="1" t="d">
        <v>2023-03-24</v>
      </c>
      <c r="E5670" t="s">
        <v>1229</v>
      </c>
      <c r="F5670" t="s">
        <v>2263</v>
      </c>
      <c r="G5670" t="s">
        <v>8</v>
      </c>
      <c r="H5670" t="s">
        <v>1230</v>
      </c>
    </row>
    <row r="5671" spans="1:8" x14ac:dyDescent="0.2">
      <c r="A5671" s="1" t="d">
        <v>2023-03-17</v>
      </c>
      <c r="B5671">
        <v>-1</v>
      </c>
      <c r="C5671" t="s">
        <v>77</v>
      </c>
      <c r="D5671" s="1" t="d">
        <v>2023-03-24</v>
      </c>
      <c r="E5671" t="s">
        <v>894</v>
      </c>
      <c r="F5671" t="s">
        <v>2263</v>
      </c>
      <c r="G5671" t="s">
        <v>8</v>
      </c>
      <c r="H5671" t="s">
        <v>895</v>
      </c>
    </row>
    <row r="5672" spans="1:8" x14ac:dyDescent="0.2">
      <c r="A5672" s="1" t="d">
        <v>2023-03-17</v>
      </c>
      <c r="B5672">
        <v>-1</v>
      </c>
      <c r="C5672" t="s">
        <v>77</v>
      </c>
      <c r="D5672" s="1" t="d">
        <v>2023-03-24</v>
      </c>
      <c r="E5672" t="s">
        <v>179</v>
      </c>
      <c r="F5672" t="s">
        <v>2263</v>
      </c>
      <c r="G5672" t="s">
        <v>8</v>
      </c>
      <c r="H5672" t="s">
        <v>180</v>
      </c>
    </row>
    <row r="5673" spans="1:8" x14ac:dyDescent="0.2">
      <c r="A5673" s="1" t="d">
        <v>2023-03-17</v>
      </c>
      <c r="B5673">
        <v>1853753750006530</v>
      </c>
      <c r="C5673" t="s">
        <v>74</v>
      </c>
      <c r="D5673" s="1" t="d">
        <v>2023-03-24</v>
      </c>
      <c r="E5673" t="s">
        <v>2065</v>
      </c>
      <c r="F5673" t="s">
        <v>2263</v>
      </c>
      <c r="G5673" t="s">
        <v>8</v>
      </c>
      <c r="H5673" t="s">
        <v>2066</v>
      </c>
    </row>
    <row r="5674" spans="1:8" x14ac:dyDescent="0.2">
      <c r="A5674" s="1" t="d">
        <v>2023-03-17</v>
      </c>
      <c r="B5674">
        <v>5543148710006530</v>
      </c>
      <c r="C5674" t="s">
        <v>20</v>
      </c>
      <c r="D5674" s="1" t="d">
        <v>2023-03-31</v>
      </c>
      <c r="E5674" t="s">
        <v>491</v>
      </c>
      <c r="F5674" t="s">
        <v>2273</v>
      </c>
      <c r="G5674" t="s">
        <v>8</v>
      </c>
      <c r="H5674" t="s">
        <v>492</v>
      </c>
    </row>
    <row r="5675" spans="1:8" x14ac:dyDescent="0.2">
      <c r="A5675" s="1" t="d">
        <v>2023-03-17</v>
      </c>
      <c r="B5675">
        <v>5552381470006530</v>
      </c>
      <c r="C5675" t="s">
        <v>74</v>
      </c>
      <c r="D5675" s="1" t="d">
        <v>2023-03-24</v>
      </c>
      <c r="E5675" t="s">
        <v>2175</v>
      </c>
      <c r="F5675" t="s">
        <v>2273</v>
      </c>
      <c r="G5675" t="s">
        <v>8</v>
      </c>
      <c r="H5675" t="s">
        <v>927</v>
      </c>
    </row>
    <row r="5676" spans="1:8" x14ac:dyDescent="0.2">
      <c r="A5676" s="1" t="d">
        <v>2023-03-17</v>
      </c>
      <c r="B5676">
        <v>5555328200006530</v>
      </c>
      <c r="C5676" t="s">
        <v>20</v>
      </c>
      <c r="D5676" s="1" t="d">
        <v>2023-03-30</v>
      </c>
      <c r="E5676" t="s">
        <v>721</v>
      </c>
      <c r="F5676" t="s">
        <v>2273</v>
      </c>
      <c r="G5676" t="s">
        <v>49</v>
      </c>
      <c r="H5676" t="s">
        <v>722</v>
      </c>
    </row>
    <row r="5677" spans="1:8" x14ac:dyDescent="0.2">
      <c r="A5677" s="1" t="d">
        <v>2023-03-17</v>
      </c>
      <c r="B5677">
        <v>5555625590006530</v>
      </c>
      <c r="C5677" t="s">
        <v>20</v>
      </c>
      <c r="D5677" s="1" t="d">
        <v>2023-03-31</v>
      </c>
      <c r="E5677" t="s">
        <v>2198</v>
      </c>
      <c r="F5677" t="s">
        <v>2275</v>
      </c>
      <c r="G5677" t="s">
        <v>8</v>
      </c>
      <c r="H5677" t="s">
        <v>2199</v>
      </c>
    </row>
    <row r="5678" spans="1:8" x14ac:dyDescent="0.2">
      <c r="A5678" s="1" t="d">
        <v>2023-03-17</v>
      </c>
      <c r="B5678">
        <v>5559171430006530</v>
      </c>
      <c r="C5678" t="s">
        <v>77</v>
      </c>
      <c r="D5678" s="1" t="d">
        <v>2023-03-24</v>
      </c>
      <c r="E5678" t="s">
        <v>2200</v>
      </c>
      <c r="F5678" t="s">
        <v>2297</v>
      </c>
      <c r="G5678" t="s">
        <v>8</v>
      </c>
      <c r="H5678" t="s">
        <v>2201</v>
      </c>
    </row>
    <row r="5679" spans="1:8" x14ac:dyDescent="0.2">
      <c r="A5679" s="1" t="d">
        <v>2023-03-17</v>
      </c>
      <c r="B5679">
        <v>5560016120006530</v>
      </c>
      <c r="C5679" t="s">
        <v>77</v>
      </c>
      <c r="D5679" s="1" t="d">
        <v>2023-03-17</v>
      </c>
      <c r="E5679" t="s">
        <v>1534</v>
      </c>
      <c r="F5679" t="s">
        <v>2265</v>
      </c>
      <c r="G5679" t="s">
        <v>128</v>
      </c>
    </row>
    <row r="5680" spans="1:8" x14ac:dyDescent="0.2">
      <c r="A5680" s="1" t="d">
        <v>2023-03-17</v>
      </c>
      <c r="B5680">
        <v>5561767560006530</v>
      </c>
      <c r="C5680" t="s">
        <v>20</v>
      </c>
      <c r="D5680" s="1" t="d">
        <v>2023-03-24</v>
      </c>
      <c r="E5680" t="s">
        <v>2202</v>
      </c>
      <c r="F5680" t="s">
        <v>2273</v>
      </c>
      <c r="G5680" t="s">
        <v>8</v>
      </c>
      <c r="H5680" t="s">
        <v>1702</v>
      </c>
    </row>
    <row r="5681" spans="1:8" x14ac:dyDescent="0.2">
      <c r="A5681" s="1" t="d">
        <v>2023-03-17</v>
      </c>
      <c r="B5681">
        <v>5564681230006530</v>
      </c>
      <c r="C5681" t="s">
        <v>77</v>
      </c>
      <c r="D5681" s="1" t="d">
        <v>2023-03-24</v>
      </c>
      <c r="E5681" t="s">
        <v>1016</v>
      </c>
      <c r="F5681" t="s">
        <v>2274</v>
      </c>
      <c r="G5681" t="s">
        <v>8</v>
      </c>
      <c r="H5681" t="s">
        <v>1016</v>
      </c>
    </row>
    <row r="5682" spans="1:8" x14ac:dyDescent="0.2">
      <c r="A5682" s="1" t="d">
        <v>2023-03-17</v>
      </c>
      <c r="B5682">
        <v>5569117780006530</v>
      </c>
      <c r="C5682" t="s">
        <v>77</v>
      </c>
      <c r="D5682" s="1" t="d">
        <v>2023-03-17</v>
      </c>
      <c r="E5682" t="s">
        <v>2109</v>
      </c>
      <c r="F5682" t="s">
        <v>2268</v>
      </c>
      <c r="G5682" t="s">
        <v>49</v>
      </c>
      <c r="H5682" t="s">
        <v>2110</v>
      </c>
    </row>
    <row r="5683" spans="1:8" x14ac:dyDescent="0.2">
      <c r="A5683" s="1" t="d">
        <v>2023-03-17</v>
      </c>
      <c r="B5683">
        <v>5569989650006530</v>
      </c>
      <c r="C5683" t="s">
        <v>77</v>
      </c>
      <c r="D5683" s="1" t="d">
        <v>2023-03-31</v>
      </c>
      <c r="E5683" t="s">
        <v>155</v>
      </c>
      <c r="F5683" t="s">
        <v>2274</v>
      </c>
      <c r="G5683" t="s">
        <v>8</v>
      </c>
      <c r="H5683" t="s">
        <v>156</v>
      </c>
    </row>
    <row r="5684" spans="1:8" x14ac:dyDescent="0.2">
      <c r="A5684" s="1" t="d">
        <v>2023-03-17</v>
      </c>
      <c r="B5684">
        <v>6199957510006530</v>
      </c>
      <c r="C5684" t="s">
        <v>20</v>
      </c>
      <c r="D5684" s="1" t="d">
        <v>2023-03-30</v>
      </c>
      <c r="E5684" t="s">
        <v>1645</v>
      </c>
      <c r="F5684" t="s">
        <v>2275</v>
      </c>
      <c r="G5684" t="s">
        <v>8</v>
      </c>
      <c r="H5684" t="s">
        <v>1646</v>
      </c>
    </row>
    <row r="5685" spans="1:8" x14ac:dyDescent="0.2">
      <c r="A5685" s="1" t="d">
        <v>2023-03-17</v>
      </c>
      <c r="B5685">
        <v>6200336170006530</v>
      </c>
      <c r="C5685" t="s">
        <v>20</v>
      </c>
      <c r="D5685" s="1" t="d">
        <v>2023-03-31</v>
      </c>
      <c r="E5685" t="s">
        <v>611</v>
      </c>
      <c r="F5685" t="s">
        <v>2263</v>
      </c>
      <c r="G5685" t="s">
        <v>8</v>
      </c>
      <c r="H5685" t="s">
        <v>612</v>
      </c>
    </row>
    <row r="5686" spans="1:8" x14ac:dyDescent="0.2">
      <c r="A5686" s="1" t="d">
        <v>2023-03-17</v>
      </c>
      <c r="B5686">
        <v>6201523880006530</v>
      </c>
      <c r="C5686" t="s">
        <v>77</v>
      </c>
      <c r="D5686" s="1" t="d">
        <v>2023-03-29</v>
      </c>
      <c r="E5686" t="s">
        <v>2090</v>
      </c>
      <c r="F5686" t="s">
        <v>2275</v>
      </c>
      <c r="G5686" t="s">
        <v>8</v>
      </c>
      <c r="H5686" t="s">
        <v>2091</v>
      </c>
    </row>
    <row r="5687" spans="1:8" x14ac:dyDescent="0.2">
      <c r="A5687" s="1" t="d">
        <v>2023-03-17</v>
      </c>
      <c r="B5687">
        <v>9283569650006530</v>
      </c>
      <c r="C5687" t="s">
        <v>77</v>
      </c>
      <c r="D5687" s="1" t="d">
        <v>2023-03-31</v>
      </c>
      <c r="E5687" t="s">
        <v>292</v>
      </c>
      <c r="F5687" t="s">
        <v>2274</v>
      </c>
      <c r="G5687" t="s">
        <v>8</v>
      </c>
      <c r="H5687" t="s">
        <v>293</v>
      </c>
    </row>
    <row r="5688" spans="1:8" x14ac:dyDescent="0.2">
      <c r="A5688" s="1" t="d">
        <v>2023-03-17</v>
      </c>
      <c r="B5688">
        <v>9401567650006530</v>
      </c>
      <c r="C5688" t="s">
        <v>77</v>
      </c>
      <c r="D5688" s="1" t="d">
        <v>2023-06-15</v>
      </c>
      <c r="E5688" t="s">
        <v>769</v>
      </c>
      <c r="F5688" t="s">
        <v>2279</v>
      </c>
      <c r="G5688" t="s">
        <v>49</v>
      </c>
      <c r="H5688" t="s">
        <v>770</v>
      </c>
    </row>
    <row r="5689" spans="1:8" x14ac:dyDescent="0.2">
      <c r="A5689" s="1" t="d">
        <v>2023-03-17</v>
      </c>
      <c r="B5689">
        <v>9401854740006530</v>
      </c>
      <c r="C5689" t="s">
        <v>20</v>
      </c>
      <c r="D5689" s="1" t="d">
        <v>2023-03-31</v>
      </c>
      <c r="E5689" t="s">
        <v>1568</v>
      </c>
      <c r="F5689" t="s">
        <v>2274</v>
      </c>
      <c r="G5689" t="s">
        <v>8</v>
      </c>
      <c r="H5689" t="s">
        <v>1568</v>
      </c>
    </row>
    <row r="5690" spans="1:8" x14ac:dyDescent="0.2">
      <c r="A5690" s="1" t="d">
        <v>2023-03-17</v>
      </c>
      <c r="B5690">
        <v>9403442510006530</v>
      </c>
      <c r="C5690" t="s">
        <v>20</v>
      </c>
      <c r="D5690" s="1" t="d">
        <v>2023-03-31</v>
      </c>
      <c r="E5690" t="s">
        <v>440</v>
      </c>
      <c r="F5690" t="s">
        <v>2273</v>
      </c>
      <c r="G5690" t="s">
        <v>13</v>
      </c>
      <c r="H5690" t="s">
        <v>441</v>
      </c>
    </row>
    <row r="5691" spans="1:8" x14ac:dyDescent="0.2">
      <c r="A5691" s="1" t="d">
        <v>2023-03-17</v>
      </c>
      <c r="B5691">
        <v>9403799620006530</v>
      </c>
      <c r="C5691" t="s">
        <v>77</v>
      </c>
      <c r="D5691" s="1" t="d">
        <v>2023-03-31</v>
      </c>
      <c r="E5691" t="s">
        <v>2203</v>
      </c>
      <c r="F5691" t="s">
        <v>2275</v>
      </c>
      <c r="G5691" t="s">
        <v>8</v>
      </c>
      <c r="H5691" t="s">
        <v>2204</v>
      </c>
    </row>
    <row r="5692" spans="1:8" x14ac:dyDescent="0.2">
      <c r="A5692" s="1" t="d">
        <v>2023-03-17</v>
      </c>
      <c r="B5692">
        <v>9407394660006530</v>
      </c>
      <c r="C5692" t="s">
        <v>20</v>
      </c>
      <c r="D5692" s="1" t="d">
        <v>2023-03-17</v>
      </c>
      <c r="E5692" t="s">
        <v>2205</v>
      </c>
      <c r="F5692" t="s">
        <v>2282</v>
      </c>
      <c r="G5692" t="s">
        <v>1058</v>
      </c>
      <c r="H5692" t="s">
        <v>2206</v>
      </c>
    </row>
    <row r="5693" spans="1:8" x14ac:dyDescent="0.2">
      <c r="A5693" s="1" t="d">
        <v>2023-03-17</v>
      </c>
      <c r="B5693">
        <v>9408459560006530</v>
      </c>
      <c r="C5693" t="s">
        <v>77</v>
      </c>
      <c r="D5693" s="1" t="d">
        <v>2023-03-24</v>
      </c>
      <c r="E5693" t="s">
        <v>1474</v>
      </c>
      <c r="F5693" t="s">
        <v>2274</v>
      </c>
      <c r="G5693" t="s">
        <v>8</v>
      </c>
      <c r="H5693" t="s">
        <v>1475</v>
      </c>
    </row>
    <row r="5694" spans="1:8" x14ac:dyDescent="0.2">
      <c r="A5694" s="1" t="d">
        <v>2023-03-17</v>
      </c>
      <c r="B5694">
        <v>9408521370006530</v>
      </c>
      <c r="C5694" t="s">
        <v>20</v>
      </c>
      <c r="D5694" s="1" t="d">
        <v>2023-03-31</v>
      </c>
      <c r="E5694" t="s">
        <v>1577</v>
      </c>
      <c r="F5694" t="s">
        <v>2275</v>
      </c>
      <c r="G5694" t="s">
        <v>8</v>
      </c>
      <c r="H5694" t="s">
        <v>1578</v>
      </c>
    </row>
    <row r="5695" spans="1:8" x14ac:dyDescent="0.2">
      <c r="A5695" s="1" t="d">
        <v>2023-03-17</v>
      </c>
      <c r="B5695">
        <v>1.26320083700065E+16</v>
      </c>
      <c r="C5695" t="s">
        <v>74</v>
      </c>
      <c r="D5695" s="1" t="d">
        <v>2023-03-24</v>
      </c>
      <c r="E5695" t="s">
        <v>2028</v>
      </c>
      <c r="F5695" t="s">
        <v>2275</v>
      </c>
      <c r="G5695" t="s">
        <v>8</v>
      </c>
      <c r="H5695" t="s">
        <v>2029</v>
      </c>
    </row>
    <row r="5696" spans="1:8" x14ac:dyDescent="0.2">
      <c r="A5696" s="1" t="d">
        <v>2023-03-18</v>
      </c>
      <c r="B5696">
        <v>-1</v>
      </c>
      <c r="D5696" s="1" t="d">
        <v>2023-03-18</v>
      </c>
      <c r="E5696" t="s">
        <v>717</v>
      </c>
      <c r="F5696" t="s">
        <v>2273</v>
      </c>
      <c r="G5696" t="s">
        <v>128</v>
      </c>
    </row>
    <row r="5697" spans="1:8" x14ac:dyDescent="0.2">
      <c r="A5697" s="1" t="d">
        <v>2023-03-18</v>
      </c>
      <c r="B5697">
        <v>-1</v>
      </c>
      <c r="D5697" s="1" t="d">
        <v>2023-03-18</v>
      </c>
      <c r="E5697" t="s">
        <v>1254</v>
      </c>
      <c r="F5697" t="s">
        <v>2265</v>
      </c>
      <c r="G5697" t="s">
        <v>49</v>
      </c>
      <c r="H5697" t="s">
        <v>1255</v>
      </c>
    </row>
    <row r="5698" spans="1:8" x14ac:dyDescent="0.2">
      <c r="A5698" s="1" t="d">
        <v>2023-03-18</v>
      </c>
      <c r="B5698">
        <v>-1</v>
      </c>
      <c r="D5698" s="1" t="d">
        <v>2023-03-18</v>
      </c>
      <c r="E5698" t="s">
        <v>272</v>
      </c>
      <c r="F5698" t="s">
        <v>2272</v>
      </c>
      <c r="G5698" t="s">
        <v>49</v>
      </c>
      <c r="H5698" t="s">
        <v>273</v>
      </c>
    </row>
    <row r="5699" spans="1:8" x14ac:dyDescent="0.2">
      <c r="A5699" s="1" t="d">
        <v>2023-03-18</v>
      </c>
      <c r="B5699">
        <v>-1</v>
      </c>
      <c r="C5699" t="s">
        <v>15</v>
      </c>
      <c r="D5699" s="1" t="d">
        <v>2023-03-24</v>
      </c>
      <c r="E5699" t="s">
        <v>959</v>
      </c>
      <c r="F5699" t="s">
        <v>2273</v>
      </c>
      <c r="G5699" t="s">
        <v>8</v>
      </c>
      <c r="H5699" t="s">
        <v>960</v>
      </c>
    </row>
    <row r="5700" spans="1:8" x14ac:dyDescent="0.2">
      <c r="A5700" s="1" t="d">
        <v>2023-03-18</v>
      </c>
      <c r="B5700">
        <v>-1</v>
      </c>
      <c r="C5700" t="s">
        <v>20</v>
      </c>
      <c r="D5700" s="1" t="d">
        <v>2023-03-18</v>
      </c>
      <c r="E5700" t="s">
        <v>709</v>
      </c>
      <c r="F5700" t="s">
        <v>2265</v>
      </c>
      <c r="G5700" t="s">
        <v>128</v>
      </c>
      <c r="H5700" t="s">
        <v>710</v>
      </c>
    </row>
    <row r="5701" spans="1:8" x14ac:dyDescent="0.2">
      <c r="A5701" s="1" t="d">
        <v>2023-03-18</v>
      </c>
      <c r="B5701">
        <v>-1</v>
      </c>
      <c r="C5701" t="s">
        <v>20</v>
      </c>
      <c r="D5701" s="1" t="d">
        <v>2023-03-25</v>
      </c>
      <c r="E5701" t="s">
        <v>2207</v>
      </c>
      <c r="F5701" t="s">
        <v>2273</v>
      </c>
      <c r="G5701" t="s">
        <v>128</v>
      </c>
      <c r="H5701" t="s">
        <v>2208</v>
      </c>
    </row>
    <row r="5702" spans="1:8" x14ac:dyDescent="0.2">
      <c r="A5702" s="1" t="d">
        <v>2023-03-18</v>
      </c>
      <c r="B5702">
        <v>-1</v>
      </c>
      <c r="C5702" t="s">
        <v>77</v>
      </c>
      <c r="D5702" s="1" t="d">
        <v>2023-03-18</v>
      </c>
      <c r="E5702" t="s">
        <v>1174</v>
      </c>
      <c r="F5702" t="s">
        <v>2281</v>
      </c>
      <c r="G5702" t="s">
        <v>8</v>
      </c>
      <c r="H5702" t="s">
        <v>1175</v>
      </c>
    </row>
    <row r="5703" spans="1:8" x14ac:dyDescent="0.2">
      <c r="A5703" s="1" t="d">
        <v>2023-03-18</v>
      </c>
      <c r="B5703">
        <v>-1</v>
      </c>
      <c r="C5703" t="s">
        <v>77</v>
      </c>
      <c r="D5703" s="1" t="d">
        <v>2023-03-18</v>
      </c>
      <c r="E5703" t="s">
        <v>21</v>
      </c>
      <c r="F5703" t="s">
        <v>2266</v>
      </c>
      <c r="G5703" t="s">
        <v>8</v>
      </c>
      <c r="H5703" t="s">
        <v>22</v>
      </c>
    </row>
    <row r="5704" spans="1:8" x14ac:dyDescent="0.2">
      <c r="A5704" s="1" t="d">
        <v>2023-03-18</v>
      </c>
      <c r="B5704">
        <v>-1</v>
      </c>
      <c r="C5704" t="s">
        <v>77</v>
      </c>
      <c r="D5704" s="1" t="d">
        <v>2023-03-18</v>
      </c>
      <c r="E5704" t="s">
        <v>1254</v>
      </c>
      <c r="F5704" t="s">
        <v>2265</v>
      </c>
      <c r="G5704" t="s">
        <v>49</v>
      </c>
      <c r="H5704" t="s">
        <v>1255</v>
      </c>
    </row>
    <row r="5705" spans="1:8" x14ac:dyDescent="0.2">
      <c r="A5705" s="1" t="d">
        <v>2023-03-18</v>
      </c>
      <c r="B5705">
        <v>-1</v>
      </c>
      <c r="C5705" t="s">
        <v>77</v>
      </c>
      <c r="D5705" s="1" t="d">
        <v>2023-03-18</v>
      </c>
      <c r="E5705" t="s">
        <v>837</v>
      </c>
      <c r="F5705" t="s">
        <v>2265</v>
      </c>
      <c r="G5705" t="s">
        <v>8</v>
      </c>
      <c r="H5705" t="s">
        <v>838</v>
      </c>
    </row>
    <row r="5706" spans="1:8" x14ac:dyDescent="0.2">
      <c r="A5706" s="1" t="d">
        <v>2023-03-18</v>
      </c>
      <c r="B5706">
        <v>-1</v>
      </c>
      <c r="C5706" t="s">
        <v>77</v>
      </c>
      <c r="D5706" s="1" t="d">
        <v>2023-03-18</v>
      </c>
      <c r="E5706" t="s">
        <v>1314</v>
      </c>
      <c r="F5706" t="s">
        <v>2265</v>
      </c>
      <c r="G5706" t="s">
        <v>8</v>
      </c>
      <c r="H5706" t="s">
        <v>1315</v>
      </c>
    </row>
    <row r="5707" spans="1:8" x14ac:dyDescent="0.2">
      <c r="A5707" s="1" t="d">
        <v>2023-03-18</v>
      </c>
      <c r="B5707">
        <v>-1</v>
      </c>
      <c r="C5707" t="s">
        <v>77</v>
      </c>
      <c r="D5707" s="1" t="d">
        <v>2023-03-18</v>
      </c>
      <c r="E5707" t="s">
        <v>222</v>
      </c>
      <c r="F5707" t="s">
        <v>2265</v>
      </c>
      <c r="G5707" t="s">
        <v>13</v>
      </c>
      <c r="H5707" t="s">
        <v>223</v>
      </c>
    </row>
    <row r="5708" spans="1:8" x14ac:dyDescent="0.2">
      <c r="A5708" s="1" t="d">
        <v>2023-03-18</v>
      </c>
      <c r="B5708">
        <v>-1</v>
      </c>
      <c r="C5708" t="s">
        <v>77</v>
      </c>
      <c r="D5708" s="1" t="d">
        <v>2023-03-18</v>
      </c>
      <c r="E5708" t="s">
        <v>1662</v>
      </c>
      <c r="F5708" t="s">
        <v>2265</v>
      </c>
      <c r="G5708" t="s">
        <v>128</v>
      </c>
    </row>
    <row r="5709" spans="1:8" x14ac:dyDescent="0.2">
      <c r="A5709" s="1" t="d">
        <v>2023-03-18</v>
      </c>
      <c r="B5709">
        <v>-1</v>
      </c>
      <c r="C5709" t="s">
        <v>77</v>
      </c>
      <c r="D5709" s="1" t="d">
        <v>2023-03-18</v>
      </c>
      <c r="E5709" t="s">
        <v>1780</v>
      </c>
      <c r="F5709" t="s">
        <v>2271</v>
      </c>
      <c r="G5709" t="s">
        <v>49</v>
      </c>
      <c r="H5709" t="s">
        <v>1781</v>
      </c>
    </row>
    <row r="5710" spans="1:8" x14ac:dyDescent="0.2">
      <c r="A5710" s="1" t="d">
        <v>2023-03-18</v>
      </c>
      <c r="B5710">
        <v>-1</v>
      </c>
      <c r="C5710" t="s">
        <v>77</v>
      </c>
      <c r="D5710" s="1" t="d">
        <v>2023-03-18</v>
      </c>
      <c r="E5710" t="s">
        <v>556</v>
      </c>
      <c r="F5710" t="s">
        <v>2285</v>
      </c>
      <c r="G5710" t="s">
        <v>8</v>
      </c>
    </row>
    <row r="5711" spans="1:8" x14ac:dyDescent="0.2">
      <c r="A5711" s="1" t="d">
        <v>2023-03-18</v>
      </c>
      <c r="B5711">
        <v>-1</v>
      </c>
      <c r="C5711" t="s">
        <v>77</v>
      </c>
      <c r="D5711" s="1" t="d">
        <v>2023-03-18</v>
      </c>
      <c r="E5711" t="s">
        <v>1322</v>
      </c>
      <c r="F5711" t="s">
        <v>2294</v>
      </c>
      <c r="G5711" t="s">
        <v>8</v>
      </c>
      <c r="H5711" t="s">
        <v>1323</v>
      </c>
    </row>
    <row r="5712" spans="1:8" x14ac:dyDescent="0.2">
      <c r="A5712" s="1" t="d">
        <v>2023-03-18</v>
      </c>
      <c r="B5712">
        <v>-1</v>
      </c>
      <c r="C5712" t="s">
        <v>77</v>
      </c>
      <c r="D5712" s="1" t="d">
        <v>2023-03-18</v>
      </c>
      <c r="E5712" t="s">
        <v>272</v>
      </c>
      <c r="F5712" t="s">
        <v>2272</v>
      </c>
      <c r="G5712" t="s">
        <v>49</v>
      </c>
      <c r="H5712" t="s">
        <v>273</v>
      </c>
    </row>
    <row r="5713" spans="1:8" x14ac:dyDescent="0.2">
      <c r="A5713" s="1" t="d">
        <v>2023-03-18</v>
      </c>
      <c r="B5713">
        <v>-1</v>
      </c>
      <c r="C5713" t="s">
        <v>77</v>
      </c>
      <c r="D5713" s="1" t="d">
        <v>2023-03-18</v>
      </c>
      <c r="E5713" t="s">
        <v>1587</v>
      </c>
      <c r="F5713" t="s">
        <v>2272</v>
      </c>
      <c r="G5713" t="s">
        <v>8</v>
      </c>
    </row>
    <row r="5714" spans="1:8" x14ac:dyDescent="0.2">
      <c r="A5714" s="1" t="d">
        <v>2023-03-18</v>
      </c>
      <c r="B5714">
        <v>-1</v>
      </c>
      <c r="C5714" t="s">
        <v>77</v>
      </c>
      <c r="D5714" s="1" t="d">
        <v>2023-03-24</v>
      </c>
      <c r="E5714" t="s">
        <v>1290</v>
      </c>
      <c r="F5714" t="s">
        <v>2273</v>
      </c>
      <c r="G5714" t="s">
        <v>1058</v>
      </c>
      <c r="H5714" t="s">
        <v>1291</v>
      </c>
    </row>
    <row r="5715" spans="1:8" x14ac:dyDescent="0.2">
      <c r="A5715" s="1" t="d">
        <v>2023-03-18</v>
      </c>
      <c r="B5715">
        <v>-1</v>
      </c>
      <c r="C5715" t="s">
        <v>77</v>
      </c>
      <c r="D5715" s="1" t="d">
        <v>2023-03-24</v>
      </c>
      <c r="E5715" t="s">
        <v>731</v>
      </c>
      <c r="F5715" t="s">
        <v>2274</v>
      </c>
      <c r="G5715" t="s">
        <v>8</v>
      </c>
      <c r="H5715" t="s">
        <v>732</v>
      </c>
    </row>
    <row r="5716" spans="1:8" x14ac:dyDescent="0.2">
      <c r="A5716" s="1" t="d">
        <v>2023-03-18</v>
      </c>
      <c r="B5716">
        <v>-1</v>
      </c>
      <c r="C5716" t="s">
        <v>77</v>
      </c>
      <c r="D5716" s="1" t="d">
        <v>2023-03-25</v>
      </c>
      <c r="E5716" t="s">
        <v>717</v>
      </c>
      <c r="F5716" t="s">
        <v>2273</v>
      </c>
      <c r="G5716" t="s">
        <v>128</v>
      </c>
    </row>
    <row r="5717" spans="1:8" x14ac:dyDescent="0.2">
      <c r="A5717" s="1" t="d">
        <v>2023-03-18</v>
      </c>
      <c r="B5717">
        <v>-1</v>
      </c>
      <c r="C5717" t="s">
        <v>77</v>
      </c>
      <c r="D5717" s="1" t="d">
        <v>2023-03-29</v>
      </c>
      <c r="E5717" t="s">
        <v>2209</v>
      </c>
      <c r="F5717" t="s">
        <v>2273</v>
      </c>
      <c r="G5717" t="s">
        <v>8</v>
      </c>
      <c r="H5717" t="s">
        <v>2210</v>
      </c>
    </row>
    <row r="5718" spans="1:8" x14ac:dyDescent="0.2">
      <c r="A5718" s="1" t="d">
        <v>2023-03-18</v>
      </c>
      <c r="B5718">
        <v>5558712510006530</v>
      </c>
      <c r="C5718" t="s">
        <v>77</v>
      </c>
      <c r="D5718" s="1" t="d">
        <v>2023-03-22</v>
      </c>
      <c r="E5718" t="s">
        <v>1738</v>
      </c>
      <c r="F5718" t="s">
        <v>2263</v>
      </c>
      <c r="G5718" t="s">
        <v>8</v>
      </c>
      <c r="H5718" t="s">
        <v>1085</v>
      </c>
    </row>
    <row r="5719" spans="1:8" x14ac:dyDescent="0.2">
      <c r="A5719" s="1" t="d">
        <v>2023-03-18</v>
      </c>
      <c r="B5719">
        <v>5560832030006530</v>
      </c>
      <c r="C5719" t="s">
        <v>77</v>
      </c>
      <c r="D5719" s="1" t="d">
        <v>2023-03-31</v>
      </c>
      <c r="E5719" t="s">
        <v>1994</v>
      </c>
      <c r="F5719" t="s">
        <v>2274</v>
      </c>
      <c r="G5719" t="s">
        <v>8</v>
      </c>
      <c r="H5719" t="s">
        <v>1995</v>
      </c>
    </row>
    <row r="5720" spans="1:8" x14ac:dyDescent="0.2">
      <c r="A5720" s="1" t="d">
        <v>2023-03-18</v>
      </c>
      <c r="B5720">
        <v>6200319070006530</v>
      </c>
      <c r="C5720" t="s">
        <v>20</v>
      </c>
      <c r="D5720" s="1" t="d">
        <v>2023-03-24</v>
      </c>
      <c r="E5720" t="s">
        <v>1215</v>
      </c>
      <c r="F5720" t="s">
        <v>2274</v>
      </c>
      <c r="G5720" t="s">
        <v>8</v>
      </c>
      <c r="H5720" t="s">
        <v>1215</v>
      </c>
    </row>
    <row r="5721" spans="1:8" x14ac:dyDescent="0.2">
      <c r="A5721" s="1" t="d">
        <v>2023-03-18</v>
      </c>
      <c r="B5721">
        <v>9398370280006530</v>
      </c>
      <c r="C5721" t="s">
        <v>77</v>
      </c>
      <c r="D5721" s="1" t="d">
        <v>2023-03-31</v>
      </c>
      <c r="E5721" t="s">
        <v>1718</v>
      </c>
      <c r="F5721" t="s">
        <v>2274</v>
      </c>
      <c r="G5721" t="s">
        <v>8</v>
      </c>
      <c r="H5721" t="s">
        <v>1719</v>
      </c>
    </row>
    <row r="5722" spans="1:8" x14ac:dyDescent="0.2">
      <c r="A5722" s="1" t="d">
        <v>2023-03-19</v>
      </c>
      <c r="B5722">
        <v>-1</v>
      </c>
      <c r="D5722" s="1" t="d">
        <v>2023-03-19</v>
      </c>
      <c r="E5722" t="s">
        <v>2127</v>
      </c>
      <c r="F5722" t="s">
        <v>2273</v>
      </c>
      <c r="G5722" t="s">
        <v>128</v>
      </c>
      <c r="H5722" t="s">
        <v>1097</v>
      </c>
    </row>
    <row r="5723" spans="1:8" x14ac:dyDescent="0.2">
      <c r="A5723" s="1" t="d">
        <v>2023-03-19</v>
      </c>
      <c r="B5723">
        <v>-1</v>
      </c>
      <c r="D5723" s="1" t="d">
        <v>2023-03-19</v>
      </c>
      <c r="E5723" t="s">
        <v>1835</v>
      </c>
      <c r="F5723" t="s">
        <v>2296</v>
      </c>
      <c r="G5723" t="s">
        <v>8</v>
      </c>
    </row>
    <row r="5724" spans="1:8" x14ac:dyDescent="0.2">
      <c r="A5724" s="1" t="d">
        <v>2023-03-19</v>
      </c>
      <c r="B5724">
        <v>-1</v>
      </c>
      <c r="C5724" t="s">
        <v>20</v>
      </c>
      <c r="D5724" s="1" t="d">
        <v>2023-03-22</v>
      </c>
      <c r="E5724" t="s">
        <v>1401</v>
      </c>
      <c r="F5724" t="s">
        <v>2276</v>
      </c>
      <c r="G5724" t="s">
        <v>8</v>
      </c>
    </row>
    <row r="5725" spans="1:8" x14ac:dyDescent="0.2">
      <c r="A5725" s="1" t="d">
        <v>2023-03-19</v>
      </c>
      <c r="B5725">
        <v>-1</v>
      </c>
      <c r="C5725" t="s">
        <v>20</v>
      </c>
      <c r="D5725" s="1" t="d">
        <v>2023-03-26</v>
      </c>
      <c r="E5725" t="s">
        <v>1356</v>
      </c>
      <c r="F5725" t="s">
        <v>2273</v>
      </c>
      <c r="G5725" t="s">
        <v>13</v>
      </c>
      <c r="H5725" t="s">
        <v>1357</v>
      </c>
    </row>
    <row r="5726" spans="1:8" x14ac:dyDescent="0.2">
      <c r="A5726" s="1" t="d">
        <v>2023-03-19</v>
      </c>
      <c r="B5726">
        <v>-1</v>
      </c>
      <c r="C5726" t="s">
        <v>20</v>
      </c>
      <c r="D5726" s="1" t="d">
        <v>2023-03-26</v>
      </c>
      <c r="E5726" t="s">
        <v>2211</v>
      </c>
      <c r="F5726" t="s">
        <v>2273</v>
      </c>
      <c r="G5726" t="s">
        <v>128</v>
      </c>
      <c r="H5726" t="s">
        <v>2212</v>
      </c>
    </row>
    <row r="5727" spans="1:8" x14ac:dyDescent="0.2">
      <c r="A5727" s="1" t="d">
        <v>2023-03-19</v>
      </c>
      <c r="B5727">
        <v>-1</v>
      </c>
      <c r="C5727" t="s">
        <v>20</v>
      </c>
      <c r="D5727" s="1" t="d">
        <v>2023-03-26</v>
      </c>
      <c r="E5727" t="s">
        <v>1128</v>
      </c>
      <c r="F5727" t="s">
        <v>2273</v>
      </c>
      <c r="G5727" t="s">
        <v>128</v>
      </c>
      <c r="H5727" t="s">
        <v>1129</v>
      </c>
    </row>
    <row r="5728" spans="1:8" x14ac:dyDescent="0.2">
      <c r="A5728" s="1" t="d">
        <v>2023-03-19</v>
      </c>
      <c r="B5728">
        <v>-1</v>
      </c>
      <c r="C5728" t="s">
        <v>77</v>
      </c>
      <c r="D5728" s="1" t="d">
        <v>2023-03-19</v>
      </c>
      <c r="E5728" t="s">
        <v>1619</v>
      </c>
      <c r="F5728" t="s">
        <v>2281</v>
      </c>
      <c r="G5728" t="s">
        <v>8</v>
      </c>
      <c r="H5728" t="s">
        <v>1620</v>
      </c>
    </row>
    <row r="5729" spans="1:8" x14ac:dyDescent="0.2">
      <c r="A5729" s="1" t="d">
        <v>2023-03-19</v>
      </c>
      <c r="B5729">
        <v>-1</v>
      </c>
      <c r="C5729" t="s">
        <v>77</v>
      </c>
      <c r="D5729" s="1" t="d">
        <v>2023-03-19</v>
      </c>
      <c r="E5729" t="s">
        <v>71</v>
      </c>
      <c r="F5729" t="s">
        <v>2265</v>
      </c>
      <c r="G5729" t="s">
        <v>8</v>
      </c>
      <c r="H5729" t="s">
        <v>72</v>
      </c>
    </row>
    <row r="5730" spans="1:8" x14ac:dyDescent="0.2">
      <c r="A5730" s="1" t="d">
        <v>2023-03-19</v>
      </c>
      <c r="B5730">
        <v>-1</v>
      </c>
      <c r="C5730" t="s">
        <v>77</v>
      </c>
      <c r="D5730" s="1" t="d">
        <v>2023-03-19</v>
      </c>
      <c r="E5730" t="s">
        <v>222</v>
      </c>
      <c r="F5730" t="s">
        <v>2265</v>
      </c>
      <c r="G5730" t="s">
        <v>13</v>
      </c>
      <c r="H5730" t="s">
        <v>223</v>
      </c>
    </row>
    <row r="5731" spans="1:8" x14ac:dyDescent="0.2">
      <c r="A5731" s="1" t="d">
        <v>2023-03-19</v>
      </c>
      <c r="B5731">
        <v>-1</v>
      </c>
      <c r="C5731" t="s">
        <v>77</v>
      </c>
      <c r="D5731" s="1" t="d">
        <v>2023-03-19</v>
      </c>
      <c r="E5731" t="s">
        <v>1631</v>
      </c>
      <c r="F5731" t="s">
        <v>2296</v>
      </c>
      <c r="G5731" t="s">
        <v>8</v>
      </c>
      <c r="H5731" t="s">
        <v>277</v>
      </c>
    </row>
    <row r="5732" spans="1:8" x14ac:dyDescent="0.2">
      <c r="A5732" s="1" t="d">
        <v>2023-03-19</v>
      </c>
      <c r="B5732">
        <v>-1</v>
      </c>
      <c r="C5732" t="s">
        <v>77</v>
      </c>
      <c r="D5732" s="1" t="d">
        <v>2023-03-19</v>
      </c>
      <c r="E5732" t="s">
        <v>1750</v>
      </c>
      <c r="F5732" t="s">
        <v>2296</v>
      </c>
      <c r="G5732" t="s">
        <v>128</v>
      </c>
      <c r="H5732" t="s">
        <v>439</v>
      </c>
    </row>
    <row r="5733" spans="1:8" x14ac:dyDescent="0.2">
      <c r="A5733" s="1" t="d">
        <v>2023-03-19</v>
      </c>
      <c r="B5733">
        <v>-1</v>
      </c>
      <c r="C5733" t="s">
        <v>77</v>
      </c>
      <c r="D5733" s="1" t="d">
        <v>2023-03-19</v>
      </c>
      <c r="E5733" t="s">
        <v>1835</v>
      </c>
      <c r="F5733" t="s">
        <v>2296</v>
      </c>
      <c r="G5733" t="s">
        <v>8</v>
      </c>
    </row>
    <row r="5734" spans="1:8" x14ac:dyDescent="0.2">
      <c r="A5734" s="1" t="d">
        <v>2023-03-19</v>
      </c>
      <c r="B5734">
        <v>-1</v>
      </c>
      <c r="C5734" t="s">
        <v>77</v>
      </c>
      <c r="D5734" s="1" t="d">
        <v>2023-03-19</v>
      </c>
      <c r="E5734" t="s">
        <v>919</v>
      </c>
      <c r="F5734" t="s">
        <v>2272</v>
      </c>
      <c r="G5734" t="s">
        <v>13</v>
      </c>
      <c r="H5734" t="s">
        <v>920</v>
      </c>
    </row>
    <row r="5735" spans="1:8" x14ac:dyDescent="0.2">
      <c r="A5735" s="1" t="d">
        <v>2023-03-19</v>
      </c>
      <c r="B5735">
        <v>-1</v>
      </c>
      <c r="C5735" t="s">
        <v>77</v>
      </c>
      <c r="D5735" s="1" t="d">
        <v>2023-03-19</v>
      </c>
      <c r="E5735" t="s">
        <v>1392</v>
      </c>
      <c r="F5735" t="s">
        <v>2272</v>
      </c>
      <c r="G5735" t="s">
        <v>8</v>
      </c>
    </row>
    <row r="5736" spans="1:8" x14ac:dyDescent="0.2">
      <c r="A5736" s="1" t="d">
        <v>2023-03-19</v>
      </c>
      <c r="B5736">
        <v>-1</v>
      </c>
      <c r="C5736" t="s">
        <v>77</v>
      </c>
      <c r="D5736" s="1" t="d">
        <v>2023-03-22</v>
      </c>
      <c r="E5736" t="s">
        <v>1506</v>
      </c>
      <c r="F5736" t="s">
        <v>2276</v>
      </c>
      <c r="G5736" t="s">
        <v>8</v>
      </c>
      <c r="H5736" t="s">
        <v>1507</v>
      </c>
    </row>
    <row r="5737" spans="1:8" x14ac:dyDescent="0.2">
      <c r="A5737" s="1" t="d">
        <v>2023-03-19</v>
      </c>
      <c r="B5737">
        <v>-1</v>
      </c>
      <c r="C5737" t="s">
        <v>77</v>
      </c>
      <c r="D5737" s="1" t="d">
        <v>2023-03-22</v>
      </c>
      <c r="E5737" t="s">
        <v>78</v>
      </c>
      <c r="F5737" t="s">
        <v>2276</v>
      </c>
      <c r="G5737" t="s">
        <v>8</v>
      </c>
      <c r="H5737" t="s">
        <v>79</v>
      </c>
    </row>
    <row r="5738" spans="1:8" x14ac:dyDescent="0.2">
      <c r="A5738" s="1" t="d">
        <v>2023-03-19</v>
      </c>
      <c r="B5738">
        <v>-1</v>
      </c>
      <c r="C5738" t="s">
        <v>77</v>
      </c>
      <c r="D5738" s="1" t="d">
        <v>2023-03-22</v>
      </c>
      <c r="E5738" t="s">
        <v>1402</v>
      </c>
      <c r="F5738" t="s">
        <v>2276</v>
      </c>
      <c r="G5738" t="s">
        <v>8</v>
      </c>
    </row>
    <row r="5739" spans="1:8" x14ac:dyDescent="0.2">
      <c r="A5739" s="1" t="d">
        <v>2023-03-19</v>
      </c>
      <c r="B5739">
        <v>-1</v>
      </c>
      <c r="C5739" t="s">
        <v>77</v>
      </c>
      <c r="D5739" s="1" t="d">
        <v>2023-03-22</v>
      </c>
      <c r="E5739" t="s">
        <v>1700</v>
      </c>
      <c r="F5739" t="s">
        <v>2276</v>
      </c>
      <c r="G5739" t="s">
        <v>8</v>
      </c>
    </row>
    <row r="5740" spans="1:8" x14ac:dyDescent="0.2">
      <c r="A5740" s="1" t="d">
        <v>2023-03-19</v>
      </c>
      <c r="B5740">
        <v>-1</v>
      </c>
      <c r="C5740" t="s">
        <v>77</v>
      </c>
      <c r="D5740" s="1" t="d">
        <v>2023-03-22</v>
      </c>
      <c r="E5740" t="s">
        <v>1055</v>
      </c>
      <c r="F5740" t="s">
        <v>2276</v>
      </c>
      <c r="G5740" t="s">
        <v>8</v>
      </c>
    </row>
    <row r="5741" spans="1:8" x14ac:dyDescent="0.2">
      <c r="A5741" s="1" t="d">
        <v>2023-03-19</v>
      </c>
      <c r="B5741">
        <v>-1</v>
      </c>
      <c r="C5741" t="s">
        <v>77</v>
      </c>
      <c r="D5741" s="1" t="d">
        <v>2023-03-22</v>
      </c>
      <c r="E5741" t="s">
        <v>1585</v>
      </c>
      <c r="F5741" t="s">
        <v>2276</v>
      </c>
      <c r="G5741" t="s">
        <v>49</v>
      </c>
    </row>
    <row r="5742" spans="1:8" x14ac:dyDescent="0.2">
      <c r="A5742" s="1" t="d">
        <v>2023-03-19</v>
      </c>
      <c r="B5742">
        <v>-1</v>
      </c>
      <c r="C5742" t="s">
        <v>77</v>
      </c>
      <c r="D5742" s="1" t="d">
        <v>2023-03-24</v>
      </c>
      <c r="E5742" t="s">
        <v>554</v>
      </c>
      <c r="F5742" t="s">
        <v>2273</v>
      </c>
      <c r="G5742" t="s">
        <v>8</v>
      </c>
      <c r="H5742" t="s">
        <v>555</v>
      </c>
    </row>
    <row r="5743" spans="1:8" x14ac:dyDescent="0.2">
      <c r="A5743" s="1" t="d">
        <v>2023-03-19</v>
      </c>
      <c r="B5743">
        <v>-1</v>
      </c>
      <c r="C5743" t="s">
        <v>77</v>
      </c>
      <c r="D5743" s="1" t="d">
        <v>2023-03-24</v>
      </c>
      <c r="E5743" t="s">
        <v>985</v>
      </c>
      <c r="F5743" t="s">
        <v>2274</v>
      </c>
      <c r="G5743" t="s">
        <v>8</v>
      </c>
      <c r="H5743" t="s">
        <v>986</v>
      </c>
    </row>
    <row r="5744" spans="1:8" x14ac:dyDescent="0.2">
      <c r="A5744" s="1" t="d">
        <v>2023-03-19</v>
      </c>
      <c r="B5744">
        <v>-1</v>
      </c>
      <c r="C5744" t="s">
        <v>77</v>
      </c>
      <c r="D5744" s="1" t="d">
        <v>2023-03-24</v>
      </c>
      <c r="E5744" t="s">
        <v>1296</v>
      </c>
      <c r="F5744" t="s">
        <v>2274</v>
      </c>
      <c r="G5744" t="s">
        <v>8</v>
      </c>
      <c r="H5744" t="s">
        <v>1297</v>
      </c>
    </row>
    <row r="5745" spans="1:8" x14ac:dyDescent="0.2">
      <c r="A5745" s="1" t="d">
        <v>2023-03-19</v>
      </c>
      <c r="B5745">
        <v>-1</v>
      </c>
      <c r="C5745" t="s">
        <v>77</v>
      </c>
      <c r="D5745" s="1" t="d">
        <v>2023-03-24</v>
      </c>
      <c r="E5745" t="s">
        <v>607</v>
      </c>
      <c r="F5745" t="s">
        <v>2274</v>
      </c>
      <c r="G5745" t="s">
        <v>8</v>
      </c>
      <c r="H5745" t="s">
        <v>608</v>
      </c>
    </row>
    <row r="5746" spans="1:8" x14ac:dyDescent="0.2">
      <c r="A5746" s="1" t="d">
        <v>2023-03-19</v>
      </c>
      <c r="B5746">
        <v>-1</v>
      </c>
      <c r="C5746" t="s">
        <v>77</v>
      </c>
      <c r="D5746" s="1" t="d">
        <v>2023-03-26</v>
      </c>
      <c r="E5746" t="s">
        <v>231</v>
      </c>
      <c r="F5746" t="s">
        <v>2273</v>
      </c>
      <c r="G5746" t="s">
        <v>13</v>
      </c>
      <c r="H5746" t="s">
        <v>232</v>
      </c>
    </row>
    <row r="5747" spans="1:8" x14ac:dyDescent="0.2">
      <c r="A5747" s="1" t="d">
        <v>2023-03-19</v>
      </c>
      <c r="B5747">
        <v>-1</v>
      </c>
      <c r="C5747" t="s">
        <v>77</v>
      </c>
      <c r="D5747" s="1" t="d">
        <v>2023-03-26</v>
      </c>
      <c r="E5747" t="s">
        <v>1608</v>
      </c>
      <c r="F5747" t="s">
        <v>2273</v>
      </c>
      <c r="G5747" t="s">
        <v>13</v>
      </c>
      <c r="H5747" t="s">
        <v>1609</v>
      </c>
    </row>
    <row r="5748" spans="1:8" x14ac:dyDescent="0.2">
      <c r="A5748" s="1" t="d">
        <v>2023-03-19</v>
      </c>
      <c r="B5748">
        <v>-1</v>
      </c>
      <c r="C5748" t="s">
        <v>77</v>
      </c>
      <c r="D5748" s="1" t="d">
        <v>2023-03-31</v>
      </c>
      <c r="E5748" t="s">
        <v>2000</v>
      </c>
      <c r="F5748" t="s">
        <v>2274</v>
      </c>
      <c r="G5748" t="s">
        <v>8</v>
      </c>
      <c r="H5748" t="s">
        <v>2001</v>
      </c>
    </row>
    <row r="5749" spans="1:8" x14ac:dyDescent="0.2">
      <c r="A5749" s="1" t="d">
        <v>2023-03-19</v>
      </c>
      <c r="B5749">
        <v>5561092670006530</v>
      </c>
      <c r="C5749" t="s">
        <v>77</v>
      </c>
      <c r="D5749" s="1" t="d">
        <v>2023-03-31</v>
      </c>
      <c r="E5749" t="s">
        <v>2030</v>
      </c>
      <c r="F5749" t="s">
        <v>2275</v>
      </c>
      <c r="G5749" t="s">
        <v>8</v>
      </c>
      <c r="H5749" t="s">
        <v>2031</v>
      </c>
    </row>
    <row r="5750" spans="1:8" x14ac:dyDescent="0.2">
      <c r="A5750" s="1" t="d">
        <v>2023-03-19</v>
      </c>
      <c r="B5750">
        <v>5566592940006530</v>
      </c>
      <c r="C5750" t="s">
        <v>77</v>
      </c>
      <c r="D5750" s="1" t="d">
        <v>2023-03-24</v>
      </c>
      <c r="E5750" t="s">
        <v>2213</v>
      </c>
      <c r="F5750" t="s">
        <v>2273</v>
      </c>
      <c r="G5750" t="s">
        <v>8</v>
      </c>
      <c r="H5750" t="s">
        <v>1331</v>
      </c>
    </row>
    <row r="5751" spans="1:8" x14ac:dyDescent="0.2">
      <c r="A5751" s="1" t="d">
        <v>2023-03-19</v>
      </c>
      <c r="B5751">
        <v>6200076860006530</v>
      </c>
      <c r="C5751" t="s">
        <v>20</v>
      </c>
      <c r="D5751" s="1" t="d">
        <v>2023-03-26</v>
      </c>
      <c r="E5751" t="s">
        <v>1307</v>
      </c>
      <c r="F5751" t="s">
        <v>2273</v>
      </c>
      <c r="G5751" t="s">
        <v>13</v>
      </c>
      <c r="H5751" t="s">
        <v>1308</v>
      </c>
    </row>
    <row r="5752" spans="1:8" x14ac:dyDescent="0.2">
      <c r="A5752" s="1" t="d">
        <v>2023-03-19</v>
      </c>
      <c r="B5752">
        <v>8921208310006530</v>
      </c>
      <c r="C5752" t="s">
        <v>77</v>
      </c>
      <c r="D5752" s="1" t="d">
        <v>2023-03-30</v>
      </c>
      <c r="E5752" t="s">
        <v>108</v>
      </c>
      <c r="F5752" t="s">
        <v>2274</v>
      </c>
      <c r="G5752" t="s">
        <v>8</v>
      </c>
      <c r="H5752" t="s">
        <v>109</v>
      </c>
    </row>
    <row r="5753" spans="1:8" x14ac:dyDescent="0.2">
      <c r="A5753" s="1" t="d">
        <v>2023-03-19</v>
      </c>
      <c r="B5753">
        <v>9401740460006530</v>
      </c>
      <c r="C5753" t="s">
        <v>77</v>
      </c>
      <c r="D5753" s="1" t="d">
        <v>2023-03-31</v>
      </c>
      <c r="E5753" t="s">
        <v>315</v>
      </c>
      <c r="F5753" t="s">
        <v>2274</v>
      </c>
      <c r="G5753" t="s">
        <v>8</v>
      </c>
      <c r="H5753" t="s">
        <v>316</v>
      </c>
    </row>
    <row r="5754" spans="1:8" x14ac:dyDescent="0.2">
      <c r="A5754" s="1" t="d">
        <v>2023-03-19</v>
      </c>
      <c r="B5754">
        <v>9403417480006530</v>
      </c>
      <c r="C5754" t="s">
        <v>77</v>
      </c>
      <c r="D5754" s="1" t="d">
        <v>2023-03-22</v>
      </c>
      <c r="E5754" t="s">
        <v>1053</v>
      </c>
      <c r="F5754" t="s">
        <v>2276</v>
      </c>
      <c r="G5754" t="s">
        <v>8</v>
      </c>
      <c r="H5754" t="s">
        <v>1054</v>
      </c>
    </row>
    <row r="5755" spans="1:8" x14ac:dyDescent="0.2">
      <c r="A5755" s="1" t="d">
        <v>2023-03-19</v>
      </c>
      <c r="B5755">
        <v>9406379530006530</v>
      </c>
      <c r="C5755" t="s">
        <v>77</v>
      </c>
      <c r="D5755" s="1" t="d">
        <v>2023-03-22</v>
      </c>
      <c r="E5755" t="s">
        <v>1957</v>
      </c>
      <c r="F5755" t="s">
        <v>2276</v>
      </c>
      <c r="G5755" t="s">
        <v>8</v>
      </c>
    </row>
    <row r="5756" spans="1:8" x14ac:dyDescent="0.2">
      <c r="A5756" s="1" t="d">
        <v>2023-03-19</v>
      </c>
      <c r="B5756">
        <v>9408190790006530</v>
      </c>
      <c r="C5756" t="s">
        <v>77</v>
      </c>
      <c r="D5756" s="1" t="d">
        <v>2023-03-22</v>
      </c>
      <c r="E5756" t="s">
        <v>1123</v>
      </c>
      <c r="F5756" t="s">
        <v>2276</v>
      </c>
      <c r="G5756" t="s">
        <v>8</v>
      </c>
      <c r="H5756" t="s">
        <v>1124</v>
      </c>
    </row>
    <row r="5757" spans="1:8" x14ac:dyDescent="0.2">
      <c r="A5757" s="1" t="d">
        <v>2023-03-20</v>
      </c>
      <c r="B5757">
        <v>-1</v>
      </c>
      <c r="D5757" s="1" t="d">
        <v>2023-03-20</v>
      </c>
      <c r="E5757" t="s">
        <v>2102</v>
      </c>
      <c r="F5757" t="s">
        <v>2275</v>
      </c>
      <c r="G5757" t="s">
        <v>8</v>
      </c>
      <c r="H5757" t="s">
        <v>2103</v>
      </c>
    </row>
    <row r="5758" spans="1:8" x14ac:dyDescent="0.2">
      <c r="A5758" s="1" t="d">
        <v>2023-03-20</v>
      </c>
      <c r="B5758">
        <v>-1</v>
      </c>
      <c r="D5758" s="1" t="d">
        <v>2023-03-20</v>
      </c>
      <c r="E5758" t="s">
        <v>1367</v>
      </c>
      <c r="F5758" t="s">
        <v>2282</v>
      </c>
      <c r="G5758" t="s">
        <v>49</v>
      </c>
    </row>
    <row r="5759" spans="1:8" x14ac:dyDescent="0.2">
      <c r="A5759" s="1" t="d">
        <v>2023-03-20</v>
      </c>
      <c r="B5759">
        <v>-1</v>
      </c>
      <c r="D5759" s="1" t="d">
        <v>2023-03-20</v>
      </c>
      <c r="E5759" t="s">
        <v>709</v>
      </c>
      <c r="F5759" t="s">
        <v>2265</v>
      </c>
      <c r="G5759" t="s">
        <v>128</v>
      </c>
      <c r="H5759" t="s">
        <v>710</v>
      </c>
    </row>
    <row r="5760" spans="1:8" x14ac:dyDescent="0.2">
      <c r="A5760" s="1" t="d">
        <v>2023-03-20</v>
      </c>
      <c r="B5760">
        <v>-1</v>
      </c>
      <c r="D5760" s="1" t="d">
        <v>2023-03-20</v>
      </c>
      <c r="E5760" t="s">
        <v>12</v>
      </c>
      <c r="F5760" t="s">
        <v>2265</v>
      </c>
      <c r="G5760" t="s">
        <v>13</v>
      </c>
      <c r="H5760" t="s">
        <v>14</v>
      </c>
    </row>
    <row r="5761" spans="1:8" x14ac:dyDescent="0.2">
      <c r="A5761" s="1" t="d">
        <v>2023-03-20</v>
      </c>
      <c r="B5761">
        <v>-1</v>
      </c>
      <c r="D5761" s="1" t="d">
        <v>2023-03-20</v>
      </c>
      <c r="E5761" t="s">
        <v>1288</v>
      </c>
      <c r="F5761" t="s">
        <v>2271</v>
      </c>
      <c r="G5761" t="s">
        <v>49</v>
      </c>
      <c r="H5761" t="s">
        <v>1289</v>
      </c>
    </row>
    <row r="5762" spans="1:8" x14ac:dyDescent="0.2">
      <c r="A5762" s="1" t="d">
        <v>2023-03-20</v>
      </c>
      <c r="B5762">
        <v>-1</v>
      </c>
      <c r="C5762" t="s">
        <v>684</v>
      </c>
      <c r="D5762" s="1" t="d">
        <v>2023-03-20</v>
      </c>
      <c r="E5762" t="s">
        <v>813</v>
      </c>
      <c r="F5762" t="s">
        <v>2268</v>
      </c>
      <c r="G5762" t="s">
        <v>13</v>
      </c>
      <c r="H5762" t="s">
        <v>814</v>
      </c>
    </row>
    <row r="5763" spans="1:8" x14ac:dyDescent="0.2">
      <c r="A5763" s="1" t="d">
        <v>2023-03-20</v>
      </c>
      <c r="B5763">
        <v>-1</v>
      </c>
      <c r="C5763" t="s">
        <v>684</v>
      </c>
      <c r="D5763" s="1" t="d">
        <v>2023-03-20</v>
      </c>
      <c r="E5763" t="s">
        <v>2214</v>
      </c>
      <c r="F5763" t="s">
        <v>2293</v>
      </c>
      <c r="G5763" t="s">
        <v>13</v>
      </c>
      <c r="H5763" t="s">
        <v>2215</v>
      </c>
    </row>
    <row r="5764" spans="1:8" x14ac:dyDescent="0.2">
      <c r="A5764" s="1" t="d">
        <v>2023-03-20</v>
      </c>
      <c r="B5764">
        <v>-1</v>
      </c>
      <c r="C5764" t="s">
        <v>15</v>
      </c>
      <c r="D5764" s="1" t="d">
        <v>2023-03-20</v>
      </c>
      <c r="E5764" t="s">
        <v>220</v>
      </c>
      <c r="F5764" t="s">
        <v>2265</v>
      </c>
      <c r="G5764" t="s">
        <v>13</v>
      </c>
      <c r="H5764" t="s">
        <v>221</v>
      </c>
    </row>
    <row r="5765" spans="1:8" x14ac:dyDescent="0.2">
      <c r="A5765" s="1" t="d">
        <v>2023-03-20</v>
      </c>
      <c r="B5765">
        <v>-1</v>
      </c>
      <c r="C5765" t="s">
        <v>15</v>
      </c>
      <c r="D5765" s="1" t="d">
        <v>2023-03-20</v>
      </c>
      <c r="E5765" t="s">
        <v>1324</v>
      </c>
      <c r="F5765" t="s">
        <v>2272</v>
      </c>
      <c r="G5765" t="s">
        <v>13</v>
      </c>
      <c r="H5765" t="s">
        <v>1325</v>
      </c>
    </row>
    <row r="5766" spans="1:8" x14ac:dyDescent="0.2">
      <c r="A5766" s="1" t="d">
        <v>2023-03-20</v>
      </c>
      <c r="B5766">
        <v>-1</v>
      </c>
      <c r="C5766" t="s">
        <v>15</v>
      </c>
      <c r="D5766" s="1" t="d">
        <v>2023-03-27</v>
      </c>
      <c r="E5766" t="s">
        <v>715</v>
      </c>
      <c r="F5766" t="s">
        <v>2273</v>
      </c>
      <c r="G5766" t="s">
        <v>68</v>
      </c>
      <c r="H5766" t="s">
        <v>716</v>
      </c>
    </row>
    <row r="5767" spans="1:8" x14ac:dyDescent="0.2">
      <c r="A5767" s="1" t="d">
        <v>2023-03-20</v>
      </c>
      <c r="B5767">
        <v>-1</v>
      </c>
      <c r="C5767" t="s">
        <v>15</v>
      </c>
      <c r="D5767" s="1" t="d">
        <v>2023-03-27</v>
      </c>
      <c r="E5767" t="s">
        <v>231</v>
      </c>
      <c r="F5767" t="s">
        <v>2273</v>
      </c>
      <c r="G5767" t="s">
        <v>13</v>
      </c>
      <c r="H5767" t="s">
        <v>232</v>
      </c>
    </row>
    <row r="5768" spans="1:8" x14ac:dyDescent="0.2">
      <c r="A5768" s="1" t="d">
        <v>2023-03-20</v>
      </c>
      <c r="B5768">
        <v>-1</v>
      </c>
      <c r="C5768" t="s">
        <v>20</v>
      </c>
      <c r="D5768" s="1" t="d">
        <v>2023-03-20</v>
      </c>
      <c r="E5768" t="s">
        <v>21</v>
      </c>
      <c r="F5768" t="s">
        <v>2266</v>
      </c>
      <c r="G5768" t="s">
        <v>8</v>
      </c>
      <c r="H5768" t="s">
        <v>22</v>
      </c>
    </row>
    <row r="5769" spans="1:8" x14ac:dyDescent="0.2">
      <c r="A5769" s="1" t="d">
        <v>2023-03-20</v>
      </c>
      <c r="B5769">
        <v>-1</v>
      </c>
      <c r="C5769" t="s">
        <v>20</v>
      </c>
      <c r="D5769" s="1" t="d">
        <v>2023-03-20</v>
      </c>
      <c r="E5769" t="s">
        <v>1100</v>
      </c>
      <c r="F5769" t="s">
        <v>2265</v>
      </c>
      <c r="G5769" t="s">
        <v>8</v>
      </c>
      <c r="H5769" t="s">
        <v>1101</v>
      </c>
    </row>
    <row r="5770" spans="1:8" x14ac:dyDescent="0.2">
      <c r="A5770" s="1" t="d">
        <v>2023-03-20</v>
      </c>
      <c r="B5770">
        <v>-1</v>
      </c>
      <c r="C5770" t="s">
        <v>20</v>
      </c>
      <c r="D5770" s="1" t="d">
        <v>2023-03-20</v>
      </c>
      <c r="E5770" t="s">
        <v>263</v>
      </c>
      <c r="F5770" t="s">
        <v>2265</v>
      </c>
      <c r="G5770" t="s">
        <v>8</v>
      </c>
      <c r="H5770" t="s">
        <v>264</v>
      </c>
    </row>
    <row r="5771" spans="1:8" x14ac:dyDescent="0.2">
      <c r="A5771" s="1" t="d">
        <v>2023-03-20</v>
      </c>
      <c r="B5771">
        <v>-1</v>
      </c>
      <c r="C5771" t="s">
        <v>20</v>
      </c>
      <c r="D5771" s="1" t="d">
        <v>2023-03-20</v>
      </c>
      <c r="E5771" t="s">
        <v>29</v>
      </c>
      <c r="F5771" t="s">
        <v>2265</v>
      </c>
      <c r="G5771" t="s">
        <v>8</v>
      </c>
      <c r="H5771" t="s">
        <v>30</v>
      </c>
    </row>
    <row r="5772" spans="1:8" x14ac:dyDescent="0.2">
      <c r="A5772" s="1" t="d">
        <v>2023-03-20</v>
      </c>
      <c r="B5772">
        <v>-1</v>
      </c>
      <c r="C5772" t="s">
        <v>20</v>
      </c>
      <c r="D5772" s="1" t="d">
        <v>2023-03-20</v>
      </c>
      <c r="E5772" t="s">
        <v>220</v>
      </c>
      <c r="F5772" t="s">
        <v>2265</v>
      </c>
      <c r="G5772" t="s">
        <v>13</v>
      </c>
      <c r="H5772" t="s">
        <v>221</v>
      </c>
    </row>
    <row r="5773" spans="1:8" x14ac:dyDescent="0.2">
      <c r="A5773" s="1" t="d">
        <v>2023-03-20</v>
      </c>
      <c r="B5773">
        <v>-1</v>
      </c>
      <c r="C5773" t="s">
        <v>20</v>
      </c>
      <c r="D5773" s="1" t="d">
        <v>2023-03-20</v>
      </c>
      <c r="E5773" t="s">
        <v>12</v>
      </c>
      <c r="F5773" t="s">
        <v>2265</v>
      </c>
      <c r="G5773" t="s">
        <v>13</v>
      </c>
      <c r="H5773" t="s">
        <v>14</v>
      </c>
    </row>
    <row r="5774" spans="1:8" x14ac:dyDescent="0.2">
      <c r="A5774" s="1" t="d">
        <v>2023-03-20</v>
      </c>
      <c r="B5774">
        <v>-1</v>
      </c>
      <c r="C5774" t="s">
        <v>20</v>
      </c>
      <c r="D5774" s="1" t="d">
        <v>2023-03-20</v>
      </c>
      <c r="E5774" t="s">
        <v>813</v>
      </c>
      <c r="F5774" t="s">
        <v>2268</v>
      </c>
      <c r="G5774" t="s">
        <v>13</v>
      </c>
      <c r="H5774" t="s">
        <v>814</v>
      </c>
    </row>
    <row r="5775" spans="1:8" x14ac:dyDescent="0.2">
      <c r="A5775" s="1" t="d">
        <v>2023-03-20</v>
      </c>
      <c r="B5775">
        <v>-1</v>
      </c>
      <c r="C5775" t="s">
        <v>20</v>
      </c>
      <c r="D5775" s="1" t="d">
        <v>2023-03-20</v>
      </c>
      <c r="E5775" t="s">
        <v>1652</v>
      </c>
      <c r="F5775" t="s">
        <v>2296</v>
      </c>
      <c r="G5775" t="s">
        <v>8</v>
      </c>
      <c r="H5775" t="s">
        <v>40</v>
      </c>
    </row>
    <row r="5776" spans="1:8" x14ac:dyDescent="0.2">
      <c r="A5776" s="1" t="d">
        <v>2023-03-20</v>
      </c>
      <c r="B5776">
        <v>-1</v>
      </c>
      <c r="C5776" t="s">
        <v>20</v>
      </c>
      <c r="D5776" s="1" t="d">
        <v>2023-03-20</v>
      </c>
      <c r="E5776" t="s">
        <v>1835</v>
      </c>
      <c r="F5776" t="s">
        <v>2296</v>
      </c>
      <c r="G5776" t="s">
        <v>8</v>
      </c>
    </row>
    <row r="5777" spans="1:8" x14ac:dyDescent="0.2">
      <c r="A5777" s="1" t="d">
        <v>2023-03-20</v>
      </c>
      <c r="B5777">
        <v>-1</v>
      </c>
      <c r="C5777" t="s">
        <v>20</v>
      </c>
      <c r="D5777" s="1" t="d">
        <v>2023-03-20</v>
      </c>
      <c r="E5777" t="s">
        <v>1944</v>
      </c>
      <c r="F5777" t="s">
        <v>2304</v>
      </c>
      <c r="G5777" t="s">
        <v>8</v>
      </c>
    </row>
    <row r="5778" spans="1:8" x14ac:dyDescent="0.2">
      <c r="A5778" s="1" t="d">
        <v>2023-03-20</v>
      </c>
      <c r="B5778">
        <v>-1</v>
      </c>
      <c r="C5778" t="s">
        <v>20</v>
      </c>
      <c r="D5778" s="1" t="d">
        <v>2023-03-20</v>
      </c>
      <c r="E5778" t="s">
        <v>2216</v>
      </c>
      <c r="F5778" t="s">
        <v>2293</v>
      </c>
      <c r="G5778" t="s">
        <v>13</v>
      </c>
      <c r="H5778" t="s">
        <v>2217</v>
      </c>
    </row>
    <row r="5779" spans="1:8" x14ac:dyDescent="0.2">
      <c r="A5779" s="1" t="d">
        <v>2023-03-20</v>
      </c>
      <c r="B5779">
        <v>-1</v>
      </c>
      <c r="C5779" t="s">
        <v>20</v>
      </c>
      <c r="D5779" s="1" t="d">
        <v>2023-03-20</v>
      </c>
      <c r="E5779" t="s">
        <v>1587</v>
      </c>
      <c r="F5779" t="s">
        <v>2272</v>
      </c>
      <c r="G5779" t="s">
        <v>8</v>
      </c>
    </row>
    <row r="5780" spans="1:8" x14ac:dyDescent="0.2">
      <c r="A5780" s="1" t="d">
        <v>2023-03-20</v>
      </c>
      <c r="B5780">
        <v>-1</v>
      </c>
      <c r="C5780" t="s">
        <v>20</v>
      </c>
      <c r="D5780" s="1" t="d">
        <v>2023-03-20</v>
      </c>
      <c r="E5780" t="s">
        <v>483</v>
      </c>
      <c r="F5780" t="s">
        <v>2272</v>
      </c>
      <c r="G5780" t="s">
        <v>8</v>
      </c>
    </row>
    <row r="5781" spans="1:8" x14ac:dyDescent="0.2">
      <c r="A5781" s="1" t="d">
        <v>2023-03-20</v>
      </c>
      <c r="B5781">
        <v>-1</v>
      </c>
      <c r="C5781" t="s">
        <v>20</v>
      </c>
      <c r="D5781" s="1" t="d">
        <v>2023-03-20</v>
      </c>
      <c r="E5781" t="s">
        <v>47</v>
      </c>
      <c r="F5781" t="s">
        <v>2272</v>
      </c>
      <c r="G5781" t="s">
        <v>8</v>
      </c>
    </row>
    <row r="5782" spans="1:8" x14ac:dyDescent="0.2">
      <c r="A5782" s="1" t="d">
        <v>2023-03-20</v>
      </c>
      <c r="B5782">
        <v>-1</v>
      </c>
      <c r="C5782" t="s">
        <v>20</v>
      </c>
      <c r="D5782" s="1" t="d">
        <v>2023-03-23</v>
      </c>
      <c r="E5782" t="s">
        <v>1774</v>
      </c>
      <c r="F5782" t="s">
        <v>2276</v>
      </c>
      <c r="G5782" t="s">
        <v>13</v>
      </c>
    </row>
    <row r="5783" spans="1:8" x14ac:dyDescent="0.2">
      <c r="A5783" s="1" t="d">
        <v>2023-03-20</v>
      </c>
      <c r="B5783">
        <v>-1</v>
      </c>
      <c r="C5783" t="s">
        <v>20</v>
      </c>
      <c r="D5783" s="1" t="d">
        <v>2023-03-27</v>
      </c>
      <c r="E5783" t="s">
        <v>2218</v>
      </c>
      <c r="F5783" t="s">
        <v>2273</v>
      </c>
      <c r="G5783" t="s">
        <v>8</v>
      </c>
      <c r="H5783" t="s">
        <v>283</v>
      </c>
    </row>
    <row r="5784" spans="1:8" x14ac:dyDescent="0.2">
      <c r="A5784" s="1" t="d">
        <v>2023-03-20</v>
      </c>
      <c r="B5784">
        <v>-1</v>
      </c>
      <c r="C5784" t="s">
        <v>20</v>
      </c>
      <c r="D5784" s="1" t="d">
        <v>2023-03-27</v>
      </c>
      <c r="E5784" t="s">
        <v>1057</v>
      </c>
      <c r="F5784" t="s">
        <v>2273</v>
      </c>
      <c r="G5784" t="s">
        <v>1058</v>
      </c>
      <c r="H5784" t="s">
        <v>1059</v>
      </c>
    </row>
    <row r="5785" spans="1:8" x14ac:dyDescent="0.2">
      <c r="A5785" s="1" t="d">
        <v>2023-03-20</v>
      </c>
      <c r="B5785">
        <v>-1</v>
      </c>
      <c r="C5785" t="s">
        <v>20</v>
      </c>
      <c r="D5785" s="1" t="d">
        <v>2023-03-27</v>
      </c>
      <c r="E5785" t="s">
        <v>691</v>
      </c>
      <c r="F5785" t="s">
        <v>2273</v>
      </c>
      <c r="G5785" t="s">
        <v>13</v>
      </c>
      <c r="H5785" t="s">
        <v>692</v>
      </c>
    </row>
    <row r="5786" spans="1:8" x14ac:dyDescent="0.2">
      <c r="A5786" s="1" t="d">
        <v>2023-03-20</v>
      </c>
      <c r="B5786">
        <v>-1</v>
      </c>
      <c r="C5786" t="s">
        <v>20</v>
      </c>
      <c r="D5786" s="1" t="d">
        <v>2023-03-27</v>
      </c>
      <c r="E5786" t="s">
        <v>284</v>
      </c>
      <c r="F5786" t="s">
        <v>2273</v>
      </c>
      <c r="G5786" t="s">
        <v>8</v>
      </c>
      <c r="H5786" t="s">
        <v>285</v>
      </c>
    </row>
    <row r="5787" spans="1:8" x14ac:dyDescent="0.2">
      <c r="A5787" s="1" t="d">
        <v>2023-03-20</v>
      </c>
      <c r="B5787">
        <v>-1</v>
      </c>
      <c r="C5787" t="s">
        <v>20</v>
      </c>
      <c r="D5787" s="1" t="d">
        <v>2023-03-27</v>
      </c>
      <c r="E5787" t="s">
        <v>2219</v>
      </c>
      <c r="F5787" t="s">
        <v>2273</v>
      </c>
      <c r="G5787" t="s">
        <v>128</v>
      </c>
      <c r="H5787" t="s">
        <v>2220</v>
      </c>
    </row>
    <row r="5788" spans="1:8" x14ac:dyDescent="0.2">
      <c r="A5788" s="1" t="d">
        <v>2023-03-20</v>
      </c>
      <c r="B5788">
        <v>-1</v>
      </c>
      <c r="C5788" t="s">
        <v>20</v>
      </c>
      <c r="D5788" s="1" t="d">
        <v>2023-03-27</v>
      </c>
      <c r="E5788" t="s">
        <v>2054</v>
      </c>
      <c r="F5788" t="s">
        <v>2275</v>
      </c>
      <c r="G5788" t="s">
        <v>8</v>
      </c>
      <c r="H5788" t="s">
        <v>2055</v>
      </c>
    </row>
    <row r="5789" spans="1:8" x14ac:dyDescent="0.2">
      <c r="A5789" s="1" t="d">
        <v>2023-03-20</v>
      </c>
      <c r="B5789">
        <v>-1</v>
      </c>
      <c r="C5789" t="s">
        <v>452</v>
      </c>
      <c r="D5789" s="1" t="d">
        <v>2023-03-27</v>
      </c>
      <c r="E5789" t="s">
        <v>1136</v>
      </c>
      <c r="F5789" t="s">
        <v>2275</v>
      </c>
      <c r="G5789" t="s">
        <v>8</v>
      </c>
    </row>
    <row r="5790" spans="1:8" x14ac:dyDescent="0.2">
      <c r="A5790" s="1" t="d">
        <v>2023-03-20</v>
      </c>
      <c r="B5790">
        <v>-1</v>
      </c>
      <c r="C5790" t="s">
        <v>452</v>
      </c>
      <c r="D5790" s="1" t="d">
        <v>2023-03-27</v>
      </c>
      <c r="E5790" t="s">
        <v>2221</v>
      </c>
      <c r="F5790" t="s">
        <v>2297</v>
      </c>
      <c r="G5790" t="s">
        <v>8</v>
      </c>
      <c r="H5790" t="s">
        <v>2222</v>
      </c>
    </row>
    <row r="5791" spans="1:8" x14ac:dyDescent="0.2">
      <c r="A5791" s="1" t="d">
        <v>2023-03-20</v>
      </c>
      <c r="B5791">
        <v>-1</v>
      </c>
      <c r="C5791" t="s">
        <v>66</v>
      </c>
      <c r="D5791" s="1" t="d">
        <v>2023-03-20</v>
      </c>
      <c r="E5791" t="s">
        <v>1347</v>
      </c>
      <c r="F5791" t="s">
        <v>2273</v>
      </c>
      <c r="G5791" t="s">
        <v>68</v>
      </c>
      <c r="H5791" t="s">
        <v>1348</v>
      </c>
    </row>
    <row r="5792" spans="1:8" x14ac:dyDescent="0.2">
      <c r="A5792" s="1" t="d">
        <v>2023-03-20</v>
      </c>
      <c r="B5792">
        <v>-1</v>
      </c>
      <c r="C5792" t="s">
        <v>66</v>
      </c>
      <c r="D5792" s="1" t="d">
        <v>2023-03-20</v>
      </c>
      <c r="E5792" t="s">
        <v>67</v>
      </c>
      <c r="F5792" t="s">
        <v>2273</v>
      </c>
      <c r="G5792" t="s">
        <v>68</v>
      </c>
      <c r="H5792" t="s">
        <v>69</v>
      </c>
    </row>
    <row r="5793" spans="1:8" x14ac:dyDescent="0.2">
      <c r="A5793" s="1" t="d">
        <v>2023-03-20</v>
      </c>
      <c r="B5793">
        <v>-1</v>
      </c>
      <c r="C5793" t="s">
        <v>66</v>
      </c>
      <c r="D5793" s="1" t="d">
        <v>2023-03-20</v>
      </c>
      <c r="E5793" t="s">
        <v>1710</v>
      </c>
      <c r="F5793" t="s">
        <v>2273</v>
      </c>
      <c r="G5793" t="s">
        <v>68</v>
      </c>
      <c r="H5793" t="s">
        <v>1711</v>
      </c>
    </row>
    <row r="5794" spans="1:8" x14ac:dyDescent="0.2">
      <c r="A5794" s="1" t="d">
        <v>2023-03-20</v>
      </c>
      <c r="B5794">
        <v>-1</v>
      </c>
      <c r="C5794" t="s">
        <v>66</v>
      </c>
      <c r="D5794" s="1" t="d">
        <v>2023-03-20</v>
      </c>
      <c r="E5794" t="s">
        <v>1349</v>
      </c>
      <c r="F5794" t="s">
        <v>2273</v>
      </c>
      <c r="G5794" t="s">
        <v>68</v>
      </c>
      <c r="H5794" t="s">
        <v>1350</v>
      </c>
    </row>
    <row r="5795" spans="1:8" x14ac:dyDescent="0.2">
      <c r="A5795" s="1" t="d">
        <v>2023-03-20</v>
      </c>
      <c r="B5795">
        <v>-1</v>
      </c>
      <c r="C5795" t="s">
        <v>66</v>
      </c>
      <c r="D5795" s="1" t="d">
        <v>2023-03-20</v>
      </c>
      <c r="E5795" t="s">
        <v>829</v>
      </c>
      <c r="F5795" t="s">
        <v>2271</v>
      </c>
      <c r="G5795" t="s">
        <v>68</v>
      </c>
      <c r="H5795" t="s">
        <v>830</v>
      </c>
    </row>
    <row r="5796" spans="1:8" x14ac:dyDescent="0.2">
      <c r="A5796" s="1" t="d">
        <v>2023-03-20</v>
      </c>
      <c r="B5796">
        <v>-1</v>
      </c>
      <c r="C5796" t="s">
        <v>66</v>
      </c>
      <c r="D5796" s="1" t="d">
        <v>2023-03-21</v>
      </c>
      <c r="E5796" t="s">
        <v>715</v>
      </c>
      <c r="F5796" t="s">
        <v>2273</v>
      </c>
      <c r="G5796" t="s">
        <v>68</v>
      </c>
      <c r="H5796" t="s">
        <v>716</v>
      </c>
    </row>
    <row r="5797" spans="1:8" x14ac:dyDescent="0.2">
      <c r="A5797" s="1" t="d">
        <v>2023-03-20</v>
      </c>
      <c r="B5797">
        <v>-1</v>
      </c>
      <c r="C5797" t="s">
        <v>74</v>
      </c>
      <c r="D5797" s="1" t="d">
        <v>2023-03-20</v>
      </c>
      <c r="E5797" t="s">
        <v>222</v>
      </c>
      <c r="F5797" t="s">
        <v>2265</v>
      </c>
      <c r="G5797" t="s">
        <v>13</v>
      </c>
      <c r="H5797" t="s">
        <v>223</v>
      </c>
    </row>
    <row r="5798" spans="1:8" x14ac:dyDescent="0.2">
      <c r="A5798" s="1" t="d">
        <v>2023-03-20</v>
      </c>
      <c r="B5798">
        <v>-1</v>
      </c>
      <c r="C5798" t="s">
        <v>74</v>
      </c>
      <c r="D5798" s="1" t="d">
        <v>2023-03-20</v>
      </c>
      <c r="E5798" t="s">
        <v>919</v>
      </c>
      <c r="F5798" t="s">
        <v>2272</v>
      </c>
      <c r="G5798" t="s">
        <v>13</v>
      </c>
      <c r="H5798" t="s">
        <v>920</v>
      </c>
    </row>
    <row r="5799" spans="1:8" x14ac:dyDescent="0.2">
      <c r="A5799" s="1" t="d">
        <v>2023-03-20</v>
      </c>
      <c r="B5799">
        <v>-1</v>
      </c>
      <c r="C5799" t="s">
        <v>74</v>
      </c>
      <c r="D5799" s="1" t="d">
        <v>2023-03-27</v>
      </c>
      <c r="E5799" t="s">
        <v>717</v>
      </c>
      <c r="F5799" t="s">
        <v>2273</v>
      </c>
      <c r="G5799" t="s">
        <v>8</v>
      </c>
    </row>
    <row r="5800" spans="1:8" x14ac:dyDescent="0.2">
      <c r="A5800" s="1" t="d">
        <v>2023-03-20</v>
      </c>
      <c r="B5800">
        <v>-1</v>
      </c>
      <c r="C5800" t="s">
        <v>77</v>
      </c>
      <c r="D5800" s="1" t="d">
        <v>2023-03-20</v>
      </c>
      <c r="E5800" t="s">
        <v>1345</v>
      </c>
      <c r="F5800" t="s">
        <v>2298</v>
      </c>
      <c r="G5800" t="s">
        <v>8</v>
      </c>
    </row>
    <row r="5801" spans="1:8" x14ac:dyDescent="0.2">
      <c r="A5801" s="1" t="d">
        <v>2023-03-20</v>
      </c>
      <c r="B5801">
        <v>-1</v>
      </c>
      <c r="C5801" t="s">
        <v>77</v>
      </c>
      <c r="D5801" s="1" t="d">
        <v>2023-03-20</v>
      </c>
      <c r="E5801" t="s">
        <v>1404</v>
      </c>
      <c r="F5801" t="s">
        <v>2281</v>
      </c>
      <c r="G5801" t="s">
        <v>8</v>
      </c>
      <c r="H5801" t="s">
        <v>1405</v>
      </c>
    </row>
    <row r="5802" spans="1:8" x14ac:dyDescent="0.2">
      <c r="A5802" s="1" t="d">
        <v>2023-03-20</v>
      </c>
      <c r="B5802">
        <v>-1</v>
      </c>
      <c r="C5802" t="s">
        <v>77</v>
      </c>
      <c r="D5802" s="1" t="d">
        <v>2023-03-20</v>
      </c>
      <c r="E5802" t="s">
        <v>435</v>
      </c>
      <c r="F5802" t="s">
        <v>2266</v>
      </c>
      <c r="G5802" t="s">
        <v>8</v>
      </c>
    </row>
    <row r="5803" spans="1:8" x14ac:dyDescent="0.2">
      <c r="A5803" s="1" t="d">
        <v>2023-03-20</v>
      </c>
      <c r="B5803">
        <v>-1</v>
      </c>
      <c r="C5803" t="s">
        <v>77</v>
      </c>
      <c r="D5803" s="1" t="d">
        <v>2023-03-20</v>
      </c>
      <c r="E5803" t="s">
        <v>1039</v>
      </c>
      <c r="F5803" t="s">
        <v>2282</v>
      </c>
      <c r="G5803" t="s">
        <v>49</v>
      </c>
      <c r="H5803" t="s">
        <v>1040</v>
      </c>
    </row>
    <row r="5804" spans="1:8" x14ac:dyDescent="0.2">
      <c r="A5804" s="1" t="d">
        <v>2023-03-20</v>
      </c>
      <c r="B5804">
        <v>-1</v>
      </c>
      <c r="C5804" t="s">
        <v>77</v>
      </c>
      <c r="D5804" s="1" t="d">
        <v>2023-03-20</v>
      </c>
      <c r="E5804" t="s">
        <v>1367</v>
      </c>
      <c r="F5804" t="s">
        <v>2282</v>
      </c>
      <c r="G5804" t="s">
        <v>49</v>
      </c>
    </row>
    <row r="5805" spans="1:8" x14ac:dyDescent="0.2">
      <c r="A5805" s="1" t="d">
        <v>2023-03-20</v>
      </c>
      <c r="B5805">
        <v>-1</v>
      </c>
      <c r="C5805" t="s">
        <v>77</v>
      </c>
      <c r="D5805" s="1" t="d">
        <v>2023-03-20</v>
      </c>
      <c r="E5805" t="s">
        <v>581</v>
      </c>
      <c r="F5805" t="s">
        <v>2265</v>
      </c>
      <c r="G5805" t="s">
        <v>49</v>
      </c>
      <c r="H5805" t="s">
        <v>582</v>
      </c>
    </row>
    <row r="5806" spans="1:8" x14ac:dyDescent="0.2">
      <c r="A5806" s="1" t="d">
        <v>2023-03-20</v>
      </c>
      <c r="B5806">
        <v>-1</v>
      </c>
      <c r="C5806" t="s">
        <v>77</v>
      </c>
      <c r="D5806" s="1" t="d">
        <v>2023-03-20</v>
      </c>
      <c r="E5806" t="s">
        <v>84</v>
      </c>
      <c r="F5806" t="s">
        <v>2265</v>
      </c>
      <c r="G5806" t="s">
        <v>8</v>
      </c>
      <c r="H5806" t="s">
        <v>85</v>
      </c>
    </row>
    <row r="5807" spans="1:8" x14ac:dyDescent="0.2">
      <c r="A5807" s="1" t="d">
        <v>2023-03-20</v>
      </c>
      <c r="B5807">
        <v>-1</v>
      </c>
      <c r="C5807" t="s">
        <v>77</v>
      </c>
      <c r="D5807" s="1" t="d">
        <v>2023-03-20</v>
      </c>
      <c r="E5807" t="s">
        <v>265</v>
      </c>
      <c r="F5807" t="s">
        <v>2265</v>
      </c>
      <c r="G5807" t="s">
        <v>128</v>
      </c>
    </row>
    <row r="5808" spans="1:8" x14ac:dyDescent="0.2">
      <c r="A5808" s="1" t="d">
        <v>2023-03-20</v>
      </c>
      <c r="B5808">
        <v>-1</v>
      </c>
      <c r="C5808" t="s">
        <v>77</v>
      </c>
      <c r="D5808" s="1" t="d">
        <v>2023-03-20</v>
      </c>
      <c r="E5808" t="s">
        <v>433</v>
      </c>
      <c r="F5808" t="s">
        <v>2265</v>
      </c>
      <c r="G5808" t="s">
        <v>8</v>
      </c>
      <c r="H5808" t="s">
        <v>434</v>
      </c>
    </row>
    <row r="5809" spans="1:8" x14ac:dyDescent="0.2">
      <c r="A5809" s="1" t="d">
        <v>2023-03-20</v>
      </c>
      <c r="B5809">
        <v>-1</v>
      </c>
      <c r="C5809" t="s">
        <v>77</v>
      </c>
      <c r="D5809" s="1" t="d">
        <v>2023-03-20</v>
      </c>
      <c r="E5809" t="s">
        <v>29</v>
      </c>
      <c r="F5809" t="s">
        <v>2265</v>
      </c>
      <c r="G5809" t="s">
        <v>8</v>
      </c>
      <c r="H5809" t="s">
        <v>30</v>
      </c>
    </row>
    <row r="5810" spans="1:8" x14ac:dyDescent="0.2">
      <c r="A5810" s="1" t="d">
        <v>2023-03-20</v>
      </c>
      <c r="B5810">
        <v>-1</v>
      </c>
      <c r="C5810" t="s">
        <v>77</v>
      </c>
      <c r="D5810" s="1" t="d">
        <v>2023-03-20</v>
      </c>
      <c r="E5810" t="s">
        <v>12</v>
      </c>
      <c r="F5810" t="s">
        <v>2265</v>
      </c>
      <c r="G5810" t="s">
        <v>13</v>
      </c>
      <c r="H5810" t="s">
        <v>14</v>
      </c>
    </row>
    <row r="5811" spans="1:8" x14ac:dyDescent="0.2">
      <c r="A5811" s="1" t="d">
        <v>2023-03-20</v>
      </c>
      <c r="B5811">
        <v>-1</v>
      </c>
      <c r="C5811" t="s">
        <v>77</v>
      </c>
      <c r="D5811" s="1" t="d">
        <v>2023-03-20</v>
      </c>
      <c r="E5811" t="s">
        <v>267</v>
      </c>
      <c r="F5811" t="s">
        <v>2268</v>
      </c>
      <c r="G5811" t="s">
        <v>8</v>
      </c>
      <c r="H5811" t="s">
        <v>268</v>
      </c>
    </row>
    <row r="5812" spans="1:8" x14ac:dyDescent="0.2">
      <c r="A5812" s="1" t="d">
        <v>2023-03-20</v>
      </c>
      <c r="B5812">
        <v>-1</v>
      </c>
      <c r="C5812" t="s">
        <v>77</v>
      </c>
      <c r="D5812" s="1" t="d">
        <v>2023-03-20</v>
      </c>
      <c r="E5812" t="s">
        <v>1688</v>
      </c>
      <c r="F5812" t="s">
        <v>2296</v>
      </c>
      <c r="G5812" t="s">
        <v>8</v>
      </c>
      <c r="H5812" t="s">
        <v>225</v>
      </c>
    </row>
    <row r="5813" spans="1:8" x14ac:dyDescent="0.2">
      <c r="A5813" s="1" t="d">
        <v>2023-03-20</v>
      </c>
      <c r="B5813">
        <v>-1</v>
      </c>
      <c r="C5813" t="s">
        <v>77</v>
      </c>
      <c r="D5813" s="1" t="d">
        <v>2023-03-20</v>
      </c>
      <c r="E5813" t="s">
        <v>1652</v>
      </c>
      <c r="F5813" t="s">
        <v>2296</v>
      </c>
      <c r="G5813" t="s">
        <v>8</v>
      </c>
      <c r="H5813" t="s">
        <v>40</v>
      </c>
    </row>
    <row r="5814" spans="1:8" x14ac:dyDescent="0.2">
      <c r="A5814" s="1" t="d">
        <v>2023-03-20</v>
      </c>
      <c r="B5814">
        <v>-1</v>
      </c>
      <c r="C5814" t="s">
        <v>77</v>
      </c>
      <c r="D5814" s="1" t="d">
        <v>2023-03-20</v>
      </c>
      <c r="E5814" t="s">
        <v>1835</v>
      </c>
      <c r="F5814" t="s">
        <v>2296</v>
      </c>
      <c r="G5814" t="s">
        <v>8</v>
      </c>
    </row>
    <row r="5815" spans="1:8" x14ac:dyDescent="0.2">
      <c r="A5815" s="1" t="d">
        <v>2023-03-20</v>
      </c>
      <c r="B5815">
        <v>-1</v>
      </c>
      <c r="C5815" t="s">
        <v>77</v>
      </c>
      <c r="D5815" s="1" t="d">
        <v>2023-03-20</v>
      </c>
      <c r="E5815" t="s">
        <v>2223</v>
      </c>
      <c r="F5815" t="s">
        <v>2271</v>
      </c>
      <c r="G5815" t="s">
        <v>13</v>
      </c>
      <c r="H5815" t="s">
        <v>2224</v>
      </c>
    </row>
    <row r="5816" spans="1:8" x14ac:dyDescent="0.2">
      <c r="A5816" s="1" t="d">
        <v>2023-03-20</v>
      </c>
      <c r="B5816">
        <v>-1</v>
      </c>
      <c r="C5816" t="s">
        <v>77</v>
      </c>
      <c r="D5816" s="1" t="d">
        <v>2023-03-20</v>
      </c>
      <c r="E5816" t="s">
        <v>1780</v>
      </c>
      <c r="F5816" t="s">
        <v>2271</v>
      </c>
      <c r="G5816" t="s">
        <v>49</v>
      </c>
      <c r="H5816" t="s">
        <v>1781</v>
      </c>
    </row>
    <row r="5817" spans="1:8" x14ac:dyDescent="0.2">
      <c r="A5817" s="1" t="d">
        <v>2023-03-20</v>
      </c>
      <c r="B5817">
        <v>-1</v>
      </c>
      <c r="C5817" t="s">
        <v>77</v>
      </c>
      <c r="D5817" s="1" t="d">
        <v>2023-03-20</v>
      </c>
      <c r="E5817" t="s">
        <v>1417</v>
      </c>
      <c r="F5817" t="s">
        <v>2271</v>
      </c>
      <c r="G5817" t="s">
        <v>49</v>
      </c>
      <c r="H5817" t="s">
        <v>1418</v>
      </c>
    </row>
    <row r="5818" spans="1:8" x14ac:dyDescent="0.2">
      <c r="A5818" s="1" t="d">
        <v>2023-03-20</v>
      </c>
      <c r="B5818">
        <v>-1</v>
      </c>
      <c r="C5818" t="s">
        <v>77</v>
      </c>
      <c r="D5818" s="1" t="d">
        <v>2023-03-20</v>
      </c>
      <c r="E5818" t="s">
        <v>1810</v>
      </c>
      <c r="F5818" t="s">
        <v>2271</v>
      </c>
      <c r="G5818" t="s">
        <v>8</v>
      </c>
    </row>
    <row r="5819" spans="1:8" x14ac:dyDescent="0.2">
      <c r="A5819" s="1" t="d">
        <v>2023-03-20</v>
      </c>
      <c r="B5819">
        <v>-1</v>
      </c>
      <c r="C5819" t="s">
        <v>77</v>
      </c>
      <c r="D5819" s="1" t="d">
        <v>2023-03-20</v>
      </c>
      <c r="E5819" t="s">
        <v>2160</v>
      </c>
      <c r="F5819" t="s">
        <v>2271</v>
      </c>
      <c r="G5819" t="s">
        <v>8</v>
      </c>
    </row>
    <row r="5820" spans="1:8" x14ac:dyDescent="0.2">
      <c r="A5820" s="1" t="d">
        <v>2023-03-20</v>
      </c>
      <c r="B5820">
        <v>-1</v>
      </c>
      <c r="C5820" t="s">
        <v>77</v>
      </c>
      <c r="D5820" s="1" t="d">
        <v>2023-03-20</v>
      </c>
      <c r="E5820" t="s">
        <v>1355</v>
      </c>
      <c r="F5820" t="s">
        <v>2294</v>
      </c>
      <c r="G5820" t="s">
        <v>8</v>
      </c>
    </row>
    <row r="5821" spans="1:8" x14ac:dyDescent="0.2">
      <c r="A5821" s="1" t="d">
        <v>2023-03-20</v>
      </c>
      <c r="B5821">
        <v>-1</v>
      </c>
      <c r="C5821" t="s">
        <v>77</v>
      </c>
      <c r="D5821" s="1" t="d">
        <v>2023-03-20</v>
      </c>
      <c r="E5821" t="s">
        <v>559</v>
      </c>
      <c r="F5821" t="s">
        <v>2294</v>
      </c>
      <c r="G5821" t="s">
        <v>8</v>
      </c>
    </row>
    <row r="5822" spans="1:8" x14ac:dyDescent="0.2">
      <c r="A5822" s="1" t="d">
        <v>2023-03-20</v>
      </c>
      <c r="B5822">
        <v>-1</v>
      </c>
      <c r="C5822" t="s">
        <v>77</v>
      </c>
      <c r="D5822" s="1" t="d">
        <v>2023-03-20</v>
      </c>
      <c r="E5822" t="s">
        <v>2225</v>
      </c>
      <c r="F5822" t="s">
        <v>2303</v>
      </c>
      <c r="G5822" t="s">
        <v>8</v>
      </c>
      <c r="H5822" t="s">
        <v>2226</v>
      </c>
    </row>
    <row r="5823" spans="1:8" x14ac:dyDescent="0.2">
      <c r="A5823" s="1" t="d">
        <v>2023-03-20</v>
      </c>
      <c r="B5823">
        <v>-1</v>
      </c>
      <c r="C5823" t="s">
        <v>77</v>
      </c>
      <c r="D5823" s="1" t="d">
        <v>2023-03-20</v>
      </c>
      <c r="E5823" t="s">
        <v>1748</v>
      </c>
      <c r="F5823" t="s">
        <v>2272</v>
      </c>
      <c r="G5823" t="s">
        <v>13</v>
      </c>
      <c r="H5823" t="s">
        <v>1749</v>
      </c>
    </row>
    <row r="5824" spans="1:8" x14ac:dyDescent="0.2">
      <c r="A5824" s="1" t="d">
        <v>2023-03-20</v>
      </c>
      <c r="B5824">
        <v>-1</v>
      </c>
      <c r="C5824" t="s">
        <v>77</v>
      </c>
      <c r="D5824" s="1" t="d">
        <v>2023-03-20</v>
      </c>
      <c r="E5824" t="s">
        <v>47</v>
      </c>
      <c r="F5824" t="s">
        <v>2272</v>
      </c>
      <c r="G5824" t="s">
        <v>8</v>
      </c>
    </row>
    <row r="5825" spans="1:8" x14ac:dyDescent="0.2">
      <c r="A5825" s="1" t="d">
        <v>2023-03-20</v>
      </c>
      <c r="B5825">
        <v>-1</v>
      </c>
      <c r="C5825" t="s">
        <v>77</v>
      </c>
      <c r="D5825" s="1" t="d">
        <v>2023-03-20</v>
      </c>
      <c r="E5825" t="s">
        <v>560</v>
      </c>
      <c r="F5825" t="s">
        <v>2272</v>
      </c>
      <c r="G5825" t="s">
        <v>8</v>
      </c>
    </row>
    <row r="5826" spans="1:8" x14ac:dyDescent="0.2">
      <c r="A5826" s="1" t="d">
        <v>2023-03-20</v>
      </c>
      <c r="B5826">
        <v>-1</v>
      </c>
      <c r="C5826" t="s">
        <v>77</v>
      </c>
      <c r="D5826" s="1" t="d">
        <v>2023-03-20</v>
      </c>
      <c r="E5826" t="s">
        <v>73</v>
      </c>
      <c r="F5826" t="s">
        <v>2272</v>
      </c>
      <c r="G5826" t="s">
        <v>8</v>
      </c>
    </row>
    <row r="5827" spans="1:8" x14ac:dyDescent="0.2">
      <c r="A5827" s="1" t="d">
        <v>2023-03-20</v>
      </c>
      <c r="B5827">
        <v>-1</v>
      </c>
      <c r="C5827" t="s">
        <v>77</v>
      </c>
      <c r="D5827" s="1" t="d">
        <v>2023-03-20</v>
      </c>
      <c r="E5827" t="s">
        <v>96</v>
      </c>
      <c r="F5827" t="s">
        <v>2272</v>
      </c>
      <c r="G5827" t="s">
        <v>8</v>
      </c>
    </row>
    <row r="5828" spans="1:8" x14ac:dyDescent="0.2">
      <c r="A5828" s="1" t="d">
        <v>2023-03-20</v>
      </c>
      <c r="B5828">
        <v>-1</v>
      </c>
      <c r="C5828" t="s">
        <v>77</v>
      </c>
      <c r="D5828" s="1" t="d">
        <v>2023-03-23</v>
      </c>
      <c r="E5828" t="s">
        <v>1626</v>
      </c>
      <c r="F5828" t="s">
        <v>2276</v>
      </c>
      <c r="G5828" t="s">
        <v>8</v>
      </c>
      <c r="H5828" t="s">
        <v>1627</v>
      </c>
    </row>
    <row r="5829" spans="1:8" x14ac:dyDescent="0.2">
      <c r="A5829" s="1" t="d">
        <v>2023-03-20</v>
      </c>
      <c r="B5829">
        <v>-1</v>
      </c>
      <c r="C5829" t="s">
        <v>77</v>
      </c>
      <c r="D5829" s="1" t="d">
        <v>2023-03-23</v>
      </c>
      <c r="E5829" t="s">
        <v>1206</v>
      </c>
      <c r="F5829" t="s">
        <v>2276</v>
      </c>
      <c r="G5829" t="s">
        <v>8</v>
      </c>
      <c r="H5829" t="s">
        <v>1207</v>
      </c>
    </row>
    <row r="5830" spans="1:8" x14ac:dyDescent="0.2">
      <c r="A5830" s="1" t="d">
        <v>2023-03-20</v>
      </c>
      <c r="B5830">
        <v>-1</v>
      </c>
      <c r="C5830" t="s">
        <v>77</v>
      </c>
      <c r="D5830" s="1" t="d">
        <v>2023-03-23</v>
      </c>
      <c r="E5830" t="s">
        <v>1098</v>
      </c>
      <c r="F5830" t="s">
        <v>2276</v>
      </c>
      <c r="G5830" t="s">
        <v>8</v>
      </c>
      <c r="H5830" t="s">
        <v>1099</v>
      </c>
    </row>
    <row r="5831" spans="1:8" x14ac:dyDescent="0.2">
      <c r="A5831" s="1" t="d">
        <v>2023-03-20</v>
      </c>
      <c r="B5831">
        <v>-1</v>
      </c>
      <c r="C5831" t="s">
        <v>77</v>
      </c>
      <c r="D5831" s="1" t="d">
        <v>2023-03-23</v>
      </c>
      <c r="E5831" t="s">
        <v>1401</v>
      </c>
      <c r="F5831" t="s">
        <v>2276</v>
      </c>
      <c r="G5831" t="s">
        <v>8</v>
      </c>
    </row>
    <row r="5832" spans="1:8" x14ac:dyDescent="0.2">
      <c r="A5832" s="1" t="d">
        <v>2023-03-20</v>
      </c>
      <c r="B5832">
        <v>-1</v>
      </c>
      <c r="C5832" t="s">
        <v>77</v>
      </c>
      <c r="D5832" s="1" t="d">
        <v>2023-03-23</v>
      </c>
      <c r="E5832" t="s">
        <v>1402</v>
      </c>
      <c r="F5832" t="s">
        <v>2276</v>
      </c>
      <c r="G5832" t="s">
        <v>8</v>
      </c>
    </row>
    <row r="5833" spans="1:8" x14ac:dyDescent="0.2">
      <c r="A5833" s="1" t="d">
        <v>2023-03-20</v>
      </c>
      <c r="B5833">
        <v>-1</v>
      </c>
      <c r="C5833" t="s">
        <v>77</v>
      </c>
      <c r="D5833" s="1" t="d">
        <v>2023-03-23</v>
      </c>
      <c r="E5833" t="s">
        <v>1532</v>
      </c>
      <c r="F5833" t="s">
        <v>2276</v>
      </c>
      <c r="G5833" t="s">
        <v>49</v>
      </c>
    </row>
    <row r="5834" spans="1:8" x14ac:dyDescent="0.2">
      <c r="A5834" s="1" t="d">
        <v>2023-03-20</v>
      </c>
      <c r="B5834">
        <v>-1</v>
      </c>
      <c r="C5834" t="s">
        <v>77</v>
      </c>
      <c r="D5834" s="1" t="d">
        <v>2023-03-23</v>
      </c>
      <c r="E5834" t="s">
        <v>1362</v>
      </c>
      <c r="F5834" t="s">
        <v>2276</v>
      </c>
      <c r="G5834" t="s">
        <v>49</v>
      </c>
    </row>
    <row r="5835" spans="1:8" x14ac:dyDescent="0.2">
      <c r="A5835" s="1" t="d">
        <v>2023-03-20</v>
      </c>
      <c r="B5835">
        <v>-1</v>
      </c>
      <c r="C5835" t="s">
        <v>77</v>
      </c>
      <c r="D5835" s="1" t="d">
        <v>2023-03-27</v>
      </c>
      <c r="E5835" t="s">
        <v>1393</v>
      </c>
      <c r="F5835" t="s">
        <v>2273</v>
      </c>
      <c r="G5835" t="s">
        <v>13</v>
      </c>
      <c r="H5835" t="s">
        <v>1394</v>
      </c>
    </row>
    <row r="5836" spans="1:8" x14ac:dyDescent="0.2">
      <c r="A5836" s="1" t="d">
        <v>2023-03-20</v>
      </c>
      <c r="B5836">
        <v>-1</v>
      </c>
      <c r="C5836" t="s">
        <v>77</v>
      </c>
      <c r="D5836" s="1" t="d">
        <v>2023-03-27</v>
      </c>
      <c r="E5836" t="s">
        <v>1395</v>
      </c>
      <c r="F5836" t="s">
        <v>2273</v>
      </c>
      <c r="G5836" t="s">
        <v>13</v>
      </c>
      <c r="H5836" t="s">
        <v>1396</v>
      </c>
    </row>
    <row r="5837" spans="1:8" x14ac:dyDescent="0.2">
      <c r="A5837" s="1" t="d">
        <v>2023-03-20</v>
      </c>
      <c r="B5837">
        <v>-1</v>
      </c>
      <c r="C5837" t="s">
        <v>77</v>
      </c>
      <c r="D5837" s="1" t="d">
        <v>2023-03-27</v>
      </c>
      <c r="E5837" t="s">
        <v>685</v>
      </c>
      <c r="F5837" t="s">
        <v>2273</v>
      </c>
      <c r="G5837" t="s">
        <v>49</v>
      </c>
      <c r="H5837" t="s">
        <v>686</v>
      </c>
    </row>
    <row r="5838" spans="1:8" x14ac:dyDescent="0.2">
      <c r="A5838" s="1" t="d">
        <v>2023-03-20</v>
      </c>
      <c r="B5838">
        <v>-1</v>
      </c>
      <c r="C5838" t="s">
        <v>77</v>
      </c>
      <c r="D5838" s="1" t="d">
        <v>2023-03-27</v>
      </c>
      <c r="E5838" t="s">
        <v>487</v>
      </c>
      <c r="F5838" t="s">
        <v>2273</v>
      </c>
      <c r="G5838" t="s">
        <v>128</v>
      </c>
      <c r="H5838" t="s">
        <v>488</v>
      </c>
    </row>
    <row r="5839" spans="1:8" x14ac:dyDescent="0.2">
      <c r="A5839" s="1" t="d">
        <v>2023-03-20</v>
      </c>
      <c r="B5839">
        <v>-1</v>
      </c>
      <c r="C5839" t="s">
        <v>77</v>
      </c>
      <c r="D5839" s="1" t="d">
        <v>2023-03-27</v>
      </c>
      <c r="E5839" t="s">
        <v>2227</v>
      </c>
      <c r="F5839" t="s">
        <v>2273</v>
      </c>
      <c r="G5839" t="s">
        <v>128</v>
      </c>
      <c r="H5839" t="s">
        <v>2228</v>
      </c>
    </row>
    <row r="5840" spans="1:8" x14ac:dyDescent="0.2">
      <c r="A5840" s="1" t="d">
        <v>2023-03-20</v>
      </c>
      <c r="B5840">
        <v>-1</v>
      </c>
      <c r="C5840" t="s">
        <v>77</v>
      </c>
      <c r="D5840" s="1" t="d">
        <v>2023-03-27</v>
      </c>
      <c r="E5840" t="s">
        <v>1811</v>
      </c>
      <c r="F5840" t="s">
        <v>2273</v>
      </c>
      <c r="G5840" t="s">
        <v>8</v>
      </c>
      <c r="H5840" t="s">
        <v>1812</v>
      </c>
    </row>
    <row r="5841" spans="1:8" x14ac:dyDescent="0.2">
      <c r="A5841" s="1" t="d">
        <v>2023-03-20</v>
      </c>
      <c r="B5841">
        <v>-1</v>
      </c>
      <c r="C5841" t="s">
        <v>77</v>
      </c>
      <c r="D5841" s="1" t="d">
        <v>2023-03-27</v>
      </c>
      <c r="E5841" t="s">
        <v>2229</v>
      </c>
      <c r="F5841" t="s">
        <v>2273</v>
      </c>
      <c r="G5841" t="s">
        <v>128</v>
      </c>
      <c r="H5841" t="s">
        <v>2230</v>
      </c>
    </row>
    <row r="5842" spans="1:8" x14ac:dyDescent="0.2">
      <c r="A5842" s="1" t="d">
        <v>2023-03-20</v>
      </c>
      <c r="B5842">
        <v>-1</v>
      </c>
      <c r="C5842" t="s">
        <v>77</v>
      </c>
      <c r="D5842" s="1" t="d">
        <v>2023-03-27</v>
      </c>
      <c r="E5842" t="s">
        <v>827</v>
      </c>
      <c r="F5842" t="s">
        <v>2274</v>
      </c>
      <c r="G5842" t="s">
        <v>8</v>
      </c>
      <c r="H5842" t="s">
        <v>828</v>
      </c>
    </row>
    <row r="5843" spans="1:8" x14ac:dyDescent="0.2">
      <c r="A5843" s="1" t="d">
        <v>2023-03-20</v>
      </c>
      <c r="B5843">
        <v>-1</v>
      </c>
      <c r="C5843" t="s">
        <v>77</v>
      </c>
      <c r="D5843" s="1" t="d">
        <v>2023-03-27</v>
      </c>
      <c r="E5843" t="s">
        <v>106</v>
      </c>
      <c r="F5843" t="s">
        <v>2274</v>
      </c>
      <c r="G5843" t="s">
        <v>8</v>
      </c>
      <c r="H5843" t="s">
        <v>107</v>
      </c>
    </row>
    <row r="5844" spans="1:8" x14ac:dyDescent="0.2">
      <c r="A5844" s="1" t="d">
        <v>2023-03-20</v>
      </c>
      <c r="B5844">
        <v>-1</v>
      </c>
      <c r="C5844" t="s">
        <v>77</v>
      </c>
      <c r="D5844" s="1" t="d">
        <v>2023-03-27</v>
      </c>
      <c r="E5844" t="s">
        <v>1974</v>
      </c>
      <c r="F5844" t="s">
        <v>2274</v>
      </c>
      <c r="G5844" t="s">
        <v>8</v>
      </c>
      <c r="H5844" t="s">
        <v>1974</v>
      </c>
    </row>
    <row r="5845" spans="1:8" x14ac:dyDescent="0.2">
      <c r="A5845" s="1" t="d">
        <v>2023-03-20</v>
      </c>
      <c r="B5845">
        <v>-1</v>
      </c>
      <c r="C5845" t="s">
        <v>77</v>
      </c>
      <c r="D5845" s="1" t="d">
        <v>2023-03-30</v>
      </c>
      <c r="E5845" t="s">
        <v>1935</v>
      </c>
      <c r="F5845" t="s">
        <v>2263</v>
      </c>
      <c r="G5845" t="s">
        <v>8</v>
      </c>
      <c r="H5845" t="s">
        <v>1385</v>
      </c>
    </row>
    <row r="5846" spans="1:8" x14ac:dyDescent="0.2">
      <c r="A5846" s="1" t="d">
        <v>2023-03-20</v>
      </c>
      <c r="B5846">
        <v>-1</v>
      </c>
      <c r="C5846" t="s">
        <v>77</v>
      </c>
      <c r="D5846" s="1" t="d">
        <v>2023-03-31</v>
      </c>
      <c r="E5846" t="s">
        <v>1079</v>
      </c>
      <c r="F5846" t="s">
        <v>2273</v>
      </c>
      <c r="G5846" t="s">
        <v>8</v>
      </c>
      <c r="H5846" t="s">
        <v>1080</v>
      </c>
    </row>
    <row r="5847" spans="1:8" x14ac:dyDescent="0.2">
      <c r="A5847" s="1" t="d">
        <v>2023-03-20</v>
      </c>
      <c r="B5847">
        <v>5556813620006530</v>
      </c>
      <c r="C5847" t="s">
        <v>20</v>
      </c>
      <c r="D5847" s="1" t="d">
        <v>2023-03-27</v>
      </c>
      <c r="E5847" t="s">
        <v>1863</v>
      </c>
      <c r="F5847" t="s">
        <v>2275</v>
      </c>
      <c r="G5847" t="s">
        <v>8</v>
      </c>
      <c r="H5847" t="s">
        <v>1864</v>
      </c>
    </row>
    <row r="5848" spans="1:8" x14ac:dyDescent="0.2">
      <c r="A5848" s="1" t="d">
        <v>2023-03-20</v>
      </c>
      <c r="B5848">
        <v>5557043600006530</v>
      </c>
      <c r="C5848" t="s">
        <v>20</v>
      </c>
      <c r="D5848" s="1" t="d">
        <v>2023-03-27</v>
      </c>
      <c r="E5848" t="s">
        <v>965</v>
      </c>
      <c r="F5848" t="s">
        <v>2263</v>
      </c>
      <c r="G5848" t="s">
        <v>8</v>
      </c>
      <c r="H5848" t="s">
        <v>966</v>
      </c>
    </row>
    <row r="5849" spans="1:8" x14ac:dyDescent="0.2">
      <c r="A5849" s="1" t="d">
        <v>2023-03-20</v>
      </c>
      <c r="B5849">
        <v>5562063070006530</v>
      </c>
      <c r="C5849" t="s">
        <v>77</v>
      </c>
      <c r="D5849" s="1" t="d">
        <v>2023-04-03</v>
      </c>
      <c r="E5849" t="s">
        <v>1602</v>
      </c>
      <c r="F5849" t="s">
        <v>2274</v>
      </c>
      <c r="G5849" t="s">
        <v>8</v>
      </c>
      <c r="H5849" t="s">
        <v>1602</v>
      </c>
    </row>
    <row r="5850" spans="1:8" x14ac:dyDescent="0.2">
      <c r="A5850" s="1" t="d">
        <v>2023-03-20</v>
      </c>
      <c r="B5850">
        <v>5566403750006530</v>
      </c>
      <c r="C5850" t="s">
        <v>77</v>
      </c>
      <c r="D5850" s="1" t="d">
        <v>2023-04-03</v>
      </c>
      <c r="E5850" t="s">
        <v>447</v>
      </c>
      <c r="F5850" t="s">
        <v>2274</v>
      </c>
      <c r="G5850" t="s">
        <v>8</v>
      </c>
      <c r="H5850" t="s">
        <v>448</v>
      </c>
    </row>
    <row r="5851" spans="1:8" x14ac:dyDescent="0.2">
      <c r="A5851" s="1" t="d">
        <v>2023-03-20</v>
      </c>
      <c r="B5851">
        <v>6200906010006530</v>
      </c>
      <c r="C5851" t="s">
        <v>77</v>
      </c>
      <c r="D5851" s="1" t="d">
        <v>2023-03-31</v>
      </c>
      <c r="E5851" t="s">
        <v>2231</v>
      </c>
      <c r="F5851" t="s">
        <v>2263</v>
      </c>
      <c r="G5851" t="s">
        <v>8</v>
      </c>
      <c r="H5851" t="s">
        <v>576</v>
      </c>
    </row>
    <row r="5852" spans="1:8" x14ac:dyDescent="0.2">
      <c r="A5852" s="1" t="d">
        <v>2023-03-20</v>
      </c>
      <c r="B5852">
        <v>6201007570006530</v>
      </c>
      <c r="C5852" t="s">
        <v>77</v>
      </c>
      <c r="D5852" s="1" t="d">
        <v>2023-03-23</v>
      </c>
      <c r="E5852" t="s">
        <v>1401</v>
      </c>
      <c r="F5852" t="s">
        <v>2276</v>
      </c>
      <c r="G5852" t="s">
        <v>8</v>
      </c>
    </row>
    <row r="5853" spans="1:8" x14ac:dyDescent="0.2">
      <c r="A5853" s="1" t="d">
        <v>2023-03-20</v>
      </c>
      <c r="B5853">
        <v>6201278230006530</v>
      </c>
      <c r="C5853" t="s">
        <v>77</v>
      </c>
      <c r="D5853" s="1" t="d">
        <v>2023-03-20</v>
      </c>
      <c r="E5853" t="s">
        <v>1634</v>
      </c>
      <c r="F5853" t="s">
        <v>2296</v>
      </c>
      <c r="G5853" t="s">
        <v>8</v>
      </c>
      <c r="H5853" t="s">
        <v>38</v>
      </c>
    </row>
    <row r="5854" spans="1:8" x14ac:dyDescent="0.2">
      <c r="A5854" s="1" t="d">
        <v>2023-03-20</v>
      </c>
      <c r="B5854">
        <v>6201319000006530</v>
      </c>
      <c r="C5854" t="s">
        <v>77</v>
      </c>
      <c r="D5854" s="1" t="d">
        <v>2023-03-27</v>
      </c>
      <c r="E5854" t="s">
        <v>1194</v>
      </c>
      <c r="F5854" t="s">
        <v>2274</v>
      </c>
      <c r="G5854" t="s">
        <v>8</v>
      </c>
      <c r="H5854" t="s">
        <v>1194</v>
      </c>
    </row>
    <row r="5855" spans="1:8" x14ac:dyDescent="0.2">
      <c r="A5855" s="1" t="d">
        <v>2023-03-20</v>
      </c>
      <c r="B5855">
        <v>6201809350006530</v>
      </c>
      <c r="C5855" t="s">
        <v>77</v>
      </c>
      <c r="D5855" s="1" t="d">
        <v>2023-03-27</v>
      </c>
      <c r="E5855" t="s">
        <v>1010</v>
      </c>
      <c r="F5855" t="s">
        <v>2273</v>
      </c>
      <c r="G5855" t="s">
        <v>128</v>
      </c>
    </row>
    <row r="5856" spans="1:8" x14ac:dyDescent="0.2">
      <c r="A5856" s="1" t="d">
        <v>2023-03-20</v>
      </c>
      <c r="B5856">
        <v>9277688500006530</v>
      </c>
      <c r="C5856" t="s">
        <v>77</v>
      </c>
      <c r="D5856" s="1" t="d">
        <v>2023-03-27</v>
      </c>
      <c r="E5856" t="s">
        <v>961</v>
      </c>
      <c r="F5856" t="s">
        <v>2263</v>
      </c>
      <c r="G5856" t="s">
        <v>8</v>
      </c>
      <c r="H5856" t="s">
        <v>962</v>
      </c>
    </row>
    <row r="5857" spans="1:8" x14ac:dyDescent="0.2">
      <c r="A5857" s="1" t="d">
        <v>2023-03-20</v>
      </c>
      <c r="B5857">
        <v>9399395400006530</v>
      </c>
      <c r="C5857" t="s">
        <v>77</v>
      </c>
      <c r="D5857" s="1" t="d">
        <v>2023-03-27</v>
      </c>
      <c r="E5857" t="s">
        <v>1526</v>
      </c>
      <c r="F5857" t="s">
        <v>2274</v>
      </c>
      <c r="G5857" t="s">
        <v>8</v>
      </c>
      <c r="H5857" t="s">
        <v>1527</v>
      </c>
    </row>
    <row r="5858" spans="1:8" x14ac:dyDescent="0.2">
      <c r="A5858" s="1" t="d">
        <v>2023-03-20</v>
      </c>
      <c r="B5858">
        <v>9405052020006530</v>
      </c>
      <c r="C5858" t="s">
        <v>20</v>
      </c>
      <c r="D5858" s="1" t="d">
        <v>2023-03-27</v>
      </c>
      <c r="E5858" t="s">
        <v>1303</v>
      </c>
      <c r="F5858" t="s">
        <v>2273</v>
      </c>
      <c r="G5858" t="s">
        <v>13</v>
      </c>
      <c r="H5858" t="s">
        <v>1304</v>
      </c>
    </row>
    <row r="5859" spans="1:8" x14ac:dyDescent="0.2">
      <c r="A5859" s="1" t="d">
        <v>2023-03-20</v>
      </c>
      <c r="B5859">
        <v>9405565620006530</v>
      </c>
      <c r="C5859" t="s">
        <v>77</v>
      </c>
      <c r="D5859" s="1" t="d">
        <v>2023-03-27</v>
      </c>
      <c r="E5859" t="s">
        <v>1636</v>
      </c>
      <c r="F5859" t="s">
        <v>2274</v>
      </c>
      <c r="G5859" t="s">
        <v>8</v>
      </c>
      <c r="H5859" t="s">
        <v>1636</v>
      </c>
    </row>
    <row r="5860" spans="1:8" x14ac:dyDescent="0.2">
      <c r="A5860" s="1" t="d">
        <v>2023-03-20</v>
      </c>
      <c r="B5860">
        <v>9406803720006530</v>
      </c>
      <c r="C5860" t="s">
        <v>77</v>
      </c>
      <c r="D5860" s="1" t="d">
        <v>2023-03-23</v>
      </c>
      <c r="E5860" t="s">
        <v>1055</v>
      </c>
      <c r="F5860" t="s">
        <v>2276</v>
      </c>
      <c r="G5860" t="s">
        <v>8</v>
      </c>
    </row>
    <row r="5861" spans="1:8" x14ac:dyDescent="0.2">
      <c r="A5861" s="1" t="d">
        <v>2023-03-20</v>
      </c>
      <c r="B5861">
        <v>9407193150006530</v>
      </c>
      <c r="C5861" t="s">
        <v>20</v>
      </c>
      <c r="D5861" s="1" t="d">
        <v>2023-04-03</v>
      </c>
      <c r="E5861" t="s">
        <v>2016</v>
      </c>
      <c r="F5861" t="s">
        <v>2275</v>
      </c>
      <c r="G5861" t="s">
        <v>8</v>
      </c>
      <c r="H5861" t="s">
        <v>2017</v>
      </c>
    </row>
    <row r="5862" spans="1:8" x14ac:dyDescent="0.2">
      <c r="A5862" s="1" t="d">
        <v>2023-03-21</v>
      </c>
      <c r="B5862">
        <v>-1</v>
      </c>
      <c r="C5862" t="s">
        <v>15</v>
      </c>
      <c r="D5862" s="1" t="d">
        <v>2023-03-21</v>
      </c>
      <c r="E5862" t="s">
        <v>1915</v>
      </c>
      <c r="F5862" t="s">
        <v>2266</v>
      </c>
      <c r="G5862" t="s">
        <v>13</v>
      </c>
      <c r="H5862" t="s">
        <v>1916</v>
      </c>
    </row>
    <row r="5863" spans="1:8" x14ac:dyDescent="0.2">
      <c r="A5863" s="1" t="d">
        <v>2023-03-21</v>
      </c>
      <c r="B5863">
        <v>-1</v>
      </c>
      <c r="C5863" t="s">
        <v>20</v>
      </c>
      <c r="D5863" s="1" t="d">
        <v>2023-03-21</v>
      </c>
      <c r="E5863" t="s">
        <v>1365</v>
      </c>
      <c r="F5863" t="s">
        <v>2266</v>
      </c>
      <c r="G5863" t="s">
        <v>8</v>
      </c>
      <c r="H5863" t="s">
        <v>1366</v>
      </c>
    </row>
    <row r="5864" spans="1:8" x14ac:dyDescent="0.2">
      <c r="A5864" s="1" t="d">
        <v>2023-03-21</v>
      </c>
      <c r="B5864">
        <v>-1</v>
      </c>
      <c r="C5864" t="s">
        <v>20</v>
      </c>
      <c r="D5864" s="1" t="d">
        <v>2023-03-21</v>
      </c>
      <c r="E5864" t="s">
        <v>1493</v>
      </c>
      <c r="F5864" t="s">
        <v>2266</v>
      </c>
      <c r="G5864" t="s">
        <v>13</v>
      </c>
      <c r="H5864" t="s">
        <v>1494</v>
      </c>
    </row>
    <row r="5865" spans="1:8" x14ac:dyDescent="0.2">
      <c r="A5865" s="1" t="d">
        <v>2023-03-21</v>
      </c>
      <c r="B5865">
        <v>-1</v>
      </c>
      <c r="C5865" t="s">
        <v>20</v>
      </c>
      <c r="D5865" s="1" t="d">
        <v>2023-03-21</v>
      </c>
      <c r="E5865" t="s">
        <v>2232</v>
      </c>
      <c r="F5865" t="s">
        <v>2282</v>
      </c>
      <c r="G5865" t="s">
        <v>49</v>
      </c>
    </row>
    <row r="5866" spans="1:8" x14ac:dyDescent="0.2">
      <c r="A5866" s="1" t="d">
        <v>2023-03-21</v>
      </c>
      <c r="B5866">
        <v>-1</v>
      </c>
      <c r="C5866" t="s">
        <v>20</v>
      </c>
      <c r="D5866" s="1" t="d">
        <v>2023-03-21</v>
      </c>
      <c r="E5866" t="s">
        <v>1497</v>
      </c>
      <c r="F5866" t="s">
        <v>2265</v>
      </c>
      <c r="G5866" t="s">
        <v>8</v>
      </c>
    </row>
    <row r="5867" spans="1:8" x14ac:dyDescent="0.2">
      <c r="A5867" s="1" t="d">
        <v>2023-03-21</v>
      </c>
      <c r="B5867">
        <v>-1</v>
      </c>
      <c r="C5867" t="s">
        <v>20</v>
      </c>
      <c r="D5867" s="1" t="d">
        <v>2023-03-21</v>
      </c>
      <c r="E5867" t="s">
        <v>465</v>
      </c>
      <c r="F5867" t="s">
        <v>2268</v>
      </c>
      <c r="G5867" t="s">
        <v>8</v>
      </c>
      <c r="H5867" t="s">
        <v>466</v>
      </c>
    </row>
    <row r="5868" spans="1:8" x14ac:dyDescent="0.2">
      <c r="A5868" s="1" t="d">
        <v>2023-03-21</v>
      </c>
      <c r="B5868">
        <v>-1</v>
      </c>
      <c r="C5868" t="s">
        <v>20</v>
      </c>
      <c r="D5868" s="1" t="d">
        <v>2023-03-21</v>
      </c>
      <c r="E5868" t="s">
        <v>813</v>
      </c>
      <c r="F5868" t="s">
        <v>2268</v>
      </c>
      <c r="G5868" t="s">
        <v>13</v>
      </c>
      <c r="H5868" t="s">
        <v>814</v>
      </c>
    </row>
    <row r="5869" spans="1:8" x14ac:dyDescent="0.2">
      <c r="A5869" s="1" t="d">
        <v>2023-03-21</v>
      </c>
      <c r="B5869">
        <v>-1</v>
      </c>
      <c r="C5869" t="s">
        <v>20</v>
      </c>
      <c r="D5869" s="1" t="d">
        <v>2023-03-21</v>
      </c>
      <c r="E5869" t="s">
        <v>1688</v>
      </c>
      <c r="F5869" t="s">
        <v>2296</v>
      </c>
      <c r="G5869" t="s">
        <v>8</v>
      </c>
      <c r="H5869" t="s">
        <v>225</v>
      </c>
    </row>
    <row r="5870" spans="1:8" x14ac:dyDescent="0.2">
      <c r="A5870" s="1" t="d">
        <v>2023-03-21</v>
      </c>
      <c r="B5870">
        <v>-1</v>
      </c>
      <c r="C5870" t="s">
        <v>20</v>
      </c>
      <c r="D5870" s="1" t="d">
        <v>2023-03-21</v>
      </c>
      <c r="E5870" t="s">
        <v>1652</v>
      </c>
      <c r="F5870" t="s">
        <v>2296</v>
      </c>
      <c r="G5870" t="s">
        <v>8</v>
      </c>
      <c r="H5870" t="s">
        <v>40</v>
      </c>
    </row>
    <row r="5871" spans="1:8" x14ac:dyDescent="0.2">
      <c r="A5871" s="1" t="d">
        <v>2023-03-21</v>
      </c>
      <c r="B5871">
        <v>-1</v>
      </c>
      <c r="C5871" t="s">
        <v>20</v>
      </c>
      <c r="D5871" s="1" t="d">
        <v>2023-03-21</v>
      </c>
      <c r="E5871" t="s">
        <v>1835</v>
      </c>
      <c r="F5871" t="s">
        <v>2296</v>
      </c>
      <c r="G5871" t="s">
        <v>8</v>
      </c>
    </row>
    <row r="5872" spans="1:8" x14ac:dyDescent="0.2">
      <c r="A5872" s="1" t="d">
        <v>2023-03-21</v>
      </c>
      <c r="B5872">
        <v>-1</v>
      </c>
      <c r="C5872" t="s">
        <v>20</v>
      </c>
      <c r="D5872" s="1" t="d">
        <v>2023-03-21</v>
      </c>
      <c r="E5872" t="s">
        <v>96</v>
      </c>
      <c r="F5872" t="s">
        <v>2272</v>
      </c>
      <c r="G5872" t="s">
        <v>8</v>
      </c>
    </row>
    <row r="5873" spans="1:8" x14ac:dyDescent="0.2">
      <c r="A5873" s="1" t="d">
        <v>2023-03-21</v>
      </c>
      <c r="B5873">
        <v>-1</v>
      </c>
      <c r="C5873" t="s">
        <v>20</v>
      </c>
      <c r="D5873" s="1" t="d">
        <v>2023-03-24</v>
      </c>
      <c r="E5873" t="s">
        <v>1402</v>
      </c>
      <c r="F5873" t="s">
        <v>2276</v>
      </c>
      <c r="G5873" t="s">
        <v>8</v>
      </c>
    </row>
    <row r="5874" spans="1:8" x14ac:dyDescent="0.2">
      <c r="A5874" s="1" t="d">
        <v>2023-03-21</v>
      </c>
      <c r="B5874">
        <v>-1</v>
      </c>
      <c r="C5874" t="s">
        <v>20</v>
      </c>
      <c r="D5874" s="1" t="d">
        <v>2023-03-24</v>
      </c>
      <c r="E5874" t="s">
        <v>1774</v>
      </c>
      <c r="F5874" t="s">
        <v>2276</v>
      </c>
      <c r="G5874" t="s">
        <v>13</v>
      </c>
    </row>
    <row r="5875" spans="1:8" x14ac:dyDescent="0.2">
      <c r="A5875" s="1" t="d">
        <v>2023-03-21</v>
      </c>
      <c r="B5875">
        <v>-1</v>
      </c>
      <c r="C5875" t="s">
        <v>20</v>
      </c>
      <c r="D5875" s="1" t="d">
        <v>2023-03-24</v>
      </c>
      <c r="E5875" t="s">
        <v>1362</v>
      </c>
      <c r="F5875" t="s">
        <v>2276</v>
      </c>
      <c r="G5875" t="s">
        <v>49</v>
      </c>
    </row>
    <row r="5876" spans="1:8" x14ac:dyDescent="0.2">
      <c r="A5876" s="1" t="d">
        <v>2023-03-21</v>
      </c>
      <c r="B5876">
        <v>-1</v>
      </c>
      <c r="C5876" t="s">
        <v>20</v>
      </c>
      <c r="D5876" s="1" t="d">
        <v>2023-03-28</v>
      </c>
      <c r="E5876" t="s">
        <v>1745</v>
      </c>
      <c r="F5876" t="s">
        <v>2274</v>
      </c>
      <c r="G5876" t="s">
        <v>8</v>
      </c>
      <c r="H5876" t="s">
        <v>1746</v>
      </c>
    </row>
    <row r="5877" spans="1:8" x14ac:dyDescent="0.2">
      <c r="A5877" s="1" t="d">
        <v>2023-03-21</v>
      </c>
      <c r="B5877">
        <v>-1</v>
      </c>
      <c r="C5877" t="s">
        <v>74</v>
      </c>
      <c r="D5877" s="1" t="d">
        <v>2023-03-21</v>
      </c>
      <c r="E5877" t="s">
        <v>21</v>
      </c>
      <c r="F5877" t="s">
        <v>2266</v>
      </c>
      <c r="G5877" t="s">
        <v>8</v>
      </c>
      <c r="H5877" t="s">
        <v>22</v>
      </c>
    </row>
    <row r="5878" spans="1:8" x14ac:dyDescent="0.2">
      <c r="A5878" s="1" t="d">
        <v>2023-03-21</v>
      </c>
      <c r="B5878">
        <v>-1</v>
      </c>
      <c r="C5878" t="s">
        <v>77</v>
      </c>
      <c r="D5878" s="1" t="d">
        <v>2023-03-21</v>
      </c>
      <c r="E5878" t="s">
        <v>2233</v>
      </c>
      <c r="F5878" t="s">
        <v>2288</v>
      </c>
      <c r="G5878" t="s">
        <v>49</v>
      </c>
      <c r="H5878" t="s">
        <v>2234</v>
      </c>
    </row>
    <row r="5879" spans="1:8" x14ac:dyDescent="0.2">
      <c r="A5879" s="1" t="d">
        <v>2023-03-21</v>
      </c>
      <c r="B5879">
        <v>-1</v>
      </c>
      <c r="C5879" t="s">
        <v>77</v>
      </c>
      <c r="D5879" s="1" t="d">
        <v>2023-03-21</v>
      </c>
      <c r="E5879" t="s">
        <v>1346</v>
      </c>
      <c r="F5879" t="s">
        <v>2298</v>
      </c>
      <c r="G5879" t="s">
        <v>8</v>
      </c>
    </row>
    <row r="5880" spans="1:8" x14ac:dyDescent="0.2">
      <c r="A5880" s="1" t="d">
        <v>2023-03-21</v>
      </c>
      <c r="B5880">
        <v>-1</v>
      </c>
      <c r="C5880" t="s">
        <v>77</v>
      </c>
      <c r="D5880" s="1" t="d">
        <v>2023-03-21</v>
      </c>
      <c r="E5880" t="s">
        <v>940</v>
      </c>
      <c r="F5880" t="s">
        <v>2302</v>
      </c>
      <c r="G5880" t="s">
        <v>49</v>
      </c>
      <c r="H5880" t="s">
        <v>941</v>
      </c>
    </row>
    <row r="5881" spans="1:8" x14ac:dyDescent="0.2">
      <c r="A5881" s="1" t="d">
        <v>2023-03-21</v>
      </c>
      <c r="B5881">
        <v>-1</v>
      </c>
      <c r="C5881" t="s">
        <v>77</v>
      </c>
      <c r="D5881" s="1" t="d">
        <v>2023-03-21</v>
      </c>
      <c r="E5881" t="s">
        <v>1404</v>
      </c>
      <c r="F5881" t="s">
        <v>2281</v>
      </c>
      <c r="G5881" t="s">
        <v>8</v>
      </c>
      <c r="H5881" t="s">
        <v>1405</v>
      </c>
    </row>
    <row r="5882" spans="1:8" x14ac:dyDescent="0.2">
      <c r="A5882" s="1" t="d">
        <v>2023-03-21</v>
      </c>
      <c r="B5882">
        <v>-1</v>
      </c>
      <c r="C5882" t="s">
        <v>77</v>
      </c>
      <c r="D5882" s="1" t="d">
        <v>2023-03-21</v>
      </c>
      <c r="E5882" t="s">
        <v>215</v>
      </c>
      <c r="F5882" t="s">
        <v>2281</v>
      </c>
      <c r="G5882" t="s">
        <v>8</v>
      </c>
      <c r="H5882" t="s">
        <v>216</v>
      </c>
    </row>
    <row r="5883" spans="1:8" x14ac:dyDescent="0.2">
      <c r="A5883" s="1" t="d">
        <v>2023-03-21</v>
      </c>
      <c r="B5883">
        <v>-1</v>
      </c>
      <c r="C5883" t="s">
        <v>77</v>
      </c>
      <c r="D5883" s="1" t="d">
        <v>2023-03-21</v>
      </c>
      <c r="E5883" t="s">
        <v>1684</v>
      </c>
      <c r="F5883" t="s">
        <v>2266</v>
      </c>
      <c r="G5883" t="s">
        <v>8</v>
      </c>
      <c r="H5883" t="s">
        <v>1685</v>
      </c>
    </row>
    <row r="5884" spans="1:8" x14ac:dyDescent="0.2">
      <c r="A5884" s="1" t="d">
        <v>2023-03-21</v>
      </c>
      <c r="B5884">
        <v>-1</v>
      </c>
      <c r="C5884" t="s">
        <v>77</v>
      </c>
      <c r="D5884" s="1" t="d">
        <v>2023-03-21</v>
      </c>
      <c r="E5884" t="s">
        <v>1367</v>
      </c>
      <c r="F5884" t="s">
        <v>2282</v>
      </c>
      <c r="G5884" t="s">
        <v>49</v>
      </c>
    </row>
    <row r="5885" spans="1:8" x14ac:dyDescent="0.2">
      <c r="A5885" s="1" t="d">
        <v>2023-03-21</v>
      </c>
      <c r="B5885">
        <v>-1</v>
      </c>
      <c r="C5885" t="s">
        <v>77</v>
      </c>
      <c r="D5885" s="1" t="d">
        <v>2023-03-21</v>
      </c>
      <c r="E5885" t="s">
        <v>1177</v>
      </c>
      <c r="F5885" t="s">
        <v>2265</v>
      </c>
      <c r="G5885" t="s">
        <v>68</v>
      </c>
      <c r="H5885" t="s">
        <v>1178</v>
      </c>
    </row>
    <row r="5886" spans="1:8" x14ac:dyDescent="0.2">
      <c r="A5886" s="1" t="d">
        <v>2023-03-21</v>
      </c>
      <c r="B5886">
        <v>-1</v>
      </c>
      <c r="C5886" t="s">
        <v>77</v>
      </c>
      <c r="D5886" s="1" t="d">
        <v>2023-03-21</v>
      </c>
      <c r="E5886" t="s">
        <v>218</v>
      </c>
      <c r="F5886" t="s">
        <v>2265</v>
      </c>
      <c r="G5886" t="s">
        <v>49</v>
      </c>
      <c r="H5886" t="s">
        <v>219</v>
      </c>
    </row>
    <row r="5887" spans="1:8" x14ac:dyDescent="0.2">
      <c r="A5887" s="1" t="d">
        <v>2023-03-21</v>
      </c>
      <c r="B5887">
        <v>-1</v>
      </c>
      <c r="C5887" t="s">
        <v>77</v>
      </c>
      <c r="D5887" s="1" t="d">
        <v>2023-03-21</v>
      </c>
      <c r="E5887" t="s">
        <v>1100</v>
      </c>
      <c r="F5887" t="s">
        <v>2265</v>
      </c>
      <c r="G5887" t="s">
        <v>8</v>
      </c>
      <c r="H5887" t="s">
        <v>1101</v>
      </c>
    </row>
    <row r="5888" spans="1:8" x14ac:dyDescent="0.2">
      <c r="A5888" s="1" t="d">
        <v>2023-03-21</v>
      </c>
      <c r="B5888">
        <v>-1</v>
      </c>
      <c r="C5888" t="s">
        <v>77</v>
      </c>
      <c r="D5888" s="1" t="d">
        <v>2023-03-21</v>
      </c>
      <c r="E5888" t="s">
        <v>837</v>
      </c>
      <c r="F5888" t="s">
        <v>2265</v>
      </c>
      <c r="G5888" t="s">
        <v>8</v>
      </c>
      <c r="H5888" t="s">
        <v>838</v>
      </c>
    </row>
    <row r="5889" spans="1:8" x14ac:dyDescent="0.2">
      <c r="A5889" s="1" t="d">
        <v>2023-03-21</v>
      </c>
      <c r="B5889">
        <v>-1</v>
      </c>
      <c r="C5889" t="s">
        <v>77</v>
      </c>
      <c r="D5889" s="1" t="d">
        <v>2023-03-21</v>
      </c>
      <c r="E5889" t="s">
        <v>84</v>
      </c>
      <c r="F5889" t="s">
        <v>2265</v>
      </c>
      <c r="G5889" t="s">
        <v>8</v>
      </c>
      <c r="H5889" t="s">
        <v>85</v>
      </c>
    </row>
    <row r="5890" spans="1:8" x14ac:dyDescent="0.2">
      <c r="A5890" s="1" t="d">
        <v>2023-03-21</v>
      </c>
      <c r="B5890">
        <v>-1</v>
      </c>
      <c r="C5890" t="s">
        <v>77</v>
      </c>
      <c r="D5890" s="1" t="d">
        <v>2023-03-21</v>
      </c>
      <c r="E5890" t="s">
        <v>1369</v>
      </c>
      <c r="F5890" t="s">
        <v>2265</v>
      </c>
      <c r="G5890" t="s">
        <v>8</v>
      </c>
      <c r="H5890" t="s">
        <v>1370</v>
      </c>
    </row>
    <row r="5891" spans="1:8" x14ac:dyDescent="0.2">
      <c r="A5891" s="1" t="d">
        <v>2023-03-21</v>
      </c>
      <c r="B5891">
        <v>-1</v>
      </c>
      <c r="C5891" t="s">
        <v>77</v>
      </c>
      <c r="D5891" s="1" t="d">
        <v>2023-03-21</v>
      </c>
      <c r="E5891" t="s">
        <v>839</v>
      </c>
      <c r="F5891" t="s">
        <v>2265</v>
      </c>
      <c r="G5891" t="s">
        <v>8</v>
      </c>
      <c r="H5891" t="s">
        <v>840</v>
      </c>
    </row>
    <row r="5892" spans="1:8" x14ac:dyDescent="0.2">
      <c r="A5892" s="1" t="d">
        <v>2023-03-21</v>
      </c>
      <c r="B5892">
        <v>-1</v>
      </c>
      <c r="C5892" t="s">
        <v>77</v>
      </c>
      <c r="D5892" s="1" t="d">
        <v>2023-03-21</v>
      </c>
      <c r="E5892" t="s">
        <v>1188</v>
      </c>
      <c r="F5892" t="s">
        <v>2265</v>
      </c>
      <c r="G5892" t="s">
        <v>128</v>
      </c>
    </row>
    <row r="5893" spans="1:8" x14ac:dyDescent="0.2">
      <c r="A5893" s="1" t="d">
        <v>2023-03-21</v>
      </c>
      <c r="B5893">
        <v>-1</v>
      </c>
      <c r="C5893" t="s">
        <v>77</v>
      </c>
      <c r="D5893" s="1" t="d">
        <v>2023-03-21</v>
      </c>
      <c r="E5893" t="s">
        <v>266</v>
      </c>
      <c r="F5893" t="s">
        <v>2265</v>
      </c>
      <c r="G5893" t="s">
        <v>8</v>
      </c>
    </row>
    <row r="5894" spans="1:8" x14ac:dyDescent="0.2">
      <c r="A5894" s="1" t="d">
        <v>2023-03-21</v>
      </c>
      <c r="B5894">
        <v>-1</v>
      </c>
      <c r="C5894" t="s">
        <v>77</v>
      </c>
      <c r="D5894" s="1" t="d">
        <v>2023-03-21</v>
      </c>
      <c r="E5894" t="s">
        <v>88</v>
      </c>
      <c r="F5894" t="s">
        <v>2265</v>
      </c>
      <c r="G5894" t="s">
        <v>8</v>
      </c>
    </row>
    <row r="5895" spans="1:8" x14ac:dyDescent="0.2">
      <c r="A5895" s="1" t="d">
        <v>2023-03-21</v>
      </c>
      <c r="B5895">
        <v>-1</v>
      </c>
      <c r="C5895" t="s">
        <v>77</v>
      </c>
      <c r="D5895" s="1" t="d">
        <v>2023-03-21</v>
      </c>
      <c r="E5895" t="s">
        <v>1714</v>
      </c>
      <c r="F5895" t="s">
        <v>2296</v>
      </c>
      <c r="G5895" t="s">
        <v>8</v>
      </c>
      <c r="H5895" t="s">
        <v>578</v>
      </c>
    </row>
    <row r="5896" spans="1:8" x14ac:dyDescent="0.2">
      <c r="A5896" s="1" t="d">
        <v>2023-03-21</v>
      </c>
      <c r="B5896">
        <v>-1</v>
      </c>
      <c r="C5896" t="s">
        <v>77</v>
      </c>
      <c r="D5896" s="1" t="d">
        <v>2023-03-21</v>
      </c>
      <c r="E5896" t="s">
        <v>1631</v>
      </c>
      <c r="F5896" t="s">
        <v>2296</v>
      </c>
      <c r="G5896" t="s">
        <v>8</v>
      </c>
      <c r="H5896" t="s">
        <v>277</v>
      </c>
    </row>
    <row r="5897" spans="1:8" x14ac:dyDescent="0.2">
      <c r="A5897" s="1" t="d">
        <v>2023-03-21</v>
      </c>
      <c r="B5897">
        <v>-1</v>
      </c>
      <c r="C5897" t="s">
        <v>77</v>
      </c>
      <c r="D5897" s="1" t="d">
        <v>2023-03-21</v>
      </c>
      <c r="E5897" t="s">
        <v>1652</v>
      </c>
      <c r="F5897" t="s">
        <v>2296</v>
      </c>
      <c r="G5897" t="s">
        <v>8</v>
      </c>
      <c r="H5897" t="s">
        <v>40</v>
      </c>
    </row>
    <row r="5898" spans="1:8" x14ac:dyDescent="0.2">
      <c r="A5898" s="1" t="d">
        <v>2023-03-21</v>
      </c>
      <c r="B5898">
        <v>-1</v>
      </c>
      <c r="C5898" t="s">
        <v>77</v>
      </c>
      <c r="D5898" s="1" t="d">
        <v>2023-03-21</v>
      </c>
      <c r="E5898" t="s">
        <v>829</v>
      </c>
      <c r="F5898" t="s">
        <v>2271</v>
      </c>
      <c r="G5898" t="s">
        <v>68</v>
      </c>
      <c r="H5898" t="s">
        <v>830</v>
      </c>
    </row>
    <row r="5899" spans="1:8" x14ac:dyDescent="0.2">
      <c r="A5899" s="1" t="d">
        <v>2023-03-21</v>
      </c>
      <c r="B5899">
        <v>-1</v>
      </c>
      <c r="C5899" t="s">
        <v>77</v>
      </c>
      <c r="D5899" s="1" t="d">
        <v>2023-03-21</v>
      </c>
      <c r="E5899" t="s">
        <v>1741</v>
      </c>
      <c r="F5899" t="s">
        <v>2271</v>
      </c>
      <c r="G5899" t="s">
        <v>8</v>
      </c>
      <c r="H5899" t="s">
        <v>1742</v>
      </c>
    </row>
    <row r="5900" spans="1:8" x14ac:dyDescent="0.2">
      <c r="A5900" s="1" t="d">
        <v>2023-03-21</v>
      </c>
      <c r="B5900">
        <v>-1</v>
      </c>
      <c r="C5900" t="s">
        <v>77</v>
      </c>
      <c r="D5900" s="1" t="d">
        <v>2023-03-21</v>
      </c>
      <c r="E5900" t="s">
        <v>2160</v>
      </c>
      <c r="F5900" t="s">
        <v>2271</v>
      </c>
      <c r="G5900" t="s">
        <v>8</v>
      </c>
    </row>
    <row r="5901" spans="1:8" x14ac:dyDescent="0.2">
      <c r="A5901" s="1" t="d">
        <v>2023-03-21</v>
      </c>
      <c r="B5901">
        <v>-1</v>
      </c>
      <c r="C5901" t="s">
        <v>77</v>
      </c>
      <c r="D5901" s="1" t="d">
        <v>2023-03-21</v>
      </c>
      <c r="E5901" t="s">
        <v>714</v>
      </c>
      <c r="F5901" t="s">
        <v>2285</v>
      </c>
      <c r="G5901" t="s">
        <v>8</v>
      </c>
    </row>
    <row r="5902" spans="1:8" x14ac:dyDescent="0.2">
      <c r="A5902" s="1" t="d">
        <v>2023-03-21</v>
      </c>
      <c r="B5902">
        <v>-1</v>
      </c>
      <c r="C5902" t="s">
        <v>77</v>
      </c>
      <c r="D5902" s="1" t="d">
        <v>2023-03-21</v>
      </c>
      <c r="E5902" t="s">
        <v>1184</v>
      </c>
      <c r="F5902" t="s">
        <v>2272</v>
      </c>
      <c r="G5902" t="s">
        <v>49</v>
      </c>
      <c r="H5902" t="s">
        <v>1185</v>
      </c>
    </row>
    <row r="5903" spans="1:8" x14ac:dyDescent="0.2">
      <c r="A5903" s="1" t="d">
        <v>2023-03-21</v>
      </c>
      <c r="B5903">
        <v>-1</v>
      </c>
      <c r="C5903" t="s">
        <v>77</v>
      </c>
      <c r="D5903" s="1" t="d">
        <v>2023-03-21</v>
      </c>
      <c r="E5903" t="s">
        <v>1263</v>
      </c>
      <c r="F5903" t="s">
        <v>2272</v>
      </c>
      <c r="G5903" t="s">
        <v>49</v>
      </c>
      <c r="H5903" t="s">
        <v>1264</v>
      </c>
    </row>
    <row r="5904" spans="1:8" x14ac:dyDescent="0.2">
      <c r="A5904" s="1" t="d">
        <v>2023-03-21</v>
      </c>
      <c r="B5904">
        <v>-1</v>
      </c>
      <c r="C5904" t="s">
        <v>77</v>
      </c>
      <c r="D5904" s="1" t="d">
        <v>2023-03-21</v>
      </c>
      <c r="E5904" t="s">
        <v>855</v>
      </c>
      <c r="F5904" t="s">
        <v>2272</v>
      </c>
      <c r="G5904" t="s">
        <v>8</v>
      </c>
    </row>
    <row r="5905" spans="1:8" x14ac:dyDescent="0.2">
      <c r="A5905" s="1" t="d">
        <v>2023-03-21</v>
      </c>
      <c r="B5905">
        <v>-1</v>
      </c>
      <c r="C5905" t="s">
        <v>77</v>
      </c>
      <c r="D5905" s="1" t="d">
        <v>2023-03-21</v>
      </c>
      <c r="E5905" t="s">
        <v>1587</v>
      </c>
      <c r="F5905" t="s">
        <v>2272</v>
      </c>
      <c r="G5905" t="s">
        <v>8</v>
      </c>
    </row>
    <row r="5906" spans="1:8" x14ac:dyDescent="0.2">
      <c r="A5906" s="1" t="d">
        <v>2023-03-21</v>
      </c>
      <c r="B5906">
        <v>-1</v>
      </c>
      <c r="C5906" t="s">
        <v>77</v>
      </c>
      <c r="D5906" s="1" t="d">
        <v>2023-03-21</v>
      </c>
      <c r="E5906" t="s">
        <v>483</v>
      </c>
      <c r="F5906" t="s">
        <v>2272</v>
      </c>
      <c r="G5906" t="s">
        <v>8</v>
      </c>
    </row>
    <row r="5907" spans="1:8" x14ac:dyDescent="0.2">
      <c r="A5907" s="1" t="d">
        <v>2023-03-21</v>
      </c>
      <c r="B5907">
        <v>-1</v>
      </c>
      <c r="C5907" t="s">
        <v>77</v>
      </c>
      <c r="D5907" s="1" t="d">
        <v>2023-03-21</v>
      </c>
      <c r="E5907" t="s">
        <v>47</v>
      </c>
      <c r="F5907" t="s">
        <v>2272</v>
      </c>
      <c r="G5907" t="s">
        <v>8</v>
      </c>
    </row>
    <row r="5908" spans="1:8" x14ac:dyDescent="0.2">
      <c r="A5908" s="1" t="d">
        <v>2023-03-21</v>
      </c>
      <c r="B5908">
        <v>-1</v>
      </c>
      <c r="C5908" t="s">
        <v>77</v>
      </c>
      <c r="D5908" s="1" t="d">
        <v>2023-03-24</v>
      </c>
      <c r="E5908" t="s">
        <v>1626</v>
      </c>
      <c r="F5908" t="s">
        <v>2276</v>
      </c>
      <c r="G5908" t="s">
        <v>8</v>
      </c>
      <c r="H5908" t="s">
        <v>1627</v>
      </c>
    </row>
    <row r="5909" spans="1:8" x14ac:dyDescent="0.2">
      <c r="A5909" s="1" t="d">
        <v>2023-03-21</v>
      </c>
      <c r="B5909">
        <v>-1</v>
      </c>
      <c r="C5909" t="s">
        <v>77</v>
      </c>
      <c r="D5909" s="1" t="d">
        <v>2023-03-24</v>
      </c>
      <c r="E5909" t="s">
        <v>1402</v>
      </c>
      <c r="F5909" t="s">
        <v>2276</v>
      </c>
      <c r="G5909" t="s">
        <v>8</v>
      </c>
    </row>
    <row r="5910" spans="1:8" x14ac:dyDescent="0.2">
      <c r="A5910" s="1" t="d">
        <v>2023-03-21</v>
      </c>
      <c r="B5910">
        <v>-1</v>
      </c>
      <c r="C5910" t="s">
        <v>77</v>
      </c>
      <c r="D5910" s="1" t="d">
        <v>2023-03-24</v>
      </c>
      <c r="E5910" t="s">
        <v>1505</v>
      </c>
      <c r="F5910" t="s">
        <v>2276</v>
      </c>
      <c r="G5910" t="s">
        <v>13</v>
      </c>
    </row>
    <row r="5911" spans="1:8" x14ac:dyDescent="0.2">
      <c r="A5911" s="1" t="d">
        <v>2023-03-21</v>
      </c>
      <c r="B5911">
        <v>-1</v>
      </c>
      <c r="C5911" t="s">
        <v>77</v>
      </c>
      <c r="D5911" s="1" t="d">
        <v>2023-03-24</v>
      </c>
      <c r="E5911" t="s">
        <v>1488</v>
      </c>
      <c r="F5911" t="s">
        <v>2276</v>
      </c>
      <c r="G5911" t="s">
        <v>49</v>
      </c>
    </row>
    <row r="5912" spans="1:8" x14ac:dyDescent="0.2">
      <c r="A5912" s="1" t="d">
        <v>2023-03-21</v>
      </c>
      <c r="B5912">
        <v>-1</v>
      </c>
      <c r="C5912" t="s">
        <v>77</v>
      </c>
      <c r="D5912" s="1" t="d">
        <v>2023-03-28</v>
      </c>
      <c r="E5912" t="s">
        <v>691</v>
      </c>
      <c r="F5912" t="s">
        <v>2273</v>
      </c>
      <c r="G5912" t="s">
        <v>13</v>
      </c>
      <c r="H5912" t="s">
        <v>692</v>
      </c>
    </row>
    <row r="5913" spans="1:8" x14ac:dyDescent="0.2">
      <c r="A5913" s="1" t="d">
        <v>2023-03-21</v>
      </c>
      <c r="B5913">
        <v>-1</v>
      </c>
      <c r="C5913" t="s">
        <v>77</v>
      </c>
      <c r="D5913" s="1" t="d">
        <v>2023-03-28</v>
      </c>
      <c r="E5913" t="s">
        <v>53</v>
      </c>
      <c r="F5913" t="s">
        <v>2273</v>
      </c>
      <c r="G5913" t="s">
        <v>13</v>
      </c>
      <c r="H5913" t="s">
        <v>54</v>
      </c>
    </row>
    <row r="5914" spans="1:8" x14ac:dyDescent="0.2">
      <c r="A5914" s="1" t="d">
        <v>2023-03-21</v>
      </c>
      <c r="B5914">
        <v>-1</v>
      </c>
      <c r="C5914" t="s">
        <v>77</v>
      </c>
      <c r="D5914" s="1" t="d">
        <v>2023-03-28</v>
      </c>
      <c r="E5914" t="s">
        <v>1482</v>
      </c>
      <c r="F5914" t="s">
        <v>2274</v>
      </c>
      <c r="G5914" t="s">
        <v>8</v>
      </c>
      <c r="H5914" t="s">
        <v>1482</v>
      </c>
    </row>
    <row r="5915" spans="1:8" x14ac:dyDescent="0.2">
      <c r="A5915" s="1" t="d">
        <v>2023-03-21</v>
      </c>
      <c r="B5915">
        <v>-1</v>
      </c>
      <c r="C5915" t="s">
        <v>77</v>
      </c>
      <c r="D5915" s="1" t="d">
        <v>2023-03-28</v>
      </c>
      <c r="E5915" t="s">
        <v>1279</v>
      </c>
      <c r="F5915" t="s">
        <v>2274</v>
      </c>
      <c r="G5915" t="s">
        <v>8</v>
      </c>
      <c r="H5915" t="s">
        <v>1279</v>
      </c>
    </row>
    <row r="5916" spans="1:8" x14ac:dyDescent="0.2">
      <c r="A5916" s="1" t="d">
        <v>2023-03-21</v>
      </c>
      <c r="B5916">
        <v>-1</v>
      </c>
      <c r="C5916" t="s">
        <v>77</v>
      </c>
      <c r="D5916" s="1" t="d">
        <v>2023-03-28</v>
      </c>
      <c r="E5916" t="s">
        <v>320</v>
      </c>
      <c r="F5916" t="s">
        <v>2274</v>
      </c>
      <c r="G5916" t="s">
        <v>8</v>
      </c>
      <c r="H5916" t="s">
        <v>320</v>
      </c>
    </row>
    <row r="5917" spans="1:8" x14ac:dyDescent="0.2">
      <c r="A5917" s="1" t="d">
        <v>2023-03-21</v>
      </c>
      <c r="B5917">
        <v>5560527260006530</v>
      </c>
      <c r="C5917" t="s">
        <v>77</v>
      </c>
      <c r="D5917" s="1" t="d">
        <v>2023-03-24</v>
      </c>
      <c r="E5917" t="s">
        <v>1098</v>
      </c>
      <c r="F5917" t="s">
        <v>2276</v>
      </c>
      <c r="G5917" t="s">
        <v>8</v>
      </c>
      <c r="H5917" t="s">
        <v>1099</v>
      </c>
    </row>
    <row r="5918" spans="1:8" x14ac:dyDescent="0.2">
      <c r="A5918" s="1" t="d">
        <v>2023-03-21</v>
      </c>
      <c r="B5918">
        <v>5566033020006530</v>
      </c>
      <c r="C5918" t="s">
        <v>77</v>
      </c>
      <c r="D5918" s="1" t="d">
        <v>2023-03-31</v>
      </c>
      <c r="E5918" t="s">
        <v>294</v>
      </c>
      <c r="F5918" t="s">
        <v>2274</v>
      </c>
      <c r="G5918" t="s">
        <v>8</v>
      </c>
      <c r="H5918" t="s">
        <v>294</v>
      </c>
    </row>
    <row r="5919" spans="1:8" x14ac:dyDescent="0.2">
      <c r="A5919" s="1" t="d">
        <v>2023-03-21</v>
      </c>
      <c r="B5919">
        <v>5567585090006530</v>
      </c>
      <c r="C5919" t="s">
        <v>77</v>
      </c>
      <c r="D5919" s="1" t="d">
        <v>2023-03-24</v>
      </c>
      <c r="E5919" t="s">
        <v>1700</v>
      </c>
      <c r="F5919" t="s">
        <v>2276</v>
      </c>
      <c r="G5919" t="s">
        <v>8</v>
      </c>
    </row>
    <row r="5920" spans="1:8" x14ac:dyDescent="0.2">
      <c r="A5920" s="1" t="d">
        <v>2023-03-21</v>
      </c>
      <c r="B5920">
        <v>5567666390006530</v>
      </c>
      <c r="C5920" t="s">
        <v>77</v>
      </c>
      <c r="D5920" s="1" t="d">
        <v>2023-06-19</v>
      </c>
      <c r="E5920" t="s">
        <v>773</v>
      </c>
      <c r="F5920" t="s">
        <v>2279</v>
      </c>
      <c r="G5920" t="s">
        <v>49</v>
      </c>
      <c r="H5920" t="s">
        <v>774</v>
      </c>
    </row>
    <row r="5921" spans="1:8" x14ac:dyDescent="0.2">
      <c r="A5921" s="1" t="d">
        <v>2023-03-21</v>
      </c>
      <c r="B5921">
        <v>5568196900006530</v>
      </c>
      <c r="C5921" t="s">
        <v>20</v>
      </c>
      <c r="D5921" s="1" t="d">
        <v>2023-03-28</v>
      </c>
      <c r="E5921" t="s">
        <v>2157</v>
      </c>
      <c r="F5921" t="s">
        <v>2263</v>
      </c>
      <c r="G5921" t="s">
        <v>8</v>
      </c>
      <c r="H5921" t="s">
        <v>933</v>
      </c>
    </row>
    <row r="5922" spans="1:8" x14ac:dyDescent="0.2">
      <c r="A5922" s="1" t="d">
        <v>2023-03-21</v>
      </c>
      <c r="B5922">
        <v>6201800200006530</v>
      </c>
      <c r="C5922" t="s">
        <v>77</v>
      </c>
      <c r="D5922" s="1" t="d">
        <v>2023-03-28</v>
      </c>
      <c r="E5922" t="s">
        <v>740</v>
      </c>
      <c r="F5922" t="s">
        <v>2263</v>
      </c>
      <c r="G5922" t="s">
        <v>8</v>
      </c>
      <c r="H5922" t="s">
        <v>741</v>
      </c>
    </row>
    <row r="5923" spans="1:8" x14ac:dyDescent="0.2">
      <c r="A5923" s="1" t="d">
        <v>2023-03-21</v>
      </c>
      <c r="B5923">
        <v>9399475130006530</v>
      </c>
      <c r="C5923" t="s">
        <v>77</v>
      </c>
      <c r="D5923" s="1" t="d">
        <v>2023-03-24</v>
      </c>
      <c r="E5923" t="s">
        <v>1585</v>
      </c>
      <c r="F5923" t="s">
        <v>2276</v>
      </c>
      <c r="G5923" t="s">
        <v>49</v>
      </c>
    </row>
    <row r="5924" spans="1:8" x14ac:dyDescent="0.2">
      <c r="A5924" s="1" t="d">
        <v>2023-03-21</v>
      </c>
      <c r="B5924">
        <v>9400902550006530</v>
      </c>
      <c r="C5924" t="s">
        <v>20</v>
      </c>
      <c r="D5924" s="1" t="d">
        <v>2023-03-31</v>
      </c>
      <c r="E5924" t="s">
        <v>1567</v>
      </c>
      <c r="F5924" t="s">
        <v>2274</v>
      </c>
      <c r="G5924" t="s">
        <v>8</v>
      </c>
      <c r="H5924" t="s">
        <v>1567</v>
      </c>
    </row>
    <row r="5925" spans="1:8" x14ac:dyDescent="0.2">
      <c r="A5925" s="1" t="d">
        <v>2023-03-21</v>
      </c>
      <c r="B5925">
        <v>9401350780006530</v>
      </c>
      <c r="C5925" t="s">
        <v>452</v>
      </c>
      <c r="D5925" s="1" t="d">
        <v>2023-03-28</v>
      </c>
      <c r="E5925" t="s">
        <v>2221</v>
      </c>
      <c r="F5925" t="s">
        <v>2297</v>
      </c>
      <c r="G5925" t="s">
        <v>8</v>
      </c>
      <c r="H5925" t="s">
        <v>2222</v>
      </c>
    </row>
    <row r="5926" spans="1:8" x14ac:dyDescent="0.2">
      <c r="A5926" s="1" t="d">
        <v>2023-03-21</v>
      </c>
      <c r="B5926">
        <v>9401426180006530</v>
      </c>
      <c r="C5926" t="s">
        <v>77</v>
      </c>
      <c r="D5926" s="1" t="d">
        <v>2023-03-28</v>
      </c>
      <c r="E5926" t="s">
        <v>290</v>
      </c>
      <c r="F5926" t="s">
        <v>2274</v>
      </c>
      <c r="G5926" t="s">
        <v>8</v>
      </c>
      <c r="H5926" t="s">
        <v>291</v>
      </c>
    </row>
    <row r="5927" spans="1:8" x14ac:dyDescent="0.2">
      <c r="A5927" s="1" t="d">
        <v>2023-03-21</v>
      </c>
      <c r="B5927">
        <v>9401437110006530</v>
      </c>
      <c r="C5927" t="s">
        <v>20</v>
      </c>
      <c r="D5927" s="1" t="d">
        <v>2023-04-03</v>
      </c>
      <c r="E5927" t="s">
        <v>2036</v>
      </c>
      <c r="F5927" t="s">
        <v>2275</v>
      </c>
      <c r="G5927" t="s">
        <v>8</v>
      </c>
      <c r="H5927" t="s">
        <v>2037</v>
      </c>
    </row>
    <row r="5928" spans="1:8" x14ac:dyDescent="0.2">
      <c r="A5928" s="1" t="d">
        <v>2023-03-21</v>
      </c>
      <c r="B5928">
        <v>9403387400006530</v>
      </c>
      <c r="C5928" t="s">
        <v>20</v>
      </c>
      <c r="D5928" s="1" t="d">
        <v>2023-03-28</v>
      </c>
      <c r="E5928" t="s">
        <v>2164</v>
      </c>
      <c r="F5928" t="s">
        <v>2263</v>
      </c>
      <c r="G5928" t="s">
        <v>8</v>
      </c>
      <c r="H5928" t="s">
        <v>1383</v>
      </c>
    </row>
    <row r="5929" spans="1:8" x14ac:dyDescent="0.2">
      <c r="A5929" s="1" t="d">
        <v>2023-03-21</v>
      </c>
      <c r="B5929">
        <v>9405498800006530</v>
      </c>
      <c r="C5929" t="s">
        <v>77</v>
      </c>
      <c r="D5929" s="1" t="d">
        <v>2023-03-28</v>
      </c>
      <c r="E5929" t="s">
        <v>1452</v>
      </c>
      <c r="F5929" t="s">
        <v>2274</v>
      </c>
      <c r="G5929" t="s">
        <v>8</v>
      </c>
      <c r="H5929" t="s">
        <v>1452</v>
      </c>
    </row>
    <row r="5930" spans="1:8" x14ac:dyDescent="0.2">
      <c r="A5930" s="1" t="d">
        <v>2023-03-21</v>
      </c>
      <c r="B5930">
        <v>9408206340006530</v>
      </c>
      <c r="C5930" t="s">
        <v>20</v>
      </c>
      <c r="D5930" s="1" t="d">
        <v>2023-03-28</v>
      </c>
      <c r="E5930" t="s">
        <v>141</v>
      </c>
      <c r="F5930" t="s">
        <v>2263</v>
      </c>
      <c r="G5930" t="s">
        <v>8</v>
      </c>
      <c r="H5930" t="s">
        <v>142</v>
      </c>
    </row>
    <row r="5931" spans="1:8" x14ac:dyDescent="0.2">
      <c r="A5931" s="1" t="d">
        <v>2023-03-21</v>
      </c>
      <c r="B5931">
        <v>9408352120006530</v>
      </c>
      <c r="C5931" t="s">
        <v>77</v>
      </c>
      <c r="D5931" s="1" t="d">
        <v>2023-03-28</v>
      </c>
      <c r="E5931" t="s">
        <v>497</v>
      </c>
      <c r="F5931" t="s">
        <v>2274</v>
      </c>
      <c r="G5931" t="s">
        <v>8</v>
      </c>
      <c r="H5931" t="s">
        <v>498</v>
      </c>
    </row>
    <row r="5932" spans="1:8" x14ac:dyDescent="0.2">
      <c r="A5932" s="1" t="d">
        <v>2023-03-21</v>
      </c>
      <c r="B5932">
        <v>9408521650006530</v>
      </c>
      <c r="C5932" t="s">
        <v>20</v>
      </c>
      <c r="D5932" s="1" t="d">
        <v>2023-03-28</v>
      </c>
      <c r="E5932" t="s">
        <v>1951</v>
      </c>
      <c r="F5932" t="s">
        <v>2263</v>
      </c>
      <c r="G5932" t="s">
        <v>8</v>
      </c>
      <c r="H5932" t="s">
        <v>122</v>
      </c>
    </row>
    <row r="5933" spans="1:8" x14ac:dyDescent="0.2">
      <c r="A5933" s="1" t="d">
        <v>2023-03-21</v>
      </c>
      <c r="B5933">
        <v>9408533770006530</v>
      </c>
      <c r="C5933" t="s">
        <v>77</v>
      </c>
      <c r="D5933" s="1" t="d">
        <v>2023-03-28</v>
      </c>
      <c r="E5933" t="s">
        <v>883</v>
      </c>
      <c r="F5933" t="s">
        <v>2274</v>
      </c>
      <c r="G5933" t="s">
        <v>8</v>
      </c>
      <c r="H5933" t="s">
        <v>884</v>
      </c>
    </row>
    <row r="5934" spans="1:8" x14ac:dyDescent="0.2">
      <c r="A5934" s="1" t="d">
        <v>2023-03-22</v>
      </c>
      <c r="B5934">
        <v>-1</v>
      </c>
      <c r="D5934" s="1" t="d">
        <v>2023-03-22</v>
      </c>
      <c r="E5934" t="s">
        <v>1522</v>
      </c>
      <c r="F5934" t="s">
        <v>2288</v>
      </c>
      <c r="G5934" t="s">
        <v>8</v>
      </c>
      <c r="H5934" t="s">
        <v>1523</v>
      </c>
    </row>
    <row r="5935" spans="1:8" x14ac:dyDescent="0.2">
      <c r="A5935" s="1" t="d">
        <v>2023-03-22</v>
      </c>
      <c r="B5935">
        <v>-1</v>
      </c>
      <c r="D5935" s="1" t="d">
        <v>2023-03-22</v>
      </c>
      <c r="E5935" t="s">
        <v>2235</v>
      </c>
      <c r="F5935" t="s">
        <v>2273</v>
      </c>
      <c r="G5935" t="s">
        <v>128</v>
      </c>
      <c r="H5935" t="s">
        <v>787</v>
      </c>
    </row>
    <row r="5936" spans="1:8" x14ac:dyDescent="0.2">
      <c r="A5936" s="1" t="d">
        <v>2023-03-22</v>
      </c>
      <c r="B5936">
        <v>-1</v>
      </c>
      <c r="D5936" s="1" t="d">
        <v>2023-03-22</v>
      </c>
      <c r="E5936" t="s">
        <v>267</v>
      </c>
      <c r="F5936" t="s">
        <v>2268</v>
      </c>
      <c r="G5936" t="s">
        <v>8</v>
      </c>
      <c r="H5936" t="s">
        <v>268</v>
      </c>
    </row>
    <row r="5937" spans="1:8" x14ac:dyDescent="0.2">
      <c r="A5937" s="1" t="d">
        <v>2023-03-22</v>
      </c>
      <c r="B5937">
        <v>-1</v>
      </c>
      <c r="D5937" s="1" t="d">
        <v>2023-03-22</v>
      </c>
      <c r="E5937" t="s">
        <v>1688</v>
      </c>
      <c r="F5937" t="s">
        <v>2296</v>
      </c>
      <c r="G5937" t="s">
        <v>8</v>
      </c>
      <c r="H5937" t="s">
        <v>225</v>
      </c>
    </row>
    <row r="5938" spans="1:8" x14ac:dyDescent="0.2">
      <c r="A5938" s="1" t="d">
        <v>2023-03-22</v>
      </c>
      <c r="B5938">
        <v>-1</v>
      </c>
      <c r="D5938" s="1" t="d">
        <v>2023-03-22</v>
      </c>
      <c r="E5938" t="s">
        <v>829</v>
      </c>
      <c r="F5938" t="s">
        <v>2271</v>
      </c>
      <c r="G5938" t="s">
        <v>68</v>
      </c>
      <c r="H5938" t="s">
        <v>830</v>
      </c>
    </row>
    <row r="5939" spans="1:8" x14ac:dyDescent="0.2">
      <c r="A5939" s="1" t="d">
        <v>2023-03-22</v>
      </c>
      <c r="B5939">
        <v>-1</v>
      </c>
      <c r="C5939" t="s">
        <v>15</v>
      </c>
      <c r="D5939" s="1" t="d">
        <v>2023-03-29</v>
      </c>
      <c r="E5939" t="s">
        <v>1395</v>
      </c>
      <c r="F5939" t="s">
        <v>2273</v>
      </c>
      <c r="G5939" t="s">
        <v>13</v>
      </c>
      <c r="H5939" t="s">
        <v>1396</v>
      </c>
    </row>
    <row r="5940" spans="1:8" x14ac:dyDescent="0.2">
      <c r="A5940" s="1" t="d">
        <v>2023-03-22</v>
      </c>
      <c r="B5940">
        <v>-1</v>
      </c>
      <c r="C5940" t="s">
        <v>20</v>
      </c>
      <c r="D5940" s="1" t="d">
        <v>2023-03-22</v>
      </c>
      <c r="E5940" t="s">
        <v>454</v>
      </c>
      <c r="F5940" t="s">
        <v>2288</v>
      </c>
      <c r="G5940" t="s">
        <v>128</v>
      </c>
      <c r="H5940" t="s">
        <v>455</v>
      </c>
    </row>
    <row r="5941" spans="1:8" x14ac:dyDescent="0.2">
      <c r="A5941" s="1" t="d">
        <v>2023-03-22</v>
      </c>
      <c r="B5941">
        <v>-1</v>
      </c>
      <c r="C5941" t="s">
        <v>20</v>
      </c>
      <c r="D5941" s="1" t="d">
        <v>2023-03-22</v>
      </c>
      <c r="E5941" t="s">
        <v>258</v>
      </c>
      <c r="F5941" t="s">
        <v>2282</v>
      </c>
      <c r="G5941" t="s">
        <v>49</v>
      </c>
      <c r="H5941" t="s">
        <v>259</v>
      </c>
    </row>
    <row r="5942" spans="1:8" x14ac:dyDescent="0.2">
      <c r="A5942" s="1" t="d">
        <v>2023-03-22</v>
      </c>
      <c r="B5942">
        <v>-1</v>
      </c>
      <c r="C5942" t="s">
        <v>20</v>
      </c>
      <c r="D5942" s="1" t="d">
        <v>2023-03-22</v>
      </c>
      <c r="E5942" t="s">
        <v>84</v>
      </c>
      <c r="F5942" t="s">
        <v>2265</v>
      </c>
      <c r="G5942" t="s">
        <v>8</v>
      </c>
      <c r="H5942" t="s">
        <v>85</v>
      </c>
    </row>
    <row r="5943" spans="1:8" x14ac:dyDescent="0.2">
      <c r="A5943" s="1" t="d">
        <v>2023-03-22</v>
      </c>
      <c r="B5943">
        <v>-1</v>
      </c>
      <c r="C5943" t="s">
        <v>20</v>
      </c>
      <c r="D5943" s="1" t="d">
        <v>2023-03-22</v>
      </c>
      <c r="E5943" t="s">
        <v>1688</v>
      </c>
      <c r="F5943" t="s">
        <v>2296</v>
      </c>
      <c r="G5943" t="s">
        <v>8</v>
      </c>
      <c r="H5943" t="s">
        <v>225</v>
      </c>
    </row>
    <row r="5944" spans="1:8" x14ac:dyDescent="0.2">
      <c r="A5944" s="1" t="d">
        <v>2023-03-22</v>
      </c>
      <c r="B5944">
        <v>-1</v>
      </c>
      <c r="C5944" t="s">
        <v>20</v>
      </c>
      <c r="D5944" s="1" t="d">
        <v>2023-03-22</v>
      </c>
      <c r="E5944" t="s">
        <v>2107</v>
      </c>
      <c r="F5944" t="s">
        <v>2296</v>
      </c>
      <c r="G5944" t="s">
        <v>128</v>
      </c>
      <c r="H5944" t="s">
        <v>474</v>
      </c>
    </row>
    <row r="5945" spans="1:8" x14ac:dyDescent="0.2">
      <c r="A5945" s="1" t="d">
        <v>2023-03-22</v>
      </c>
      <c r="B5945">
        <v>-1</v>
      </c>
      <c r="C5945" t="s">
        <v>20</v>
      </c>
      <c r="D5945" s="1" t="d">
        <v>2023-03-22</v>
      </c>
      <c r="E5945" t="s">
        <v>1651</v>
      </c>
      <c r="F5945" t="s">
        <v>2296</v>
      </c>
      <c r="G5945" t="s">
        <v>8</v>
      </c>
      <c r="H5945" t="s">
        <v>92</v>
      </c>
    </row>
    <row r="5946" spans="1:8" x14ac:dyDescent="0.2">
      <c r="A5946" s="1" t="d">
        <v>2023-03-22</v>
      </c>
      <c r="B5946">
        <v>-1</v>
      </c>
      <c r="C5946" t="s">
        <v>20</v>
      </c>
      <c r="D5946" s="1" t="d">
        <v>2023-03-22</v>
      </c>
      <c r="E5946" t="s">
        <v>1944</v>
      </c>
      <c r="F5946" t="s">
        <v>2304</v>
      </c>
      <c r="G5946" t="s">
        <v>8</v>
      </c>
    </row>
    <row r="5947" spans="1:8" x14ac:dyDescent="0.2">
      <c r="A5947" s="1" t="d">
        <v>2023-03-22</v>
      </c>
      <c r="B5947">
        <v>-1</v>
      </c>
      <c r="C5947" t="s">
        <v>20</v>
      </c>
      <c r="D5947" s="1" t="d">
        <v>2023-03-22</v>
      </c>
      <c r="E5947" t="s">
        <v>559</v>
      </c>
      <c r="F5947" t="s">
        <v>2294</v>
      </c>
      <c r="G5947" t="s">
        <v>8</v>
      </c>
    </row>
    <row r="5948" spans="1:8" x14ac:dyDescent="0.2">
      <c r="A5948" s="1" t="d">
        <v>2023-03-22</v>
      </c>
      <c r="B5948">
        <v>-1</v>
      </c>
      <c r="C5948" t="s">
        <v>20</v>
      </c>
      <c r="D5948" s="1" t="d">
        <v>2023-03-22</v>
      </c>
      <c r="E5948" t="s">
        <v>73</v>
      </c>
      <c r="F5948" t="s">
        <v>2272</v>
      </c>
      <c r="G5948" t="s">
        <v>8</v>
      </c>
    </row>
    <row r="5949" spans="1:8" x14ac:dyDescent="0.2">
      <c r="A5949" s="1" t="d">
        <v>2023-03-22</v>
      </c>
      <c r="B5949">
        <v>-1</v>
      </c>
      <c r="C5949" t="s">
        <v>20</v>
      </c>
      <c r="D5949" s="1" t="d">
        <v>2023-03-23</v>
      </c>
      <c r="E5949" t="s">
        <v>220</v>
      </c>
      <c r="F5949" t="s">
        <v>2265</v>
      </c>
      <c r="G5949" t="s">
        <v>13</v>
      </c>
      <c r="H5949" t="s">
        <v>221</v>
      </c>
    </row>
    <row r="5950" spans="1:8" x14ac:dyDescent="0.2">
      <c r="A5950" s="1" t="d">
        <v>2023-03-22</v>
      </c>
      <c r="B5950">
        <v>-1</v>
      </c>
      <c r="C5950" t="s">
        <v>20</v>
      </c>
      <c r="D5950" s="1" t="d">
        <v>2023-03-23</v>
      </c>
      <c r="E5950" t="s">
        <v>1748</v>
      </c>
      <c r="F5950" t="s">
        <v>2272</v>
      </c>
      <c r="G5950" t="s">
        <v>13</v>
      </c>
      <c r="H5950" t="s">
        <v>1749</v>
      </c>
    </row>
    <row r="5951" spans="1:8" x14ac:dyDescent="0.2">
      <c r="A5951" s="1" t="d">
        <v>2023-03-22</v>
      </c>
      <c r="B5951">
        <v>-1</v>
      </c>
      <c r="C5951" t="s">
        <v>20</v>
      </c>
      <c r="D5951" s="1" t="d">
        <v>2023-03-24</v>
      </c>
      <c r="E5951" t="s">
        <v>1206</v>
      </c>
      <c r="F5951" t="s">
        <v>2276</v>
      </c>
      <c r="G5951" t="s">
        <v>8</v>
      </c>
      <c r="H5951" t="s">
        <v>1207</v>
      </c>
    </row>
    <row r="5952" spans="1:8" x14ac:dyDescent="0.2">
      <c r="A5952" s="1" t="d">
        <v>2023-03-22</v>
      </c>
      <c r="B5952">
        <v>-1</v>
      </c>
      <c r="C5952" t="s">
        <v>66</v>
      </c>
      <c r="D5952" s="1" t="d">
        <v>2023-03-22</v>
      </c>
      <c r="E5952" t="s">
        <v>459</v>
      </c>
      <c r="F5952" t="s">
        <v>2265</v>
      </c>
      <c r="G5952" t="s">
        <v>68</v>
      </c>
      <c r="H5952" t="s">
        <v>460</v>
      </c>
    </row>
    <row r="5953" spans="1:8" x14ac:dyDescent="0.2">
      <c r="A5953" s="1" t="d">
        <v>2023-03-22</v>
      </c>
      <c r="B5953">
        <v>-1</v>
      </c>
      <c r="C5953" t="s">
        <v>66</v>
      </c>
      <c r="D5953" s="1" t="d">
        <v>2023-03-22</v>
      </c>
      <c r="E5953" t="s">
        <v>2236</v>
      </c>
      <c r="F5953" t="s">
        <v>2268</v>
      </c>
      <c r="G5953" t="s">
        <v>68</v>
      </c>
      <c r="H5953" t="s">
        <v>2237</v>
      </c>
    </row>
    <row r="5954" spans="1:8" x14ac:dyDescent="0.2">
      <c r="A5954" s="1" t="d">
        <v>2023-03-22</v>
      </c>
      <c r="B5954">
        <v>-1</v>
      </c>
      <c r="C5954" t="s">
        <v>77</v>
      </c>
      <c r="D5954" s="1" t="d">
        <v>2023-03-22</v>
      </c>
      <c r="E5954" t="s">
        <v>1522</v>
      </c>
      <c r="F5954" t="s">
        <v>2288</v>
      </c>
      <c r="G5954" t="s">
        <v>8</v>
      </c>
      <c r="H5954" t="s">
        <v>1523</v>
      </c>
    </row>
    <row r="5955" spans="1:8" x14ac:dyDescent="0.2">
      <c r="A5955" s="1" t="d">
        <v>2023-03-22</v>
      </c>
      <c r="B5955">
        <v>-1</v>
      </c>
      <c r="C5955" t="s">
        <v>77</v>
      </c>
      <c r="D5955" s="1" t="d">
        <v>2023-03-22</v>
      </c>
      <c r="E5955" t="s">
        <v>1174</v>
      </c>
      <c r="F5955" t="s">
        <v>2281</v>
      </c>
      <c r="G5955" t="s">
        <v>8</v>
      </c>
      <c r="H5955" t="s">
        <v>1175</v>
      </c>
    </row>
    <row r="5956" spans="1:8" x14ac:dyDescent="0.2">
      <c r="A5956" s="1" t="d">
        <v>2023-03-22</v>
      </c>
      <c r="B5956">
        <v>-1</v>
      </c>
      <c r="C5956" t="s">
        <v>77</v>
      </c>
      <c r="D5956" s="1" t="d">
        <v>2023-03-22</v>
      </c>
      <c r="E5956" t="s">
        <v>215</v>
      </c>
      <c r="F5956" t="s">
        <v>2281</v>
      </c>
      <c r="G5956" t="s">
        <v>8</v>
      </c>
      <c r="H5956" t="s">
        <v>216</v>
      </c>
    </row>
    <row r="5957" spans="1:8" x14ac:dyDescent="0.2">
      <c r="A5957" s="1" t="d">
        <v>2023-03-22</v>
      </c>
      <c r="B5957">
        <v>-1</v>
      </c>
      <c r="C5957" t="s">
        <v>77</v>
      </c>
      <c r="D5957" s="1" t="d">
        <v>2023-03-22</v>
      </c>
      <c r="E5957" t="s">
        <v>1775</v>
      </c>
      <c r="F5957" t="s">
        <v>2266</v>
      </c>
      <c r="G5957" t="s">
        <v>49</v>
      </c>
      <c r="H5957" t="s">
        <v>1776</v>
      </c>
    </row>
    <row r="5958" spans="1:8" x14ac:dyDescent="0.2">
      <c r="A5958" s="1" t="d">
        <v>2023-03-22</v>
      </c>
      <c r="B5958">
        <v>-1</v>
      </c>
      <c r="C5958" t="s">
        <v>77</v>
      </c>
      <c r="D5958" s="1" t="d">
        <v>2023-03-22</v>
      </c>
      <c r="E5958" t="s">
        <v>1365</v>
      </c>
      <c r="F5958" t="s">
        <v>2266</v>
      </c>
      <c r="G5958" t="s">
        <v>8</v>
      </c>
      <c r="H5958" t="s">
        <v>1366</v>
      </c>
    </row>
    <row r="5959" spans="1:8" x14ac:dyDescent="0.2">
      <c r="A5959" s="1" t="d">
        <v>2023-03-22</v>
      </c>
      <c r="B5959">
        <v>-1</v>
      </c>
      <c r="C5959" t="s">
        <v>77</v>
      </c>
      <c r="D5959" s="1" t="d">
        <v>2023-03-22</v>
      </c>
      <c r="E5959" t="s">
        <v>2232</v>
      </c>
      <c r="F5959" t="s">
        <v>2282</v>
      </c>
      <c r="G5959" t="s">
        <v>49</v>
      </c>
    </row>
    <row r="5960" spans="1:8" x14ac:dyDescent="0.2">
      <c r="A5960" s="1" t="d">
        <v>2023-03-22</v>
      </c>
      <c r="B5960">
        <v>-1</v>
      </c>
      <c r="C5960" t="s">
        <v>77</v>
      </c>
      <c r="D5960" s="1" t="d">
        <v>2023-03-22</v>
      </c>
      <c r="E5960" t="s">
        <v>2238</v>
      </c>
      <c r="F5960" t="s">
        <v>2265</v>
      </c>
      <c r="G5960" t="s">
        <v>8</v>
      </c>
      <c r="H5960" t="s">
        <v>2239</v>
      </c>
    </row>
    <row r="5961" spans="1:8" x14ac:dyDescent="0.2">
      <c r="A5961" s="1" t="d">
        <v>2023-03-22</v>
      </c>
      <c r="B5961">
        <v>-1</v>
      </c>
      <c r="C5961" t="s">
        <v>77</v>
      </c>
      <c r="D5961" s="1" t="d">
        <v>2023-03-22</v>
      </c>
      <c r="E5961" t="s">
        <v>263</v>
      </c>
      <c r="F5961" t="s">
        <v>2265</v>
      </c>
      <c r="G5961" t="s">
        <v>8</v>
      </c>
      <c r="H5961" t="s">
        <v>264</v>
      </c>
    </row>
    <row r="5962" spans="1:8" x14ac:dyDescent="0.2">
      <c r="A5962" s="1" t="d">
        <v>2023-03-22</v>
      </c>
      <c r="B5962">
        <v>-1</v>
      </c>
      <c r="C5962" t="s">
        <v>77</v>
      </c>
      <c r="D5962" s="1" t="d">
        <v>2023-03-22</v>
      </c>
      <c r="E5962" t="s">
        <v>1497</v>
      </c>
      <c r="F5962" t="s">
        <v>2265</v>
      </c>
      <c r="G5962" t="s">
        <v>8</v>
      </c>
    </row>
    <row r="5963" spans="1:8" x14ac:dyDescent="0.2">
      <c r="A5963" s="1" t="d">
        <v>2023-03-22</v>
      </c>
      <c r="B5963">
        <v>-1</v>
      </c>
      <c r="C5963" t="s">
        <v>77</v>
      </c>
      <c r="D5963" s="1" t="d">
        <v>2023-03-22</v>
      </c>
      <c r="E5963" t="s">
        <v>71</v>
      </c>
      <c r="F5963" t="s">
        <v>2265</v>
      </c>
      <c r="G5963" t="s">
        <v>8</v>
      </c>
      <c r="H5963" t="s">
        <v>72</v>
      </c>
    </row>
    <row r="5964" spans="1:8" x14ac:dyDescent="0.2">
      <c r="A5964" s="1" t="d">
        <v>2023-03-22</v>
      </c>
      <c r="B5964">
        <v>-1</v>
      </c>
      <c r="C5964" t="s">
        <v>77</v>
      </c>
      <c r="D5964" s="1" t="d">
        <v>2023-03-22</v>
      </c>
      <c r="E5964" t="s">
        <v>29</v>
      </c>
      <c r="F5964" t="s">
        <v>2265</v>
      </c>
      <c r="G5964" t="s">
        <v>8</v>
      </c>
      <c r="H5964" t="s">
        <v>30</v>
      </c>
    </row>
    <row r="5965" spans="1:8" x14ac:dyDescent="0.2">
      <c r="A5965" s="1" t="d">
        <v>2023-03-22</v>
      </c>
      <c r="B5965">
        <v>-1</v>
      </c>
      <c r="C5965" t="s">
        <v>77</v>
      </c>
      <c r="D5965" s="1" t="d">
        <v>2023-03-22</v>
      </c>
      <c r="E5965" t="s">
        <v>222</v>
      </c>
      <c r="F5965" t="s">
        <v>2265</v>
      </c>
      <c r="G5965" t="s">
        <v>13</v>
      </c>
      <c r="H5965" t="s">
        <v>223</v>
      </c>
    </row>
    <row r="5966" spans="1:8" x14ac:dyDescent="0.2">
      <c r="A5966" s="1" t="d">
        <v>2023-03-22</v>
      </c>
      <c r="B5966">
        <v>-1</v>
      </c>
      <c r="C5966" t="s">
        <v>77</v>
      </c>
      <c r="D5966" s="1" t="d">
        <v>2023-03-22</v>
      </c>
      <c r="E5966" t="s">
        <v>88</v>
      </c>
      <c r="F5966" t="s">
        <v>2265</v>
      </c>
      <c r="G5966" t="s">
        <v>8</v>
      </c>
    </row>
    <row r="5967" spans="1:8" x14ac:dyDescent="0.2">
      <c r="A5967" s="1" t="d">
        <v>2023-03-22</v>
      </c>
      <c r="B5967">
        <v>-1</v>
      </c>
      <c r="C5967" t="s">
        <v>77</v>
      </c>
      <c r="D5967" s="1" t="d">
        <v>2023-03-22</v>
      </c>
      <c r="E5967" t="s">
        <v>1688</v>
      </c>
      <c r="F5967" t="s">
        <v>2296</v>
      </c>
      <c r="G5967" t="s">
        <v>8</v>
      </c>
      <c r="H5967" t="s">
        <v>225</v>
      </c>
    </row>
    <row r="5968" spans="1:8" x14ac:dyDescent="0.2">
      <c r="A5968" s="1" t="d">
        <v>2023-03-22</v>
      </c>
      <c r="B5968">
        <v>-1</v>
      </c>
      <c r="C5968" t="s">
        <v>77</v>
      </c>
      <c r="D5968" s="1" t="d">
        <v>2023-03-22</v>
      </c>
      <c r="E5968" t="s">
        <v>1631</v>
      </c>
      <c r="F5968" t="s">
        <v>2296</v>
      </c>
      <c r="G5968" t="s">
        <v>8</v>
      </c>
      <c r="H5968" t="s">
        <v>277</v>
      </c>
    </row>
    <row r="5969" spans="1:8" x14ac:dyDescent="0.2">
      <c r="A5969" s="1" t="d">
        <v>2023-03-22</v>
      </c>
      <c r="B5969">
        <v>-1</v>
      </c>
      <c r="C5969" t="s">
        <v>77</v>
      </c>
      <c r="D5969" s="1" t="d">
        <v>2023-03-22</v>
      </c>
      <c r="E5969" t="s">
        <v>1651</v>
      </c>
      <c r="F5969" t="s">
        <v>2296</v>
      </c>
      <c r="G5969" t="s">
        <v>8</v>
      </c>
      <c r="H5969" t="s">
        <v>92</v>
      </c>
    </row>
    <row r="5970" spans="1:8" x14ac:dyDescent="0.2">
      <c r="A5970" s="1" t="d">
        <v>2023-03-22</v>
      </c>
      <c r="B5970">
        <v>-1</v>
      </c>
      <c r="C5970" t="s">
        <v>77</v>
      </c>
      <c r="D5970" s="1" t="d">
        <v>2023-03-22</v>
      </c>
      <c r="E5970" t="s">
        <v>1652</v>
      </c>
      <c r="F5970" t="s">
        <v>2296</v>
      </c>
      <c r="G5970" t="s">
        <v>8</v>
      </c>
      <c r="H5970" t="s">
        <v>40</v>
      </c>
    </row>
    <row r="5971" spans="1:8" x14ac:dyDescent="0.2">
      <c r="A5971" s="1" t="d">
        <v>2023-03-22</v>
      </c>
      <c r="B5971">
        <v>-1</v>
      </c>
      <c r="C5971" t="s">
        <v>77</v>
      </c>
      <c r="D5971" s="1" t="d">
        <v>2023-03-22</v>
      </c>
      <c r="E5971" t="s">
        <v>1835</v>
      </c>
      <c r="F5971" t="s">
        <v>2296</v>
      </c>
      <c r="G5971" t="s">
        <v>8</v>
      </c>
    </row>
    <row r="5972" spans="1:8" x14ac:dyDescent="0.2">
      <c r="A5972" s="1" t="d">
        <v>2023-03-22</v>
      </c>
      <c r="B5972">
        <v>-1</v>
      </c>
      <c r="C5972" t="s">
        <v>77</v>
      </c>
      <c r="D5972" s="1" t="d">
        <v>2023-03-22</v>
      </c>
      <c r="E5972" t="s">
        <v>1288</v>
      </c>
      <c r="F5972" t="s">
        <v>2271</v>
      </c>
      <c r="G5972" t="s">
        <v>49</v>
      </c>
      <c r="H5972" t="s">
        <v>1289</v>
      </c>
    </row>
    <row r="5973" spans="1:8" x14ac:dyDescent="0.2">
      <c r="A5973" s="1" t="d">
        <v>2023-03-22</v>
      </c>
      <c r="B5973">
        <v>-1</v>
      </c>
      <c r="C5973" t="s">
        <v>77</v>
      </c>
      <c r="D5973" s="1" t="d">
        <v>2023-03-22</v>
      </c>
      <c r="E5973" t="s">
        <v>1417</v>
      </c>
      <c r="F5973" t="s">
        <v>2271</v>
      </c>
      <c r="G5973" t="s">
        <v>49</v>
      </c>
      <c r="H5973" t="s">
        <v>1418</v>
      </c>
    </row>
    <row r="5974" spans="1:8" x14ac:dyDescent="0.2">
      <c r="A5974" s="1" t="d">
        <v>2023-03-22</v>
      </c>
      <c r="B5974">
        <v>-1</v>
      </c>
      <c r="C5974" t="s">
        <v>77</v>
      </c>
      <c r="D5974" s="1" t="d">
        <v>2023-03-22</v>
      </c>
      <c r="E5974" t="s">
        <v>45</v>
      </c>
      <c r="F5974" t="s">
        <v>2272</v>
      </c>
      <c r="G5974" t="s">
        <v>13</v>
      </c>
      <c r="H5974" t="s">
        <v>46</v>
      </c>
    </row>
    <row r="5975" spans="1:8" x14ac:dyDescent="0.2">
      <c r="A5975" s="1" t="d">
        <v>2023-03-22</v>
      </c>
      <c r="B5975">
        <v>-1</v>
      </c>
      <c r="C5975" t="s">
        <v>77</v>
      </c>
      <c r="D5975" s="1" t="d">
        <v>2023-03-22</v>
      </c>
      <c r="E5975" t="s">
        <v>1267</v>
      </c>
      <c r="F5975" t="s">
        <v>2272</v>
      </c>
      <c r="G5975" t="s">
        <v>8</v>
      </c>
    </row>
    <row r="5976" spans="1:8" x14ac:dyDescent="0.2">
      <c r="A5976" s="1" t="d">
        <v>2023-03-22</v>
      </c>
      <c r="B5976">
        <v>-1</v>
      </c>
      <c r="C5976" t="s">
        <v>77</v>
      </c>
      <c r="D5976" s="1" t="d">
        <v>2023-03-22</v>
      </c>
      <c r="E5976" t="s">
        <v>1587</v>
      </c>
      <c r="F5976" t="s">
        <v>2272</v>
      </c>
      <c r="G5976" t="s">
        <v>8</v>
      </c>
    </row>
    <row r="5977" spans="1:8" x14ac:dyDescent="0.2">
      <c r="A5977" s="1" t="d">
        <v>2023-03-22</v>
      </c>
      <c r="B5977">
        <v>-1</v>
      </c>
      <c r="C5977" t="s">
        <v>77</v>
      </c>
      <c r="D5977" s="1" t="d">
        <v>2023-03-22</v>
      </c>
      <c r="E5977" t="s">
        <v>482</v>
      </c>
      <c r="F5977" t="s">
        <v>2272</v>
      </c>
      <c r="G5977" t="s">
        <v>8</v>
      </c>
    </row>
    <row r="5978" spans="1:8" x14ac:dyDescent="0.2">
      <c r="A5978" s="1" t="d">
        <v>2023-03-22</v>
      </c>
      <c r="B5978">
        <v>-1</v>
      </c>
      <c r="C5978" t="s">
        <v>77</v>
      </c>
      <c r="D5978" s="1" t="d">
        <v>2023-03-22</v>
      </c>
      <c r="E5978" t="s">
        <v>1392</v>
      </c>
      <c r="F5978" t="s">
        <v>2272</v>
      </c>
      <c r="G5978" t="s">
        <v>8</v>
      </c>
    </row>
    <row r="5979" spans="1:8" x14ac:dyDescent="0.2">
      <c r="A5979" s="1" t="d">
        <v>2023-03-22</v>
      </c>
      <c r="B5979">
        <v>-1</v>
      </c>
      <c r="C5979" t="s">
        <v>77</v>
      </c>
      <c r="D5979" s="1" t="d">
        <v>2023-03-22</v>
      </c>
      <c r="E5979" t="s">
        <v>95</v>
      </c>
      <c r="F5979" t="s">
        <v>2272</v>
      </c>
      <c r="G5979" t="s">
        <v>8</v>
      </c>
    </row>
    <row r="5980" spans="1:8" x14ac:dyDescent="0.2">
      <c r="A5980" s="1" t="d">
        <v>2023-03-22</v>
      </c>
      <c r="B5980">
        <v>-1</v>
      </c>
      <c r="C5980" t="s">
        <v>77</v>
      </c>
      <c r="D5980" s="1" t="d">
        <v>2023-03-22</v>
      </c>
      <c r="E5980" t="s">
        <v>96</v>
      </c>
      <c r="F5980" t="s">
        <v>2272</v>
      </c>
      <c r="G5980" t="s">
        <v>8</v>
      </c>
    </row>
    <row r="5981" spans="1:8" x14ac:dyDescent="0.2">
      <c r="A5981" s="1" t="d">
        <v>2023-03-22</v>
      </c>
      <c r="B5981">
        <v>-1</v>
      </c>
      <c r="C5981" t="s">
        <v>77</v>
      </c>
      <c r="D5981" s="1" t="d">
        <v>2023-03-23</v>
      </c>
      <c r="E5981" t="s">
        <v>215</v>
      </c>
      <c r="F5981" t="s">
        <v>2281</v>
      </c>
      <c r="G5981" t="s">
        <v>8</v>
      </c>
      <c r="H5981" t="s">
        <v>216</v>
      </c>
    </row>
    <row r="5982" spans="1:8" x14ac:dyDescent="0.2">
      <c r="A5982" s="1" t="d">
        <v>2023-03-22</v>
      </c>
      <c r="B5982">
        <v>-1</v>
      </c>
      <c r="C5982" t="s">
        <v>77</v>
      </c>
      <c r="D5982" s="1" t="d">
        <v>2023-03-23</v>
      </c>
      <c r="E5982" t="s">
        <v>2107</v>
      </c>
      <c r="F5982" t="s">
        <v>2296</v>
      </c>
      <c r="G5982" t="s">
        <v>128</v>
      </c>
      <c r="H5982" t="s">
        <v>474</v>
      </c>
    </row>
    <row r="5983" spans="1:8" x14ac:dyDescent="0.2">
      <c r="A5983" s="1" t="d">
        <v>2023-03-22</v>
      </c>
      <c r="B5983">
        <v>-1</v>
      </c>
      <c r="C5983" t="s">
        <v>77</v>
      </c>
      <c r="D5983" s="1" t="d">
        <v>2023-03-23</v>
      </c>
      <c r="E5983" t="s">
        <v>1842</v>
      </c>
      <c r="F5983" t="s">
        <v>2285</v>
      </c>
      <c r="G5983" t="s">
        <v>8</v>
      </c>
    </row>
    <row r="5984" spans="1:8" x14ac:dyDescent="0.2">
      <c r="A5984" s="1" t="d">
        <v>2023-03-22</v>
      </c>
      <c r="B5984">
        <v>-1</v>
      </c>
      <c r="C5984" t="s">
        <v>77</v>
      </c>
      <c r="D5984" s="1" t="d">
        <v>2023-03-24</v>
      </c>
      <c r="E5984" t="s">
        <v>78</v>
      </c>
      <c r="F5984" t="s">
        <v>2276</v>
      </c>
      <c r="G5984" t="s">
        <v>8</v>
      </c>
      <c r="H5984" t="s">
        <v>79</v>
      </c>
    </row>
    <row r="5985" spans="1:8" x14ac:dyDescent="0.2">
      <c r="A5985" s="1" t="d">
        <v>2023-03-22</v>
      </c>
      <c r="B5985">
        <v>-1</v>
      </c>
      <c r="C5985" t="s">
        <v>77</v>
      </c>
      <c r="D5985" s="1" t="d">
        <v>2023-03-24</v>
      </c>
      <c r="E5985" t="s">
        <v>1402</v>
      </c>
      <c r="F5985" t="s">
        <v>2276</v>
      </c>
      <c r="G5985" t="s">
        <v>8</v>
      </c>
    </row>
    <row r="5986" spans="1:8" x14ac:dyDescent="0.2">
      <c r="A5986" s="1" t="d">
        <v>2023-03-22</v>
      </c>
      <c r="B5986">
        <v>-1</v>
      </c>
      <c r="C5986" t="s">
        <v>77</v>
      </c>
      <c r="D5986" s="1" t="d">
        <v>2023-03-25</v>
      </c>
      <c r="E5986" t="s">
        <v>1774</v>
      </c>
      <c r="F5986" t="s">
        <v>2276</v>
      </c>
      <c r="G5986" t="s">
        <v>13</v>
      </c>
    </row>
    <row r="5987" spans="1:8" x14ac:dyDescent="0.2">
      <c r="A5987" s="1" t="d">
        <v>2023-03-22</v>
      </c>
      <c r="B5987">
        <v>-1</v>
      </c>
      <c r="C5987" t="s">
        <v>77</v>
      </c>
      <c r="D5987" s="1" t="d">
        <v>2023-03-29</v>
      </c>
      <c r="E5987" t="s">
        <v>2240</v>
      </c>
      <c r="F5987" t="s">
        <v>2273</v>
      </c>
      <c r="G5987" t="s">
        <v>13</v>
      </c>
      <c r="H5987" t="s">
        <v>2241</v>
      </c>
    </row>
    <row r="5988" spans="1:8" x14ac:dyDescent="0.2">
      <c r="A5988" s="1" t="d">
        <v>2023-03-22</v>
      </c>
      <c r="B5988">
        <v>-1</v>
      </c>
      <c r="C5988" t="s">
        <v>77</v>
      </c>
      <c r="D5988" s="1" t="d">
        <v>2023-03-29</v>
      </c>
      <c r="E5988" t="s">
        <v>693</v>
      </c>
      <c r="F5988" t="s">
        <v>2274</v>
      </c>
      <c r="G5988" t="s">
        <v>8</v>
      </c>
      <c r="H5988" t="s">
        <v>694</v>
      </c>
    </row>
    <row r="5989" spans="1:8" x14ac:dyDescent="0.2">
      <c r="A5989" s="1" t="d">
        <v>2023-03-22</v>
      </c>
      <c r="B5989">
        <v>-1</v>
      </c>
      <c r="C5989" t="s">
        <v>77</v>
      </c>
      <c r="D5989" s="1" t="d">
        <v>2023-03-29</v>
      </c>
      <c r="E5989" t="s">
        <v>2163</v>
      </c>
      <c r="F5989" t="s">
        <v>2263</v>
      </c>
      <c r="G5989" t="s">
        <v>8</v>
      </c>
      <c r="H5989" t="s">
        <v>168</v>
      </c>
    </row>
    <row r="5990" spans="1:8" x14ac:dyDescent="0.2">
      <c r="A5990" s="1" t="d">
        <v>2023-03-22</v>
      </c>
      <c r="B5990">
        <v>5557771390006530</v>
      </c>
      <c r="C5990" t="s">
        <v>20</v>
      </c>
      <c r="D5990" s="1" t="d">
        <v>2023-03-29</v>
      </c>
      <c r="E5990" t="s">
        <v>311</v>
      </c>
      <c r="F5990" t="s">
        <v>2274</v>
      </c>
      <c r="G5990" t="s">
        <v>8</v>
      </c>
      <c r="H5990" t="s">
        <v>312</v>
      </c>
    </row>
    <row r="5991" spans="1:8" x14ac:dyDescent="0.2">
      <c r="A5991" s="1" t="d">
        <v>2023-03-22</v>
      </c>
      <c r="B5991">
        <v>5560237890006530</v>
      </c>
      <c r="C5991" t="s">
        <v>77</v>
      </c>
      <c r="D5991" s="1" t="d">
        <v>2023-06-20</v>
      </c>
      <c r="E5991" t="s">
        <v>643</v>
      </c>
      <c r="F5991" t="s">
        <v>2279</v>
      </c>
      <c r="G5991" t="s">
        <v>49</v>
      </c>
      <c r="H5991" t="s">
        <v>644</v>
      </c>
    </row>
    <row r="5992" spans="1:8" x14ac:dyDescent="0.2">
      <c r="A5992" s="1" t="d">
        <v>2023-03-22</v>
      </c>
      <c r="B5992">
        <v>5560873090006530</v>
      </c>
      <c r="C5992" t="s">
        <v>77</v>
      </c>
      <c r="D5992" s="1" t="d">
        <v>2023-03-29</v>
      </c>
      <c r="E5992" t="s">
        <v>1843</v>
      </c>
      <c r="F5992" t="s">
        <v>2275</v>
      </c>
      <c r="G5992" t="s">
        <v>8</v>
      </c>
      <c r="H5992" t="s">
        <v>1844</v>
      </c>
    </row>
    <row r="5993" spans="1:8" x14ac:dyDescent="0.2">
      <c r="A5993" s="1" t="d">
        <v>2023-03-22</v>
      </c>
      <c r="B5993">
        <v>5561287670006530</v>
      </c>
      <c r="C5993" t="s">
        <v>20</v>
      </c>
      <c r="D5993" s="1" t="d">
        <v>2023-03-29</v>
      </c>
      <c r="E5993" t="s">
        <v>2106</v>
      </c>
      <c r="F5993" t="s">
        <v>2263</v>
      </c>
      <c r="G5993" t="s">
        <v>8</v>
      </c>
      <c r="H5993" t="s">
        <v>795</v>
      </c>
    </row>
    <row r="5994" spans="1:8" x14ac:dyDescent="0.2">
      <c r="A5994" s="1" t="d">
        <v>2023-03-22</v>
      </c>
      <c r="B5994">
        <v>5565293760006530</v>
      </c>
      <c r="C5994" t="s">
        <v>77</v>
      </c>
      <c r="D5994" s="1" t="d">
        <v>2023-06-20</v>
      </c>
      <c r="E5994" t="s">
        <v>343</v>
      </c>
      <c r="F5994" t="s">
        <v>2279</v>
      </c>
      <c r="G5994" t="s">
        <v>49</v>
      </c>
      <c r="H5994" t="s">
        <v>344</v>
      </c>
    </row>
    <row r="5995" spans="1:8" x14ac:dyDescent="0.2">
      <c r="A5995" s="1" t="d">
        <v>2023-03-22</v>
      </c>
      <c r="B5995">
        <v>5566292590006530</v>
      </c>
      <c r="C5995" t="s">
        <v>77</v>
      </c>
      <c r="D5995" s="1" t="d">
        <v>2023-03-29</v>
      </c>
      <c r="E5995" t="s">
        <v>691</v>
      </c>
      <c r="F5995" t="s">
        <v>2273</v>
      </c>
      <c r="G5995" t="s">
        <v>13</v>
      </c>
      <c r="H5995" t="s">
        <v>692</v>
      </c>
    </row>
    <row r="5996" spans="1:8" x14ac:dyDescent="0.2">
      <c r="A5996" s="1" t="d">
        <v>2023-03-22</v>
      </c>
      <c r="B5996">
        <v>5567839940006530</v>
      </c>
      <c r="C5996" t="s">
        <v>20</v>
      </c>
      <c r="D5996" s="1" t="d">
        <v>2023-06-20</v>
      </c>
      <c r="E5996" t="s">
        <v>2242</v>
      </c>
      <c r="F5996" t="s">
        <v>2279</v>
      </c>
      <c r="G5996" t="s">
        <v>49</v>
      </c>
    </row>
    <row r="5997" spans="1:8" x14ac:dyDescent="0.2">
      <c r="A5997" s="1" t="d">
        <v>2023-03-22</v>
      </c>
      <c r="B5997">
        <v>5569982430006530</v>
      </c>
      <c r="C5997" t="s">
        <v>77</v>
      </c>
      <c r="D5997" s="1" t="d">
        <v>2023-03-29</v>
      </c>
      <c r="E5997" t="s">
        <v>731</v>
      </c>
      <c r="F5997" t="s">
        <v>2274</v>
      </c>
      <c r="G5997" t="s">
        <v>8</v>
      </c>
      <c r="H5997" t="s">
        <v>732</v>
      </c>
    </row>
    <row r="5998" spans="1:8" x14ac:dyDescent="0.2">
      <c r="A5998" s="1" t="d">
        <v>2023-03-22</v>
      </c>
      <c r="B5998">
        <v>6200597690006530</v>
      </c>
      <c r="C5998" t="s">
        <v>77</v>
      </c>
      <c r="D5998" s="1" t="d">
        <v>2023-04-03</v>
      </c>
      <c r="E5998" t="s">
        <v>1997</v>
      </c>
      <c r="F5998" t="s">
        <v>2263</v>
      </c>
      <c r="G5998" t="s">
        <v>8</v>
      </c>
      <c r="H5998" t="s">
        <v>509</v>
      </c>
    </row>
    <row r="5999" spans="1:8" x14ac:dyDescent="0.2">
      <c r="A5999" s="1" t="d">
        <v>2023-03-22</v>
      </c>
      <c r="B5999">
        <v>6201199410006530</v>
      </c>
      <c r="C5999" t="s">
        <v>77</v>
      </c>
      <c r="D5999" s="1" t="d">
        <v>2023-03-29</v>
      </c>
      <c r="E5999" t="s">
        <v>1515</v>
      </c>
      <c r="F5999" t="s">
        <v>2274</v>
      </c>
      <c r="G5999" t="s">
        <v>8</v>
      </c>
      <c r="H5999" t="s">
        <v>1515</v>
      </c>
    </row>
    <row r="6000" spans="1:8" x14ac:dyDescent="0.2">
      <c r="A6000" s="1" t="d">
        <v>2023-03-22</v>
      </c>
      <c r="B6000">
        <v>6201555090006530</v>
      </c>
      <c r="C6000" t="s">
        <v>77</v>
      </c>
      <c r="D6000" s="1" t="d">
        <v>2023-03-29</v>
      </c>
      <c r="E6000" t="s">
        <v>2243</v>
      </c>
      <c r="F6000" t="s">
        <v>2263</v>
      </c>
      <c r="G6000" t="s">
        <v>8</v>
      </c>
      <c r="H6000" t="s">
        <v>1306</v>
      </c>
    </row>
    <row r="6001" spans="1:8" x14ac:dyDescent="0.2">
      <c r="A6001" s="1" t="d">
        <v>2023-03-22</v>
      </c>
      <c r="B6001">
        <v>6201866490006530</v>
      </c>
      <c r="C6001" t="s">
        <v>77</v>
      </c>
      <c r="D6001" s="1" t="d">
        <v>2023-03-29</v>
      </c>
      <c r="E6001" t="s">
        <v>1576</v>
      </c>
      <c r="F6001" t="s">
        <v>2274</v>
      </c>
      <c r="G6001" t="s">
        <v>8</v>
      </c>
      <c r="H6001" t="s">
        <v>1576</v>
      </c>
    </row>
    <row r="6002" spans="1:8" x14ac:dyDescent="0.2">
      <c r="A6002" s="1" t="d">
        <v>2023-03-22</v>
      </c>
      <c r="B6002">
        <v>9295037580006530</v>
      </c>
      <c r="C6002" t="s">
        <v>77</v>
      </c>
      <c r="D6002" s="1" t="d">
        <v>2023-03-29</v>
      </c>
      <c r="E6002" t="s">
        <v>1296</v>
      </c>
      <c r="F6002" t="s">
        <v>2274</v>
      </c>
      <c r="G6002" t="s">
        <v>8</v>
      </c>
      <c r="H6002" t="s">
        <v>1297</v>
      </c>
    </row>
    <row r="6003" spans="1:8" x14ac:dyDescent="0.2">
      <c r="A6003" s="1" t="d">
        <v>2023-03-22</v>
      </c>
      <c r="B6003">
        <v>9401450840006530</v>
      </c>
      <c r="C6003" t="s">
        <v>77</v>
      </c>
      <c r="D6003" s="1" t="d">
        <v>2023-06-20</v>
      </c>
      <c r="E6003" t="s">
        <v>659</v>
      </c>
      <c r="F6003" t="s">
        <v>2279</v>
      </c>
      <c r="G6003" t="s">
        <v>49</v>
      </c>
      <c r="H6003" t="s">
        <v>660</v>
      </c>
    </row>
    <row r="6004" spans="1:8" x14ac:dyDescent="0.2">
      <c r="A6004" s="1" t="d">
        <v>2023-03-22</v>
      </c>
      <c r="B6004">
        <v>9401453620006530</v>
      </c>
      <c r="C6004" t="s">
        <v>77</v>
      </c>
      <c r="D6004" s="1" t="d">
        <v>2023-04-12</v>
      </c>
      <c r="E6004" t="s">
        <v>1332</v>
      </c>
      <c r="F6004" t="s">
        <v>2274</v>
      </c>
      <c r="G6004" t="s">
        <v>8</v>
      </c>
      <c r="H6004" t="s">
        <v>1333</v>
      </c>
    </row>
    <row r="6005" spans="1:8" x14ac:dyDescent="0.2">
      <c r="A6005" s="1" t="d">
        <v>2023-03-22</v>
      </c>
      <c r="B6005">
        <v>9401569710006530</v>
      </c>
      <c r="C6005" t="s">
        <v>20</v>
      </c>
      <c r="D6005" s="1" t="d">
        <v>2023-03-29</v>
      </c>
      <c r="E6005" t="s">
        <v>621</v>
      </c>
      <c r="F6005" t="s">
        <v>2274</v>
      </c>
      <c r="G6005" t="s">
        <v>8</v>
      </c>
      <c r="H6005" t="s">
        <v>622</v>
      </c>
    </row>
    <row r="6006" spans="1:8" x14ac:dyDescent="0.2">
      <c r="A6006" s="1" t="d">
        <v>2023-03-22</v>
      </c>
      <c r="B6006">
        <v>9401734270006530</v>
      </c>
      <c r="C6006" t="s">
        <v>77</v>
      </c>
      <c r="D6006" s="1" t="d">
        <v>2023-03-29</v>
      </c>
      <c r="E6006" t="s">
        <v>627</v>
      </c>
      <c r="F6006" t="s">
        <v>2274</v>
      </c>
      <c r="G6006" t="s">
        <v>8</v>
      </c>
      <c r="H6006" t="s">
        <v>628</v>
      </c>
    </row>
    <row r="6007" spans="1:8" x14ac:dyDescent="0.2">
      <c r="A6007" s="1" t="d">
        <v>2023-03-22</v>
      </c>
      <c r="B6007">
        <v>9405548150006530</v>
      </c>
      <c r="C6007" t="s">
        <v>77</v>
      </c>
      <c r="D6007" s="1" t="d">
        <v>2023-03-29</v>
      </c>
      <c r="E6007" t="s">
        <v>2020</v>
      </c>
      <c r="F6007" t="s">
        <v>2275</v>
      </c>
      <c r="G6007" t="s">
        <v>8</v>
      </c>
      <c r="H6007" t="s">
        <v>2021</v>
      </c>
    </row>
    <row r="6008" spans="1:8" x14ac:dyDescent="0.2">
      <c r="A6008" s="1" t="d">
        <v>2023-03-22</v>
      </c>
      <c r="B6008">
        <v>9407401010006530</v>
      </c>
      <c r="C6008" t="s">
        <v>1113</v>
      </c>
      <c r="D6008" s="1" t="d">
        <v>2023-03-30</v>
      </c>
      <c r="E6008" t="s">
        <v>1755</v>
      </c>
      <c r="F6008" t="s">
        <v>2274</v>
      </c>
      <c r="G6008" t="s">
        <v>8</v>
      </c>
      <c r="H6008" t="s">
        <v>1756</v>
      </c>
    </row>
    <row r="6009" spans="1:8" x14ac:dyDescent="0.2">
      <c r="A6009" s="1" t="d">
        <v>2023-03-22</v>
      </c>
      <c r="B6009">
        <v>9407413240006530</v>
      </c>
      <c r="C6009" t="s">
        <v>20</v>
      </c>
      <c r="D6009" s="1" t="d">
        <v>2023-03-22</v>
      </c>
      <c r="E6009" t="s">
        <v>1188</v>
      </c>
      <c r="F6009" t="s">
        <v>2265</v>
      </c>
      <c r="G6009" t="s">
        <v>128</v>
      </c>
    </row>
    <row r="6010" spans="1:8" x14ac:dyDescent="0.2">
      <c r="A6010" s="1" t="d">
        <v>2023-03-22</v>
      </c>
      <c r="B6010">
        <v>9407452020006530</v>
      </c>
      <c r="C6010" t="s">
        <v>77</v>
      </c>
      <c r="D6010" s="1" t="d">
        <v>2023-06-20</v>
      </c>
      <c r="E6010" t="s">
        <v>542</v>
      </c>
      <c r="F6010" t="s">
        <v>2279</v>
      </c>
      <c r="G6010" t="s">
        <v>49</v>
      </c>
    </row>
    <row r="6011" spans="1:8" x14ac:dyDescent="0.2">
      <c r="A6011" s="1" t="d">
        <v>2023-03-23</v>
      </c>
      <c r="B6011">
        <v>-1</v>
      </c>
      <c r="D6011" s="1" t="d">
        <v>2023-03-23</v>
      </c>
      <c r="E6011" t="s">
        <v>286</v>
      </c>
      <c r="F6011" t="s">
        <v>2273</v>
      </c>
      <c r="G6011" t="s">
        <v>128</v>
      </c>
      <c r="H6011" t="s">
        <v>287</v>
      </c>
    </row>
    <row r="6012" spans="1:8" x14ac:dyDescent="0.2">
      <c r="A6012" s="1" t="d">
        <v>2023-03-23</v>
      </c>
      <c r="B6012">
        <v>-1</v>
      </c>
      <c r="C6012" t="s">
        <v>1872</v>
      </c>
      <c r="D6012" s="1" t="d">
        <v>2023-03-23</v>
      </c>
      <c r="E6012" t="s">
        <v>2244</v>
      </c>
      <c r="F6012" t="s">
        <v>2273</v>
      </c>
      <c r="G6012" t="s">
        <v>13</v>
      </c>
      <c r="H6012" t="s">
        <v>2245</v>
      </c>
    </row>
    <row r="6013" spans="1:8" x14ac:dyDescent="0.2">
      <c r="A6013" s="1" t="d">
        <v>2023-03-23</v>
      </c>
      <c r="B6013">
        <v>-1</v>
      </c>
      <c r="C6013" t="s">
        <v>20</v>
      </c>
      <c r="D6013" s="1" t="d">
        <v>2023-03-23</v>
      </c>
      <c r="E6013" t="s">
        <v>1775</v>
      </c>
      <c r="F6013" t="s">
        <v>2266</v>
      </c>
      <c r="G6013" t="s">
        <v>49</v>
      </c>
      <c r="H6013" t="s">
        <v>1776</v>
      </c>
    </row>
    <row r="6014" spans="1:8" x14ac:dyDescent="0.2">
      <c r="A6014" s="1" t="d">
        <v>2023-03-23</v>
      </c>
      <c r="B6014">
        <v>-1</v>
      </c>
      <c r="C6014" t="s">
        <v>20</v>
      </c>
      <c r="D6014" s="1" t="d">
        <v>2023-03-23</v>
      </c>
      <c r="E6014" t="s">
        <v>220</v>
      </c>
      <c r="F6014" t="s">
        <v>2265</v>
      </c>
      <c r="G6014" t="s">
        <v>13</v>
      </c>
      <c r="H6014" t="s">
        <v>221</v>
      </c>
    </row>
    <row r="6015" spans="1:8" x14ac:dyDescent="0.2">
      <c r="A6015" s="1" t="d">
        <v>2023-03-23</v>
      </c>
      <c r="B6015">
        <v>-1</v>
      </c>
      <c r="C6015" t="s">
        <v>20</v>
      </c>
      <c r="D6015" s="1" t="d">
        <v>2023-03-23</v>
      </c>
      <c r="E6015" t="s">
        <v>1944</v>
      </c>
      <c r="F6015" t="s">
        <v>2304</v>
      </c>
      <c r="G6015" t="s">
        <v>8</v>
      </c>
    </row>
    <row r="6016" spans="1:8" x14ac:dyDescent="0.2">
      <c r="A6016" s="1" t="d">
        <v>2023-03-23</v>
      </c>
      <c r="B6016">
        <v>-1</v>
      </c>
      <c r="C6016" t="s">
        <v>20</v>
      </c>
      <c r="D6016" s="1" t="d">
        <v>2023-03-30</v>
      </c>
      <c r="E6016" t="s">
        <v>727</v>
      </c>
      <c r="F6016" t="s">
        <v>2274</v>
      </c>
      <c r="G6016" t="s">
        <v>8</v>
      </c>
      <c r="H6016" t="s">
        <v>728</v>
      </c>
    </row>
    <row r="6017" spans="1:8" x14ac:dyDescent="0.2">
      <c r="A6017" s="1" t="d">
        <v>2023-03-23</v>
      </c>
      <c r="B6017">
        <v>-1</v>
      </c>
      <c r="C6017" t="s">
        <v>20</v>
      </c>
      <c r="D6017" s="1" t="d">
        <v>2023-03-30</v>
      </c>
      <c r="E6017" t="s">
        <v>295</v>
      </c>
      <c r="F6017" t="s">
        <v>2274</v>
      </c>
      <c r="G6017" t="s">
        <v>8</v>
      </c>
      <c r="H6017" t="s">
        <v>295</v>
      </c>
    </row>
    <row r="6018" spans="1:8" x14ac:dyDescent="0.2">
      <c r="A6018" s="1" t="d">
        <v>2023-03-23</v>
      </c>
      <c r="B6018">
        <v>-1</v>
      </c>
      <c r="C6018" t="s">
        <v>20</v>
      </c>
      <c r="D6018" s="1" t="d">
        <v>2023-03-30</v>
      </c>
      <c r="E6018" t="s">
        <v>1231</v>
      </c>
      <c r="F6018" t="s">
        <v>2274</v>
      </c>
      <c r="G6018" t="s">
        <v>8</v>
      </c>
      <c r="H6018" t="s">
        <v>1231</v>
      </c>
    </row>
    <row r="6019" spans="1:8" x14ac:dyDescent="0.2">
      <c r="A6019" s="1" t="d">
        <v>2023-03-23</v>
      </c>
      <c r="B6019">
        <v>-1</v>
      </c>
      <c r="C6019" t="s">
        <v>74</v>
      </c>
      <c r="D6019" s="1" t="d">
        <v>2023-03-23</v>
      </c>
      <c r="E6019" t="s">
        <v>2246</v>
      </c>
      <c r="F6019" t="s">
        <v>2298</v>
      </c>
      <c r="G6019" t="s">
        <v>8</v>
      </c>
    </row>
    <row r="6020" spans="1:8" x14ac:dyDescent="0.2">
      <c r="A6020" s="1" t="d">
        <v>2023-03-23</v>
      </c>
      <c r="B6020">
        <v>-1</v>
      </c>
      <c r="C6020" t="s">
        <v>74</v>
      </c>
      <c r="D6020" s="1" t="d">
        <v>2023-03-23</v>
      </c>
      <c r="E6020" t="s">
        <v>266</v>
      </c>
      <c r="F6020" t="s">
        <v>2265</v>
      </c>
      <c r="G6020" t="s">
        <v>8</v>
      </c>
    </row>
    <row r="6021" spans="1:8" x14ac:dyDescent="0.2">
      <c r="A6021" s="1" t="d">
        <v>2023-03-23</v>
      </c>
      <c r="B6021">
        <v>-1</v>
      </c>
      <c r="C6021" t="s">
        <v>74</v>
      </c>
      <c r="D6021" s="1" t="d">
        <v>2023-03-23</v>
      </c>
      <c r="E6021" t="s">
        <v>1582</v>
      </c>
      <c r="F6021" t="s">
        <v>2271</v>
      </c>
      <c r="G6021" t="s">
        <v>8</v>
      </c>
    </row>
    <row r="6022" spans="1:8" x14ac:dyDescent="0.2">
      <c r="A6022" s="1" t="d">
        <v>2023-03-23</v>
      </c>
      <c r="B6022">
        <v>-1</v>
      </c>
      <c r="C6022" t="s">
        <v>74</v>
      </c>
      <c r="D6022" s="1" t="d">
        <v>2023-03-23</v>
      </c>
      <c r="E6022" t="s">
        <v>1810</v>
      </c>
      <c r="F6022" t="s">
        <v>2271</v>
      </c>
      <c r="G6022" t="s">
        <v>8</v>
      </c>
    </row>
    <row r="6023" spans="1:8" x14ac:dyDescent="0.2">
      <c r="A6023" s="1" t="d">
        <v>2023-03-23</v>
      </c>
      <c r="B6023">
        <v>-1</v>
      </c>
      <c r="C6023" t="s">
        <v>74</v>
      </c>
      <c r="D6023" s="1" t="d">
        <v>2023-03-30</v>
      </c>
      <c r="E6023" t="s">
        <v>2086</v>
      </c>
      <c r="F6023" t="s">
        <v>2275</v>
      </c>
      <c r="G6023" t="s">
        <v>8</v>
      </c>
      <c r="H6023" t="s">
        <v>2087</v>
      </c>
    </row>
    <row r="6024" spans="1:8" x14ac:dyDescent="0.2">
      <c r="A6024" s="1" t="d">
        <v>2023-03-23</v>
      </c>
      <c r="B6024">
        <v>-1</v>
      </c>
      <c r="C6024" t="s">
        <v>74</v>
      </c>
      <c r="D6024" s="1" t="d">
        <v>2023-03-30</v>
      </c>
      <c r="E6024" t="s">
        <v>2086</v>
      </c>
      <c r="F6024" t="s">
        <v>2275</v>
      </c>
      <c r="G6024" t="s">
        <v>1126</v>
      </c>
      <c r="H6024" t="s">
        <v>2087</v>
      </c>
    </row>
    <row r="6025" spans="1:8" x14ac:dyDescent="0.2">
      <c r="A6025" s="1" t="d">
        <v>2023-03-23</v>
      </c>
      <c r="B6025">
        <v>-1</v>
      </c>
      <c r="C6025" t="s">
        <v>77</v>
      </c>
      <c r="D6025" s="1" t="d">
        <v>2023-03-23</v>
      </c>
      <c r="E6025" t="s">
        <v>258</v>
      </c>
      <c r="F6025" t="s">
        <v>2282</v>
      </c>
      <c r="G6025" t="s">
        <v>49</v>
      </c>
      <c r="H6025" t="s">
        <v>259</v>
      </c>
    </row>
    <row r="6026" spans="1:8" x14ac:dyDescent="0.2">
      <c r="A6026" s="1" t="d">
        <v>2023-03-23</v>
      </c>
      <c r="B6026">
        <v>-1</v>
      </c>
      <c r="C6026" t="s">
        <v>77</v>
      </c>
      <c r="D6026" s="1" t="d">
        <v>2023-03-23</v>
      </c>
      <c r="E6026" t="s">
        <v>1410</v>
      </c>
      <c r="F6026" t="s">
        <v>2265</v>
      </c>
      <c r="G6026" t="s">
        <v>68</v>
      </c>
      <c r="H6026" t="s">
        <v>1411</v>
      </c>
    </row>
    <row r="6027" spans="1:8" x14ac:dyDescent="0.2">
      <c r="A6027" s="1" t="d">
        <v>2023-03-23</v>
      </c>
      <c r="B6027">
        <v>-1</v>
      </c>
      <c r="C6027" t="s">
        <v>77</v>
      </c>
      <c r="D6027" s="1" t="d">
        <v>2023-03-23</v>
      </c>
      <c r="E6027" t="s">
        <v>218</v>
      </c>
      <c r="F6027" t="s">
        <v>2265</v>
      </c>
      <c r="G6027" t="s">
        <v>49</v>
      </c>
      <c r="H6027" t="s">
        <v>219</v>
      </c>
    </row>
    <row r="6028" spans="1:8" x14ac:dyDescent="0.2">
      <c r="A6028" s="1" t="d">
        <v>2023-03-23</v>
      </c>
      <c r="B6028">
        <v>-1</v>
      </c>
      <c r="C6028" t="s">
        <v>77</v>
      </c>
      <c r="D6028" s="1" t="d">
        <v>2023-03-23</v>
      </c>
      <c r="E6028" t="s">
        <v>1256</v>
      </c>
      <c r="F6028" t="s">
        <v>2265</v>
      </c>
      <c r="G6028" t="s">
        <v>991</v>
      </c>
      <c r="H6028" t="s">
        <v>1257</v>
      </c>
    </row>
    <row r="6029" spans="1:8" x14ac:dyDescent="0.2">
      <c r="A6029" s="1" t="d">
        <v>2023-03-23</v>
      </c>
      <c r="B6029">
        <v>-1</v>
      </c>
      <c r="C6029" t="s">
        <v>77</v>
      </c>
      <c r="D6029" s="1" t="d">
        <v>2023-03-23</v>
      </c>
      <c r="E6029" t="s">
        <v>263</v>
      </c>
      <c r="F6029" t="s">
        <v>2265</v>
      </c>
      <c r="G6029" t="s">
        <v>8</v>
      </c>
      <c r="H6029" t="s">
        <v>264</v>
      </c>
    </row>
    <row r="6030" spans="1:8" x14ac:dyDescent="0.2">
      <c r="A6030" s="1" t="d">
        <v>2023-03-23</v>
      </c>
      <c r="B6030">
        <v>-1</v>
      </c>
      <c r="C6030" t="s">
        <v>77</v>
      </c>
      <c r="D6030" s="1" t="d">
        <v>2023-03-23</v>
      </c>
      <c r="E6030" t="s">
        <v>71</v>
      </c>
      <c r="F6030" t="s">
        <v>2265</v>
      </c>
      <c r="G6030" t="s">
        <v>8</v>
      </c>
      <c r="H6030" t="s">
        <v>72</v>
      </c>
    </row>
    <row r="6031" spans="1:8" x14ac:dyDescent="0.2">
      <c r="A6031" s="1" t="d">
        <v>2023-03-23</v>
      </c>
      <c r="B6031">
        <v>-1</v>
      </c>
      <c r="C6031" t="s">
        <v>77</v>
      </c>
      <c r="D6031" s="1" t="d">
        <v>2023-03-23</v>
      </c>
      <c r="E6031" t="s">
        <v>433</v>
      </c>
      <c r="F6031" t="s">
        <v>2265</v>
      </c>
      <c r="G6031" t="s">
        <v>8</v>
      </c>
      <c r="H6031" t="s">
        <v>434</v>
      </c>
    </row>
    <row r="6032" spans="1:8" x14ac:dyDescent="0.2">
      <c r="A6032" s="1" t="d">
        <v>2023-03-23</v>
      </c>
      <c r="B6032">
        <v>-1</v>
      </c>
      <c r="C6032" t="s">
        <v>77</v>
      </c>
      <c r="D6032" s="1" t="d">
        <v>2023-03-23</v>
      </c>
      <c r="E6032" t="s">
        <v>88</v>
      </c>
      <c r="F6032" t="s">
        <v>2265</v>
      </c>
      <c r="G6032" t="s">
        <v>8</v>
      </c>
    </row>
    <row r="6033" spans="1:8" x14ac:dyDescent="0.2">
      <c r="A6033" s="1" t="d">
        <v>2023-03-23</v>
      </c>
      <c r="B6033">
        <v>-1</v>
      </c>
      <c r="C6033" t="s">
        <v>77</v>
      </c>
      <c r="D6033" s="1" t="d">
        <v>2023-03-23</v>
      </c>
      <c r="E6033" t="s">
        <v>1714</v>
      </c>
      <c r="F6033" t="s">
        <v>2296</v>
      </c>
      <c r="G6033" t="s">
        <v>8</v>
      </c>
      <c r="H6033" t="s">
        <v>578</v>
      </c>
    </row>
    <row r="6034" spans="1:8" x14ac:dyDescent="0.2">
      <c r="A6034" s="1" t="d">
        <v>2023-03-23</v>
      </c>
      <c r="B6034">
        <v>-1</v>
      </c>
      <c r="C6034" t="s">
        <v>77</v>
      </c>
      <c r="D6034" s="1" t="d">
        <v>2023-03-23</v>
      </c>
      <c r="E6034" t="s">
        <v>1835</v>
      </c>
      <c r="F6034" t="s">
        <v>2296</v>
      </c>
      <c r="G6034" t="s">
        <v>8</v>
      </c>
    </row>
    <row r="6035" spans="1:8" x14ac:dyDescent="0.2">
      <c r="A6035" s="1" t="d">
        <v>2023-03-23</v>
      </c>
      <c r="B6035">
        <v>-1</v>
      </c>
      <c r="C6035" t="s">
        <v>77</v>
      </c>
      <c r="D6035" s="1" t="d">
        <v>2023-03-23</v>
      </c>
      <c r="E6035" t="s">
        <v>1288</v>
      </c>
      <c r="F6035" t="s">
        <v>2271</v>
      </c>
      <c r="G6035" t="s">
        <v>49</v>
      </c>
      <c r="H6035" t="s">
        <v>1289</v>
      </c>
    </row>
    <row r="6036" spans="1:8" x14ac:dyDescent="0.2">
      <c r="A6036" s="1" t="d">
        <v>2023-03-23</v>
      </c>
      <c r="B6036">
        <v>-1</v>
      </c>
      <c r="C6036" t="s">
        <v>77</v>
      </c>
      <c r="D6036" s="1" t="d">
        <v>2023-03-23</v>
      </c>
      <c r="E6036" t="s">
        <v>829</v>
      </c>
      <c r="F6036" t="s">
        <v>2271</v>
      </c>
      <c r="G6036" t="s">
        <v>68</v>
      </c>
      <c r="H6036" t="s">
        <v>830</v>
      </c>
    </row>
    <row r="6037" spans="1:8" x14ac:dyDescent="0.2">
      <c r="A6037" s="1" t="d">
        <v>2023-03-23</v>
      </c>
      <c r="B6037">
        <v>-1</v>
      </c>
      <c r="C6037" t="s">
        <v>77</v>
      </c>
      <c r="D6037" s="1" t="d">
        <v>2023-03-23</v>
      </c>
      <c r="E6037" t="s">
        <v>1263</v>
      </c>
      <c r="F6037" t="s">
        <v>2272</v>
      </c>
      <c r="G6037" t="s">
        <v>49</v>
      </c>
      <c r="H6037" t="s">
        <v>1264</v>
      </c>
    </row>
    <row r="6038" spans="1:8" x14ac:dyDescent="0.2">
      <c r="A6038" s="1" t="d">
        <v>2023-03-23</v>
      </c>
      <c r="B6038">
        <v>-1</v>
      </c>
      <c r="C6038" t="s">
        <v>77</v>
      </c>
      <c r="D6038" s="1" t="d">
        <v>2023-03-23</v>
      </c>
      <c r="E6038" t="s">
        <v>1420</v>
      </c>
      <c r="F6038" t="s">
        <v>2272</v>
      </c>
      <c r="G6038" t="s">
        <v>991</v>
      </c>
      <c r="H6038" t="s">
        <v>1421</v>
      </c>
    </row>
    <row r="6039" spans="1:8" x14ac:dyDescent="0.2">
      <c r="A6039" s="1" t="d">
        <v>2023-03-23</v>
      </c>
      <c r="B6039">
        <v>-1</v>
      </c>
      <c r="C6039" t="s">
        <v>77</v>
      </c>
      <c r="D6039" s="1" t="d">
        <v>2023-03-23</v>
      </c>
      <c r="E6039" t="s">
        <v>483</v>
      </c>
      <c r="F6039" t="s">
        <v>2272</v>
      </c>
      <c r="G6039" t="s">
        <v>8</v>
      </c>
    </row>
    <row r="6040" spans="1:8" x14ac:dyDescent="0.2">
      <c r="A6040" s="1" t="d">
        <v>2023-03-23</v>
      </c>
      <c r="B6040">
        <v>-1</v>
      </c>
      <c r="C6040" t="s">
        <v>77</v>
      </c>
      <c r="D6040" s="1" t="d">
        <v>2023-03-23</v>
      </c>
      <c r="E6040" t="s">
        <v>97</v>
      </c>
      <c r="F6040" t="s">
        <v>2272</v>
      </c>
      <c r="G6040" t="s">
        <v>8</v>
      </c>
    </row>
    <row r="6041" spans="1:8" x14ac:dyDescent="0.2">
      <c r="A6041" s="1" t="d">
        <v>2023-03-23</v>
      </c>
      <c r="B6041">
        <v>-1</v>
      </c>
      <c r="C6041" t="s">
        <v>77</v>
      </c>
      <c r="D6041" s="1" t="d">
        <v>2023-03-23</v>
      </c>
      <c r="E6041" t="s">
        <v>1635</v>
      </c>
      <c r="F6041" t="s">
        <v>2272</v>
      </c>
      <c r="G6041" t="s">
        <v>8</v>
      </c>
    </row>
    <row r="6042" spans="1:8" x14ac:dyDescent="0.2">
      <c r="A6042" s="1" t="d">
        <v>2023-03-23</v>
      </c>
      <c r="B6042">
        <v>-1</v>
      </c>
      <c r="C6042" t="s">
        <v>77</v>
      </c>
      <c r="D6042" s="1" t="d">
        <v>2023-03-24</v>
      </c>
      <c r="E6042" t="s">
        <v>1626</v>
      </c>
      <c r="F6042" t="s">
        <v>2276</v>
      </c>
      <c r="G6042" t="s">
        <v>8</v>
      </c>
      <c r="H6042" t="s">
        <v>1627</v>
      </c>
    </row>
    <row r="6043" spans="1:8" x14ac:dyDescent="0.2">
      <c r="A6043" s="1" t="d">
        <v>2023-03-23</v>
      </c>
      <c r="B6043">
        <v>-1</v>
      </c>
      <c r="C6043" t="s">
        <v>77</v>
      </c>
      <c r="D6043" s="1" t="d">
        <v>2023-03-24</v>
      </c>
      <c r="E6043" t="s">
        <v>1206</v>
      </c>
      <c r="F6043" t="s">
        <v>2276</v>
      </c>
      <c r="G6043" t="s">
        <v>8</v>
      </c>
      <c r="H6043" t="s">
        <v>1207</v>
      </c>
    </row>
    <row r="6044" spans="1:8" x14ac:dyDescent="0.2">
      <c r="A6044" s="1" t="d">
        <v>2023-03-23</v>
      </c>
      <c r="B6044">
        <v>-1</v>
      </c>
      <c r="C6044" t="s">
        <v>77</v>
      </c>
      <c r="D6044" s="1" t="d">
        <v>2023-03-24</v>
      </c>
      <c r="E6044" t="s">
        <v>1506</v>
      </c>
      <c r="F6044" t="s">
        <v>2276</v>
      </c>
      <c r="G6044" t="s">
        <v>8</v>
      </c>
      <c r="H6044" t="s">
        <v>1507</v>
      </c>
    </row>
    <row r="6045" spans="1:8" x14ac:dyDescent="0.2">
      <c r="A6045" s="1" t="d">
        <v>2023-03-23</v>
      </c>
      <c r="B6045">
        <v>-1</v>
      </c>
      <c r="C6045" t="s">
        <v>77</v>
      </c>
      <c r="D6045" s="1" t="d">
        <v>2023-03-24</v>
      </c>
      <c r="E6045" t="s">
        <v>78</v>
      </c>
      <c r="F6045" t="s">
        <v>2276</v>
      </c>
      <c r="G6045" t="s">
        <v>8</v>
      </c>
      <c r="H6045" t="s">
        <v>79</v>
      </c>
    </row>
    <row r="6046" spans="1:8" x14ac:dyDescent="0.2">
      <c r="A6046" s="1" t="d">
        <v>2023-03-23</v>
      </c>
      <c r="B6046">
        <v>-1</v>
      </c>
      <c r="C6046" t="s">
        <v>77</v>
      </c>
      <c r="D6046" s="1" t="d">
        <v>2023-03-24</v>
      </c>
      <c r="E6046" t="s">
        <v>1402</v>
      </c>
      <c r="F6046" t="s">
        <v>2276</v>
      </c>
      <c r="G6046" t="s">
        <v>8</v>
      </c>
    </row>
    <row r="6047" spans="1:8" x14ac:dyDescent="0.2">
      <c r="A6047" s="1" t="d">
        <v>2023-03-23</v>
      </c>
      <c r="B6047">
        <v>-1</v>
      </c>
      <c r="C6047" t="s">
        <v>77</v>
      </c>
      <c r="D6047" s="1" t="d">
        <v>2023-03-24</v>
      </c>
      <c r="E6047" t="s">
        <v>1362</v>
      </c>
      <c r="F6047" t="s">
        <v>2276</v>
      </c>
      <c r="G6047" t="s">
        <v>49</v>
      </c>
    </row>
    <row r="6048" spans="1:8" x14ac:dyDescent="0.2">
      <c r="A6048" s="1" t="d">
        <v>2023-03-23</v>
      </c>
      <c r="B6048">
        <v>-1</v>
      </c>
      <c r="C6048" t="s">
        <v>77</v>
      </c>
      <c r="D6048" s="1" t="d">
        <v>2023-03-24</v>
      </c>
      <c r="E6048" t="s">
        <v>1488</v>
      </c>
      <c r="F6048" t="s">
        <v>2276</v>
      </c>
      <c r="G6048" t="s">
        <v>49</v>
      </c>
    </row>
    <row r="6049" spans="1:8" x14ac:dyDescent="0.2">
      <c r="A6049" s="1" t="d">
        <v>2023-03-23</v>
      </c>
      <c r="B6049">
        <v>-1</v>
      </c>
      <c r="C6049" t="s">
        <v>77</v>
      </c>
      <c r="D6049" s="1" t="d">
        <v>2023-03-30</v>
      </c>
      <c r="E6049" t="s">
        <v>2195</v>
      </c>
      <c r="F6049" t="s">
        <v>2273</v>
      </c>
      <c r="G6049" t="s">
        <v>8</v>
      </c>
      <c r="H6049" t="s">
        <v>882</v>
      </c>
    </row>
    <row r="6050" spans="1:8" x14ac:dyDescent="0.2">
      <c r="A6050" s="1" t="d">
        <v>2023-03-23</v>
      </c>
      <c r="B6050">
        <v>-1</v>
      </c>
      <c r="C6050" t="s">
        <v>77</v>
      </c>
      <c r="D6050" s="1" t="d">
        <v>2023-03-30</v>
      </c>
      <c r="E6050" t="s">
        <v>593</v>
      </c>
      <c r="F6050" t="s">
        <v>2273</v>
      </c>
      <c r="G6050" t="s">
        <v>49</v>
      </c>
      <c r="H6050" t="s">
        <v>594</v>
      </c>
    </row>
    <row r="6051" spans="1:8" x14ac:dyDescent="0.2">
      <c r="A6051" s="1" t="d">
        <v>2023-03-23</v>
      </c>
      <c r="B6051">
        <v>-1</v>
      </c>
      <c r="C6051" t="s">
        <v>77</v>
      </c>
      <c r="D6051" s="1" t="d">
        <v>2023-03-30</v>
      </c>
      <c r="E6051" t="s">
        <v>877</v>
      </c>
      <c r="F6051" t="s">
        <v>2274</v>
      </c>
      <c r="G6051" t="s">
        <v>8</v>
      </c>
      <c r="H6051" t="s">
        <v>878</v>
      </c>
    </row>
    <row r="6052" spans="1:8" x14ac:dyDescent="0.2">
      <c r="A6052" s="1" t="d">
        <v>2023-03-23</v>
      </c>
      <c r="B6052">
        <v>5560686870006530</v>
      </c>
      <c r="C6052" t="s">
        <v>77</v>
      </c>
      <c r="D6052" s="1" t="d">
        <v>2023-03-30</v>
      </c>
      <c r="E6052" t="s">
        <v>1972</v>
      </c>
      <c r="F6052" t="s">
        <v>2274</v>
      </c>
      <c r="G6052" t="s">
        <v>8</v>
      </c>
      <c r="H6052" t="s">
        <v>1973</v>
      </c>
    </row>
    <row r="6053" spans="1:8" x14ac:dyDescent="0.2">
      <c r="A6053" s="1" t="d">
        <v>2023-03-23</v>
      </c>
      <c r="B6053">
        <v>5565772490006530</v>
      </c>
      <c r="C6053" t="s">
        <v>77</v>
      </c>
      <c r="D6053" s="1" t="d">
        <v>2023-03-30</v>
      </c>
      <c r="E6053" t="s">
        <v>985</v>
      </c>
      <c r="F6053" t="s">
        <v>2274</v>
      </c>
      <c r="G6053" t="s">
        <v>8</v>
      </c>
      <c r="H6053" t="s">
        <v>986</v>
      </c>
    </row>
    <row r="6054" spans="1:8" x14ac:dyDescent="0.2">
      <c r="A6054" s="1" t="d">
        <v>2023-03-23</v>
      </c>
      <c r="B6054">
        <v>5566135220006530</v>
      </c>
      <c r="C6054" t="s">
        <v>20</v>
      </c>
      <c r="D6054" s="1" t="d">
        <v>2023-03-30</v>
      </c>
      <c r="E6054" t="s">
        <v>1734</v>
      </c>
      <c r="F6054" t="s">
        <v>2263</v>
      </c>
      <c r="G6054" t="s">
        <v>8</v>
      </c>
      <c r="H6054" t="s">
        <v>326</v>
      </c>
    </row>
    <row r="6055" spans="1:8" x14ac:dyDescent="0.2">
      <c r="A6055" s="1" t="d">
        <v>2023-03-23</v>
      </c>
      <c r="B6055">
        <v>5567079250006530</v>
      </c>
      <c r="C6055" t="s">
        <v>77</v>
      </c>
      <c r="D6055" s="1" t="d">
        <v>2023-03-30</v>
      </c>
      <c r="E6055" t="s">
        <v>1133</v>
      </c>
      <c r="F6055" t="s">
        <v>2263</v>
      </c>
      <c r="G6055" t="s">
        <v>8</v>
      </c>
      <c r="H6055" t="s">
        <v>1134</v>
      </c>
    </row>
    <row r="6056" spans="1:8" x14ac:dyDescent="0.2">
      <c r="A6056" s="1" t="d">
        <v>2023-03-23</v>
      </c>
      <c r="B6056">
        <v>5567201160006530</v>
      </c>
      <c r="C6056" t="s">
        <v>20</v>
      </c>
      <c r="D6056" s="1" t="d">
        <v>2023-03-30</v>
      </c>
      <c r="E6056" t="s">
        <v>1732</v>
      </c>
      <c r="F6056" t="s">
        <v>2274</v>
      </c>
      <c r="G6056" t="s">
        <v>8</v>
      </c>
      <c r="H6056" t="s">
        <v>1733</v>
      </c>
    </row>
    <row r="6057" spans="1:8" x14ac:dyDescent="0.2">
      <c r="A6057" s="1" t="d">
        <v>2023-03-23</v>
      </c>
      <c r="B6057">
        <v>5567889880006530</v>
      </c>
      <c r="C6057" t="s">
        <v>77</v>
      </c>
      <c r="D6057" s="1" t="d">
        <v>2023-03-30</v>
      </c>
      <c r="E6057" t="s">
        <v>1785</v>
      </c>
      <c r="F6057" t="s">
        <v>2263</v>
      </c>
      <c r="G6057" t="s">
        <v>8</v>
      </c>
      <c r="H6057" t="s">
        <v>1171</v>
      </c>
    </row>
    <row r="6058" spans="1:8" x14ac:dyDescent="0.2">
      <c r="A6058" s="1" t="d">
        <v>2023-03-23</v>
      </c>
      <c r="B6058">
        <v>5569867060006530</v>
      </c>
      <c r="C6058" t="s">
        <v>77</v>
      </c>
      <c r="D6058" s="1" t="d">
        <v>2023-03-30</v>
      </c>
      <c r="E6058" t="s">
        <v>2044</v>
      </c>
      <c r="F6058" t="s">
        <v>2275</v>
      </c>
      <c r="G6058" t="s">
        <v>8</v>
      </c>
      <c r="H6058" t="s">
        <v>2045</v>
      </c>
    </row>
    <row r="6059" spans="1:8" x14ac:dyDescent="0.2">
      <c r="A6059" s="1" t="d">
        <v>2023-03-23</v>
      </c>
      <c r="B6059">
        <v>5570317970006530</v>
      </c>
      <c r="C6059" t="s">
        <v>77</v>
      </c>
      <c r="D6059" s="1" t="d">
        <v>2023-03-30</v>
      </c>
      <c r="E6059" t="s">
        <v>603</v>
      </c>
      <c r="F6059" t="s">
        <v>2274</v>
      </c>
      <c r="G6059" t="s">
        <v>8</v>
      </c>
      <c r="H6059" t="s">
        <v>604</v>
      </c>
    </row>
    <row r="6060" spans="1:8" x14ac:dyDescent="0.2">
      <c r="A6060" s="1" t="d">
        <v>2023-03-23</v>
      </c>
      <c r="B6060">
        <v>6200007270006530</v>
      </c>
      <c r="C6060" t="s">
        <v>20</v>
      </c>
      <c r="D6060" s="1" t="d">
        <v>2023-03-30</v>
      </c>
      <c r="E6060" t="s">
        <v>601</v>
      </c>
      <c r="F6060" t="s">
        <v>2274</v>
      </c>
      <c r="G6060" t="s">
        <v>8</v>
      </c>
      <c r="H6060" t="s">
        <v>602</v>
      </c>
    </row>
    <row r="6061" spans="1:8" x14ac:dyDescent="0.2">
      <c r="A6061" s="1" t="d">
        <v>2023-03-23</v>
      </c>
      <c r="B6061">
        <v>6201081470006530</v>
      </c>
      <c r="C6061" t="s">
        <v>77</v>
      </c>
      <c r="D6061" s="1" t="d">
        <v>2023-03-30</v>
      </c>
      <c r="E6061" t="s">
        <v>1868</v>
      </c>
      <c r="F6061" t="s">
        <v>2275</v>
      </c>
      <c r="G6061" t="s">
        <v>8</v>
      </c>
      <c r="H6061" t="s">
        <v>1869</v>
      </c>
    </row>
    <row r="6062" spans="1:8" x14ac:dyDescent="0.2">
      <c r="A6062" s="1" t="d">
        <v>2023-03-23</v>
      </c>
      <c r="B6062">
        <v>6201386450006530</v>
      </c>
      <c r="C6062" t="s">
        <v>77</v>
      </c>
      <c r="D6062" s="1" t="d">
        <v>2023-03-24</v>
      </c>
      <c r="E6062" t="s">
        <v>1506</v>
      </c>
      <c r="F6062" t="s">
        <v>2276</v>
      </c>
      <c r="G6062" t="s">
        <v>8</v>
      </c>
      <c r="H6062" t="s">
        <v>1507</v>
      </c>
    </row>
    <row r="6063" spans="1:8" x14ac:dyDescent="0.2">
      <c r="A6063" s="1" t="d">
        <v>2023-03-23</v>
      </c>
      <c r="B6063">
        <v>6201436310006530</v>
      </c>
      <c r="C6063" t="s">
        <v>77</v>
      </c>
      <c r="D6063" s="1" t="d">
        <v>2023-03-30</v>
      </c>
      <c r="E6063" t="s">
        <v>1640</v>
      </c>
      <c r="F6063" t="s">
        <v>2274</v>
      </c>
      <c r="G6063" t="s">
        <v>8</v>
      </c>
      <c r="H6063" t="s">
        <v>1640</v>
      </c>
    </row>
    <row r="6064" spans="1:8" x14ac:dyDescent="0.2">
      <c r="A6064" s="1" t="d">
        <v>2023-03-23</v>
      </c>
      <c r="B6064">
        <v>8916665080006530</v>
      </c>
      <c r="C6064" t="s">
        <v>20</v>
      </c>
      <c r="D6064" s="1" t="d">
        <v>2023-03-30</v>
      </c>
      <c r="E6064" t="s">
        <v>1102</v>
      </c>
      <c r="F6064" t="s">
        <v>2273</v>
      </c>
      <c r="G6064" t="s">
        <v>13</v>
      </c>
      <c r="H6064" t="s">
        <v>1103</v>
      </c>
    </row>
    <row r="6065" spans="1:8" x14ac:dyDescent="0.2">
      <c r="A6065" s="1" t="d">
        <v>2023-03-23</v>
      </c>
      <c r="B6065">
        <v>9297681370006530</v>
      </c>
      <c r="C6065" t="s">
        <v>77</v>
      </c>
      <c r="D6065" s="1" t="d">
        <v>2023-03-30</v>
      </c>
      <c r="E6065" t="s">
        <v>309</v>
      </c>
      <c r="F6065" t="s">
        <v>2274</v>
      </c>
      <c r="G6065" t="s">
        <v>8</v>
      </c>
      <c r="H6065" t="s">
        <v>310</v>
      </c>
    </row>
    <row r="6066" spans="1:8" x14ac:dyDescent="0.2">
      <c r="A6066" s="1" t="d">
        <v>2023-03-23</v>
      </c>
      <c r="B6066">
        <v>9398381750006530</v>
      </c>
      <c r="C6066" t="s">
        <v>77</v>
      </c>
      <c r="D6066" s="1" t="d">
        <v>2023-06-21</v>
      </c>
      <c r="E6066" t="s">
        <v>975</v>
      </c>
      <c r="F6066" t="s">
        <v>2279</v>
      </c>
      <c r="G6066" t="s">
        <v>49</v>
      </c>
    </row>
    <row r="6067" spans="1:8" x14ac:dyDescent="0.2">
      <c r="A6067" s="1" t="d">
        <v>2023-03-23</v>
      </c>
      <c r="B6067">
        <v>9399485700006530</v>
      </c>
      <c r="C6067" t="s">
        <v>20</v>
      </c>
      <c r="D6067" s="1" t="d">
        <v>2023-03-30</v>
      </c>
      <c r="E6067" t="s">
        <v>177</v>
      </c>
      <c r="F6067" t="s">
        <v>2263</v>
      </c>
      <c r="G6067" t="s">
        <v>8</v>
      </c>
      <c r="H6067" t="s">
        <v>178</v>
      </c>
    </row>
    <row r="6068" spans="1:8" x14ac:dyDescent="0.2">
      <c r="A6068" s="1" t="d">
        <v>2023-03-23</v>
      </c>
      <c r="B6068">
        <v>9401410730006530</v>
      </c>
      <c r="C6068" t="s">
        <v>20</v>
      </c>
      <c r="D6068" s="1" t="d">
        <v>2023-03-30</v>
      </c>
      <c r="E6068" t="s">
        <v>115</v>
      </c>
      <c r="F6068" t="s">
        <v>2275</v>
      </c>
      <c r="G6068" t="s">
        <v>8</v>
      </c>
      <c r="H6068" t="s">
        <v>116</v>
      </c>
    </row>
    <row r="6069" spans="1:8" x14ac:dyDescent="0.2">
      <c r="A6069" s="1" t="d">
        <v>2023-03-23</v>
      </c>
      <c r="B6069">
        <v>9403042610006530</v>
      </c>
      <c r="C6069" t="s">
        <v>77</v>
      </c>
      <c r="D6069" s="1" t="d">
        <v>2023-03-30</v>
      </c>
      <c r="E6069" t="s">
        <v>1859</v>
      </c>
      <c r="F6069" t="s">
        <v>2263</v>
      </c>
      <c r="G6069" t="s">
        <v>8</v>
      </c>
      <c r="H6069" t="s">
        <v>1022</v>
      </c>
    </row>
    <row r="6070" spans="1:8" x14ac:dyDescent="0.2">
      <c r="A6070" s="1" t="d">
        <v>2023-03-23</v>
      </c>
      <c r="B6070">
        <v>9403775410006530</v>
      </c>
      <c r="C6070" t="s">
        <v>77</v>
      </c>
      <c r="D6070" s="1" t="d">
        <v>2023-03-30</v>
      </c>
      <c r="E6070" t="s">
        <v>2247</v>
      </c>
      <c r="F6070" t="s">
        <v>2275</v>
      </c>
      <c r="G6070" t="s">
        <v>8</v>
      </c>
      <c r="H6070" t="s">
        <v>2248</v>
      </c>
    </row>
    <row r="6071" spans="1:8" x14ac:dyDescent="0.2">
      <c r="A6071" s="1" t="d">
        <v>2023-03-23</v>
      </c>
      <c r="B6071">
        <v>9406504440006530</v>
      </c>
      <c r="C6071" t="s">
        <v>77</v>
      </c>
      <c r="D6071" s="1" t="d">
        <v>2023-03-30</v>
      </c>
      <c r="E6071" t="s">
        <v>2249</v>
      </c>
      <c r="F6071" t="s">
        <v>2275</v>
      </c>
      <c r="G6071" t="s">
        <v>8</v>
      </c>
      <c r="H6071" t="s">
        <v>2250</v>
      </c>
    </row>
    <row r="6072" spans="1:8" x14ac:dyDescent="0.2">
      <c r="A6072" s="1" t="d">
        <v>2023-03-23</v>
      </c>
      <c r="B6072">
        <v>9408465830006530</v>
      </c>
      <c r="C6072" t="s">
        <v>77</v>
      </c>
      <c r="D6072" s="1" t="d">
        <v>2023-03-30</v>
      </c>
      <c r="E6072" t="s">
        <v>134</v>
      </c>
      <c r="F6072" t="s">
        <v>2274</v>
      </c>
      <c r="G6072" t="s">
        <v>8</v>
      </c>
      <c r="H6072" t="s">
        <v>135</v>
      </c>
    </row>
    <row r="6073" spans="1:8" x14ac:dyDescent="0.2">
      <c r="A6073" s="1" t="d">
        <v>2023-03-24</v>
      </c>
      <c r="B6073">
        <v>-1</v>
      </c>
      <c r="D6073" s="1" t="d">
        <v>2023-03-24</v>
      </c>
      <c r="E6073" t="s">
        <v>29</v>
      </c>
      <c r="F6073" t="s">
        <v>2265</v>
      </c>
      <c r="G6073" t="s">
        <v>8</v>
      </c>
      <c r="H6073" t="s">
        <v>30</v>
      </c>
    </row>
    <row r="6074" spans="1:8" x14ac:dyDescent="0.2">
      <c r="A6074" s="1" t="d">
        <v>2023-03-24</v>
      </c>
      <c r="B6074">
        <v>-1</v>
      </c>
      <c r="C6074" t="s">
        <v>15</v>
      </c>
      <c r="D6074" s="1" t="d">
        <v>2023-03-31</v>
      </c>
      <c r="E6074" t="s">
        <v>2251</v>
      </c>
      <c r="F6074" t="s">
        <v>2273</v>
      </c>
      <c r="G6074" t="s">
        <v>8</v>
      </c>
      <c r="H6074" t="s">
        <v>590</v>
      </c>
    </row>
    <row r="6075" spans="1:8" x14ac:dyDescent="0.2">
      <c r="A6075" s="1" t="d">
        <v>2023-03-24</v>
      </c>
      <c r="B6075">
        <v>-1</v>
      </c>
      <c r="C6075" t="s">
        <v>15</v>
      </c>
      <c r="D6075" s="1" t="d">
        <v>2023-03-31</v>
      </c>
      <c r="E6075" t="s">
        <v>114</v>
      </c>
      <c r="F6075" t="s">
        <v>2274</v>
      </c>
      <c r="G6075" t="s">
        <v>8</v>
      </c>
      <c r="H6075" t="s">
        <v>114</v>
      </c>
    </row>
    <row r="6076" spans="1:8" x14ac:dyDescent="0.2">
      <c r="A6076" s="1" t="d">
        <v>2023-03-24</v>
      </c>
      <c r="B6076">
        <v>-1</v>
      </c>
      <c r="C6076" t="s">
        <v>20</v>
      </c>
      <c r="D6076" s="1" t="d">
        <v>2023-03-24</v>
      </c>
      <c r="E6076" t="s">
        <v>1478</v>
      </c>
      <c r="F6076" t="s">
        <v>2281</v>
      </c>
      <c r="G6076" t="s">
        <v>8</v>
      </c>
      <c r="H6076" t="s">
        <v>1479</v>
      </c>
    </row>
    <row r="6077" spans="1:8" x14ac:dyDescent="0.2">
      <c r="A6077" s="1" t="d">
        <v>2023-03-24</v>
      </c>
      <c r="B6077">
        <v>-1</v>
      </c>
      <c r="C6077" t="s">
        <v>20</v>
      </c>
      <c r="D6077" s="1" t="d">
        <v>2023-03-24</v>
      </c>
      <c r="E6077" t="s">
        <v>1861</v>
      </c>
      <c r="F6077" t="s">
        <v>2265</v>
      </c>
      <c r="G6077" t="s">
        <v>8</v>
      </c>
      <c r="H6077" t="s">
        <v>1862</v>
      </c>
    </row>
    <row r="6078" spans="1:8" x14ac:dyDescent="0.2">
      <c r="A6078" s="1" t="d">
        <v>2023-03-24</v>
      </c>
      <c r="B6078">
        <v>-1</v>
      </c>
      <c r="C6078" t="s">
        <v>20</v>
      </c>
      <c r="D6078" s="1" t="d">
        <v>2023-03-24</v>
      </c>
      <c r="E6078" t="s">
        <v>222</v>
      </c>
      <c r="F6078" t="s">
        <v>2265</v>
      </c>
      <c r="G6078" t="s">
        <v>13</v>
      </c>
      <c r="H6078" t="s">
        <v>223</v>
      </c>
    </row>
    <row r="6079" spans="1:8" x14ac:dyDescent="0.2">
      <c r="A6079" s="1" t="d">
        <v>2023-03-24</v>
      </c>
      <c r="B6079">
        <v>-1</v>
      </c>
      <c r="C6079" t="s">
        <v>20</v>
      </c>
      <c r="D6079" s="1" t="d">
        <v>2023-03-24</v>
      </c>
      <c r="E6079" t="s">
        <v>1714</v>
      </c>
      <c r="F6079" t="s">
        <v>2296</v>
      </c>
      <c r="G6079" t="s">
        <v>8</v>
      </c>
      <c r="H6079" t="s">
        <v>578</v>
      </c>
    </row>
    <row r="6080" spans="1:8" x14ac:dyDescent="0.2">
      <c r="A6080" s="1" t="d">
        <v>2023-03-24</v>
      </c>
      <c r="B6080">
        <v>-1</v>
      </c>
      <c r="C6080" t="s">
        <v>20</v>
      </c>
      <c r="D6080" s="1" t="d">
        <v>2023-03-24</v>
      </c>
      <c r="E6080" t="s">
        <v>1835</v>
      </c>
      <c r="F6080" t="s">
        <v>2296</v>
      </c>
      <c r="G6080" t="s">
        <v>8</v>
      </c>
    </row>
    <row r="6081" spans="1:8" x14ac:dyDescent="0.2">
      <c r="A6081" s="1" t="d">
        <v>2023-03-24</v>
      </c>
      <c r="B6081">
        <v>-1</v>
      </c>
      <c r="C6081" t="s">
        <v>20</v>
      </c>
      <c r="D6081" s="1" t="d">
        <v>2023-03-24</v>
      </c>
      <c r="E6081" t="s">
        <v>1944</v>
      </c>
      <c r="F6081" t="s">
        <v>2304</v>
      </c>
      <c r="G6081" t="s">
        <v>8</v>
      </c>
    </row>
    <row r="6082" spans="1:8" x14ac:dyDescent="0.2">
      <c r="A6082" s="1" t="d">
        <v>2023-03-24</v>
      </c>
      <c r="B6082">
        <v>-1</v>
      </c>
      <c r="C6082" t="s">
        <v>20</v>
      </c>
      <c r="D6082" s="1" t="d">
        <v>2023-03-24</v>
      </c>
      <c r="E6082" t="s">
        <v>1442</v>
      </c>
      <c r="F6082" t="s">
        <v>2272</v>
      </c>
      <c r="G6082" t="s">
        <v>13</v>
      </c>
      <c r="H6082" t="s">
        <v>1443</v>
      </c>
    </row>
    <row r="6083" spans="1:8" x14ac:dyDescent="0.2">
      <c r="A6083" s="1" t="d">
        <v>2023-03-24</v>
      </c>
      <c r="B6083">
        <v>-1</v>
      </c>
      <c r="C6083" t="s">
        <v>20</v>
      </c>
      <c r="D6083" s="1" t="d">
        <v>2023-03-24</v>
      </c>
      <c r="E6083" t="s">
        <v>1635</v>
      </c>
      <c r="F6083" t="s">
        <v>2272</v>
      </c>
      <c r="G6083" t="s">
        <v>8</v>
      </c>
    </row>
    <row r="6084" spans="1:8" x14ac:dyDescent="0.2">
      <c r="A6084" s="1" t="d">
        <v>2023-03-24</v>
      </c>
      <c r="B6084">
        <v>-1</v>
      </c>
      <c r="C6084" t="s">
        <v>20</v>
      </c>
      <c r="D6084" s="1" t="d">
        <v>2023-03-31</v>
      </c>
      <c r="E6084" t="s">
        <v>75</v>
      </c>
      <c r="F6084" t="s">
        <v>2273</v>
      </c>
      <c r="G6084" t="s">
        <v>13</v>
      </c>
      <c r="H6084" t="s">
        <v>76</v>
      </c>
    </row>
    <row r="6085" spans="1:8" x14ac:dyDescent="0.2">
      <c r="A6085" s="1" t="d">
        <v>2023-03-24</v>
      </c>
      <c r="B6085">
        <v>-1</v>
      </c>
      <c r="C6085" t="s">
        <v>20</v>
      </c>
      <c r="D6085" s="1" t="d">
        <v>2023-03-31</v>
      </c>
      <c r="E6085" t="s">
        <v>53</v>
      </c>
      <c r="F6085" t="s">
        <v>2273</v>
      </c>
      <c r="G6085" t="s">
        <v>13</v>
      </c>
      <c r="H6085" t="s">
        <v>54</v>
      </c>
    </row>
    <row r="6086" spans="1:8" x14ac:dyDescent="0.2">
      <c r="A6086" s="1" t="d">
        <v>2023-03-24</v>
      </c>
      <c r="B6086">
        <v>-1</v>
      </c>
      <c r="C6086" t="s">
        <v>77</v>
      </c>
      <c r="D6086" s="1" t="d">
        <v>2023-03-24</v>
      </c>
      <c r="E6086" t="s">
        <v>1684</v>
      </c>
      <c r="F6086" t="s">
        <v>2266</v>
      </c>
      <c r="G6086" t="s">
        <v>8</v>
      </c>
      <c r="H6086" t="s">
        <v>1685</v>
      </c>
    </row>
    <row r="6087" spans="1:8" x14ac:dyDescent="0.2">
      <c r="A6087" s="1" t="d">
        <v>2023-03-24</v>
      </c>
      <c r="B6087">
        <v>-1</v>
      </c>
      <c r="C6087" t="s">
        <v>77</v>
      </c>
      <c r="D6087" s="1" t="d">
        <v>2023-03-24</v>
      </c>
      <c r="E6087" t="s">
        <v>2232</v>
      </c>
      <c r="F6087" t="s">
        <v>2282</v>
      </c>
      <c r="G6087" t="s">
        <v>49</v>
      </c>
    </row>
    <row r="6088" spans="1:8" x14ac:dyDescent="0.2">
      <c r="A6088" s="1" t="d">
        <v>2023-03-24</v>
      </c>
      <c r="B6088">
        <v>-1</v>
      </c>
      <c r="C6088" t="s">
        <v>77</v>
      </c>
      <c r="D6088" s="1" t="d">
        <v>2023-03-24</v>
      </c>
      <c r="E6088" t="s">
        <v>433</v>
      </c>
      <c r="F6088" t="s">
        <v>2265</v>
      </c>
      <c r="G6088" t="s">
        <v>8</v>
      </c>
      <c r="H6088" t="s">
        <v>434</v>
      </c>
    </row>
    <row r="6089" spans="1:8" x14ac:dyDescent="0.2">
      <c r="A6089" s="1" t="d">
        <v>2023-03-24</v>
      </c>
      <c r="B6089">
        <v>-1</v>
      </c>
      <c r="C6089" t="s">
        <v>77</v>
      </c>
      <c r="D6089" s="1" t="d">
        <v>2023-03-24</v>
      </c>
      <c r="E6089" t="s">
        <v>29</v>
      </c>
      <c r="F6089" t="s">
        <v>2265</v>
      </c>
      <c r="G6089" t="s">
        <v>8</v>
      </c>
      <c r="H6089" t="s">
        <v>30</v>
      </c>
    </row>
    <row r="6090" spans="1:8" x14ac:dyDescent="0.2">
      <c r="A6090" s="1" t="d">
        <v>2023-03-24</v>
      </c>
      <c r="B6090">
        <v>-1</v>
      </c>
      <c r="C6090" t="s">
        <v>77</v>
      </c>
      <c r="D6090" s="1" t="d">
        <v>2023-03-24</v>
      </c>
      <c r="E6090" t="s">
        <v>1652</v>
      </c>
      <c r="F6090" t="s">
        <v>2296</v>
      </c>
      <c r="G6090" t="s">
        <v>8</v>
      </c>
      <c r="H6090" t="s">
        <v>40</v>
      </c>
    </row>
    <row r="6091" spans="1:8" x14ac:dyDescent="0.2">
      <c r="A6091" s="1" t="d">
        <v>2023-03-24</v>
      </c>
      <c r="B6091">
        <v>-1</v>
      </c>
      <c r="C6091" t="s">
        <v>77</v>
      </c>
      <c r="D6091" s="1" t="d">
        <v>2023-03-24</v>
      </c>
      <c r="E6091" t="s">
        <v>1392</v>
      </c>
      <c r="F6091" t="s">
        <v>2272</v>
      </c>
      <c r="G6091" t="s">
        <v>8</v>
      </c>
    </row>
    <row r="6092" spans="1:8" x14ac:dyDescent="0.2">
      <c r="A6092" s="1" t="d">
        <v>2023-03-24</v>
      </c>
      <c r="B6092">
        <v>-1</v>
      </c>
      <c r="C6092" t="s">
        <v>77</v>
      </c>
      <c r="D6092" s="1" t="d">
        <v>2023-03-24</v>
      </c>
      <c r="E6092" t="s">
        <v>97</v>
      </c>
      <c r="F6092" t="s">
        <v>2272</v>
      </c>
      <c r="G6092" t="s">
        <v>8</v>
      </c>
    </row>
    <row r="6093" spans="1:8" x14ac:dyDescent="0.2">
      <c r="A6093" s="1" t="d">
        <v>2023-03-24</v>
      </c>
      <c r="B6093">
        <v>-1</v>
      </c>
      <c r="C6093" t="s">
        <v>77</v>
      </c>
      <c r="D6093" s="1" t="d">
        <v>2023-03-27</v>
      </c>
      <c r="E6093" t="s">
        <v>1402</v>
      </c>
      <c r="F6093" t="s">
        <v>2276</v>
      </c>
      <c r="G6093" t="s">
        <v>8</v>
      </c>
    </row>
    <row r="6094" spans="1:8" x14ac:dyDescent="0.2">
      <c r="A6094" s="1" t="d">
        <v>2023-03-24</v>
      </c>
      <c r="B6094">
        <v>-1</v>
      </c>
      <c r="C6094" t="s">
        <v>77</v>
      </c>
      <c r="D6094" s="1" t="d">
        <v>2023-03-31</v>
      </c>
      <c r="E6094" t="s">
        <v>1829</v>
      </c>
      <c r="F6094" t="s">
        <v>2263</v>
      </c>
      <c r="G6094" t="s">
        <v>8</v>
      </c>
      <c r="H6094" t="s">
        <v>176</v>
      </c>
    </row>
    <row r="6095" spans="1:8" x14ac:dyDescent="0.2">
      <c r="A6095" s="1" t="d">
        <v>2023-03-24</v>
      </c>
      <c r="B6095">
        <v>5566222930006530</v>
      </c>
      <c r="C6095" t="s">
        <v>20</v>
      </c>
      <c r="D6095" s="1" t="d">
        <v>2023-03-31</v>
      </c>
      <c r="E6095" t="s">
        <v>894</v>
      </c>
      <c r="F6095" t="s">
        <v>2263</v>
      </c>
      <c r="G6095" t="s">
        <v>8</v>
      </c>
      <c r="H6095" t="s">
        <v>895</v>
      </c>
    </row>
    <row r="6096" spans="1:8" x14ac:dyDescent="0.2">
      <c r="A6096" s="1" t="d">
        <v>2023-03-24</v>
      </c>
      <c r="B6096">
        <v>5570057850006530</v>
      </c>
      <c r="C6096" t="s">
        <v>77</v>
      </c>
      <c r="D6096" s="1" t="d">
        <v>2023-03-31</v>
      </c>
      <c r="E6096" t="s">
        <v>1130</v>
      </c>
      <c r="F6096" t="s">
        <v>2274</v>
      </c>
      <c r="G6096" t="s">
        <v>8</v>
      </c>
      <c r="H6096" t="s">
        <v>1131</v>
      </c>
    </row>
    <row r="6097" spans="1:8" x14ac:dyDescent="0.2">
      <c r="A6097" s="1" t="d">
        <v>2023-03-24</v>
      </c>
      <c r="B6097">
        <v>6201892820006530</v>
      </c>
      <c r="C6097" t="s">
        <v>77</v>
      </c>
      <c r="D6097" s="1" t="d">
        <v>2023-03-31</v>
      </c>
      <c r="E6097" t="s">
        <v>2252</v>
      </c>
      <c r="F6097" t="s">
        <v>2263</v>
      </c>
      <c r="G6097" t="s">
        <v>8</v>
      </c>
      <c r="H6097" t="s">
        <v>1074</v>
      </c>
    </row>
    <row r="6098" spans="1:8" x14ac:dyDescent="0.2">
      <c r="A6098" s="1" t="d">
        <v>2023-03-24</v>
      </c>
      <c r="B6098">
        <v>8920985280006530</v>
      </c>
      <c r="C6098" t="s">
        <v>77</v>
      </c>
      <c r="D6098" s="1" t="d">
        <v>2023-03-31</v>
      </c>
      <c r="E6098" t="s">
        <v>1934</v>
      </c>
      <c r="F6098" t="s">
        <v>2263</v>
      </c>
      <c r="G6098" t="s">
        <v>8</v>
      </c>
      <c r="H6098" t="s">
        <v>1149</v>
      </c>
    </row>
    <row r="6099" spans="1:8" x14ac:dyDescent="0.2">
      <c r="A6099" s="1" t="d">
        <v>2023-03-24</v>
      </c>
      <c r="B6099">
        <v>9249372200006530</v>
      </c>
      <c r="C6099" t="s">
        <v>20</v>
      </c>
      <c r="D6099" s="1" t="d">
        <v>2023-03-31</v>
      </c>
      <c r="E6099" t="s">
        <v>597</v>
      </c>
      <c r="F6099" t="s">
        <v>2274</v>
      </c>
      <c r="G6099" t="s">
        <v>8</v>
      </c>
      <c r="H6099" t="s">
        <v>598</v>
      </c>
    </row>
    <row r="6100" spans="1:8" x14ac:dyDescent="0.2">
      <c r="A6100" s="1" t="d">
        <v>2023-03-24</v>
      </c>
      <c r="B6100">
        <v>9398456750006530</v>
      </c>
      <c r="C6100" t="s">
        <v>20</v>
      </c>
      <c r="D6100" s="1" t="d">
        <v>2023-03-31</v>
      </c>
      <c r="E6100" t="s">
        <v>250</v>
      </c>
      <c r="F6100" t="s">
        <v>2275</v>
      </c>
      <c r="G6100" t="s">
        <v>8</v>
      </c>
      <c r="H6100" t="s">
        <v>251</v>
      </c>
    </row>
    <row r="6101" spans="1:8" x14ac:dyDescent="0.2">
      <c r="A6101" s="1" t="d">
        <v>2023-03-24</v>
      </c>
      <c r="B6101">
        <v>9398456750006530</v>
      </c>
      <c r="C6101" t="s">
        <v>20</v>
      </c>
      <c r="D6101" s="1" t="d">
        <v>2023-03-31</v>
      </c>
      <c r="E6101" t="s">
        <v>796</v>
      </c>
      <c r="F6101" t="s">
        <v>2263</v>
      </c>
      <c r="G6101" t="s">
        <v>8</v>
      </c>
      <c r="H6101" t="s">
        <v>797</v>
      </c>
    </row>
    <row r="6102" spans="1:8" x14ac:dyDescent="0.2">
      <c r="A6102" s="1" t="d">
        <v>2023-03-24</v>
      </c>
      <c r="B6102">
        <v>9399520770006530</v>
      </c>
      <c r="C6102" t="s">
        <v>20</v>
      </c>
      <c r="D6102" s="1" t="d">
        <v>2023-03-31</v>
      </c>
      <c r="E6102" t="s">
        <v>2253</v>
      </c>
      <c r="F6102" t="s">
        <v>2275</v>
      </c>
      <c r="G6102" t="s">
        <v>8</v>
      </c>
      <c r="H6102" t="s">
        <v>2254</v>
      </c>
    </row>
    <row r="6103" spans="1:8" x14ac:dyDescent="0.2">
      <c r="A6103" s="1" t="d">
        <v>2023-03-24</v>
      </c>
      <c r="B6103">
        <v>9399811240006530</v>
      </c>
      <c r="C6103" t="s">
        <v>77</v>
      </c>
      <c r="D6103" s="1" t="d">
        <v>2023-03-31</v>
      </c>
      <c r="E6103" t="s">
        <v>1373</v>
      </c>
      <c r="F6103" t="s">
        <v>2275</v>
      </c>
      <c r="G6103" t="s">
        <v>8</v>
      </c>
      <c r="H6103" t="s">
        <v>1374</v>
      </c>
    </row>
    <row r="6104" spans="1:8" x14ac:dyDescent="0.2">
      <c r="A6104" s="1" t="d">
        <v>2023-03-24</v>
      </c>
      <c r="B6104">
        <v>9401443340006530</v>
      </c>
      <c r="C6104" t="s">
        <v>77</v>
      </c>
      <c r="D6104" s="1" t="d">
        <v>2023-03-31</v>
      </c>
      <c r="E6104" t="s">
        <v>1986</v>
      </c>
      <c r="F6104" t="s">
        <v>2263</v>
      </c>
      <c r="G6104" t="s">
        <v>8</v>
      </c>
      <c r="H6104" t="s">
        <v>870</v>
      </c>
    </row>
    <row r="6105" spans="1:8" x14ac:dyDescent="0.2">
      <c r="A6105" s="1" t="d">
        <v>2023-03-24</v>
      </c>
      <c r="B6105">
        <v>9401473970006530</v>
      </c>
      <c r="C6105" t="s">
        <v>20</v>
      </c>
      <c r="D6105" s="1" t="d">
        <v>2023-03-31</v>
      </c>
      <c r="E6105" t="s">
        <v>2255</v>
      </c>
      <c r="F6105" t="s">
        <v>2275</v>
      </c>
      <c r="G6105" t="s">
        <v>8</v>
      </c>
      <c r="H6105" t="s">
        <v>2256</v>
      </c>
    </row>
    <row r="6106" spans="1:8" x14ac:dyDescent="0.2">
      <c r="A6106" s="1" t="d">
        <v>2023-03-24</v>
      </c>
      <c r="B6106">
        <v>9405378890006530</v>
      </c>
      <c r="C6106" t="s">
        <v>1113</v>
      </c>
      <c r="D6106" s="1" t="d">
        <v>2023-03-31</v>
      </c>
      <c r="E6106" t="s">
        <v>1000</v>
      </c>
      <c r="F6106" t="s">
        <v>2275</v>
      </c>
      <c r="G6106" t="s">
        <v>8</v>
      </c>
      <c r="H6106" t="s">
        <v>1001</v>
      </c>
    </row>
    <row r="6107" spans="1:8" x14ac:dyDescent="0.2">
      <c r="A6107" s="1" t="d">
        <v>2023-03-24</v>
      </c>
      <c r="B6107">
        <v>9405481720006530</v>
      </c>
      <c r="C6107" t="s">
        <v>1113</v>
      </c>
      <c r="D6107" s="1" t="d">
        <v>2023-03-31</v>
      </c>
      <c r="E6107" t="s">
        <v>1197</v>
      </c>
      <c r="F6107" t="s">
        <v>2263</v>
      </c>
      <c r="G6107" t="s">
        <v>8</v>
      </c>
      <c r="H6107" t="s">
        <v>1198</v>
      </c>
    </row>
    <row r="6108" spans="1:8" x14ac:dyDescent="0.2">
      <c r="A6108" s="1" t="d">
        <v>2023-03-24</v>
      </c>
      <c r="B6108">
        <v>9405513450006530</v>
      </c>
      <c r="C6108" t="s">
        <v>77</v>
      </c>
      <c r="D6108" s="1" t="d">
        <v>2023-03-31</v>
      </c>
      <c r="E6108" t="s">
        <v>1788</v>
      </c>
      <c r="F6108" t="s">
        <v>2274</v>
      </c>
      <c r="G6108" t="s">
        <v>8</v>
      </c>
      <c r="H6108" t="s">
        <v>1788</v>
      </c>
    </row>
  </sheetData>
  <mergeCells count="1">
    <mergeCell ref="L2:Q4"/>
  </mergeCells>
  <hyperlinks>
    <hyperlink ref="P6" location="Mapping!A1" display="Mapping of BarCodes" xr:uid="{E20E82A3-C8E0-AB4C-9092-7BBC7D9E3BE1}"/>
  </hyperlinks>
  <pageMargins left="0.75" right="0.75" top="1" bottom="1" header="0.5" footer="0.5"/>
  <pageSetup orientation="portrait" horizontalDpi="0" verticalDpi="0"/>
  <drawing r:id="rId2"/>
  <mc:AlternateContent xmlns:mc="http://schemas.openxmlformats.org/markup-compatibility/2006">
    <mc:Choice Requires="v">
      <legacyDrawing r:id="rId3"/>
    </mc:Choice>
  </mc:AlternateContent>
  <tableParts count="1">
    <tablePart r:id="rId4"/>
  </tableParts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C7020-670D-7A43-90F7-50776D9D57A7}">
  <dimension ref="A1:C6108"/>
  <sheetViews>
    <sheetView workbookViewId="0">
      <selection activeCell="C2" sqref="C2:C6108"/>
    </sheetView>
  </sheetViews>
  <sheetFormatPr baseColWidth="10" defaultRowHeight="16" x14ac:dyDescent="0.2"/>
  <cols>
    <col min="1" max="2" width="15" bestFit="1" customWidth="1"/>
  </cols>
  <sheetData>
    <row r="1" spans="1:3" x14ac:dyDescent="0.2">
      <c r="A1" s="2" t="s">
        <v>2406</v>
      </c>
      <c r="B1" t="s">
        <v>2262</v>
      </c>
      <c r="C1" t="s">
        <v>2262</v>
      </c>
    </row>
    <row r="2" spans="1:3" x14ac:dyDescent="0.2">
      <c r="A2" s="3" t="s">
        <v>2263</v>
      </c>
      <c r="B2" t="str">
        <f>IF(COUNTIF(A2,"*MACUSBC*"),"MACUSBC",A2)</f>
        <v>HP</v>
      </c>
      <c r="C2" t="str">
        <f>IF(COUNTIF(B2,"*uniq*"),"CBK",B2)</f>
        <v>HP</v>
      </c>
    </row>
    <row r="3" spans="1:3" x14ac:dyDescent="0.2">
      <c r="A3" s="4" t="s">
        <v>2264</v>
      </c>
      <c r="B3" t="str">
        <f t="shared" ref="B3:B66" si="0">IF(COUNTIF(A3,"*MACUSBC*"),"MACUSBC",A3)</f>
        <v>IPADK</v>
      </c>
      <c r="C3" t="str">
        <f t="shared" ref="C3:C66" si="1">IF(COUNTIF(B3,"*uniq*"),"CBK",B3)</f>
        <v>IPADK</v>
      </c>
    </row>
    <row r="4" spans="1:3" x14ac:dyDescent="0.2">
      <c r="A4" s="3" t="s">
        <v>2265</v>
      </c>
      <c r="B4" t="str">
        <f t="shared" si="0"/>
        <v>IPHONE</v>
      </c>
      <c r="C4" t="str">
        <f t="shared" si="1"/>
        <v>IPHONE</v>
      </c>
    </row>
    <row r="5" spans="1:3" x14ac:dyDescent="0.2">
      <c r="A5" s="4" t="s">
        <v>2266</v>
      </c>
      <c r="B5" t="str">
        <f t="shared" si="0"/>
        <v>HDST</v>
      </c>
      <c r="C5" t="str">
        <f t="shared" si="1"/>
        <v>HDST</v>
      </c>
    </row>
    <row r="6" spans="1:3" x14ac:dyDescent="0.2">
      <c r="A6" s="3" t="s">
        <v>2266</v>
      </c>
      <c r="B6" t="str">
        <f t="shared" si="0"/>
        <v>HDST</v>
      </c>
      <c r="C6" t="str">
        <f t="shared" si="1"/>
        <v>HDST</v>
      </c>
    </row>
    <row r="7" spans="1:3" x14ac:dyDescent="0.2">
      <c r="A7" s="4" t="s">
        <v>2266</v>
      </c>
      <c r="B7" t="str">
        <f t="shared" si="0"/>
        <v>HDST</v>
      </c>
      <c r="C7" t="str">
        <f t="shared" si="1"/>
        <v>HDST</v>
      </c>
    </row>
    <row r="8" spans="1:3" x14ac:dyDescent="0.2">
      <c r="A8" s="3" t="s">
        <v>2266</v>
      </c>
      <c r="B8" t="str">
        <f t="shared" si="0"/>
        <v>HDST</v>
      </c>
      <c r="C8" t="str">
        <f t="shared" si="1"/>
        <v>HDST</v>
      </c>
    </row>
    <row r="9" spans="1:3" x14ac:dyDescent="0.2">
      <c r="A9" s="4" t="s">
        <v>2266</v>
      </c>
      <c r="B9" t="str">
        <f t="shared" si="0"/>
        <v>HDST</v>
      </c>
      <c r="C9" t="str">
        <f t="shared" si="1"/>
        <v>HDST</v>
      </c>
    </row>
    <row r="10" spans="1:3" x14ac:dyDescent="0.2">
      <c r="A10" s="3" t="s">
        <v>2265</v>
      </c>
      <c r="B10" t="str">
        <f t="shared" si="0"/>
        <v>IPHONE</v>
      </c>
      <c r="C10" t="str">
        <f t="shared" si="1"/>
        <v>IPHONE</v>
      </c>
    </row>
    <row r="11" spans="1:3" x14ac:dyDescent="0.2">
      <c r="A11" s="4" t="s">
        <v>2265</v>
      </c>
      <c r="B11" t="str">
        <f t="shared" si="0"/>
        <v>IPHONE</v>
      </c>
      <c r="C11" t="str">
        <f t="shared" si="1"/>
        <v>IPHONE</v>
      </c>
    </row>
    <row r="12" spans="1:3" x14ac:dyDescent="0.2">
      <c r="A12" s="3" t="s">
        <v>2265</v>
      </c>
      <c r="B12" t="str">
        <f t="shared" si="0"/>
        <v>IPHONE</v>
      </c>
      <c r="C12" t="str">
        <f t="shared" si="1"/>
        <v>IPHONE</v>
      </c>
    </row>
    <row r="13" spans="1:3" x14ac:dyDescent="0.2">
      <c r="A13" s="4" t="s">
        <v>2267</v>
      </c>
      <c r="B13" t="str">
        <f t="shared" si="0"/>
        <v>LABMSE</v>
      </c>
      <c r="C13" t="str">
        <f t="shared" si="1"/>
        <v>LABMSE</v>
      </c>
    </row>
    <row r="14" spans="1:3" x14ac:dyDescent="0.2">
      <c r="A14" s="3" t="s">
        <v>2268</v>
      </c>
      <c r="B14" t="str">
        <f t="shared" si="0"/>
        <v>MACCHRG</v>
      </c>
      <c r="C14" t="str">
        <f t="shared" si="1"/>
        <v>MACCHRG</v>
      </c>
    </row>
    <row r="15" spans="1:3" x14ac:dyDescent="0.2">
      <c r="A15" s="4" t="s">
        <v>2268</v>
      </c>
      <c r="B15" t="str">
        <f t="shared" si="0"/>
        <v>MACCHRG</v>
      </c>
      <c r="C15" t="str">
        <f t="shared" si="1"/>
        <v>MACCHRG</v>
      </c>
    </row>
    <row r="16" spans="1:3" x14ac:dyDescent="0.2">
      <c r="A16" s="3" t="s">
        <v>2296</v>
      </c>
      <c r="B16" t="str">
        <f t="shared" si="0"/>
        <v>MACUSBC</v>
      </c>
      <c r="C16" t="str">
        <f t="shared" si="1"/>
        <v>MACUSBC</v>
      </c>
    </row>
    <row r="17" spans="1:3" x14ac:dyDescent="0.2">
      <c r="A17" s="4" t="s">
        <v>2296</v>
      </c>
      <c r="B17" t="str">
        <f t="shared" si="0"/>
        <v>MACUSBC</v>
      </c>
      <c r="C17" t="str">
        <f t="shared" si="1"/>
        <v>MACUSBC</v>
      </c>
    </row>
    <row r="18" spans="1:3" x14ac:dyDescent="0.2">
      <c r="A18" s="3" t="s">
        <v>2271</v>
      </c>
      <c r="B18" t="str">
        <f t="shared" si="0"/>
        <v>OMNI</v>
      </c>
      <c r="C18" t="str">
        <f t="shared" si="1"/>
        <v>OMNI</v>
      </c>
    </row>
    <row r="19" spans="1:3" x14ac:dyDescent="0.2">
      <c r="A19" s="4" t="s">
        <v>2272</v>
      </c>
      <c r="B19" t="str">
        <f t="shared" si="0"/>
        <v>WALLADPT</v>
      </c>
      <c r="C19" t="str">
        <f t="shared" si="1"/>
        <v>WALLADPT</v>
      </c>
    </row>
    <row r="20" spans="1:3" x14ac:dyDescent="0.2">
      <c r="A20" s="3" t="s">
        <v>2272</v>
      </c>
      <c r="B20" t="str">
        <f t="shared" si="0"/>
        <v>WALLADPT</v>
      </c>
      <c r="C20" t="str">
        <f t="shared" si="1"/>
        <v>WALLADPT</v>
      </c>
    </row>
    <row r="21" spans="1:3" x14ac:dyDescent="0.2">
      <c r="A21" s="4" t="s">
        <v>2272</v>
      </c>
      <c r="B21" t="str">
        <f t="shared" si="0"/>
        <v>WALLADPT</v>
      </c>
      <c r="C21" t="str">
        <f t="shared" si="1"/>
        <v>WALLADPT</v>
      </c>
    </row>
    <row r="22" spans="1:3" x14ac:dyDescent="0.2">
      <c r="A22" s="3" t="s">
        <v>2273</v>
      </c>
      <c r="B22" t="str">
        <f t="shared" si="0"/>
        <v>CBK</v>
      </c>
      <c r="C22" t="str">
        <f t="shared" si="1"/>
        <v>CBK</v>
      </c>
    </row>
    <row r="23" spans="1:3" x14ac:dyDescent="0.2">
      <c r="A23" s="4" t="s">
        <v>2273</v>
      </c>
      <c r="B23" t="str">
        <f t="shared" si="0"/>
        <v>CBK</v>
      </c>
      <c r="C23" t="str">
        <f t="shared" si="1"/>
        <v>CBK</v>
      </c>
    </row>
    <row r="24" spans="1:3" x14ac:dyDescent="0.2">
      <c r="A24" s="3" t="s">
        <v>2273</v>
      </c>
      <c r="B24" t="str">
        <f t="shared" si="0"/>
        <v>CBK</v>
      </c>
      <c r="C24" t="str">
        <f t="shared" si="1"/>
        <v>CBK</v>
      </c>
    </row>
    <row r="25" spans="1:3" x14ac:dyDescent="0.2">
      <c r="A25" s="4" t="s">
        <v>2274</v>
      </c>
      <c r="B25" t="str">
        <f t="shared" si="0"/>
        <v>CLICC-ML</v>
      </c>
      <c r="C25" t="str">
        <f t="shared" si="1"/>
        <v>CLICC-ML</v>
      </c>
    </row>
    <row r="26" spans="1:3" x14ac:dyDescent="0.2">
      <c r="A26" s="3" t="s">
        <v>2275</v>
      </c>
      <c r="B26" t="str">
        <f t="shared" si="0"/>
        <v>CLICC-MM</v>
      </c>
      <c r="C26" t="str">
        <f t="shared" si="1"/>
        <v>CLICC-MM</v>
      </c>
    </row>
    <row r="27" spans="1:3" x14ac:dyDescent="0.2">
      <c r="A27" s="4" t="s">
        <v>2275</v>
      </c>
      <c r="B27" t="str">
        <f t="shared" si="0"/>
        <v>CLICC-MM</v>
      </c>
      <c r="C27" t="str">
        <f t="shared" si="1"/>
        <v>CLICC-MM</v>
      </c>
    </row>
    <row r="28" spans="1:3" x14ac:dyDescent="0.2">
      <c r="A28" s="3" t="s">
        <v>2263</v>
      </c>
      <c r="B28" t="str">
        <f t="shared" si="0"/>
        <v>HP</v>
      </c>
      <c r="C28" t="str">
        <f t="shared" si="1"/>
        <v>HP</v>
      </c>
    </row>
    <row r="29" spans="1:3" x14ac:dyDescent="0.2">
      <c r="A29" s="4" t="s">
        <v>2263</v>
      </c>
      <c r="B29" t="str">
        <f t="shared" si="0"/>
        <v>HP</v>
      </c>
      <c r="C29" t="str">
        <f t="shared" si="1"/>
        <v>HP</v>
      </c>
    </row>
    <row r="30" spans="1:3" x14ac:dyDescent="0.2">
      <c r="A30" s="3" t="s">
        <v>2273</v>
      </c>
      <c r="B30" t="str">
        <f t="shared" si="0"/>
        <v>CBK</v>
      </c>
      <c r="C30" t="str">
        <f t="shared" si="1"/>
        <v>CBK</v>
      </c>
    </row>
    <row r="31" spans="1:3" x14ac:dyDescent="0.2">
      <c r="A31" s="4" t="s">
        <v>2275</v>
      </c>
      <c r="B31" t="str">
        <f t="shared" si="0"/>
        <v>CLICC-MM</v>
      </c>
      <c r="C31" t="str">
        <f t="shared" si="1"/>
        <v>CLICC-MM</v>
      </c>
    </row>
    <row r="32" spans="1:3" x14ac:dyDescent="0.2">
      <c r="A32" s="3" t="s">
        <v>2275</v>
      </c>
      <c r="B32" t="str">
        <f t="shared" si="0"/>
        <v>CLICC-MM</v>
      </c>
      <c r="C32" t="str">
        <f t="shared" si="1"/>
        <v>CLICC-MM</v>
      </c>
    </row>
    <row r="33" spans="1:3" x14ac:dyDescent="0.2">
      <c r="A33" s="4" t="s">
        <v>2273</v>
      </c>
      <c r="B33" t="str">
        <f t="shared" si="0"/>
        <v>CBK</v>
      </c>
      <c r="C33" t="str">
        <f t="shared" si="1"/>
        <v>CBK</v>
      </c>
    </row>
    <row r="34" spans="1:3" x14ac:dyDescent="0.2">
      <c r="A34" s="3" t="s">
        <v>2265</v>
      </c>
      <c r="B34" t="str">
        <f t="shared" si="0"/>
        <v>IPHONE</v>
      </c>
      <c r="C34" t="str">
        <f t="shared" si="1"/>
        <v>IPHONE</v>
      </c>
    </row>
    <row r="35" spans="1:3" x14ac:dyDescent="0.2">
      <c r="A35" s="4" t="s">
        <v>2272</v>
      </c>
      <c r="B35" t="str">
        <f t="shared" si="0"/>
        <v>WALLADPT</v>
      </c>
      <c r="C35" t="str">
        <f t="shared" si="1"/>
        <v>WALLADPT</v>
      </c>
    </row>
    <row r="36" spans="1:3" x14ac:dyDescent="0.2">
      <c r="A36" s="3" t="s">
        <v>2273</v>
      </c>
      <c r="B36" t="str">
        <f t="shared" si="0"/>
        <v>CBK</v>
      </c>
      <c r="C36" t="str">
        <f t="shared" si="1"/>
        <v>CBK</v>
      </c>
    </row>
    <row r="37" spans="1:3" x14ac:dyDescent="0.2">
      <c r="A37" s="4" t="s">
        <v>2276</v>
      </c>
      <c r="B37" t="str">
        <f t="shared" si="0"/>
        <v>CALC</v>
      </c>
      <c r="C37" t="str">
        <f t="shared" si="1"/>
        <v>CALC</v>
      </c>
    </row>
    <row r="38" spans="1:3" x14ac:dyDescent="0.2">
      <c r="A38" s="3" t="s">
        <v>2275</v>
      </c>
      <c r="B38" t="str">
        <f t="shared" si="0"/>
        <v>CLICC-MM</v>
      </c>
      <c r="C38" t="str">
        <f t="shared" si="1"/>
        <v>CLICC-MM</v>
      </c>
    </row>
    <row r="39" spans="1:3" x14ac:dyDescent="0.2">
      <c r="A39" s="4" t="s">
        <v>2275</v>
      </c>
      <c r="B39" t="str">
        <f t="shared" si="0"/>
        <v>CLICC-MM</v>
      </c>
      <c r="C39" t="str">
        <f t="shared" si="1"/>
        <v>CLICC-MM</v>
      </c>
    </row>
    <row r="40" spans="1:3" x14ac:dyDescent="0.2">
      <c r="A40" s="3" t="s">
        <v>2265</v>
      </c>
      <c r="B40" t="str">
        <f t="shared" si="0"/>
        <v>IPHONE</v>
      </c>
      <c r="C40" t="str">
        <f t="shared" si="1"/>
        <v>IPHONE</v>
      </c>
    </row>
    <row r="41" spans="1:3" x14ac:dyDescent="0.2">
      <c r="A41" s="4" t="s">
        <v>2265</v>
      </c>
      <c r="B41" t="str">
        <f t="shared" si="0"/>
        <v>IPHONE</v>
      </c>
      <c r="C41" t="str">
        <f t="shared" si="1"/>
        <v>IPHONE</v>
      </c>
    </row>
    <row r="42" spans="1:3" x14ac:dyDescent="0.2">
      <c r="A42" s="3" t="s">
        <v>2265</v>
      </c>
      <c r="B42" t="str">
        <f t="shared" si="0"/>
        <v>IPHONE</v>
      </c>
      <c r="C42" t="str">
        <f t="shared" si="1"/>
        <v>IPHONE</v>
      </c>
    </row>
    <row r="43" spans="1:3" x14ac:dyDescent="0.2">
      <c r="A43" s="4" t="s">
        <v>2265</v>
      </c>
      <c r="B43" t="str">
        <f t="shared" si="0"/>
        <v>IPHONE</v>
      </c>
      <c r="C43" t="str">
        <f t="shared" si="1"/>
        <v>IPHONE</v>
      </c>
    </row>
    <row r="44" spans="1:3" x14ac:dyDescent="0.2">
      <c r="A44" s="3" t="s">
        <v>2268</v>
      </c>
      <c r="B44" t="str">
        <f t="shared" si="0"/>
        <v>MACCHRG</v>
      </c>
      <c r="C44" t="str">
        <f t="shared" si="1"/>
        <v>MACCHRG</v>
      </c>
    </row>
    <row r="45" spans="1:3" x14ac:dyDescent="0.2">
      <c r="A45" s="4" t="s">
        <v>2296</v>
      </c>
      <c r="B45" t="str">
        <f t="shared" si="0"/>
        <v>MACUSBC</v>
      </c>
      <c r="C45" t="str">
        <f t="shared" si="1"/>
        <v>MACUSBC</v>
      </c>
    </row>
    <row r="46" spans="1:3" x14ac:dyDescent="0.2">
      <c r="A46" s="3" t="s">
        <v>2296</v>
      </c>
      <c r="B46" t="str">
        <f t="shared" si="0"/>
        <v>MACUSBC</v>
      </c>
      <c r="C46" t="str">
        <f t="shared" si="1"/>
        <v>MACUSBC</v>
      </c>
    </row>
    <row r="47" spans="1:3" x14ac:dyDescent="0.2">
      <c r="A47" s="4" t="s">
        <v>2296</v>
      </c>
      <c r="B47" t="str">
        <f t="shared" si="0"/>
        <v>MACUSBC</v>
      </c>
      <c r="C47" t="str">
        <f t="shared" si="1"/>
        <v>MACUSBC</v>
      </c>
    </row>
    <row r="48" spans="1:3" x14ac:dyDescent="0.2">
      <c r="A48" s="3" t="s">
        <v>2272</v>
      </c>
      <c r="B48" t="str">
        <f t="shared" si="0"/>
        <v>WALLADPT</v>
      </c>
      <c r="C48" t="str">
        <f t="shared" si="1"/>
        <v>WALLADPT</v>
      </c>
    </row>
    <row r="49" spans="1:3" x14ac:dyDescent="0.2">
      <c r="A49" s="4" t="s">
        <v>2272</v>
      </c>
      <c r="B49" t="str">
        <f t="shared" si="0"/>
        <v>WALLADPT</v>
      </c>
      <c r="C49" t="str">
        <f t="shared" si="1"/>
        <v>WALLADPT</v>
      </c>
    </row>
    <row r="50" spans="1:3" x14ac:dyDescent="0.2">
      <c r="A50" s="3" t="s">
        <v>2272</v>
      </c>
      <c r="B50" t="str">
        <f t="shared" si="0"/>
        <v>WALLADPT</v>
      </c>
      <c r="C50" t="str">
        <f t="shared" si="1"/>
        <v>WALLADPT</v>
      </c>
    </row>
    <row r="51" spans="1:3" x14ac:dyDescent="0.2">
      <c r="A51" s="4" t="s">
        <v>2272</v>
      </c>
      <c r="B51" t="str">
        <f t="shared" si="0"/>
        <v>WALLADPT</v>
      </c>
      <c r="C51" t="str">
        <f t="shared" si="1"/>
        <v>WALLADPT</v>
      </c>
    </row>
    <row r="52" spans="1:3" x14ac:dyDescent="0.2">
      <c r="A52" s="3" t="s">
        <v>2273</v>
      </c>
      <c r="B52" t="str">
        <f t="shared" si="0"/>
        <v>CBK</v>
      </c>
      <c r="C52" t="str">
        <f t="shared" si="1"/>
        <v>CBK</v>
      </c>
    </row>
    <row r="53" spans="1:3" x14ac:dyDescent="0.2">
      <c r="A53" s="4" t="s">
        <v>2273</v>
      </c>
      <c r="B53" t="str">
        <f t="shared" si="0"/>
        <v>CBK</v>
      </c>
      <c r="C53" t="str">
        <f t="shared" si="1"/>
        <v>CBK</v>
      </c>
    </row>
    <row r="54" spans="1:3" x14ac:dyDescent="0.2">
      <c r="A54" s="3" t="s">
        <v>2273</v>
      </c>
      <c r="B54" t="str">
        <f t="shared" si="0"/>
        <v>CBK</v>
      </c>
      <c r="C54" t="str">
        <f t="shared" si="1"/>
        <v>CBK</v>
      </c>
    </row>
    <row r="55" spans="1:3" x14ac:dyDescent="0.2">
      <c r="A55" s="4" t="s">
        <v>2274</v>
      </c>
      <c r="B55" t="str">
        <f t="shared" si="0"/>
        <v>CLICC-ML</v>
      </c>
      <c r="C55" t="str">
        <f t="shared" si="1"/>
        <v>CLICC-ML</v>
      </c>
    </row>
    <row r="56" spans="1:3" x14ac:dyDescent="0.2">
      <c r="A56" s="3" t="s">
        <v>2274</v>
      </c>
      <c r="B56" t="str">
        <f t="shared" si="0"/>
        <v>CLICC-ML</v>
      </c>
      <c r="C56" t="str">
        <f t="shared" si="1"/>
        <v>CLICC-ML</v>
      </c>
    </row>
    <row r="57" spans="1:3" x14ac:dyDescent="0.2">
      <c r="A57" s="4" t="s">
        <v>2274</v>
      </c>
      <c r="B57" t="str">
        <f t="shared" si="0"/>
        <v>CLICC-ML</v>
      </c>
      <c r="C57" t="str">
        <f t="shared" si="1"/>
        <v>CLICC-ML</v>
      </c>
    </row>
    <row r="58" spans="1:3" x14ac:dyDescent="0.2">
      <c r="A58" s="3" t="s">
        <v>2274</v>
      </c>
      <c r="B58" t="str">
        <f t="shared" si="0"/>
        <v>CLICC-ML</v>
      </c>
      <c r="C58" t="str">
        <f t="shared" si="1"/>
        <v>CLICC-ML</v>
      </c>
    </row>
    <row r="59" spans="1:3" x14ac:dyDescent="0.2">
      <c r="A59" s="4" t="s">
        <v>2274</v>
      </c>
      <c r="B59" t="str">
        <f t="shared" si="0"/>
        <v>CLICC-ML</v>
      </c>
      <c r="C59" t="str">
        <f t="shared" si="1"/>
        <v>CLICC-ML</v>
      </c>
    </row>
    <row r="60" spans="1:3" x14ac:dyDescent="0.2">
      <c r="A60" s="3" t="s">
        <v>2274</v>
      </c>
      <c r="B60" t="str">
        <f t="shared" si="0"/>
        <v>CLICC-ML</v>
      </c>
      <c r="C60" t="str">
        <f t="shared" si="1"/>
        <v>CLICC-ML</v>
      </c>
    </row>
    <row r="61" spans="1:3" x14ac:dyDescent="0.2">
      <c r="A61" s="4" t="s">
        <v>2274</v>
      </c>
      <c r="B61" t="str">
        <f t="shared" si="0"/>
        <v>CLICC-ML</v>
      </c>
      <c r="C61" t="str">
        <f t="shared" si="1"/>
        <v>CLICC-ML</v>
      </c>
    </row>
    <row r="62" spans="1:3" x14ac:dyDescent="0.2">
      <c r="A62" s="3" t="s">
        <v>2275</v>
      </c>
      <c r="B62" t="str">
        <f t="shared" si="0"/>
        <v>CLICC-MM</v>
      </c>
      <c r="C62" t="str">
        <f t="shared" si="1"/>
        <v>CLICC-MM</v>
      </c>
    </row>
    <row r="63" spans="1:3" x14ac:dyDescent="0.2">
      <c r="A63" s="4" t="s">
        <v>2275</v>
      </c>
      <c r="B63" t="str">
        <f t="shared" si="0"/>
        <v>CLICC-MM</v>
      </c>
      <c r="C63" t="str">
        <f t="shared" si="1"/>
        <v>CLICC-MM</v>
      </c>
    </row>
    <row r="64" spans="1:3" x14ac:dyDescent="0.2">
      <c r="A64" s="3" t="s">
        <v>2275</v>
      </c>
      <c r="B64" t="str">
        <f t="shared" si="0"/>
        <v>CLICC-MM</v>
      </c>
      <c r="C64" t="str">
        <f t="shared" si="1"/>
        <v>CLICC-MM</v>
      </c>
    </row>
    <row r="65" spans="1:3" x14ac:dyDescent="0.2">
      <c r="A65" s="4" t="s">
        <v>2275</v>
      </c>
      <c r="B65" t="str">
        <f t="shared" si="0"/>
        <v>CLICC-MM</v>
      </c>
      <c r="C65" t="str">
        <f t="shared" si="1"/>
        <v>CLICC-MM</v>
      </c>
    </row>
    <row r="66" spans="1:3" x14ac:dyDescent="0.2">
      <c r="A66" s="3" t="s">
        <v>2263</v>
      </c>
      <c r="B66" t="str">
        <f t="shared" si="0"/>
        <v>HP</v>
      </c>
      <c r="C66" t="str">
        <f t="shared" si="1"/>
        <v>HP</v>
      </c>
    </row>
    <row r="67" spans="1:3" x14ac:dyDescent="0.2">
      <c r="A67" s="4" t="s">
        <v>2263</v>
      </c>
      <c r="B67" t="str">
        <f t="shared" ref="B67:B130" si="2">IF(COUNTIF(A67,"*MACUSBC*"),"MACUSBC",A67)</f>
        <v>HP</v>
      </c>
      <c r="C67" t="str">
        <f t="shared" ref="C67:C130" si="3">IF(COUNTIF(B67,"*uniq*"),"CBK",B67)</f>
        <v>HP</v>
      </c>
    </row>
    <row r="68" spans="1:3" x14ac:dyDescent="0.2">
      <c r="A68" s="3" t="s">
        <v>2263</v>
      </c>
      <c r="B68" t="str">
        <f t="shared" si="2"/>
        <v>HP</v>
      </c>
      <c r="C68" t="str">
        <f t="shared" si="3"/>
        <v>HP</v>
      </c>
    </row>
    <row r="69" spans="1:3" x14ac:dyDescent="0.2">
      <c r="A69" s="4" t="s">
        <v>2273</v>
      </c>
      <c r="B69" t="str">
        <f t="shared" si="2"/>
        <v>CBK</v>
      </c>
      <c r="C69" t="str">
        <f t="shared" si="3"/>
        <v>CBK</v>
      </c>
    </row>
    <row r="70" spans="1:3" x14ac:dyDescent="0.2">
      <c r="A70" s="3" t="s">
        <v>2274</v>
      </c>
      <c r="B70" t="str">
        <f t="shared" si="2"/>
        <v>CLICC-ML</v>
      </c>
      <c r="C70" t="str">
        <f t="shared" si="3"/>
        <v>CLICC-ML</v>
      </c>
    </row>
    <row r="71" spans="1:3" x14ac:dyDescent="0.2">
      <c r="A71" s="4" t="s">
        <v>2274</v>
      </c>
      <c r="B71" t="str">
        <f t="shared" si="2"/>
        <v>CLICC-ML</v>
      </c>
      <c r="C71" t="str">
        <f t="shared" si="3"/>
        <v>CLICC-ML</v>
      </c>
    </row>
    <row r="72" spans="1:3" x14ac:dyDescent="0.2">
      <c r="A72" s="3" t="s">
        <v>2274</v>
      </c>
      <c r="B72" t="str">
        <f t="shared" si="2"/>
        <v>CLICC-ML</v>
      </c>
      <c r="C72" t="str">
        <f t="shared" si="3"/>
        <v>CLICC-ML</v>
      </c>
    </row>
    <row r="73" spans="1:3" x14ac:dyDescent="0.2">
      <c r="A73" s="4" t="s">
        <v>2275</v>
      </c>
      <c r="B73" t="str">
        <f t="shared" si="2"/>
        <v>CLICC-MM</v>
      </c>
      <c r="C73" t="str">
        <f t="shared" si="3"/>
        <v>CLICC-MM</v>
      </c>
    </row>
    <row r="74" spans="1:3" x14ac:dyDescent="0.2">
      <c r="A74" s="3" t="s">
        <v>2275</v>
      </c>
      <c r="B74" t="str">
        <f t="shared" si="2"/>
        <v>CLICC-MM</v>
      </c>
      <c r="C74" t="str">
        <f t="shared" si="3"/>
        <v>CLICC-MM</v>
      </c>
    </row>
    <row r="75" spans="1:3" x14ac:dyDescent="0.2">
      <c r="A75" s="4" t="s">
        <v>2263</v>
      </c>
      <c r="B75" t="str">
        <f t="shared" si="2"/>
        <v>HP</v>
      </c>
      <c r="C75" t="str">
        <f t="shared" si="3"/>
        <v>HP</v>
      </c>
    </row>
    <row r="76" spans="1:3" x14ac:dyDescent="0.2">
      <c r="A76" s="3" t="s">
        <v>2263</v>
      </c>
      <c r="B76" t="str">
        <f t="shared" si="2"/>
        <v>HP</v>
      </c>
      <c r="C76" t="str">
        <f t="shared" si="3"/>
        <v>HP</v>
      </c>
    </row>
    <row r="77" spans="1:3" x14ac:dyDescent="0.2">
      <c r="A77" s="4" t="s">
        <v>2263</v>
      </c>
      <c r="B77" t="str">
        <f t="shared" si="2"/>
        <v>HP</v>
      </c>
      <c r="C77" t="str">
        <f t="shared" si="3"/>
        <v>HP</v>
      </c>
    </row>
    <row r="78" spans="1:3" x14ac:dyDescent="0.2">
      <c r="A78" s="3" t="s">
        <v>2273</v>
      </c>
      <c r="B78" t="str">
        <f t="shared" si="2"/>
        <v>CBK</v>
      </c>
      <c r="C78" t="str">
        <f t="shared" si="3"/>
        <v>CBK</v>
      </c>
    </row>
    <row r="79" spans="1:3" x14ac:dyDescent="0.2">
      <c r="A79" s="4" t="s">
        <v>2273</v>
      </c>
      <c r="B79" t="str">
        <f t="shared" si="2"/>
        <v>CBK</v>
      </c>
      <c r="C79" t="str">
        <f t="shared" si="3"/>
        <v>CBK</v>
      </c>
    </row>
    <row r="80" spans="1:3" x14ac:dyDescent="0.2">
      <c r="A80" s="3" t="s">
        <v>2273</v>
      </c>
      <c r="B80" t="str">
        <f t="shared" si="2"/>
        <v>CBK</v>
      </c>
      <c r="C80" t="str">
        <f t="shared" si="3"/>
        <v>CBK</v>
      </c>
    </row>
    <row r="81" spans="1:3" x14ac:dyDescent="0.2">
      <c r="A81" s="4" t="s">
        <v>2273</v>
      </c>
      <c r="B81" t="str">
        <f t="shared" si="2"/>
        <v>CBK</v>
      </c>
      <c r="C81" t="str">
        <f t="shared" si="3"/>
        <v>CBK</v>
      </c>
    </row>
    <row r="82" spans="1:3" x14ac:dyDescent="0.2">
      <c r="A82" s="3" t="s">
        <v>2273</v>
      </c>
      <c r="B82" t="str">
        <f t="shared" si="2"/>
        <v>CBK</v>
      </c>
      <c r="C82" t="str">
        <f t="shared" si="3"/>
        <v>CBK</v>
      </c>
    </row>
    <row r="83" spans="1:3" x14ac:dyDescent="0.2">
      <c r="A83" s="4" t="s">
        <v>2274</v>
      </c>
      <c r="B83" t="str">
        <f t="shared" si="2"/>
        <v>CLICC-ML</v>
      </c>
      <c r="C83" t="str">
        <f t="shared" si="3"/>
        <v>CLICC-ML</v>
      </c>
    </row>
    <row r="84" spans="1:3" x14ac:dyDescent="0.2">
      <c r="A84" s="3" t="s">
        <v>2274</v>
      </c>
      <c r="B84" t="str">
        <f t="shared" si="2"/>
        <v>CLICC-ML</v>
      </c>
      <c r="C84" t="str">
        <f t="shared" si="3"/>
        <v>CLICC-ML</v>
      </c>
    </row>
    <row r="85" spans="1:3" x14ac:dyDescent="0.2">
      <c r="A85" s="4" t="s">
        <v>2275</v>
      </c>
      <c r="B85" t="str">
        <f t="shared" si="2"/>
        <v>CLICC-MM</v>
      </c>
      <c r="C85" t="str">
        <f t="shared" si="3"/>
        <v>CLICC-MM</v>
      </c>
    </row>
    <row r="86" spans="1:3" x14ac:dyDescent="0.2">
      <c r="A86" s="3" t="s">
        <v>2275</v>
      </c>
      <c r="B86" t="str">
        <f t="shared" si="2"/>
        <v>CLICC-MM</v>
      </c>
      <c r="C86" t="str">
        <f t="shared" si="3"/>
        <v>CLICC-MM</v>
      </c>
    </row>
    <row r="87" spans="1:3" x14ac:dyDescent="0.2">
      <c r="A87" s="4" t="s">
        <v>2275</v>
      </c>
      <c r="B87" t="str">
        <f t="shared" si="2"/>
        <v>CLICC-MM</v>
      </c>
      <c r="C87" t="str">
        <f t="shared" si="3"/>
        <v>CLICC-MM</v>
      </c>
    </row>
    <row r="88" spans="1:3" x14ac:dyDescent="0.2">
      <c r="A88" s="3" t="s">
        <v>2275</v>
      </c>
      <c r="B88" t="str">
        <f t="shared" si="2"/>
        <v>CLICC-MM</v>
      </c>
      <c r="C88" t="str">
        <f t="shared" si="3"/>
        <v>CLICC-MM</v>
      </c>
    </row>
    <row r="89" spans="1:3" x14ac:dyDescent="0.2">
      <c r="A89" s="4" t="s">
        <v>2275</v>
      </c>
      <c r="B89" t="str">
        <f t="shared" si="2"/>
        <v>CLICC-MM</v>
      </c>
      <c r="C89" t="str">
        <f t="shared" si="3"/>
        <v>CLICC-MM</v>
      </c>
    </row>
    <row r="90" spans="1:3" x14ac:dyDescent="0.2">
      <c r="A90" s="3" t="s">
        <v>2263</v>
      </c>
      <c r="B90" t="str">
        <f t="shared" si="2"/>
        <v>HP</v>
      </c>
      <c r="C90" t="str">
        <f t="shared" si="3"/>
        <v>HP</v>
      </c>
    </row>
    <row r="91" spans="1:3" x14ac:dyDescent="0.2">
      <c r="A91" s="4" t="s">
        <v>2263</v>
      </c>
      <c r="B91" t="str">
        <f t="shared" si="2"/>
        <v>HP</v>
      </c>
      <c r="C91" t="str">
        <f t="shared" si="3"/>
        <v>HP</v>
      </c>
    </row>
    <row r="92" spans="1:3" x14ac:dyDescent="0.2">
      <c r="A92" s="3" t="s">
        <v>2263</v>
      </c>
      <c r="B92" t="str">
        <f t="shared" si="2"/>
        <v>HP</v>
      </c>
      <c r="C92" t="str">
        <f t="shared" si="3"/>
        <v>HP</v>
      </c>
    </row>
    <row r="93" spans="1:3" x14ac:dyDescent="0.2">
      <c r="A93" s="4" t="s">
        <v>2263</v>
      </c>
      <c r="B93" t="str">
        <f t="shared" si="2"/>
        <v>HP</v>
      </c>
      <c r="C93" t="str">
        <f t="shared" si="3"/>
        <v>HP</v>
      </c>
    </row>
    <row r="94" spans="1:3" x14ac:dyDescent="0.2">
      <c r="A94" s="3" t="s">
        <v>2263</v>
      </c>
      <c r="B94" t="str">
        <f t="shared" si="2"/>
        <v>HP</v>
      </c>
      <c r="C94" t="str">
        <f t="shared" si="3"/>
        <v>HP</v>
      </c>
    </row>
    <row r="95" spans="1:3" x14ac:dyDescent="0.2">
      <c r="A95" s="4" t="s">
        <v>2263</v>
      </c>
      <c r="B95" t="str">
        <f t="shared" si="2"/>
        <v>HP</v>
      </c>
      <c r="C95" t="str">
        <f t="shared" si="3"/>
        <v>HP</v>
      </c>
    </row>
    <row r="96" spans="1:3" x14ac:dyDescent="0.2">
      <c r="A96" s="3" t="s">
        <v>2263</v>
      </c>
      <c r="B96" t="str">
        <f t="shared" si="2"/>
        <v>HP</v>
      </c>
      <c r="C96" t="str">
        <f t="shared" si="3"/>
        <v>HP</v>
      </c>
    </row>
    <row r="97" spans="1:3" x14ac:dyDescent="0.2">
      <c r="A97" s="4" t="s">
        <v>2279</v>
      </c>
      <c r="B97" t="str">
        <f t="shared" si="2"/>
        <v>AD</v>
      </c>
      <c r="C97" t="str">
        <f t="shared" si="3"/>
        <v>AD</v>
      </c>
    </row>
    <row r="98" spans="1:3" x14ac:dyDescent="0.2">
      <c r="A98" s="3" t="s">
        <v>2279</v>
      </c>
      <c r="B98" t="str">
        <f t="shared" si="2"/>
        <v>AD</v>
      </c>
      <c r="C98" t="str">
        <f t="shared" si="3"/>
        <v>AD</v>
      </c>
    </row>
    <row r="99" spans="1:3" x14ac:dyDescent="0.2">
      <c r="A99" s="4" t="s">
        <v>2279</v>
      </c>
      <c r="B99" t="str">
        <f t="shared" si="2"/>
        <v>AD</v>
      </c>
      <c r="C99" t="str">
        <f t="shared" si="3"/>
        <v>AD</v>
      </c>
    </row>
    <row r="100" spans="1:3" x14ac:dyDescent="0.2">
      <c r="A100" s="3" t="s">
        <v>2279</v>
      </c>
      <c r="B100" t="str">
        <f t="shared" si="2"/>
        <v>AD</v>
      </c>
      <c r="C100" t="str">
        <f t="shared" si="3"/>
        <v>AD</v>
      </c>
    </row>
    <row r="101" spans="1:3" x14ac:dyDescent="0.2">
      <c r="A101" s="4" t="s">
        <v>2279</v>
      </c>
      <c r="B101" t="str">
        <f t="shared" si="2"/>
        <v>AD</v>
      </c>
      <c r="C101" t="str">
        <f t="shared" si="3"/>
        <v>AD</v>
      </c>
    </row>
    <row r="102" spans="1:3" x14ac:dyDescent="0.2">
      <c r="A102" s="3" t="s">
        <v>2279</v>
      </c>
      <c r="B102" t="str">
        <f t="shared" si="2"/>
        <v>AD</v>
      </c>
      <c r="C102" t="str">
        <f t="shared" si="3"/>
        <v>AD</v>
      </c>
    </row>
    <row r="103" spans="1:3" x14ac:dyDescent="0.2">
      <c r="A103" s="4" t="s">
        <v>2279</v>
      </c>
      <c r="B103" t="str">
        <f t="shared" si="2"/>
        <v>AD</v>
      </c>
      <c r="C103" t="str">
        <f t="shared" si="3"/>
        <v>AD</v>
      </c>
    </row>
    <row r="104" spans="1:3" x14ac:dyDescent="0.2">
      <c r="A104" s="3" t="s">
        <v>2279</v>
      </c>
      <c r="B104" t="str">
        <f t="shared" si="2"/>
        <v>AD</v>
      </c>
      <c r="C104" t="str">
        <f t="shared" si="3"/>
        <v>AD</v>
      </c>
    </row>
    <row r="105" spans="1:3" x14ac:dyDescent="0.2">
      <c r="A105" s="4" t="s">
        <v>2279</v>
      </c>
      <c r="B105" t="str">
        <f t="shared" si="2"/>
        <v>AD</v>
      </c>
      <c r="C105" t="str">
        <f t="shared" si="3"/>
        <v>AD</v>
      </c>
    </row>
    <row r="106" spans="1:3" x14ac:dyDescent="0.2">
      <c r="A106" s="3" t="s">
        <v>2279</v>
      </c>
      <c r="B106" t="str">
        <f t="shared" si="2"/>
        <v>AD</v>
      </c>
      <c r="C106" t="str">
        <f t="shared" si="3"/>
        <v>AD</v>
      </c>
    </row>
    <row r="107" spans="1:3" x14ac:dyDescent="0.2">
      <c r="A107" s="4" t="s">
        <v>2279</v>
      </c>
      <c r="B107" t="str">
        <f t="shared" si="2"/>
        <v>AD</v>
      </c>
      <c r="C107" t="str">
        <f t="shared" si="3"/>
        <v>AD</v>
      </c>
    </row>
    <row r="108" spans="1:3" x14ac:dyDescent="0.2">
      <c r="A108" s="3" t="s">
        <v>2279</v>
      </c>
      <c r="B108" t="str">
        <f t="shared" si="2"/>
        <v>AD</v>
      </c>
      <c r="C108" t="str">
        <f t="shared" si="3"/>
        <v>AD</v>
      </c>
    </row>
    <row r="109" spans="1:3" x14ac:dyDescent="0.2">
      <c r="A109" s="4" t="s">
        <v>2279</v>
      </c>
      <c r="B109" t="str">
        <f t="shared" si="2"/>
        <v>AD</v>
      </c>
      <c r="C109" t="str">
        <f t="shared" si="3"/>
        <v>AD</v>
      </c>
    </row>
    <row r="110" spans="1:3" x14ac:dyDescent="0.2">
      <c r="A110" s="3" t="s">
        <v>2279</v>
      </c>
      <c r="B110" t="str">
        <f t="shared" si="2"/>
        <v>AD</v>
      </c>
      <c r="C110" t="str">
        <f t="shared" si="3"/>
        <v>AD</v>
      </c>
    </row>
    <row r="111" spans="1:3" x14ac:dyDescent="0.2">
      <c r="A111" s="4" t="s">
        <v>2279</v>
      </c>
      <c r="B111" t="str">
        <f t="shared" si="2"/>
        <v>AD</v>
      </c>
      <c r="C111" t="str">
        <f t="shared" si="3"/>
        <v>AD</v>
      </c>
    </row>
    <row r="112" spans="1:3" x14ac:dyDescent="0.2">
      <c r="A112" s="3" t="s">
        <v>2263</v>
      </c>
      <c r="B112" t="str">
        <f t="shared" si="2"/>
        <v>HP</v>
      </c>
      <c r="C112" t="str">
        <f t="shared" si="3"/>
        <v>HP</v>
      </c>
    </row>
    <row r="113" spans="1:3" x14ac:dyDescent="0.2">
      <c r="A113" s="4" t="s">
        <v>2279</v>
      </c>
      <c r="B113" t="str">
        <f t="shared" si="2"/>
        <v>AD</v>
      </c>
      <c r="C113" t="str">
        <f t="shared" si="3"/>
        <v>AD</v>
      </c>
    </row>
    <row r="114" spans="1:3" x14ac:dyDescent="0.2">
      <c r="A114" s="3" t="s">
        <v>2264</v>
      </c>
      <c r="B114" t="str">
        <f t="shared" si="2"/>
        <v>IPADK</v>
      </c>
      <c r="C114" t="str">
        <f t="shared" si="3"/>
        <v>IPADK</v>
      </c>
    </row>
    <row r="115" spans="1:3" x14ac:dyDescent="0.2">
      <c r="A115" s="4" t="s">
        <v>2296</v>
      </c>
      <c r="B115" t="str">
        <f t="shared" si="2"/>
        <v>MACUSBC</v>
      </c>
      <c r="C115" t="str">
        <f t="shared" si="3"/>
        <v>MACUSBC</v>
      </c>
    </row>
    <row r="116" spans="1:3" x14ac:dyDescent="0.2">
      <c r="A116" s="3" t="s">
        <v>2296</v>
      </c>
      <c r="B116" t="str">
        <f t="shared" si="2"/>
        <v>MACUSBC</v>
      </c>
      <c r="C116" t="str">
        <f t="shared" si="3"/>
        <v>MACUSBC</v>
      </c>
    </row>
    <row r="117" spans="1:3" x14ac:dyDescent="0.2">
      <c r="A117" s="4" t="s">
        <v>2266</v>
      </c>
      <c r="B117" t="str">
        <f t="shared" si="2"/>
        <v>HDST</v>
      </c>
      <c r="C117" t="str">
        <f t="shared" si="3"/>
        <v>HDST</v>
      </c>
    </row>
    <row r="118" spans="1:3" x14ac:dyDescent="0.2">
      <c r="A118" s="3" t="s">
        <v>2281</v>
      </c>
      <c r="B118" t="str">
        <f t="shared" si="2"/>
        <v>HDMIC</v>
      </c>
      <c r="C118" t="str">
        <f t="shared" si="3"/>
        <v>HDMIC</v>
      </c>
    </row>
    <row r="119" spans="1:3" x14ac:dyDescent="0.2">
      <c r="A119" s="4" t="s">
        <v>2266</v>
      </c>
      <c r="B119" t="str">
        <f t="shared" si="2"/>
        <v>HDST</v>
      </c>
      <c r="C119" t="str">
        <f t="shared" si="3"/>
        <v>HDST</v>
      </c>
    </row>
    <row r="120" spans="1:3" x14ac:dyDescent="0.2">
      <c r="A120" s="3" t="s">
        <v>2282</v>
      </c>
      <c r="B120" t="str">
        <f t="shared" si="2"/>
        <v>HPUSBC</v>
      </c>
      <c r="C120" t="str">
        <f t="shared" si="3"/>
        <v>HPUSBC</v>
      </c>
    </row>
    <row r="121" spans="1:3" x14ac:dyDescent="0.2">
      <c r="A121" s="4" t="s">
        <v>2265</v>
      </c>
      <c r="B121" t="str">
        <f t="shared" si="2"/>
        <v>IPHONE</v>
      </c>
      <c r="C121" t="str">
        <f t="shared" si="3"/>
        <v>IPHONE</v>
      </c>
    </row>
    <row r="122" spans="1:3" x14ac:dyDescent="0.2">
      <c r="A122" s="3" t="s">
        <v>2265</v>
      </c>
      <c r="B122" t="str">
        <f t="shared" si="2"/>
        <v>IPHONE</v>
      </c>
      <c r="C122" t="str">
        <f t="shared" si="3"/>
        <v>IPHONE</v>
      </c>
    </row>
    <row r="123" spans="1:3" x14ac:dyDescent="0.2">
      <c r="A123" s="4" t="s">
        <v>2265</v>
      </c>
      <c r="B123" t="str">
        <f t="shared" si="2"/>
        <v>IPHONE</v>
      </c>
      <c r="C123" t="str">
        <f t="shared" si="3"/>
        <v>IPHONE</v>
      </c>
    </row>
    <row r="124" spans="1:3" x14ac:dyDescent="0.2">
      <c r="A124" s="3" t="s">
        <v>2265</v>
      </c>
      <c r="B124" t="str">
        <f t="shared" si="2"/>
        <v>IPHONE</v>
      </c>
      <c r="C124" t="str">
        <f t="shared" si="3"/>
        <v>IPHONE</v>
      </c>
    </row>
    <row r="125" spans="1:3" x14ac:dyDescent="0.2">
      <c r="A125" s="4" t="s">
        <v>2265</v>
      </c>
      <c r="B125" t="str">
        <f t="shared" si="2"/>
        <v>IPHONE</v>
      </c>
      <c r="C125" t="str">
        <f t="shared" si="3"/>
        <v>IPHONE</v>
      </c>
    </row>
    <row r="126" spans="1:3" x14ac:dyDescent="0.2">
      <c r="A126" s="3" t="s">
        <v>2265</v>
      </c>
      <c r="B126" t="str">
        <f t="shared" si="2"/>
        <v>IPHONE</v>
      </c>
      <c r="C126" t="str">
        <f t="shared" si="3"/>
        <v>IPHONE</v>
      </c>
    </row>
    <row r="127" spans="1:3" x14ac:dyDescent="0.2">
      <c r="A127" s="4" t="s">
        <v>2265</v>
      </c>
      <c r="B127" t="str">
        <f t="shared" si="2"/>
        <v>IPHONE</v>
      </c>
      <c r="C127" t="str">
        <f t="shared" si="3"/>
        <v>IPHONE</v>
      </c>
    </row>
    <row r="128" spans="1:3" x14ac:dyDescent="0.2">
      <c r="A128" s="3" t="s">
        <v>2268</v>
      </c>
      <c r="B128" t="str">
        <f t="shared" si="2"/>
        <v>MACCHRG</v>
      </c>
      <c r="C128" t="str">
        <f t="shared" si="3"/>
        <v>MACCHRG</v>
      </c>
    </row>
    <row r="129" spans="1:3" x14ac:dyDescent="0.2">
      <c r="A129" s="4" t="s">
        <v>2296</v>
      </c>
      <c r="B129" t="str">
        <f t="shared" si="2"/>
        <v>MACUSBC</v>
      </c>
      <c r="C129" t="str">
        <f t="shared" si="3"/>
        <v>MACUSBC</v>
      </c>
    </row>
    <row r="130" spans="1:3" x14ac:dyDescent="0.2">
      <c r="A130" s="3" t="s">
        <v>2296</v>
      </c>
      <c r="B130" t="str">
        <f t="shared" si="2"/>
        <v>MACUSBC</v>
      </c>
      <c r="C130" t="str">
        <f t="shared" si="3"/>
        <v>MACUSBC</v>
      </c>
    </row>
    <row r="131" spans="1:3" x14ac:dyDescent="0.2">
      <c r="A131" s="4" t="s">
        <v>2296</v>
      </c>
      <c r="B131" t="str">
        <f t="shared" ref="B131:B194" si="4">IF(COUNTIF(A131,"*MACUSBC*"),"MACUSBC",A131)</f>
        <v>MACUSBC</v>
      </c>
      <c r="C131" t="str">
        <f t="shared" ref="C131:C194" si="5">IF(COUNTIF(B131,"*uniq*"),"CBK",B131)</f>
        <v>MACUSBC</v>
      </c>
    </row>
    <row r="132" spans="1:3" x14ac:dyDescent="0.2">
      <c r="A132" s="3" t="s">
        <v>2296</v>
      </c>
      <c r="B132" t="str">
        <f t="shared" si="4"/>
        <v>MACUSBC</v>
      </c>
      <c r="C132" t="str">
        <f t="shared" si="5"/>
        <v>MACUSBC</v>
      </c>
    </row>
    <row r="133" spans="1:3" x14ac:dyDescent="0.2">
      <c r="A133" s="4" t="s">
        <v>2271</v>
      </c>
      <c r="B133" t="str">
        <f t="shared" si="4"/>
        <v>OMNI</v>
      </c>
      <c r="C133" t="str">
        <f t="shared" si="5"/>
        <v>OMNI</v>
      </c>
    </row>
    <row r="134" spans="1:3" x14ac:dyDescent="0.2">
      <c r="A134" s="3" t="s">
        <v>2272</v>
      </c>
      <c r="B134" t="str">
        <f t="shared" si="4"/>
        <v>WALLADPT</v>
      </c>
      <c r="C134" t="str">
        <f t="shared" si="5"/>
        <v>WALLADPT</v>
      </c>
    </row>
    <row r="135" spans="1:3" x14ac:dyDescent="0.2">
      <c r="A135" s="4" t="s">
        <v>2272</v>
      </c>
      <c r="B135" t="str">
        <f t="shared" si="4"/>
        <v>WALLADPT</v>
      </c>
      <c r="C135" t="str">
        <f t="shared" si="5"/>
        <v>WALLADPT</v>
      </c>
    </row>
    <row r="136" spans="1:3" x14ac:dyDescent="0.2">
      <c r="A136" s="3" t="s">
        <v>2272</v>
      </c>
      <c r="B136" t="str">
        <f t="shared" si="4"/>
        <v>WALLADPT</v>
      </c>
      <c r="C136" t="str">
        <f t="shared" si="5"/>
        <v>WALLADPT</v>
      </c>
    </row>
    <row r="137" spans="1:3" x14ac:dyDescent="0.2">
      <c r="A137" s="4" t="s">
        <v>2272</v>
      </c>
      <c r="B137" t="str">
        <f t="shared" si="4"/>
        <v>WALLADPT</v>
      </c>
      <c r="C137" t="str">
        <f t="shared" si="5"/>
        <v>WALLADPT</v>
      </c>
    </row>
    <row r="138" spans="1:3" x14ac:dyDescent="0.2">
      <c r="A138" s="3" t="s">
        <v>2273</v>
      </c>
      <c r="B138" t="str">
        <f t="shared" si="4"/>
        <v>CBK</v>
      </c>
      <c r="C138" t="str">
        <f t="shared" si="5"/>
        <v>CBK</v>
      </c>
    </row>
    <row r="139" spans="1:3" x14ac:dyDescent="0.2">
      <c r="A139" s="4" t="s">
        <v>2273</v>
      </c>
      <c r="B139" t="str">
        <f t="shared" si="4"/>
        <v>CBK</v>
      </c>
      <c r="C139" t="str">
        <f t="shared" si="5"/>
        <v>CBK</v>
      </c>
    </row>
    <row r="140" spans="1:3" x14ac:dyDescent="0.2">
      <c r="A140" s="3" t="s">
        <v>2273</v>
      </c>
      <c r="B140" t="str">
        <f t="shared" si="4"/>
        <v>CBK</v>
      </c>
      <c r="C140" t="str">
        <f t="shared" si="5"/>
        <v>CBK</v>
      </c>
    </row>
    <row r="141" spans="1:3" x14ac:dyDescent="0.2">
      <c r="A141" s="4" t="s">
        <v>2273</v>
      </c>
      <c r="B141" t="str">
        <f t="shared" si="4"/>
        <v>CBK</v>
      </c>
      <c r="C141" t="str">
        <f t="shared" si="5"/>
        <v>CBK</v>
      </c>
    </row>
    <row r="142" spans="1:3" x14ac:dyDescent="0.2">
      <c r="A142" s="3" t="s">
        <v>2273</v>
      </c>
      <c r="B142" t="str">
        <f t="shared" si="4"/>
        <v>CBK</v>
      </c>
      <c r="C142" t="str">
        <f t="shared" si="5"/>
        <v>CBK</v>
      </c>
    </row>
    <row r="143" spans="1:3" x14ac:dyDescent="0.2">
      <c r="A143" s="4" t="s">
        <v>2273</v>
      </c>
      <c r="B143" t="str">
        <f t="shared" si="4"/>
        <v>CBK</v>
      </c>
      <c r="C143" t="str">
        <f t="shared" si="5"/>
        <v>CBK</v>
      </c>
    </row>
    <row r="144" spans="1:3" x14ac:dyDescent="0.2">
      <c r="A144" s="3" t="s">
        <v>2275</v>
      </c>
      <c r="B144" t="str">
        <f t="shared" si="4"/>
        <v>CLICC-MM</v>
      </c>
      <c r="C144" t="str">
        <f t="shared" si="5"/>
        <v>CLICC-MM</v>
      </c>
    </row>
    <row r="145" spans="1:3" x14ac:dyDescent="0.2">
      <c r="A145" s="4" t="s">
        <v>2263</v>
      </c>
      <c r="B145" t="str">
        <f t="shared" si="4"/>
        <v>HP</v>
      </c>
      <c r="C145" t="str">
        <f t="shared" si="5"/>
        <v>HP</v>
      </c>
    </row>
    <row r="146" spans="1:3" x14ac:dyDescent="0.2">
      <c r="A146" s="3" t="s">
        <v>2273</v>
      </c>
      <c r="B146" t="str">
        <f t="shared" si="4"/>
        <v>CBK</v>
      </c>
      <c r="C146" t="str">
        <f t="shared" si="5"/>
        <v>CBK</v>
      </c>
    </row>
    <row r="147" spans="1:3" x14ac:dyDescent="0.2">
      <c r="A147" s="4" t="s">
        <v>2275</v>
      </c>
      <c r="B147" t="str">
        <f t="shared" si="4"/>
        <v>CLICC-MM</v>
      </c>
      <c r="C147" t="str">
        <f t="shared" si="5"/>
        <v>CLICC-MM</v>
      </c>
    </row>
    <row r="148" spans="1:3" x14ac:dyDescent="0.2">
      <c r="A148" s="3" t="s">
        <v>2274</v>
      </c>
      <c r="B148" t="str">
        <f t="shared" si="4"/>
        <v>CLICC-ML</v>
      </c>
      <c r="C148" t="str">
        <f t="shared" si="5"/>
        <v>CLICC-ML</v>
      </c>
    </row>
    <row r="149" spans="1:3" x14ac:dyDescent="0.2">
      <c r="A149" s="4" t="s">
        <v>2275</v>
      </c>
      <c r="B149" t="str">
        <f t="shared" si="4"/>
        <v>CLICC-MM</v>
      </c>
      <c r="C149" t="str">
        <f t="shared" si="5"/>
        <v>CLICC-MM</v>
      </c>
    </row>
    <row r="150" spans="1:3" x14ac:dyDescent="0.2">
      <c r="A150" s="3" t="s">
        <v>2275</v>
      </c>
      <c r="B150" t="str">
        <f t="shared" si="4"/>
        <v>CLICC-MM</v>
      </c>
      <c r="C150" t="str">
        <f t="shared" si="5"/>
        <v>CLICC-MM</v>
      </c>
    </row>
    <row r="151" spans="1:3" x14ac:dyDescent="0.2">
      <c r="A151" s="4" t="s">
        <v>2275</v>
      </c>
      <c r="B151" t="str">
        <f t="shared" si="4"/>
        <v>CLICC-MM</v>
      </c>
      <c r="C151" t="str">
        <f t="shared" si="5"/>
        <v>CLICC-MM</v>
      </c>
    </row>
    <row r="152" spans="1:3" x14ac:dyDescent="0.2">
      <c r="A152" s="3" t="s">
        <v>2279</v>
      </c>
      <c r="B152" t="str">
        <f t="shared" si="4"/>
        <v>AD</v>
      </c>
      <c r="C152" t="str">
        <f t="shared" si="5"/>
        <v>AD</v>
      </c>
    </row>
    <row r="153" spans="1:3" x14ac:dyDescent="0.2">
      <c r="A153" s="4" t="s">
        <v>2279</v>
      </c>
      <c r="B153" t="str">
        <f t="shared" si="4"/>
        <v>AD</v>
      </c>
      <c r="C153" t="str">
        <f t="shared" si="5"/>
        <v>AD</v>
      </c>
    </row>
    <row r="154" spans="1:3" x14ac:dyDescent="0.2">
      <c r="A154" s="3" t="s">
        <v>2273</v>
      </c>
      <c r="B154" t="str">
        <f t="shared" si="4"/>
        <v>CBK</v>
      </c>
      <c r="C154" t="str">
        <f t="shared" si="5"/>
        <v>CBK</v>
      </c>
    </row>
    <row r="155" spans="1:3" x14ac:dyDescent="0.2">
      <c r="A155" s="4" t="s">
        <v>2273</v>
      </c>
      <c r="B155" t="str">
        <f t="shared" si="4"/>
        <v>CBK</v>
      </c>
      <c r="C155" t="str">
        <f t="shared" si="5"/>
        <v>CBK</v>
      </c>
    </row>
    <row r="156" spans="1:3" x14ac:dyDescent="0.2">
      <c r="A156" s="3" t="s">
        <v>2275</v>
      </c>
      <c r="B156" t="str">
        <f t="shared" si="4"/>
        <v>CLICC-MM</v>
      </c>
      <c r="C156" t="str">
        <f t="shared" si="5"/>
        <v>CLICC-MM</v>
      </c>
    </row>
    <row r="157" spans="1:3" x14ac:dyDescent="0.2">
      <c r="A157" s="4" t="s">
        <v>2266</v>
      </c>
      <c r="B157" t="str">
        <f t="shared" si="4"/>
        <v>HDST</v>
      </c>
      <c r="C157" t="str">
        <f t="shared" si="5"/>
        <v>HDST</v>
      </c>
    </row>
    <row r="158" spans="1:3" x14ac:dyDescent="0.2">
      <c r="A158" s="3" t="s">
        <v>2282</v>
      </c>
      <c r="B158" t="str">
        <f t="shared" si="4"/>
        <v>HPUSBC</v>
      </c>
      <c r="C158" t="str">
        <f t="shared" si="5"/>
        <v>HPUSBC</v>
      </c>
    </row>
    <row r="159" spans="1:3" x14ac:dyDescent="0.2">
      <c r="A159" s="4" t="s">
        <v>2282</v>
      </c>
      <c r="B159" t="str">
        <f t="shared" si="4"/>
        <v>HPUSBC</v>
      </c>
      <c r="C159" t="str">
        <f t="shared" si="5"/>
        <v>HPUSBC</v>
      </c>
    </row>
    <row r="160" spans="1:3" x14ac:dyDescent="0.2">
      <c r="A160" s="3" t="s">
        <v>2282</v>
      </c>
      <c r="B160" t="str">
        <f t="shared" si="4"/>
        <v>HPUSBC</v>
      </c>
      <c r="C160" t="str">
        <f t="shared" si="5"/>
        <v>HPUSBC</v>
      </c>
    </row>
    <row r="161" spans="1:3" x14ac:dyDescent="0.2">
      <c r="A161" s="4" t="s">
        <v>2265</v>
      </c>
      <c r="B161" t="str">
        <f t="shared" si="4"/>
        <v>IPHONE</v>
      </c>
      <c r="C161" t="str">
        <f t="shared" si="5"/>
        <v>IPHONE</v>
      </c>
    </row>
    <row r="162" spans="1:3" x14ac:dyDescent="0.2">
      <c r="A162" s="3" t="s">
        <v>2265</v>
      </c>
      <c r="B162" t="str">
        <f t="shared" si="4"/>
        <v>IPHONE</v>
      </c>
      <c r="C162" t="str">
        <f t="shared" si="5"/>
        <v>IPHONE</v>
      </c>
    </row>
    <row r="163" spans="1:3" x14ac:dyDescent="0.2">
      <c r="A163" s="4" t="s">
        <v>2265</v>
      </c>
      <c r="B163" t="str">
        <f t="shared" si="4"/>
        <v>IPHONE</v>
      </c>
      <c r="C163" t="str">
        <f t="shared" si="5"/>
        <v>IPHONE</v>
      </c>
    </row>
    <row r="164" spans="1:3" x14ac:dyDescent="0.2">
      <c r="A164" s="3" t="s">
        <v>2265</v>
      </c>
      <c r="B164" t="str">
        <f t="shared" si="4"/>
        <v>IPHONE</v>
      </c>
      <c r="C164" t="str">
        <f t="shared" si="5"/>
        <v>IPHONE</v>
      </c>
    </row>
    <row r="165" spans="1:3" x14ac:dyDescent="0.2">
      <c r="A165" s="4" t="s">
        <v>2265</v>
      </c>
      <c r="B165" t="str">
        <f t="shared" si="4"/>
        <v>IPHONE</v>
      </c>
      <c r="C165" t="str">
        <f t="shared" si="5"/>
        <v>IPHONE</v>
      </c>
    </row>
    <row r="166" spans="1:3" x14ac:dyDescent="0.2">
      <c r="A166" s="3" t="s">
        <v>2265</v>
      </c>
      <c r="B166" t="str">
        <f t="shared" si="4"/>
        <v>IPHONE</v>
      </c>
      <c r="C166" t="str">
        <f t="shared" si="5"/>
        <v>IPHONE</v>
      </c>
    </row>
    <row r="167" spans="1:3" x14ac:dyDescent="0.2">
      <c r="A167" s="4" t="s">
        <v>2265</v>
      </c>
      <c r="B167" t="str">
        <f t="shared" si="4"/>
        <v>IPHONE</v>
      </c>
      <c r="C167" t="str">
        <f t="shared" si="5"/>
        <v>IPHONE</v>
      </c>
    </row>
    <row r="168" spans="1:3" x14ac:dyDescent="0.2">
      <c r="A168" s="3" t="s">
        <v>2265</v>
      </c>
      <c r="B168" t="str">
        <f t="shared" si="4"/>
        <v>IPHONE</v>
      </c>
      <c r="C168" t="str">
        <f t="shared" si="5"/>
        <v>IPHONE</v>
      </c>
    </row>
    <row r="169" spans="1:3" x14ac:dyDescent="0.2">
      <c r="A169" s="4" t="s">
        <v>2268</v>
      </c>
      <c r="B169" t="str">
        <f t="shared" si="4"/>
        <v>MACCHRG</v>
      </c>
      <c r="C169" t="str">
        <f t="shared" si="5"/>
        <v>MACCHRG</v>
      </c>
    </row>
    <row r="170" spans="1:3" x14ac:dyDescent="0.2">
      <c r="A170" s="3" t="s">
        <v>2268</v>
      </c>
      <c r="B170" t="str">
        <f t="shared" si="4"/>
        <v>MACCHRG</v>
      </c>
      <c r="C170" t="str">
        <f t="shared" si="5"/>
        <v>MACCHRG</v>
      </c>
    </row>
    <row r="171" spans="1:3" x14ac:dyDescent="0.2">
      <c r="A171" s="4" t="s">
        <v>2268</v>
      </c>
      <c r="B171" t="str">
        <f t="shared" si="4"/>
        <v>MACCHRG</v>
      </c>
      <c r="C171" t="str">
        <f t="shared" si="5"/>
        <v>MACCHRG</v>
      </c>
    </row>
    <row r="172" spans="1:3" x14ac:dyDescent="0.2">
      <c r="A172" s="3" t="s">
        <v>2296</v>
      </c>
      <c r="B172" t="str">
        <f t="shared" si="4"/>
        <v>MACUSBC</v>
      </c>
      <c r="C172" t="str">
        <f t="shared" si="5"/>
        <v>MACUSBC</v>
      </c>
    </row>
    <row r="173" spans="1:3" x14ac:dyDescent="0.2">
      <c r="A173" s="4" t="s">
        <v>2296</v>
      </c>
      <c r="B173" t="str">
        <f t="shared" si="4"/>
        <v>MACUSBC</v>
      </c>
      <c r="C173" t="str">
        <f t="shared" si="5"/>
        <v>MACUSBC</v>
      </c>
    </row>
    <row r="174" spans="1:3" x14ac:dyDescent="0.2">
      <c r="A174" s="3" t="s">
        <v>2296</v>
      </c>
      <c r="B174" t="str">
        <f t="shared" si="4"/>
        <v>MACUSBC</v>
      </c>
      <c r="C174" t="str">
        <f t="shared" si="5"/>
        <v>MACUSBC</v>
      </c>
    </row>
    <row r="175" spans="1:3" x14ac:dyDescent="0.2">
      <c r="A175" s="4" t="s">
        <v>2296</v>
      </c>
      <c r="B175" t="str">
        <f t="shared" si="4"/>
        <v>MACUSBC</v>
      </c>
      <c r="C175" t="str">
        <f t="shared" si="5"/>
        <v>MACUSBC</v>
      </c>
    </row>
    <row r="176" spans="1:3" x14ac:dyDescent="0.2">
      <c r="A176" s="3" t="s">
        <v>2271</v>
      </c>
      <c r="B176" t="str">
        <f t="shared" si="4"/>
        <v>OMNI</v>
      </c>
      <c r="C176" t="str">
        <f t="shared" si="5"/>
        <v>OMNI</v>
      </c>
    </row>
    <row r="177" spans="1:3" x14ac:dyDescent="0.2">
      <c r="A177" s="4" t="s">
        <v>2285</v>
      </c>
      <c r="B177" t="str">
        <f t="shared" si="4"/>
        <v>UHDMI</v>
      </c>
      <c r="C177" t="str">
        <f t="shared" si="5"/>
        <v>UHDMI</v>
      </c>
    </row>
    <row r="178" spans="1:3" x14ac:dyDescent="0.2">
      <c r="A178" s="3" t="s">
        <v>2272</v>
      </c>
      <c r="B178" t="str">
        <f t="shared" si="4"/>
        <v>WALLADPT</v>
      </c>
      <c r="C178" t="str">
        <f t="shared" si="5"/>
        <v>WALLADPT</v>
      </c>
    </row>
    <row r="179" spans="1:3" x14ac:dyDescent="0.2">
      <c r="A179" s="4" t="s">
        <v>2272</v>
      </c>
      <c r="B179" t="str">
        <f t="shared" si="4"/>
        <v>WALLADPT</v>
      </c>
      <c r="C179" t="str">
        <f t="shared" si="5"/>
        <v>WALLADPT</v>
      </c>
    </row>
    <row r="180" spans="1:3" x14ac:dyDescent="0.2">
      <c r="A180" s="3" t="s">
        <v>2272</v>
      </c>
      <c r="B180" t="str">
        <f t="shared" si="4"/>
        <v>WALLADPT</v>
      </c>
      <c r="C180" t="str">
        <f t="shared" si="5"/>
        <v>WALLADPT</v>
      </c>
    </row>
    <row r="181" spans="1:3" x14ac:dyDescent="0.2">
      <c r="A181" s="4" t="s">
        <v>2272</v>
      </c>
      <c r="B181" t="str">
        <f t="shared" si="4"/>
        <v>WALLADPT</v>
      </c>
      <c r="C181" t="str">
        <f t="shared" si="5"/>
        <v>WALLADPT</v>
      </c>
    </row>
    <row r="182" spans="1:3" x14ac:dyDescent="0.2">
      <c r="A182" s="3" t="s">
        <v>2272</v>
      </c>
      <c r="B182" t="str">
        <f t="shared" si="4"/>
        <v>WALLADPT</v>
      </c>
      <c r="C182" t="str">
        <f t="shared" si="5"/>
        <v>WALLADPT</v>
      </c>
    </row>
    <row r="183" spans="1:3" x14ac:dyDescent="0.2">
      <c r="A183" s="4" t="s">
        <v>2272</v>
      </c>
      <c r="B183" t="str">
        <f t="shared" si="4"/>
        <v>WALLADPT</v>
      </c>
      <c r="C183" t="str">
        <f t="shared" si="5"/>
        <v>WALLADPT</v>
      </c>
    </row>
    <row r="184" spans="1:3" x14ac:dyDescent="0.2">
      <c r="A184" s="3" t="s">
        <v>2272</v>
      </c>
      <c r="B184" t="str">
        <f t="shared" si="4"/>
        <v>WALLADPT</v>
      </c>
      <c r="C184" t="str">
        <f t="shared" si="5"/>
        <v>WALLADPT</v>
      </c>
    </row>
    <row r="185" spans="1:3" x14ac:dyDescent="0.2">
      <c r="A185" s="4" t="s">
        <v>2296</v>
      </c>
      <c r="B185" t="str">
        <f t="shared" si="4"/>
        <v>MACUSBC</v>
      </c>
      <c r="C185" t="str">
        <f t="shared" si="5"/>
        <v>MACUSBC</v>
      </c>
    </row>
    <row r="186" spans="1:3" x14ac:dyDescent="0.2">
      <c r="A186" s="3" t="s">
        <v>2273</v>
      </c>
      <c r="B186" t="str">
        <f t="shared" si="4"/>
        <v>CBK</v>
      </c>
      <c r="C186" t="str">
        <f t="shared" si="5"/>
        <v>CBK</v>
      </c>
    </row>
    <row r="187" spans="1:3" x14ac:dyDescent="0.2">
      <c r="A187" s="4" t="s">
        <v>2273</v>
      </c>
      <c r="B187" t="str">
        <f t="shared" si="4"/>
        <v>CBK</v>
      </c>
      <c r="C187" t="str">
        <f t="shared" si="5"/>
        <v>CBK</v>
      </c>
    </row>
    <row r="188" spans="1:3" x14ac:dyDescent="0.2">
      <c r="A188" s="3" t="s">
        <v>2273</v>
      </c>
      <c r="B188" t="str">
        <f t="shared" si="4"/>
        <v>CBK</v>
      </c>
      <c r="C188" t="str">
        <f t="shared" si="5"/>
        <v>CBK</v>
      </c>
    </row>
    <row r="189" spans="1:3" x14ac:dyDescent="0.2">
      <c r="A189" s="4" t="s">
        <v>2273</v>
      </c>
      <c r="B189" t="str">
        <f t="shared" si="4"/>
        <v>CBK</v>
      </c>
      <c r="C189" t="str">
        <f t="shared" si="5"/>
        <v>CBK</v>
      </c>
    </row>
    <row r="190" spans="1:3" x14ac:dyDescent="0.2">
      <c r="A190" s="3" t="s">
        <v>2273</v>
      </c>
      <c r="B190" t="str">
        <f t="shared" si="4"/>
        <v>CBK</v>
      </c>
      <c r="C190" t="str">
        <f t="shared" si="5"/>
        <v>CBK</v>
      </c>
    </row>
    <row r="191" spans="1:3" x14ac:dyDescent="0.2">
      <c r="A191" s="4" t="s">
        <v>2274</v>
      </c>
      <c r="B191" t="str">
        <f t="shared" si="4"/>
        <v>CLICC-ML</v>
      </c>
      <c r="C191" t="str">
        <f t="shared" si="5"/>
        <v>CLICC-ML</v>
      </c>
    </row>
    <row r="192" spans="1:3" x14ac:dyDescent="0.2">
      <c r="A192" s="3" t="s">
        <v>2274</v>
      </c>
      <c r="B192" t="str">
        <f t="shared" si="4"/>
        <v>CLICC-ML</v>
      </c>
      <c r="C192" t="str">
        <f t="shared" si="5"/>
        <v>CLICC-ML</v>
      </c>
    </row>
    <row r="193" spans="1:3" x14ac:dyDescent="0.2">
      <c r="A193" s="4" t="s">
        <v>2274</v>
      </c>
      <c r="B193" t="str">
        <f t="shared" si="4"/>
        <v>CLICC-ML</v>
      </c>
      <c r="C193" t="str">
        <f t="shared" si="5"/>
        <v>CLICC-ML</v>
      </c>
    </row>
    <row r="194" spans="1:3" x14ac:dyDescent="0.2">
      <c r="A194" s="3" t="s">
        <v>2274</v>
      </c>
      <c r="B194" t="str">
        <f t="shared" si="4"/>
        <v>CLICC-ML</v>
      </c>
      <c r="C194" t="str">
        <f t="shared" si="5"/>
        <v>CLICC-ML</v>
      </c>
    </row>
    <row r="195" spans="1:3" x14ac:dyDescent="0.2">
      <c r="A195" s="4" t="s">
        <v>2274</v>
      </c>
      <c r="B195" t="str">
        <f t="shared" ref="B195:B258" si="6">IF(COUNTIF(A195,"*MACUSBC*"),"MACUSBC",A195)</f>
        <v>CLICC-ML</v>
      </c>
      <c r="C195" t="str">
        <f t="shared" ref="C195:C258" si="7">IF(COUNTIF(B195,"*uniq*"),"CBK",B195)</f>
        <v>CLICC-ML</v>
      </c>
    </row>
    <row r="196" spans="1:3" x14ac:dyDescent="0.2">
      <c r="A196" s="3" t="s">
        <v>2274</v>
      </c>
      <c r="B196" t="str">
        <f t="shared" si="6"/>
        <v>CLICC-ML</v>
      </c>
      <c r="C196" t="str">
        <f t="shared" si="7"/>
        <v>CLICC-ML</v>
      </c>
    </row>
    <row r="197" spans="1:3" x14ac:dyDescent="0.2">
      <c r="A197" s="4" t="s">
        <v>2275</v>
      </c>
      <c r="B197" t="str">
        <f t="shared" si="6"/>
        <v>CLICC-MM</v>
      </c>
      <c r="C197" t="str">
        <f t="shared" si="7"/>
        <v>CLICC-MM</v>
      </c>
    </row>
    <row r="198" spans="1:3" x14ac:dyDescent="0.2">
      <c r="A198" s="3" t="s">
        <v>2263</v>
      </c>
      <c r="B198" t="str">
        <f t="shared" si="6"/>
        <v>HP</v>
      </c>
      <c r="C198" t="str">
        <f t="shared" si="7"/>
        <v>HP</v>
      </c>
    </row>
    <row r="199" spans="1:3" x14ac:dyDescent="0.2">
      <c r="A199" s="4" t="s">
        <v>2263</v>
      </c>
      <c r="B199" t="str">
        <f t="shared" si="6"/>
        <v>HP</v>
      </c>
      <c r="C199" t="str">
        <f t="shared" si="7"/>
        <v>HP</v>
      </c>
    </row>
    <row r="200" spans="1:3" x14ac:dyDescent="0.2">
      <c r="A200" s="3" t="s">
        <v>2273</v>
      </c>
      <c r="B200" t="str">
        <f t="shared" si="6"/>
        <v>CBK</v>
      </c>
      <c r="C200" t="str">
        <f t="shared" si="7"/>
        <v>CBK</v>
      </c>
    </row>
    <row r="201" spans="1:3" x14ac:dyDescent="0.2">
      <c r="A201" s="4" t="s">
        <v>2273</v>
      </c>
      <c r="B201" t="str">
        <f t="shared" si="6"/>
        <v>CBK</v>
      </c>
      <c r="C201" t="str">
        <f t="shared" si="7"/>
        <v>CBK</v>
      </c>
    </row>
    <row r="202" spans="1:3" x14ac:dyDescent="0.2">
      <c r="A202" s="3" t="s">
        <v>2273</v>
      </c>
      <c r="B202" t="str">
        <f t="shared" si="6"/>
        <v>CBK</v>
      </c>
      <c r="C202" t="str">
        <f t="shared" si="7"/>
        <v>CBK</v>
      </c>
    </row>
    <row r="203" spans="1:3" x14ac:dyDescent="0.2">
      <c r="A203" s="4" t="s">
        <v>2274</v>
      </c>
      <c r="B203" t="str">
        <f t="shared" si="6"/>
        <v>CLICC-ML</v>
      </c>
      <c r="C203" t="str">
        <f t="shared" si="7"/>
        <v>CLICC-ML</v>
      </c>
    </row>
    <row r="204" spans="1:3" x14ac:dyDescent="0.2">
      <c r="A204" s="3" t="s">
        <v>2274</v>
      </c>
      <c r="B204" t="str">
        <f t="shared" si="6"/>
        <v>CLICC-ML</v>
      </c>
      <c r="C204" t="str">
        <f t="shared" si="7"/>
        <v>CLICC-ML</v>
      </c>
    </row>
    <row r="205" spans="1:3" x14ac:dyDescent="0.2">
      <c r="A205" s="4" t="s">
        <v>2274</v>
      </c>
      <c r="B205" t="str">
        <f t="shared" si="6"/>
        <v>CLICC-ML</v>
      </c>
      <c r="C205" t="str">
        <f t="shared" si="7"/>
        <v>CLICC-ML</v>
      </c>
    </row>
    <row r="206" spans="1:3" x14ac:dyDescent="0.2">
      <c r="A206" s="3" t="s">
        <v>2274</v>
      </c>
      <c r="B206" t="str">
        <f t="shared" si="6"/>
        <v>CLICC-ML</v>
      </c>
      <c r="C206" t="str">
        <f t="shared" si="7"/>
        <v>CLICC-ML</v>
      </c>
    </row>
    <row r="207" spans="1:3" x14ac:dyDescent="0.2">
      <c r="A207" s="4" t="s">
        <v>2274</v>
      </c>
      <c r="B207" t="str">
        <f t="shared" si="6"/>
        <v>CLICC-ML</v>
      </c>
      <c r="C207" t="str">
        <f t="shared" si="7"/>
        <v>CLICC-ML</v>
      </c>
    </row>
    <row r="208" spans="1:3" x14ac:dyDescent="0.2">
      <c r="A208" s="3" t="s">
        <v>2274</v>
      </c>
      <c r="B208" t="str">
        <f t="shared" si="6"/>
        <v>CLICC-ML</v>
      </c>
      <c r="C208" t="str">
        <f t="shared" si="7"/>
        <v>CLICC-ML</v>
      </c>
    </row>
    <row r="209" spans="1:3" x14ac:dyDescent="0.2">
      <c r="A209" s="4" t="s">
        <v>2274</v>
      </c>
      <c r="B209" t="str">
        <f t="shared" si="6"/>
        <v>CLICC-ML</v>
      </c>
      <c r="C209" t="str">
        <f t="shared" si="7"/>
        <v>CLICC-ML</v>
      </c>
    </row>
    <row r="210" spans="1:3" x14ac:dyDescent="0.2">
      <c r="A210" s="3" t="s">
        <v>2275</v>
      </c>
      <c r="B210" t="str">
        <f t="shared" si="6"/>
        <v>CLICC-MM</v>
      </c>
      <c r="C210" t="str">
        <f t="shared" si="7"/>
        <v>CLICC-MM</v>
      </c>
    </row>
    <row r="211" spans="1:3" x14ac:dyDescent="0.2">
      <c r="A211" s="4" t="s">
        <v>2275</v>
      </c>
      <c r="B211" t="str">
        <f t="shared" si="6"/>
        <v>CLICC-MM</v>
      </c>
      <c r="C211" t="str">
        <f t="shared" si="7"/>
        <v>CLICC-MM</v>
      </c>
    </row>
    <row r="212" spans="1:3" x14ac:dyDescent="0.2">
      <c r="A212" s="3" t="s">
        <v>2263</v>
      </c>
      <c r="B212" t="str">
        <f t="shared" si="6"/>
        <v>HP</v>
      </c>
      <c r="C212" t="str">
        <f t="shared" si="7"/>
        <v>HP</v>
      </c>
    </row>
    <row r="213" spans="1:3" x14ac:dyDescent="0.2">
      <c r="A213" s="4" t="s">
        <v>2263</v>
      </c>
      <c r="B213" t="str">
        <f t="shared" si="6"/>
        <v>HP</v>
      </c>
      <c r="C213" t="str">
        <f t="shared" si="7"/>
        <v>HP</v>
      </c>
    </row>
    <row r="214" spans="1:3" x14ac:dyDescent="0.2">
      <c r="A214" s="3" t="s">
        <v>2263</v>
      </c>
      <c r="B214" t="str">
        <f t="shared" si="6"/>
        <v>HP</v>
      </c>
      <c r="C214" t="str">
        <f t="shared" si="7"/>
        <v>HP</v>
      </c>
    </row>
    <row r="215" spans="1:3" x14ac:dyDescent="0.2">
      <c r="A215" s="4" t="s">
        <v>2263</v>
      </c>
      <c r="B215" t="str">
        <f t="shared" si="6"/>
        <v>HP</v>
      </c>
      <c r="C215" t="str">
        <f t="shared" si="7"/>
        <v>HP</v>
      </c>
    </row>
    <row r="216" spans="1:3" x14ac:dyDescent="0.2">
      <c r="A216" s="3" t="s">
        <v>2263</v>
      </c>
      <c r="B216" t="str">
        <f t="shared" si="6"/>
        <v>HP</v>
      </c>
      <c r="C216" t="str">
        <f t="shared" si="7"/>
        <v>HP</v>
      </c>
    </row>
    <row r="217" spans="1:3" x14ac:dyDescent="0.2">
      <c r="A217" s="4" t="s">
        <v>2279</v>
      </c>
      <c r="B217" t="str">
        <f t="shared" si="6"/>
        <v>AD</v>
      </c>
      <c r="C217" t="str">
        <f t="shared" si="7"/>
        <v>AD</v>
      </c>
    </row>
    <row r="218" spans="1:3" x14ac:dyDescent="0.2">
      <c r="A218" s="3" t="s">
        <v>2279</v>
      </c>
      <c r="B218" t="str">
        <f t="shared" si="6"/>
        <v>AD</v>
      </c>
      <c r="C218" t="str">
        <f t="shared" si="7"/>
        <v>AD</v>
      </c>
    </row>
    <row r="219" spans="1:3" x14ac:dyDescent="0.2">
      <c r="A219" s="4" t="s">
        <v>2279</v>
      </c>
      <c r="B219" t="str">
        <f t="shared" si="6"/>
        <v>AD</v>
      </c>
      <c r="C219" t="str">
        <f t="shared" si="7"/>
        <v>AD</v>
      </c>
    </row>
    <row r="220" spans="1:3" x14ac:dyDescent="0.2">
      <c r="A220" s="3" t="s">
        <v>2279</v>
      </c>
      <c r="B220" t="str">
        <f t="shared" si="6"/>
        <v>AD</v>
      </c>
      <c r="C220" t="str">
        <f t="shared" si="7"/>
        <v>AD</v>
      </c>
    </row>
    <row r="221" spans="1:3" x14ac:dyDescent="0.2">
      <c r="A221" s="4" t="s">
        <v>2279</v>
      </c>
      <c r="B221" t="str">
        <f t="shared" si="6"/>
        <v>AD</v>
      </c>
      <c r="C221" t="str">
        <f t="shared" si="7"/>
        <v>AD</v>
      </c>
    </row>
    <row r="222" spans="1:3" x14ac:dyDescent="0.2">
      <c r="A222" s="3" t="s">
        <v>2279</v>
      </c>
      <c r="B222" t="str">
        <f t="shared" si="6"/>
        <v>AD</v>
      </c>
      <c r="C222" t="str">
        <f t="shared" si="7"/>
        <v>AD</v>
      </c>
    </row>
    <row r="223" spans="1:3" x14ac:dyDescent="0.2">
      <c r="A223" s="4" t="s">
        <v>2279</v>
      </c>
      <c r="B223" t="str">
        <f t="shared" si="6"/>
        <v>AD</v>
      </c>
      <c r="C223" t="str">
        <f t="shared" si="7"/>
        <v>AD</v>
      </c>
    </row>
    <row r="224" spans="1:3" x14ac:dyDescent="0.2">
      <c r="A224" s="3" t="s">
        <v>2279</v>
      </c>
      <c r="B224" t="str">
        <f t="shared" si="6"/>
        <v>AD</v>
      </c>
      <c r="C224" t="str">
        <f t="shared" si="7"/>
        <v>AD</v>
      </c>
    </row>
    <row r="225" spans="1:3" x14ac:dyDescent="0.2">
      <c r="A225" s="4" t="s">
        <v>2279</v>
      </c>
      <c r="B225" t="str">
        <f t="shared" si="6"/>
        <v>AD</v>
      </c>
      <c r="C225" t="str">
        <f t="shared" si="7"/>
        <v>AD</v>
      </c>
    </row>
    <row r="226" spans="1:3" x14ac:dyDescent="0.2">
      <c r="A226" s="3" t="s">
        <v>2279</v>
      </c>
      <c r="B226" t="str">
        <f t="shared" si="6"/>
        <v>AD</v>
      </c>
      <c r="C226" t="str">
        <f t="shared" si="7"/>
        <v>AD</v>
      </c>
    </row>
    <row r="227" spans="1:3" x14ac:dyDescent="0.2">
      <c r="A227" s="4" t="s">
        <v>2279</v>
      </c>
      <c r="B227" t="str">
        <f t="shared" si="6"/>
        <v>AD</v>
      </c>
      <c r="C227" t="str">
        <f t="shared" si="7"/>
        <v>AD</v>
      </c>
    </row>
    <row r="228" spans="1:3" x14ac:dyDescent="0.2">
      <c r="A228" s="3" t="s">
        <v>2279</v>
      </c>
      <c r="B228" t="str">
        <f t="shared" si="6"/>
        <v>AD</v>
      </c>
      <c r="C228" t="str">
        <f t="shared" si="7"/>
        <v>AD</v>
      </c>
    </row>
    <row r="229" spans="1:3" x14ac:dyDescent="0.2">
      <c r="A229" s="4" t="s">
        <v>2279</v>
      </c>
      <c r="B229" t="str">
        <f t="shared" si="6"/>
        <v>AD</v>
      </c>
      <c r="C229" t="str">
        <f t="shared" si="7"/>
        <v>AD</v>
      </c>
    </row>
    <row r="230" spans="1:3" x14ac:dyDescent="0.2">
      <c r="A230" s="3" t="s">
        <v>2279</v>
      </c>
      <c r="B230" t="str">
        <f t="shared" si="6"/>
        <v>AD</v>
      </c>
      <c r="C230" t="str">
        <f t="shared" si="7"/>
        <v>AD</v>
      </c>
    </row>
    <row r="231" spans="1:3" x14ac:dyDescent="0.2">
      <c r="A231" s="4" t="s">
        <v>2279</v>
      </c>
      <c r="B231" t="str">
        <f t="shared" si="6"/>
        <v>AD</v>
      </c>
      <c r="C231" t="str">
        <f t="shared" si="7"/>
        <v>AD</v>
      </c>
    </row>
    <row r="232" spans="1:3" x14ac:dyDescent="0.2">
      <c r="A232" s="3" t="s">
        <v>2279</v>
      </c>
      <c r="B232" t="str">
        <f t="shared" si="6"/>
        <v>AD</v>
      </c>
      <c r="C232" t="str">
        <f t="shared" si="7"/>
        <v>AD</v>
      </c>
    </row>
    <row r="233" spans="1:3" x14ac:dyDescent="0.2">
      <c r="A233" s="4" t="s">
        <v>2279</v>
      </c>
      <c r="B233" t="str">
        <f t="shared" si="6"/>
        <v>AD</v>
      </c>
      <c r="C233" t="str">
        <f t="shared" si="7"/>
        <v>AD</v>
      </c>
    </row>
    <row r="234" spans="1:3" x14ac:dyDescent="0.2">
      <c r="A234" s="3" t="s">
        <v>2279</v>
      </c>
      <c r="B234" t="str">
        <f t="shared" si="6"/>
        <v>AD</v>
      </c>
      <c r="C234" t="str">
        <f t="shared" si="7"/>
        <v>AD</v>
      </c>
    </row>
    <row r="235" spans="1:3" x14ac:dyDescent="0.2">
      <c r="A235" s="4" t="s">
        <v>2279</v>
      </c>
      <c r="B235" t="str">
        <f t="shared" si="6"/>
        <v>AD</v>
      </c>
      <c r="C235" t="str">
        <f t="shared" si="7"/>
        <v>AD</v>
      </c>
    </row>
    <row r="236" spans="1:3" x14ac:dyDescent="0.2">
      <c r="A236" s="3" t="s">
        <v>2279</v>
      </c>
      <c r="B236" t="str">
        <f t="shared" si="6"/>
        <v>AD</v>
      </c>
      <c r="C236" t="str">
        <f t="shared" si="7"/>
        <v>AD</v>
      </c>
    </row>
    <row r="237" spans="1:3" x14ac:dyDescent="0.2">
      <c r="A237" s="4" t="s">
        <v>2279</v>
      </c>
      <c r="B237" t="str">
        <f t="shared" si="6"/>
        <v>AD</v>
      </c>
      <c r="C237" t="str">
        <f t="shared" si="7"/>
        <v>AD</v>
      </c>
    </row>
    <row r="238" spans="1:3" x14ac:dyDescent="0.2">
      <c r="A238" s="3" t="s">
        <v>2279</v>
      </c>
      <c r="B238" t="str">
        <f t="shared" si="6"/>
        <v>AD</v>
      </c>
      <c r="C238" t="str">
        <f t="shared" si="7"/>
        <v>AD</v>
      </c>
    </row>
    <row r="239" spans="1:3" x14ac:dyDescent="0.2">
      <c r="A239" s="4" t="s">
        <v>2279</v>
      </c>
      <c r="B239" t="str">
        <f t="shared" si="6"/>
        <v>AD</v>
      </c>
      <c r="C239" t="str">
        <f t="shared" si="7"/>
        <v>AD</v>
      </c>
    </row>
    <row r="240" spans="1:3" x14ac:dyDescent="0.2">
      <c r="A240" s="3" t="s">
        <v>2279</v>
      </c>
      <c r="B240" t="str">
        <f t="shared" si="6"/>
        <v>AD</v>
      </c>
      <c r="C240" t="str">
        <f t="shared" si="7"/>
        <v>AD</v>
      </c>
    </row>
    <row r="241" spans="1:3" x14ac:dyDescent="0.2">
      <c r="A241" s="4" t="s">
        <v>2279</v>
      </c>
      <c r="B241" t="str">
        <f t="shared" si="6"/>
        <v>AD</v>
      </c>
      <c r="C241" t="str">
        <f t="shared" si="7"/>
        <v>AD</v>
      </c>
    </row>
    <row r="242" spans="1:3" x14ac:dyDescent="0.2">
      <c r="A242" s="3" t="s">
        <v>2279</v>
      </c>
      <c r="B242" t="str">
        <f t="shared" si="6"/>
        <v>AD</v>
      </c>
      <c r="C242" t="str">
        <f t="shared" si="7"/>
        <v>AD</v>
      </c>
    </row>
    <row r="243" spans="1:3" x14ac:dyDescent="0.2">
      <c r="A243" s="4" t="s">
        <v>2279</v>
      </c>
      <c r="B243" t="str">
        <f t="shared" si="6"/>
        <v>AD</v>
      </c>
      <c r="C243" t="str">
        <f t="shared" si="7"/>
        <v>AD</v>
      </c>
    </row>
    <row r="244" spans="1:3" x14ac:dyDescent="0.2">
      <c r="A244" s="3" t="s">
        <v>2279</v>
      </c>
      <c r="B244" t="str">
        <f t="shared" si="6"/>
        <v>AD</v>
      </c>
      <c r="C244" t="str">
        <f t="shared" si="7"/>
        <v>AD</v>
      </c>
    </row>
    <row r="245" spans="1:3" x14ac:dyDescent="0.2">
      <c r="A245" s="4" t="s">
        <v>2279</v>
      </c>
      <c r="B245" t="str">
        <f t="shared" si="6"/>
        <v>AD</v>
      </c>
      <c r="C245" t="str">
        <f t="shared" si="7"/>
        <v>AD</v>
      </c>
    </row>
    <row r="246" spans="1:3" x14ac:dyDescent="0.2">
      <c r="A246" s="3" t="s">
        <v>2279</v>
      </c>
      <c r="B246" t="str">
        <f t="shared" si="6"/>
        <v>AD</v>
      </c>
      <c r="C246" t="str">
        <f t="shared" si="7"/>
        <v>AD</v>
      </c>
    </row>
    <row r="247" spans="1:3" x14ac:dyDescent="0.2">
      <c r="A247" s="4" t="s">
        <v>2279</v>
      </c>
      <c r="B247" t="str">
        <f t="shared" si="6"/>
        <v>AD</v>
      </c>
      <c r="C247" t="str">
        <f t="shared" si="7"/>
        <v>AD</v>
      </c>
    </row>
    <row r="248" spans="1:3" x14ac:dyDescent="0.2">
      <c r="A248" s="3" t="s">
        <v>2279</v>
      </c>
      <c r="B248" t="str">
        <f t="shared" si="6"/>
        <v>AD</v>
      </c>
      <c r="C248" t="str">
        <f t="shared" si="7"/>
        <v>AD</v>
      </c>
    </row>
    <row r="249" spans="1:3" x14ac:dyDescent="0.2">
      <c r="A249" s="4" t="s">
        <v>2279</v>
      </c>
      <c r="B249" t="str">
        <f t="shared" si="6"/>
        <v>AD</v>
      </c>
      <c r="C249" t="str">
        <f t="shared" si="7"/>
        <v>AD</v>
      </c>
    </row>
    <row r="250" spans="1:3" x14ac:dyDescent="0.2">
      <c r="A250" s="3" t="s">
        <v>2279</v>
      </c>
      <c r="B250" t="str">
        <f t="shared" si="6"/>
        <v>AD</v>
      </c>
      <c r="C250" t="str">
        <f t="shared" si="7"/>
        <v>AD</v>
      </c>
    </row>
    <row r="251" spans="1:3" x14ac:dyDescent="0.2">
      <c r="A251" s="4" t="s">
        <v>2279</v>
      </c>
      <c r="B251" t="str">
        <f t="shared" si="6"/>
        <v>AD</v>
      </c>
      <c r="C251" t="str">
        <f t="shared" si="7"/>
        <v>AD</v>
      </c>
    </row>
    <row r="252" spans="1:3" x14ac:dyDescent="0.2">
      <c r="A252" s="3" t="s">
        <v>2279</v>
      </c>
      <c r="B252" t="str">
        <f t="shared" si="6"/>
        <v>AD</v>
      </c>
      <c r="C252" t="str">
        <f t="shared" si="7"/>
        <v>AD</v>
      </c>
    </row>
    <row r="253" spans="1:3" x14ac:dyDescent="0.2">
      <c r="A253" s="4" t="s">
        <v>2279</v>
      </c>
      <c r="B253" t="str">
        <f t="shared" si="6"/>
        <v>AD</v>
      </c>
      <c r="C253" t="str">
        <f t="shared" si="7"/>
        <v>AD</v>
      </c>
    </row>
    <row r="254" spans="1:3" x14ac:dyDescent="0.2">
      <c r="A254" s="3" t="s">
        <v>2279</v>
      </c>
      <c r="B254" t="str">
        <f t="shared" si="6"/>
        <v>AD</v>
      </c>
      <c r="C254" t="str">
        <f t="shared" si="7"/>
        <v>AD</v>
      </c>
    </row>
    <row r="255" spans="1:3" x14ac:dyDescent="0.2">
      <c r="A255" s="4" t="s">
        <v>2279</v>
      </c>
      <c r="B255" t="str">
        <f t="shared" si="6"/>
        <v>AD</v>
      </c>
      <c r="C255" t="str">
        <f t="shared" si="7"/>
        <v>AD</v>
      </c>
    </row>
    <row r="256" spans="1:3" x14ac:dyDescent="0.2">
      <c r="A256" s="3" t="s">
        <v>2279</v>
      </c>
      <c r="B256" t="str">
        <f t="shared" si="6"/>
        <v>AD</v>
      </c>
      <c r="C256" t="str">
        <f t="shared" si="7"/>
        <v>AD</v>
      </c>
    </row>
    <row r="257" spans="1:3" x14ac:dyDescent="0.2">
      <c r="A257" s="4" t="s">
        <v>2279</v>
      </c>
      <c r="B257" t="str">
        <f t="shared" si="6"/>
        <v>AD</v>
      </c>
      <c r="C257" t="str">
        <f t="shared" si="7"/>
        <v>AD</v>
      </c>
    </row>
    <row r="258" spans="1:3" x14ac:dyDescent="0.2">
      <c r="A258" s="3" t="s">
        <v>2279</v>
      </c>
      <c r="B258" t="str">
        <f t="shared" si="6"/>
        <v>AD</v>
      </c>
      <c r="C258" t="str">
        <f t="shared" si="7"/>
        <v>AD</v>
      </c>
    </row>
    <row r="259" spans="1:3" x14ac:dyDescent="0.2">
      <c r="A259" s="4" t="s">
        <v>2279</v>
      </c>
      <c r="B259" t="str">
        <f t="shared" ref="B259:B322" si="8">IF(COUNTIF(A259,"*MACUSBC*"),"MACUSBC",A259)</f>
        <v>AD</v>
      </c>
      <c r="C259" t="str">
        <f t="shared" ref="C259:C322" si="9">IF(COUNTIF(B259,"*uniq*"),"CBK",B259)</f>
        <v>AD</v>
      </c>
    </row>
    <row r="260" spans="1:3" x14ac:dyDescent="0.2">
      <c r="A260" s="3" t="s">
        <v>2279</v>
      </c>
      <c r="B260" t="str">
        <f t="shared" si="8"/>
        <v>AD</v>
      </c>
      <c r="C260" t="str">
        <f t="shared" si="9"/>
        <v>AD</v>
      </c>
    </row>
    <row r="261" spans="1:3" x14ac:dyDescent="0.2">
      <c r="A261" s="4" t="s">
        <v>2279</v>
      </c>
      <c r="B261" t="str">
        <f t="shared" si="8"/>
        <v>AD</v>
      </c>
      <c r="C261" t="str">
        <f t="shared" si="9"/>
        <v>AD</v>
      </c>
    </row>
    <row r="262" spans="1:3" x14ac:dyDescent="0.2">
      <c r="A262" s="3" t="s">
        <v>2263</v>
      </c>
      <c r="B262" t="str">
        <f t="shared" si="8"/>
        <v>HP</v>
      </c>
      <c r="C262" t="str">
        <f t="shared" si="9"/>
        <v>HP</v>
      </c>
    </row>
    <row r="263" spans="1:3" x14ac:dyDescent="0.2">
      <c r="A263" s="4" t="s">
        <v>2279</v>
      </c>
      <c r="B263" t="str">
        <f t="shared" si="8"/>
        <v>AD</v>
      </c>
      <c r="C263" t="str">
        <f t="shared" si="9"/>
        <v>AD</v>
      </c>
    </row>
    <row r="264" spans="1:3" x14ac:dyDescent="0.2">
      <c r="A264" s="3" t="s">
        <v>2279</v>
      </c>
      <c r="B264" t="str">
        <f t="shared" si="8"/>
        <v>AD</v>
      </c>
      <c r="C264" t="str">
        <f t="shared" si="9"/>
        <v>AD</v>
      </c>
    </row>
    <row r="265" spans="1:3" x14ac:dyDescent="0.2">
      <c r="A265" s="4" t="s">
        <v>2274</v>
      </c>
      <c r="B265" t="str">
        <f t="shared" si="8"/>
        <v>CLICC-ML</v>
      </c>
      <c r="C265" t="str">
        <f t="shared" si="9"/>
        <v>CLICC-ML</v>
      </c>
    </row>
    <row r="266" spans="1:3" x14ac:dyDescent="0.2">
      <c r="A266" s="3" t="s">
        <v>2279</v>
      </c>
      <c r="B266" t="str">
        <f t="shared" si="8"/>
        <v>AD</v>
      </c>
      <c r="C266" t="str">
        <f t="shared" si="9"/>
        <v>AD</v>
      </c>
    </row>
    <row r="267" spans="1:3" x14ac:dyDescent="0.2">
      <c r="A267" s="4" t="s">
        <v>2275</v>
      </c>
      <c r="B267" t="str">
        <f t="shared" si="8"/>
        <v>CLICC-MM</v>
      </c>
      <c r="C267" t="str">
        <f t="shared" si="9"/>
        <v>CLICC-MM</v>
      </c>
    </row>
    <row r="268" spans="1:3" x14ac:dyDescent="0.2">
      <c r="A268" s="3" t="s">
        <v>2281</v>
      </c>
      <c r="B268" t="str">
        <f t="shared" si="8"/>
        <v>HDMIC</v>
      </c>
      <c r="C268" t="str">
        <f t="shared" si="9"/>
        <v>HDMIC</v>
      </c>
    </row>
    <row r="269" spans="1:3" x14ac:dyDescent="0.2">
      <c r="A269" s="4" t="s">
        <v>2264</v>
      </c>
      <c r="B269" t="str">
        <f t="shared" si="8"/>
        <v>IPADK</v>
      </c>
      <c r="C269" t="str">
        <f t="shared" si="9"/>
        <v>IPADK</v>
      </c>
    </row>
    <row r="270" spans="1:3" x14ac:dyDescent="0.2">
      <c r="A270" s="3" t="s">
        <v>2265</v>
      </c>
      <c r="B270" t="str">
        <f t="shared" si="8"/>
        <v>IPHONE</v>
      </c>
      <c r="C270" t="str">
        <f t="shared" si="9"/>
        <v>IPHONE</v>
      </c>
    </row>
    <row r="271" spans="1:3" x14ac:dyDescent="0.2">
      <c r="A271" s="4" t="s">
        <v>2281</v>
      </c>
      <c r="B271" t="str">
        <f t="shared" si="8"/>
        <v>HDMIC</v>
      </c>
      <c r="C271" t="str">
        <f t="shared" si="9"/>
        <v>HDMIC</v>
      </c>
    </row>
    <row r="272" spans="1:3" x14ac:dyDescent="0.2">
      <c r="A272" s="3" t="s">
        <v>2266</v>
      </c>
      <c r="B272" t="str">
        <f t="shared" si="8"/>
        <v>HDST</v>
      </c>
      <c r="C272" t="str">
        <f t="shared" si="9"/>
        <v>HDST</v>
      </c>
    </row>
    <row r="273" spans="1:3" x14ac:dyDescent="0.2">
      <c r="A273" s="4" t="s">
        <v>2266</v>
      </c>
      <c r="B273" t="str">
        <f t="shared" si="8"/>
        <v>HDST</v>
      </c>
      <c r="C273" t="str">
        <f t="shared" si="9"/>
        <v>HDST</v>
      </c>
    </row>
    <row r="274" spans="1:3" x14ac:dyDescent="0.2">
      <c r="A274" s="3" t="s">
        <v>2282</v>
      </c>
      <c r="B274" t="str">
        <f t="shared" si="8"/>
        <v>HPUSBC</v>
      </c>
      <c r="C274" t="str">
        <f t="shared" si="9"/>
        <v>HPUSBC</v>
      </c>
    </row>
    <row r="275" spans="1:3" x14ac:dyDescent="0.2">
      <c r="A275" s="4" t="s">
        <v>2265</v>
      </c>
      <c r="B275" t="str">
        <f t="shared" si="8"/>
        <v>IPHONE</v>
      </c>
      <c r="C275" t="str">
        <f t="shared" si="9"/>
        <v>IPHONE</v>
      </c>
    </row>
    <row r="276" spans="1:3" x14ac:dyDescent="0.2">
      <c r="A276" s="3" t="s">
        <v>2265</v>
      </c>
      <c r="B276" t="str">
        <f t="shared" si="8"/>
        <v>IPHONE</v>
      </c>
      <c r="C276" t="str">
        <f t="shared" si="9"/>
        <v>IPHONE</v>
      </c>
    </row>
    <row r="277" spans="1:3" x14ac:dyDescent="0.2">
      <c r="A277" s="4" t="s">
        <v>2277</v>
      </c>
      <c r="B277" t="str">
        <f t="shared" si="8"/>
        <v>MACUSBC</v>
      </c>
      <c r="C277" t="str">
        <f t="shared" si="9"/>
        <v>MACUSBC</v>
      </c>
    </row>
    <row r="278" spans="1:3" x14ac:dyDescent="0.2">
      <c r="A278" s="3" t="s">
        <v>2269</v>
      </c>
      <c r="B278" t="str">
        <f t="shared" si="8"/>
        <v>MACUSBC</v>
      </c>
      <c r="C278" t="str">
        <f t="shared" si="9"/>
        <v>MACUSBC</v>
      </c>
    </row>
    <row r="279" spans="1:3" x14ac:dyDescent="0.2">
      <c r="A279" s="4" t="s">
        <v>2272</v>
      </c>
      <c r="B279" t="str">
        <f t="shared" si="8"/>
        <v>WALLADPT</v>
      </c>
      <c r="C279" t="str">
        <f t="shared" si="9"/>
        <v>WALLADPT</v>
      </c>
    </row>
    <row r="280" spans="1:3" x14ac:dyDescent="0.2">
      <c r="A280" s="3" t="s">
        <v>2287</v>
      </c>
      <c r="B280" t="str">
        <f t="shared" si="8"/>
        <v>MACUSBC</v>
      </c>
      <c r="C280" t="str">
        <f t="shared" si="9"/>
        <v>MACUSBC</v>
      </c>
    </row>
    <row r="281" spans="1:3" x14ac:dyDescent="0.2">
      <c r="A281" s="4" t="s">
        <v>2277</v>
      </c>
      <c r="B281" t="str">
        <f t="shared" si="8"/>
        <v>MACUSBC</v>
      </c>
      <c r="C281" t="str">
        <f t="shared" si="9"/>
        <v>MACUSBC</v>
      </c>
    </row>
    <row r="282" spans="1:3" x14ac:dyDescent="0.2">
      <c r="A282" s="3" t="s">
        <v>2273</v>
      </c>
      <c r="B282" t="str">
        <f t="shared" si="8"/>
        <v>CBK</v>
      </c>
      <c r="C282" t="str">
        <f t="shared" si="9"/>
        <v>CBK</v>
      </c>
    </row>
    <row r="283" spans="1:3" x14ac:dyDescent="0.2">
      <c r="A283" s="4" t="s">
        <v>2273</v>
      </c>
      <c r="B283" t="str">
        <f t="shared" si="8"/>
        <v>CBK</v>
      </c>
      <c r="C283" t="str">
        <f t="shared" si="9"/>
        <v>CBK</v>
      </c>
    </row>
    <row r="284" spans="1:3" x14ac:dyDescent="0.2">
      <c r="A284" s="3" t="s">
        <v>2275</v>
      </c>
      <c r="B284" t="str">
        <f t="shared" si="8"/>
        <v>CLICC-MM</v>
      </c>
      <c r="C284" t="str">
        <f t="shared" si="9"/>
        <v>CLICC-MM</v>
      </c>
    </row>
    <row r="285" spans="1:3" x14ac:dyDescent="0.2">
      <c r="A285" s="4" t="s">
        <v>2263</v>
      </c>
      <c r="B285" t="str">
        <f t="shared" si="8"/>
        <v>HP</v>
      </c>
      <c r="C285" t="str">
        <f t="shared" si="9"/>
        <v>HP</v>
      </c>
    </row>
    <row r="286" spans="1:3" x14ac:dyDescent="0.2">
      <c r="A286" s="3" t="s">
        <v>2263</v>
      </c>
      <c r="B286" t="str">
        <f t="shared" si="8"/>
        <v>HP</v>
      </c>
      <c r="C286" t="str">
        <f t="shared" si="9"/>
        <v>HP</v>
      </c>
    </row>
    <row r="287" spans="1:3" x14ac:dyDescent="0.2">
      <c r="A287" s="4" t="s">
        <v>2274</v>
      </c>
      <c r="B287" t="str">
        <f t="shared" si="8"/>
        <v>CLICC-ML</v>
      </c>
      <c r="C287" t="str">
        <f t="shared" si="9"/>
        <v>CLICC-ML</v>
      </c>
    </row>
    <row r="288" spans="1:3" x14ac:dyDescent="0.2">
      <c r="A288" s="3" t="s">
        <v>2274</v>
      </c>
      <c r="B288" t="str">
        <f t="shared" si="8"/>
        <v>CLICC-ML</v>
      </c>
      <c r="C288" t="str">
        <f t="shared" si="9"/>
        <v>CLICC-ML</v>
      </c>
    </row>
    <row r="289" spans="1:3" x14ac:dyDescent="0.2">
      <c r="A289" s="4" t="s">
        <v>2275</v>
      </c>
      <c r="B289" t="str">
        <f t="shared" si="8"/>
        <v>CLICC-MM</v>
      </c>
      <c r="C289" t="str">
        <f t="shared" si="9"/>
        <v>CLICC-MM</v>
      </c>
    </row>
    <row r="290" spans="1:3" x14ac:dyDescent="0.2">
      <c r="A290" s="3" t="s">
        <v>2275</v>
      </c>
      <c r="B290" t="str">
        <f t="shared" si="8"/>
        <v>CLICC-MM</v>
      </c>
      <c r="C290" t="str">
        <f t="shared" si="9"/>
        <v>CLICC-MM</v>
      </c>
    </row>
    <row r="291" spans="1:3" x14ac:dyDescent="0.2">
      <c r="A291" s="4" t="s">
        <v>2288</v>
      </c>
      <c r="B291" t="str">
        <f t="shared" si="8"/>
        <v>ANDROID</v>
      </c>
      <c r="C291" t="str">
        <f t="shared" si="9"/>
        <v>ANDROID</v>
      </c>
    </row>
    <row r="292" spans="1:3" x14ac:dyDescent="0.2">
      <c r="A292" s="3" t="s">
        <v>2288</v>
      </c>
      <c r="B292" t="str">
        <f t="shared" si="8"/>
        <v>ANDROID</v>
      </c>
      <c r="C292" t="str">
        <f t="shared" si="9"/>
        <v>ANDROID</v>
      </c>
    </row>
    <row r="293" spans="1:3" x14ac:dyDescent="0.2">
      <c r="A293" s="4" t="s">
        <v>2281</v>
      </c>
      <c r="B293" t="str">
        <f t="shared" si="8"/>
        <v>HDMIC</v>
      </c>
      <c r="C293" t="str">
        <f t="shared" si="9"/>
        <v>HDMIC</v>
      </c>
    </row>
    <row r="294" spans="1:3" x14ac:dyDescent="0.2">
      <c r="A294" s="3" t="s">
        <v>2266</v>
      </c>
      <c r="B294" t="str">
        <f t="shared" si="8"/>
        <v>HDST</v>
      </c>
      <c r="C294" t="str">
        <f t="shared" si="9"/>
        <v>HDST</v>
      </c>
    </row>
    <row r="295" spans="1:3" x14ac:dyDescent="0.2">
      <c r="A295" s="4" t="s">
        <v>2282</v>
      </c>
      <c r="B295" t="str">
        <f t="shared" si="8"/>
        <v>HPUSBC</v>
      </c>
      <c r="C295" t="str">
        <f t="shared" si="9"/>
        <v>HPUSBC</v>
      </c>
    </row>
    <row r="296" spans="1:3" x14ac:dyDescent="0.2">
      <c r="A296" s="3" t="s">
        <v>2282</v>
      </c>
      <c r="B296" t="str">
        <f t="shared" si="8"/>
        <v>HPUSBC</v>
      </c>
      <c r="C296" t="str">
        <f t="shared" si="9"/>
        <v>HPUSBC</v>
      </c>
    </row>
    <row r="297" spans="1:3" x14ac:dyDescent="0.2">
      <c r="A297" s="4" t="s">
        <v>2282</v>
      </c>
      <c r="B297" t="str">
        <f t="shared" si="8"/>
        <v>HPUSBC</v>
      </c>
      <c r="C297" t="str">
        <f t="shared" si="9"/>
        <v>HPUSBC</v>
      </c>
    </row>
    <row r="298" spans="1:3" x14ac:dyDescent="0.2">
      <c r="A298" s="3" t="s">
        <v>2265</v>
      </c>
      <c r="B298" t="str">
        <f t="shared" si="8"/>
        <v>IPHONE</v>
      </c>
      <c r="C298" t="str">
        <f t="shared" si="9"/>
        <v>IPHONE</v>
      </c>
    </row>
    <row r="299" spans="1:3" x14ac:dyDescent="0.2">
      <c r="A299" s="4" t="s">
        <v>2265</v>
      </c>
      <c r="B299" t="str">
        <f t="shared" si="8"/>
        <v>IPHONE</v>
      </c>
      <c r="C299" t="str">
        <f t="shared" si="9"/>
        <v>IPHONE</v>
      </c>
    </row>
    <row r="300" spans="1:3" x14ac:dyDescent="0.2">
      <c r="A300" s="3" t="s">
        <v>2265</v>
      </c>
      <c r="B300" t="str">
        <f t="shared" si="8"/>
        <v>IPHONE</v>
      </c>
      <c r="C300" t="str">
        <f t="shared" si="9"/>
        <v>IPHONE</v>
      </c>
    </row>
    <row r="301" spans="1:3" x14ac:dyDescent="0.2">
      <c r="A301" s="4" t="s">
        <v>2265</v>
      </c>
      <c r="B301" t="str">
        <f t="shared" si="8"/>
        <v>IPHONE</v>
      </c>
      <c r="C301" t="str">
        <f t="shared" si="9"/>
        <v>IPHONE</v>
      </c>
    </row>
    <row r="302" spans="1:3" x14ac:dyDescent="0.2">
      <c r="A302" s="3" t="s">
        <v>2265</v>
      </c>
      <c r="B302" t="str">
        <f t="shared" si="8"/>
        <v>IPHONE</v>
      </c>
      <c r="C302" t="str">
        <f t="shared" si="9"/>
        <v>IPHONE</v>
      </c>
    </row>
    <row r="303" spans="1:3" x14ac:dyDescent="0.2">
      <c r="A303" s="4" t="s">
        <v>2265</v>
      </c>
      <c r="B303" t="str">
        <f t="shared" si="8"/>
        <v>IPHONE</v>
      </c>
      <c r="C303" t="str">
        <f t="shared" si="9"/>
        <v>IPHONE</v>
      </c>
    </row>
    <row r="304" spans="1:3" x14ac:dyDescent="0.2">
      <c r="A304" s="3" t="s">
        <v>2265</v>
      </c>
      <c r="B304" t="str">
        <f t="shared" si="8"/>
        <v>IPHONE</v>
      </c>
      <c r="C304" t="str">
        <f t="shared" si="9"/>
        <v>IPHONE</v>
      </c>
    </row>
    <row r="305" spans="1:3" x14ac:dyDescent="0.2">
      <c r="A305" s="4" t="s">
        <v>2268</v>
      </c>
      <c r="B305" t="str">
        <f t="shared" si="8"/>
        <v>MACCHRG</v>
      </c>
      <c r="C305" t="str">
        <f t="shared" si="9"/>
        <v>MACCHRG</v>
      </c>
    </row>
    <row r="306" spans="1:3" x14ac:dyDescent="0.2">
      <c r="A306" s="3" t="s">
        <v>2268</v>
      </c>
      <c r="B306" t="str">
        <f t="shared" si="8"/>
        <v>MACCHRG</v>
      </c>
      <c r="C306" t="str">
        <f t="shared" si="9"/>
        <v>MACCHRG</v>
      </c>
    </row>
    <row r="307" spans="1:3" x14ac:dyDescent="0.2">
      <c r="A307" s="4" t="s">
        <v>2268</v>
      </c>
      <c r="B307" t="str">
        <f t="shared" si="8"/>
        <v>MACCHRG</v>
      </c>
      <c r="C307" t="str">
        <f t="shared" si="9"/>
        <v>MACCHRG</v>
      </c>
    </row>
    <row r="308" spans="1:3" x14ac:dyDescent="0.2">
      <c r="A308" s="3" t="s">
        <v>2268</v>
      </c>
      <c r="B308" t="str">
        <f t="shared" si="8"/>
        <v>MACCHRG</v>
      </c>
      <c r="C308" t="str">
        <f t="shared" si="9"/>
        <v>MACCHRG</v>
      </c>
    </row>
    <row r="309" spans="1:3" x14ac:dyDescent="0.2">
      <c r="A309" s="4" t="s">
        <v>2268</v>
      </c>
      <c r="B309" t="str">
        <f t="shared" si="8"/>
        <v>MACCHRG</v>
      </c>
      <c r="C309" t="str">
        <f t="shared" si="9"/>
        <v>MACCHRG</v>
      </c>
    </row>
    <row r="310" spans="1:3" x14ac:dyDescent="0.2">
      <c r="A310" s="3" t="s">
        <v>2268</v>
      </c>
      <c r="B310" t="str">
        <f t="shared" si="8"/>
        <v>MACCHRG</v>
      </c>
      <c r="C310" t="str">
        <f t="shared" si="9"/>
        <v>MACCHRG</v>
      </c>
    </row>
    <row r="311" spans="1:3" x14ac:dyDescent="0.2">
      <c r="A311" s="4" t="s">
        <v>2268</v>
      </c>
      <c r="B311" t="str">
        <f t="shared" si="8"/>
        <v>MACCHRG</v>
      </c>
      <c r="C311" t="str">
        <f t="shared" si="9"/>
        <v>MACCHRG</v>
      </c>
    </row>
    <row r="312" spans="1:3" x14ac:dyDescent="0.2">
      <c r="A312" s="3" t="s">
        <v>2289</v>
      </c>
      <c r="B312" t="str">
        <f t="shared" si="8"/>
        <v>MACUSBC</v>
      </c>
      <c r="C312" t="str">
        <f t="shared" si="9"/>
        <v>MACUSBC</v>
      </c>
    </row>
    <row r="313" spans="1:3" x14ac:dyDescent="0.2">
      <c r="A313" s="4" t="s">
        <v>2290</v>
      </c>
      <c r="B313" t="str">
        <f t="shared" si="8"/>
        <v>MACUSBC</v>
      </c>
      <c r="C313" t="str">
        <f t="shared" si="9"/>
        <v>MACUSBC</v>
      </c>
    </row>
    <row r="314" spans="1:3" x14ac:dyDescent="0.2">
      <c r="A314" s="3" t="s">
        <v>2287</v>
      </c>
      <c r="B314" t="str">
        <f t="shared" si="8"/>
        <v>MACUSBC</v>
      </c>
      <c r="C314" t="str">
        <f t="shared" si="9"/>
        <v>MACUSBC</v>
      </c>
    </row>
    <row r="315" spans="1:3" x14ac:dyDescent="0.2">
      <c r="A315" s="4" t="s">
        <v>2291</v>
      </c>
      <c r="B315" t="str">
        <f t="shared" si="8"/>
        <v>MACUSBC</v>
      </c>
      <c r="C315" t="str">
        <f t="shared" si="9"/>
        <v>MACUSBC</v>
      </c>
    </row>
    <row r="316" spans="1:3" x14ac:dyDescent="0.2">
      <c r="A316" s="3" t="s">
        <v>2292</v>
      </c>
      <c r="B316" t="str">
        <f t="shared" si="8"/>
        <v>MACUSBC</v>
      </c>
      <c r="C316" t="str">
        <f t="shared" si="9"/>
        <v>MACUSBC</v>
      </c>
    </row>
    <row r="317" spans="1:3" x14ac:dyDescent="0.2">
      <c r="A317" s="4" t="s">
        <v>2280</v>
      </c>
      <c r="B317" t="str">
        <f t="shared" si="8"/>
        <v>MACUSBC</v>
      </c>
      <c r="C317" t="str">
        <f t="shared" si="9"/>
        <v>MACUSBC</v>
      </c>
    </row>
    <row r="318" spans="1:3" x14ac:dyDescent="0.2">
      <c r="A318" s="3" t="s">
        <v>2270</v>
      </c>
      <c r="B318" t="str">
        <f t="shared" si="8"/>
        <v>MACUSBC</v>
      </c>
      <c r="C318" t="str">
        <f t="shared" si="9"/>
        <v>MACUSBC</v>
      </c>
    </row>
    <row r="319" spans="1:3" x14ac:dyDescent="0.2">
      <c r="A319" s="4" t="s">
        <v>2278</v>
      </c>
      <c r="B319" t="str">
        <f t="shared" si="8"/>
        <v>MACUSBC</v>
      </c>
      <c r="C319" t="str">
        <f t="shared" si="9"/>
        <v>MACUSBC</v>
      </c>
    </row>
    <row r="320" spans="1:3" x14ac:dyDescent="0.2">
      <c r="A320" s="3" t="s">
        <v>2284</v>
      </c>
      <c r="B320" t="str">
        <f t="shared" si="8"/>
        <v>MACUSBC</v>
      </c>
      <c r="C320" t="str">
        <f t="shared" si="9"/>
        <v>MACUSBC</v>
      </c>
    </row>
    <row r="321" spans="1:3" x14ac:dyDescent="0.2">
      <c r="A321" s="4" t="s">
        <v>2293</v>
      </c>
      <c r="B321" t="str">
        <f t="shared" si="8"/>
        <v>OLDMACCHRG</v>
      </c>
      <c r="C321" t="str">
        <f t="shared" si="9"/>
        <v>OLDMACCHRG</v>
      </c>
    </row>
    <row r="322" spans="1:3" x14ac:dyDescent="0.2">
      <c r="A322" s="3" t="s">
        <v>2271</v>
      </c>
      <c r="B322" t="str">
        <f t="shared" si="8"/>
        <v>OMNI</v>
      </c>
      <c r="C322" t="str">
        <f t="shared" si="9"/>
        <v>OMNI</v>
      </c>
    </row>
    <row r="323" spans="1:3" x14ac:dyDescent="0.2">
      <c r="A323" s="4" t="s">
        <v>2285</v>
      </c>
      <c r="B323" t="str">
        <f t="shared" ref="B323:B386" si="10">IF(COUNTIF(A323,"*MACUSBC*"),"MACUSBC",A323)</f>
        <v>UHDMI</v>
      </c>
      <c r="C323" t="str">
        <f t="shared" ref="C323:C386" si="11">IF(COUNTIF(B323,"*uniq*"),"CBK",B323)</f>
        <v>UHDMI</v>
      </c>
    </row>
    <row r="324" spans="1:3" x14ac:dyDescent="0.2">
      <c r="A324" s="3" t="s">
        <v>2272</v>
      </c>
      <c r="B324" t="str">
        <f t="shared" si="10"/>
        <v>WALLADPT</v>
      </c>
      <c r="C324" t="str">
        <f t="shared" si="11"/>
        <v>WALLADPT</v>
      </c>
    </row>
    <row r="325" spans="1:3" x14ac:dyDescent="0.2">
      <c r="A325" s="4" t="s">
        <v>2272</v>
      </c>
      <c r="B325" t="str">
        <f t="shared" si="10"/>
        <v>WALLADPT</v>
      </c>
      <c r="C325" t="str">
        <f t="shared" si="11"/>
        <v>WALLADPT</v>
      </c>
    </row>
    <row r="326" spans="1:3" x14ac:dyDescent="0.2">
      <c r="A326" s="3" t="s">
        <v>2272</v>
      </c>
      <c r="B326" t="str">
        <f t="shared" si="10"/>
        <v>WALLADPT</v>
      </c>
      <c r="C326" t="str">
        <f t="shared" si="11"/>
        <v>WALLADPT</v>
      </c>
    </row>
    <row r="327" spans="1:3" x14ac:dyDescent="0.2">
      <c r="A327" s="4" t="s">
        <v>2272</v>
      </c>
      <c r="B327" t="str">
        <f t="shared" si="10"/>
        <v>WALLADPT</v>
      </c>
      <c r="C327" t="str">
        <f t="shared" si="11"/>
        <v>WALLADPT</v>
      </c>
    </row>
    <row r="328" spans="1:3" x14ac:dyDescent="0.2">
      <c r="A328" s="3" t="s">
        <v>2272</v>
      </c>
      <c r="B328" t="str">
        <f t="shared" si="10"/>
        <v>WALLADPT</v>
      </c>
      <c r="C328" t="str">
        <f t="shared" si="11"/>
        <v>WALLADPT</v>
      </c>
    </row>
    <row r="329" spans="1:3" x14ac:dyDescent="0.2">
      <c r="A329" s="4" t="s">
        <v>2272</v>
      </c>
      <c r="B329" t="str">
        <f t="shared" si="10"/>
        <v>WALLADPT</v>
      </c>
      <c r="C329" t="str">
        <f t="shared" si="11"/>
        <v>WALLADPT</v>
      </c>
    </row>
    <row r="330" spans="1:3" x14ac:dyDescent="0.2">
      <c r="A330" s="3" t="s">
        <v>2272</v>
      </c>
      <c r="B330" t="str">
        <f t="shared" si="10"/>
        <v>WALLADPT</v>
      </c>
      <c r="C330" t="str">
        <f t="shared" si="11"/>
        <v>WALLADPT</v>
      </c>
    </row>
    <row r="331" spans="1:3" x14ac:dyDescent="0.2">
      <c r="A331" s="4" t="s">
        <v>2273</v>
      </c>
      <c r="B331" t="str">
        <f t="shared" si="10"/>
        <v>CBK</v>
      </c>
      <c r="C331" t="str">
        <f t="shared" si="11"/>
        <v>CBK</v>
      </c>
    </row>
    <row r="332" spans="1:3" x14ac:dyDescent="0.2">
      <c r="A332" s="3" t="s">
        <v>2273</v>
      </c>
      <c r="B332" t="str">
        <f t="shared" si="10"/>
        <v>CBK</v>
      </c>
      <c r="C332" t="str">
        <f t="shared" si="11"/>
        <v>CBK</v>
      </c>
    </row>
    <row r="333" spans="1:3" x14ac:dyDescent="0.2">
      <c r="A333" s="4" t="s">
        <v>2273</v>
      </c>
      <c r="B333" t="str">
        <f t="shared" si="10"/>
        <v>CBK</v>
      </c>
      <c r="C333" t="str">
        <f t="shared" si="11"/>
        <v>CBK</v>
      </c>
    </row>
    <row r="334" spans="1:3" x14ac:dyDescent="0.2">
      <c r="A334" s="3" t="s">
        <v>2273</v>
      </c>
      <c r="B334" t="str">
        <f t="shared" si="10"/>
        <v>CBK</v>
      </c>
      <c r="C334" t="str">
        <f t="shared" si="11"/>
        <v>CBK</v>
      </c>
    </row>
    <row r="335" spans="1:3" x14ac:dyDescent="0.2">
      <c r="A335" s="4" t="s">
        <v>2273</v>
      </c>
      <c r="B335" t="str">
        <f t="shared" si="10"/>
        <v>CBK</v>
      </c>
      <c r="C335" t="str">
        <f t="shared" si="11"/>
        <v>CBK</v>
      </c>
    </row>
    <row r="336" spans="1:3" x14ac:dyDescent="0.2">
      <c r="A336" s="3" t="s">
        <v>2273</v>
      </c>
      <c r="B336" t="str">
        <f t="shared" si="10"/>
        <v>CBK</v>
      </c>
      <c r="C336" t="str">
        <f t="shared" si="11"/>
        <v>CBK</v>
      </c>
    </row>
    <row r="337" spans="1:3" x14ac:dyDescent="0.2">
      <c r="A337" s="4" t="s">
        <v>2274</v>
      </c>
      <c r="B337" t="str">
        <f t="shared" si="10"/>
        <v>CLICC-ML</v>
      </c>
      <c r="C337" t="str">
        <f t="shared" si="11"/>
        <v>CLICC-ML</v>
      </c>
    </row>
    <row r="338" spans="1:3" x14ac:dyDescent="0.2">
      <c r="A338" s="3" t="s">
        <v>2274</v>
      </c>
      <c r="B338" t="str">
        <f t="shared" si="10"/>
        <v>CLICC-ML</v>
      </c>
      <c r="C338" t="str">
        <f t="shared" si="11"/>
        <v>CLICC-ML</v>
      </c>
    </row>
    <row r="339" spans="1:3" x14ac:dyDescent="0.2">
      <c r="A339" s="4" t="s">
        <v>2275</v>
      </c>
      <c r="B339" t="str">
        <f t="shared" si="10"/>
        <v>CLICC-MM</v>
      </c>
      <c r="C339" t="str">
        <f t="shared" si="11"/>
        <v>CLICC-MM</v>
      </c>
    </row>
    <row r="340" spans="1:3" x14ac:dyDescent="0.2">
      <c r="A340" s="3" t="s">
        <v>2275</v>
      </c>
      <c r="B340" t="str">
        <f t="shared" si="10"/>
        <v>CLICC-MM</v>
      </c>
      <c r="C340" t="str">
        <f t="shared" si="11"/>
        <v>CLICC-MM</v>
      </c>
    </row>
    <row r="341" spans="1:3" x14ac:dyDescent="0.2">
      <c r="A341" s="4" t="s">
        <v>2275</v>
      </c>
      <c r="B341" t="str">
        <f t="shared" si="10"/>
        <v>CLICC-MM</v>
      </c>
      <c r="C341" t="str">
        <f t="shared" si="11"/>
        <v>CLICC-MM</v>
      </c>
    </row>
    <row r="342" spans="1:3" x14ac:dyDescent="0.2">
      <c r="A342" s="3" t="s">
        <v>2263</v>
      </c>
      <c r="B342" t="str">
        <f t="shared" si="10"/>
        <v>HP</v>
      </c>
      <c r="C342" t="str">
        <f t="shared" si="11"/>
        <v>HP</v>
      </c>
    </row>
    <row r="343" spans="1:3" x14ac:dyDescent="0.2">
      <c r="A343" s="4" t="s">
        <v>2263</v>
      </c>
      <c r="B343" t="str">
        <f t="shared" si="10"/>
        <v>HP</v>
      </c>
      <c r="C343" t="str">
        <f t="shared" si="11"/>
        <v>HP</v>
      </c>
    </row>
    <row r="344" spans="1:3" x14ac:dyDescent="0.2">
      <c r="A344" s="3" t="s">
        <v>2263</v>
      </c>
      <c r="B344" t="str">
        <f t="shared" si="10"/>
        <v>HP</v>
      </c>
      <c r="C344" t="str">
        <f t="shared" si="11"/>
        <v>HP</v>
      </c>
    </row>
    <row r="345" spans="1:3" x14ac:dyDescent="0.2">
      <c r="A345" s="4" t="s">
        <v>2274</v>
      </c>
      <c r="B345" t="str">
        <f t="shared" si="10"/>
        <v>CLICC-ML</v>
      </c>
      <c r="C345" t="str">
        <f t="shared" si="11"/>
        <v>CLICC-ML</v>
      </c>
    </row>
    <row r="346" spans="1:3" x14ac:dyDescent="0.2">
      <c r="A346" s="3" t="s">
        <v>2263</v>
      </c>
      <c r="B346" t="str">
        <f t="shared" si="10"/>
        <v>HP</v>
      </c>
      <c r="C346" t="str">
        <f t="shared" si="11"/>
        <v>HP</v>
      </c>
    </row>
    <row r="347" spans="1:3" x14ac:dyDescent="0.2">
      <c r="A347" s="4" t="s">
        <v>2274</v>
      </c>
      <c r="B347" t="str">
        <f t="shared" si="10"/>
        <v>CLICC-ML</v>
      </c>
      <c r="C347" t="str">
        <f t="shared" si="11"/>
        <v>CLICC-ML</v>
      </c>
    </row>
    <row r="348" spans="1:3" x14ac:dyDescent="0.2">
      <c r="A348" s="3" t="s">
        <v>2274</v>
      </c>
      <c r="B348" t="str">
        <f t="shared" si="10"/>
        <v>CLICC-ML</v>
      </c>
      <c r="C348" t="str">
        <f t="shared" si="11"/>
        <v>CLICC-ML</v>
      </c>
    </row>
    <row r="349" spans="1:3" x14ac:dyDescent="0.2">
      <c r="A349" s="4" t="s">
        <v>2274</v>
      </c>
      <c r="B349" t="str">
        <f t="shared" si="10"/>
        <v>CLICC-ML</v>
      </c>
      <c r="C349" t="str">
        <f t="shared" si="11"/>
        <v>CLICC-ML</v>
      </c>
    </row>
    <row r="350" spans="1:3" x14ac:dyDescent="0.2">
      <c r="A350" s="3" t="s">
        <v>2274</v>
      </c>
      <c r="B350" t="str">
        <f t="shared" si="10"/>
        <v>CLICC-ML</v>
      </c>
      <c r="C350" t="str">
        <f t="shared" si="11"/>
        <v>CLICC-ML</v>
      </c>
    </row>
    <row r="351" spans="1:3" x14ac:dyDescent="0.2">
      <c r="A351" s="4" t="s">
        <v>2275</v>
      </c>
      <c r="B351" t="str">
        <f t="shared" si="10"/>
        <v>CLICC-MM</v>
      </c>
      <c r="C351" t="str">
        <f t="shared" si="11"/>
        <v>CLICC-MM</v>
      </c>
    </row>
    <row r="352" spans="1:3" x14ac:dyDescent="0.2">
      <c r="A352" s="3" t="s">
        <v>2263</v>
      </c>
      <c r="B352" t="str">
        <f t="shared" si="10"/>
        <v>HP</v>
      </c>
      <c r="C352" t="str">
        <f t="shared" si="11"/>
        <v>HP</v>
      </c>
    </row>
    <row r="353" spans="1:3" x14ac:dyDescent="0.2">
      <c r="A353" s="4" t="s">
        <v>2263</v>
      </c>
      <c r="B353" t="str">
        <f t="shared" si="10"/>
        <v>HP</v>
      </c>
      <c r="C353" t="str">
        <f t="shared" si="11"/>
        <v>HP</v>
      </c>
    </row>
    <row r="354" spans="1:3" x14ac:dyDescent="0.2">
      <c r="A354" s="3" t="s">
        <v>2279</v>
      </c>
      <c r="B354" t="str">
        <f t="shared" si="10"/>
        <v>AD</v>
      </c>
      <c r="C354" t="str">
        <f t="shared" si="11"/>
        <v>AD</v>
      </c>
    </row>
    <row r="355" spans="1:3" x14ac:dyDescent="0.2">
      <c r="A355" s="4" t="s">
        <v>2279</v>
      </c>
      <c r="B355" t="str">
        <f t="shared" si="10"/>
        <v>AD</v>
      </c>
      <c r="C355" t="str">
        <f t="shared" si="11"/>
        <v>AD</v>
      </c>
    </row>
    <row r="356" spans="1:3" x14ac:dyDescent="0.2">
      <c r="A356" s="3" t="s">
        <v>2279</v>
      </c>
      <c r="B356" t="str">
        <f t="shared" si="10"/>
        <v>AD</v>
      </c>
      <c r="C356" t="str">
        <f t="shared" si="11"/>
        <v>AD</v>
      </c>
    </row>
    <row r="357" spans="1:3" x14ac:dyDescent="0.2">
      <c r="A357" s="4" t="s">
        <v>2279</v>
      </c>
      <c r="B357" t="str">
        <f t="shared" si="10"/>
        <v>AD</v>
      </c>
      <c r="C357" t="str">
        <f t="shared" si="11"/>
        <v>AD</v>
      </c>
    </row>
    <row r="358" spans="1:3" x14ac:dyDescent="0.2">
      <c r="A358" s="3" t="s">
        <v>2279</v>
      </c>
      <c r="B358" t="str">
        <f t="shared" si="10"/>
        <v>AD</v>
      </c>
      <c r="C358" t="str">
        <f t="shared" si="11"/>
        <v>AD</v>
      </c>
    </row>
    <row r="359" spans="1:3" x14ac:dyDescent="0.2">
      <c r="A359" s="4" t="s">
        <v>2279</v>
      </c>
      <c r="B359" t="str">
        <f t="shared" si="10"/>
        <v>AD</v>
      </c>
      <c r="C359" t="str">
        <f t="shared" si="11"/>
        <v>AD</v>
      </c>
    </row>
    <row r="360" spans="1:3" x14ac:dyDescent="0.2">
      <c r="A360" s="3" t="s">
        <v>2279</v>
      </c>
      <c r="B360" t="str">
        <f t="shared" si="10"/>
        <v>AD</v>
      </c>
      <c r="C360" t="str">
        <f t="shared" si="11"/>
        <v>AD</v>
      </c>
    </row>
    <row r="361" spans="1:3" x14ac:dyDescent="0.2">
      <c r="A361" s="4" t="s">
        <v>2279</v>
      </c>
      <c r="B361" t="str">
        <f t="shared" si="10"/>
        <v>AD</v>
      </c>
      <c r="C361" t="str">
        <f t="shared" si="11"/>
        <v>AD</v>
      </c>
    </row>
    <row r="362" spans="1:3" x14ac:dyDescent="0.2">
      <c r="A362" s="3" t="s">
        <v>2279</v>
      </c>
      <c r="B362" t="str">
        <f t="shared" si="10"/>
        <v>AD</v>
      </c>
      <c r="C362" t="str">
        <f t="shared" si="11"/>
        <v>AD</v>
      </c>
    </row>
    <row r="363" spans="1:3" x14ac:dyDescent="0.2">
      <c r="A363" s="4" t="s">
        <v>2279</v>
      </c>
      <c r="B363" t="str">
        <f t="shared" si="10"/>
        <v>AD</v>
      </c>
      <c r="C363" t="str">
        <f t="shared" si="11"/>
        <v>AD</v>
      </c>
    </row>
    <row r="364" spans="1:3" x14ac:dyDescent="0.2">
      <c r="A364" s="3" t="s">
        <v>2274</v>
      </c>
      <c r="B364" t="str">
        <f t="shared" si="10"/>
        <v>CLICC-ML</v>
      </c>
      <c r="C364" t="str">
        <f t="shared" si="11"/>
        <v>CLICC-ML</v>
      </c>
    </row>
    <row r="365" spans="1:3" x14ac:dyDescent="0.2">
      <c r="A365" s="4" t="s">
        <v>2279</v>
      </c>
      <c r="B365" t="str">
        <f t="shared" si="10"/>
        <v>AD</v>
      </c>
      <c r="C365" t="str">
        <f t="shared" si="11"/>
        <v>AD</v>
      </c>
    </row>
    <row r="366" spans="1:3" x14ac:dyDescent="0.2">
      <c r="A366" s="3" t="s">
        <v>2279</v>
      </c>
      <c r="B366" t="str">
        <f t="shared" si="10"/>
        <v>AD</v>
      </c>
      <c r="C366" t="str">
        <f t="shared" si="11"/>
        <v>AD</v>
      </c>
    </row>
    <row r="367" spans="1:3" x14ac:dyDescent="0.2">
      <c r="A367" s="4" t="s">
        <v>2274</v>
      </c>
      <c r="B367" t="str">
        <f t="shared" si="10"/>
        <v>CLICC-ML</v>
      </c>
      <c r="C367" t="str">
        <f t="shared" si="11"/>
        <v>CLICC-ML</v>
      </c>
    </row>
    <row r="368" spans="1:3" x14ac:dyDescent="0.2">
      <c r="A368" s="3" t="s">
        <v>2263</v>
      </c>
      <c r="B368" t="str">
        <f t="shared" si="10"/>
        <v>HP</v>
      </c>
      <c r="C368" t="str">
        <f t="shared" si="11"/>
        <v>HP</v>
      </c>
    </row>
    <row r="369" spans="1:3" x14ac:dyDescent="0.2">
      <c r="A369" s="4" t="s">
        <v>2275</v>
      </c>
      <c r="B369" t="str">
        <f t="shared" si="10"/>
        <v>CLICC-MM</v>
      </c>
      <c r="C369" t="str">
        <f t="shared" si="11"/>
        <v>CLICC-MM</v>
      </c>
    </row>
    <row r="370" spans="1:3" x14ac:dyDescent="0.2">
      <c r="A370" s="3" t="s">
        <v>2282</v>
      </c>
      <c r="B370" t="str">
        <f t="shared" si="10"/>
        <v>HPUSBC</v>
      </c>
      <c r="C370" t="str">
        <f t="shared" si="11"/>
        <v>HPUSBC</v>
      </c>
    </row>
    <row r="371" spans="1:3" x14ac:dyDescent="0.2">
      <c r="A371" s="4" t="s">
        <v>2265</v>
      </c>
      <c r="B371" t="str">
        <f t="shared" si="10"/>
        <v>IPHONE</v>
      </c>
      <c r="C371" t="str">
        <f t="shared" si="11"/>
        <v>IPHONE</v>
      </c>
    </row>
    <row r="372" spans="1:3" x14ac:dyDescent="0.2">
      <c r="A372" s="3" t="s">
        <v>2272</v>
      </c>
      <c r="B372" t="str">
        <f t="shared" si="10"/>
        <v>WALLADPT</v>
      </c>
      <c r="C372" t="str">
        <f t="shared" si="11"/>
        <v>WALLADPT</v>
      </c>
    </row>
    <row r="373" spans="1:3" x14ac:dyDescent="0.2">
      <c r="A373" s="4" t="s">
        <v>2273</v>
      </c>
      <c r="B373" t="str">
        <f t="shared" si="10"/>
        <v>CBK</v>
      </c>
      <c r="C373" t="str">
        <f t="shared" si="11"/>
        <v>CBK</v>
      </c>
    </row>
    <row r="374" spans="1:3" x14ac:dyDescent="0.2">
      <c r="A374" s="3" t="s">
        <v>2281</v>
      </c>
      <c r="B374" t="str">
        <f t="shared" si="10"/>
        <v>HDMIC</v>
      </c>
      <c r="C374" t="str">
        <f t="shared" si="11"/>
        <v>HDMIC</v>
      </c>
    </row>
    <row r="375" spans="1:3" x14ac:dyDescent="0.2">
      <c r="A375" s="4" t="s">
        <v>2266</v>
      </c>
      <c r="B375" t="str">
        <f t="shared" si="10"/>
        <v>HDST</v>
      </c>
      <c r="C375" t="str">
        <f t="shared" si="11"/>
        <v>HDST</v>
      </c>
    </row>
    <row r="376" spans="1:3" x14ac:dyDescent="0.2">
      <c r="A376" s="3" t="s">
        <v>2282</v>
      </c>
      <c r="B376" t="str">
        <f t="shared" si="10"/>
        <v>HPUSBC</v>
      </c>
      <c r="C376" t="str">
        <f t="shared" si="11"/>
        <v>HPUSBC</v>
      </c>
    </row>
    <row r="377" spans="1:3" x14ac:dyDescent="0.2">
      <c r="A377" s="4" t="s">
        <v>2282</v>
      </c>
      <c r="B377" t="str">
        <f t="shared" si="10"/>
        <v>HPUSBC</v>
      </c>
      <c r="C377" t="str">
        <f t="shared" si="11"/>
        <v>HPUSBC</v>
      </c>
    </row>
    <row r="378" spans="1:3" x14ac:dyDescent="0.2">
      <c r="A378" s="3" t="s">
        <v>2282</v>
      </c>
      <c r="B378" t="str">
        <f t="shared" si="10"/>
        <v>HPUSBC</v>
      </c>
      <c r="C378" t="str">
        <f t="shared" si="11"/>
        <v>HPUSBC</v>
      </c>
    </row>
    <row r="379" spans="1:3" x14ac:dyDescent="0.2">
      <c r="A379" s="4" t="s">
        <v>2265</v>
      </c>
      <c r="B379" t="str">
        <f t="shared" si="10"/>
        <v>IPHONE</v>
      </c>
      <c r="C379" t="str">
        <f t="shared" si="11"/>
        <v>IPHONE</v>
      </c>
    </row>
    <row r="380" spans="1:3" x14ac:dyDescent="0.2">
      <c r="A380" s="3" t="s">
        <v>2265</v>
      </c>
      <c r="B380" t="str">
        <f t="shared" si="10"/>
        <v>IPHONE</v>
      </c>
      <c r="C380" t="str">
        <f t="shared" si="11"/>
        <v>IPHONE</v>
      </c>
    </row>
    <row r="381" spans="1:3" x14ac:dyDescent="0.2">
      <c r="A381" s="4" t="s">
        <v>2265</v>
      </c>
      <c r="B381" t="str">
        <f t="shared" si="10"/>
        <v>IPHONE</v>
      </c>
      <c r="C381" t="str">
        <f t="shared" si="11"/>
        <v>IPHONE</v>
      </c>
    </row>
    <row r="382" spans="1:3" x14ac:dyDescent="0.2">
      <c r="A382" s="3" t="s">
        <v>2265</v>
      </c>
      <c r="B382" t="str">
        <f t="shared" si="10"/>
        <v>IPHONE</v>
      </c>
      <c r="C382" t="str">
        <f t="shared" si="11"/>
        <v>IPHONE</v>
      </c>
    </row>
    <row r="383" spans="1:3" x14ac:dyDescent="0.2">
      <c r="A383" s="4" t="s">
        <v>2265</v>
      </c>
      <c r="B383" t="str">
        <f t="shared" si="10"/>
        <v>IPHONE</v>
      </c>
      <c r="C383" t="str">
        <f t="shared" si="11"/>
        <v>IPHONE</v>
      </c>
    </row>
    <row r="384" spans="1:3" x14ac:dyDescent="0.2">
      <c r="A384" s="3" t="s">
        <v>2265</v>
      </c>
      <c r="B384" t="str">
        <f t="shared" si="10"/>
        <v>IPHONE</v>
      </c>
      <c r="C384" t="str">
        <f t="shared" si="11"/>
        <v>IPHONE</v>
      </c>
    </row>
    <row r="385" spans="1:3" x14ac:dyDescent="0.2">
      <c r="A385" s="4" t="s">
        <v>2268</v>
      </c>
      <c r="B385" t="str">
        <f t="shared" si="10"/>
        <v>MACCHRG</v>
      </c>
      <c r="C385" t="str">
        <f t="shared" si="11"/>
        <v>MACCHRG</v>
      </c>
    </row>
    <row r="386" spans="1:3" x14ac:dyDescent="0.2">
      <c r="A386" s="3" t="s">
        <v>2268</v>
      </c>
      <c r="B386" t="str">
        <f t="shared" si="10"/>
        <v>MACCHRG</v>
      </c>
      <c r="C386" t="str">
        <f t="shared" si="11"/>
        <v>MACCHRG</v>
      </c>
    </row>
    <row r="387" spans="1:3" x14ac:dyDescent="0.2">
      <c r="A387" s="4" t="s">
        <v>2283</v>
      </c>
      <c r="B387" t="str">
        <f t="shared" ref="B387:B450" si="12">IF(COUNTIF(A387,"*MACUSBC*"),"MACUSBC",A387)</f>
        <v>MACUSBC</v>
      </c>
      <c r="C387" t="str">
        <f t="shared" ref="C387:C450" si="13">IF(COUNTIF(B387,"*uniq*"),"CBK",B387)</f>
        <v>MACUSBC</v>
      </c>
    </row>
    <row r="388" spans="1:3" x14ac:dyDescent="0.2">
      <c r="A388" s="3" t="s">
        <v>2289</v>
      </c>
      <c r="B388" t="str">
        <f t="shared" si="12"/>
        <v>MACUSBC</v>
      </c>
      <c r="C388" t="str">
        <f t="shared" si="13"/>
        <v>MACUSBC</v>
      </c>
    </row>
    <row r="389" spans="1:3" x14ac:dyDescent="0.2">
      <c r="A389" s="4" t="s">
        <v>2290</v>
      </c>
      <c r="B389" t="str">
        <f t="shared" si="12"/>
        <v>MACUSBC</v>
      </c>
      <c r="C389" t="str">
        <f t="shared" si="13"/>
        <v>MACUSBC</v>
      </c>
    </row>
    <row r="390" spans="1:3" x14ac:dyDescent="0.2">
      <c r="A390" s="3" t="s">
        <v>2280</v>
      </c>
      <c r="B390" t="str">
        <f t="shared" si="12"/>
        <v>MACUSBC</v>
      </c>
      <c r="C390" t="str">
        <f t="shared" si="13"/>
        <v>MACUSBC</v>
      </c>
    </row>
    <row r="391" spans="1:3" x14ac:dyDescent="0.2">
      <c r="A391" s="4" t="s">
        <v>2269</v>
      </c>
      <c r="B391" t="str">
        <f t="shared" si="12"/>
        <v>MACUSBC</v>
      </c>
      <c r="C391" t="str">
        <f t="shared" si="13"/>
        <v>MACUSBC</v>
      </c>
    </row>
    <row r="392" spans="1:3" x14ac:dyDescent="0.2">
      <c r="A392" s="3" t="s">
        <v>2270</v>
      </c>
      <c r="B392" t="str">
        <f t="shared" si="12"/>
        <v>MACUSBC</v>
      </c>
      <c r="C392" t="str">
        <f t="shared" si="13"/>
        <v>MACUSBC</v>
      </c>
    </row>
    <row r="393" spans="1:3" x14ac:dyDescent="0.2">
      <c r="A393" s="4" t="s">
        <v>2285</v>
      </c>
      <c r="B393" t="str">
        <f t="shared" si="12"/>
        <v>UHDMI</v>
      </c>
      <c r="C393" t="str">
        <f t="shared" si="13"/>
        <v>UHDMI</v>
      </c>
    </row>
    <row r="394" spans="1:3" x14ac:dyDescent="0.2">
      <c r="A394" s="3" t="s">
        <v>2294</v>
      </c>
      <c r="B394" t="str">
        <f t="shared" si="12"/>
        <v>UVGA</v>
      </c>
      <c r="C394" t="str">
        <f t="shared" si="13"/>
        <v>UVGA</v>
      </c>
    </row>
    <row r="395" spans="1:3" x14ac:dyDescent="0.2">
      <c r="A395" s="4" t="s">
        <v>2294</v>
      </c>
      <c r="B395" t="str">
        <f t="shared" si="12"/>
        <v>UVGA</v>
      </c>
      <c r="C395" t="str">
        <f t="shared" si="13"/>
        <v>UVGA</v>
      </c>
    </row>
    <row r="396" spans="1:3" x14ac:dyDescent="0.2">
      <c r="A396" s="3" t="s">
        <v>2272</v>
      </c>
      <c r="B396" t="str">
        <f t="shared" si="12"/>
        <v>WALLADPT</v>
      </c>
      <c r="C396" t="str">
        <f t="shared" si="13"/>
        <v>WALLADPT</v>
      </c>
    </row>
    <row r="397" spans="1:3" x14ac:dyDescent="0.2">
      <c r="A397" s="4" t="s">
        <v>2272</v>
      </c>
      <c r="B397" t="str">
        <f t="shared" si="12"/>
        <v>WALLADPT</v>
      </c>
      <c r="C397" t="str">
        <f t="shared" si="13"/>
        <v>WALLADPT</v>
      </c>
    </row>
    <row r="398" spans="1:3" x14ac:dyDescent="0.2">
      <c r="A398" s="3" t="s">
        <v>2272</v>
      </c>
      <c r="B398" t="str">
        <f t="shared" si="12"/>
        <v>WALLADPT</v>
      </c>
      <c r="C398" t="str">
        <f t="shared" si="13"/>
        <v>WALLADPT</v>
      </c>
    </row>
    <row r="399" spans="1:3" x14ac:dyDescent="0.2">
      <c r="A399" s="4" t="s">
        <v>2272</v>
      </c>
      <c r="B399" t="str">
        <f t="shared" si="12"/>
        <v>WALLADPT</v>
      </c>
      <c r="C399" t="str">
        <f t="shared" si="13"/>
        <v>WALLADPT</v>
      </c>
    </row>
    <row r="400" spans="1:3" x14ac:dyDescent="0.2">
      <c r="A400" s="3" t="s">
        <v>2272</v>
      </c>
      <c r="B400" t="str">
        <f t="shared" si="12"/>
        <v>WALLADPT</v>
      </c>
      <c r="C400" t="str">
        <f t="shared" si="13"/>
        <v>WALLADPT</v>
      </c>
    </row>
    <row r="401" spans="1:3" x14ac:dyDescent="0.2">
      <c r="A401" s="4" t="s">
        <v>2307</v>
      </c>
      <c r="B401" t="str">
        <f t="shared" si="12"/>
        <v>Uniq/19B13Code</v>
      </c>
      <c r="C401" t="str">
        <f t="shared" si="13"/>
        <v>CBK</v>
      </c>
    </row>
    <row r="402" spans="1:3" x14ac:dyDescent="0.2">
      <c r="A402" s="3" t="s">
        <v>2273</v>
      </c>
      <c r="B402" t="str">
        <f t="shared" si="12"/>
        <v>CBK</v>
      </c>
      <c r="C402" t="str">
        <f t="shared" si="13"/>
        <v>CBK</v>
      </c>
    </row>
    <row r="403" spans="1:3" x14ac:dyDescent="0.2">
      <c r="A403" s="4" t="s">
        <v>2273</v>
      </c>
      <c r="B403" t="str">
        <f t="shared" si="12"/>
        <v>CBK</v>
      </c>
      <c r="C403" t="str">
        <f t="shared" si="13"/>
        <v>CBK</v>
      </c>
    </row>
    <row r="404" spans="1:3" x14ac:dyDescent="0.2">
      <c r="A404" s="3" t="s">
        <v>2273</v>
      </c>
      <c r="B404" t="str">
        <f t="shared" si="12"/>
        <v>CBK</v>
      </c>
      <c r="C404" t="str">
        <f t="shared" si="13"/>
        <v>CBK</v>
      </c>
    </row>
    <row r="405" spans="1:3" x14ac:dyDescent="0.2">
      <c r="A405" s="4" t="s">
        <v>2275</v>
      </c>
      <c r="B405" t="str">
        <f t="shared" si="12"/>
        <v>CLICC-MM</v>
      </c>
      <c r="C405" t="str">
        <f t="shared" si="13"/>
        <v>CLICC-MM</v>
      </c>
    </row>
    <row r="406" spans="1:3" x14ac:dyDescent="0.2">
      <c r="A406" s="3" t="s">
        <v>2275</v>
      </c>
      <c r="B406" t="str">
        <f t="shared" si="12"/>
        <v>CLICC-MM</v>
      </c>
      <c r="C406" t="str">
        <f t="shared" si="13"/>
        <v>CLICC-MM</v>
      </c>
    </row>
    <row r="407" spans="1:3" x14ac:dyDescent="0.2">
      <c r="A407" s="4" t="s">
        <v>2263</v>
      </c>
      <c r="B407" t="str">
        <f t="shared" si="12"/>
        <v>HP</v>
      </c>
      <c r="C407" t="str">
        <f t="shared" si="13"/>
        <v>HP</v>
      </c>
    </row>
    <row r="408" spans="1:3" x14ac:dyDescent="0.2">
      <c r="A408" s="3" t="s">
        <v>2263</v>
      </c>
      <c r="B408" t="str">
        <f t="shared" si="12"/>
        <v>HP</v>
      </c>
      <c r="C408" t="str">
        <f t="shared" si="13"/>
        <v>HP</v>
      </c>
    </row>
    <row r="409" spans="1:3" x14ac:dyDescent="0.2">
      <c r="A409" s="4" t="s">
        <v>2275</v>
      </c>
      <c r="B409" t="str">
        <f t="shared" si="12"/>
        <v>CLICC-MM</v>
      </c>
      <c r="C409" t="str">
        <f t="shared" si="13"/>
        <v>CLICC-MM</v>
      </c>
    </row>
    <row r="410" spans="1:3" x14ac:dyDescent="0.2">
      <c r="A410" s="3" t="s">
        <v>2275</v>
      </c>
      <c r="B410" t="str">
        <f t="shared" si="12"/>
        <v>CLICC-MM</v>
      </c>
      <c r="C410" t="str">
        <f t="shared" si="13"/>
        <v>CLICC-MM</v>
      </c>
    </row>
    <row r="411" spans="1:3" x14ac:dyDescent="0.2">
      <c r="A411" s="4" t="s">
        <v>2275</v>
      </c>
      <c r="B411" t="str">
        <f t="shared" si="12"/>
        <v>CLICC-MM</v>
      </c>
      <c r="C411" t="str">
        <f t="shared" si="13"/>
        <v>CLICC-MM</v>
      </c>
    </row>
    <row r="412" spans="1:3" x14ac:dyDescent="0.2">
      <c r="A412" s="3" t="s">
        <v>2263</v>
      </c>
      <c r="B412" t="str">
        <f t="shared" si="12"/>
        <v>HP</v>
      </c>
      <c r="C412" t="str">
        <f t="shared" si="13"/>
        <v>HP</v>
      </c>
    </row>
    <row r="413" spans="1:3" x14ac:dyDescent="0.2">
      <c r="A413" s="4" t="s">
        <v>2295</v>
      </c>
      <c r="B413" t="str">
        <f t="shared" si="12"/>
        <v>MACUSBC</v>
      </c>
      <c r="C413" t="str">
        <f t="shared" si="13"/>
        <v>MACUSBC</v>
      </c>
    </row>
    <row r="414" spans="1:3" x14ac:dyDescent="0.2">
      <c r="A414" s="3" t="s">
        <v>2290</v>
      </c>
      <c r="B414" t="str">
        <f t="shared" si="12"/>
        <v>MACUSBC</v>
      </c>
      <c r="C414" t="str">
        <f t="shared" si="13"/>
        <v>MACUSBC</v>
      </c>
    </row>
    <row r="415" spans="1:3" x14ac:dyDescent="0.2">
      <c r="A415" s="4" t="s">
        <v>2281</v>
      </c>
      <c r="B415" t="str">
        <f t="shared" si="12"/>
        <v>HDMIC</v>
      </c>
      <c r="C415" t="str">
        <f t="shared" si="13"/>
        <v>HDMIC</v>
      </c>
    </row>
    <row r="416" spans="1:3" x14ac:dyDescent="0.2">
      <c r="A416" s="3" t="s">
        <v>2282</v>
      </c>
      <c r="B416" t="str">
        <f t="shared" si="12"/>
        <v>HPUSBC</v>
      </c>
      <c r="C416" t="str">
        <f t="shared" si="13"/>
        <v>HPUSBC</v>
      </c>
    </row>
    <row r="417" spans="1:3" x14ac:dyDescent="0.2">
      <c r="A417" s="4" t="s">
        <v>2265</v>
      </c>
      <c r="B417" t="str">
        <f t="shared" si="12"/>
        <v>IPHONE</v>
      </c>
      <c r="C417" t="str">
        <f t="shared" si="13"/>
        <v>IPHONE</v>
      </c>
    </row>
    <row r="418" spans="1:3" x14ac:dyDescent="0.2">
      <c r="A418" s="3" t="s">
        <v>2265</v>
      </c>
      <c r="B418" t="str">
        <f t="shared" si="12"/>
        <v>IPHONE</v>
      </c>
      <c r="C418" t="str">
        <f t="shared" si="13"/>
        <v>IPHONE</v>
      </c>
    </row>
    <row r="419" spans="1:3" x14ac:dyDescent="0.2">
      <c r="A419" s="4" t="s">
        <v>2265</v>
      </c>
      <c r="B419" t="str">
        <f t="shared" si="12"/>
        <v>IPHONE</v>
      </c>
      <c r="C419" t="str">
        <f t="shared" si="13"/>
        <v>IPHONE</v>
      </c>
    </row>
    <row r="420" spans="1:3" x14ac:dyDescent="0.2">
      <c r="A420" s="3" t="s">
        <v>2265</v>
      </c>
      <c r="B420" t="str">
        <f t="shared" si="12"/>
        <v>IPHONE</v>
      </c>
      <c r="C420" t="str">
        <f t="shared" si="13"/>
        <v>IPHONE</v>
      </c>
    </row>
    <row r="421" spans="1:3" x14ac:dyDescent="0.2">
      <c r="A421" s="4" t="s">
        <v>2265</v>
      </c>
      <c r="B421" t="str">
        <f t="shared" si="12"/>
        <v>IPHONE</v>
      </c>
      <c r="C421" t="str">
        <f t="shared" si="13"/>
        <v>IPHONE</v>
      </c>
    </row>
    <row r="422" spans="1:3" x14ac:dyDescent="0.2">
      <c r="A422" s="3" t="s">
        <v>2265</v>
      </c>
      <c r="B422" t="str">
        <f t="shared" si="12"/>
        <v>IPHONE</v>
      </c>
      <c r="C422" t="str">
        <f t="shared" si="13"/>
        <v>IPHONE</v>
      </c>
    </row>
    <row r="423" spans="1:3" x14ac:dyDescent="0.2">
      <c r="A423" s="4" t="s">
        <v>2265</v>
      </c>
      <c r="B423" t="str">
        <f t="shared" si="12"/>
        <v>IPHONE</v>
      </c>
      <c r="C423" t="str">
        <f t="shared" si="13"/>
        <v>IPHONE</v>
      </c>
    </row>
    <row r="424" spans="1:3" x14ac:dyDescent="0.2">
      <c r="A424" s="3" t="s">
        <v>2268</v>
      </c>
      <c r="B424" t="str">
        <f t="shared" si="12"/>
        <v>MACCHRG</v>
      </c>
      <c r="C424" t="str">
        <f t="shared" si="13"/>
        <v>MACCHRG</v>
      </c>
    </row>
    <row r="425" spans="1:3" x14ac:dyDescent="0.2">
      <c r="A425" s="4" t="s">
        <v>2268</v>
      </c>
      <c r="B425" t="str">
        <f t="shared" si="12"/>
        <v>MACCHRG</v>
      </c>
      <c r="C425" t="str">
        <f t="shared" si="13"/>
        <v>MACCHRG</v>
      </c>
    </row>
    <row r="426" spans="1:3" x14ac:dyDescent="0.2">
      <c r="A426" s="3" t="s">
        <v>2268</v>
      </c>
      <c r="B426" t="str">
        <f t="shared" si="12"/>
        <v>MACCHRG</v>
      </c>
      <c r="C426" t="str">
        <f t="shared" si="13"/>
        <v>MACCHRG</v>
      </c>
    </row>
    <row r="427" spans="1:3" x14ac:dyDescent="0.2">
      <c r="A427" s="4" t="s">
        <v>2296</v>
      </c>
      <c r="B427" t="str">
        <f t="shared" si="12"/>
        <v>MACUSBC</v>
      </c>
      <c r="C427" t="str">
        <f t="shared" si="13"/>
        <v>MACUSBC</v>
      </c>
    </row>
    <row r="428" spans="1:3" x14ac:dyDescent="0.2">
      <c r="A428" s="3" t="s">
        <v>2283</v>
      </c>
      <c r="B428" t="str">
        <f t="shared" si="12"/>
        <v>MACUSBC</v>
      </c>
      <c r="C428" t="str">
        <f t="shared" si="13"/>
        <v>MACUSBC</v>
      </c>
    </row>
    <row r="429" spans="1:3" x14ac:dyDescent="0.2">
      <c r="A429" s="4" t="s">
        <v>2286</v>
      </c>
      <c r="B429" t="str">
        <f t="shared" si="12"/>
        <v>MACUSBC</v>
      </c>
      <c r="C429" t="str">
        <f t="shared" si="13"/>
        <v>MACUSBC</v>
      </c>
    </row>
    <row r="430" spans="1:3" x14ac:dyDescent="0.2">
      <c r="A430" s="3" t="s">
        <v>2280</v>
      </c>
      <c r="B430" t="str">
        <f t="shared" si="12"/>
        <v>MACUSBC</v>
      </c>
      <c r="C430" t="str">
        <f t="shared" si="13"/>
        <v>MACUSBC</v>
      </c>
    </row>
    <row r="431" spans="1:3" x14ac:dyDescent="0.2">
      <c r="A431" s="4" t="s">
        <v>2269</v>
      </c>
      <c r="B431" t="str">
        <f t="shared" si="12"/>
        <v>MACUSBC</v>
      </c>
      <c r="C431" t="str">
        <f t="shared" si="13"/>
        <v>MACUSBC</v>
      </c>
    </row>
    <row r="432" spans="1:3" x14ac:dyDescent="0.2">
      <c r="A432" s="3" t="s">
        <v>2278</v>
      </c>
      <c r="B432" t="str">
        <f t="shared" si="12"/>
        <v>MACUSBC</v>
      </c>
      <c r="C432" t="str">
        <f t="shared" si="13"/>
        <v>MACUSBC</v>
      </c>
    </row>
    <row r="433" spans="1:3" x14ac:dyDescent="0.2">
      <c r="A433" s="4" t="s">
        <v>2284</v>
      </c>
      <c r="B433" t="str">
        <f t="shared" si="12"/>
        <v>MACUSBC</v>
      </c>
      <c r="C433" t="str">
        <f t="shared" si="13"/>
        <v>MACUSBC</v>
      </c>
    </row>
    <row r="434" spans="1:3" x14ac:dyDescent="0.2">
      <c r="A434" s="3" t="s">
        <v>2285</v>
      </c>
      <c r="B434" t="str">
        <f t="shared" si="12"/>
        <v>UHDMI</v>
      </c>
      <c r="C434" t="str">
        <f t="shared" si="13"/>
        <v>UHDMI</v>
      </c>
    </row>
    <row r="435" spans="1:3" x14ac:dyDescent="0.2">
      <c r="A435" s="4" t="s">
        <v>2294</v>
      </c>
      <c r="B435" t="str">
        <f t="shared" si="12"/>
        <v>UVGA</v>
      </c>
      <c r="C435" t="str">
        <f t="shared" si="13"/>
        <v>UVGA</v>
      </c>
    </row>
    <row r="436" spans="1:3" x14ac:dyDescent="0.2">
      <c r="A436" s="3" t="s">
        <v>2272</v>
      </c>
      <c r="B436" t="str">
        <f t="shared" si="12"/>
        <v>WALLADPT</v>
      </c>
      <c r="C436" t="str">
        <f t="shared" si="13"/>
        <v>WALLADPT</v>
      </c>
    </row>
    <row r="437" spans="1:3" x14ac:dyDescent="0.2">
      <c r="A437" s="4" t="s">
        <v>2272</v>
      </c>
      <c r="B437" t="str">
        <f t="shared" si="12"/>
        <v>WALLADPT</v>
      </c>
      <c r="C437" t="str">
        <f t="shared" si="13"/>
        <v>WALLADPT</v>
      </c>
    </row>
    <row r="438" spans="1:3" x14ac:dyDescent="0.2">
      <c r="A438" s="3" t="s">
        <v>2272</v>
      </c>
      <c r="B438" t="str">
        <f t="shared" si="12"/>
        <v>WALLADPT</v>
      </c>
      <c r="C438" t="str">
        <f t="shared" si="13"/>
        <v>WALLADPT</v>
      </c>
    </row>
    <row r="439" spans="1:3" x14ac:dyDescent="0.2">
      <c r="A439" s="4" t="s">
        <v>2272</v>
      </c>
      <c r="B439" t="str">
        <f t="shared" si="12"/>
        <v>WALLADPT</v>
      </c>
      <c r="C439" t="str">
        <f t="shared" si="13"/>
        <v>WALLADPT</v>
      </c>
    </row>
    <row r="440" spans="1:3" x14ac:dyDescent="0.2">
      <c r="A440" s="3" t="s">
        <v>2272</v>
      </c>
      <c r="B440" t="str">
        <f t="shared" si="12"/>
        <v>WALLADPT</v>
      </c>
      <c r="C440" t="str">
        <f t="shared" si="13"/>
        <v>WALLADPT</v>
      </c>
    </row>
    <row r="441" spans="1:3" x14ac:dyDescent="0.2">
      <c r="A441" s="4" t="s">
        <v>2272</v>
      </c>
      <c r="B441" t="str">
        <f t="shared" si="12"/>
        <v>WALLADPT</v>
      </c>
      <c r="C441" t="str">
        <f t="shared" si="13"/>
        <v>WALLADPT</v>
      </c>
    </row>
    <row r="442" spans="1:3" x14ac:dyDescent="0.2">
      <c r="A442" s="3" t="s">
        <v>2273</v>
      </c>
      <c r="B442" t="str">
        <f t="shared" si="12"/>
        <v>CBK</v>
      </c>
      <c r="C442" t="str">
        <f t="shared" si="13"/>
        <v>CBK</v>
      </c>
    </row>
    <row r="443" spans="1:3" x14ac:dyDescent="0.2">
      <c r="A443" s="4" t="s">
        <v>2273</v>
      </c>
      <c r="B443" t="str">
        <f t="shared" si="12"/>
        <v>CBK</v>
      </c>
      <c r="C443" t="str">
        <f t="shared" si="13"/>
        <v>CBK</v>
      </c>
    </row>
    <row r="444" spans="1:3" x14ac:dyDescent="0.2">
      <c r="A444" s="3" t="s">
        <v>2273</v>
      </c>
      <c r="B444" t="str">
        <f t="shared" si="12"/>
        <v>CBK</v>
      </c>
      <c r="C444" t="str">
        <f t="shared" si="13"/>
        <v>CBK</v>
      </c>
    </row>
    <row r="445" spans="1:3" x14ac:dyDescent="0.2">
      <c r="A445" s="4" t="s">
        <v>2273</v>
      </c>
      <c r="B445" t="str">
        <f t="shared" si="12"/>
        <v>CBK</v>
      </c>
      <c r="C445" t="str">
        <f t="shared" si="13"/>
        <v>CBK</v>
      </c>
    </row>
    <row r="446" spans="1:3" x14ac:dyDescent="0.2">
      <c r="A446" s="3" t="s">
        <v>2273</v>
      </c>
      <c r="B446" t="str">
        <f t="shared" si="12"/>
        <v>CBK</v>
      </c>
      <c r="C446" t="str">
        <f t="shared" si="13"/>
        <v>CBK</v>
      </c>
    </row>
    <row r="447" spans="1:3" x14ac:dyDescent="0.2">
      <c r="A447" s="4" t="s">
        <v>2274</v>
      </c>
      <c r="B447" t="str">
        <f t="shared" si="12"/>
        <v>CLICC-ML</v>
      </c>
      <c r="C447" t="str">
        <f t="shared" si="13"/>
        <v>CLICC-ML</v>
      </c>
    </row>
    <row r="448" spans="1:3" x14ac:dyDescent="0.2">
      <c r="A448" s="3" t="s">
        <v>2274</v>
      </c>
      <c r="B448" t="str">
        <f t="shared" si="12"/>
        <v>CLICC-ML</v>
      </c>
      <c r="C448" t="str">
        <f t="shared" si="13"/>
        <v>CLICC-ML</v>
      </c>
    </row>
    <row r="449" spans="1:3" x14ac:dyDescent="0.2">
      <c r="A449" s="4" t="s">
        <v>2274</v>
      </c>
      <c r="B449" t="str">
        <f t="shared" si="12"/>
        <v>CLICC-ML</v>
      </c>
      <c r="C449" t="str">
        <f t="shared" si="13"/>
        <v>CLICC-ML</v>
      </c>
    </row>
    <row r="450" spans="1:3" x14ac:dyDescent="0.2">
      <c r="A450" s="3" t="s">
        <v>2274</v>
      </c>
      <c r="B450" t="str">
        <f t="shared" si="12"/>
        <v>CLICC-ML</v>
      </c>
      <c r="C450" t="str">
        <f t="shared" si="13"/>
        <v>CLICC-ML</v>
      </c>
    </row>
    <row r="451" spans="1:3" x14ac:dyDescent="0.2">
      <c r="A451" s="4" t="s">
        <v>2274</v>
      </c>
      <c r="B451" t="str">
        <f t="shared" ref="B451:B514" si="14">IF(COUNTIF(A451,"*MACUSBC*"),"MACUSBC",A451)</f>
        <v>CLICC-ML</v>
      </c>
      <c r="C451" t="str">
        <f t="shared" ref="C451:C514" si="15">IF(COUNTIF(B451,"*uniq*"),"CBK",B451)</f>
        <v>CLICC-ML</v>
      </c>
    </row>
    <row r="452" spans="1:3" x14ac:dyDescent="0.2">
      <c r="A452" s="3" t="s">
        <v>2274</v>
      </c>
      <c r="B452" t="str">
        <f t="shared" si="14"/>
        <v>CLICC-ML</v>
      </c>
      <c r="C452" t="str">
        <f t="shared" si="15"/>
        <v>CLICC-ML</v>
      </c>
    </row>
    <row r="453" spans="1:3" x14ac:dyDescent="0.2">
      <c r="A453" s="4" t="s">
        <v>2275</v>
      </c>
      <c r="B453" t="str">
        <f t="shared" si="14"/>
        <v>CLICC-MM</v>
      </c>
      <c r="C453" t="str">
        <f t="shared" si="15"/>
        <v>CLICC-MM</v>
      </c>
    </row>
    <row r="454" spans="1:3" x14ac:dyDescent="0.2">
      <c r="A454" s="3" t="s">
        <v>2263</v>
      </c>
      <c r="B454" t="str">
        <f t="shared" si="14"/>
        <v>HP</v>
      </c>
      <c r="C454" t="str">
        <f t="shared" si="15"/>
        <v>HP</v>
      </c>
    </row>
    <row r="455" spans="1:3" x14ac:dyDescent="0.2">
      <c r="A455" s="4" t="s">
        <v>2263</v>
      </c>
      <c r="B455" t="str">
        <f t="shared" si="14"/>
        <v>HP</v>
      </c>
      <c r="C455" t="str">
        <f t="shared" si="15"/>
        <v>HP</v>
      </c>
    </row>
    <row r="456" spans="1:3" x14ac:dyDescent="0.2">
      <c r="A456" s="3" t="s">
        <v>2263</v>
      </c>
      <c r="B456" t="str">
        <f t="shared" si="14"/>
        <v>HP</v>
      </c>
      <c r="C456" t="str">
        <f t="shared" si="15"/>
        <v>HP</v>
      </c>
    </row>
    <row r="457" spans="1:3" x14ac:dyDescent="0.2">
      <c r="A457" s="4" t="s">
        <v>2263</v>
      </c>
      <c r="B457" t="str">
        <f t="shared" si="14"/>
        <v>HP</v>
      </c>
      <c r="C457" t="str">
        <f t="shared" si="15"/>
        <v>HP</v>
      </c>
    </row>
    <row r="458" spans="1:3" x14ac:dyDescent="0.2">
      <c r="A458" s="3" t="s">
        <v>2274</v>
      </c>
      <c r="B458" t="str">
        <f t="shared" si="14"/>
        <v>CLICC-ML</v>
      </c>
      <c r="C458" t="str">
        <f t="shared" si="15"/>
        <v>CLICC-ML</v>
      </c>
    </row>
    <row r="459" spans="1:3" x14ac:dyDescent="0.2">
      <c r="A459" s="4" t="s">
        <v>2274</v>
      </c>
      <c r="B459" t="str">
        <f t="shared" si="14"/>
        <v>CLICC-ML</v>
      </c>
      <c r="C459" t="str">
        <f t="shared" si="15"/>
        <v>CLICC-ML</v>
      </c>
    </row>
    <row r="460" spans="1:3" x14ac:dyDescent="0.2">
      <c r="A460" s="3" t="s">
        <v>2263</v>
      </c>
      <c r="B460" t="str">
        <f t="shared" si="14"/>
        <v>HP</v>
      </c>
      <c r="C460" t="str">
        <f t="shared" si="15"/>
        <v>HP</v>
      </c>
    </row>
    <row r="461" spans="1:3" x14ac:dyDescent="0.2">
      <c r="A461" s="4" t="s">
        <v>2274</v>
      </c>
      <c r="B461" t="str">
        <f t="shared" si="14"/>
        <v>CLICC-ML</v>
      </c>
      <c r="C461" t="str">
        <f t="shared" si="15"/>
        <v>CLICC-ML</v>
      </c>
    </row>
    <row r="462" spans="1:3" x14ac:dyDescent="0.2">
      <c r="A462" s="3" t="s">
        <v>2274</v>
      </c>
      <c r="B462" t="str">
        <f t="shared" si="14"/>
        <v>CLICC-ML</v>
      </c>
      <c r="C462" t="str">
        <f t="shared" si="15"/>
        <v>CLICC-ML</v>
      </c>
    </row>
    <row r="463" spans="1:3" x14ac:dyDescent="0.2">
      <c r="A463" s="4" t="s">
        <v>2274</v>
      </c>
      <c r="B463" t="str">
        <f t="shared" si="14"/>
        <v>CLICC-ML</v>
      </c>
      <c r="C463" t="str">
        <f t="shared" si="15"/>
        <v>CLICC-ML</v>
      </c>
    </row>
    <row r="464" spans="1:3" x14ac:dyDescent="0.2">
      <c r="A464" s="3" t="s">
        <v>2274</v>
      </c>
      <c r="B464" t="str">
        <f t="shared" si="14"/>
        <v>CLICC-ML</v>
      </c>
      <c r="C464" t="str">
        <f t="shared" si="15"/>
        <v>CLICC-ML</v>
      </c>
    </row>
    <row r="465" spans="1:3" x14ac:dyDescent="0.2">
      <c r="A465" s="4" t="s">
        <v>2275</v>
      </c>
      <c r="B465" t="str">
        <f t="shared" si="14"/>
        <v>CLICC-MM</v>
      </c>
      <c r="C465" t="str">
        <f t="shared" si="15"/>
        <v>CLICC-MM</v>
      </c>
    </row>
    <row r="466" spans="1:3" x14ac:dyDescent="0.2">
      <c r="A466" s="3" t="s">
        <v>2275</v>
      </c>
      <c r="B466" t="str">
        <f t="shared" si="14"/>
        <v>CLICC-MM</v>
      </c>
      <c r="C466" t="str">
        <f t="shared" si="15"/>
        <v>CLICC-MM</v>
      </c>
    </row>
    <row r="467" spans="1:3" x14ac:dyDescent="0.2">
      <c r="A467" s="4" t="s">
        <v>2297</v>
      </c>
      <c r="B467" t="str">
        <f t="shared" si="14"/>
        <v>FAC</v>
      </c>
      <c r="C467" t="str">
        <f t="shared" si="15"/>
        <v>FAC</v>
      </c>
    </row>
    <row r="468" spans="1:3" x14ac:dyDescent="0.2">
      <c r="A468" s="3" t="s">
        <v>2279</v>
      </c>
      <c r="B468" t="str">
        <f t="shared" si="14"/>
        <v>AD</v>
      </c>
      <c r="C468" t="str">
        <f t="shared" si="15"/>
        <v>AD</v>
      </c>
    </row>
    <row r="469" spans="1:3" x14ac:dyDescent="0.2">
      <c r="A469" s="4" t="s">
        <v>2279</v>
      </c>
      <c r="B469" t="str">
        <f t="shared" si="14"/>
        <v>AD</v>
      </c>
      <c r="C469" t="str">
        <f t="shared" si="15"/>
        <v>AD</v>
      </c>
    </row>
    <row r="470" spans="1:3" x14ac:dyDescent="0.2">
      <c r="A470" s="3" t="s">
        <v>2279</v>
      </c>
      <c r="B470" t="str">
        <f t="shared" si="14"/>
        <v>AD</v>
      </c>
      <c r="C470" t="str">
        <f t="shared" si="15"/>
        <v>AD</v>
      </c>
    </row>
    <row r="471" spans="1:3" x14ac:dyDescent="0.2">
      <c r="A471" s="4" t="s">
        <v>2279</v>
      </c>
      <c r="B471" t="str">
        <f t="shared" si="14"/>
        <v>AD</v>
      </c>
      <c r="C471" t="str">
        <f t="shared" si="15"/>
        <v>AD</v>
      </c>
    </row>
    <row r="472" spans="1:3" x14ac:dyDescent="0.2">
      <c r="A472" s="3" t="s">
        <v>2279</v>
      </c>
      <c r="B472" t="str">
        <f t="shared" si="14"/>
        <v>AD</v>
      </c>
      <c r="C472" t="str">
        <f t="shared" si="15"/>
        <v>AD</v>
      </c>
    </row>
    <row r="473" spans="1:3" x14ac:dyDescent="0.2">
      <c r="A473" s="4" t="s">
        <v>2279</v>
      </c>
      <c r="B473" t="str">
        <f t="shared" si="14"/>
        <v>AD</v>
      </c>
      <c r="C473" t="str">
        <f t="shared" si="15"/>
        <v>AD</v>
      </c>
    </row>
    <row r="474" spans="1:3" x14ac:dyDescent="0.2">
      <c r="A474" s="3" t="s">
        <v>2279</v>
      </c>
      <c r="B474" t="str">
        <f t="shared" si="14"/>
        <v>AD</v>
      </c>
      <c r="C474" t="str">
        <f t="shared" si="15"/>
        <v>AD</v>
      </c>
    </row>
    <row r="475" spans="1:3" x14ac:dyDescent="0.2">
      <c r="A475" s="4" t="s">
        <v>2279</v>
      </c>
      <c r="B475" t="str">
        <f t="shared" si="14"/>
        <v>AD</v>
      </c>
      <c r="C475" t="str">
        <f t="shared" si="15"/>
        <v>AD</v>
      </c>
    </row>
    <row r="476" spans="1:3" x14ac:dyDescent="0.2">
      <c r="A476" s="3" t="s">
        <v>2279</v>
      </c>
      <c r="B476" t="str">
        <f t="shared" si="14"/>
        <v>AD</v>
      </c>
      <c r="C476" t="str">
        <f t="shared" si="15"/>
        <v>AD</v>
      </c>
    </row>
    <row r="477" spans="1:3" x14ac:dyDescent="0.2">
      <c r="A477" s="4" t="s">
        <v>2279</v>
      </c>
      <c r="B477" t="str">
        <f t="shared" si="14"/>
        <v>AD</v>
      </c>
      <c r="C477" t="str">
        <f t="shared" si="15"/>
        <v>AD</v>
      </c>
    </row>
    <row r="478" spans="1:3" x14ac:dyDescent="0.2">
      <c r="A478" s="3" t="s">
        <v>2279</v>
      </c>
      <c r="B478" t="str">
        <f t="shared" si="14"/>
        <v>AD</v>
      </c>
      <c r="C478" t="str">
        <f t="shared" si="15"/>
        <v>AD</v>
      </c>
    </row>
    <row r="479" spans="1:3" x14ac:dyDescent="0.2">
      <c r="A479" s="4" t="s">
        <v>2279</v>
      </c>
      <c r="B479" t="str">
        <f t="shared" si="14"/>
        <v>AD</v>
      </c>
      <c r="C479" t="str">
        <f t="shared" si="15"/>
        <v>AD</v>
      </c>
    </row>
    <row r="480" spans="1:3" x14ac:dyDescent="0.2">
      <c r="A480" s="3" t="s">
        <v>2279</v>
      </c>
      <c r="B480" t="str">
        <f t="shared" si="14"/>
        <v>AD</v>
      </c>
      <c r="C480" t="str">
        <f t="shared" si="15"/>
        <v>AD</v>
      </c>
    </row>
    <row r="481" spans="1:3" x14ac:dyDescent="0.2">
      <c r="A481" s="4" t="s">
        <v>2279</v>
      </c>
      <c r="B481" t="str">
        <f t="shared" si="14"/>
        <v>AD</v>
      </c>
      <c r="C481" t="str">
        <f t="shared" si="15"/>
        <v>AD</v>
      </c>
    </row>
    <row r="482" spans="1:3" x14ac:dyDescent="0.2">
      <c r="A482" s="3" t="s">
        <v>2279</v>
      </c>
      <c r="B482" t="str">
        <f t="shared" si="14"/>
        <v>AD</v>
      </c>
      <c r="C482" t="str">
        <f t="shared" si="15"/>
        <v>AD</v>
      </c>
    </row>
    <row r="483" spans="1:3" x14ac:dyDescent="0.2">
      <c r="A483" s="4" t="s">
        <v>2279</v>
      </c>
      <c r="B483" t="str">
        <f t="shared" si="14"/>
        <v>AD</v>
      </c>
      <c r="C483" t="str">
        <f t="shared" si="15"/>
        <v>AD</v>
      </c>
    </row>
    <row r="484" spans="1:3" x14ac:dyDescent="0.2">
      <c r="A484" s="3" t="s">
        <v>2279</v>
      </c>
      <c r="B484" t="str">
        <f t="shared" si="14"/>
        <v>AD</v>
      </c>
      <c r="C484" t="str">
        <f t="shared" si="15"/>
        <v>AD</v>
      </c>
    </row>
    <row r="485" spans="1:3" x14ac:dyDescent="0.2">
      <c r="A485" s="4" t="s">
        <v>2279</v>
      </c>
      <c r="B485" t="str">
        <f t="shared" si="14"/>
        <v>AD</v>
      </c>
      <c r="C485" t="str">
        <f t="shared" si="15"/>
        <v>AD</v>
      </c>
    </row>
    <row r="486" spans="1:3" x14ac:dyDescent="0.2">
      <c r="A486" s="3" t="s">
        <v>2279</v>
      </c>
      <c r="B486" t="str">
        <f t="shared" si="14"/>
        <v>AD</v>
      </c>
      <c r="C486" t="str">
        <f t="shared" si="15"/>
        <v>AD</v>
      </c>
    </row>
    <row r="487" spans="1:3" x14ac:dyDescent="0.2">
      <c r="A487" s="4" t="s">
        <v>2279</v>
      </c>
      <c r="B487" t="str">
        <f t="shared" si="14"/>
        <v>AD</v>
      </c>
      <c r="C487" t="str">
        <f t="shared" si="15"/>
        <v>AD</v>
      </c>
    </row>
    <row r="488" spans="1:3" x14ac:dyDescent="0.2">
      <c r="A488" s="3" t="s">
        <v>2279</v>
      </c>
      <c r="B488" t="str">
        <f t="shared" si="14"/>
        <v>AD</v>
      </c>
      <c r="C488" t="str">
        <f t="shared" si="15"/>
        <v>AD</v>
      </c>
    </row>
    <row r="489" spans="1:3" x14ac:dyDescent="0.2">
      <c r="A489" s="4" t="s">
        <v>2279</v>
      </c>
      <c r="B489" t="str">
        <f t="shared" si="14"/>
        <v>AD</v>
      </c>
      <c r="C489" t="str">
        <f t="shared" si="15"/>
        <v>AD</v>
      </c>
    </row>
    <row r="490" spans="1:3" x14ac:dyDescent="0.2">
      <c r="A490" s="3" t="s">
        <v>2279</v>
      </c>
      <c r="B490" t="str">
        <f t="shared" si="14"/>
        <v>AD</v>
      </c>
      <c r="C490" t="str">
        <f t="shared" si="15"/>
        <v>AD</v>
      </c>
    </row>
    <row r="491" spans="1:3" x14ac:dyDescent="0.2">
      <c r="A491" s="4" t="s">
        <v>2279</v>
      </c>
      <c r="B491" t="str">
        <f t="shared" si="14"/>
        <v>AD</v>
      </c>
      <c r="C491" t="str">
        <f t="shared" si="15"/>
        <v>AD</v>
      </c>
    </row>
    <row r="492" spans="1:3" x14ac:dyDescent="0.2">
      <c r="A492" s="3" t="s">
        <v>2273</v>
      </c>
      <c r="B492" t="str">
        <f t="shared" si="14"/>
        <v>CBK</v>
      </c>
      <c r="C492" t="str">
        <f t="shared" si="15"/>
        <v>CBK</v>
      </c>
    </row>
    <row r="493" spans="1:3" x14ac:dyDescent="0.2">
      <c r="A493" s="4" t="s">
        <v>2275</v>
      </c>
      <c r="B493" t="str">
        <f t="shared" si="14"/>
        <v>CLICC-MM</v>
      </c>
      <c r="C493" t="str">
        <f t="shared" si="15"/>
        <v>CLICC-MM</v>
      </c>
    </row>
    <row r="494" spans="1:3" x14ac:dyDescent="0.2">
      <c r="A494" s="3" t="s">
        <v>2264</v>
      </c>
      <c r="B494" t="str">
        <f t="shared" si="14"/>
        <v>IPADK</v>
      </c>
      <c r="C494" t="str">
        <f t="shared" si="15"/>
        <v>IPADK</v>
      </c>
    </row>
    <row r="495" spans="1:3" x14ac:dyDescent="0.2">
      <c r="A495" s="4" t="s">
        <v>2273</v>
      </c>
      <c r="B495" t="str">
        <f t="shared" si="14"/>
        <v>CBK</v>
      </c>
      <c r="C495" t="str">
        <f t="shared" si="15"/>
        <v>CBK</v>
      </c>
    </row>
    <row r="496" spans="1:3" x14ac:dyDescent="0.2">
      <c r="A496" s="3" t="s">
        <v>2266</v>
      </c>
      <c r="B496" t="str">
        <f t="shared" si="14"/>
        <v>HDST</v>
      </c>
      <c r="C496" t="str">
        <f t="shared" si="15"/>
        <v>HDST</v>
      </c>
    </row>
    <row r="497" spans="1:3" x14ac:dyDescent="0.2">
      <c r="A497" s="4" t="s">
        <v>2282</v>
      </c>
      <c r="B497" t="str">
        <f t="shared" si="14"/>
        <v>HPUSBC</v>
      </c>
      <c r="C497" t="str">
        <f t="shared" si="15"/>
        <v>HPUSBC</v>
      </c>
    </row>
    <row r="498" spans="1:3" x14ac:dyDescent="0.2">
      <c r="A498" s="3" t="s">
        <v>2282</v>
      </c>
      <c r="B498" t="str">
        <f t="shared" si="14"/>
        <v>HPUSBC</v>
      </c>
      <c r="C498" t="str">
        <f t="shared" si="15"/>
        <v>HPUSBC</v>
      </c>
    </row>
    <row r="499" spans="1:3" x14ac:dyDescent="0.2">
      <c r="A499" s="4" t="s">
        <v>2265</v>
      </c>
      <c r="B499" t="str">
        <f t="shared" si="14"/>
        <v>IPHONE</v>
      </c>
      <c r="C499" t="str">
        <f t="shared" si="15"/>
        <v>IPHONE</v>
      </c>
    </row>
    <row r="500" spans="1:3" x14ac:dyDescent="0.2">
      <c r="A500" s="3" t="s">
        <v>2265</v>
      </c>
      <c r="B500" t="str">
        <f t="shared" si="14"/>
        <v>IPHONE</v>
      </c>
      <c r="C500" t="str">
        <f t="shared" si="15"/>
        <v>IPHONE</v>
      </c>
    </row>
    <row r="501" spans="1:3" x14ac:dyDescent="0.2">
      <c r="A501" s="4" t="s">
        <v>2265</v>
      </c>
      <c r="B501" t="str">
        <f t="shared" si="14"/>
        <v>IPHONE</v>
      </c>
      <c r="C501" t="str">
        <f t="shared" si="15"/>
        <v>IPHONE</v>
      </c>
    </row>
    <row r="502" spans="1:3" x14ac:dyDescent="0.2">
      <c r="A502" s="3" t="s">
        <v>2265</v>
      </c>
      <c r="B502" t="str">
        <f t="shared" si="14"/>
        <v>IPHONE</v>
      </c>
      <c r="C502" t="str">
        <f t="shared" si="15"/>
        <v>IPHONE</v>
      </c>
    </row>
    <row r="503" spans="1:3" x14ac:dyDescent="0.2">
      <c r="A503" s="4" t="s">
        <v>2268</v>
      </c>
      <c r="B503" t="str">
        <f t="shared" si="14"/>
        <v>MACCHRG</v>
      </c>
      <c r="C503" t="str">
        <f t="shared" si="15"/>
        <v>MACCHRG</v>
      </c>
    </row>
    <row r="504" spans="1:3" x14ac:dyDescent="0.2">
      <c r="A504" s="3" t="s">
        <v>2280</v>
      </c>
      <c r="B504" t="str">
        <f t="shared" si="14"/>
        <v>MACUSBC</v>
      </c>
      <c r="C504" t="str">
        <f t="shared" si="15"/>
        <v>MACUSBC</v>
      </c>
    </row>
    <row r="505" spans="1:3" x14ac:dyDescent="0.2">
      <c r="A505" s="4" t="s">
        <v>2285</v>
      </c>
      <c r="B505" t="str">
        <f t="shared" si="14"/>
        <v>UHDMI</v>
      </c>
      <c r="C505" t="str">
        <f t="shared" si="15"/>
        <v>UHDMI</v>
      </c>
    </row>
    <row r="506" spans="1:3" x14ac:dyDescent="0.2">
      <c r="A506" s="3" t="s">
        <v>2272</v>
      </c>
      <c r="B506" t="str">
        <f t="shared" si="14"/>
        <v>WALLADPT</v>
      </c>
      <c r="C506" t="str">
        <f t="shared" si="15"/>
        <v>WALLADPT</v>
      </c>
    </row>
    <row r="507" spans="1:3" x14ac:dyDescent="0.2">
      <c r="A507" s="4" t="s">
        <v>2272</v>
      </c>
      <c r="B507" t="str">
        <f t="shared" si="14"/>
        <v>WALLADPT</v>
      </c>
      <c r="C507" t="str">
        <f t="shared" si="15"/>
        <v>WALLADPT</v>
      </c>
    </row>
    <row r="508" spans="1:3" x14ac:dyDescent="0.2">
      <c r="A508" s="3" t="s">
        <v>2272</v>
      </c>
      <c r="B508" t="str">
        <f t="shared" si="14"/>
        <v>WALLADPT</v>
      </c>
      <c r="C508" t="str">
        <f t="shared" si="15"/>
        <v>WALLADPT</v>
      </c>
    </row>
    <row r="509" spans="1:3" x14ac:dyDescent="0.2">
      <c r="A509" s="4" t="s">
        <v>2273</v>
      </c>
      <c r="B509" t="str">
        <f t="shared" si="14"/>
        <v>CBK</v>
      </c>
      <c r="C509" t="str">
        <f t="shared" si="15"/>
        <v>CBK</v>
      </c>
    </row>
    <row r="510" spans="1:3" x14ac:dyDescent="0.2">
      <c r="A510" s="3" t="s">
        <v>2273</v>
      </c>
      <c r="B510" t="str">
        <f t="shared" si="14"/>
        <v>CBK</v>
      </c>
      <c r="C510" t="str">
        <f t="shared" si="15"/>
        <v>CBK</v>
      </c>
    </row>
    <row r="511" spans="1:3" x14ac:dyDescent="0.2">
      <c r="A511" s="4" t="s">
        <v>2273</v>
      </c>
      <c r="B511" t="str">
        <f t="shared" si="14"/>
        <v>CBK</v>
      </c>
      <c r="C511" t="str">
        <f t="shared" si="15"/>
        <v>CBK</v>
      </c>
    </row>
    <row r="512" spans="1:3" x14ac:dyDescent="0.2">
      <c r="A512" s="3" t="s">
        <v>2274</v>
      </c>
      <c r="B512" t="str">
        <f t="shared" si="14"/>
        <v>CLICC-ML</v>
      </c>
      <c r="C512" t="str">
        <f t="shared" si="15"/>
        <v>CLICC-ML</v>
      </c>
    </row>
    <row r="513" spans="1:3" x14ac:dyDescent="0.2">
      <c r="A513" s="4" t="s">
        <v>2275</v>
      </c>
      <c r="B513" t="str">
        <f t="shared" si="14"/>
        <v>CLICC-MM</v>
      </c>
      <c r="C513" t="str">
        <f t="shared" si="15"/>
        <v>CLICC-MM</v>
      </c>
    </row>
    <row r="514" spans="1:3" x14ac:dyDescent="0.2">
      <c r="A514" s="3" t="s">
        <v>2263</v>
      </c>
      <c r="B514" t="str">
        <f t="shared" si="14"/>
        <v>HP</v>
      </c>
      <c r="C514" t="str">
        <f t="shared" si="15"/>
        <v>HP</v>
      </c>
    </row>
    <row r="515" spans="1:3" x14ac:dyDescent="0.2">
      <c r="A515" s="4" t="s">
        <v>2275</v>
      </c>
      <c r="B515" t="str">
        <f t="shared" ref="B515:B578" si="16">IF(COUNTIF(A515,"*MACUSBC*"),"MACUSBC",A515)</f>
        <v>CLICC-MM</v>
      </c>
      <c r="C515" t="str">
        <f t="shared" ref="C515:C578" si="17">IF(COUNTIF(B515,"*uniq*"),"CBK",B515)</f>
        <v>CLICC-MM</v>
      </c>
    </row>
    <row r="516" spans="1:3" x14ac:dyDescent="0.2">
      <c r="A516" s="3" t="s">
        <v>2275</v>
      </c>
      <c r="B516" t="str">
        <f t="shared" si="16"/>
        <v>CLICC-MM</v>
      </c>
      <c r="C516" t="str">
        <f t="shared" si="17"/>
        <v>CLICC-MM</v>
      </c>
    </row>
    <row r="517" spans="1:3" x14ac:dyDescent="0.2">
      <c r="A517" s="4" t="s">
        <v>2275</v>
      </c>
      <c r="B517" t="str">
        <f t="shared" si="16"/>
        <v>CLICC-MM</v>
      </c>
      <c r="C517" t="str">
        <f t="shared" si="17"/>
        <v>CLICC-MM</v>
      </c>
    </row>
    <row r="518" spans="1:3" x14ac:dyDescent="0.2">
      <c r="A518" s="3" t="s">
        <v>2275</v>
      </c>
      <c r="B518" t="str">
        <f t="shared" si="16"/>
        <v>CLICC-MM</v>
      </c>
      <c r="C518" t="str">
        <f t="shared" si="17"/>
        <v>CLICC-MM</v>
      </c>
    </row>
    <row r="519" spans="1:3" x14ac:dyDescent="0.2">
      <c r="A519" s="4" t="s">
        <v>2271</v>
      </c>
      <c r="B519" t="str">
        <f t="shared" si="16"/>
        <v>OMNI</v>
      </c>
      <c r="C519" t="str">
        <f t="shared" si="17"/>
        <v>OMNI</v>
      </c>
    </row>
    <row r="520" spans="1:3" x14ac:dyDescent="0.2">
      <c r="A520" s="3" t="s">
        <v>2288</v>
      </c>
      <c r="B520" t="str">
        <f t="shared" si="16"/>
        <v>ANDROID</v>
      </c>
      <c r="C520" t="str">
        <f t="shared" si="17"/>
        <v>ANDROID</v>
      </c>
    </row>
    <row r="521" spans="1:3" x14ac:dyDescent="0.2">
      <c r="A521" s="4" t="s">
        <v>2298</v>
      </c>
      <c r="B521" t="str">
        <f t="shared" si="16"/>
        <v>ANKER</v>
      </c>
      <c r="C521" t="str">
        <f t="shared" si="17"/>
        <v>ANKER</v>
      </c>
    </row>
    <row r="522" spans="1:3" x14ac:dyDescent="0.2">
      <c r="A522" s="3" t="s">
        <v>2281</v>
      </c>
      <c r="B522" t="str">
        <f t="shared" si="16"/>
        <v>HDMIC</v>
      </c>
      <c r="C522" t="str">
        <f t="shared" si="17"/>
        <v>HDMIC</v>
      </c>
    </row>
    <row r="523" spans="1:3" x14ac:dyDescent="0.2">
      <c r="A523" s="4" t="s">
        <v>2282</v>
      </c>
      <c r="B523" t="str">
        <f t="shared" si="16"/>
        <v>HPUSBC</v>
      </c>
      <c r="C523" t="str">
        <f t="shared" si="17"/>
        <v>HPUSBC</v>
      </c>
    </row>
    <row r="524" spans="1:3" x14ac:dyDescent="0.2">
      <c r="A524" s="3" t="s">
        <v>2282</v>
      </c>
      <c r="B524" t="str">
        <f t="shared" si="16"/>
        <v>HPUSBC</v>
      </c>
      <c r="C524" t="str">
        <f t="shared" si="17"/>
        <v>HPUSBC</v>
      </c>
    </row>
    <row r="525" spans="1:3" x14ac:dyDescent="0.2">
      <c r="A525" s="4" t="s">
        <v>2265</v>
      </c>
      <c r="B525" t="str">
        <f t="shared" si="16"/>
        <v>IPHONE</v>
      </c>
      <c r="C525" t="str">
        <f t="shared" si="17"/>
        <v>IPHONE</v>
      </c>
    </row>
    <row r="526" spans="1:3" x14ac:dyDescent="0.2">
      <c r="A526" s="3" t="s">
        <v>2265</v>
      </c>
      <c r="B526" t="str">
        <f t="shared" si="16"/>
        <v>IPHONE</v>
      </c>
      <c r="C526" t="str">
        <f t="shared" si="17"/>
        <v>IPHONE</v>
      </c>
    </row>
    <row r="527" spans="1:3" x14ac:dyDescent="0.2">
      <c r="A527" s="4" t="s">
        <v>2265</v>
      </c>
      <c r="B527" t="str">
        <f t="shared" si="16"/>
        <v>IPHONE</v>
      </c>
      <c r="C527" t="str">
        <f t="shared" si="17"/>
        <v>IPHONE</v>
      </c>
    </row>
    <row r="528" spans="1:3" x14ac:dyDescent="0.2">
      <c r="A528" s="3" t="s">
        <v>2265</v>
      </c>
      <c r="B528" t="str">
        <f t="shared" si="16"/>
        <v>IPHONE</v>
      </c>
      <c r="C528" t="str">
        <f t="shared" si="17"/>
        <v>IPHONE</v>
      </c>
    </row>
    <row r="529" spans="1:3" x14ac:dyDescent="0.2">
      <c r="A529" s="4" t="s">
        <v>2265</v>
      </c>
      <c r="B529" t="str">
        <f t="shared" si="16"/>
        <v>IPHONE</v>
      </c>
      <c r="C529" t="str">
        <f t="shared" si="17"/>
        <v>IPHONE</v>
      </c>
    </row>
    <row r="530" spans="1:3" x14ac:dyDescent="0.2">
      <c r="A530" s="3" t="s">
        <v>2265</v>
      </c>
      <c r="B530" t="str">
        <f t="shared" si="16"/>
        <v>IPHONE</v>
      </c>
      <c r="C530" t="str">
        <f t="shared" si="17"/>
        <v>IPHONE</v>
      </c>
    </row>
    <row r="531" spans="1:3" x14ac:dyDescent="0.2">
      <c r="A531" s="4" t="s">
        <v>2286</v>
      </c>
      <c r="B531" t="str">
        <f t="shared" si="16"/>
        <v>MACUSBC</v>
      </c>
      <c r="C531" t="str">
        <f t="shared" si="17"/>
        <v>MACUSBC</v>
      </c>
    </row>
    <row r="532" spans="1:3" x14ac:dyDescent="0.2">
      <c r="A532" s="3" t="s">
        <v>2280</v>
      </c>
      <c r="B532" t="str">
        <f t="shared" si="16"/>
        <v>MACUSBC</v>
      </c>
      <c r="C532" t="str">
        <f t="shared" si="17"/>
        <v>MACUSBC</v>
      </c>
    </row>
    <row r="533" spans="1:3" x14ac:dyDescent="0.2">
      <c r="A533" s="4" t="s">
        <v>2270</v>
      </c>
      <c r="B533" t="str">
        <f t="shared" si="16"/>
        <v>MACUSBC</v>
      </c>
      <c r="C533" t="str">
        <f t="shared" si="17"/>
        <v>MACUSBC</v>
      </c>
    </row>
    <row r="534" spans="1:3" x14ac:dyDescent="0.2">
      <c r="A534" s="3" t="s">
        <v>2278</v>
      </c>
      <c r="B534" t="str">
        <f t="shared" si="16"/>
        <v>MACUSBC</v>
      </c>
      <c r="C534" t="str">
        <f t="shared" si="17"/>
        <v>MACUSBC</v>
      </c>
    </row>
    <row r="535" spans="1:3" x14ac:dyDescent="0.2">
      <c r="A535" s="4" t="s">
        <v>2284</v>
      </c>
      <c r="B535" t="str">
        <f t="shared" si="16"/>
        <v>MACUSBC</v>
      </c>
      <c r="C535" t="str">
        <f t="shared" si="17"/>
        <v>MACUSBC</v>
      </c>
    </row>
    <row r="536" spans="1:3" x14ac:dyDescent="0.2">
      <c r="A536" s="3" t="s">
        <v>2271</v>
      </c>
      <c r="B536" t="str">
        <f t="shared" si="16"/>
        <v>OMNI</v>
      </c>
      <c r="C536" t="str">
        <f t="shared" si="17"/>
        <v>OMNI</v>
      </c>
    </row>
    <row r="537" spans="1:3" x14ac:dyDescent="0.2">
      <c r="A537" s="4" t="s">
        <v>2271</v>
      </c>
      <c r="B537" t="str">
        <f t="shared" si="16"/>
        <v>OMNI</v>
      </c>
      <c r="C537" t="str">
        <f t="shared" si="17"/>
        <v>OMNI</v>
      </c>
    </row>
    <row r="538" spans="1:3" x14ac:dyDescent="0.2">
      <c r="A538" s="3" t="s">
        <v>2285</v>
      </c>
      <c r="B538" t="str">
        <f t="shared" si="16"/>
        <v>UHDMI</v>
      </c>
      <c r="C538" t="str">
        <f t="shared" si="17"/>
        <v>UHDMI</v>
      </c>
    </row>
    <row r="539" spans="1:3" x14ac:dyDescent="0.2">
      <c r="A539" s="4" t="s">
        <v>2272</v>
      </c>
      <c r="B539" t="str">
        <f t="shared" si="16"/>
        <v>WALLADPT</v>
      </c>
      <c r="C539" t="str">
        <f t="shared" si="17"/>
        <v>WALLADPT</v>
      </c>
    </row>
    <row r="540" spans="1:3" x14ac:dyDescent="0.2">
      <c r="A540" s="3" t="s">
        <v>2272</v>
      </c>
      <c r="B540" t="str">
        <f t="shared" si="16"/>
        <v>WALLADPT</v>
      </c>
      <c r="C540" t="str">
        <f t="shared" si="17"/>
        <v>WALLADPT</v>
      </c>
    </row>
    <row r="541" spans="1:3" x14ac:dyDescent="0.2">
      <c r="A541" s="4" t="s">
        <v>2272</v>
      </c>
      <c r="B541" t="str">
        <f t="shared" si="16"/>
        <v>WALLADPT</v>
      </c>
      <c r="C541" t="str">
        <f t="shared" si="17"/>
        <v>WALLADPT</v>
      </c>
    </row>
    <row r="542" spans="1:3" x14ac:dyDescent="0.2">
      <c r="A542" s="3" t="s">
        <v>2272</v>
      </c>
      <c r="B542" t="str">
        <f t="shared" si="16"/>
        <v>WALLADPT</v>
      </c>
      <c r="C542" t="str">
        <f t="shared" si="17"/>
        <v>WALLADPT</v>
      </c>
    </row>
    <row r="543" spans="1:3" x14ac:dyDescent="0.2">
      <c r="A543" s="4" t="s">
        <v>2272</v>
      </c>
      <c r="B543" t="str">
        <f t="shared" si="16"/>
        <v>WALLADPT</v>
      </c>
      <c r="C543" t="str">
        <f t="shared" si="17"/>
        <v>WALLADPT</v>
      </c>
    </row>
    <row r="544" spans="1:3" x14ac:dyDescent="0.2">
      <c r="A544" s="3" t="s">
        <v>2273</v>
      </c>
      <c r="B544" t="str">
        <f t="shared" si="16"/>
        <v>CBK</v>
      </c>
      <c r="C544" t="str">
        <f t="shared" si="17"/>
        <v>CBK</v>
      </c>
    </row>
    <row r="545" spans="1:3" x14ac:dyDescent="0.2">
      <c r="A545" s="4" t="s">
        <v>2273</v>
      </c>
      <c r="B545" t="str">
        <f t="shared" si="16"/>
        <v>CBK</v>
      </c>
      <c r="C545" t="str">
        <f t="shared" si="17"/>
        <v>CBK</v>
      </c>
    </row>
    <row r="546" spans="1:3" x14ac:dyDescent="0.2">
      <c r="A546" s="3" t="s">
        <v>2273</v>
      </c>
      <c r="B546" t="str">
        <f t="shared" si="16"/>
        <v>CBK</v>
      </c>
      <c r="C546" t="str">
        <f t="shared" si="17"/>
        <v>CBK</v>
      </c>
    </row>
    <row r="547" spans="1:3" x14ac:dyDescent="0.2">
      <c r="A547" s="4" t="s">
        <v>2273</v>
      </c>
      <c r="B547" t="str">
        <f t="shared" si="16"/>
        <v>CBK</v>
      </c>
      <c r="C547" t="str">
        <f t="shared" si="17"/>
        <v>CBK</v>
      </c>
    </row>
    <row r="548" spans="1:3" x14ac:dyDescent="0.2">
      <c r="A548" s="3" t="s">
        <v>2273</v>
      </c>
      <c r="B548" t="str">
        <f t="shared" si="16"/>
        <v>CBK</v>
      </c>
      <c r="C548" t="str">
        <f t="shared" si="17"/>
        <v>CBK</v>
      </c>
    </row>
    <row r="549" spans="1:3" x14ac:dyDescent="0.2">
      <c r="A549" s="4" t="s">
        <v>2273</v>
      </c>
      <c r="B549" t="str">
        <f t="shared" si="16"/>
        <v>CBK</v>
      </c>
      <c r="C549" t="str">
        <f t="shared" si="17"/>
        <v>CBK</v>
      </c>
    </row>
    <row r="550" spans="1:3" x14ac:dyDescent="0.2">
      <c r="A550" s="3" t="s">
        <v>2274</v>
      </c>
      <c r="B550" t="str">
        <f t="shared" si="16"/>
        <v>CLICC-ML</v>
      </c>
      <c r="C550" t="str">
        <f t="shared" si="17"/>
        <v>CLICC-ML</v>
      </c>
    </row>
    <row r="551" spans="1:3" x14ac:dyDescent="0.2">
      <c r="A551" s="4" t="s">
        <v>2274</v>
      </c>
      <c r="B551" t="str">
        <f t="shared" si="16"/>
        <v>CLICC-ML</v>
      </c>
      <c r="C551" t="str">
        <f t="shared" si="17"/>
        <v>CLICC-ML</v>
      </c>
    </row>
    <row r="552" spans="1:3" x14ac:dyDescent="0.2">
      <c r="A552" s="3" t="s">
        <v>2274</v>
      </c>
      <c r="B552" t="str">
        <f t="shared" si="16"/>
        <v>CLICC-ML</v>
      </c>
      <c r="C552" t="str">
        <f t="shared" si="17"/>
        <v>CLICC-ML</v>
      </c>
    </row>
    <row r="553" spans="1:3" x14ac:dyDescent="0.2">
      <c r="A553" s="4" t="s">
        <v>2274</v>
      </c>
      <c r="B553" t="str">
        <f t="shared" si="16"/>
        <v>CLICC-ML</v>
      </c>
      <c r="C553" t="str">
        <f t="shared" si="17"/>
        <v>CLICC-ML</v>
      </c>
    </row>
    <row r="554" spans="1:3" x14ac:dyDescent="0.2">
      <c r="A554" s="3" t="s">
        <v>2274</v>
      </c>
      <c r="B554" t="str">
        <f t="shared" si="16"/>
        <v>CLICC-ML</v>
      </c>
      <c r="C554" t="str">
        <f t="shared" si="17"/>
        <v>CLICC-ML</v>
      </c>
    </row>
    <row r="555" spans="1:3" x14ac:dyDescent="0.2">
      <c r="A555" s="4" t="s">
        <v>2274</v>
      </c>
      <c r="B555" t="str">
        <f t="shared" si="16"/>
        <v>CLICC-ML</v>
      </c>
      <c r="C555" t="str">
        <f t="shared" si="17"/>
        <v>CLICC-ML</v>
      </c>
    </row>
    <row r="556" spans="1:3" x14ac:dyDescent="0.2">
      <c r="A556" s="3" t="s">
        <v>2263</v>
      </c>
      <c r="B556" t="str">
        <f t="shared" si="16"/>
        <v>HP</v>
      </c>
      <c r="C556" t="str">
        <f t="shared" si="17"/>
        <v>HP</v>
      </c>
    </row>
    <row r="557" spans="1:3" x14ac:dyDescent="0.2">
      <c r="A557" s="4" t="s">
        <v>2263</v>
      </c>
      <c r="B557" t="str">
        <f t="shared" si="16"/>
        <v>HP</v>
      </c>
      <c r="C557" t="str">
        <f t="shared" si="17"/>
        <v>HP</v>
      </c>
    </row>
    <row r="558" spans="1:3" x14ac:dyDescent="0.2">
      <c r="A558" s="3" t="s">
        <v>2263</v>
      </c>
      <c r="B558" t="str">
        <f t="shared" si="16"/>
        <v>HP</v>
      </c>
      <c r="C558" t="str">
        <f t="shared" si="17"/>
        <v>HP</v>
      </c>
    </row>
    <row r="559" spans="1:3" x14ac:dyDescent="0.2">
      <c r="A559" s="4" t="s">
        <v>2263</v>
      </c>
      <c r="B559" t="str">
        <f t="shared" si="16"/>
        <v>HP</v>
      </c>
      <c r="C559" t="str">
        <f t="shared" si="17"/>
        <v>HP</v>
      </c>
    </row>
    <row r="560" spans="1:3" x14ac:dyDescent="0.2">
      <c r="A560" s="3" t="s">
        <v>2274</v>
      </c>
      <c r="B560" t="str">
        <f t="shared" si="16"/>
        <v>CLICC-ML</v>
      </c>
      <c r="C560" t="str">
        <f t="shared" si="17"/>
        <v>CLICC-ML</v>
      </c>
    </row>
    <row r="561" spans="1:3" x14ac:dyDescent="0.2">
      <c r="A561" s="4" t="s">
        <v>2263</v>
      </c>
      <c r="B561" t="str">
        <f t="shared" si="16"/>
        <v>HP</v>
      </c>
      <c r="C561" t="str">
        <f t="shared" si="17"/>
        <v>HP</v>
      </c>
    </row>
    <row r="562" spans="1:3" x14ac:dyDescent="0.2">
      <c r="A562" s="3" t="s">
        <v>2263</v>
      </c>
      <c r="B562" t="str">
        <f t="shared" si="16"/>
        <v>HP</v>
      </c>
      <c r="C562" t="str">
        <f t="shared" si="17"/>
        <v>HP</v>
      </c>
    </row>
    <row r="563" spans="1:3" x14ac:dyDescent="0.2">
      <c r="A563" s="4" t="s">
        <v>2275</v>
      </c>
      <c r="B563" t="str">
        <f t="shared" si="16"/>
        <v>CLICC-MM</v>
      </c>
      <c r="C563" t="str">
        <f t="shared" si="17"/>
        <v>CLICC-MM</v>
      </c>
    </row>
    <row r="564" spans="1:3" x14ac:dyDescent="0.2">
      <c r="A564" s="3" t="s">
        <v>2263</v>
      </c>
      <c r="B564" t="str">
        <f t="shared" si="16"/>
        <v>HP</v>
      </c>
      <c r="C564" t="str">
        <f t="shared" si="17"/>
        <v>HP</v>
      </c>
    </row>
    <row r="565" spans="1:3" x14ac:dyDescent="0.2">
      <c r="A565" s="4" t="s">
        <v>2263</v>
      </c>
      <c r="B565" t="str">
        <f t="shared" si="16"/>
        <v>HP</v>
      </c>
      <c r="C565" t="str">
        <f t="shared" si="17"/>
        <v>HP</v>
      </c>
    </row>
    <row r="566" spans="1:3" x14ac:dyDescent="0.2">
      <c r="A566" s="3" t="s">
        <v>2263</v>
      </c>
      <c r="B566" t="str">
        <f t="shared" si="16"/>
        <v>HP</v>
      </c>
      <c r="C566" t="str">
        <f t="shared" si="17"/>
        <v>HP</v>
      </c>
    </row>
    <row r="567" spans="1:3" x14ac:dyDescent="0.2">
      <c r="A567" s="4" t="s">
        <v>2279</v>
      </c>
      <c r="B567" t="str">
        <f t="shared" si="16"/>
        <v>AD</v>
      </c>
      <c r="C567" t="str">
        <f t="shared" si="17"/>
        <v>AD</v>
      </c>
    </row>
    <row r="568" spans="1:3" x14ac:dyDescent="0.2">
      <c r="A568" s="3" t="s">
        <v>2279</v>
      </c>
      <c r="B568" t="str">
        <f t="shared" si="16"/>
        <v>AD</v>
      </c>
      <c r="C568" t="str">
        <f t="shared" si="17"/>
        <v>AD</v>
      </c>
    </row>
    <row r="569" spans="1:3" x14ac:dyDescent="0.2">
      <c r="A569" s="4" t="s">
        <v>2279</v>
      </c>
      <c r="B569" t="str">
        <f t="shared" si="16"/>
        <v>AD</v>
      </c>
      <c r="C569" t="str">
        <f t="shared" si="17"/>
        <v>AD</v>
      </c>
    </row>
    <row r="570" spans="1:3" x14ac:dyDescent="0.2">
      <c r="A570" s="3" t="s">
        <v>2279</v>
      </c>
      <c r="B570" t="str">
        <f t="shared" si="16"/>
        <v>AD</v>
      </c>
      <c r="C570" t="str">
        <f t="shared" si="17"/>
        <v>AD</v>
      </c>
    </row>
    <row r="571" spans="1:3" x14ac:dyDescent="0.2">
      <c r="A571" s="4" t="s">
        <v>2279</v>
      </c>
      <c r="B571" t="str">
        <f t="shared" si="16"/>
        <v>AD</v>
      </c>
      <c r="C571" t="str">
        <f t="shared" si="17"/>
        <v>AD</v>
      </c>
    </row>
    <row r="572" spans="1:3" x14ac:dyDescent="0.2">
      <c r="A572" s="3" t="s">
        <v>2279</v>
      </c>
      <c r="B572" t="str">
        <f t="shared" si="16"/>
        <v>AD</v>
      </c>
      <c r="C572" t="str">
        <f t="shared" si="17"/>
        <v>AD</v>
      </c>
    </row>
    <row r="573" spans="1:3" x14ac:dyDescent="0.2">
      <c r="A573" s="4" t="s">
        <v>2279</v>
      </c>
      <c r="B573" t="str">
        <f t="shared" si="16"/>
        <v>AD</v>
      </c>
      <c r="C573" t="str">
        <f t="shared" si="17"/>
        <v>AD</v>
      </c>
    </row>
    <row r="574" spans="1:3" x14ac:dyDescent="0.2">
      <c r="A574" s="3" t="s">
        <v>2279</v>
      </c>
      <c r="B574" t="str">
        <f t="shared" si="16"/>
        <v>AD</v>
      </c>
      <c r="C574" t="str">
        <f t="shared" si="17"/>
        <v>AD</v>
      </c>
    </row>
    <row r="575" spans="1:3" x14ac:dyDescent="0.2">
      <c r="A575" s="4" t="s">
        <v>2279</v>
      </c>
      <c r="B575" t="str">
        <f t="shared" si="16"/>
        <v>AD</v>
      </c>
      <c r="C575" t="str">
        <f t="shared" si="17"/>
        <v>AD</v>
      </c>
    </row>
    <row r="576" spans="1:3" x14ac:dyDescent="0.2">
      <c r="A576" s="3" t="s">
        <v>2279</v>
      </c>
      <c r="B576" t="str">
        <f t="shared" si="16"/>
        <v>AD</v>
      </c>
      <c r="C576" t="str">
        <f t="shared" si="17"/>
        <v>AD</v>
      </c>
    </row>
    <row r="577" spans="1:3" x14ac:dyDescent="0.2">
      <c r="A577" s="4" t="s">
        <v>2279</v>
      </c>
      <c r="B577" t="str">
        <f t="shared" si="16"/>
        <v>AD</v>
      </c>
      <c r="C577" t="str">
        <f t="shared" si="17"/>
        <v>AD</v>
      </c>
    </row>
    <row r="578" spans="1:3" x14ac:dyDescent="0.2">
      <c r="A578" s="3" t="s">
        <v>2279</v>
      </c>
      <c r="B578" t="str">
        <f t="shared" si="16"/>
        <v>AD</v>
      </c>
      <c r="C578" t="str">
        <f t="shared" si="17"/>
        <v>AD</v>
      </c>
    </row>
    <row r="579" spans="1:3" x14ac:dyDescent="0.2">
      <c r="A579" s="4" t="s">
        <v>2279</v>
      </c>
      <c r="B579" t="str">
        <f t="shared" ref="B579:B642" si="18">IF(COUNTIF(A579,"*MACUSBC*"),"MACUSBC",A579)</f>
        <v>AD</v>
      </c>
      <c r="C579" t="str">
        <f t="shared" ref="C579:C642" si="19">IF(COUNTIF(B579,"*uniq*"),"CBK",B579)</f>
        <v>AD</v>
      </c>
    </row>
    <row r="580" spans="1:3" x14ac:dyDescent="0.2">
      <c r="A580" s="3" t="s">
        <v>2279</v>
      </c>
      <c r="B580" t="str">
        <f t="shared" si="18"/>
        <v>AD</v>
      </c>
      <c r="C580" t="str">
        <f t="shared" si="19"/>
        <v>AD</v>
      </c>
    </row>
    <row r="581" spans="1:3" x14ac:dyDescent="0.2">
      <c r="A581" s="4" t="s">
        <v>2279</v>
      </c>
      <c r="B581" t="str">
        <f t="shared" si="18"/>
        <v>AD</v>
      </c>
      <c r="C581" t="str">
        <f t="shared" si="19"/>
        <v>AD</v>
      </c>
    </row>
    <row r="582" spans="1:3" x14ac:dyDescent="0.2">
      <c r="A582" s="3" t="s">
        <v>2279</v>
      </c>
      <c r="B582" t="str">
        <f t="shared" si="18"/>
        <v>AD</v>
      </c>
      <c r="C582" t="str">
        <f t="shared" si="19"/>
        <v>AD</v>
      </c>
    </row>
    <row r="583" spans="1:3" x14ac:dyDescent="0.2">
      <c r="A583" s="4" t="s">
        <v>2279</v>
      </c>
      <c r="B583" t="str">
        <f t="shared" si="18"/>
        <v>AD</v>
      </c>
      <c r="C583" t="str">
        <f t="shared" si="19"/>
        <v>AD</v>
      </c>
    </row>
    <row r="584" spans="1:3" x14ac:dyDescent="0.2">
      <c r="A584" s="3" t="s">
        <v>2279</v>
      </c>
      <c r="B584" t="str">
        <f t="shared" si="18"/>
        <v>AD</v>
      </c>
      <c r="C584" t="str">
        <f t="shared" si="19"/>
        <v>AD</v>
      </c>
    </row>
    <row r="585" spans="1:3" x14ac:dyDescent="0.2">
      <c r="A585" s="4" t="s">
        <v>2279</v>
      </c>
      <c r="B585" t="str">
        <f t="shared" si="18"/>
        <v>AD</v>
      </c>
      <c r="C585" t="str">
        <f t="shared" si="19"/>
        <v>AD</v>
      </c>
    </row>
    <row r="586" spans="1:3" x14ac:dyDescent="0.2">
      <c r="A586" s="3" t="s">
        <v>2273</v>
      </c>
      <c r="B586" t="str">
        <f t="shared" si="18"/>
        <v>CBK</v>
      </c>
      <c r="C586" t="str">
        <f t="shared" si="19"/>
        <v>CBK</v>
      </c>
    </row>
    <row r="587" spans="1:3" x14ac:dyDescent="0.2">
      <c r="A587" s="4" t="s">
        <v>2273</v>
      </c>
      <c r="B587" t="str">
        <f t="shared" si="18"/>
        <v>CBK</v>
      </c>
      <c r="C587" t="str">
        <f t="shared" si="19"/>
        <v>CBK</v>
      </c>
    </row>
    <row r="588" spans="1:3" x14ac:dyDescent="0.2">
      <c r="A588" s="3" t="s">
        <v>2263</v>
      </c>
      <c r="B588" t="str">
        <f t="shared" si="18"/>
        <v>HP</v>
      </c>
      <c r="C588" t="str">
        <f t="shared" si="19"/>
        <v>HP</v>
      </c>
    </row>
    <row r="589" spans="1:3" x14ac:dyDescent="0.2">
      <c r="A589" s="4" t="s">
        <v>2263</v>
      </c>
      <c r="B589" t="str">
        <f t="shared" si="18"/>
        <v>HP</v>
      </c>
      <c r="C589" t="str">
        <f t="shared" si="19"/>
        <v>HP</v>
      </c>
    </row>
    <row r="590" spans="1:3" x14ac:dyDescent="0.2">
      <c r="A590" s="3" t="s">
        <v>2263</v>
      </c>
      <c r="B590" t="str">
        <f t="shared" si="18"/>
        <v>HP</v>
      </c>
      <c r="C590" t="str">
        <f t="shared" si="19"/>
        <v>HP</v>
      </c>
    </row>
    <row r="591" spans="1:3" x14ac:dyDescent="0.2">
      <c r="A591" s="4" t="s">
        <v>2265</v>
      </c>
      <c r="B591" t="str">
        <f t="shared" si="18"/>
        <v>IPHONE</v>
      </c>
      <c r="C591" t="str">
        <f t="shared" si="19"/>
        <v>IPHONE</v>
      </c>
    </row>
    <row r="592" spans="1:3" x14ac:dyDescent="0.2">
      <c r="A592" s="3" t="s">
        <v>2265</v>
      </c>
      <c r="B592" t="str">
        <f t="shared" si="18"/>
        <v>IPHONE</v>
      </c>
      <c r="C592" t="str">
        <f t="shared" si="19"/>
        <v>IPHONE</v>
      </c>
    </row>
    <row r="593" spans="1:3" x14ac:dyDescent="0.2">
      <c r="A593" s="4" t="s">
        <v>2269</v>
      </c>
      <c r="B593" t="str">
        <f t="shared" si="18"/>
        <v>MACUSBC</v>
      </c>
      <c r="C593" t="str">
        <f t="shared" si="19"/>
        <v>MACUSBC</v>
      </c>
    </row>
    <row r="594" spans="1:3" x14ac:dyDescent="0.2">
      <c r="A594" s="3" t="s">
        <v>2272</v>
      </c>
      <c r="B594" t="str">
        <f t="shared" si="18"/>
        <v>WALLADPT</v>
      </c>
      <c r="C594" t="str">
        <f t="shared" si="19"/>
        <v>WALLADPT</v>
      </c>
    </row>
    <row r="595" spans="1:3" x14ac:dyDescent="0.2">
      <c r="A595" s="4" t="s">
        <v>2272</v>
      </c>
      <c r="B595" t="str">
        <f t="shared" si="18"/>
        <v>WALLADPT</v>
      </c>
      <c r="C595" t="str">
        <f t="shared" si="19"/>
        <v>WALLADPT</v>
      </c>
    </row>
    <row r="596" spans="1:3" x14ac:dyDescent="0.2">
      <c r="A596" s="3" t="s">
        <v>2273</v>
      </c>
      <c r="B596" t="str">
        <f t="shared" si="18"/>
        <v>CBK</v>
      </c>
      <c r="C596" t="str">
        <f t="shared" si="19"/>
        <v>CBK</v>
      </c>
    </row>
    <row r="597" spans="1:3" x14ac:dyDescent="0.2">
      <c r="A597" s="4" t="s">
        <v>2273</v>
      </c>
      <c r="B597" t="str">
        <f t="shared" si="18"/>
        <v>CBK</v>
      </c>
      <c r="C597" t="str">
        <f t="shared" si="19"/>
        <v>CBK</v>
      </c>
    </row>
    <row r="598" spans="1:3" x14ac:dyDescent="0.2">
      <c r="A598" s="3" t="s">
        <v>2263</v>
      </c>
      <c r="B598" t="str">
        <f t="shared" si="18"/>
        <v>HP</v>
      </c>
      <c r="C598" t="str">
        <f t="shared" si="19"/>
        <v>HP</v>
      </c>
    </row>
    <row r="599" spans="1:3" x14ac:dyDescent="0.2">
      <c r="A599" s="4" t="s">
        <v>2263</v>
      </c>
      <c r="B599" t="str">
        <f t="shared" si="18"/>
        <v>HP</v>
      </c>
      <c r="C599" t="str">
        <f t="shared" si="19"/>
        <v>HP</v>
      </c>
    </row>
    <row r="600" spans="1:3" x14ac:dyDescent="0.2">
      <c r="A600" s="3" t="s">
        <v>2288</v>
      </c>
      <c r="B600" t="str">
        <f t="shared" si="18"/>
        <v>ANDROID</v>
      </c>
      <c r="C600" t="str">
        <f t="shared" si="19"/>
        <v>ANDROID</v>
      </c>
    </row>
    <row r="601" spans="1:3" x14ac:dyDescent="0.2">
      <c r="A601" s="4" t="s">
        <v>2263</v>
      </c>
      <c r="B601" t="str">
        <f t="shared" si="18"/>
        <v>HP</v>
      </c>
      <c r="C601" t="str">
        <f t="shared" si="19"/>
        <v>HP</v>
      </c>
    </row>
    <row r="602" spans="1:3" x14ac:dyDescent="0.2">
      <c r="A602" s="3" t="s">
        <v>2285</v>
      </c>
      <c r="B602" t="str">
        <f t="shared" si="18"/>
        <v>UHDMI</v>
      </c>
      <c r="C602" t="str">
        <f t="shared" si="19"/>
        <v>UHDMI</v>
      </c>
    </row>
    <row r="603" spans="1:3" x14ac:dyDescent="0.2">
      <c r="A603" s="4" t="s">
        <v>2272</v>
      </c>
      <c r="B603" t="str">
        <f t="shared" si="18"/>
        <v>WALLADPT</v>
      </c>
      <c r="C603" t="str">
        <f t="shared" si="19"/>
        <v>WALLADPT</v>
      </c>
    </row>
    <row r="604" spans="1:3" x14ac:dyDescent="0.2">
      <c r="A604" s="3" t="s">
        <v>2279</v>
      </c>
      <c r="B604" t="str">
        <f t="shared" si="18"/>
        <v>AD</v>
      </c>
      <c r="C604" t="str">
        <f t="shared" si="19"/>
        <v>AD</v>
      </c>
    </row>
    <row r="605" spans="1:3" x14ac:dyDescent="0.2">
      <c r="A605" s="4" t="s">
        <v>2279</v>
      </c>
      <c r="B605" t="str">
        <f t="shared" si="18"/>
        <v>AD</v>
      </c>
      <c r="C605" t="str">
        <f t="shared" si="19"/>
        <v>AD</v>
      </c>
    </row>
    <row r="606" spans="1:3" x14ac:dyDescent="0.2">
      <c r="A606" s="3" t="s">
        <v>2266</v>
      </c>
      <c r="B606" t="str">
        <f t="shared" si="18"/>
        <v>HDST</v>
      </c>
      <c r="C606" t="str">
        <f t="shared" si="19"/>
        <v>HDST</v>
      </c>
    </row>
    <row r="607" spans="1:3" x14ac:dyDescent="0.2">
      <c r="A607" s="4" t="s">
        <v>2263</v>
      </c>
      <c r="B607" t="str">
        <f t="shared" si="18"/>
        <v>HP</v>
      </c>
      <c r="C607" t="str">
        <f t="shared" si="19"/>
        <v>HP</v>
      </c>
    </row>
    <row r="608" spans="1:3" x14ac:dyDescent="0.2">
      <c r="A608" s="3" t="s">
        <v>2266</v>
      </c>
      <c r="B608" t="str">
        <f t="shared" si="18"/>
        <v>HDST</v>
      </c>
      <c r="C608" t="str">
        <f t="shared" si="19"/>
        <v>HDST</v>
      </c>
    </row>
    <row r="609" spans="1:3" x14ac:dyDescent="0.2">
      <c r="A609" s="4" t="s">
        <v>2266</v>
      </c>
      <c r="B609" t="str">
        <f t="shared" si="18"/>
        <v>HDST</v>
      </c>
      <c r="C609" t="str">
        <f t="shared" si="19"/>
        <v>HDST</v>
      </c>
    </row>
    <row r="610" spans="1:3" x14ac:dyDescent="0.2">
      <c r="A610" s="3" t="s">
        <v>2266</v>
      </c>
      <c r="B610" t="str">
        <f t="shared" si="18"/>
        <v>HDST</v>
      </c>
      <c r="C610" t="str">
        <f t="shared" si="19"/>
        <v>HDST</v>
      </c>
    </row>
    <row r="611" spans="1:3" x14ac:dyDescent="0.2">
      <c r="A611" s="4" t="s">
        <v>2282</v>
      </c>
      <c r="B611" t="str">
        <f t="shared" si="18"/>
        <v>HPUSBC</v>
      </c>
      <c r="C611" t="str">
        <f t="shared" si="19"/>
        <v>HPUSBC</v>
      </c>
    </row>
    <row r="612" spans="1:3" x14ac:dyDescent="0.2">
      <c r="A612" s="3" t="s">
        <v>2265</v>
      </c>
      <c r="B612" t="str">
        <f t="shared" si="18"/>
        <v>IPHONE</v>
      </c>
      <c r="C612" t="str">
        <f t="shared" si="19"/>
        <v>IPHONE</v>
      </c>
    </row>
    <row r="613" spans="1:3" x14ac:dyDescent="0.2">
      <c r="A613" s="4" t="s">
        <v>2265</v>
      </c>
      <c r="B613" t="str">
        <f t="shared" si="18"/>
        <v>IPHONE</v>
      </c>
      <c r="C613" t="str">
        <f t="shared" si="19"/>
        <v>IPHONE</v>
      </c>
    </row>
    <row r="614" spans="1:3" x14ac:dyDescent="0.2">
      <c r="A614" s="3" t="s">
        <v>2265</v>
      </c>
      <c r="B614" t="str">
        <f t="shared" si="18"/>
        <v>IPHONE</v>
      </c>
      <c r="C614" t="str">
        <f t="shared" si="19"/>
        <v>IPHONE</v>
      </c>
    </row>
    <row r="615" spans="1:3" x14ac:dyDescent="0.2">
      <c r="A615" s="4" t="s">
        <v>2265</v>
      </c>
      <c r="B615" t="str">
        <f t="shared" si="18"/>
        <v>IPHONE</v>
      </c>
      <c r="C615" t="str">
        <f t="shared" si="19"/>
        <v>IPHONE</v>
      </c>
    </row>
    <row r="616" spans="1:3" x14ac:dyDescent="0.2">
      <c r="A616" s="3" t="s">
        <v>2265</v>
      </c>
      <c r="B616" t="str">
        <f t="shared" si="18"/>
        <v>IPHONE</v>
      </c>
      <c r="C616" t="str">
        <f t="shared" si="19"/>
        <v>IPHONE</v>
      </c>
    </row>
    <row r="617" spans="1:3" x14ac:dyDescent="0.2">
      <c r="A617" s="4" t="s">
        <v>2265</v>
      </c>
      <c r="B617" t="str">
        <f t="shared" si="18"/>
        <v>IPHONE</v>
      </c>
      <c r="C617" t="str">
        <f t="shared" si="19"/>
        <v>IPHONE</v>
      </c>
    </row>
    <row r="618" spans="1:3" x14ac:dyDescent="0.2">
      <c r="A618" s="3" t="s">
        <v>2267</v>
      </c>
      <c r="B618" t="str">
        <f t="shared" si="18"/>
        <v>LABMSE</v>
      </c>
      <c r="C618" t="str">
        <f t="shared" si="19"/>
        <v>LABMSE</v>
      </c>
    </row>
    <row r="619" spans="1:3" x14ac:dyDescent="0.2">
      <c r="A619" s="4" t="s">
        <v>2268</v>
      </c>
      <c r="B619" t="str">
        <f t="shared" si="18"/>
        <v>MACCHRG</v>
      </c>
      <c r="C619" t="str">
        <f t="shared" si="19"/>
        <v>MACCHRG</v>
      </c>
    </row>
    <row r="620" spans="1:3" x14ac:dyDescent="0.2">
      <c r="A620" s="3" t="s">
        <v>2268</v>
      </c>
      <c r="B620" t="str">
        <f t="shared" si="18"/>
        <v>MACCHRG</v>
      </c>
      <c r="C620" t="str">
        <f t="shared" si="19"/>
        <v>MACCHRG</v>
      </c>
    </row>
    <row r="621" spans="1:3" x14ac:dyDescent="0.2">
      <c r="A621" s="4" t="s">
        <v>2295</v>
      </c>
      <c r="B621" t="str">
        <f t="shared" si="18"/>
        <v>MACUSBC</v>
      </c>
      <c r="C621" t="str">
        <f t="shared" si="19"/>
        <v>MACUSBC</v>
      </c>
    </row>
    <row r="622" spans="1:3" x14ac:dyDescent="0.2">
      <c r="A622" s="3" t="s">
        <v>2286</v>
      </c>
      <c r="B622" t="str">
        <f t="shared" si="18"/>
        <v>MACUSBC</v>
      </c>
      <c r="C622" t="str">
        <f t="shared" si="19"/>
        <v>MACUSBC</v>
      </c>
    </row>
    <row r="623" spans="1:3" x14ac:dyDescent="0.2">
      <c r="A623" s="4" t="s">
        <v>2277</v>
      </c>
      <c r="B623" t="str">
        <f t="shared" si="18"/>
        <v>MACUSBC</v>
      </c>
      <c r="C623" t="str">
        <f t="shared" si="19"/>
        <v>MACUSBC</v>
      </c>
    </row>
    <row r="624" spans="1:3" x14ac:dyDescent="0.2">
      <c r="A624" s="3" t="s">
        <v>2269</v>
      </c>
      <c r="B624" t="str">
        <f t="shared" si="18"/>
        <v>MACUSBC</v>
      </c>
      <c r="C624" t="str">
        <f t="shared" si="19"/>
        <v>MACUSBC</v>
      </c>
    </row>
    <row r="625" spans="1:3" x14ac:dyDescent="0.2">
      <c r="A625" s="4" t="s">
        <v>2270</v>
      </c>
      <c r="B625" t="str">
        <f t="shared" si="18"/>
        <v>MACUSBC</v>
      </c>
      <c r="C625" t="str">
        <f t="shared" si="19"/>
        <v>MACUSBC</v>
      </c>
    </row>
    <row r="626" spans="1:3" x14ac:dyDescent="0.2">
      <c r="A626" s="3" t="s">
        <v>2294</v>
      </c>
      <c r="B626" t="str">
        <f t="shared" si="18"/>
        <v>UVGA</v>
      </c>
      <c r="C626" t="str">
        <f t="shared" si="19"/>
        <v>UVGA</v>
      </c>
    </row>
    <row r="627" spans="1:3" x14ac:dyDescent="0.2">
      <c r="A627" s="4" t="s">
        <v>2294</v>
      </c>
      <c r="B627" t="str">
        <f t="shared" si="18"/>
        <v>UVGA</v>
      </c>
      <c r="C627" t="str">
        <f t="shared" si="19"/>
        <v>UVGA</v>
      </c>
    </row>
    <row r="628" spans="1:3" x14ac:dyDescent="0.2">
      <c r="A628" s="3" t="s">
        <v>2272</v>
      </c>
      <c r="B628" t="str">
        <f t="shared" si="18"/>
        <v>WALLADPT</v>
      </c>
      <c r="C628" t="str">
        <f t="shared" si="19"/>
        <v>WALLADPT</v>
      </c>
    </row>
    <row r="629" spans="1:3" x14ac:dyDescent="0.2">
      <c r="A629" s="4" t="s">
        <v>2272</v>
      </c>
      <c r="B629" t="str">
        <f t="shared" si="18"/>
        <v>WALLADPT</v>
      </c>
      <c r="C629" t="str">
        <f t="shared" si="19"/>
        <v>WALLADPT</v>
      </c>
    </row>
    <row r="630" spans="1:3" x14ac:dyDescent="0.2">
      <c r="A630" s="3" t="s">
        <v>2272</v>
      </c>
      <c r="B630" t="str">
        <f t="shared" si="18"/>
        <v>WALLADPT</v>
      </c>
      <c r="C630" t="str">
        <f t="shared" si="19"/>
        <v>WALLADPT</v>
      </c>
    </row>
    <row r="631" spans="1:3" x14ac:dyDescent="0.2">
      <c r="A631" s="4" t="s">
        <v>2272</v>
      </c>
      <c r="B631" t="str">
        <f t="shared" si="18"/>
        <v>WALLADPT</v>
      </c>
      <c r="C631" t="str">
        <f t="shared" si="19"/>
        <v>WALLADPT</v>
      </c>
    </row>
    <row r="632" spans="1:3" x14ac:dyDescent="0.2">
      <c r="A632" s="3" t="s">
        <v>2272</v>
      </c>
      <c r="B632" t="str">
        <f t="shared" si="18"/>
        <v>WALLADPT</v>
      </c>
      <c r="C632" t="str">
        <f t="shared" si="19"/>
        <v>WALLADPT</v>
      </c>
    </row>
    <row r="633" spans="1:3" x14ac:dyDescent="0.2">
      <c r="A633" s="4" t="s">
        <v>2273</v>
      </c>
      <c r="B633" t="str">
        <f t="shared" si="18"/>
        <v>CBK</v>
      </c>
      <c r="C633" t="str">
        <f t="shared" si="19"/>
        <v>CBK</v>
      </c>
    </row>
    <row r="634" spans="1:3" x14ac:dyDescent="0.2">
      <c r="A634" s="3" t="s">
        <v>2273</v>
      </c>
      <c r="B634" t="str">
        <f t="shared" si="18"/>
        <v>CBK</v>
      </c>
      <c r="C634" t="str">
        <f t="shared" si="19"/>
        <v>CBK</v>
      </c>
    </row>
    <row r="635" spans="1:3" x14ac:dyDescent="0.2">
      <c r="A635" s="4" t="s">
        <v>2273</v>
      </c>
      <c r="B635" t="str">
        <f t="shared" si="18"/>
        <v>CBK</v>
      </c>
      <c r="C635" t="str">
        <f t="shared" si="19"/>
        <v>CBK</v>
      </c>
    </row>
    <row r="636" spans="1:3" x14ac:dyDescent="0.2">
      <c r="A636" s="3" t="s">
        <v>2263</v>
      </c>
      <c r="B636" t="str">
        <f t="shared" si="18"/>
        <v>HP</v>
      </c>
      <c r="C636" t="str">
        <f t="shared" si="19"/>
        <v>HP</v>
      </c>
    </row>
    <row r="637" spans="1:3" x14ac:dyDescent="0.2">
      <c r="A637" s="4" t="s">
        <v>2263</v>
      </c>
      <c r="B637" t="str">
        <f t="shared" si="18"/>
        <v>HP</v>
      </c>
      <c r="C637" t="str">
        <f t="shared" si="19"/>
        <v>HP</v>
      </c>
    </row>
    <row r="638" spans="1:3" x14ac:dyDescent="0.2">
      <c r="A638" s="3" t="s">
        <v>2279</v>
      </c>
      <c r="B638" t="str">
        <f t="shared" si="18"/>
        <v>AD</v>
      </c>
      <c r="C638" t="str">
        <f t="shared" si="19"/>
        <v>AD</v>
      </c>
    </row>
    <row r="639" spans="1:3" x14ac:dyDescent="0.2">
      <c r="A639" s="4" t="s">
        <v>2273</v>
      </c>
      <c r="B639" t="str">
        <f t="shared" si="18"/>
        <v>CBK</v>
      </c>
      <c r="C639" t="str">
        <f t="shared" si="19"/>
        <v>CBK</v>
      </c>
    </row>
    <row r="640" spans="1:3" x14ac:dyDescent="0.2">
      <c r="A640" s="3" t="s">
        <v>2274</v>
      </c>
      <c r="B640" t="str">
        <f t="shared" si="18"/>
        <v>CLICC-ML</v>
      </c>
      <c r="C640" t="str">
        <f t="shared" si="19"/>
        <v>CLICC-ML</v>
      </c>
    </row>
    <row r="641" spans="1:3" x14ac:dyDescent="0.2">
      <c r="A641" s="4" t="s">
        <v>2271</v>
      </c>
      <c r="B641" t="str">
        <f t="shared" si="18"/>
        <v>OMNI</v>
      </c>
      <c r="C641" t="str">
        <f t="shared" si="19"/>
        <v>OMNI</v>
      </c>
    </row>
    <row r="642" spans="1:3" x14ac:dyDescent="0.2">
      <c r="A642" s="3" t="s">
        <v>2271</v>
      </c>
      <c r="B642" t="str">
        <f t="shared" si="18"/>
        <v>OMNI</v>
      </c>
      <c r="C642" t="str">
        <f t="shared" si="19"/>
        <v>OMNI</v>
      </c>
    </row>
    <row r="643" spans="1:3" x14ac:dyDescent="0.2">
      <c r="A643" s="4" t="s">
        <v>2273</v>
      </c>
      <c r="B643" t="str">
        <f t="shared" ref="B643:B706" si="20">IF(COUNTIF(A643,"*MACUSBC*"),"MACUSBC",A643)</f>
        <v>CBK</v>
      </c>
      <c r="C643" t="str">
        <f t="shared" ref="C643:C706" si="21">IF(COUNTIF(B643,"*uniq*"),"CBK",B643)</f>
        <v>CBK</v>
      </c>
    </row>
    <row r="644" spans="1:3" x14ac:dyDescent="0.2">
      <c r="A644" s="3" t="s">
        <v>2288</v>
      </c>
      <c r="B644" t="str">
        <f t="shared" si="20"/>
        <v>ANDROID</v>
      </c>
      <c r="C644" t="str">
        <f t="shared" si="21"/>
        <v>ANDROID</v>
      </c>
    </row>
    <row r="645" spans="1:3" x14ac:dyDescent="0.2">
      <c r="A645" s="4" t="s">
        <v>2276</v>
      </c>
      <c r="B645" t="str">
        <f t="shared" si="20"/>
        <v>CALC</v>
      </c>
      <c r="C645" t="str">
        <f t="shared" si="21"/>
        <v>CALC</v>
      </c>
    </row>
    <row r="646" spans="1:3" x14ac:dyDescent="0.2">
      <c r="A646" s="3" t="s">
        <v>2281</v>
      </c>
      <c r="B646" t="str">
        <f t="shared" si="20"/>
        <v>HDMIC</v>
      </c>
      <c r="C646" t="str">
        <f t="shared" si="21"/>
        <v>HDMIC</v>
      </c>
    </row>
    <row r="647" spans="1:3" x14ac:dyDescent="0.2">
      <c r="A647" s="4" t="s">
        <v>2266</v>
      </c>
      <c r="B647" t="str">
        <f t="shared" si="20"/>
        <v>HDST</v>
      </c>
      <c r="C647" t="str">
        <f t="shared" si="21"/>
        <v>HDST</v>
      </c>
    </row>
    <row r="648" spans="1:3" x14ac:dyDescent="0.2">
      <c r="A648" s="3" t="s">
        <v>2282</v>
      </c>
      <c r="B648" t="str">
        <f t="shared" si="20"/>
        <v>HPUSBC</v>
      </c>
      <c r="C648" t="str">
        <f t="shared" si="21"/>
        <v>HPUSBC</v>
      </c>
    </row>
    <row r="649" spans="1:3" x14ac:dyDescent="0.2">
      <c r="A649" s="4" t="s">
        <v>2265</v>
      </c>
      <c r="B649" t="str">
        <f t="shared" si="20"/>
        <v>IPHONE</v>
      </c>
      <c r="C649" t="str">
        <f t="shared" si="21"/>
        <v>IPHONE</v>
      </c>
    </row>
    <row r="650" spans="1:3" x14ac:dyDescent="0.2">
      <c r="A650" s="3" t="s">
        <v>2265</v>
      </c>
      <c r="B650" t="str">
        <f t="shared" si="20"/>
        <v>IPHONE</v>
      </c>
      <c r="C650" t="str">
        <f t="shared" si="21"/>
        <v>IPHONE</v>
      </c>
    </row>
    <row r="651" spans="1:3" x14ac:dyDescent="0.2">
      <c r="A651" s="4" t="s">
        <v>2265</v>
      </c>
      <c r="B651" t="str">
        <f t="shared" si="20"/>
        <v>IPHONE</v>
      </c>
      <c r="C651" t="str">
        <f t="shared" si="21"/>
        <v>IPHONE</v>
      </c>
    </row>
    <row r="652" spans="1:3" x14ac:dyDescent="0.2">
      <c r="A652" s="3" t="s">
        <v>2265</v>
      </c>
      <c r="B652" t="str">
        <f t="shared" si="20"/>
        <v>IPHONE</v>
      </c>
      <c r="C652" t="str">
        <f t="shared" si="21"/>
        <v>IPHONE</v>
      </c>
    </row>
    <row r="653" spans="1:3" x14ac:dyDescent="0.2">
      <c r="A653" s="4" t="s">
        <v>2265</v>
      </c>
      <c r="B653" t="str">
        <f t="shared" si="20"/>
        <v>IPHONE</v>
      </c>
      <c r="C653" t="str">
        <f t="shared" si="21"/>
        <v>IPHONE</v>
      </c>
    </row>
    <row r="654" spans="1:3" x14ac:dyDescent="0.2">
      <c r="A654" s="3" t="s">
        <v>2265</v>
      </c>
      <c r="B654" t="str">
        <f t="shared" si="20"/>
        <v>IPHONE</v>
      </c>
      <c r="C654" t="str">
        <f t="shared" si="21"/>
        <v>IPHONE</v>
      </c>
    </row>
    <row r="655" spans="1:3" x14ac:dyDescent="0.2">
      <c r="A655" s="4" t="s">
        <v>2265</v>
      </c>
      <c r="B655" t="str">
        <f t="shared" si="20"/>
        <v>IPHONE</v>
      </c>
      <c r="C655" t="str">
        <f t="shared" si="21"/>
        <v>IPHONE</v>
      </c>
    </row>
    <row r="656" spans="1:3" x14ac:dyDescent="0.2">
      <c r="A656" s="3" t="s">
        <v>2265</v>
      </c>
      <c r="B656" t="str">
        <f t="shared" si="20"/>
        <v>IPHONE</v>
      </c>
      <c r="C656" t="str">
        <f t="shared" si="21"/>
        <v>IPHONE</v>
      </c>
    </row>
    <row r="657" spans="1:3" x14ac:dyDescent="0.2">
      <c r="A657" s="4" t="s">
        <v>2265</v>
      </c>
      <c r="B657" t="str">
        <f t="shared" si="20"/>
        <v>IPHONE</v>
      </c>
      <c r="C657" t="str">
        <f t="shared" si="21"/>
        <v>IPHONE</v>
      </c>
    </row>
    <row r="658" spans="1:3" x14ac:dyDescent="0.2">
      <c r="A658" s="3" t="s">
        <v>2265</v>
      </c>
      <c r="B658" t="str">
        <f t="shared" si="20"/>
        <v>IPHONE</v>
      </c>
      <c r="C658" t="str">
        <f t="shared" si="21"/>
        <v>IPHONE</v>
      </c>
    </row>
    <row r="659" spans="1:3" x14ac:dyDescent="0.2">
      <c r="A659" s="4" t="s">
        <v>2265</v>
      </c>
      <c r="B659" t="str">
        <f t="shared" si="20"/>
        <v>IPHONE</v>
      </c>
      <c r="C659" t="str">
        <f t="shared" si="21"/>
        <v>IPHONE</v>
      </c>
    </row>
    <row r="660" spans="1:3" x14ac:dyDescent="0.2">
      <c r="A660" s="3" t="s">
        <v>2265</v>
      </c>
      <c r="B660" t="str">
        <f t="shared" si="20"/>
        <v>IPHONE</v>
      </c>
      <c r="C660" t="str">
        <f t="shared" si="21"/>
        <v>IPHONE</v>
      </c>
    </row>
    <row r="661" spans="1:3" x14ac:dyDescent="0.2">
      <c r="A661" s="4" t="s">
        <v>2268</v>
      </c>
      <c r="B661" t="str">
        <f t="shared" si="20"/>
        <v>MACCHRG</v>
      </c>
      <c r="C661" t="str">
        <f t="shared" si="21"/>
        <v>MACCHRG</v>
      </c>
    </row>
    <row r="662" spans="1:3" x14ac:dyDescent="0.2">
      <c r="A662" s="3" t="s">
        <v>2296</v>
      </c>
      <c r="B662" t="str">
        <f t="shared" si="20"/>
        <v>MACUSBC</v>
      </c>
      <c r="C662" t="str">
        <f t="shared" si="21"/>
        <v>MACUSBC</v>
      </c>
    </row>
    <row r="663" spans="1:3" x14ac:dyDescent="0.2">
      <c r="A663" s="4" t="s">
        <v>2295</v>
      </c>
      <c r="B663" t="str">
        <f t="shared" si="20"/>
        <v>MACUSBC</v>
      </c>
      <c r="C663" t="str">
        <f t="shared" si="21"/>
        <v>MACUSBC</v>
      </c>
    </row>
    <row r="664" spans="1:3" x14ac:dyDescent="0.2">
      <c r="A664" s="3" t="s">
        <v>2289</v>
      </c>
      <c r="B664" t="str">
        <f t="shared" si="20"/>
        <v>MACUSBC</v>
      </c>
      <c r="C664" t="str">
        <f t="shared" si="21"/>
        <v>MACUSBC</v>
      </c>
    </row>
    <row r="665" spans="1:3" x14ac:dyDescent="0.2">
      <c r="A665" s="4" t="s">
        <v>2287</v>
      </c>
      <c r="B665" t="str">
        <f t="shared" si="20"/>
        <v>MACUSBC</v>
      </c>
      <c r="C665" t="str">
        <f t="shared" si="21"/>
        <v>MACUSBC</v>
      </c>
    </row>
    <row r="666" spans="1:3" x14ac:dyDescent="0.2">
      <c r="A666" s="3" t="s">
        <v>2277</v>
      </c>
      <c r="B666" t="str">
        <f t="shared" si="20"/>
        <v>MACUSBC</v>
      </c>
      <c r="C666" t="str">
        <f t="shared" si="21"/>
        <v>MACUSBC</v>
      </c>
    </row>
    <row r="667" spans="1:3" x14ac:dyDescent="0.2">
      <c r="A667" s="4" t="s">
        <v>2280</v>
      </c>
      <c r="B667" t="str">
        <f t="shared" si="20"/>
        <v>MACUSBC</v>
      </c>
      <c r="C667" t="str">
        <f t="shared" si="21"/>
        <v>MACUSBC</v>
      </c>
    </row>
    <row r="668" spans="1:3" x14ac:dyDescent="0.2">
      <c r="A668" s="3" t="s">
        <v>2299</v>
      </c>
      <c r="B668" t="str">
        <f t="shared" si="20"/>
        <v>MACUSBC</v>
      </c>
      <c r="C668" t="str">
        <f t="shared" si="21"/>
        <v>MACUSBC</v>
      </c>
    </row>
    <row r="669" spans="1:3" x14ac:dyDescent="0.2">
      <c r="A669" s="4" t="s">
        <v>2269</v>
      </c>
      <c r="B669" t="str">
        <f t="shared" si="20"/>
        <v>MACUSBC</v>
      </c>
      <c r="C669" t="str">
        <f t="shared" si="21"/>
        <v>MACUSBC</v>
      </c>
    </row>
    <row r="670" spans="1:3" x14ac:dyDescent="0.2">
      <c r="A670" s="3" t="s">
        <v>2270</v>
      </c>
      <c r="B670" t="str">
        <f t="shared" si="20"/>
        <v>MACUSBC</v>
      </c>
      <c r="C670" t="str">
        <f t="shared" si="21"/>
        <v>MACUSBC</v>
      </c>
    </row>
    <row r="671" spans="1:3" x14ac:dyDescent="0.2">
      <c r="A671" s="4" t="s">
        <v>2271</v>
      </c>
      <c r="B671" t="str">
        <f t="shared" si="20"/>
        <v>OMNI</v>
      </c>
      <c r="C671" t="str">
        <f t="shared" si="21"/>
        <v>OMNI</v>
      </c>
    </row>
    <row r="672" spans="1:3" x14ac:dyDescent="0.2">
      <c r="A672" s="3" t="s">
        <v>2271</v>
      </c>
      <c r="B672" t="str">
        <f t="shared" si="20"/>
        <v>OMNI</v>
      </c>
      <c r="C672" t="str">
        <f t="shared" si="21"/>
        <v>OMNI</v>
      </c>
    </row>
    <row r="673" spans="1:3" x14ac:dyDescent="0.2">
      <c r="A673" s="4" t="s">
        <v>2271</v>
      </c>
      <c r="B673" t="str">
        <f t="shared" si="20"/>
        <v>OMNI</v>
      </c>
      <c r="C673" t="str">
        <f t="shared" si="21"/>
        <v>OMNI</v>
      </c>
    </row>
    <row r="674" spans="1:3" x14ac:dyDescent="0.2">
      <c r="A674" s="3" t="s">
        <v>2300</v>
      </c>
      <c r="B674" t="str">
        <f t="shared" si="20"/>
        <v>SUP</v>
      </c>
      <c r="C674" t="str">
        <f t="shared" si="21"/>
        <v>SUP</v>
      </c>
    </row>
    <row r="675" spans="1:3" x14ac:dyDescent="0.2">
      <c r="A675" s="4" t="s">
        <v>2300</v>
      </c>
      <c r="B675" t="str">
        <f t="shared" si="20"/>
        <v>SUP</v>
      </c>
      <c r="C675" t="str">
        <f t="shared" si="21"/>
        <v>SUP</v>
      </c>
    </row>
    <row r="676" spans="1:3" x14ac:dyDescent="0.2">
      <c r="A676" s="3" t="s">
        <v>2294</v>
      </c>
      <c r="B676" t="str">
        <f t="shared" si="20"/>
        <v>UVGA</v>
      </c>
      <c r="C676" t="str">
        <f t="shared" si="21"/>
        <v>UVGA</v>
      </c>
    </row>
    <row r="677" spans="1:3" x14ac:dyDescent="0.2">
      <c r="A677" s="4" t="s">
        <v>2301</v>
      </c>
      <c r="B677" t="str">
        <f t="shared" si="20"/>
        <v>VGA</v>
      </c>
      <c r="C677" t="str">
        <f t="shared" si="21"/>
        <v>VGA</v>
      </c>
    </row>
    <row r="678" spans="1:3" x14ac:dyDescent="0.2">
      <c r="A678" s="3" t="s">
        <v>2272</v>
      </c>
      <c r="B678" t="str">
        <f t="shared" si="20"/>
        <v>WALLADPT</v>
      </c>
      <c r="C678" t="str">
        <f t="shared" si="21"/>
        <v>WALLADPT</v>
      </c>
    </row>
    <row r="679" spans="1:3" x14ac:dyDescent="0.2">
      <c r="A679" s="4" t="s">
        <v>2272</v>
      </c>
      <c r="B679" t="str">
        <f t="shared" si="20"/>
        <v>WALLADPT</v>
      </c>
      <c r="C679" t="str">
        <f t="shared" si="21"/>
        <v>WALLADPT</v>
      </c>
    </row>
    <row r="680" spans="1:3" x14ac:dyDescent="0.2">
      <c r="A680" s="3" t="s">
        <v>2272</v>
      </c>
      <c r="B680" t="str">
        <f t="shared" si="20"/>
        <v>WALLADPT</v>
      </c>
      <c r="C680" t="str">
        <f t="shared" si="21"/>
        <v>WALLADPT</v>
      </c>
    </row>
    <row r="681" spans="1:3" x14ac:dyDescent="0.2">
      <c r="A681" s="4" t="s">
        <v>2272</v>
      </c>
      <c r="B681" t="str">
        <f t="shared" si="20"/>
        <v>WALLADPT</v>
      </c>
      <c r="C681" t="str">
        <f t="shared" si="21"/>
        <v>WALLADPT</v>
      </c>
    </row>
    <row r="682" spans="1:3" x14ac:dyDescent="0.2">
      <c r="A682" s="3" t="s">
        <v>2272</v>
      </c>
      <c r="B682" t="str">
        <f t="shared" si="20"/>
        <v>WALLADPT</v>
      </c>
      <c r="C682" t="str">
        <f t="shared" si="21"/>
        <v>WALLADPT</v>
      </c>
    </row>
    <row r="683" spans="1:3" x14ac:dyDescent="0.2">
      <c r="A683" s="4" t="s">
        <v>2272</v>
      </c>
      <c r="B683" t="str">
        <f t="shared" si="20"/>
        <v>WALLADPT</v>
      </c>
      <c r="C683" t="str">
        <f t="shared" si="21"/>
        <v>WALLADPT</v>
      </c>
    </row>
    <row r="684" spans="1:3" x14ac:dyDescent="0.2">
      <c r="A684" s="3" t="s">
        <v>2272</v>
      </c>
      <c r="B684" t="str">
        <f t="shared" si="20"/>
        <v>WALLADPT</v>
      </c>
      <c r="C684" t="str">
        <f t="shared" si="21"/>
        <v>WALLADPT</v>
      </c>
    </row>
    <row r="685" spans="1:3" x14ac:dyDescent="0.2">
      <c r="A685" s="4" t="s">
        <v>2272</v>
      </c>
      <c r="B685" t="str">
        <f t="shared" si="20"/>
        <v>WALLADPT</v>
      </c>
      <c r="C685" t="str">
        <f t="shared" si="21"/>
        <v>WALLADPT</v>
      </c>
    </row>
    <row r="686" spans="1:3" x14ac:dyDescent="0.2">
      <c r="A686" s="3" t="s">
        <v>2272</v>
      </c>
      <c r="B686" t="str">
        <f t="shared" si="20"/>
        <v>WALLADPT</v>
      </c>
      <c r="C686" t="str">
        <f t="shared" si="21"/>
        <v>WALLADPT</v>
      </c>
    </row>
    <row r="687" spans="1:3" x14ac:dyDescent="0.2">
      <c r="A687" s="4" t="s">
        <v>2273</v>
      </c>
      <c r="B687" t="str">
        <f t="shared" si="20"/>
        <v>CBK</v>
      </c>
      <c r="C687" t="str">
        <f t="shared" si="21"/>
        <v>CBK</v>
      </c>
    </row>
    <row r="688" spans="1:3" x14ac:dyDescent="0.2">
      <c r="A688" s="3" t="s">
        <v>2308</v>
      </c>
      <c r="B688" t="str">
        <f t="shared" si="20"/>
        <v>Uniq/24B10Code</v>
      </c>
      <c r="C688" t="str">
        <f t="shared" si="21"/>
        <v>CBK</v>
      </c>
    </row>
    <row r="689" spans="1:3" x14ac:dyDescent="0.2">
      <c r="A689" s="4" t="s">
        <v>2309</v>
      </c>
      <c r="B689" t="str">
        <f t="shared" si="20"/>
        <v>Uniq/24B11Code</v>
      </c>
      <c r="C689" t="str">
        <f t="shared" si="21"/>
        <v>CBK</v>
      </c>
    </row>
    <row r="690" spans="1:3" x14ac:dyDescent="0.2">
      <c r="A690" s="3" t="s">
        <v>2273</v>
      </c>
      <c r="B690" t="str">
        <f t="shared" si="20"/>
        <v>CBK</v>
      </c>
      <c r="C690" t="str">
        <f t="shared" si="21"/>
        <v>CBK</v>
      </c>
    </row>
    <row r="691" spans="1:3" x14ac:dyDescent="0.2">
      <c r="A691" s="4" t="s">
        <v>2273</v>
      </c>
      <c r="B691" t="str">
        <f t="shared" si="20"/>
        <v>CBK</v>
      </c>
      <c r="C691" t="str">
        <f t="shared" si="21"/>
        <v>CBK</v>
      </c>
    </row>
    <row r="692" spans="1:3" x14ac:dyDescent="0.2">
      <c r="A692" s="3" t="s">
        <v>2273</v>
      </c>
      <c r="B692" t="str">
        <f t="shared" si="20"/>
        <v>CBK</v>
      </c>
      <c r="C692" t="str">
        <f t="shared" si="21"/>
        <v>CBK</v>
      </c>
    </row>
    <row r="693" spans="1:3" x14ac:dyDescent="0.2">
      <c r="A693" s="4" t="s">
        <v>2273</v>
      </c>
      <c r="B693" t="str">
        <f t="shared" si="20"/>
        <v>CBK</v>
      </c>
      <c r="C693" t="str">
        <f t="shared" si="21"/>
        <v>CBK</v>
      </c>
    </row>
    <row r="694" spans="1:3" x14ac:dyDescent="0.2">
      <c r="A694" s="3" t="s">
        <v>2273</v>
      </c>
      <c r="B694" t="str">
        <f t="shared" si="20"/>
        <v>CBK</v>
      </c>
      <c r="C694" t="str">
        <f t="shared" si="21"/>
        <v>CBK</v>
      </c>
    </row>
    <row r="695" spans="1:3" x14ac:dyDescent="0.2">
      <c r="A695" s="4" t="s">
        <v>2273</v>
      </c>
      <c r="B695" t="str">
        <f t="shared" si="20"/>
        <v>CBK</v>
      </c>
      <c r="C695" t="str">
        <f t="shared" si="21"/>
        <v>CBK</v>
      </c>
    </row>
    <row r="696" spans="1:3" x14ac:dyDescent="0.2">
      <c r="A696" s="3" t="s">
        <v>2263</v>
      </c>
      <c r="B696" t="str">
        <f t="shared" si="20"/>
        <v>HP</v>
      </c>
      <c r="C696" t="str">
        <f t="shared" si="21"/>
        <v>HP</v>
      </c>
    </row>
    <row r="697" spans="1:3" x14ac:dyDescent="0.2">
      <c r="A697" s="4" t="s">
        <v>2263</v>
      </c>
      <c r="B697" t="str">
        <f t="shared" si="20"/>
        <v>HP</v>
      </c>
      <c r="C697" t="str">
        <f t="shared" si="21"/>
        <v>HP</v>
      </c>
    </row>
    <row r="698" spans="1:3" x14ac:dyDescent="0.2">
      <c r="A698" s="3" t="s">
        <v>2263</v>
      </c>
      <c r="B698" t="str">
        <f t="shared" si="20"/>
        <v>HP</v>
      </c>
      <c r="C698" t="str">
        <f t="shared" si="21"/>
        <v>HP</v>
      </c>
    </row>
    <row r="699" spans="1:3" x14ac:dyDescent="0.2">
      <c r="A699" s="4" t="s">
        <v>2263</v>
      </c>
      <c r="B699" t="str">
        <f t="shared" si="20"/>
        <v>HP</v>
      </c>
      <c r="C699" t="str">
        <f t="shared" si="21"/>
        <v>HP</v>
      </c>
    </row>
    <row r="700" spans="1:3" x14ac:dyDescent="0.2">
      <c r="A700" s="3" t="s">
        <v>2263</v>
      </c>
      <c r="B700" t="str">
        <f t="shared" si="20"/>
        <v>HP</v>
      </c>
      <c r="C700" t="str">
        <f t="shared" si="21"/>
        <v>HP</v>
      </c>
    </row>
    <row r="701" spans="1:3" x14ac:dyDescent="0.2">
      <c r="A701" s="4" t="s">
        <v>2274</v>
      </c>
      <c r="B701" t="str">
        <f t="shared" si="20"/>
        <v>CLICC-ML</v>
      </c>
      <c r="C701" t="str">
        <f t="shared" si="21"/>
        <v>CLICC-ML</v>
      </c>
    </row>
    <row r="702" spans="1:3" x14ac:dyDescent="0.2">
      <c r="A702" s="3" t="s">
        <v>2263</v>
      </c>
      <c r="B702" t="str">
        <f t="shared" si="20"/>
        <v>HP</v>
      </c>
      <c r="C702" t="str">
        <f t="shared" si="21"/>
        <v>HP</v>
      </c>
    </row>
    <row r="703" spans="1:3" x14ac:dyDescent="0.2">
      <c r="A703" s="4" t="s">
        <v>2273</v>
      </c>
      <c r="B703" t="str">
        <f t="shared" si="20"/>
        <v>CBK</v>
      </c>
      <c r="C703" t="str">
        <f t="shared" si="21"/>
        <v>CBK</v>
      </c>
    </row>
    <row r="704" spans="1:3" x14ac:dyDescent="0.2">
      <c r="A704" s="3" t="s">
        <v>2274</v>
      </c>
      <c r="B704" t="str">
        <f t="shared" si="20"/>
        <v>CLICC-ML</v>
      </c>
      <c r="C704" t="str">
        <f t="shared" si="21"/>
        <v>CLICC-ML</v>
      </c>
    </row>
    <row r="705" spans="1:3" x14ac:dyDescent="0.2">
      <c r="A705" s="4" t="s">
        <v>2263</v>
      </c>
      <c r="B705" t="str">
        <f t="shared" si="20"/>
        <v>HP</v>
      </c>
      <c r="C705" t="str">
        <f t="shared" si="21"/>
        <v>HP</v>
      </c>
    </row>
    <row r="706" spans="1:3" x14ac:dyDescent="0.2">
      <c r="A706" s="3" t="s">
        <v>2310</v>
      </c>
      <c r="B706" t="str">
        <f t="shared" si="20"/>
        <v>Uniq/31B08Code</v>
      </c>
      <c r="C706" t="str">
        <f t="shared" si="21"/>
        <v>CBK</v>
      </c>
    </row>
    <row r="707" spans="1:3" x14ac:dyDescent="0.2">
      <c r="A707" s="4" t="s">
        <v>2273</v>
      </c>
      <c r="B707" t="str">
        <f t="shared" ref="B707:B770" si="22">IF(COUNTIF(A707,"*MACUSBC*"),"MACUSBC",A707)</f>
        <v>CBK</v>
      </c>
      <c r="C707" t="str">
        <f t="shared" ref="C707:C770" si="23">IF(COUNTIF(B707,"*uniq*"),"CBK",B707)</f>
        <v>CBK</v>
      </c>
    </row>
    <row r="708" spans="1:3" x14ac:dyDescent="0.2">
      <c r="A708" s="3" t="s">
        <v>2274</v>
      </c>
      <c r="B708" t="str">
        <f t="shared" si="22"/>
        <v>CLICC-ML</v>
      </c>
      <c r="C708" t="str">
        <f t="shared" si="23"/>
        <v>CLICC-ML</v>
      </c>
    </row>
    <row r="709" spans="1:3" x14ac:dyDescent="0.2">
      <c r="A709" s="4" t="s">
        <v>2274</v>
      </c>
      <c r="B709" t="str">
        <f t="shared" si="22"/>
        <v>CLICC-ML</v>
      </c>
      <c r="C709" t="str">
        <f t="shared" si="23"/>
        <v>CLICC-ML</v>
      </c>
    </row>
    <row r="710" spans="1:3" x14ac:dyDescent="0.2">
      <c r="A710" s="3" t="s">
        <v>2275</v>
      </c>
      <c r="B710" t="str">
        <f t="shared" si="22"/>
        <v>CLICC-MM</v>
      </c>
      <c r="C710" t="str">
        <f t="shared" si="23"/>
        <v>CLICC-MM</v>
      </c>
    </row>
    <row r="711" spans="1:3" x14ac:dyDescent="0.2">
      <c r="A711" s="4" t="s">
        <v>2263</v>
      </c>
      <c r="B711" t="str">
        <f t="shared" si="22"/>
        <v>HP</v>
      </c>
      <c r="C711" t="str">
        <f t="shared" si="23"/>
        <v>HP</v>
      </c>
    </row>
    <row r="712" spans="1:3" x14ac:dyDescent="0.2">
      <c r="A712" s="3" t="s">
        <v>2263</v>
      </c>
      <c r="B712" t="str">
        <f t="shared" si="22"/>
        <v>HP</v>
      </c>
      <c r="C712" t="str">
        <f t="shared" si="23"/>
        <v>HP</v>
      </c>
    </row>
    <row r="713" spans="1:3" x14ac:dyDescent="0.2">
      <c r="A713" s="4" t="s">
        <v>2275</v>
      </c>
      <c r="B713" t="str">
        <f t="shared" si="22"/>
        <v>CLICC-MM</v>
      </c>
      <c r="C713" t="str">
        <f t="shared" si="23"/>
        <v>CLICC-MM</v>
      </c>
    </row>
    <row r="714" spans="1:3" x14ac:dyDescent="0.2">
      <c r="A714" s="3" t="s">
        <v>2263</v>
      </c>
      <c r="B714" t="str">
        <f t="shared" si="22"/>
        <v>HP</v>
      </c>
      <c r="C714" t="str">
        <f t="shared" si="23"/>
        <v>HP</v>
      </c>
    </row>
    <row r="715" spans="1:3" x14ac:dyDescent="0.2">
      <c r="A715" s="4" t="s">
        <v>2263</v>
      </c>
      <c r="B715" t="str">
        <f t="shared" si="22"/>
        <v>HP</v>
      </c>
      <c r="C715" t="str">
        <f t="shared" si="23"/>
        <v>HP</v>
      </c>
    </row>
    <row r="716" spans="1:3" x14ac:dyDescent="0.2">
      <c r="A716" s="3" t="s">
        <v>2279</v>
      </c>
      <c r="B716" t="str">
        <f t="shared" si="22"/>
        <v>AD</v>
      </c>
      <c r="C716" t="str">
        <f t="shared" si="23"/>
        <v>AD</v>
      </c>
    </row>
    <row r="717" spans="1:3" x14ac:dyDescent="0.2">
      <c r="A717" s="4" t="s">
        <v>2279</v>
      </c>
      <c r="B717" t="str">
        <f t="shared" si="22"/>
        <v>AD</v>
      </c>
      <c r="C717" t="str">
        <f t="shared" si="23"/>
        <v>AD</v>
      </c>
    </row>
    <row r="718" spans="1:3" x14ac:dyDescent="0.2">
      <c r="A718" s="3" t="s">
        <v>2279</v>
      </c>
      <c r="B718" t="str">
        <f t="shared" si="22"/>
        <v>AD</v>
      </c>
      <c r="C718" t="str">
        <f t="shared" si="23"/>
        <v>AD</v>
      </c>
    </row>
    <row r="719" spans="1:3" x14ac:dyDescent="0.2">
      <c r="A719" s="4" t="s">
        <v>2279</v>
      </c>
      <c r="B719" t="str">
        <f t="shared" si="22"/>
        <v>AD</v>
      </c>
      <c r="C719" t="str">
        <f t="shared" si="23"/>
        <v>AD</v>
      </c>
    </row>
    <row r="720" spans="1:3" x14ac:dyDescent="0.2">
      <c r="A720" s="3" t="s">
        <v>2284</v>
      </c>
      <c r="B720" t="str">
        <f t="shared" si="22"/>
        <v>MACUSBC</v>
      </c>
      <c r="C720" t="str">
        <f t="shared" si="23"/>
        <v>MACUSBC</v>
      </c>
    </row>
    <row r="721" spans="1:3" x14ac:dyDescent="0.2">
      <c r="A721" s="4" t="s">
        <v>2279</v>
      </c>
      <c r="B721" t="str">
        <f t="shared" si="22"/>
        <v>AD</v>
      </c>
      <c r="C721" t="str">
        <f t="shared" si="23"/>
        <v>AD</v>
      </c>
    </row>
    <row r="722" spans="1:3" x14ac:dyDescent="0.2">
      <c r="A722" s="3" t="s">
        <v>2279</v>
      </c>
      <c r="B722" t="str">
        <f t="shared" si="22"/>
        <v>AD</v>
      </c>
      <c r="C722" t="str">
        <f t="shared" si="23"/>
        <v>AD</v>
      </c>
    </row>
    <row r="723" spans="1:3" x14ac:dyDescent="0.2">
      <c r="A723" s="4" t="s">
        <v>2279</v>
      </c>
      <c r="B723" t="str">
        <f t="shared" si="22"/>
        <v>AD</v>
      </c>
      <c r="C723" t="str">
        <f t="shared" si="23"/>
        <v>AD</v>
      </c>
    </row>
    <row r="724" spans="1:3" x14ac:dyDescent="0.2">
      <c r="A724" s="3" t="s">
        <v>2279</v>
      </c>
      <c r="B724" t="str">
        <f t="shared" si="22"/>
        <v>AD</v>
      </c>
      <c r="C724" t="str">
        <f t="shared" si="23"/>
        <v>AD</v>
      </c>
    </row>
    <row r="725" spans="1:3" x14ac:dyDescent="0.2">
      <c r="A725" s="4" t="s">
        <v>2273</v>
      </c>
      <c r="B725" t="str">
        <f t="shared" si="22"/>
        <v>CBK</v>
      </c>
      <c r="C725" t="str">
        <f t="shared" si="23"/>
        <v>CBK</v>
      </c>
    </row>
    <row r="726" spans="1:3" x14ac:dyDescent="0.2">
      <c r="A726" s="3" t="s">
        <v>2273</v>
      </c>
      <c r="B726" t="str">
        <f t="shared" si="22"/>
        <v>CBK</v>
      </c>
      <c r="C726" t="str">
        <f t="shared" si="23"/>
        <v>CBK</v>
      </c>
    </row>
    <row r="727" spans="1:3" x14ac:dyDescent="0.2">
      <c r="A727" s="4" t="s">
        <v>2275</v>
      </c>
      <c r="B727" t="str">
        <f t="shared" si="22"/>
        <v>CLICC-MM</v>
      </c>
      <c r="C727" t="str">
        <f t="shared" si="23"/>
        <v>CLICC-MM</v>
      </c>
    </row>
    <row r="728" spans="1:3" x14ac:dyDescent="0.2">
      <c r="A728" s="3" t="s">
        <v>2275</v>
      </c>
      <c r="B728" t="str">
        <f t="shared" si="22"/>
        <v>CLICC-MM</v>
      </c>
      <c r="C728" t="str">
        <f t="shared" si="23"/>
        <v>CLICC-MM</v>
      </c>
    </row>
    <row r="729" spans="1:3" x14ac:dyDescent="0.2">
      <c r="A729" s="4" t="s">
        <v>2264</v>
      </c>
      <c r="B729" t="str">
        <f t="shared" si="22"/>
        <v>IPADK</v>
      </c>
      <c r="C729" t="str">
        <f t="shared" si="23"/>
        <v>IPADK</v>
      </c>
    </row>
    <row r="730" spans="1:3" x14ac:dyDescent="0.2">
      <c r="A730" s="3" t="s">
        <v>2265</v>
      </c>
      <c r="B730" t="str">
        <f t="shared" si="22"/>
        <v>IPHONE</v>
      </c>
      <c r="C730" t="str">
        <f t="shared" si="23"/>
        <v>IPHONE</v>
      </c>
    </row>
    <row r="731" spans="1:3" x14ac:dyDescent="0.2">
      <c r="A731" s="4" t="s">
        <v>2265</v>
      </c>
      <c r="B731" t="str">
        <f t="shared" si="22"/>
        <v>IPHONE</v>
      </c>
      <c r="C731" t="str">
        <f t="shared" si="23"/>
        <v>IPHONE</v>
      </c>
    </row>
    <row r="732" spans="1:3" x14ac:dyDescent="0.2">
      <c r="A732" s="3" t="s">
        <v>2271</v>
      </c>
      <c r="B732" t="str">
        <f t="shared" si="22"/>
        <v>OMNI</v>
      </c>
      <c r="C732" t="str">
        <f t="shared" si="23"/>
        <v>OMNI</v>
      </c>
    </row>
    <row r="733" spans="1:3" x14ac:dyDescent="0.2">
      <c r="A733" s="4" t="s">
        <v>2272</v>
      </c>
      <c r="B733" t="str">
        <f t="shared" si="22"/>
        <v>WALLADPT</v>
      </c>
      <c r="C733" t="str">
        <f t="shared" si="23"/>
        <v>WALLADPT</v>
      </c>
    </row>
    <row r="734" spans="1:3" x14ac:dyDescent="0.2">
      <c r="A734" s="3" t="s">
        <v>2272</v>
      </c>
      <c r="B734" t="str">
        <f t="shared" si="22"/>
        <v>WALLADPT</v>
      </c>
      <c r="C734" t="str">
        <f t="shared" si="23"/>
        <v>WALLADPT</v>
      </c>
    </row>
    <row r="735" spans="1:3" x14ac:dyDescent="0.2">
      <c r="A735" s="4" t="s">
        <v>2281</v>
      </c>
      <c r="B735" t="str">
        <f t="shared" si="22"/>
        <v>HDMIC</v>
      </c>
      <c r="C735" t="str">
        <f t="shared" si="23"/>
        <v>HDMIC</v>
      </c>
    </row>
    <row r="736" spans="1:3" x14ac:dyDescent="0.2">
      <c r="A736" s="3" t="s">
        <v>2265</v>
      </c>
      <c r="B736" t="str">
        <f t="shared" si="22"/>
        <v>IPHONE</v>
      </c>
      <c r="C736" t="str">
        <f t="shared" si="23"/>
        <v>IPHONE</v>
      </c>
    </row>
    <row r="737" spans="1:3" x14ac:dyDescent="0.2">
      <c r="A737" s="4" t="s">
        <v>2285</v>
      </c>
      <c r="B737" t="str">
        <f t="shared" si="22"/>
        <v>UHDMI</v>
      </c>
      <c r="C737" t="str">
        <f t="shared" si="23"/>
        <v>UHDMI</v>
      </c>
    </row>
    <row r="738" spans="1:3" x14ac:dyDescent="0.2">
      <c r="A738" s="3" t="s">
        <v>2272</v>
      </c>
      <c r="B738" t="str">
        <f t="shared" si="22"/>
        <v>WALLADPT</v>
      </c>
      <c r="C738" t="str">
        <f t="shared" si="23"/>
        <v>WALLADPT</v>
      </c>
    </row>
    <row r="739" spans="1:3" x14ac:dyDescent="0.2">
      <c r="A739" s="4" t="s">
        <v>2266</v>
      </c>
      <c r="B739" t="str">
        <f t="shared" si="22"/>
        <v>HDST</v>
      </c>
      <c r="C739" t="str">
        <f t="shared" si="23"/>
        <v>HDST</v>
      </c>
    </row>
    <row r="740" spans="1:3" x14ac:dyDescent="0.2">
      <c r="A740" s="3" t="s">
        <v>2266</v>
      </c>
      <c r="B740" t="str">
        <f t="shared" si="22"/>
        <v>HDST</v>
      </c>
      <c r="C740" t="str">
        <f t="shared" si="23"/>
        <v>HDST</v>
      </c>
    </row>
    <row r="741" spans="1:3" x14ac:dyDescent="0.2">
      <c r="A741" s="4" t="s">
        <v>2282</v>
      </c>
      <c r="B741" t="str">
        <f t="shared" si="22"/>
        <v>HPUSBC</v>
      </c>
      <c r="C741" t="str">
        <f t="shared" si="23"/>
        <v>HPUSBC</v>
      </c>
    </row>
    <row r="742" spans="1:3" x14ac:dyDescent="0.2">
      <c r="A742" s="3" t="s">
        <v>2264</v>
      </c>
      <c r="B742" t="str">
        <f t="shared" si="22"/>
        <v>IPADK</v>
      </c>
      <c r="C742" t="str">
        <f t="shared" si="23"/>
        <v>IPADK</v>
      </c>
    </row>
    <row r="743" spans="1:3" x14ac:dyDescent="0.2">
      <c r="A743" s="4" t="s">
        <v>2265</v>
      </c>
      <c r="B743" t="str">
        <f t="shared" si="22"/>
        <v>IPHONE</v>
      </c>
      <c r="C743" t="str">
        <f t="shared" si="23"/>
        <v>IPHONE</v>
      </c>
    </row>
    <row r="744" spans="1:3" x14ac:dyDescent="0.2">
      <c r="A744" s="3" t="s">
        <v>2265</v>
      </c>
      <c r="B744" t="str">
        <f t="shared" si="22"/>
        <v>IPHONE</v>
      </c>
      <c r="C744" t="str">
        <f t="shared" si="23"/>
        <v>IPHONE</v>
      </c>
    </row>
    <row r="745" spans="1:3" x14ac:dyDescent="0.2">
      <c r="A745" s="4" t="s">
        <v>2268</v>
      </c>
      <c r="B745" t="str">
        <f t="shared" si="22"/>
        <v>MACCHRG</v>
      </c>
      <c r="C745" t="str">
        <f t="shared" si="23"/>
        <v>MACCHRG</v>
      </c>
    </row>
    <row r="746" spans="1:3" x14ac:dyDescent="0.2">
      <c r="A746" s="3" t="s">
        <v>2277</v>
      </c>
      <c r="B746" t="str">
        <f t="shared" si="22"/>
        <v>MACUSBC</v>
      </c>
      <c r="C746" t="str">
        <f t="shared" si="23"/>
        <v>MACUSBC</v>
      </c>
    </row>
    <row r="747" spans="1:3" x14ac:dyDescent="0.2">
      <c r="A747" s="4" t="s">
        <v>2280</v>
      </c>
      <c r="B747" t="str">
        <f t="shared" si="22"/>
        <v>MACUSBC</v>
      </c>
      <c r="C747" t="str">
        <f t="shared" si="23"/>
        <v>MACUSBC</v>
      </c>
    </row>
    <row r="748" spans="1:3" x14ac:dyDescent="0.2">
      <c r="A748" s="3" t="s">
        <v>2294</v>
      </c>
      <c r="B748" t="str">
        <f t="shared" si="22"/>
        <v>UVGA</v>
      </c>
      <c r="C748" t="str">
        <f t="shared" si="23"/>
        <v>UVGA</v>
      </c>
    </row>
    <row r="749" spans="1:3" x14ac:dyDescent="0.2">
      <c r="A749" s="4" t="s">
        <v>2294</v>
      </c>
      <c r="B749" t="str">
        <f t="shared" si="22"/>
        <v>UVGA</v>
      </c>
      <c r="C749" t="str">
        <f t="shared" si="23"/>
        <v>UVGA</v>
      </c>
    </row>
    <row r="750" spans="1:3" x14ac:dyDescent="0.2">
      <c r="A750" s="3" t="s">
        <v>2272</v>
      </c>
      <c r="B750" t="str">
        <f t="shared" si="22"/>
        <v>WALLADPT</v>
      </c>
      <c r="C750" t="str">
        <f t="shared" si="23"/>
        <v>WALLADPT</v>
      </c>
    </row>
    <row r="751" spans="1:3" x14ac:dyDescent="0.2">
      <c r="A751" s="4" t="s">
        <v>2311</v>
      </c>
      <c r="B751" t="str">
        <f t="shared" si="22"/>
        <v>Uniq/25B10Code</v>
      </c>
      <c r="C751" t="str">
        <f t="shared" si="23"/>
        <v>CBK</v>
      </c>
    </row>
    <row r="752" spans="1:3" x14ac:dyDescent="0.2">
      <c r="A752" s="3" t="s">
        <v>2263</v>
      </c>
      <c r="B752" t="str">
        <f t="shared" si="22"/>
        <v>HP</v>
      </c>
      <c r="C752" t="str">
        <f t="shared" si="23"/>
        <v>HP</v>
      </c>
    </row>
    <row r="753" spans="1:3" x14ac:dyDescent="0.2">
      <c r="A753" s="4" t="s">
        <v>2263</v>
      </c>
      <c r="B753" t="str">
        <f t="shared" si="22"/>
        <v>HP</v>
      </c>
      <c r="C753" t="str">
        <f t="shared" si="23"/>
        <v>HP</v>
      </c>
    </row>
    <row r="754" spans="1:3" x14ac:dyDescent="0.2">
      <c r="A754" s="3" t="s">
        <v>2263</v>
      </c>
      <c r="B754" t="str">
        <f t="shared" si="22"/>
        <v>HP</v>
      </c>
      <c r="C754" t="str">
        <f t="shared" si="23"/>
        <v>HP</v>
      </c>
    </row>
    <row r="755" spans="1:3" x14ac:dyDescent="0.2">
      <c r="A755" s="4" t="s">
        <v>2263</v>
      </c>
      <c r="B755" t="str">
        <f t="shared" si="22"/>
        <v>HP</v>
      </c>
      <c r="C755" t="str">
        <f t="shared" si="23"/>
        <v>HP</v>
      </c>
    </row>
    <row r="756" spans="1:3" x14ac:dyDescent="0.2">
      <c r="A756" s="3" t="s">
        <v>2263</v>
      </c>
      <c r="B756" t="str">
        <f t="shared" si="22"/>
        <v>HP</v>
      </c>
      <c r="C756" t="str">
        <f t="shared" si="23"/>
        <v>HP</v>
      </c>
    </row>
    <row r="757" spans="1:3" x14ac:dyDescent="0.2">
      <c r="A757" s="4" t="s">
        <v>2275</v>
      </c>
      <c r="B757" t="str">
        <f t="shared" si="22"/>
        <v>CLICC-MM</v>
      </c>
      <c r="C757" t="str">
        <f t="shared" si="23"/>
        <v>CLICC-MM</v>
      </c>
    </row>
    <row r="758" spans="1:3" x14ac:dyDescent="0.2">
      <c r="A758" s="3" t="s">
        <v>2263</v>
      </c>
      <c r="B758" t="str">
        <f t="shared" si="22"/>
        <v>HP</v>
      </c>
      <c r="C758" t="str">
        <f t="shared" si="23"/>
        <v>HP</v>
      </c>
    </row>
    <row r="759" spans="1:3" x14ac:dyDescent="0.2">
      <c r="A759" s="4" t="s">
        <v>2298</v>
      </c>
      <c r="B759" t="str">
        <f t="shared" si="22"/>
        <v>ANKER</v>
      </c>
      <c r="C759" t="str">
        <f t="shared" si="23"/>
        <v>ANKER</v>
      </c>
    </row>
    <row r="760" spans="1:3" x14ac:dyDescent="0.2">
      <c r="A760" s="3" t="s">
        <v>2302</v>
      </c>
      <c r="B760" t="str">
        <f t="shared" si="22"/>
        <v>BOEIPHONE</v>
      </c>
      <c r="C760" t="str">
        <f t="shared" si="23"/>
        <v>BOEIPHONE</v>
      </c>
    </row>
    <row r="761" spans="1:3" x14ac:dyDescent="0.2">
      <c r="A761" s="4" t="s">
        <v>2266</v>
      </c>
      <c r="B761" t="str">
        <f t="shared" si="22"/>
        <v>HDST</v>
      </c>
      <c r="C761" t="str">
        <f t="shared" si="23"/>
        <v>HDST</v>
      </c>
    </row>
    <row r="762" spans="1:3" x14ac:dyDescent="0.2">
      <c r="A762" s="3" t="s">
        <v>2266</v>
      </c>
      <c r="B762" t="str">
        <f t="shared" si="22"/>
        <v>HDST</v>
      </c>
      <c r="C762" t="str">
        <f t="shared" si="23"/>
        <v>HDST</v>
      </c>
    </row>
    <row r="763" spans="1:3" x14ac:dyDescent="0.2">
      <c r="A763" s="4" t="s">
        <v>2266</v>
      </c>
      <c r="B763" t="str">
        <f t="shared" si="22"/>
        <v>HDST</v>
      </c>
      <c r="C763" t="str">
        <f t="shared" si="23"/>
        <v>HDST</v>
      </c>
    </row>
    <row r="764" spans="1:3" x14ac:dyDescent="0.2">
      <c r="A764" s="3" t="s">
        <v>2282</v>
      </c>
      <c r="B764" t="str">
        <f t="shared" si="22"/>
        <v>HPUSBC</v>
      </c>
      <c r="C764" t="str">
        <f t="shared" si="23"/>
        <v>HPUSBC</v>
      </c>
    </row>
    <row r="765" spans="1:3" x14ac:dyDescent="0.2">
      <c r="A765" s="4" t="s">
        <v>2282</v>
      </c>
      <c r="B765" t="str">
        <f t="shared" si="22"/>
        <v>HPUSBC</v>
      </c>
      <c r="C765" t="str">
        <f t="shared" si="23"/>
        <v>HPUSBC</v>
      </c>
    </row>
    <row r="766" spans="1:3" x14ac:dyDescent="0.2">
      <c r="A766" s="3" t="s">
        <v>2282</v>
      </c>
      <c r="B766" t="str">
        <f t="shared" si="22"/>
        <v>HPUSBC</v>
      </c>
      <c r="C766" t="str">
        <f t="shared" si="23"/>
        <v>HPUSBC</v>
      </c>
    </row>
    <row r="767" spans="1:3" x14ac:dyDescent="0.2">
      <c r="A767" s="4" t="s">
        <v>2282</v>
      </c>
      <c r="B767" t="str">
        <f t="shared" si="22"/>
        <v>HPUSBC</v>
      </c>
      <c r="C767" t="str">
        <f t="shared" si="23"/>
        <v>HPUSBC</v>
      </c>
    </row>
    <row r="768" spans="1:3" x14ac:dyDescent="0.2">
      <c r="A768" s="3" t="s">
        <v>2265</v>
      </c>
      <c r="B768" t="str">
        <f t="shared" si="22"/>
        <v>IPHONE</v>
      </c>
      <c r="C768" t="str">
        <f t="shared" si="23"/>
        <v>IPHONE</v>
      </c>
    </row>
    <row r="769" spans="1:3" x14ac:dyDescent="0.2">
      <c r="A769" s="4" t="s">
        <v>2265</v>
      </c>
      <c r="B769" t="str">
        <f t="shared" si="22"/>
        <v>IPHONE</v>
      </c>
      <c r="C769" t="str">
        <f t="shared" si="23"/>
        <v>IPHONE</v>
      </c>
    </row>
    <row r="770" spans="1:3" x14ac:dyDescent="0.2">
      <c r="A770" s="3" t="s">
        <v>2265</v>
      </c>
      <c r="B770" t="str">
        <f t="shared" si="22"/>
        <v>IPHONE</v>
      </c>
      <c r="C770" t="str">
        <f t="shared" si="23"/>
        <v>IPHONE</v>
      </c>
    </row>
    <row r="771" spans="1:3" x14ac:dyDescent="0.2">
      <c r="A771" s="4" t="s">
        <v>2265</v>
      </c>
      <c r="B771" t="str">
        <f t="shared" ref="B771:B834" si="24">IF(COUNTIF(A771,"*MACUSBC*"),"MACUSBC",A771)</f>
        <v>IPHONE</v>
      </c>
      <c r="C771" t="str">
        <f t="shared" ref="C771:C834" si="25">IF(COUNTIF(B771,"*uniq*"),"CBK",B771)</f>
        <v>IPHONE</v>
      </c>
    </row>
    <row r="772" spans="1:3" x14ac:dyDescent="0.2">
      <c r="A772" s="3" t="s">
        <v>2265</v>
      </c>
      <c r="B772" t="str">
        <f t="shared" si="24"/>
        <v>IPHONE</v>
      </c>
      <c r="C772" t="str">
        <f t="shared" si="25"/>
        <v>IPHONE</v>
      </c>
    </row>
    <row r="773" spans="1:3" x14ac:dyDescent="0.2">
      <c r="A773" s="4" t="s">
        <v>2265</v>
      </c>
      <c r="B773" t="str">
        <f t="shared" si="24"/>
        <v>IPHONE</v>
      </c>
      <c r="C773" t="str">
        <f t="shared" si="25"/>
        <v>IPHONE</v>
      </c>
    </row>
    <row r="774" spans="1:3" x14ac:dyDescent="0.2">
      <c r="A774" s="3" t="s">
        <v>2265</v>
      </c>
      <c r="B774" t="str">
        <f t="shared" si="24"/>
        <v>IPHONE</v>
      </c>
      <c r="C774" t="str">
        <f t="shared" si="25"/>
        <v>IPHONE</v>
      </c>
    </row>
    <row r="775" spans="1:3" x14ac:dyDescent="0.2">
      <c r="A775" s="4" t="s">
        <v>2265</v>
      </c>
      <c r="B775" t="str">
        <f t="shared" si="24"/>
        <v>IPHONE</v>
      </c>
      <c r="C775" t="str">
        <f t="shared" si="25"/>
        <v>IPHONE</v>
      </c>
    </row>
    <row r="776" spans="1:3" x14ac:dyDescent="0.2">
      <c r="A776" s="3" t="s">
        <v>2265</v>
      </c>
      <c r="B776" t="str">
        <f t="shared" si="24"/>
        <v>IPHONE</v>
      </c>
      <c r="C776" t="str">
        <f t="shared" si="25"/>
        <v>IPHONE</v>
      </c>
    </row>
    <row r="777" spans="1:3" x14ac:dyDescent="0.2">
      <c r="A777" s="4" t="s">
        <v>2265</v>
      </c>
      <c r="B777" t="str">
        <f t="shared" si="24"/>
        <v>IPHONE</v>
      </c>
      <c r="C777" t="str">
        <f t="shared" si="25"/>
        <v>IPHONE</v>
      </c>
    </row>
    <row r="778" spans="1:3" x14ac:dyDescent="0.2">
      <c r="A778" s="3" t="s">
        <v>2265</v>
      </c>
      <c r="B778" t="str">
        <f t="shared" si="24"/>
        <v>IPHONE</v>
      </c>
      <c r="C778" t="str">
        <f t="shared" si="25"/>
        <v>IPHONE</v>
      </c>
    </row>
    <row r="779" spans="1:3" x14ac:dyDescent="0.2">
      <c r="A779" s="4" t="s">
        <v>2295</v>
      </c>
      <c r="B779" t="str">
        <f t="shared" si="24"/>
        <v>MACUSBC</v>
      </c>
      <c r="C779" t="str">
        <f t="shared" si="25"/>
        <v>MACUSBC</v>
      </c>
    </row>
    <row r="780" spans="1:3" x14ac:dyDescent="0.2">
      <c r="A780" s="3" t="s">
        <v>2289</v>
      </c>
      <c r="B780" t="str">
        <f t="shared" si="24"/>
        <v>MACUSBC</v>
      </c>
      <c r="C780" t="str">
        <f t="shared" si="25"/>
        <v>MACUSBC</v>
      </c>
    </row>
    <row r="781" spans="1:3" x14ac:dyDescent="0.2">
      <c r="A781" s="4" t="s">
        <v>2286</v>
      </c>
      <c r="B781" t="str">
        <f t="shared" si="24"/>
        <v>MACUSBC</v>
      </c>
      <c r="C781" t="str">
        <f t="shared" si="25"/>
        <v>MACUSBC</v>
      </c>
    </row>
    <row r="782" spans="1:3" x14ac:dyDescent="0.2">
      <c r="A782" s="3" t="s">
        <v>2277</v>
      </c>
      <c r="B782" t="str">
        <f t="shared" si="24"/>
        <v>MACUSBC</v>
      </c>
      <c r="C782" t="str">
        <f t="shared" si="25"/>
        <v>MACUSBC</v>
      </c>
    </row>
    <row r="783" spans="1:3" x14ac:dyDescent="0.2">
      <c r="A783" s="4" t="s">
        <v>2299</v>
      </c>
      <c r="B783" t="str">
        <f t="shared" si="24"/>
        <v>MACUSBC</v>
      </c>
      <c r="C783" t="str">
        <f t="shared" si="25"/>
        <v>MACUSBC</v>
      </c>
    </row>
    <row r="784" spans="1:3" x14ac:dyDescent="0.2">
      <c r="A784" s="3" t="s">
        <v>2269</v>
      </c>
      <c r="B784" t="str">
        <f t="shared" si="24"/>
        <v>MACUSBC</v>
      </c>
      <c r="C784" t="str">
        <f t="shared" si="25"/>
        <v>MACUSBC</v>
      </c>
    </row>
    <row r="785" spans="1:3" x14ac:dyDescent="0.2">
      <c r="A785" s="4" t="s">
        <v>2270</v>
      </c>
      <c r="B785" t="str">
        <f t="shared" si="24"/>
        <v>MACUSBC</v>
      </c>
      <c r="C785" t="str">
        <f t="shared" si="25"/>
        <v>MACUSBC</v>
      </c>
    </row>
    <row r="786" spans="1:3" x14ac:dyDescent="0.2">
      <c r="A786" s="3" t="s">
        <v>2278</v>
      </c>
      <c r="B786" t="str">
        <f t="shared" si="24"/>
        <v>MACUSBC</v>
      </c>
      <c r="C786" t="str">
        <f t="shared" si="25"/>
        <v>MACUSBC</v>
      </c>
    </row>
    <row r="787" spans="1:3" x14ac:dyDescent="0.2">
      <c r="A787" s="4" t="s">
        <v>2271</v>
      </c>
      <c r="B787" t="str">
        <f t="shared" si="24"/>
        <v>OMNI</v>
      </c>
      <c r="C787" t="str">
        <f t="shared" si="25"/>
        <v>OMNI</v>
      </c>
    </row>
    <row r="788" spans="1:3" x14ac:dyDescent="0.2">
      <c r="A788" s="3" t="s">
        <v>2271</v>
      </c>
      <c r="B788" t="str">
        <f t="shared" si="24"/>
        <v>OMNI</v>
      </c>
      <c r="C788" t="str">
        <f t="shared" si="25"/>
        <v>OMNI</v>
      </c>
    </row>
    <row r="789" spans="1:3" x14ac:dyDescent="0.2">
      <c r="A789" s="4" t="s">
        <v>2271</v>
      </c>
      <c r="B789" t="str">
        <f t="shared" si="24"/>
        <v>OMNI</v>
      </c>
      <c r="C789" t="str">
        <f t="shared" si="25"/>
        <v>OMNI</v>
      </c>
    </row>
    <row r="790" spans="1:3" x14ac:dyDescent="0.2">
      <c r="A790" s="3" t="s">
        <v>2271</v>
      </c>
      <c r="B790" t="str">
        <f t="shared" si="24"/>
        <v>OMNI</v>
      </c>
      <c r="C790" t="str">
        <f t="shared" si="25"/>
        <v>OMNI</v>
      </c>
    </row>
    <row r="791" spans="1:3" x14ac:dyDescent="0.2">
      <c r="A791" s="4" t="s">
        <v>2271</v>
      </c>
      <c r="B791" t="str">
        <f t="shared" si="24"/>
        <v>OMNI</v>
      </c>
      <c r="C791" t="str">
        <f t="shared" si="25"/>
        <v>OMNI</v>
      </c>
    </row>
    <row r="792" spans="1:3" x14ac:dyDescent="0.2">
      <c r="A792" s="3" t="s">
        <v>2294</v>
      </c>
      <c r="B792" t="str">
        <f t="shared" si="24"/>
        <v>UVGA</v>
      </c>
      <c r="C792" t="str">
        <f t="shared" si="25"/>
        <v>UVGA</v>
      </c>
    </row>
    <row r="793" spans="1:3" x14ac:dyDescent="0.2">
      <c r="A793" s="4" t="s">
        <v>2301</v>
      </c>
      <c r="B793" t="str">
        <f t="shared" si="24"/>
        <v>VGA</v>
      </c>
      <c r="C793" t="str">
        <f t="shared" si="25"/>
        <v>VGA</v>
      </c>
    </row>
    <row r="794" spans="1:3" x14ac:dyDescent="0.2">
      <c r="A794" s="3" t="s">
        <v>2303</v>
      </c>
      <c r="B794" t="str">
        <f t="shared" si="24"/>
        <v>VGAC</v>
      </c>
      <c r="C794" t="str">
        <f t="shared" si="25"/>
        <v>VGAC</v>
      </c>
    </row>
    <row r="795" spans="1:3" x14ac:dyDescent="0.2">
      <c r="A795" s="4" t="s">
        <v>2272</v>
      </c>
      <c r="B795" t="str">
        <f t="shared" si="24"/>
        <v>WALLADPT</v>
      </c>
      <c r="C795" t="str">
        <f t="shared" si="25"/>
        <v>WALLADPT</v>
      </c>
    </row>
    <row r="796" spans="1:3" x14ac:dyDescent="0.2">
      <c r="A796" s="3" t="s">
        <v>2272</v>
      </c>
      <c r="B796" t="str">
        <f t="shared" si="24"/>
        <v>WALLADPT</v>
      </c>
      <c r="C796" t="str">
        <f t="shared" si="25"/>
        <v>WALLADPT</v>
      </c>
    </row>
    <row r="797" spans="1:3" x14ac:dyDescent="0.2">
      <c r="A797" s="4" t="s">
        <v>2272</v>
      </c>
      <c r="B797" t="str">
        <f t="shared" si="24"/>
        <v>WALLADPT</v>
      </c>
      <c r="C797" t="str">
        <f t="shared" si="25"/>
        <v>WALLADPT</v>
      </c>
    </row>
    <row r="798" spans="1:3" x14ac:dyDescent="0.2">
      <c r="A798" s="3" t="s">
        <v>2272</v>
      </c>
      <c r="B798" t="str">
        <f t="shared" si="24"/>
        <v>WALLADPT</v>
      </c>
      <c r="C798" t="str">
        <f t="shared" si="25"/>
        <v>WALLADPT</v>
      </c>
    </row>
    <row r="799" spans="1:3" x14ac:dyDescent="0.2">
      <c r="A799" s="4" t="s">
        <v>2272</v>
      </c>
      <c r="B799" t="str">
        <f t="shared" si="24"/>
        <v>WALLADPT</v>
      </c>
      <c r="C799" t="str">
        <f t="shared" si="25"/>
        <v>WALLADPT</v>
      </c>
    </row>
    <row r="800" spans="1:3" x14ac:dyDescent="0.2">
      <c r="A800" s="3" t="s">
        <v>2272</v>
      </c>
      <c r="B800" t="str">
        <f t="shared" si="24"/>
        <v>WALLADPT</v>
      </c>
      <c r="C800" t="str">
        <f t="shared" si="25"/>
        <v>WALLADPT</v>
      </c>
    </row>
    <row r="801" spans="1:3" x14ac:dyDescent="0.2">
      <c r="A801" s="4" t="s">
        <v>2272</v>
      </c>
      <c r="B801" t="str">
        <f t="shared" si="24"/>
        <v>WALLADPT</v>
      </c>
      <c r="C801" t="str">
        <f t="shared" si="25"/>
        <v>WALLADPT</v>
      </c>
    </row>
    <row r="802" spans="1:3" x14ac:dyDescent="0.2">
      <c r="A802" s="3" t="s">
        <v>2272</v>
      </c>
      <c r="B802" t="str">
        <f t="shared" si="24"/>
        <v>WALLADPT</v>
      </c>
      <c r="C802" t="str">
        <f t="shared" si="25"/>
        <v>WALLADPT</v>
      </c>
    </row>
    <row r="803" spans="1:3" x14ac:dyDescent="0.2">
      <c r="A803" s="4" t="s">
        <v>2272</v>
      </c>
      <c r="B803" t="str">
        <f t="shared" si="24"/>
        <v>WALLADPT</v>
      </c>
      <c r="C803" t="str">
        <f t="shared" si="25"/>
        <v>WALLADPT</v>
      </c>
    </row>
    <row r="804" spans="1:3" x14ac:dyDescent="0.2">
      <c r="A804" s="3" t="s">
        <v>2272</v>
      </c>
      <c r="B804" t="str">
        <f t="shared" si="24"/>
        <v>WALLADPT</v>
      </c>
      <c r="C804" t="str">
        <f t="shared" si="25"/>
        <v>WALLADPT</v>
      </c>
    </row>
    <row r="805" spans="1:3" x14ac:dyDescent="0.2">
      <c r="A805" s="4" t="s">
        <v>2272</v>
      </c>
      <c r="B805" t="str">
        <f t="shared" si="24"/>
        <v>WALLADPT</v>
      </c>
      <c r="C805" t="str">
        <f t="shared" si="25"/>
        <v>WALLADPT</v>
      </c>
    </row>
    <row r="806" spans="1:3" x14ac:dyDescent="0.2">
      <c r="A806" s="3" t="s">
        <v>2312</v>
      </c>
      <c r="B806" t="str">
        <f t="shared" si="24"/>
        <v>Uniq/25B05Code</v>
      </c>
      <c r="C806" t="str">
        <f t="shared" si="25"/>
        <v>CBK</v>
      </c>
    </row>
    <row r="807" spans="1:3" x14ac:dyDescent="0.2">
      <c r="A807" s="4" t="s">
        <v>2273</v>
      </c>
      <c r="B807" t="str">
        <f t="shared" si="24"/>
        <v>CBK</v>
      </c>
      <c r="C807" t="str">
        <f t="shared" si="25"/>
        <v>CBK</v>
      </c>
    </row>
    <row r="808" spans="1:3" x14ac:dyDescent="0.2">
      <c r="A808" s="3" t="s">
        <v>2273</v>
      </c>
      <c r="B808" t="str">
        <f t="shared" si="24"/>
        <v>CBK</v>
      </c>
      <c r="C808" t="str">
        <f t="shared" si="25"/>
        <v>CBK</v>
      </c>
    </row>
    <row r="809" spans="1:3" x14ac:dyDescent="0.2">
      <c r="A809" s="4" t="s">
        <v>2273</v>
      </c>
      <c r="B809" t="str">
        <f t="shared" si="24"/>
        <v>CBK</v>
      </c>
      <c r="C809" t="str">
        <f t="shared" si="25"/>
        <v>CBK</v>
      </c>
    </row>
    <row r="810" spans="1:3" x14ac:dyDescent="0.2">
      <c r="A810" s="3" t="s">
        <v>2297</v>
      </c>
      <c r="B810" t="str">
        <f t="shared" si="24"/>
        <v>FAC</v>
      </c>
      <c r="C810" t="str">
        <f t="shared" si="25"/>
        <v>FAC</v>
      </c>
    </row>
    <row r="811" spans="1:3" x14ac:dyDescent="0.2">
      <c r="A811" s="4" t="s">
        <v>2263</v>
      </c>
      <c r="B811" t="str">
        <f t="shared" si="24"/>
        <v>HP</v>
      </c>
      <c r="C811" t="str">
        <f t="shared" si="25"/>
        <v>HP</v>
      </c>
    </row>
    <row r="812" spans="1:3" x14ac:dyDescent="0.2">
      <c r="A812" s="3" t="s">
        <v>2263</v>
      </c>
      <c r="B812" t="str">
        <f t="shared" si="24"/>
        <v>HP</v>
      </c>
      <c r="C812" t="str">
        <f t="shared" si="25"/>
        <v>HP</v>
      </c>
    </row>
    <row r="813" spans="1:3" x14ac:dyDescent="0.2">
      <c r="A813" s="4" t="s">
        <v>2313</v>
      </c>
      <c r="B813" t="str">
        <f t="shared" si="24"/>
        <v>Uniq/1/B05Code</v>
      </c>
      <c r="C813" t="str">
        <f t="shared" si="25"/>
        <v>CBK</v>
      </c>
    </row>
    <row r="814" spans="1:3" x14ac:dyDescent="0.2">
      <c r="A814" s="3" t="s">
        <v>2273</v>
      </c>
      <c r="B814" t="str">
        <f t="shared" si="24"/>
        <v>CBK</v>
      </c>
      <c r="C814" t="str">
        <f t="shared" si="25"/>
        <v>CBK</v>
      </c>
    </row>
    <row r="815" spans="1:3" x14ac:dyDescent="0.2">
      <c r="A815" s="4" t="s">
        <v>2263</v>
      </c>
      <c r="B815" t="str">
        <f t="shared" si="24"/>
        <v>HP</v>
      </c>
      <c r="C815" t="str">
        <f t="shared" si="25"/>
        <v>HP</v>
      </c>
    </row>
    <row r="816" spans="1:3" x14ac:dyDescent="0.2">
      <c r="A816" s="3" t="s">
        <v>2263</v>
      </c>
      <c r="B816" t="str">
        <f t="shared" si="24"/>
        <v>HP</v>
      </c>
      <c r="C816" t="str">
        <f t="shared" si="25"/>
        <v>HP</v>
      </c>
    </row>
    <row r="817" spans="1:3" x14ac:dyDescent="0.2">
      <c r="A817" s="4" t="s">
        <v>2263</v>
      </c>
      <c r="B817" t="str">
        <f t="shared" si="24"/>
        <v>HP</v>
      </c>
      <c r="C817" t="str">
        <f t="shared" si="25"/>
        <v>HP</v>
      </c>
    </row>
    <row r="818" spans="1:3" x14ac:dyDescent="0.2">
      <c r="A818" s="3" t="s">
        <v>2263</v>
      </c>
      <c r="B818" t="str">
        <f t="shared" si="24"/>
        <v>HP</v>
      </c>
      <c r="C818" t="str">
        <f t="shared" si="25"/>
        <v>HP</v>
      </c>
    </row>
    <row r="819" spans="1:3" x14ac:dyDescent="0.2">
      <c r="A819" s="4" t="s">
        <v>2263</v>
      </c>
      <c r="B819" t="str">
        <f t="shared" si="24"/>
        <v>HP</v>
      </c>
      <c r="C819" t="str">
        <f t="shared" si="25"/>
        <v>HP</v>
      </c>
    </row>
    <row r="820" spans="1:3" x14ac:dyDescent="0.2">
      <c r="A820" s="3" t="s">
        <v>2263</v>
      </c>
      <c r="B820" t="str">
        <f t="shared" si="24"/>
        <v>HP</v>
      </c>
      <c r="C820" t="str">
        <f t="shared" si="25"/>
        <v>HP</v>
      </c>
    </row>
    <row r="821" spans="1:3" x14ac:dyDescent="0.2">
      <c r="A821" s="4" t="s">
        <v>2263</v>
      </c>
      <c r="B821" t="str">
        <f t="shared" si="24"/>
        <v>HP</v>
      </c>
      <c r="C821" t="str">
        <f t="shared" si="25"/>
        <v>HP</v>
      </c>
    </row>
    <row r="822" spans="1:3" x14ac:dyDescent="0.2">
      <c r="A822" s="3" t="s">
        <v>2264</v>
      </c>
      <c r="B822" t="str">
        <f t="shared" si="24"/>
        <v>IPADK</v>
      </c>
      <c r="C822" t="str">
        <f t="shared" si="25"/>
        <v>IPADK</v>
      </c>
    </row>
    <row r="823" spans="1:3" x14ac:dyDescent="0.2">
      <c r="A823" s="4" t="s">
        <v>2279</v>
      </c>
      <c r="B823" t="str">
        <f t="shared" si="24"/>
        <v>AD</v>
      </c>
      <c r="C823" t="str">
        <f t="shared" si="25"/>
        <v>AD</v>
      </c>
    </row>
    <row r="824" spans="1:3" x14ac:dyDescent="0.2">
      <c r="A824" s="3" t="s">
        <v>2279</v>
      </c>
      <c r="B824" t="str">
        <f t="shared" si="24"/>
        <v>AD</v>
      </c>
      <c r="C824" t="str">
        <f t="shared" si="25"/>
        <v>AD</v>
      </c>
    </row>
    <row r="825" spans="1:3" x14ac:dyDescent="0.2">
      <c r="A825" s="4" t="s">
        <v>2279</v>
      </c>
      <c r="B825" t="str">
        <f t="shared" si="24"/>
        <v>AD</v>
      </c>
      <c r="C825" t="str">
        <f t="shared" si="25"/>
        <v>AD</v>
      </c>
    </row>
    <row r="826" spans="1:3" x14ac:dyDescent="0.2">
      <c r="A826" s="3" t="s">
        <v>2279</v>
      </c>
      <c r="B826" t="str">
        <f t="shared" si="24"/>
        <v>AD</v>
      </c>
      <c r="C826" t="str">
        <f t="shared" si="25"/>
        <v>AD</v>
      </c>
    </row>
    <row r="827" spans="1:3" x14ac:dyDescent="0.2">
      <c r="A827" s="4" t="s">
        <v>2264</v>
      </c>
      <c r="B827" t="str">
        <f t="shared" si="24"/>
        <v>IPADK</v>
      </c>
      <c r="C827" t="str">
        <f t="shared" si="25"/>
        <v>IPADK</v>
      </c>
    </row>
    <row r="828" spans="1:3" x14ac:dyDescent="0.2">
      <c r="A828" s="3" t="s">
        <v>2279</v>
      </c>
      <c r="B828" t="str">
        <f t="shared" si="24"/>
        <v>AD</v>
      </c>
      <c r="C828" t="str">
        <f t="shared" si="25"/>
        <v>AD</v>
      </c>
    </row>
    <row r="829" spans="1:3" x14ac:dyDescent="0.2">
      <c r="A829" s="4" t="s">
        <v>2288</v>
      </c>
      <c r="B829" t="str">
        <f t="shared" si="24"/>
        <v>ANDROID</v>
      </c>
      <c r="C829" t="str">
        <f t="shared" si="25"/>
        <v>ANDROID</v>
      </c>
    </row>
    <row r="830" spans="1:3" x14ac:dyDescent="0.2">
      <c r="A830" s="3" t="s">
        <v>2274</v>
      </c>
      <c r="B830" t="str">
        <f t="shared" si="24"/>
        <v>CLICC-ML</v>
      </c>
      <c r="C830" t="str">
        <f t="shared" si="25"/>
        <v>CLICC-ML</v>
      </c>
    </row>
    <row r="831" spans="1:3" x14ac:dyDescent="0.2">
      <c r="A831" s="4" t="s">
        <v>2282</v>
      </c>
      <c r="B831" t="str">
        <f t="shared" si="24"/>
        <v>HPUSBC</v>
      </c>
      <c r="C831" t="str">
        <f t="shared" si="25"/>
        <v>HPUSBC</v>
      </c>
    </row>
    <row r="832" spans="1:3" x14ac:dyDescent="0.2">
      <c r="A832" s="3" t="s">
        <v>2264</v>
      </c>
      <c r="B832" t="str">
        <f t="shared" si="24"/>
        <v>IPADK</v>
      </c>
      <c r="C832" t="str">
        <f t="shared" si="25"/>
        <v>IPADK</v>
      </c>
    </row>
    <row r="833" spans="1:3" x14ac:dyDescent="0.2">
      <c r="A833" s="4" t="s">
        <v>2265</v>
      </c>
      <c r="B833" t="str">
        <f t="shared" si="24"/>
        <v>IPHONE</v>
      </c>
      <c r="C833" t="str">
        <f t="shared" si="25"/>
        <v>IPHONE</v>
      </c>
    </row>
    <row r="834" spans="1:3" x14ac:dyDescent="0.2">
      <c r="A834" s="3" t="s">
        <v>2265</v>
      </c>
      <c r="B834" t="str">
        <f t="shared" si="24"/>
        <v>IPHONE</v>
      </c>
      <c r="C834" t="str">
        <f t="shared" si="25"/>
        <v>IPHONE</v>
      </c>
    </row>
    <row r="835" spans="1:3" x14ac:dyDescent="0.2">
      <c r="A835" s="4" t="s">
        <v>2272</v>
      </c>
      <c r="B835" t="str">
        <f t="shared" ref="B835:B898" si="26">IF(COUNTIF(A835,"*MACUSBC*"),"MACUSBC",A835)</f>
        <v>WALLADPT</v>
      </c>
      <c r="C835" t="str">
        <f t="shared" ref="C835:C898" si="27">IF(COUNTIF(B835,"*uniq*"),"CBK",B835)</f>
        <v>WALLADPT</v>
      </c>
    </row>
    <row r="836" spans="1:3" x14ac:dyDescent="0.2">
      <c r="A836" s="3" t="s">
        <v>2272</v>
      </c>
      <c r="B836" t="str">
        <f t="shared" si="26"/>
        <v>WALLADPT</v>
      </c>
      <c r="C836" t="str">
        <f t="shared" si="27"/>
        <v>WALLADPT</v>
      </c>
    </row>
    <row r="837" spans="1:3" x14ac:dyDescent="0.2">
      <c r="A837" s="4" t="s">
        <v>2272</v>
      </c>
      <c r="B837" t="str">
        <f t="shared" si="26"/>
        <v>WALLADPT</v>
      </c>
      <c r="C837" t="str">
        <f t="shared" si="27"/>
        <v>WALLADPT</v>
      </c>
    </row>
    <row r="838" spans="1:3" x14ac:dyDescent="0.2">
      <c r="A838" s="3" t="s">
        <v>2266</v>
      </c>
      <c r="B838" t="str">
        <f t="shared" si="26"/>
        <v>HDST</v>
      </c>
      <c r="C838" t="str">
        <f t="shared" si="27"/>
        <v>HDST</v>
      </c>
    </row>
    <row r="839" spans="1:3" x14ac:dyDescent="0.2">
      <c r="A839" s="4" t="s">
        <v>2266</v>
      </c>
      <c r="B839" t="str">
        <f t="shared" si="26"/>
        <v>HDST</v>
      </c>
      <c r="C839" t="str">
        <f t="shared" si="27"/>
        <v>HDST</v>
      </c>
    </row>
    <row r="840" spans="1:3" x14ac:dyDescent="0.2">
      <c r="A840" s="3" t="s">
        <v>2282</v>
      </c>
      <c r="B840" t="str">
        <f t="shared" si="26"/>
        <v>HPUSBC</v>
      </c>
      <c r="C840" t="str">
        <f t="shared" si="27"/>
        <v>HPUSBC</v>
      </c>
    </row>
    <row r="841" spans="1:3" x14ac:dyDescent="0.2">
      <c r="A841" s="4" t="s">
        <v>2282</v>
      </c>
      <c r="B841" t="str">
        <f t="shared" si="26"/>
        <v>HPUSBC</v>
      </c>
      <c r="C841" t="str">
        <f t="shared" si="27"/>
        <v>HPUSBC</v>
      </c>
    </row>
    <row r="842" spans="1:3" x14ac:dyDescent="0.2">
      <c r="A842" s="3" t="s">
        <v>2265</v>
      </c>
      <c r="B842" t="str">
        <f t="shared" si="26"/>
        <v>IPHONE</v>
      </c>
      <c r="C842" t="str">
        <f t="shared" si="27"/>
        <v>IPHONE</v>
      </c>
    </row>
    <row r="843" spans="1:3" x14ac:dyDescent="0.2">
      <c r="A843" s="4" t="s">
        <v>2265</v>
      </c>
      <c r="B843" t="str">
        <f t="shared" si="26"/>
        <v>IPHONE</v>
      </c>
      <c r="C843" t="str">
        <f t="shared" si="27"/>
        <v>IPHONE</v>
      </c>
    </row>
    <row r="844" spans="1:3" x14ac:dyDescent="0.2">
      <c r="A844" s="3" t="s">
        <v>2265</v>
      </c>
      <c r="B844" t="str">
        <f t="shared" si="26"/>
        <v>IPHONE</v>
      </c>
      <c r="C844" t="str">
        <f t="shared" si="27"/>
        <v>IPHONE</v>
      </c>
    </row>
    <row r="845" spans="1:3" x14ac:dyDescent="0.2">
      <c r="A845" s="4" t="s">
        <v>2265</v>
      </c>
      <c r="B845" t="str">
        <f t="shared" si="26"/>
        <v>IPHONE</v>
      </c>
      <c r="C845" t="str">
        <f t="shared" si="27"/>
        <v>IPHONE</v>
      </c>
    </row>
    <row r="846" spans="1:3" x14ac:dyDescent="0.2">
      <c r="A846" s="3" t="s">
        <v>2265</v>
      </c>
      <c r="B846" t="str">
        <f t="shared" si="26"/>
        <v>IPHONE</v>
      </c>
      <c r="C846" t="str">
        <f t="shared" si="27"/>
        <v>IPHONE</v>
      </c>
    </row>
    <row r="847" spans="1:3" x14ac:dyDescent="0.2">
      <c r="A847" s="4" t="s">
        <v>2268</v>
      </c>
      <c r="B847" t="str">
        <f t="shared" si="26"/>
        <v>MACCHRG</v>
      </c>
      <c r="C847" t="str">
        <f t="shared" si="27"/>
        <v>MACCHRG</v>
      </c>
    </row>
    <row r="848" spans="1:3" x14ac:dyDescent="0.2">
      <c r="A848" s="3" t="s">
        <v>2270</v>
      </c>
      <c r="B848" t="str">
        <f t="shared" si="26"/>
        <v>MACUSBC</v>
      </c>
      <c r="C848" t="str">
        <f t="shared" si="27"/>
        <v>MACUSBC</v>
      </c>
    </row>
    <row r="849" spans="1:3" x14ac:dyDescent="0.2">
      <c r="A849" s="4" t="s">
        <v>2294</v>
      </c>
      <c r="B849" t="str">
        <f t="shared" si="26"/>
        <v>UVGA</v>
      </c>
      <c r="C849" t="str">
        <f t="shared" si="27"/>
        <v>UVGA</v>
      </c>
    </row>
    <row r="850" spans="1:3" x14ac:dyDescent="0.2">
      <c r="A850" s="3" t="s">
        <v>2272</v>
      </c>
      <c r="B850" t="str">
        <f t="shared" si="26"/>
        <v>WALLADPT</v>
      </c>
      <c r="C850" t="str">
        <f t="shared" si="27"/>
        <v>WALLADPT</v>
      </c>
    </row>
    <row r="851" spans="1:3" x14ac:dyDescent="0.2">
      <c r="A851" s="4" t="s">
        <v>2272</v>
      </c>
      <c r="B851" t="str">
        <f t="shared" si="26"/>
        <v>WALLADPT</v>
      </c>
      <c r="C851" t="str">
        <f t="shared" si="27"/>
        <v>WALLADPT</v>
      </c>
    </row>
    <row r="852" spans="1:3" x14ac:dyDescent="0.2">
      <c r="A852" s="3" t="s">
        <v>2272</v>
      </c>
      <c r="B852" t="str">
        <f t="shared" si="26"/>
        <v>WALLADPT</v>
      </c>
      <c r="C852" t="str">
        <f t="shared" si="27"/>
        <v>WALLADPT</v>
      </c>
    </row>
    <row r="853" spans="1:3" x14ac:dyDescent="0.2">
      <c r="A853" s="4" t="s">
        <v>2272</v>
      </c>
      <c r="B853" t="str">
        <f t="shared" si="26"/>
        <v>WALLADPT</v>
      </c>
      <c r="C853" t="str">
        <f t="shared" si="27"/>
        <v>WALLADPT</v>
      </c>
    </row>
    <row r="854" spans="1:3" x14ac:dyDescent="0.2">
      <c r="A854" s="3" t="s">
        <v>2272</v>
      </c>
      <c r="B854" t="str">
        <f t="shared" si="26"/>
        <v>WALLADPT</v>
      </c>
      <c r="C854" t="str">
        <f t="shared" si="27"/>
        <v>WALLADPT</v>
      </c>
    </row>
    <row r="855" spans="1:3" x14ac:dyDescent="0.2">
      <c r="A855" s="4" t="s">
        <v>2273</v>
      </c>
      <c r="B855" t="str">
        <f t="shared" si="26"/>
        <v>CBK</v>
      </c>
      <c r="C855" t="str">
        <f t="shared" si="27"/>
        <v>CBK</v>
      </c>
    </row>
    <row r="856" spans="1:3" x14ac:dyDescent="0.2">
      <c r="A856" s="3" t="s">
        <v>2273</v>
      </c>
      <c r="B856" t="str">
        <f t="shared" si="26"/>
        <v>CBK</v>
      </c>
      <c r="C856" t="str">
        <f t="shared" si="27"/>
        <v>CBK</v>
      </c>
    </row>
    <row r="857" spans="1:3" x14ac:dyDescent="0.2">
      <c r="A857" s="4" t="s">
        <v>2273</v>
      </c>
      <c r="B857" t="str">
        <f t="shared" si="26"/>
        <v>CBK</v>
      </c>
      <c r="C857" t="str">
        <f t="shared" si="27"/>
        <v>CBK</v>
      </c>
    </row>
    <row r="858" spans="1:3" x14ac:dyDescent="0.2">
      <c r="A858" s="3" t="s">
        <v>2273</v>
      </c>
      <c r="B858" t="str">
        <f t="shared" si="26"/>
        <v>CBK</v>
      </c>
      <c r="C858" t="str">
        <f t="shared" si="27"/>
        <v>CBK</v>
      </c>
    </row>
    <row r="859" spans="1:3" x14ac:dyDescent="0.2">
      <c r="A859" s="4" t="s">
        <v>2275</v>
      </c>
      <c r="B859" t="str">
        <f t="shared" si="26"/>
        <v>CLICC-MM</v>
      </c>
      <c r="C859" t="str">
        <f t="shared" si="27"/>
        <v>CLICC-MM</v>
      </c>
    </row>
    <row r="860" spans="1:3" x14ac:dyDescent="0.2">
      <c r="A860" s="3" t="s">
        <v>2275</v>
      </c>
      <c r="B860" t="str">
        <f t="shared" si="26"/>
        <v>CLICC-MM</v>
      </c>
      <c r="C860" t="str">
        <f t="shared" si="27"/>
        <v>CLICC-MM</v>
      </c>
    </row>
    <row r="861" spans="1:3" x14ac:dyDescent="0.2">
      <c r="A861" s="4" t="s">
        <v>2274</v>
      </c>
      <c r="B861" t="str">
        <f t="shared" si="26"/>
        <v>CLICC-ML</v>
      </c>
      <c r="C861" t="str">
        <f t="shared" si="27"/>
        <v>CLICC-ML</v>
      </c>
    </row>
    <row r="862" spans="1:3" x14ac:dyDescent="0.2">
      <c r="A862" s="3" t="s">
        <v>2275</v>
      </c>
      <c r="B862" t="str">
        <f t="shared" si="26"/>
        <v>CLICC-MM</v>
      </c>
      <c r="C862" t="str">
        <f t="shared" si="27"/>
        <v>CLICC-MM</v>
      </c>
    </row>
    <row r="863" spans="1:3" x14ac:dyDescent="0.2">
      <c r="A863" s="4" t="s">
        <v>2263</v>
      </c>
      <c r="B863" t="str">
        <f t="shared" si="26"/>
        <v>HP</v>
      </c>
      <c r="C863" t="str">
        <f t="shared" si="27"/>
        <v>HP</v>
      </c>
    </row>
    <row r="864" spans="1:3" x14ac:dyDescent="0.2">
      <c r="A864" s="3" t="s">
        <v>2275</v>
      </c>
      <c r="B864" t="str">
        <f t="shared" si="26"/>
        <v>CLICC-MM</v>
      </c>
      <c r="C864" t="str">
        <f t="shared" si="27"/>
        <v>CLICC-MM</v>
      </c>
    </row>
    <row r="865" spans="1:3" x14ac:dyDescent="0.2">
      <c r="A865" s="4" t="s">
        <v>2263</v>
      </c>
      <c r="B865" t="str">
        <f t="shared" si="26"/>
        <v>HP</v>
      </c>
      <c r="C865" t="str">
        <f t="shared" si="27"/>
        <v>HP</v>
      </c>
    </row>
    <row r="866" spans="1:3" x14ac:dyDescent="0.2">
      <c r="A866" s="3" t="s">
        <v>2298</v>
      </c>
      <c r="B866" t="str">
        <f t="shared" si="26"/>
        <v>ANKER</v>
      </c>
      <c r="C866" t="str">
        <f t="shared" si="27"/>
        <v>ANKER</v>
      </c>
    </row>
    <row r="867" spans="1:3" x14ac:dyDescent="0.2">
      <c r="A867" s="4" t="s">
        <v>2265</v>
      </c>
      <c r="B867" t="str">
        <f t="shared" si="26"/>
        <v>IPHONE</v>
      </c>
      <c r="C867" t="str">
        <f t="shared" si="27"/>
        <v>IPHONE</v>
      </c>
    </row>
    <row r="868" spans="1:3" x14ac:dyDescent="0.2">
      <c r="A868" s="3" t="s">
        <v>2265</v>
      </c>
      <c r="B868" t="str">
        <f t="shared" si="26"/>
        <v>IPHONE</v>
      </c>
      <c r="C868" t="str">
        <f t="shared" si="27"/>
        <v>IPHONE</v>
      </c>
    </row>
    <row r="869" spans="1:3" x14ac:dyDescent="0.2">
      <c r="A869" s="4" t="s">
        <v>2265</v>
      </c>
      <c r="B869" t="str">
        <f t="shared" si="26"/>
        <v>IPHONE</v>
      </c>
      <c r="C869" t="str">
        <f t="shared" si="27"/>
        <v>IPHONE</v>
      </c>
    </row>
    <row r="870" spans="1:3" x14ac:dyDescent="0.2">
      <c r="A870" s="3" t="s">
        <v>2265</v>
      </c>
      <c r="B870" t="str">
        <f t="shared" si="26"/>
        <v>IPHONE</v>
      </c>
      <c r="C870" t="str">
        <f t="shared" si="27"/>
        <v>IPHONE</v>
      </c>
    </row>
    <row r="871" spans="1:3" x14ac:dyDescent="0.2">
      <c r="A871" s="4" t="s">
        <v>2265</v>
      </c>
      <c r="B871" t="str">
        <f t="shared" si="26"/>
        <v>IPHONE</v>
      </c>
      <c r="C871" t="str">
        <f t="shared" si="27"/>
        <v>IPHONE</v>
      </c>
    </row>
    <row r="872" spans="1:3" x14ac:dyDescent="0.2">
      <c r="A872" s="3" t="s">
        <v>2265</v>
      </c>
      <c r="B872" t="str">
        <f t="shared" si="26"/>
        <v>IPHONE</v>
      </c>
      <c r="C872" t="str">
        <f t="shared" si="27"/>
        <v>IPHONE</v>
      </c>
    </row>
    <row r="873" spans="1:3" x14ac:dyDescent="0.2">
      <c r="A873" s="4" t="s">
        <v>2265</v>
      </c>
      <c r="B873" t="str">
        <f t="shared" si="26"/>
        <v>IPHONE</v>
      </c>
      <c r="C873" t="str">
        <f t="shared" si="27"/>
        <v>IPHONE</v>
      </c>
    </row>
    <row r="874" spans="1:3" x14ac:dyDescent="0.2">
      <c r="A874" s="3" t="s">
        <v>2265</v>
      </c>
      <c r="B874" t="str">
        <f t="shared" si="26"/>
        <v>IPHONE</v>
      </c>
      <c r="C874" t="str">
        <f t="shared" si="27"/>
        <v>IPHONE</v>
      </c>
    </row>
    <row r="875" spans="1:3" x14ac:dyDescent="0.2">
      <c r="A875" s="4" t="s">
        <v>2265</v>
      </c>
      <c r="B875" t="str">
        <f t="shared" si="26"/>
        <v>IPHONE</v>
      </c>
      <c r="C875" t="str">
        <f t="shared" si="27"/>
        <v>IPHONE</v>
      </c>
    </row>
    <row r="876" spans="1:3" x14ac:dyDescent="0.2">
      <c r="A876" s="3" t="s">
        <v>2265</v>
      </c>
      <c r="B876" t="str">
        <f t="shared" si="26"/>
        <v>IPHONE</v>
      </c>
      <c r="C876" t="str">
        <f t="shared" si="27"/>
        <v>IPHONE</v>
      </c>
    </row>
    <row r="877" spans="1:3" x14ac:dyDescent="0.2">
      <c r="A877" s="4" t="s">
        <v>2265</v>
      </c>
      <c r="B877" t="str">
        <f t="shared" si="26"/>
        <v>IPHONE</v>
      </c>
      <c r="C877" t="str">
        <f t="shared" si="27"/>
        <v>IPHONE</v>
      </c>
    </row>
    <row r="878" spans="1:3" x14ac:dyDescent="0.2">
      <c r="A878" s="3" t="s">
        <v>2265</v>
      </c>
      <c r="B878" t="str">
        <f t="shared" si="26"/>
        <v>IPHONE</v>
      </c>
      <c r="C878" t="str">
        <f t="shared" si="27"/>
        <v>IPHONE</v>
      </c>
    </row>
    <row r="879" spans="1:3" x14ac:dyDescent="0.2">
      <c r="A879" s="4" t="s">
        <v>2265</v>
      </c>
      <c r="B879" t="str">
        <f t="shared" si="26"/>
        <v>IPHONE</v>
      </c>
      <c r="C879" t="str">
        <f t="shared" si="27"/>
        <v>IPHONE</v>
      </c>
    </row>
    <row r="880" spans="1:3" x14ac:dyDescent="0.2">
      <c r="A880" s="3" t="s">
        <v>2268</v>
      </c>
      <c r="B880" t="str">
        <f t="shared" si="26"/>
        <v>MACCHRG</v>
      </c>
      <c r="C880" t="str">
        <f t="shared" si="27"/>
        <v>MACCHRG</v>
      </c>
    </row>
    <row r="881" spans="1:3" x14ac:dyDescent="0.2">
      <c r="A881" s="4" t="s">
        <v>2283</v>
      </c>
      <c r="B881" t="str">
        <f t="shared" si="26"/>
        <v>MACUSBC</v>
      </c>
      <c r="C881" t="str">
        <f t="shared" si="27"/>
        <v>MACUSBC</v>
      </c>
    </row>
    <row r="882" spans="1:3" x14ac:dyDescent="0.2">
      <c r="A882" s="3" t="s">
        <v>2277</v>
      </c>
      <c r="B882" t="str">
        <f t="shared" si="26"/>
        <v>MACUSBC</v>
      </c>
      <c r="C882" t="str">
        <f t="shared" si="27"/>
        <v>MACUSBC</v>
      </c>
    </row>
    <row r="883" spans="1:3" x14ac:dyDescent="0.2">
      <c r="A883" s="4" t="s">
        <v>2280</v>
      </c>
      <c r="B883" t="str">
        <f t="shared" si="26"/>
        <v>MACUSBC</v>
      </c>
      <c r="C883" t="str">
        <f t="shared" si="27"/>
        <v>MACUSBC</v>
      </c>
    </row>
    <row r="884" spans="1:3" x14ac:dyDescent="0.2">
      <c r="A884" s="3" t="s">
        <v>2299</v>
      </c>
      <c r="B884" t="str">
        <f t="shared" si="26"/>
        <v>MACUSBC</v>
      </c>
      <c r="C884" t="str">
        <f t="shared" si="27"/>
        <v>MACUSBC</v>
      </c>
    </row>
    <row r="885" spans="1:3" x14ac:dyDescent="0.2">
      <c r="A885" s="4" t="s">
        <v>2269</v>
      </c>
      <c r="B885" t="str">
        <f t="shared" si="26"/>
        <v>MACUSBC</v>
      </c>
      <c r="C885" t="str">
        <f t="shared" si="27"/>
        <v>MACUSBC</v>
      </c>
    </row>
    <row r="886" spans="1:3" x14ac:dyDescent="0.2">
      <c r="A886" s="3" t="s">
        <v>2270</v>
      </c>
      <c r="B886" t="str">
        <f t="shared" si="26"/>
        <v>MACUSBC</v>
      </c>
      <c r="C886" t="str">
        <f t="shared" si="27"/>
        <v>MACUSBC</v>
      </c>
    </row>
    <row r="887" spans="1:3" x14ac:dyDescent="0.2">
      <c r="A887" s="4" t="s">
        <v>2278</v>
      </c>
      <c r="B887" t="str">
        <f t="shared" si="26"/>
        <v>MACUSBC</v>
      </c>
      <c r="C887" t="str">
        <f t="shared" si="27"/>
        <v>MACUSBC</v>
      </c>
    </row>
    <row r="888" spans="1:3" x14ac:dyDescent="0.2">
      <c r="A888" s="3" t="s">
        <v>2271</v>
      </c>
      <c r="B888" t="str">
        <f t="shared" si="26"/>
        <v>OMNI</v>
      </c>
      <c r="C888" t="str">
        <f t="shared" si="27"/>
        <v>OMNI</v>
      </c>
    </row>
    <row r="889" spans="1:3" x14ac:dyDescent="0.2">
      <c r="A889" s="4" t="s">
        <v>2271</v>
      </c>
      <c r="B889" t="str">
        <f t="shared" si="26"/>
        <v>OMNI</v>
      </c>
      <c r="C889" t="str">
        <f t="shared" si="27"/>
        <v>OMNI</v>
      </c>
    </row>
    <row r="890" spans="1:3" x14ac:dyDescent="0.2">
      <c r="A890" s="3" t="s">
        <v>2271</v>
      </c>
      <c r="B890" t="str">
        <f t="shared" si="26"/>
        <v>OMNI</v>
      </c>
      <c r="C890" t="str">
        <f t="shared" si="27"/>
        <v>OMNI</v>
      </c>
    </row>
    <row r="891" spans="1:3" x14ac:dyDescent="0.2">
      <c r="A891" s="4" t="s">
        <v>2294</v>
      </c>
      <c r="B891" t="str">
        <f t="shared" si="26"/>
        <v>UVGA</v>
      </c>
      <c r="C891" t="str">
        <f t="shared" si="27"/>
        <v>UVGA</v>
      </c>
    </row>
    <row r="892" spans="1:3" x14ac:dyDescent="0.2">
      <c r="A892" s="3" t="s">
        <v>2294</v>
      </c>
      <c r="B892" t="str">
        <f t="shared" si="26"/>
        <v>UVGA</v>
      </c>
      <c r="C892" t="str">
        <f t="shared" si="27"/>
        <v>UVGA</v>
      </c>
    </row>
    <row r="893" spans="1:3" x14ac:dyDescent="0.2">
      <c r="A893" s="4" t="s">
        <v>2272</v>
      </c>
      <c r="B893" t="str">
        <f t="shared" si="26"/>
        <v>WALLADPT</v>
      </c>
      <c r="C893" t="str">
        <f t="shared" si="27"/>
        <v>WALLADPT</v>
      </c>
    </row>
    <row r="894" spans="1:3" x14ac:dyDescent="0.2">
      <c r="A894" s="3" t="s">
        <v>2272</v>
      </c>
      <c r="B894" t="str">
        <f t="shared" si="26"/>
        <v>WALLADPT</v>
      </c>
      <c r="C894" t="str">
        <f t="shared" si="27"/>
        <v>WALLADPT</v>
      </c>
    </row>
    <row r="895" spans="1:3" x14ac:dyDescent="0.2">
      <c r="A895" s="4" t="s">
        <v>2272</v>
      </c>
      <c r="B895" t="str">
        <f t="shared" si="26"/>
        <v>WALLADPT</v>
      </c>
      <c r="C895" t="str">
        <f t="shared" si="27"/>
        <v>WALLADPT</v>
      </c>
    </row>
    <row r="896" spans="1:3" x14ac:dyDescent="0.2">
      <c r="A896" s="3" t="s">
        <v>2272</v>
      </c>
      <c r="B896" t="str">
        <f t="shared" si="26"/>
        <v>WALLADPT</v>
      </c>
      <c r="C896" t="str">
        <f t="shared" si="27"/>
        <v>WALLADPT</v>
      </c>
    </row>
    <row r="897" spans="1:3" x14ac:dyDescent="0.2">
      <c r="A897" s="4" t="s">
        <v>2272</v>
      </c>
      <c r="B897" t="str">
        <f t="shared" si="26"/>
        <v>WALLADPT</v>
      </c>
      <c r="C897" t="str">
        <f t="shared" si="27"/>
        <v>WALLADPT</v>
      </c>
    </row>
    <row r="898" spans="1:3" x14ac:dyDescent="0.2">
      <c r="A898" s="3" t="s">
        <v>2272</v>
      </c>
      <c r="B898" t="str">
        <f t="shared" si="26"/>
        <v>WALLADPT</v>
      </c>
      <c r="C898" t="str">
        <f t="shared" si="27"/>
        <v>WALLADPT</v>
      </c>
    </row>
    <row r="899" spans="1:3" x14ac:dyDescent="0.2">
      <c r="A899" s="4" t="s">
        <v>2272</v>
      </c>
      <c r="B899" t="str">
        <f t="shared" ref="B899:B962" si="28">IF(COUNTIF(A899,"*MACUSBC*"),"MACUSBC",A899)</f>
        <v>WALLADPT</v>
      </c>
      <c r="C899" t="str">
        <f t="shared" ref="C899:C962" si="29">IF(COUNTIF(B899,"*uniq*"),"CBK",B899)</f>
        <v>WALLADPT</v>
      </c>
    </row>
    <row r="900" spans="1:3" x14ac:dyDescent="0.2">
      <c r="A900" s="3" t="s">
        <v>2272</v>
      </c>
      <c r="B900" t="str">
        <f t="shared" si="28"/>
        <v>WALLADPT</v>
      </c>
      <c r="C900" t="str">
        <f t="shared" si="29"/>
        <v>WALLADPT</v>
      </c>
    </row>
    <row r="901" spans="1:3" x14ac:dyDescent="0.2">
      <c r="A901" s="4" t="s">
        <v>2265</v>
      </c>
      <c r="B901" t="str">
        <f t="shared" si="28"/>
        <v>IPHONE</v>
      </c>
      <c r="C901" t="str">
        <f t="shared" si="29"/>
        <v>IPHONE</v>
      </c>
    </row>
    <row r="902" spans="1:3" x14ac:dyDescent="0.2">
      <c r="A902" s="3" t="s">
        <v>2314</v>
      </c>
      <c r="B902" t="str">
        <f t="shared" si="28"/>
        <v>Uniq/26B03Code</v>
      </c>
      <c r="C902" t="str">
        <f t="shared" si="29"/>
        <v>CBK</v>
      </c>
    </row>
    <row r="903" spans="1:3" x14ac:dyDescent="0.2">
      <c r="A903" s="4" t="s">
        <v>2315</v>
      </c>
      <c r="B903" t="str">
        <f t="shared" si="28"/>
        <v>Uniq/26B04Code</v>
      </c>
      <c r="C903" t="str">
        <f t="shared" si="29"/>
        <v>CBK</v>
      </c>
    </row>
    <row r="904" spans="1:3" x14ac:dyDescent="0.2">
      <c r="A904" s="3" t="s">
        <v>2273</v>
      </c>
      <c r="B904" t="str">
        <f t="shared" si="28"/>
        <v>CBK</v>
      </c>
      <c r="C904" t="str">
        <f t="shared" si="29"/>
        <v>CBK</v>
      </c>
    </row>
    <row r="905" spans="1:3" x14ac:dyDescent="0.2">
      <c r="A905" s="4" t="s">
        <v>2273</v>
      </c>
      <c r="B905" t="str">
        <f t="shared" si="28"/>
        <v>CBK</v>
      </c>
      <c r="C905" t="str">
        <f t="shared" si="29"/>
        <v>CBK</v>
      </c>
    </row>
    <row r="906" spans="1:3" x14ac:dyDescent="0.2">
      <c r="A906" s="3" t="s">
        <v>2274</v>
      </c>
      <c r="B906" t="str">
        <f t="shared" si="28"/>
        <v>CLICC-ML</v>
      </c>
      <c r="C906" t="str">
        <f t="shared" si="29"/>
        <v>CLICC-ML</v>
      </c>
    </row>
    <row r="907" spans="1:3" x14ac:dyDescent="0.2">
      <c r="A907" s="4" t="s">
        <v>2274</v>
      </c>
      <c r="B907" t="str">
        <f t="shared" si="28"/>
        <v>CLICC-ML</v>
      </c>
      <c r="C907" t="str">
        <f t="shared" si="29"/>
        <v>CLICC-ML</v>
      </c>
    </row>
    <row r="908" spans="1:3" x14ac:dyDescent="0.2">
      <c r="A908" s="3" t="s">
        <v>2274</v>
      </c>
      <c r="B908" t="str">
        <f t="shared" si="28"/>
        <v>CLICC-ML</v>
      </c>
      <c r="C908" t="str">
        <f t="shared" si="29"/>
        <v>CLICC-ML</v>
      </c>
    </row>
    <row r="909" spans="1:3" x14ac:dyDescent="0.2">
      <c r="A909" s="4" t="s">
        <v>2263</v>
      </c>
      <c r="B909" t="str">
        <f t="shared" si="28"/>
        <v>HP</v>
      </c>
      <c r="C909" t="str">
        <f t="shared" si="29"/>
        <v>HP</v>
      </c>
    </row>
    <row r="910" spans="1:3" x14ac:dyDescent="0.2">
      <c r="A910" s="3" t="s">
        <v>2263</v>
      </c>
      <c r="B910" t="str">
        <f t="shared" si="28"/>
        <v>HP</v>
      </c>
      <c r="C910" t="str">
        <f t="shared" si="29"/>
        <v>HP</v>
      </c>
    </row>
    <row r="911" spans="1:3" x14ac:dyDescent="0.2">
      <c r="A911" s="4" t="s">
        <v>2263</v>
      </c>
      <c r="B911" t="str">
        <f t="shared" si="28"/>
        <v>HP</v>
      </c>
      <c r="C911" t="str">
        <f t="shared" si="29"/>
        <v>HP</v>
      </c>
    </row>
    <row r="912" spans="1:3" x14ac:dyDescent="0.2">
      <c r="A912" s="3" t="s">
        <v>2273</v>
      </c>
      <c r="B912" t="str">
        <f t="shared" si="28"/>
        <v>CBK</v>
      </c>
      <c r="C912" t="str">
        <f t="shared" si="29"/>
        <v>CBK</v>
      </c>
    </row>
    <row r="913" spans="1:3" x14ac:dyDescent="0.2">
      <c r="A913" s="4" t="s">
        <v>2274</v>
      </c>
      <c r="B913" t="str">
        <f t="shared" si="28"/>
        <v>CLICC-ML</v>
      </c>
      <c r="C913" t="str">
        <f t="shared" si="29"/>
        <v>CLICC-ML</v>
      </c>
    </row>
    <row r="914" spans="1:3" x14ac:dyDescent="0.2">
      <c r="A914" s="3" t="s">
        <v>2275</v>
      </c>
      <c r="B914" t="str">
        <f t="shared" si="28"/>
        <v>CLICC-MM</v>
      </c>
      <c r="C914" t="str">
        <f t="shared" si="29"/>
        <v>CLICC-MM</v>
      </c>
    </row>
    <row r="915" spans="1:3" x14ac:dyDescent="0.2">
      <c r="A915" s="4" t="s">
        <v>2275</v>
      </c>
      <c r="B915" t="str">
        <f t="shared" si="28"/>
        <v>CLICC-MM</v>
      </c>
      <c r="C915" t="str">
        <f t="shared" si="29"/>
        <v>CLICC-MM</v>
      </c>
    </row>
    <row r="916" spans="1:3" x14ac:dyDescent="0.2">
      <c r="A916" s="3" t="s">
        <v>2263</v>
      </c>
      <c r="B916" t="str">
        <f t="shared" si="28"/>
        <v>HP</v>
      </c>
      <c r="C916" t="str">
        <f t="shared" si="29"/>
        <v>HP</v>
      </c>
    </row>
    <row r="917" spans="1:3" x14ac:dyDescent="0.2">
      <c r="A917" s="4" t="s">
        <v>2263</v>
      </c>
      <c r="B917" t="str">
        <f t="shared" si="28"/>
        <v>HP</v>
      </c>
      <c r="C917" t="str">
        <f t="shared" si="29"/>
        <v>HP</v>
      </c>
    </row>
    <row r="918" spans="1:3" x14ac:dyDescent="0.2">
      <c r="A918" s="3" t="s">
        <v>2279</v>
      </c>
      <c r="B918" t="str">
        <f t="shared" si="28"/>
        <v>AD</v>
      </c>
      <c r="C918" t="str">
        <f t="shared" si="29"/>
        <v>AD</v>
      </c>
    </row>
    <row r="919" spans="1:3" x14ac:dyDescent="0.2">
      <c r="A919" s="4" t="s">
        <v>2279</v>
      </c>
      <c r="B919" t="str">
        <f t="shared" si="28"/>
        <v>AD</v>
      </c>
      <c r="C919" t="str">
        <f t="shared" si="29"/>
        <v>AD</v>
      </c>
    </row>
    <row r="920" spans="1:3" x14ac:dyDescent="0.2">
      <c r="A920" s="3" t="s">
        <v>2279</v>
      </c>
      <c r="B920" t="str">
        <f t="shared" si="28"/>
        <v>AD</v>
      </c>
      <c r="C920" t="str">
        <f t="shared" si="29"/>
        <v>AD</v>
      </c>
    </row>
    <row r="921" spans="1:3" x14ac:dyDescent="0.2">
      <c r="A921" s="4" t="s">
        <v>2279</v>
      </c>
      <c r="B921" t="str">
        <f t="shared" si="28"/>
        <v>AD</v>
      </c>
      <c r="C921" t="str">
        <f t="shared" si="29"/>
        <v>AD</v>
      </c>
    </row>
    <row r="922" spans="1:3" x14ac:dyDescent="0.2">
      <c r="A922" s="3" t="s">
        <v>2275</v>
      </c>
      <c r="B922" t="str">
        <f t="shared" si="28"/>
        <v>CLICC-MM</v>
      </c>
      <c r="C922" t="str">
        <f t="shared" si="29"/>
        <v>CLICC-MM</v>
      </c>
    </row>
    <row r="923" spans="1:3" x14ac:dyDescent="0.2">
      <c r="A923" s="4" t="s">
        <v>2266</v>
      </c>
      <c r="B923" t="str">
        <f t="shared" si="28"/>
        <v>HDST</v>
      </c>
      <c r="C923" t="str">
        <f t="shared" si="29"/>
        <v>HDST</v>
      </c>
    </row>
    <row r="924" spans="1:3" x14ac:dyDescent="0.2">
      <c r="A924" s="3" t="s">
        <v>2273</v>
      </c>
      <c r="B924" t="str">
        <f t="shared" si="28"/>
        <v>CBK</v>
      </c>
      <c r="C924" t="str">
        <f t="shared" si="29"/>
        <v>CBK</v>
      </c>
    </row>
    <row r="925" spans="1:3" x14ac:dyDescent="0.2">
      <c r="A925" s="4" t="s">
        <v>2282</v>
      </c>
      <c r="B925" t="str">
        <f t="shared" si="28"/>
        <v>HPUSBC</v>
      </c>
      <c r="C925" t="str">
        <f t="shared" si="29"/>
        <v>HPUSBC</v>
      </c>
    </row>
    <row r="926" spans="1:3" x14ac:dyDescent="0.2">
      <c r="A926" s="3" t="s">
        <v>2277</v>
      </c>
      <c r="B926" t="str">
        <f t="shared" si="28"/>
        <v>MACUSBC</v>
      </c>
      <c r="C926" t="str">
        <f t="shared" si="29"/>
        <v>MACUSBC</v>
      </c>
    </row>
    <row r="927" spans="1:3" x14ac:dyDescent="0.2">
      <c r="A927" s="4" t="s">
        <v>2280</v>
      </c>
      <c r="B927" t="str">
        <f t="shared" si="28"/>
        <v>MACUSBC</v>
      </c>
      <c r="C927" t="str">
        <f t="shared" si="29"/>
        <v>MACUSBC</v>
      </c>
    </row>
    <row r="928" spans="1:3" x14ac:dyDescent="0.2">
      <c r="A928" s="3" t="s">
        <v>2271</v>
      </c>
      <c r="B928" t="str">
        <f t="shared" si="28"/>
        <v>OMNI</v>
      </c>
      <c r="C928" t="str">
        <f t="shared" si="29"/>
        <v>OMNI</v>
      </c>
    </row>
    <row r="929" spans="1:3" x14ac:dyDescent="0.2">
      <c r="A929" s="4" t="s">
        <v>2281</v>
      </c>
      <c r="B929" t="str">
        <f t="shared" si="28"/>
        <v>HDMIC</v>
      </c>
      <c r="C929" t="str">
        <f t="shared" si="29"/>
        <v>HDMIC</v>
      </c>
    </row>
    <row r="930" spans="1:3" x14ac:dyDescent="0.2">
      <c r="A930" s="3" t="s">
        <v>2281</v>
      </c>
      <c r="B930" t="str">
        <f t="shared" si="28"/>
        <v>HDMIC</v>
      </c>
      <c r="C930" t="str">
        <f t="shared" si="29"/>
        <v>HDMIC</v>
      </c>
    </row>
    <row r="931" spans="1:3" x14ac:dyDescent="0.2">
      <c r="A931" s="4" t="s">
        <v>2281</v>
      </c>
      <c r="B931" t="str">
        <f t="shared" si="28"/>
        <v>HDMIC</v>
      </c>
      <c r="C931" t="str">
        <f t="shared" si="29"/>
        <v>HDMIC</v>
      </c>
    </row>
    <row r="932" spans="1:3" x14ac:dyDescent="0.2">
      <c r="A932" s="3" t="s">
        <v>2282</v>
      </c>
      <c r="B932" t="str">
        <f t="shared" si="28"/>
        <v>HPUSBC</v>
      </c>
      <c r="C932" t="str">
        <f t="shared" si="29"/>
        <v>HPUSBC</v>
      </c>
    </row>
    <row r="933" spans="1:3" x14ac:dyDescent="0.2">
      <c r="A933" s="4" t="s">
        <v>2265</v>
      </c>
      <c r="B933" t="str">
        <f t="shared" si="28"/>
        <v>IPHONE</v>
      </c>
      <c r="C933" t="str">
        <f t="shared" si="29"/>
        <v>IPHONE</v>
      </c>
    </row>
    <row r="934" spans="1:3" x14ac:dyDescent="0.2">
      <c r="A934" s="3" t="s">
        <v>2265</v>
      </c>
      <c r="B934" t="str">
        <f t="shared" si="28"/>
        <v>IPHONE</v>
      </c>
      <c r="C934" t="str">
        <f t="shared" si="29"/>
        <v>IPHONE</v>
      </c>
    </row>
    <row r="935" spans="1:3" x14ac:dyDescent="0.2">
      <c r="A935" s="4" t="s">
        <v>2265</v>
      </c>
      <c r="B935" t="str">
        <f t="shared" si="28"/>
        <v>IPHONE</v>
      </c>
      <c r="C935" t="str">
        <f t="shared" si="29"/>
        <v>IPHONE</v>
      </c>
    </row>
    <row r="936" spans="1:3" x14ac:dyDescent="0.2">
      <c r="A936" s="3" t="s">
        <v>2268</v>
      </c>
      <c r="B936" t="str">
        <f t="shared" si="28"/>
        <v>MACCHRG</v>
      </c>
      <c r="C936" t="str">
        <f t="shared" si="29"/>
        <v>MACCHRG</v>
      </c>
    </row>
    <row r="937" spans="1:3" x14ac:dyDescent="0.2">
      <c r="A937" s="4" t="s">
        <v>2269</v>
      </c>
      <c r="B937" t="str">
        <f t="shared" si="28"/>
        <v>MACUSBC</v>
      </c>
      <c r="C937" t="str">
        <f t="shared" si="29"/>
        <v>MACUSBC</v>
      </c>
    </row>
    <row r="938" spans="1:3" x14ac:dyDescent="0.2">
      <c r="A938" s="3" t="s">
        <v>2270</v>
      </c>
      <c r="B938" t="str">
        <f t="shared" si="28"/>
        <v>MACUSBC</v>
      </c>
      <c r="C938" t="str">
        <f t="shared" si="29"/>
        <v>MACUSBC</v>
      </c>
    </row>
    <row r="939" spans="1:3" x14ac:dyDescent="0.2">
      <c r="A939" s="4" t="s">
        <v>2285</v>
      </c>
      <c r="B939" t="str">
        <f t="shared" si="28"/>
        <v>UHDMI</v>
      </c>
      <c r="C939" t="str">
        <f t="shared" si="29"/>
        <v>UHDMI</v>
      </c>
    </row>
    <row r="940" spans="1:3" x14ac:dyDescent="0.2">
      <c r="A940" s="3" t="s">
        <v>2294</v>
      </c>
      <c r="B940" t="str">
        <f t="shared" si="28"/>
        <v>UVGA</v>
      </c>
      <c r="C940" t="str">
        <f t="shared" si="29"/>
        <v>UVGA</v>
      </c>
    </row>
    <row r="941" spans="1:3" x14ac:dyDescent="0.2">
      <c r="A941" s="4" t="s">
        <v>2294</v>
      </c>
      <c r="B941" t="str">
        <f t="shared" si="28"/>
        <v>UVGA</v>
      </c>
      <c r="C941" t="str">
        <f t="shared" si="29"/>
        <v>UVGA</v>
      </c>
    </row>
    <row r="942" spans="1:3" x14ac:dyDescent="0.2">
      <c r="A942" s="3" t="s">
        <v>2294</v>
      </c>
      <c r="B942" t="str">
        <f t="shared" si="28"/>
        <v>UVGA</v>
      </c>
      <c r="C942" t="str">
        <f t="shared" si="29"/>
        <v>UVGA</v>
      </c>
    </row>
    <row r="943" spans="1:3" x14ac:dyDescent="0.2">
      <c r="A943" s="4" t="s">
        <v>2301</v>
      </c>
      <c r="B943" t="str">
        <f t="shared" si="28"/>
        <v>VGA</v>
      </c>
      <c r="C943" t="str">
        <f t="shared" si="29"/>
        <v>VGA</v>
      </c>
    </row>
    <row r="944" spans="1:3" x14ac:dyDescent="0.2">
      <c r="A944" s="3" t="s">
        <v>2303</v>
      </c>
      <c r="B944" t="str">
        <f t="shared" si="28"/>
        <v>VGAC</v>
      </c>
      <c r="C944" t="str">
        <f t="shared" si="29"/>
        <v>VGAC</v>
      </c>
    </row>
    <row r="945" spans="1:3" x14ac:dyDescent="0.2">
      <c r="A945" s="4" t="s">
        <v>2272</v>
      </c>
      <c r="B945" t="str">
        <f t="shared" si="28"/>
        <v>WALLADPT</v>
      </c>
      <c r="C945" t="str">
        <f t="shared" si="29"/>
        <v>WALLADPT</v>
      </c>
    </row>
    <row r="946" spans="1:3" x14ac:dyDescent="0.2">
      <c r="A946" s="3" t="s">
        <v>2272</v>
      </c>
      <c r="B946" t="str">
        <f t="shared" si="28"/>
        <v>WALLADPT</v>
      </c>
      <c r="C946" t="str">
        <f t="shared" si="29"/>
        <v>WALLADPT</v>
      </c>
    </row>
    <row r="947" spans="1:3" x14ac:dyDescent="0.2">
      <c r="A947" s="4" t="s">
        <v>2316</v>
      </c>
      <c r="B947" t="str">
        <f t="shared" si="28"/>
        <v>Uniq/27B10Code</v>
      </c>
      <c r="C947" t="str">
        <f t="shared" si="29"/>
        <v>CBK</v>
      </c>
    </row>
    <row r="948" spans="1:3" x14ac:dyDescent="0.2">
      <c r="A948" s="3" t="s">
        <v>2273</v>
      </c>
      <c r="B948" t="str">
        <f t="shared" si="28"/>
        <v>CBK</v>
      </c>
      <c r="C948" t="str">
        <f t="shared" si="29"/>
        <v>CBK</v>
      </c>
    </row>
    <row r="949" spans="1:3" x14ac:dyDescent="0.2">
      <c r="A949" s="4" t="s">
        <v>2273</v>
      </c>
      <c r="B949" t="str">
        <f t="shared" si="28"/>
        <v>CBK</v>
      </c>
      <c r="C949" t="str">
        <f t="shared" si="29"/>
        <v>CBK</v>
      </c>
    </row>
    <row r="950" spans="1:3" x14ac:dyDescent="0.2">
      <c r="A950" s="3" t="s">
        <v>2273</v>
      </c>
      <c r="B950" t="str">
        <f t="shared" si="28"/>
        <v>CBK</v>
      </c>
      <c r="C950" t="str">
        <f t="shared" si="29"/>
        <v>CBK</v>
      </c>
    </row>
    <row r="951" spans="1:3" x14ac:dyDescent="0.2">
      <c r="A951" s="4" t="s">
        <v>2274</v>
      </c>
      <c r="B951" t="str">
        <f t="shared" si="28"/>
        <v>CLICC-ML</v>
      </c>
      <c r="C951" t="str">
        <f t="shared" si="29"/>
        <v>CLICC-ML</v>
      </c>
    </row>
    <row r="952" spans="1:3" x14ac:dyDescent="0.2">
      <c r="A952" s="3" t="s">
        <v>2274</v>
      </c>
      <c r="B952" t="str">
        <f t="shared" si="28"/>
        <v>CLICC-ML</v>
      </c>
      <c r="C952" t="str">
        <f t="shared" si="29"/>
        <v>CLICC-ML</v>
      </c>
    </row>
    <row r="953" spans="1:3" x14ac:dyDescent="0.2">
      <c r="A953" s="4" t="s">
        <v>2275</v>
      </c>
      <c r="B953" t="str">
        <f t="shared" si="28"/>
        <v>CLICC-MM</v>
      </c>
      <c r="C953" t="str">
        <f t="shared" si="29"/>
        <v>CLICC-MM</v>
      </c>
    </row>
    <row r="954" spans="1:3" x14ac:dyDescent="0.2">
      <c r="A954" s="3" t="s">
        <v>2275</v>
      </c>
      <c r="B954" t="str">
        <f t="shared" si="28"/>
        <v>CLICC-MM</v>
      </c>
      <c r="C954" t="str">
        <f t="shared" si="29"/>
        <v>CLICC-MM</v>
      </c>
    </row>
    <row r="955" spans="1:3" x14ac:dyDescent="0.2">
      <c r="A955" s="4" t="s">
        <v>2263</v>
      </c>
      <c r="B955" t="str">
        <f t="shared" si="28"/>
        <v>HP</v>
      </c>
      <c r="C955" t="str">
        <f t="shared" si="29"/>
        <v>HP</v>
      </c>
    </row>
    <row r="956" spans="1:3" x14ac:dyDescent="0.2">
      <c r="A956" s="3" t="s">
        <v>2275</v>
      </c>
      <c r="B956" t="str">
        <f t="shared" si="28"/>
        <v>CLICC-MM</v>
      </c>
      <c r="C956" t="str">
        <f t="shared" si="29"/>
        <v>CLICC-MM</v>
      </c>
    </row>
    <row r="957" spans="1:3" x14ac:dyDescent="0.2">
      <c r="A957" s="4" t="s">
        <v>2297</v>
      </c>
      <c r="B957" t="str">
        <f t="shared" si="28"/>
        <v>FAC</v>
      </c>
      <c r="C957" t="str">
        <f t="shared" si="29"/>
        <v>FAC</v>
      </c>
    </row>
    <row r="958" spans="1:3" x14ac:dyDescent="0.2">
      <c r="A958" s="3" t="s">
        <v>2274</v>
      </c>
      <c r="B958" t="str">
        <f t="shared" si="28"/>
        <v>CLICC-ML</v>
      </c>
      <c r="C958" t="str">
        <f t="shared" si="29"/>
        <v>CLICC-ML</v>
      </c>
    </row>
    <row r="959" spans="1:3" x14ac:dyDescent="0.2">
      <c r="A959" s="4" t="s">
        <v>2276</v>
      </c>
      <c r="B959" t="str">
        <f t="shared" si="28"/>
        <v>CALC</v>
      </c>
      <c r="C959" t="str">
        <f t="shared" si="29"/>
        <v>CALC</v>
      </c>
    </row>
    <row r="960" spans="1:3" x14ac:dyDescent="0.2">
      <c r="A960" s="3" t="s">
        <v>2276</v>
      </c>
      <c r="B960" t="str">
        <f t="shared" si="28"/>
        <v>CALC</v>
      </c>
      <c r="C960" t="str">
        <f t="shared" si="29"/>
        <v>CALC</v>
      </c>
    </row>
    <row r="961" spans="1:3" x14ac:dyDescent="0.2">
      <c r="A961" s="4" t="s">
        <v>2276</v>
      </c>
      <c r="B961" t="str">
        <f t="shared" si="28"/>
        <v>CALC</v>
      </c>
      <c r="C961" t="str">
        <f t="shared" si="29"/>
        <v>CALC</v>
      </c>
    </row>
    <row r="962" spans="1:3" x14ac:dyDescent="0.2">
      <c r="A962" s="3" t="s">
        <v>2266</v>
      </c>
      <c r="B962" t="str">
        <f t="shared" si="28"/>
        <v>HDST</v>
      </c>
      <c r="C962" t="str">
        <f t="shared" si="29"/>
        <v>HDST</v>
      </c>
    </row>
    <row r="963" spans="1:3" x14ac:dyDescent="0.2">
      <c r="A963" s="4" t="s">
        <v>2282</v>
      </c>
      <c r="B963" t="str">
        <f t="shared" ref="B963:B1026" si="30">IF(COUNTIF(A963,"*MACUSBC*"),"MACUSBC",A963)</f>
        <v>HPUSBC</v>
      </c>
      <c r="C963" t="str">
        <f t="shared" ref="C963:C1026" si="31">IF(COUNTIF(B963,"*uniq*"),"CBK",B963)</f>
        <v>HPUSBC</v>
      </c>
    </row>
    <row r="964" spans="1:3" x14ac:dyDescent="0.2">
      <c r="A964" s="3" t="s">
        <v>2282</v>
      </c>
      <c r="B964" t="str">
        <f t="shared" si="30"/>
        <v>HPUSBC</v>
      </c>
      <c r="C964" t="str">
        <f t="shared" si="31"/>
        <v>HPUSBC</v>
      </c>
    </row>
    <row r="965" spans="1:3" x14ac:dyDescent="0.2">
      <c r="A965" s="4" t="s">
        <v>2265</v>
      </c>
      <c r="B965" t="str">
        <f t="shared" si="30"/>
        <v>IPHONE</v>
      </c>
      <c r="C965" t="str">
        <f t="shared" si="31"/>
        <v>IPHONE</v>
      </c>
    </row>
    <row r="966" spans="1:3" x14ac:dyDescent="0.2">
      <c r="A966" s="3" t="s">
        <v>2265</v>
      </c>
      <c r="B966" t="str">
        <f t="shared" si="30"/>
        <v>IPHONE</v>
      </c>
      <c r="C966" t="str">
        <f t="shared" si="31"/>
        <v>IPHONE</v>
      </c>
    </row>
    <row r="967" spans="1:3" x14ac:dyDescent="0.2">
      <c r="A967" s="4" t="s">
        <v>2265</v>
      </c>
      <c r="B967" t="str">
        <f t="shared" si="30"/>
        <v>IPHONE</v>
      </c>
      <c r="C967" t="str">
        <f t="shared" si="31"/>
        <v>IPHONE</v>
      </c>
    </row>
    <row r="968" spans="1:3" x14ac:dyDescent="0.2">
      <c r="A968" s="3" t="s">
        <v>2265</v>
      </c>
      <c r="B968" t="str">
        <f t="shared" si="30"/>
        <v>IPHONE</v>
      </c>
      <c r="C968" t="str">
        <f t="shared" si="31"/>
        <v>IPHONE</v>
      </c>
    </row>
    <row r="969" spans="1:3" x14ac:dyDescent="0.2">
      <c r="A969" s="4" t="s">
        <v>2265</v>
      </c>
      <c r="B969" t="str">
        <f t="shared" si="30"/>
        <v>IPHONE</v>
      </c>
      <c r="C969" t="str">
        <f t="shared" si="31"/>
        <v>IPHONE</v>
      </c>
    </row>
    <row r="970" spans="1:3" x14ac:dyDescent="0.2">
      <c r="A970" s="3" t="s">
        <v>2283</v>
      </c>
      <c r="B970" t="str">
        <f t="shared" si="30"/>
        <v>MACUSBC</v>
      </c>
      <c r="C970" t="str">
        <f t="shared" si="31"/>
        <v>MACUSBC</v>
      </c>
    </row>
    <row r="971" spans="1:3" x14ac:dyDescent="0.2">
      <c r="A971" s="4" t="s">
        <v>2289</v>
      </c>
      <c r="B971" t="str">
        <f t="shared" si="30"/>
        <v>MACUSBC</v>
      </c>
      <c r="C971" t="str">
        <f t="shared" si="31"/>
        <v>MACUSBC</v>
      </c>
    </row>
    <row r="972" spans="1:3" x14ac:dyDescent="0.2">
      <c r="A972" s="3" t="s">
        <v>2286</v>
      </c>
      <c r="B972" t="str">
        <f t="shared" si="30"/>
        <v>MACUSBC</v>
      </c>
      <c r="C972" t="str">
        <f t="shared" si="31"/>
        <v>MACUSBC</v>
      </c>
    </row>
    <row r="973" spans="1:3" x14ac:dyDescent="0.2">
      <c r="A973" s="4" t="s">
        <v>2277</v>
      </c>
      <c r="B973" t="str">
        <f t="shared" si="30"/>
        <v>MACUSBC</v>
      </c>
      <c r="C973" t="str">
        <f t="shared" si="31"/>
        <v>MACUSBC</v>
      </c>
    </row>
    <row r="974" spans="1:3" x14ac:dyDescent="0.2">
      <c r="A974" s="3" t="s">
        <v>2280</v>
      </c>
      <c r="B974" t="str">
        <f t="shared" si="30"/>
        <v>MACUSBC</v>
      </c>
      <c r="C974" t="str">
        <f t="shared" si="31"/>
        <v>MACUSBC</v>
      </c>
    </row>
    <row r="975" spans="1:3" x14ac:dyDescent="0.2">
      <c r="A975" s="4" t="s">
        <v>2269</v>
      </c>
      <c r="B975" t="str">
        <f t="shared" si="30"/>
        <v>MACUSBC</v>
      </c>
      <c r="C975" t="str">
        <f t="shared" si="31"/>
        <v>MACUSBC</v>
      </c>
    </row>
    <row r="976" spans="1:3" x14ac:dyDescent="0.2">
      <c r="A976" s="3" t="s">
        <v>2271</v>
      </c>
      <c r="B976" t="str">
        <f t="shared" si="30"/>
        <v>OMNI</v>
      </c>
      <c r="C976" t="str">
        <f t="shared" si="31"/>
        <v>OMNI</v>
      </c>
    </row>
    <row r="977" spans="1:3" x14ac:dyDescent="0.2">
      <c r="A977" s="4" t="s">
        <v>2272</v>
      </c>
      <c r="B977" t="str">
        <f t="shared" si="30"/>
        <v>WALLADPT</v>
      </c>
      <c r="C977" t="str">
        <f t="shared" si="31"/>
        <v>WALLADPT</v>
      </c>
    </row>
    <row r="978" spans="1:3" x14ac:dyDescent="0.2">
      <c r="A978" s="3" t="s">
        <v>2272</v>
      </c>
      <c r="B978" t="str">
        <f t="shared" si="30"/>
        <v>WALLADPT</v>
      </c>
      <c r="C978" t="str">
        <f t="shared" si="31"/>
        <v>WALLADPT</v>
      </c>
    </row>
    <row r="979" spans="1:3" x14ac:dyDescent="0.2">
      <c r="A979" s="4" t="s">
        <v>2272</v>
      </c>
      <c r="B979" t="str">
        <f t="shared" si="30"/>
        <v>WALLADPT</v>
      </c>
      <c r="C979" t="str">
        <f t="shared" si="31"/>
        <v>WALLADPT</v>
      </c>
    </row>
    <row r="980" spans="1:3" x14ac:dyDescent="0.2">
      <c r="A980" s="3" t="s">
        <v>2272</v>
      </c>
      <c r="B980" t="str">
        <f t="shared" si="30"/>
        <v>WALLADPT</v>
      </c>
      <c r="C980" t="str">
        <f t="shared" si="31"/>
        <v>WALLADPT</v>
      </c>
    </row>
    <row r="981" spans="1:3" x14ac:dyDescent="0.2">
      <c r="A981" s="4" t="s">
        <v>2317</v>
      </c>
      <c r="B981" t="str">
        <f t="shared" si="30"/>
        <v>Uniq/27B03Code</v>
      </c>
      <c r="C981" t="str">
        <f t="shared" si="31"/>
        <v>CBK</v>
      </c>
    </row>
    <row r="982" spans="1:3" x14ac:dyDescent="0.2">
      <c r="A982" s="3" t="s">
        <v>2318</v>
      </c>
      <c r="B982" t="str">
        <f t="shared" si="30"/>
        <v>Uniq/27B09Code</v>
      </c>
      <c r="C982" t="str">
        <f t="shared" si="31"/>
        <v>CBK</v>
      </c>
    </row>
    <row r="983" spans="1:3" x14ac:dyDescent="0.2">
      <c r="A983" s="4" t="s">
        <v>2273</v>
      </c>
      <c r="B983" t="str">
        <f t="shared" si="30"/>
        <v>CBK</v>
      </c>
      <c r="C983" t="str">
        <f t="shared" si="31"/>
        <v>CBK</v>
      </c>
    </row>
    <row r="984" spans="1:3" x14ac:dyDescent="0.2">
      <c r="A984" s="3" t="s">
        <v>2273</v>
      </c>
      <c r="B984" t="str">
        <f t="shared" si="30"/>
        <v>CBK</v>
      </c>
      <c r="C984" t="str">
        <f t="shared" si="31"/>
        <v>CBK</v>
      </c>
    </row>
    <row r="985" spans="1:3" x14ac:dyDescent="0.2">
      <c r="A985" s="4" t="s">
        <v>2273</v>
      </c>
      <c r="B985" t="str">
        <f t="shared" si="30"/>
        <v>CBK</v>
      </c>
      <c r="C985" t="str">
        <f t="shared" si="31"/>
        <v>CBK</v>
      </c>
    </row>
    <row r="986" spans="1:3" x14ac:dyDescent="0.2">
      <c r="A986" s="3" t="s">
        <v>2273</v>
      </c>
      <c r="B986" t="str">
        <f t="shared" si="30"/>
        <v>CBK</v>
      </c>
      <c r="C986" t="str">
        <f t="shared" si="31"/>
        <v>CBK</v>
      </c>
    </row>
    <row r="987" spans="1:3" x14ac:dyDescent="0.2">
      <c r="A987" s="4" t="s">
        <v>2273</v>
      </c>
      <c r="B987" t="str">
        <f t="shared" si="30"/>
        <v>CBK</v>
      </c>
      <c r="C987" t="str">
        <f t="shared" si="31"/>
        <v>CBK</v>
      </c>
    </row>
    <row r="988" spans="1:3" x14ac:dyDescent="0.2">
      <c r="A988" s="3" t="s">
        <v>2273</v>
      </c>
      <c r="B988" t="str">
        <f t="shared" si="30"/>
        <v>CBK</v>
      </c>
      <c r="C988" t="str">
        <f t="shared" si="31"/>
        <v>CBK</v>
      </c>
    </row>
    <row r="989" spans="1:3" x14ac:dyDescent="0.2">
      <c r="A989" s="4" t="s">
        <v>2274</v>
      </c>
      <c r="B989" t="str">
        <f t="shared" si="30"/>
        <v>CLICC-ML</v>
      </c>
      <c r="C989" t="str">
        <f t="shared" si="31"/>
        <v>CLICC-ML</v>
      </c>
    </row>
    <row r="990" spans="1:3" x14ac:dyDescent="0.2">
      <c r="A990" s="3" t="s">
        <v>2274</v>
      </c>
      <c r="B990" t="str">
        <f t="shared" si="30"/>
        <v>CLICC-ML</v>
      </c>
      <c r="C990" t="str">
        <f t="shared" si="31"/>
        <v>CLICC-ML</v>
      </c>
    </row>
    <row r="991" spans="1:3" x14ac:dyDescent="0.2">
      <c r="A991" s="4" t="s">
        <v>2275</v>
      </c>
      <c r="B991" t="str">
        <f t="shared" si="30"/>
        <v>CLICC-MM</v>
      </c>
      <c r="C991" t="str">
        <f t="shared" si="31"/>
        <v>CLICC-MM</v>
      </c>
    </row>
    <row r="992" spans="1:3" x14ac:dyDescent="0.2">
      <c r="A992" s="3" t="s">
        <v>2263</v>
      </c>
      <c r="B992" t="str">
        <f t="shared" si="30"/>
        <v>HP</v>
      </c>
      <c r="C992" t="str">
        <f t="shared" si="31"/>
        <v>HP</v>
      </c>
    </row>
    <row r="993" spans="1:3" x14ac:dyDescent="0.2">
      <c r="A993" s="4" t="s">
        <v>2263</v>
      </c>
      <c r="B993" t="str">
        <f t="shared" si="30"/>
        <v>HP</v>
      </c>
      <c r="C993" t="str">
        <f t="shared" si="31"/>
        <v>HP</v>
      </c>
    </row>
    <row r="994" spans="1:3" x14ac:dyDescent="0.2">
      <c r="A994" s="3" t="s">
        <v>2263</v>
      </c>
      <c r="B994" t="str">
        <f t="shared" si="30"/>
        <v>HP</v>
      </c>
      <c r="C994" t="str">
        <f t="shared" si="31"/>
        <v>HP</v>
      </c>
    </row>
    <row r="995" spans="1:3" x14ac:dyDescent="0.2">
      <c r="A995" s="4" t="s">
        <v>2263</v>
      </c>
      <c r="B995" t="str">
        <f t="shared" si="30"/>
        <v>HP</v>
      </c>
      <c r="C995" t="str">
        <f t="shared" si="31"/>
        <v>HP</v>
      </c>
    </row>
    <row r="996" spans="1:3" x14ac:dyDescent="0.2">
      <c r="A996" s="3" t="s">
        <v>2274</v>
      </c>
      <c r="B996" t="str">
        <f t="shared" si="30"/>
        <v>CLICC-ML</v>
      </c>
      <c r="C996" t="str">
        <f t="shared" si="31"/>
        <v>CLICC-ML</v>
      </c>
    </row>
    <row r="997" spans="1:3" x14ac:dyDescent="0.2">
      <c r="A997" s="4" t="s">
        <v>2263</v>
      </c>
      <c r="B997" t="str">
        <f t="shared" si="30"/>
        <v>HP</v>
      </c>
      <c r="C997" t="str">
        <f t="shared" si="31"/>
        <v>HP</v>
      </c>
    </row>
    <row r="998" spans="1:3" x14ac:dyDescent="0.2">
      <c r="A998" s="3" t="s">
        <v>2263</v>
      </c>
      <c r="B998" t="str">
        <f t="shared" si="30"/>
        <v>HP</v>
      </c>
      <c r="C998" t="str">
        <f t="shared" si="31"/>
        <v>HP</v>
      </c>
    </row>
    <row r="999" spans="1:3" x14ac:dyDescent="0.2">
      <c r="A999" s="4" t="s">
        <v>2319</v>
      </c>
      <c r="B999" t="str">
        <f t="shared" si="30"/>
        <v>Uniq/3/B01Code</v>
      </c>
      <c r="C999" t="str">
        <f t="shared" si="31"/>
        <v>CBK</v>
      </c>
    </row>
    <row r="1000" spans="1:3" x14ac:dyDescent="0.2">
      <c r="A1000" s="3" t="s">
        <v>2275</v>
      </c>
      <c r="B1000" t="str">
        <f t="shared" si="30"/>
        <v>CLICC-MM</v>
      </c>
      <c r="C1000" t="str">
        <f t="shared" si="31"/>
        <v>CLICC-MM</v>
      </c>
    </row>
    <row r="1001" spans="1:3" x14ac:dyDescent="0.2">
      <c r="A1001" s="4" t="s">
        <v>2275</v>
      </c>
      <c r="B1001" t="str">
        <f t="shared" si="30"/>
        <v>CLICC-MM</v>
      </c>
      <c r="C1001" t="str">
        <f t="shared" si="31"/>
        <v>CLICC-MM</v>
      </c>
    </row>
    <row r="1002" spans="1:3" x14ac:dyDescent="0.2">
      <c r="A1002" s="3" t="s">
        <v>2275</v>
      </c>
      <c r="B1002" t="str">
        <f t="shared" si="30"/>
        <v>CLICC-MM</v>
      </c>
      <c r="C1002" t="str">
        <f t="shared" si="31"/>
        <v>CLICC-MM</v>
      </c>
    </row>
    <row r="1003" spans="1:3" x14ac:dyDescent="0.2">
      <c r="A1003" s="4" t="s">
        <v>2297</v>
      </c>
      <c r="B1003" t="str">
        <f t="shared" si="30"/>
        <v>FAC</v>
      </c>
      <c r="C1003" t="str">
        <f t="shared" si="31"/>
        <v>FAC</v>
      </c>
    </row>
    <row r="1004" spans="1:3" x14ac:dyDescent="0.2">
      <c r="A1004" s="3" t="s">
        <v>2263</v>
      </c>
      <c r="B1004" t="str">
        <f t="shared" si="30"/>
        <v>HP</v>
      </c>
      <c r="C1004" t="str">
        <f t="shared" si="31"/>
        <v>HP</v>
      </c>
    </row>
    <row r="1005" spans="1:3" x14ac:dyDescent="0.2">
      <c r="A1005" s="4" t="s">
        <v>2279</v>
      </c>
      <c r="B1005" t="str">
        <f t="shared" si="30"/>
        <v>AD</v>
      </c>
      <c r="C1005" t="str">
        <f t="shared" si="31"/>
        <v>AD</v>
      </c>
    </row>
    <row r="1006" spans="1:3" x14ac:dyDescent="0.2">
      <c r="A1006" s="3" t="s">
        <v>2273</v>
      </c>
      <c r="B1006" t="str">
        <f t="shared" si="30"/>
        <v>CBK</v>
      </c>
      <c r="C1006" t="str">
        <f t="shared" si="31"/>
        <v>CBK</v>
      </c>
    </row>
    <row r="1007" spans="1:3" x14ac:dyDescent="0.2">
      <c r="A1007" s="4" t="s">
        <v>2271</v>
      </c>
      <c r="B1007" t="str">
        <f t="shared" si="30"/>
        <v>OMNI</v>
      </c>
      <c r="C1007" t="str">
        <f t="shared" si="31"/>
        <v>OMNI</v>
      </c>
    </row>
    <row r="1008" spans="1:3" x14ac:dyDescent="0.2">
      <c r="A1008" s="3" t="s">
        <v>2288</v>
      </c>
      <c r="B1008" t="str">
        <f t="shared" si="30"/>
        <v>ANDROID</v>
      </c>
      <c r="C1008" t="str">
        <f t="shared" si="31"/>
        <v>ANDROID</v>
      </c>
    </row>
    <row r="1009" spans="1:3" x14ac:dyDescent="0.2">
      <c r="A1009" s="4" t="s">
        <v>2320</v>
      </c>
      <c r="B1009" t="str">
        <f t="shared" si="30"/>
        <v>Uniq/27B04Code</v>
      </c>
      <c r="C1009" t="str">
        <f t="shared" si="31"/>
        <v>CBK</v>
      </c>
    </row>
    <row r="1010" spans="1:3" x14ac:dyDescent="0.2">
      <c r="A1010" s="3" t="s">
        <v>2273</v>
      </c>
      <c r="B1010" t="str">
        <f t="shared" si="30"/>
        <v>CBK</v>
      </c>
      <c r="C1010" t="str">
        <f t="shared" si="31"/>
        <v>CBK</v>
      </c>
    </row>
    <row r="1011" spans="1:3" x14ac:dyDescent="0.2">
      <c r="A1011" s="4" t="s">
        <v>2273</v>
      </c>
      <c r="B1011" t="str">
        <f t="shared" si="30"/>
        <v>CBK</v>
      </c>
      <c r="C1011" t="str">
        <f t="shared" si="31"/>
        <v>CBK</v>
      </c>
    </row>
    <row r="1012" spans="1:3" x14ac:dyDescent="0.2">
      <c r="A1012" s="3" t="s">
        <v>2273</v>
      </c>
      <c r="B1012" t="str">
        <f t="shared" si="30"/>
        <v>CBK</v>
      </c>
      <c r="C1012" t="str">
        <f t="shared" si="31"/>
        <v>CBK</v>
      </c>
    </row>
    <row r="1013" spans="1:3" x14ac:dyDescent="0.2">
      <c r="A1013" s="4" t="s">
        <v>2276</v>
      </c>
      <c r="B1013" t="str">
        <f t="shared" si="30"/>
        <v>CALC</v>
      </c>
      <c r="C1013" t="str">
        <f t="shared" si="31"/>
        <v>CALC</v>
      </c>
    </row>
    <row r="1014" spans="1:3" x14ac:dyDescent="0.2">
      <c r="A1014" s="3" t="s">
        <v>2265</v>
      </c>
      <c r="B1014" t="str">
        <f t="shared" si="30"/>
        <v>IPHONE</v>
      </c>
      <c r="C1014" t="str">
        <f t="shared" si="31"/>
        <v>IPHONE</v>
      </c>
    </row>
    <row r="1015" spans="1:3" x14ac:dyDescent="0.2">
      <c r="A1015" s="4" t="s">
        <v>2265</v>
      </c>
      <c r="B1015" t="str">
        <f t="shared" si="30"/>
        <v>IPHONE</v>
      </c>
      <c r="C1015" t="str">
        <f t="shared" si="31"/>
        <v>IPHONE</v>
      </c>
    </row>
    <row r="1016" spans="1:3" x14ac:dyDescent="0.2">
      <c r="A1016" s="3" t="s">
        <v>2277</v>
      </c>
      <c r="B1016" t="str">
        <f t="shared" si="30"/>
        <v>MACUSBC</v>
      </c>
      <c r="C1016" t="str">
        <f t="shared" si="31"/>
        <v>MACUSBC</v>
      </c>
    </row>
    <row r="1017" spans="1:3" x14ac:dyDescent="0.2">
      <c r="A1017" s="4" t="s">
        <v>2272</v>
      </c>
      <c r="B1017" t="str">
        <f t="shared" si="30"/>
        <v>WALLADPT</v>
      </c>
      <c r="C1017" t="str">
        <f t="shared" si="31"/>
        <v>WALLADPT</v>
      </c>
    </row>
    <row r="1018" spans="1:3" x14ac:dyDescent="0.2">
      <c r="A1018" s="3" t="s">
        <v>2272</v>
      </c>
      <c r="B1018" t="str">
        <f t="shared" si="30"/>
        <v>WALLADPT</v>
      </c>
      <c r="C1018" t="str">
        <f t="shared" si="31"/>
        <v>WALLADPT</v>
      </c>
    </row>
    <row r="1019" spans="1:3" x14ac:dyDescent="0.2">
      <c r="A1019" s="4" t="s">
        <v>2266</v>
      </c>
      <c r="B1019" t="str">
        <f t="shared" si="30"/>
        <v>HDST</v>
      </c>
      <c r="C1019" t="str">
        <f t="shared" si="31"/>
        <v>HDST</v>
      </c>
    </row>
    <row r="1020" spans="1:3" x14ac:dyDescent="0.2">
      <c r="A1020" s="3" t="s">
        <v>2265</v>
      </c>
      <c r="B1020" t="str">
        <f t="shared" si="30"/>
        <v>IPHONE</v>
      </c>
      <c r="C1020" t="str">
        <f t="shared" si="31"/>
        <v>IPHONE</v>
      </c>
    </row>
    <row r="1021" spans="1:3" x14ac:dyDescent="0.2">
      <c r="A1021" s="4" t="s">
        <v>2273</v>
      </c>
      <c r="B1021" t="str">
        <f t="shared" si="30"/>
        <v>CBK</v>
      </c>
      <c r="C1021" t="str">
        <f t="shared" si="31"/>
        <v>CBK</v>
      </c>
    </row>
    <row r="1022" spans="1:3" x14ac:dyDescent="0.2">
      <c r="A1022" s="3" t="s">
        <v>2273</v>
      </c>
      <c r="B1022" t="str">
        <f t="shared" si="30"/>
        <v>CBK</v>
      </c>
      <c r="C1022" t="str">
        <f t="shared" si="31"/>
        <v>CBK</v>
      </c>
    </row>
    <row r="1023" spans="1:3" x14ac:dyDescent="0.2">
      <c r="A1023" s="4" t="s">
        <v>2281</v>
      </c>
      <c r="B1023" t="str">
        <f t="shared" si="30"/>
        <v>HDMIC</v>
      </c>
      <c r="C1023" t="str">
        <f t="shared" si="31"/>
        <v>HDMIC</v>
      </c>
    </row>
    <row r="1024" spans="1:3" x14ac:dyDescent="0.2">
      <c r="A1024" s="3" t="s">
        <v>2266</v>
      </c>
      <c r="B1024" t="str">
        <f t="shared" si="30"/>
        <v>HDST</v>
      </c>
      <c r="C1024" t="str">
        <f t="shared" si="31"/>
        <v>HDST</v>
      </c>
    </row>
    <row r="1025" spans="1:3" x14ac:dyDescent="0.2">
      <c r="A1025" s="4" t="s">
        <v>2266</v>
      </c>
      <c r="B1025" t="str">
        <f t="shared" si="30"/>
        <v>HDST</v>
      </c>
      <c r="C1025" t="str">
        <f t="shared" si="31"/>
        <v>HDST</v>
      </c>
    </row>
    <row r="1026" spans="1:3" x14ac:dyDescent="0.2">
      <c r="A1026" s="3" t="s">
        <v>2282</v>
      </c>
      <c r="B1026" t="str">
        <f t="shared" si="30"/>
        <v>HPUSBC</v>
      </c>
      <c r="C1026" t="str">
        <f t="shared" si="31"/>
        <v>HPUSBC</v>
      </c>
    </row>
    <row r="1027" spans="1:3" x14ac:dyDescent="0.2">
      <c r="A1027" s="4" t="s">
        <v>2265</v>
      </c>
      <c r="B1027" t="str">
        <f t="shared" ref="B1027:B1090" si="32">IF(COUNTIF(A1027,"*MACUSBC*"),"MACUSBC",A1027)</f>
        <v>IPHONE</v>
      </c>
      <c r="C1027" t="str">
        <f t="shared" ref="C1027:C1090" si="33">IF(COUNTIF(B1027,"*uniq*"),"CBK",B1027)</f>
        <v>IPHONE</v>
      </c>
    </row>
    <row r="1028" spans="1:3" x14ac:dyDescent="0.2">
      <c r="A1028" s="3" t="s">
        <v>2265</v>
      </c>
      <c r="B1028" t="str">
        <f t="shared" si="32"/>
        <v>IPHONE</v>
      </c>
      <c r="C1028" t="str">
        <f t="shared" si="33"/>
        <v>IPHONE</v>
      </c>
    </row>
    <row r="1029" spans="1:3" x14ac:dyDescent="0.2">
      <c r="A1029" s="4" t="s">
        <v>2265</v>
      </c>
      <c r="B1029" t="str">
        <f t="shared" si="32"/>
        <v>IPHONE</v>
      </c>
      <c r="C1029" t="str">
        <f t="shared" si="33"/>
        <v>IPHONE</v>
      </c>
    </row>
    <row r="1030" spans="1:3" x14ac:dyDescent="0.2">
      <c r="A1030" s="3" t="s">
        <v>2268</v>
      </c>
      <c r="B1030" t="str">
        <f t="shared" si="32"/>
        <v>MACCHRG</v>
      </c>
      <c r="C1030" t="str">
        <f t="shared" si="33"/>
        <v>MACCHRG</v>
      </c>
    </row>
    <row r="1031" spans="1:3" x14ac:dyDescent="0.2">
      <c r="A1031" s="4" t="s">
        <v>2278</v>
      </c>
      <c r="B1031" t="str">
        <f t="shared" si="32"/>
        <v>MACUSBC</v>
      </c>
      <c r="C1031" t="str">
        <f t="shared" si="33"/>
        <v>MACUSBC</v>
      </c>
    </row>
    <row r="1032" spans="1:3" x14ac:dyDescent="0.2">
      <c r="A1032" s="3" t="s">
        <v>2271</v>
      </c>
      <c r="B1032" t="str">
        <f t="shared" si="32"/>
        <v>OMNI</v>
      </c>
      <c r="C1032" t="str">
        <f t="shared" si="33"/>
        <v>OMNI</v>
      </c>
    </row>
    <row r="1033" spans="1:3" x14ac:dyDescent="0.2">
      <c r="A1033" s="4" t="s">
        <v>2294</v>
      </c>
      <c r="B1033" t="str">
        <f t="shared" si="32"/>
        <v>UVGA</v>
      </c>
      <c r="C1033" t="str">
        <f t="shared" si="33"/>
        <v>UVGA</v>
      </c>
    </row>
    <row r="1034" spans="1:3" x14ac:dyDescent="0.2">
      <c r="A1034" s="3" t="s">
        <v>2272</v>
      </c>
      <c r="B1034" t="str">
        <f t="shared" si="32"/>
        <v>WALLADPT</v>
      </c>
      <c r="C1034" t="str">
        <f t="shared" si="33"/>
        <v>WALLADPT</v>
      </c>
    </row>
    <row r="1035" spans="1:3" x14ac:dyDescent="0.2">
      <c r="A1035" s="4" t="s">
        <v>2272</v>
      </c>
      <c r="B1035" t="str">
        <f t="shared" si="32"/>
        <v>WALLADPT</v>
      </c>
      <c r="C1035" t="str">
        <f t="shared" si="33"/>
        <v>WALLADPT</v>
      </c>
    </row>
    <row r="1036" spans="1:3" x14ac:dyDescent="0.2">
      <c r="A1036" s="3" t="s">
        <v>2273</v>
      </c>
      <c r="B1036" t="str">
        <f t="shared" si="32"/>
        <v>CBK</v>
      </c>
      <c r="C1036" t="str">
        <f t="shared" si="33"/>
        <v>CBK</v>
      </c>
    </row>
    <row r="1037" spans="1:3" x14ac:dyDescent="0.2">
      <c r="A1037" s="4" t="s">
        <v>2273</v>
      </c>
      <c r="B1037" t="str">
        <f t="shared" si="32"/>
        <v>CBK</v>
      </c>
      <c r="C1037" t="str">
        <f t="shared" si="33"/>
        <v>CBK</v>
      </c>
    </row>
    <row r="1038" spans="1:3" x14ac:dyDescent="0.2">
      <c r="A1038" s="3" t="s">
        <v>2275</v>
      </c>
      <c r="B1038" t="str">
        <f t="shared" si="32"/>
        <v>CLICC-MM</v>
      </c>
      <c r="C1038" t="str">
        <f t="shared" si="33"/>
        <v>CLICC-MM</v>
      </c>
    </row>
    <row r="1039" spans="1:3" x14ac:dyDescent="0.2">
      <c r="A1039" s="4" t="s">
        <v>2263</v>
      </c>
      <c r="B1039" t="str">
        <f t="shared" si="32"/>
        <v>HP</v>
      </c>
      <c r="C1039" t="str">
        <f t="shared" si="33"/>
        <v>HP</v>
      </c>
    </row>
    <row r="1040" spans="1:3" x14ac:dyDescent="0.2">
      <c r="A1040" s="3" t="s">
        <v>2274</v>
      </c>
      <c r="B1040" t="str">
        <f t="shared" si="32"/>
        <v>CLICC-ML</v>
      </c>
      <c r="C1040" t="str">
        <f t="shared" si="33"/>
        <v>CLICC-ML</v>
      </c>
    </row>
    <row r="1041" spans="1:3" x14ac:dyDescent="0.2">
      <c r="A1041" s="4" t="s">
        <v>2274</v>
      </c>
      <c r="B1041" t="str">
        <f t="shared" si="32"/>
        <v>CLICC-ML</v>
      </c>
      <c r="C1041" t="str">
        <f t="shared" si="33"/>
        <v>CLICC-ML</v>
      </c>
    </row>
    <row r="1042" spans="1:3" x14ac:dyDescent="0.2">
      <c r="A1042" s="3" t="s">
        <v>2297</v>
      </c>
      <c r="B1042" t="str">
        <f t="shared" si="32"/>
        <v>FAC</v>
      </c>
      <c r="C1042" t="str">
        <f t="shared" si="33"/>
        <v>FAC</v>
      </c>
    </row>
    <row r="1043" spans="1:3" x14ac:dyDescent="0.2">
      <c r="A1043" s="4" t="s">
        <v>2274</v>
      </c>
      <c r="B1043" t="str">
        <f t="shared" si="32"/>
        <v>CLICC-ML</v>
      </c>
      <c r="C1043" t="str">
        <f t="shared" si="33"/>
        <v>CLICC-ML</v>
      </c>
    </row>
    <row r="1044" spans="1:3" x14ac:dyDescent="0.2">
      <c r="A1044" s="3" t="s">
        <v>2275</v>
      </c>
      <c r="B1044" t="str">
        <f t="shared" si="32"/>
        <v>CLICC-MM</v>
      </c>
      <c r="C1044" t="str">
        <f t="shared" si="33"/>
        <v>CLICC-MM</v>
      </c>
    </row>
    <row r="1045" spans="1:3" x14ac:dyDescent="0.2">
      <c r="A1045" s="4" t="s">
        <v>2265</v>
      </c>
      <c r="B1045" t="str">
        <f t="shared" si="32"/>
        <v>IPHONE</v>
      </c>
      <c r="C1045" t="str">
        <f t="shared" si="33"/>
        <v>IPHONE</v>
      </c>
    </row>
    <row r="1046" spans="1:3" x14ac:dyDescent="0.2">
      <c r="A1046" s="3" t="s">
        <v>2272</v>
      </c>
      <c r="B1046" t="str">
        <f t="shared" si="32"/>
        <v>WALLADPT</v>
      </c>
      <c r="C1046" t="str">
        <f t="shared" si="33"/>
        <v>WALLADPT</v>
      </c>
    </row>
    <row r="1047" spans="1:3" x14ac:dyDescent="0.2">
      <c r="A1047" s="4" t="s">
        <v>2265</v>
      </c>
      <c r="B1047" t="str">
        <f t="shared" si="32"/>
        <v>IPHONE</v>
      </c>
      <c r="C1047" t="str">
        <f t="shared" si="33"/>
        <v>IPHONE</v>
      </c>
    </row>
    <row r="1048" spans="1:3" x14ac:dyDescent="0.2">
      <c r="A1048" s="3" t="s">
        <v>2269</v>
      </c>
      <c r="B1048" t="str">
        <f t="shared" si="32"/>
        <v>MACUSBC</v>
      </c>
      <c r="C1048" t="str">
        <f t="shared" si="33"/>
        <v>MACUSBC</v>
      </c>
    </row>
    <row r="1049" spans="1:3" x14ac:dyDescent="0.2">
      <c r="A1049" s="4" t="s">
        <v>2272</v>
      </c>
      <c r="B1049" t="str">
        <f t="shared" si="32"/>
        <v>WALLADPT</v>
      </c>
      <c r="C1049" t="str">
        <f t="shared" si="33"/>
        <v>WALLADPT</v>
      </c>
    </row>
    <row r="1050" spans="1:3" x14ac:dyDescent="0.2">
      <c r="A1050" s="3" t="s">
        <v>2265</v>
      </c>
      <c r="B1050" t="str">
        <f t="shared" si="32"/>
        <v>IPHONE</v>
      </c>
      <c r="C1050" t="str">
        <f t="shared" si="33"/>
        <v>IPHONE</v>
      </c>
    </row>
    <row r="1051" spans="1:3" x14ac:dyDescent="0.2">
      <c r="A1051" s="4" t="s">
        <v>2285</v>
      </c>
      <c r="B1051" t="str">
        <f t="shared" si="32"/>
        <v>UHDMI</v>
      </c>
      <c r="C1051" t="str">
        <f t="shared" si="33"/>
        <v>UHDMI</v>
      </c>
    </row>
    <row r="1052" spans="1:3" x14ac:dyDescent="0.2">
      <c r="A1052" s="3" t="s">
        <v>2272</v>
      </c>
      <c r="B1052" t="str">
        <f t="shared" si="32"/>
        <v>WALLADPT</v>
      </c>
      <c r="C1052" t="str">
        <f t="shared" si="33"/>
        <v>WALLADPT</v>
      </c>
    </row>
    <row r="1053" spans="1:3" x14ac:dyDescent="0.2">
      <c r="A1053" s="4" t="s">
        <v>2321</v>
      </c>
      <c r="B1053" t="str">
        <f t="shared" si="32"/>
        <v>Uniq/30B01Code</v>
      </c>
      <c r="C1053" t="str">
        <f t="shared" si="33"/>
        <v>CBK</v>
      </c>
    </row>
    <row r="1054" spans="1:3" x14ac:dyDescent="0.2">
      <c r="A1054" s="3" t="s">
        <v>2276</v>
      </c>
      <c r="B1054" t="str">
        <f t="shared" si="32"/>
        <v>CALC</v>
      </c>
      <c r="C1054" t="str">
        <f t="shared" si="33"/>
        <v>CALC</v>
      </c>
    </row>
    <row r="1055" spans="1:3" x14ac:dyDescent="0.2">
      <c r="A1055" s="4" t="s">
        <v>2276</v>
      </c>
      <c r="B1055" t="str">
        <f t="shared" si="32"/>
        <v>CALC</v>
      </c>
      <c r="C1055" t="str">
        <f t="shared" si="33"/>
        <v>CALC</v>
      </c>
    </row>
    <row r="1056" spans="1:3" x14ac:dyDescent="0.2">
      <c r="A1056" s="3" t="s">
        <v>2282</v>
      </c>
      <c r="B1056" t="str">
        <f t="shared" si="32"/>
        <v>HPUSBC</v>
      </c>
      <c r="C1056" t="str">
        <f t="shared" si="33"/>
        <v>HPUSBC</v>
      </c>
    </row>
    <row r="1057" spans="1:3" x14ac:dyDescent="0.2">
      <c r="A1057" s="4" t="s">
        <v>2282</v>
      </c>
      <c r="B1057" t="str">
        <f t="shared" si="32"/>
        <v>HPUSBC</v>
      </c>
      <c r="C1057" t="str">
        <f t="shared" si="33"/>
        <v>HPUSBC</v>
      </c>
    </row>
    <row r="1058" spans="1:3" x14ac:dyDescent="0.2">
      <c r="A1058" s="3" t="s">
        <v>2282</v>
      </c>
      <c r="B1058" t="str">
        <f t="shared" si="32"/>
        <v>HPUSBC</v>
      </c>
      <c r="C1058" t="str">
        <f t="shared" si="33"/>
        <v>HPUSBC</v>
      </c>
    </row>
    <row r="1059" spans="1:3" x14ac:dyDescent="0.2">
      <c r="A1059" s="4" t="s">
        <v>2265</v>
      </c>
      <c r="B1059" t="str">
        <f t="shared" si="32"/>
        <v>IPHONE</v>
      </c>
      <c r="C1059" t="str">
        <f t="shared" si="33"/>
        <v>IPHONE</v>
      </c>
    </row>
    <row r="1060" spans="1:3" x14ac:dyDescent="0.2">
      <c r="A1060" s="3" t="s">
        <v>2265</v>
      </c>
      <c r="B1060" t="str">
        <f t="shared" si="32"/>
        <v>IPHONE</v>
      </c>
      <c r="C1060" t="str">
        <f t="shared" si="33"/>
        <v>IPHONE</v>
      </c>
    </row>
    <row r="1061" spans="1:3" x14ac:dyDescent="0.2">
      <c r="A1061" s="4" t="s">
        <v>2265</v>
      </c>
      <c r="B1061" t="str">
        <f t="shared" si="32"/>
        <v>IPHONE</v>
      </c>
      <c r="C1061" t="str">
        <f t="shared" si="33"/>
        <v>IPHONE</v>
      </c>
    </row>
    <row r="1062" spans="1:3" x14ac:dyDescent="0.2">
      <c r="A1062" s="3" t="s">
        <v>2265</v>
      </c>
      <c r="B1062" t="str">
        <f t="shared" si="32"/>
        <v>IPHONE</v>
      </c>
      <c r="C1062" t="str">
        <f t="shared" si="33"/>
        <v>IPHONE</v>
      </c>
    </row>
    <row r="1063" spans="1:3" x14ac:dyDescent="0.2">
      <c r="A1063" s="4" t="s">
        <v>2265</v>
      </c>
      <c r="B1063" t="str">
        <f t="shared" si="32"/>
        <v>IPHONE</v>
      </c>
      <c r="C1063" t="str">
        <f t="shared" si="33"/>
        <v>IPHONE</v>
      </c>
    </row>
    <row r="1064" spans="1:3" x14ac:dyDescent="0.2">
      <c r="A1064" s="3" t="s">
        <v>2265</v>
      </c>
      <c r="B1064" t="str">
        <f t="shared" si="32"/>
        <v>IPHONE</v>
      </c>
      <c r="C1064" t="str">
        <f t="shared" si="33"/>
        <v>IPHONE</v>
      </c>
    </row>
    <row r="1065" spans="1:3" x14ac:dyDescent="0.2">
      <c r="A1065" s="4" t="s">
        <v>2265</v>
      </c>
      <c r="B1065" t="str">
        <f t="shared" si="32"/>
        <v>IPHONE</v>
      </c>
      <c r="C1065" t="str">
        <f t="shared" si="33"/>
        <v>IPHONE</v>
      </c>
    </row>
    <row r="1066" spans="1:3" x14ac:dyDescent="0.2">
      <c r="A1066" s="3" t="s">
        <v>2265</v>
      </c>
      <c r="B1066" t="str">
        <f t="shared" si="32"/>
        <v>IPHONE</v>
      </c>
      <c r="C1066" t="str">
        <f t="shared" si="33"/>
        <v>IPHONE</v>
      </c>
    </row>
    <row r="1067" spans="1:3" x14ac:dyDescent="0.2">
      <c r="A1067" s="4" t="s">
        <v>2268</v>
      </c>
      <c r="B1067" t="str">
        <f t="shared" si="32"/>
        <v>MACCHRG</v>
      </c>
      <c r="C1067" t="str">
        <f t="shared" si="33"/>
        <v>MACCHRG</v>
      </c>
    </row>
    <row r="1068" spans="1:3" x14ac:dyDescent="0.2">
      <c r="A1068" s="3" t="s">
        <v>2283</v>
      </c>
      <c r="B1068" t="str">
        <f t="shared" si="32"/>
        <v>MACUSBC</v>
      </c>
      <c r="C1068" t="str">
        <f t="shared" si="33"/>
        <v>MACUSBC</v>
      </c>
    </row>
    <row r="1069" spans="1:3" x14ac:dyDescent="0.2">
      <c r="A1069" s="4" t="s">
        <v>2280</v>
      </c>
      <c r="B1069" t="str">
        <f t="shared" si="32"/>
        <v>MACUSBC</v>
      </c>
      <c r="C1069" t="str">
        <f t="shared" si="33"/>
        <v>MACUSBC</v>
      </c>
    </row>
    <row r="1070" spans="1:3" x14ac:dyDescent="0.2">
      <c r="A1070" s="3" t="s">
        <v>2270</v>
      </c>
      <c r="B1070" t="str">
        <f t="shared" si="32"/>
        <v>MACUSBC</v>
      </c>
      <c r="C1070" t="str">
        <f t="shared" si="33"/>
        <v>MACUSBC</v>
      </c>
    </row>
    <row r="1071" spans="1:3" x14ac:dyDescent="0.2">
      <c r="A1071" s="4" t="s">
        <v>2278</v>
      </c>
      <c r="B1071" t="str">
        <f t="shared" si="32"/>
        <v>MACUSBC</v>
      </c>
      <c r="C1071" t="str">
        <f t="shared" si="33"/>
        <v>MACUSBC</v>
      </c>
    </row>
    <row r="1072" spans="1:3" x14ac:dyDescent="0.2">
      <c r="A1072" s="3" t="s">
        <v>2294</v>
      </c>
      <c r="B1072" t="str">
        <f t="shared" si="32"/>
        <v>UVGA</v>
      </c>
      <c r="C1072" t="str">
        <f t="shared" si="33"/>
        <v>UVGA</v>
      </c>
    </row>
    <row r="1073" spans="1:3" x14ac:dyDescent="0.2">
      <c r="A1073" s="4" t="s">
        <v>2272</v>
      </c>
      <c r="B1073" t="str">
        <f t="shared" si="32"/>
        <v>WALLADPT</v>
      </c>
      <c r="C1073" t="str">
        <f t="shared" si="33"/>
        <v>WALLADPT</v>
      </c>
    </row>
    <row r="1074" spans="1:3" x14ac:dyDescent="0.2">
      <c r="A1074" s="3" t="s">
        <v>2272</v>
      </c>
      <c r="B1074" t="str">
        <f t="shared" si="32"/>
        <v>WALLADPT</v>
      </c>
      <c r="C1074" t="str">
        <f t="shared" si="33"/>
        <v>WALLADPT</v>
      </c>
    </row>
    <row r="1075" spans="1:3" x14ac:dyDescent="0.2">
      <c r="A1075" s="4" t="s">
        <v>2272</v>
      </c>
      <c r="B1075" t="str">
        <f t="shared" si="32"/>
        <v>WALLADPT</v>
      </c>
      <c r="C1075" t="str">
        <f t="shared" si="33"/>
        <v>WALLADPT</v>
      </c>
    </row>
    <row r="1076" spans="1:3" x14ac:dyDescent="0.2">
      <c r="A1076" s="3" t="s">
        <v>2272</v>
      </c>
      <c r="B1076" t="str">
        <f t="shared" si="32"/>
        <v>WALLADPT</v>
      </c>
      <c r="C1076" t="str">
        <f t="shared" si="33"/>
        <v>WALLADPT</v>
      </c>
    </row>
    <row r="1077" spans="1:3" x14ac:dyDescent="0.2">
      <c r="A1077" s="4" t="s">
        <v>2272</v>
      </c>
      <c r="B1077" t="str">
        <f t="shared" si="32"/>
        <v>WALLADPT</v>
      </c>
      <c r="C1077" t="str">
        <f t="shared" si="33"/>
        <v>WALLADPT</v>
      </c>
    </row>
    <row r="1078" spans="1:3" x14ac:dyDescent="0.2">
      <c r="A1078" s="3" t="s">
        <v>2272</v>
      </c>
      <c r="B1078" t="str">
        <f t="shared" si="32"/>
        <v>WALLADPT</v>
      </c>
      <c r="C1078" t="str">
        <f t="shared" si="33"/>
        <v>WALLADPT</v>
      </c>
    </row>
    <row r="1079" spans="1:3" x14ac:dyDescent="0.2">
      <c r="A1079" s="4" t="s">
        <v>2272</v>
      </c>
      <c r="B1079" t="str">
        <f t="shared" si="32"/>
        <v>WALLADPT</v>
      </c>
      <c r="C1079" t="str">
        <f t="shared" si="33"/>
        <v>WALLADPT</v>
      </c>
    </row>
    <row r="1080" spans="1:3" x14ac:dyDescent="0.2">
      <c r="A1080" s="3" t="s">
        <v>2322</v>
      </c>
      <c r="B1080" t="str">
        <f t="shared" si="32"/>
        <v>Uniq/30B02Code</v>
      </c>
      <c r="C1080" t="str">
        <f t="shared" si="33"/>
        <v>CBK</v>
      </c>
    </row>
    <row r="1081" spans="1:3" x14ac:dyDescent="0.2">
      <c r="A1081" s="4" t="s">
        <v>2323</v>
      </c>
      <c r="B1081" t="str">
        <f t="shared" si="32"/>
        <v>Uniq/30B03Code</v>
      </c>
      <c r="C1081" t="str">
        <f t="shared" si="33"/>
        <v>CBK</v>
      </c>
    </row>
    <row r="1082" spans="1:3" x14ac:dyDescent="0.2">
      <c r="A1082" s="3" t="s">
        <v>2273</v>
      </c>
      <c r="B1082" t="str">
        <f t="shared" si="32"/>
        <v>CBK</v>
      </c>
      <c r="C1082" t="str">
        <f t="shared" si="33"/>
        <v>CBK</v>
      </c>
    </row>
    <row r="1083" spans="1:3" x14ac:dyDescent="0.2">
      <c r="A1083" s="4" t="s">
        <v>2273</v>
      </c>
      <c r="B1083" t="str">
        <f t="shared" si="32"/>
        <v>CBK</v>
      </c>
      <c r="C1083" t="str">
        <f t="shared" si="33"/>
        <v>CBK</v>
      </c>
    </row>
    <row r="1084" spans="1:3" x14ac:dyDescent="0.2">
      <c r="A1084" s="3" t="s">
        <v>2274</v>
      </c>
      <c r="B1084" t="str">
        <f t="shared" si="32"/>
        <v>CLICC-ML</v>
      </c>
      <c r="C1084" t="str">
        <f t="shared" si="33"/>
        <v>CLICC-ML</v>
      </c>
    </row>
    <row r="1085" spans="1:3" x14ac:dyDescent="0.2">
      <c r="A1085" s="4" t="s">
        <v>2274</v>
      </c>
      <c r="B1085" t="str">
        <f t="shared" si="32"/>
        <v>CLICC-ML</v>
      </c>
      <c r="C1085" t="str">
        <f t="shared" si="33"/>
        <v>CLICC-ML</v>
      </c>
    </row>
    <row r="1086" spans="1:3" x14ac:dyDescent="0.2">
      <c r="A1086" s="3" t="s">
        <v>2274</v>
      </c>
      <c r="B1086" t="str">
        <f t="shared" si="32"/>
        <v>CLICC-ML</v>
      </c>
      <c r="C1086" t="str">
        <f t="shared" si="33"/>
        <v>CLICC-ML</v>
      </c>
    </row>
    <row r="1087" spans="1:3" x14ac:dyDescent="0.2">
      <c r="A1087" s="4" t="s">
        <v>2274</v>
      </c>
      <c r="B1087" t="str">
        <f t="shared" si="32"/>
        <v>CLICC-ML</v>
      </c>
      <c r="C1087" t="str">
        <f t="shared" si="33"/>
        <v>CLICC-ML</v>
      </c>
    </row>
    <row r="1088" spans="1:3" x14ac:dyDescent="0.2">
      <c r="A1088" s="3" t="s">
        <v>2263</v>
      </c>
      <c r="B1088" t="str">
        <f t="shared" si="32"/>
        <v>HP</v>
      </c>
      <c r="C1088" t="str">
        <f t="shared" si="33"/>
        <v>HP</v>
      </c>
    </row>
    <row r="1089" spans="1:3" x14ac:dyDescent="0.2">
      <c r="A1089" s="4" t="s">
        <v>2263</v>
      </c>
      <c r="B1089" t="str">
        <f t="shared" si="32"/>
        <v>HP</v>
      </c>
      <c r="C1089" t="str">
        <f t="shared" si="33"/>
        <v>HP</v>
      </c>
    </row>
    <row r="1090" spans="1:3" x14ac:dyDescent="0.2">
      <c r="A1090" s="3" t="s">
        <v>2263</v>
      </c>
      <c r="B1090" t="str">
        <f t="shared" si="32"/>
        <v>HP</v>
      </c>
      <c r="C1090" t="str">
        <f t="shared" si="33"/>
        <v>HP</v>
      </c>
    </row>
    <row r="1091" spans="1:3" x14ac:dyDescent="0.2">
      <c r="A1091" s="4" t="s">
        <v>2274</v>
      </c>
      <c r="B1091" t="str">
        <f t="shared" ref="B1091:B1154" si="34">IF(COUNTIF(A1091,"*MACUSBC*"),"MACUSBC",A1091)</f>
        <v>CLICC-ML</v>
      </c>
      <c r="C1091" t="str">
        <f t="shared" ref="C1091:C1154" si="35">IF(COUNTIF(B1091,"*uniq*"),"CBK",B1091)</f>
        <v>CLICC-ML</v>
      </c>
    </row>
    <row r="1092" spans="1:3" x14ac:dyDescent="0.2">
      <c r="A1092" s="3" t="s">
        <v>2275</v>
      </c>
      <c r="B1092" t="str">
        <f t="shared" si="34"/>
        <v>CLICC-MM</v>
      </c>
      <c r="C1092" t="str">
        <f t="shared" si="35"/>
        <v>CLICC-MM</v>
      </c>
    </row>
    <row r="1093" spans="1:3" x14ac:dyDescent="0.2">
      <c r="A1093" s="4" t="s">
        <v>2275</v>
      </c>
      <c r="B1093" t="str">
        <f t="shared" si="34"/>
        <v>CLICC-MM</v>
      </c>
      <c r="C1093" t="str">
        <f t="shared" si="35"/>
        <v>CLICC-MM</v>
      </c>
    </row>
    <row r="1094" spans="1:3" x14ac:dyDescent="0.2">
      <c r="A1094" s="3" t="s">
        <v>2263</v>
      </c>
      <c r="B1094" t="str">
        <f t="shared" si="34"/>
        <v>HP</v>
      </c>
      <c r="C1094" t="str">
        <f t="shared" si="35"/>
        <v>HP</v>
      </c>
    </row>
    <row r="1095" spans="1:3" x14ac:dyDescent="0.2">
      <c r="A1095" s="4" t="s">
        <v>2263</v>
      </c>
      <c r="B1095" t="str">
        <f t="shared" si="34"/>
        <v>HP</v>
      </c>
      <c r="C1095" t="str">
        <f t="shared" si="35"/>
        <v>HP</v>
      </c>
    </row>
    <row r="1096" spans="1:3" x14ac:dyDescent="0.2">
      <c r="A1096" s="3" t="s">
        <v>2324</v>
      </c>
      <c r="B1096" t="str">
        <f t="shared" si="34"/>
        <v>Uniq/6/B09Code</v>
      </c>
      <c r="C1096" t="str">
        <f t="shared" si="35"/>
        <v>CBK</v>
      </c>
    </row>
    <row r="1097" spans="1:3" x14ac:dyDescent="0.2">
      <c r="A1097" s="4" t="s">
        <v>2325</v>
      </c>
      <c r="B1097" t="str">
        <f t="shared" si="34"/>
        <v>Uniq/6/B12Code</v>
      </c>
      <c r="C1097" t="str">
        <f t="shared" si="35"/>
        <v>CBK</v>
      </c>
    </row>
    <row r="1098" spans="1:3" x14ac:dyDescent="0.2">
      <c r="A1098" s="3" t="s">
        <v>2274</v>
      </c>
      <c r="B1098" t="str">
        <f t="shared" si="34"/>
        <v>CLICC-ML</v>
      </c>
      <c r="C1098" t="str">
        <f t="shared" si="35"/>
        <v>CLICC-ML</v>
      </c>
    </row>
    <row r="1099" spans="1:3" x14ac:dyDescent="0.2">
      <c r="A1099" s="4" t="s">
        <v>2274</v>
      </c>
      <c r="B1099" t="str">
        <f t="shared" si="34"/>
        <v>CLICC-ML</v>
      </c>
      <c r="C1099" t="str">
        <f t="shared" si="35"/>
        <v>CLICC-ML</v>
      </c>
    </row>
    <row r="1100" spans="1:3" x14ac:dyDescent="0.2">
      <c r="A1100" s="3" t="s">
        <v>2274</v>
      </c>
      <c r="B1100" t="str">
        <f t="shared" si="34"/>
        <v>CLICC-ML</v>
      </c>
      <c r="C1100" t="str">
        <f t="shared" si="35"/>
        <v>CLICC-ML</v>
      </c>
    </row>
    <row r="1101" spans="1:3" x14ac:dyDescent="0.2">
      <c r="A1101" s="4" t="s">
        <v>2275</v>
      </c>
      <c r="B1101" t="str">
        <f t="shared" si="34"/>
        <v>CLICC-MM</v>
      </c>
      <c r="C1101" t="str">
        <f t="shared" si="35"/>
        <v>CLICC-MM</v>
      </c>
    </row>
    <row r="1102" spans="1:3" x14ac:dyDescent="0.2">
      <c r="A1102" s="3" t="s">
        <v>2275</v>
      </c>
      <c r="B1102" t="str">
        <f t="shared" si="34"/>
        <v>CLICC-MM</v>
      </c>
      <c r="C1102" t="str">
        <f t="shared" si="35"/>
        <v>CLICC-MM</v>
      </c>
    </row>
    <row r="1103" spans="1:3" x14ac:dyDescent="0.2">
      <c r="A1103" s="4" t="s">
        <v>2263</v>
      </c>
      <c r="B1103" t="str">
        <f t="shared" si="34"/>
        <v>HP</v>
      </c>
      <c r="C1103" t="str">
        <f t="shared" si="35"/>
        <v>HP</v>
      </c>
    </row>
    <row r="1104" spans="1:3" x14ac:dyDescent="0.2">
      <c r="A1104" s="3" t="s">
        <v>2263</v>
      </c>
      <c r="B1104" t="str">
        <f t="shared" si="34"/>
        <v>HP</v>
      </c>
      <c r="C1104" t="str">
        <f t="shared" si="35"/>
        <v>HP</v>
      </c>
    </row>
    <row r="1105" spans="1:3" x14ac:dyDescent="0.2">
      <c r="A1105" s="4" t="s">
        <v>2263</v>
      </c>
      <c r="B1105" t="str">
        <f t="shared" si="34"/>
        <v>HP</v>
      </c>
      <c r="C1105" t="str">
        <f t="shared" si="35"/>
        <v>HP</v>
      </c>
    </row>
    <row r="1106" spans="1:3" x14ac:dyDescent="0.2">
      <c r="A1106" s="3" t="s">
        <v>2263</v>
      </c>
      <c r="B1106" t="str">
        <f t="shared" si="34"/>
        <v>HP</v>
      </c>
      <c r="C1106" t="str">
        <f t="shared" si="35"/>
        <v>HP</v>
      </c>
    </row>
    <row r="1107" spans="1:3" x14ac:dyDescent="0.2">
      <c r="A1107" s="4" t="s">
        <v>2263</v>
      </c>
      <c r="B1107" t="str">
        <f t="shared" si="34"/>
        <v>HP</v>
      </c>
      <c r="C1107" t="str">
        <f t="shared" si="35"/>
        <v>HP</v>
      </c>
    </row>
    <row r="1108" spans="1:3" x14ac:dyDescent="0.2">
      <c r="A1108" s="3" t="s">
        <v>2263</v>
      </c>
      <c r="B1108" t="str">
        <f t="shared" si="34"/>
        <v>HP</v>
      </c>
      <c r="C1108" t="str">
        <f t="shared" si="35"/>
        <v>HP</v>
      </c>
    </row>
    <row r="1109" spans="1:3" x14ac:dyDescent="0.2">
      <c r="A1109" s="4" t="s">
        <v>2279</v>
      </c>
      <c r="B1109" t="str">
        <f t="shared" si="34"/>
        <v>AD</v>
      </c>
      <c r="C1109" t="str">
        <f t="shared" si="35"/>
        <v>AD</v>
      </c>
    </row>
    <row r="1110" spans="1:3" x14ac:dyDescent="0.2">
      <c r="A1110" s="3" t="s">
        <v>2267</v>
      </c>
      <c r="B1110" t="str">
        <f t="shared" si="34"/>
        <v>LABMSE</v>
      </c>
      <c r="C1110" t="str">
        <f t="shared" si="35"/>
        <v>LABMSE</v>
      </c>
    </row>
    <row r="1111" spans="1:3" x14ac:dyDescent="0.2">
      <c r="A1111" s="4" t="s">
        <v>2282</v>
      </c>
      <c r="B1111" t="str">
        <f t="shared" si="34"/>
        <v>HPUSBC</v>
      </c>
      <c r="C1111" t="str">
        <f t="shared" si="35"/>
        <v>HPUSBC</v>
      </c>
    </row>
    <row r="1112" spans="1:3" x14ac:dyDescent="0.2">
      <c r="A1112" s="3" t="s">
        <v>2265</v>
      </c>
      <c r="B1112" t="str">
        <f t="shared" si="34"/>
        <v>IPHONE</v>
      </c>
      <c r="C1112" t="str">
        <f t="shared" si="35"/>
        <v>IPHONE</v>
      </c>
    </row>
    <row r="1113" spans="1:3" x14ac:dyDescent="0.2">
      <c r="A1113" s="4" t="s">
        <v>2294</v>
      </c>
      <c r="B1113" t="str">
        <f t="shared" si="34"/>
        <v>UVGA</v>
      </c>
      <c r="C1113" t="str">
        <f t="shared" si="35"/>
        <v>UVGA</v>
      </c>
    </row>
    <row r="1114" spans="1:3" x14ac:dyDescent="0.2">
      <c r="A1114" s="3" t="s">
        <v>2266</v>
      </c>
      <c r="B1114" t="str">
        <f t="shared" si="34"/>
        <v>HDST</v>
      </c>
      <c r="C1114" t="str">
        <f t="shared" si="35"/>
        <v>HDST</v>
      </c>
    </row>
    <row r="1115" spans="1:3" x14ac:dyDescent="0.2">
      <c r="A1115" s="4" t="s">
        <v>2326</v>
      </c>
      <c r="B1115" t="str">
        <f t="shared" si="34"/>
        <v>Uniq/24B03Code</v>
      </c>
      <c r="C1115" t="str">
        <f t="shared" si="35"/>
        <v>CBK</v>
      </c>
    </row>
    <row r="1116" spans="1:3" x14ac:dyDescent="0.2">
      <c r="A1116" s="3" t="s">
        <v>2282</v>
      </c>
      <c r="B1116" t="str">
        <f t="shared" si="34"/>
        <v>HPUSBC</v>
      </c>
      <c r="C1116" t="str">
        <f t="shared" si="35"/>
        <v>HPUSBC</v>
      </c>
    </row>
    <row r="1117" spans="1:3" x14ac:dyDescent="0.2">
      <c r="A1117" s="4" t="s">
        <v>2265</v>
      </c>
      <c r="B1117" t="str">
        <f t="shared" si="34"/>
        <v>IPHONE</v>
      </c>
      <c r="C1117" t="str">
        <f t="shared" si="35"/>
        <v>IPHONE</v>
      </c>
    </row>
    <row r="1118" spans="1:3" x14ac:dyDescent="0.2">
      <c r="A1118" s="3" t="s">
        <v>2265</v>
      </c>
      <c r="B1118" t="str">
        <f t="shared" si="34"/>
        <v>IPHONE</v>
      </c>
      <c r="C1118" t="str">
        <f t="shared" si="35"/>
        <v>IPHONE</v>
      </c>
    </row>
    <row r="1119" spans="1:3" x14ac:dyDescent="0.2">
      <c r="A1119" s="4" t="s">
        <v>2268</v>
      </c>
      <c r="B1119" t="str">
        <f t="shared" si="34"/>
        <v>MACCHRG</v>
      </c>
      <c r="C1119" t="str">
        <f t="shared" si="35"/>
        <v>MACCHRG</v>
      </c>
    </row>
    <row r="1120" spans="1:3" x14ac:dyDescent="0.2">
      <c r="A1120" s="3" t="s">
        <v>2269</v>
      </c>
      <c r="B1120" t="str">
        <f t="shared" si="34"/>
        <v>MACUSBC</v>
      </c>
      <c r="C1120" t="str">
        <f t="shared" si="35"/>
        <v>MACUSBC</v>
      </c>
    </row>
    <row r="1121" spans="1:3" x14ac:dyDescent="0.2">
      <c r="A1121" s="4" t="s">
        <v>2270</v>
      </c>
      <c r="B1121" t="str">
        <f t="shared" si="34"/>
        <v>MACUSBC</v>
      </c>
      <c r="C1121" t="str">
        <f t="shared" si="35"/>
        <v>MACUSBC</v>
      </c>
    </row>
    <row r="1122" spans="1:3" x14ac:dyDescent="0.2">
      <c r="A1122" s="3" t="s">
        <v>2294</v>
      </c>
      <c r="B1122" t="str">
        <f t="shared" si="34"/>
        <v>UVGA</v>
      </c>
      <c r="C1122" t="str">
        <f t="shared" si="35"/>
        <v>UVGA</v>
      </c>
    </row>
    <row r="1123" spans="1:3" x14ac:dyDescent="0.2">
      <c r="A1123" s="4" t="s">
        <v>2272</v>
      </c>
      <c r="B1123" t="str">
        <f t="shared" si="34"/>
        <v>WALLADPT</v>
      </c>
      <c r="C1123" t="str">
        <f t="shared" si="35"/>
        <v>WALLADPT</v>
      </c>
    </row>
    <row r="1124" spans="1:3" x14ac:dyDescent="0.2">
      <c r="A1124" s="3" t="s">
        <v>2272</v>
      </c>
      <c r="B1124" t="str">
        <f t="shared" si="34"/>
        <v>WALLADPT</v>
      </c>
      <c r="C1124" t="str">
        <f t="shared" si="35"/>
        <v>WALLADPT</v>
      </c>
    </row>
    <row r="1125" spans="1:3" x14ac:dyDescent="0.2">
      <c r="A1125" s="4" t="s">
        <v>2327</v>
      </c>
      <c r="B1125" t="str">
        <f t="shared" si="34"/>
        <v>Uniq/31B03Code</v>
      </c>
      <c r="C1125" t="str">
        <f t="shared" si="35"/>
        <v>CBK</v>
      </c>
    </row>
    <row r="1126" spans="1:3" x14ac:dyDescent="0.2">
      <c r="A1126" s="3" t="s">
        <v>2273</v>
      </c>
      <c r="B1126" t="str">
        <f t="shared" si="34"/>
        <v>CBK</v>
      </c>
      <c r="C1126" t="str">
        <f t="shared" si="35"/>
        <v>CBK</v>
      </c>
    </row>
    <row r="1127" spans="1:3" x14ac:dyDescent="0.2">
      <c r="A1127" s="4" t="s">
        <v>2273</v>
      </c>
      <c r="B1127" t="str">
        <f t="shared" si="34"/>
        <v>CBK</v>
      </c>
      <c r="C1127" t="str">
        <f t="shared" si="35"/>
        <v>CBK</v>
      </c>
    </row>
    <row r="1128" spans="1:3" x14ac:dyDescent="0.2">
      <c r="A1128" s="3" t="s">
        <v>2274</v>
      </c>
      <c r="B1128" t="str">
        <f t="shared" si="34"/>
        <v>CLICC-ML</v>
      </c>
      <c r="C1128" t="str">
        <f t="shared" si="35"/>
        <v>CLICC-ML</v>
      </c>
    </row>
    <row r="1129" spans="1:3" x14ac:dyDescent="0.2">
      <c r="A1129" s="4" t="s">
        <v>2274</v>
      </c>
      <c r="B1129" t="str">
        <f t="shared" si="34"/>
        <v>CLICC-ML</v>
      </c>
      <c r="C1129" t="str">
        <f t="shared" si="35"/>
        <v>CLICC-ML</v>
      </c>
    </row>
    <row r="1130" spans="1:3" x14ac:dyDescent="0.2">
      <c r="A1130" s="3" t="s">
        <v>2274</v>
      </c>
      <c r="B1130" t="str">
        <f t="shared" si="34"/>
        <v>CLICC-ML</v>
      </c>
      <c r="C1130" t="str">
        <f t="shared" si="35"/>
        <v>CLICC-ML</v>
      </c>
    </row>
    <row r="1131" spans="1:3" x14ac:dyDescent="0.2">
      <c r="A1131" s="4" t="s">
        <v>2263</v>
      </c>
      <c r="B1131" t="str">
        <f t="shared" si="34"/>
        <v>HP</v>
      </c>
      <c r="C1131" t="str">
        <f t="shared" si="35"/>
        <v>HP</v>
      </c>
    </row>
    <row r="1132" spans="1:3" x14ac:dyDescent="0.2">
      <c r="A1132" s="3" t="s">
        <v>2273</v>
      </c>
      <c r="B1132" t="str">
        <f t="shared" si="34"/>
        <v>CBK</v>
      </c>
      <c r="C1132" t="str">
        <f t="shared" si="35"/>
        <v>CBK</v>
      </c>
    </row>
    <row r="1133" spans="1:3" x14ac:dyDescent="0.2">
      <c r="A1133" s="4" t="s">
        <v>2274</v>
      </c>
      <c r="B1133" t="str">
        <f t="shared" si="34"/>
        <v>CLICC-ML</v>
      </c>
      <c r="C1133" t="str">
        <f t="shared" si="35"/>
        <v>CLICC-ML</v>
      </c>
    </row>
    <row r="1134" spans="1:3" x14ac:dyDescent="0.2">
      <c r="A1134" s="3" t="s">
        <v>2274</v>
      </c>
      <c r="B1134" t="str">
        <f t="shared" si="34"/>
        <v>CLICC-ML</v>
      </c>
      <c r="C1134" t="str">
        <f t="shared" si="35"/>
        <v>CLICC-ML</v>
      </c>
    </row>
    <row r="1135" spans="1:3" x14ac:dyDescent="0.2">
      <c r="A1135" s="4" t="s">
        <v>2274</v>
      </c>
      <c r="B1135" t="str">
        <f t="shared" si="34"/>
        <v>CLICC-ML</v>
      </c>
      <c r="C1135" t="str">
        <f t="shared" si="35"/>
        <v>CLICC-ML</v>
      </c>
    </row>
    <row r="1136" spans="1:3" x14ac:dyDescent="0.2">
      <c r="A1136" s="3" t="s">
        <v>2263</v>
      </c>
      <c r="B1136" t="str">
        <f t="shared" si="34"/>
        <v>HP</v>
      </c>
      <c r="C1136" t="str">
        <f t="shared" si="35"/>
        <v>HP</v>
      </c>
    </row>
    <row r="1137" spans="1:3" x14ac:dyDescent="0.2">
      <c r="A1137" s="4" t="s">
        <v>2274</v>
      </c>
      <c r="B1137" t="str">
        <f t="shared" si="34"/>
        <v>CLICC-ML</v>
      </c>
      <c r="C1137" t="str">
        <f t="shared" si="35"/>
        <v>CLICC-ML</v>
      </c>
    </row>
    <row r="1138" spans="1:3" x14ac:dyDescent="0.2">
      <c r="A1138" s="3" t="s">
        <v>2275</v>
      </c>
      <c r="B1138" t="str">
        <f t="shared" si="34"/>
        <v>CLICC-MM</v>
      </c>
      <c r="C1138" t="str">
        <f t="shared" si="35"/>
        <v>CLICC-MM</v>
      </c>
    </row>
    <row r="1139" spans="1:3" x14ac:dyDescent="0.2">
      <c r="A1139" s="4" t="s">
        <v>2273</v>
      </c>
      <c r="B1139" t="str">
        <f t="shared" si="34"/>
        <v>CBK</v>
      </c>
      <c r="C1139" t="str">
        <f t="shared" si="35"/>
        <v>CBK</v>
      </c>
    </row>
    <row r="1140" spans="1:3" x14ac:dyDescent="0.2">
      <c r="A1140" s="3" t="s">
        <v>2281</v>
      </c>
      <c r="B1140" t="str">
        <f t="shared" si="34"/>
        <v>HDMIC</v>
      </c>
      <c r="C1140" t="str">
        <f t="shared" si="35"/>
        <v>HDMIC</v>
      </c>
    </row>
    <row r="1141" spans="1:3" x14ac:dyDescent="0.2">
      <c r="A1141" s="4" t="s">
        <v>2266</v>
      </c>
      <c r="B1141" t="str">
        <f t="shared" si="34"/>
        <v>HDST</v>
      </c>
      <c r="C1141" t="str">
        <f t="shared" si="35"/>
        <v>HDST</v>
      </c>
    </row>
    <row r="1142" spans="1:3" x14ac:dyDescent="0.2">
      <c r="A1142" s="3" t="s">
        <v>2282</v>
      </c>
      <c r="B1142" t="str">
        <f t="shared" si="34"/>
        <v>HPUSBC</v>
      </c>
      <c r="C1142" t="str">
        <f t="shared" si="35"/>
        <v>HPUSBC</v>
      </c>
    </row>
    <row r="1143" spans="1:3" x14ac:dyDescent="0.2">
      <c r="A1143" s="4" t="s">
        <v>2282</v>
      </c>
      <c r="B1143" t="str">
        <f t="shared" si="34"/>
        <v>HPUSBC</v>
      </c>
      <c r="C1143" t="str">
        <f t="shared" si="35"/>
        <v>HPUSBC</v>
      </c>
    </row>
    <row r="1144" spans="1:3" x14ac:dyDescent="0.2">
      <c r="A1144" s="3" t="s">
        <v>2282</v>
      </c>
      <c r="B1144" t="str">
        <f t="shared" si="34"/>
        <v>HPUSBC</v>
      </c>
      <c r="C1144" t="str">
        <f t="shared" si="35"/>
        <v>HPUSBC</v>
      </c>
    </row>
    <row r="1145" spans="1:3" x14ac:dyDescent="0.2">
      <c r="A1145" s="4" t="s">
        <v>2265</v>
      </c>
      <c r="B1145" t="str">
        <f t="shared" si="34"/>
        <v>IPHONE</v>
      </c>
      <c r="C1145" t="str">
        <f t="shared" si="35"/>
        <v>IPHONE</v>
      </c>
    </row>
    <row r="1146" spans="1:3" x14ac:dyDescent="0.2">
      <c r="A1146" s="3" t="s">
        <v>2265</v>
      </c>
      <c r="B1146" t="str">
        <f t="shared" si="34"/>
        <v>IPHONE</v>
      </c>
      <c r="C1146" t="str">
        <f t="shared" si="35"/>
        <v>IPHONE</v>
      </c>
    </row>
    <row r="1147" spans="1:3" x14ac:dyDescent="0.2">
      <c r="A1147" s="4" t="s">
        <v>2265</v>
      </c>
      <c r="B1147" t="str">
        <f t="shared" si="34"/>
        <v>IPHONE</v>
      </c>
      <c r="C1147" t="str">
        <f t="shared" si="35"/>
        <v>IPHONE</v>
      </c>
    </row>
    <row r="1148" spans="1:3" x14ac:dyDescent="0.2">
      <c r="A1148" s="3" t="s">
        <v>2265</v>
      </c>
      <c r="B1148" t="str">
        <f t="shared" si="34"/>
        <v>IPHONE</v>
      </c>
      <c r="C1148" t="str">
        <f t="shared" si="35"/>
        <v>IPHONE</v>
      </c>
    </row>
    <row r="1149" spans="1:3" x14ac:dyDescent="0.2">
      <c r="A1149" s="4" t="s">
        <v>2265</v>
      </c>
      <c r="B1149" t="str">
        <f t="shared" si="34"/>
        <v>IPHONE</v>
      </c>
      <c r="C1149" t="str">
        <f t="shared" si="35"/>
        <v>IPHONE</v>
      </c>
    </row>
    <row r="1150" spans="1:3" x14ac:dyDescent="0.2">
      <c r="A1150" s="3" t="s">
        <v>2265</v>
      </c>
      <c r="B1150" t="str">
        <f t="shared" si="34"/>
        <v>IPHONE</v>
      </c>
      <c r="C1150" t="str">
        <f t="shared" si="35"/>
        <v>IPHONE</v>
      </c>
    </row>
    <row r="1151" spans="1:3" x14ac:dyDescent="0.2">
      <c r="A1151" s="4" t="s">
        <v>2265</v>
      </c>
      <c r="B1151" t="str">
        <f t="shared" si="34"/>
        <v>IPHONE</v>
      </c>
      <c r="C1151" t="str">
        <f t="shared" si="35"/>
        <v>IPHONE</v>
      </c>
    </row>
    <row r="1152" spans="1:3" x14ac:dyDescent="0.2">
      <c r="A1152" s="3" t="s">
        <v>2265</v>
      </c>
      <c r="B1152" t="str">
        <f t="shared" si="34"/>
        <v>IPHONE</v>
      </c>
      <c r="C1152" t="str">
        <f t="shared" si="35"/>
        <v>IPHONE</v>
      </c>
    </row>
    <row r="1153" spans="1:3" x14ac:dyDescent="0.2">
      <c r="A1153" s="4" t="s">
        <v>2265</v>
      </c>
      <c r="B1153" t="str">
        <f t="shared" si="34"/>
        <v>IPHONE</v>
      </c>
      <c r="C1153" t="str">
        <f t="shared" si="35"/>
        <v>IPHONE</v>
      </c>
    </row>
    <row r="1154" spans="1:3" x14ac:dyDescent="0.2">
      <c r="A1154" s="3" t="s">
        <v>2265</v>
      </c>
      <c r="B1154" t="str">
        <f t="shared" si="34"/>
        <v>IPHONE</v>
      </c>
      <c r="C1154" t="str">
        <f t="shared" si="35"/>
        <v>IPHONE</v>
      </c>
    </row>
    <row r="1155" spans="1:3" x14ac:dyDescent="0.2">
      <c r="A1155" s="4" t="s">
        <v>2265</v>
      </c>
      <c r="B1155" t="str">
        <f t="shared" ref="B1155:B1218" si="36">IF(COUNTIF(A1155,"*MACUSBC*"),"MACUSBC",A1155)</f>
        <v>IPHONE</v>
      </c>
      <c r="C1155" t="str">
        <f t="shared" ref="C1155:C1218" si="37">IF(COUNTIF(B1155,"*uniq*"),"CBK",B1155)</f>
        <v>IPHONE</v>
      </c>
    </row>
    <row r="1156" spans="1:3" x14ac:dyDescent="0.2">
      <c r="A1156" s="3" t="s">
        <v>2265</v>
      </c>
      <c r="B1156" t="str">
        <f t="shared" si="36"/>
        <v>IPHONE</v>
      </c>
      <c r="C1156" t="str">
        <f t="shared" si="37"/>
        <v>IPHONE</v>
      </c>
    </row>
    <row r="1157" spans="1:3" x14ac:dyDescent="0.2">
      <c r="A1157" s="4" t="s">
        <v>2268</v>
      </c>
      <c r="B1157" t="str">
        <f t="shared" si="36"/>
        <v>MACCHRG</v>
      </c>
      <c r="C1157" t="str">
        <f t="shared" si="37"/>
        <v>MACCHRG</v>
      </c>
    </row>
    <row r="1158" spans="1:3" x14ac:dyDescent="0.2">
      <c r="A1158" s="3" t="s">
        <v>2283</v>
      </c>
      <c r="B1158" t="str">
        <f t="shared" si="36"/>
        <v>MACUSBC</v>
      </c>
      <c r="C1158" t="str">
        <f t="shared" si="37"/>
        <v>MACUSBC</v>
      </c>
    </row>
    <row r="1159" spans="1:3" x14ac:dyDescent="0.2">
      <c r="A1159" s="4" t="s">
        <v>2289</v>
      </c>
      <c r="B1159" t="str">
        <f t="shared" si="36"/>
        <v>MACUSBC</v>
      </c>
      <c r="C1159" t="str">
        <f t="shared" si="37"/>
        <v>MACUSBC</v>
      </c>
    </row>
    <row r="1160" spans="1:3" x14ac:dyDescent="0.2">
      <c r="A1160" s="3" t="s">
        <v>2286</v>
      </c>
      <c r="B1160" t="str">
        <f t="shared" si="36"/>
        <v>MACUSBC</v>
      </c>
      <c r="C1160" t="str">
        <f t="shared" si="37"/>
        <v>MACUSBC</v>
      </c>
    </row>
    <row r="1161" spans="1:3" x14ac:dyDescent="0.2">
      <c r="A1161" s="4" t="s">
        <v>2277</v>
      </c>
      <c r="B1161" t="str">
        <f t="shared" si="36"/>
        <v>MACUSBC</v>
      </c>
      <c r="C1161" t="str">
        <f t="shared" si="37"/>
        <v>MACUSBC</v>
      </c>
    </row>
    <row r="1162" spans="1:3" x14ac:dyDescent="0.2">
      <c r="A1162" s="3" t="s">
        <v>2280</v>
      </c>
      <c r="B1162" t="str">
        <f t="shared" si="36"/>
        <v>MACUSBC</v>
      </c>
      <c r="C1162" t="str">
        <f t="shared" si="37"/>
        <v>MACUSBC</v>
      </c>
    </row>
    <row r="1163" spans="1:3" x14ac:dyDescent="0.2">
      <c r="A1163" s="4" t="s">
        <v>2299</v>
      </c>
      <c r="B1163" t="str">
        <f t="shared" si="36"/>
        <v>MACUSBC</v>
      </c>
      <c r="C1163" t="str">
        <f t="shared" si="37"/>
        <v>MACUSBC</v>
      </c>
    </row>
    <row r="1164" spans="1:3" x14ac:dyDescent="0.2">
      <c r="A1164" s="3" t="s">
        <v>2269</v>
      </c>
      <c r="B1164" t="str">
        <f t="shared" si="36"/>
        <v>MACUSBC</v>
      </c>
      <c r="C1164" t="str">
        <f t="shared" si="37"/>
        <v>MACUSBC</v>
      </c>
    </row>
    <row r="1165" spans="1:3" x14ac:dyDescent="0.2">
      <c r="A1165" s="4" t="s">
        <v>2278</v>
      </c>
      <c r="B1165" t="str">
        <f t="shared" si="36"/>
        <v>MACUSBC</v>
      </c>
      <c r="C1165" t="str">
        <f t="shared" si="37"/>
        <v>MACUSBC</v>
      </c>
    </row>
    <row r="1166" spans="1:3" x14ac:dyDescent="0.2">
      <c r="A1166" s="3" t="s">
        <v>2271</v>
      </c>
      <c r="B1166" t="str">
        <f t="shared" si="36"/>
        <v>OMNI</v>
      </c>
      <c r="C1166" t="str">
        <f t="shared" si="37"/>
        <v>OMNI</v>
      </c>
    </row>
    <row r="1167" spans="1:3" x14ac:dyDescent="0.2">
      <c r="A1167" s="4" t="s">
        <v>2285</v>
      </c>
      <c r="B1167" t="str">
        <f t="shared" si="36"/>
        <v>UHDMI</v>
      </c>
      <c r="C1167" t="str">
        <f t="shared" si="37"/>
        <v>UHDMI</v>
      </c>
    </row>
    <row r="1168" spans="1:3" x14ac:dyDescent="0.2">
      <c r="A1168" s="3" t="s">
        <v>2285</v>
      </c>
      <c r="B1168" t="str">
        <f t="shared" si="36"/>
        <v>UHDMI</v>
      </c>
      <c r="C1168" t="str">
        <f t="shared" si="37"/>
        <v>UHDMI</v>
      </c>
    </row>
    <row r="1169" spans="1:3" x14ac:dyDescent="0.2">
      <c r="A1169" s="4" t="s">
        <v>2294</v>
      </c>
      <c r="B1169" t="str">
        <f t="shared" si="36"/>
        <v>UVGA</v>
      </c>
      <c r="C1169" t="str">
        <f t="shared" si="37"/>
        <v>UVGA</v>
      </c>
    </row>
    <row r="1170" spans="1:3" x14ac:dyDescent="0.2">
      <c r="A1170" s="3" t="s">
        <v>2294</v>
      </c>
      <c r="B1170" t="str">
        <f t="shared" si="36"/>
        <v>UVGA</v>
      </c>
      <c r="C1170" t="str">
        <f t="shared" si="37"/>
        <v>UVGA</v>
      </c>
    </row>
    <row r="1171" spans="1:3" x14ac:dyDescent="0.2">
      <c r="A1171" s="4" t="s">
        <v>2272</v>
      </c>
      <c r="B1171" t="str">
        <f t="shared" si="36"/>
        <v>WALLADPT</v>
      </c>
      <c r="C1171" t="str">
        <f t="shared" si="37"/>
        <v>WALLADPT</v>
      </c>
    </row>
    <row r="1172" spans="1:3" x14ac:dyDescent="0.2">
      <c r="A1172" s="3" t="s">
        <v>2272</v>
      </c>
      <c r="B1172" t="str">
        <f t="shared" si="36"/>
        <v>WALLADPT</v>
      </c>
      <c r="C1172" t="str">
        <f t="shared" si="37"/>
        <v>WALLADPT</v>
      </c>
    </row>
    <row r="1173" spans="1:3" x14ac:dyDescent="0.2">
      <c r="A1173" s="4" t="s">
        <v>2272</v>
      </c>
      <c r="B1173" t="str">
        <f t="shared" si="36"/>
        <v>WALLADPT</v>
      </c>
      <c r="C1173" t="str">
        <f t="shared" si="37"/>
        <v>WALLADPT</v>
      </c>
    </row>
    <row r="1174" spans="1:3" x14ac:dyDescent="0.2">
      <c r="A1174" s="3" t="s">
        <v>2272</v>
      </c>
      <c r="B1174" t="str">
        <f t="shared" si="36"/>
        <v>WALLADPT</v>
      </c>
      <c r="C1174" t="str">
        <f t="shared" si="37"/>
        <v>WALLADPT</v>
      </c>
    </row>
    <row r="1175" spans="1:3" x14ac:dyDescent="0.2">
      <c r="A1175" s="4" t="s">
        <v>2272</v>
      </c>
      <c r="B1175" t="str">
        <f t="shared" si="36"/>
        <v>WALLADPT</v>
      </c>
      <c r="C1175" t="str">
        <f t="shared" si="37"/>
        <v>WALLADPT</v>
      </c>
    </row>
    <row r="1176" spans="1:3" x14ac:dyDescent="0.2">
      <c r="A1176" s="3" t="s">
        <v>2272</v>
      </c>
      <c r="B1176" t="str">
        <f t="shared" si="36"/>
        <v>WALLADPT</v>
      </c>
      <c r="C1176" t="str">
        <f t="shared" si="37"/>
        <v>WALLADPT</v>
      </c>
    </row>
    <row r="1177" spans="1:3" x14ac:dyDescent="0.2">
      <c r="A1177" s="4" t="s">
        <v>2272</v>
      </c>
      <c r="B1177" t="str">
        <f t="shared" si="36"/>
        <v>WALLADPT</v>
      </c>
      <c r="C1177" t="str">
        <f t="shared" si="37"/>
        <v>WALLADPT</v>
      </c>
    </row>
    <row r="1178" spans="1:3" x14ac:dyDescent="0.2">
      <c r="A1178" s="3" t="s">
        <v>2272</v>
      </c>
      <c r="B1178" t="str">
        <f t="shared" si="36"/>
        <v>WALLADPT</v>
      </c>
      <c r="C1178" t="str">
        <f t="shared" si="37"/>
        <v>WALLADPT</v>
      </c>
    </row>
    <row r="1179" spans="1:3" x14ac:dyDescent="0.2">
      <c r="A1179" s="4" t="s">
        <v>2272</v>
      </c>
      <c r="B1179" t="str">
        <f t="shared" si="36"/>
        <v>WALLADPT</v>
      </c>
      <c r="C1179" t="str">
        <f t="shared" si="37"/>
        <v>WALLADPT</v>
      </c>
    </row>
    <row r="1180" spans="1:3" x14ac:dyDescent="0.2">
      <c r="A1180" s="3" t="s">
        <v>2272</v>
      </c>
      <c r="B1180" t="str">
        <f t="shared" si="36"/>
        <v>WALLADPT</v>
      </c>
      <c r="C1180" t="str">
        <f t="shared" si="37"/>
        <v>WALLADPT</v>
      </c>
    </row>
    <row r="1181" spans="1:3" x14ac:dyDescent="0.2">
      <c r="A1181" s="4" t="s">
        <v>2265</v>
      </c>
      <c r="B1181" t="str">
        <f t="shared" si="36"/>
        <v>IPHONE</v>
      </c>
      <c r="C1181" t="str">
        <f t="shared" si="37"/>
        <v>IPHONE</v>
      </c>
    </row>
    <row r="1182" spans="1:3" x14ac:dyDescent="0.2">
      <c r="A1182" s="3" t="s">
        <v>2265</v>
      </c>
      <c r="B1182" t="str">
        <f t="shared" si="36"/>
        <v>IPHONE</v>
      </c>
      <c r="C1182" t="str">
        <f t="shared" si="37"/>
        <v>IPHONE</v>
      </c>
    </row>
    <row r="1183" spans="1:3" x14ac:dyDescent="0.2">
      <c r="A1183" s="4" t="s">
        <v>2328</v>
      </c>
      <c r="B1183" t="str">
        <f t="shared" si="36"/>
        <v>Uniq/31B02Code</v>
      </c>
      <c r="C1183" t="str">
        <f t="shared" si="37"/>
        <v>CBK</v>
      </c>
    </row>
    <row r="1184" spans="1:3" x14ac:dyDescent="0.2">
      <c r="A1184" s="3" t="s">
        <v>2273</v>
      </c>
      <c r="B1184" t="str">
        <f t="shared" si="36"/>
        <v>CBK</v>
      </c>
      <c r="C1184" t="str">
        <f t="shared" si="37"/>
        <v>CBK</v>
      </c>
    </row>
    <row r="1185" spans="1:3" x14ac:dyDescent="0.2">
      <c r="A1185" s="4" t="s">
        <v>2274</v>
      </c>
      <c r="B1185" t="str">
        <f t="shared" si="36"/>
        <v>CLICC-ML</v>
      </c>
      <c r="C1185" t="str">
        <f t="shared" si="37"/>
        <v>CLICC-ML</v>
      </c>
    </row>
    <row r="1186" spans="1:3" x14ac:dyDescent="0.2">
      <c r="A1186" s="3" t="s">
        <v>2274</v>
      </c>
      <c r="B1186" t="str">
        <f t="shared" si="36"/>
        <v>CLICC-ML</v>
      </c>
      <c r="C1186" t="str">
        <f t="shared" si="37"/>
        <v>CLICC-ML</v>
      </c>
    </row>
    <row r="1187" spans="1:3" x14ac:dyDescent="0.2">
      <c r="A1187" s="4" t="s">
        <v>2274</v>
      </c>
      <c r="B1187" t="str">
        <f t="shared" si="36"/>
        <v>CLICC-ML</v>
      </c>
      <c r="C1187" t="str">
        <f t="shared" si="37"/>
        <v>CLICC-ML</v>
      </c>
    </row>
    <row r="1188" spans="1:3" x14ac:dyDescent="0.2">
      <c r="A1188" s="3" t="s">
        <v>2274</v>
      </c>
      <c r="B1188" t="str">
        <f t="shared" si="36"/>
        <v>CLICC-ML</v>
      </c>
      <c r="C1188" t="str">
        <f t="shared" si="37"/>
        <v>CLICC-ML</v>
      </c>
    </row>
    <row r="1189" spans="1:3" x14ac:dyDescent="0.2">
      <c r="A1189" s="4" t="s">
        <v>2263</v>
      </c>
      <c r="B1189" t="str">
        <f t="shared" si="36"/>
        <v>HP</v>
      </c>
      <c r="C1189" t="str">
        <f t="shared" si="37"/>
        <v>HP</v>
      </c>
    </row>
    <row r="1190" spans="1:3" x14ac:dyDescent="0.2">
      <c r="A1190" s="3" t="s">
        <v>2263</v>
      </c>
      <c r="B1190" t="str">
        <f t="shared" si="36"/>
        <v>HP</v>
      </c>
      <c r="C1190" t="str">
        <f t="shared" si="37"/>
        <v>HP</v>
      </c>
    </row>
    <row r="1191" spans="1:3" x14ac:dyDescent="0.2">
      <c r="A1191" s="4" t="s">
        <v>2274</v>
      </c>
      <c r="B1191" t="str">
        <f t="shared" si="36"/>
        <v>CLICC-ML</v>
      </c>
      <c r="C1191" t="str">
        <f t="shared" si="37"/>
        <v>CLICC-ML</v>
      </c>
    </row>
    <row r="1192" spans="1:3" x14ac:dyDescent="0.2">
      <c r="A1192" s="3" t="s">
        <v>2274</v>
      </c>
      <c r="B1192" t="str">
        <f t="shared" si="36"/>
        <v>CLICC-ML</v>
      </c>
      <c r="C1192" t="str">
        <f t="shared" si="37"/>
        <v>CLICC-ML</v>
      </c>
    </row>
    <row r="1193" spans="1:3" x14ac:dyDescent="0.2">
      <c r="A1193" s="4" t="s">
        <v>2274</v>
      </c>
      <c r="B1193" t="str">
        <f t="shared" si="36"/>
        <v>CLICC-ML</v>
      </c>
      <c r="C1193" t="str">
        <f t="shared" si="37"/>
        <v>CLICC-ML</v>
      </c>
    </row>
    <row r="1194" spans="1:3" x14ac:dyDescent="0.2">
      <c r="A1194" s="3" t="s">
        <v>2274</v>
      </c>
      <c r="B1194" t="str">
        <f t="shared" si="36"/>
        <v>CLICC-ML</v>
      </c>
      <c r="C1194" t="str">
        <f t="shared" si="37"/>
        <v>CLICC-ML</v>
      </c>
    </row>
    <row r="1195" spans="1:3" x14ac:dyDescent="0.2">
      <c r="A1195" s="4" t="s">
        <v>2274</v>
      </c>
      <c r="B1195" t="str">
        <f t="shared" si="36"/>
        <v>CLICC-ML</v>
      </c>
      <c r="C1195" t="str">
        <f t="shared" si="37"/>
        <v>CLICC-ML</v>
      </c>
    </row>
    <row r="1196" spans="1:3" x14ac:dyDescent="0.2">
      <c r="A1196" s="3" t="s">
        <v>2263</v>
      </c>
      <c r="B1196" t="str">
        <f t="shared" si="36"/>
        <v>HP</v>
      </c>
      <c r="C1196" t="str">
        <f t="shared" si="37"/>
        <v>HP</v>
      </c>
    </row>
    <row r="1197" spans="1:3" x14ac:dyDescent="0.2">
      <c r="A1197" s="4" t="s">
        <v>2273</v>
      </c>
      <c r="B1197" t="str">
        <f t="shared" si="36"/>
        <v>CBK</v>
      </c>
      <c r="C1197" t="str">
        <f t="shared" si="37"/>
        <v>CBK</v>
      </c>
    </row>
    <row r="1198" spans="1:3" x14ac:dyDescent="0.2">
      <c r="A1198" s="3" t="s">
        <v>2263</v>
      </c>
      <c r="B1198" t="str">
        <f t="shared" si="36"/>
        <v>HP</v>
      </c>
      <c r="C1198" t="str">
        <f t="shared" si="37"/>
        <v>HP</v>
      </c>
    </row>
    <row r="1199" spans="1:3" x14ac:dyDescent="0.2">
      <c r="A1199" s="4" t="s">
        <v>2263</v>
      </c>
      <c r="B1199" t="str">
        <f t="shared" si="36"/>
        <v>HP</v>
      </c>
      <c r="C1199" t="str">
        <f t="shared" si="37"/>
        <v>HP</v>
      </c>
    </row>
    <row r="1200" spans="1:3" x14ac:dyDescent="0.2">
      <c r="A1200" s="3" t="s">
        <v>2279</v>
      </c>
      <c r="B1200" t="str">
        <f t="shared" si="36"/>
        <v>AD</v>
      </c>
      <c r="C1200" t="str">
        <f t="shared" si="37"/>
        <v>AD</v>
      </c>
    </row>
    <row r="1201" spans="1:3" x14ac:dyDescent="0.2">
      <c r="A1201" s="4" t="s">
        <v>2274</v>
      </c>
      <c r="B1201" t="str">
        <f t="shared" si="36"/>
        <v>CLICC-ML</v>
      </c>
      <c r="C1201" t="str">
        <f t="shared" si="37"/>
        <v>CLICC-ML</v>
      </c>
    </row>
    <row r="1202" spans="1:3" x14ac:dyDescent="0.2">
      <c r="A1202" s="3" t="s">
        <v>2263</v>
      </c>
      <c r="B1202" t="str">
        <f t="shared" si="36"/>
        <v>HP</v>
      </c>
      <c r="C1202" t="str">
        <f t="shared" si="37"/>
        <v>HP</v>
      </c>
    </row>
    <row r="1203" spans="1:3" x14ac:dyDescent="0.2">
      <c r="A1203" s="4" t="s">
        <v>2282</v>
      </c>
      <c r="B1203" t="str">
        <f t="shared" si="36"/>
        <v>HPUSBC</v>
      </c>
      <c r="C1203" t="str">
        <f t="shared" si="37"/>
        <v>HPUSBC</v>
      </c>
    </row>
    <row r="1204" spans="1:3" x14ac:dyDescent="0.2">
      <c r="A1204" s="3" t="s">
        <v>2265</v>
      </c>
      <c r="B1204" t="str">
        <f t="shared" si="36"/>
        <v>IPHONE</v>
      </c>
      <c r="C1204" t="str">
        <f t="shared" si="37"/>
        <v>IPHONE</v>
      </c>
    </row>
    <row r="1205" spans="1:3" x14ac:dyDescent="0.2">
      <c r="A1205" s="4" t="s">
        <v>2277</v>
      </c>
      <c r="B1205" t="str">
        <f t="shared" si="36"/>
        <v>MACUSBC</v>
      </c>
      <c r="C1205" t="str">
        <f t="shared" si="37"/>
        <v>MACUSBC</v>
      </c>
    </row>
    <row r="1206" spans="1:3" x14ac:dyDescent="0.2">
      <c r="A1206" s="3" t="s">
        <v>2271</v>
      </c>
      <c r="B1206" t="str">
        <f t="shared" si="36"/>
        <v>OMNI</v>
      </c>
      <c r="C1206" t="str">
        <f t="shared" si="37"/>
        <v>OMNI</v>
      </c>
    </row>
    <row r="1207" spans="1:3" x14ac:dyDescent="0.2">
      <c r="A1207" s="4" t="s">
        <v>2272</v>
      </c>
      <c r="B1207" t="str">
        <f t="shared" si="36"/>
        <v>WALLADPT</v>
      </c>
      <c r="C1207" t="str">
        <f t="shared" si="37"/>
        <v>WALLADPT</v>
      </c>
    </row>
    <row r="1208" spans="1:3" x14ac:dyDescent="0.2">
      <c r="A1208" s="3" t="s">
        <v>2272</v>
      </c>
      <c r="B1208" t="str">
        <f t="shared" si="36"/>
        <v>WALLADPT</v>
      </c>
      <c r="C1208" t="str">
        <f t="shared" si="37"/>
        <v>WALLADPT</v>
      </c>
    </row>
    <row r="1209" spans="1:3" x14ac:dyDescent="0.2">
      <c r="A1209" s="4" t="s">
        <v>2265</v>
      </c>
      <c r="B1209" t="str">
        <f t="shared" si="36"/>
        <v>IPHONE</v>
      </c>
      <c r="C1209" t="str">
        <f t="shared" si="37"/>
        <v>IPHONE</v>
      </c>
    </row>
    <row r="1210" spans="1:3" x14ac:dyDescent="0.2">
      <c r="A1210" s="3" t="s">
        <v>2272</v>
      </c>
      <c r="B1210" t="str">
        <f t="shared" si="36"/>
        <v>WALLADPT</v>
      </c>
      <c r="C1210" t="str">
        <f t="shared" si="37"/>
        <v>WALLADPT</v>
      </c>
    </row>
    <row r="1211" spans="1:3" x14ac:dyDescent="0.2">
      <c r="A1211" s="4" t="s">
        <v>2266</v>
      </c>
      <c r="B1211" t="str">
        <f t="shared" si="36"/>
        <v>HDST</v>
      </c>
      <c r="C1211" t="str">
        <f t="shared" si="37"/>
        <v>HDST</v>
      </c>
    </row>
    <row r="1212" spans="1:3" x14ac:dyDescent="0.2">
      <c r="A1212" s="3" t="s">
        <v>2266</v>
      </c>
      <c r="B1212" t="str">
        <f t="shared" si="36"/>
        <v>HDST</v>
      </c>
      <c r="C1212" t="str">
        <f t="shared" si="37"/>
        <v>HDST</v>
      </c>
    </row>
    <row r="1213" spans="1:3" x14ac:dyDescent="0.2">
      <c r="A1213" s="4" t="s">
        <v>2282</v>
      </c>
      <c r="B1213" t="str">
        <f t="shared" si="36"/>
        <v>HPUSBC</v>
      </c>
      <c r="C1213" t="str">
        <f t="shared" si="37"/>
        <v>HPUSBC</v>
      </c>
    </row>
    <row r="1214" spans="1:3" x14ac:dyDescent="0.2">
      <c r="A1214" s="3" t="s">
        <v>2282</v>
      </c>
      <c r="B1214" t="str">
        <f t="shared" si="36"/>
        <v>HPUSBC</v>
      </c>
      <c r="C1214" t="str">
        <f t="shared" si="37"/>
        <v>HPUSBC</v>
      </c>
    </row>
    <row r="1215" spans="1:3" x14ac:dyDescent="0.2">
      <c r="A1215" s="4" t="s">
        <v>2282</v>
      </c>
      <c r="B1215" t="str">
        <f t="shared" si="36"/>
        <v>HPUSBC</v>
      </c>
      <c r="C1215" t="str">
        <f t="shared" si="37"/>
        <v>HPUSBC</v>
      </c>
    </row>
    <row r="1216" spans="1:3" x14ac:dyDescent="0.2">
      <c r="A1216" s="3" t="s">
        <v>2265</v>
      </c>
      <c r="B1216" t="str">
        <f t="shared" si="36"/>
        <v>IPHONE</v>
      </c>
      <c r="C1216" t="str">
        <f t="shared" si="37"/>
        <v>IPHONE</v>
      </c>
    </row>
    <row r="1217" spans="1:3" x14ac:dyDescent="0.2">
      <c r="A1217" s="4" t="s">
        <v>2265</v>
      </c>
      <c r="B1217" t="str">
        <f t="shared" si="36"/>
        <v>IPHONE</v>
      </c>
      <c r="C1217" t="str">
        <f t="shared" si="37"/>
        <v>IPHONE</v>
      </c>
    </row>
    <row r="1218" spans="1:3" x14ac:dyDescent="0.2">
      <c r="A1218" s="3" t="s">
        <v>2277</v>
      </c>
      <c r="B1218" t="str">
        <f t="shared" si="36"/>
        <v>MACUSBC</v>
      </c>
      <c r="C1218" t="str">
        <f t="shared" si="37"/>
        <v>MACUSBC</v>
      </c>
    </row>
    <row r="1219" spans="1:3" x14ac:dyDescent="0.2">
      <c r="A1219" s="4" t="s">
        <v>2299</v>
      </c>
      <c r="B1219" t="str">
        <f t="shared" ref="B1219:B1282" si="38">IF(COUNTIF(A1219,"*MACUSBC*"),"MACUSBC",A1219)</f>
        <v>MACUSBC</v>
      </c>
      <c r="C1219" t="str">
        <f t="shared" ref="C1219:C1282" si="39">IF(COUNTIF(B1219,"*uniq*"),"CBK",B1219)</f>
        <v>MACUSBC</v>
      </c>
    </row>
    <row r="1220" spans="1:3" x14ac:dyDescent="0.2">
      <c r="A1220" s="3" t="s">
        <v>2269</v>
      </c>
      <c r="B1220" t="str">
        <f t="shared" si="38"/>
        <v>MACUSBC</v>
      </c>
      <c r="C1220" t="str">
        <f t="shared" si="39"/>
        <v>MACUSBC</v>
      </c>
    </row>
    <row r="1221" spans="1:3" x14ac:dyDescent="0.2">
      <c r="A1221" s="4" t="s">
        <v>2278</v>
      </c>
      <c r="B1221" t="str">
        <f t="shared" si="38"/>
        <v>MACUSBC</v>
      </c>
      <c r="C1221" t="str">
        <f t="shared" si="39"/>
        <v>MACUSBC</v>
      </c>
    </row>
    <row r="1222" spans="1:3" x14ac:dyDescent="0.2">
      <c r="A1222" s="3" t="s">
        <v>2271</v>
      </c>
      <c r="B1222" t="str">
        <f t="shared" si="38"/>
        <v>OMNI</v>
      </c>
      <c r="C1222" t="str">
        <f t="shared" si="39"/>
        <v>OMNI</v>
      </c>
    </row>
    <row r="1223" spans="1:3" x14ac:dyDescent="0.2">
      <c r="A1223" s="4" t="s">
        <v>2285</v>
      </c>
      <c r="B1223" t="str">
        <f t="shared" si="38"/>
        <v>UHDMI</v>
      </c>
      <c r="C1223" t="str">
        <f t="shared" si="39"/>
        <v>UHDMI</v>
      </c>
    </row>
    <row r="1224" spans="1:3" x14ac:dyDescent="0.2">
      <c r="A1224" s="3" t="s">
        <v>2294</v>
      </c>
      <c r="B1224" t="str">
        <f t="shared" si="38"/>
        <v>UVGA</v>
      </c>
      <c r="C1224" t="str">
        <f t="shared" si="39"/>
        <v>UVGA</v>
      </c>
    </row>
    <row r="1225" spans="1:3" x14ac:dyDescent="0.2">
      <c r="A1225" s="4" t="s">
        <v>2272</v>
      </c>
      <c r="B1225" t="str">
        <f t="shared" si="38"/>
        <v>WALLADPT</v>
      </c>
      <c r="C1225" t="str">
        <f t="shared" si="39"/>
        <v>WALLADPT</v>
      </c>
    </row>
    <row r="1226" spans="1:3" x14ac:dyDescent="0.2">
      <c r="A1226" s="3" t="s">
        <v>2272</v>
      </c>
      <c r="B1226" t="str">
        <f t="shared" si="38"/>
        <v>WALLADPT</v>
      </c>
      <c r="C1226" t="str">
        <f t="shared" si="39"/>
        <v>WALLADPT</v>
      </c>
    </row>
    <row r="1227" spans="1:3" x14ac:dyDescent="0.2">
      <c r="A1227" s="4" t="s">
        <v>2273</v>
      </c>
      <c r="B1227" t="str">
        <f t="shared" si="38"/>
        <v>CBK</v>
      </c>
      <c r="C1227" t="str">
        <f t="shared" si="39"/>
        <v>CBK</v>
      </c>
    </row>
    <row r="1228" spans="1:3" x14ac:dyDescent="0.2">
      <c r="A1228" s="3" t="s">
        <v>2274</v>
      </c>
      <c r="B1228" t="str">
        <f t="shared" si="38"/>
        <v>CLICC-ML</v>
      </c>
      <c r="C1228" t="str">
        <f t="shared" si="39"/>
        <v>CLICC-ML</v>
      </c>
    </row>
    <row r="1229" spans="1:3" x14ac:dyDescent="0.2">
      <c r="A1229" s="4" t="s">
        <v>2263</v>
      </c>
      <c r="B1229" t="str">
        <f t="shared" si="38"/>
        <v>HP</v>
      </c>
      <c r="C1229" t="str">
        <f t="shared" si="39"/>
        <v>HP</v>
      </c>
    </row>
    <row r="1230" spans="1:3" x14ac:dyDescent="0.2">
      <c r="A1230" s="3" t="s">
        <v>2275</v>
      </c>
      <c r="B1230" t="str">
        <f t="shared" si="38"/>
        <v>CLICC-MM</v>
      </c>
      <c r="C1230" t="str">
        <f t="shared" si="39"/>
        <v>CLICC-MM</v>
      </c>
    </row>
    <row r="1231" spans="1:3" x14ac:dyDescent="0.2">
      <c r="A1231" s="4" t="s">
        <v>2271</v>
      </c>
      <c r="B1231" t="str">
        <f t="shared" si="38"/>
        <v>OMNI</v>
      </c>
      <c r="C1231" t="str">
        <f t="shared" si="39"/>
        <v>OMNI</v>
      </c>
    </row>
    <row r="1232" spans="1:3" x14ac:dyDescent="0.2">
      <c r="A1232" s="3" t="s">
        <v>2276</v>
      </c>
      <c r="B1232" t="str">
        <f t="shared" si="38"/>
        <v>CALC</v>
      </c>
      <c r="C1232" t="str">
        <f t="shared" si="39"/>
        <v>CALC</v>
      </c>
    </row>
    <row r="1233" spans="1:3" x14ac:dyDescent="0.2">
      <c r="A1233" s="4" t="s">
        <v>2281</v>
      </c>
      <c r="B1233" t="str">
        <f t="shared" si="38"/>
        <v>HDMIC</v>
      </c>
      <c r="C1233" t="str">
        <f t="shared" si="39"/>
        <v>HDMIC</v>
      </c>
    </row>
    <row r="1234" spans="1:3" x14ac:dyDescent="0.2">
      <c r="A1234" s="3" t="s">
        <v>2281</v>
      </c>
      <c r="B1234" t="str">
        <f t="shared" si="38"/>
        <v>HDMIC</v>
      </c>
      <c r="C1234" t="str">
        <f t="shared" si="39"/>
        <v>HDMIC</v>
      </c>
    </row>
    <row r="1235" spans="1:3" x14ac:dyDescent="0.2">
      <c r="A1235" s="4" t="s">
        <v>2281</v>
      </c>
      <c r="B1235" t="str">
        <f t="shared" si="38"/>
        <v>HDMIC</v>
      </c>
      <c r="C1235" t="str">
        <f t="shared" si="39"/>
        <v>HDMIC</v>
      </c>
    </row>
    <row r="1236" spans="1:3" x14ac:dyDescent="0.2">
      <c r="A1236" s="3" t="s">
        <v>2266</v>
      </c>
      <c r="B1236" t="str">
        <f t="shared" si="38"/>
        <v>HDST</v>
      </c>
      <c r="C1236" t="str">
        <f t="shared" si="39"/>
        <v>HDST</v>
      </c>
    </row>
    <row r="1237" spans="1:3" x14ac:dyDescent="0.2">
      <c r="A1237" s="4" t="s">
        <v>2282</v>
      </c>
      <c r="B1237" t="str">
        <f t="shared" si="38"/>
        <v>HPUSBC</v>
      </c>
      <c r="C1237" t="str">
        <f t="shared" si="39"/>
        <v>HPUSBC</v>
      </c>
    </row>
    <row r="1238" spans="1:3" x14ac:dyDescent="0.2">
      <c r="A1238" s="3" t="s">
        <v>2265</v>
      </c>
      <c r="B1238" t="str">
        <f t="shared" si="38"/>
        <v>IPHONE</v>
      </c>
      <c r="C1238" t="str">
        <f t="shared" si="39"/>
        <v>IPHONE</v>
      </c>
    </row>
    <row r="1239" spans="1:3" x14ac:dyDescent="0.2">
      <c r="A1239" s="4" t="s">
        <v>2265</v>
      </c>
      <c r="B1239" t="str">
        <f t="shared" si="38"/>
        <v>IPHONE</v>
      </c>
      <c r="C1239" t="str">
        <f t="shared" si="39"/>
        <v>IPHONE</v>
      </c>
    </row>
    <row r="1240" spans="1:3" x14ac:dyDescent="0.2">
      <c r="A1240" s="3" t="s">
        <v>2265</v>
      </c>
      <c r="B1240" t="str">
        <f t="shared" si="38"/>
        <v>IPHONE</v>
      </c>
      <c r="C1240" t="str">
        <f t="shared" si="39"/>
        <v>IPHONE</v>
      </c>
    </row>
    <row r="1241" spans="1:3" x14ac:dyDescent="0.2">
      <c r="A1241" s="4" t="s">
        <v>2265</v>
      </c>
      <c r="B1241" t="str">
        <f t="shared" si="38"/>
        <v>IPHONE</v>
      </c>
      <c r="C1241" t="str">
        <f t="shared" si="39"/>
        <v>IPHONE</v>
      </c>
    </row>
    <row r="1242" spans="1:3" x14ac:dyDescent="0.2">
      <c r="A1242" s="3" t="s">
        <v>2265</v>
      </c>
      <c r="B1242" t="str">
        <f t="shared" si="38"/>
        <v>IPHONE</v>
      </c>
      <c r="C1242" t="str">
        <f t="shared" si="39"/>
        <v>IPHONE</v>
      </c>
    </row>
    <row r="1243" spans="1:3" x14ac:dyDescent="0.2">
      <c r="A1243" s="4" t="s">
        <v>2265</v>
      </c>
      <c r="B1243" t="str">
        <f t="shared" si="38"/>
        <v>IPHONE</v>
      </c>
      <c r="C1243" t="str">
        <f t="shared" si="39"/>
        <v>IPHONE</v>
      </c>
    </row>
    <row r="1244" spans="1:3" x14ac:dyDescent="0.2">
      <c r="A1244" s="3" t="s">
        <v>2265</v>
      </c>
      <c r="B1244" t="str">
        <f t="shared" si="38"/>
        <v>IPHONE</v>
      </c>
      <c r="C1244" t="str">
        <f t="shared" si="39"/>
        <v>IPHONE</v>
      </c>
    </row>
    <row r="1245" spans="1:3" x14ac:dyDescent="0.2">
      <c r="A1245" s="4" t="s">
        <v>2265</v>
      </c>
      <c r="B1245" t="str">
        <f t="shared" si="38"/>
        <v>IPHONE</v>
      </c>
      <c r="C1245" t="str">
        <f t="shared" si="39"/>
        <v>IPHONE</v>
      </c>
    </row>
    <row r="1246" spans="1:3" x14ac:dyDescent="0.2">
      <c r="A1246" s="3" t="s">
        <v>2295</v>
      </c>
      <c r="B1246" t="str">
        <f t="shared" si="38"/>
        <v>MACUSBC</v>
      </c>
      <c r="C1246" t="str">
        <f t="shared" si="39"/>
        <v>MACUSBC</v>
      </c>
    </row>
    <row r="1247" spans="1:3" x14ac:dyDescent="0.2">
      <c r="A1247" s="4" t="s">
        <v>2283</v>
      </c>
      <c r="B1247" t="str">
        <f t="shared" si="38"/>
        <v>MACUSBC</v>
      </c>
      <c r="C1247" t="str">
        <f t="shared" si="39"/>
        <v>MACUSBC</v>
      </c>
    </row>
    <row r="1248" spans="1:3" x14ac:dyDescent="0.2">
      <c r="A1248" s="3" t="s">
        <v>2289</v>
      </c>
      <c r="B1248" t="str">
        <f t="shared" si="38"/>
        <v>MACUSBC</v>
      </c>
      <c r="C1248" t="str">
        <f t="shared" si="39"/>
        <v>MACUSBC</v>
      </c>
    </row>
    <row r="1249" spans="1:3" x14ac:dyDescent="0.2">
      <c r="A1249" s="4" t="s">
        <v>2280</v>
      </c>
      <c r="B1249" t="str">
        <f t="shared" si="38"/>
        <v>MACUSBC</v>
      </c>
      <c r="C1249" t="str">
        <f t="shared" si="39"/>
        <v>MACUSBC</v>
      </c>
    </row>
    <row r="1250" spans="1:3" x14ac:dyDescent="0.2">
      <c r="A1250" s="3" t="s">
        <v>2299</v>
      </c>
      <c r="B1250" t="str">
        <f t="shared" si="38"/>
        <v>MACUSBC</v>
      </c>
      <c r="C1250" t="str">
        <f t="shared" si="39"/>
        <v>MACUSBC</v>
      </c>
    </row>
    <row r="1251" spans="1:3" x14ac:dyDescent="0.2">
      <c r="A1251" s="4" t="s">
        <v>2270</v>
      </c>
      <c r="B1251" t="str">
        <f t="shared" si="38"/>
        <v>MACUSBC</v>
      </c>
      <c r="C1251" t="str">
        <f t="shared" si="39"/>
        <v>MACUSBC</v>
      </c>
    </row>
    <row r="1252" spans="1:3" x14ac:dyDescent="0.2">
      <c r="A1252" s="3" t="s">
        <v>2271</v>
      </c>
      <c r="B1252" t="str">
        <f t="shared" si="38"/>
        <v>OMNI</v>
      </c>
      <c r="C1252" t="str">
        <f t="shared" si="39"/>
        <v>OMNI</v>
      </c>
    </row>
    <row r="1253" spans="1:3" x14ac:dyDescent="0.2">
      <c r="A1253" s="4" t="s">
        <v>2271</v>
      </c>
      <c r="B1253" t="str">
        <f t="shared" si="38"/>
        <v>OMNI</v>
      </c>
      <c r="C1253" t="str">
        <f t="shared" si="39"/>
        <v>OMNI</v>
      </c>
    </row>
    <row r="1254" spans="1:3" x14ac:dyDescent="0.2">
      <c r="A1254" s="3" t="s">
        <v>2271</v>
      </c>
      <c r="B1254" t="str">
        <f t="shared" si="38"/>
        <v>OMNI</v>
      </c>
      <c r="C1254" t="str">
        <f t="shared" si="39"/>
        <v>OMNI</v>
      </c>
    </row>
    <row r="1255" spans="1:3" x14ac:dyDescent="0.2">
      <c r="A1255" s="4" t="s">
        <v>2271</v>
      </c>
      <c r="B1255" t="str">
        <f t="shared" si="38"/>
        <v>OMNI</v>
      </c>
      <c r="C1255" t="str">
        <f t="shared" si="39"/>
        <v>OMNI</v>
      </c>
    </row>
    <row r="1256" spans="1:3" x14ac:dyDescent="0.2">
      <c r="A1256" s="3" t="s">
        <v>2271</v>
      </c>
      <c r="B1256" t="str">
        <f t="shared" si="38"/>
        <v>OMNI</v>
      </c>
      <c r="C1256" t="str">
        <f t="shared" si="39"/>
        <v>OMNI</v>
      </c>
    </row>
    <row r="1257" spans="1:3" x14ac:dyDescent="0.2">
      <c r="A1257" s="4" t="s">
        <v>2271</v>
      </c>
      <c r="B1257" t="str">
        <f t="shared" si="38"/>
        <v>OMNI</v>
      </c>
      <c r="C1257" t="str">
        <f t="shared" si="39"/>
        <v>OMNI</v>
      </c>
    </row>
    <row r="1258" spans="1:3" x14ac:dyDescent="0.2">
      <c r="A1258" s="3" t="s">
        <v>2285</v>
      </c>
      <c r="B1258" t="str">
        <f t="shared" si="38"/>
        <v>UHDMI</v>
      </c>
      <c r="C1258" t="str">
        <f t="shared" si="39"/>
        <v>UHDMI</v>
      </c>
    </row>
    <row r="1259" spans="1:3" x14ac:dyDescent="0.2">
      <c r="A1259" s="4" t="s">
        <v>2285</v>
      </c>
      <c r="B1259" t="str">
        <f t="shared" si="38"/>
        <v>UHDMI</v>
      </c>
      <c r="C1259" t="str">
        <f t="shared" si="39"/>
        <v>UHDMI</v>
      </c>
    </row>
    <row r="1260" spans="1:3" x14ac:dyDescent="0.2">
      <c r="A1260" s="3" t="s">
        <v>2294</v>
      </c>
      <c r="B1260" t="str">
        <f t="shared" si="38"/>
        <v>UVGA</v>
      </c>
      <c r="C1260" t="str">
        <f t="shared" si="39"/>
        <v>UVGA</v>
      </c>
    </row>
    <row r="1261" spans="1:3" x14ac:dyDescent="0.2">
      <c r="A1261" s="4" t="s">
        <v>2294</v>
      </c>
      <c r="B1261" t="str">
        <f t="shared" si="38"/>
        <v>UVGA</v>
      </c>
      <c r="C1261" t="str">
        <f t="shared" si="39"/>
        <v>UVGA</v>
      </c>
    </row>
    <row r="1262" spans="1:3" x14ac:dyDescent="0.2">
      <c r="A1262" s="3" t="s">
        <v>2272</v>
      </c>
      <c r="B1262" t="str">
        <f t="shared" si="38"/>
        <v>WALLADPT</v>
      </c>
      <c r="C1262" t="str">
        <f t="shared" si="39"/>
        <v>WALLADPT</v>
      </c>
    </row>
    <row r="1263" spans="1:3" x14ac:dyDescent="0.2">
      <c r="A1263" s="4" t="s">
        <v>2272</v>
      </c>
      <c r="B1263" t="str">
        <f t="shared" si="38"/>
        <v>WALLADPT</v>
      </c>
      <c r="C1263" t="str">
        <f t="shared" si="39"/>
        <v>WALLADPT</v>
      </c>
    </row>
    <row r="1264" spans="1:3" x14ac:dyDescent="0.2">
      <c r="A1264" s="3" t="s">
        <v>2272</v>
      </c>
      <c r="B1264" t="str">
        <f t="shared" si="38"/>
        <v>WALLADPT</v>
      </c>
      <c r="C1264" t="str">
        <f t="shared" si="39"/>
        <v>WALLADPT</v>
      </c>
    </row>
    <row r="1265" spans="1:3" x14ac:dyDescent="0.2">
      <c r="A1265" s="4" t="s">
        <v>2272</v>
      </c>
      <c r="B1265" t="str">
        <f t="shared" si="38"/>
        <v>WALLADPT</v>
      </c>
      <c r="C1265" t="str">
        <f t="shared" si="39"/>
        <v>WALLADPT</v>
      </c>
    </row>
    <row r="1266" spans="1:3" x14ac:dyDescent="0.2">
      <c r="A1266" s="3" t="s">
        <v>2272</v>
      </c>
      <c r="B1266" t="str">
        <f t="shared" si="38"/>
        <v>WALLADPT</v>
      </c>
      <c r="C1266" t="str">
        <f t="shared" si="39"/>
        <v>WALLADPT</v>
      </c>
    </row>
    <row r="1267" spans="1:3" x14ac:dyDescent="0.2">
      <c r="A1267" s="4" t="s">
        <v>2273</v>
      </c>
      <c r="B1267" t="str">
        <f t="shared" si="38"/>
        <v>CBK</v>
      </c>
      <c r="C1267" t="str">
        <f t="shared" si="39"/>
        <v>CBK</v>
      </c>
    </row>
    <row r="1268" spans="1:3" x14ac:dyDescent="0.2">
      <c r="A1268" s="3" t="s">
        <v>2273</v>
      </c>
      <c r="B1268" t="str">
        <f t="shared" si="38"/>
        <v>CBK</v>
      </c>
      <c r="C1268" t="str">
        <f t="shared" si="39"/>
        <v>CBK</v>
      </c>
    </row>
    <row r="1269" spans="1:3" x14ac:dyDescent="0.2">
      <c r="A1269" s="4" t="s">
        <v>2273</v>
      </c>
      <c r="B1269" t="str">
        <f t="shared" si="38"/>
        <v>CBK</v>
      </c>
      <c r="C1269" t="str">
        <f t="shared" si="39"/>
        <v>CBK</v>
      </c>
    </row>
    <row r="1270" spans="1:3" x14ac:dyDescent="0.2">
      <c r="A1270" s="3" t="s">
        <v>2274</v>
      </c>
      <c r="B1270" t="str">
        <f t="shared" si="38"/>
        <v>CLICC-ML</v>
      </c>
      <c r="C1270" t="str">
        <f t="shared" si="39"/>
        <v>CLICC-ML</v>
      </c>
    </row>
    <row r="1271" spans="1:3" x14ac:dyDescent="0.2">
      <c r="A1271" s="4" t="s">
        <v>2274</v>
      </c>
      <c r="B1271" t="str">
        <f t="shared" si="38"/>
        <v>CLICC-ML</v>
      </c>
      <c r="C1271" t="str">
        <f t="shared" si="39"/>
        <v>CLICC-ML</v>
      </c>
    </row>
    <row r="1272" spans="1:3" x14ac:dyDescent="0.2">
      <c r="A1272" s="3" t="s">
        <v>2274</v>
      </c>
      <c r="B1272" t="str">
        <f t="shared" si="38"/>
        <v>CLICC-ML</v>
      </c>
      <c r="C1272" t="str">
        <f t="shared" si="39"/>
        <v>CLICC-ML</v>
      </c>
    </row>
    <row r="1273" spans="1:3" x14ac:dyDescent="0.2">
      <c r="A1273" s="4" t="s">
        <v>2274</v>
      </c>
      <c r="B1273" t="str">
        <f t="shared" si="38"/>
        <v>CLICC-ML</v>
      </c>
      <c r="C1273" t="str">
        <f t="shared" si="39"/>
        <v>CLICC-ML</v>
      </c>
    </row>
    <row r="1274" spans="1:3" x14ac:dyDescent="0.2">
      <c r="A1274" s="3" t="s">
        <v>2274</v>
      </c>
      <c r="B1274" t="str">
        <f t="shared" si="38"/>
        <v>CLICC-ML</v>
      </c>
      <c r="C1274" t="str">
        <f t="shared" si="39"/>
        <v>CLICC-ML</v>
      </c>
    </row>
    <row r="1275" spans="1:3" x14ac:dyDescent="0.2">
      <c r="A1275" s="4" t="s">
        <v>2275</v>
      </c>
      <c r="B1275" t="str">
        <f t="shared" si="38"/>
        <v>CLICC-MM</v>
      </c>
      <c r="C1275" t="str">
        <f t="shared" si="39"/>
        <v>CLICC-MM</v>
      </c>
    </row>
    <row r="1276" spans="1:3" x14ac:dyDescent="0.2">
      <c r="A1276" s="3" t="s">
        <v>2275</v>
      </c>
      <c r="B1276" t="str">
        <f t="shared" si="38"/>
        <v>CLICC-MM</v>
      </c>
      <c r="C1276" t="str">
        <f t="shared" si="39"/>
        <v>CLICC-MM</v>
      </c>
    </row>
    <row r="1277" spans="1:3" x14ac:dyDescent="0.2">
      <c r="A1277" s="4" t="s">
        <v>2275</v>
      </c>
      <c r="B1277" t="str">
        <f t="shared" si="38"/>
        <v>CLICC-MM</v>
      </c>
      <c r="C1277" t="str">
        <f t="shared" si="39"/>
        <v>CLICC-MM</v>
      </c>
    </row>
    <row r="1278" spans="1:3" x14ac:dyDescent="0.2">
      <c r="A1278" s="3" t="s">
        <v>2275</v>
      </c>
      <c r="B1278" t="str">
        <f t="shared" si="38"/>
        <v>CLICC-MM</v>
      </c>
      <c r="C1278" t="str">
        <f t="shared" si="39"/>
        <v>CLICC-MM</v>
      </c>
    </row>
    <row r="1279" spans="1:3" x14ac:dyDescent="0.2">
      <c r="A1279" s="4" t="s">
        <v>2275</v>
      </c>
      <c r="B1279" t="str">
        <f t="shared" si="38"/>
        <v>CLICC-MM</v>
      </c>
      <c r="C1279" t="str">
        <f t="shared" si="39"/>
        <v>CLICC-MM</v>
      </c>
    </row>
    <row r="1280" spans="1:3" x14ac:dyDescent="0.2">
      <c r="A1280" s="3" t="s">
        <v>2275</v>
      </c>
      <c r="B1280" t="str">
        <f t="shared" si="38"/>
        <v>CLICC-MM</v>
      </c>
      <c r="C1280" t="str">
        <f t="shared" si="39"/>
        <v>CLICC-MM</v>
      </c>
    </row>
    <row r="1281" spans="1:3" x14ac:dyDescent="0.2">
      <c r="A1281" s="4" t="s">
        <v>2263</v>
      </c>
      <c r="B1281" t="str">
        <f t="shared" si="38"/>
        <v>HP</v>
      </c>
      <c r="C1281" t="str">
        <f t="shared" si="39"/>
        <v>HP</v>
      </c>
    </row>
    <row r="1282" spans="1:3" x14ac:dyDescent="0.2">
      <c r="A1282" s="3" t="s">
        <v>2274</v>
      </c>
      <c r="B1282" t="str">
        <f t="shared" si="38"/>
        <v>CLICC-ML</v>
      </c>
      <c r="C1282" t="str">
        <f t="shared" si="39"/>
        <v>CLICC-ML</v>
      </c>
    </row>
    <row r="1283" spans="1:3" x14ac:dyDescent="0.2">
      <c r="A1283" s="4" t="s">
        <v>2274</v>
      </c>
      <c r="B1283" t="str">
        <f t="shared" ref="B1283:B1346" si="40">IF(COUNTIF(A1283,"*MACUSBC*"),"MACUSBC",A1283)</f>
        <v>CLICC-ML</v>
      </c>
      <c r="C1283" t="str">
        <f t="shared" ref="C1283:C1346" si="41">IF(COUNTIF(B1283,"*uniq*"),"CBK",B1283)</f>
        <v>CLICC-ML</v>
      </c>
    </row>
    <row r="1284" spans="1:3" x14ac:dyDescent="0.2">
      <c r="A1284" s="3" t="s">
        <v>2263</v>
      </c>
      <c r="B1284" t="str">
        <f t="shared" si="40"/>
        <v>HP</v>
      </c>
      <c r="C1284" t="str">
        <f t="shared" si="41"/>
        <v>HP</v>
      </c>
    </row>
    <row r="1285" spans="1:3" x14ac:dyDescent="0.2">
      <c r="A1285" s="4" t="s">
        <v>2274</v>
      </c>
      <c r="B1285" t="str">
        <f t="shared" si="40"/>
        <v>CLICC-ML</v>
      </c>
      <c r="C1285" t="str">
        <f t="shared" si="41"/>
        <v>CLICC-ML</v>
      </c>
    </row>
    <row r="1286" spans="1:3" x14ac:dyDescent="0.2">
      <c r="A1286" s="3" t="s">
        <v>2274</v>
      </c>
      <c r="B1286" t="str">
        <f t="shared" si="40"/>
        <v>CLICC-ML</v>
      </c>
      <c r="C1286" t="str">
        <f t="shared" si="41"/>
        <v>CLICC-ML</v>
      </c>
    </row>
    <row r="1287" spans="1:3" x14ac:dyDescent="0.2">
      <c r="A1287" s="4" t="s">
        <v>2275</v>
      </c>
      <c r="B1287" t="str">
        <f t="shared" si="40"/>
        <v>CLICC-MM</v>
      </c>
      <c r="C1287" t="str">
        <f t="shared" si="41"/>
        <v>CLICC-MM</v>
      </c>
    </row>
    <row r="1288" spans="1:3" x14ac:dyDescent="0.2">
      <c r="A1288" s="3" t="s">
        <v>2275</v>
      </c>
      <c r="B1288" t="str">
        <f t="shared" si="40"/>
        <v>CLICC-MM</v>
      </c>
      <c r="C1288" t="str">
        <f t="shared" si="41"/>
        <v>CLICC-MM</v>
      </c>
    </row>
    <row r="1289" spans="1:3" x14ac:dyDescent="0.2">
      <c r="A1289" s="4" t="s">
        <v>2275</v>
      </c>
      <c r="B1289" t="str">
        <f t="shared" si="40"/>
        <v>CLICC-MM</v>
      </c>
      <c r="C1289" t="str">
        <f t="shared" si="41"/>
        <v>CLICC-MM</v>
      </c>
    </row>
    <row r="1290" spans="1:3" x14ac:dyDescent="0.2">
      <c r="A1290" s="3" t="s">
        <v>2275</v>
      </c>
      <c r="B1290" t="str">
        <f t="shared" si="40"/>
        <v>CLICC-MM</v>
      </c>
      <c r="C1290" t="str">
        <f t="shared" si="41"/>
        <v>CLICC-MM</v>
      </c>
    </row>
    <row r="1291" spans="1:3" x14ac:dyDescent="0.2">
      <c r="A1291" s="4" t="s">
        <v>2263</v>
      </c>
      <c r="B1291" t="str">
        <f t="shared" si="40"/>
        <v>HP</v>
      </c>
      <c r="C1291" t="str">
        <f t="shared" si="41"/>
        <v>HP</v>
      </c>
    </row>
    <row r="1292" spans="1:3" x14ac:dyDescent="0.2">
      <c r="A1292" s="3" t="s">
        <v>2279</v>
      </c>
      <c r="B1292" t="str">
        <f t="shared" si="40"/>
        <v>AD</v>
      </c>
      <c r="C1292" t="str">
        <f t="shared" si="41"/>
        <v>AD</v>
      </c>
    </row>
    <row r="1293" spans="1:3" x14ac:dyDescent="0.2">
      <c r="A1293" s="4" t="s">
        <v>2273</v>
      </c>
      <c r="B1293" t="str">
        <f t="shared" si="40"/>
        <v>CBK</v>
      </c>
      <c r="C1293" t="str">
        <f t="shared" si="41"/>
        <v>CBK</v>
      </c>
    </row>
    <row r="1294" spans="1:3" x14ac:dyDescent="0.2">
      <c r="A1294" s="3" t="s">
        <v>2275</v>
      </c>
      <c r="B1294" t="str">
        <f t="shared" si="40"/>
        <v>CLICC-MM</v>
      </c>
      <c r="C1294" t="str">
        <f t="shared" si="41"/>
        <v>CLICC-MM</v>
      </c>
    </row>
    <row r="1295" spans="1:3" x14ac:dyDescent="0.2">
      <c r="A1295" s="4" t="s">
        <v>2281</v>
      </c>
      <c r="B1295" t="str">
        <f t="shared" si="40"/>
        <v>HDMIC</v>
      </c>
      <c r="C1295" t="str">
        <f t="shared" si="41"/>
        <v>HDMIC</v>
      </c>
    </row>
    <row r="1296" spans="1:3" x14ac:dyDescent="0.2">
      <c r="A1296" s="3" t="s">
        <v>2275</v>
      </c>
      <c r="B1296" t="str">
        <f t="shared" si="40"/>
        <v>CLICC-MM</v>
      </c>
      <c r="C1296" t="str">
        <f t="shared" si="41"/>
        <v>CLICC-MM</v>
      </c>
    </row>
    <row r="1297" spans="1:3" x14ac:dyDescent="0.2">
      <c r="A1297" s="4" t="s">
        <v>2264</v>
      </c>
      <c r="B1297" t="str">
        <f t="shared" si="40"/>
        <v>IPADK</v>
      </c>
      <c r="C1297" t="str">
        <f t="shared" si="41"/>
        <v>IPADK</v>
      </c>
    </row>
    <row r="1298" spans="1:3" x14ac:dyDescent="0.2">
      <c r="A1298" s="3" t="s">
        <v>2264</v>
      </c>
      <c r="B1298" t="str">
        <f t="shared" si="40"/>
        <v>IPADK</v>
      </c>
      <c r="C1298" t="str">
        <f t="shared" si="41"/>
        <v>IPADK</v>
      </c>
    </row>
    <row r="1299" spans="1:3" x14ac:dyDescent="0.2">
      <c r="A1299" s="4" t="s">
        <v>2264</v>
      </c>
      <c r="B1299" t="str">
        <f t="shared" si="40"/>
        <v>IPADK</v>
      </c>
      <c r="C1299" t="str">
        <f t="shared" si="41"/>
        <v>IPADK</v>
      </c>
    </row>
    <row r="1300" spans="1:3" x14ac:dyDescent="0.2">
      <c r="A1300" s="3" t="s">
        <v>2272</v>
      </c>
      <c r="B1300" t="str">
        <f t="shared" si="40"/>
        <v>WALLADPT</v>
      </c>
      <c r="C1300" t="str">
        <f t="shared" si="41"/>
        <v>WALLADPT</v>
      </c>
    </row>
    <row r="1301" spans="1:3" x14ac:dyDescent="0.2">
      <c r="A1301" s="4" t="s">
        <v>2298</v>
      </c>
      <c r="B1301" t="str">
        <f t="shared" si="40"/>
        <v>ANKER</v>
      </c>
      <c r="C1301" t="str">
        <f t="shared" si="41"/>
        <v>ANKER</v>
      </c>
    </row>
    <row r="1302" spans="1:3" x14ac:dyDescent="0.2">
      <c r="A1302" s="3" t="s">
        <v>2295</v>
      </c>
      <c r="B1302" t="str">
        <f t="shared" si="40"/>
        <v>MACUSBC</v>
      </c>
      <c r="C1302" t="str">
        <f t="shared" si="41"/>
        <v>MACUSBC</v>
      </c>
    </row>
    <row r="1303" spans="1:3" x14ac:dyDescent="0.2">
      <c r="A1303" s="4" t="s">
        <v>2281</v>
      </c>
      <c r="B1303" t="str">
        <f t="shared" si="40"/>
        <v>HDMIC</v>
      </c>
      <c r="C1303" t="str">
        <f t="shared" si="41"/>
        <v>HDMIC</v>
      </c>
    </row>
    <row r="1304" spans="1:3" x14ac:dyDescent="0.2">
      <c r="A1304" s="3" t="s">
        <v>2282</v>
      </c>
      <c r="B1304" t="str">
        <f t="shared" si="40"/>
        <v>HPUSBC</v>
      </c>
      <c r="C1304" t="str">
        <f t="shared" si="41"/>
        <v>HPUSBC</v>
      </c>
    </row>
    <row r="1305" spans="1:3" x14ac:dyDescent="0.2">
      <c r="A1305" s="4" t="s">
        <v>2264</v>
      </c>
      <c r="B1305" t="str">
        <f t="shared" si="40"/>
        <v>IPADK</v>
      </c>
      <c r="C1305" t="str">
        <f t="shared" si="41"/>
        <v>IPADK</v>
      </c>
    </row>
    <row r="1306" spans="1:3" x14ac:dyDescent="0.2">
      <c r="A1306" s="3" t="s">
        <v>2265</v>
      </c>
      <c r="B1306" t="str">
        <f t="shared" si="40"/>
        <v>IPHONE</v>
      </c>
      <c r="C1306" t="str">
        <f t="shared" si="41"/>
        <v>IPHONE</v>
      </c>
    </row>
    <row r="1307" spans="1:3" x14ac:dyDescent="0.2">
      <c r="A1307" s="4" t="s">
        <v>2265</v>
      </c>
      <c r="B1307" t="str">
        <f t="shared" si="40"/>
        <v>IPHONE</v>
      </c>
      <c r="C1307" t="str">
        <f t="shared" si="41"/>
        <v>IPHONE</v>
      </c>
    </row>
    <row r="1308" spans="1:3" x14ac:dyDescent="0.2">
      <c r="A1308" s="3" t="s">
        <v>2265</v>
      </c>
      <c r="B1308" t="str">
        <f t="shared" si="40"/>
        <v>IPHONE</v>
      </c>
      <c r="C1308" t="str">
        <f t="shared" si="41"/>
        <v>IPHONE</v>
      </c>
    </row>
    <row r="1309" spans="1:3" x14ac:dyDescent="0.2">
      <c r="A1309" s="4" t="s">
        <v>2265</v>
      </c>
      <c r="B1309" t="str">
        <f t="shared" si="40"/>
        <v>IPHONE</v>
      </c>
      <c r="C1309" t="str">
        <f t="shared" si="41"/>
        <v>IPHONE</v>
      </c>
    </row>
    <row r="1310" spans="1:3" x14ac:dyDescent="0.2">
      <c r="A1310" s="3" t="s">
        <v>2280</v>
      </c>
      <c r="B1310" t="str">
        <f t="shared" si="40"/>
        <v>MACUSBC</v>
      </c>
      <c r="C1310" t="str">
        <f t="shared" si="41"/>
        <v>MACUSBC</v>
      </c>
    </row>
    <row r="1311" spans="1:3" x14ac:dyDescent="0.2">
      <c r="A1311" s="4" t="s">
        <v>2299</v>
      </c>
      <c r="B1311" t="str">
        <f t="shared" si="40"/>
        <v>MACUSBC</v>
      </c>
      <c r="C1311" t="str">
        <f t="shared" si="41"/>
        <v>MACUSBC</v>
      </c>
    </row>
    <row r="1312" spans="1:3" x14ac:dyDescent="0.2">
      <c r="A1312" s="3" t="s">
        <v>2269</v>
      </c>
      <c r="B1312" t="str">
        <f t="shared" si="40"/>
        <v>MACUSBC</v>
      </c>
      <c r="C1312" t="str">
        <f t="shared" si="41"/>
        <v>MACUSBC</v>
      </c>
    </row>
    <row r="1313" spans="1:3" x14ac:dyDescent="0.2">
      <c r="A1313" s="4" t="s">
        <v>2278</v>
      </c>
      <c r="B1313" t="str">
        <f t="shared" si="40"/>
        <v>MACUSBC</v>
      </c>
      <c r="C1313" t="str">
        <f t="shared" si="41"/>
        <v>MACUSBC</v>
      </c>
    </row>
    <row r="1314" spans="1:3" x14ac:dyDescent="0.2">
      <c r="A1314" s="3" t="s">
        <v>2294</v>
      </c>
      <c r="B1314" t="str">
        <f t="shared" si="40"/>
        <v>UVGA</v>
      </c>
      <c r="C1314" t="str">
        <f t="shared" si="41"/>
        <v>UVGA</v>
      </c>
    </row>
    <row r="1315" spans="1:3" x14ac:dyDescent="0.2">
      <c r="A1315" s="4" t="s">
        <v>2272</v>
      </c>
      <c r="B1315" t="str">
        <f t="shared" si="40"/>
        <v>WALLADPT</v>
      </c>
      <c r="C1315" t="str">
        <f t="shared" si="41"/>
        <v>WALLADPT</v>
      </c>
    </row>
    <row r="1316" spans="1:3" x14ac:dyDescent="0.2">
      <c r="A1316" s="3" t="s">
        <v>2272</v>
      </c>
      <c r="B1316" t="str">
        <f t="shared" si="40"/>
        <v>WALLADPT</v>
      </c>
      <c r="C1316" t="str">
        <f t="shared" si="41"/>
        <v>WALLADPT</v>
      </c>
    </row>
    <row r="1317" spans="1:3" x14ac:dyDescent="0.2">
      <c r="A1317" s="4" t="s">
        <v>2272</v>
      </c>
      <c r="B1317" t="str">
        <f t="shared" si="40"/>
        <v>WALLADPT</v>
      </c>
      <c r="C1317" t="str">
        <f t="shared" si="41"/>
        <v>WALLADPT</v>
      </c>
    </row>
    <row r="1318" spans="1:3" x14ac:dyDescent="0.2">
      <c r="A1318" s="3" t="s">
        <v>2329</v>
      </c>
      <c r="B1318" t="str">
        <f t="shared" si="40"/>
        <v>Uniq/2/B02Code</v>
      </c>
      <c r="C1318" t="str">
        <f t="shared" si="41"/>
        <v>CBK</v>
      </c>
    </row>
    <row r="1319" spans="1:3" x14ac:dyDescent="0.2">
      <c r="A1319" s="4" t="s">
        <v>2273</v>
      </c>
      <c r="B1319" t="str">
        <f t="shared" si="40"/>
        <v>CBK</v>
      </c>
      <c r="C1319" t="str">
        <f t="shared" si="41"/>
        <v>CBK</v>
      </c>
    </row>
    <row r="1320" spans="1:3" x14ac:dyDescent="0.2">
      <c r="A1320" s="3" t="s">
        <v>2274</v>
      </c>
      <c r="B1320" t="str">
        <f t="shared" si="40"/>
        <v>CLICC-ML</v>
      </c>
      <c r="C1320" t="str">
        <f t="shared" si="41"/>
        <v>CLICC-ML</v>
      </c>
    </row>
    <row r="1321" spans="1:3" x14ac:dyDescent="0.2">
      <c r="A1321" s="4" t="s">
        <v>2274</v>
      </c>
      <c r="B1321" t="str">
        <f t="shared" si="40"/>
        <v>CLICC-ML</v>
      </c>
      <c r="C1321" t="str">
        <f t="shared" si="41"/>
        <v>CLICC-ML</v>
      </c>
    </row>
    <row r="1322" spans="1:3" x14ac:dyDescent="0.2">
      <c r="A1322" s="3" t="s">
        <v>2275</v>
      </c>
      <c r="B1322" t="str">
        <f t="shared" si="40"/>
        <v>CLICC-MM</v>
      </c>
      <c r="C1322" t="str">
        <f t="shared" si="41"/>
        <v>CLICC-MM</v>
      </c>
    </row>
    <row r="1323" spans="1:3" x14ac:dyDescent="0.2">
      <c r="A1323" s="4" t="s">
        <v>2263</v>
      </c>
      <c r="B1323" t="str">
        <f t="shared" si="40"/>
        <v>HP</v>
      </c>
      <c r="C1323" t="str">
        <f t="shared" si="41"/>
        <v>HP</v>
      </c>
    </row>
    <row r="1324" spans="1:3" x14ac:dyDescent="0.2">
      <c r="A1324" s="3" t="s">
        <v>2263</v>
      </c>
      <c r="B1324" t="str">
        <f t="shared" si="40"/>
        <v>HP</v>
      </c>
      <c r="C1324" t="str">
        <f t="shared" si="41"/>
        <v>HP</v>
      </c>
    </row>
    <row r="1325" spans="1:3" x14ac:dyDescent="0.2">
      <c r="A1325" s="4" t="s">
        <v>2275</v>
      </c>
      <c r="B1325" t="str">
        <f t="shared" si="40"/>
        <v>CLICC-MM</v>
      </c>
      <c r="C1325" t="str">
        <f t="shared" si="41"/>
        <v>CLICC-MM</v>
      </c>
    </row>
    <row r="1326" spans="1:3" x14ac:dyDescent="0.2">
      <c r="A1326" s="3" t="s">
        <v>2275</v>
      </c>
      <c r="B1326" t="str">
        <f t="shared" si="40"/>
        <v>CLICC-MM</v>
      </c>
      <c r="C1326" t="str">
        <f t="shared" si="41"/>
        <v>CLICC-MM</v>
      </c>
    </row>
    <row r="1327" spans="1:3" x14ac:dyDescent="0.2">
      <c r="A1327" s="4" t="s">
        <v>2275</v>
      </c>
      <c r="B1327" t="str">
        <f t="shared" si="40"/>
        <v>CLICC-MM</v>
      </c>
      <c r="C1327" t="str">
        <f t="shared" si="41"/>
        <v>CLICC-MM</v>
      </c>
    </row>
    <row r="1328" spans="1:3" x14ac:dyDescent="0.2">
      <c r="A1328" s="3" t="s">
        <v>2275</v>
      </c>
      <c r="B1328" t="str">
        <f t="shared" si="40"/>
        <v>CLICC-MM</v>
      </c>
      <c r="C1328" t="str">
        <f t="shared" si="41"/>
        <v>CLICC-MM</v>
      </c>
    </row>
    <row r="1329" spans="1:3" x14ac:dyDescent="0.2">
      <c r="A1329" s="4" t="s">
        <v>2271</v>
      </c>
      <c r="B1329" t="str">
        <f t="shared" si="40"/>
        <v>OMNI</v>
      </c>
      <c r="C1329" t="str">
        <f t="shared" si="41"/>
        <v>OMNI</v>
      </c>
    </row>
    <row r="1330" spans="1:3" x14ac:dyDescent="0.2">
      <c r="A1330" s="3" t="s">
        <v>2298</v>
      </c>
      <c r="B1330" t="str">
        <f t="shared" si="40"/>
        <v>ANKER</v>
      </c>
      <c r="C1330" t="str">
        <f t="shared" si="41"/>
        <v>ANKER</v>
      </c>
    </row>
    <row r="1331" spans="1:3" x14ac:dyDescent="0.2">
      <c r="A1331" s="4" t="s">
        <v>2276</v>
      </c>
      <c r="B1331" t="str">
        <f t="shared" si="40"/>
        <v>CALC</v>
      </c>
      <c r="C1331" t="str">
        <f t="shared" si="41"/>
        <v>CALC</v>
      </c>
    </row>
    <row r="1332" spans="1:3" x14ac:dyDescent="0.2">
      <c r="A1332" s="3" t="s">
        <v>2282</v>
      </c>
      <c r="B1332" t="str">
        <f t="shared" si="40"/>
        <v>HPUSBC</v>
      </c>
      <c r="C1332" t="str">
        <f t="shared" si="41"/>
        <v>HPUSBC</v>
      </c>
    </row>
    <row r="1333" spans="1:3" x14ac:dyDescent="0.2">
      <c r="A1333" s="4" t="s">
        <v>2282</v>
      </c>
      <c r="B1333" t="str">
        <f t="shared" si="40"/>
        <v>HPUSBC</v>
      </c>
      <c r="C1333" t="str">
        <f t="shared" si="41"/>
        <v>HPUSBC</v>
      </c>
    </row>
    <row r="1334" spans="1:3" x14ac:dyDescent="0.2">
      <c r="A1334" s="3" t="s">
        <v>2265</v>
      </c>
      <c r="B1334" t="str">
        <f t="shared" si="40"/>
        <v>IPHONE</v>
      </c>
      <c r="C1334" t="str">
        <f t="shared" si="41"/>
        <v>IPHONE</v>
      </c>
    </row>
    <row r="1335" spans="1:3" x14ac:dyDescent="0.2">
      <c r="A1335" s="4" t="s">
        <v>2265</v>
      </c>
      <c r="B1335" t="str">
        <f t="shared" si="40"/>
        <v>IPHONE</v>
      </c>
      <c r="C1335" t="str">
        <f t="shared" si="41"/>
        <v>IPHONE</v>
      </c>
    </row>
    <row r="1336" spans="1:3" x14ac:dyDescent="0.2">
      <c r="A1336" s="3" t="s">
        <v>2265</v>
      </c>
      <c r="B1336" t="str">
        <f t="shared" si="40"/>
        <v>IPHONE</v>
      </c>
      <c r="C1336" t="str">
        <f t="shared" si="41"/>
        <v>IPHONE</v>
      </c>
    </row>
    <row r="1337" spans="1:3" x14ac:dyDescent="0.2">
      <c r="A1337" s="4" t="s">
        <v>2265</v>
      </c>
      <c r="B1337" t="str">
        <f t="shared" si="40"/>
        <v>IPHONE</v>
      </c>
      <c r="C1337" t="str">
        <f t="shared" si="41"/>
        <v>IPHONE</v>
      </c>
    </row>
    <row r="1338" spans="1:3" x14ac:dyDescent="0.2">
      <c r="A1338" s="3" t="s">
        <v>2265</v>
      </c>
      <c r="B1338" t="str">
        <f t="shared" si="40"/>
        <v>IPHONE</v>
      </c>
      <c r="C1338" t="str">
        <f t="shared" si="41"/>
        <v>IPHONE</v>
      </c>
    </row>
    <row r="1339" spans="1:3" x14ac:dyDescent="0.2">
      <c r="A1339" s="4" t="s">
        <v>2265</v>
      </c>
      <c r="B1339" t="str">
        <f t="shared" si="40"/>
        <v>IPHONE</v>
      </c>
      <c r="C1339" t="str">
        <f t="shared" si="41"/>
        <v>IPHONE</v>
      </c>
    </row>
    <row r="1340" spans="1:3" x14ac:dyDescent="0.2">
      <c r="A1340" s="3" t="s">
        <v>2265</v>
      </c>
      <c r="B1340" t="str">
        <f t="shared" si="40"/>
        <v>IPHONE</v>
      </c>
      <c r="C1340" t="str">
        <f t="shared" si="41"/>
        <v>IPHONE</v>
      </c>
    </row>
    <row r="1341" spans="1:3" x14ac:dyDescent="0.2">
      <c r="A1341" s="4" t="s">
        <v>2265</v>
      </c>
      <c r="B1341" t="str">
        <f t="shared" si="40"/>
        <v>IPHONE</v>
      </c>
      <c r="C1341" t="str">
        <f t="shared" si="41"/>
        <v>IPHONE</v>
      </c>
    </row>
    <row r="1342" spans="1:3" x14ac:dyDescent="0.2">
      <c r="A1342" s="3" t="s">
        <v>2265</v>
      </c>
      <c r="B1342" t="str">
        <f t="shared" si="40"/>
        <v>IPHONE</v>
      </c>
      <c r="C1342" t="str">
        <f t="shared" si="41"/>
        <v>IPHONE</v>
      </c>
    </row>
    <row r="1343" spans="1:3" x14ac:dyDescent="0.2">
      <c r="A1343" s="4" t="s">
        <v>2265</v>
      </c>
      <c r="B1343" t="str">
        <f t="shared" si="40"/>
        <v>IPHONE</v>
      </c>
      <c r="C1343" t="str">
        <f t="shared" si="41"/>
        <v>IPHONE</v>
      </c>
    </row>
    <row r="1344" spans="1:3" x14ac:dyDescent="0.2">
      <c r="A1344" s="3" t="s">
        <v>2265</v>
      </c>
      <c r="B1344" t="str">
        <f t="shared" si="40"/>
        <v>IPHONE</v>
      </c>
      <c r="C1344" t="str">
        <f t="shared" si="41"/>
        <v>IPHONE</v>
      </c>
    </row>
    <row r="1345" spans="1:3" x14ac:dyDescent="0.2">
      <c r="A1345" s="4" t="s">
        <v>2265</v>
      </c>
      <c r="B1345" t="str">
        <f t="shared" si="40"/>
        <v>IPHONE</v>
      </c>
      <c r="C1345" t="str">
        <f t="shared" si="41"/>
        <v>IPHONE</v>
      </c>
    </row>
    <row r="1346" spans="1:3" x14ac:dyDescent="0.2">
      <c r="A1346" s="3" t="s">
        <v>2265</v>
      </c>
      <c r="B1346" t="str">
        <f t="shared" si="40"/>
        <v>IPHONE</v>
      </c>
      <c r="C1346" t="str">
        <f t="shared" si="41"/>
        <v>IPHONE</v>
      </c>
    </row>
    <row r="1347" spans="1:3" x14ac:dyDescent="0.2">
      <c r="A1347" s="4" t="s">
        <v>2265</v>
      </c>
      <c r="B1347" t="str">
        <f t="shared" ref="B1347:B1410" si="42">IF(COUNTIF(A1347,"*MACUSBC*"),"MACUSBC",A1347)</f>
        <v>IPHONE</v>
      </c>
      <c r="C1347" t="str">
        <f t="shared" ref="C1347:C1410" si="43">IF(COUNTIF(B1347,"*uniq*"),"CBK",B1347)</f>
        <v>IPHONE</v>
      </c>
    </row>
    <row r="1348" spans="1:3" x14ac:dyDescent="0.2">
      <c r="A1348" s="3" t="s">
        <v>2265</v>
      </c>
      <c r="B1348" t="str">
        <f t="shared" si="42"/>
        <v>IPHONE</v>
      </c>
      <c r="C1348" t="str">
        <f t="shared" si="43"/>
        <v>IPHONE</v>
      </c>
    </row>
    <row r="1349" spans="1:3" x14ac:dyDescent="0.2">
      <c r="A1349" s="4" t="s">
        <v>2283</v>
      </c>
      <c r="B1349" t="str">
        <f t="shared" si="42"/>
        <v>MACUSBC</v>
      </c>
      <c r="C1349" t="str">
        <f t="shared" si="43"/>
        <v>MACUSBC</v>
      </c>
    </row>
    <row r="1350" spans="1:3" x14ac:dyDescent="0.2">
      <c r="A1350" s="3" t="s">
        <v>2289</v>
      </c>
      <c r="B1350" t="str">
        <f t="shared" si="42"/>
        <v>MACUSBC</v>
      </c>
      <c r="C1350" t="str">
        <f t="shared" si="43"/>
        <v>MACUSBC</v>
      </c>
    </row>
    <row r="1351" spans="1:3" x14ac:dyDescent="0.2">
      <c r="A1351" s="4" t="s">
        <v>2286</v>
      </c>
      <c r="B1351" t="str">
        <f t="shared" si="42"/>
        <v>MACUSBC</v>
      </c>
      <c r="C1351" t="str">
        <f t="shared" si="43"/>
        <v>MACUSBC</v>
      </c>
    </row>
    <row r="1352" spans="1:3" x14ac:dyDescent="0.2">
      <c r="A1352" s="3" t="s">
        <v>2277</v>
      </c>
      <c r="B1352" t="str">
        <f t="shared" si="42"/>
        <v>MACUSBC</v>
      </c>
      <c r="C1352" t="str">
        <f t="shared" si="43"/>
        <v>MACUSBC</v>
      </c>
    </row>
    <row r="1353" spans="1:3" x14ac:dyDescent="0.2">
      <c r="A1353" s="4" t="s">
        <v>2280</v>
      </c>
      <c r="B1353" t="str">
        <f t="shared" si="42"/>
        <v>MACUSBC</v>
      </c>
      <c r="C1353" t="str">
        <f t="shared" si="43"/>
        <v>MACUSBC</v>
      </c>
    </row>
    <row r="1354" spans="1:3" x14ac:dyDescent="0.2">
      <c r="A1354" s="3" t="s">
        <v>2299</v>
      </c>
      <c r="B1354" t="str">
        <f t="shared" si="42"/>
        <v>MACUSBC</v>
      </c>
      <c r="C1354" t="str">
        <f t="shared" si="43"/>
        <v>MACUSBC</v>
      </c>
    </row>
    <row r="1355" spans="1:3" x14ac:dyDescent="0.2">
      <c r="A1355" s="4" t="s">
        <v>2269</v>
      </c>
      <c r="B1355" t="str">
        <f t="shared" si="42"/>
        <v>MACUSBC</v>
      </c>
      <c r="C1355" t="str">
        <f t="shared" si="43"/>
        <v>MACUSBC</v>
      </c>
    </row>
    <row r="1356" spans="1:3" x14ac:dyDescent="0.2">
      <c r="A1356" s="3" t="s">
        <v>2270</v>
      </c>
      <c r="B1356" t="str">
        <f t="shared" si="42"/>
        <v>MACUSBC</v>
      </c>
      <c r="C1356" t="str">
        <f t="shared" si="43"/>
        <v>MACUSBC</v>
      </c>
    </row>
    <row r="1357" spans="1:3" x14ac:dyDescent="0.2">
      <c r="A1357" s="4" t="s">
        <v>2278</v>
      </c>
      <c r="B1357" t="str">
        <f t="shared" si="42"/>
        <v>MACUSBC</v>
      </c>
      <c r="C1357" t="str">
        <f t="shared" si="43"/>
        <v>MACUSBC</v>
      </c>
    </row>
    <row r="1358" spans="1:3" x14ac:dyDescent="0.2">
      <c r="A1358" s="3" t="s">
        <v>2304</v>
      </c>
      <c r="B1358" t="str">
        <f t="shared" si="42"/>
        <v>MSE</v>
      </c>
      <c r="C1358" t="str">
        <f t="shared" si="43"/>
        <v>MSE</v>
      </c>
    </row>
    <row r="1359" spans="1:3" x14ac:dyDescent="0.2">
      <c r="A1359" s="4" t="s">
        <v>2271</v>
      </c>
      <c r="B1359" t="str">
        <f t="shared" si="42"/>
        <v>OMNI</v>
      </c>
      <c r="C1359" t="str">
        <f t="shared" si="43"/>
        <v>OMNI</v>
      </c>
    </row>
    <row r="1360" spans="1:3" x14ac:dyDescent="0.2">
      <c r="A1360" s="3" t="s">
        <v>2271</v>
      </c>
      <c r="B1360" t="str">
        <f t="shared" si="42"/>
        <v>OMNI</v>
      </c>
      <c r="C1360" t="str">
        <f t="shared" si="43"/>
        <v>OMNI</v>
      </c>
    </row>
    <row r="1361" spans="1:3" x14ac:dyDescent="0.2">
      <c r="A1361" s="4" t="s">
        <v>2294</v>
      </c>
      <c r="B1361" t="str">
        <f t="shared" si="42"/>
        <v>UVGA</v>
      </c>
      <c r="C1361" t="str">
        <f t="shared" si="43"/>
        <v>UVGA</v>
      </c>
    </row>
    <row r="1362" spans="1:3" x14ac:dyDescent="0.2">
      <c r="A1362" s="3" t="s">
        <v>2294</v>
      </c>
      <c r="B1362" t="str">
        <f t="shared" si="42"/>
        <v>UVGA</v>
      </c>
      <c r="C1362" t="str">
        <f t="shared" si="43"/>
        <v>UVGA</v>
      </c>
    </row>
    <row r="1363" spans="1:3" x14ac:dyDescent="0.2">
      <c r="A1363" s="4" t="s">
        <v>2294</v>
      </c>
      <c r="B1363" t="str">
        <f t="shared" si="42"/>
        <v>UVGA</v>
      </c>
      <c r="C1363" t="str">
        <f t="shared" si="43"/>
        <v>UVGA</v>
      </c>
    </row>
    <row r="1364" spans="1:3" x14ac:dyDescent="0.2">
      <c r="A1364" s="3" t="s">
        <v>2272</v>
      </c>
      <c r="B1364" t="str">
        <f t="shared" si="42"/>
        <v>WALLADPT</v>
      </c>
      <c r="C1364" t="str">
        <f t="shared" si="43"/>
        <v>WALLADPT</v>
      </c>
    </row>
    <row r="1365" spans="1:3" x14ac:dyDescent="0.2">
      <c r="A1365" s="4" t="s">
        <v>2272</v>
      </c>
      <c r="B1365" t="str">
        <f t="shared" si="42"/>
        <v>WALLADPT</v>
      </c>
      <c r="C1365" t="str">
        <f t="shared" si="43"/>
        <v>WALLADPT</v>
      </c>
    </row>
    <row r="1366" spans="1:3" x14ac:dyDescent="0.2">
      <c r="A1366" s="3" t="s">
        <v>2272</v>
      </c>
      <c r="B1366" t="str">
        <f t="shared" si="42"/>
        <v>WALLADPT</v>
      </c>
      <c r="C1366" t="str">
        <f t="shared" si="43"/>
        <v>WALLADPT</v>
      </c>
    </row>
    <row r="1367" spans="1:3" x14ac:dyDescent="0.2">
      <c r="A1367" s="4" t="s">
        <v>2272</v>
      </c>
      <c r="B1367" t="str">
        <f t="shared" si="42"/>
        <v>WALLADPT</v>
      </c>
      <c r="C1367" t="str">
        <f t="shared" si="43"/>
        <v>WALLADPT</v>
      </c>
    </row>
    <row r="1368" spans="1:3" x14ac:dyDescent="0.2">
      <c r="A1368" s="3" t="s">
        <v>2272</v>
      </c>
      <c r="B1368" t="str">
        <f t="shared" si="42"/>
        <v>WALLADPT</v>
      </c>
      <c r="C1368" t="str">
        <f t="shared" si="43"/>
        <v>WALLADPT</v>
      </c>
    </row>
    <row r="1369" spans="1:3" x14ac:dyDescent="0.2">
      <c r="A1369" s="4" t="s">
        <v>2272</v>
      </c>
      <c r="B1369" t="str">
        <f t="shared" si="42"/>
        <v>WALLADPT</v>
      </c>
      <c r="C1369" t="str">
        <f t="shared" si="43"/>
        <v>WALLADPT</v>
      </c>
    </row>
    <row r="1370" spans="1:3" x14ac:dyDescent="0.2">
      <c r="A1370" s="3" t="s">
        <v>2272</v>
      </c>
      <c r="B1370" t="str">
        <f t="shared" si="42"/>
        <v>WALLADPT</v>
      </c>
      <c r="C1370" t="str">
        <f t="shared" si="43"/>
        <v>WALLADPT</v>
      </c>
    </row>
    <row r="1371" spans="1:3" x14ac:dyDescent="0.2">
      <c r="A1371" s="4" t="s">
        <v>2272</v>
      </c>
      <c r="B1371" t="str">
        <f t="shared" si="42"/>
        <v>WALLADPT</v>
      </c>
      <c r="C1371" t="str">
        <f t="shared" si="43"/>
        <v>WALLADPT</v>
      </c>
    </row>
    <row r="1372" spans="1:3" x14ac:dyDescent="0.2">
      <c r="A1372" s="3" t="s">
        <v>2272</v>
      </c>
      <c r="B1372" t="str">
        <f t="shared" si="42"/>
        <v>WALLADPT</v>
      </c>
      <c r="C1372" t="str">
        <f t="shared" si="43"/>
        <v>WALLADPT</v>
      </c>
    </row>
    <row r="1373" spans="1:3" x14ac:dyDescent="0.2">
      <c r="A1373" s="4" t="s">
        <v>2272</v>
      </c>
      <c r="B1373" t="str">
        <f t="shared" si="42"/>
        <v>WALLADPT</v>
      </c>
      <c r="C1373" t="str">
        <f t="shared" si="43"/>
        <v>WALLADPT</v>
      </c>
    </row>
    <row r="1374" spans="1:3" x14ac:dyDescent="0.2">
      <c r="A1374" s="3" t="s">
        <v>2272</v>
      </c>
      <c r="B1374" t="str">
        <f t="shared" si="42"/>
        <v>WALLADPT</v>
      </c>
      <c r="C1374" t="str">
        <f t="shared" si="43"/>
        <v>WALLADPT</v>
      </c>
    </row>
    <row r="1375" spans="1:3" x14ac:dyDescent="0.2">
      <c r="A1375" s="4" t="s">
        <v>2273</v>
      </c>
      <c r="B1375" t="str">
        <f t="shared" si="42"/>
        <v>CBK</v>
      </c>
      <c r="C1375" t="str">
        <f t="shared" si="43"/>
        <v>CBK</v>
      </c>
    </row>
    <row r="1376" spans="1:3" x14ac:dyDescent="0.2">
      <c r="A1376" s="3" t="s">
        <v>2274</v>
      </c>
      <c r="B1376" t="str">
        <f t="shared" si="42"/>
        <v>CLICC-ML</v>
      </c>
      <c r="C1376" t="str">
        <f t="shared" si="43"/>
        <v>CLICC-ML</v>
      </c>
    </row>
    <row r="1377" spans="1:3" x14ac:dyDescent="0.2">
      <c r="A1377" s="4" t="s">
        <v>2274</v>
      </c>
      <c r="B1377" t="str">
        <f t="shared" si="42"/>
        <v>CLICC-ML</v>
      </c>
      <c r="C1377" t="str">
        <f t="shared" si="43"/>
        <v>CLICC-ML</v>
      </c>
    </row>
    <row r="1378" spans="1:3" x14ac:dyDescent="0.2">
      <c r="A1378" s="3" t="s">
        <v>2275</v>
      </c>
      <c r="B1378" t="str">
        <f t="shared" si="42"/>
        <v>CLICC-MM</v>
      </c>
      <c r="C1378" t="str">
        <f t="shared" si="43"/>
        <v>CLICC-MM</v>
      </c>
    </row>
    <row r="1379" spans="1:3" x14ac:dyDescent="0.2">
      <c r="A1379" s="4" t="s">
        <v>2275</v>
      </c>
      <c r="B1379" t="str">
        <f t="shared" si="42"/>
        <v>CLICC-MM</v>
      </c>
      <c r="C1379" t="str">
        <f t="shared" si="43"/>
        <v>CLICC-MM</v>
      </c>
    </row>
    <row r="1380" spans="1:3" x14ac:dyDescent="0.2">
      <c r="A1380" s="3" t="s">
        <v>2274</v>
      </c>
      <c r="B1380" t="str">
        <f t="shared" si="42"/>
        <v>CLICC-ML</v>
      </c>
      <c r="C1380" t="str">
        <f t="shared" si="43"/>
        <v>CLICC-ML</v>
      </c>
    </row>
    <row r="1381" spans="1:3" x14ac:dyDescent="0.2">
      <c r="A1381" s="4" t="s">
        <v>2274</v>
      </c>
      <c r="B1381" t="str">
        <f t="shared" si="42"/>
        <v>CLICC-ML</v>
      </c>
      <c r="C1381" t="str">
        <f t="shared" si="43"/>
        <v>CLICC-ML</v>
      </c>
    </row>
    <row r="1382" spans="1:3" x14ac:dyDescent="0.2">
      <c r="A1382" s="3" t="s">
        <v>2275</v>
      </c>
      <c r="B1382" t="str">
        <f t="shared" si="42"/>
        <v>CLICC-MM</v>
      </c>
      <c r="C1382" t="str">
        <f t="shared" si="43"/>
        <v>CLICC-MM</v>
      </c>
    </row>
    <row r="1383" spans="1:3" x14ac:dyDescent="0.2">
      <c r="A1383" s="4" t="s">
        <v>2297</v>
      </c>
      <c r="B1383" t="str">
        <f t="shared" si="42"/>
        <v>FAC</v>
      </c>
      <c r="C1383" t="str">
        <f t="shared" si="43"/>
        <v>FAC</v>
      </c>
    </row>
    <row r="1384" spans="1:3" x14ac:dyDescent="0.2">
      <c r="A1384" s="3" t="s">
        <v>2263</v>
      </c>
      <c r="B1384" t="str">
        <f t="shared" si="42"/>
        <v>HP</v>
      </c>
      <c r="C1384" t="str">
        <f t="shared" si="43"/>
        <v>HP</v>
      </c>
    </row>
    <row r="1385" spans="1:3" x14ac:dyDescent="0.2">
      <c r="A1385" s="4" t="s">
        <v>2263</v>
      </c>
      <c r="B1385" t="str">
        <f t="shared" si="42"/>
        <v>HP</v>
      </c>
      <c r="C1385" t="str">
        <f t="shared" si="43"/>
        <v>HP</v>
      </c>
    </row>
    <row r="1386" spans="1:3" x14ac:dyDescent="0.2">
      <c r="A1386" s="3" t="s">
        <v>2274</v>
      </c>
      <c r="B1386" t="str">
        <f t="shared" si="42"/>
        <v>CLICC-ML</v>
      </c>
      <c r="C1386" t="str">
        <f t="shared" si="43"/>
        <v>CLICC-ML</v>
      </c>
    </row>
    <row r="1387" spans="1:3" x14ac:dyDescent="0.2">
      <c r="A1387" s="4" t="s">
        <v>2263</v>
      </c>
      <c r="B1387" t="str">
        <f t="shared" si="42"/>
        <v>HP</v>
      </c>
      <c r="C1387" t="str">
        <f t="shared" si="43"/>
        <v>HP</v>
      </c>
    </row>
    <row r="1388" spans="1:3" x14ac:dyDescent="0.2">
      <c r="A1388" s="3" t="s">
        <v>2273</v>
      </c>
      <c r="B1388" t="str">
        <f t="shared" si="42"/>
        <v>CBK</v>
      </c>
      <c r="C1388" t="str">
        <f t="shared" si="43"/>
        <v>CBK</v>
      </c>
    </row>
    <row r="1389" spans="1:3" x14ac:dyDescent="0.2">
      <c r="A1389" s="4" t="s">
        <v>2275</v>
      </c>
      <c r="B1389" t="str">
        <f t="shared" si="42"/>
        <v>CLICC-MM</v>
      </c>
      <c r="C1389" t="str">
        <f t="shared" si="43"/>
        <v>CLICC-MM</v>
      </c>
    </row>
    <row r="1390" spans="1:3" x14ac:dyDescent="0.2">
      <c r="A1390" s="3" t="s">
        <v>2275</v>
      </c>
      <c r="B1390" t="str">
        <f t="shared" si="42"/>
        <v>CLICC-MM</v>
      </c>
      <c r="C1390" t="str">
        <f t="shared" si="43"/>
        <v>CLICC-MM</v>
      </c>
    </row>
    <row r="1391" spans="1:3" x14ac:dyDescent="0.2">
      <c r="A1391" s="4" t="s">
        <v>2290</v>
      </c>
      <c r="B1391" t="str">
        <f t="shared" si="42"/>
        <v>MACUSBC</v>
      </c>
      <c r="C1391" t="str">
        <f t="shared" si="43"/>
        <v>MACUSBC</v>
      </c>
    </row>
    <row r="1392" spans="1:3" x14ac:dyDescent="0.2">
      <c r="A1392" s="3" t="s">
        <v>2278</v>
      </c>
      <c r="B1392" t="str">
        <f t="shared" si="42"/>
        <v>MACUSBC</v>
      </c>
      <c r="C1392" t="str">
        <f t="shared" si="43"/>
        <v>MACUSBC</v>
      </c>
    </row>
    <row r="1393" spans="1:3" x14ac:dyDescent="0.2">
      <c r="A1393" s="4" t="s">
        <v>2272</v>
      </c>
      <c r="B1393" t="str">
        <f t="shared" si="42"/>
        <v>WALLADPT</v>
      </c>
      <c r="C1393" t="str">
        <f t="shared" si="43"/>
        <v>WALLADPT</v>
      </c>
    </row>
    <row r="1394" spans="1:3" x14ac:dyDescent="0.2">
      <c r="A1394" s="3" t="s">
        <v>2266</v>
      </c>
      <c r="B1394" t="str">
        <f t="shared" si="42"/>
        <v>HDST</v>
      </c>
      <c r="C1394" t="str">
        <f t="shared" si="43"/>
        <v>HDST</v>
      </c>
    </row>
    <row r="1395" spans="1:3" x14ac:dyDescent="0.2">
      <c r="A1395" s="4" t="s">
        <v>2282</v>
      </c>
      <c r="B1395" t="str">
        <f t="shared" si="42"/>
        <v>HPUSBC</v>
      </c>
      <c r="C1395" t="str">
        <f t="shared" si="43"/>
        <v>HPUSBC</v>
      </c>
    </row>
    <row r="1396" spans="1:3" x14ac:dyDescent="0.2">
      <c r="A1396" s="3" t="s">
        <v>2265</v>
      </c>
      <c r="B1396" t="str">
        <f t="shared" si="42"/>
        <v>IPHONE</v>
      </c>
      <c r="C1396" t="str">
        <f t="shared" si="43"/>
        <v>IPHONE</v>
      </c>
    </row>
    <row r="1397" spans="1:3" x14ac:dyDescent="0.2">
      <c r="A1397" s="4" t="s">
        <v>2265</v>
      </c>
      <c r="B1397" t="str">
        <f t="shared" si="42"/>
        <v>IPHONE</v>
      </c>
      <c r="C1397" t="str">
        <f t="shared" si="43"/>
        <v>IPHONE</v>
      </c>
    </row>
    <row r="1398" spans="1:3" x14ac:dyDescent="0.2">
      <c r="A1398" s="3" t="s">
        <v>2265</v>
      </c>
      <c r="B1398" t="str">
        <f t="shared" si="42"/>
        <v>IPHONE</v>
      </c>
      <c r="C1398" t="str">
        <f t="shared" si="43"/>
        <v>IPHONE</v>
      </c>
    </row>
    <row r="1399" spans="1:3" x14ac:dyDescent="0.2">
      <c r="A1399" s="4" t="s">
        <v>2286</v>
      </c>
      <c r="B1399" t="str">
        <f t="shared" si="42"/>
        <v>MACUSBC</v>
      </c>
      <c r="C1399" t="str">
        <f t="shared" si="43"/>
        <v>MACUSBC</v>
      </c>
    </row>
    <row r="1400" spans="1:3" x14ac:dyDescent="0.2">
      <c r="A1400" s="3" t="s">
        <v>2277</v>
      </c>
      <c r="B1400" t="str">
        <f t="shared" si="42"/>
        <v>MACUSBC</v>
      </c>
      <c r="C1400" t="str">
        <f t="shared" si="43"/>
        <v>MACUSBC</v>
      </c>
    </row>
    <row r="1401" spans="1:3" x14ac:dyDescent="0.2">
      <c r="A1401" s="4" t="s">
        <v>2280</v>
      </c>
      <c r="B1401" t="str">
        <f t="shared" si="42"/>
        <v>MACUSBC</v>
      </c>
      <c r="C1401" t="str">
        <f t="shared" si="43"/>
        <v>MACUSBC</v>
      </c>
    </row>
    <row r="1402" spans="1:3" x14ac:dyDescent="0.2">
      <c r="A1402" s="3" t="s">
        <v>2272</v>
      </c>
      <c r="B1402" t="str">
        <f t="shared" si="42"/>
        <v>WALLADPT</v>
      </c>
      <c r="C1402" t="str">
        <f t="shared" si="43"/>
        <v>WALLADPT</v>
      </c>
    </row>
    <row r="1403" spans="1:3" x14ac:dyDescent="0.2">
      <c r="A1403" s="4" t="s">
        <v>2272</v>
      </c>
      <c r="B1403" t="str">
        <f t="shared" si="42"/>
        <v>WALLADPT</v>
      </c>
      <c r="C1403" t="str">
        <f t="shared" si="43"/>
        <v>WALLADPT</v>
      </c>
    </row>
    <row r="1404" spans="1:3" x14ac:dyDescent="0.2">
      <c r="A1404" s="3" t="s">
        <v>2272</v>
      </c>
      <c r="B1404" t="str">
        <f t="shared" si="42"/>
        <v>WALLADPT</v>
      </c>
      <c r="C1404" t="str">
        <f t="shared" si="43"/>
        <v>WALLADPT</v>
      </c>
    </row>
    <row r="1405" spans="1:3" x14ac:dyDescent="0.2">
      <c r="A1405" s="4" t="s">
        <v>2330</v>
      </c>
      <c r="B1405" t="str">
        <f t="shared" si="42"/>
        <v>Uniq/3/B05Code</v>
      </c>
      <c r="C1405" t="str">
        <f t="shared" si="43"/>
        <v>CBK</v>
      </c>
    </row>
    <row r="1406" spans="1:3" x14ac:dyDescent="0.2">
      <c r="A1406" s="3" t="s">
        <v>2273</v>
      </c>
      <c r="B1406" t="str">
        <f t="shared" si="42"/>
        <v>CBK</v>
      </c>
      <c r="C1406" t="str">
        <f t="shared" si="43"/>
        <v>CBK</v>
      </c>
    </row>
    <row r="1407" spans="1:3" x14ac:dyDescent="0.2">
      <c r="A1407" s="4" t="s">
        <v>2273</v>
      </c>
      <c r="B1407" t="str">
        <f t="shared" si="42"/>
        <v>CBK</v>
      </c>
      <c r="C1407" t="str">
        <f t="shared" si="43"/>
        <v>CBK</v>
      </c>
    </row>
    <row r="1408" spans="1:3" x14ac:dyDescent="0.2">
      <c r="A1408" s="3" t="s">
        <v>2263</v>
      </c>
      <c r="B1408" t="str">
        <f t="shared" si="42"/>
        <v>HP</v>
      </c>
      <c r="C1408" t="str">
        <f t="shared" si="43"/>
        <v>HP</v>
      </c>
    </row>
    <row r="1409" spans="1:3" x14ac:dyDescent="0.2">
      <c r="A1409" s="4" t="s">
        <v>2263</v>
      </c>
      <c r="B1409" t="str">
        <f t="shared" si="42"/>
        <v>HP</v>
      </c>
      <c r="C1409" t="str">
        <f t="shared" si="43"/>
        <v>HP</v>
      </c>
    </row>
    <row r="1410" spans="1:3" x14ac:dyDescent="0.2">
      <c r="A1410" s="3" t="s">
        <v>2273</v>
      </c>
      <c r="B1410" t="str">
        <f t="shared" si="42"/>
        <v>CBK</v>
      </c>
      <c r="C1410" t="str">
        <f t="shared" si="43"/>
        <v>CBK</v>
      </c>
    </row>
    <row r="1411" spans="1:3" x14ac:dyDescent="0.2">
      <c r="A1411" s="4" t="s">
        <v>2274</v>
      </c>
      <c r="B1411" t="str">
        <f t="shared" ref="B1411:B1474" si="44">IF(COUNTIF(A1411,"*MACUSBC*"),"MACUSBC",A1411)</f>
        <v>CLICC-ML</v>
      </c>
      <c r="C1411" t="str">
        <f t="shared" ref="C1411:C1474" si="45">IF(COUNTIF(B1411,"*uniq*"),"CBK",B1411)</f>
        <v>CLICC-ML</v>
      </c>
    </row>
    <row r="1412" spans="1:3" x14ac:dyDescent="0.2">
      <c r="A1412" s="3" t="s">
        <v>2275</v>
      </c>
      <c r="B1412" t="str">
        <f t="shared" si="44"/>
        <v>CLICC-MM</v>
      </c>
      <c r="C1412" t="str">
        <f t="shared" si="45"/>
        <v>CLICC-MM</v>
      </c>
    </row>
    <row r="1413" spans="1:3" x14ac:dyDescent="0.2">
      <c r="A1413" s="4" t="s">
        <v>2275</v>
      </c>
      <c r="B1413" t="str">
        <f t="shared" si="44"/>
        <v>CLICC-MM</v>
      </c>
      <c r="C1413" t="str">
        <f t="shared" si="45"/>
        <v>CLICC-MM</v>
      </c>
    </row>
    <row r="1414" spans="1:3" x14ac:dyDescent="0.2">
      <c r="A1414" s="3" t="s">
        <v>2263</v>
      </c>
      <c r="B1414" t="str">
        <f t="shared" si="44"/>
        <v>HP</v>
      </c>
      <c r="C1414" t="str">
        <f t="shared" si="45"/>
        <v>HP</v>
      </c>
    </row>
    <row r="1415" spans="1:3" x14ac:dyDescent="0.2">
      <c r="A1415" s="4" t="s">
        <v>2275</v>
      </c>
      <c r="B1415" t="str">
        <f t="shared" si="44"/>
        <v>CLICC-MM</v>
      </c>
      <c r="C1415" t="str">
        <f t="shared" si="45"/>
        <v>CLICC-MM</v>
      </c>
    </row>
    <row r="1416" spans="1:3" x14ac:dyDescent="0.2">
      <c r="A1416" s="3" t="s">
        <v>2275</v>
      </c>
      <c r="B1416" t="str">
        <f t="shared" si="44"/>
        <v>CLICC-MM</v>
      </c>
      <c r="C1416" t="str">
        <f t="shared" si="45"/>
        <v>CLICC-MM</v>
      </c>
    </row>
    <row r="1417" spans="1:3" x14ac:dyDescent="0.2">
      <c r="A1417" s="4" t="s">
        <v>2277</v>
      </c>
      <c r="B1417" t="str">
        <f t="shared" si="44"/>
        <v>MACUSBC</v>
      </c>
      <c r="C1417" t="str">
        <f t="shared" si="45"/>
        <v>MACUSBC</v>
      </c>
    </row>
    <row r="1418" spans="1:3" x14ac:dyDescent="0.2">
      <c r="A1418" s="3" t="s">
        <v>2331</v>
      </c>
      <c r="B1418" t="str">
        <f t="shared" si="44"/>
        <v>Uniq/3/B00Code</v>
      </c>
      <c r="C1418" t="str">
        <f t="shared" si="45"/>
        <v>CBK</v>
      </c>
    </row>
    <row r="1419" spans="1:3" x14ac:dyDescent="0.2">
      <c r="A1419" s="4" t="s">
        <v>2332</v>
      </c>
      <c r="B1419" t="str">
        <f t="shared" si="44"/>
        <v>Uniq/3/B04Code</v>
      </c>
      <c r="C1419" t="str">
        <f t="shared" si="45"/>
        <v>CBK</v>
      </c>
    </row>
    <row r="1420" spans="1:3" x14ac:dyDescent="0.2">
      <c r="A1420" s="3" t="s">
        <v>2273</v>
      </c>
      <c r="B1420" t="str">
        <f t="shared" si="44"/>
        <v>CBK</v>
      </c>
      <c r="C1420" t="str">
        <f t="shared" si="45"/>
        <v>CBK</v>
      </c>
    </row>
    <row r="1421" spans="1:3" x14ac:dyDescent="0.2">
      <c r="A1421" s="4" t="s">
        <v>2273</v>
      </c>
      <c r="B1421" t="str">
        <f t="shared" si="44"/>
        <v>CBK</v>
      </c>
      <c r="C1421" t="str">
        <f t="shared" si="45"/>
        <v>CBK</v>
      </c>
    </row>
    <row r="1422" spans="1:3" x14ac:dyDescent="0.2">
      <c r="A1422" s="3" t="s">
        <v>2276</v>
      </c>
      <c r="B1422" t="str">
        <f t="shared" si="44"/>
        <v>CALC</v>
      </c>
      <c r="C1422" t="str">
        <f t="shared" si="45"/>
        <v>CALC</v>
      </c>
    </row>
    <row r="1423" spans="1:3" x14ac:dyDescent="0.2">
      <c r="A1423" s="4" t="s">
        <v>2266</v>
      </c>
      <c r="B1423" t="str">
        <f t="shared" si="44"/>
        <v>HDST</v>
      </c>
      <c r="C1423" t="str">
        <f t="shared" si="45"/>
        <v>HDST</v>
      </c>
    </row>
    <row r="1424" spans="1:3" x14ac:dyDescent="0.2">
      <c r="A1424" s="3" t="s">
        <v>2266</v>
      </c>
      <c r="B1424" t="str">
        <f t="shared" si="44"/>
        <v>HDST</v>
      </c>
      <c r="C1424" t="str">
        <f t="shared" si="45"/>
        <v>HDST</v>
      </c>
    </row>
    <row r="1425" spans="1:3" x14ac:dyDescent="0.2">
      <c r="A1425" s="4" t="s">
        <v>2266</v>
      </c>
      <c r="B1425" t="str">
        <f t="shared" si="44"/>
        <v>HDST</v>
      </c>
      <c r="C1425" t="str">
        <f t="shared" si="45"/>
        <v>HDST</v>
      </c>
    </row>
    <row r="1426" spans="1:3" x14ac:dyDescent="0.2">
      <c r="A1426" s="3" t="s">
        <v>2265</v>
      </c>
      <c r="B1426" t="str">
        <f t="shared" si="44"/>
        <v>IPHONE</v>
      </c>
      <c r="C1426" t="str">
        <f t="shared" si="45"/>
        <v>IPHONE</v>
      </c>
    </row>
    <row r="1427" spans="1:3" x14ac:dyDescent="0.2">
      <c r="A1427" s="4" t="s">
        <v>2265</v>
      </c>
      <c r="B1427" t="str">
        <f t="shared" si="44"/>
        <v>IPHONE</v>
      </c>
      <c r="C1427" t="str">
        <f t="shared" si="45"/>
        <v>IPHONE</v>
      </c>
    </row>
    <row r="1428" spans="1:3" x14ac:dyDescent="0.2">
      <c r="A1428" s="3" t="s">
        <v>2265</v>
      </c>
      <c r="B1428" t="str">
        <f t="shared" si="44"/>
        <v>IPHONE</v>
      </c>
      <c r="C1428" t="str">
        <f t="shared" si="45"/>
        <v>IPHONE</v>
      </c>
    </row>
    <row r="1429" spans="1:3" x14ac:dyDescent="0.2">
      <c r="A1429" s="4" t="s">
        <v>2265</v>
      </c>
      <c r="B1429" t="str">
        <f t="shared" si="44"/>
        <v>IPHONE</v>
      </c>
      <c r="C1429" t="str">
        <f t="shared" si="45"/>
        <v>IPHONE</v>
      </c>
    </row>
    <row r="1430" spans="1:3" x14ac:dyDescent="0.2">
      <c r="A1430" s="3" t="s">
        <v>2265</v>
      </c>
      <c r="B1430" t="str">
        <f t="shared" si="44"/>
        <v>IPHONE</v>
      </c>
      <c r="C1430" t="str">
        <f t="shared" si="45"/>
        <v>IPHONE</v>
      </c>
    </row>
    <row r="1431" spans="1:3" x14ac:dyDescent="0.2">
      <c r="A1431" s="4" t="s">
        <v>2265</v>
      </c>
      <c r="B1431" t="str">
        <f t="shared" si="44"/>
        <v>IPHONE</v>
      </c>
      <c r="C1431" t="str">
        <f t="shared" si="45"/>
        <v>IPHONE</v>
      </c>
    </row>
    <row r="1432" spans="1:3" x14ac:dyDescent="0.2">
      <c r="A1432" s="3" t="s">
        <v>2265</v>
      </c>
      <c r="B1432" t="str">
        <f t="shared" si="44"/>
        <v>IPHONE</v>
      </c>
      <c r="C1432" t="str">
        <f t="shared" si="45"/>
        <v>IPHONE</v>
      </c>
    </row>
    <row r="1433" spans="1:3" x14ac:dyDescent="0.2">
      <c r="A1433" s="4" t="s">
        <v>2265</v>
      </c>
      <c r="B1433" t="str">
        <f t="shared" si="44"/>
        <v>IPHONE</v>
      </c>
      <c r="C1433" t="str">
        <f t="shared" si="45"/>
        <v>IPHONE</v>
      </c>
    </row>
    <row r="1434" spans="1:3" x14ac:dyDescent="0.2">
      <c r="A1434" s="3" t="s">
        <v>2265</v>
      </c>
      <c r="B1434" t="str">
        <f t="shared" si="44"/>
        <v>IPHONE</v>
      </c>
      <c r="C1434" t="str">
        <f t="shared" si="45"/>
        <v>IPHONE</v>
      </c>
    </row>
    <row r="1435" spans="1:3" x14ac:dyDescent="0.2">
      <c r="A1435" s="4" t="s">
        <v>2265</v>
      </c>
      <c r="B1435" t="str">
        <f t="shared" si="44"/>
        <v>IPHONE</v>
      </c>
      <c r="C1435" t="str">
        <f t="shared" si="45"/>
        <v>IPHONE</v>
      </c>
    </row>
    <row r="1436" spans="1:3" x14ac:dyDescent="0.2">
      <c r="A1436" s="3" t="s">
        <v>2268</v>
      </c>
      <c r="B1436" t="str">
        <f t="shared" si="44"/>
        <v>MACCHRG</v>
      </c>
      <c r="C1436" t="str">
        <f t="shared" si="45"/>
        <v>MACCHRG</v>
      </c>
    </row>
    <row r="1437" spans="1:3" x14ac:dyDescent="0.2">
      <c r="A1437" s="4" t="s">
        <v>2286</v>
      </c>
      <c r="B1437" t="str">
        <f t="shared" si="44"/>
        <v>MACUSBC</v>
      </c>
      <c r="C1437" t="str">
        <f t="shared" si="45"/>
        <v>MACUSBC</v>
      </c>
    </row>
    <row r="1438" spans="1:3" x14ac:dyDescent="0.2">
      <c r="A1438" s="3" t="s">
        <v>2305</v>
      </c>
      <c r="B1438" t="str">
        <f t="shared" si="44"/>
        <v>MACUSBC</v>
      </c>
      <c r="C1438" t="str">
        <f t="shared" si="45"/>
        <v>MACUSBC</v>
      </c>
    </row>
    <row r="1439" spans="1:3" x14ac:dyDescent="0.2">
      <c r="A1439" s="4" t="s">
        <v>2277</v>
      </c>
      <c r="B1439" t="str">
        <f t="shared" si="44"/>
        <v>MACUSBC</v>
      </c>
      <c r="C1439" t="str">
        <f t="shared" si="45"/>
        <v>MACUSBC</v>
      </c>
    </row>
    <row r="1440" spans="1:3" x14ac:dyDescent="0.2">
      <c r="A1440" s="3" t="s">
        <v>2299</v>
      </c>
      <c r="B1440" t="str">
        <f t="shared" si="44"/>
        <v>MACUSBC</v>
      </c>
      <c r="C1440" t="str">
        <f t="shared" si="45"/>
        <v>MACUSBC</v>
      </c>
    </row>
    <row r="1441" spans="1:3" x14ac:dyDescent="0.2">
      <c r="A1441" s="4" t="s">
        <v>2269</v>
      </c>
      <c r="B1441" t="str">
        <f t="shared" si="44"/>
        <v>MACUSBC</v>
      </c>
      <c r="C1441" t="str">
        <f t="shared" si="45"/>
        <v>MACUSBC</v>
      </c>
    </row>
    <row r="1442" spans="1:3" x14ac:dyDescent="0.2">
      <c r="A1442" s="3" t="s">
        <v>2278</v>
      </c>
      <c r="B1442" t="str">
        <f t="shared" si="44"/>
        <v>MACUSBC</v>
      </c>
      <c r="C1442" t="str">
        <f t="shared" si="45"/>
        <v>MACUSBC</v>
      </c>
    </row>
    <row r="1443" spans="1:3" x14ac:dyDescent="0.2">
      <c r="A1443" s="4" t="s">
        <v>2271</v>
      </c>
      <c r="B1443" t="str">
        <f t="shared" si="44"/>
        <v>OMNI</v>
      </c>
      <c r="C1443" t="str">
        <f t="shared" si="45"/>
        <v>OMNI</v>
      </c>
    </row>
    <row r="1444" spans="1:3" x14ac:dyDescent="0.2">
      <c r="A1444" s="3" t="s">
        <v>2271</v>
      </c>
      <c r="B1444" t="str">
        <f t="shared" si="44"/>
        <v>OMNI</v>
      </c>
      <c r="C1444" t="str">
        <f t="shared" si="45"/>
        <v>OMNI</v>
      </c>
    </row>
    <row r="1445" spans="1:3" x14ac:dyDescent="0.2">
      <c r="A1445" s="4" t="s">
        <v>2271</v>
      </c>
      <c r="B1445" t="str">
        <f t="shared" si="44"/>
        <v>OMNI</v>
      </c>
      <c r="C1445" t="str">
        <f t="shared" si="45"/>
        <v>OMNI</v>
      </c>
    </row>
    <row r="1446" spans="1:3" x14ac:dyDescent="0.2">
      <c r="A1446" s="3" t="s">
        <v>2271</v>
      </c>
      <c r="B1446" t="str">
        <f t="shared" si="44"/>
        <v>OMNI</v>
      </c>
      <c r="C1446" t="str">
        <f t="shared" si="45"/>
        <v>OMNI</v>
      </c>
    </row>
    <row r="1447" spans="1:3" x14ac:dyDescent="0.2">
      <c r="A1447" s="4" t="s">
        <v>2272</v>
      </c>
      <c r="B1447" t="str">
        <f t="shared" si="44"/>
        <v>WALLADPT</v>
      </c>
      <c r="C1447" t="str">
        <f t="shared" si="45"/>
        <v>WALLADPT</v>
      </c>
    </row>
    <row r="1448" spans="1:3" x14ac:dyDescent="0.2">
      <c r="A1448" s="3" t="s">
        <v>2272</v>
      </c>
      <c r="B1448" t="str">
        <f t="shared" si="44"/>
        <v>WALLADPT</v>
      </c>
      <c r="C1448" t="str">
        <f t="shared" si="45"/>
        <v>WALLADPT</v>
      </c>
    </row>
    <row r="1449" spans="1:3" x14ac:dyDescent="0.2">
      <c r="A1449" s="4" t="s">
        <v>2272</v>
      </c>
      <c r="B1449" t="str">
        <f t="shared" si="44"/>
        <v>WALLADPT</v>
      </c>
      <c r="C1449" t="str">
        <f t="shared" si="45"/>
        <v>WALLADPT</v>
      </c>
    </row>
    <row r="1450" spans="1:3" x14ac:dyDescent="0.2">
      <c r="A1450" s="3" t="s">
        <v>2272</v>
      </c>
      <c r="B1450" t="str">
        <f t="shared" si="44"/>
        <v>WALLADPT</v>
      </c>
      <c r="C1450" t="str">
        <f t="shared" si="45"/>
        <v>WALLADPT</v>
      </c>
    </row>
    <row r="1451" spans="1:3" x14ac:dyDescent="0.2">
      <c r="A1451" s="4" t="s">
        <v>2272</v>
      </c>
      <c r="B1451" t="str">
        <f t="shared" si="44"/>
        <v>WALLADPT</v>
      </c>
      <c r="C1451" t="str">
        <f t="shared" si="45"/>
        <v>WALLADPT</v>
      </c>
    </row>
    <row r="1452" spans="1:3" x14ac:dyDescent="0.2">
      <c r="A1452" s="3" t="s">
        <v>2272</v>
      </c>
      <c r="B1452" t="str">
        <f t="shared" si="44"/>
        <v>WALLADPT</v>
      </c>
      <c r="C1452" t="str">
        <f t="shared" si="45"/>
        <v>WALLADPT</v>
      </c>
    </row>
    <row r="1453" spans="1:3" x14ac:dyDescent="0.2">
      <c r="A1453" s="4" t="s">
        <v>2272</v>
      </c>
      <c r="B1453" t="str">
        <f t="shared" si="44"/>
        <v>WALLADPT</v>
      </c>
      <c r="C1453" t="str">
        <f t="shared" si="45"/>
        <v>WALLADPT</v>
      </c>
    </row>
    <row r="1454" spans="1:3" x14ac:dyDescent="0.2">
      <c r="A1454" s="3" t="s">
        <v>2333</v>
      </c>
      <c r="B1454" t="str">
        <f t="shared" si="44"/>
        <v>Uniq/3/B02Code</v>
      </c>
      <c r="C1454" t="str">
        <f t="shared" si="45"/>
        <v>CBK</v>
      </c>
    </row>
    <row r="1455" spans="1:3" x14ac:dyDescent="0.2">
      <c r="A1455" s="4" t="s">
        <v>2334</v>
      </c>
      <c r="B1455" t="str">
        <f t="shared" si="44"/>
        <v>Uniq/3/B03Code</v>
      </c>
      <c r="C1455" t="str">
        <f t="shared" si="45"/>
        <v>CBK</v>
      </c>
    </row>
    <row r="1456" spans="1:3" x14ac:dyDescent="0.2">
      <c r="A1456" s="3" t="s">
        <v>2335</v>
      </c>
      <c r="B1456" t="str">
        <f t="shared" si="44"/>
        <v>Uniq/3/B06Code</v>
      </c>
      <c r="C1456" t="str">
        <f t="shared" si="45"/>
        <v>CBK</v>
      </c>
    </row>
    <row r="1457" spans="1:3" x14ac:dyDescent="0.2">
      <c r="A1457" s="4" t="s">
        <v>2336</v>
      </c>
      <c r="B1457" t="str">
        <f t="shared" si="44"/>
        <v>Uniq/3/B08Code</v>
      </c>
      <c r="C1457" t="str">
        <f t="shared" si="45"/>
        <v>CBK</v>
      </c>
    </row>
    <row r="1458" spans="1:3" x14ac:dyDescent="0.2">
      <c r="A1458" s="3" t="s">
        <v>2337</v>
      </c>
      <c r="B1458" t="str">
        <f t="shared" si="44"/>
        <v>Uniq/3/B13Code</v>
      </c>
      <c r="C1458" t="str">
        <f t="shared" si="45"/>
        <v>CBK</v>
      </c>
    </row>
    <row r="1459" spans="1:3" x14ac:dyDescent="0.2">
      <c r="A1459" s="4" t="s">
        <v>2274</v>
      </c>
      <c r="B1459" t="str">
        <f t="shared" si="44"/>
        <v>CLICC-ML</v>
      </c>
      <c r="C1459" t="str">
        <f t="shared" si="45"/>
        <v>CLICC-ML</v>
      </c>
    </row>
    <row r="1460" spans="1:3" x14ac:dyDescent="0.2">
      <c r="A1460" s="3" t="s">
        <v>2274</v>
      </c>
      <c r="B1460" t="str">
        <f t="shared" si="44"/>
        <v>CLICC-ML</v>
      </c>
      <c r="C1460" t="str">
        <f t="shared" si="45"/>
        <v>CLICC-ML</v>
      </c>
    </row>
    <row r="1461" spans="1:3" x14ac:dyDescent="0.2">
      <c r="A1461" s="4" t="s">
        <v>2274</v>
      </c>
      <c r="B1461" t="str">
        <f t="shared" si="44"/>
        <v>CLICC-ML</v>
      </c>
      <c r="C1461" t="str">
        <f t="shared" si="45"/>
        <v>CLICC-ML</v>
      </c>
    </row>
    <row r="1462" spans="1:3" x14ac:dyDescent="0.2">
      <c r="A1462" s="3" t="s">
        <v>2263</v>
      </c>
      <c r="B1462" t="str">
        <f t="shared" si="44"/>
        <v>HP</v>
      </c>
      <c r="C1462" t="str">
        <f t="shared" si="45"/>
        <v>HP</v>
      </c>
    </row>
    <row r="1463" spans="1:3" x14ac:dyDescent="0.2">
      <c r="A1463" s="4" t="s">
        <v>2263</v>
      </c>
      <c r="B1463" t="str">
        <f t="shared" si="44"/>
        <v>HP</v>
      </c>
      <c r="C1463" t="str">
        <f t="shared" si="45"/>
        <v>HP</v>
      </c>
    </row>
    <row r="1464" spans="1:3" x14ac:dyDescent="0.2">
      <c r="A1464" s="3" t="s">
        <v>2263</v>
      </c>
      <c r="B1464" t="str">
        <f t="shared" si="44"/>
        <v>HP</v>
      </c>
      <c r="C1464" t="str">
        <f t="shared" si="45"/>
        <v>HP</v>
      </c>
    </row>
    <row r="1465" spans="1:3" x14ac:dyDescent="0.2">
      <c r="A1465" s="4" t="s">
        <v>2274</v>
      </c>
      <c r="B1465" t="str">
        <f t="shared" si="44"/>
        <v>CLICC-ML</v>
      </c>
      <c r="C1465" t="str">
        <f t="shared" si="45"/>
        <v>CLICC-ML</v>
      </c>
    </row>
    <row r="1466" spans="1:3" x14ac:dyDescent="0.2">
      <c r="A1466" s="3" t="s">
        <v>2274</v>
      </c>
      <c r="B1466" t="str">
        <f t="shared" si="44"/>
        <v>CLICC-ML</v>
      </c>
      <c r="C1466" t="str">
        <f t="shared" si="45"/>
        <v>CLICC-ML</v>
      </c>
    </row>
    <row r="1467" spans="1:3" x14ac:dyDescent="0.2">
      <c r="A1467" s="4" t="s">
        <v>2263</v>
      </c>
      <c r="B1467" t="str">
        <f t="shared" si="44"/>
        <v>HP</v>
      </c>
      <c r="C1467" t="str">
        <f t="shared" si="45"/>
        <v>HP</v>
      </c>
    </row>
    <row r="1468" spans="1:3" x14ac:dyDescent="0.2">
      <c r="A1468" s="3" t="s">
        <v>2274</v>
      </c>
      <c r="B1468" t="str">
        <f t="shared" si="44"/>
        <v>CLICC-ML</v>
      </c>
      <c r="C1468" t="str">
        <f t="shared" si="45"/>
        <v>CLICC-ML</v>
      </c>
    </row>
    <row r="1469" spans="1:3" x14ac:dyDescent="0.2">
      <c r="A1469" s="4" t="s">
        <v>2274</v>
      </c>
      <c r="B1469" t="str">
        <f t="shared" si="44"/>
        <v>CLICC-ML</v>
      </c>
      <c r="C1469" t="str">
        <f t="shared" si="45"/>
        <v>CLICC-ML</v>
      </c>
    </row>
    <row r="1470" spans="1:3" x14ac:dyDescent="0.2">
      <c r="A1470" s="3" t="s">
        <v>2297</v>
      </c>
      <c r="B1470" t="str">
        <f t="shared" si="44"/>
        <v>FAC</v>
      </c>
      <c r="C1470" t="str">
        <f t="shared" si="45"/>
        <v>FAC</v>
      </c>
    </row>
    <row r="1471" spans="1:3" x14ac:dyDescent="0.2">
      <c r="A1471" s="4" t="s">
        <v>2274</v>
      </c>
      <c r="B1471" t="str">
        <f t="shared" si="44"/>
        <v>CLICC-ML</v>
      </c>
      <c r="C1471" t="str">
        <f t="shared" si="45"/>
        <v>CLICC-ML</v>
      </c>
    </row>
    <row r="1472" spans="1:3" x14ac:dyDescent="0.2">
      <c r="A1472" s="3" t="s">
        <v>2271</v>
      </c>
      <c r="B1472" t="str">
        <f t="shared" si="44"/>
        <v>OMNI</v>
      </c>
      <c r="C1472" t="str">
        <f t="shared" si="45"/>
        <v>OMNI</v>
      </c>
    </row>
    <row r="1473" spans="1:3" x14ac:dyDescent="0.2">
      <c r="A1473" s="4" t="s">
        <v>2265</v>
      </c>
      <c r="B1473" t="str">
        <f t="shared" si="44"/>
        <v>IPHONE</v>
      </c>
      <c r="C1473" t="str">
        <f t="shared" si="45"/>
        <v>IPHONE</v>
      </c>
    </row>
    <row r="1474" spans="1:3" x14ac:dyDescent="0.2">
      <c r="A1474" s="3" t="s">
        <v>2291</v>
      </c>
      <c r="B1474" t="str">
        <f t="shared" si="44"/>
        <v>MACUSBC</v>
      </c>
      <c r="C1474" t="str">
        <f t="shared" si="45"/>
        <v>MACUSBC</v>
      </c>
    </row>
    <row r="1475" spans="1:3" x14ac:dyDescent="0.2">
      <c r="A1475" s="4" t="s">
        <v>2273</v>
      </c>
      <c r="B1475" t="str">
        <f t="shared" ref="B1475:B1538" si="46">IF(COUNTIF(A1475,"*MACUSBC*"),"MACUSBC",A1475)</f>
        <v>CBK</v>
      </c>
      <c r="C1475" t="str">
        <f t="shared" ref="C1475:C1538" si="47">IF(COUNTIF(B1475,"*uniq*"),"CBK",B1475)</f>
        <v>CBK</v>
      </c>
    </row>
    <row r="1476" spans="1:3" x14ac:dyDescent="0.2">
      <c r="A1476" s="3" t="s">
        <v>2273</v>
      </c>
      <c r="B1476" t="str">
        <f t="shared" si="46"/>
        <v>CBK</v>
      </c>
      <c r="C1476" t="str">
        <f t="shared" si="47"/>
        <v>CBK</v>
      </c>
    </row>
    <row r="1477" spans="1:3" x14ac:dyDescent="0.2">
      <c r="A1477" s="4" t="s">
        <v>2273</v>
      </c>
      <c r="B1477" t="str">
        <f t="shared" si="46"/>
        <v>CBK</v>
      </c>
      <c r="C1477" t="str">
        <f t="shared" si="47"/>
        <v>CBK</v>
      </c>
    </row>
    <row r="1478" spans="1:3" x14ac:dyDescent="0.2">
      <c r="A1478" s="3" t="s">
        <v>2273</v>
      </c>
      <c r="B1478" t="str">
        <f t="shared" si="46"/>
        <v>CBK</v>
      </c>
      <c r="C1478" t="str">
        <f t="shared" si="47"/>
        <v>CBK</v>
      </c>
    </row>
    <row r="1479" spans="1:3" x14ac:dyDescent="0.2">
      <c r="A1479" s="4" t="s">
        <v>2265</v>
      </c>
      <c r="B1479" t="str">
        <f t="shared" si="46"/>
        <v>IPHONE</v>
      </c>
      <c r="C1479" t="str">
        <f t="shared" si="47"/>
        <v>IPHONE</v>
      </c>
    </row>
    <row r="1480" spans="1:3" x14ac:dyDescent="0.2">
      <c r="A1480" s="3" t="s">
        <v>2268</v>
      </c>
      <c r="B1480" t="str">
        <f t="shared" si="46"/>
        <v>MACCHRG</v>
      </c>
      <c r="C1480" t="str">
        <f t="shared" si="47"/>
        <v>MACCHRG</v>
      </c>
    </row>
    <row r="1481" spans="1:3" x14ac:dyDescent="0.2">
      <c r="A1481" s="4" t="s">
        <v>2272</v>
      </c>
      <c r="B1481" t="str">
        <f t="shared" si="46"/>
        <v>WALLADPT</v>
      </c>
      <c r="C1481" t="str">
        <f t="shared" si="47"/>
        <v>WALLADPT</v>
      </c>
    </row>
    <row r="1482" spans="1:3" x14ac:dyDescent="0.2">
      <c r="A1482" s="3" t="s">
        <v>2273</v>
      </c>
      <c r="B1482" t="str">
        <f t="shared" si="46"/>
        <v>CBK</v>
      </c>
      <c r="C1482" t="str">
        <f t="shared" si="47"/>
        <v>CBK</v>
      </c>
    </row>
    <row r="1483" spans="1:3" x14ac:dyDescent="0.2">
      <c r="A1483" s="4" t="s">
        <v>2266</v>
      </c>
      <c r="B1483" t="str">
        <f t="shared" si="46"/>
        <v>HDST</v>
      </c>
      <c r="C1483" t="str">
        <f t="shared" si="47"/>
        <v>HDST</v>
      </c>
    </row>
    <row r="1484" spans="1:3" x14ac:dyDescent="0.2">
      <c r="A1484" s="3" t="s">
        <v>2282</v>
      </c>
      <c r="B1484" t="str">
        <f t="shared" si="46"/>
        <v>HPUSBC</v>
      </c>
      <c r="C1484" t="str">
        <f t="shared" si="47"/>
        <v>HPUSBC</v>
      </c>
    </row>
    <row r="1485" spans="1:3" x14ac:dyDescent="0.2">
      <c r="A1485" s="4" t="s">
        <v>2265</v>
      </c>
      <c r="B1485" t="str">
        <f t="shared" si="46"/>
        <v>IPHONE</v>
      </c>
      <c r="C1485" t="str">
        <f t="shared" si="47"/>
        <v>IPHONE</v>
      </c>
    </row>
    <row r="1486" spans="1:3" x14ac:dyDescent="0.2">
      <c r="A1486" s="3" t="s">
        <v>2265</v>
      </c>
      <c r="B1486" t="str">
        <f t="shared" si="46"/>
        <v>IPHONE</v>
      </c>
      <c r="C1486" t="str">
        <f t="shared" si="47"/>
        <v>IPHONE</v>
      </c>
    </row>
    <row r="1487" spans="1:3" x14ac:dyDescent="0.2">
      <c r="A1487" s="4" t="s">
        <v>2268</v>
      </c>
      <c r="B1487" t="str">
        <f t="shared" si="46"/>
        <v>MACCHRG</v>
      </c>
      <c r="C1487" t="str">
        <f t="shared" si="47"/>
        <v>MACCHRG</v>
      </c>
    </row>
    <row r="1488" spans="1:3" x14ac:dyDescent="0.2">
      <c r="A1488" s="3" t="s">
        <v>2283</v>
      </c>
      <c r="B1488" t="str">
        <f t="shared" si="46"/>
        <v>MACUSBC</v>
      </c>
      <c r="C1488" t="str">
        <f t="shared" si="47"/>
        <v>MACUSBC</v>
      </c>
    </row>
    <row r="1489" spans="1:3" x14ac:dyDescent="0.2">
      <c r="A1489" s="4" t="s">
        <v>2290</v>
      </c>
      <c r="B1489" t="str">
        <f t="shared" si="46"/>
        <v>MACUSBC</v>
      </c>
      <c r="C1489" t="str">
        <f t="shared" si="47"/>
        <v>MACUSBC</v>
      </c>
    </row>
    <row r="1490" spans="1:3" x14ac:dyDescent="0.2">
      <c r="A1490" s="3" t="s">
        <v>2280</v>
      </c>
      <c r="B1490" t="str">
        <f t="shared" si="46"/>
        <v>MACUSBC</v>
      </c>
      <c r="C1490" t="str">
        <f t="shared" si="47"/>
        <v>MACUSBC</v>
      </c>
    </row>
    <row r="1491" spans="1:3" x14ac:dyDescent="0.2">
      <c r="A1491" s="4" t="s">
        <v>2278</v>
      </c>
      <c r="B1491" t="str">
        <f t="shared" si="46"/>
        <v>MACUSBC</v>
      </c>
      <c r="C1491" t="str">
        <f t="shared" si="47"/>
        <v>MACUSBC</v>
      </c>
    </row>
    <row r="1492" spans="1:3" x14ac:dyDescent="0.2">
      <c r="A1492" s="3" t="s">
        <v>2294</v>
      </c>
      <c r="B1492" t="str">
        <f t="shared" si="46"/>
        <v>UVGA</v>
      </c>
      <c r="C1492" t="str">
        <f t="shared" si="47"/>
        <v>UVGA</v>
      </c>
    </row>
    <row r="1493" spans="1:3" x14ac:dyDescent="0.2">
      <c r="A1493" s="4" t="s">
        <v>2272</v>
      </c>
      <c r="B1493" t="str">
        <f t="shared" si="46"/>
        <v>WALLADPT</v>
      </c>
      <c r="C1493" t="str">
        <f t="shared" si="47"/>
        <v>WALLADPT</v>
      </c>
    </row>
    <row r="1494" spans="1:3" x14ac:dyDescent="0.2">
      <c r="A1494" s="3" t="s">
        <v>2272</v>
      </c>
      <c r="B1494" t="str">
        <f t="shared" si="46"/>
        <v>WALLADPT</v>
      </c>
      <c r="C1494" t="str">
        <f t="shared" si="47"/>
        <v>WALLADPT</v>
      </c>
    </row>
    <row r="1495" spans="1:3" x14ac:dyDescent="0.2">
      <c r="A1495" s="4" t="s">
        <v>2272</v>
      </c>
      <c r="B1495" t="str">
        <f t="shared" si="46"/>
        <v>WALLADPT</v>
      </c>
      <c r="C1495" t="str">
        <f t="shared" si="47"/>
        <v>WALLADPT</v>
      </c>
    </row>
    <row r="1496" spans="1:3" x14ac:dyDescent="0.2">
      <c r="A1496" s="3" t="s">
        <v>2273</v>
      </c>
      <c r="B1496" t="str">
        <f t="shared" si="46"/>
        <v>CBK</v>
      </c>
      <c r="C1496" t="str">
        <f t="shared" si="47"/>
        <v>CBK</v>
      </c>
    </row>
    <row r="1497" spans="1:3" x14ac:dyDescent="0.2">
      <c r="A1497" s="4" t="s">
        <v>2273</v>
      </c>
      <c r="B1497" t="str">
        <f t="shared" si="46"/>
        <v>CBK</v>
      </c>
      <c r="C1497" t="str">
        <f t="shared" si="47"/>
        <v>CBK</v>
      </c>
    </row>
    <row r="1498" spans="1:3" x14ac:dyDescent="0.2">
      <c r="A1498" s="3" t="s">
        <v>2274</v>
      </c>
      <c r="B1498" t="str">
        <f t="shared" si="46"/>
        <v>CLICC-ML</v>
      </c>
      <c r="C1498" t="str">
        <f t="shared" si="47"/>
        <v>CLICC-ML</v>
      </c>
    </row>
    <row r="1499" spans="1:3" x14ac:dyDescent="0.2">
      <c r="A1499" s="4" t="s">
        <v>2274</v>
      </c>
      <c r="B1499" t="str">
        <f t="shared" si="46"/>
        <v>CLICC-ML</v>
      </c>
      <c r="C1499" t="str">
        <f t="shared" si="47"/>
        <v>CLICC-ML</v>
      </c>
    </row>
    <row r="1500" spans="1:3" x14ac:dyDescent="0.2">
      <c r="A1500" s="3" t="s">
        <v>2263</v>
      </c>
      <c r="B1500" t="str">
        <f t="shared" si="46"/>
        <v>HP</v>
      </c>
      <c r="C1500" t="str">
        <f t="shared" si="47"/>
        <v>HP</v>
      </c>
    </row>
    <row r="1501" spans="1:3" x14ac:dyDescent="0.2">
      <c r="A1501" s="4" t="s">
        <v>2273</v>
      </c>
      <c r="B1501" t="str">
        <f t="shared" si="46"/>
        <v>CBK</v>
      </c>
      <c r="C1501" t="str">
        <f t="shared" si="47"/>
        <v>CBK</v>
      </c>
    </row>
    <row r="1502" spans="1:3" x14ac:dyDescent="0.2">
      <c r="A1502" s="3" t="s">
        <v>2263</v>
      </c>
      <c r="B1502" t="str">
        <f t="shared" si="46"/>
        <v>HP</v>
      </c>
      <c r="C1502" t="str">
        <f t="shared" si="47"/>
        <v>HP</v>
      </c>
    </row>
    <row r="1503" spans="1:3" x14ac:dyDescent="0.2">
      <c r="A1503" s="4" t="s">
        <v>2263</v>
      </c>
      <c r="B1503" t="str">
        <f t="shared" si="46"/>
        <v>HP</v>
      </c>
      <c r="C1503" t="str">
        <f t="shared" si="47"/>
        <v>HP</v>
      </c>
    </row>
    <row r="1504" spans="1:3" x14ac:dyDescent="0.2">
      <c r="A1504" s="3" t="s">
        <v>2274</v>
      </c>
      <c r="B1504" t="str">
        <f t="shared" si="46"/>
        <v>CLICC-ML</v>
      </c>
      <c r="C1504" t="str">
        <f t="shared" si="47"/>
        <v>CLICC-ML</v>
      </c>
    </row>
    <row r="1505" spans="1:3" x14ac:dyDescent="0.2">
      <c r="A1505" s="4" t="s">
        <v>2265</v>
      </c>
      <c r="B1505" t="str">
        <f t="shared" si="46"/>
        <v>IPHONE</v>
      </c>
      <c r="C1505" t="str">
        <f t="shared" si="47"/>
        <v>IPHONE</v>
      </c>
    </row>
    <row r="1506" spans="1:3" x14ac:dyDescent="0.2">
      <c r="A1506" s="3" t="s">
        <v>2268</v>
      </c>
      <c r="B1506" t="str">
        <f t="shared" si="46"/>
        <v>MACCHRG</v>
      </c>
      <c r="C1506" t="str">
        <f t="shared" si="47"/>
        <v>MACCHRG</v>
      </c>
    </row>
    <row r="1507" spans="1:3" x14ac:dyDescent="0.2">
      <c r="A1507" s="4" t="s">
        <v>2271</v>
      </c>
      <c r="B1507" t="str">
        <f t="shared" si="46"/>
        <v>OMNI</v>
      </c>
      <c r="C1507" t="str">
        <f t="shared" si="47"/>
        <v>OMNI</v>
      </c>
    </row>
    <row r="1508" spans="1:3" x14ac:dyDescent="0.2">
      <c r="A1508" s="3" t="s">
        <v>2273</v>
      </c>
      <c r="B1508" t="str">
        <f t="shared" si="46"/>
        <v>CBK</v>
      </c>
      <c r="C1508" t="str">
        <f t="shared" si="47"/>
        <v>CBK</v>
      </c>
    </row>
    <row r="1509" spans="1:3" x14ac:dyDescent="0.2">
      <c r="A1509" s="4" t="s">
        <v>2263</v>
      </c>
      <c r="B1509" t="str">
        <f t="shared" si="46"/>
        <v>HP</v>
      </c>
      <c r="C1509" t="str">
        <f t="shared" si="47"/>
        <v>HP</v>
      </c>
    </row>
    <row r="1510" spans="1:3" x14ac:dyDescent="0.2">
      <c r="A1510" s="3" t="s">
        <v>2298</v>
      </c>
      <c r="B1510" t="str">
        <f t="shared" si="46"/>
        <v>ANKER</v>
      </c>
      <c r="C1510" t="str">
        <f t="shared" si="47"/>
        <v>ANKER</v>
      </c>
    </row>
    <row r="1511" spans="1:3" x14ac:dyDescent="0.2">
      <c r="A1511" s="4" t="s">
        <v>2276</v>
      </c>
      <c r="B1511" t="str">
        <f t="shared" si="46"/>
        <v>CALC</v>
      </c>
      <c r="C1511" t="str">
        <f t="shared" si="47"/>
        <v>CALC</v>
      </c>
    </row>
    <row r="1512" spans="1:3" x14ac:dyDescent="0.2">
      <c r="A1512" s="3" t="s">
        <v>2276</v>
      </c>
      <c r="B1512" t="str">
        <f t="shared" si="46"/>
        <v>CALC</v>
      </c>
      <c r="C1512" t="str">
        <f t="shared" si="47"/>
        <v>CALC</v>
      </c>
    </row>
    <row r="1513" spans="1:3" x14ac:dyDescent="0.2">
      <c r="A1513" s="4" t="s">
        <v>2276</v>
      </c>
      <c r="B1513" t="str">
        <f t="shared" si="46"/>
        <v>CALC</v>
      </c>
      <c r="C1513" t="str">
        <f t="shared" si="47"/>
        <v>CALC</v>
      </c>
    </row>
    <row r="1514" spans="1:3" x14ac:dyDescent="0.2">
      <c r="A1514" s="3" t="s">
        <v>2281</v>
      </c>
      <c r="B1514" t="str">
        <f t="shared" si="46"/>
        <v>HDMIC</v>
      </c>
      <c r="C1514" t="str">
        <f t="shared" si="47"/>
        <v>HDMIC</v>
      </c>
    </row>
    <row r="1515" spans="1:3" x14ac:dyDescent="0.2">
      <c r="A1515" s="4" t="s">
        <v>2266</v>
      </c>
      <c r="B1515" t="str">
        <f t="shared" si="46"/>
        <v>HDST</v>
      </c>
      <c r="C1515" t="str">
        <f t="shared" si="47"/>
        <v>HDST</v>
      </c>
    </row>
    <row r="1516" spans="1:3" x14ac:dyDescent="0.2">
      <c r="A1516" s="3" t="s">
        <v>2266</v>
      </c>
      <c r="B1516" t="str">
        <f t="shared" si="46"/>
        <v>HDST</v>
      </c>
      <c r="C1516" t="str">
        <f t="shared" si="47"/>
        <v>HDST</v>
      </c>
    </row>
    <row r="1517" spans="1:3" x14ac:dyDescent="0.2">
      <c r="A1517" s="4" t="s">
        <v>2282</v>
      </c>
      <c r="B1517" t="str">
        <f t="shared" si="46"/>
        <v>HPUSBC</v>
      </c>
      <c r="C1517" t="str">
        <f t="shared" si="47"/>
        <v>HPUSBC</v>
      </c>
    </row>
    <row r="1518" spans="1:3" x14ac:dyDescent="0.2">
      <c r="A1518" s="3" t="s">
        <v>2282</v>
      </c>
      <c r="B1518" t="str">
        <f t="shared" si="46"/>
        <v>HPUSBC</v>
      </c>
      <c r="C1518" t="str">
        <f t="shared" si="47"/>
        <v>HPUSBC</v>
      </c>
    </row>
    <row r="1519" spans="1:3" x14ac:dyDescent="0.2">
      <c r="A1519" s="4" t="s">
        <v>2265</v>
      </c>
      <c r="B1519" t="str">
        <f t="shared" si="46"/>
        <v>IPHONE</v>
      </c>
      <c r="C1519" t="str">
        <f t="shared" si="47"/>
        <v>IPHONE</v>
      </c>
    </row>
    <row r="1520" spans="1:3" x14ac:dyDescent="0.2">
      <c r="A1520" s="3" t="s">
        <v>2265</v>
      </c>
      <c r="B1520" t="str">
        <f t="shared" si="46"/>
        <v>IPHONE</v>
      </c>
      <c r="C1520" t="str">
        <f t="shared" si="47"/>
        <v>IPHONE</v>
      </c>
    </row>
    <row r="1521" spans="1:3" x14ac:dyDescent="0.2">
      <c r="A1521" s="4" t="s">
        <v>2265</v>
      </c>
      <c r="B1521" t="str">
        <f t="shared" si="46"/>
        <v>IPHONE</v>
      </c>
      <c r="C1521" t="str">
        <f t="shared" si="47"/>
        <v>IPHONE</v>
      </c>
    </row>
    <row r="1522" spans="1:3" x14ac:dyDescent="0.2">
      <c r="A1522" s="3" t="s">
        <v>2265</v>
      </c>
      <c r="B1522" t="str">
        <f t="shared" si="46"/>
        <v>IPHONE</v>
      </c>
      <c r="C1522" t="str">
        <f t="shared" si="47"/>
        <v>IPHONE</v>
      </c>
    </row>
    <row r="1523" spans="1:3" x14ac:dyDescent="0.2">
      <c r="A1523" s="4" t="s">
        <v>2265</v>
      </c>
      <c r="B1523" t="str">
        <f t="shared" si="46"/>
        <v>IPHONE</v>
      </c>
      <c r="C1523" t="str">
        <f t="shared" si="47"/>
        <v>IPHONE</v>
      </c>
    </row>
    <row r="1524" spans="1:3" x14ac:dyDescent="0.2">
      <c r="A1524" s="3" t="s">
        <v>2265</v>
      </c>
      <c r="B1524" t="str">
        <f t="shared" si="46"/>
        <v>IPHONE</v>
      </c>
      <c r="C1524" t="str">
        <f t="shared" si="47"/>
        <v>IPHONE</v>
      </c>
    </row>
    <row r="1525" spans="1:3" x14ac:dyDescent="0.2">
      <c r="A1525" s="4" t="s">
        <v>2265</v>
      </c>
      <c r="B1525" t="str">
        <f t="shared" si="46"/>
        <v>IPHONE</v>
      </c>
      <c r="C1525" t="str">
        <f t="shared" si="47"/>
        <v>IPHONE</v>
      </c>
    </row>
    <row r="1526" spans="1:3" x14ac:dyDescent="0.2">
      <c r="A1526" s="3" t="s">
        <v>2265</v>
      </c>
      <c r="B1526" t="str">
        <f t="shared" si="46"/>
        <v>IPHONE</v>
      </c>
      <c r="C1526" t="str">
        <f t="shared" si="47"/>
        <v>IPHONE</v>
      </c>
    </row>
    <row r="1527" spans="1:3" x14ac:dyDescent="0.2">
      <c r="A1527" s="4" t="s">
        <v>2265</v>
      </c>
      <c r="B1527" t="str">
        <f t="shared" si="46"/>
        <v>IPHONE</v>
      </c>
      <c r="C1527" t="str">
        <f t="shared" si="47"/>
        <v>IPHONE</v>
      </c>
    </row>
    <row r="1528" spans="1:3" x14ac:dyDescent="0.2">
      <c r="A1528" s="3" t="s">
        <v>2265</v>
      </c>
      <c r="B1528" t="str">
        <f t="shared" si="46"/>
        <v>IPHONE</v>
      </c>
      <c r="C1528" t="str">
        <f t="shared" si="47"/>
        <v>IPHONE</v>
      </c>
    </row>
    <row r="1529" spans="1:3" x14ac:dyDescent="0.2">
      <c r="A1529" s="4" t="s">
        <v>2265</v>
      </c>
      <c r="B1529" t="str">
        <f t="shared" si="46"/>
        <v>IPHONE</v>
      </c>
      <c r="C1529" t="str">
        <f t="shared" si="47"/>
        <v>IPHONE</v>
      </c>
    </row>
    <row r="1530" spans="1:3" x14ac:dyDescent="0.2">
      <c r="A1530" s="3" t="s">
        <v>2265</v>
      </c>
      <c r="B1530" t="str">
        <f t="shared" si="46"/>
        <v>IPHONE</v>
      </c>
      <c r="C1530" t="str">
        <f t="shared" si="47"/>
        <v>IPHONE</v>
      </c>
    </row>
    <row r="1531" spans="1:3" x14ac:dyDescent="0.2">
      <c r="A1531" s="4" t="s">
        <v>2265</v>
      </c>
      <c r="B1531" t="str">
        <f t="shared" si="46"/>
        <v>IPHONE</v>
      </c>
      <c r="C1531" t="str">
        <f t="shared" si="47"/>
        <v>IPHONE</v>
      </c>
    </row>
    <row r="1532" spans="1:3" x14ac:dyDescent="0.2">
      <c r="A1532" s="3" t="s">
        <v>2265</v>
      </c>
      <c r="B1532" t="str">
        <f t="shared" si="46"/>
        <v>IPHONE</v>
      </c>
      <c r="C1532" t="str">
        <f t="shared" si="47"/>
        <v>IPHONE</v>
      </c>
    </row>
    <row r="1533" spans="1:3" x14ac:dyDescent="0.2">
      <c r="A1533" s="4" t="s">
        <v>2265</v>
      </c>
      <c r="B1533" t="str">
        <f t="shared" si="46"/>
        <v>IPHONE</v>
      </c>
      <c r="C1533" t="str">
        <f t="shared" si="47"/>
        <v>IPHONE</v>
      </c>
    </row>
    <row r="1534" spans="1:3" x14ac:dyDescent="0.2">
      <c r="A1534" s="3" t="s">
        <v>2268</v>
      </c>
      <c r="B1534" t="str">
        <f t="shared" si="46"/>
        <v>MACCHRG</v>
      </c>
      <c r="C1534" t="str">
        <f t="shared" si="47"/>
        <v>MACCHRG</v>
      </c>
    </row>
    <row r="1535" spans="1:3" x14ac:dyDescent="0.2">
      <c r="A1535" s="4" t="s">
        <v>2295</v>
      </c>
      <c r="B1535" t="str">
        <f t="shared" si="46"/>
        <v>MACUSBC</v>
      </c>
      <c r="C1535" t="str">
        <f t="shared" si="47"/>
        <v>MACUSBC</v>
      </c>
    </row>
    <row r="1536" spans="1:3" x14ac:dyDescent="0.2">
      <c r="A1536" s="3" t="s">
        <v>2290</v>
      </c>
      <c r="B1536" t="str">
        <f t="shared" si="46"/>
        <v>MACUSBC</v>
      </c>
      <c r="C1536" t="str">
        <f t="shared" si="47"/>
        <v>MACUSBC</v>
      </c>
    </row>
    <row r="1537" spans="1:3" x14ac:dyDescent="0.2">
      <c r="A1537" s="4" t="s">
        <v>2286</v>
      </c>
      <c r="B1537" t="str">
        <f t="shared" si="46"/>
        <v>MACUSBC</v>
      </c>
      <c r="C1537" t="str">
        <f t="shared" si="47"/>
        <v>MACUSBC</v>
      </c>
    </row>
    <row r="1538" spans="1:3" x14ac:dyDescent="0.2">
      <c r="A1538" s="3" t="s">
        <v>2277</v>
      </c>
      <c r="B1538" t="str">
        <f t="shared" si="46"/>
        <v>MACUSBC</v>
      </c>
      <c r="C1538" t="str">
        <f t="shared" si="47"/>
        <v>MACUSBC</v>
      </c>
    </row>
    <row r="1539" spans="1:3" x14ac:dyDescent="0.2">
      <c r="A1539" s="4" t="s">
        <v>2299</v>
      </c>
      <c r="B1539" t="str">
        <f t="shared" ref="B1539:B1602" si="48">IF(COUNTIF(A1539,"*MACUSBC*"),"MACUSBC",A1539)</f>
        <v>MACUSBC</v>
      </c>
      <c r="C1539" t="str">
        <f t="shared" ref="C1539:C1602" si="49">IF(COUNTIF(B1539,"*uniq*"),"CBK",B1539)</f>
        <v>MACUSBC</v>
      </c>
    </row>
    <row r="1540" spans="1:3" x14ac:dyDescent="0.2">
      <c r="A1540" s="3" t="s">
        <v>2269</v>
      </c>
      <c r="B1540" t="str">
        <f t="shared" si="48"/>
        <v>MACUSBC</v>
      </c>
      <c r="C1540" t="str">
        <f t="shared" si="49"/>
        <v>MACUSBC</v>
      </c>
    </row>
    <row r="1541" spans="1:3" x14ac:dyDescent="0.2">
      <c r="A1541" s="4" t="s">
        <v>2278</v>
      </c>
      <c r="B1541" t="str">
        <f t="shared" si="48"/>
        <v>MACUSBC</v>
      </c>
      <c r="C1541" t="str">
        <f t="shared" si="49"/>
        <v>MACUSBC</v>
      </c>
    </row>
    <row r="1542" spans="1:3" x14ac:dyDescent="0.2">
      <c r="A1542" s="3" t="s">
        <v>2271</v>
      </c>
      <c r="B1542" t="str">
        <f t="shared" si="48"/>
        <v>OMNI</v>
      </c>
      <c r="C1542" t="str">
        <f t="shared" si="49"/>
        <v>OMNI</v>
      </c>
    </row>
    <row r="1543" spans="1:3" x14ac:dyDescent="0.2">
      <c r="A1543" s="4" t="s">
        <v>2271</v>
      </c>
      <c r="B1543" t="str">
        <f t="shared" si="48"/>
        <v>OMNI</v>
      </c>
      <c r="C1543" t="str">
        <f t="shared" si="49"/>
        <v>OMNI</v>
      </c>
    </row>
    <row r="1544" spans="1:3" x14ac:dyDescent="0.2">
      <c r="A1544" s="3" t="s">
        <v>2271</v>
      </c>
      <c r="B1544" t="str">
        <f t="shared" si="48"/>
        <v>OMNI</v>
      </c>
      <c r="C1544" t="str">
        <f t="shared" si="49"/>
        <v>OMNI</v>
      </c>
    </row>
    <row r="1545" spans="1:3" x14ac:dyDescent="0.2">
      <c r="A1545" s="4" t="s">
        <v>2271</v>
      </c>
      <c r="B1545" t="str">
        <f t="shared" si="48"/>
        <v>OMNI</v>
      </c>
      <c r="C1545" t="str">
        <f t="shared" si="49"/>
        <v>OMNI</v>
      </c>
    </row>
    <row r="1546" spans="1:3" x14ac:dyDescent="0.2">
      <c r="A1546" s="3" t="s">
        <v>2285</v>
      </c>
      <c r="B1546" t="str">
        <f t="shared" si="48"/>
        <v>UHDMI</v>
      </c>
      <c r="C1546" t="str">
        <f t="shared" si="49"/>
        <v>UHDMI</v>
      </c>
    </row>
    <row r="1547" spans="1:3" x14ac:dyDescent="0.2">
      <c r="A1547" s="4" t="s">
        <v>2294</v>
      </c>
      <c r="B1547" t="str">
        <f t="shared" si="48"/>
        <v>UVGA</v>
      </c>
      <c r="C1547" t="str">
        <f t="shared" si="49"/>
        <v>UVGA</v>
      </c>
    </row>
    <row r="1548" spans="1:3" x14ac:dyDescent="0.2">
      <c r="A1548" s="3" t="s">
        <v>2272</v>
      </c>
      <c r="B1548" t="str">
        <f t="shared" si="48"/>
        <v>WALLADPT</v>
      </c>
      <c r="C1548" t="str">
        <f t="shared" si="49"/>
        <v>WALLADPT</v>
      </c>
    </row>
    <row r="1549" spans="1:3" x14ac:dyDescent="0.2">
      <c r="A1549" s="4" t="s">
        <v>2272</v>
      </c>
      <c r="B1549" t="str">
        <f t="shared" si="48"/>
        <v>WALLADPT</v>
      </c>
      <c r="C1549" t="str">
        <f t="shared" si="49"/>
        <v>WALLADPT</v>
      </c>
    </row>
    <row r="1550" spans="1:3" x14ac:dyDescent="0.2">
      <c r="A1550" s="3" t="s">
        <v>2272</v>
      </c>
      <c r="B1550" t="str">
        <f t="shared" si="48"/>
        <v>WALLADPT</v>
      </c>
      <c r="C1550" t="str">
        <f t="shared" si="49"/>
        <v>WALLADPT</v>
      </c>
    </row>
    <row r="1551" spans="1:3" x14ac:dyDescent="0.2">
      <c r="A1551" s="4" t="s">
        <v>2272</v>
      </c>
      <c r="B1551" t="str">
        <f t="shared" si="48"/>
        <v>WALLADPT</v>
      </c>
      <c r="C1551" t="str">
        <f t="shared" si="49"/>
        <v>WALLADPT</v>
      </c>
    </row>
    <row r="1552" spans="1:3" x14ac:dyDescent="0.2">
      <c r="A1552" s="3" t="s">
        <v>2272</v>
      </c>
      <c r="B1552" t="str">
        <f t="shared" si="48"/>
        <v>WALLADPT</v>
      </c>
      <c r="C1552" t="str">
        <f t="shared" si="49"/>
        <v>WALLADPT</v>
      </c>
    </row>
    <row r="1553" spans="1:3" x14ac:dyDescent="0.2">
      <c r="A1553" s="4" t="s">
        <v>2272</v>
      </c>
      <c r="B1553" t="str">
        <f t="shared" si="48"/>
        <v>WALLADPT</v>
      </c>
      <c r="C1553" t="str">
        <f t="shared" si="49"/>
        <v>WALLADPT</v>
      </c>
    </row>
    <row r="1554" spans="1:3" x14ac:dyDescent="0.2">
      <c r="A1554" s="3" t="s">
        <v>2272</v>
      </c>
      <c r="B1554" t="str">
        <f t="shared" si="48"/>
        <v>WALLADPT</v>
      </c>
      <c r="C1554" t="str">
        <f t="shared" si="49"/>
        <v>WALLADPT</v>
      </c>
    </row>
    <row r="1555" spans="1:3" x14ac:dyDescent="0.2">
      <c r="A1555" s="4" t="s">
        <v>2272</v>
      </c>
      <c r="B1555" t="str">
        <f t="shared" si="48"/>
        <v>WALLADPT</v>
      </c>
      <c r="C1555" t="str">
        <f t="shared" si="49"/>
        <v>WALLADPT</v>
      </c>
    </row>
    <row r="1556" spans="1:3" x14ac:dyDescent="0.2">
      <c r="A1556" s="3" t="s">
        <v>2272</v>
      </c>
      <c r="B1556" t="str">
        <f t="shared" si="48"/>
        <v>WALLADPT</v>
      </c>
      <c r="C1556" t="str">
        <f t="shared" si="49"/>
        <v>WALLADPT</v>
      </c>
    </row>
    <row r="1557" spans="1:3" x14ac:dyDescent="0.2">
      <c r="A1557" s="4" t="s">
        <v>2272</v>
      </c>
      <c r="B1557" t="str">
        <f t="shared" si="48"/>
        <v>WALLADPT</v>
      </c>
      <c r="C1557" t="str">
        <f t="shared" si="49"/>
        <v>WALLADPT</v>
      </c>
    </row>
    <row r="1558" spans="1:3" x14ac:dyDescent="0.2">
      <c r="A1558" s="3" t="s">
        <v>2272</v>
      </c>
      <c r="B1558" t="str">
        <f t="shared" si="48"/>
        <v>WALLADPT</v>
      </c>
      <c r="C1558" t="str">
        <f t="shared" si="49"/>
        <v>WALLADPT</v>
      </c>
    </row>
    <row r="1559" spans="1:3" x14ac:dyDescent="0.2">
      <c r="A1559" s="4" t="s">
        <v>2272</v>
      </c>
      <c r="B1559" t="str">
        <f t="shared" si="48"/>
        <v>WALLADPT</v>
      </c>
      <c r="C1559" t="str">
        <f t="shared" si="49"/>
        <v>WALLADPT</v>
      </c>
    </row>
    <row r="1560" spans="1:3" x14ac:dyDescent="0.2">
      <c r="A1560" s="3" t="s">
        <v>2272</v>
      </c>
      <c r="B1560" t="str">
        <f t="shared" si="48"/>
        <v>WALLADPT</v>
      </c>
      <c r="C1560" t="str">
        <f t="shared" si="49"/>
        <v>WALLADPT</v>
      </c>
    </row>
    <row r="1561" spans="1:3" x14ac:dyDescent="0.2">
      <c r="A1561" s="4" t="s">
        <v>2285</v>
      </c>
      <c r="B1561" t="str">
        <f t="shared" si="48"/>
        <v>UHDMI</v>
      </c>
      <c r="C1561" t="str">
        <f t="shared" si="49"/>
        <v>UHDMI</v>
      </c>
    </row>
    <row r="1562" spans="1:3" x14ac:dyDescent="0.2">
      <c r="A1562" s="3" t="s">
        <v>2338</v>
      </c>
      <c r="B1562" t="str">
        <f t="shared" si="48"/>
        <v>Uniq/6/B07Code</v>
      </c>
      <c r="C1562" t="str">
        <f t="shared" si="49"/>
        <v>CBK</v>
      </c>
    </row>
    <row r="1563" spans="1:3" x14ac:dyDescent="0.2">
      <c r="A1563" s="4" t="s">
        <v>2339</v>
      </c>
      <c r="B1563" t="str">
        <f t="shared" si="48"/>
        <v>Uniq/6/B11Code</v>
      </c>
      <c r="C1563" t="str">
        <f t="shared" si="49"/>
        <v>CBK</v>
      </c>
    </row>
    <row r="1564" spans="1:3" x14ac:dyDescent="0.2">
      <c r="A1564" s="3" t="s">
        <v>2273</v>
      </c>
      <c r="B1564" t="str">
        <f t="shared" si="48"/>
        <v>CBK</v>
      </c>
      <c r="C1564" t="str">
        <f t="shared" si="49"/>
        <v>CBK</v>
      </c>
    </row>
    <row r="1565" spans="1:3" x14ac:dyDescent="0.2">
      <c r="A1565" s="4" t="s">
        <v>2273</v>
      </c>
      <c r="B1565" t="str">
        <f t="shared" si="48"/>
        <v>CBK</v>
      </c>
      <c r="C1565" t="str">
        <f t="shared" si="49"/>
        <v>CBK</v>
      </c>
    </row>
    <row r="1566" spans="1:3" x14ac:dyDescent="0.2">
      <c r="A1566" s="3" t="s">
        <v>2273</v>
      </c>
      <c r="B1566" t="str">
        <f t="shared" si="48"/>
        <v>CBK</v>
      </c>
      <c r="C1566" t="str">
        <f t="shared" si="49"/>
        <v>CBK</v>
      </c>
    </row>
    <row r="1567" spans="1:3" x14ac:dyDescent="0.2">
      <c r="A1567" s="4" t="s">
        <v>2274</v>
      </c>
      <c r="B1567" t="str">
        <f t="shared" si="48"/>
        <v>CLICC-ML</v>
      </c>
      <c r="C1567" t="str">
        <f t="shared" si="49"/>
        <v>CLICC-ML</v>
      </c>
    </row>
    <row r="1568" spans="1:3" x14ac:dyDescent="0.2">
      <c r="A1568" s="3" t="s">
        <v>2263</v>
      </c>
      <c r="B1568" t="str">
        <f t="shared" si="48"/>
        <v>HP</v>
      </c>
      <c r="C1568" t="str">
        <f t="shared" si="49"/>
        <v>HP</v>
      </c>
    </row>
    <row r="1569" spans="1:3" x14ac:dyDescent="0.2">
      <c r="A1569" s="4" t="s">
        <v>2263</v>
      </c>
      <c r="B1569" t="str">
        <f t="shared" si="48"/>
        <v>HP</v>
      </c>
      <c r="C1569" t="str">
        <f t="shared" si="49"/>
        <v>HP</v>
      </c>
    </row>
    <row r="1570" spans="1:3" x14ac:dyDescent="0.2">
      <c r="A1570" s="3" t="s">
        <v>2263</v>
      </c>
      <c r="B1570" t="str">
        <f t="shared" si="48"/>
        <v>HP</v>
      </c>
      <c r="C1570" t="str">
        <f t="shared" si="49"/>
        <v>HP</v>
      </c>
    </row>
    <row r="1571" spans="1:3" x14ac:dyDescent="0.2">
      <c r="A1571" s="4" t="s">
        <v>2263</v>
      </c>
      <c r="B1571" t="str">
        <f t="shared" si="48"/>
        <v>HP</v>
      </c>
      <c r="C1571" t="str">
        <f t="shared" si="49"/>
        <v>HP</v>
      </c>
    </row>
    <row r="1572" spans="1:3" x14ac:dyDescent="0.2">
      <c r="A1572" s="3" t="s">
        <v>2297</v>
      </c>
      <c r="B1572" t="str">
        <f t="shared" si="48"/>
        <v>FAC</v>
      </c>
      <c r="C1572" t="str">
        <f t="shared" si="49"/>
        <v>FAC</v>
      </c>
    </row>
    <row r="1573" spans="1:3" x14ac:dyDescent="0.2">
      <c r="A1573" s="4" t="s">
        <v>2274</v>
      </c>
      <c r="B1573" t="str">
        <f t="shared" si="48"/>
        <v>CLICC-ML</v>
      </c>
      <c r="C1573" t="str">
        <f t="shared" si="49"/>
        <v>CLICC-ML</v>
      </c>
    </row>
    <row r="1574" spans="1:3" x14ac:dyDescent="0.2">
      <c r="A1574" s="3" t="s">
        <v>2274</v>
      </c>
      <c r="B1574" t="str">
        <f t="shared" si="48"/>
        <v>CLICC-ML</v>
      </c>
      <c r="C1574" t="str">
        <f t="shared" si="49"/>
        <v>CLICC-ML</v>
      </c>
    </row>
    <row r="1575" spans="1:3" x14ac:dyDescent="0.2">
      <c r="A1575" s="4" t="s">
        <v>2274</v>
      </c>
      <c r="B1575" t="str">
        <f t="shared" si="48"/>
        <v>CLICC-ML</v>
      </c>
      <c r="C1575" t="str">
        <f t="shared" si="49"/>
        <v>CLICC-ML</v>
      </c>
    </row>
    <row r="1576" spans="1:3" x14ac:dyDescent="0.2">
      <c r="A1576" s="3" t="s">
        <v>2274</v>
      </c>
      <c r="B1576" t="str">
        <f t="shared" si="48"/>
        <v>CLICC-ML</v>
      </c>
      <c r="C1576" t="str">
        <f t="shared" si="49"/>
        <v>CLICC-ML</v>
      </c>
    </row>
    <row r="1577" spans="1:3" x14ac:dyDescent="0.2">
      <c r="A1577" s="4" t="s">
        <v>2275</v>
      </c>
      <c r="B1577" t="str">
        <f t="shared" si="48"/>
        <v>CLICC-MM</v>
      </c>
      <c r="C1577" t="str">
        <f t="shared" si="49"/>
        <v>CLICC-MM</v>
      </c>
    </row>
    <row r="1578" spans="1:3" x14ac:dyDescent="0.2">
      <c r="A1578" s="3" t="s">
        <v>2275</v>
      </c>
      <c r="B1578" t="str">
        <f t="shared" si="48"/>
        <v>CLICC-MM</v>
      </c>
      <c r="C1578" t="str">
        <f t="shared" si="49"/>
        <v>CLICC-MM</v>
      </c>
    </row>
    <row r="1579" spans="1:3" x14ac:dyDescent="0.2">
      <c r="A1579" s="4" t="s">
        <v>2275</v>
      </c>
      <c r="B1579" t="str">
        <f t="shared" si="48"/>
        <v>CLICC-MM</v>
      </c>
      <c r="C1579" t="str">
        <f t="shared" si="49"/>
        <v>CLICC-MM</v>
      </c>
    </row>
    <row r="1580" spans="1:3" x14ac:dyDescent="0.2">
      <c r="A1580" s="3" t="s">
        <v>2275</v>
      </c>
      <c r="B1580" t="str">
        <f t="shared" si="48"/>
        <v>CLICC-MM</v>
      </c>
      <c r="C1580" t="str">
        <f t="shared" si="49"/>
        <v>CLICC-MM</v>
      </c>
    </row>
    <row r="1581" spans="1:3" x14ac:dyDescent="0.2">
      <c r="A1581" s="4" t="s">
        <v>2275</v>
      </c>
      <c r="B1581" t="str">
        <f t="shared" si="48"/>
        <v>CLICC-MM</v>
      </c>
      <c r="C1581" t="str">
        <f t="shared" si="49"/>
        <v>CLICC-MM</v>
      </c>
    </row>
    <row r="1582" spans="1:3" x14ac:dyDescent="0.2">
      <c r="A1582" s="3" t="s">
        <v>2263</v>
      </c>
      <c r="B1582" t="str">
        <f t="shared" si="48"/>
        <v>HP</v>
      </c>
      <c r="C1582" t="str">
        <f t="shared" si="49"/>
        <v>HP</v>
      </c>
    </row>
    <row r="1583" spans="1:3" x14ac:dyDescent="0.2">
      <c r="A1583" s="4" t="s">
        <v>2263</v>
      </c>
      <c r="B1583" t="str">
        <f t="shared" si="48"/>
        <v>HP</v>
      </c>
      <c r="C1583" t="str">
        <f t="shared" si="49"/>
        <v>HP</v>
      </c>
    </row>
    <row r="1584" spans="1:3" x14ac:dyDescent="0.2">
      <c r="A1584" s="3" t="s">
        <v>2263</v>
      </c>
      <c r="B1584" t="str">
        <f t="shared" si="48"/>
        <v>HP</v>
      </c>
      <c r="C1584" t="str">
        <f t="shared" si="49"/>
        <v>HP</v>
      </c>
    </row>
    <row r="1585" spans="1:3" x14ac:dyDescent="0.2">
      <c r="A1585" s="4" t="s">
        <v>2274</v>
      </c>
      <c r="B1585" t="str">
        <f t="shared" si="48"/>
        <v>CLICC-ML</v>
      </c>
      <c r="C1585" t="str">
        <f t="shared" si="49"/>
        <v>CLICC-ML</v>
      </c>
    </row>
    <row r="1586" spans="1:3" x14ac:dyDescent="0.2">
      <c r="A1586" s="3" t="s">
        <v>2298</v>
      </c>
      <c r="B1586" t="str">
        <f t="shared" si="48"/>
        <v>ANKER</v>
      </c>
      <c r="C1586" t="str">
        <f t="shared" si="49"/>
        <v>ANKER</v>
      </c>
    </row>
    <row r="1587" spans="1:3" x14ac:dyDescent="0.2">
      <c r="A1587" s="4" t="s">
        <v>2298</v>
      </c>
      <c r="B1587" t="str">
        <f t="shared" si="48"/>
        <v>ANKER</v>
      </c>
      <c r="C1587" t="str">
        <f t="shared" si="49"/>
        <v>ANKER</v>
      </c>
    </row>
    <row r="1588" spans="1:3" x14ac:dyDescent="0.2">
      <c r="A1588" s="3" t="s">
        <v>2273</v>
      </c>
      <c r="B1588" t="str">
        <f t="shared" si="48"/>
        <v>CBK</v>
      </c>
      <c r="C1588" t="str">
        <f t="shared" si="49"/>
        <v>CBK</v>
      </c>
    </row>
    <row r="1589" spans="1:3" x14ac:dyDescent="0.2">
      <c r="A1589" s="4" t="s">
        <v>2273</v>
      </c>
      <c r="B1589" t="str">
        <f t="shared" si="48"/>
        <v>CBK</v>
      </c>
      <c r="C1589" t="str">
        <f t="shared" si="49"/>
        <v>CBK</v>
      </c>
    </row>
    <row r="1590" spans="1:3" x14ac:dyDescent="0.2">
      <c r="A1590" s="3" t="s">
        <v>2273</v>
      </c>
      <c r="B1590" t="str">
        <f t="shared" si="48"/>
        <v>CBK</v>
      </c>
      <c r="C1590" t="str">
        <f t="shared" si="49"/>
        <v>CBK</v>
      </c>
    </row>
    <row r="1591" spans="1:3" x14ac:dyDescent="0.2">
      <c r="A1591" s="4" t="s">
        <v>2273</v>
      </c>
      <c r="B1591" t="str">
        <f t="shared" si="48"/>
        <v>CBK</v>
      </c>
      <c r="C1591" t="str">
        <f t="shared" si="49"/>
        <v>CBK</v>
      </c>
    </row>
    <row r="1592" spans="1:3" x14ac:dyDescent="0.2">
      <c r="A1592" s="3" t="s">
        <v>2273</v>
      </c>
      <c r="B1592" t="str">
        <f t="shared" si="48"/>
        <v>CBK</v>
      </c>
      <c r="C1592" t="str">
        <f t="shared" si="49"/>
        <v>CBK</v>
      </c>
    </row>
    <row r="1593" spans="1:3" x14ac:dyDescent="0.2">
      <c r="A1593" s="4" t="s">
        <v>2265</v>
      </c>
      <c r="B1593" t="str">
        <f t="shared" si="48"/>
        <v>IPHONE</v>
      </c>
      <c r="C1593" t="str">
        <f t="shared" si="49"/>
        <v>IPHONE</v>
      </c>
    </row>
    <row r="1594" spans="1:3" x14ac:dyDescent="0.2">
      <c r="A1594" s="3" t="s">
        <v>2272</v>
      </c>
      <c r="B1594" t="str">
        <f t="shared" si="48"/>
        <v>WALLADPT</v>
      </c>
      <c r="C1594" t="str">
        <f t="shared" si="49"/>
        <v>WALLADPT</v>
      </c>
    </row>
    <row r="1595" spans="1:3" x14ac:dyDescent="0.2">
      <c r="A1595" s="4" t="s">
        <v>2298</v>
      </c>
      <c r="B1595" t="str">
        <f t="shared" si="48"/>
        <v>ANKER</v>
      </c>
      <c r="C1595" t="str">
        <f t="shared" si="49"/>
        <v>ANKER</v>
      </c>
    </row>
    <row r="1596" spans="1:3" x14ac:dyDescent="0.2">
      <c r="A1596" s="3" t="s">
        <v>2266</v>
      </c>
      <c r="B1596" t="str">
        <f t="shared" si="48"/>
        <v>HDST</v>
      </c>
      <c r="C1596" t="str">
        <f t="shared" si="49"/>
        <v>HDST</v>
      </c>
    </row>
    <row r="1597" spans="1:3" x14ac:dyDescent="0.2">
      <c r="A1597" s="4" t="s">
        <v>2266</v>
      </c>
      <c r="B1597" t="str">
        <f t="shared" si="48"/>
        <v>HDST</v>
      </c>
      <c r="C1597" t="str">
        <f t="shared" si="49"/>
        <v>HDST</v>
      </c>
    </row>
    <row r="1598" spans="1:3" x14ac:dyDescent="0.2">
      <c r="A1598" s="3" t="s">
        <v>2266</v>
      </c>
      <c r="B1598" t="str">
        <f t="shared" si="48"/>
        <v>HDST</v>
      </c>
      <c r="C1598" t="str">
        <f t="shared" si="49"/>
        <v>HDST</v>
      </c>
    </row>
    <row r="1599" spans="1:3" x14ac:dyDescent="0.2">
      <c r="A1599" s="4" t="s">
        <v>2282</v>
      </c>
      <c r="B1599" t="str">
        <f t="shared" si="48"/>
        <v>HPUSBC</v>
      </c>
      <c r="C1599" t="str">
        <f t="shared" si="49"/>
        <v>HPUSBC</v>
      </c>
    </row>
    <row r="1600" spans="1:3" x14ac:dyDescent="0.2">
      <c r="A1600" s="3" t="s">
        <v>2282</v>
      </c>
      <c r="B1600" t="str">
        <f t="shared" si="48"/>
        <v>HPUSBC</v>
      </c>
      <c r="C1600" t="str">
        <f t="shared" si="49"/>
        <v>HPUSBC</v>
      </c>
    </row>
    <row r="1601" spans="1:3" x14ac:dyDescent="0.2">
      <c r="A1601" s="4" t="s">
        <v>2283</v>
      </c>
      <c r="B1601" t="str">
        <f t="shared" si="48"/>
        <v>MACUSBC</v>
      </c>
      <c r="C1601" t="str">
        <f t="shared" si="49"/>
        <v>MACUSBC</v>
      </c>
    </row>
    <row r="1602" spans="1:3" x14ac:dyDescent="0.2">
      <c r="A1602" s="3" t="s">
        <v>2277</v>
      </c>
      <c r="B1602" t="str">
        <f t="shared" si="48"/>
        <v>MACUSBC</v>
      </c>
      <c r="C1602" t="str">
        <f t="shared" si="49"/>
        <v>MACUSBC</v>
      </c>
    </row>
    <row r="1603" spans="1:3" x14ac:dyDescent="0.2">
      <c r="A1603" s="4" t="s">
        <v>2299</v>
      </c>
      <c r="B1603" t="str">
        <f t="shared" ref="B1603:B1666" si="50">IF(COUNTIF(A1603,"*MACUSBC*"),"MACUSBC",A1603)</f>
        <v>MACUSBC</v>
      </c>
      <c r="C1603" t="str">
        <f t="shared" ref="C1603:C1666" si="51">IF(COUNTIF(B1603,"*uniq*"),"CBK",B1603)</f>
        <v>MACUSBC</v>
      </c>
    </row>
    <row r="1604" spans="1:3" x14ac:dyDescent="0.2">
      <c r="A1604" s="3" t="s">
        <v>2294</v>
      </c>
      <c r="B1604" t="str">
        <f t="shared" si="50"/>
        <v>UVGA</v>
      </c>
      <c r="C1604" t="str">
        <f t="shared" si="51"/>
        <v>UVGA</v>
      </c>
    </row>
    <row r="1605" spans="1:3" x14ac:dyDescent="0.2">
      <c r="A1605" s="4" t="s">
        <v>2273</v>
      </c>
      <c r="B1605" t="str">
        <f t="shared" si="50"/>
        <v>CBK</v>
      </c>
      <c r="C1605" t="str">
        <f t="shared" si="51"/>
        <v>CBK</v>
      </c>
    </row>
    <row r="1606" spans="1:3" x14ac:dyDescent="0.2">
      <c r="A1606" s="3" t="s">
        <v>2273</v>
      </c>
      <c r="B1606" t="str">
        <f t="shared" si="50"/>
        <v>CBK</v>
      </c>
      <c r="C1606" t="str">
        <f t="shared" si="51"/>
        <v>CBK</v>
      </c>
    </row>
    <row r="1607" spans="1:3" x14ac:dyDescent="0.2">
      <c r="A1607" s="4" t="s">
        <v>2273</v>
      </c>
      <c r="B1607" t="str">
        <f t="shared" si="50"/>
        <v>CBK</v>
      </c>
      <c r="C1607" t="str">
        <f t="shared" si="51"/>
        <v>CBK</v>
      </c>
    </row>
    <row r="1608" spans="1:3" x14ac:dyDescent="0.2">
      <c r="A1608" s="3" t="s">
        <v>2263</v>
      </c>
      <c r="B1608" t="str">
        <f t="shared" si="50"/>
        <v>HP</v>
      </c>
      <c r="C1608" t="str">
        <f t="shared" si="51"/>
        <v>HP</v>
      </c>
    </row>
    <row r="1609" spans="1:3" x14ac:dyDescent="0.2">
      <c r="A1609" s="4" t="s">
        <v>2263</v>
      </c>
      <c r="B1609" t="str">
        <f t="shared" si="50"/>
        <v>HP</v>
      </c>
      <c r="C1609" t="str">
        <f t="shared" si="51"/>
        <v>HP</v>
      </c>
    </row>
    <row r="1610" spans="1:3" x14ac:dyDescent="0.2">
      <c r="A1610" s="3" t="s">
        <v>2274</v>
      </c>
      <c r="B1610" t="str">
        <f t="shared" si="50"/>
        <v>CLICC-ML</v>
      </c>
      <c r="C1610" t="str">
        <f t="shared" si="51"/>
        <v>CLICC-ML</v>
      </c>
    </row>
    <row r="1611" spans="1:3" x14ac:dyDescent="0.2">
      <c r="A1611" s="4" t="s">
        <v>2282</v>
      </c>
      <c r="B1611" t="str">
        <f t="shared" si="50"/>
        <v>HPUSBC</v>
      </c>
      <c r="C1611" t="str">
        <f t="shared" si="51"/>
        <v>HPUSBC</v>
      </c>
    </row>
    <row r="1612" spans="1:3" x14ac:dyDescent="0.2">
      <c r="A1612" s="3" t="s">
        <v>2271</v>
      </c>
      <c r="B1612" t="str">
        <f t="shared" si="50"/>
        <v>OMNI</v>
      </c>
      <c r="C1612" t="str">
        <f t="shared" si="51"/>
        <v>OMNI</v>
      </c>
    </row>
    <row r="1613" spans="1:3" x14ac:dyDescent="0.2">
      <c r="A1613" s="4" t="s">
        <v>2271</v>
      </c>
      <c r="B1613" t="str">
        <f t="shared" si="50"/>
        <v>OMNI</v>
      </c>
      <c r="C1613" t="str">
        <f t="shared" si="51"/>
        <v>OMNI</v>
      </c>
    </row>
    <row r="1614" spans="1:3" x14ac:dyDescent="0.2">
      <c r="A1614" s="3" t="s">
        <v>2273</v>
      </c>
      <c r="B1614" t="str">
        <f t="shared" si="50"/>
        <v>CBK</v>
      </c>
      <c r="C1614" t="str">
        <f t="shared" si="51"/>
        <v>CBK</v>
      </c>
    </row>
    <row r="1615" spans="1:3" x14ac:dyDescent="0.2">
      <c r="A1615" s="4" t="s">
        <v>2273</v>
      </c>
      <c r="B1615" t="str">
        <f t="shared" si="50"/>
        <v>CBK</v>
      </c>
      <c r="C1615" t="str">
        <f t="shared" si="51"/>
        <v>CBK</v>
      </c>
    </row>
    <row r="1616" spans="1:3" x14ac:dyDescent="0.2">
      <c r="A1616" s="3" t="s">
        <v>2275</v>
      </c>
      <c r="B1616" t="str">
        <f t="shared" si="50"/>
        <v>CLICC-MM</v>
      </c>
      <c r="C1616" t="str">
        <f t="shared" si="51"/>
        <v>CLICC-MM</v>
      </c>
    </row>
    <row r="1617" spans="1:3" x14ac:dyDescent="0.2">
      <c r="A1617" s="4" t="s">
        <v>2288</v>
      </c>
      <c r="B1617" t="str">
        <f t="shared" si="50"/>
        <v>ANDROID</v>
      </c>
      <c r="C1617" t="str">
        <f t="shared" si="51"/>
        <v>ANDROID</v>
      </c>
    </row>
    <row r="1618" spans="1:3" x14ac:dyDescent="0.2">
      <c r="A1618" s="3" t="s">
        <v>2288</v>
      </c>
      <c r="B1618" t="str">
        <f t="shared" si="50"/>
        <v>ANDROID</v>
      </c>
      <c r="C1618" t="str">
        <f t="shared" si="51"/>
        <v>ANDROID</v>
      </c>
    </row>
    <row r="1619" spans="1:3" x14ac:dyDescent="0.2">
      <c r="A1619" s="4" t="s">
        <v>2298</v>
      </c>
      <c r="B1619" t="str">
        <f t="shared" si="50"/>
        <v>ANKER</v>
      </c>
      <c r="C1619" t="str">
        <f t="shared" si="51"/>
        <v>ANKER</v>
      </c>
    </row>
    <row r="1620" spans="1:3" x14ac:dyDescent="0.2">
      <c r="A1620" s="3" t="s">
        <v>2298</v>
      </c>
      <c r="B1620" t="str">
        <f t="shared" si="50"/>
        <v>ANKER</v>
      </c>
      <c r="C1620" t="str">
        <f t="shared" si="51"/>
        <v>ANKER</v>
      </c>
    </row>
    <row r="1621" spans="1:3" x14ac:dyDescent="0.2">
      <c r="A1621" s="4" t="s">
        <v>2298</v>
      </c>
      <c r="B1621" t="str">
        <f t="shared" si="50"/>
        <v>ANKER</v>
      </c>
      <c r="C1621" t="str">
        <f t="shared" si="51"/>
        <v>ANKER</v>
      </c>
    </row>
    <row r="1622" spans="1:3" x14ac:dyDescent="0.2">
      <c r="A1622" s="3" t="s">
        <v>2276</v>
      </c>
      <c r="B1622" t="str">
        <f t="shared" si="50"/>
        <v>CALC</v>
      </c>
      <c r="C1622" t="str">
        <f t="shared" si="51"/>
        <v>CALC</v>
      </c>
    </row>
    <row r="1623" spans="1:3" x14ac:dyDescent="0.2">
      <c r="A1623" s="4" t="s">
        <v>2276</v>
      </c>
      <c r="B1623" t="str">
        <f t="shared" si="50"/>
        <v>CALC</v>
      </c>
      <c r="C1623" t="str">
        <f t="shared" si="51"/>
        <v>CALC</v>
      </c>
    </row>
    <row r="1624" spans="1:3" x14ac:dyDescent="0.2">
      <c r="A1624" s="3" t="s">
        <v>2281</v>
      </c>
      <c r="B1624" t="str">
        <f t="shared" si="50"/>
        <v>HDMIC</v>
      </c>
      <c r="C1624" t="str">
        <f t="shared" si="51"/>
        <v>HDMIC</v>
      </c>
    </row>
    <row r="1625" spans="1:3" x14ac:dyDescent="0.2">
      <c r="A1625" s="4" t="s">
        <v>2266</v>
      </c>
      <c r="B1625" t="str">
        <f t="shared" si="50"/>
        <v>HDST</v>
      </c>
      <c r="C1625" t="str">
        <f t="shared" si="51"/>
        <v>HDST</v>
      </c>
    </row>
    <row r="1626" spans="1:3" x14ac:dyDescent="0.2">
      <c r="A1626" s="3" t="s">
        <v>2266</v>
      </c>
      <c r="B1626" t="str">
        <f t="shared" si="50"/>
        <v>HDST</v>
      </c>
      <c r="C1626" t="str">
        <f t="shared" si="51"/>
        <v>HDST</v>
      </c>
    </row>
    <row r="1627" spans="1:3" x14ac:dyDescent="0.2">
      <c r="A1627" s="4" t="s">
        <v>2282</v>
      </c>
      <c r="B1627" t="str">
        <f t="shared" si="50"/>
        <v>HPUSBC</v>
      </c>
      <c r="C1627" t="str">
        <f t="shared" si="51"/>
        <v>HPUSBC</v>
      </c>
    </row>
    <row r="1628" spans="1:3" x14ac:dyDescent="0.2">
      <c r="A1628" s="3" t="s">
        <v>2282</v>
      </c>
      <c r="B1628" t="str">
        <f t="shared" si="50"/>
        <v>HPUSBC</v>
      </c>
      <c r="C1628" t="str">
        <f t="shared" si="51"/>
        <v>HPUSBC</v>
      </c>
    </row>
    <row r="1629" spans="1:3" x14ac:dyDescent="0.2">
      <c r="A1629" s="4" t="s">
        <v>2282</v>
      </c>
      <c r="B1629" t="str">
        <f t="shared" si="50"/>
        <v>HPUSBC</v>
      </c>
      <c r="C1629" t="str">
        <f t="shared" si="51"/>
        <v>HPUSBC</v>
      </c>
    </row>
    <row r="1630" spans="1:3" x14ac:dyDescent="0.2">
      <c r="A1630" s="3" t="s">
        <v>2265</v>
      </c>
      <c r="B1630" t="str">
        <f t="shared" si="50"/>
        <v>IPHONE</v>
      </c>
      <c r="C1630" t="str">
        <f t="shared" si="51"/>
        <v>IPHONE</v>
      </c>
    </row>
    <row r="1631" spans="1:3" x14ac:dyDescent="0.2">
      <c r="A1631" s="4" t="s">
        <v>2265</v>
      </c>
      <c r="B1631" t="str">
        <f t="shared" si="50"/>
        <v>IPHONE</v>
      </c>
      <c r="C1631" t="str">
        <f t="shared" si="51"/>
        <v>IPHONE</v>
      </c>
    </row>
    <row r="1632" spans="1:3" x14ac:dyDescent="0.2">
      <c r="A1632" s="3" t="s">
        <v>2265</v>
      </c>
      <c r="B1632" t="str">
        <f t="shared" si="50"/>
        <v>IPHONE</v>
      </c>
      <c r="C1632" t="str">
        <f t="shared" si="51"/>
        <v>IPHONE</v>
      </c>
    </row>
    <row r="1633" spans="1:3" x14ac:dyDescent="0.2">
      <c r="A1633" s="4" t="s">
        <v>2265</v>
      </c>
      <c r="B1633" t="str">
        <f t="shared" si="50"/>
        <v>IPHONE</v>
      </c>
      <c r="C1633" t="str">
        <f t="shared" si="51"/>
        <v>IPHONE</v>
      </c>
    </row>
    <row r="1634" spans="1:3" x14ac:dyDescent="0.2">
      <c r="A1634" s="3" t="s">
        <v>2265</v>
      </c>
      <c r="B1634" t="str">
        <f t="shared" si="50"/>
        <v>IPHONE</v>
      </c>
      <c r="C1634" t="str">
        <f t="shared" si="51"/>
        <v>IPHONE</v>
      </c>
    </row>
    <row r="1635" spans="1:3" x14ac:dyDescent="0.2">
      <c r="A1635" s="4" t="s">
        <v>2265</v>
      </c>
      <c r="B1635" t="str">
        <f t="shared" si="50"/>
        <v>IPHONE</v>
      </c>
      <c r="C1635" t="str">
        <f t="shared" si="51"/>
        <v>IPHONE</v>
      </c>
    </row>
    <row r="1636" spans="1:3" x14ac:dyDescent="0.2">
      <c r="A1636" s="3" t="s">
        <v>2265</v>
      </c>
      <c r="B1636" t="str">
        <f t="shared" si="50"/>
        <v>IPHONE</v>
      </c>
      <c r="C1636" t="str">
        <f t="shared" si="51"/>
        <v>IPHONE</v>
      </c>
    </row>
    <row r="1637" spans="1:3" x14ac:dyDescent="0.2">
      <c r="A1637" s="4" t="s">
        <v>2265</v>
      </c>
      <c r="B1637" t="str">
        <f t="shared" si="50"/>
        <v>IPHONE</v>
      </c>
      <c r="C1637" t="str">
        <f t="shared" si="51"/>
        <v>IPHONE</v>
      </c>
    </row>
    <row r="1638" spans="1:3" x14ac:dyDescent="0.2">
      <c r="A1638" s="3" t="s">
        <v>2265</v>
      </c>
      <c r="B1638" t="str">
        <f t="shared" si="50"/>
        <v>IPHONE</v>
      </c>
      <c r="C1638" t="str">
        <f t="shared" si="51"/>
        <v>IPHONE</v>
      </c>
    </row>
    <row r="1639" spans="1:3" x14ac:dyDescent="0.2">
      <c r="A1639" s="4" t="s">
        <v>2265</v>
      </c>
      <c r="B1639" t="str">
        <f t="shared" si="50"/>
        <v>IPHONE</v>
      </c>
      <c r="C1639" t="str">
        <f t="shared" si="51"/>
        <v>IPHONE</v>
      </c>
    </row>
    <row r="1640" spans="1:3" x14ac:dyDescent="0.2">
      <c r="A1640" s="3" t="s">
        <v>2268</v>
      </c>
      <c r="B1640" t="str">
        <f t="shared" si="50"/>
        <v>MACCHRG</v>
      </c>
      <c r="C1640" t="str">
        <f t="shared" si="51"/>
        <v>MACCHRG</v>
      </c>
    </row>
    <row r="1641" spans="1:3" x14ac:dyDescent="0.2">
      <c r="A1641" s="4" t="s">
        <v>2268</v>
      </c>
      <c r="B1641" t="str">
        <f t="shared" si="50"/>
        <v>MACCHRG</v>
      </c>
      <c r="C1641" t="str">
        <f t="shared" si="51"/>
        <v>MACCHRG</v>
      </c>
    </row>
    <row r="1642" spans="1:3" x14ac:dyDescent="0.2">
      <c r="A1642" s="3" t="s">
        <v>2295</v>
      </c>
      <c r="B1642" t="str">
        <f t="shared" si="50"/>
        <v>MACUSBC</v>
      </c>
      <c r="C1642" t="str">
        <f t="shared" si="51"/>
        <v>MACUSBC</v>
      </c>
    </row>
    <row r="1643" spans="1:3" x14ac:dyDescent="0.2">
      <c r="A1643" s="4" t="s">
        <v>2283</v>
      </c>
      <c r="B1643" t="str">
        <f t="shared" si="50"/>
        <v>MACUSBC</v>
      </c>
      <c r="C1643" t="str">
        <f t="shared" si="51"/>
        <v>MACUSBC</v>
      </c>
    </row>
    <row r="1644" spans="1:3" x14ac:dyDescent="0.2">
      <c r="A1644" s="3" t="s">
        <v>2289</v>
      </c>
      <c r="B1644" t="str">
        <f t="shared" si="50"/>
        <v>MACUSBC</v>
      </c>
      <c r="C1644" t="str">
        <f t="shared" si="51"/>
        <v>MACUSBC</v>
      </c>
    </row>
    <row r="1645" spans="1:3" x14ac:dyDescent="0.2">
      <c r="A1645" s="4" t="s">
        <v>2290</v>
      </c>
      <c r="B1645" t="str">
        <f t="shared" si="50"/>
        <v>MACUSBC</v>
      </c>
      <c r="C1645" t="str">
        <f t="shared" si="51"/>
        <v>MACUSBC</v>
      </c>
    </row>
    <row r="1646" spans="1:3" x14ac:dyDescent="0.2">
      <c r="A1646" s="3" t="s">
        <v>2286</v>
      </c>
      <c r="B1646" t="str">
        <f t="shared" si="50"/>
        <v>MACUSBC</v>
      </c>
      <c r="C1646" t="str">
        <f t="shared" si="51"/>
        <v>MACUSBC</v>
      </c>
    </row>
    <row r="1647" spans="1:3" x14ac:dyDescent="0.2">
      <c r="A1647" s="4" t="s">
        <v>2292</v>
      </c>
      <c r="B1647" t="str">
        <f t="shared" si="50"/>
        <v>MACUSBC</v>
      </c>
      <c r="C1647" t="str">
        <f t="shared" si="51"/>
        <v>MACUSBC</v>
      </c>
    </row>
    <row r="1648" spans="1:3" x14ac:dyDescent="0.2">
      <c r="A1648" s="3" t="s">
        <v>2277</v>
      </c>
      <c r="B1648" t="str">
        <f t="shared" si="50"/>
        <v>MACUSBC</v>
      </c>
      <c r="C1648" t="str">
        <f t="shared" si="51"/>
        <v>MACUSBC</v>
      </c>
    </row>
    <row r="1649" spans="1:3" x14ac:dyDescent="0.2">
      <c r="A1649" s="4" t="s">
        <v>2280</v>
      </c>
      <c r="B1649" t="str">
        <f t="shared" si="50"/>
        <v>MACUSBC</v>
      </c>
      <c r="C1649" t="str">
        <f t="shared" si="51"/>
        <v>MACUSBC</v>
      </c>
    </row>
    <row r="1650" spans="1:3" x14ac:dyDescent="0.2">
      <c r="A1650" s="3" t="s">
        <v>2299</v>
      </c>
      <c r="B1650" t="str">
        <f t="shared" si="50"/>
        <v>MACUSBC</v>
      </c>
      <c r="C1650" t="str">
        <f t="shared" si="51"/>
        <v>MACUSBC</v>
      </c>
    </row>
    <row r="1651" spans="1:3" x14ac:dyDescent="0.2">
      <c r="A1651" s="4" t="s">
        <v>2269</v>
      </c>
      <c r="B1651" t="str">
        <f t="shared" si="50"/>
        <v>MACUSBC</v>
      </c>
      <c r="C1651" t="str">
        <f t="shared" si="51"/>
        <v>MACUSBC</v>
      </c>
    </row>
    <row r="1652" spans="1:3" x14ac:dyDescent="0.2">
      <c r="A1652" s="3" t="s">
        <v>2278</v>
      </c>
      <c r="B1652" t="str">
        <f t="shared" si="50"/>
        <v>MACUSBC</v>
      </c>
      <c r="C1652" t="str">
        <f t="shared" si="51"/>
        <v>MACUSBC</v>
      </c>
    </row>
    <row r="1653" spans="1:3" x14ac:dyDescent="0.2">
      <c r="A1653" s="4" t="s">
        <v>2293</v>
      </c>
      <c r="B1653" t="str">
        <f t="shared" si="50"/>
        <v>OLDMACCHRG</v>
      </c>
      <c r="C1653" t="str">
        <f t="shared" si="51"/>
        <v>OLDMACCHRG</v>
      </c>
    </row>
    <row r="1654" spans="1:3" x14ac:dyDescent="0.2">
      <c r="A1654" s="3" t="s">
        <v>2271</v>
      </c>
      <c r="B1654" t="str">
        <f t="shared" si="50"/>
        <v>OMNI</v>
      </c>
      <c r="C1654" t="str">
        <f t="shared" si="51"/>
        <v>OMNI</v>
      </c>
    </row>
    <row r="1655" spans="1:3" x14ac:dyDescent="0.2">
      <c r="A1655" s="4" t="s">
        <v>2271</v>
      </c>
      <c r="B1655" t="str">
        <f t="shared" si="50"/>
        <v>OMNI</v>
      </c>
      <c r="C1655" t="str">
        <f t="shared" si="51"/>
        <v>OMNI</v>
      </c>
    </row>
    <row r="1656" spans="1:3" x14ac:dyDescent="0.2">
      <c r="A1656" s="3" t="s">
        <v>2271</v>
      </c>
      <c r="B1656" t="str">
        <f t="shared" si="50"/>
        <v>OMNI</v>
      </c>
      <c r="C1656" t="str">
        <f t="shared" si="51"/>
        <v>OMNI</v>
      </c>
    </row>
    <row r="1657" spans="1:3" x14ac:dyDescent="0.2">
      <c r="A1657" s="4" t="s">
        <v>2285</v>
      </c>
      <c r="B1657" t="str">
        <f t="shared" si="50"/>
        <v>UHDMI</v>
      </c>
      <c r="C1657" t="str">
        <f t="shared" si="51"/>
        <v>UHDMI</v>
      </c>
    </row>
    <row r="1658" spans="1:3" x14ac:dyDescent="0.2">
      <c r="A1658" s="3" t="s">
        <v>2294</v>
      </c>
      <c r="B1658" t="str">
        <f t="shared" si="50"/>
        <v>UVGA</v>
      </c>
      <c r="C1658" t="str">
        <f t="shared" si="51"/>
        <v>UVGA</v>
      </c>
    </row>
    <row r="1659" spans="1:3" x14ac:dyDescent="0.2">
      <c r="A1659" s="4" t="s">
        <v>2272</v>
      </c>
      <c r="B1659" t="str">
        <f t="shared" si="50"/>
        <v>WALLADPT</v>
      </c>
      <c r="C1659" t="str">
        <f t="shared" si="51"/>
        <v>WALLADPT</v>
      </c>
    </row>
    <row r="1660" spans="1:3" x14ac:dyDescent="0.2">
      <c r="A1660" s="3" t="s">
        <v>2272</v>
      </c>
      <c r="B1660" t="str">
        <f t="shared" si="50"/>
        <v>WALLADPT</v>
      </c>
      <c r="C1660" t="str">
        <f t="shared" si="51"/>
        <v>WALLADPT</v>
      </c>
    </row>
    <row r="1661" spans="1:3" x14ac:dyDescent="0.2">
      <c r="A1661" s="4" t="s">
        <v>2272</v>
      </c>
      <c r="B1661" t="str">
        <f t="shared" si="50"/>
        <v>WALLADPT</v>
      </c>
      <c r="C1661" t="str">
        <f t="shared" si="51"/>
        <v>WALLADPT</v>
      </c>
    </row>
    <row r="1662" spans="1:3" x14ac:dyDescent="0.2">
      <c r="A1662" s="3" t="s">
        <v>2272</v>
      </c>
      <c r="B1662" t="str">
        <f t="shared" si="50"/>
        <v>WALLADPT</v>
      </c>
      <c r="C1662" t="str">
        <f t="shared" si="51"/>
        <v>WALLADPT</v>
      </c>
    </row>
    <row r="1663" spans="1:3" x14ac:dyDescent="0.2">
      <c r="A1663" s="4" t="s">
        <v>2272</v>
      </c>
      <c r="B1663" t="str">
        <f t="shared" si="50"/>
        <v>WALLADPT</v>
      </c>
      <c r="C1663" t="str">
        <f t="shared" si="51"/>
        <v>WALLADPT</v>
      </c>
    </row>
    <row r="1664" spans="1:3" x14ac:dyDescent="0.2">
      <c r="A1664" s="3" t="s">
        <v>2272</v>
      </c>
      <c r="B1664" t="str">
        <f t="shared" si="50"/>
        <v>WALLADPT</v>
      </c>
      <c r="C1664" t="str">
        <f t="shared" si="51"/>
        <v>WALLADPT</v>
      </c>
    </row>
    <row r="1665" spans="1:3" x14ac:dyDescent="0.2">
      <c r="A1665" s="4" t="s">
        <v>2272</v>
      </c>
      <c r="B1665" t="str">
        <f t="shared" si="50"/>
        <v>WALLADPT</v>
      </c>
      <c r="C1665" t="str">
        <f t="shared" si="51"/>
        <v>WALLADPT</v>
      </c>
    </row>
    <row r="1666" spans="1:3" x14ac:dyDescent="0.2">
      <c r="A1666" s="3" t="s">
        <v>2272</v>
      </c>
      <c r="B1666" t="str">
        <f t="shared" si="50"/>
        <v>WALLADPT</v>
      </c>
      <c r="C1666" t="str">
        <f t="shared" si="51"/>
        <v>WALLADPT</v>
      </c>
    </row>
    <row r="1667" spans="1:3" x14ac:dyDescent="0.2">
      <c r="A1667" s="4" t="s">
        <v>2340</v>
      </c>
      <c r="B1667" t="str">
        <f t="shared" ref="B1667:B1730" si="52">IF(COUNTIF(A1667,"*MACUSBC*"),"MACUSBC",A1667)</f>
        <v>Uniq/7/B03Code</v>
      </c>
      <c r="C1667" t="str">
        <f t="shared" ref="C1667:C1730" si="53">IF(COUNTIF(B1667,"*uniq*"),"CBK",B1667)</f>
        <v>CBK</v>
      </c>
    </row>
    <row r="1668" spans="1:3" x14ac:dyDescent="0.2">
      <c r="A1668" s="3" t="s">
        <v>2275</v>
      </c>
      <c r="B1668" t="str">
        <f t="shared" si="52"/>
        <v>CLICC-MM</v>
      </c>
      <c r="C1668" t="str">
        <f t="shared" si="53"/>
        <v>CLICC-MM</v>
      </c>
    </row>
    <row r="1669" spans="1:3" x14ac:dyDescent="0.2">
      <c r="A1669" s="4" t="s">
        <v>2297</v>
      </c>
      <c r="B1669" t="str">
        <f t="shared" si="52"/>
        <v>FAC</v>
      </c>
      <c r="C1669" t="str">
        <f t="shared" si="53"/>
        <v>FAC</v>
      </c>
    </row>
    <row r="1670" spans="1:3" x14ac:dyDescent="0.2">
      <c r="A1670" s="3" t="s">
        <v>2274</v>
      </c>
      <c r="B1670" t="str">
        <f t="shared" si="52"/>
        <v>CLICC-ML</v>
      </c>
      <c r="C1670" t="str">
        <f t="shared" si="53"/>
        <v>CLICC-ML</v>
      </c>
    </row>
    <row r="1671" spans="1:3" x14ac:dyDescent="0.2">
      <c r="A1671" s="4" t="s">
        <v>2274</v>
      </c>
      <c r="B1671" t="str">
        <f t="shared" si="52"/>
        <v>CLICC-ML</v>
      </c>
      <c r="C1671" t="str">
        <f t="shared" si="53"/>
        <v>CLICC-ML</v>
      </c>
    </row>
    <row r="1672" spans="1:3" x14ac:dyDescent="0.2">
      <c r="A1672" s="3" t="s">
        <v>2274</v>
      </c>
      <c r="B1672" t="str">
        <f t="shared" si="52"/>
        <v>CLICC-ML</v>
      </c>
      <c r="C1672" t="str">
        <f t="shared" si="53"/>
        <v>CLICC-ML</v>
      </c>
    </row>
    <row r="1673" spans="1:3" x14ac:dyDescent="0.2">
      <c r="A1673" s="4" t="s">
        <v>2274</v>
      </c>
      <c r="B1673" t="str">
        <f t="shared" si="52"/>
        <v>CLICC-ML</v>
      </c>
      <c r="C1673" t="str">
        <f t="shared" si="53"/>
        <v>CLICC-ML</v>
      </c>
    </row>
    <row r="1674" spans="1:3" x14ac:dyDescent="0.2">
      <c r="A1674" s="3" t="s">
        <v>2275</v>
      </c>
      <c r="B1674" t="str">
        <f t="shared" si="52"/>
        <v>CLICC-MM</v>
      </c>
      <c r="C1674" t="str">
        <f t="shared" si="53"/>
        <v>CLICC-MM</v>
      </c>
    </row>
    <row r="1675" spans="1:3" x14ac:dyDescent="0.2">
      <c r="A1675" s="4" t="s">
        <v>2263</v>
      </c>
      <c r="B1675" t="str">
        <f t="shared" si="52"/>
        <v>HP</v>
      </c>
      <c r="C1675" t="str">
        <f t="shared" si="53"/>
        <v>HP</v>
      </c>
    </row>
    <row r="1676" spans="1:3" x14ac:dyDescent="0.2">
      <c r="A1676" s="3" t="s">
        <v>2274</v>
      </c>
      <c r="B1676" t="str">
        <f t="shared" si="52"/>
        <v>CLICC-ML</v>
      </c>
      <c r="C1676" t="str">
        <f t="shared" si="53"/>
        <v>CLICC-ML</v>
      </c>
    </row>
    <row r="1677" spans="1:3" x14ac:dyDescent="0.2">
      <c r="A1677" s="4" t="s">
        <v>2274</v>
      </c>
      <c r="B1677" t="str">
        <f t="shared" si="52"/>
        <v>CLICC-ML</v>
      </c>
      <c r="C1677" t="str">
        <f t="shared" si="53"/>
        <v>CLICC-ML</v>
      </c>
    </row>
    <row r="1678" spans="1:3" x14ac:dyDescent="0.2">
      <c r="A1678" s="3" t="s">
        <v>2274</v>
      </c>
      <c r="B1678" t="str">
        <f t="shared" si="52"/>
        <v>CLICC-ML</v>
      </c>
      <c r="C1678" t="str">
        <f t="shared" si="53"/>
        <v>CLICC-ML</v>
      </c>
    </row>
    <row r="1679" spans="1:3" x14ac:dyDescent="0.2">
      <c r="A1679" s="4" t="s">
        <v>2274</v>
      </c>
      <c r="B1679" t="str">
        <f t="shared" si="52"/>
        <v>CLICC-ML</v>
      </c>
      <c r="C1679" t="str">
        <f t="shared" si="53"/>
        <v>CLICC-ML</v>
      </c>
    </row>
    <row r="1680" spans="1:3" x14ac:dyDescent="0.2">
      <c r="A1680" s="3" t="s">
        <v>2274</v>
      </c>
      <c r="B1680" t="str">
        <f t="shared" si="52"/>
        <v>CLICC-ML</v>
      </c>
      <c r="C1680" t="str">
        <f t="shared" si="53"/>
        <v>CLICC-ML</v>
      </c>
    </row>
    <row r="1681" spans="1:3" x14ac:dyDescent="0.2">
      <c r="A1681" s="4" t="s">
        <v>2274</v>
      </c>
      <c r="B1681" t="str">
        <f t="shared" si="52"/>
        <v>CLICC-ML</v>
      </c>
      <c r="C1681" t="str">
        <f t="shared" si="53"/>
        <v>CLICC-ML</v>
      </c>
    </row>
    <row r="1682" spans="1:3" x14ac:dyDescent="0.2">
      <c r="A1682" s="3" t="s">
        <v>2275</v>
      </c>
      <c r="B1682" t="str">
        <f t="shared" si="52"/>
        <v>CLICC-MM</v>
      </c>
      <c r="C1682" t="str">
        <f t="shared" si="53"/>
        <v>CLICC-MM</v>
      </c>
    </row>
    <row r="1683" spans="1:3" x14ac:dyDescent="0.2">
      <c r="A1683" s="4" t="s">
        <v>2263</v>
      </c>
      <c r="B1683" t="str">
        <f t="shared" si="52"/>
        <v>HP</v>
      </c>
      <c r="C1683" t="str">
        <f t="shared" si="53"/>
        <v>HP</v>
      </c>
    </row>
    <row r="1684" spans="1:3" x14ac:dyDescent="0.2">
      <c r="A1684" s="3" t="s">
        <v>2263</v>
      </c>
      <c r="B1684" t="str">
        <f t="shared" si="52"/>
        <v>HP</v>
      </c>
      <c r="C1684" t="str">
        <f t="shared" si="53"/>
        <v>HP</v>
      </c>
    </row>
    <row r="1685" spans="1:3" x14ac:dyDescent="0.2">
      <c r="A1685" s="4" t="s">
        <v>2263</v>
      </c>
      <c r="B1685" t="str">
        <f t="shared" si="52"/>
        <v>HP</v>
      </c>
      <c r="C1685" t="str">
        <f t="shared" si="53"/>
        <v>HP</v>
      </c>
    </row>
    <row r="1686" spans="1:3" x14ac:dyDescent="0.2">
      <c r="A1686" s="3" t="s">
        <v>2285</v>
      </c>
      <c r="B1686" t="str">
        <f t="shared" si="52"/>
        <v>UHDMI</v>
      </c>
      <c r="C1686" t="str">
        <f t="shared" si="53"/>
        <v>UHDMI</v>
      </c>
    </row>
    <row r="1687" spans="1:3" x14ac:dyDescent="0.2">
      <c r="A1687" s="4" t="s">
        <v>2268</v>
      </c>
      <c r="B1687" t="str">
        <f t="shared" si="52"/>
        <v>MACCHRG</v>
      </c>
      <c r="C1687" t="str">
        <f t="shared" si="53"/>
        <v>MACCHRG</v>
      </c>
    </row>
    <row r="1688" spans="1:3" x14ac:dyDescent="0.2">
      <c r="A1688" s="3" t="s">
        <v>2294</v>
      </c>
      <c r="B1688" t="str">
        <f t="shared" si="52"/>
        <v>UVGA</v>
      </c>
      <c r="C1688" t="str">
        <f t="shared" si="53"/>
        <v>UVGA</v>
      </c>
    </row>
    <row r="1689" spans="1:3" x14ac:dyDescent="0.2">
      <c r="A1689" s="4" t="s">
        <v>2294</v>
      </c>
      <c r="B1689" t="str">
        <f t="shared" si="52"/>
        <v>UVGA</v>
      </c>
      <c r="C1689" t="str">
        <f t="shared" si="53"/>
        <v>UVGA</v>
      </c>
    </row>
    <row r="1690" spans="1:3" x14ac:dyDescent="0.2">
      <c r="A1690" s="3" t="s">
        <v>2341</v>
      </c>
      <c r="B1690" t="str">
        <f t="shared" si="52"/>
        <v>Uniq/8/B08Code</v>
      </c>
      <c r="C1690" t="str">
        <f t="shared" si="53"/>
        <v>CBK</v>
      </c>
    </row>
    <row r="1691" spans="1:3" x14ac:dyDescent="0.2">
      <c r="A1691" s="4" t="s">
        <v>2273</v>
      </c>
      <c r="B1691" t="str">
        <f t="shared" si="52"/>
        <v>CBK</v>
      </c>
      <c r="C1691" t="str">
        <f t="shared" si="53"/>
        <v>CBK</v>
      </c>
    </row>
    <row r="1692" spans="1:3" x14ac:dyDescent="0.2">
      <c r="A1692" s="3" t="s">
        <v>2281</v>
      </c>
      <c r="B1692" t="str">
        <f t="shared" si="52"/>
        <v>HDMIC</v>
      </c>
      <c r="C1692" t="str">
        <f t="shared" si="53"/>
        <v>HDMIC</v>
      </c>
    </row>
    <row r="1693" spans="1:3" x14ac:dyDescent="0.2">
      <c r="A1693" s="4" t="s">
        <v>2266</v>
      </c>
      <c r="B1693" t="str">
        <f t="shared" si="52"/>
        <v>HDST</v>
      </c>
      <c r="C1693" t="str">
        <f t="shared" si="53"/>
        <v>HDST</v>
      </c>
    </row>
    <row r="1694" spans="1:3" x14ac:dyDescent="0.2">
      <c r="A1694" s="3" t="s">
        <v>2282</v>
      </c>
      <c r="B1694" t="str">
        <f t="shared" si="52"/>
        <v>HPUSBC</v>
      </c>
      <c r="C1694" t="str">
        <f t="shared" si="53"/>
        <v>HPUSBC</v>
      </c>
    </row>
    <row r="1695" spans="1:3" x14ac:dyDescent="0.2">
      <c r="A1695" s="4" t="s">
        <v>2265</v>
      </c>
      <c r="B1695" t="str">
        <f t="shared" si="52"/>
        <v>IPHONE</v>
      </c>
      <c r="C1695" t="str">
        <f t="shared" si="53"/>
        <v>IPHONE</v>
      </c>
    </row>
    <row r="1696" spans="1:3" x14ac:dyDescent="0.2">
      <c r="A1696" s="3" t="s">
        <v>2265</v>
      </c>
      <c r="B1696" t="str">
        <f t="shared" si="52"/>
        <v>IPHONE</v>
      </c>
      <c r="C1696" t="str">
        <f t="shared" si="53"/>
        <v>IPHONE</v>
      </c>
    </row>
    <row r="1697" spans="1:3" x14ac:dyDescent="0.2">
      <c r="A1697" s="4" t="s">
        <v>2265</v>
      </c>
      <c r="B1697" t="str">
        <f t="shared" si="52"/>
        <v>IPHONE</v>
      </c>
      <c r="C1697" t="str">
        <f t="shared" si="53"/>
        <v>IPHONE</v>
      </c>
    </row>
    <row r="1698" spans="1:3" x14ac:dyDescent="0.2">
      <c r="A1698" s="3" t="s">
        <v>2268</v>
      </c>
      <c r="B1698" t="str">
        <f t="shared" si="52"/>
        <v>MACCHRG</v>
      </c>
      <c r="C1698" t="str">
        <f t="shared" si="53"/>
        <v>MACCHRG</v>
      </c>
    </row>
    <row r="1699" spans="1:3" x14ac:dyDescent="0.2">
      <c r="A1699" s="4" t="s">
        <v>2283</v>
      </c>
      <c r="B1699" t="str">
        <f t="shared" si="52"/>
        <v>MACUSBC</v>
      </c>
      <c r="C1699" t="str">
        <f t="shared" si="53"/>
        <v>MACUSBC</v>
      </c>
    </row>
    <row r="1700" spans="1:3" x14ac:dyDescent="0.2">
      <c r="A1700" s="3" t="s">
        <v>2289</v>
      </c>
      <c r="B1700" t="str">
        <f t="shared" si="52"/>
        <v>MACUSBC</v>
      </c>
      <c r="C1700" t="str">
        <f t="shared" si="53"/>
        <v>MACUSBC</v>
      </c>
    </row>
    <row r="1701" spans="1:3" x14ac:dyDescent="0.2">
      <c r="A1701" s="4" t="s">
        <v>2290</v>
      </c>
      <c r="B1701" t="str">
        <f t="shared" si="52"/>
        <v>MACUSBC</v>
      </c>
      <c r="C1701" t="str">
        <f t="shared" si="53"/>
        <v>MACUSBC</v>
      </c>
    </row>
    <row r="1702" spans="1:3" x14ac:dyDescent="0.2">
      <c r="A1702" s="3" t="s">
        <v>2280</v>
      </c>
      <c r="B1702" t="str">
        <f t="shared" si="52"/>
        <v>MACUSBC</v>
      </c>
      <c r="C1702" t="str">
        <f t="shared" si="53"/>
        <v>MACUSBC</v>
      </c>
    </row>
    <row r="1703" spans="1:3" x14ac:dyDescent="0.2">
      <c r="A1703" s="4" t="s">
        <v>2299</v>
      </c>
      <c r="B1703" t="str">
        <f t="shared" si="52"/>
        <v>MACUSBC</v>
      </c>
      <c r="C1703" t="str">
        <f t="shared" si="53"/>
        <v>MACUSBC</v>
      </c>
    </row>
    <row r="1704" spans="1:3" x14ac:dyDescent="0.2">
      <c r="A1704" s="3" t="s">
        <v>2271</v>
      </c>
      <c r="B1704" t="str">
        <f t="shared" si="52"/>
        <v>OMNI</v>
      </c>
      <c r="C1704" t="str">
        <f t="shared" si="53"/>
        <v>OMNI</v>
      </c>
    </row>
    <row r="1705" spans="1:3" x14ac:dyDescent="0.2">
      <c r="A1705" s="4" t="s">
        <v>2294</v>
      </c>
      <c r="B1705" t="str">
        <f t="shared" si="52"/>
        <v>UVGA</v>
      </c>
      <c r="C1705" t="str">
        <f t="shared" si="53"/>
        <v>UVGA</v>
      </c>
    </row>
    <row r="1706" spans="1:3" x14ac:dyDescent="0.2">
      <c r="A1706" s="3" t="s">
        <v>2303</v>
      </c>
      <c r="B1706" t="str">
        <f t="shared" si="52"/>
        <v>VGAC</v>
      </c>
      <c r="C1706" t="str">
        <f t="shared" si="53"/>
        <v>VGAC</v>
      </c>
    </row>
    <row r="1707" spans="1:3" x14ac:dyDescent="0.2">
      <c r="A1707" s="4" t="s">
        <v>2272</v>
      </c>
      <c r="B1707" t="str">
        <f t="shared" si="52"/>
        <v>WALLADPT</v>
      </c>
      <c r="C1707" t="str">
        <f t="shared" si="53"/>
        <v>WALLADPT</v>
      </c>
    </row>
    <row r="1708" spans="1:3" x14ac:dyDescent="0.2">
      <c r="A1708" s="3" t="s">
        <v>2272</v>
      </c>
      <c r="B1708" t="str">
        <f t="shared" si="52"/>
        <v>WALLADPT</v>
      </c>
      <c r="C1708" t="str">
        <f t="shared" si="53"/>
        <v>WALLADPT</v>
      </c>
    </row>
    <row r="1709" spans="1:3" x14ac:dyDescent="0.2">
      <c r="A1709" s="4" t="s">
        <v>2272</v>
      </c>
      <c r="B1709" t="str">
        <f t="shared" si="52"/>
        <v>WALLADPT</v>
      </c>
      <c r="C1709" t="str">
        <f t="shared" si="53"/>
        <v>WALLADPT</v>
      </c>
    </row>
    <row r="1710" spans="1:3" x14ac:dyDescent="0.2">
      <c r="A1710" s="3" t="s">
        <v>2273</v>
      </c>
      <c r="B1710" t="str">
        <f t="shared" si="52"/>
        <v>CBK</v>
      </c>
      <c r="C1710" t="str">
        <f t="shared" si="53"/>
        <v>CBK</v>
      </c>
    </row>
    <row r="1711" spans="1:3" x14ac:dyDescent="0.2">
      <c r="A1711" s="4" t="s">
        <v>2273</v>
      </c>
      <c r="B1711" t="str">
        <f t="shared" si="52"/>
        <v>CBK</v>
      </c>
      <c r="C1711" t="str">
        <f t="shared" si="53"/>
        <v>CBK</v>
      </c>
    </row>
    <row r="1712" spans="1:3" x14ac:dyDescent="0.2">
      <c r="A1712" s="3" t="s">
        <v>2273</v>
      </c>
      <c r="B1712" t="str">
        <f t="shared" si="52"/>
        <v>CBK</v>
      </c>
      <c r="C1712" t="str">
        <f t="shared" si="53"/>
        <v>CBK</v>
      </c>
    </row>
    <row r="1713" spans="1:3" x14ac:dyDescent="0.2">
      <c r="A1713" s="4" t="s">
        <v>2273</v>
      </c>
      <c r="B1713" t="str">
        <f t="shared" si="52"/>
        <v>CBK</v>
      </c>
      <c r="C1713" t="str">
        <f t="shared" si="53"/>
        <v>CBK</v>
      </c>
    </row>
    <row r="1714" spans="1:3" x14ac:dyDescent="0.2">
      <c r="A1714" s="3" t="s">
        <v>2275</v>
      </c>
      <c r="B1714" t="str">
        <f t="shared" si="52"/>
        <v>CLICC-MM</v>
      </c>
      <c r="C1714" t="str">
        <f t="shared" si="53"/>
        <v>CLICC-MM</v>
      </c>
    </row>
    <row r="1715" spans="1:3" x14ac:dyDescent="0.2">
      <c r="A1715" s="4" t="s">
        <v>2263</v>
      </c>
      <c r="B1715" t="str">
        <f t="shared" si="52"/>
        <v>HP</v>
      </c>
      <c r="C1715" t="str">
        <f t="shared" si="53"/>
        <v>HP</v>
      </c>
    </row>
    <row r="1716" spans="1:3" x14ac:dyDescent="0.2">
      <c r="A1716" s="3" t="s">
        <v>2266</v>
      </c>
      <c r="B1716" t="str">
        <f t="shared" si="52"/>
        <v>HDST</v>
      </c>
      <c r="C1716" t="str">
        <f t="shared" si="53"/>
        <v>HDST</v>
      </c>
    </row>
    <row r="1717" spans="1:3" x14ac:dyDescent="0.2">
      <c r="A1717" s="4" t="s">
        <v>2289</v>
      </c>
      <c r="B1717" t="str">
        <f t="shared" si="52"/>
        <v>MACUSBC</v>
      </c>
      <c r="C1717" t="str">
        <f t="shared" si="53"/>
        <v>MACUSBC</v>
      </c>
    </row>
    <row r="1718" spans="1:3" x14ac:dyDescent="0.2">
      <c r="A1718" s="3" t="s">
        <v>2272</v>
      </c>
      <c r="B1718" t="str">
        <f t="shared" si="52"/>
        <v>WALLADPT</v>
      </c>
      <c r="C1718" t="str">
        <f t="shared" si="53"/>
        <v>WALLADPT</v>
      </c>
    </row>
    <row r="1719" spans="1:3" x14ac:dyDescent="0.2">
      <c r="A1719" s="4" t="s">
        <v>2342</v>
      </c>
      <c r="B1719" t="str">
        <f t="shared" si="52"/>
        <v>Uniq/8/B10Code</v>
      </c>
      <c r="C1719" t="str">
        <f t="shared" si="53"/>
        <v>CBK</v>
      </c>
    </row>
    <row r="1720" spans="1:3" x14ac:dyDescent="0.2">
      <c r="A1720" s="3" t="s">
        <v>2288</v>
      </c>
      <c r="B1720" t="str">
        <f t="shared" si="52"/>
        <v>ANDROID</v>
      </c>
      <c r="C1720" t="str">
        <f t="shared" si="53"/>
        <v>ANDROID</v>
      </c>
    </row>
    <row r="1721" spans="1:3" x14ac:dyDescent="0.2">
      <c r="A1721" s="4" t="s">
        <v>2288</v>
      </c>
      <c r="B1721" t="str">
        <f t="shared" si="52"/>
        <v>ANDROID</v>
      </c>
      <c r="C1721" t="str">
        <f t="shared" si="53"/>
        <v>ANDROID</v>
      </c>
    </row>
    <row r="1722" spans="1:3" x14ac:dyDescent="0.2">
      <c r="A1722" s="3" t="s">
        <v>2276</v>
      </c>
      <c r="B1722" t="str">
        <f t="shared" si="52"/>
        <v>CALC</v>
      </c>
      <c r="C1722" t="str">
        <f t="shared" si="53"/>
        <v>CALC</v>
      </c>
    </row>
    <row r="1723" spans="1:3" x14ac:dyDescent="0.2">
      <c r="A1723" s="4" t="s">
        <v>2276</v>
      </c>
      <c r="B1723" t="str">
        <f t="shared" si="52"/>
        <v>CALC</v>
      </c>
      <c r="C1723" t="str">
        <f t="shared" si="53"/>
        <v>CALC</v>
      </c>
    </row>
    <row r="1724" spans="1:3" x14ac:dyDescent="0.2">
      <c r="A1724" s="3" t="s">
        <v>2276</v>
      </c>
      <c r="B1724" t="str">
        <f t="shared" si="52"/>
        <v>CALC</v>
      </c>
      <c r="C1724" t="str">
        <f t="shared" si="53"/>
        <v>CALC</v>
      </c>
    </row>
    <row r="1725" spans="1:3" x14ac:dyDescent="0.2">
      <c r="A1725" s="4" t="s">
        <v>2276</v>
      </c>
      <c r="B1725" t="str">
        <f t="shared" si="52"/>
        <v>CALC</v>
      </c>
      <c r="C1725" t="str">
        <f t="shared" si="53"/>
        <v>CALC</v>
      </c>
    </row>
    <row r="1726" spans="1:3" x14ac:dyDescent="0.2">
      <c r="A1726" s="3" t="s">
        <v>2276</v>
      </c>
      <c r="B1726" t="str">
        <f t="shared" si="52"/>
        <v>CALC</v>
      </c>
      <c r="C1726" t="str">
        <f t="shared" si="53"/>
        <v>CALC</v>
      </c>
    </row>
    <row r="1727" spans="1:3" x14ac:dyDescent="0.2">
      <c r="A1727" s="4" t="s">
        <v>2276</v>
      </c>
      <c r="B1727" t="str">
        <f t="shared" si="52"/>
        <v>CALC</v>
      </c>
      <c r="C1727" t="str">
        <f t="shared" si="53"/>
        <v>CALC</v>
      </c>
    </row>
    <row r="1728" spans="1:3" x14ac:dyDescent="0.2">
      <c r="A1728" s="3" t="s">
        <v>2281</v>
      </c>
      <c r="B1728" t="str">
        <f t="shared" si="52"/>
        <v>HDMIC</v>
      </c>
      <c r="C1728" t="str">
        <f t="shared" si="53"/>
        <v>HDMIC</v>
      </c>
    </row>
    <row r="1729" spans="1:3" x14ac:dyDescent="0.2">
      <c r="A1729" s="4" t="s">
        <v>2281</v>
      </c>
      <c r="B1729" t="str">
        <f t="shared" si="52"/>
        <v>HDMIC</v>
      </c>
      <c r="C1729" t="str">
        <f t="shared" si="53"/>
        <v>HDMIC</v>
      </c>
    </row>
    <row r="1730" spans="1:3" x14ac:dyDescent="0.2">
      <c r="A1730" s="3" t="s">
        <v>2266</v>
      </c>
      <c r="B1730" t="str">
        <f t="shared" si="52"/>
        <v>HDST</v>
      </c>
      <c r="C1730" t="str">
        <f t="shared" si="53"/>
        <v>HDST</v>
      </c>
    </row>
    <row r="1731" spans="1:3" x14ac:dyDescent="0.2">
      <c r="A1731" s="4" t="s">
        <v>2282</v>
      </c>
      <c r="B1731" t="str">
        <f t="shared" ref="B1731:B1794" si="54">IF(COUNTIF(A1731,"*MACUSBC*"),"MACUSBC",A1731)</f>
        <v>HPUSBC</v>
      </c>
      <c r="C1731" t="str">
        <f t="shared" ref="C1731:C1794" si="55">IF(COUNTIF(B1731,"*uniq*"),"CBK",B1731)</f>
        <v>HPUSBC</v>
      </c>
    </row>
    <row r="1732" spans="1:3" x14ac:dyDescent="0.2">
      <c r="A1732" s="3" t="s">
        <v>2282</v>
      </c>
      <c r="B1732" t="str">
        <f t="shared" si="54"/>
        <v>HPUSBC</v>
      </c>
      <c r="C1732" t="str">
        <f t="shared" si="55"/>
        <v>HPUSBC</v>
      </c>
    </row>
    <row r="1733" spans="1:3" x14ac:dyDescent="0.2">
      <c r="A1733" s="4" t="s">
        <v>2265</v>
      </c>
      <c r="B1733" t="str">
        <f t="shared" si="54"/>
        <v>IPHONE</v>
      </c>
      <c r="C1733" t="str">
        <f t="shared" si="55"/>
        <v>IPHONE</v>
      </c>
    </row>
    <row r="1734" spans="1:3" x14ac:dyDescent="0.2">
      <c r="A1734" s="3" t="s">
        <v>2265</v>
      </c>
      <c r="B1734" t="str">
        <f t="shared" si="54"/>
        <v>IPHONE</v>
      </c>
      <c r="C1734" t="str">
        <f t="shared" si="55"/>
        <v>IPHONE</v>
      </c>
    </row>
    <row r="1735" spans="1:3" x14ac:dyDescent="0.2">
      <c r="A1735" s="4" t="s">
        <v>2265</v>
      </c>
      <c r="B1735" t="str">
        <f t="shared" si="54"/>
        <v>IPHONE</v>
      </c>
      <c r="C1735" t="str">
        <f t="shared" si="55"/>
        <v>IPHONE</v>
      </c>
    </row>
    <row r="1736" spans="1:3" x14ac:dyDescent="0.2">
      <c r="A1736" s="3" t="s">
        <v>2265</v>
      </c>
      <c r="B1736" t="str">
        <f t="shared" si="54"/>
        <v>IPHONE</v>
      </c>
      <c r="C1736" t="str">
        <f t="shared" si="55"/>
        <v>IPHONE</v>
      </c>
    </row>
    <row r="1737" spans="1:3" x14ac:dyDescent="0.2">
      <c r="A1737" s="4" t="s">
        <v>2265</v>
      </c>
      <c r="B1737" t="str">
        <f t="shared" si="54"/>
        <v>IPHONE</v>
      </c>
      <c r="C1737" t="str">
        <f t="shared" si="55"/>
        <v>IPHONE</v>
      </c>
    </row>
    <row r="1738" spans="1:3" x14ac:dyDescent="0.2">
      <c r="A1738" s="3" t="s">
        <v>2265</v>
      </c>
      <c r="B1738" t="str">
        <f t="shared" si="54"/>
        <v>IPHONE</v>
      </c>
      <c r="C1738" t="str">
        <f t="shared" si="55"/>
        <v>IPHONE</v>
      </c>
    </row>
    <row r="1739" spans="1:3" x14ac:dyDescent="0.2">
      <c r="A1739" s="4" t="s">
        <v>2265</v>
      </c>
      <c r="B1739" t="str">
        <f t="shared" si="54"/>
        <v>IPHONE</v>
      </c>
      <c r="C1739" t="str">
        <f t="shared" si="55"/>
        <v>IPHONE</v>
      </c>
    </row>
    <row r="1740" spans="1:3" x14ac:dyDescent="0.2">
      <c r="A1740" s="3" t="s">
        <v>2265</v>
      </c>
      <c r="B1740" t="str">
        <f t="shared" si="54"/>
        <v>IPHONE</v>
      </c>
      <c r="C1740" t="str">
        <f t="shared" si="55"/>
        <v>IPHONE</v>
      </c>
    </row>
    <row r="1741" spans="1:3" x14ac:dyDescent="0.2">
      <c r="A1741" s="4" t="s">
        <v>2265</v>
      </c>
      <c r="B1741" t="str">
        <f t="shared" si="54"/>
        <v>IPHONE</v>
      </c>
      <c r="C1741" t="str">
        <f t="shared" si="55"/>
        <v>IPHONE</v>
      </c>
    </row>
    <row r="1742" spans="1:3" x14ac:dyDescent="0.2">
      <c r="A1742" s="3" t="s">
        <v>2265</v>
      </c>
      <c r="B1742" t="str">
        <f t="shared" si="54"/>
        <v>IPHONE</v>
      </c>
      <c r="C1742" t="str">
        <f t="shared" si="55"/>
        <v>IPHONE</v>
      </c>
    </row>
    <row r="1743" spans="1:3" x14ac:dyDescent="0.2">
      <c r="A1743" s="4" t="s">
        <v>2265</v>
      </c>
      <c r="B1743" t="str">
        <f t="shared" si="54"/>
        <v>IPHONE</v>
      </c>
      <c r="C1743" t="str">
        <f t="shared" si="55"/>
        <v>IPHONE</v>
      </c>
    </row>
    <row r="1744" spans="1:3" x14ac:dyDescent="0.2">
      <c r="A1744" s="3" t="s">
        <v>2265</v>
      </c>
      <c r="B1744" t="str">
        <f t="shared" si="54"/>
        <v>IPHONE</v>
      </c>
      <c r="C1744" t="str">
        <f t="shared" si="55"/>
        <v>IPHONE</v>
      </c>
    </row>
    <row r="1745" spans="1:3" x14ac:dyDescent="0.2">
      <c r="A1745" s="4" t="s">
        <v>2265</v>
      </c>
      <c r="B1745" t="str">
        <f t="shared" si="54"/>
        <v>IPHONE</v>
      </c>
      <c r="C1745" t="str">
        <f t="shared" si="55"/>
        <v>IPHONE</v>
      </c>
    </row>
    <row r="1746" spans="1:3" x14ac:dyDescent="0.2">
      <c r="A1746" s="3" t="s">
        <v>2265</v>
      </c>
      <c r="B1746" t="str">
        <f t="shared" si="54"/>
        <v>IPHONE</v>
      </c>
      <c r="C1746" t="str">
        <f t="shared" si="55"/>
        <v>IPHONE</v>
      </c>
    </row>
    <row r="1747" spans="1:3" x14ac:dyDescent="0.2">
      <c r="A1747" s="4" t="s">
        <v>2265</v>
      </c>
      <c r="B1747" t="str">
        <f t="shared" si="54"/>
        <v>IPHONE</v>
      </c>
      <c r="C1747" t="str">
        <f t="shared" si="55"/>
        <v>IPHONE</v>
      </c>
    </row>
    <row r="1748" spans="1:3" x14ac:dyDescent="0.2">
      <c r="A1748" s="3" t="s">
        <v>2265</v>
      </c>
      <c r="B1748" t="str">
        <f t="shared" si="54"/>
        <v>IPHONE</v>
      </c>
      <c r="C1748" t="str">
        <f t="shared" si="55"/>
        <v>IPHONE</v>
      </c>
    </row>
    <row r="1749" spans="1:3" x14ac:dyDescent="0.2">
      <c r="A1749" s="4" t="s">
        <v>2268</v>
      </c>
      <c r="B1749" t="str">
        <f t="shared" si="54"/>
        <v>MACCHRG</v>
      </c>
      <c r="C1749" t="str">
        <f t="shared" si="55"/>
        <v>MACCHRG</v>
      </c>
    </row>
    <row r="1750" spans="1:3" x14ac:dyDescent="0.2">
      <c r="A1750" s="3" t="s">
        <v>2268</v>
      </c>
      <c r="B1750" t="str">
        <f t="shared" si="54"/>
        <v>MACCHRG</v>
      </c>
      <c r="C1750" t="str">
        <f t="shared" si="55"/>
        <v>MACCHRG</v>
      </c>
    </row>
    <row r="1751" spans="1:3" x14ac:dyDescent="0.2">
      <c r="A1751" s="4" t="s">
        <v>2268</v>
      </c>
      <c r="B1751" t="str">
        <f t="shared" si="54"/>
        <v>MACCHRG</v>
      </c>
      <c r="C1751" t="str">
        <f t="shared" si="55"/>
        <v>MACCHRG</v>
      </c>
    </row>
    <row r="1752" spans="1:3" x14ac:dyDescent="0.2">
      <c r="A1752" s="3" t="s">
        <v>2268</v>
      </c>
      <c r="B1752" t="str">
        <f t="shared" si="54"/>
        <v>MACCHRG</v>
      </c>
      <c r="C1752" t="str">
        <f t="shared" si="55"/>
        <v>MACCHRG</v>
      </c>
    </row>
    <row r="1753" spans="1:3" x14ac:dyDescent="0.2">
      <c r="A1753" s="4" t="s">
        <v>2295</v>
      </c>
      <c r="B1753" t="str">
        <f t="shared" si="54"/>
        <v>MACUSBC</v>
      </c>
      <c r="C1753" t="str">
        <f t="shared" si="55"/>
        <v>MACUSBC</v>
      </c>
    </row>
    <row r="1754" spans="1:3" x14ac:dyDescent="0.2">
      <c r="A1754" s="3" t="s">
        <v>2283</v>
      </c>
      <c r="B1754" t="str">
        <f t="shared" si="54"/>
        <v>MACUSBC</v>
      </c>
      <c r="C1754" t="str">
        <f t="shared" si="55"/>
        <v>MACUSBC</v>
      </c>
    </row>
    <row r="1755" spans="1:3" x14ac:dyDescent="0.2">
      <c r="A1755" s="4" t="s">
        <v>2289</v>
      </c>
      <c r="B1755" t="str">
        <f t="shared" si="54"/>
        <v>MACUSBC</v>
      </c>
      <c r="C1755" t="str">
        <f t="shared" si="55"/>
        <v>MACUSBC</v>
      </c>
    </row>
    <row r="1756" spans="1:3" x14ac:dyDescent="0.2">
      <c r="A1756" s="3" t="s">
        <v>2290</v>
      </c>
      <c r="B1756" t="str">
        <f t="shared" si="54"/>
        <v>MACUSBC</v>
      </c>
      <c r="C1756" t="str">
        <f t="shared" si="55"/>
        <v>MACUSBC</v>
      </c>
    </row>
    <row r="1757" spans="1:3" x14ac:dyDescent="0.2">
      <c r="A1757" s="4" t="s">
        <v>2286</v>
      </c>
      <c r="B1757" t="str">
        <f t="shared" si="54"/>
        <v>MACUSBC</v>
      </c>
      <c r="C1757" t="str">
        <f t="shared" si="55"/>
        <v>MACUSBC</v>
      </c>
    </row>
    <row r="1758" spans="1:3" x14ac:dyDescent="0.2">
      <c r="A1758" s="3" t="s">
        <v>2277</v>
      </c>
      <c r="B1758" t="str">
        <f t="shared" si="54"/>
        <v>MACUSBC</v>
      </c>
      <c r="C1758" t="str">
        <f t="shared" si="55"/>
        <v>MACUSBC</v>
      </c>
    </row>
    <row r="1759" spans="1:3" x14ac:dyDescent="0.2">
      <c r="A1759" s="4" t="s">
        <v>2299</v>
      </c>
      <c r="B1759" t="str">
        <f t="shared" si="54"/>
        <v>MACUSBC</v>
      </c>
      <c r="C1759" t="str">
        <f t="shared" si="55"/>
        <v>MACUSBC</v>
      </c>
    </row>
    <row r="1760" spans="1:3" x14ac:dyDescent="0.2">
      <c r="A1760" s="3" t="s">
        <v>2269</v>
      </c>
      <c r="B1760" t="str">
        <f t="shared" si="54"/>
        <v>MACUSBC</v>
      </c>
      <c r="C1760" t="str">
        <f t="shared" si="55"/>
        <v>MACUSBC</v>
      </c>
    </row>
    <row r="1761" spans="1:3" x14ac:dyDescent="0.2">
      <c r="A1761" s="4" t="s">
        <v>2278</v>
      </c>
      <c r="B1761" t="str">
        <f t="shared" si="54"/>
        <v>MACUSBC</v>
      </c>
      <c r="C1761" t="str">
        <f t="shared" si="55"/>
        <v>MACUSBC</v>
      </c>
    </row>
    <row r="1762" spans="1:3" x14ac:dyDescent="0.2">
      <c r="A1762" s="3" t="s">
        <v>2271</v>
      </c>
      <c r="B1762" t="str">
        <f t="shared" si="54"/>
        <v>OMNI</v>
      </c>
      <c r="C1762" t="str">
        <f t="shared" si="55"/>
        <v>OMNI</v>
      </c>
    </row>
    <row r="1763" spans="1:3" x14ac:dyDescent="0.2">
      <c r="A1763" s="4" t="s">
        <v>2271</v>
      </c>
      <c r="B1763" t="str">
        <f t="shared" si="54"/>
        <v>OMNI</v>
      </c>
      <c r="C1763" t="str">
        <f t="shared" si="55"/>
        <v>OMNI</v>
      </c>
    </row>
    <row r="1764" spans="1:3" x14ac:dyDescent="0.2">
      <c r="A1764" s="3" t="s">
        <v>2271</v>
      </c>
      <c r="B1764" t="str">
        <f t="shared" si="54"/>
        <v>OMNI</v>
      </c>
      <c r="C1764" t="str">
        <f t="shared" si="55"/>
        <v>OMNI</v>
      </c>
    </row>
    <row r="1765" spans="1:3" x14ac:dyDescent="0.2">
      <c r="A1765" s="4" t="s">
        <v>2271</v>
      </c>
      <c r="B1765" t="str">
        <f t="shared" si="54"/>
        <v>OMNI</v>
      </c>
      <c r="C1765" t="str">
        <f t="shared" si="55"/>
        <v>OMNI</v>
      </c>
    </row>
    <row r="1766" spans="1:3" x14ac:dyDescent="0.2">
      <c r="A1766" s="3" t="s">
        <v>2285</v>
      </c>
      <c r="B1766" t="str">
        <f t="shared" si="54"/>
        <v>UHDMI</v>
      </c>
      <c r="C1766" t="str">
        <f t="shared" si="55"/>
        <v>UHDMI</v>
      </c>
    </row>
    <row r="1767" spans="1:3" x14ac:dyDescent="0.2">
      <c r="A1767" s="4" t="s">
        <v>2285</v>
      </c>
      <c r="B1767" t="str">
        <f t="shared" si="54"/>
        <v>UHDMI</v>
      </c>
      <c r="C1767" t="str">
        <f t="shared" si="55"/>
        <v>UHDMI</v>
      </c>
    </row>
    <row r="1768" spans="1:3" x14ac:dyDescent="0.2">
      <c r="A1768" s="3" t="s">
        <v>2285</v>
      </c>
      <c r="B1768" t="str">
        <f t="shared" si="54"/>
        <v>UHDMI</v>
      </c>
      <c r="C1768" t="str">
        <f t="shared" si="55"/>
        <v>UHDMI</v>
      </c>
    </row>
    <row r="1769" spans="1:3" x14ac:dyDescent="0.2">
      <c r="A1769" s="4" t="s">
        <v>2294</v>
      </c>
      <c r="B1769" t="str">
        <f t="shared" si="54"/>
        <v>UVGA</v>
      </c>
      <c r="C1769" t="str">
        <f t="shared" si="55"/>
        <v>UVGA</v>
      </c>
    </row>
    <row r="1770" spans="1:3" x14ac:dyDescent="0.2">
      <c r="A1770" s="3" t="s">
        <v>2272</v>
      </c>
      <c r="B1770" t="str">
        <f t="shared" si="54"/>
        <v>WALLADPT</v>
      </c>
      <c r="C1770" t="str">
        <f t="shared" si="55"/>
        <v>WALLADPT</v>
      </c>
    </row>
    <row r="1771" spans="1:3" x14ac:dyDescent="0.2">
      <c r="A1771" s="4" t="s">
        <v>2272</v>
      </c>
      <c r="B1771" t="str">
        <f t="shared" si="54"/>
        <v>WALLADPT</v>
      </c>
      <c r="C1771" t="str">
        <f t="shared" si="55"/>
        <v>WALLADPT</v>
      </c>
    </row>
    <row r="1772" spans="1:3" x14ac:dyDescent="0.2">
      <c r="A1772" s="3" t="s">
        <v>2272</v>
      </c>
      <c r="B1772" t="str">
        <f t="shared" si="54"/>
        <v>WALLADPT</v>
      </c>
      <c r="C1772" t="str">
        <f t="shared" si="55"/>
        <v>WALLADPT</v>
      </c>
    </row>
    <row r="1773" spans="1:3" x14ac:dyDescent="0.2">
      <c r="A1773" s="4" t="s">
        <v>2272</v>
      </c>
      <c r="B1773" t="str">
        <f t="shared" si="54"/>
        <v>WALLADPT</v>
      </c>
      <c r="C1773" t="str">
        <f t="shared" si="55"/>
        <v>WALLADPT</v>
      </c>
    </row>
    <row r="1774" spans="1:3" x14ac:dyDescent="0.2">
      <c r="A1774" s="3" t="s">
        <v>2272</v>
      </c>
      <c r="B1774" t="str">
        <f t="shared" si="54"/>
        <v>WALLADPT</v>
      </c>
      <c r="C1774" t="str">
        <f t="shared" si="55"/>
        <v>WALLADPT</v>
      </c>
    </row>
    <row r="1775" spans="1:3" x14ac:dyDescent="0.2">
      <c r="A1775" s="4" t="s">
        <v>2272</v>
      </c>
      <c r="B1775" t="str">
        <f t="shared" si="54"/>
        <v>WALLADPT</v>
      </c>
      <c r="C1775" t="str">
        <f t="shared" si="55"/>
        <v>WALLADPT</v>
      </c>
    </row>
    <row r="1776" spans="1:3" x14ac:dyDescent="0.2">
      <c r="A1776" s="3" t="s">
        <v>2272</v>
      </c>
      <c r="B1776" t="str">
        <f t="shared" si="54"/>
        <v>WALLADPT</v>
      </c>
      <c r="C1776" t="str">
        <f t="shared" si="55"/>
        <v>WALLADPT</v>
      </c>
    </row>
    <row r="1777" spans="1:3" x14ac:dyDescent="0.2">
      <c r="A1777" s="4" t="s">
        <v>2272</v>
      </c>
      <c r="B1777" t="str">
        <f t="shared" si="54"/>
        <v>WALLADPT</v>
      </c>
      <c r="C1777" t="str">
        <f t="shared" si="55"/>
        <v>WALLADPT</v>
      </c>
    </row>
    <row r="1778" spans="1:3" x14ac:dyDescent="0.2">
      <c r="A1778" s="3" t="s">
        <v>2272</v>
      </c>
      <c r="B1778" t="str">
        <f t="shared" si="54"/>
        <v>WALLADPT</v>
      </c>
      <c r="C1778" t="str">
        <f t="shared" si="55"/>
        <v>WALLADPT</v>
      </c>
    </row>
    <row r="1779" spans="1:3" x14ac:dyDescent="0.2">
      <c r="A1779" s="4" t="s">
        <v>2272</v>
      </c>
      <c r="B1779" t="str">
        <f t="shared" si="54"/>
        <v>WALLADPT</v>
      </c>
      <c r="C1779" t="str">
        <f t="shared" si="55"/>
        <v>WALLADPT</v>
      </c>
    </row>
    <row r="1780" spans="1:3" x14ac:dyDescent="0.2">
      <c r="A1780" s="3" t="s">
        <v>2272</v>
      </c>
      <c r="B1780" t="str">
        <f t="shared" si="54"/>
        <v>WALLADPT</v>
      </c>
      <c r="C1780" t="str">
        <f t="shared" si="55"/>
        <v>WALLADPT</v>
      </c>
    </row>
    <row r="1781" spans="1:3" x14ac:dyDescent="0.2">
      <c r="A1781" s="4" t="s">
        <v>2272</v>
      </c>
      <c r="B1781" t="str">
        <f t="shared" si="54"/>
        <v>WALLADPT</v>
      </c>
      <c r="C1781" t="str">
        <f t="shared" si="55"/>
        <v>WALLADPT</v>
      </c>
    </row>
    <row r="1782" spans="1:3" x14ac:dyDescent="0.2">
      <c r="A1782" s="3" t="s">
        <v>2272</v>
      </c>
      <c r="B1782" t="str">
        <f t="shared" si="54"/>
        <v>WALLADPT</v>
      </c>
      <c r="C1782" t="str">
        <f t="shared" si="55"/>
        <v>WALLADPT</v>
      </c>
    </row>
    <row r="1783" spans="1:3" x14ac:dyDescent="0.2">
      <c r="A1783" s="4" t="s">
        <v>2272</v>
      </c>
      <c r="B1783" t="str">
        <f t="shared" si="54"/>
        <v>WALLADPT</v>
      </c>
      <c r="C1783" t="str">
        <f t="shared" si="55"/>
        <v>WALLADPT</v>
      </c>
    </row>
    <row r="1784" spans="1:3" x14ac:dyDescent="0.2">
      <c r="A1784" s="3" t="s">
        <v>2343</v>
      </c>
      <c r="B1784" t="str">
        <f t="shared" si="54"/>
        <v>Uniq/8/B02Code</v>
      </c>
      <c r="C1784" t="str">
        <f t="shared" si="55"/>
        <v>CBK</v>
      </c>
    </row>
    <row r="1785" spans="1:3" x14ac:dyDescent="0.2">
      <c r="A1785" s="4" t="s">
        <v>2344</v>
      </c>
      <c r="B1785" t="str">
        <f t="shared" si="54"/>
        <v>Uniq/8/B03Code</v>
      </c>
      <c r="C1785" t="str">
        <f t="shared" si="55"/>
        <v>CBK</v>
      </c>
    </row>
    <row r="1786" spans="1:3" x14ac:dyDescent="0.2">
      <c r="A1786" s="3" t="s">
        <v>2345</v>
      </c>
      <c r="B1786" t="str">
        <f t="shared" si="54"/>
        <v>Uniq/8/B06Code</v>
      </c>
      <c r="C1786" t="str">
        <f t="shared" si="55"/>
        <v>CBK</v>
      </c>
    </row>
    <row r="1787" spans="1:3" x14ac:dyDescent="0.2">
      <c r="A1787" s="4" t="s">
        <v>2342</v>
      </c>
      <c r="B1787" t="str">
        <f t="shared" si="54"/>
        <v>Uniq/8/B10Code</v>
      </c>
      <c r="C1787" t="str">
        <f t="shared" si="55"/>
        <v>CBK</v>
      </c>
    </row>
    <row r="1788" spans="1:3" x14ac:dyDescent="0.2">
      <c r="A1788" s="3" t="s">
        <v>2273</v>
      </c>
      <c r="B1788" t="str">
        <f t="shared" si="54"/>
        <v>CBK</v>
      </c>
      <c r="C1788" t="str">
        <f t="shared" si="55"/>
        <v>CBK</v>
      </c>
    </row>
    <row r="1789" spans="1:3" x14ac:dyDescent="0.2">
      <c r="A1789" s="4" t="s">
        <v>2273</v>
      </c>
      <c r="B1789" t="str">
        <f t="shared" si="54"/>
        <v>CBK</v>
      </c>
      <c r="C1789" t="str">
        <f t="shared" si="55"/>
        <v>CBK</v>
      </c>
    </row>
    <row r="1790" spans="1:3" x14ac:dyDescent="0.2">
      <c r="A1790" s="3" t="s">
        <v>2273</v>
      </c>
      <c r="B1790" t="str">
        <f t="shared" si="54"/>
        <v>CBK</v>
      </c>
      <c r="C1790" t="str">
        <f t="shared" si="55"/>
        <v>CBK</v>
      </c>
    </row>
    <row r="1791" spans="1:3" x14ac:dyDescent="0.2">
      <c r="A1791" s="4" t="s">
        <v>2273</v>
      </c>
      <c r="B1791" t="str">
        <f t="shared" si="54"/>
        <v>CBK</v>
      </c>
      <c r="C1791" t="str">
        <f t="shared" si="55"/>
        <v>CBK</v>
      </c>
    </row>
    <row r="1792" spans="1:3" x14ac:dyDescent="0.2">
      <c r="A1792" s="3" t="s">
        <v>2274</v>
      </c>
      <c r="B1792" t="str">
        <f t="shared" si="54"/>
        <v>CLICC-ML</v>
      </c>
      <c r="C1792" t="str">
        <f t="shared" si="55"/>
        <v>CLICC-ML</v>
      </c>
    </row>
    <row r="1793" spans="1:3" x14ac:dyDescent="0.2">
      <c r="A1793" s="4" t="s">
        <v>2275</v>
      </c>
      <c r="B1793" t="str">
        <f t="shared" si="54"/>
        <v>CLICC-MM</v>
      </c>
      <c r="C1793" t="str">
        <f t="shared" si="55"/>
        <v>CLICC-MM</v>
      </c>
    </row>
    <row r="1794" spans="1:3" x14ac:dyDescent="0.2">
      <c r="A1794" s="3" t="s">
        <v>2263</v>
      </c>
      <c r="B1794" t="str">
        <f t="shared" si="54"/>
        <v>HP</v>
      </c>
      <c r="C1794" t="str">
        <f t="shared" si="55"/>
        <v>HP</v>
      </c>
    </row>
    <row r="1795" spans="1:3" x14ac:dyDescent="0.2">
      <c r="A1795" s="4" t="s">
        <v>2274</v>
      </c>
      <c r="B1795" t="str">
        <f t="shared" ref="B1795:B1858" si="56">IF(COUNTIF(A1795,"*MACUSBC*"),"MACUSBC",A1795)</f>
        <v>CLICC-ML</v>
      </c>
      <c r="C1795" t="str">
        <f t="shared" ref="C1795:C1858" si="57">IF(COUNTIF(B1795,"*uniq*"),"CBK",B1795)</f>
        <v>CLICC-ML</v>
      </c>
    </row>
    <row r="1796" spans="1:3" x14ac:dyDescent="0.2">
      <c r="A1796" s="3" t="s">
        <v>2274</v>
      </c>
      <c r="B1796" t="str">
        <f t="shared" si="56"/>
        <v>CLICC-ML</v>
      </c>
      <c r="C1796" t="str">
        <f t="shared" si="57"/>
        <v>CLICC-ML</v>
      </c>
    </row>
    <row r="1797" spans="1:3" x14ac:dyDescent="0.2">
      <c r="A1797" s="4" t="s">
        <v>2274</v>
      </c>
      <c r="B1797" t="str">
        <f t="shared" si="56"/>
        <v>CLICC-ML</v>
      </c>
      <c r="C1797" t="str">
        <f t="shared" si="57"/>
        <v>CLICC-ML</v>
      </c>
    </row>
    <row r="1798" spans="1:3" x14ac:dyDescent="0.2">
      <c r="A1798" s="3" t="s">
        <v>2263</v>
      </c>
      <c r="B1798" t="str">
        <f t="shared" si="56"/>
        <v>HP</v>
      </c>
      <c r="C1798" t="str">
        <f t="shared" si="57"/>
        <v>HP</v>
      </c>
    </row>
    <row r="1799" spans="1:3" x14ac:dyDescent="0.2">
      <c r="A1799" s="4" t="s">
        <v>2274</v>
      </c>
      <c r="B1799" t="str">
        <f t="shared" si="56"/>
        <v>CLICC-ML</v>
      </c>
      <c r="C1799" t="str">
        <f t="shared" si="57"/>
        <v>CLICC-ML</v>
      </c>
    </row>
    <row r="1800" spans="1:3" x14ac:dyDescent="0.2">
      <c r="A1800" s="3" t="s">
        <v>2274</v>
      </c>
      <c r="B1800" t="str">
        <f t="shared" si="56"/>
        <v>CLICC-ML</v>
      </c>
      <c r="C1800" t="str">
        <f t="shared" si="57"/>
        <v>CLICC-ML</v>
      </c>
    </row>
    <row r="1801" spans="1:3" x14ac:dyDescent="0.2">
      <c r="A1801" s="4" t="s">
        <v>2274</v>
      </c>
      <c r="B1801" t="str">
        <f t="shared" si="56"/>
        <v>CLICC-ML</v>
      </c>
      <c r="C1801" t="str">
        <f t="shared" si="57"/>
        <v>CLICC-ML</v>
      </c>
    </row>
    <row r="1802" spans="1:3" x14ac:dyDescent="0.2">
      <c r="A1802" s="3" t="s">
        <v>2274</v>
      </c>
      <c r="B1802" t="str">
        <f t="shared" si="56"/>
        <v>CLICC-ML</v>
      </c>
      <c r="C1802" t="str">
        <f t="shared" si="57"/>
        <v>CLICC-ML</v>
      </c>
    </row>
    <row r="1803" spans="1:3" x14ac:dyDescent="0.2">
      <c r="A1803" s="4" t="s">
        <v>2275</v>
      </c>
      <c r="B1803" t="str">
        <f t="shared" si="56"/>
        <v>CLICC-MM</v>
      </c>
      <c r="C1803" t="str">
        <f t="shared" si="57"/>
        <v>CLICC-MM</v>
      </c>
    </row>
    <row r="1804" spans="1:3" x14ac:dyDescent="0.2">
      <c r="A1804" s="3" t="s">
        <v>2263</v>
      </c>
      <c r="B1804" t="str">
        <f t="shared" si="56"/>
        <v>HP</v>
      </c>
      <c r="C1804" t="str">
        <f t="shared" si="57"/>
        <v>HP</v>
      </c>
    </row>
    <row r="1805" spans="1:3" x14ac:dyDescent="0.2">
      <c r="A1805" s="4" t="s">
        <v>2263</v>
      </c>
      <c r="B1805" t="str">
        <f t="shared" si="56"/>
        <v>HP</v>
      </c>
      <c r="C1805" t="str">
        <f t="shared" si="57"/>
        <v>HP</v>
      </c>
    </row>
    <row r="1806" spans="1:3" x14ac:dyDescent="0.2">
      <c r="A1806" s="3" t="s">
        <v>2263</v>
      </c>
      <c r="B1806" t="str">
        <f t="shared" si="56"/>
        <v>HP</v>
      </c>
      <c r="C1806" t="str">
        <f t="shared" si="57"/>
        <v>HP</v>
      </c>
    </row>
    <row r="1807" spans="1:3" x14ac:dyDescent="0.2">
      <c r="A1807" s="4" t="s">
        <v>2263</v>
      </c>
      <c r="B1807" t="str">
        <f t="shared" si="56"/>
        <v>HP</v>
      </c>
      <c r="C1807" t="str">
        <f t="shared" si="57"/>
        <v>HP</v>
      </c>
    </row>
    <row r="1808" spans="1:3" x14ac:dyDescent="0.2">
      <c r="A1808" s="3" t="s">
        <v>2263</v>
      </c>
      <c r="B1808" t="str">
        <f t="shared" si="56"/>
        <v>HP</v>
      </c>
      <c r="C1808" t="str">
        <f t="shared" si="57"/>
        <v>HP</v>
      </c>
    </row>
    <row r="1809" spans="1:3" x14ac:dyDescent="0.2">
      <c r="A1809" s="4" t="s">
        <v>2273</v>
      </c>
      <c r="B1809" t="str">
        <f t="shared" si="56"/>
        <v>CBK</v>
      </c>
      <c r="C1809" t="str">
        <f t="shared" si="57"/>
        <v>CBK</v>
      </c>
    </row>
    <row r="1810" spans="1:3" x14ac:dyDescent="0.2">
      <c r="A1810" s="3" t="s">
        <v>2273</v>
      </c>
      <c r="B1810" t="str">
        <f t="shared" si="56"/>
        <v>CBK</v>
      </c>
      <c r="C1810" t="str">
        <f t="shared" si="57"/>
        <v>CBK</v>
      </c>
    </row>
    <row r="1811" spans="1:3" x14ac:dyDescent="0.2">
      <c r="A1811" s="4" t="s">
        <v>2265</v>
      </c>
      <c r="B1811" t="str">
        <f t="shared" si="56"/>
        <v>IPHONE</v>
      </c>
      <c r="C1811" t="str">
        <f t="shared" si="57"/>
        <v>IPHONE</v>
      </c>
    </row>
    <row r="1812" spans="1:3" x14ac:dyDescent="0.2">
      <c r="A1812" s="3" t="s">
        <v>2297</v>
      </c>
      <c r="B1812" t="str">
        <f t="shared" si="56"/>
        <v>FAC</v>
      </c>
      <c r="C1812" t="str">
        <f t="shared" si="57"/>
        <v>FAC</v>
      </c>
    </row>
    <row r="1813" spans="1:3" x14ac:dyDescent="0.2">
      <c r="A1813" s="4" t="s">
        <v>2266</v>
      </c>
      <c r="B1813" t="str">
        <f t="shared" si="56"/>
        <v>HDST</v>
      </c>
      <c r="C1813" t="str">
        <f t="shared" si="57"/>
        <v>HDST</v>
      </c>
    </row>
    <row r="1814" spans="1:3" x14ac:dyDescent="0.2">
      <c r="A1814" s="3" t="s">
        <v>2263</v>
      </c>
      <c r="B1814" t="str">
        <f t="shared" si="56"/>
        <v>HP</v>
      </c>
      <c r="C1814" t="str">
        <f t="shared" si="57"/>
        <v>HP</v>
      </c>
    </row>
    <row r="1815" spans="1:3" x14ac:dyDescent="0.2">
      <c r="A1815" s="4" t="s">
        <v>2282</v>
      </c>
      <c r="B1815" t="str">
        <f t="shared" si="56"/>
        <v>HPUSBC</v>
      </c>
      <c r="C1815" t="str">
        <f t="shared" si="57"/>
        <v>HPUSBC</v>
      </c>
    </row>
    <row r="1816" spans="1:3" x14ac:dyDescent="0.2">
      <c r="A1816" s="3" t="s">
        <v>2282</v>
      </c>
      <c r="B1816" t="str">
        <f t="shared" si="56"/>
        <v>HPUSBC</v>
      </c>
      <c r="C1816" t="str">
        <f t="shared" si="57"/>
        <v>HPUSBC</v>
      </c>
    </row>
    <row r="1817" spans="1:3" x14ac:dyDescent="0.2">
      <c r="A1817" s="4" t="s">
        <v>2265</v>
      </c>
      <c r="B1817" t="str">
        <f t="shared" si="56"/>
        <v>IPHONE</v>
      </c>
      <c r="C1817" t="str">
        <f t="shared" si="57"/>
        <v>IPHONE</v>
      </c>
    </row>
    <row r="1818" spans="1:3" x14ac:dyDescent="0.2">
      <c r="A1818" s="3" t="s">
        <v>2265</v>
      </c>
      <c r="B1818" t="str">
        <f t="shared" si="56"/>
        <v>IPHONE</v>
      </c>
      <c r="C1818" t="str">
        <f t="shared" si="57"/>
        <v>IPHONE</v>
      </c>
    </row>
    <row r="1819" spans="1:3" x14ac:dyDescent="0.2">
      <c r="A1819" s="4" t="s">
        <v>2265</v>
      </c>
      <c r="B1819" t="str">
        <f t="shared" si="56"/>
        <v>IPHONE</v>
      </c>
      <c r="C1819" t="str">
        <f t="shared" si="57"/>
        <v>IPHONE</v>
      </c>
    </row>
    <row r="1820" spans="1:3" x14ac:dyDescent="0.2">
      <c r="A1820" s="3" t="s">
        <v>2265</v>
      </c>
      <c r="B1820" t="str">
        <f t="shared" si="56"/>
        <v>IPHONE</v>
      </c>
      <c r="C1820" t="str">
        <f t="shared" si="57"/>
        <v>IPHONE</v>
      </c>
    </row>
    <row r="1821" spans="1:3" x14ac:dyDescent="0.2">
      <c r="A1821" s="4" t="s">
        <v>2271</v>
      </c>
      <c r="B1821" t="str">
        <f t="shared" si="56"/>
        <v>OMNI</v>
      </c>
      <c r="C1821" t="str">
        <f t="shared" si="57"/>
        <v>OMNI</v>
      </c>
    </row>
    <row r="1822" spans="1:3" x14ac:dyDescent="0.2">
      <c r="A1822" s="3" t="s">
        <v>2271</v>
      </c>
      <c r="B1822" t="str">
        <f t="shared" si="56"/>
        <v>OMNI</v>
      </c>
      <c r="C1822" t="str">
        <f t="shared" si="57"/>
        <v>OMNI</v>
      </c>
    </row>
    <row r="1823" spans="1:3" x14ac:dyDescent="0.2">
      <c r="A1823" s="4" t="s">
        <v>2272</v>
      </c>
      <c r="B1823" t="str">
        <f t="shared" si="56"/>
        <v>WALLADPT</v>
      </c>
      <c r="C1823" t="str">
        <f t="shared" si="57"/>
        <v>WALLADPT</v>
      </c>
    </row>
    <row r="1824" spans="1:3" x14ac:dyDescent="0.2">
      <c r="A1824" s="3" t="s">
        <v>2272</v>
      </c>
      <c r="B1824" t="str">
        <f t="shared" si="56"/>
        <v>WALLADPT</v>
      </c>
      <c r="C1824" t="str">
        <f t="shared" si="57"/>
        <v>WALLADPT</v>
      </c>
    </row>
    <row r="1825" spans="1:3" x14ac:dyDescent="0.2">
      <c r="A1825" s="4" t="s">
        <v>2272</v>
      </c>
      <c r="B1825" t="str">
        <f t="shared" si="56"/>
        <v>WALLADPT</v>
      </c>
      <c r="C1825" t="str">
        <f t="shared" si="57"/>
        <v>WALLADPT</v>
      </c>
    </row>
    <row r="1826" spans="1:3" x14ac:dyDescent="0.2">
      <c r="A1826" s="3" t="s">
        <v>2272</v>
      </c>
      <c r="B1826" t="str">
        <f t="shared" si="56"/>
        <v>WALLADPT</v>
      </c>
      <c r="C1826" t="str">
        <f t="shared" si="57"/>
        <v>WALLADPT</v>
      </c>
    </row>
    <row r="1827" spans="1:3" x14ac:dyDescent="0.2">
      <c r="A1827" s="4" t="s">
        <v>2265</v>
      </c>
      <c r="B1827" t="str">
        <f t="shared" si="56"/>
        <v>IPHONE</v>
      </c>
      <c r="C1827" t="str">
        <f t="shared" si="57"/>
        <v>IPHONE</v>
      </c>
    </row>
    <row r="1828" spans="1:3" x14ac:dyDescent="0.2">
      <c r="A1828" s="3" t="s">
        <v>2265</v>
      </c>
      <c r="B1828" t="str">
        <f t="shared" si="56"/>
        <v>IPHONE</v>
      </c>
      <c r="C1828" t="str">
        <f t="shared" si="57"/>
        <v>IPHONE</v>
      </c>
    </row>
    <row r="1829" spans="1:3" x14ac:dyDescent="0.2">
      <c r="A1829" s="4" t="s">
        <v>2265</v>
      </c>
      <c r="B1829" t="str">
        <f t="shared" si="56"/>
        <v>IPHONE</v>
      </c>
      <c r="C1829" t="str">
        <f t="shared" si="57"/>
        <v>IPHONE</v>
      </c>
    </row>
    <row r="1830" spans="1:3" x14ac:dyDescent="0.2">
      <c r="A1830" s="3" t="s">
        <v>2268</v>
      </c>
      <c r="B1830" t="str">
        <f t="shared" si="56"/>
        <v>MACCHRG</v>
      </c>
      <c r="C1830" t="str">
        <f t="shared" si="57"/>
        <v>MACCHRG</v>
      </c>
    </row>
    <row r="1831" spans="1:3" x14ac:dyDescent="0.2">
      <c r="A1831" s="4" t="s">
        <v>2283</v>
      </c>
      <c r="B1831" t="str">
        <f t="shared" si="56"/>
        <v>MACUSBC</v>
      </c>
      <c r="C1831" t="str">
        <f t="shared" si="57"/>
        <v>MACUSBC</v>
      </c>
    </row>
    <row r="1832" spans="1:3" x14ac:dyDescent="0.2">
      <c r="A1832" s="3" t="s">
        <v>2290</v>
      </c>
      <c r="B1832" t="str">
        <f t="shared" si="56"/>
        <v>MACUSBC</v>
      </c>
      <c r="C1832" t="str">
        <f t="shared" si="57"/>
        <v>MACUSBC</v>
      </c>
    </row>
    <row r="1833" spans="1:3" x14ac:dyDescent="0.2">
      <c r="A1833" s="4" t="s">
        <v>2286</v>
      </c>
      <c r="B1833" t="str">
        <f t="shared" si="56"/>
        <v>MACUSBC</v>
      </c>
      <c r="C1833" t="str">
        <f t="shared" si="57"/>
        <v>MACUSBC</v>
      </c>
    </row>
    <row r="1834" spans="1:3" x14ac:dyDescent="0.2">
      <c r="A1834" s="3" t="s">
        <v>2299</v>
      </c>
      <c r="B1834" t="str">
        <f t="shared" si="56"/>
        <v>MACUSBC</v>
      </c>
      <c r="C1834" t="str">
        <f t="shared" si="57"/>
        <v>MACUSBC</v>
      </c>
    </row>
    <row r="1835" spans="1:3" x14ac:dyDescent="0.2">
      <c r="A1835" s="4" t="s">
        <v>2278</v>
      </c>
      <c r="B1835" t="str">
        <f t="shared" si="56"/>
        <v>MACUSBC</v>
      </c>
      <c r="C1835" t="str">
        <f t="shared" si="57"/>
        <v>MACUSBC</v>
      </c>
    </row>
    <row r="1836" spans="1:3" x14ac:dyDescent="0.2">
      <c r="A1836" s="3" t="s">
        <v>2272</v>
      </c>
      <c r="B1836" t="str">
        <f t="shared" si="56"/>
        <v>WALLADPT</v>
      </c>
      <c r="C1836" t="str">
        <f t="shared" si="57"/>
        <v>WALLADPT</v>
      </c>
    </row>
    <row r="1837" spans="1:3" x14ac:dyDescent="0.2">
      <c r="A1837" s="4" t="s">
        <v>2272</v>
      </c>
      <c r="B1837" t="str">
        <f t="shared" si="56"/>
        <v>WALLADPT</v>
      </c>
      <c r="C1837" t="str">
        <f t="shared" si="57"/>
        <v>WALLADPT</v>
      </c>
    </row>
    <row r="1838" spans="1:3" x14ac:dyDescent="0.2">
      <c r="A1838" s="3" t="s">
        <v>2272</v>
      </c>
      <c r="B1838" t="str">
        <f t="shared" si="56"/>
        <v>WALLADPT</v>
      </c>
      <c r="C1838" t="str">
        <f t="shared" si="57"/>
        <v>WALLADPT</v>
      </c>
    </row>
    <row r="1839" spans="1:3" x14ac:dyDescent="0.2">
      <c r="A1839" s="4" t="s">
        <v>2346</v>
      </c>
      <c r="B1839" t="str">
        <f t="shared" si="56"/>
        <v>Uniq/9/B08Code</v>
      </c>
      <c r="C1839" t="str">
        <f t="shared" si="57"/>
        <v>CBK</v>
      </c>
    </row>
    <row r="1840" spans="1:3" x14ac:dyDescent="0.2">
      <c r="A1840" s="3" t="s">
        <v>2273</v>
      </c>
      <c r="B1840" t="str">
        <f t="shared" si="56"/>
        <v>CBK</v>
      </c>
      <c r="C1840" t="str">
        <f t="shared" si="57"/>
        <v>CBK</v>
      </c>
    </row>
    <row r="1841" spans="1:3" x14ac:dyDescent="0.2">
      <c r="A1841" s="4" t="s">
        <v>2273</v>
      </c>
      <c r="B1841" t="str">
        <f t="shared" si="56"/>
        <v>CBK</v>
      </c>
      <c r="C1841" t="str">
        <f t="shared" si="57"/>
        <v>CBK</v>
      </c>
    </row>
    <row r="1842" spans="1:3" x14ac:dyDescent="0.2">
      <c r="A1842" s="3" t="s">
        <v>2274</v>
      </c>
      <c r="B1842" t="str">
        <f t="shared" si="56"/>
        <v>CLICC-ML</v>
      </c>
      <c r="C1842" t="str">
        <f t="shared" si="57"/>
        <v>CLICC-ML</v>
      </c>
    </row>
    <row r="1843" spans="1:3" x14ac:dyDescent="0.2">
      <c r="A1843" s="4" t="s">
        <v>2274</v>
      </c>
      <c r="B1843" t="str">
        <f t="shared" si="56"/>
        <v>CLICC-ML</v>
      </c>
      <c r="C1843" t="str">
        <f t="shared" si="57"/>
        <v>CLICC-ML</v>
      </c>
    </row>
    <row r="1844" spans="1:3" x14ac:dyDescent="0.2">
      <c r="A1844" s="3" t="s">
        <v>2275</v>
      </c>
      <c r="B1844" t="str">
        <f t="shared" si="56"/>
        <v>CLICC-MM</v>
      </c>
      <c r="C1844" t="str">
        <f t="shared" si="57"/>
        <v>CLICC-MM</v>
      </c>
    </row>
    <row r="1845" spans="1:3" x14ac:dyDescent="0.2">
      <c r="A1845" s="4" t="s">
        <v>2274</v>
      </c>
      <c r="B1845" t="str">
        <f t="shared" si="56"/>
        <v>CLICC-ML</v>
      </c>
      <c r="C1845" t="str">
        <f t="shared" si="57"/>
        <v>CLICC-ML</v>
      </c>
    </row>
    <row r="1846" spans="1:3" x14ac:dyDescent="0.2">
      <c r="A1846" s="3" t="s">
        <v>2263</v>
      </c>
      <c r="B1846" t="str">
        <f t="shared" si="56"/>
        <v>HP</v>
      </c>
      <c r="C1846" t="str">
        <f t="shared" si="57"/>
        <v>HP</v>
      </c>
    </row>
    <row r="1847" spans="1:3" x14ac:dyDescent="0.2">
      <c r="A1847" s="4" t="s">
        <v>2275</v>
      </c>
      <c r="B1847" t="str">
        <f t="shared" si="56"/>
        <v>CLICC-MM</v>
      </c>
      <c r="C1847" t="str">
        <f t="shared" si="57"/>
        <v>CLICC-MM</v>
      </c>
    </row>
    <row r="1848" spans="1:3" x14ac:dyDescent="0.2">
      <c r="A1848" s="3" t="s">
        <v>2274</v>
      </c>
      <c r="B1848" t="str">
        <f t="shared" si="56"/>
        <v>CLICC-ML</v>
      </c>
      <c r="C1848" t="str">
        <f t="shared" si="57"/>
        <v>CLICC-ML</v>
      </c>
    </row>
    <row r="1849" spans="1:3" x14ac:dyDescent="0.2">
      <c r="A1849" s="4" t="s">
        <v>2273</v>
      </c>
      <c r="B1849" t="str">
        <f t="shared" si="56"/>
        <v>CBK</v>
      </c>
      <c r="C1849" t="str">
        <f t="shared" si="57"/>
        <v>CBK</v>
      </c>
    </row>
    <row r="1850" spans="1:3" x14ac:dyDescent="0.2">
      <c r="A1850" s="3" t="s">
        <v>2263</v>
      </c>
      <c r="B1850" t="str">
        <f t="shared" si="56"/>
        <v>HP</v>
      </c>
      <c r="C1850" t="str">
        <f t="shared" si="57"/>
        <v>HP</v>
      </c>
    </row>
    <row r="1851" spans="1:3" x14ac:dyDescent="0.2">
      <c r="A1851" s="4" t="s">
        <v>2276</v>
      </c>
      <c r="B1851" t="str">
        <f t="shared" si="56"/>
        <v>CALC</v>
      </c>
      <c r="C1851" t="str">
        <f t="shared" si="57"/>
        <v>CALC</v>
      </c>
    </row>
    <row r="1852" spans="1:3" x14ac:dyDescent="0.2">
      <c r="A1852" s="3" t="s">
        <v>2276</v>
      </c>
      <c r="B1852" t="str">
        <f t="shared" si="56"/>
        <v>CALC</v>
      </c>
      <c r="C1852" t="str">
        <f t="shared" si="57"/>
        <v>CALC</v>
      </c>
    </row>
    <row r="1853" spans="1:3" x14ac:dyDescent="0.2">
      <c r="A1853" s="4" t="s">
        <v>2276</v>
      </c>
      <c r="B1853" t="str">
        <f t="shared" si="56"/>
        <v>CALC</v>
      </c>
      <c r="C1853" t="str">
        <f t="shared" si="57"/>
        <v>CALC</v>
      </c>
    </row>
    <row r="1854" spans="1:3" x14ac:dyDescent="0.2">
      <c r="A1854" s="3" t="s">
        <v>2276</v>
      </c>
      <c r="B1854" t="str">
        <f t="shared" si="56"/>
        <v>CALC</v>
      </c>
      <c r="C1854" t="str">
        <f t="shared" si="57"/>
        <v>CALC</v>
      </c>
    </row>
    <row r="1855" spans="1:3" x14ac:dyDescent="0.2">
      <c r="A1855" s="4" t="s">
        <v>2281</v>
      </c>
      <c r="B1855" t="str">
        <f t="shared" si="56"/>
        <v>HDMIC</v>
      </c>
      <c r="C1855" t="str">
        <f t="shared" si="57"/>
        <v>HDMIC</v>
      </c>
    </row>
    <row r="1856" spans="1:3" x14ac:dyDescent="0.2">
      <c r="A1856" s="3" t="s">
        <v>2281</v>
      </c>
      <c r="B1856" t="str">
        <f t="shared" si="56"/>
        <v>HDMIC</v>
      </c>
      <c r="C1856" t="str">
        <f t="shared" si="57"/>
        <v>HDMIC</v>
      </c>
    </row>
    <row r="1857" spans="1:3" x14ac:dyDescent="0.2">
      <c r="A1857" s="4" t="s">
        <v>2266</v>
      </c>
      <c r="B1857" t="str">
        <f t="shared" si="56"/>
        <v>HDST</v>
      </c>
      <c r="C1857" t="str">
        <f t="shared" si="57"/>
        <v>HDST</v>
      </c>
    </row>
    <row r="1858" spans="1:3" x14ac:dyDescent="0.2">
      <c r="A1858" s="3" t="s">
        <v>2266</v>
      </c>
      <c r="B1858" t="str">
        <f t="shared" si="56"/>
        <v>HDST</v>
      </c>
      <c r="C1858" t="str">
        <f t="shared" si="57"/>
        <v>HDST</v>
      </c>
    </row>
    <row r="1859" spans="1:3" x14ac:dyDescent="0.2">
      <c r="A1859" s="4" t="s">
        <v>2266</v>
      </c>
      <c r="B1859" t="str">
        <f t="shared" ref="B1859:B1922" si="58">IF(COUNTIF(A1859,"*MACUSBC*"),"MACUSBC",A1859)</f>
        <v>HDST</v>
      </c>
      <c r="C1859" t="str">
        <f t="shared" ref="C1859:C1922" si="59">IF(COUNTIF(B1859,"*uniq*"),"CBK",B1859)</f>
        <v>HDST</v>
      </c>
    </row>
    <row r="1860" spans="1:3" x14ac:dyDescent="0.2">
      <c r="A1860" s="3" t="s">
        <v>2282</v>
      </c>
      <c r="B1860" t="str">
        <f t="shared" si="58"/>
        <v>HPUSBC</v>
      </c>
      <c r="C1860" t="str">
        <f t="shared" si="59"/>
        <v>HPUSBC</v>
      </c>
    </row>
    <row r="1861" spans="1:3" x14ac:dyDescent="0.2">
      <c r="A1861" s="4" t="s">
        <v>2282</v>
      </c>
      <c r="B1861" t="str">
        <f t="shared" si="58"/>
        <v>HPUSBC</v>
      </c>
      <c r="C1861" t="str">
        <f t="shared" si="59"/>
        <v>HPUSBC</v>
      </c>
    </row>
    <row r="1862" spans="1:3" x14ac:dyDescent="0.2">
      <c r="A1862" s="3" t="s">
        <v>2282</v>
      </c>
      <c r="B1862" t="str">
        <f t="shared" si="58"/>
        <v>HPUSBC</v>
      </c>
      <c r="C1862" t="str">
        <f t="shared" si="59"/>
        <v>HPUSBC</v>
      </c>
    </row>
    <row r="1863" spans="1:3" x14ac:dyDescent="0.2">
      <c r="A1863" s="4" t="s">
        <v>2265</v>
      </c>
      <c r="B1863" t="str">
        <f t="shared" si="58"/>
        <v>IPHONE</v>
      </c>
      <c r="C1863" t="str">
        <f t="shared" si="59"/>
        <v>IPHONE</v>
      </c>
    </row>
    <row r="1864" spans="1:3" x14ac:dyDescent="0.2">
      <c r="A1864" s="3" t="s">
        <v>2265</v>
      </c>
      <c r="B1864" t="str">
        <f t="shared" si="58"/>
        <v>IPHONE</v>
      </c>
      <c r="C1864" t="str">
        <f t="shared" si="59"/>
        <v>IPHONE</v>
      </c>
    </row>
    <row r="1865" spans="1:3" x14ac:dyDescent="0.2">
      <c r="A1865" s="4" t="s">
        <v>2265</v>
      </c>
      <c r="B1865" t="str">
        <f t="shared" si="58"/>
        <v>IPHONE</v>
      </c>
      <c r="C1865" t="str">
        <f t="shared" si="59"/>
        <v>IPHONE</v>
      </c>
    </row>
    <row r="1866" spans="1:3" x14ac:dyDescent="0.2">
      <c r="A1866" s="3" t="s">
        <v>2265</v>
      </c>
      <c r="B1866" t="str">
        <f t="shared" si="58"/>
        <v>IPHONE</v>
      </c>
      <c r="C1866" t="str">
        <f t="shared" si="59"/>
        <v>IPHONE</v>
      </c>
    </row>
    <row r="1867" spans="1:3" x14ac:dyDescent="0.2">
      <c r="A1867" s="4" t="s">
        <v>2265</v>
      </c>
      <c r="B1867" t="str">
        <f t="shared" si="58"/>
        <v>IPHONE</v>
      </c>
      <c r="C1867" t="str">
        <f t="shared" si="59"/>
        <v>IPHONE</v>
      </c>
    </row>
    <row r="1868" spans="1:3" x14ac:dyDescent="0.2">
      <c r="A1868" s="3" t="s">
        <v>2265</v>
      </c>
      <c r="B1868" t="str">
        <f t="shared" si="58"/>
        <v>IPHONE</v>
      </c>
      <c r="C1868" t="str">
        <f t="shared" si="59"/>
        <v>IPHONE</v>
      </c>
    </row>
    <row r="1869" spans="1:3" x14ac:dyDescent="0.2">
      <c r="A1869" s="4" t="s">
        <v>2265</v>
      </c>
      <c r="B1869" t="str">
        <f t="shared" si="58"/>
        <v>IPHONE</v>
      </c>
      <c r="C1869" t="str">
        <f t="shared" si="59"/>
        <v>IPHONE</v>
      </c>
    </row>
    <row r="1870" spans="1:3" x14ac:dyDescent="0.2">
      <c r="A1870" s="3" t="s">
        <v>2265</v>
      </c>
      <c r="B1870" t="str">
        <f t="shared" si="58"/>
        <v>IPHONE</v>
      </c>
      <c r="C1870" t="str">
        <f t="shared" si="59"/>
        <v>IPHONE</v>
      </c>
    </row>
    <row r="1871" spans="1:3" x14ac:dyDescent="0.2">
      <c r="A1871" s="4" t="s">
        <v>2268</v>
      </c>
      <c r="B1871" t="str">
        <f t="shared" si="58"/>
        <v>MACCHRG</v>
      </c>
      <c r="C1871" t="str">
        <f t="shared" si="59"/>
        <v>MACCHRG</v>
      </c>
    </row>
    <row r="1872" spans="1:3" x14ac:dyDescent="0.2">
      <c r="A1872" s="3" t="s">
        <v>2295</v>
      </c>
      <c r="B1872" t="str">
        <f t="shared" si="58"/>
        <v>MACUSBC</v>
      </c>
      <c r="C1872" t="str">
        <f t="shared" si="59"/>
        <v>MACUSBC</v>
      </c>
    </row>
    <row r="1873" spans="1:3" x14ac:dyDescent="0.2">
      <c r="A1873" s="4" t="s">
        <v>2286</v>
      </c>
      <c r="B1873" t="str">
        <f t="shared" si="58"/>
        <v>MACUSBC</v>
      </c>
      <c r="C1873" t="str">
        <f t="shared" si="59"/>
        <v>MACUSBC</v>
      </c>
    </row>
    <row r="1874" spans="1:3" x14ac:dyDescent="0.2">
      <c r="A1874" s="3" t="s">
        <v>2277</v>
      </c>
      <c r="B1874" t="str">
        <f t="shared" si="58"/>
        <v>MACUSBC</v>
      </c>
      <c r="C1874" t="str">
        <f t="shared" si="59"/>
        <v>MACUSBC</v>
      </c>
    </row>
    <row r="1875" spans="1:3" x14ac:dyDescent="0.2">
      <c r="A1875" s="4" t="s">
        <v>2280</v>
      </c>
      <c r="B1875" t="str">
        <f t="shared" si="58"/>
        <v>MACUSBC</v>
      </c>
      <c r="C1875" t="str">
        <f t="shared" si="59"/>
        <v>MACUSBC</v>
      </c>
    </row>
    <row r="1876" spans="1:3" x14ac:dyDescent="0.2">
      <c r="A1876" s="3" t="s">
        <v>2299</v>
      </c>
      <c r="B1876" t="str">
        <f t="shared" si="58"/>
        <v>MACUSBC</v>
      </c>
      <c r="C1876" t="str">
        <f t="shared" si="59"/>
        <v>MACUSBC</v>
      </c>
    </row>
    <row r="1877" spans="1:3" x14ac:dyDescent="0.2">
      <c r="A1877" s="4" t="s">
        <v>2270</v>
      </c>
      <c r="B1877" t="str">
        <f t="shared" si="58"/>
        <v>MACUSBC</v>
      </c>
      <c r="C1877" t="str">
        <f t="shared" si="59"/>
        <v>MACUSBC</v>
      </c>
    </row>
    <row r="1878" spans="1:3" x14ac:dyDescent="0.2">
      <c r="A1878" s="3" t="s">
        <v>2278</v>
      </c>
      <c r="B1878" t="str">
        <f t="shared" si="58"/>
        <v>MACUSBC</v>
      </c>
      <c r="C1878" t="str">
        <f t="shared" si="59"/>
        <v>MACUSBC</v>
      </c>
    </row>
    <row r="1879" spans="1:3" x14ac:dyDescent="0.2">
      <c r="A1879" s="4" t="s">
        <v>2271</v>
      </c>
      <c r="B1879" t="str">
        <f t="shared" si="58"/>
        <v>OMNI</v>
      </c>
      <c r="C1879" t="str">
        <f t="shared" si="59"/>
        <v>OMNI</v>
      </c>
    </row>
    <row r="1880" spans="1:3" x14ac:dyDescent="0.2">
      <c r="A1880" s="3" t="s">
        <v>2285</v>
      </c>
      <c r="B1880" t="str">
        <f t="shared" si="58"/>
        <v>UHDMI</v>
      </c>
      <c r="C1880" t="str">
        <f t="shared" si="59"/>
        <v>UHDMI</v>
      </c>
    </row>
    <row r="1881" spans="1:3" x14ac:dyDescent="0.2">
      <c r="A1881" s="4" t="s">
        <v>2285</v>
      </c>
      <c r="B1881" t="str">
        <f t="shared" si="58"/>
        <v>UHDMI</v>
      </c>
      <c r="C1881" t="str">
        <f t="shared" si="59"/>
        <v>UHDMI</v>
      </c>
    </row>
    <row r="1882" spans="1:3" x14ac:dyDescent="0.2">
      <c r="A1882" s="3" t="s">
        <v>2294</v>
      </c>
      <c r="B1882" t="str">
        <f t="shared" si="58"/>
        <v>UVGA</v>
      </c>
      <c r="C1882" t="str">
        <f t="shared" si="59"/>
        <v>UVGA</v>
      </c>
    </row>
    <row r="1883" spans="1:3" x14ac:dyDescent="0.2">
      <c r="A1883" s="4" t="s">
        <v>2294</v>
      </c>
      <c r="B1883" t="str">
        <f t="shared" si="58"/>
        <v>UVGA</v>
      </c>
      <c r="C1883" t="str">
        <f t="shared" si="59"/>
        <v>UVGA</v>
      </c>
    </row>
    <row r="1884" spans="1:3" x14ac:dyDescent="0.2">
      <c r="A1884" s="3" t="s">
        <v>2303</v>
      </c>
      <c r="B1884" t="str">
        <f t="shared" si="58"/>
        <v>VGAC</v>
      </c>
      <c r="C1884" t="str">
        <f t="shared" si="59"/>
        <v>VGAC</v>
      </c>
    </row>
    <row r="1885" spans="1:3" x14ac:dyDescent="0.2">
      <c r="A1885" s="4" t="s">
        <v>2272</v>
      </c>
      <c r="B1885" t="str">
        <f t="shared" si="58"/>
        <v>WALLADPT</v>
      </c>
      <c r="C1885" t="str">
        <f t="shared" si="59"/>
        <v>WALLADPT</v>
      </c>
    </row>
    <row r="1886" spans="1:3" x14ac:dyDescent="0.2">
      <c r="A1886" s="3" t="s">
        <v>2272</v>
      </c>
      <c r="B1886" t="str">
        <f t="shared" si="58"/>
        <v>WALLADPT</v>
      </c>
      <c r="C1886" t="str">
        <f t="shared" si="59"/>
        <v>WALLADPT</v>
      </c>
    </row>
    <row r="1887" spans="1:3" x14ac:dyDescent="0.2">
      <c r="A1887" s="4" t="s">
        <v>2272</v>
      </c>
      <c r="B1887" t="str">
        <f t="shared" si="58"/>
        <v>WALLADPT</v>
      </c>
      <c r="C1887" t="str">
        <f t="shared" si="59"/>
        <v>WALLADPT</v>
      </c>
    </row>
    <row r="1888" spans="1:3" x14ac:dyDescent="0.2">
      <c r="A1888" s="3" t="s">
        <v>2272</v>
      </c>
      <c r="B1888" t="str">
        <f t="shared" si="58"/>
        <v>WALLADPT</v>
      </c>
      <c r="C1888" t="str">
        <f t="shared" si="59"/>
        <v>WALLADPT</v>
      </c>
    </row>
    <row r="1889" spans="1:3" x14ac:dyDescent="0.2">
      <c r="A1889" s="4" t="s">
        <v>2272</v>
      </c>
      <c r="B1889" t="str">
        <f t="shared" si="58"/>
        <v>WALLADPT</v>
      </c>
      <c r="C1889" t="str">
        <f t="shared" si="59"/>
        <v>WALLADPT</v>
      </c>
    </row>
    <row r="1890" spans="1:3" x14ac:dyDescent="0.2">
      <c r="A1890" s="3" t="s">
        <v>2272</v>
      </c>
      <c r="B1890" t="str">
        <f t="shared" si="58"/>
        <v>WALLADPT</v>
      </c>
      <c r="C1890" t="str">
        <f t="shared" si="59"/>
        <v>WALLADPT</v>
      </c>
    </row>
    <row r="1891" spans="1:3" x14ac:dyDescent="0.2">
      <c r="A1891" s="4" t="s">
        <v>2272</v>
      </c>
      <c r="B1891" t="str">
        <f t="shared" si="58"/>
        <v>WALLADPT</v>
      </c>
      <c r="C1891" t="str">
        <f t="shared" si="59"/>
        <v>WALLADPT</v>
      </c>
    </row>
    <row r="1892" spans="1:3" x14ac:dyDescent="0.2">
      <c r="A1892" s="3" t="s">
        <v>2272</v>
      </c>
      <c r="B1892" t="str">
        <f t="shared" si="58"/>
        <v>WALLADPT</v>
      </c>
      <c r="C1892" t="str">
        <f t="shared" si="59"/>
        <v>WALLADPT</v>
      </c>
    </row>
    <row r="1893" spans="1:3" x14ac:dyDescent="0.2">
      <c r="A1893" s="4" t="s">
        <v>2272</v>
      </c>
      <c r="B1893" t="str">
        <f t="shared" si="58"/>
        <v>WALLADPT</v>
      </c>
      <c r="C1893" t="str">
        <f t="shared" si="59"/>
        <v>WALLADPT</v>
      </c>
    </row>
    <row r="1894" spans="1:3" x14ac:dyDescent="0.2">
      <c r="A1894" s="3" t="s">
        <v>2347</v>
      </c>
      <c r="B1894" t="str">
        <f t="shared" si="58"/>
        <v>Uniq/9/B09Code</v>
      </c>
      <c r="C1894" t="str">
        <f t="shared" si="59"/>
        <v>CBK</v>
      </c>
    </row>
    <row r="1895" spans="1:3" x14ac:dyDescent="0.2">
      <c r="A1895" s="4" t="s">
        <v>2273</v>
      </c>
      <c r="B1895" t="str">
        <f t="shared" si="58"/>
        <v>CBK</v>
      </c>
      <c r="C1895" t="str">
        <f t="shared" si="59"/>
        <v>CBK</v>
      </c>
    </row>
    <row r="1896" spans="1:3" x14ac:dyDescent="0.2">
      <c r="A1896" s="3" t="s">
        <v>2273</v>
      </c>
      <c r="B1896" t="str">
        <f t="shared" si="58"/>
        <v>CBK</v>
      </c>
      <c r="C1896" t="str">
        <f t="shared" si="59"/>
        <v>CBK</v>
      </c>
    </row>
    <row r="1897" spans="1:3" x14ac:dyDescent="0.2">
      <c r="A1897" s="4" t="s">
        <v>2274</v>
      </c>
      <c r="B1897" t="str">
        <f t="shared" si="58"/>
        <v>CLICC-ML</v>
      </c>
      <c r="C1897" t="str">
        <f t="shared" si="59"/>
        <v>CLICC-ML</v>
      </c>
    </row>
    <row r="1898" spans="1:3" x14ac:dyDescent="0.2">
      <c r="A1898" s="3" t="s">
        <v>2274</v>
      </c>
      <c r="B1898" t="str">
        <f t="shared" si="58"/>
        <v>CLICC-ML</v>
      </c>
      <c r="C1898" t="str">
        <f t="shared" si="59"/>
        <v>CLICC-ML</v>
      </c>
    </row>
    <row r="1899" spans="1:3" x14ac:dyDescent="0.2">
      <c r="A1899" s="4" t="s">
        <v>2274</v>
      </c>
      <c r="B1899" t="str">
        <f t="shared" si="58"/>
        <v>CLICC-ML</v>
      </c>
      <c r="C1899" t="str">
        <f t="shared" si="59"/>
        <v>CLICC-ML</v>
      </c>
    </row>
    <row r="1900" spans="1:3" x14ac:dyDescent="0.2">
      <c r="A1900" s="3" t="s">
        <v>2274</v>
      </c>
      <c r="B1900" t="str">
        <f t="shared" si="58"/>
        <v>CLICC-ML</v>
      </c>
      <c r="C1900" t="str">
        <f t="shared" si="59"/>
        <v>CLICC-ML</v>
      </c>
    </row>
    <row r="1901" spans="1:3" x14ac:dyDescent="0.2">
      <c r="A1901" s="4" t="s">
        <v>2263</v>
      </c>
      <c r="B1901" t="str">
        <f t="shared" si="58"/>
        <v>HP</v>
      </c>
      <c r="C1901" t="str">
        <f t="shared" si="59"/>
        <v>HP</v>
      </c>
    </row>
    <row r="1902" spans="1:3" x14ac:dyDescent="0.2">
      <c r="A1902" s="3" t="s">
        <v>2263</v>
      </c>
      <c r="B1902" t="str">
        <f t="shared" si="58"/>
        <v>HP</v>
      </c>
      <c r="C1902" t="str">
        <f t="shared" si="59"/>
        <v>HP</v>
      </c>
    </row>
    <row r="1903" spans="1:3" x14ac:dyDescent="0.2">
      <c r="A1903" s="4" t="s">
        <v>2348</v>
      </c>
      <c r="B1903" t="str">
        <f t="shared" si="58"/>
        <v>Uniq/15B08Code</v>
      </c>
      <c r="C1903" t="str">
        <f t="shared" si="59"/>
        <v>CBK</v>
      </c>
    </row>
    <row r="1904" spans="1:3" x14ac:dyDescent="0.2">
      <c r="A1904" s="3" t="s">
        <v>2349</v>
      </c>
      <c r="B1904" t="str">
        <f t="shared" si="58"/>
        <v>Uniq/16B05Code</v>
      </c>
      <c r="C1904" t="str">
        <f t="shared" si="59"/>
        <v>CBK</v>
      </c>
    </row>
    <row r="1905" spans="1:3" x14ac:dyDescent="0.2">
      <c r="A1905" s="4" t="s">
        <v>2274</v>
      </c>
      <c r="B1905" t="str">
        <f t="shared" si="58"/>
        <v>CLICC-ML</v>
      </c>
      <c r="C1905" t="str">
        <f t="shared" si="59"/>
        <v>CLICC-ML</v>
      </c>
    </row>
    <row r="1906" spans="1:3" x14ac:dyDescent="0.2">
      <c r="A1906" s="3" t="s">
        <v>2274</v>
      </c>
      <c r="B1906" t="str">
        <f t="shared" si="58"/>
        <v>CLICC-ML</v>
      </c>
      <c r="C1906" t="str">
        <f t="shared" si="59"/>
        <v>CLICC-ML</v>
      </c>
    </row>
    <row r="1907" spans="1:3" x14ac:dyDescent="0.2">
      <c r="A1907" s="4" t="s">
        <v>2274</v>
      </c>
      <c r="B1907" t="str">
        <f t="shared" si="58"/>
        <v>CLICC-ML</v>
      </c>
      <c r="C1907" t="str">
        <f t="shared" si="59"/>
        <v>CLICC-ML</v>
      </c>
    </row>
    <row r="1908" spans="1:3" x14ac:dyDescent="0.2">
      <c r="A1908" s="3" t="s">
        <v>2275</v>
      </c>
      <c r="B1908" t="str">
        <f t="shared" si="58"/>
        <v>CLICC-MM</v>
      </c>
      <c r="C1908" t="str">
        <f t="shared" si="59"/>
        <v>CLICC-MM</v>
      </c>
    </row>
    <row r="1909" spans="1:3" x14ac:dyDescent="0.2">
      <c r="A1909" s="4" t="s">
        <v>2263</v>
      </c>
      <c r="B1909" t="str">
        <f t="shared" si="58"/>
        <v>HP</v>
      </c>
      <c r="C1909" t="str">
        <f t="shared" si="59"/>
        <v>HP</v>
      </c>
    </row>
    <row r="1910" spans="1:3" x14ac:dyDescent="0.2">
      <c r="A1910" s="3" t="s">
        <v>2263</v>
      </c>
      <c r="B1910" t="str">
        <f t="shared" si="58"/>
        <v>HP</v>
      </c>
      <c r="C1910" t="str">
        <f t="shared" si="59"/>
        <v>HP</v>
      </c>
    </row>
    <row r="1911" spans="1:3" x14ac:dyDescent="0.2">
      <c r="A1911" s="4" t="s">
        <v>2276</v>
      </c>
      <c r="B1911" t="str">
        <f t="shared" si="58"/>
        <v>CALC</v>
      </c>
      <c r="C1911" t="str">
        <f t="shared" si="59"/>
        <v>CALC</v>
      </c>
    </row>
    <row r="1912" spans="1:3" x14ac:dyDescent="0.2">
      <c r="A1912" s="3" t="s">
        <v>2282</v>
      </c>
      <c r="B1912" t="str">
        <f t="shared" si="58"/>
        <v>HPUSBC</v>
      </c>
      <c r="C1912" t="str">
        <f t="shared" si="59"/>
        <v>HPUSBC</v>
      </c>
    </row>
    <row r="1913" spans="1:3" x14ac:dyDescent="0.2">
      <c r="A1913" s="4" t="s">
        <v>2265</v>
      </c>
      <c r="B1913" t="str">
        <f t="shared" si="58"/>
        <v>IPHONE</v>
      </c>
      <c r="C1913" t="str">
        <f t="shared" si="59"/>
        <v>IPHONE</v>
      </c>
    </row>
    <row r="1914" spans="1:3" x14ac:dyDescent="0.2">
      <c r="A1914" s="3" t="s">
        <v>2265</v>
      </c>
      <c r="B1914" t="str">
        <f t="shared" si="58"/>
        <v>IPHONE</v>
      </c>
      <c r="C1914" t="str">
        <f t="shared" si="59"/>
        <v>IPHONE</v>
      </c>
    </row>
    <row r="1915" spans="1:3" x14ac:dyDescent="0.2">
      <c r="A1915" s="4" t="s">
        <v>2272</v>
      </c>
      <c r="B1915" t="str">
        <f t="shared" si="58"/>
        <v>WALLADPT</v>
      </c>
      <c r="C1915" t="str">
        <f t="shared" si="59"/>
        <v>WALLADPT</v>
      </c>
    </row>
    <row r="1916" spans="1:3" x14ac:dyDescent="0.2">
      <c r="A1916" s="3" t="s">
        <v>2275</v>
      </c>
      <c r="B1916" t="str">
        <f t="shared" si="58"/>
        <v>CLICC-MM</v>
      </c>
      <c r="C1916" t="str">
        <f t="shared" si="59"/>
        <v>CLICC-MM</v>
      </c>
    </row>
    <row r="1917" spans="1:3" x14ac:dyDescent="0.2">
      <c r="A1917" s="4" t="s">
        <v>2281</v>
      </c>
      <c r="B1917" t="str">
        <f t="shared" si="58"/>
        <v>HDMIC</v>
      </c>
      <c r="C1917" t="str">
        <f t="shared" si="59"/>
        <v>HDMIC</v>
      </c>
    </row>
    <row r="1918" spans="1:3" x14ac:dyDescent="0.2">
      <c r="A1918" s="3" t="s">
        <v>2266</v>
      </c>
      <c r="B1918" t="str">
        <f t="shared" si="58"/>
        <v>HDST</v>
      </c>
      <c r="C1918" t="str">
        <f t="shared" si="59"/>
        <v>HDST</v>
      </c>
    </row>
    <row r="1919" spans="1:3" x14ac:dyDescent="0.2">
      <c r="A1919" s="4" t="s">
        <v>2282</v>
      </c>
      <c r="B1919" t="str">
        <f t="shared" si="58"/>
        <v>HPUSBC</v>
      </c>
      <c r="C1919" t="str">
        <f t="shared" si="59"/>
        <v>HPUSBC</v>
      </c>
    </row>
    <row r="1920" spans="1:3" x14ac:dyDescent="0.2">
      <c r="A1920" s="3" t="s">
        <v>2282</v>
      </c>
      <c r="B1920" t="str">
        <f t="shared" si="58"/>
        <v>HPUSBC</v>
      </c>
      <c r="C1920" t="str">
        <f t="shared" si="59"/>
        <v>HPUSBC</v>
      </c>
    </row>
    <row r="1921" spans="1:3" x14ac:dyDescent="0.2">
      <c r="A1921" s="4" t="s">
        <v>2265</v>
      </c>
      <c r="B1921" t="str">
        <f t="shared" si="58"/>
        <v>IPHONE</v>
      </c>
      <c r="C1921" t="str">
        <f t="shared" si="59"/>
        <v>IPHONE</v>
      </c>
    </row>
    <row r="1922" spans="1:3" x14ac:dyDescent="0.2">
      <c r="A1922" s="3" t="s">
        <v>2265</v>
      </c>
      <c r="B1922" t="str">
        <f t="shared" si="58"/>
        <v>IPHONE</v>
      </c>
      <c r="C1922" t="str">
        <f t="shared" si="59"/>
        <v>IPHONE</v>
      </c>
    </row>
    <row r="1923" spans="1:3" x14ac:dyDescent="0.2">
      <c r="A1923" s="4" t="s">
        <v>2265</v>
      </c>
      <c r="B1923" t="str">
        <f t="shared" ref="B1923:B1986" si="60">IF(COUNTIF(A1923,"*MACUSBC*"),"MACUSBC",A1923)</f>
        <v>IPHONE</v>
      </c>
      <c r="C1923" t="str">
        <f t="shared" ref="C1923:C1986" si="61">IF(COUNTIF(B1923,"*uniq*"),"CBK",B1923)</f>
        <v>IPHONE</v>
      </c>
    </row>
    <row r="1924" spans="1:3" x14ac:dyDescent="0.2">
      <c r="A1924" s="3" t="s">
        <v>2265</v>
      </c>
      <c r="B1924" t="str">
        <f t="shared" si="60"/>
        <v>IPHONE</v>
      </c>
      <c r="C1924" t="str">
        <f t="shared" si="61"/>
        <v>IPHONE</v>
      </c>
    </row>
    <row r="1925" spans="1:3" x14ac:dyDescent="0.2">
      <c r="A1925" s="4" t="s">
        <v>2268</v>
      </c>
      <c r="B1925" t="str">
        <f t="shared" si="60"/>
        <v>MACCHRG</v>
      </c>
      <c r="C1925" t="str">
        <f t="shared" si="61"/>
        <v>MACCHRG</v>
      </c>
    </row>
    <row r="1926" spans="1:3" x14ac:dyDescent="0.2">
      <c r="A1926" s="3" t="s">
        <v>2283</v>
      </c>
      <c r="B1926" t="str">
        <f t="shared" si="60"/>
        <v>MACUSBC</v>
      </c>
      <c r="C1926" t="str">
        <f t="shared" si="61"/>
        <v>MACUSBC</v>
      </c>
    </row>
    <row r="1927" spans="1:3" x14ac:dyDescent="0.2">
      <c r="A1927" s="4" t="s">
        <v>2286</v>
      </c>
      <c r="B1927" t="str">
        <f t="shared" si="60"/>
        <v>MACUSBC</v>
      </c>
      <c r="C1927" t="str">
        <f t="shared" si="61"/>
        <v>MACUSBC</v>
      </c>
    </row>
    <row r="1928" spans="1:3" x14ac:dyDescent="0.2">
      <c r="A1928" s="3" t="s">
        <v>2278</v>
      </c>
      <c r="B1928" t="str">
        <f t="shared" si="60"/>
        <v>MACUSBC</v>
      </c>
      <c r="C1928" t="str">
        <f t="shared" si="61"/>
        <v>MACUSBC</v>
      </c>
    </row>
    <row r="1929" spans="1:3" x14ac:dyDescent="0.2">
      <c r="A1929" s="4" t="s">
        <v>2285</v>
      </c>
      <c r="B1929" t="str">
        <f t="shared" si="60"/>
        <v>UHDMI</v>
      </c>
      <c r="C1929" t="str">
        <f t="shared" si="61"/>
        <v>UHDMI</v>
      </c>
    </row>
    <row r="1930" spans="1:3" x14ac:dyDescent="0.2">
      <c r="A1930" s="3" t="s">
        <v>2272</v>
      </c>
      <c r="B1930" t="str">
        <f t="shared" si="60"/>
        <v>WALLADPT</v>
      </c>
      <c r="C1930" t="str">
        <f t="shared" si="61"/>
        <v>WALLADPT</v>
      </c>
    </row>
    <row r="1931" spans="1:3" x14ac:dyDescent="0.2">
      <c r="A1931" s="4" t="s">
        <v>2272</v>
      </c>
      <c r="B1931" t="str">
        <f t="shared" si="60"/>
        <v>WALLADPT</v>
      </c>
      <c r="C1931" t="str">
        <f t="shared" si="61"/>
        <v>WALLADPT</v>
      </c>
    </row>
    <row r="1932" spans="1:3" x14ac:dyDescent="0.2">
      <c r="A1932" s="3" t="s">
        <v>2272</v>
      </c>
      <c r="B1932" t="str">
        <f t="shared" si="60"/>
        <v>WALLADPT</v>
      </c>
      <c r="C1932" t="str">
        <f t="shared" si="61"/>
        <v>WALLADPT</v>
      </c>
    </row>
    <row r="1933" spans="1:3" x14ac:dyDescent="0.2">
      <c r="A1933" s="4" t="s">
        <v>2273</v>
      </c>
      <c r="B1933" t="str">
        <f t="shared" si="60"/>
        <v>CBK</v>
      </c>
      <c r="C1933" t="str">
        <f t="shared" si="61"/>
        <v>CBK</v>
      </c>
    </row>
    <row r="1934" spans="1:3" x14ac:dyDescent="0.2">
      <c r="A1934" s="3" t="s">
        <v>2273</v>
      </c>
      <c r="B1934" t="str">
        <f t="shared" si="60"/>
        <v>CBK</v>
      </c>
      <c r="C1934" t="str">
        <f t="shared" si="61"/>
        <v>CBK</v>
      </c>
    </row>
    <row r="1935" spans="1:3" x14ac:dyDescent="0.2">
      <c r="A1935" s="4" t="s">
        <v>2273</v>
      </c>
      <c r="B1935" t="str">
        <f t="shared" si="60"/>
        <v>CBK</v>
      </c>
      <c r="C1935" t="str">
        <f t="shared" si="61"/>
        <v>CBK</v>
      </c>
    </row>
    <row r="1936" spans="1:3" x14ac:dyDescent="0.2">
      <c r="A1936" s="3" t="s">
        <v>2274</v>
      </c>
      <c r="B1936" t="str">
        <f t="shared" si="60"/>
        <v>CLICC-ML</v>
      </c>
      <c r="C1936" t="str">
        <f t="shared" si="61"/>
        <v>CLICC-ML</v>
      </c>
    </row>
    <row r="1937" spans="1:3" x14ac:dyDescent="0.2">
      <c r="A1937" s="4" t="s">
        <v>2275</v>
      </c>
      <c r="B1937" t="str">
        <f t="shared" si="60"/>
        <v>CLICC-MM</v>
      </c>
      <c r="C1937" t="str">
        <f t="shared" si="61"/>
        <v>CLICC-MM</v>
      </c>
    </row>
    <row r="1938" spans="1:3" x14ac:dyDescent="0.2">
      <c r="A1938" s="3" t="s">
        <v>2263</v>
      </c>
      <c r="B1938" t="str">
        <f t="shared" si="60"/>
        <v>HP</v>
      </c>
      <c r="C1938" t="str">
        <f t="shared" si="61"/>
        <v>HP</v>
      </c>
    </row>
    <row r="1939" spans="1:3" x14ac:dyDescent="0.2">
      <c r="A1939" s="4" t="s">
        <v>2273</v>
      </c>
      <c r="B1939" t="str">
        <f t="shared" si="60"/>
        <v>CBK</v>
      </c>
      <c r="C1939" t="str">
        <f t="shared" si="61"/>
        <v>CBK</v>
      </c>
    </row>
    <row r="1940" spans="1:3" x14ac:dyDescent="0.2">
      <c r="A1940" s="3" t="s">
        <v>2275</v>
      </c>
      <c r="B1940" t="str">
        <f t="shared" si="60"/>
        <v>CLICC-MM</v>
      </c>
      <c r="C1940" t="str">
        <f t="shared" si="61"/>
        <v>CLICC-MM</v>
      </c>
    </row>
    <row r="1941" spans="1:3" x14ac:dyDescent="0.2">
      <c r="A1941" s="4" t="s">
        <v>2297</v>
      </c>
      <c r="B1941" t="str">
        <f t="shared" si="60"/>
        <v>FAC</v>
      </c>
      <c r="C1941" t="str">
        <f t="shared" si="61"/>
        <v>FAC</v>
      </c>
    </row>
    <row r="1942" spans="1:3" x14ac:dyDescent="0.2">
      <c r="A1942" s="3" t="s">
        <v>2263</v>
      </c>
      <c r="B1942" t="str">
        <f t="shared" si="60"/>
        <v>HP</v>
      </c>
      <c r="C1942" t="str">
        <f t="shared" si="61"/>
        <v>HP</v>
      </c>
    </row>
    <row r="1943" spans="1:3" x14ac:dyDescent="0.2">
      <c r="A1943" s="4" t="s">
        <v>2350</v>
      </c>
      <c r="B1943" t="str">
        <f t="shared" si="60"/>
        <v>Uniq/10B07Code</v>
      </c>
      <c r="C1943" t="str">
        <f t="shared" si="61"/>
        <v>CBK</v>
      </c>
    </row>
    <row r="1944" spans="1:3" x14ac:dyDescent="0.2">
      <c r="A1944" s="3" t="s">
        <v>2273</v>
      </c>
      <c r="B1944" t="str">
        <f t="shared" si="60"/>
        <v>CBK</v>
      </c>
      <c r="C1944" t="str">
        <f t="shared" si="61"/>
        <v>CBK</v>
      </c>
    </row>
    <row r="1945" spans="1:3" x14ac:dyDescent="0.2">
      <c r="A1945" s="4" t="s">
        <v>2273</v>
      </c>
      <c r="B1945" t="str">
        <f t="shared" si="60"/>
        <v>CBK</v>
      </c>
      <c r="C1945" t="str">
        <f t="shared" si="61"/>
        <v>CBK</v>
      </c>
    </row>
    <row r="1946" spans="1:3" x14ac:dyDescent="0.2">
      <c r="A1946" s="3" t="s">
        <v>2274</v>
      </c>
      <c r="B1946" t="str">
        <f t="shared" si="60"/>
        <v>CLICC-ML</v>
      </c>
      <c r="C1946" t="str">
        <f t="shared" si="61"/>
        <v>CLICC-ML</v>
      </c>
    </row>
    <row r="1947" spans="1:3" x14ac:dyDescent="0.2">
      <c r="A1947" s="4" t="s">
        <v>2288</v>
      </c>
      <c r="B1947" t="str">
        <f t="shared" si="60"/>
        <v>ANDROID</v>
      </c>
      <c r="C1947" t="str">
        <f t="shared" si="61"/>
        <v>ANDROID</v>
      </c>
    </row>
    <row r="1948" spans="1:3" x14ac:dyDescent="0.2">
      <c r="A1948" s="3" t="s">
        <v>2298</v>
      </c>
      <c r="B1948" t="str">
        <f t="shared" si="60"/>
        <v>ANKER</v>
      </c>
      <c r="C1948" t="str">
        <f t="shared" si="61"/>
        <v>ANKER</v>
      </c>
    </row>
    <row r="1949" spans="1:3" x14ac:dyDescent="0.2">
      <c r="A1949" s="4" t="s">
        <v>2276</v>
      </c>
      <c r="B1949" t="str">
        <f t="shared" si="60"/>
        <v>CALC</v>
      </c>
      <c r="C1949" t="str">
        <f t="shared" si="61"/>
        <v>CALC</v>
      </c>
    </row>
    <row r="1950" spans="1:3" x14ac:dyDescent="0.2">
      <c r="A1950" s="3" t="s">
        <v>2276</v>
      </c>
      <c r="B1950" t="str">
        <f t="shared" si="60"/>
        <v>CALC</v>
      </c>
      <c r="C1950" t="str">
        <f t="shared" si="61"/>
        <v>CALC</v>
      </c>
    </row>
    <row r="1951" spans="1:3" x14ac:dyDescent="0.2">
      <c r="A1951" s="4" t="s">
        <v>2276</v>
      </c>
      <c r="B1951" t="str">
        <f t="shared" si="60"/>
        <v>CALC</v>
      </c>
      <c r="C1951" t="str">
        <f t="shared" si="61"/>
        <v>CALC</v>
      </c>
    </row>
    <row r="1952" spans="1:3" x14ac:dyDescent="0.2">
      <c r="A1952" s="3" t="s">
        <v>2281</v>
      </c>
      <c r="B1952" t="str">
        <f t="shared" si="60"/>
        <v>HDMIC</v>
      </c>
      <c r="C1952" t="str">
        <f t="shared" si="61"/>
        <v>HDMIC</v>
      </c>
    </row>
    <row r="1953" spans="1:3" x14ac:dyDescent="0.2">
      <c r="A1953" s="4" t="s">
        <v>2266</v>
      </c>
      <c r="B1953" t="str">
        <f t="shared" si="60"/>
        <v>HDST</v>
      </c>
      <c r="C1953" t="str">
        <f t="shared" si="61"/>
        <v>HDST</v>
      </c>
    </row>
    <row r="1954" spans="1:3" x14ac:dyDescent="0.2">
      <c r="A1954" s="3" t="s">
        <v>2266</v>
      </c>
      <c r="B1954" t="str">
        <f t="shared" si="60"/>
        <v>HDST</v>
      </c>
      <c r="C1954" t="str">
        <f t="shared" si="61"/>
        <v>HDST</v>
      </c>
    </row>
    <row r="1955" spans="1:3" x14ac:dyDescent="0.2">
      <c r="A1955" s="4" t="s">
        <v>2282</v>
      </c>
      <c r="B1955" t="str">
        <f t="shared" si="60"/>
        <v>HPUSBC</v>
      </c>
      <c r="C1955" t="str">
        <f t="shared" si="61"/>
        <v>HPUSBC</v>
      </c>
    </row>
    <row r="1956" spans="1:3" x14ac:dyDescent="0.2">
      <c r="A1956" s="3" t="s">
        <v>2282</v>
      </c>
      <c r="B1956" t="str">
        <f t="shared" si="60"/>
        <v>HPUSBC</v>
      </c>
      <c r="C1956" t="str">
        <f t="shared" si="61"/>
        <v>HPUSBC</v>
      </c>
    </row>
    <row r="1957" spans="1:3" x14ac:dyDescent="0.2">
      <c r="A1957" s="4" t="s">
        <v>2282</v>
      </c>
      <c r="B1957" t="str">
        <f t="shared" si="60"/>
        <v>HPUSBC</v>
      </c>
      <c r="C1957" t="str">
        <f t="shared" si="61"/>
        <v>HPUSBC</v>
      </c>
    </row>
    <row r="1958" spans="1:3" x14ac:dyDescent="0.2">
      <c r="A1958" s="3" t="s">
        <v>2282</v>
      </c>
      <c r="B1958" t="str">
        <f t="shared" si="60"/>
        <v>HPUSBC</v>
      </c>
      <c r="C1958" t="str">
        <f t="shared" si="61"/>
        <v>HPUSBC</v>
      </c>
    </row>
    <row r="1959" spans="1:3" x14ac:dyDescent="0.2">
      <c r="A1959" s="4" t="s">
        <v>2265</v>
      </c>
      <c r="B1959" t="str">
        <f t="shared" si="60"/>
        <v>IPHONE</v>
      </c>
      <c r="C1959" t="str">
        <f t="shared" si="61"/>
        <v>IPHONE</v>
      </c>
    </row>
    <row r="1960" spans="1:3" x14ac:dyDescent="0.2">
      <c r="A1960" s="3" t="s">
        <v>2265</v>
      </c>
      <c r="B1960" t="str">
        <f t="shared" si="60"/>
        <v>IPHONE</v>
      </c>
      <c r="C1960" t="str">
        <f t="shared" si="61"/>
        <v>IPHONE</v>
      </c>
    </row>
    <row r="1961" spans="1:3" x14ac:dyDescent="0.2">
      <c r="A1961" s="4" t="s">
        <v>2265</v>
      </c>
      <c r="B1961" t="str">
        <f t="shared" si="60"/>
        <v>IPHONE</v>
      </c>
      <c r="C1961" t="str">
        <f t="shared" si="61"/>
        <v>IPHONE</v>
      </c>
    </row>
    <row r="1962" spans="1:3" x14ac:dyDescent="0.2">
      <c r="A1962" s="3" t="s">
        <v>2265</v>
      </c>
      <c r="B1962" t="str">
        <f t="shared" si="60"/>
        <v>IPHONE</v>
      </c>
      <c r="C1962" t="str">
        <f t="shared" si="61"/>
        <v>IPHONE</v>
      </c>
    </row>
    <row r="1963" spans="1:3" x14ac:dyDescent="0.2">
      <c r="A1963" s="4" t="s">
        <v>2265</v>
      </c>
      <c r="B1963" t="str">
        <f t="shared" si="60"/>
        <v>IPHONE</v>
      </c>
      <c r="C1963" t="str">
        <f t="shared" si="61"/>
        <v>IPHONE</v>
      </c>
    </row>
    <row r="1964" spans="1:3" x14ac:dyDescent="0.2">
      <c r="A1964" s="3" t="s">
        <v>2268</v>
      </c>
      <c r="B1964" t="str">
        <f t="shared" si="60"/>
        <v>MACCHRG</v>
      </c>
      <c r="C1964" t="str">
        <f t="shared" si="61"/>
        <v>MACCHRG</v>
      </c>
    </row>
    <row r="1965" spans="1:3" x14ac:dyDescent="0.2">
      <c r="A1965" s="4" t="s">
        <v>2295</v>
      </c>
      <c r="B1965" t="str">
        <f t="shared" si="60"/>
        <v>MACUSBC</v>
      </c>
      <c r="C1965" t="str">
        <f t="shared" si="61"/>
        <v>MACUSBC</v>
      </c>
    </row>
    <row r="1966" spans="1:3" x14ac:dyDescent="0.2">
      <c r="A1966" s="3" t="s">
        <v>2283</v>
      </c>
      <c r="B1966" t="str">
        <f t="shared" si="60"/>
        <v>MACUSBC</v>
      </c>
      <c r="C1966" t="str">
        <f t="shared" si="61"/>
        <v>MACUSBC</v>
      </c>
    </row>
    <row r="1967" spans="1:3" x14ac:dyDescent="0.2">
      <c r="A1967" s="4" t="s">
        <v>2286</v>
      </c>
      <c r="B1967" t="str">
        <f t="shared" si="60"/>
        <v>MACUSBC</v>
      </c>
      <c r="C1967" t="str">
        <f t="shared" si="61"/>
        <v>MACUSBC</v>
      </c>
    </row>
    <row r="1968" spans="1:3" x14ac:dyDescent="0.2">
      <c r="A1968" s="3" t="s">
        <v>2280</v>
      </c>
      <c r="B1968" t="str">
        <f t="shared" si="60"/>
        <v>MACUSBC</v>
      </c>
      <c r="C1968" t="str">
        <f t="shared" si="61"/>
        <v>MACUSBC</v>
      </c>
    </row>
    <row r="1969" spans="1:3" x14ac:dyDescent="0.2">
      <c r="A1969" s="4" t="s">
        <v>2269</v>
      </c>
      <c r="B1969" t="str">
        <f t="shared" si="60"/>
        <v>MACUSBC</v>
      </c>
      <c r="C1969" t="str">
        <f t="shared" si="61"/>
        <v>MACUSBC</v>
      </c>
    </row>
    <row r="1970" spans="1:3" x14ac:dyDescent="0.2">
      <c r="A1970" s="3" t="s">
        <v>2270</v>
      </c>
      <c r="B1970" t="str">
        <f t="shared" si="60"/>
        <v>MACUSBC</v>
      </c>
      <c r="C1970" t="str">
        <f t="shared" si="61"/>
        <v>MACUSBC</v>
      </c>
    </row>
    <row r="1971" spans="1:3" x14ac:dyDescent="0.2">
      <c r="A1971" s="4" t="s">
        <v>2278</v>
      </c>
      <c r="B1971" t="str">
        <f t="shared" si="60"/>
        <v>MACUSBC</v>
      </c>
      <c r="C1971" t="str">
        <f t="shared" si="61"/>
        <v>MACUSBC</v>
      </c>
    </row>
    <row r="1972" spans="1:3" x14ac:dyDescent="0.2">
      <c r="A1972" s="3" t="s">
        <v>2271</v>
      </c>
      <c r="B1972" t="str">
        <f t="shared" si="60"/>
        <v>OMNI</v>
      </c>
      <c r="C1972" t="str">
        <f t="shared" si="61"/>
        <v>OMNI</v>
      </c>
    </row>
    <row r="1973" spans="1:3" x14ac:dyDescent="0.2">
      <c r="A1973" s="4" t="s">
        <v>2271</v>
      </c>
      <c r="B1973" t="str">
        <f t="shared" si="60"/>
        <v>OMNI</v>
      </c>
      <c r="C1973" t="str">
        <f t="shared" si="61"/>
        <v>OMNI</v>
      </c>
    </row>
    <row r="1974" spans="1:3" x14ac:dyDescent="0.2">
      <c r="A1974" s="3" t="s">
        <v>2271</v>
      </c>
      <c r="B1974" t="str">
        <f t="shared" si="60"/>
        <v>OMNI</v>
      </c>
      <c r="C1974" t="str">
        <f t="shared" si="61"/>
        <v>OMNI</v>
      </c>
    </row>
    <row r="1975" spans="1:3" x14ac:dyDescent="0.2">
      <c r="A1975" s="4" t="s">
        <v>2272</v>
      </c>
      <c r="B1975" t="str">
        <f t="shared" si="60"/>
        <v>WALLADPT</v>
      </c>
      <c r="C1975" t="str">
        <f t="shared" si="61"/>
        <v>WALLADPT</v>
      </c>
    </row>
    <row r="1976" spans="1:3" x14ac:dyDescent="0.2">
      <c r="A1976" s="3" t="s">
        <v>2272</v>
      </c>
      <c r="B1976" t="str">
        <f t="shared" si="60"/>
        <v>WALLADPT</v>
      </c>
      <c r="C1976" t="str">
        <f t="shared" si="61"/>
        <v>WALLADPT</v>
      </c>
    </row>
    <row r="1977" spans="1:3" x14ac:dyDescent="0.2">
      <c r="A1977" s="4" t="s">
        <v>2272</v>
      </c>
      <c r="B1977" t="str">
        <f t="shared" si="60"/>
        <v>WALLADPT</v>
      </c>
      <c r="C1977" t="str">
        <f t="shared" si="61"/>
        <v>WALLADPT</v>
      </c>
    </row>
    <row r="1978" spans="1:3" x14ac:dyDescent="0.2">
      <c r="A1978" s="3" t="s">
        <v>2272</v>
      </c>
      <c r="B1978" t="str">
        <f t="shared" si="60"/>
        <v>WALLADPT</v>
      </c>
      <c r="C1978" t="str">
        <f t="shared" si="61"/>
        <v>WALLADPT</v>
      </c>
    </row>
    <row r="1979" spans="1:3" x14ac:dyDescent="0.2">
      <c r="A1979" s="4" t="s">
        <v>2272</v>
      </c>
      <c r="B1979" t="str">
        <f t="shared" si="60"/>
        <v>WALLADPT</v>
      </c>
      <c r="C1979" t="str">
        <f t="shared" si="61"/>
        <v>WALLADPT</v>
      </c>
    </row>
    <row r="1980" spans="1:3" x14ac:dyDescent="0.2">
      <c r="A1980" s="3" t="s">
        <v>2351</v>
      </c>
      <c r="B1980" t="str">
        <f t="shared" si="60"/>
        <v>Uniq/10B09Code</v>
      </c>
      <c r="C1980" t="str">
        <f t="shared" si="61"/>
        <v>CBK</v>
      </c>
    </row>
    <row r="1981" spans="1:3" x14ac:dyDescent="0.2">
      <c r="A1981" s="4" t="s">
        <v>2273</v>
      </c>
      <c r="B1981" t="str">
        <f t="shared" si="60"/>
        <v>CBK</v>
      </c>
      <c r="C1981" t="str">
        <f t="shared" si="61"/>
        <v>CBK</v>
      </c>
    </row>
    <row r="1982" spans="1:3" x14ac:dyDescent="0.2">
      <c r="A1982" s="3" t="s">
        <v>2273</v>
      </c>
      <c r="B1982" t="str">
        <f t="shared" si="60"/>
        <v>CBK</v>
      </c>
      <c r="C1982" t="str">
        <f t="shared" si="61"/>
        <v>CBK</v>
      </c>
    </row>
    <row r="1983" spans="1:3" x14ac:dyDescent="0.2">
      <c r="A1983" s="4" t="s">
        <v>2273</v>
      </c>
      <c r="B1983" t="str">
        <f t="shared" si="60"/>
        <v>CBK</v>
      </c>
      <c r="C1983" t="str">
        <f t="shared" si="61"/>
        <v>CBK</v>
      </c>
    </row>
    <row r="1984" spans="1:3" x14ac:dyDescent="0.2">
      <c r="A1984" s="3" t="s">
        <v>2273</v>
      </c>
      <c r="B1984" t="str">
        <f t="shared" si="60"/>
        <v>CBK</v>
      </c>
      <c r="C1984" t="str">
        <f t="shared" si="61"/>
        <v>CBK</v>
      </c>
    </row>
    <row r="1985" spans="1:3" x14ac:dyDescent="0.2">
      <c r="A1985" s="4" t="s">
        <v>2273</v>
      </c>
      <c r="B1985" t="str">
        <f t="shared" si="60"/>
        <v>CBK</v>
      </c>
      <c r="C1985" t="str">
        <f t="shared" si="61"/>
        <v>CBK</v>
      </c>
    </row>
    <row r="1986" spans="1:3" x14ac:dyDescent="0.2">
      <c r="A1986" s="3" t="s">
        <v>2273</v>
      </c>
      <c r="B1986" t="str">
        <f t="shared" si="60"/>
        <v>CBK</v>
      </c>
      <c r="C1986" t="str">
        <f t="shared" si="61"/>
        <v>CBK</v>
      </c>
    </row>
    <row r="1987" spans="1:3" x14ac:dyDescent="0.2">
      <c r="A1987" s="4" t="s">
        <v>2273</v>
      </c>
      <c r="B1987" t="str">
        <f t="shared" ref="B1987:B2050" si="62">IF(COUNTIF(A1987,"*MACUSBC*"),"MACUSBC",A1987)</f>
        <v>CBK</v>
      </c>
      <c r="C1987" t="str">
        <f t="shared" ref="C1987:C2050" si="63">IF(COUNTIF(B1987,"*uniq*"),"CBK",B1987)</f>
        <v>CBK</v>
      </c>
    </row>
    <row r="1988" spans="1:3" x14ac:dyDescent="0.2">
      <c r="A1988" s="3" t="s">
        <v>2274</v>
      </c>
      <c r="B1988" t="str">
        <f t="shared" si="62"/>
        <v>CLICC-ML</v>
      </c>
      <c r="C1988" t="str">
        <f t="shared" si="63"/>
        <v>CLICC-ML</v>
      </c>
    </row>
    <row r="1989" spans="1:3" x14ac:dyDescent="0.2">
      <c r="A1989" s="4" t="s">
        <v>2274</v>
      </c>
      <c r="B1989" t="str">
        <f t="shared" si="62"/>
        <v>CLICC-ML</v>
      </c>
      <c r="C1989" t="str">
        <f t="shared" si="63"/>
        <v>CLICC-ML</v>
      </c>
    </row>
    <row r="1990" spans="1:3" x14ac:dyDescent="0.2">
      <c r="A1990" s="3" t="s">
        <v>2274</v>
      </c>
      <c r="B1990" t="str">
        <f t="shared" si="62"/>
        <v>CLICC-ML</v>
      </c>
      <c r="C1990" t="str">
        <f t="shared" si="63"/>
        <v>CLICC-ML</v>
      </c>
    </row>
    <row r="1991" spans="1:3" x14ac:dyDescent="0.2">
      <c r="A1991" s="4" t="s">
        <v>2263</v>
      </c>
      <c r="B1991" t="str">
        <f t="shared" si="62"/>
        <v>HP</v>
      </c>
      <c r="C1991" t="str">
        <f t="shared" si="63"/>
        <v>HP</v>
      </c>
    </row>
    <row r="1992" spans="1:3" x14ac:dyDescent="0.2">
      <c r="A1992" s="3" t="s">
        <v>2274</v>
      </c>
      <c r="B1992" t="str">
        <f t="shared" si="62"/>
        <v>CLICC-ML</v>
      </c>
      <c r="C1992" t="str">
        <f t="shared" si="63"/>
        <v>CLICC-ML</v>
      </c>
    </row>
    <row r="1993" spans="1:3" x14ac:dyDescent="0.2">
      <c r="A1993" s="4" t="s">
        <v>2274</v>
      </c>
      <c r="B1993" t="str">
        <f t="shared" si="62"/>
        <v>CLICC-ML</v>
      </c>
      <c r="C1993" t="str">
        <f t="shared" si="63"/>
        <v>CLICC-ML</v>
      </c>
    </row>
    <row r="1994" spans="1:3" x14ac:dyDescent="0.2">
      <c r="A1994" s="3" t="s">
        <v>2263</v>
      </c>
      <c r="B1994" t="str">
        <f t="shared" si="62"/>
        <v>HP</v>
      </c>
      <c r="C1994" t="str">
        <f t="shared" si="63"/>
        <v>HP</v>
      </c>
    </row>
    <row r="1995" spans="1:3" x14ac:dyDescent="0.2">
      <c r="A1995" s="4" t="s">
        <v>2275</v>
      </c>
      <c r="B1995" t="str">
        <f t="shared" si="62"/>
        <v>CLICC-MM</v>
      </c>
      <c r="C1995" t="str">
        <f t="shared" si="63"/>
        <v>CLICC-MM</v>
      </c>
    </row>
    <row r="1996" spans="1:3" x14ac:dyDescent="0.2">
      <c r="A1996" s="3" t="s">
        <v>2275</v>
      </c>
      <c r="B1996" t="str">
        <f t="shared" si="62"/>
        <v>CLICC-MM</v>
      </c>
      <c r="C1996" t="str">
        <f t="shared" si="63"/>
        <v>CLICC-MM</v>
      </c>
    </row>
    <row r="1997" spans="1:3" x14ac:dyDescent="0.2">
      <c r="A1997" s="4" t="s">
        <v>2263</v>
      </c>
      <c r="B1997" t="str">
        <f t="shared" si="62"/>
        <v>HP</v>
      </c>
      <c r="C1997" t="str">
        <f t="shared" si="63"/>
        <v>HP</v>
      </c>
    </row>
    <row r="1998" spans="1:3" x14ac:dyDescent="0.2">
      <c r="A1998" s="3" t="s">
        <v>2263</v>
      </c>
      <c r="B1998" t="str">
        <f t="shared" si="62"/>
        <v>HP</v>
      </c>
      <c r="C1998" t="str">
        <f t="shared" si="63"/>
        <v>HP</v>
      </c>
    </row>
    <row r="1999" spans="1:3" x14ac:dyDescent="0.2">
      <c r="A1999" s="4" t="s">
        <v>2273</v>
      </c>
      <c r="B1999" t="str">
        <f t="shared" si="62"/>
        <v>CBK</v>
      </c>
      <c r="C1999" t="str">
        <f t="shared" si="63"/>
        <v>CBK</v>
      </c>
    </row>
    <row r="2000" spans="1:3" x14ac:dyDescent="0.2">
      <c r="A2000" s="3" t="s">
        <v>2263</v>
      </c>
      <c r="B2000" t="str">
        <f t="shared" si="62"/>
        <v>HP</v>
      </c>
      <c r="C2000" t="str">
        <f t="shared" si="63"/>
        <v>HP</v>
      </c>
    </row>
    <row r="2001" spans="1:3" x14ac:dyDescent="0.2">
      <c r="A2001" s="4" t="s">
        <v>2298</v>
      </c>
      <c r="B2001" t="str">
        <f t="shared" si="62"/>
        <v>ANKER</v>
      </c>
      <c r="C2001" t="str">
        <f t="shared" si="63"/>
        <v>ANKER</v>
      </c>
    </row>
    <row r="2002" spans="1:3" x14ac:dyDescent="0.2">
      <c r="A2002" s="3" t="s">
        <v>2281</v>
      </c>
      <c r="B2002" t="str">
        <f t="shared" si="62"/>
        <v>HDMIC</v>
      </c>
      <c r="C2002" t="str">
        <f t="shared" si="63"/>
        <v>HDMIC</v>
      </c>
    </row>
    <row r="2003" spans="1:3" x14ac:dyDescent="0.2">
      <c r="A2003" s="4" t="s">
        <v>2265</v>
      </c>
      <c r="B2003" t="str">
        <f t="shared" si="62"/>
        <v>IPHONE</v>
      </c>
      <c r="C2003" t="str">
        <f t="shared" si="63"/>
        <v>IPHONE</v>
      </c>
    </row>
    <row r="2004" spans="1:3" x14ac:dyDescent="0.2">
      <c r="A2004" s="3" t="s">
        <v>2276</v>
      </c>
      <c r="B2004" t="str">
        <f t="shared" si="62"/>
        <v>CALC</v>
      </c>
      <c r="C2004" t="str">
        <f t="shared" si="63"/>
        <v>CALC</v>
      </c>
    </row>
    <row r="2005" spans="1:3" x14ac:dyDescent="0.2">
      <c r="A2005" s="4" t="s">
        <v>2271</v>
      </c>
      <c r="B2005" t="str">
        <f t="shared" si="62"/>
        <v>OMNI</v>
      </c>
      <c r="C2005" t="str">
        <f t="shared" si="63"/>
        <v>OMNI</v>
      </c>
    </row>
    <row r="2006" spans="1:3" x14ac:dyDescent="0.2">
      <c r="A2006" s="3" t="s">
        <v>2285</v>
      </c>
      <c r="B2006" t="str">
        <f t="shared" si="62"/>
        <v>UHDMI</v>
      </c>
      <c r="C2006" t="str">
        <f t="shared" si="63"/>
        <v>UHDMI</v>
      </c>
    </row>
    <row r="2007" spans="1:3" x14ac:dyDescent="0.2">
      <c r="A2007" s="4" t="s">
        <v>2273</v>
      </c>
      <c r="B2007" t="str">
        <f t="shared" si="62"/>
        <v>CBK</v>
      </c>
      <c r="C2007" t="str">
        <f t="shared" si="63"/>
        <v>CBK</v>
      </c>
    </row>
    <row r="2008" spans="1:3" x14ac:dyDescent="0.2">
      <c r="A2008" s="3" t="s">
        <v>2325</v>
      </c>
      <c r="B2008" t="str">
        <f t="shared" si="62"/>
        <v>Uniq/6/B12Code</v>
      </c>
      <c r="C2008" t="str">
        <f t="shared" si="63"/>
        <v>CBK</v>
      </c>
    </row>
    <row r="2009" spans="1:3" x14ac:dyDescent="0.2">
      <c r="A2009" s="4" t="s">
        <v>2282</v>
      </c>
      <c r="B2009" t="str">
        <f t="shared" si="62"/>
        <v>HPUSBC</v>
      </c>
      <c r="C2009" t="str">
        <f t="shared" si="63"/>
        <v>HPUSBC</v>
      </c>
    </row>
    <row r="2010" spans="1:3" x14ac:dyDescent="0.2">
      <c r="A2010" s="3" t="s">
        <v>2265</v>
      </c>
      <c r="B2010" t="str">
        <f t="shared" si="62"/>
        <v>IPHONE</v>
      </c>
      <c r="C2010" t="str">
        <f t="shared" si="63"/>
        <v>IPHONE</v>
      </c>
    </row>
    <row r="2011" spans="1:3" x14ac:dyDescent="0.2">
      <c r="A2011" s="4" t="s">
        <v>2265</v>
      </c>
      <c r="B2011" t="str">
        <f t="shared" si="62"/>
        <v>IPHONE</v>
      </c>
      <c r="C2011" t="str">
        <f t="shared" si="63"/>
        <v>IPHONE</v>
      </c>
    </row>
    <row r="2012" spans="1:3" x14ac:dyDescent="0.2">
      <c r="A2012" s="3" t="s">
        <v>2265</v>
      </c>
      <c r="B2012" t="str">
        <f t="shared" si="62"/>
        <v>IPHONE</v>
      </c>
      <c r="C2012" t="str">
        <f t="shared" si="63"/>
        <v>IPHONE</v>
      </c>
    </row>
    <row r="2013" spans="1:3" x14ac:dyDescent="0.2">
      <c r="A2013" s="4" t="s">
        <v>2265</v>
      </c>
      <c r="B2013" t="str">
        <f t="shared" si="62"/>
        <v>IPHONE</v>
      </c>
      <c r="C2013" t="str">
        <f t="shared" si="63"/>
        <v>IPHONE</v>
      </c>
    </row>
    <row r="2014" spans="1:3" x14ac:dyDescent="0.2">
      <c r="A2014" s="3" t="s">
        <v>2265</v>
      </c>
      <c r="B2014" t="str">
        <f t="shared" si="62"/>
        <v>IPHONE</v>
      </c>
      <c r="C2014" t="str">
        <f t="shared" si="63"/>
        <v>IPHONE</v>
      </c>
    </row>
    <row r="2015" spans="1:3" x14ac:dyDescent="0.2">
      <c r="A2015" s="4" t="s">
        <v>2272</v>
      </c>
      <c r="B2015" t="str">
        <f t="shared" si="62"/>
        <v>WALLADPT</v>
      </c>
      <c r="C2015" t="str">
        <f t="shared" si="63"/>
        <v>WALLADPT</v>
      </c>
    </row>
    <row r="2016" spans="1:3" x14ac:dyDescent="0.2">
      <c r="A2016" s="3" t="s">
        <v>2274</v>
      </c>
      <c r="B2016" t="str">
        <f t="shared" si="62"/>
        <v>CLICC-ML</v>
      </c>
      <c r="C2016" t="str">
        <f t="shared" si="63"/>
        <v>CLICC-ML</v>
      </c>
    </row>
    <row r="2017" spans="1:3" x14ac:dyDescent="0.2">
      <c r="A2017" s="4" t="s">
        <v>2276</v>
      </c>
      <c r="B2017" t="str">
        <f t="shared" si="62"/>
        <v>CALC</v>
      </c>
      <c r="C2017" t="str">
        <f t="shared" si="63"/>
        <v>CALC</v>
      </c>
    </row>
    <row r="2018" spans="1:3" x14ac:dyDescent="0.2">
      <c r="A2018" s="3" t="s">
        <v>2282</v>
      </c>
      <c r="B2018" t="str">
        <f t="shared" si="62"/>
        <v>HPUSBC</v>
      </c>
      <c r="C2018" t="str">
        <f t="shared" si="63"/>
        <v>HPUSBC</v>
      </c>
    </row>
    <row r="2019" spans="1:3" x14ac:dyDescent="0.2">
      <c r="A2019" s="4" t="s">
        <v>2282</v>
      </c>
      <c r="B2019" t="str">
        <f t="shared" si="62"/>
        <v>HPUSBC</v>
      </c>
      <c r="C2019" t="str">
        <f t="shared" si="63"/>
        <v>HPUSBC</v>
      </c>
    </row>
    <row r="2020" spans="1:3" x14ac:dyDescent="0.2">
      <c r="A2020" s="3" t="s">
        <v>2265</v>
      </c>
      <c r="B2020" t="str">
        <f t="shared" si="62"/>
        <v>IPHONE</v>
      </c>
      <c r="C2020" t="str">
        <f t="shared" si="63"/>
        <v>IPHONE</v>
      </c>
    </row>
    <row r="2021" spans="1:3" x14ac:dyDescent="0.2">
      <c r="A2021" s="4" t="s">
        <v>2265</v>
      </c>
      <c r="B2021" t="str">
        <f t="shared" si="62"/>
        <v>IPHONE</v>
      </c>
      <c r="C2021" t="str">
        <f t="shared" si="63"/>
        <v>IPHONE</v>
      </c>
    </row>
    <row r="2022" spans="1:3" x14ac:dyDescent="0.2">
      <c r="A2022" s="3" t="s">
        <v>2265</v>
      </c>
      <c r="B2022" t="str">
        <f t="shared" si="62"/>
        <v>IPHONE</v>
      </c>
      <c r="C2022" t="str">
        <f t="shared" si="63"/>
        <v>IPHONE</v>
      </c>
    </row>
    <row r="2023" spans="1:3" x14ac:dyDescent="0.2">
      <c r="A2023" s="4" t="s">
        <v>2265</v>
      </c>
      <c r="B2023" t="str">
        <f t="shared" si="62"/>
        <v>IPHONE</v>
      </c>
      <c r="C2023" t="str">
        <f t="shared" si="63"/>
        <v>IPHONE</v>
      </c>
    </row>
    <row r="2024" spans="1:3" x14ac:dyDescent="0.2">
      <c r="A2024" s="3" t="s">
        <v>2265</v>
      </c>
      <c r="B2024" t="str">
        <f t="shared" si="62"/>
        <v>IPHONE</v>
      </c>
      <c r="C2024" t="str">
        <f t="shared" si="63"/>
        <v>IPHONE</v>
      </c>
    </row>
    <row r="2025" spans="1:3" x14ac:dyDescent="0.2">
      <c r="A2025" s="4" t="s">
        <v>2265</v>
      </c>
      <c r="B2025" t="str">
        <f t="shared" si="62"/>
        <v>IPHONE</v>
      </c>
      <c r="C2025" t="str">
        <f t="shared" si="63"/>
        <v>IPHONE</v>
      </c>
    </row>
    <row r="2026" spans="1:3" x14ac:dyDescent="0.2">
      <c r="A2026" s="3" t="s">
        <v>2283</v>
      </c>
      <c r="B2026" t="str">
        <f t="shared" si="62"/>
        <v>MACUSBC</v>
      </c>
      <c r="C2026" t="str">
        <f t="shared" si="63"/>
        <v>MACUSBC</v>
      </c>
    </row>
    <row r="2027" spans="1:3" x14ac:dyDescent="0.2">
      <c r="A2027" s="4" t="s">
        <v>2280</v>
      </c>
      <c r="B2027" t="str">
        <f t="shared" si="62"/>
        <v>MACUSBC</v>
      </c>
      <c r="C2027" t="str">
        <f t="shared" si="63"/>
        <v>MACUSBC</v>
      </c>
    </row>
    <row r="2028" spans="1:3" x14ac:dyDescent="0.2">
      <c r="A2028" s="3" t="s">
        <v>2271</v>
      </c>
      <c r="B2028" t="str">
        <f t="shared" si="62"/>
        <v>OMNI</v>
      </c>
      <c r="C2028" t="str">
        <f t="shared" si="63"/>
        <v>OMNI</v>
      </c>
    </row>
    <row r="2029" spans="1:3" x14ac:dyDescent="0.2">
      <c r="A2029" s="4" t="s">
        <v>2272</v>
      </c>
      <c r="B2029" t="str">
        <f t="shared" si="62"/>
        <v>WALLADPT</v>
      </c>
      <c r="C2029" t="str">
        <f t="shared" si="63"/>
        <v>WALLADPT</v>
      </c>
    </row>
    <row r="2030" spans="1:3" x14ac:dyDescent="0.2">
      <c r="A2030" s="3" t="s">
        <v>2272</v>
      </c>
      <c r="B2030" t="str">
        <f t="shared" si="62"/>
        <v>WALLADPT</v>
      </c>
      <c r="C2030" t="str">
        <f t="shared" si="63"/>
        <v>WALLADPT</v>
      </c>
    </row>
    <row r="2031" spans="1:3" x14ac:dyDescent="0.2">
      <c r="A2031" s="4" t="s">
        <v>2272</v>
      </c>
      <c r="B2031" t="str">
        <f t="shared" si="62"/>
        <v>WALLADPT</v>
      </c>
      <c r="C2031" t="str">
        <f t="shared" si="63"/>
        <v>WALLADPT</v>
      </c>
    </row>
    <row r="2032" spans="1:3" x14ac:dyDescent="0.2">
      <c r="A2032" s="3" t="s">
        <v>2272</v>
      </c>
      <c r="B2032" t="str">
        <f t="shared" si="62"/>
        <v>WALLADPT</v>
      </c>
      <c r="C2032" t="str">
        <f t="shared" si="63"/>
        <v>WALLADPT</v>
      </c>
    </row>
    <row r="2033" spans="1:3" x14ac:dyDescent="0.2">
      <c r="A2033" s="4" t="s">
        <v>2272</v>
      </c>
      <c r="B2033" t="str">
        <f t="shared" si="62"/>
        <v>WALLADPT</v>
      </c>
      <c r="C2033" t="str">
        <f t="shared" si="63"/>
        <v>WALLADPT</v>
      </c>
    </row>
    <row r="2034" spans="1:3" x14ac:dyDescent="0.2">
      <c r="A2034" s="3" t="s">
        <v>2272</v>
      </c>
      <c r="B2034" t="str">
        <f t="shared" si="62"/>
        <v>WALLADPT</v>
      </c>
      <c r="C2034" t="str">
        <f t="shared" si="63"/>
        <v>WALLADPT</v>
      </c>
    </row>
    <row r="2035" spans="1:3" x14ac:dyDescent="0.2">
      <c r="A2035" s="4" t="s">
        <v>2272</v>
      </c>
      <c r="B2035" t="str">
        <f t="shared" si="62"/>
        <v>WALLADPT</v>
      </c>
      <c r="C2035" t="str">
        <f t="shared" si="63"/>
        <v>WALLADPT</v>
      </c>
    </row>
    <row r="2036" spans="1:3" x14ac:dyDescent="0.2">
      <c r="A2036" s="3" t="s">
        <v>2272</v>
      </c>
      <c r="B2036" t="str">
        <f t="shared" si="62"/>
        <v>WALLADPT</v>
      </c>
      <c r="C2036" t="str">
        <f t="shared" si="63"/>
        <v>WALLADPT</v>
      </c>
    </row>
    <row r="2037" spans="1:3" x14ac:dyDescent="0.2">
      <c r="A2037" s="4" t="s">
        <v>2273</v>
      </c>
      <c r="B2037" t="str">
        <f t="shared" si="62"/>
        <v>CBK</v>
      </c>
      <c r="C2037" t="str">
        <f t="shared" si="63"/>
        <v>CBK</v>
      </c>
    </row>
    <row r="2038" spans="1:3" x14ac:dyDescent="0.2">
      <c r="A2038" s="3" t="s">
        <v>2273</v>
      </c>
      <c r="B2038" t="str">
        <f t="shared" si="62"/>
        <v>CBK</v>
      </c>
      <c r="C2038" t="str">
        <f t="shared" si="63"/>
        <v>CBK</v>
      </c>
    </row>
    <row r="2039" spans="1:3" x14ac:dyDescent="0.2">
      <c r="A2039" s="4" t="s">
        <v>2273</v>
      </c>
      <c r="B2039" t="str">
        <f t="shared" si="62"/>
        <v>CBK</v>
      </c>
      <c r="C2039" t="str">
        <f t="shared" si="63"/>
        <v>CBK</v>
      </c>
    </row>
    <row r="2040" spans="1:3" x14ac:dyDescent="0.2">
      <c r="A2040" s="3" t="s">
        <v>2273</v>
      </c>
      <c r="B2040" t="str">
        <f t="shared" si="62"/>
        <v>CBK</v>
      </c>
      <c r="C2040" t="str">
        <f t="shared" si="63"/>
        <v>CBK</v>
      </c>
    </row>
    <row r="2041" spans="1:3" x14ac:dyDescent="0.2">
      <c r="A2041" s="4" t="s">
        <v>2273</v>
      </c>
      <c r="B2041" t="str">
        <f t="shared" si="62"/>
        <v>CBK</v>
      </c>
      <c r="C2041" t="str">
        <f t="shared" si="63"/>
        <v>CBK</v>
      </c>
    </row>
    <row r="2042" spans="1:3" x14ac:dyDescent="0.2">
      <c r="A2042" s="3" t="s">
        <v>2275</v>
      </c>
      <c r="B2042" t="str">
        <f t="shared" si="62"/>
        <v>CLICC-MM</v>
      </c>
      <c r="C2042" t="str">
        <f t="shared" si="63"/>
        <v>CLICC-MM</v>
      </c>
    </row>
    <row r="2043" spans="1:3" x14ac:dyDescent="0.2">
      <c r="A2043" s="4" t="s">
        <v>2297</v>
      </c>
      <c r="B2043" t="str">
        <f t="shared" si="62"/>
        <v>FAC</v>
      </c>
      <c r="C2043" t="str">
        <f t="shared" si="63"/>
        <v>FAC</v>
      </c>
    </row>
    <row r="2044" spans="1:3" x14ac:dyDescent="0.2">
      <c r="A2044" s="3" t="s">
        <v>2274</v>
      </c>
      <c r="B2044" t="str">
        <f t="shared" si="62"/>
        <v>CLICC-ML</v>
      </c>
      <c r="C2044" t="str">
        <f t="shared" si="63"/>
        <v>CLICC-ML</v>
      </c>
    </row>
    <row r="2045" spans="1:3" x14ac:dyDescent="0.2">
      <c r="A2045" s="4" t="s">
        <v>2274</v>
      </c>
      <c r="B2045" t="str">
        <f t="shared" si="62"/>
        <v>CLICC-ML</v>
      </c>
      <c r="C2045" t="str">
        <f t="shared" si="63"/>
        <v>CLICC-ML</v>
      </c>
    </row>
    <row r="2046" spans="1:3" x14ac:dyDescent="0.2">
      <c r="A2046" s="3" t="s">
        <v>2275</v>
      </c>
      <c r="B2046" t="str">
        <f t="shared" si="62"/>
        <v>CLICC-MM</v>
      </c>
      <c r="C2046" t="str">
        <f t="shared" si="63"/>
        <v>CLICC-MM</v>
      </c>
    </row>
    <row r="2047" spans="1:3" x14ac:dyDescent="0.2">
      <c r="A2047" s="4" t="s">
        <v>2263</v>
      </c>
      <c r="B2047" t="str">
        <f t="shared" si="62"/>
        <v>HP</v>
      </c>
      <c r="C2047" t="str">
        <f t="shared" si="63"/>
        <v>HP</v>
      </c>
    </row>
    <row r="2048" spans="1:3" x14ac:dyDescent="0.2">
      <c r="A2048" s="3" t="s">
        <v>2271</v>
      </c>
      <c r="B2048" t="str">
        <f t="shared" si="62"/>
        <v>OMNI</v>
      </c>
      <c r="C2048" t="str">
        <f t="shared" si="63"/>
        <v>OMNI</v>
      </c>
    </row>
    <row r="2049" spans="1:3" x14ac:dyDescent="0.2">
      <c r="A2049" s="4" t="s">
        <v>2352</v>
      </c>
      <c r="B2049" t="str">
        <f t="shared" si="62"/>
        <v>Uniq/13B12Code</v>
      </c>
      <c r="C2049" t="str">
        <f t="shared" si="63"/>
        <v>CBK</v>
      </c>
    </row>
    <row r="2050" spans="1:3" x14ac:dyDescent="0.2">
      <c r="A2050" s="3" t="s">
        <v>2302</v>
      </c>
      <c r="B2050" t="str">
        <f t="shared" si="62"/>
        <v>BOEIPHONE</v>
      </c>
      <c r="C2050" t="str">
        <f t="shared" si="63"/>
        <v>BOEIPHONE</v>
      </c>
    </row>
    <row r="2051" spans="1:3" x14ac:dyDescent="0.2">
      <c r="A2051" s="4" t="s">
        <v>2276</v>
      </c>
      <c r="B2051" t="str">
        <f t="shared" ref="B2051:B2114" si="64">IF(COUNTIF(A2051,"*MACUSBC*"),"MACUSBC",A2051)</f>
        <v>CALC</v>
      </c>
      <c r="C2051" t="str">
        <f t="shared" ref="C2051:C2114" si="65">IF(COUNTIF(B2051,"*uniq*"),"CBK",B2051)</f>
        <v>CALC</v>
      </c>
    </row>
    <row r="2052" spans="1:3" x14ac:dyDescent="0.2">
      <c r="A2052" s="3" t="s">
        <v>2276</v>
      </c>
      <c r="B2052" t="str">
        <f t="shared" si="64"/>
        <v>CALC</v>
      </c>
      <c r="C2052" t="str">
        <f t="shared" si="65"/>
        <v>CALC</v>
      </c>
    </row>
    <row r="2053" spans="1:3" x14ac:dyDescent="0.2">
      <c r="A2053" s="4" t="s">
        <v>2276</v>
      </c>
      <c r="B2053" t="str">
        <f t="shared" si="64"/>
        <v>CALC</v>
      </c>
      <c r="C2053" t="str">
        <f t="shared" si="65"/>
        <v>CALC</v>
      </c>
    </row>
    <row r="2054" spans="1:3" x14ac:dyDescent="0.2">
      <c r="A2054" s="3" t="s">
        <v>2281</v>
      </c>
      <c r="B2054" t="str">
        <f t="shared" si="64"/>
        <v>HDMIC</v>
      </c>
      <c r="C2054" t="str">
        <f t="shared" si="65"/>
        <v>HDMIC</v>
      </c>
    </row>
    <row r="2055" spans="1:3" x14ac:dyDescent="0.2">
      <c r="A2055" s="4" t="s">
        <v>2281</v>
      </c>
      <c r="B2055" t="str">
        <f t="shared" si="64"/>
        <v>HDMIC</v>
      </c>
      <c r="C2055" t="str">
        <f t="shared" si="65"/>
        <v>HDMIC</v>
      </c>
    </row>
    <row r="2056" spans="1:3" x14ac:dyDescent="0.2">
      <c r="A2056" s="3" t="s">
        <v>2266</v>
      </c>
      <c r="B2056" t="str">
        <f t="shared" si="64"/>
        <v>HDST</v>
      </c>
      <c r="C2056" t="str">
        <f t="shared" si="65"/>
        <v>HDST</v>
      </c>
    </row>
    <row r="2057" spans="1:3" x14ac:dyDescent="0.2">
      <c r="A2057" s="4" t="s">
        <v>2282</v>
      </c>
      <c r="B2057" t="str">
        <f t="shared" si="64"/>
        <v>HPUSBC</v>
      </c>
      <c r="C2057" t="str">
        <f t="shared" si="65"/>
        <v>HPUSBC</v>
      </c>
    </row>
    <row r="2058" spans="1:3" x14ac:dyDescent="0.2">
      <c r="A2058" s="3" t="s">
        <v>2282</v>
      </c>
      <c r="B2058" t="str">
        <f t="shared" si="64"/>
        <v>HPUSBC</v>
      </c>
      <c r="C2058" t="str">
        <f t="shared" si="65"/>
        <v>HPUSBC</v>
      </c>
    </row>
    <row r="2059" spans="1:3" x14ac:dyDescent="0.2">
      <c r="A2059" s="4" t="s">
        <v>2265</v>
      </c>
      <c r="B2059" t="str">
        <f t="shared" si="64"/>
        <v>IPHONE</v>
      </c>
      <c r="C2059" t="str">
        <f t="shared" si="65"/>
        <v>IPHONE</v>
      </c>
    </row>
    <row r="2060" spans="1:3" x14ac:dyDescent="0.2">
      <c r="A2060" s="3" t="s">
        <v>2265</v>
      </c>
      <c r="B2060" t="str">
        <f t="shared" si="64"/>
        <v>IPHONE</v>
      </c>
      <c r="C2060" t="str">
        <f t="shared" si="65"/>
        <v>IPHONE</v>
      </c>
    </row>
    <row r="2061" spans="1:3" x14ac:dyDescent="0.2">
      <c r="A2061" s="4" t="s">
        <v>2265</v>
      </c>
      <c r="B2061" t="str">
        <f t="shared" si="64"/>
        <v>IPHONE</v>
      </c>
      <c r="C2061" t="str">
        <f t="shared" si="65"/>
        <v>IPHONE</v>
      </c>
    </row>
    <row r="2062" spans="1:3" x14ac:dyDescent="0.2">
      <c r="A2062" s="3" t="s">
        <v>2265</v>
      </c>
      <c r="B2062" t="str">
        <f t="shared" si="64"/>
        <v>IPHONE</v>
      </c>
      <c r="C2062" t="str">
        <f t="shared" si="65"/>
        <v>IPHONE</v>
      </c>
    </row>
    <row r="2063" spans="1:3" x14ac:dyDescent="0.2">
      <c r="A2063" s="4" t="s">
        <v>2265</v>
      </c>
      <c r="B2063" t="str">
        <f t="shared" si="64"/>
        <v>IPHONE</v>
      </c>
      <c r="C2063" t="str">
        <f t="shared" si="65"/>
        <v>IPHONE</v>
      </c>
    </row>
    <row r="2064" spans="1:3" x14ac:dyDescent="0.2">
      <c r="A2064" s="3" t="s">
        <v>2265</v>
      </c>
      <c r="B2064" t="str">
        <f t="shared" si="64"/>
        <v>IPHONE</v>
      </c>
      <c r="C2064" t="str">
        <f t="shared" si="65"/>
        <v>IPHONE</v>
      </c>
    </row>
    <row r="2065" spans="1:3" x14ac:dyDescent="0.2">
      <c r="A2065" s="4" t="s">
        <v>2265</v>
      </c>
      <c r="B2065" t="str">
        <f t="shared" si="64"/>
        <v>IPHONE</v>
      </c>
      <c r="C2065" t="str">
        <f t="shared" si="65"/>
        <v>IPHONE</v>
      </c>
    </row>
    <row r="2066" spans="1:3" x14ac:dyDescent="0.2">
      <c r="A2066" s="3" t="s">
        <v>2265</v>
      </c>
      <c r="B2066" t="str">
        <f t="shared" si="64"/>
        <v>IPHONE</v>
      </c>
      <c r="C2066" t="str">
        <f t="shared" si="65"/>
        <v>IPHONE</v>
      </c>
    </row>
    <row r="2067" spans="1:3" x14ac:dyDescent="0.2">
      <c r="A2067" s="4" t="s">
        <v>2265</v>
      </c>
      <c r="B2067" t="str">
        <f t="shared" si="64"/>
        <v>IPHONE</v>
      </c>
      <c r="C2067" t="str">
        <f t="shared" si="65"/>
        <v>IPHONE</v>
      </c>
    </row>
    <row r="2068" spans="1:3" x14ac:dyDescent="0.2">
      <c r="A2068" s="3" t="s">
        <v>2265</v>
      </c>
      <c r="B2068" t="str">
        <f t="shared" si="64"/>
        <v>IPHONE</v>
      </c>
      <c r="C2068" t="str">
        <f t="shared" si="65"/>
        <v>IPHONE</v>
      </c>
    </row>
    <row r="2069" spans="1:3" x14ac:dyDescent="0.2">
      <c r="A2069" s="4" t="s">
        <v>2265</v>
      </c>
      <c r="B2069" t="str">
        <f t="shared" si="64"/>
        <v>IPHONE</v>
      </c>
      <c r="C2069" t="str">
        <f t="shared" si="65"/>
        <v>IPHONE</v>
      </c>
    </row>
    <row r="2070" spans="1:3" x14ac:dyDescent="0.2">
      <c r="A2070" s="3" t="s">
        <v>2265</v>
      </c>
      <c r="B2070" t="str">
        <f t="shared" si="64"/>
        <v>IPHONE</v>
      </c>
      <c r="C2070" t="str">
        <f t="shared" si="65"/>
        <v>IPHONE</v>
      </c>
    </row>
    <row r="2071" spans="1:3" x14ac:dyDescent="0.2">
      <c r="A2071" s="4" t="s">
        <v>2265</v>
      </c>
      <c r="B2071" t="str">
        <f t="shared" si="64"/>
        <v>IPHONE</v>
      </c>
      <c r="C2071" t="str">
        <f t="shared" si="65"/>
        <v>IPHONE</v>
      </c>
    </row>
    <row r="2072" spans="1:3" x14ac:dyDescent="0.2">
      <c r="A2072" s="3" t="s">
        <v>2265</v>
      </c>
      <c r="B2072" t="str">
        <f t="shared" si="64"/>
        <v>IPHONE</v>
      </c>
      <c r="C2072" t="str">
        <f t="shared" si="65"/>
        <v>IPHONE</v>
      </c>
    </row>
    <row r="2073" spans="1:3" x14ac:dyDescent="0.2">
      <c r="A2073" s="4" t="s">
        <v>2265</v>
      </c>
      <c r="B2073" t="str">
        <f t="shared" si="64"/>
        <v>IPHONE</v>
      </c>
      <c r="C2073" t="str">
        <f t="shared" si="65"/>
        <v>IPHONE</v>
      </c>
    </row>
    <row r="2074" spans="1:3" x14ac:dyDescent="0.2">
      <c r="A2074" s="3" t="s">
        <v>2268</v>
      </c>
      <c r="B2074" t="str">
        <f t="shared" si="64"/>
        <v>MACCHRG</v>
      </c>
      <c r="C2074" t="str">
        <f t="shared" si="65"/>
        <v>MACCHRG</v>
      </c>
    </row>
    <row r="2075" spans="1:3" x14ac:dyDescent="0.2">
      <c r="A2075" s="4" t="s">
        <v>2268</v>
      </c>
      <c r="B2075" t="str">
        <f t="shared" si="64"/>
        <v>MACCHRG</v>
      </c>
      <c r="C2075" t="str">
        <f t="shared" si="65"/>
        <v>MACCHRG</v>
      </c>
    </row>
    <row r="2076" spans="1:3" x14ac:dyDescent="0.2">
      <c r="A2076" s="3" t="s">
        <v>2283</v>
      </c>
      <c r="B2076" t="str">
        <f t="shared" si="64"/>
        <v>MACUSBC</v>
      </c>
      <c r="C2076" t="str">
        <f t="shared" si="65"/>
        <v>MACUSBC</v>
      </c>
    </row>
    <row r="2077" spans="1:3" x14ac:dyDescent="0.2">
      <c r="A2077" s="4" t="s">
        <v>2290</v>
      </c>
      <c r="B2077" t="str">
        <f t="shared" si="64"/>
        <v>MACUSBC</v>
      </c>
      <c r="C2077" t="str">
        <f t="shared" si="65"/>
        <v>MACUSBC</v>
      </c>
    </row>
    <row r="2078" spans="1:3" x14ac:dyDescent="0.2">
      <c r="A2078" s="3" t="s">
        <v>2277</v>
      </c>
      <c r="B2078" t="str">
        <f t="shared" si="64"/>
        <v>MACUSBC</v>
      </c>
      <c r="C2078" t="str">
        <f t="shared" si="65"/>
        <v>MACUSBC</v>
      </c>
    </row>
    <row r="2079" spans="1:3" x14ac:dyDescent="0.2">
      <c r="A2079" s="4" t="s">
        <v>2280</v>
      </c>
      <c r="B2079" t="str">
        <f t="shared" si="64"/>
        <v>MACUSBC</v>
      </c>
      <c r="C2079" t="str">
        <f t="shared" si="65"/>
        <v>MACUSBC</v>
      </c>
    </row>
    <row r="2080" spans="1:3" x14ac:dyDescent="0.2">
      <c r="A2080" s="3" t="s">
        <v>2299</v>
      </c>
      <c r="B2080" t="str">
        <f t="shared" si="64"/>
        <v>MACUSBC</v>
      </c>
      <c r="C2080" t="str">
        <f t="shared" si="65"/>
        <v>MACUSBC</v>
      </c>
    </row>
    <row r="2081" spans="1:3" x14ac:dyDescent="0.2">
      <c r="A2081" s="4" t="s">
        <v>2269</v>
      </c>
      <c r="B2081" t="str">
        <f t="shared" si="64"/>
        <v>MACUSBC</v>
      </c>
      <c r="C2081" t="str">
        <f t="shared" si="65"/>
        <v>MACUSBC</v>
      </c>
    </row>
    <row r="2082" spans="1:3" x14ac:dyDescent="0.2">
      <c r="A2082" s="3" t="s">
        <v>2270</v>
      </c>
      <c r="B2082" t="str">
        <f t="shared" si="64"/>
        <v>MACUSBC</v>
      </c>
      <c r="C2082" t="str">
        <f t="shared" si="65"/>
        <v>MACUSBC</v>
      </c>
    </row>
    <row r="2083" spans="1:3" x14ac:dyDescent="0.2">
      <c r="A2083" s="4" t="s">
        <v>2278</v>
      </c>
      <c r="B2083" t="str">
        <f t="shared" si="64"/>
        <v>MACUSBC</v>
      </c>
      <c r="C2083" t="str">
        <f t="shared" si="65"/>
        <v>MACUSBC</v>
      </c>
    </row>
    <row r="2084" spans="1:3" x14ac:dyDescent="0.2">
      <c r="A2084" s="3" t="s">
        <v>2271</v>
      </c>
      <c r="B2084" t="str">
        <f t="shared" si="64"/>
        <v>OMNI</v>
      </c>
      <c r="C2084" t="str">
        <f t="shared" si="65"/>
        <v>OMNI</v>
      </c>
    </row>
    <row r="2085" spans="1:3" x14ac:dyDescent="0.2">
      <c r="A2085" s="4" t="s">
        <v>2294</v>
      </c>
      <c r="B2085" t="str">
        <f t="shared" si="64"/>
        <v>UVGA</v>
      </c>
      <c r="C2085" t="str">
        <f t="shared" si="65"/>
        <v>UVGA</v>
      </c>
    </row>
    <row r="2086" spans="1:3" x14ac:dyDescent="0.2">
      <c r="A2086" s="3" t="s">
        <v>2272</v>
      </c>
      <c r="B2086" t="str">
        <f t="shared" si="64"/>
        <v>WALLADPT</v>
      </c>
      <c r="C2086" t="str">
        <f t="shared" si="65"/>
        <v>WALLADPT</v>
      </c>
    </row>
    <row r="2087" spans="1:3" x14ac:dyDescent="0.2">
      <c r="A2087" s="4" t="s">
        <v>2272</v>
      </c>
      <c r="B2087" t="str">
        <f t="shared" si="64"/>
        <v>WALLADPT</v>
      </c>
      <c r="C2087" t="str">
        <f t="shared" si="65"/>
        <v>WALLADPT</v>
      </c>
    </row>
    <row r="2088" spans="1:3" x14ac:dyDescent="0.2">
      <c r="A2088" s="3" t="s">
        <v>2272</v>
      </c>
      <c r="B2088" t="str">
        <f t="shared" si="64"/>
        <v>WALLADPT</v>
      </c>
      <c r="C2088" t="str">
        <f t="shared" si="65"/>
        <v>WALLADPT</v>
      </c>
    </row>
    <row r="2089" spans="1:3" x14ac:dyDescent="0.2">
      <c r="A2089" s="4" t="s">
        <v>2272</v>
      </c>
      <c r="B2089" t="str">
        <f t="shared" si="64"/>
        <v>WALLADPT</v>
      </c>
      <c r="C2089" t="str">
        <f t="shared" si="65"/>
        <v>WALLADPT</v>
      </c>
    </row>
    <row r="2090" spans="1:3" x14ac:dyDescent="0.2">
      <c r="A2090" s="3" t="s">
        <v>2272</v>
      </c>
      <c r="B2090" t="str">
        <f t="shared" si="64"/>
        <v>WALLADPT</v>
      </c>
      <c r="C2090" t="str">
        <f t="shared" si="65"/>
        <v>WALLADPT</v>
      </c>
    </row>
    <row r="2091" spans="1:3" x14ac:dyDescent="0.2">
      <c r="A2091" s="4" t="s">
        <v>2272</v>
      </c>
      <c r="B2091" t="str">
        <f t="shared" si="64"/>
        <v>WALLADPT</v>
      </c>
      <c r="C2091" t="str">
        <f t="shared" si="65"/>
        <v>WALLADPT</v>
      </c>
    </row>
    <row r="2092" spans="1:3" x14ac:dyDescent="0.2">
      <c r="A2092" s="3" t="s">
        <v>2272</v>
      </c>
      <c r="B2092" t="str">
        <f t="shared" si="64"/>
        <v>WALLADPT</v>
      </c>
      <c r="C2092" t="str">
        <f t="shared" si="65"/>
        <v>WALLADPT</v>
      </c>
    </row>
    <row r="2093" spans="1:3" x14ac:dyDescent="0.2">
      <c r="A2093" s="4" t="s">
        <v>2272</v>
      </c>
      <c r="B2093" t="str">
        <f t="shared" si="64"/>
        <v>WALLADPT</v>
      </c>
      <c r="C2093" t="str">
        <f t="shared" si="65"/>
        <v>WALLADPT</v>
      </c>
    </row>
    <row r="2094" spans="1:3" x14ac:dyDescent="0.2">
      <c r="A2094" s="3" t="s">
        <v>2272</v>
      </c>
      <c r="B2094" t="str">
        <f t="shared" si="64"/>
        <v>WALLADPT</v>
      </c>
      <c r="C2094" t="str">
        <f t="shared" si="65"/>
        <v>WALLADPT</v>
      </c>
    </row>
    <row r="2095" spans="1:3" x14ac:dyDescent="0.2">
      <c r="A2095" s="4" t="s">
        <v>2272</v>
      </c>
      <c r="B2095" t="str">
        <f t="shared" si="64"/>
        <v>WALLADPT</v>
      </c>
      <c r="C2095" t="str">
        <f t="shared" si="65"/>
        <v>WALLADPT</v>
      </c>
    </row>
    <row r="2096" spans="1:3" x14ac:dyDescent="0.2">
      <c r="A2096" s="3" t="s">
        <v>2272</v>
      </c>
      <c r="B2096" t="str">
        <f t="shared" si="64"/>
        <v>WALLADPT</v>
      </c>
      <c r="C2096" t="str">
        <f t="shared" si="65"/>
        <v>WALLADPT</v>
      </c>
    </row>
    <row r="2097" spans="1:3" x14ac:dyDescent="0.2">
      <c r="A2097" s="4" t="s">
        <v>2272</v>
      </c>
      <c r="B2097" t="str">
        <f t="shared" si="64"/>
        <v>WALLADPT</v>
      </c>
      <c r="C2097" t="str">
        <f t="shared" si="65"/>
        <v>WALLADPT</v>
      </c>
    </row>
    <row r="2098" spans="1:3" x14ac:dyDescent="0.2">
      <c r="A2098" s="3" t="s">
        <v>2272</v>
      </c>
      <c r="B2098" t="str">
        <f t="shared" si="64"/>
        <v>WALLADPT</v>
      </c>
      <c r="C2098" t="str">
        <f t="shared" si="65"/>
        <v>WALLADPT</v>
      </c>
    </row>
    <row r="2099" spans="1:3" x14ac:dyDescent="0.2">
      <c r="A2099" s="4" t="s">
        <v>2272</v>
      </c>
      <c r="B2099" t="str">
        <f t="shared" si="64"/>
        <v>WALLADPT</v>
      </c>
      <c r="C2099" t="str">
        <f t="shared" si="65"/>
        <v>WALLADPT</v>
      </c>
    </row>
    <row r="2100" spans="1:3" x14ac:dyDescent="0.2">
      <c r="A2100" s="3" t="s">
        <v>2353</v>
      </c>
      <c r="B2100" t="str">
        <f t="shared" si="64"/>
        <v>Uniq/13B03Code</v>
      </c>
      <c r="C2100" t="str">
        <f t="shared" si="65"/>
        <v>CBK</v>
      </c>
    </row>
    <row r="2101" spans="1:3" x14ac:dyDescent="0.2">
      <c r="A2101" s="4" t="s">
        <v>2273</v>
      </c>
      <c r="B2101" t="str">
        <f t="shared" si="64"/>
        <v>CBK</v>
      </c>
      <c r="C2101" t="str">
        <f t="shared" si="65"/>
        <v>CBK</v>
      </c>
    </row>
    <row r="2102" spans="1:3" x14ac:dyDescent="0.2">
      <c r="A2102" s="3" t="s">
        <v>2273</v>
      </c>
      <c r="B2102" t="str">
        <f t="shared" si="64"/>
        <v>CBK</v>
      </c>
      <c r="C2102" t="str">
        <f t="shared" si="65"/>
        <v>CBK</v>
      </c>
    </row>
    <row r="2103" spans="1:3" x14ac:dyDescent="0.2">
      <c r="A2103" s="4" t="s">
        <v>2273</v>
      </c>
      <c r="B2103" t="str">
        <f t="shared" si="64"/>
        <v>CBK</v>
      </c>
      <c r="C2103" t="str">
        <f t="shared" si="65"/>
        <v>CBK</v>
      </c>
    </row>
    <row r="2104" spans="1:3" x14ac:dyDescent="0.2">
      <c r="A2104" s="3" t="s">
        <v>2274</v>
      </c>
      <c r="B2104" t="str">
        <f t="shared" si="64"/>
        <v>CLICC-ML</v>
      </c>
      <c r="C2104" t="str">
        <f t="shared" si="65"/>
        <v>CLICC-ML</v>
      </c>
    </row>
    <row r="2105" spans="1:3" x14ac:dyDescent="0.2">
      <c r="A2105" s="4" t="s">
        <v>2274</v>
      </c>
      <c r="B2105" t="str">
        <f t="shared" si="64"/>
        <v>CLICC-ML</v>
      </c>
      <c r="C2105" t="str">
        <f t="shared" si="65"/>
        <v>CLICC-ML</v>
      </c>
    </row>
    <row r="2106" spans="1:3" x14ac:dyDescent="0.2">
      <c r="A2106" s="3" t="s">
        <v>2274</v>
      </c>
      <c r="B2106" t="str">
        <f t="shared" si="64"/>
        <v>CLICC-ML</v>
      </c>
      <c r="C2106" t="str">
        <f t="shared" si="65"/>
        <v>CLICC-ML</v>
      </c>
    </row>
    <row r="2107" spans="1:3" x14ac:dyDescent="0.2">
      <c r="A2107" s="4" t="s">
        <v>2275</v>
      </c>
      <c r="B2107" t="str">
        <f t="shared" si="64"/>
        <v>CLICC-MM</v>
      </c>
      <c r="C2107" t="str">
        <f t="shared" si="65"/>
        <v>CLICC-MM</v>
      </c>
    </row>
    <row r="2108" spans="1:3" x14ac:dyDescent="0.2">
      <c r="A2108" s="3" t="s">
        <v>2263</v>
      </c>
      <c r="B2108" t="str">
        <f t="shared" si="64"/>
        <v>HP</v>
      </c>
      <c r="C2108" t="str">
        <f t="shared" si="65"/>
        <v>HP</v>
      </c>
    </row>
    <row r="2109" spans="1:3" x14ac:dyDescent="0.2">
      <c r="A2109" s="4" t="s">
        <v>2263</v>
      </c>
      <c r="B2109" t="str">
        <f t="shared" si="64"/>
        <v>HP</v>
      </c>
      <c r="C2109" t="str">
        <f t="shared" si="65"/>
        <v>HP</v>
      </c>
    </row>
    <row r="2110" spans="1:3" x14ac:dyDescent="0.2">
      <c r="A2110" s="3" t="s">
        <v>2263</v>
      </c>
      <c r="B2110" t="str">
        <f t="shared" si="64"/>
        <v>HP</v>
      </c>
      <c r="C2110" t="str">
        <f t="shared" si="65"/>
        <v>HP</v>
      </c>
    </row>
    <row r="2111" spans="1:3" x14ac:dyDescent="0.2">
      <c r="A2111" s="4" t="s">
        <v>2263</v>
      </c>
      <c r="B2111" t="str">
        <f t="shared" si="64"/>
        <v>HP</v>
      </c>
      <c r="C2111" t="str">
        <f t="shared" si="65"/>
        <v>HP</v>
      </c>
    </row>
    <row r="2112" spans="1:3" x14ac:dyDescent="0.2">
      <c r="A2112" s="3" t="s">
        <v>2263</v>
      </c>
      <c r="B2112" t="str">
        <f t="shared" si="64"/>
        <v>HP</v>
      </c>
      <c r="C2112" t="str">
        <f t="shared" si="65"/>
        <v>HP</v>
      </c>
    </row>
    <row r="2113" spans="1:3" x14ac:dyDescent="0.2">
      <c r="A2113" s="4" t="s">
        <v>2263</v>
      </c>
      <c r="B2113" t="str">
        <f t="shared" si="64"/>
        <v>HP</v>
      </c>
      <c r="C2113" t="str">
        <f t="shared" si="65"/>
        <v>HP</v>
      </c>
    </row>
    <row r="2114" spans="1:3" x14ac:dyDescent="0.2">
      <c r="A2114" s="3" t="s">
        <v>2273</v>
      </c>
      <c r="B2114" t="str">
        <f t="shared" si="64"/>
        <v>CBK</v>
      </c>
      <c r="C2114" t="str">
        <f t="shared" si="65"/>
        <v>CBK</v>
      </c>
    </row>
    <row r="2115" spans="1:3" x14ac:dyDescent="0.2">
      <c r="A2115" s="4" t="s">
        <v>2263</v>
      </c>
      <c r="B2115" t="str">
        <f t="shared" ref="B2115:B2178" si="66">IF(COUNTIF(A2115,"*MACUSBC*"),"MACUSBC",A2115)</f>
        <v>HP</v>
      </c>
      <c r="C2115" t="str">
        <f t="shared" ref="C2115:C2178" si="67">IF(COUNTIF(B2115,"*uniq*"),"CBK",B2115)</f>
        <v>HP</v>
      </c>
    </row>
    <row r="2116" spans="1:3" x14ac:dyDescent="0.2">
      <c r="A2116" s="3" t="s">
        <v>2274</v>
      </c>
      <c r="B2116" t="str">
        <f t="shared" si="66"/>
        <v>CLICC-ML</v>
      </c>
      <c r="C2116" t="str">
        <f t="shared" si="67"/>
        <v>CLICC-ML</v>
      </c>
    </row>
    <row r="2117" spans="1:3" x14ac:dyDescent="0.2">
      <c r="A2117" s="4" t="s">
        <v>2275</v>
      </c>
      <c r="B2117" t="str">
        <f t="shared" si="66"/>
        <v>CLICC-MM</v>
      </c>
      <c r="C2117" t="str">
        <f t="shared" si="67"/>
        <v>CLICC-MM</v>
      </c>
    </row>
    <row r="2118" spans="1:3" x14ac:dyDescent="0.2">
      <c r="A2118" s="3" t="s">
        <v>2275</v>
      </c>
      <c r="B2118" t="str">
        <f t="shared" si="66"/>
        <v>CLICC-MM</v>
      </c>
      <c r="C2118" t="str">
        <f t="shared" si="67"/>
        <v>CLICC-MM</v>
      </c>
    </row>
    <row r="2119" spans="1:3" x14ac:dyDescent="0.2">
      <c r="A2119" s="4" t="s">
        <v>2275</v>
      </c>
      <c r="B2119" t="str">
        <f t="shared" si="66"/>
        <v>CLICC-MM</v>
      </c>
      <c r="C2119" t="str">
        <f t="shared" si="67"/>
        <v>CLICC-MM</v>
      </c>
    </row>
    <row r="2120" spans="1:3" x14ac:dyDescent="0.2">
      <c r="A2120" s="3" t="s">
        <v>2273</v>
      </c>
      <c r="B2120" t="str">
        <f t="shared" si="66"/>
        <v>CBK</v>
      </c>
      <c r="C2120" t="str">
        <f t="shared" si="67"/>
        <v>CBK</v>
      </c>
    </row>
    <row r="2121" spans="1:3" x14ac:dyDescent="0.2">
      <c r="A2121" s="4" t="s">
        <v>2273</v>
      </c>
      <c r="B2121" t="str">
        <f t="shared" si="66"/>
        <v>CBK</v>
      </c>
      <c r="C2121" t="str">
        <f t="shared" si="67"/>
        <v>CBK</v>
      </c>
    </row>
    <row r="2122" spans="1:3" x14ac:dyDescent="0.2">
      <c r="A2122" s="3" t="s">
        <v>2274</v>
      </c>
      <c r="B2122" t="str">
        <f t="shared" si="66"/>
        <v>CLICC-ML</v>
      </c>
      <c r="C2122" t="str">
        <f t="shared" si="67"/>
        <v>CLICC-ML</v>
      </c>
    </row>
    <row r="2123" spans="1:3" x14ac:dyDescent="0.2">
      <c r="A2123" s="4" t="s">
        <v>2274</v>
      </c>
      <c r="B2123" t="str">
        <f t="shared" si="66"/>
        <v>CLICC-ML</v>
      </c>
      <c r="C2123" t="str">
        <f t="shared" si="67"/>
        <v>CLICC-ML</v>
      </c>
    </row>
    <row r="2124" spans="1:3" x14ac:dyDescent="0.2">
      <c r="A2124" s="3" t="s">
        <v>2274</v>
      </c>
      <c r="B2124" t="str">
        <f t="shared" si="66"/>
        <v>CLICC-ML</v>
      </c>
      <c r="C2124" t="str">
        <f t="shared" si="67"/>
        <v>CLICC-ML</v>
      </c>
    </row>
    <row r="2125" spans="1:3" x14ac:dyDescent="0.2">
      <c r="A2125" s="4" t="s">
        <v>2275</v>
      </c>
      <c r="B2125" t="str">
        <f t="shared" si="66"/>
        <v>CLICC-MM</v>
      </c>
      <c r="C2125" t="str">
        <f t="shared" si="67"/>
        <v>CLICC-MM</v>
      </c>
    </row>
    <row r="2126" spans="1:3" x14ac:dyDescent="0.2">
      <c r="A2126" s="3" t="s">
        <v>2263</v>
      </c>
      <c r="B2126" t="str">
        <f t="shared" si="66"/>
        <v>HP</v>
      </c>
      <c r="C2126" t="str">
        <f t="shared" si="67"/>
        <v>HP</v>
      </c>
    </row>
    <row r="2127" spans="1:3" x14ac:dyDescent="0.2">
      <c r="A2127" s="4" t="s">
        <v>2263</v>
      </c>
      <c r="B2127" t="str">
        <f t="shared" si="66"/>
        <v>HP</v>
      </c>
      <c r="C2127" t="str">
        <f t="shared" si="67"/>
        <v>HP</v>
      </c>
    </row>
    <row r="2128" spans="1:3" x14ac:dyDescent="0.2">
      <c r="A2128" s="3" t="s">
        <v>2354</v>
      </c>
      <c r="B2128" t="str">
        <f t="shared" si="66"/>
        <v>Uniq/24B12Code</v>
      </c>
      <c r="C2128" t="str">
        <f t="shared" si="67"/>
        <v>CBK</v>
      </c>
    </row>
    <row r="2129" spans="1:3" x14ac:dyDescent="0.2">
      <c r="A2129" s="4" t="s">
        <v>2263</v>
      </c>
      <c r="B2129" t="str">
        <f t="shared" si="66"/>
        <v>HP</v>
      </c>
      <c r="C2129" t="str">
        <f t="shared" si="67"/>
        <v>HP</v>
      </c>
    </row>
    <row r="2130" spans="1:3" x14ac:dyDescent="0.2">
      <c r="A2130" s="3" t="s">
        <v>2276</v>
      </c>
      <c r="B2130" t="str">
        <f t="shared" si="66"/>
        <v>CALC</v>
      </c>
      <c r="C2130" t="str">
        <f t="shared" si="67"/>
        <v>CALC</v>
      </c>
    </row>
    <row r="2131" spans="1:3" x14ac:dyDescent="0.2">
      <c r="A2131" s="4" t="s">
        <v>1489</v>
      </c>
      <c r="B2131" t="str">
        <f t="shared" si="66"/>
        <v>FAC259C</v>
      </c>
      <c r="C2131" t="str">
        <f t="shared" si="67"/>
        <v>FAC259C</v>
      </c>
    </row>
    <row r="2132" spans="1:3" x14ac:dyDescent="0.2">
      <c r="A2132" s="3" t="s">
        <v>2297</v>
      </c>
      <c r="B2132" t="str">
        <f t="shared" si="66"/>
        <v>FAC</v>
      </c>
      <c r="C2132" t="str">
        <f t="shared" si="67"/>
        <v>FAC</v>
      </c>
    </row>
    <row r="2133" spans="1:3" x14ac:dyDescent="0.2">
      <c r="A2133" s="4" t="s">
        <v>2266</v>
      </c>
      <c r="B2133" t="str">
        <f t="shared" si="66"/>
        <v>HDST</v>
      </c>
      <c r="C2133" t="str">
        <f t="shared" si="67"/>
        <v>HDST</v>
      </c>
    </row>
    <row r="2134" spans="1:3" x14ac:dyDescent="0.2">
      <c r="A2134" s="3" t="s">
        <v>2282</v>
      </c>
      <c r="B2134" t="str">
        <f t="shared" si="66"/>
        <v>HPUSBC</v>
      </c>
      <c r="C2134" t="str">
        <f t="shared" si="67"/>
        <v>HPUSBC</v>
      </c>
    </row>
    <row r="2135" spans="1:3" x14ac:dyDescent="0.2">
      <c r="A2135" s="4" t="s">
        <v>2282</v>
      </c>
      <c r="B2135" t="str">
        <f t="shared" si="66"/>
        <v>HPUSBC</v>
      </c>
      <c r="C2135" t="str">
        <f t="shared" si="67"/>
        <v>HPUSBC</v>
      </c>
    </row>
    <row r="2136" spans="1:3" x14ac:dyDescent="0.2">
      <c r="A2136" s="3" t="s">
        <v>2264</v>
      </c>
      <c r="B2136" t="str">
        <f t="shared" si="66"/>
        <v>IPADK</v>
      </c>
      <c r="C2136" t="str">
        <f t="shared" si="67"/>
        <v>IPADK</v>
      </c>
    </row>
    <row r="2137" spans="1:3" x14ac:dyDescent="0.2">
      <c r="A2137" s="4" t="s">
        <v>2265</v>
      </c>
      <c r="B2137" t="str">
        <f t="shared" si="66"/>
        <v>IPHONE</v>
      </c>
      <c r="C2137" t="str">
        <f t="shared" si="67"/>
        <v>IPHONE</v>
      </c>
    </row>
    <row r="2138" spans="1:3" x14ac:dyDescent="0.2">
      <c r="A2138" s="3" t="s">
        <v>2265</v>
      </c>
      <c r="B2138" t="str">
        <f t="shared" si="66"/>
        <v>IPHONE</v>
      </c>
      <c r="C2138" t="str">
        <f t="shared" si="67"/>
        <v>IPHONE</v>
      </c>
    </row>
    <row r="2139" spans="1:3" x14ac:dyDescent="0.2">
      <c r="A2139" s="4" t="s">
        <v>2265</v>
      </c>
      <c r="B2139" t="str">
        <f t="shared" si="66"/>
        <v>IPHONE</v>
      </c>
      <c r="C2139" t="str">
        <f t="shared" si="67"/>
        <v>IPHONE</v>
      </c>
    </row>
    <row r="2140" spans="1:3" x14ac:dyDescent="0.2">
      <c r="A2140" s="3" t="s">
        <v>2265</v>
      </c>
      <c r="B2140" t="str">
        <f t="shared" si="66"/>
        <v>IPHONE</v>
      </c>
      <c r="C2140" t="str">
        <f t="shared" si="67"/>
        <v>IPHONE</v>
      </c>
    </row>
    <row r="2141" spans="1:3" x14ac:dyDescent="0.2">
      <c r="A2141" s="4" t="s">
        <v>2280</v>
      </c>
      <c r="B2141" t="str">
        <f t="shared" si="66"/>
        <v>MACUSBC</v>
      </c>
      <c r="C2141" t="str">
        <f t="shared" si="67"/>
        <v>MACUSBC</v>
      </c>
    </row>
    <row r="2142" spans="1:3" x14ac:dyDescent="0.2">
      <c r="A2142" s="3" t="s">
        <v>2272</v>
      </c>
      <c r="B2142" t="str">
        <f t="shared" si="66"/>
        <v>WALLADPT</v>
      </c>
      <c r="C2142" t="str">
        <f t="shared" si="67"/>
        <v>WALLADPT</v>
      </c>
    </row>
    <row r="2143" spans="1:3" x14ac:dyDescent="0.2">
      <c r="A2143" s="4" t="s">
        <v>2272</v>
      </c>
      <c r="B2143" t="str">
        <f t="shared" si="66"/>
        <v>WALLADPT</v>
      </c>
      <c r="C2143" t="str">
        <f t="shared" si="67"/>
        <v>WALLADPT</v>
      </c>
    </row>
    <row r="2144" spans="1:3" x14ac:dyDescent="0.2">
      <c r="A2144" s="3" t="s">
        <v>2272</v>
      </c>
      <c r="B2144" t="str">
        <f t="shared" si="66"/>
        <v>WALLADPT</v>
      </c>
      <c r="C2144" t="str">
        <f t="shared" si="67"/>
        <v>WALLADPT</v>
      </c>
    </row>
    <row r="2145" spans="1:3" x14ac:dyDescent="0.2">
      <c r="A2145" s="4" t="s">
        <v>2272</v>
      </c>
      <c r="B2145" t="str">
        <f t="shared" si="66"/>
        <v>WALLADPT</v>
      </c>
      <c r="C2145" t="str">
        <f t="shared" si="67"/>
        <v>WALLADPT</v>
      </c>
    </row>
    <row r="2146" spans="1:3" x14ac:dyDescent="0.2">
      <c r="A2146" s="3" t="s">
        <v>2272</v>
      </c>
      <c r="B2146" t="str">
        <f t="shared" si="66"/>
        <v>WALLADPT</v>
      </c>
      <c r="C2146" t="str">
        <f t="shared" si="67"/>
        <v>WALLADPT</v>
      </c>
    </row>
    <row r="2147" spans="1:3" x14ac:dyDescent="0.2">
      <c r="A2147" s="4" t="s">
        <v>2266</v>
      </c>
      <c r="B2147" t="str">
        <f t="shared" si="66"/>
        <v>HDST</v>
      </c>
      <c r="C2147" t="str">
        <f t="shared" si="67"/>
        <v>HDST</v>
      </c>
    </row>
    <row r="2148" spans="1:3" x14ac:dyDescent="0.2">
      <c r="A2148" s="3" t="s">
        <v>2289</v>
      </c>
      <c r="B2148" t="str">
        <f t="shared" si="66"/>
        <v>MACUSBC</v>
      </c>
      <c r="C2148" t="str">
        <f t="shared" si="67"/>
        <v>MACUSBC</v>
      </c>
    </row>
    <row r="2149" spans="1:3" x14ac:dyDescent="0.2">
      <c r="A2149" s="4" t="s">
        <v>2268</v>
      </c>
      <c r="B2149" t="str">
        <f t="shared" si="66"/>
        <v>MACCHRG</v>
      </c>
      <c r="C2149" t="str">
        <f t="shared" si="67"/>
        <v>MACCHRG</v>
      </c>
    </row>
    <row r="2150" spans="1:3" x14ac:dyDescent="0.2">
      <c r="A2150" s="3" t="s">
        <v>2273</v>
      </c>
      <c r="B2150" t="str">
        <f t="shared" si="66"/>
        <v>CBK</v>
      </c>
      <c r="C2150" t="str">
        <f t="shared" si="67"/>
        <v>CBK</v>
      </c>
    </row>
    <row r="2151" spans="1:3" x14ac:dyDescent="0.2">
      <c r="A2151" s="4" t="s">
        <v>2273</v>
      </c>
      <c r="B2151" t="str">
        <f t="shared" si="66"/>
        <v>CBK</v>
      </c>
      <c r="C2151" t="str">
        <f t="shared" si="67"/>
        <v>CBK</v>
      </c>
    </row>
    <row r="2152" spans="1:3" x14ac:dyDescent="0.2">
      <c r="A2152" s="3" t="s">
        <v>2265</v>
      </c>
      <c r="B2152" t="str">
        <f t="shared" si="66"/>
        <v>IPHONE</v>
      </c>
      <c r="C2152" t="str">
        <f t="shared" si="67"/>
        <v>IPHONE</v>
      </c>
    </row>
    <row r="2153" spans="1:3" x14ac:dyDescent="0.2">
      <c r="A2153" s="4" t="s">
        <v>2265</v>
      </c>
      <c r="B2153" t="str">
        <f t="shared" si="66"/>
        <v>IPHONE</v>
      </c>
      <c r="C2153" t="str">
        <f t="shared" si="67"/>
        <v>IPHONE</v>
      </c>
    </row>
    <row r="2154" spans="1:3" x14ac:dyDescent="0.2">
      <c r="A2154" s="3" t="s">
        <v>2265</v>
      </c>
      <c r="B2154" t="str">
        <f t="shared" si="66"/>
        <v>IPHONE</v>
      </c>
      <c r="C2154" t="str">
        <f t="shared" si="67"/>
        <v>IPHONE</v>
      </c>
    </row>
    <row r="2155" spans="1:3" x14ac:dyDescent="0.2">
      <c r="A2155" s="4" t="s">
        <v>2265</v>
      </c>
      <c r="B2155" t="str">
        <f t="shared" si="66"/>
        <v>IPHONE</v>
      </c>
      <c r="C2155" t="str">
        <f t="shared" si="67"/>
        <v>IPHONE</v>
      </c>
    </row>
    <row r="2156" spans="1:3" x14ac:dyDescent="0.2">
      <c r="A2156" s="3" t="s">
        <v>2265</v>
      </c>
      <c r="B2156" t="str">
        <f t="shared" si="66"/>
        <v>IPHONE</v>
      </c>
      <c r="C2156" t="str">
        <f t="shared" si="67"/>
        <v>IPHONE</v>
      </c>
    </row>
    <row r="2157" spans="1:3" x14ac:dyDescent="0.2">
      <c r="A2157" s="4" t="s">
        <v>2265</v>
      </c>
      <c r="B2157" t="str">
        <f t="shared" si="66"/>
        <v>IPHONE</v>
      </c>
      <c r="C2157" t="str">
        <f t="shared" si="67"/>
        <v>IPHONE</v>
      </c>
    </row>
    <row r="2158" spans="1:3" x14ac:dyDescent="0.2">
      <c r="A2158" s="3" t="s">
        <v>2265</v>
      </c>
      <c r="B2158" t="str">
        <f t="shared" si="66"/>
        <v>IPHONE</v>
      </c>
      <c r="C2158" t="str">
        <f t="shared" si="67"/>
        <v>IPHONE</v>
      </c>
    </row>
    <row r="2159" spans="1:3" x14ac:dyDescent="0.2">
      <c r="A2159" s="4" t="s">
        <v>2265</v>
      </c>
      <c r="B2159" t="str">
        <f t="shared" si="66"/>
        <v>IPHONE</v>
      </c>
      <c r="C2159" t="str">
        <f t="shared" si="67"/>
        <v>IPHONE</v>
      </c>
    </row>
    <row r="2160" spans="1:3" x14ac:dyDescent="0.2">
      <c r="A2160" s="3" t="s">
        <v>2265</v>
      </c>
      <c r="B2160" t="str">
        <f t="shared" si="66"/>
        <v>IPHONE</v>
      </c>
      <c r="C2160" t="str">
        <f t="shared" si="67"/>
        <v>IPHONE</v>
      </c>
    </row>
    <row r="2161" spans="1:3" x14ac:dyDescent="0.2">
      <c r="A2161" s="4" t="s">
        <v>2265</v>
      </c>
      <c r="B2161" t="str">
        <f t="shared" si="66"/>
        <v>IPHONE</v>
      </c>
      <c r="C2161" t="str">
        <f t="shared" si="67"/>
        <v>IPHONE</v>
      </c>
    </row>
    <row r="2162" spans="1:3" x14ac:dyDescent="0.2">
      <c r="A2162" s="3" t="s">
        <v>2290</v>
      </c>
      <c r="B2162" t="str">
        <f t="shared" si="66"/>
        <v>MACUSBC</v>
      </c>
      <c r="C2162" t="str">
        <f t="shared" si="67"/>
        <v>MACUSBC</v>
      </c>
    </row>
    <row r="2163" spans="1:3" x14ac:dyDescent="0.2">
      <c r="A2163" s="4" t="s">
        <v>2286</v>
      </c>
      <c r="B2163" t="str">
        <f t="shared" si="66"/>
        <v>MACUSBC</v>
      </c>
      <c r="C2163" t="str">
        <f t="shared" si="67"/>
        <v>MACUSBC</v>
      </c>
    </row>
    <row r="2164" spans="1:3" x14ac:dyDescent="0.2">
      <c r="A2164" s="3" t="s">
        <v>2299</v>
      </c>
      <c r="B2164" t="str">
        <f t="shared" si="66"/>
        <v>MACUSBC</v>
      </c>
      <c r="C2164" t="str">
        <f t="shared" si="67"/>
        <v>MACUSBC</v>
      </c>
    </row>
    <row r="2165" spans="1:3" x14ac:dyDescent="0.2">
      <c r="A2165" s="4" t="s">
        <v>2271</v>
      </c>
      <c r="B2165" t="str">
        <f t="shared" si="66"/>
        <v>OMNI</v>
      </c>
      <c r="C2165" t="str">
        <f t="shared" si="67"/>
        <v>OMNI</v>
      </c>
    </row>
    <row r="2166" spans="1:3" x14ac:dyDescent="0.2">
      <c r="A2166" s="3" t="s">
        <v>2272</v>
      </c>
      <c r="B2166" t="str">
        <f t="shared" si="66"/>
        <v>WALLADPT</v>
      </c>
      <c r="C2166" t="str">
        <f t="shared" si="67"/>
        <v>WALLADPT</v>
      </c>
    </row>
    <row r="2167" spans="1:3" x14ac:dyDescent="0.2">
      <c r="A2167" s="4" t="s">
        <v>2272</v>
      </c>
      <c r="B2167" t="str">
        <f t="shared" si="66"/>
        <v>WALLADPT</v>
      </c>
      <c r="C2167" t="str">
        <f t="shared" si="67"/>
        <v>WALLADPT</v>
      </c>
    </row>
    <row r="2168" spans="1:3" x14ac:dyDescent="0.2">
      <c r="A2168" s="3" t="s">
        <v>2272</v>
      </c>
      <c r="B2168" t="str">
        <f t="shared" si="66"/>
        <v>WALLADPT</v>
      </c>
      <c r="C2168" t="str">
        <f t="shared" si="67"/>
        <v>WALLADPT</v>
      </c>
    </row>
    <row r="2169" spans="1:3" x14ac:dyDescent="0.2">
      <c r="A2169" s="4" t="s">
        <v>2272</v>
      </c>
      <c r="B2169" t="str">
        <f t="shared" si="66"/>
        <v>WALLADPT</v>
      </c>
      <c r="C2169" t="str">
        <f t="shared" si="67"/>
        <v>WALLADPT</v>
      </c>
    </row>
    <row r="2170" spans="1:3" x14ac:dyDescent="0.2">
      <c r="A2170" s="3" t="s">
        <v>2272</v>
      </c>
      <c r="B2170" t="str">
        <f t="shared" si="66"/>
        <v>WALLADPT</v>
      </c>
      <c r="C2170" t="str">
        <f t="shared" si="67"/>
        <v>WALLADPT</v>
      </c>
    </row>
    <row r="2171" spans="1:3" x14ac:dyDescent="0.2">
      <c r="A2171" s="4" t="s">
        <v>2272</v>
      </c>
      <c r="B2171" t="str">
        <f t="shared" si="66"/>
        <v>WALLADPT</v>
      </c>
      <c r="C2171" t="str">
        <f t="shared" si="67"/>
        <v>WALLADPT</v>
      </c>
    </row>
    <row r="2172" spans="1:3" x14ac:dyDescent="0.2">
      <c r="A2172" s="3" t="s">
        <v>2272</v>
      </c>
      <c r="B2172" t="str">
        <f t="shared" si="66"/>
        <v>WALLADPT</v>
      </c>
      <c r="C2172" t="str">
        <f t="shared" si="67"/>
        <v>WALLADPT</v>
      </c>
    </row>
    <row r="2173" spans="1:3" x14ac:dyDescent="0.2">
      <c r="A2173" s="4" t="s">
        <v>2272</v>
      </c>
      <c r="B2173" t="str">
        <f t="shared" si="66"/>
        <v>WALLADPT</v>
      </c>
      <c r="C2173" t="str">
        <f t="shared" si="67"/>
        <v>WALLADPT</v>
      </c>
    </row>
    <row r="2174" spans="1:3" x14ac:dyDescent="0.2">
      <c r="A2174" s="3" t="s">
        <v>2272</v>
      </c>
      <c r="B2174" t="str">
        <f t="shared" si="66"/>
        <v>WALLADPT</v>
      </c>
      <c r="C2174" t="str">
        <f t="shared" si="67"/>
        <v>WALLADPT</v>
      </c>
    </row>
    <row r="2175" spans="1:3" x14ac:dyDescent="0.2">
      <c r="A2175" s="4" t="s">
        <v>2273</v>
      </c>
      <c r="B2175" t="str">
        <f t="shared" si="66"/>
        <v>CBK</v>
      </c>
      <c r="C2175" t="str">
        <f t="shared" si="67"/>
        <v>CBK</v>
      </c>
    </row>
    <row r="2176" spans="1:3" x14ac:dyDescent="0.2">
      <c r="A2176" s="3" t="s">
        <v>2273</v>
      </c>
      <c r="B2176" t="str">
        <f t="shared" si="66"/>
        <v>CBK</v>
      </c>
      <c r="C2176" t="str">
        <f t="shared" si="67"/>
        <v>CBK</v>
      </c>
    </row>
    <row r="2177" spans="1:3" x14ac:dyDescent="0.2">
      <c r="A2177" s="4" t="s">
        <v>2273</v>
      </c>
      <c r="B2177" t="str">
        <f t="shared" si="66"/>
        <v>CBK</v>
      </c>
      <c r="C2177" t="str">
        <f t="shared" si="67"/>
        <v>CBK</v>
      </c>
    </row>
    <row r="2178" spans="1:3" x14ac:dyDescent="0.2">
      <c r="A2178" s="3" t="s">
        <v>2274</v>
      </c>
      <c r="B2178" t="str">
        <f t="shared" si="66"/>
        <v>CLICC-ML</v>
      </c>
      <c r="C2178" t="str">
        <f t="shared" si="67"/>
        <v>CLICC-ML</v>
      </c>
    </row>
    <row r="2179" spans="1:3" x14ac:dyDescent="0.2">
      <c r="A2179" s="4" t="s">
        <v>2274</v>
      </c>
      <c r="B2179" t="str">
        <f t="shared" ref="B2179:B2242" si="68">IF(COUNTIF(A2179,"*MACUSBC*"),"MACUSBC",A2179)</f>
        <v>CLICC-ML</v>
      </c>
      <c r="C2179" t="str">
        <f t="shared" ref="C2179:C2242" si="69">IF(COUNTIF(B2179,"*uniq*"),"CBK",B2179)</f>
        <v>CLICC-ML</v>
      </c>
    </row>
    <row r="2180" spans="1:3" x14ac:dyDescent="0.2">
      <c r="A2180" s="3" t="s">
        <v>2274</v>
      </c>
      <c r="B2180" t="str">
        <f t="shared" si="68"/>
        <v>CLICC-ML</v>
      </c>
      <c r="C2180" t="str">
        <f t="shared" si="69"/>
        <v>CLICC-ML</v>
      </c>
    </row>
    <row r="2181" spans="1:3" x14ac:dyDescent="0.2">
      <c r="A2181" s="4" t="s">
        <v>2274</v>
      </c>
      <c r="B2181" t="str">
        <f t="shared" si="68"/>
        <v>CLICC-ML</v>
      </c>
      <c r="C2181" t="str">
        <f t="shared" si="69"/>
        <v>CLICC-ML</v>
      </c>
    </row>
    <row r="2182" spans="1:3" x14ac:dyDescent="0.2">
      <c r="A2182" s="3" t="s">
        <v>2275</v>
      </c>
      <c r="B2182" t="str">
        <f t="shared" si="68"/>
        <v>CLICC-MM</v>
      </c>
      <c r="C2182" t="str">
        <f t="shared" si="69"/>
        <v>CLICC-MM</v>
      </c>
    </row>
    <row r="2183" spans="1:3" x14ac:dyDescent="0.2">
      <c r="A2183" s="4" t="s">
        <v>2275</v>
      </c>
      <c r="B2183" t="str">
        <f t="shared" si="68"/>
        <v>CLICC-MM</v>
      </c>
      <c r="C2183" t="str">
        <f t="shared" si="69"/>
        <v>CLICC-MM</v>
      </c>
    </row>
    <row r="2184" spans="1:3" x14ac:dyDescent="0.2">
      <c r="A2184" s="3" t="s">
        <v>2274</v>
      </c>
      <c r="B2184" t="str">
        <f t="shared" si="68"/>
        <v>CLICC-ML</v>
      </c>
      <c r="C2184" t="str">
        <f t="shared" si="69"/>
        <v>CLICC-ML</v>
      </c>
    </row>
    <row r="2185" spans="1:3" x14ac:dyDescent="0.2">
      <c r="A2185" s="4" t="s">
        <v>2263</v>
      </c>
      <c r="B2185" t="str">
        <f t="shared" si="68"/>
        <v>HP</v>
      </c>
      <c r="C2185" t="str">
        <f t="shared" si="69"/>
        <v>HP</v>
      </c>
    </row>
    <row r="2186" spans="1:3" x14ac:dyDescent="0.2">
      <c r="A2186" s="3" t="s">
        <v>2274</v>
      </c>
      <c r="B2186" t="str">
        <f t="shared" si="68"/>
        <v>CLICC-ML</v>
      </c>
      <c r="C2186" t="str">
        <f t="shared" si="69"/>
        <v>CLICC-ML</v>
      </c>
    </row>
    <row r="2187" spans="1:3" x14ac:dyDescent="0.2">
      <c r="A2187" s="4" t="s">
        <v>2263</v>
      </c>
      <c r="B2187" t="str">
        <f t="shared" si="68"/>
        <v>HP</v>
      </c>
      <c r="C2187" t="str">
        <f t="shared" si="69"/>
        <v>HP</v>
      </c>
    </row>
    <row r="2188" spans="1:3" x14ac:dyDescent="0.2">
      <c r="A2188" s="3" t="s">
        <v>2271</v>
      </c>
      <c r="B2188" t="str">
        <f t="shared" si="68"/>
        <v>OMNI</v>
      </c>
      <c r="C2188" t="str">
        <f t="shared" si="69"/>
        <v>OMNI</v>
      </c>
    </row>
    <row r="2189" spans="1:3" x14ac:dyDescent="0.2">
      <c r="A2189" s="4" t="s">
        <v>2276</v>
      </c>
      <c r="B2189" t="str">
        <f t="shared" si="68"/>
        <v>CALC</v>
      </c>
      <c r="C2189" t="str">
        <f t="shared" si="69"/>
        <v>CALC</v>
      </c>
    </row>
    <row r="2190" spans="1:3" x14ac:dyDescent="0.2">
      <c r="A2190" s="3" t="s">
        <v>2265</v>
      </c>
      <c r="B2190" t="str">
        <f t="shared" si="68"/>
        <v>IPHONE</v>
      </c>
      <c r="C2190" t="str">
        <f t="shared" si="69"/>
        <v>IPHONE</v>
      </c>
    </row>
    <row r="2191" spans="1:3" x14ac:dyDescent="0.2">
      <c r="A2191" s="4" t="s">
        <v>2272</v>
      </c>
      <c r="B2191" t="str">
        <f t="shared" si="68"/>
        <v>WALLADPT</v>
      </c>
      <c r="C2191" t="str">
        <f t="shared" si="69"/>
        <v>WALLADPT</v>
      </c>
    </row>
    <row r="2192" spans="1:3" x14ac:dyDescent="0.2">
      <c r="A2192" s="3" t="s">
        <v>2263</v>
      </c>
      <c r="B2192" t="str">
        <f t="shared" si="68"/>
        <v>HP</v>
      </c>
      <c r="C2192" t="str">
        <f t="shared" si="69"/>
        <v>HP</v>
      </c>
    </row>
    <row r="2193" spans="1:3" x14ac:dyDescent="0.2">
      <c r="A2193" s="4" t="s">
        <v>2298</v>
      </c>
      <c r="B2193" t="str">
        <f t="shared" si="68"/>
        <v>ANKER</v>
      </c>
      <c r="C2193" t="str">
        <f t="shared" si="69"/>
        <v>ANKER</v>
      </c>
    </row>
    <row r="2194" spans="1:3" x14ac:dyDescent="0.2">
      <c r="A2194" s="3" t="s">
        <v>2298</v>
      </c>
      <c r="B2194" t="str">
        <f t="shared" si="68"/>
        <v>ANKER</v>
      </c>
      <c r="C2194" t="str">
        <f t="shared" si="69"/>
        <v>ANKER</v>
      </c>
    </row>
    <row r="2195" spans="1:3" x14ac:dyDescent="0.2">
      <c r="A2195" s="4" t="s">
        <v>2298</v>
      </c>
      <c r="B2195" t="str">
        <f t="shared" si="68"/>
        <v>ANKER</v>
      </c>
      <c r="C2195" t="str">
        <f t="shared" si="69"/>
        <v>ANKER</v>
      </c>
    </row>
    <row r="2196" spans="1:3" x14ac:dyDescent="0.2">
      <c r="A2196" s="3" t="s">
        <v>2276</v>
      </c>
      <c r="B2196" t="str">
        <f t="shared" si="68"/>
        <v>CALC</v>
      </c>
      <c r="C2196" t="str">
        <f t="shared" si="69"/>
        <v>CALC</v>
      </c>
    </row>
    <row r="2197" spans="1:3" x14ac:dyDescent="0.2">
      <c r="A2197" s="4" t="s">
        <v>2276</v>
      </c>
      <c r="B2197" t="str">
        <f t="shared" si="68"/>
        <v>CALC</v>
      </c>
      <c r="C2197" t="str">
        <f t="shared" si="69"/>
        <v>CALC</v>
      </c>
    </row>
    <row r="2198" spans="1:3" x14ac:dyDescent="0.2">
      <c r="A2198" s="3" t="s">
        <v>2276</v>
      </c>
      <c r="B2198" t="str">
        <f t="shared" si="68"/>
        <v>CALC</v>
      </c>
      <c r="C2198" t="str">
        <f t="shared" si="69"/>
        <v>CALC</v>
      </c>
    </row>
    <row r="2199" spans="1:3" x14ac:dyDescent="0.2">
      <c r="A2199" s="4" t="s">
        <v>2276</v>
      </c>
      <c r="B2199" t="str">
        <f t="shared" si="68"/>
        <v>CALC</v>
      </c>
      <c r="C2199" t="str">
        <f t="shared" si="69"/>
        <v>CALC</v>
      </c>
    </row>
    <row r="2200" spans="1:3" x14ac:dyDescent="0.2">
      <c r="A2200" s="3" t="s">
        <v>2281</v>
      </c>
      <c r="B2200" t="str">
        <f t="shared" si="68"/>
        <v>HDMIC</v>
      </c>
      <c r="C2200" t="str">
        <f t="shared" si="69"/>
        <v>HDMIC</v>
      </c>
    </row>
    <row r="2201" spans="1:3" x14ac:dyDescent="0.2">
      <c r="A2201" s="4" t="s">
        <v>2266</v>
      </c>
      <c r="B2201" t="str">
        <f t="shared" si="68"/>
        <v>HDST</v>
      </c>
      <c r="C2201" t="str">
        <f t="shared" si="69"/>
        <v>HDST</v>
      </c>
    </row>
    <row r="2202" spans="1:3" x14ac:dyDescent="0.2">
      <c r="A2202" s="3" t="s">
        <v>2266</v>
      </c>
      <c r="B2202" t="str">
        <f t="shared" si="68"/>
        <v>HDST</v>
      </c>
      <c r="C2202" t="str">
        <f t="shared" si="69"/>
        <v>HDST</v>
      </c>
    </row>
    <row r="2203" spans="1:3" x14ac:dyDescent="0.2">
      <c r="A2203" s="4" t="s">
        <v>2282</v>
      </c>
      <c r="B2203" t="str">
        <f t="shared" si="68"/>
        <v>HPUSBC</v>
      </c>
      <c r="C2203" t="str">
        <f t="shared" si="69"/>
        <v>HPUSBC</v>
      </c>
    </row>
    <row r="2204" spans="1:3" x14ac:dyDescent="0.2">
      <c r="A2204" s="3" t="s">
        <v>2282</v>
      </c>
      <c r="B2204" t="str">
        <f t="shared" si="68"/>
        <v>HPUSBC</v>
      </c>
      <c r="C2204" t="str">
        <f t="shared" si="69"/>
        <v>HPUSBC</v>
      </c>
    </row>
    <row r="2205" spans="1:3" x14ac:dyDescent="0.2">
      <c r="A2205" s="4" t="s">
        <v>2282</v>
      </c>
      <c r="B2205" t="str">
        <f t="shared" si="68"/>
        <v>HPUSBC</v>
      </c>
      <c r="C2205" t="str">
        <f t="shared" si="69"/>
        <v>HPUSBC</v>
      </c>
    </row>
    <row r="2206" spans="1:3" x14ac:dyDescent="0.2">
      <c r="A2206" s="3" t="s">
        <v>2265</v>
      </c>
      <c r="B2206" t="str">
        <f t="shared" si="68"/>
        <v>IPHONE</v>
      </c>
      <c r="C2206" t="str">
        <f t="shared" si="69"/>
        <v>IPHONE</v>
      </c>
    </row>
    <row r="2207" spans="1:3" x14ac:dyDescent="0.2">
      <c r="A2207" s="4" t="s">
        <v>2265</v>
      </c>
      <c r="B2207" t="str">
        <f t="shared" si="68"/>
        <v>IPHONE</v>
      </c>
      <c r="C2207" t="str">
        <f t="shared" si="69"/>
        <v>IPHONE</v>
      </c>
    </row>
    <row r="2208" spans="1:3" x14ac:dyDescent="0.2">
      <c r="A2208" s="3" t="s">
        <v>2265</v>
      </c>
      <c r="B2208" t="str">
        <f t="shared" si="68"/>
        <v>IPHONE</v>
      </c>
      <c r="C2208" t="str">
        <f t="shared" si="69"/>
        <v>IPHONE</v>
      </c>
    </row>
    <row r="2209" spans="1:3" x14ac:dyDescent="0.2">
      <c r="A2209" s="4" t="s">
        <v>2265</v>
      </c>
      <c r="B2209" t="str">
        <f t="shared" si="68"/>
        <v>IPHONE</v>
      </c>
      <c r="C2209" t="str">
        <f t="shared" si="69"/>
        <v>IPHONE</v>
      </c>
    </row>
    <row r="2210" spans="1:3" x14ac:dyDescent="0.2">
      <c r="A2210" s="3" t="s">
        <v>2265</v>
      </c>
      <c r="B2210" t="str">
        <f t="shared" si="68"/>
        <v>IPHONE</v>
      </c>
      <c r="C2210" t="str">
        <f t="shared" si="69"/>
        <v>IPHONE</v>
      </c>
    </row>
    <row r="2211" spans="1:3" x14ac:dyDescent="0.2">
      <c r="A2211" s="4" t="s">
        <v>2265</v>
      </c>
      <c r="B2211" t="str">
        <f t="shared" si="68"/>
        <v>IPHONE</v>
      </c>
      <c r="C2211" t="str">
        <f t="shared" si="69"/>
        <v>IPHONE</v>
      </c>
    </row>
    <row r="2212" spans="1:3" x14ac:dyDescent="0.2">
      <c r="A2212" s="3" t="s">
        <v>2265</v>
      </c>
      <c r="B2212" t="str">
        <f t="shared" si="68"/>
        <v>IPHONE</v>
      </c>
      <c r="C2212" t="str">
        <f t="shared" si="69"/>
        <v>IPHONE</v>
      </c>
    </row>
    <row r="2213" spans="1:3" x14ac:dyDescent="0.2">
      <c r="A2213" s="4" t="s">
        <v>2265</v>
      </c>
      <c r="B2213" t="str">
        <f t="shared" si="68"/>
        <v>IPHONE</v>
      </c>
      <c r="C2213" t="str">
        <f t="shared" si="69"/>
        <v>IPHONE</v>
      </c>
    </row>
    <row r="2214" spans="1:3" x14ac:dyDescent="0.2">
      <c r="A2214" s="3" t="s">
        <v>2265</v>
      </c>
      <c r="B2214" t="str">
        <f t="shared" si="68"/>
        <v>IPHONE</v>
      </c>
      <c r="C2214" t="str">
        <f t="shared" si="69"/>
        <v>IPHONE</v>
      </c>
    </row>
    <row r="2215" spans="1:3" x14ac:dyDescent="0.2">
      <c r="A2215" s="4" t="s">
        <v>2265</v>
      </c>
      <c r="B2215" t="str">
        <f t="shared" si="68"/>
        <v>IPHONE</v>
      </c>
      <c r="C2215" t="str">
        <f t="shared" si="69"/>
        <v>IPHONE</v>
      </c>
    </row>
    <row r="2216" spans="1:3" x14ac:dyDescent="0.2">
      <c r="A2216" s="3" t="s">
        <v>2265</v>
      </c>
      <c r="B2216" t="str">
        <f t="shared" si="68"/>
        <v>IPHONE</v>
      </c>
      <c r="C2216" t="str">
        <f t="shared" si="69"/>
        <v>IPHONE</v>
      </c>
    </row>
    <row r="2217" spans="1:3" x14ac:dyDescent="0.2">
      <c r="A2217" s="4" t="s">
        <v>2265</v>
      </c>
      <c r="B2217" t="str">
        <f t="shared" si="68"/>
        <v>IPHONE</v>
      </c>
      <c r="C2217" t="str">
        <f t="shared" si="69"/>
        <v>IPHONE</v>
      </c>
    </row>
    <row r="2218" spans="1:3" x14ac:dyDescent="0.2">
      <c r="A2218" s="3" t="s">
        <v>2265</v>
      </c>
      <c r="B2218" t="str">
        <f t="shared" si="68"/>
        <v>IPHONE</v>
      </c>
      <c r="C2218" t="str">
        <f t="shared" si="69"/>
        <v>IPHONE</v>
      </c>
    </row>
    <row r="2219" spans="1:3" x14ac:dyDescent="0.2">
      <c r="A2219" s="4" t="s">
        <v>2268</v>
      </c>
      <c r="B2219" t="str">
        <f t="shared" si="68"/>
        <v>MACCHRG</v>
      </c>
      <c r="C2219" t="str">
        <f t="shared" si="69"/>
        <v>MACCHRG</v>
      </c>
    </row>
    <row r="2220" spans="1:3" x14ac:dyDescent="0.2">
      <c r="A2220" s="3" t="s">
        <v>2295</v>
      </c>
      <c r="B2220" t="str">
        <f t="shared" si="68"/>
        <v>MACUSBC</v>
      </c>
      <c r="C2220" t="str">
        <f t="shared" si="69"/>
        <v>MACUSBC</v>
      </c>
    </row>
    <row r="2221" spans="1:3" x14ac:dyDescent="0.2">
      <c r="A2221" s="4" t="s">
        <v>2283</v>
      </c>
      <c r="B2221" t="str">
        <f t="shared" si="68"/>
        <v>MACUSBC</v>
      </c>
      <c r="C2221" t="str">
        <f t="shared" si="69"/>
        <v>MACUSBC</v>
      </c>
    </row>
    <row r="2222" spans="1:3" x14ac:dyDescent="0.2">
      <c r="A2222" s="3" t="s">
        <v>2289</v>
      </c>
      <c r="B2222" t="str">
        <f t="shared" si="68"/>
        <v>MACUSBC</v>
      </c>
      <c r="C2222" t="str">
        <f t="shared" si="69"/>
        <v>MACUSBC</v>
      </c>
    </row>
    <row r="2223" spans="1:3" x14ac:dyDescent="0.2">
      <c r="A2223" s="4" t="s">
        <v>2290</v>
      </c>
      <c r="B2223" t="str">
        <f t="shared" si="68"/>
        <v>MACUSBC</v>
      </c>
      <c r="C2223" t="str">
        <f t="shared" si="69"/>
        <v>MACUSBC</v>
      </c>
    </row>
    <row r="2224" spans="1:3" x14ac:dyDescent="0.2">
      <c r="A2224" s="3" t="s">
        <v>2277</v>
      </c>
      <c r="B2224" t="str">
        <f t="shared" si="68"/>
        <v>MACUSBC</v>
      </c>
      <c r="C2224" t="str">
        <f t="shared" si="69"/>
        <v>MACUSBC</v>
      </c>
    </row>
    <row r="2225" spans="1:3" x14ac:dyDescent="0.2">
      <c r="A2225" s="4" t="s">
        <v>2280</v>
      </c>
      <c r="B2225" t="str">
        <f t="shared" si="68"/>
        <v>MACUSBC</v>
      </c>
      <c r="C2225" t="str">
        <f t="shared" si="69"/>
        <v>MACUSBC</v>
      </c>
    </row>
    <row r="2226" spans="1:3" x14ac:dyDescent="0.2">
      <c r="A2226" s="3" t="s">
        <v>2299</v>
      </c>
      <c r="B2226" t="str">
        <f t="shared" si="68"/>
        <v>MACUSBC</v>
      </c>
      <c r="C2226" t="str">
        <f t="shared" si="69"/>
        <v>MACUSBC</v>
      </c>
    </row>
    <row r="2227" spans="1:3" x14ac:dyDescent="0.2">
      <c r="A2227" s="4" t="s">
        <v>2270</v>
      </c>
      <c r="B2227" t="str">
        <f t="shared" si="68"/>
        <v>MACUSBC</v>
      </c>
      <c r="C2227" t="str">
        <f t="shared" si="69"/>
        <v>MACUSBC</v>
      </c>
    </row>
    <row r="2228" spans="1:3" x14ac:dyDescent="0.2">
      <c r="A2228" s="3" t="s">
        <v>2278</v>
      </c>
      <c r="B2228" t="str">
        <f t="shared" si="68"/>
        <v>MACUSBC</v>
      </c>
      <c r="C2228" t="str">
        <f t="shared" si="69"/>
        <v>MACUSBC</v>
      </c>
    </row>
    <row r="2229" spans="1:3" x14ac:dyDescent="0.2">
      <c r="A2229" s="4" t="s">
        <v>2304</v>
      </c>
      <c r="B2229" t="str">
        <f t="shared" si="68"/>
        <v>MSE</v>
      </c>
      <c r="C2229" t="str">
        <f t="shared" si="69"/>
        <v>MSE</v>
      </c>
    </row>
    <row r="2230" spans="1:3" x14ac:dyDescent="0.2">
      <c r="A2230" s="3" t="s">
        <v>2294</v>
      </c>
      <c r="B2230" t="str">
        <f t="shared" si="68"/>
        <v>UVGA</v>
      </c>
      <c r="C2230" t="str">
        <f t="shared" si="69"/>
        <v>UVGA</v>
      </c>
    </row>
    <row r="2231" spans="1:3" x14ac:dyDescent="0.2">
      <c r="A2231" s="4" t="s">
        <v>2301</v>
      </c>
      <c r="B2231" t="str">
        <f t="shared" si="68"/>
        <v>VGA</v>
      </c>
      <c r="C2231" t="str">
        <f t="shared" si="69"/>
        <v>VGA</v>
      </c>
    </row>
    <row r="2232" spans="1:3" x14ac:dyDescent="0.2">
      <c r="A2232" s="3" t="s">
        <v>2272</v>
      </c>
      <c r="B2232" t="str">
        <f t="shared" si="68"/>
        <v>WALLADPT</v>
      </c>
      <c r="C2232" t="str">
        <f t="shared" si="69"/>
        <v>WALLADPT</v>
      </c>
    </row>
    <row r="2233" spans="1:3" x14ac:dyDescent="0.2">
      <c r="A2233" s="4" t="s">
        <v>2272</v>
      </c>
      <c r="B2233" t="str">
        <f t="shared" si="68"/>
        <v>WALLADPT</v>
      </c>
      <c r="C2233" t="str">
        <f t="shared" si="69"/>
        <v>WALLADPT</v>
      </c>
    </row>
    <row r="2234" spans="1:3" x14ac:dyDescent="0.2">
      <c r="A2234" s="3" t="s">
        <v>2272</v>
      </c>
      <c r="B2234" t="str">
        <f t="shared" si="68"/>
        <v>WALLADPT</v>
      </c>
      <c r="C2234" t="str">
        <f t="shared" si="69"/>
        <v>WALLADPT</v>
      </c>
    </row>
    <row r="2235" spans="1:3" x14ac:dyDescent="0.2">
      <c r="A2235" s="4" t="s">
        <v>2272</v>
      </c>
      <c r="B2235" t="str">
        <f t="shared" si="68"/>
        <v>WALLADPT</v>
      </c>
      <c r="C2235" t="str">
        <f t="shared" si="69"/>
        <v>WALLADPT</v>
      </c>
    </row>
    <row r="2236" spans="1:3" x14ac:dyDescent="0.2">
      <c r="A2236" s="3" t="s">
        <v>2272</v>
      </c>
      <c r="B2236" t="str">
        <f t="shared" si="68"/>
        <v>WALLADPT</v>
      </c>
      <c r="C2236" t="str">
        <f t="shared" si="69"/>
        <v>WALLADPT</v>
      </c>
    </row>
    <row r="2237" spans="1:3" x14ac:dyDescent="0.2">
      <c r="A2237" s="4" t="s">
        <v>2272</v>
      </c>
      <c r="B2237" t="str">
        <f t="shared" si="68"/>
        <v>WALLADPT</v>
      </c>
      <c r="C2237" t="str">
        <f t="shared" si="69"/>
        <v>WALLADPT</v>
      </c>
    </row>
    <row r="2238" spans="1:3" x14ac:dyDescent="0.2">
      <c r="A2238" s="3" t="s">
        <v>2272</v>
      </c>
      <c r="B2238" t="str">
        <f t="shared" si="68"/>
        <v>WALLADPT</v>
      </c>
      <c r="C2238" t="str">
        <f t="shared" si="69"/>
        <v>WALLADPT</v>
      </c>
    </row>
    <row r="2239" spans="1:3" x14ac:dyDescent="0.2">
      <c r="A2239" s="4" t="s">
        <v>2272</v>
      </c>
      <c r="B2239" t="str">
        <f t="shared" si="68"/>
        <v>WALLADPT</v>
      </c>
      <c r="C2239" t="str">
        <f t="shared" si="69"/>
        <v>WALLADPT</v>
      </c>
    </row>
    <row r="2240" spans="1:3" x14ac:dyDescent="0.2">
      <c r="A2240" s="3" t="s">
        <v>2272</v>
      </c>
      <c r="B2240" t="str">
        <f t="shared" si="68"/>
        <v>WALLADPT</v>
      </c>
      <c r="C2240" t="str">
        <f t="shared" si="69"/>
        <v>WALLADPT</v>
      </c>
    </row>
    <row r="2241" spans="1:3" x14ac:dyDescent="0.2">
      <c r="A2241" s="4" t="s">
        <v>2272</v>
      </c>
      <c r="B2241" t="str">
        <f t="shared" si="68"/>
        <v>WALLADPT</v>
      </c>
      <c r="C2241" t="str">
        <f t="shared" si="69"/>
        <v>WALLADPT</v>
      </c>
    </row>
    <row r="2242" spans="1:3" x14ac:dyDescent="0.2">
      <c r="A2242" s="3" t="s">
        <v>2272</v>
      </c>
      <c r="B2242" t="str">
        <f t="shared" si="68"/>
        <v>WALLADPT</v>
      </c>
      <c r="C2242" t="str">
        <f t="shared" si="69"/>
        <v>WALLADPT</v>
      </c>
    </row>
    <row r="2243" spans="1:3" x14ac:dyDescent="0.2">
      <c r="A2243" s="4" t="s">
        <v>2272</v>
      </c>
      <c r="B2243" t="str">
        <f t="shared" ref="B2243:B2306" si="70">IF(COUNTIF(A2243,"*MACUSBC*"),"MACUSBC",A2243)</f>
        <v>WALLADPT</v>
      </c>
      <c r="C2243" t="str">
        <f t="shared" ref="C2243:C2306" si="71">IF(COUNTIF(B2243,"*uniq*"),"CBK",B2243)</f>
        <v>WALLADPT</v>
      </c>
    </row>
    <row r="2244" spans="1:3" x14ac:dyDescent="0.2">
      <c r="A2244" s="3" t="s">
        <v>2265</v>
      </c>
      <c r="B2244" t="str">
        <f t="shared" si="70"/>
        <v>IPHONE</v>
      </c>
      <c r="C2244" t="str">
        <f t="shared" si="71"/>
        <v>IPHONE</v>
      </c>
    </row>
    <row r="2245" spans="1:3" x14ac:dyDescent="0.2">
      <c r="A2245" s="4" t="s">
        <v>2273</v>
      </c>
      <c r="B2245" t="str">
        <f t="shared" si="70"/>
        <v>CBK</v>
      </c>
      <c r="C2245" t="str">
        <f t="shared" si="71"/>
        <v>CBK</v>
      </c>
    </row>
    <row r="2246" spans="1:3" x14ac:dyDescent="0.2">
      <c r="A2246" s="3" t="s">
        <v>2274</v>
      </c>
      <c r="B2246" t="str">
        <f t="shared" si="70"/>
        <v>CLICC-ML</v>
      </c>
      <c r="C2246" t="str">
        <f t="shared" si="71"/>
        <v>CLICC-ML</v>
      </c>
    </row>
    <row r="2247" spans="1:3" x14ac:dyDescent="0.2">
      <c r="A2247" s="4" t="s">
        <v>2274</v>
      </c>
      <c r="B2247" t="str">
        <f t="shared" si="70"/>
        <v>CLICC-ML</v>
      </c>
      <c r="C2247" t="str">
        <f t="shared" si="71"/>
        <v>CLICC-ML</v>
      </c>
    </row>
    <row r="2248" spans="1:3" x14ac:dyDescent="0.2">
      <c r="A2248" s="3" t="s">
        <v>2274</v>
      </c>
      <c r="B2248" t="str">
        <f t="shared" si="70"/>
        <v>CLICC-ML</v>
      </c>
      <c r="C2248" t="str">
        <f t="shared" si="71"/>
        <v>CLICC-ML</v>
      </c>
    </row>
    <row r="2249" spans="1:3" x14ac:dyDescent="0.2">
      <c r="A2249" s="4" t="s">
        <v>2274</v>
      </c>
      <c r="B2249" t="str">
        <f t="shared" si="70"/>
        <v>CLICC-ML</v>
      </c>
      <c r="C2249" t="str">
        <f t="shared" si="71"/>
        <v>CLICC-ML</v>
      </c>
    </row>
    <row r="2250" spans="1:3" x14ac:dyDescent="0.2">
      <c r="A2250" s="3" t="s">
        <v>2275</v>
      </c>
      <c r="B2250" t="str">
        <f t="shared" si="70"/>
        <v>CLICC-MM</v>
      </c>
      <c r="C2250" t="str">
        <f t="shared" si="71"/>
        <v>CLICC-MM</v>
      </c>
    </row>
    <row r="2251" spans="1:3" x14ac:dyDescent="0.2">
      <c r="A2251" s="4" t="s">
        <v>2263</v>
      </c>
      <c r="B2251" t="str">
        <f t="shared" si="70"/>
        <v>HP</v>
      </c>
      <c r="C2251" t="str">
        <f t="shared" si="71"/>
        <v>HP</v>
      </c>
    </row>
    <row r="2252" spans="1:3" x14ac:dyDescent="0.2">
      <c r="A2252" s="3" t="s">
        <v>2274</v>
      </c>
      <c r="B2252" t="str">
        <f t="shared" si="70"/>
        <v>CLICC-ML</v>
      </c>
      <c r="C2252" t="str">
        <f t="shared" si="71"/>
        <v>CLICC-ML</v>
      </c>
    </row>
    <row r="2253" spans="1:3" x14ac:dyDescent="0.2">
      <c r="A2253" s="4" t="s">
        <v>2274</v>
      </c>
      <c r="B2253" t="str">
        <f t="shared" si="70"/>
        <v>CLICC-ML</v>
      </c>
      <c r="C2253" t="str">
        <f t="shared" si="71"/>
        <v>CLICC-ML</v>
      </c>
    </row>
    <row r="2254" spans="1:3" x14ac:dyDescent="0.2">
      <c r="A2254" s="3" t="s">
        <v>2275</v>
      </c>
      <c r="B2254" t="str">
        <f t="shared" si="70"/>
        <v>CLICC-MM</v>
      </c>
      <c r="C2254" t="str">
        <f t="shared" si="71"/>
        <v>CLICC-MM</v>
      </c>
    </row>
    <row r="2255" spans="1:3" x14ac:dyDescent="0.2">
      <c r="A2255" s="4" t="s">
        <v>2297</v>
      </c>
      <c r="B2255" t="str">
        <f t="shared" si="70"/>
        <v>FAC</v>
      </c>
      <c r="C2255" t="str">
        <f t="shared" si="71"/>
        <v>FAC</v>
      </c>
    </row>
    <row r="2256" spans="1:3" x14ac:dyDescent="0.2">
      <c r="A2256" s="3" t="s">
        <v>2263</v>
      </c>
      <c r="B2256" t="str">
        <f t="shared" si="70"/>
        <v>HP</v>
      </c>
      <c r="C2256" t="str">
        <f t="shared" si="71"/>
        <v>HP</v>
      </c>
    </row>
    <row r="2257" spans="1:3" x14ac:dyDescent="0.2">
      <c r="A2257" s="4" t="s">
        <v>2274</v>
      </c>
      <c r="B2257" t="str">
        <f t="shared" si="70"/>
        <v>CLICC-ML</v>
      </c>
      <c r="C2257" t="str">
        <f t="shared" si="71"/>
        <v>CLICC-ML</v>
      </c>
    </row>
    <row r="2258" spans="1:3" x14ac:dyDescent="0.2">
      <c r="A2258" s="3" t="s">
        <v>2274</v>
      </c>
      <c r="B2258" t="str">
        <f t="shared" si="70"/>
        <v>CLICC-ML</v>
      </c>
      <c r="C2258" t="str">
        <f t="shared" si="71"/>
        <v>CLICC-ML</v>
      </c>
    </row>
    <row r="2259" spans="1:3" x14ac:dyDescent="0.2">
      <c r="A2259" s="4" t="s">
        <v>2274</v>
      </c>
      <c r="B2259" t="str">
        <f t="shared" si="70"/>
        <v>CLICC-ML</v>
      </c>
      <c r="C2259" t="str">
        <f t="shared" si="71"/>
        <v>CLICC-ML</v>
      </c>
    </row>
    <row r="2260" spans="1:3" x14ac:dyDescent="0.2">
      <c r="A2260" s="3" t="s">
        <v>2274</v>
      </c>
      <c r="B2260" t="str">
        <f t="shared" si="70"/>
        <v>CLICC-ML</v>
      </c>
      <c r="C2260" t="str">
        <f t="shared" si="71"/>
        <v>CLICC-ML</v>
      </c>
    </row>
    <row r="2261" spans="1:3" x14ac:dyDescent="0.2">
      <c r="A2261" s="4" t="s">
        <v>2274</v>
      </c>
      <c r="B2261" t="str">
        <f t="shared" si="70"/>
        <v>CLICC-ML</v>
      </c>
      <c r="C2261" t="str">
        <f t="shared" si="71"/>
        <v>CLICC-ML</v>
      </c>
    </row>
    <row r="2262" spans="1:3" x14ac:dyDescent="0.2">
      <c r="A2262" s="3" t="s">
        <v>2263</v>
      </c>
      <c r="B2262" t="str">
        <f t="shared" si="70"/>
        <v>HP</v>
      </c>
      <c r="C2262" t="str">
        <f t="shared" si="71"/>
        <v>HP</v>
      </c>
    </row>
    <row r="2263" spans="1:3" x14ac:dyDescent="0.2">
      <c r="A2263" s="4" t="s">
        <v>2263</v>
      </c>
      <c r="B2263" t="str">
        <f t="shared" si="70"/>
        <v>HP</v>
      </c>
      <c r="C2263" t="str">
        <f t="shared" si="71"/>
        <v>HP</v>
      </c>
    </row>
    <row r="2264" spans="1:3" x14ac:dyDescent="0.2">
      <c r="A2264" s="3" t="s">
        <v>2275</v>
      </c>
      <c r="B2264" t="str">
        <f t="shared" si="70"/>
        <v>CLICC-MM</v>
      </c>
      <c r="C2264" t="str">
        <f t="shared" si="71"/>
        <v>CLICC-MM</v>
      </c>
    </row>
    <row r="2265" spans="1:3" x14ac:dyDescent="0.2">
      <c r="A2265" s="4" t="s">
        <v>2264</v>
      </c>
      <c r="B2265" t="str">
        <f t="shared" si="70"/>
        <v>IPADK</v>
      </c>
      <c r="C2265" t="str">
        <f t="shared" si="71"/>
        <v>IPADK</v>
      </c>
    </row>
    <row r="2266" spans="1:3" x14ac:dyDescent="0.2">
      <c r="A2266" s="3" t="s">
        <v>2264</v>
      </c>
      <c r="B2266" t="str">
        <f t="shared" si="70"/>
        <v>IPADK</v>
      </c>
      <c r="C2266" t="str">
        <f t="shared" si="71"/>
        <v>IPADK</v>
      </c>
    </row>
    <row r="2267" spans="1:3" x14ac:dyDescent="0.2">
      <c r="A2267" s="4" t="s">
        <v>2265</v>
      </c>
      <c r="B2267" t="str">
        <f t="shared" si="70"/>
        <v>IPHONE</v>
      </c>
      <c r="C2267" t="str">
        <f t="shared" si="71"/>
        <v>IPHONE</v>
      </c>
    </row>
    <row r="2268" spans="1:3" x14ac:dyDescent="0.2">
      <c r="A2268" s="3" t="s">
        <v>2265</v>
      </c>
      <c r="B2268" t="str">
        <f t="shared" si="70"/>
        <v>IPHONE</v>
      </c>
      <c r="C2268" t="str">
        <f t="shared" si="71"/>
        <v>IPHONE</v>
      </c>
    </row>
    <row r="2269" spans="1:3" x14ac:dyDescent="0.2">
      <c r="A2269" s="4" t="s">
        <v>2271</v>
      </c>
      <c r="B2269" t="str">
        <f t="shared" si="70"/>
        <v>OMNI</v>
      </c>
      <c r="C2269" t="str">
        <f t="shared" si="71"/>
        <v>OMNI</v>
      </c>
    </row>
    <row r="2270" spans="1:3" x14ac:dyDescent="0.2">
      <c r="A2270" s="3" t="s">
        <v>2272</v>
      </c>
      <c r="B2270" t="str">
        <f t="shared" si="70"/>
        <v>WALLADPT</v>
      </c>
      <c r="C2270" t="str">
        <f t="shared" si="71"/>
        <v>WALLADPT</v>
      </c>
    </row>
    <row r="2271" spans="1:3" x14ac:dyDescent="0.2">
      <c r="A2271" s="4" t="s">
        <v>2272</v>
      </c>
      <c r="B2271" t="str">
        <f t="shared" si="70"/>
        <v>WALLADPT</v>
      </c>
      <c r="C2271" t="str">
        <f t="shared" si="71"/>
        <v>WALLADPT</v>
      </c>
    </row>
    <row r="2272" spans="1:3" x14ac:dyDescent="0.2">
      <c r="A2272" s="3" t="s">
        <v>2272</v>
      </c>
      <c r="B2272" t="str">
        <f t="shared" si="70"/>
        <v>WALLADPT</v>
      </c>
      <c r="C2272" t="str">
        <f t="shared" si="71"/>
        <v>WALLADPT</v>
      </c>
    </row>
    <row r="2273" spans="1:3" x14ac:dyDescent="0.2">
      <c r="A2273" s="4" t="s">
        <v>2268</v>
      </c>
      <c r="B2273" t="str">
        <f t="shared" si="70"/>
        <v>MACCHRG</v>
      </c>
      <c r="C2273" t="str">
        <f t="shared" si="71"/>
        <v>MACCHRG</v>
      </c>
    </row>
    <row r="2274" spans="1:3" x14ac:dyDescent="0.2">
      <c r="A2274" s="3" t="s">
        <v>2263</v>
      </c>
      <c r="B2274" t="str">
        <f t="shared" si="70"/>
        <v>HP</v>
      </c>
      <c r="C2274" t="str">
        <f t="shared" si="71"/>
        <v>HP</v>
      </c>
    </row>
    <row r="2275" spans="1:3" x14ac:dyDescent="0.2">
      <c r="A2275" s="4" t="s">
        <v>2288</v>
      </c>
      <c r="B2275" t="str">
        <f t="shared" si="70"/>
        <v>ANDROID</v>
      </c>
      <c r="C2275" t="str">
        <f t="shared" si="71"/>
        <v>ANDROID</v>
      </c>
    </row>
    <row r="2276" spans="1:3" x14ac:dyDescent="0.2">
      <c r="A2276" s="3" t="s">
        <v>2266</v>
      </c>
      <c r="B2276" t="str">
        <f t="shared" si="70"/>
        <v>HDST</v>
      </c>
      <c r="C2276" t="str">
        <f t="shared" si="71"/>
        <v>HDST</v>
      </c>
    </row>
    <row r="2277" spans="1:3" x14ac:dyDescent="0.2">
      <c r="A2277" s="4" t="s">
        <v>2265</v>
      </c>
      <c r="B2277" t="str">
        <f t="shared" si="70"/>
        <v>IPHONE</v>
      </c>
      <c r="C2277" t="str">
        <f t="shared" si="71"/>
        <v>IPHONE</v>
      </c>
    </row>
    <row r="2278" spans="1:3" x14ac:dyDescent="0.2">
      <c r="A2278" s="3" t="s">
        <v>2265</v>
      </c>
      <c r="B2278" t="str">
        <f t="shared" si="70"/>
        <v>IPHONE</v>
      </c>
      <c r="C2278" t="str">
        <f t="shared" si="71"/>
        <v>IPHONE</v>
      </c>
    </row>
    <row r="2279" spans="1:3" x14ac:dyDescent="0.2">
      <c r="A2279" s="4" t="s">
        <v>2265</v>
      </c>
      <c r="B2279" t="str">
        <f t="shared" si="70"/>
        <v>IPHONE</v>
      </c>
      <c r="C2279" t="str">
        <f t="shared" si="71"/>
        <v>IPHONE</v>
      </c>
    </row>
    <row r="2280" spans="1:3" x14ac:dyDescent="0.2">
      <c r="A2280" s="3" t="s">
        <v>2265</v>
      </c>
      <c r="B2280" t="str">
        <f t="shared" si="70"/>
        <v>IPHONE</v>
      </c>
      <c r="C2280" t="str">
        <f t="shared" si="71"/>
        <v>IPHONE</v>
      </c>
    </row>
    <row r="2281" spans="1:3" x14ac:dyDescent="0.2">
      <c r="A2281" s="4" t="s">
        <v>2265</v>
      </c>
      <c r="B2281" t="str">
        <f t="shared" si="70"/>
        <v>IPHONE</v>
      </c>
      <c r="C2281" t="str">
        <f t="shared" si="71"/>
        <v>IPHONE</v>
      </c>
    </row>
    <row r="2282" spans="1:3" x14ac:dyDescent="0.2">
      <c r="A2282" s="3" t="s">
        <v>2265</v>
      </c>
      <c r="B2282" t="str">
        <f t="shared" si="70"/>
        <v>IPHONE</v>
      </c>
      <c r="C2282" t="str">
        <f t="shared" si="71"/>
        <v>IPHONE</v>
      </c>
    </row>
    <row r="2283" spans="1:3" x14ac:dyDescent="0.2">
      <c r="A2283" s="4" t="s">
        <v>2268</v>
      </c>
      <c r="B2283" t="str">
        <f t="shared" si="70"/>
        <v>MACCHRG</v>
      </c>
      <c r="C2283" t="str">
        <f t="shared" si="71"/>
        <v>MACCHRG</v>
      </c>
    </row>
    <row r="2284" spans="1:3" x14ac:dyDescent="0.2">
      <c r="A2284" s="3" t="s">
        <v>2290</v>
      </c>
      <c r="B2284" t="str">
        <f t="shared" si="70"/>
        <v>MACUSBC</v>
      </c>
      <c r="C2284" t="str">
        <f t="shared" si="71"/>
        <v>MACUSBC</v>
      </c>
    </row>
    <row r="2285" spans="1:3" x14ac:dyDescent="0.2">
      <c r="A2285" s="4" t="s">
        <v>2277</v>
      </c>
      <c r="B2285" t="str">
        <f t="shared" si="70"/>
        <v>MACUSBC</v>
      </c>
      <c r="C2285" t="str">
        <f t="shared" si="71"/>
        <v>MACUSBC</v>
      </c>
    </row>
    <row r="2286" spans="1:3" x14ac:dyDescent="0.2">
      <c r="A2286" s="3" t="s">
        <v>2280</v>
      </c>
      <c r="B2286" t="str">
        <f t="shared" si="70"/>
        <v>MACUSBC</v>
      </c>
      <c r="C2286" t="str">
        <f t="shared" si="71"/>
        <v>MACUSBC</v>
      </c>
    </row>
    <row r="2287" spans="1:3" x14ac:dyDescent="0.2">
      <c r="A2287" s="4" t="s">
        <v>2299</v>
      </c>
      <c r="B2287" t="str">
        <f t="shared" si="70"/>
        <v>MACUSBC</v>
      </c>
      <c r="C2287" t="str">
        <f t="shared" si="71"/>
        <v>MACUSBC</v>
      </c>
    </row>
    <row r="2288" spans="1:3" x14ac:dyDescent="0.2">
      <c r="A2288" s="3" t="s">
        <v>2270</v>
      </c>
      <c r="B2288" t="str">
        <f t="shared" si="70"/>
        <v>MACUSBC</v>
      </c>
      <c r="C2288" t="str">
        <f t="shared" si="71"/>
        <v>MACUSBC</v>
      </c>
    </row>
    <row r="2289" spans="1:3" x14ac:dyDescent="0.2">
      <c r="A2289" s="4" t="s">
        <v>2278</v>
      </c>
      <c r="B2289" t="str">
        <f t="shared" si="70"/>
        <v>MACUSBC</v>
      </c>
      <c r="C2289" t="str">
        <f t="shared" si="71"/>
        <v>MACUSBC</v>
      </c>
    </row>
    <row r="2290" spans="1:3" x14ac:dyDescent="0.2">
      <c r="A2290" s="3" t="s">
        <v>2272</v>
      </c>
      <c r="B2290" t="str">
        <f t="shared" si="70"/>
        <v>WALLADPT</v>
      </c>
      <c r="C2290" t="str">
        <f t="shared" si="71"/>
        <v>WALLADPT</v>
      </c>
    </row>
    <row r="2291" spans="1:3" x14ac:dyDescent="0.2">
      <c r="A2291" s="4" t="s">
        <v>2272</v>
      </c>
      <c r="B2291" t="str">
        <f t="shared" si="70"/>
        <v>WALLADPT</v>
      </c>
      <c r="C2291" t="str">
        <f t="shared" si="71"/>
        <v>WALLADPT</v>
      </c>
    </row>
    <row r="2292" spans="1:3" x14ac:dyDescent="0.2">
      <c r="A2292" s="3" t="s">
        <v>2272</v>
      </c>
      <c r="B2292" t="str">
        <f t="shared" si="70"/>
        <v>WALLADPT</v>
      </c>
      <c r="C2292" t="str">
        <f t="shared" si="71"/>
        <v>WALLADPT</v>
      </c>
    </row>
    <row r="2293" spans="1:3" x14ac:dyDescent="0.2">
      <c r="A2293" s="4" t="s">
        <v>2272</v>
      </c>
      <c r="B2293" t="str">
        <f t="shared" si="70"/>
        <v>WALLADPT</v>
      </c>
      <c r="C2293" t="str">
        <f t="shared" si="71"/>
        <v>WALLADPT</v>
      </c>
    </row>
    <row r="2294" spans="1:3" x14ac:dyDescent="0.2">
      <c r="A2294" s="3" t="s">
        <v>2272</v>
      </c>
      <c r="B2294" t="str">
        <f t="shared" si="70"/>
        <v>WALLADPT</v>
      </c>
      <c r="C2294" t="str">
        <f t="shared" si="71"/>
        <v>WALLADPT</v>
      </c>
    </row>
    <row r="2295" spans="1:3" x14ac:dyDescent="0.2">
      <c r="A2295" s="4" t="s">
        <v>2273</v>
      </c>
      <c r="B2295" t="str">
        <f t="shared" si="70"/>
        <v>CBK</v>
      </c>
      <c r="C2295" t="str">
        <f t="shared" si="71"/>
        <v>CBK</v>
      </c>
    </row>
    <row r="2296" spans="1:3" x14ac:dyDescent="0.2">
      <c r="A2296" s="3" t="s">
        <v>2273</v>
      </c>
      <c r="B2296" t="str">
        <f t="shared" si="70"/>
        <v>CBK</v>
      </c>
      <c r="C2296" t="str">
        <f t="shared" si="71"/>
        <v>CBK</v>
      </c>
    </row>
    <row r="2297" spans="1:3" x14ac:dyDescent="0.2">
      <c r="A2297" s="4" t="s">
        <v>2273</v>
      </c>
      <c r="B2297" t="str">
        <f t="shared" si="70"/>
        <v>CBK</v>
      </c>
      <c r="C2297" t="str">
        <f t="shared" si="71"/>
        <v>CBK</v>
      </c>
    </row>
    <row r="2298" spans="1:3" x14ac:dyDescent="0.2">
      <c r="A2298" s="3" t="s">
        <v>2274</v>
      </c>
      <c r="B2298" t="str">
        <f t="shared" si="70"/>
        <v>CLICC-ML</v>
      </c>
      <c r="C2298" t="str">
        <f t="shared" si="71"/>
        <v>CLICC-ML</v>
      </c>
    </row>
    <row r="2299" spans="1:3" x14ac:dyDescent="0.2">
      <c r="A2299" s="4" t="s">
        <v>2274</v>
      </c>
      <c r="B2299" t="str">
        <f t="shared" si="70"/>
        <v>CLICC-ML</v>
      </c>
      <c r="C2299" t="str">
        <f t="shared" si="71"/>
        <v>CLICC-ML</v>
      </c>
    </row>
    <row r="2300" spans="1:3" x14ac:dyDescent="0.2">
      <c r="A2300" s="3" t="s">
        <v>2273</v>
      </c>
      <c r="B2300" t="str">
        <f t="shared" si="70"/>
        <v>CBK</v>
      </c>
      <c r="C2300" t="str">
        <f t="shared" si="71"/>
        <v>CBK</v>
      </c>
    </row>
    <row r="2301" spans="1:3" x14ac:dyDescent="0.2">
      <c r="A2301" s="4" t="s">
        <v>2274</v>
      </c>
      <c r="B2301" t="str">
        <f t="shared" si="70"/>
        <v>CLICC-ML</v>
      </c>
      <c r="C2301" t="str">
        <f t="shared" si="71"/>
        <v>CLICC-ML</v>
      </c>
    </row>
    <row r="2302" spans="1:3" x14ac:dyDescent="0.2">
      <c r="A2302" s="3" t="s">
        <v>2275</v>
      </c>
      <c r="B2302" t="str">
        <f t="shared" si="70"/>
        <v>CLICC-MM</v>
      </c>
      <c r="C2302" t="str">
        <f t="shared" si="71"/>
        <v>CLICC-MM</v>
      </c>
    </row>
    <row r="2303" spans="1:3" x14ac:dyDescent="0.2">
      <c r="A2303" s="4" t="s">
        <v>2294</v>
      </c>
      <c r="B2303" t="str">
        <f t="shared" si="70"/>
        <v>UVGA</v>
      </c>
      <c r="C2303" t="str">
        <f t="shared" si="71"/>
        <v>UVGA</v>
      </c>
    </row>
    <row r="2304" spans="1:3" x14ac:dyDescent="0.2">
      <c r="A2304" s="3" t="s">
        <v>2265</v>
      </c>
      <c r="B2304" t="str">
        <f t="shared" si="70"/>
        <v>IPHONE</v>
      </c>
      <c r="C2304" t="str">
        <f t="shared" si="71"/>
        <v>IPHONE</v>
      </c>
    </row>
    <row r="2305" spans="1:3" x14ac:dyDescent="0.2">
      <c r="A2305" s="4" t="s">
        <v>2286</v>
      </c>
      <c r="B2305" t="str">
        <f t="shared" si="70"/>
        <v>MACUSBC</v>
      </c>
      <c r="C2305" t="str">
        <f t="shared" si="71"/>
        <v>MACUSBC</v>
      </c>
    </row>
    <row r="2306" spans="1:3" x14ac:dyDescent="0.2">
      <c r="A2306" s="3" t="s">
        <v>2272</v>
      </c>
      <c r="B2306" t="str">
        <f t="shared" si="70"/>
        <v>WALLADPT</v>
      </c>
      <c r="C2306" t="str">
        <f t="shared" si="71"/>
        <v>WALLADPT</v>
      </c>
    </row>
    <row r="2307" spans="1:3" x14ac:dyDescent="0.2">
      <c r="A2307" s="4" t="s">
        <v>2273</v>
      </c>
      <c r="B2307" t="str">
        <f t="shared" ref="B2307:B2370" si="72">IF(COUNTIF(A2307,"*MACUSBC*"),"MACUSBC",A2307)</f>
        <v>CBK</v>
      </c>
      <c r="C2307" t="str">
        <f t="shared" ref="C2307:C2370" si="73">IF(COUNTIF(B2307,"*uniq*"),"CBK",B2307)</f>
        <v>CBK</v>
      </c>
    </row>
    <row r="2308" spans="1:3" x14ac:dyDescent="0.2">
      <c r="A2308" s="3" t="s">
        <v>2273</v>
      </c>
      <c r="B2308" t="str">
        <f t="shared" si="72"/>
        <v>CBK</v>
      </c>
      <c r="C2308" t="str">
        <f t="shared" si="73"/>
        <v>CBK</v>
      </c>
    </row>
    <row r="2309" spans="1:3" x14ac:dyDescent="0.2">
      <c r="A2309" s="4" t="s">
        <v>2288</v>
      </c>
      <c r="B2309" t="str">
        <f t="shared" si="72"/>
        <v>ANDROID</v>
      </c>
      <c r="C2309" t="str">
        <f t="shared" si="73"/>
        <v>ANDROID</v>
      </c>
    </row>
    <row r="2310" spans="1:3" x14ac:dyDescent="0.2">
      <c r="A2310" s="3" t="s">
        <v>2298</v>
      </c>
      <c r="B2310" t="str">
        <f t="shared" si="72"/>
        <v>ANKER</v>
      </c>
      <c r="C2310" t="str">
        <f t="shared" si="73"/>
        <v>ANKER</v>
      </c>
    </row>
    <row r="2311" spans="1:3" x14ac:dyDescent="0.2">
      <c r="A2311" s="4" t="s">
        <v>2276</v>
      </c>
      <c r="B2311" t="str">
        <f t="shared" si="72"/>
        <v>CALC</v>
      </c>
      <c r="C2311" t="str">
        <f t="shared" si="73"/>
        <v>CALC</v>
      </c>
    </row>
    <row r="2312" spans="1:3" x14ac:dyDescent="0.2">
      <c r="A2312" s="3" t="s">
        <v>2276</v>
      </c>
      <c r="B2312" t="str">
        <f t="shared" si="72"/>
        <v>CALC</v>
      </c>
      <c r="C2312" t="str">
        <f t="shared" si="73"/>
        <v>CALC</v>
      </c>
    </row>
    <row r="2313" spans="1:3" x14ac:dyDescent="0.2">
      <c r="A2313" s="4" t="s">
        <v>2276</v>
      </c>
      <c r="B2313" t="str">
        <f t="shared" si="72"/>
        <v>CALC</v>
      </c>
      <c r="C2313" t="str">
        <f t="shared" si="73"/>
        <v>CALC</v>
      </c>
    </row>
    <row r="2314" spans="1:3" x14ac:dyDescent="0.2">
      <c r="A2314" s="3" t="s">
        <v>2276</v>
      </c>
      <c r="B2314" t="str">
        <f t="shared" si="72"/>
        <v>CALC</v>
      </c>
      <c r="C2314" t="str">
        <f t="shared" si="73"/>
        <v>CALC</v>
      </c>
    </row>
    <row r="2315" spans="1:3" x14ac:dyDescent="0.2">
      <c r="A2315" s="4" t="s">
        <v>2266</v>
      </c>
      <c r="B2315" t="str">
        <f t="shared" si="72"/>
        <v>HDST</v>
      </c>
      <c r="C2315" t="str">
        <f t="shared" si="73"/>
        <v>HDST</v>
      </c>
    </row>
    <row r="2316" spans="1:3" x14ac:dyDescent="0.2">
      <c r="A2316" s="3" t="s">
        <v>2282</v>
      </c>
      <c r="B2316" t="str">
        <f t="shared" si="72"/>
        <v>HPUSBC</v>
      </c>
      <c r="C2316" t="str">
        <f t="shared" si="73"/>
        <v>HPUSBC</v>
      </c>
    </row>
    <row r="2317" spans="1:3" x14ac:dyDescent="0.2">
      <c r="A2317" s="4" t="s">
        <v>2282</v>
      </c>
      <c r="B2317" t="str">
        <f t="shared" si="72"/>
        <v>HPUSBC</v>
      </c>
      <c r="C2317" t="str">
        <f t="shared" si="73"/>
        <v>HPUSBC</v>
      </c>
    </row>
    <row r="2318" spans="1:3" x14ac:dyDescent="0.2">
      <c r="A2318" s="3" t="s">
        <v>2265</v>
      </c>
      <c r="B2318" t="str">
        <f t="shared" si="72"/>
        <v>IPHONE</v>
      </c>
      <c r="C2318" t="str">
        <f t="shared" si="73"/>
        <v>IPHONE</v>
      </c>
    </row>
    <row r="2319" spans="1:3" x14ac:dyDescent="0.2">
      <c r="A2319" s="4" t="s">
        <v>2265</v>
      </c>
      <c r="B2319" t="str">
        <f t="shared" si="72"/>
        <v>IPHONE</v>
      </c>
      <c r="C2319" t="str">
        <f t="shared" si="73"/>
        <v>IPHONE</v>
      </c>
    </row>
    <row r="2320" spans="1:3" x14ac:dyDescent="0.2">
      <c r="A2320" s="3" t="s">
        <v>2265</v>
      </c>
      <c r="B2320" t="str">
        <f t="shared" si="72"/>
        <v>IPHONE</v>
      </c>
      <c r="C2320" t="str">
        <f t="shared" si="73"/>
        <v>IPHONE</v>
      </c>
    </row>
    <row r="2321" spans="1:3" x14ac:dyDescent="0.2">
      <c r="A2321" s="4" t="s">
        <v>2265</v>
      </c>
      <c r="B2321" t="str">
        <f t="shared" si="72"/>
        <v>IPHONE</v>
      </c>
      <c r="C2321" t="str">
        <f t="shared" si="73"/>
        <v>IPHONE</v>
      </c>
    </row>
    <row r="2322" spans="1:3" x14ac:dyDescent="0.2">
      <c r="A2322" s="3" t="s">
        <v>2265</v>
      </c>
      <c r="B2322" t="str">
        <f t="shared" si="72"/>
        <v>IPHONE</v>
      </c>
      <c r="C2322" t="str">
        <f t="shared" si="73"/>
        <v>IPHONE</v>
      </c>
    </row>
    <row r="2323" spans="1:3" x14ac:dyDescent="0.2">
      <c r="A2323" s="4" t="s">
        <v>2265</v>
      </c>
      <c r="B2323" t="str">
        <f t="shared" si="72"/>
        <v>IPHONE</v>
      </c>
      <c r="C2323" t="str">
        <f t="shared" si="73"/>
        <v>IPHONE</v>
      </c>
    </row>
    <row r="2324" spans="1:3" x14ac:dyDescent="0.2">
      <c r="A2324" s="3" t="s">
        <v>2265</v>
      </c>
      <c r="B2324" t="str">
        <f t="shared" si="72"/>
        <v>IPHONE</v>
      </c>
      <c r="C2324" t="str">
        <f t="shared" si="73"/>
        <v>IPHONE</v>
      </c>
    </row>
    <row r="2325" spans="1:3" x14ac:dyDescent="0.2">
      <c r="A2325" s="4" t="s">
        <v>2265</v>
      </c>
      <c r="B2325" t="str">
        <f t="shared" si="72"/>
        <v>IPHONE</v>
      </c>
      <c r="C2325" t="str">
        <f t="shared" si="73"/>
        <v>IPHONE</v>
      </c>
    </row>
    <row r="2326" spans="1:3" x14ac:dyDescent="0.2">
      <c r="A2326" s="3" t="s">
        <v>2265</v>
      </c>
      <c r="B2326" t="str">
        <f t="shared" si="72"/>
        <v>IPHONE</v>
      </c>
      <c r="C2326" t="str">
        <f t="shared" si="73"/>
        <v>IPHONE</v>
      </c>
    </row>
    <row r="2327" spans="1:3" x14ac:dyDescent="0.2">
      <c r="A2327" s="4" t="s">
        <v>2265</v>
      </c>
      <c r="B2327" t="str">
        <f t="shared" si="72"/>
        <v>IPHONE</v>
      </c>
      <c r="C2327" t="str">
        <f t="shared" si="73"/>
        <v>IPHONE</v>
      </c>
    </row>
    <row r="2328" spans="1:3" x14ac:dyDescent="0.2">
      <c r="A2328" s="3" t="s">
        <v>2265</v>
      </c>
      <c r="B2328" t="str">
        <f t="shared" si="72"/>
        <v>IPHONE</v>
      </c>
      <c r="C2328" t="str">
        <f t="shared" si="73"/>
        <v>IPHONE</v>
      </c>
    </row>
    <row r="2329" spans="1:3" x14ac:dyDescent="0.2">
      <c r="A2329" s="4" t="s">
        <v>2265</v>
      </c>
      <c r="B2329" t="str">
        <f t="shared" si="72"/>
        <v>IPHONE</v>
      </c>
      <c r="C2329" t="str">
        <f t="shared" si="73"/>
        <v>IPHONE</v>
      </c>
    </row>
    <row r="2330" spans="1:3" x14ac:dyDescent="0.2">
      <c r="A2330" s="3" t="s">
        <v>2265</v>
      </c>
      <c r="B2330" t="str">
        <f t="shared" si="72"/>
        <v>IPHONE</v>
      </c>
      <c r="C2330" t="str">
        <f t="shared" si="73"/>
        <v>IPHONE</v>
      </c>
    </row>
    <row r="2331" spans="1:3" x14ac:dyDescent="0.2">
      <c r="A2331" s="4" t="s">
        <v>2265</v>
      </c>
      <c r="B2331" t="str">
        <f t="shared" si="72"/>
        <v>IPHONE</v>
      </c>
      <c r="C2331" t="str">
        <f t="shared" si="73"/>
        <v>IPHONE</v>
      </c>
    </row>
    <row r="2332" spans="1:3" x14ac:dyDescent="0.2">
      <c r="A2332" s="3" t="s">
        <v>2265</v>
      </c>
      <c r="B2332" t="str">
        <f t="shared" si="72"/>
        <v>IPHONE</v>
      </c>
      <c r="C2332" t="str">
        <f t="shared" si="73"/>
        <v>IPHONE</v>
      </c>
    </row>
    <row r="2333" spans="1:3" x14ac:dyDescent="0.2">
      <c r="A2333" s="4" t="s">
        <v>2295</v>
      </c>
      <c r="B2333" t="str">
        <f t="shared" si="72"/>
        <v>MACUSBC</v>
      </c>
      <c r="C2333" t="str">
        <f t="shared" si="73"/>
        <v>MACUSBC</v>
      </c>
    </row>
    <row r="2334" spans="1:3" x14ac:dyDescent="0.2">
      <c r="A2334" s="3" t="s">
        <v>2283</v>
      </c>
      <c r="B2334" t="str">
        <f t="shared" si="72"/>
        <v>MACUSBC</v>
      </c>
      <c r="C2334" t="str">
        <f t="shared" si="73"/>
        <v>MACUSBC</v>
      </c>
    </row>
    <row r="2335" spans="1:3" x14ac:dyDescent="0.2">
      <c r="A2335" s="4" t="s">
        <v>2289</v>
      </c>
      <c r="B2335" t="str">
        <f t="shared" si="72"/>
        <v>MACUSBC</v>
      </c>
      <c r="C2335" t="str">
        <f t="shared" si="73"/>
        <v>MACUSBC</v>
      </c>
    </row>
    <row r="2336" spans="1:3" x14ac:dyDescent="0.2">
      <c r="A2336" s="3" t="s">
        <v>2290</v>
      </c>
      <c r="B2336" t="str">
        <f t="shared" si="72"/>
        <v>MACUSBC</v>
      </c>
      <c r="C2336" t="str">
        <f t="shared" si="73"/>
        <v>MACUSBC</v>
      </c>
    </row>
    <row r="2337" spans="1:3" x14ac:dyDescent="0.2">
      <c r="A2337" s="4" t="s">
        <v>2286</v>
      </c>
      <c r="B2337" t="str">
        <f t="shared" si="72"/>
        <v>MACUSBC</v>
      </c>
      <c r="C2337" t="str">
        <f t="shared" si="73"/>
        <v>MACUSBC</v>
      </c>
    </row>
    <row r="2338" spans="1:3" x14ac:dyDescent="0.2">
      <c r="A2338" s="3" t="s">
        <v>2277</v>
      </c>
      <c r="B2338" t="str">
        <f t="shared" si="72"/>
        <v>MACUSBC</v>
      </c>
      <c r="C2338" t="str">
        <f t="shared" si="73"/>
        <v>MACUSBC</v>
      </c>
    </row>
    <row r="2339" spans="1:3" x14ac:dyDescent="0.2">
      <c r="A2339" s="4" t="s">
        <v>2280</v>
      </c>
      <c r="B2339" t="str">
        <f t="shared" si="72"/>
        <v>MACUSBC</v>
      </c>
      <c r="C2339" t="str">
        <f t="shared" si="73"/>
        <v>MACUSBC</v>
      </c>
    </row>
    <row r="2340" spans="1:3" x14ac:dyDescent="0.2">
      <c r="A2340" s="3" t="s">
        <v>2299</v>
      </c>
      <c r="B2340" t="str">
        <f t="shared" si="72"/>
        <v>MACUSBC</v>
      </c>
      <c r="C2340" t="str">
        <f t="shared" si="73"/>
        <v>MACUSBC</v>
      </c>
    </row>
    <row r="2341" spans="1:3" x14ac:dyDescent="0.2">
      <c r="A2341" s="4" t="s">
        <v>2270</v>
      </c>
      <c r="B2341" t="str">
        <f t="shared" si="72"/>
        <v>MACUSBC</v>
      </c>
      <c r="C2341" t="str">
        <f t="shared" si="73"/>
        <v>MACUSBC</v>
      </c>
    </row>
    <row r="2342" spans="1:3" x14ac:dyDescent="0.2">
      <c r="A2342" s="3" t="s">
        <v>2278</v>
      </c>
      <c r="B2342" t="str">
        <f t="shared" si="72"/>
        <v>MACUSBC</v>
      </c>
      <c r="C2342" t="str">
        <f t="shared" si="73"/>
        <v>MACUSBC</v>
      </c>
    </row>
    <row r="2343" spans="1:3" x14ac:dyDescent="0.2">
      <c r="A2343" s="4" t="s">
        <v>2271</v>
      </c>
      <c r="B2343" t="str">
        <f t="shared" si="72"/>
        <v>OMNI</v>
      </c>
      <c r="C2343" t="str">
        <f t="shared" si="73"/>
        <v>OMNI</v>
      </c>
    </row>
    <row r="2344" spans="1:3" x14ac:dyDescent="0.2">
      <c r="A2344" s="3" t="s">
        <v>2271</v>
      </c>
      <c r="B2344" t="str">
        <f t="shared" si="72"/>
        <v>OMNI</v>
      </c>
      <c r="C2344" t="str">
        <f t="shared" si="73"/>
        <v>OMNI</v>
      </c>
    </row>
    <row r="2345" spans="1:3" x14ac:dyDescent="0.2">
      <c r="A2345" s="4" t="s">
        <v>2271</v>
      </c>
      <c r="B2345" t="str">
        <f t="shared" si="72"/>
        <v>OMNI</v>
      </c>
      <c r="C2345" t="str">
        <f t="shared" si="73"/>
        <v>OMNI</v>
      </c>
    </row>
    <row r="2346" spans="1:3" x14ac:dyDescent="0.2">
      <c r="A2346" s="3" t="s">
        <v>2271</v>
      </c>
      <c r="B2346" t="str">
        <f t="shared" si="72"/>
        <v>OMNI</v>
      </c>
      <c r="C2346" t="str">
        <f t="shared" si="73"/>
        <v>OMNI</v>
      </c>
    </row>
    <row r="2347" spans="1:3" x14ac:dyDescent="0.2">
      <c r="A2347" s="4" t="s">
        <v>2294</v>
      </c>
      <c r="B2347" t="str">
        <f t="shared" si="72"/>
        <v>UVGA</v>
      </c>
      <c r="C2347" t="str">
        <f t="shared" si="73"/>
        <v>UVGA</v>
      </c>
    </row>
    <row r="2348" spans="1:3" x14ac:dyDescent="0.2">
      <c r="A2348" s="3" t="s">
        <v>2294</v>
      </c>
      <c r="B2348" t="str">
        <f t="shared" si="72"/>
        <v>UVGA</v>
      </c>
      <c r="C2348" t="str">
        <f t="shared" si="73"/>
        <v>UVGA</v>
      </c>
    </row>
    <row r="2349" spans="1:3" x14ac:dyDescent="0.2">
      <c r="A2349" s="4" t="s">
        <v>2272</v>
      </c>
      <c r="B2349" t="str">
        <f t="shared" si="72"/>
        <v>WALLADPT</v>
      </c>
      <c r="C2349" t="str">
        <f t="shared" si="73"/>
        <v>WALLADPT</v>
      </c>
    </row>
    <row r="2350" spans="1:3" x14ac:dyDescent="0.2">
      <c r="A2350" s="3" t="s">
        <v>2272</v>
      </c>
      <c r="B2350" t="str">
        <f t="shared" si="72"/>
        <v>WALLADPT</v>
      </c>
      <c r="C2350" t="str">
        <f t="shared" si="73"/>
        <v>WALLADPT</v>
      </c>
    </row>
    <row r="2351" spans="1:3" x14ac:dyDescent="0.2">
      <c r="A2351" s="4" t="s">
        <v>2272</v>
      </c>
      <c r="B2351" t="str">
        <f t="shared" si="72"/>
        <v>WALLADPT</v>
      </c>
      <c r="C2351" t="str">
        <f t="shared" si="73"/>
        <v>WALLADPT</v>
      </c>
    </row>
    <row r="2352" spans="1:3" x14ac:dyDescent="0.2">
      <c r="A2352" s="3" t="s">
        <v>2272</v>
      </c>
      <c r="B2352" t="str">
        <f t="shared" si="72"/>
        <v>WALLADPT</v>
      </c>
      <c r="C2352" t="str">
        <f t="shared" si="73"/>
        <v>WALLADPT</v>
      </c>
    </row>
    <row r="2353" spans="1:3" x14ac:dyDescent="0.2">
      <c r="A2353" s="4" t="s">
        <v>2272</v>
      </c>
      <c r="B2353" t="str">
        <f t="shared" si="72"/>
        <v>WALLADPT</v>
      </c>
      <c r="C2353" t="str">
        <f t="shared" si="73"/>
        <v>WALLADPT</v>
      </c>
    </row>
    <row r="2354" spans="1:3" x14ac:dyDescent="0.2">
      <c r="A2354" s="3" t="s">
        <v>2272</v>
      </c>
      <c r="B2354" t="str">
        <f t="shared" si="72"/>
        <v>WALLADPT</v>
      </c>
      <c r="C2354" t="str">
        <f t="shared" si="73"/>
        <v>WALLADPT</v>
      </c>
    </row>
    <row r="2355" spans="1:3" x14ac:dyDescent="0.2">
      <c r="A2355" s="4" t="s">
        <v>2272</v>
      </c>
      <c r="B2355" t="str">
        <f t="shared" si="72"/>
        <v>WALLADPT</v>
      </c>
      <c r="C2355" t="str">
        <f t="shared" si="73"/>
        <v>WALLADPT</v>
      </c>
    </row>
    <row r="2356" spans="1:3" x14ac:dyDescent="0.2">
      <c r="A2356" s="3" t="s">
        <v>2272</v>
      </c>
      <c r="B2356" t="str">
        <f t="shared" si="72"/>
        <v>WALLADPT</v>
      </c>
      <c r="C2356" t="str">
        <f t="shared" si="73"/>
        <v>WALLADPT</v>
      </c>
    </row>
    <row r="2357" spans="1:3" x14ac:dyDescent="0.2">
      <c r="A2357" s="4" t="s">
        <v>2272</v>
      </c>
      <c r="B2357" t="str">
        <f t="shared" si="72"/>
        <v>WALLADPT</v>
      </c>
      <c r="C2357" t="str">
        <f t="shared" si="73"/>
        <v>WALLADPT</v>
      </c>
    </row>
    <row r="2358" spans="1:3" x14ac:dyDescent="0.2">
      <c r="A2358" s="3" t="s">
        <v>2272</v>
      </c>
      <c r="B2358" t="str">
        <f t="shared" si="72"/>
        <v>WALLADPT</v>
      </c>
      <c r="C2358" t="str">
        <f t="shared" si="73"/>
        <v>WALLADPT</v>
      </c>
    </row>
    <row r="2359" spans="1:3" x14ac:dyDescent="0.2">
      <c r="A2359" s="4" t="s">
        <v>2272</v>
      </c>
      <c r="B2359" t="str">
        <f t="shared" si="72"/>
        <v>WALLADPT</v>
      </c>
      <c r="C2359" t="str">
        <f t="shared" si="73"/>
        <v>WALLADPT</v>
      </c>
    </row>
    <row r="2360" spans="1:3" x14ac:dyDescent="0.2">
      <c r="A2360" s="3" t="s">
        <v>2355</v>
      </c>
      <c r="B2360" t="str">
        <f t="shared" si="72"/>
        <v>Uniq/15B11Code</v>
      </c>
      <c r="C2360" t="str">
        <f t="shared" si="73"/>
        <v>CBK</v>
      </c>
    </row>
    <row r="2361" spans="1:3" x14ac:dyDescent="0.2">
      <c r="A2361" s="4" t="s">
        <v>2273</v>
      </c>
      <c r="B2361" t="str">
        <f t="shared" si="72"/>
        <v>CBK</v>
      </c>
      <c r="C2361" t="str">
        <f t="shared" si="73"/>
        <v>CBK</v>
      </c>
    </row>
    <row r="2362" spans="1:3" x14ac:dyDescent="0.2">
      <c r="A2362" s="3" t="s">
        <v>2273</v>
      </c>
      <c r="B2362" t="str">
        <f t="shared" si="72"/>
        <v>CBK</v>
      </c>
      <c r="C2362" t="str">
        <f t="shared" si="73"/>
        <v>CBK</v>
      </c>
    </row>
    <row r="2363" spans="1:3" x14ac:dyDescent="0.2">
      <c r="A2363" s="4" t="s">
        <v>2273</v>
      </c>
      <c r="B2363" t="str">
        <f t="shared" si="72"/>
        <v>CBK</v>
      </c>
      <c r="C2363" t="str">
        <f t="shared" si="73"/>
        <v>CBK</v>
      </c>
    </row>
    <row r="2364" spans="1:3" x14ac:dyDescent="0.2">
      <c r="A2364" s="3" t="s">
        <v>2273</v>
      </c>
      <c r="B2364" t="str">
        <f t="shared" si="72"/>
        <v>CBK</v>
      </c>
      <c r="C2364" t="str">
        <f t="shared" si="73"/>
        <v>CBK</v>
      </c>
    </row>
    <row r="2365" spans="1:3" x14ac:dyDescent="0.2">
      <c r="A2365" s="4" t="s">
        <v>2274</v>
      </c>
      <c r="B2365" t="str">
        <f t="shared" si="72"/>
        <v>CLICC-ML</v>
      </c>
      <c r="C2365" t="str">
        <f t="shared" si="73"/>
        <v>CLICC-ML</v>
      </c>
    </row>
    <row r="2366" spans="1:3" x14ac:dyDescent="0.2">
      <c r="A2366" s="3" t="s">
        <v>2274</v>
      </c>
      <c r="B2366" t="str">
        <f t="shared" si="72"/>
        <v>CLICC-ML</v>
      </c>
      <c r="C2366" t="str">
        <f t="shared" si="73"/>
        <v>CLICC-ML</v>
      </c>
    </row>
    <row r="2367" spans="1:3" x14ac:dyDescent="0.2">
      <c r="A2367" s="4" t="s">
        <v>2274</v>
      </c>
      <c r="B2367" t="str">
        <f t="shared" si="72"/>
        <v>CLICC-ML</v>
      </c>
      <c r="C2367" t="str">
        <f t="shared" si="73"/>
        <v>CLICC-ML</v>
      </c>
    </row>
    <row r="2368" spans="1:3" x14ac:dyDescent="0.2">
      <c r="A2368" s="3" t="s">
        <v>2274</v>
      </c>
      <c r="B2368" t="str">
        <f t="shared" si="72"/>
        <v>CLICC-ML</v>
      </c>
      <c r="C2368" t="str">
        <f t="shared" si="73"/>
        <v>CLICC-ML</v>
      </c>
    </row>
    <row r="2369" spans="1:3" x14ac:dyDescent="0.2">
      <c r="A2369" s="4" t="s">
        <v>2275</v>
      </c>
      <c r="B2369" t="str">
        <f t="shared" si="72"/>
        <v>CLICC-MM</v>
      </c>
      <c r="C2369" t="str">
        <f t="shared" si="73"/>
        <v>CLICC-MM</v>
      </c>
    </row>
    <row r="2370" spans="1:3" x14ac:dyDescent="0.2">
      <c r="A2370" s="3" t="s">
        <v>2275</v>
      </c>
      <c r="B2370" t="str">
        <f t="shared" si="72"/>
        <v>CLICC-MM</v>
      </c>
      <c r="C2370" t="str">
        <f t="shared" si="73"/>
        <v>CLICC-MM</v>
      </c>
    </row>
    <row r="2371" spans="1:3" x14ac:dyDescent="0.2">
      <c r="A2371" s="4" t="s">
        <v>2275</v>
      </c>
      <c r="B2371" t="str">
        <f t="shared" ref="B2371:B2434" si="74">IF(COUNTIF(A2371,"*MACUSBC*"),"MACUSBC",A2371)</f>
        <v>CLICC-MM</v>
      </c>
      <c r="C2371" t="str">
        <f t="shared" ref="C2371:C2434" si="75">IF(COUNTIF(B2371,"*uniq*"),"CBK",B2371)</f>
        <v>CLICC-MM</v>
      </c>
    </row>
    <row r="2372" spans="1:3" x14ac:dyDescent="0.2">
      <c r="A2372" s="3" t="s">
        <v>2263</v>
      </c>
      <c r="B2372" t="str">
        <f t="shared" si="74"/>
        <v>HP</v>
      </c>
      <c r="C2372" t="str">
        <f t="shared" si="75"/>
        <v>HP</v>
      </c>
    </row>
    <row r="2373" spans="1:3" x14ac:dyDescent="0.2">
      <c r="A2373" s="4" t="s">
        <v>2275</v>
      </c>
      <c r="B2373" t="str">
        <f t="shared" si="74"/>
        <v>CLICC-MM</v>
      </c>
      <c r="C2373" t="str">
        <f t="shared" si="75"/>
        <v>CLICC-MM</v>
      </c>
    </row>
    <row r="2374" spans="1:3" x14ac:dyDescent="0.2">
      <c r="A2374" s="3" t="s">
        <v>2263</v>
      </c>
      <c r="B2374" t="str">
        <f t="shared" si="74"/>
        <v>HP</v>
      </c>
      <c r="C2374" t="str">
        <f t="shared" si="75"/>
        <v>HP</v>
      </c>
    </row>
    <row r="2375" spans="1:3" x14ac:dyDescent="0.2">
      <c r="A2375" s="4" t="s">
        <v>2274</v>
      </c>
      <c r="B2375" t="str">
        <f t="shared" si="74"/>
        <v>CLICC-ML</v>
      </c>
      <c r="C2375" t="str">
        <f t="shared" si="75"/>
        <v>CLICC-ML</v>
      </c>
    </row>
    <row r="2376" spans="1:3" x14ac:dyDescent="0.2">
      <c r="A2376" s="3" t="s">
        <v>2275</v>
      </c>
      <c r="B2376" t="str">
        <f t="shared" si="74"/>
        <v>CLICC-MM</v>
      </c>
      <c r="C2376" t="str">
        <f t="shared" si="75"/>
        <v>CLICC-MM</v>
      </c>
    </row>
    <row r="2377" spans="1:3" x14ac:dyDescent="0.2">
      <c r="A2377" s="4" t="s">
        <v>2263</v>
      </c>
      <c r="B2377" t="str">
        <f t="shared" si="74"/>
        <v>HP</v>
      </c>
      <c r="C2377" t="str">
        <f t="shared" si="75"/>
        <v>HP</v>
      </c>
    </row>
    <row r="2378" spans="1:3" x14ac:dyDescent="0.2">
      <c r="A2378" s="3" t="s">
        <v>2263</v>
      </c>
      <c r="B2378" t="str">
        <f t="shared" si="74"/>
        <v>HP</v>
      </c>
      <c r="C2378" t="str">
        <f t="shared" si="75"/>
        <v>HP</v>
      </c>
    </row>
    <row r="2379" spans="1:3" x14ac:dyDescent="0.2">
      <c r="A2379" s="4" t="s">
        <v>2263</v>
      </c>
      <c r="B2379" t="str">
        <f t="shared" si="74"/>
        <v>HP</v>
      </c>
      <c r="C2379" t="str">
        <f t="shared" si="75"/>
        <v>HP</v>
      </c>
    </row>
    <row r="2380" spans="1:3" x14ac:dyDescent="0.2">
      <c r="A2380" s="3" t="s">
        <v>2263</v>
      </c>
      <c r="B2380" t="str">
        <f t="shared" si="74"/>
        <v>HP</v>
      </c>
      <c r="C2380" t="str">
        <f t="shared" si="75"/>
        <v>HP</v>
      </c>
    </row>
    <row r="2381" spans="1:3" x14ac:dyDescent="0.2">
      <c r="A2381" s="4" t="s">
        <v>2263</v>
      </c>
      <c r="B2381" t="str">
        <f t="shared" si="74"/>
        <v>HP</v>
      </c>
      <c r="C2381" t="str">
        <f t="shared" si="75"/>
        <v>HP</v>
      </c>
    </row>
    <row r="2382" spans="1:3" x14ac:dyDescent="0.2">
      <c r="A2382" s="3" t="s">
        <v>2281</v>
      </c>
      <c r="B2382" t="str">
        <f t="shared" si="74"/>
        <v>HDMIC</v>
      </c>
      <c r="C2382" t="str">
        <f t="shared" si="75"/>
        <v>HDMIC</v>
      </c>
    </row>
    <row r="2383" spans="1:3" x14ac:dyDescent="0.2">
      <c r="A2383" s="4" t="s">
        <v>2279</v>
      </c>
      <c r="B2383" t="str">
        <f t="shared" si="74"/>
        <v>AD</v>
      </c>
      <c r="C2383" t="str">
        <f t="shared" si="75"/>
        <v>AD</v>
      </c>
    </row>
    <row r="2384" spans="1:3" x14ac:dyDescent="0.2">
      <c r="A2384" s="3" t="s">
        <v>2276</v>
      </c>
      <c r="B2384" t="str">
        <f t="shared" si="74"/>
        <v>CALC</v>
      </c>
      <c r="C2384" t="str">
        <f t="shared" si="75"/>
        <v>CALC</v>
      </c>
    </row>
    <row r="2385" spans="1:3" x14ac:dyDescent="0.2">
      <c r="A2385" s="4" t="s">
        <v>2276</v>
      </c>
      <c r="B2385" t="str">
        <f t="shared" si="74"/>
        <v>CALC</v>
      </c>
      <c r="C2385" t="str">
        <f t="shared" si="75"/>
        <v>CALC</v>
      </c>
    </row>
    <row r="2386" spans="1:3" x14ac:dyDescent="0.2">
      <c r="A2386" s="3" t="s">
        <v>2275</v>
      </c>
      <c r="B2386" t="str">
        <f t="shared" si="74"/>
        <v>CLICC-MM</v>
      </c>
      <c r="C2386" t="str">
        <f t="shared" si="75"/>
        <v>CLICC-MM</v>
      </c>
    </row>
    <row r="2387" spans="1:3" x14ac:dyDescent="0.2">
      <c r="A2387" s="4" t="s">
        <v>2282</v>
      </c>
      <c r="B2387" t="str">
        <f t="shared" si="74"/>
        <v>HPUSBC</v>
      </c>
      <c r="C2387" t="str">
        <f t="shared" si="75"/>
        <v>HPUSBC</v>
      </c>
    </row>
    <row r="2388" spans="1:3" x14ac:dyDescent="0.2">
      <c r="A2388" s="3" t="s">
        <v>2282</v>
      </c>
      <c r="B2388" t="str">
        <f t="shared" si="74"/>
        <v>HPUSBC</v>
      </c>
      <c r="C2388" t="str">
        <f t="shared" si="75"/>
        <v>HPUSBC</v>
      </c>
    </row>
    <row r="2389" spans="1:3" x14ac:dyDescent="0.2">
      <c r="A2389" s="4" t="s">
        <v>2264</v>
      </c>
      <c r="B2389" t="str">
        <f t="shared" si="74"/>
        <v>IPADK</v>
      </c>
      <c r="C2389" t="str">
        <f t="shared" si="75"/>
        <v>IPADK</v>
      </c>
    </row>
    <row r="2390" spans="1:3" x14ac:dyDescent="0.2">
      <c r="A2390" s="3" t="s">
        <v>2265</v>
      </c>
      <c r="B2390" t="str">
        <f t="shared" si="74"/>
        <v>IPHONE</v>
      </c>
      <c r="C2390" t="str">
        <f t="shared" si="75"/>
        <v>IPHONE</v>
      </c>
    </row>
    <row r="2391" spans="1:3" x14ac:dyDescent="0.2">
      <c r="A2391" s="4" t="s">
        <v>2271</v>
      </c>
      <c r="B2391" t="str">
        <f t="shared" si="74"/>
        <v>OMNI</v>
      </c>
      <c r="C2391" t="str">
        <f t="shared" si="75"/>
        <v>OMNI</v>
      </c>
    </row>
    <row r="2392" spans="1:3" x14ac:dyDescent="0.2">
      <c r="A2392" s="3" t="s">
        <v>2272</v>
      </c>
      <c r="B2392" t="str">
        <f t="shared" si="74"/>
        <v>WALLADPT</v>
      </c>
      <c r="C2392" t="str">
        <f t="shared" si="75"/>
        <v>WALLADPT</v>
      </c>
    </row>
    <row r="2393" spans="1:3" x14ac:dyDescent="0.2">
      <c r="A2393" s="4" t="s">
        <v>2272</v>
      </c>
      <c r="B2393" t="str">
        <f t="shared" si="74"/>
        <v>WALLADPT</v>
      </c>
      <c r="C2393" t="str">
        <f t="shared" si="75"/>
        <v>WALLADPT</v>
      </c>
    </row>
    <row r="2394" spans="1:3" x14ac:dyDescent="0.2">
      <c r="A2394" s="3" t="s">
        <v>2276</v>
      </c>
      <c r="B2394" t="str">
        <f t="shared" si="74"/>
        <v>CALC</v>
      </c>
      <c r="C2394" t="str">
        <f t="shared" si="75"/>
        <v>CALC</v>
      </c>
    </row>
    <row r="2395" spans="1:3" x14ac:dyDescent="0.2">
      <c r="A2395" s="4" t="s">
        <v>2281</v>
      </c>
      <c r="B2395" t="str">
        <f t="shared" si="74"/>
        <v>HDMIC</v>
      </c>
      <c r="C2395" t="str">
        <f t="shared" si="75"/>
        <v>HDMIC</v>
      </c>
    </row>
    <row r="2396" spans="1:3" x14ac:dyDescent="0.2">
      <c r="A2396" s="3" t="s">
        <v>2266</v>
      </c>
      <c r="B2396" t="str">
        <f t="shared" si="74"/>
        <v>HDST</v>
      </c>
      <c r="C2396" t="str">
        <f t="shared" si="75"/>
        <v>HDST</v>
      </c>
    </row>
    <row r="2397" spans="1:3" x14ac:dyDescent="0.2">
      <c r="A2397" s="4" t="s">
        <v>2282</v>
      </c>
      <c r="B2397" t="str">
        <f t="shared" si="74"/>
        <v>HPUSBC</v>
      </c>
      <c r="C2397" t="str">
        <f t="shared" si="75"/>
        <v>HPUSBC</v>
      </c>
    </row>
    <row r="2398" spans="1:3" x14ac:dyDescent="0.2">
      <c r="A2398" s="3" t="s">
        <v>2282</v>
      </c>
      <c r="B2398" t="str">
        <f t="shared" si="74"/>
        <v>HPUSBC</v>
      </c>
      <c r="C2398" t="str">
        <f t="shared" si="75"/>
        <v>HPUSBC</v>
      </c>
    </row>
    <row r="2399" spans="1:3" x14ac:dyDescent="0.2">
      <c r="A2399" s="4" t="s">
        <v>2282</v>
      </c>
      <c r="B2399" t="str">
        <f t="shared" si="74"/>
        <v>HPUSBC</v>
      </c>
      <c r="C2399" t="str">
        <f t="shared" si="75"/>
        <v>HPUSBC</v>
      </c>
    </row>
    <row r="2400" spans="1:3" x14ac:dyDescent="0.2">
      <c r="A2400" s="3" t="s">
        <v>2265</v>
      </c>
      <c r="B2400" t="str">
        <f t="shared" si="74"/>
        <v>IPHONE</v>
      </c>
      <c r="C2400" t="str">
        <f t="shared" si="75"/>
        <v>IPHONE</v>
      </c>
    </row>
    <row r="2401" spans="1:3" x14ac:dyDescent="0.2">
      <c r="A2401" s="4" t="s">
        <v>2265</v>
      </c>
      <c r="B2401" t="str">
        <f t="shared" si="74"/>
        <v>IPHONE</v>
      </c>
      <c r="C2401" t="str">
        <f t="shared" si="75"/>
        <v>IPHONE</v>
      </c>
    </row>
    <row r="2402" spans="1:3" x14ac:dyDescent="0.2">
      <c r="A2402" s="3" t="s">
        <v>2265</v>
      </c>
      <c r="B2402" t="str">
        <f t="shared" si="74"/>
        <v>IPHONE</v>
      </c>
      <c r="C2402" t="str">
        <f t="shared" si="75"/>
        <v>IPHONE</v>
      </c>
    </row>
    <row r="2403" spans="1:3" x14ac:dyDescent="0.2">
      <c r="A2403" s="4" t="s">
        <v>2265</v>
      </c>
      <c r="B2403" t="str">
        <f t="shared" si="74"/>
        <v>IPHONE</v>
      </c>
      <c r="C2403" t="str">
        <f t="shared" si="75"/>
        <v>IPHONE</v>
      </c>
    </row>
    <row r="2404" spans="1:3" x14ac:dyDescent="0.2">
      <c r="A2404" s="3" t="s">
        <v>2265</v>
      </c>
      <c r="B2404" t="str">
        <f t="shared" si="74"/>
        <v>IPHONE</v>
      </c>
      <c r="C2404" t="str">
        <f t="shared" si="75"/>
        <v>IPHONE</v>
      </c>
    </row>
    <row r="2405" spans="1:3" x14ac:dyDescent="0.2">
      <c r="A2405" s="4" t="s">
        <v>2268</v>
      </c>
      <c r="B2405" t="str">
        <f t="shared" si="74"/>
        <v>MACCHRG</v>
      </c>
      <c r="C2405" t="str">
        <f t="shared" si="75"/>
        <v>MACCHRG</v>
      </c>
    </row>
    <row r="2406" spans="1:3" x14ac:dyDescent="0.2">
      <c r="A2406" s="3" t="s">
        <v>2290</v>
      </c>
      <c r="B2406" t="str">
        <f t="shared" si="74"/>
        <v>MACUSBC</v>
      </c>
      <c r="C2406" t="str">
        <f t="shared" si="75"/>
        <v>MACUSBC</v>
      </c>
    </row>
    <row r="2407" spans="1:3" x14ac:dyDescent="0.2">
      <c r="A2407" s="4" t="s">
        <v>2286</v>
      </c>
      <c r="B2407" t="str">
        <f t="shared" si="74"/>
        <v>MACUSBC</v>
      </c>
      <c r="C2407" t="str">
        <f t="shared" si="75"/>
        <v>MACUSBC</v>
      </c>
    </row>
    <row r="2408" spans="1:3" x14ac:dyDescent="0.2">
      <c r="A2408" s="3" t="s">
        <v>2269</v>
      </c>
      <c r="B2408" t="str">
        <f t="shared" si="74"/>
        <v>MACUSBC</v>
      </c>
      <c r="C2408" t="str">
        <f t="shared" si="75"/>
        <v>MACUSBC</v>
      </c>
    </row>
    <row r="2409" spans="1:3" x14ac:dyDescent="0.2">
      <c r="A2409" s="4" t="s">
        <v>2270</v>
      </c>
      <c r="B2409" t="str">
        <f t="shared" si="74"/>
        <v>MACUSBC</v>
      </c>
      <c r="C2409" t="str">
        <f t="shared" si="75"/>
        <v>MACUSBC</v>
      </c>
    </row>
    <row r="2410" spans="1:3" x14ac:dyDescent="0.2">
      <c r="A2410" s="3" t="s">
        <v>2278</v>
      </c>
      <c r="B2410" t="str">
        <f t="shared" si="74"/>
        <v>MACUSBC</v>
      </c>
      <c r="C2410" t="str">
        <f t="shared" si="75"/>
        <v>MACUSBC</v>
      </c>
    </row>
    <row r="2411" spans="1:3" x14ac:dyDescent="0.2">
      <c r="A2411" s="4" t="s">
        <v>2294</v>
      </c>
      <c r="B2411" t="str">
        <f t="shared" si="74"/>
        <v>UVGA</v>
      </c>
      <c r="C2411" t="str">
        <f t="shared" si="75"/>
        <v>UVGA</v>
      </c>
    </row>
    <row r="2412" spans="1:3" x14ac:dyDescent="0.2">
      <c r="A2412" s="3" t="s">
        <v>2272</v>
      </c>
      <c r="B2412" t="str">
        <f t="shared" si="74"/>
        <v>WALLADPT</v>
      </c>
      <c r="C2412" t="str">
        <f t="shared" si="75"/>
        <v>WALLADPT</v>
      </c>
    </row>
    <row r="2413" spans="1:3" x14ac:dyDescent="0.2">
      <c r="A2413" s="4" t="s">
        <v>2272</v>
      </c>
      <c r="B2413" t="str">
        <f t="shared" si="74"/>
        <v>WALLADPT</v>
      </c>
      <c r="C2413" t="str">
        <f t="shared" si="75"/>
        <v>WALLADPT</v>
      </c>
    </row>
    <row r="2414" spans="1:3" x14ac:dyDescent="0.2">
      <c r="A2414" s="3" t="s">
        <v>2272</v>
      </c>
      <c r="B2414" t="str">
        <f t="shared" si="74"/>
        <v>WALLADPT</v>
      </c>
      <c r="C2414" t="str">
        <f t="shared" si="75"/>
        <v>WALLADPT</v>
      </c>
    </row>
    <row r="2415" spans="1:3" x14ac:dyDescent="0.2">
      <c r="A2415" s="4" t="s">
        <v>2272</v>
      </c>
      <c r="B2415" t="str">
        <f t="shared" si="74"/>
        <v>WALLADPT</v>
      </c>
      <c r="C2415" t="str">
        <f t="shared" si="75"/>
        <v>WALLADPT</v>
      </c>
    </row>
    <row r="2416" spans="1:3" x14ac:dyDescent="0.2">
      <c r="A2416" s="3" t="s">
        <v>2272</v>
      </c>
      <c r="B2416" t="str">
        <f t="shared" si="74"/>
        <v>WALLADPT</v>
      </c>
      <c r="C2416" t="str">
        <f t="shared" si="75"/>
        <v>WALLADPT</v>
      </c>
    </row>
    <row r="2417" spans="1:3" x14ac:dyDescent="0.2">
      <c r="A2417" s="4" t="s">
        <v>2272</v>
      </c>
      <c r="B2417" t="str">
        <f t="shared" si="74"/>
        <v>WALLADPT</v>
      </c>
      <c r="C2417" t="str">
        <f t="shared" si="75"/>
        <v>WALLADPT</v>
      </c>
    </row>
    <row r="2418" spans="1:3" x14ac:dyDescent="0.2">
      <c r="A2418" s="3" t="s">
        <v>2356</v>
      </c>
      <c r="B2418" t="str">
        <f t="shared" si="74"/>
        <v>Uniq/16B03Code</v>
      </c>
      <c r="C2418" t="str">
        <f t="shared" si="75"/>
        <v>CBK</v>
      </c>
    </row>
    <row r="2419" spans="1:3" x14ac:dyDescent="0.2">
      <c r="A2419" s="4" t="s">
        <v>2273</v>
      </c>
      <c r="B2419" t="str">
        <f t="shared" si="74"/>
        <v>CBK</v>
      </c>
      <c r="C2419" t="str">
        <f t="shared" si="75"/>
        <v>CBK</v>
      </c>
    </row>
    <row r="2420" spans="1:3" x14ac:dyDescent="0.2">
      <c r="A2420" s="3" t="s">
        <v>2274</v>
      </c>
      <c r="B2420" t="str">
        <f t="shared" si="74"/>
        <v>CLICC-ML</v>
      </c>
      <c r="C2420" t="str">
        <f t="shared" si="75"/>
        <v>CLICC-ML</v>
      </c>
    </row>
    <row r="2421" spans="1:3" x14ac:dyDescent="0.2">
      <c r="A2421" s="4" t="s">
        <v>2274</v>
      </c>
      <c r="B2421" t="str">
        <f t="shared" si="74"/>
        <v>CLICC-ML</v>
      </c>
      <c r="C2421" t="str">
        <f t="shared" si="75"/>
        <v>CLICC-ML</v>
      </c>
    </row>
    <row r="2422" spans="1:3" x14ac:dyDescent="0.2">
      <c r="A2422" s="3" t="s">
        <v>2274</v>
      </c>
      <c r="B2422" t="str">
        <f t="shared" si="74"/>
        <v>CLICC-ML</v>
      </c>
      <c r="C2422" t="str">
        <f t="shared" si="75"/>
        <v>CLICC-ML</v>
      </c>
    </row>
    <row r="2423" spans="1:3" x14ac:dyDescent="0.2">
      <c r="A2423" s="4" t="s">
        <v>2275</v>
      </c>
      <c r="B2423" t="str">
        <f t="shared" si="74"/>
        <v>CLICC-MM</v>
      </c>
      <c r="C2423" t="str">
        <f t="shared" si="75"/>
        <v>CLICC-MM</v>
      </c>
    </row>
    <row r="2424" spans="1:3" x14ac:dyDescent="0.2">
      <c r="A2424" s="3" t="s">
        <v>2274</v>
      </c>
      <c r="B2424" t="str">
        <f t="shared" si="74"/>
        <v>CLICC-ML</v>
      </c>
      <c r="C2424" t="str">
        <f t="shared" si="75"/>
        <v>CLICC-ML</v>
      </c>
    </row>
    <row r="2425" spans="1:3" x14ac:dyDescent="0.2">
      <c r="A2425" s="4" t="s">
        <v>2275</v>
      </c>
      <c r="B2425" t="str">
        <f t="shared" si="74"/>
        <v>CLICC-MM</v>
      </c>
      <c r="C2425" t="str">
        <f t="shared" si="75"/>
        <v>CLICC-MM</v>
      </c>
    </row>
    <row r="2426" spans="1:3" x14ac:dyDescent="0.2">
      <c r="A2426" s="3" t="s">
        <v>2274</v>
      </c>
      <c r="B2426" t="str">
        <f t="shared" si="74"/>
        <v>CLICC-ML</v>
      </c>
      <c r="C2426" t="str">
        <f t="shared" si="75"/>
        <v>CLICC-ML</v>
      </c>
    </row>
    <row r="2427" spans="1:3" x14ac:dyDescent="0.2">
      <c r="A2427" s="4" t="s">
        <v>2274</v>
      </c>
      <c r="B2427" t="str">
        <f t="shared" si="74"/>
        <v>CLICC-ML</v>
      </c>
      <c r="C2427" t="str">
        <f t="shared" si="75"/>
        <v>CLICC-ML</v>
      </c>
    </row>
    <row r="2428" spans="1:3" x14ac:dyDescent="0.2">
      <c r="A2428" s="3" t="s">
        <v>2274</v>
      </c>
      <c r="B2428" t="str">
        <f t="shared" si="74"/>
        <v>CLICC-ML</v>
      </c>
      <c r="C2428" t="str">
        <f t="shared" si="75"/>
        <v>CLICC-ML</v>
      </c>
    </row>
    <row r="2429" spans="1:3" x14ac:dyDescent="0.2">
      <c r="A2429" s="4" t="s">
        <v>2275</v>
      </c>
      <c r="B2429" t="str">
        <f t="shared" si="74"/>
        <v>CLICC-MM</v>
      </c>
      <c r="C2429" t="str">
        <f t="shared" si="75"/>
        <v>CLICC-MM</v>
      </c>
    </row>
    <row r="2430" spans="1:3" x14ac:dyDescent="0.2">
      <c r="A2430" s="3" t="s">
        <v>2275</v>
      </c>
      <c r="B2430" t="str">
        <f t="shared" si="74"/>
        <v>CLICC-MM</v>
      </c>
      <c r="C2430" t="str">
        <f t="shared" si="75"/>
        <v>CLICC-MM</v>
      </c>
    </row>
    <row r="2431" spans="1:3" x14ac:dyDescent="0.2">
      <c r="A2431" s="4" t="s">
        <v>2297</v>
      </c>
      <c r="B2431" t="str">
        <f t="shared" si="74"/>
        <v>FAC</v>
      </c>
      <c r="C2431" t="str">
        <f t="shared" si="75"/>
        <v>FAC</v>
      </c>
    </row>
    <row r="2432" spans="1:3" x14ac:dyDescent="0.2">
      <c r="A2432" s="3" t="s">
        <v>2263</v>
      </c>
      <c r="B2432" t="str">
        <f t="shared" si="74"/>
        <v>HP</v>
      </c>
      <c r="C2432" t="str">
        <f t="shared" si="75"/>
        <v>HP</v>
      </c>
    </row>
    <row r="2433" spans="1:3" x14ac:dyDescent="0.2">
      <c r="A2433" s="4" t="s">
        <v>2263</v>
      </c>
      <c r="B2433" t="str">
        <f t="shared" si="74"/>
        <v>HP</v>
      </c>
      <c r="C2433" t="str">
        <f t="shared" si="75"/>
        <v>HP</v>
      </c>
    </row>
    <row r="2434" spans="1:3" x14ac:dyDescent="0.2">
      <c r="A2434" s="3" t="s">
        <v>2263</v>
      </c>
      <c r="B2434" t="str">
        <f t="shared" si="74"/>
        <v>HP</v>
      </c>
      <c r="C2434" t="str">
        <f t="shared" si="75"/>
        <v>HP</v>
      </c>
    </row>
    <row r="2435" spans="1:3" x14ac:dyDescent="0.2">
      <c r="A2435" s="4" t="s">
        <v>2275</v>
      </c>
      <c r="B2435" t="str">
        <f t="shared" ref="B2435:B2498" si="76">IF(COUNTIF(A2435,"*MACUSBC*"),"MACUSBC",A2435)</f>
        <v>CLICC-MM</v>
      </c>
      <c r="C2435" t="str">
        <f t="shared" ref="C2435:C2498" si="77">IF(COUNTIF(B2435,"*uniq*"),"CBK",B2435)</f>
        <v>CLICC-MM</v>
      </c>
    </row>
    <row r="2436" spans="1:3" x14ac:dyDescent="0.2">
      <c r="A2436" s="3" t="s">
        <v>2276</v>
      </c>
      <c r="B2436" t="str">
        <f t="shared" si="76"/>
        <v>CALC</v>
      </c>
      <c r="C2436" t="str">
        <f t="shared" si="77"/>
        <v>CALC</v>
      </c>
    </row>
    <row r="2437" spans="1:3" x14ac:dyDescent="0.2">
      <c r="A2437" s="4" t="s">
        <v>2276</v>
      </c>
      <c r="B2437" t="str">
        <f t="shared" si="76"/>
        <v>CALC</v>
      </c>
      <c r="C2437" t="str">
        <f t="shared" si="77"/>
        <v>CALC</v>
      </c>
    </row>
    <row r="2438" spans="1:3" x14ac:dyDescent="0.2">
      <c r="A2438" s="3" t="s">
        <v>2276</v>
      </c>
      <c r="B2438" t="str">
        <f t="shared" si="76"/>
        <v>CALC</v>
      </c>
      <c r="C2438" t="str">
        <f t="shared" si="77"/>
        <v>CALC</v>
      </c>
    </row>
    <row r="2439" spans="1:3" x14ac:dyDescent="0.2">
      <c r="A2439" s="4" t="s">
        <v>2276</v>
      </c>
      <c r="B2439" t="str">
        <f t="shared" si="76"/>
        <v>CALC</v>
      </c>
      <c r="C2439" t="str">
        <f t="shared" si="77"/>
        <v>CALC</v>
      </c>
    </row>
    <row r="2440" spans="1:3" x14ac:dyDescent="0.2">
      <c r="A2440" s="3" t="s">
        <v>2281</v>
      </c>
      <c r="B2440" t="str">
        <f t="shared" si="76"/>
        <v>HDMIC</v>
      </c>
      <c r="C2440" t="str">
        <f t="shared" si="77"/>
        <v>HDMIC</v>
      </c>
    </row>
    <row r="2441" spans="1:3" x14ac:dyDescent="0.2">
      <c r="A2441" s="4" t="s">
        <v>2281</v>
      </c>
      <c r="B2441" t="str">
        <f t="shared" si="76"/>
        <v>HDMIC</v>
      </c>
      <c r="C2441" t="str">
        <f t="shared" si="77"/>
        <v>HDMIC</v>
      </c>
    </row>
    <row r="2442" spans="1:3" x14ac:dyDescent="0.2">
      <c r="A2442" s="3" t="s">
        <v>2266</v>
      </c>
      <c r="B2442" t="str">
        <f t="shared" si="76"/>
        <v>HDST</v>
      </c>
      <c r="C2442" t="str">
        <f t="shared" si="77"/>
        <v>HDST</v>
      </c>
    </row>
    <row r="2443" spans="1:3" x14ac:dyDescent="0.2">
      <c r="A2443" s="4" t="s">
        <v>2266</v>
      </c>
      <c r="B2443" t="str">
        <f t="shared" si="76"/>
        <v>HDST</v>
      </c>
      <c r="C2443" t="str">
        <f t="shared" si="77"/>
        <v>HDST</v>
      </c>
    </row>
    <row r="2444" spans="1:3" x14ac:dyDescent="0.2">
      <c r="A2444" s="3" t="s">
        <v>2266</v>
      </c>
      <c r="B2444" t="str">
        <f t="shared" si="76"/>
        <v>HDST</v>
      </c>
      <c r="C2444" t="str">
        <f t="shared" si="77"/>
        <v>HDST</v>
      </c>
    </row>
    <row r="2445" spans="1:3" x14ac:dyDescent="0.2">
      <c r="A2445" s="4" t="s">
        <v>2282</v>
      </c>
      <c r="B2445" t="str">
        <f t="shared" si="76"/>
        <v>HPUSBC</v>
      </c>
      <c r="C2445" t="str">
        <f t="shared" si="77"/>
        <v>HPUSBC</v>
      </c>
    </row>
    <row r="2446" spans="1:3" x14ac:dyDescent="0.2">
      <c r="A2446" s="3" t="s">
        <v>2282</v>
      </c>
      <c r="B2446" t="str">
        <f t="shared" si="76"/>
        <v>HPUSBC</v>
      </c>
      <c r="C2446" t="str">
        <f t="shared" si="77"/>
        <v>HPUSBC</v>
      </c>
    </row>
    <row r="2447" spans="1:3" x14ac:dyDescent="0.2">
      <c r="A2447" s="4" t="s">
        <v>2282</v>
      </c>
      <c r="B2447" t="str">
        <f t="shared" si="76"/>
        <v>HPUSBC</v>
      </c>
      <c r="C2447" t="str">
        <f t="shared" si="77"/>
        <v>HPUSBC</v>
      </c>
    </row>
    <row r="2448" spans="1:3" x14ac:dyDescent="0.2">
      <c r="A2448" s="3" t="s">
        <v>2265</v>
      </c>
      <c r="B2448" t="str">
        <f t="shared" si="76"/>
        <v>IPHONE</v>
      </c>
      <c r="C2448" t="str">
        <f t="shared" si="77"/>
        <v>IPHONE</v>
      </c>
    </row>
    <row r="2449" spans="1:3" x14ac:dyDescent="0.2">
      <c r="A2449" s="4" t="s">
        <v>2265</v>
      </c>
      <c r="B2449" t="str">
        <f t="shared" si="76"/>
        <v>IPHONE</v>
      </c>
      <c r="C2449" t="str">
        <f t="shared" si="77"/>
        <v>IPHONE</v>
      </c>
    </row>
    <row r="2450" spans="1:3" x14ac:dyDescent="0.2">
      <c r="A2450" s="3" t="s">
        <v>2265</v>
      </c>
      <c r="B2450" t="str">
        <f t="shared" si="76"/>
        <v>IPHONE</v>
      </c>
      <c r="C2450" t="str">
        <f t="shared" si="77"/>
        <v>IPHONE</v>
      </c>
    </row>
    <row r="2451" spans="1:3" x14ac:dyDescent="0.2">
      <c r="A2451" s="4" t="s">
        <v>2265</v>
      </c>
      <c r="B2451" t="str">
        <f t="shared" si="76"/>
        <v>IPHONE</v>
      </c>
      <c r="C2451" t="str">
        <f t="shared" si="77"/>
        <v>IPHONE</v>
      </c>
    </row>
    <row r="2452" spans="1:3" x14ac:dyDescent="0.2">
      <c r="A2452" s="3" t="s">
        <v>2265</v>
      </c>
      <c r="B2452" t="str">
        <f t="shared" si="76"/>
        <v>IPHONE</v>
      </c>
      <c r="C2452" t="str">
        <f t="shared" si="77"/>
        <v>IPHONE</v>
      </c>
    </row>
    <row r="2453" spans="1:3" x14ac:dyDescent="0.2">
      <c r="A2453" s="4" t="s">
        <v>2265</v>
      </c>
      <c r="B2453" t="str">
        <f t="shared" si="76"/>
        <v>IPHONE</v>
      </c>
      <c r="C2453" t="str">
        <f t="shared" si="77"/>
        <v>IPHONE</v>
      </c>
    </row>
    <row r="2454" spans="1:3" x14ac:dyDescent="0.2">
      <c r="A2454" s="3" t="s">
        <v>2265</v>
      </c>
      <c r="B2454" t="str">
        <f t="shared" si="76"/>
        <v>IPHONE</v>
      </c>
      <c r="C2454" t="str">
        <f t="shared" si="77"/>
        <v>IPHONE</v>
      </c>
    </row>
    <row r="2455" spans="1:3" x14ac:dyDescent="0.2">
      <c r="A2455" s="4" t="s">
        <v>2265</v>
      </c>
      <c r="B2455" t="str">
        <f t="shared" si="76"/>
        <v>IPHONE</v>
      </c>
      <c r="C2455" t="str">
        <f t="shared" si="77"/>
        <v>IPHONE</v>
      </c>
    </row>
    <row r="2456" spans="1:3" x14ac:dyDescent="0.2">
      <c r="A2456" s="3" t="s">
        <v>2265</v>
      </c>
      <c r="B2456" t="str">
        <f t="shared" si="76"/>
        <v>IPHONE</v>
      </c>
      <c r="C2456" t="str">
        <f t="shared" si="77"/>
        <v>IPHONE</v>
      </c>
    </row>
    <row r="2457" spans="1:3" x14ac:dyDescent="0.2">
      <c r="A2457" s="4" t="s">
        <v>2265</v>
      </c>
      <c r="B2457" t="str">
        <f t="shared" si="76"/>
        <v>IPHONE</v>
      </c>
      <c r="C2457" t="str">
        <f t="shared" si="77"/>
        <v>IPHONE</v>
      </c>
    </row>
    <row r="2458" spans="1:3" x14ac:dyDescent="0.2">
      <c r="A2458" s="3" t="s">
        <v>2265</v>
      </c>
      <c r="B2458" t="str">
        <f t="shared" si="76"/>
        <v>IPHONE</v>
      </c>
      <c r="C2458" t="str">
        <f t="shared" si="77"/>
        <v>IPHONE</v>
      </c>
    </row>
    <row r="2459" spans="1:3" x14ac:dyDescent="0.2">
      <c r="A2459" s="4" t="s">
        <v>2265</v>
      </c>
      <c r="B2459" t="str">
        <f t="shared" si="76"/>
        <v>IPHONE</v>
      </c>
      <c r="C2459" t="str">
        <f t="shared" si="77"/>
        <v>IPHONE</v>
      </c>
    </row>
    <row r="2460" spans="1:3" x14ac:dyDescent="0.2">
      <c r="A2460" s="3" t="s">
        <v>2265</v>
      </c>
      <c r="B2460" t="str">
        <f t="shared" si="76"/>
        <v>IPHONE</v>
      </c>
      <c r="C2460" t="str">
        <f t="shared" si="77"/>
        <v>IPHONE</v>
      </c>
    </row>
    <row r="2461" spans="1:3" x14ac:dyDescent="0.2">
      <c r="A2461" s="4" t="s">
        <v>2268</v>
      </c>
      <c r="B2461" t="str">
        <f t="shared" si="76"/>
        <v>MACCHRG</v>
      </c>
      <c r="C2461" t="str">
        <f t="shared" si="77"/>
        <v>MACCHRG</v>
      </c>
    </row>
    <row r="2462" spans="1:3" x14ac:dyDescent="0.2">
      <c r="A2462" s="3" t="s">
        <v>2295</v>
      </c>
      <c r="B2462" t="str">
        <f t="shared" si="76"/>
        <v>MACUSBC</v>
      </c>
      <c r="C2462" t="str">
        <f t="shared" si="77"/>
        <v>MACUSBC</v>
      </c>
    </row>
    <row r="2463" spans="1:3" x14ac:dyDescent="0.2">
      <c r="A2463" s="4" t="s">
        <v>2289</v>
      </c>
      <c r="B2463" t="str">
        <f t="shared" si="76"/>
        <v>MACUSBC</v>
      </c>
      <c r="C2463" t="str">
        <f t="shared" si="77"/>
        <v>MACUSBC</v>
      </c>
    </row>
    <row r="2464" spans="1:3" x14ac:dyDescent="0.2">
      <c r="A2464" s="3" t="s">
        <v>2277</v>
      </c>
      <c r="B2464" t="str">
        <f t="shared" si="76"/>
        <v>MACUSBC</v>
      </c>
      <c r="C2464" t="str">
        <f t="shared" si="77"/>
        <v>MACUSBC</v>
      </c>
    </row>
    <row r="2465" spans="1:3" x14ac:dyDescent="0.2">
      <c r="A2465" s="4" t="s">
        <v>2299</v>
      </c>
      <c r="B2465" t="str">
        <f t="shared" si="76"/>
        <v>MACUSBC</v>
      </c>
      <c r="C2465" t="str">
        <f t="shared" si="77"/>
        <v>MACUSBC</v>
      </c>
    </row>
    <row r="2466" spans="1:3" x14ac:dyDescent="0.2">
      <c r="A2466" s="3" t="s">
        <v>2270</v>
      </c>
      <c r="B2466" t="str">
        <f t="shared" si="76"/>
        <v>MACUSBC</v>
      </c>
      <c r="C2466" t="str">
        <f t="shared" si="77"/>
        <v>MACUSBC</v>
      </c>
    </row>
    <row r="2467" spans="1:3" x14ac:dyDescent="0.2">
      <c r="A2467" s="4" t="s">
        <v>2271</v>
      </c>
      <c r="B2467" t="str">
        <f t="shared" si="76"/>
        <v>OMNI</v>
      </c>
      <c r="C2467" t="str">
        <f t="shared" si="77"/>
        <v>OMNI</v>
      </c>
    </row>
    <row r="2468" spans="1:3" x14ac:dyDescent="0.2">
      <c r="A2468" s="3" t="s">
        <v>2271</v>
      </c>
      <c r="B2468" t="str">
        <f t="shared" si="76"/>
        <v>OMNI</v>
      </c>
      <c r="C2468" t="str">
        <f t="shared" si="77"/>
        <v>OMNI</v>
      </c>
    </row>
    <row r="2469" spans="1:3" x14ac:dyDescent="0.2">
      <c r="A2469" s="4" t="s">
        <v>2271</v>
      </c>
      <c r="B2469" t="str">
        <f t="shared" si="76"/>
        <v>OMNI</v>
      </c>
      <c r="C2469" t="str">
        <f t="shared" si="77"/>
        <v>OMNI</v>
      </c>
    </row>
    <row r="2470" spans="1:3" x14ac:dyDescent="0.2">
      <c r="A2470" s="3" t="s">
        <v>2285</v>
      </c>
      <c r="B2470" t="str">
        <f t="shared" si="76"/>
        <v>UHDMI</v>
      </c>
      <c r="C2470" t="str">
        <f t="shared" si="77"/>
        <v>UHDMI</v>
      </c>
    </row>
    <row r="2471" spans="1:3" x14ac:dyDescent="0.2">
      <c r="A2471" s="4" t="s">
        <v>2285</v>
      </c>
      <c r="B2471" t="str">
        <f t="shared" si="76"/>
        <v>UHDMI</v>
      </c>
      <c r="C2471" t="str">
        <f t="shared" si="77"/>
        <v>UHDMI</v>
      </c>
    </row>
    <row r="2472" spans="1:3" x14ac:dyDescent="0.2">
      <c r="A2472" s="3" t="s">
        <v>2285</v>
      </c>
      <c r="B2472" t="str">
        <f t="shared" si="76"/>
        <v>UHDMI</v>
      </c>
      <c r="C2472" t="str">
        <f t="shared" si="77"/>
        <v>UHDMI</v>
      </c>
    </row>
    <row r="2473" spans="1:3" x14ac:dyDescent="0.2">
      <c r="A2473" s="4" t="s">
        <v>2272</v>
      </c>
      <c r="B2473" t="str">
        <f t="shared" si="76"/>
        <v>WALLADPT</v>
      </c>
      <c r="C2473" t="str">
        <f t="shared" si="77"/>
        <v>WALLADPT</v>
      </c>
    </row>
    <row r="2474" spans="1:3" x14ac:dyDescent="0.2">
      <c r="A2474" s="3" t="s">
        <v>2272</v>
      </c>
      <c r="B2474" t="str">
        <f t="shared" si="76"/>
        <v>WALLADPT</v>
      </c>
      <c r="C2474" t="str">
        <f t="shared" si="77"/>
        <v>WALLADPT</v>
      </c>
    </row>
    <row r="2475" spans="1:3" x14ac:dyDescent="0.2">
      <c r="A2475" s="4" t="s">
        <v>2272</v>
      </c>
      <c r="B2475" t="str">
        <f t="shared" si="76"/>
        <v>WALLADPT</v>
      </c>
      <c r="C2475" t="str">
        <f t="shared" si="77"/>
        <v>WALLADPT</v>
      </c>
    </row>
    <row r="2476" spans="1:3" x14ac:dyDescent="0.2">
      <c r="A2476" s="3" t="s">
        <v>2272</v>
      </c>
      <c r="B2476" t="str">
        <f t="shared" si="76"/>
        <v>WALLADPT</v>
      </c>
      <c r="C2476" t="str">
        <f t="shared" si="77"/>
        <v>WALLADPT</v>
      </c>
    </row>
    <row r="2477" spans="1:3" x14ac:dyDescent="0.2">
      <c r="A2477" s="4" t="s">
        <v>2272</v>
      </c>
      <c r="B2477" t="str">
        <f t="shared" si="76"/>
        <v>WALLADPT</v>
      </c>
      <c r="C2477" t="str">
        <f t="shared" si="77"/>
        <v>WALLADPT</v>
      </c>
    </row>
    <row r="2478" spans="1:3" x14ac:dyDescent="0.2">
      <c r="A2478" s="3" t="s">
        <v>2272</v>
      </c>
      <c r="B2478" t="str">
        <f t="shared" si="76"/>
        <v>WALLADPT</v>
      </c>
      <c r="C2478" t="str">
        <f t="shared" si="77"/>
        <v>WALLADPT</v>
      </c>
    </row>
    <row r="2479" spans="1:3" x14ac:dyDescent="0.2">
      <c r="A2479" s="4" t="s">
        <v>2272</v>
      </c>
      <c r="B2479" t="str">
        <f t="shared" si="76"/>
        <v>WALLADPT</v>
      </c>
      <c r="C2479" t="str">
        <f t="shared" si="77"/>
        <v>WALLADPT</v>
      </c>
    </row>
    <row r="2480" spans="1:3" x14ac:dyDescent="0.2">
      <c r="A2480" s="3" t="s">
        <v>2272</v>
      </c>
      <c r="B2480" t="str">
        <f t="shared" si="76"/>
        <v>WALLADPT</v>
      </c>
      <c r="C2480" t="str">
        <f t="shared" si="77"/>
        <v>WALLADPT</v>
      </c>
    </row>
    <row r="2481" spans="1:3" x14ac:dyDescent="0.2">
      <c r="A2481" s="4" t="s">
        <v>2272</v>
      </c>
      <c r="B2481" t="str">
        <f t="shared" si="76"/>
        <v>WALLADPT</v>
      </c>
      <c r="C2481" t="str">
        <f t="shared" si="77"/>
        <v>WALLADPT</v>
      </c>
    </row>
    <row r="2482" spans="1:3" x14ac:dyDescent="0.2">
      <c r="A2482" s="3" t="s">
        <v>2272</v>
      </c>
      <c r="B2482" t="str">
        <f t="shared" si="76"/>
        <v>WALLADPT</v>
      </c>
      <c r="C2482" t="str">
        <f t="shared" si="77"/>
        <v>WALLADPT</v>
      </c>
    </row>
    <row r="2483" spans="1:3" x14ac:dyDescent="0.2">
      <c r="A2483" s="4" t="s">
        <v>2272</v>
      </c>
      <c r="B2483" t="str">
        <f t="shared" si="76"/>
        <v>WALLADPT</v>
      </c>
      <c r="C2483" t="str">
        <f t="shared" si="77"/>
        <v>WALLADPT</v>
      </c>
    </row>
    <row r="2484" spans="1:3" x14ac:dyDescent="0.2">
      <c r="A2484" s="3" t="s">
        <v>2265</v>
      </c>
      <c r="B2484" t="str">
        <f t="shared" si="76"/>
        <v>IPHONE</v>
      </c>
      <c r="C2484" t="str">
        <f t="shared" si="77"/>
        <v>IPHONE</v>
      </c>
    </row>
    <row r="2485" spans="1:3" x14ac:dyDescent="0.2">
      <c r="A2485" s="4" t="s">
        <v>2287</v>
      </c>
      <c r="B2485" t="str">
        <f t="shared" si="76"/>
        <v>MACUSBC</v>
      </c>
      <c r="C2485" t="str">
        <f t="shared" si="77"/>
        <v>MACUSBC</v>
      </c>
    </row>
    <row r="2486" spans="1:3" x14ac:dyDescent="0.2">
      <c r="A2486" s="3" t="s">
        <v>2356</v>
      </c>
      <c r="B2486" t="str">
        <f t="shared" si="76"/>
        <v>Uniq/16B03Code</v>
      </c>
      <c r="C2486" t="str">
        <f t="shared" si="77"/>
        <v>CBK</v>
      </c>
    </row>
    <row r="2487" spans="1:3" x14ac:dyDescent="0.2">
      <c r="A2487" s="4" t="s">
        <v>2357</v>
      </c>
      <c r="B2487" t="str">
        <f t="shared" si="76"/>
        <v>Uniq/16B09Code</v>
      </c>
      <c r="C2487" t="str">
        <f t="shared" si="77"/>
        <v>CBK</v>
      </c>
    </row>
    <row r="2488" spans="1:3" x14ac:dyDescent="0.2">
      <c r="A2488" s="3" t="s">
        <v>2358</v>
      </c>
      <c r="B2488" t="str">
        <f t="shared" si="76"/>
        <v>Uniq/16B11Code</v>
      </c>
      <c r="C2488" t="str">
        <f t="shared" si="77"/>
        <v>CBK</v>
      </c>
    </row>
    <row r="2489" spans="1:3" x14ac:dyDescent="0.2">
      <c r="A2489" s="4" t="s">
        <v>2359</v>
      </c>
      <c r="B2489" t="str">
        <f t="shared" si="76"/>
        <v>Uniq/16B12Code</v>
      </c>
      <c r="C2489" t="str">
        <f t="shared" si="77"/>
        <v>CBK</v>
      </c>
    </row>
    <row r="2490" spans="1:3" x14ac:dyDescent="0.2">
      <c r="A2490" s="3" t="s">
        <v>2273</v>
      </c>
      <c r="B2490" t="str">
        <f t="shared" si="76"/>
        <v>CBK</v>
      </c>
      <c r="C2490" t="str">
        <f t="shared" si="77"/>
        <v>CBK</v>
      </c>
    </row>
    <row r="2491" spans="1:3" x14ac:dyDescent="0.2">
      <c r="A2491" s="4" t="s">
        <v>2273</v>
      </c>
      <c r="B2491" t="str">
        <f t="shared" si="76"/>
        <v>CBK</v>
      </c>
      <c r="C2491" t="str">
        <f t="shared" si="77"/>
        <v>CBK</v>
      </c>
    </row>
    <row r="2492" spans="1:3" x14ac:dyDescent="0.2">
      <c r="A2492" s="3" t="s">
        <v>2274</v>
      </c>
      <c r="B2492" t="str">
        <f t="shared" si="76"/>
        <v>CLICC-ML</v>
      </c>
      <c r="C2492" t="str">
        <f t="shared" si="77"/>
        <v>CLICC-ML</v>
      </c>
    </row>
    <row r="2493" spans="1:3" x14ac:dyDescent="0.2">
      <c r="A2493" s="4" t="s">
        <v>2274</v>
      </c>
      <c r="B2493" t="str">
        <f t="shared" si="76"/>
        <v>CLICC-ML</v>
      </c>
      <c r="C2493" t="str">
        <f t="shared" si="77"/>
        <v>CLICC-ML</v>
      </c>
    </row>
    <row r="2494" spans="1:3" x14ac:dyDescent="0.2">
      <c r="A2494" s="3" t="s">
        <v>2274</v>
      </c>
      <c r="B2494" t="str">
        <f t="shared" si="76"/>
        <v>CLICC-ML</v>
      </c>
      <c r="C2494" t="str">
        <f t="shared" si="77"/>
        <v>CLICC-ML</v>
      </c>
    </row>
    <row r="2495" spans="1:3" x14ac:dyDescent="0.2">
      <c r="A2495" s="4" t="s">
        <v>2274</v>
      </c>
      <c r="B2495" t="str">
        <f t="shared" si="76"/>
        <v>CLICC-ML</v>
      </c>
      <c r="C2495" t="str">
        <f t="shared" si="77"/>
        <v>CLICC-ML</v>
      </c>
    </row>
    <row r="2496" spans="1:3" x14ac:dyDescent="0.2">
      <c r="A2496" s="3" t="s">
        <v>2274</v>
      </c>
      <c r="B2496" t="str">
        <f t="shared" si="76"/>
        <v>CLICC-ML</v>
      </c>
      <c r="C2496" t="str">
        <f t="shared" si="77"/>
        <v>CLICC-ML</v>
      </c>
    </row>
    <row r="2497" spans="1:3" x14ac:dyDescent="0.2">
      <c r="A2497" s="4" t="s">
        <v>2275</v>
      </c>
      <c r="B2497" t="str">
        <f t="shared" si="76"/>
        <v>CLICC-MM</v>
      </c>
      <c r="C2497" t="str">
        <f t="shared" si="77"/>
        <v>CLICC-MM</v>
      </c>
    </row>
    <row r="2498" spans="1:3" x14ac:dyDescent="0.2">
      <c r="A2498" s="3" t="s">
        <v>2275</v>
      </c>
      <c r="B2498" t="str">
        <f t="shared" si="76"/>
        <v>CLICC-MM</v>
      </c>
      <c r="C2498" t="str">
        <f t="shared" si="77"/>
        <v>CLICC-MM</v>
      </c>
    </row>
    <row r="2499" spans="1:3" x14ac:dyDescent="0.2">
      <c r="A2499" s="4" t="s">
        <v>2275</v>
      </c>
      <c r="B2499" t="str">
        <f t="shared" ref="B2499:B2562" si="78">IF(COUNTIF(A2499,"*MACUSBC*"),"MACUSBC",A2499)</f>
        <v>CLICC-MM</v>
      </c>
      <c r="C2499" t="str">
        <f t="shared" ref="C2499:C2562" si="79">IF(COUNTIF(B2499,"*uniq*"),"CBK",B2499)</f>
        <v>CLICC-MM</v>
      </c>
    </row>
    <row r="2500" spans="1:3" x14ac:dyDescent="0.2">
      <c r="A2500" s="3" t="s">
        <v>2263</v>
      </c>
      <c r="B2500" t="str">
        <f t="shared" si="78"/>
        <v>HP</v>
      </c>
      <c r="C2500" t="str">
        <f t="shared" si="79"/>
        <v>HP</v>
      </c>
    </row>
    <row r="2501" spans="1:3" x14ac:dyDescent="0.2">
      <c r="A2501" s="4" t="s">
        <v>2275</v>
      </c>
      <c r="B2501" t="str">
        <f t="shared" si="78"/>
        <v>CLICC-MM</v>
      </c>
      <c r="C2501" t="str">
        <f t="shared" si="79"/>
        <v>CLICC-MM</v>
      </c>
    </row>
    <row r="2502" spans="1:3" x14ac:dyDescent="0.2">
      <c r="A2502" s="3" t="s">
        <v>2273</v>
      </c>
      <c r="B2502" t="str">
        <f t="shared" si="78"/>
        <v>CBK</v>
      </c>
      <c r="C2502" t="str">
        <f t="shared" si="79"/>
        <v>CBK</v>
      </c>
    </row>
    <row r="2503" spans="1:3" x14ac:dyDescent="0.2">
      <c r="A2503" s="4" t="s">
        <v>2274</v>
      </c>
      <c r="B2503" t="str">
        <f t="shared" si="78"/>
        <v>CLICC-ML</v>
      </c>
      <c r="C2503" t="str">
        <f t="shared" si="79"/>
        <v>CLICC-ML</v>
      </c>
    </row>
    <row r="2504" spans="1:3" x14ac:dyDescent="0.2">
      <c r="A2504" s="3" t="s">
        <v>2274</v>
      </c>
      <c r="B2504" t="str">
        <f t="shared" si="78"/>
        <v>CLICC-ML</v>
      </c>
      <c r="C2504" t="str">
        <f t="shared" si="79"/>
        <v>CLICC-ML</v>
      </c>
    </row>
    <row r="2505" spans="1:3" x14ac:dyDescent="0.2">
      <c r="A2505" s="4" t="s">
        <v>2274</v>
      </c>
      <c r="B2505" t="str">
        <f t="shared" si="78"/>
        <v>CLICC-ML</v>
      </c>
      <c r="C2505" t="str">
        <f t="shared" si="79"/>
        <v>CLICC-ML</v>
      </c>
    </row>
    <row r="2506" spans="1:3" x14ac:dyDescent="0.2">
      <c r="A2506" s="3" t="s">
        <v>2274</v>
      </c>
      <c r="B2506" t="str">
        <f t="shared" si="78"/>
        <v>CLICC-ML</v>
      </c>
      <c r="C2506" t="str">
        <f t="shared" si="79"/>
        <v>CLICC-ML</v>
      </c>
    </row>
    <row r="2507" spans="1:3" x14ac:dyDescent="0.2">
      <c r="A2507" s="4" t="s">
        <v>2274</v>
      </c>
      <c r="B2507" t="str">
        <f t="shared" si="78"/>
        <v>CLICC-ML</v>
      </c>
      <c r="C2507" t="str">
        <f t="shared" si="79"/>
        <v>CLICC-ML</v>
      </c>
    </row>
    <row r="2508" spans="1:3" x14ac:dyDescent="0.2">
      <c r="A2508" s="3" t="s">
        <v>2274</v>
      </c>
      <c r="B2508" t="str">
        <f t="shared" si="78"/>
        <v>CLICC-ML</v>
      </c>
      <c r="C2508" t="str">
        <f t="shared" si="79"/>
        <v>CLICC-ML</v>
      </c>
    </row>
    <row r="2509" spans="1:3" x14ac:dyDescent="0.2">
      <c r="A2509" s="4" t="s">
        <v>2274</v>
      </c>
      <c r="B2509" t="str">
        <f t="shared" si="78"/>
        <v>CLICC-ML</v>
      </c>
      <c r="C2509" t="str">
        <f t="shared" si="79"/>
        <v>CLICC-ML</v>
      </c>
    </row>
    <row r="2510" spans="1:3" x14ac:dyDescent="0.2">
      <c r="A2510" s="3" t="s">
        <v>2275</v>
      </c>
      <c r="B2510" t="str">
        <f t="shared" si="78"/>
        <v>CLICC-MM</v>
      </c>
      <c r="C2510" t="str">
        <f t="shared" si="79"/>
        <v>CLICC-MM</v>
      </c>
    </row>
    <row r="2511" spans="1:3" x14ac:dyDescent="0.2">
      <c r="A2511" s="4" t="s">
        <v>2275</v>
      </c>
      <c r="B2511" t="str">
        <f t="shared" si="78"/>
        <v>CLICC-MM</v>
      </c>
      <c r="C2511" t="str">
        <f t="shared" si="79"/>
        <v>CLICC-MM</v>
      </c>
    </row>
    <row r="2512" spans="1:3" x14ac:dyDescent="0.2">
      <c r="A2512" s="3" t="s">
        <v>2275</v>
      </c>
      <c r="B2512" t="str">
        <f t="shared" si="78"/>
        <v>CLICC-MM</v>
      </c>
      <c r="C2512" t="str">
        <f t="shared" si="79"/>
        <v>CLICC-MM</v>
      </c>
    </row>
    <row r="2513" spans="1:3" x14ac:dyDescent="0.2">
      <c r="A2513" s="4" t="s">
        <v>2263</v>
      </c>
      <c r="B2513" t="str">
        <f t="shared" si="78"/>
        <v>HP</v>
      </c>
      <c r="C2513" t="str">
        <f t="shared" si="79"/>
        <v>HP</v>
      </c>
    </row>
    <row r="2514" spans="1:3" x14ac:dyDescent="0.2">
      <c r="A2514" s="3" t="s">
        <v>2275</v>
      </c>
      <c r="B2514" t="str">
        <f t="shared" si="78"/>
        <v>CLICC-MM</v>
      </c>
      <c r="C2514" t="str">
        <f t="shared" si="79"/>
        <v>CLICC-MM</v>
      </c>
    </row>
    <row r="2515" spans="1:3" x14ac:dyDescent="0.2">
      <c r="A2515" s="4" t="s">
        <v>2263</v>
      </c>
      <c r="B2515" t="str">
        <f t="shared" si="78"/>
        <v>HP</v>
      </c>
      <c r="C2515" t="str">
        <f t="shared" si="79"/>
        <v>HP</v>
      </c>
    </row>
    <row r="2516" spans="1:3" x14ac:dyDescent="0.2">
      <c r="A2516" s="3" t="s">
        <v>2272</v>
      </c>
      <c r="B2516" t="str">
        <f t="shared" si="78"/>
        <v>WALLADPT</v>
      </c>
      <c r="C2516" t="str">
        <f t="shared" si="79"/>
        <v>WALLADPT</v>
      </c>
    </row>
    <row r="2517" spans="1:3" x14ac:dyDescent="0.2">
      <c r="A2517" s="4" t="s">
        <v>2266</v>
      </c>
      <c r="B2517" t="str">
        <f t="shared" si="78"/>
        <v>HDST</v>
      </c>
      <c r="C2517" t="str">
        <f t="shared" si="79"/>
        <v>HDST</v>
      </c>
    </row>
    <row r="2518" spans="1:3" x14ac:dyDescent="0.2">
      <c r="A2518" s="3" t="s">
        <v>2265</v>
      </c>
      <c r="B2518" t="str">
        <f t="shared" si="78"/>
        <v>IPHONE</v>
      </c>
      <c r="C2518" t="str">
        <f t="shared" si="79"/>
        <v>IPHONE</v>
      </c>
    </row>
    <row r="2519" spans="1:3" x14ac:dyDescent="0.2">
      <c r="A2519" s="4" t="s">
        <v>2265</v>
      </c>
      <c r="B2519" t="str">
        <f t="shared" si="78"/>
        <v>IPHONE</v>
      </c>
      <c r="C2519" t="str">
        <f t="shared" si="79"/>
        <v>IPHONE</v>
      </c>
    </row>
    <row r="2520" spans="1:3" x14ac:dyDescent="0.2">
      <c r="A2520" s="3" t="s">
        <v>2265</v>
      </c>
      <c r="B2520" t="str">
        <f t="shared" si="78"/>
        <v>IPHONE</v>
      </c>
      <c r="C2520" t="str">
        <f t="shared" si="79"/>
        <v>IPHONE</v>
      </c>
    </row>
    <row r="2521" spans="1:3" x14ac:dyDescent="0.2">
      <c r="A2521" s="4" t="s">
        <v>2268</v>
      </c>
      <c r="B2521" t="str">
        <f t="shared" si="78"/>
        <v>MACCHRG</v>
      </c>
      <c r="C2521" t="str">
        <f t="shared" si="79"/>
        <v>MACCHRG</v>
      </c>
    </row>
    <row r="2522" spans="1:3" x14ac:dyDescent="0.2">
      <c r="A2522" s="3" t="s">
        <v>2290</v>
      </c>
      <c r="B2522" t="str">
        <f t="shared" si="78"/>
        <v>MACUSBC</v>
      </c>
      <c r="C2522" t="str">
        <f t="shared" si="79"/>
        <v>MACUSBC</v>
      </c>
    </row>
    <row r="2523" spans="1:3" x14ac:dyDescent="0.2">
      <c r="A2523" s="4" t="s">
        <v>2299</v>
      </c>
      <c r="B2523" t="str">
        <f t="shared" si="78"/>
        <v>MACUSBC</v>
      </c>
      <c r="C2523" t="str">
        <f t="shared" si="79"/>
        <v>MACUSBC</v>
      </c>
    </row>
    <row r="2524" spans="1:3" x14ac:dyDescent="0.2">
      <c r="A2524" s="3" t="s">
        <v>2270</v>
      </c>
      <c r="B2524" t="str">
        <f t="shared" si="78"/>
        <v>MACUSBC</v>
      </c>
      <c r="C2524" t="str">
        <f t="shared" si="79"/>
        <v>MACUSBC</v>
      </c>
    </row>
    <row r="2525" spans="1:3" x14ac:dyDescent="0.2">
      <c r="A2525" s="4" t="s">
        <v>2272</v>
      </c>
      <c r="B2525" t="str">
        <f t="shared" si="78"/>
        <v>WALLADPT</v>
      </c>
      <c r="C2525" t="str">
        <f t="shared" si="79"/>
        <v>WALLADPT</v>
      </c>
    </row>
    <row r="2526" spans="1:3" x14ac:dyDescent="0.2">
      <c r="A2526" s="3" t="s">
        <v>2272</v>
      </c>
      <c r="B2526" t="str">
        <f t="shared" si="78"/>
        <v>WALLADPT</v>
      </c>
      <c r="C2526" t="str">
        <f t="shared" si="79"/>
        <v>WALLADPT</v>
      </c>
    </row>
    <row r="2527" spans="1:3" x14ac:dyDescent="0.2">
      <c r="A2527" s="4" t="s">
        <v>2272</v>
      </c>
      <c r="B2527" t="str">
        <f t="shared" si="78"/>
        <v>WALLADPT</v>
      </c>
      <c r="C2527" t="str">
        <f t="shared" si="79"/>
        <v>WALLADPT</v>
      </c>
    </row>
    <row r="2528" spans="1:3" x14ac:dyDescent="0.2">
      <c r="A2528" s="3" t="s">
        <v>2306</v>
      </c>
      <c r="B2528" t="str">
        <f t="shared" si="78"/>
        <v>BIOUSBCVGA</v>
      </c>
      <c r="C2528" t="str">
        <f t="shared" si="79"/>
        <v>BIOUSBCVGA</v>
      </c>
    </row>
    <row r="2529" spans="1:3" x14ac:dyDescent="0.2">
      <c r="A2529" s="4" t="s">
        <v>2281</v>
      </c>
      <c r="B2529" t="str">
        <f t="shared" si="78"/>
        <v>HDMIC</v>
      </c>
      <c r="C2529" t="str">
        <f t="shared" si="79"/>
        <v>HDMIC</v>
      </c>
    </row>
    <row r="2530" spans="1:3" x14ac:dyDescent="0.2">
      <c r="A2530" s="3" t="s">
        <v>2303</v>
      </c>
      <c r="B2530" t="str">
        <f t="shared" si="78"/>
        <v>VGAC</v>
      </c>
      <c r="C2530" t="str">
        <f t="shared" si="79"/>
        <v>VGAC</v>
      </c>
    </row>
    <row r="2531" spans="1:3" x14ac:dyDescent="0.2">
      <c r="A2531" s="4" t="s">
        <v>2273</v>
      </c>
      <c r="B2531" t="str">
        <f t="shared" si="78"/>
        <v>CBK</v>
      </c>
      <c r="C2531" t="str">
        <f t="shared" si="79"/>
        <v>CBK</v>
      </c>
    </row>
    <row r="2532" spans="1:3" x14ac:dyDescent="0.2">
      <c r="A2532" s="3" t="s">
        <v>2274</v>
      </c>
      <c r="B2532" t="str">
        <f t="shared" si="78"/>
        <v>CLICC-ML</v>
      </c>
      <c r="C2532" t="str">
        <f t="shared" si="79"/>
        <v>CLICC-ML</v>
      </c>
    </row>
    <row r="2533" spans="1:3" x14ac:dyDescent="0.2">
      <c r="A2533" s="4" t="s">
        <v>2275</v>
      </c>
      <c r="B2533" t="str">
        <f t="shared" si="78"/>
        <v>CLICC-MM</v>
      </c>
      <c r="C2533" t="str">
        <f t="shared" si="79"/>
        <v>CLICC-MM</v>
      </c>
    </row>
    <row r="2534" spans="1:3" x14ac:dyDescent="0.2">
      <c r="A2534" s="3" t="s">
        <v>2275</v>
      </c>
      <c r="B2534" t="str">
        <f t="shared" si="78"/>
        <v>CLICC-MM</v>
      </c>
      <c r="C2534" t="str">
        <f t="shared" si="79"/>
        <v>CLICC-MM</v>
      </c>
    </row>
    <row r="2535" spans="1:3" x14ac:dyDescent="0.2">
      <c r="A2535" s="4" t="s">
        <v>2275</v>
      </c>
      <c r="B2535" t="str">
        <f t="shared" si="78"/>
        <v>CLICC-MM</v>
      </c>
      <c r="C2535" t="str">
        <f t="shared" si="79"/>
        <v>CLICC-MM</v>
      </c>
    </row>
    <row r="2536" spans="1:3" x14ac:dyDescent="0.2">
      <c r="A2536" s="3" t="s">
        <v>2275</v>
      </c>
      <c r="B2536" t="str">
        <f t="shared" si="78"/>
        <v>CLICC-MM</v>
      </c>
      <c r="C2536" t="str">
        <f t="shared" si="79"/>
        <v>CLICC-MM</v>
      </c>
    </row>
    <row r="2537" spans="1:3" x14ac:dyDescent="0.2">
      <c r="A2537" s="4" t="s">
        <v>2275</v>
      </c>
      <c r="B2537" t="str">
        <f t="shared" si="78"/>
        <v>CLICC-MM</v>
      </c>
      <c r="C2537" t="str">
        <f t="shared" si="79"/>
        <v>CLICC-MM</v>
      </c>
    </row>
    <row r="2538" spans="1:3" x14ac:dyDescent="0.2">
      <c r="A2538" s="3" t="s">
        <v>2275</v>
      </c>
      <c r="B2538" t="str">
        <f t="shared" si="78"/>
        <v>CLICC-MM</v>
      </c>
      <c r="C2538" t="str">
        <f t="shared" si="79"/>
        <v>CLICC-MM</v>
      </c>
    </row>
    <row r="2539" spans="1:3" x14ac:dyDescent="0.2">
      <c r="A2539" s="4" t="s">
        <v>2263</v>
      </c>
      <c r="B2539" t="str">
        <f t="shared" si="78"/>
        <v>HP</v>
      </c>
      <c r="C2539" t="str">
        <f t="shared" si="79"/>
        <v>HP</v>
      </c>
    </row>
    <row r="2540" spans="1:3" x14ac:dyDescent="0.2">
      <c r="A2540" s="3" t="s">
        <v>2274</v>
      </c>
      <c r="B2540" t="str">
        <f t="shared" si="78"/>
        <v>CLICC-ML</v>
      </c>
      <c r="C2540" t="str">
        <f t="shared" si="79"/>
        <v>CLICC-ML</v>
      </c>
    </row>
    <row r="2541" spans="1:3" x14ac:dyDescent="0.2">
      <c r="A2541" s="4" t="s">
        <v>2263</v>
      </c>
      <c r="B2541" t="str">
        <f t="shared" si="78"/>
        <v>HP</v>
      </c>
      <c r="C2541" t="str">
        <f t="shared" si="79"/>
        <v>HP</v>
      </c>
    </row>
    <row r="2542" spans="1:3" x14ac:dyDescent="0.2">
      <c r="A2542" s="3" t="s">
        <v>2265</v>
      </c>
      <c r="B2542" t="str">
        <f t="shared" si="78"/>
        <v>IPHONE</v>
      </c>
      <c r="C2542" t="str">
        <f t="shared" si="79"/>
        <v>IPHONE</v>
      </c>
    </row>
    <row r="2543" spans="1:3" x14ac:dyDescent="0.2">
      <c r="A2543" s="4" t="s">
        <v>2271</v>
      </c>
      <c r="B2543" t="str">
        <f t="shared" si="78"/>
        <v>OMNI</v>
      </c>
      <c r="C2543" t="str">
        <f t="shared" si="79"/>
        <v>OMNI</v>
      </c>
    </row>
    <row r="2544" spans="1:3" x14ac:dyDescent="0.2">
      <c r="A2544" s="3" t="s">
        <v>2271</v>
      </c>
      <c r="B2544" t="str">
        <f t="shared" si="78"/>
        <v>OMNI</v>
      </c>
      <c r="C2544" t="str">
        <f t="shared" si="79"/>
        <v>OMNI</v>
      </c>
    </row>
    <row r="2545" spans="1:3" x14ac:dyDescent="0.2">
      <c r="A2545" s="4" t="s">
        <v>2288</v>
      </c>
      <c r="B2545" t="str">
        <f t="shared" si="78"/>
        <v>ANDROID</v>
      </c>
      <c r="C2545" t="str">
        <f t="shared" si="79"/>
        <v>ANDROID</v>
      </c>
    </row>
    <row r="2546" spans="1:3" x14ac:dyDescent="0.2">
      <c r="A2546" s="3" t="s">
        <v>2288</v>
      </c>
      <c r="B2546" t="str">
        <f t="shared" si="78"/>
        <v>ANDROID</v>
      </c>
      <c r="C2546" t="str">
        <f t="shared" si="79"/>
        <v>ANDROID</v>
      </c>
    </row>
    <row r="2547" spans="1:3" x14ac:dyDescent="0.2">
      <c r="A2547" s="4" t="s">
        <v>2276</v>
      </c>
      <c r="B2547" t="str">
        <f t="shared" si="78"/>
        <v>CALC</v>
      </c>
      <c r="C2547" t="str">
        <f t="shared" si="79"/>
        <v>CALC</v>
      </c>
    </row>
    <row r="2548" spans="1:3" x14ac:dyDescent="0.2">
      <c r="A2548" s="3" t="s">
        <v>2276</v>
      </c>
      <c r="B2548" t="str">
        <f t="shared" si="78"/>
        <v>CALC</v>
      </c>
      <c r="C2548" t="str">
        <f t="shared" si="79"/>
        <v>CALC</v>
      </c>
    </row>
    <row r="2549" spans="1:3" x14ac:dyDescent="0.2">
      <c r="A2549" s="4" t="s">
        <v>2297</v>
      </c>
      <c r="B2549" t="str">
        <f t="shared" si="78"/>
        <v>FAC</v>
      </c>
      <c r="C2549" t="str">
        <f t="shared" si="79"/>
        <v>FAC</v>
      </c>
    </row>
    <row r="2550" spans="1:3" x14ac:dyDescent="0.2">
      <c r="A2550" s="3" t="s">
        <v>2281</v>
      </c>
      <c r="B2550" t="str">
        <f t="shared" si="78"/>
        <v>HDMIC</v>
      </c>
      <c r="C2550" t="str">
        <f t="shared" si="79"/>
        <v>HDMIC</v>
      </c>
    </row>
    <row r="2551" spans="1:3" x14ac:dyDescent="0.2">
      <c r="A2551" s="4" t="s">
        <v>2282</v>
      </c>
      <c r="B2551" t="str">
        <f t="shared" si="78"/>
        <v>HPUSBC</v>
      </c>
      <c r="C2551" t="str">
        <f t="shared" si="79"/>
        <v>HPUSBC</v>
      </c>
    </row>
    <row r="2552" spans="1:3" x14ac:dyDescent="0.2">
      <c r="A2552" s="3" t="s">
        <v>2282</v>
      </c>
      <c r="B2552" t="str">
        <f t="shared" si="78"/>
        <v>HPUSBC</v>
      </c>
      <c r="C2552" t="str">
        <f t="shared" si="79"/>
        <v>HPUSBC</v>
      </c>
    </row>
    <row r="2553" spans="1:3" x14ac:dyDescent="0.2">
      <c r="A2553" s="4" t="s">
        <v>2265</v>
      </c>
      <c r="B2553" t="str">
        <f t="shared" si="78"/>
        <v>IPHONE</v>
      </c>
      <c r="C2553" t="str">
        <f t="shared" si="79"/>
        <v>IPHONE</v>
      </c>
    </row>
    <row r="2554" spans="1:3" x14ac:dyDescent="0.2">
      <c r="A2554" s="3" t="s">
        <v>2265</v>
      </c>
      <c r="B2554" t="str">
        <f t="shared" si="78"/>
        <v>IPHONE</v>
      </c>
      <c r="C2554" t="str">
        <f t="shared" si="79"/>
        <v>IPHONE</v>
      </c>
    </row>
    <row r="2555" spans="1:3" x14ac:dyDescent="0.2">
      <c r="A2555" s="4" t="s">
        <v>2265</v>
      </c>
      <c r="B2555" t="str">
        <f t="shared" si="78"/>
        <v>IPHONE</v>
      </c>
      <c r="C2555" t="str">
        <f t="shared" si="79"/>
        <v>IPHONE</v>
      </c>
    </row>
    <row r="2556" spans="1:3" x14ac:dyDescent="0.2">
      <c r="A2556" s="3" t="s">
        <v>2265</v>
      </c>
      <c r="B2556" t="str">
        <f t="shared" si="78"/>
        <v>IPHONE</v>
      </c>
      <c r="C2556" t="str">
        <f t="shared" si="79"/>
        <v>IPHONE</v>
      </c>
    </row>
    <row r="2557" spans="1:3" x14ac:dyDescent="0.2">
      <c r="A2557" s="4" t="s">
        <v>2265</v>
      </c>
      <c r="B2557" t="str">
        <f t="shared" si="78"/>
        <v>IPHONE</v>
      </c>
      <c r="C2557" t="str">
        <f t="shared" si="79"/>
        <v>IPHONE</v>
      </c>
    </row>
    <row r="2558" spans="1:3" x14ac:dyDescent="0.2">
      <c r="A2558" s="3" t="s">
        <v>2265</v>
      </c>
      <c r="B2558" t="str">
        <f t="shared" si="78"/>
        <v>IPHONE</v>
      </c>
      <c r="C2558" t="str">
        <f t="shared" si="79"/>
        <v>IPHONE</v>
      </c>
    </row>
    <row r="2559" spans="1:3" x14ac:dyDescent="0.2">
      <c r="A2559" s="4" t="s">
        <v>2265</v>
      </c>
      <c r="B2559" t="str">
        <f t="shared" si="78"/>
        <v>IPHONE</v>
      </c>
      <c r="C2559" t="str">
        <f t="shared" si="79"/>
        <v>IPHONE</v>
      </c>
    </row>
    <row r="2560" spans="1:3" x14ac:dyDescent="0.2">
      <c r="A2560" s="3" t="s">
        <v>2265</v>
      </c>
      <c r="B2560" t="str">
        <f t="shared" si="78"/>
        <v>IPHONE</v>
      </c>
      <c r="C2560" t="str">
        <f t="shared" si="79"/>
        <v>IPHONE</v>
      </c>
    </row>
    <row r="2561" spans="1:3" x14ac:dyDescent="0.2">
      <c r="A2561" s="4" t="s">
        <v>2265</v>
      </c>
      <c r="B2561" t="str">
        <f t="shared" si="78"/>
        <v>IPHONE</v>
      </c>
      <c r="C2561" t="str">
        <f t="shared" si="79"/>
        <v>IPHONE</v>
      </c>
    </row>
    <row r="2562" spans="1:3" x14ac:dyDescent="0.2">
      <c r="A2562" s="3" t="s">
        <v>2295</v>
      </c>
      <c r="B2562" t="str">
        <f t="shared" si="78"/>
        <v>MACUSBC</v>
      </c>
      <c r="C2562" t="str">
        <f t="shared" si="79"/>
        <v>MACUSBC</v>
      </c>
    </row>
    <row r="2563" spans="1:3" x14ac:dyDescent="0.2">
      <c r="A2563" s="4" t="s">
        <v>2289</v>
      </c>
      <c r="B2563" t="str">
        <f t="shared" ref="B2563:B2626" si="80">IF(COUNTIF(A2563,"*MACUSBC*"),"MACUSBC",A2563)</f>
        <v>MACUSBC</v>
      </c>
      <c r="C2563" t="str">
        <f t="shared" ref="C2563:C2626" si="81">IF(COUNTIF(B2563,"*uniq*"),"CBK",B2563)</f>
        <v>MACUSBC</v>
      </c>
    </row>
    <row r="2564" spans="1:3" x14ac:dyDescent="0.2">
      <c r="A2564" s="3" t="s">
        <v>2290</v>
      </c>
      <c r="B2564" t="str">
        <f t="shared" si="80"/>
        <v>MACUSBC</v>
      </c>
      <c r="C2564" t="str">
        <f t="shared" si="81"/>
        <v>MACUSBC</v>
      </c>
    </row>
    <row r="2565" spans="1:3" x14ac:dyDescent="0.2">
      <c r="A2565" s="4" t="s">
        <v>2305</v>
      </c>
      <c r="B2565" t="str">
        <f t="shared" si="80"/>
        <v>MACUSBC</v>
      </c>
      <c r="C2565" t="str">
        <f t="shared" si="81"/>
        <v>MACUSBC</v>
      </c>
    </row>
    <row r="2566" spans="1:3" x14ac:dyDescent="0.2">
      <c r="A2566" s="3" t="s">
        <v>2299</v>
      </c>
      <c r="B2566" t="str">
        <f t="shared" si="80"/>
        <v>MACUSBC</v>
      </c>
      <c r="C2566" t="str">
        <f t="shared" si="81"/>
        <v>MACUSBC</v>
      </c>
    </row>
    <row r="2567" spans="1:3" x14ac:dyDescent="0.2">
      <c r="A2567" s="4" t="s">
        <v>2269</v>
      </c>
      <c r="B2567" t="str">
        <f t="shared" si="80"/>
        <v>MACUSBC</v>
      </c>
      <c r="C2567" t="str">
        <f t="shared" si="81"/>
        <v>MACUSBC</v>
      </c>
    </row>
    <row r="2568" spans="1:3" x14ac:dyDescent="0.2">
      <c r="A2568" s="3" t="s">
        <v>2270</v>
      </c>
      <c r="B2568" t="str">
        <f t="shared" si="80"/>
        <v>MACUSBC</v>
      </c>
      <c r="C2568" t="str">
        <f t="shared" si="81"/>
        <v>MACUSBC</v>
      </c>
    </row>
    <row r="2569" spans="1:3" x14ac:dyDescent="0.2">
      <c r="A2569" s="4" t="s">
        <v>2271</v>
      </c>
      <c r="B2569" t="str">
        <f t="shared" si="80"/>
        <v>OMNI</v>
      </c>
      <c r="C2569" t="str">
        <f t="shared" si="81"/>
        <v>OMNI</v>
      </c>
    </row>
    <row r="2570" spans="1:3" x14ac:dyDescent="0.2">
      <c r="A2570" s="3" t="s">
        <v>2271</v>
      </c>
      <c r="B2570" t="str">
        <f t="shared" si="80"/>
        <v>OMNI</v>
      </c>
      <c r="C2570" t="str">
        <f t="shared" si="81"/>
        <v>OMNI</v>
      </c>
    </row>
    <row r="2571" spans="1:3" x14ac:dyDescent="0.2">
      <c r="A2571" s="4" t="s">
        <v>2294</v>
      </c>
      <c r="B2571" t="str">
        <f t="shared" si="80"/>
        <v>UVGA</v>
      </c>
      <c r="C2571" t="str">
        <f t="shared" si="81"/>
        <v>UVGA</v>
      </c>
    </row>
    <row r="2572" spans="1:3" x14ac:dyDescent="0.2">
      <c r="A2572" s="3" t="s">
        <v>2272</v>
      </c>
      <c r="B2572" t="str">
        <f t="shared" si="80"/>
        <v>WALLADPT</v>
      </c>
      <c r="C2572" t="str">
        <f t="shared" si="81"/>
        <v>WALLADPT</v>
      </c>
    </row>
    <row r="2573" spans="1:3" x14ac:dyDescent="0.2">
      <c r="A2573" s="4" t="s">
        <v>2272</v>
      </c>
      <c r="B2573" t="str">
        <f t="shared" si="80"/>
        <v>WALLADPT</v>
      </c>
      <c r="C2573" t="str">
        <f t="shared" si="81"/>
        <v>WALLADPT</v>
      </c>
    </row>
    <row r="2574" spans="1:3" x14ac:dyDescent="0.2">
      <c r="A2574" s="3" t="s">
        <v>2272</v>
      </c>
      <c r="B2574" t="str">
        <f t="shared" si="80"/>
        <v>WALLADPT</v>
      </c>
      <c r="C2574" t="str">
        <f t="shared" si="81"/>
        <v>WALLADPT</v>
      </c>
    </row>
    <row r="2575" spans="1:3" x14ac:dyDescent="0.2">
      <c r="A2575" s="4" t="s">
        <v>2272</v>
      </c>
      <c r="B2575" t="str">
        <f t="shared" si="80"/>
        <v>WALLADPT</v>
      </c>
      <c r="C2575" t="str">
        <f t="shared" si="81"/>
        <v>WALLADPT</v>
      </c>
    </row>
    <row r="2576" spans="1:3" x14ac:dyDescent="0.2">
      <c r="A2576" s="3" t="s">
        <v>2272</v>
      </c>
      <c r="B2576" t="str">
        <f t="shared" si="80"/>
        <v>WALLADPT</v>
      </c>
      <c r="C2576" t="str">
        <f t="shared" si="81"/>
        <v>WALLADPT</v>
      </c>
    </row>
    <row r="2577" spans="1:3" x14ac:dyDescent="0.2">
      <c r="A2577" s="4" t="s">
        <v>2272</v>
      </c>
      <c r="B2577" t="str">
        <f t="shared" si="80"/>
        <v>WALLADPT</v>
      </c>
      <c r="C2577" t="str">
        <f t="shared" si="81"/>
        <v>WALLADPT</v>
      </c>
    </row>
    <row r="2578" spans="1:3" x14ac:dyDescent="0.2">
      <c r="A2578" s="3" t="s">
        <v>2272</v>
      </c>
      <c r="B2578" t="str">
        <f t="shared" si="80"/>
        <v>WALLADPT</v>
      </c>
      <c r="C2578" t="str">
        <f t="shared" si="81"/>
        <v>WALLADPT</v>
      </c>
    </row>
    <row r="2579" spans="1:3" x14ac:dyDescent="0.2">
      <c r="A2579" s="4" t="s">
        <v>2273</v>
      </c>
      <c r="B2579" t="str">
        <f t="shared" si="80"/>
        <v>CBK</v>
      </c>
      <c r="C2579" t="str">
        <f t="shared" si="81"/>
        <v>CBK</v>
      </c>
    </row>
    <row r="2580" spans="1:3" x14ac:dyDescent="0.2">
      <c r="A2580" s="3" t="s">
        <v>2273</v>
      </c>
      <c r="B2580" t="str">
        <f t="shared" si="80"/>
        <v>CBK</v>
      </c>
      <c r="C2580" t="str">
        <f t="shared" si="81"/>
        <v>CBK</v>
      </c>
    </row>
    <row r="2581" spans="1:3" x14ac:dyDescent="0.2">
      <c r="A2581" s="4" t="s">
        <v>2273</v>
      </c>
      <c r="B2581" t="str">
        <f t="shared" si="80"/>
        <v>CBK</v>
      </c>
      <c r="C2581" t="str">
        <f t="shared" si="81"/>
        <v>CBK</v>
      </c>
    </row>
    <row r="2582" spans="1:3" x14ac:dyDescent="0.2">
      <c r="A2582" s="3" t="s">
        <v>2273</v>
      </c>
      <c r="B2582" t="str">
        <f t="shared" si="80"/>
        <v>CBK</v>
      </c>
      <c r="C2582" t="str">
        <f t="shared" si="81"/>
        <v>CBK</v>
      </c>
    </row>
    <row r="2583" spans="1:3" x14ac:dyDescent="0.2">
      <c r="A2583" s="4" t="s">
        <v>2273</v>
      </c>
      <c r="B2583" t="str">
        <f t="shared" si="80"/>
        <v>CBK</v>
      </c>
      <c r="C2583" t="str">
        <f t="shared" si="81"/>
        <v>CBK</v>
      </c>
    </row>
    <row r="2584" spans="1:3" x14ac:dyDescent="0.2">
      <c r="A2584" s="3" t="s">
        <v>2274</v>
      </c>
      <c r="B2584" t="str">
        <f t="shared" si="80"/>
        <v>CLICC-ML</v>
      </c>
      <c r="C2584" t="str">
        <f t="shared" si="81"/>
        <v>CLICC-ML</v>
      </c>
    </row>
    <row r="2585" spans="1:3" x14ac:dyDescent="0.2">
      <c r="A2585" s="4" t="s">
        <v>2274</v>
      </c>
      <c r="B2585" t="str">
        <f t="shared" si="80"/>
        <v>CLICC-ML</v>
      </c>
      <c r="C2585" t="str">
        <f t="shared" si="81"/>
        <v>CLICC-ML</v>
      </c>
    </row>
    <row r="2586" spans="1:3" x14ac:dyDescent="0.2">
      <c r="A2586" s="3" t="s">
        <v>2274</v>
      </c>
      <c r="B2586" t="str">
        <f t="shared" si="80"/>
        <v>CLICC-ML</v>
      </c>
      <c r="C2586" t="str">
        <f t="shared" si="81"/>
        <v>CLICC-ML</v>
      </c>
    </row>
    <row r="2587" spans="1:3" x14ac:dyDescent="0.2">
      <c r="A2587" s="4" t="s">
        <v>2275</v>
      </c>
      <c r="B2587" t="str">
        <f t="shared" si="80"/>
        <v>CLICC-MM</v>
      </c>
      <c r="C2587" t="str">
        <f t="shared" si="81"/>
        <v>CLICC-MM</v>
      </c>
    </row>
    <row r="2588" spans="1:3" x14ac:dyDescent="0.2">
      <c r="A2588" s="3" t="s">
        <v>2275</v>
      </c>
      <c r="B2588" t="str">
        <f t="shared" si="80"/>
        <v>CLICC-MM</v>
      </c>
      <c r="C2588" t="str">
        <f t="shared" si="81"/>
        <v>CLICC-MM</v>
      </c>
    </row>
    <row r="2589" spans="1:3" x14ac:dyDescent="0.2">
      <c r="A2589" s="4" t="s">
        <v>2275</v>
      </c>
      <c r="B2589" t="str">
        <f t="shared" si="80"/>
        <v>CLICC-MM</v>
      </c>
      <c r="C2589" t="str">
        <f t="shared" si="81"/>
        <v>CLICC-MM</v>
      </c>
    </row>
    <row r="2590" spans="1:3" x14ac:dyDescent="0.2">
      <c r="A2590" s="3" t="s">
        <v>2275</v>
      </c>
      <c r="B2590" t="str">
        <f t="shared" si="80"/>
        <v>CLICC-MM</v>
      </c>
      <c r="C2590" t="str">
        <f t="shared" si="81"/>
        <v>CLICC-MM</v>
      </c>
    </row>
    <row r="2591" spans="1:3" x14ac:dyDescent="0.2">
      <c r="A2591" s="4" t="s">
        <v>2297</v>
      </c>
      <c r="B2591" t="str">
        <f t="shared" si="80"/>
        <v>FAC</v>
      </c>
      <c r="C2591" t="str">
        <f t="shared" si="81"/>
        <v>FAC</v>
      </c>
    </row>
    <row r="2592" spans="1:3" x14ac:dyDescent="0.2">
      <c r="A2592" s="3" t="s">
        <v>2263</v>
      </c>
      <c r="B2592" t="str">
        <f t="shared" si="80"/>
        <v>HP</v>
      </c>
      <c r="C2592" t="str">
        <f t="shared" si="81"/>
        <v>HP</v>
      </c>
    </row>
    <row r="2593" spans="1:3" x14ac:dyDescent="0.2">
      <c r="A2593" s="4" t="s">
        <v>2263</v>
      </c>
      <c r="B2593" t="str">
        <f t="shared" si="80"/>
        <v>HP</v>
      </c>
      <c r="C2593" t="str">
        <f t="shared" si="81"/>
        <v>HP</v>
      </c>
    </row>
    <row r="2594" spans="1:3" x14ac:dyDescent="0.2">
      <c r="A2594" s="3" t="s">
        <v>2263</v>
      </c>
      <c r="B2594" t="str">
        <f t="shared" si="80"/>
        <v>HP</v>
      </c>
      <c r="C2594" t="str">
        <f t="shared" si="81"/>
        <v>HP</v>
      </c>
    </row>
    <row r="2595" spans="1:3" x14ac:dyDescent="0.2">
      <c r="A2595" s="4" t="s">
        <v>2274</v>
      </c>
      <c r="B2595" t="str">
        <f t="shared" si="80"/>
        <v>CLICC-ML</v>
      </c>
      <c r="C2595" t="str">
        <f t="shared" si="81"/>
        <v>CLICC-ML</v>
      </c>
    </row>
    <row r="2596" spans="1:3" x14ac:dyDescent="0.2">
      <c r="A2596" s="3" t="s">
        <v>2263</v>
      </c>
      <c r="B2596" t="str">
        <f t="shared" si="80"/>
        <v>HP</v>
      </c>
      <c r="C2596" t="str">
        <f t="shared" si="81"/>
        <v>HP</v>
      </c>
    </row>
    <row r="2597" spans="1:3" x14ac:dyDescent="0.2">
      <c r="A2597" s="4" t="s">
        <v>2274</v>
      </c>
      <c r="B2597" t="str">
        <f t="shared" si="80"/>
        <v>CLICC-ML</v>
      </c>
      <c r="C2597" t="str">
        <f t="shared" si="81"/>
        <v>CLICC-ML</v>
      </c>
    </row>
    <row r="2598" spans="1:3" x14ac:dyDescent="0.2">
      <c r="A2598" s="3" t="s">
        <v>2275</v>
      </c>
      <c r="B2598" t="str">
        <f t="shared" si="80"/>
        <v>CLICC-MM</v>
      </c>
      <c r="C2598" t="str">
        <f t="shared" si="81"/>
        <v>CLICC-MM</v>
      </c>
    </row>
    <row r="2599" spans="1:3" x14ac:dyDescent="0.2">
      <c r="A2599" s="4" t="s">
        <v>2274</v>
      </c>
      <c r="B2599" t="str">
        <f t="shared" si="80"/>
        <v>CLICC-ML</v>
      </c>
      <c r="C2599" t="str">
        <f t="shared" si="81"/>
        <v>CLICC-ML</v>
      </c>
    </row>
    <row r="2600" spans="1:3" x14ac:dyDescent="0.2">
      <c r="A2600" s="3" t="s">
        <v>2274</v>
      </c>
      <c r="B2600" t="str">
        <f t="shared" si="80"/>
        <v>CLICC-ML</v>
      </c>
      <c r="C2600" t="str">
        <f t="shared" si="81"/>
        <v>CLICC-ML</v>
      </c>
    </row>
    <row r="2601" spans="1:3" x14ac:dyDescent="0.2">
      <c r="A2601" s="4" t="s">
        <v>2275</v>
      </c>
      <c r="B2601" t="str">
        <f t="shared" si="80"/>
        <v>CLICC-MM</v>
      </c>
      <c r="C2601" t="str">
        <f t="shared" si="81"/>
        <v>CLICC-MM</v>
      </c>
    </row>
    <row r="2602" spans="1:3" x14ac:dyDescent="0.2">
      <c r="A2602" s="3" t="s">
        <v>2275</v>
      </c>
      <c r="B2602" t="str">
        <f t="shared" si="80"/>
        <v>CLICC-MM</v>
      </c>
      <c r="C2602" t="str">
        <f t="shared" si="81"/>
        <v>CLICC-MM</v>
      </c>
    </row>
    <row r="2603" spans="1:3" x14ac:dyDescent="0.2">
      <c r="A2603" s="4" t="s">
        <v>2263</v>
      </c>
      <c r="B2603" t="str">
        <f t="shared" si="80"/>
        <v>HP</v>
      </c>
      <c r="C2603" t="str">
        <f t="shared" si="81"/>
        <v>HP</v>
      </c>
    </row>
    <row r="2604" spans="1:3" x14ac:dyDescent="0.2">
      <c r="A2604" s="3" t="s">
        <v>2263</v>
      </c>
      <c r="B2604" t="str">
        <f t="shared" si="80"/>
        <v>HP</v>
      </c>
      <c r="C2604" t="str">
        <f t="shared" si="81"/>
        <v>HP</v>
      </c>
    </row>
    <row r="2605" spans="1:3" x14ac:dyDescent="0.2">
      <c r="A2605" s="4" t="s">
        <v>2263</v>
      </c>
      <c r="B2605" t="str">
        <f t="shared" si="80"/>
        <v>HP</v>
      </c>
      <c r="C2605" t="str">
        <f t="shared" si="81"/>
        <v>HP</v>
      </c>
    </row>
    <row r="2606" spans="1:3" x14ac:dyDescent="0.2">
      <c r="A2606" s="3" t="s">
        <v>2265</v>
      </c>
      <c r="B2606" t="str">
        <f t="shared" si="80"/>
        <v>IPHONE</v>
      </c>
      <c r="C2606" t="str">
        <f t="shared" si="81"/>
        <v>IPHONE</v>
      </c>
    </row>
    <row r="2607" spans="1:3" x14ac:dyDescent="0.2">
      <c r="A2607" s="4" t="s">
        <v>2269</v>
      </c>
      <c r="B2607" t="str">
        <f t="shared" si="80"/>
        <v>MACUSBC</v>
      </c>
      <c r="C2607" t="str">
        <f t="shared" si="81"/>
        <v>MACUSBC</v>
      </c>
    </row>
    <row r="2608" spans="1:3" x14ac:dyDescent="0.2">
      <c r="A2608" s="3" t="s">
        <v>2273</v>
      </c>
      <c r="B2608" t="str">
        <f t="shared" si="80"/>
        <v>CBK</v>
      </c>
      <c r="C2608" t="str">
        <f t="shared" si="81"/>
        <v>CBK</v>
      </c>
    </row>
    <row r="2609" spans="1:3" x14ac:dyDescent="0.2">
      <c r="A2609" s="4" t="s">
        <v>2273</v>
      </c>
      <c r="B2609" t="str">
        <f t="shared" si="80"/>
        <v>CBK</v>
      </c>
      <c r="C2609" t="str">
        <f t="shared" si="81"/>
        <v>CBK</v>
      </c>
    </row>
    <row r="2610" spans="1:3" x14ac:dyDescent="0.2">
      <c r="A2610" s="3" t="s">
        <v>2274</v>
      </c>
      <c r="B2610" t="str">
        <f t="shared" si="80"/>
        <v>CLICC-ML</v>
      </c>
      <c r="C2610" t="str">
        <f t="shared" si="81"/>
        <v>CLICC-ML</v>
      </c>
    </row>
    <row r="2611" spans="1:3" x14ac:dyDescent="0.2">
      <c r="A2611" s="4" t="s">
        <v>2281</v>
      </c>
      <c r="B2611" t="str">
        <f t="shared" si="80"/>
        <v>HDMIC</v>
      </c>
      <c r="C2611" t="str">
        <f t="shared" si="81"/>
        <v>HDMIC</v>
      </c>
    </row>
    <row r="2612" spans="1:3" x14ac:dyDescent="0.2">
      <c r="A2612" s="3" t="s">
        <v>2266</v>
      </c>
      <c r="B2612" t="str">
        <f t="shared" si="80"/>
        <v>HDST</v>
      </c>
      <c r="C2612" t="str">
        <f t="shared" si="81"/>
        <v>HDST</v>
      </c>
    </row>
    <row r="2613" spans="1:3" x14ac:dyDescent="0.2">
      <c r="A2613" s="4" t="s">
        <v>2295</v>
      </c>
      <c r="B2613" t="str">
        <f t="shared" si="80"/>
        <v>MACUSBC</v>
      </c>
      <c r="C2613" t="str">
        <f t="shared" si="81"/>
        <v>MACUSBC</v>
      </c>
    </row>
    <row r="2614" spans="1:3" x14ac:dyDescent="0.2">
      <c r="A2614" s="3" t="s">
        <v>2291</v>
      </c>
      <c r="B2614" t="str">
        <f t="shared" si="80"/>
        <v>MACUSBC</v>
      </c>
      <c r="C2614" t="str">
        <f t="shared" si="81"/>
        <v>MACUSBC</v>
      </c>
    </row>
    <row r="2615" spans="1:3" x14ac:dyDescent="0.2">
      <c r="A2615" s="4" t="s">
        <v>2278</v>
      </c>
      <c r="B2615" t="str">
        <f t="shared" si="80"/>
        <v>MACUSBC</v>
      </c>
      <c r="C2615" t="str">
        <f t="shared" si="81"/>
        <v>MACUSBC</v>
      </c>
    </row>
    <row r="2616" spans="1:3" x14ac:dyDescent="0.2">
      <c r="A2616" s="3" t="s">
        <v>2285</v>
      </c>
      <c r="B2616" t="str">
        <f t="shared" si="80"/>
        <v>UHDMI</v>
      </c>
      <c r="C2616" t="str">
        <f t="shared" si="81"/>
        <v>UHDMI</v>
      </c>
    </row>
    <row r="2617" spans="1:3" x14ac:dyDescent="0.2">
      <c r="A2617" s="4" t="s">
        <v>2273</v>
      </c>
      <c r="B2617" t="str">
        <f t="shared" si="80"/>
        <v>CBK</v>
      </c>
      <c r="C2617" t="str">
        <f t="shared" si="81"/>
        <v>CBK</v>
      </c>
    </row>
    <row r="2618" spans="1:3" x14ac:dyDescent="0.2">
      <c r="A2618" s="3" t="s">
        <v>2275</v>
      </c>
      <c r="B2618" t="str">
        <f t="shared" si="80"/>
        <v>CLICC-MM</v>
      </c>
      <c r="C2618" t="str">
        <f t="shared" si="81"/>
        <v>CLICC-MM</v>
      </c>
    </row>
    <row r="2619" spans="1:3" x14ac:dyDescent="0.2">
      <c r="A2619" s="4" t="s">
        <v>2273</v>
      </c>
      <c r="B2619" t="str">
        <f t="shared" si="80"/>
        <v>CBK</v>
      </c>
      <c r="C2619" t="str">
        <f t="shared" si="81"/>
        <v>CBK</v>
      </c>
    </row>
    <row r="2620" spans="1:3" x14ac:dyDescent="0.2">
      <c r="A2620" s="3" t="s">
        <v>2264</v>
      </c>
      <c r="B2620" t="str">
        <f t="shared" si="80"/>
        <v>IPADK</v>
      </c>
      <c r="C2620" t="str">
        <f t="shared" si="81"/>
        <v>IPADK</v>
      </c>
    </row>
    <row r="2621" spans="1:3" x14ac:dyDescent="0.2">
      <c r="A2621" s="4" t="s">
        <v>2287</v>
      </c>
      <c r="B2621" t="str">
        <f t="shared" si="80"/>
        <v>MACUSBC</v>
      </c>
      <c r="C2621" t="str">
        <f t="shared" si="81"/>
        <v>MACUSBC</v>
      </c>
    </row>
    <row r="2622" spans="1:3" x14ac:dyDescent="0.2">
      <c r="A2622" s="3" t="s">
        <v>2272</v>
      </c>
      <c r="B2622" t="str">
        <f t="shared" si="80"/>
        <v>WALLADPT</v>
      </c>
      <c r="C2622" t="str">
        <f t="shared" si="81"/>
        <v>WALLADPT</v>
      </c>
    </row>
    <row r="2623" spans="1:3" x14ac:dyDescent="0.2">
      <c r="A2623" s="4" t="s">
        <v>2281</v>
      </c>
      <c r="B2623" t="str">
        <f t="shared" si="80"/>
        <v>HDMIC</v>
      </c>
      <c r="C2623" t="str">
        <f t="shared" si="81"/>
        <v>HDMIC</v>
      </c>
    </row>
    <row r="2624" spans="1:3" x14ac:dyDescent="0.2">
      <c r="A2624" s="3" t="s">
        <v>2281</v>
      </c>
      <c r="B2624" t="str">
        <f t="shared" si="80"/>
        <v>HDMIC</v>
      </c>
      <c r="C2624" t="str">
        <f t="shared" si="81"/>
        <v>HDMIC</v>
      </c>
    </row>
    <row r="2625" spans="1:3" x14ac:dyDescent="0.2">
      <c r="A2625" s="4" t="s">
        <v>2265</v>
      </c>
      <c r="B2625" t="str">
        <f t="shared" si="80"/>
        <v>IPHONE</v>
      </c>
      <c r="C2625" t="str">
        <f t="shared" si="81"/>
        <v>IPHONE</v>
      </c>
    </row>
    <row r="2626" spans="1:3" x14ac:dyDescent="0.2">
      <c r="A2626" s="3" t="s">
        <v>2265</v>
      </c>
      <c r="B2626" t="str">
        <f t="shared" si="80"/>
        <v>IPHONE</v>
      </c>
      <c r="C2626" t="str">
        <f t="shared" si="81"/>
        <v>IPHONE</v>
      </c>
    </row>
    <row r="2627" spans="1:3" x14ac:dyDescent="0.2">
      <c r="A2627" s="4" t="s">
        <v>2270</v>
      </c>
      <c r="B2627" t="str">
        <f t="shared" ref="B2627:B2690" si="82">IF(COUNTIF(A2627,"*MACUSBC*"),"MACUSBC",A2627)</f>
        <v>MACUSBC</v>
      </c>
      <c r="C2627" t="str">
        <f t="shared" ref="C2627:C2690" si="83">IF(COUNTIF(B2627,"*uniq*"),"CBK",B2627)</f>
        <v>MACUSBC</v>
      </c>
    </row>
    <row r="2628" spans="1:3" x14ac:dyDescent="0.2">
      <c r="A2628" s="3" t="s">
        <v>2272</v>
      </c>
      <c r="B2628" t="str">
        <f t="shared" si="82"/>
        <v>WALLADPT</v>
      </c>
      <c r="C2628" t="str">
        <f t="shared" si="83"/>
        <v>WALLADPT</v>
      </c>
    </row>
    <row r="2629" spans="1:3" x14ac:dyDescent="0.2">
      <c r="A2629" s="4" t="s">
        <v>2272</v>
      </c>
      <c r="B2629" t="str">
        <f t="shared" si="82"/>
        <v>WALLADPT</v>
      </c>
      <c r="C2629" t="str">
        <f t="shared" si="83"/>
        <v>WALLADPT</v>
      </c>
    </row>
    <row r="2630" spans="1:3" x14ac:dyDescent="0.2">
      <c r="A2630" s="3" t="s">
        <v>2274</v>
      </c>
      <c r="B2630" t="str">
        <f t="shared" si="82"/>
        <v>CLICC-ML</v>
      </c>
      <c r="C2630" t="str">
        <f t="shared" si="83"/>
        <v>CLICC-ML</v>
      </c>
    </row>
    <row r="2631" spans="1:3" x14ac:dyDescent="0.2">
      <c r="A2631" s="4" t="s">
        <v>2275</v>
      </c>
      <c r="B2631" t="str">
        <f t="shared" si="82"/>
        <v>CLICC-MM</v>
      </c>
      <c r="C2631" t="str">
        <f t="shared" si="83"/>
        <v>CLICC-MM</v>
      </c>
    </row>
    <row r="2632" spans="1:3" x14ac:dyDescent="0.2">
      <c r="A2632" s="3" t="s">
        <v>2273</v>
      </c>
      <c r="B2632" t="str">
        <f t="shared" si="82"/>
        <v>CBK</v>
      </c>
      <c r="C2632" t="str">
        <f t="shared" si="83"/>
        <v>CBK</v>
      </c>
    </row>
    <row r="2633" spans="1:3" x14ac:dyDescent="0.2">
      <c r="A2633" s="4" t="s">
        <v>2288</v>
      </c>
      <c r="B2633" t="str">
        <f t="shared" si="82"/>
        <v>ANDROID</v>
      </c>
      <c r="C2633" t="str">
        <f t="shared" si="83"/>
        <v>ANDROID</v>
      </c>
    </row>
    <row r="2634" spans="1:3" x14ac:dyDescent="0.2">
      <c r="A2634" s="3" t="s">
        <v>2276</v>
      </c>
      <c r="B2634" t="str">
        <f t="shared" si="82"/>
        <v>CALC</v>
      </c>
      <c r="C2634" t="str">
        <f t="shared" si="83"/>
        <v>CALC</v>
      </c>
    </row>
    <row r="2635" spans="1:3" x14ac:dyDescent="0.2">
      <c r="A2635" s="4" t="s">
        <v>2273</v>
      </c>
      <c r="B2635" t="str">
        <f t="shared" si="82"/>
        <v>CBK</v>
      </c>
      <c r="C2635" t="str">
        <f t="shared" si="83"/>
        <v>CBK</v>
      </c>
    </row>
    <row r="2636" spans="1:3" x14ac:dyDescent="0.2">
      <c r="A2636" s="3" t="s">
        <v>2274</v>
      </c>
      <c r="B2636" t="str">
        <f t="shared" si="82"/>
        <v>CLICC-ML</v>
      </c>
      <c r="C2636" t="str">
        <f t="shared" si="83"/>
        <v>CLICC-ML</v>
      </c>
    </row>
    <row r="2637" spans="1:3" x14ac:dyDescent="0.2">
      <c r="A2637" s="4" t="s">
        <v>2275</v>
      </c>
      <c r="B2637" t="str">
        <f t="shared" si="82"/>
        <v>CLICC-MM</v>
      </c>
      <c r="C2637" t="str">
        <f t="shared" si="83"/>
        <v>CLICC-MM</v>
      </c>
    </row>
    <row r="2638" spans="1:3" x14ac:dyDescent="0.2">
      <c r="A2638" s="3" t="s">
        <v>2275</v>
      </c>
      <c r="B2638" t="str">
        <f t="shared" si="82"/>
        <v>CLICC-MM</v>
      </c>
      <c r="C2638" t="str">
        <f t="shared" si="83"/>
        <v>CLICC-MM</v>
      </c>
    </row>
    <row r="2639" spans="1:3" x14ac:dyDescent="0.2">
      <c r="A2639" s="4" t="s">
        <v>2281</v>
      </c>
      <c r="B2639" t="str">
        <f t="shared" si="82"/>
        <v>HDMIC</v>
      </c>
      <c r="C2639" t="str">
        <f t="shared" si="83"/>
        <v>HDMIC</v>
      </c>
    </row>
    <row r="2640" spans="1:3" x14ac:dyDescent="0.2">
      <c r="A2640" s="3" t="s">
        <v>2282</v>
      </c>
      <c r="B2640" t="str">
        <f t="shared" si="82"/>
        <v>HPUSBC</v>
      </c>
      <c r="C2640" t="str">
        <f t="shared" si="83"/>
        <v>HPUSBC</v>
      </c>
    </row>
    <row r="2641" spans="1:3" x14ac:dyDescent="0.2">
      <c r="A2641" s="4" t="s">
        <v>2282</v>
      </c>
      <c r="B2641" t="str">
        <f t="shared" si="82"/>
        <v>HPUSBC</v>
      </c>
      <c r="C2641" t="str">
        <f t="shared" si="83"/>
        <v>HPUSBC</v>
      </c>
    </row>
    <row r="2642" spans="1:3" x14ac:dyDescent="0.2">
      <c r="A2642" s="3" t="s">
        <v>2265</v>
      </c>
      <c r="B2642" t="str">
        <f t="shared" si="82"/>
        <v>IPHONE</v>
      </c>
      <c r="C2642" t="str">
        <f t="shared" si="83"/>
        <v>IPHONE</v>
      </c>
    </row>
    <row r="2643" spans="1:3" x14ac:dyDescent="0.2">
      <c r="A2643" s="4" t="s">
        <v>2268</v>
      </c>
      <c r="B2643" t="str">
        <f t="shared" si="82"/>
        <v>MACCHRG</v>
      </c>
      <c r="C2643" t="str">
        <f t="shared" si="83"/>
        <v>MACCHRG</v>
      </c>
    </row>
    <row r="2644" spans="1:3" x14ac:dyDescent="0.2">
      <c r="A2644" s="3" t="s">
        <v>2296</v>
      </c>
      <c r="B2644" t="str">
        <f t="shared" si="82"/>
        <v>MACUSBC</v>
      </c>
      <c r="C2644" t="str">
        <f t="shared" si="83"/>
        <v>MACUSBC</v>
      </c>
    </row>
    <row r="2645" spans="1:3" x14ac:dyDescent="0.2">
      <c r="A2645" s="4" t="s">
        <v>2271</v>
      </c>
      <c r="B2645" t="str">
        <f t="shared" si="82"/>
        <v>OMNI</v>
      </c>
      <c r="C2645" t="str">
        <f t="shared" si="83"/>
        <v>OMNI</v>
      </c>
    </row>
    <row r="2646" spans="1:3" x14ac:dyDescent="0.2">
      <c r="A2646" s="3" t="s">
        <v>2285</v>
      </c>
      <c r="B2646" t="str">
        <f t="shared" si="82"/>
        <v>UHDMI</v>
      </c>
      <c r="C2646" t="str">
        <f t="shared" si="83"/>
        <v>UHDMI</v>
      </c>
    </row>
    <row r="2647" spans="1:3" x14ac:dyDescent="0.2">
      <c r="A2647" s="4" t="s">
        <v>2294</v>
      </c>
      <c r="B2647" t="str">
        <f t="shared" si="82"/>
        <v>UVGA</v>
      </c>
      <c r="C2647" t="str">
        <f t="shared" si="83"/>
        <v>UVGA</v>
      </c>
    </row>
    <row r="2648" spans="1:3" x14ac:dyDescent="0.2">
      <c r="A2648" s="3" t="s">
        <v>2301</v>
      </c>
      <c r="B2648" t="str">
        <f t="shared" si="82"/>
        <v>VGA</v>
      </c>
      <c r="C2648" t="str">
        <f t="shared" si="83"/>
        <v>VGA</v>
      </c>
    </row>
    <row r="2649" spans="1:3" x14ac:dyDescent="0.2">
      <c r="A2649" s="4" t="s">
        <v>2303</v>
      </c>
      <c r="B2649" t="str">
        <f t="shared" si="82"/>
        <v>VGAC</v>
      </c>
      <c r="C2649" t="str">
        <f t="shared" si="83"/>
        <v>VGAC</v>
      </c>
    </row>
    <row r="2650" spans="1:3" x14ac:dyDescent="0.2">
      <c r="A2650" s="3" t="s">
        <v>2272</v>
      </c>
      <c r="B2650" t="str">
        <f t="shared" si="82"/>
        <v>WALLADPT</v>
      </c>
      <c r="C2650" t="str">
        <f t="shared" si="83"/>
        <v>WALLADPT</v>
      </c>
    </row>
    <row r="2651" spans="1:3" x14ac:dyDescent="0.2">
      <c r="A2651" s="4" t="s">
        <v>2272</v>
      </c>
      <c r="B2651" t="str">
        <f t="shared" si="82"/>
        <v>WALLADPT</v>
      </c>
      <c r="C2651" t="str">
        <f t="shared" si="83"/>
        <v>WALLADPT</v>
      </c>
    </row>
    <row r="2652" spans="1:3" x14ac:dyDescent="0.2">
      <c r="A2652" s="3" t="s">
        <v>2272</v>
      </c>
      <c r="B2652" t="str">
        <f t="shared" si="82"/>
        <v>WALLADPT</v>
      </c>
      <c r="C2652" t="str">
        <f t="shared" si="83"/>
        <v>WALLADPT</v>
      </c>
    </row>
    <row r="2653" spans="1:3" x14ac:dyDescent="0.2">
      <c r="A2653" s="4" t="s">
        <v>2272</v>
      </c>
      <c r="B2653" t="str">
        <f t="shared" si="82"/>
        <v>WALLADPT</v>
      </c>
      <c r="C2653" t="str">
        <f t="shared" si="83"/>
        <v>WALLADPT</v>
      </c>
    </row>
    <row r="2654" spans="1:3" x14ac:dyDescent="0.2">
      <c r="A2654" s="3" t="s">
        <v>2266</v>
      </c>
      <c r="B2654" t="str">
        <f t="shared" si="82"/>
        <v>HDST</v>
      </c>
      <c r="C2654" t="str">
        <f t="shared" si="83"/>
        <v>HDST</v>
      </c>
    </row>
    <row r="2655" spans="1:3" x14ac:dyDescent="0.2">
      <c r="A2655" s="4" t="s">
        <v>2276</v>
      </c>
      <c r="B2655" t="str">
        <f t="shared" si="82"/>
        <v>CALC</v>
      </c>
      <c r="C2655" t="str">
        <f t="shared" si="83"/>
        <v>CALC</v>
      </c>
    </row>
    <row r="2656" spans="1:3" x14ac:dyDescent="0.2">
      <c r="A2656" s="3" t="s">
        <v>2281</v>
      </c>
      <c r="B2656" t="str">
        <f t="shared" si="82"/>
        <v>HDMIC</v>
      </c>
      <c r="C2656" t="str">
        <f t="shared" si="83"/>
        <v>HDMIC</v>
      </c>
    </row>
    <row r="2657" spans="1:3" x14ac:dyDescent="0.2">
      <c r="A2657" s="4" t="s">
        <v>2281</v>
      </c>
      <c r="B2657" t="str">
        <f t="shared" si="82"/>
        <v>HDMIC</v>
      </c>
      <c r="C2657" t="str">
        <f t="shared" si="83"/>
        <v>HDMIC</v>
      </c>
    </row>
    <row r="2658" spans="1:3" x14ac:dyDescent="0.2">
      <c r="A2658" s="3" t="s">
        <v>2282</v>
      </c>
      <c r="B2658" t="str">
        <f t="shared" si="82"/>
        <v>HPUSBC</v>
      </c>
      <c r="C2658" t="str">
        <f t="shared" si="83"/>
        <v>HPUSBC</v>
      </c>
    </row>
    <row r="2659" spans="1:3" x14ac:dyDescent="0.2">
      <c r="A2659" s="4" t="s">
        <v>2282</v>
      </c>
      <c r="B2659" t="str">
        <f t="shared" si="82"/>
        <v>HPUSBC</v>
      </c>
      <c r="C2659" t="str">
        <f t="shared" si="83"/>
        <v>HPUSBC</v>
      </c>
    </row>
    <row r="2660" spans="1:3" x14ac:dyDescent="0.2">
      <c r="A2660" s="3" t="s">
        <v>2265</v>
      </c>
      <c r="B2660" t="str">
        <f t="shared" si="82"/>
        <v>IPHONE</v>
      </c>
      <c r="C2660" t="str">
        <f t="shared" si="83"/>
        <v>IPHONE</v>
      </c>
    </row>
    <row r="2661" spans="1:3" x14ac:dyDescent="0.2">
      <c r="A2661" s="4" t="s">
        <v>2265</v>
      </c>
      <c r="B2661" t="str">
        <f t="shared" si="82"/>
        <v>IPHONE</v>
      </c>
      <c r="C2661" t="str">
        <f t="shared" si="83"/>
        <v>IPHONE</v>
      </c>
    </row>
    <row r="2662" spans="1:3" x14ac:dyDescent="0.2">
      <c r="A2662" s="3" t="s">
        <v>2265</v>
      </c>
      <c r="B2662" t="str">
        <f t="shared" si="82"/>
        <v>IPHONE</v>
      </c>
      <c r="C2662" t="str">
        <f t="shared" si="83"/>
        <v>IPHONE</v>
      </c>
    </row>
    <row r="2663" spans="1:3" x14ac:dyDescent="0.2">
      <c r="A2663" s="4" t="s">
        <v>2268</v>
      </c>
      <c r="B2663" t="str">
        <f t="shared" si="82"/>
        <v>MACCHRG</v>
      </c>
      <c r="C2663" t="str">
        <f t="shared" si="83"/>
        <v>MACCHRG</v>
      </c>
    </row>
    <row r="2664" spans="1:3" x14ac:dyDescent="0.2">
      <c r="A2664" s="3" t="s">
        <v>2296</v>
      </c>
      <c r="B2664" t="str">
        <f t="shared" si="82"/>
        <v>MACUSBC</v>
      </c>
      <c r="C2664" t="str">
        <f t="shared" si="83"/>
        <v>MACUSBC</v>
      </c>
    </row>
    <row r="2665" spans="1:3" x14ac:dyDescent="0.2">
      <c r="A2665" s="4" t="s">
        <v>2290</v>
      </c>
      <c r="B2665" t="str">
        <f t="shared" si="82"/>
        <v>MACUSBC</v>
      </c>
      <c r="C2665" t="str">
        <f t="shared" si="83"/>
        <v>MACUSBC</v>
      </c>
    </row>
    <row r="2666" spans="1:3" x14ac:dyDescent="0.2">
      <c r="A2666" s="3" t="s">
        <v>2286</v>
      </c>
      <c r="B2666" t="str">
        <f t="shared" si="82"/>
        <v>MACUSBC</v>
      </c>
      <c r="C2666" t="str">
        <f t="shared" si="83"/>
        <v>MACUSBC</v>
      </c>
    </row>
    <row r="2667" spans="1:3" x14ac:dyDescent="0.2">
      <c r="A2667" s="4" t="s">
        <v>2269</v>
      </c>
      <c r="B2667" t="str">
        <f t="shared" si="82"/>
        <v>MACUSBC</v>
      </c>
      <c r="C2667" t="str">
        <f t="shared" si="83"/>
        <v>MACUSBC</v>
      </c>
    </row>
    <row r="2668" spans="1:3" x14ac:dyDescent="0.2">
      <c r="A2668" s="3" t="s">
        <v>2271</v>
      </c>
      <c r="B2668" t="str">
        <f t="shared" si="82"/>
        <v>OMNI</v>
      </c>
      <c r="C2668" t="str">
        <f t="shared" si="83"/>
        <v>OMNI</v>
      </c>
    </row>
    <row r="2669" spans="1:3" x14ac:dyDescent="0.2">
      <c r="A2669" s="4" t="s">
        <v>2285</v>
      </c>
      <c r="B2669" t="str">
        <f t="shared" si="82"/>
        <v>UHDMI</v>
      </c>
      <c r="C2669" t="str">
        <f t="shared" si="83"/>
        <v>UHDMI</v>
      </c>
    </row>
    <row r="2670" spans="1:3" x14ac:dyDescent="0.2">
      <c r="A2670" s="3" t="s">
        <v>2294</v>
      </c>
      <c r="B2670" t="str">
        <f t="shared" si="82"/>
        <v>UVGA</v>
      </c>
      <c r="C2670" t="str">
        <f t="shared" si="83"/>
        <v>UVGA</v>
      </c>
    </row>
    <row r="2671" spans="1:3" x14ac:dyDescent="0.2">
      <c r="A2671" s="4" t="s">
        <v>2294</v>
      </c>
      <c r="B2671" t="str">
        <f t="shared" si="82"/>
        <v>UVGA</v>
      </c>
      <c r="C2671" t="str">
        <f t="shared" si="83"/>
        <v>UVGA</v>
      </c>
    </row>
    <row r="2672" spans="1:3" x14ac:dyDescent="0.2">
      <c r="A2672" s="3" t="s">
        <v>2272</v>
      </c>
      <c r="B2672" t="str">
        <f t="shared" si="82"/>
        <v>WALLADPT</v>
      </c>
      <c r="C2672" t="str">
        <f t="shared" si="83"/>
        <v>WALLADPT</v>
      </c>
    </row>
    <row r="2673" spans="1:3" x14ac:dyDescent="0.2">
      <c r="A2673" s="4" t="s">
        <v>2272</v>
      </c>
      <c r="B2673" t="str">
        <f t="shared" si="82"/>
        <v>WALLADPT</v>
      </c>
      <c r="C2673" t="str">
        <f t="shared" si="83"/>
        <v>WALLADPT</v>
      </c>
    </row>
    <row r="2674" spans="1:3" x14ac:dyDescent="0.2">
      <c r="A2674" s="3" t="s">
        <v>2272</v>
      </c>
      <c r="B2674" t="str">
        <f t="shared" si="82"/>
        <v>WALLADPT</v>
      </c>
      <c r="C2674" t="str">
        <f t="shared" si="83"/>
        <v>WALLADPT</v>
      </c>
    </row>
    <row r="2675" spans="1:3" x14ac:dyDescent="0.2">
      <c r="A2675" s="4" t="s">
        <v>2273</v>
      </c>
      <c r="B2675" t="str">
        <f t="shared" si="82"/>
        <v>CBK</v>
      </c>
      <c r="C2675" t="str">
        <f t="shared" si="83"/>
        <v>CBK</v>
      </c>
    </row>
    <row r="2676" spans="1:3" x14ac:dyDescent="0.2">
      <c r="A2676" s="3" t="s">
        <v>2273</v>
      </c>
      <c r="B2676" t="str">
        <f t="shared" si="82"/>
        <v>CBK</v>
      </c>
      <c r="C2676" t="str">
        <f t="shared" si="83"/>
        <v>CBK</v>
      </c>
    </row>
    <row r="2677" spans="1:3" x14ac:dyDescent="0.2">
      <c r="A2677" s="4" t="s">
        <v>2273</v>
      </c>
      <c r="B2677" t="str">
        <f t="shared" si="82"/>
        <v>CBK</v>
      </c>
      <c r="C2677" t="str">
        <f t="shared" si="83"/>
        <v>CBK</v>
      </c>
    </row>
    <row r="2678" spans="1:3" x14ac:dyDescent="0.2">
      <c r="A2678" s="3" t="s">
        <v>2273</v>
      </c>
      <c r="B2678" t="str">
        <f t="shared" si="82"/>
        <v>CBK</v>
      </c>
      <c r="C2678" t="str">
        <f t="shared" si="83"/>
        <v>CBK</v>
      </c>
    </row>
    <row r="2679" spans="1:3" x14ac:dyDescent="0.2">
      <c r="A2679" s="4" t="s">
        <v>2273</v>
      </c>
      <c r="B2679" t="str">
        <f t="shared" si="82"/>
        <v>CBK</v>
      </c>
      <c r="C2679" t="str">
        <f t="shared" si="83"/>
        <v>CBK</v>
      </c>
    </row>
    <row r="2680" spans="1:3" x14ac:dyDescent="0.2">
      <c r="A2680" s="3" t="s">
        <v>2273</v>
      </c>
      <c r="B2680" t="str">
        <f t="shared" si="82"/>
        <v>CBK</v>
      </c>
      <c r="C2680" t="str">
        <f t="shared" si="83"/>
        <v>CBK</v>
      </c>
    </row>
    <row r="2681" spans="1:3" x14ac:dyDescent="0.2">
      <c r="A2681" s="4" t="s">
        <v>2273</v>
      </c>
      <c r="B2681" t="str">
        <f t="shared" si="82"/>
        <v>CBK</v>
      </c>
      <c r="C2681" t="str">
        <f t="shared" si="83"/>
        <v>CBK</v>
      </c>
    </row>
    <row r="2682" spans="1:3" x14ac:dyDescent="0.2">
      <c r="A2682" s="3" t="s">
        <v>2275</v>
      </c>
      <c r="B2682" t="str">
        <f t="shared" si="82"/>
        <v>CLICC-MM</v>
      </c>
      <c r="C2682" t="str">
        <f t="shared" si="83"/>
        <v>CLICC-MM</v>
      </c>
    </row>
    <row r="2683" spans="1:3" x14ac:dyDescent="0.2">
      <c r="A2683" s="4" t="s">
        <v>2263</v>
      </c>
      <c r="B2683" t="str">
        <f t="shared" si="82"/>
        <v>HP</v>
      </c>
      <c r="C2683" t="str">
        <f t="shared" si="83"/>
        <v>HP</v>
      </c>
    </row>
    <row r="2684" spans="1:3" x14ac:dyDescent="0.2">
      <c r="A2684" s="3" t="s">
        <v>2274</v>
      </c>
      <c r="B2684" t="str">
        <f t="shared" si="82"/>
        <v>CLICC-ML</v>
      </c>
      <c r="C2684" t="str">
        <f t="shared" si="83"/>
        <v>CLICC-ML</v>
      </c>
    </row>
    <row r="2685" spans="1:3" x14ac:dyDescent="0.2">
      <c r="A2685" s="4" t="s">
        <v>2263</v>
      </c>
      <c r="B2685" t="str">
        <f t="shared" si="82"/>
        <v>HP</v>
      </c>
      <c r="C2685" t="str">
        <f t="shared" si="83"/>
        <v>HP</v>
      </c>
    </row>
    <row r="2686" spans="1:3" x14ac:dyDescent="0.2">
      <c r="A2686" s="3" t="s">
        <v>2273</v>
      </c>
      <c r="B2686" t="str">
        <f t="shared" si="82"/>
        <v>CBK</v>
      </c>
      <c r="C2686" t="str">
        <f t="shared" si="83"/>
        <v>CBK</v>
      </c>
    </row>
    <row r="2687" spans="1:3" x14ac:dyDescent="0.2">
      <c r="A2687" s="4" t="s">
        <v>2275</v>
      </c>
      <c r="B2687" t="str">
        <f t="shared" si="82"/>
        <v>CLICC-MM</v>
      </c>
      <c r="C2687" t="str">
        <f t="shared" si="83"/>
        <v>CLICC-MM</v>
      </c>
    </row>
    <row r="2688" spans="1:3" x14ac:dyDescent="0.2">
      <c r="A2688" s="3" t="s">
        <v>2263</v>
      </c>
      <c r="B2688" t="str">
        <f t="shared" si="82"/>
        <v>HP</v>
      </c>
      <c r="C2688" t="str">
        <f t="shared" si="83"/>
        <v>HP</v>
      </c>
    </row>
    <row r="2689" spans="1:3" x14ac:dyDescent="0.2">
      <c r="A2689" s="4" t="s">
        <v>2283</v>
      </c>
      <c r="B2689" t="str">
        <f t="shared" si="82"/>
        <v>MACUSBC</v>
      </c>
      <c r="C2689" t="str">
        <f t="shared" si="83"/>
        <v>MACUSBC</v>
      </c>
    </row>
    <row r="2690" spans="1:3" x14ac:dyDescent="0.2">
      <c r="A2690" s="3" t="s">
        <v>2273</v>
      </c>
      <c r="B2690" t="str">
        <f t="shared" si="82"/>
        <v>CBK</v>
      </c>
      <c r="C2690" t="str">
        <f t="shared" si="83"/>
        <v>CBK</v>
      </c>
    </row>
    <row r="2691" spans="1:3" x14ac:dyDescent="0.2">
      <c r="A2691" s="4" t="s">
        <v>2302</v>
      </c>
      <c r="B2691" t="str">
        <f t="shared" ref="B2691:B2754" si="84">IF(COUNTIF(A2691,"*MACUSBC*"),"MACUSBC",A2691)</f>
        <v>BOEIPHONE</v>
      </c>
      <c r="C2691" t="str">
        <f t="shared" ref="C2691:C2754" si="85">IF(COUNTIF(B2691,"*uniq*"),"CBK",B2691)</f>
        <v>BOEIPHONE</v>
      </c>
    </row>
    <row r="2692" spans="1:3" x14ac:dyDescent="0.2">
      <c r="A2692" s="3" t="s">
        <v>2276</v>
      </c>
      <c r="B2692" t="str">
        <f t="shared" si="84"/>
        <v>CALC</v>
      </c>
      <c r="C2692" t="str">
        <f t="shared" si="85"/>
        <v>CALC</v>
      </c>
    </row>
    <row r="2693" spans="1:3" x14ac:dyDescent="0.2">
      <c r="A2693" s="4" t="s">
        <v>2276</v>
      </c>
      <c r="B2693" t="str">
        <f t="shared" si="84"/>
        <v>CALC</v>
      </c>
      <c r="C2693" t="str">
        <f t="shared" si="85"/>
        <v>CALC</v>
      </c>
    </row>
    <row r="2694" spans="1:3" x14ac:dyDescent="0.2">
      <c r="A2694" s="3" t="s">
        <v>2276</v>
      </c>
      <c r="B2694" t="str">
        <f t="shared" si="84"/>
        <v>CALC</v>
      </c>
      <c r="C2694" t="str">
        <f t="shared" si="85"/>
        <v>CALC</v>
      </c>
    </row>
    <row r="2695" spans="1:3" x14ac:dyDescent="0.2">
      <c r="A2695" s="4" t="s">
        <v>2276</v>
      </c>
      <c r="B2695" t="str">
        <f t="shared" si="84"/>
        <v>CALC</v>
      </c>
      <c r="C2695" t="str">
        <f t="shared" si="85"/>
        <v>CALC</v>
      </c>
    </row>
    <row r="2696" spans="1:3" x14ac:dyDescent="0.2">
      <c r="A2696" s="3" t="s">
        <v>2276</v>
      </c>
      <c r="B2696" t="str">
        <f t="shared" si="84"/>
        <v>CALC</v>
      </c>
      <c r="C2696" t="str">
        <f t="shared" si="85"/>
        <v>CALC</v>
      </c>
    </row>
    <row r="2697" spans="1:3" x14ac:dyDescent="0.2">
      <c r="A2697" s="4" t="s">
        <v>2276</v>
      </c>
      <c r="B2697" t="str">
        <f t="shared" si="84"/>
        <v>CALC</v>
      </c>
      <c r="C2697" t="str">
        <f t="shared" si="85"/>
        <v>CALC</v>
      </c>
    </row>
    <row r="2698" spans="1:3" x14ac:dyDescent="0.2">
      <c r="A2698" s="3" t="s">
        <v>2276</v>
      </c>
      <c r="B2698" t="str">
        <f t="shared" si="84"/>
        <v>CALC</v>
      </c>
      <c r="C2698" t="str">
        <f t="shared" si="85"/>
        <v>CALC</v>
      </c>
    </row>
    <row r="2699" spans="1:3" x14ac:dyDescent="0.2">
      <c r="A2699" s="4" t="s">
        <v>2276</v>
      </c>
      <c r="B2699" t="str">
        <f t="shared" si="84"/>
        <v>CALC</v>
      </c>
      <c r="C2699" t="str">
        <f t="shared" si="85"/>
        <v>CALC</v>
      </c>
    </row>
    <row r="2700" spans="1:3" x14ac:dyDescent="0.2">
      <c r="A2700" s="3" t="s">
        <v>2276</v>
      </c>
      <c r="B2700" t="str">
        <f t="shared" si="84"/>
        <v>CALC</v>
      </c>
      <c r="C2700" t="str">
        <f t="shared" si="85"/>
        <v>CALC</v>
      </c>
    </row>
    <row r="2701" spans="1:3" x14ac:dyDescent="0.2">
      <c r="A2701" s="4" t="s">
        <v>2276</v>
      </c>
      <c r="B2701" t="str">
        <f t="shared" si="84"/>
        <v>CALC</v>
      </c>
      <c r="C2701" t="str">
        <f t="shared" si="85"/>
        <v>CALC</v>
      </c>
    </row>
    <row r="2702" spans="1:3" x14ac:dyDescent="0.2">
      <c r="A2702" s="3" t="s">
        <v>2276</v>
      </c>
      <c r="B2702" t="str">
        <f t="shared" si="84"/>
        <v>CALC</v>
      </c>
      <c r="C2702" t="str">
        <f t="shared" si="85"/>
        <v>CALC</v>
      </c>
    </row>
    <row r="2703" spans="1:3" x14ac:dyDescent="0.2">
      <c r="A2703" s="4" t="s">
        <v>2276</v>
      </c>
      <c r="B2703" t="str">
        <f t="shared" si="84"/>
        <v>CALC</v>
      </c>
      <c r="C2703" t="str">
        <f t="shared" si="85"/>
        <v>CALC</v>
      </c>
    </row>
    <row r="2704" spans="1:3" x14ac:dyDescent="0.2">
      <c r="A2704" s="3" t="s">
        <v>2276</v>
      </c>
      <c r="B2704" t="str">
        <f t="shared" si="84"/>
        <v>CALC</v>
      </c>
      <c r="C2704" t="str">
        <f t="shared" si="85"/>
        <v>CALC</v>
      </c>
    </row>
    <row r="2705" spans="1:3" x14ac:dyDescent="0.2">
      <c r="A2705" s="4" t="s">
        <v>2281</v>
      </c>
      <c r="B2705" t="str">
        <f t="shared" si="84"/>
        <v>HDMIC</v>
      </c>
      <c r="C2705" t="str">
        <f t="shared" si="85"/>
        <v>HDMIC</v>
      </c>
    </row>
    <row r="2706" spans="1:3" x14ac:dyDescent="0.2">
      <c r="A2706" s="3" t="s">
        <v>2281</v>
      </c>
      <c r="B2706" t="str">
        <f t="shared" si="84"/>
        <v>HDMIC</v>
      </c>
      <c r="C2706" t="str">
        <f t="shared" si="85"/>
        <v>HDMIC</v>
      </c>
    </row>
    <row r="2707" spans="1:3" x14ac:dyDescent="0.2">
      <c r="A2707" s="4" t="s">
        <v>2266</v>
      </c>
      <c r="B2707" t="str">
        <f t="shared" si="84"/>
        <v>HDST</v>
      </c>
      <c r="C2707" t="str">
        <f t="shared" si="85"/>
        <v>HDST</v>
      </c>
    </row>
    <row r="2708" spans="1:3" x14ac:dyDescent="0.2">
      <c r="A2708" s="3" t="s">
        <v>2266</v>
      </c>
      <c r="B2708" t="str">
        <f t="shared" si="84"/>
        <v>HDST</v>
      </c>
      <c r="C2708" t="str">
        <f t="shared" si="85"/>
        <v>HDST</v>
      </c>
    </row>
    <row r="2709" spans="1:3" x14ac:dyDescent="0.2">
      <c r="A2709" s="4" t="s">
        <v>2282</v>
      </c>
      <c r="B2709" t="str">
        <f t="shared" si="84"/>
        <v>HPUSBC</v>
      </c>
      <c r="C2709" t="str">
        <f t="shared" si="85"/>
        <v>HPUSBC</v>
      </c>
    </row>
    <row r="2710" spans="1:3" x14ac:dyDescent="0.2">
      <c r="A2710" s="3" t="s">
        <v>2282</v>
      </c>
      <c r="B2710" t="str">
        <f t="shared" si="84"/>
        <v>HPUSBC</v>
      </c>
      <c r="C2710" t="str">
        <f t="shared" si="85"/>
        <v>HPUSBC</v>
      </c>
    </row>
    <row r="2711" spans="1:3" x14ac:dyDescent="0.2">
      <c r="A2711" s="4" t="s">
        <v>2265</v>
      </c>
      <c r="B2711" t="str">
        <f t="shared" si="84"/>
        <v>IPHONE</v>
      </c>
      <c r="C2711" t="str">
        <f t="shared" si="85"/>
        <v>IPHONE</v>
      </c>
    </row>
    <row r="2712" spans="1:3" x14ac:dyDescent="0.2">
      <c r="A2712" s="3" t="s">
        <v>2265</v>
      </c>
      <c r="B2712" t="str">
        <f t="shared" si="84"/>
        <v>IPHONE</v>
      </c>
      <c r="C2712" t="str">
        <f t="shared" si="85"/>
        <v>IPHONE</v>
      </c>
    </row>
    <row r="2713" spans="1:3" x14ac:dyDescent="0.2">
      <c r="A2713" s="4" t="s">
        <v>2265</v>
      </c>
      <c r="B2713" t="str">
        <f t="shared" si="84"/>
        <v>IPHONE</v>
      </c>
      <c r="C2713" t="str">
        <f t="shared" si="85"/>
        <v>IPHONE</v>
      </c>
    </row>
    <row r="2714" spans="1:3" x14ac:dyDescent="0.2">
      <c r="A2714" s="3" t="s">
        <v>2265</v>
      </c>
      <c r="B2714" t="str">
        <f t="shared" si="84"/>
        <v>IPHONE</v>
      </c>
      <c r="C2714" t="str">
        <f t="shared" si="85"/>
        <v>IPHONE</v>
      </c>
    </row>
    <row r="2715" spans="1:3" x14ac:dyDescent="0.2">
      <c r="A2715" s="4" t="s">
        <v>2265</v>
      </c>
      <c r="B2715" t="str">
        <f t="shared" si="84"/>
        <v>IPHONE</v>
      </c>
      <c r="C2715" t="str">
        <f t="shared" si="85"/>
        <v>IPHONE</v>
      </c>
    </row>
    <row r="2716" spans="1:3" x14ac:dyDescent="0.2">
      <c r="A2716" s="3" t="s">
        <v>2265</v>
      </c>
      <c r="B2716" t="str">
        <f t="shared" si="84"/>
        <v>IPHONE</v>
      </c>
      <c r="C2716" t="str">
        <f t="shared" si="85"/>
        <v>IPHONE</v>
      </c>
    </row>
    <row r="2717" spans="1:3" x14ac:dyDescent="0.2">
      <c r="A2717" s="4" t="s">
        <v>2265</v>
      </c>
      <c r="B2717" t="str">
        <f t="shared" si="84"/>
        <v>IPHONE</v>
      </c>
      <c r="C2717" t="str">
        <f t="shared" si="85"/>
        <v>IPHONE</v>
      </c>
    </row>
    <row r="2718" spans="1:3" x14ac:dyDescent="0.2">
      <c r="A2718" s="3" t="s">
        <v>2265</v>
      </c>
      <c r="B2718" t="str">
        <f t="shared" si="84"/>
        <v>IPHONE</v>
      </c>
      <c r="C2718" t="str">
        <f t="shared" si="85"/>
        <v>IPHONE</v>
      </c>
    </row>
    <row r="2719" spans="1:3" x14ac:dyDescent="0.2">
      <c r="A2719" s="4" t="s">
        <v>2265</v>
      </c>
      <c r="B2719" t="str">
        <f t="shared" si="84"/>
        <v>IPHONE</v>
      </c>
      <c r="C2719" t="str">
        <f t="shared" si="85"/>
        <v>IPHONE</v>
      </c>
    </row>
    <row r="2720" spans="1:3" x14ac:dyDescent="0.2">
      <c r="A2720" s="3" t="s">
        <v>2265</v>
      </c>
      <c r="B2720" t="str">
        <f t="shared" si="84"/>
        <v>IPHONE</v>
      </c>
      <c r="C2720" t="str">
        <f t="shared" si="85"/>
        <v>IPHONE</v>
      </c>
    </row>
    <row r="2721" spans="1:3" x14ac:dyDescent="0.2">
      <c r="A2721" s="4" t="s">
        <v>2296</v>
      </c>
      <c r="B2721" t="str">
        <f t="shared" si="84"/>
        <v>MACUSBC</v>
      </c>
      <c r="C2721" t="str">
        <f t="shared" si="85"/>
        <v>MACUSBC</v>
      </c>
    </row>
    <row r="2722" spans="1:3" x14ac:dyDescent="0.2">
      <c r="A2722" s="3" t="s">
        <v>2289</v>
      </c>
      <c r="B2722" t="str">
        <f t="shared" si="84"/>
        <v>MACUSBC</v>
      </c>
      <c r="C2722" t="str">
        <f t="shared" si="85"/>
        <v>MACUSBC</v>
      </c>
    </row>
    <row r="2723" spans="1:3" x14ac:dyDescent="0.2">
      <c r="A2723" s="4" t="s">
        <v>2290</v>
      </c>
      <c r="B2723" t="str">
        <f t="shared" si="84"/>
        <v>MACUSBC</v>
      </c>
      <c r="C2723" t="str">
        <f t="shared" si="85"/>
        <v>MACUSBC</v>
      </c>
    </row>
    <row r="2724" spans="1:3" x14ac:dyDescent="0.2">
      <c r="A2724" s="3" t="s">
        <v>2296</v>
      </c>
      <c r="B2724" t="str">
        <f t="shared" si="84"/>
        <v>MACUSBC</v>
      </c>
      <c r="C2724" t="str">
        <f t="shared" si="85"/>
        <v>MACUSBC</v>
      </c>
    </row>
    <row r="2725" spans="1:3" x14ac:dyDescent="0.2">
      <c r="A2725" s="4" t="s">
        <v>2296</v>
      </c>
      <c r="B2725" t="str">
        <f t="shared" si="84"/>
        <v>MACUSBC</v>
      </c>
      <c r="C2725" t="str">
        <f t="shared" si="85"/>
        <v>MACUSBC</v>
      </c>
    </row>
    <row r="2726" spans="1:3" x14ac:dyDescent="0.2">
      <c r="A2726" s="3" t="s">
        <v>2296</v>
      </c>
      <c r="B2726" t="str">
        <f t="shared" si="84"/>
        <v>MACUSBC</v>
      </c>
      <c r="C2726" t="str">
        <f t="shared" si="85"/>
        <v>MACUSBC</v>
      </c>
    </row>
    <row r="2727" spans="1:3" x14ac:dyDescent="0.2">
      <c r="A2727" s="4" t="s">
        <v>2299</v>
      </c>
      <c r="B2727" t="str">
        <f t="shared" si="84"/>
        <v>MACUSBC</v>
      </c>
      <c r="C2727" t="str">
        <f t="shared" si="85"/>
        <v>MACUSBC</v>
      </c>
    </row>
    <row r="2728" spans="1:3" x14ac:dyDescent="0.2">
      <c r="A2728" s="3" t="s">
        <v>2296</v>
      </c>
      <c r="B2728" t="str">
        <f t="shared" si="84"/>
        <v>MACUSBC</v>
      </c>
      <c r="C2728" t="str">
        <f t="shared" si="85"/>
        <v>MACUSBC</v>
      </c>
    </row>
    <row r="2729" spans="1:3" x14ac:dyDescent="0.2">
      <c r="A2729" s="4" t="s">
        <v>2296</v>
      </c>
      <c r="B2729" t="str">
        <f t="shared" si="84"/>
        <v>MACUSBC</v>
      </c>
      <c r="C2729" t="str">
        <f t="shared" si="85"/>
        <v>MACUSBC</v>
      </c>
    </row>
    <row r="2730" spans="1:3" x14ac:dyDescent="0.2">
      <c r="A2730" s="3" t="s">
        <v>2278</v>
      </c>
      <c r="B2730" t="str">
        <f t="shared" si="84"/>
        <v>MACUSBC</v>
      </c>
      <c r="C2730" t="str">
        <f t="shared" si="85"/>
        <v>MACUSBC</v>
      </c>
    </row>
    <row r="2731" spans="1:3" x14ac:dyDescent="0.2">
      <c r="A2731" s="4" t="s">
        <v>2271</v>
      </c>
      <c r="B2731" t="str">
        <f t="shared" si="84"/>
        <v>OMNI</v>
      </c>
      <c r="C2731" t="str">
        <f t="shared" si="85"/>
        <v>OMNI</v>
      </c>
    </row>
    <row r="2732" spans="1:3" x14ac:dyDescent="0.2">
      <c r="A2732" s="3" t="s">
        <v>2271</v>
      </c>
      <c r="B2732" t="str">
        <f t="shared" si="84"/>
        <v>OMNI</v>
      </c>
      <c r="C2732" t="str">
        <f t="shared" si="85"/>
        <v>OMNI</v>
      </c>
    </row>
    <row r="2733" spans="1:3" x14ac:dyDescent="0.2">
      <c r="A2733" s="4" t="s">
        <v>2285</v>
      </c>
      <c r="B2733" t="str">
        <f t="shared" si="84"/>
        <v>UHDMI</v>
      </c>
      <c r="C2733" t="str">
        <f t="shared" si="85"/>
        <v>UHDMI</v>
      </c>
    </row>
    <row r="2734" spans="1:3" x14ac:dyDescent="0.2">
      <c r="A2734" s="3" t="s">
        <v>2294</v>
      </c>
      <c r="B2734" t="str">
        <f t="shared" si="84"/>
        <v>UVGA</v>
      </c>
      <c r="C2734" t="str">
        <f t="shared" si="85"/>
        <v>UVGA</v>
      </c>
    </row>
    <row r="2735" spans="1:3" x14ac:dyDescent="0.2">
      <c r="A2735" s="4" t="s">
        <v>2294</v>
      </c>
      <c r="B2735" t="str">
        <f t="shared" si="84"/>
        <v>UVGA</v>
      </c>
      <c r="C2735" t="str">
        <f t="shared" si="85"/>
        <v>UVGA</v>
      </c>
    </row>
    <row r="2736" spans="1:3" x14ac:dyDescent="0.2">
      <c r="A2736" s="3" t="s">
        <v>2294</v>
      </c>
      <c r="B2736" t="str">
        <f t="shared" si="84"/>
        <v>UVGA</v>
      </c>
      <c r="C2736" t="str">
        <f t="shared" si="85"/>
        <v>UVGA</v>
      </c>
    </row>
    <row r="2737" spans="1:3" x14ac:dyDescent="0.2">
      <c r="A2737" s="4" t="s">
        <v>2272</v>
      </c>
      <c r="B2737" t="str">
        <f t="shared" si="84"/>
        <v>WALLADPT</v>
      </c>
      <c r="C2737" t="str">
        <f t="shared" si="85"/>
        <v>WALLADPT</v>
      </c>
    </row>
    <row r="2738" spans="1:3" x14ac:dyDescent="0.2">
      <c r="A2738" s="3" t="s">
        <v>2272</v>
      </c>
      <c r="B2738" t="str">
        <f t="shared" si="84"/>
        <v>WALLADPT</v>
      </c>
      <c r="C2738" t="str">
        <f t="shared" si="85"/>
        <v>WALLADPT</v>
      </c>
    </row>
    <row r="2739" spans="1:3" x14ac:dyDescent="0.2">
      <c r="A2739" s="4" t="s">
        <v>2272</v>
      </c>
      <c r="B2739" t="str">
        <f t="shared" si="84"/>
        <v>WALLADPT</v>
      </c>
      <c r="C2739" t="str">
        <f t="shared" si="85"/>
        <v>WALLADPT</v>
      </c>
    </row>
    <row r="2740" spans="1:3" x14ac:dyDescent="0.2">
      <c r="A2740" s="3" t="s">
        <v>2272</v>
      </c>
      <c r="B2740" t="str">
        <f t="shared" si="84"/>
        <v>WALLADPT</v>
      </c>
      <c r="C2740" t="str">
        <f t="shared" si="85"/>
        <v>WALLADPT</v>
      </c>
    </row>
    <row r="2741" spans="1:3" x14ac:dyDescent="0.2">
      <c r="A2741" s="4" t="s">
        <v>2272</v>
      </c>
      <c r="B2741" t="str">
        <f t="shared" si="84"/>
        <v>WALLADPT</v>
      </c>
      <c r="C2741" t="str">
        <f t="shared" si="85"/>
        <v>WALLADPT</v>
      </c>
    </row>
    <row r="2742" spans="1:3" x14ac:dyDescent="0.2">
      <c r="A2742" s="3" t="s">
        <v>2272</v>
      </c>
      <c r="B2742" t="str">
        <f t="shared" si="84"/>
        <v>WALLADPT</v>
      </c>
      <c r="C2742" t="str">
        <f t="shared" si="85"/>
        <v>WALLADPT</v>
      </c>
    </row>
    <row r="2743" spans="1:3" x14ac:dyDescent="0.2">
      <c r="A2743" s="4" t="s">
        <v>2272</v>
      </c>
      <c r="B2743" t="str">
        <f t="shared" si="84"/>
        <v>WALLADPT</v>
      </c>
      <c r="C2743" t="str">
        <f t="shared" si="85"/>
        <v>WALLADPT</v>
      </c>
    </row>
    <row r="2744" spans="1:3" x14ac:dyDescent="0.2">
      <c r="A2744" s="3" t="s">
        <v>2272</v>
      </c>
      <c r="B2744" t="str">
        <f t="shared" si="84"/>
        <v>WALLADPT</v>
      </c>
      <c r="C2744" t="str">
        <f t="shared" si="85"/>
        <v>WALLADPT</v>
      </c>
    </row>
    <row r="2745" spans="1:3" x14ac:dyDescent="0.2">
      <c r="A2745" s="4" t="s">
        <v>2272</v>
      </c>
      <c r="B2745" t="str">
        <f t="shared" si="84"/>
        <v>WALLADPT</v>
      </c>
      <c r="C2745" t="str">
        <f t="shared" si="85"/>
        <v>WALLADPT</v>
      </c>
    </row>
    <row r="2746" spans="1:3" x14ac:dyDescent="0.2">
      <c r="A2746" s="3" t="s">
        <v>2272</v>
      </c>
      <c r="B2746" t="str">
        <f t="shared" si="84"/>
        <v>WALLADPT</v>
      </c>
      <c r="C2746" t="str">
        <f t="shared" si="85"/>
        <v>WALLADPT</v>
      </c>
    </row>
    <row r="2747" spans="1:3" x14ac:dyDescent="0.2">
      <c r="A2747" s="4" t="s">
        <v>2272</v>
      </c>
      <c r="B2747" t="str">
        <f t="shared" si="84"/>
        <v>WALLADPT</v>
      </c>
      <c r="C2747" t="str">
        <f t="shared" si="85"/>
        <v>WALLADPT</v>
      </c>
    </row>
    <row r="2748" spans="1:3" x14ac:dyDescent="0.2">
      <c r="A2748" s="3" t="s">
        <v>2272</v>
      </c>
      <c r="B2748" t="str">
        <f t="shared" si="84"/>
        <v>WALLADPT</v>
      </c>
      <c r="C2748" t="str">
        <f t="shared" si="85"/>
        <v>WALLADPT</v>
      </c>
    </row>
    <row r="2749" spans="1:3" x14ac:dyDescent="0.2">
      <c r="A2749" s="4" t="s">
        <v>2276</v>
      </c>
      <c r="B2749" t="str">
        <f t="shared" si="84"/>
        <v>CALC</v>
      </c>
      <c r="C2749" t="str">
        <f t="shared" si="85"/>
        <v>CALC</v>
      </c>
    </row>
    <row r="2750" spans="1:3" x14ac:dyDescent="0.2">
      <c r="A2750" s="3" t="s">
        <v>2273</v>
      </c>
      <c r="B2750" t="str">
        <f t="shared" si="84"/>
        <v>CBK</v>
      </c>
      <c r="C2750" t="str">
        <f t="shared" si="85"/>
        <v>CBK</v>
      </c>
    </row>
    <row r="2751" spans="1:3" x14ac:dyDescent="0.2">
      <c r="A2751" s="4" t="s">
        <v>2273</v>
      </c>
      <c r="B2751" t="str">
        <f t="shared" si="84"/>
        <v>CBK</v>
      </c>
      <c r="C2751" t="str">
        <f t="shared" si="85"/>
        <v>CBK</v>
      </c>
    </row>
    <row r="2752" spans="1:3" x14ac:dyDescent="0.2">
      <c r="A2752" s="3" t="s">
        <v>2274</v>
      </c>
      <c r="B2752" t="str">
        <f t="shared" si="84"/>
        <v>CLICC-ML</v>
      </c>
      <c r="C2752" t="str">
        <f t="shared" si="85"/>
        <v>CLICC-ML</v>
      </c>
    </row>
    <row r="2753" spans="1:3" x14ac:dyDescent="0.2">
      <c r="A2753" s="4" t="s">
        <v>2274</v>
      </c>
      <c r="B2753" t="str">
        <f t="shared" si="84"/>
        <v>CLICC-ML</v>
      </c>
      <c r="C2753" t="str">
        <f t="shared" si="85"/>
        <v>CLICC-ML</v>
      </c>
    </row>
    <row r="2754" spans="1:3" x14ac:dyDescent="0.2">
      <c r="A2754" s="3" t="s">
        <v>2274</v>
      </c>
      <c r="B2754" t="str">
        <f t="shared" si="84"/>
        <v>CLICC-ML</v>
      </c>
      <c r="C2754" t="str">
        <f t="shared" si="85"/>
        <v>CLICC-ML</v>
      </c>
    </row>
    <row r="2755" spans="1:3" x14ac:dyDescent="0.2">
      <c r="A2755" s="4" t="s">
        <v>2275</v>
      </c>
      <c r="B2755" t="str">
        <f t="shared" ref="B2755:B2818" si="86">IF(COUNTIF(A2755,"*MACUSBC*"),"MACUSBC",A2755)</f>
        <v>CLICC-MM</v>
      </c>
      <c r="C2755" t="str">
        <f t="shared" ref="C2755:C2818" si="87">IF(COUNTIF(B2755,"*uniq*"),"CBK",B2755)</f>
        <v>CLICC-MM</v>
      </c>
    </row>
    <row r="2756" spans="1:3" x14ac:dyDescent="0.2">
      <c r="A2756" s="3" t="s">
        <v>2275</v>
      </c>
      <c r="B2756" t="str">
        <f t="shared" si="86"/>
        <v>CLICC-MM</v>
      </c>
      <c r="C2756" t="str">
        <f t="shared" si="87"/>
        <v>CLICC-MM</v>
      </c>
    </row>
    <row r="2757" spans="1:3" x14ac:dyDescent="0.2">
      <c r="A2757" s="4" t="s">
        <v>2297</v>
      </c>
      <c r="B2757" t="str">
        <f t="shared" si="86"/>
        <v>FAC</v>
      </c>
      <c r="C2757" t="str">
        <f t="shared" si="87"/>
        <v>FAC</v>
      </c>
    </row>
    <row r="2758" spans="1:3" x14ac:dyDescent="0.2">
      <c r="A2758" s="3" t="s">
        <v>2297</v>
      </c>
      <c r="B2758" t="str">
        <f t="shared" si="86"/>
        <v>FAC</v>
      </c>
      <c r="C2758" t="str">
        <f t="shared" si="87"/>
        <v>FAC</v>
      </c>
    </row>
    <row r="2759" spans="1:3" x14ac:dyDescent="0.2">
      <c r="A2759" s="4" t="s">
        <v>2263</v>
      </c>
      <c r="B2759" t="str">
        <f t="shared" si="86"/>
        <v>HP</v>
      </c>
      <c r="C2759" t="str">
        <f t="shared" si="87"/>
        <v>HP</v>
      </c>
    </row>
    <row r="2760" spans="1:3" x14ac:dyDescent="0.2">
      <c r="A2760" s="3" t="s">
        <v>2263</v>
      </c>
      <c r="B2760" t="str">
        <f t="shared" si="86"/>
        <v>HP</v>
      </c>
      <c r="C2760" t="str">
        <f t="shared" si="87"/>
        <v>HP</v>
      </c>
    </row>
    <row r="2761" spans="1:3" x14ac:dyDescent="0.2">
      <c r="A2761" s="4" t="s">
        <v>2263</v>
      </c>
      <c r="B2761" t="str">
        <f t="shared" si="86"/>
        <v>HP</v>
      </c>
      <c r="C2761" t="str">
        <f t="shared" si="87"/>
        <v>HP</v>
      </c>
    </row>
    <row r="2762" spans="1:3" x14ac:dyDescent="0.2">
      <c r="A2762" s="3" t="s">
        <v>2274</v>
      </c>
      <c r="B2762" t="str">
        <f t="shared" si="86"/>
        <v>CLICC-ML</v>
      </c>
      <c r="C2762" t="str">
        <f t="shared" si="87"/>
        <v>CLICC-ML</v>
      </c>
    </row>
    <row r="2763" spans="1:3" x14ac:dyDescent="0.2">
      <c r="A2763" s="4" t="s">
        <v>2274</v>
      </c>
      <c r="B2763" t="str">
        <f t="shared" si="86"/>
        <v>CLICC-ML</v>
      </c>
      <c r="C2763" t="str">
        <f t="shared" si="87"/>
        <v>CLICC-ML</v>
      </c>
    </row>
    <row r="2764" spans="1:3" x14ac:dyDescent="0.2">
      <c r="A2764" s="3" t="s">
        <v>2274</v>
      </c>
      <c r="B2764" t="str">
        <f t="shared" si="86"/>
        <v>CLICC-ML</v>
      </c>
      <c r="C2764" t="str">
        <f t="shared" si="87"/>
        <v>CLICC-ML</v>
      </c>
    </row>
    <row r="2765" spans="1:3" x14ac:dyDescent="0.2">
      <c r="A2765" s="4" t="s">
        <v>2274</v>
      </c>
      <c r="B2765" t="str">
        <f t="shared" si="86"/>
        <v>CLICC-ML</v>
      </c>
      <c r="C2765" t="str">
        <f t="shared" si="87"/>
        <v>CLICC-ML</v>
      </c>
    </row>
    <row r="2766" spans="1:3" x14ac:dyDescent="0.2">
      <c r="A2766" s="3" t="s">
        <v>2274</v>
      </c>
      <c r="B2766" t="str">
        <f t="shared" si="86"/>
        <v>CLICC-ML</v>
      </c>
      <c r="C2766" t="str">
        <f t="shared" si="87"/>
        <v>CLICC-ML</v>
      </c>
    </row>
    <row r="2767" spans="1:3" x14ac:dyDescent="0.2">
      <c r="A2767" s="4" t="s">
        <v>2274</v>
      </c>
      <c r="B2767" t="str">
        <f t="shared" si="86"/>
        <v>CLICC-ML</v>
      </c>
      <c r="C2767" t="str">
        <f t="shared" si="87"/>
        <v>CLICC-ML</v>
      </c>
    </row>
    <row r="2768" spans="1:3" x14ac:dyDescent="0.2">
      <c r="A2768" s="3" t="s">
        <v>2275</v>
      </c>
      <c r="B2768" t="str">
        <f t="shared" si="86"/>
        <v>CLICC-MM</v>
      </c>
      <c r="C2768" t="str">
        <f t="shared" si="87"/>
        <v>CLICC-MM</v>
      </c>
    </row>
    <row r="2769" spans="1:3" x14ac:dyDescent="0.2">
      <c r="A2769" s="4" t="s">
        <v>2275</v>
      </c>
      <c r="B2769" t="str">
        <f t="shared" si="86"/>
        <v>CLICC-MM</v>
      </c>
      <c r="C2769" t="str">
        <f t="shared" si="87"/>
        <v>CLICC-MM</v>
      </c>
    </row>
    <row r="2770" spans="1:3" x14ac:dyDescent="0.2">
      <c r="A2770" s="3" t="s">
        <v>2297</v>
      </c>
      <c r="B2770" t="str">
        <f t="shared" si="86"/>
        <v>FAC</v>
      </c>
      <c r="C2770" t="str">
        <f t="shared" si="87"/>
        <v>FAC</v>
      </c>
    </row>
    <row r="2771" spans="1:3" x14ac:dyDescent="0.2">
      <c r="A2771" s="4" t="s">
        <v>2263</v>
      </c>
      <c r="B2771" t="str">
        <f t="shared" si="86"/>
        <v>HP</v>
      </c>
      <c r="C2771" t="str">
        <f t="shared" si="87"/>
        <v>HP</v>
      </c>
    </row>
    <row r="2772" spans="1:3" x14ac:dyDescent="0.2">
      <c r="A2772" s="3" t="s">
        <v>2263</v>
      </c>
      <c r="B2772" t="str">
        <f t="shared" si="86"/>
        <v>HP</v>
      </c>
      <c r="C2772" t="str">
        <f t="shared" si="87"/>
        <v>HP</v>
      </c>
    </row>
    <row r="2773" spans="1:3" x14ac:dyDescent="0.2">
      <c r="A2773" s="4" t="s">
        <v>2263</v>
      </c>
      <c r="B2773" t="str">
        <f t="shared" si="86"/>
        <v>HP</v>
      </c>
      <c r="C2773" t="str">
        <f t="shared" si="87"/>
        <v>HP</v>
      </c>
    </row>
    <row r="2774" spans="1:3" x14ac:dyDescent="0.2">
      <c r="A2774" s="3" t="s">
        <v>2263</v>
      </c>
      <c r="B2774" t="str">
        <f t="shared" si="86"/>
        <v>HP</v>
      </c>
      <c r="C2774" t="str">
        <f t="shared" si="87"/>
        <v>HP</v>
      </c>
    </row>
    <row r="2775" spans="1:3" x14ac:dyDescent="0.2">
      <c r="A2775" s="4" t="s">
        <v>2297</v>
      </c>
      <c r="B2775" t="str">
        <f t="shared" si="86"/>
        <v>FAC</v>
      </c>
      <c r="C2775" t="str">
        <f t="shared" si="87"/>
        <v>FAC</v>
      </c>
    </row>
    <row r="2776" spans="1:3" x14ac:dyDescent="0.2">
      <c r="A2776" s="3" t="s">
        <v>2297</v>
      </c>
      <c r="B2776" t="str">
        <f t="shared" si="86"/>
        <v>FAC</v>
      </c>
      <c r="C2776" t="str">
        <f t="shared" si="87"/>
        <v>FAC</v>
      </c>
    </row>
    <row r="2777" spans="1:3" x14ac:dyDescent="0.2">
      <c r="A2777" s="4" t="s">
        <v>2274</v>
      </c>
      <c r="B2777" t="str">
        <f t="shared" si="86"/>
        <v>CLICC-ML</v>
      </c>
      <c r="C2777" t="str">
        <f t="shared" si="87"/>
        <v>CLICC-ML</v>
      </c>
    </row>
    <row r="2778" spans="1:3" x14ac:dyDescent="0.2">
      <c r="A2778" s="3" t="s">
        <v>2282</v>
      </c>
      <c r="B2778" t="str">
        <f t="shared" si="86"/>
        <v>HPUSBC</v>
      </c>
      <c r="C2778" t="str">
        <f t="shared" si="87"/>
        <v>HPUSBC</v>
      </c>
    </row>
    <row r="2779" spans="1:3" x14ac:dyDescent="0.2">
      <c r="A2779" s="4" t="s">
        <v>2296</v>
      </c>
      <c r="B2779" t="str">
        <f t="shared" si="86"/>
        <v>MACUSBC</v>
      </c>
      <c r="C2779" t="str">
        <f t="shared" si="87"/>
        <v>MACUSBC</v>
      </c>
    </row>
    <row r="2780" spans="1:3" x14ac:dyDescent="0.2">
      <c r="A2780" s="3" t="s">
        <v>2296</v>
      </c>
      <c r="B2780" t="str">
        <f t="shared" si="86"/>
        <v>MACUSBC</v>
      </c>
      <c r="C2780" t="str">
        <f t="shared" si="87"/>
        <v>MACUSBC</v>
      </c>
    </row>
    <row r="2781" spans="1:3" x14ac:dyDescent="0.2">
      <c r="A2781" s="4" t="s">
        <v>2296</v>
      </c>
      <c r="B2781" t="str">
        <f t="shared" si="86"/>
        <v>MACUSBC</v>
      </c>
      <c r="C2781" t="str">
        <f t="shared" si="87"/>
        <v>MACUSBC</v>
      </c>
    </row>
    <row r="2782" spans="1:3" x14ac:dyDescent="0.2">
      <c r="A2782" s="3" t="s">
        <v>2301</v>
      </c>
      <c r="B2782" t="str">
        <f t="shared" si="86"/>
        <v>VGA</v>
      </c>
      <c r="C2782" t="str">
        <f t="shared" si="87"/>
        <v>VGA</v>
      </c>
    </row>
    <row r="2783" spans="1:3" x14ac:dyDescent="0.2">
      <c r="A2783" s="4" t="s">
        <v>2288</v>
      </c>
      <c r="B2783" t="str">
        <f t="shared" si="86"/>
        <v>ANDROID</v>
      </c>
      <c r="C2783" t="str">
        <f t="shared" si="87"/>
        <v>ANDROID</v>
      </c>
    </row>
    <row r="2784" spans="1:3" x14ac:dyDescent="0.2">
      <c r="A2784" s="3" t="s">
        <v>2266</v>
      </c>
      <c r="B2784" t="str">
        <f t="shared" si="86"/>
        <v>HDST</v>
      </c>
      <c r="C2784" t="str">
        <f t="shared" si="87"/>
        <v>HDST</v>
      </c>
    </row>
    <row r="2785" spans="1:3" x14ac:dyDescent="0.2">
      <c r="A2785" s="4" t="s">
        <v>2282</v>
      </c>
      <c r="B2785" t="str">
        <f t="shared" si="86"/>
        <v>HPUSBC</v>
      </c>
      <c r="C2785" t="str">
        <f t="shared" si="87"/>
        <v>HPUSBC</v>
      </c>
    </row>
    <row r="2786" spans="1:3" x14ac:dyDescent="0.2">
      <c r="A2786" s="3" t="s">
        <v>2265</v>
      </c>
      <c r="B2786" t="str">
        <f t="shared" si="86"/>
        <v>IPHONE</v>
      </c>
      <c r="C2786" t="str">
        <f t="shared" si="87"/>
        <v>IPHONE</v>
      </c>
    </row>
    <row r="2787" spans="1:3" x14ac:dyDescent="0.2">
      <c r="A2787" s="4" t="s">
        <v>2265</v>
      </c>
      <c r="B2787" t="str">
        <f t="shared" si="86"/>
        <v>IPHONE</v>
      </c>
      <c r="C2787" t="str">
        <f t="shared" si="87"/>
        <v>IPHONE</v>
      </c>
    </row>
    <row r="2788" spans="1:3" x14ac:dyDescent="0.2">
      <c r="A2788" s="3" t="s">
        <v>2265</v>
      </c>
      <c r="B2788" t="str">
        <f t="shared" si="86"/>
        <v>IPHONE</v>
      </c>
      <c r="C2788" t="str">
        <f t="shared" si="87"/>
        <v>IPHONE</v>
      </c>
    </row>
    <row r="2789" spans="1:3" x14ac:dyDescent="0.2">
      <c r="A2789" s="4" t="s">
        <v>2265</v>
      </c>
      <c r="B2789" t="str">
        <f t="shared" si="86"/>
        <v>IPHONE</v>
      </c>
      <c r="C2789" t="str">
        <f t="shared" si="87"/>
        <v>IPHONE</v>
      </c>
    </row>
    <row r="2790" spans="1:3" x14ac:dyDescent="0.2">
      <c r="A2790" s="3" t="s">
        <v>2265</v>
      </c>
      <c r="B2790" t="str">
        <f t="shared" si="86"/>
        <v>IPHONE</v>
      </c>
      <c r="C2790" t="str">
        <f t="shared" si="87"/>
        <v>IPHONE</v>
      </c>
    </row>
    <row r="2791" spans="1:3" x14ac:dyDescent="0.2">
      <c r="A2791" s="4" t="s">
        <v>2265</v>
      </c>
      <c r="B2791" t="str">
        <f t="shared" si="86"/>
        <v>IPHONE</v>
      </c>
      <c r="C2791" t="str">
        <f t="shared" si="87"/>
        <v>IPHONE</v>
      </c>
    </row>
    <row r="2792" spans="1:3" x14ac:dyDescent="0.2">
      <c r="A2792" s="3" t="s">
        <v>2296</v>
      </c>
      <c r="B2792" t="str">
        <f t="shared" si="86"/>
        <v>MACUSBC</v>
      </c>
      <c r="C2792" t="str">
        <f t="shared" si="87"/>
        <v>MACUSBC</v>
      </c>
    </row>
    <row r="2793" spans="1:3" x14ac:dyDescent="0.2">
      <c r="A2793" s="4" t="s">
        <v>2296</v>
      </c>
      <c r="B2793" t="str">
        <f t="shared" si="86"/>
        <v>MACUSBC</v>
      </c>
      <c r="C2793" t="str">
        <f t="shared" si="87"/>
        <v>MACUSBC</v>
      </c>
    </row>
    <row r="2794" spans="1:3" x14ac:dyDescent="0.2">
      <c r="A2794" s="3" t="s">
        <v>2294</v>
      </c>
      <c r="B2794" t="str">
        <f t="shared" si="86"/>
        <v>UVGA</v>
      </c>
      <c r="C2794" t="str">
        <f t="shared" si="87"/>
        <v>UVGA</v>
      </c>
    </row>
    <row r="2795" spans="1:3" x14ac:dyDescent="0.2">
      <c r="A2795" s="4" t="s">
        <v>2272</v>
      </c>
      <c r="B2795" t="str">
        <f t="shared" si="86"/>
        <v>WALLADPT</v>
      </c>
      <c r="C2795" t="str">
        <f t="shared" si="87"/>
        <v>WALLADPT</v>
      </c>
    </row>
    <row r="2796" spans="1:3" x14ac:dyDescent="0.2">
      <c r="A2796" s="3" t="s">
        <v>2272</v>
      </c>
      <c r="B2796" t="str">
        <f t="shared" si="86"/>
        <v>WALLADPT</v>
      </c>
      <c r="C2796" t="str">
        <f t="shared" si="87"/>
        <v>WALLADPT</v>
      </c>
    </row>
    <row r="2797" spans="1:3" x14ac:dyDescent="0.2">
      <c r="A2797" s="4" t="s">
        <v>2272</v>
      </c>
      <c r="B2797" t="str">
        <f t="shared" si="86"/>
        <v>WALLADPT</v>
      </c>
      <c r="C2797" t="str">
        <f t="shared" si="87"/>
        <v>WALLADPT</v>
      </c>
    </row>
    <row r="2798" spans="1:3" x14ac:dyDescent="0.2">
      <c r="A2798" s="3" t="s">
        <v>2272</v>
      </c>
      <c r="B2798" t="str">
        <f t="shared" si="86"/>
        <v>WALLADPT</v>
      </c>
      <c r="C2798" t="str">
        <f t="shared" si="87"/>
        <v>WALLADPT</v>
      </c>
    </row>
    <row r="2799" spans="1:3" x14ac:dyDescent="0.2">
      <c r="A2799" s="4" t="s">
        <v>2272</v>
      </c>
      <c r="B2799" t="str">
        <f t="shared" si="86"/>
        <v>WALLADPT</v>
      </c>
      <c r="C2799" t="str">
        <f t="shared" si="87"/>
        <v>WALLADPT</v>
      </c>
    </row>
    <row r="2800" spans="1:3" x14ac:dyDescent="0.2">
      <c r="A2800" s="3" t="s">
        <v>2360</v>
      </c>
      <c r="B2800" t="str">
        <f t="shared" si="86"/>
        <v>Uniq/21B04Code</v>
      </c>
      <c r="C2800" t="str">
        <f t="shared" si="87"/>
        <v>CBK</v>
      </c>
    </row>
    <row r="2801" spans="1:3" x14ac:dyDescent="0.2">
      <c r="A2801" s="4" t="s">
        <v>2273</v>
      </c>
      <c r="B2801" t="str">
        <f t="shared" si="86"/>
        <v>CBK</v>
      </c>
      <c r="C2801" t="str">
        <f t="shared" si="87"/>
        <v>CBK</v>
      </c>
    </row>
    <row r="2802" spans="1:3" x14ac:dyDescent="0.2">
      <c r="A2802" s="3" t="s">
        <v>2273</v>
      </c>
      <c r="B2802" t="str">
        <f t="shared" si="86"/>
        <v>CBK</v>
      </c>
      <c r="C2802" t="str">
        <f t="shared" si="87"/>
        <v>CBK</v>
      </c>
    </row>
    <row r="2803" spans="1:3" x14ac:dyDescent="0.2">
      <c r="A2803" s="4" t="s">
        <v>2275</v>
      </c>
      <c r="B2803" t="str">
        <f t="shared" si="86"/>
        <v>CLICC-MM</v>
      </c>
      <c r="C2803" t="str">
        <f t="shared" si="87"/>
        <v>CLICC-MM</v>
      </c>
    </row>
    <row r="2804" spans="1:3" x14ac:dyDescent="0.2">
      <c r="A2804" s="3" t="s">
        <v>2263</v>
      </c>
      <c r="B2804" t="str">
        <f t="shared" si="86"/>
        <v>HP</v>
      </c>
      <c r="C2804" t="str">
        <f t="shared" si="87"/>
        <v>HP</v>
      </c>
    </row>
    <row r="2805" spans="1:3" x14ac:dyDescent="0.2">
      <c r="A2805" s="4" t="s">
        <v>2263</v>
      </c>
      <c r="B2805" t="str">
        <f t="shared" si="86"/>
        <v>HP</v>
      </c>
      <c r="C2805" t="str">
        <f t="shared" si="87"/>
        <v>HP</v>
      </c>
    </row>
    <row r="2806" spans="1:3" x14ac:dyDescent="0.2">
      <c r="A2806" s="3" t="s">
        <v>2274</v>
      </c>
      <c r="B2806" t="str">
        <f t="shared" si="86"/>
        <v>CLICC-ML</v>
      </c>
      <c r="C2806" t="str">
        <f t="shared" si="87"/>
        <v>CLICC-ML</v>
      </c>
    </row>
    <row r="2807" spans="1:3" x14ac:dyDescent="0.2">
      <c r="A2807" s="4" t="s">
        <v>2275</v>
      </c>
      <c r="B2807" t="str">
        <f t="shared" si="86"/>
        <v>CLICC-MM</v>
      </c>
      <c r="C2807" t="str">
        <f t="shared" si="87"/>
        <v>CLICC-MM</v>
      </c>
    </row>
    <row r="2808" spans="1:3" x14ac:dyDescent="0.2">
      <c r="A2808" s="3" t="s">
        <v>2263</v>
      </c>
      <c r="B2808" t="str">
        <f t="shared" si="86"/>
        <v>HP</v>
      </c>
      <c r="C2808" t="str">
        <f t="shared" si="87"/>
        <v>HP</v>
      </c>
    </row>
    <row r="2809" spans="1:3" x14ac:dyDescent="0.2">
      <c r="A2809" s="4" t="s">
        <v>2263</v>
      </c>
      <c r="B2809" t="str">
        <f t="shared" si="86"/>
        <v>HP</v>
      </c>
      <c r="C2809" t="str">
        <f t="shared" si="87"/>
        <v>HP</v>
      </c>
    </row>
    <row r="2810" spans="1:3" x14ac:dyDescent="0.2">
      <c r="A2810" s="3" t="s">
        <v>2275</v>
      </c>
      <c r="B2810" t="str">
        <f t="shared" si="86"/>
        <v>CLICC-MM</v>
      </c>
      <c r="C2810" t="str">
        <f t="shared" si="87"/>
        <v>CLICC-MM</v>
      </c>
    </row>
    <row r="2811" spans="1:3" x14ac:dyDescent="0.2">
      <c r="A2811" s="4" t="s">
        <v>2271</v>
      </c>
      <c r="B2811" t="str">
        <f t="shared" si="86"/>
        <v>OMNI</v>
      </c>
      <c r="C2811" t="str">
        <f t="shared" si="87"/>
        <v>OMNI</v>
      </c>
    </row>
    <row r="2812" spans="1:3" x14ac:dyDescent="0.2">
      <c r="A2812" s="3" t="s">
        <v>2288</v>
      </c>
      <c r="B2812" t="str">
        <f t="shared" si="86"/>
        <v>ANDROID</v>
      </c>
      <c r="C2812" t="str">
        <f t="shared" si="87"/>
        <v>ANDROID</v>
      </c>
    </row>
    <row r="2813" spans="1:3" x14ac:dyDescent="0.2">
      <c r="A2813" s="4" t="s">
        <v>2282</v>
      </c>
      <c r="B2813" t="str">
        <f t="shared" si="86"/>
        <v>HPUSBC</v>
      </c>
      <c r="C2813" t="str">
        <f t="shared" si="87"/>
        <v>HPUSBC</v>
      </c>
    </row>
    <row r="2814" spans="1:3" x14ac:dyDescent="0.2">
      <c r="A2814" s="3" t="s">
        <v>2298</v>
      </c>
      <c r="B2814" t="str">
        <f t="shared" si="86"/>
        <v>ANKER</v>
      </c>
      <c r="C2814" t="str">
        <f t="shared" si="87"/>
        <v>ANKER</v>
      </c>
    </row>
    <row r="2815" spans="1:3" x14ac:dyDescent="0.2">
      <c r="A2815" s="4" t="s">
        <v>2298</v>
      </c>
      <c r="B2815" t="str">
        <f t="shared" si="86"/>
        <v>ANKER</v>
      </c>
      <c r="C2815" t="str">
        <f t="shared" si="87"/>
        <v>ANKER</v>
      </c>
    </row>
    <row r="2816" spans="1:3" x14ac:dyDescent="0.2">
      <c r="A2816" s="3" t="s">
        <v>2276</v>
      </c>
      <c r="B2816" t="str">
        <f t="shared" si="86"/>
        <v>CALC</v>
      </c>
      <c r="C2816" t="str">
        <f t="shared" si="87"/>
        <v>CALC</v>
      </c>
    </row>
    <row r="2817" spans="1:3" x14ac:dyDescent="0.2">
      <c r="A2817" s="4" t="s">
        <v>2276</v>
      </c>
      <c r="B2817" t="str">
        <f t="shared" si="86"/>
        <v>CALC</v>
      </c>
      <c r="C2817" t="str">
        <f t="shared" si="87"/>
        <v>CALC</v>
      </c>
    </row>
    <row r="2818" spans="1:3" x14ac:dyDescent="0.2">
      <c r="A2818" s="3" t="s">
        <v>2276</v>
      </c>
      <c r="B2818" t="str">
        <f t="shared" si="86"/>
        <v>CALC</v>
      </c>
      <c r="C2818" t="str">
        <f t="shared" si="87"/>
        <v>CALC</v>
      </c>
    </row>
    <row r="2819" spans="1:3" x14ac:dyDescent="0.2">
      <c r="A2819" s="4" t="s">
        <v>2276</v>
      </c>
      <c r="B2819" t="str">
        <f t="shared" ref="B2819:B2882" si="88">IF(COUNTIF(A2819,"*MACUSBC*"),"MACUSBC",A2819)</f>
        <v>CALC</v>
      </c>
      <c r="C2819" t="str">
        <f t="shared" ref="C2819:C2882" si="89">IF(COUNTIF(B2819,"*uniq*"),"CBK",B2819)</f>
        <v>CALC</v>
      </c>
    </row>
    <row r="2820" spans="1:3" x14ac:dyDescent="0.2">
      <c r="A2820" s="3" t="s">
        <v>2276</v>
      </c>
      <c r="B2820" t="str">
        <f t="shared" si="88"/>
        <v>CALC</v>
      </c>
      <c r="C2820" t="str">
        <f t="shared" si="89"/>
        <v>CALC</v>
      </c>
    </row>
    <row r="2821" spans="1:3" x14ac:dyDescent="0.2">
      <c r="A2821" s="4" t="s">
        <v>2276</v>
      </c>
      <c r="B2821" t="str">
        <f t="shared" si="88"/>
        <v>CALC</v>
      </c>
      <c r="C2821" t="str">
        <f t="shared" si="89"/>
        <v>CALC</v>
      </c>
    </row>
    <row r="2822" spans="1:3" x14ac:dyDescent="0.2">
      <c r="A2822" s="3" t="s">
        <v>2276</v>
      </c>
      <c r="B2822" t="str">
        <f t="shared" si="88"/>
        <v>CALC</v>
      </c>
      <c r="C2822" t="str">
        <f t="shared" si="89"/>
        <v>CALC</v>
      </c>
    </row>
    <row r="2823" spans="1:3" x14ac:dyDescent="0.2">
      <c r="A2823" s="4" t="s">
        <v>2276</v>
      </c>
      <c r="B2823" t="str">
        <f t="shared" si="88"/>
        <v>CALC</v>
      </c>
      <c r="C2823" t="str">
        <f t="shared" si="89"/>
        <v>CALC</v>
      </c>
    </row>
    <row r="2824" spans="1:3" x14ac:dyDescent="0.2">
      <c r="A2824" s="3" t="s">
        <v>2276</v>
      </c>
      <c r="B2824" t="str">
        <f t="shared" si="88"/>
        <v>CALC</v>
      </c>
      <c r="C2824" t="str">
        <f t="shared" si="89"/>
        <v>CALC</v>
      </c>
    </row>
    <row r="2825" spans="1:3" x14ac:dyDescent="0.2">
      <c r="A2825" s="4" t="s">
        <v>2281</v>
      </c>
      <c r="B2825" t="str">
        <f t="shared" si="88"/>
        <v>HDMIC</v>
      </c>
      <c r="C2825" t="str">
        <f t="shared" si="89"/>
        <v>HDMIC</v>
      </c>
    </row>
    <row r="2826" spans="1:3" x14ac:dyDescent="0.2">
      <c r="A2826" s="3" t="s">
        <v>2281</v>
      </c>
      <c r="B2826" t="str">
        <f t="shared" si="88"/>
        <v>HDMIC</v>
      </c>
      <c r="C2826" t="str">
        <f t="shared" si="89"/>
        <v>HDMIC</v>
      </c>
    </row>
    <row r="2827" spans="1:3" x14ac:dyDescent="0.2">
      <c r="A2827" s="4" t="s">
        <v>2281</v>
      </c>
      <c r="B2827" t="str">
        <f t="shared" si="88"/>
        <v>HDMIC</v>
      </c>
      <c r="C2827" t="str">
        <f t="shared" si="89"/>
        <v>HDMIC</v>
      </c>
    </row>
    <row r="2828" spans="1:3" x14ac:dyDescent="0.2">
      <c r="A2828" s="3" t="s">
        <v>2266</v>
      </c>
      <c r="B2828" t="str">
        <f t="shared" si="88"/>
        <v>HDST</v>
      </c>
      <c r="C2828" t="str">
        <f t="shared" si="89"/>
        <v>HDST</v>
      </c>
    </row>
    <row r="2829" spans="1:3" x14ac:dyDescent="0.2">
      <c r="A2829" s="4" t="s">
        <v>2282</v>
      </c>
      <c r="B2829" t="str">
        <f t="shared" si="88"/>
        <v>HPUSBC</v>
      </c>
      <c r="C2829" t="str">
        <f t="shared" si="89"/>
        <v>HPUSBC</v>
      </c>
    </row>
    <row r="2830" spans="1:3" x14ac:dyDescent="0.2">
      <c r="A2830" s="3" t="s">
        <v>2282</v>
      </c>
      <c r="B2830" t="str">
        <f t="shared" si="88"/>
        <v>HPUSBC</v>
      </c>
      <c r="C2830" t="str">
        <f t="shared" si="89"/>
        <v>HPUSBC</v>
      </c>
    </row>
    <row r="2831" spans="1:3" x14ac:dyDescent="0.2">
      <c r="A2831" s="4" t="s">
        <v>2282</v>
      </c>
      <c r="B2831" t="str">
        <f t="shared" si="88"/>
        <v>HPUSBC</v>
      </c>
      <c r="C2831" t="str">
        <f t="shared" si="89"/>
        <v>HPUSBC</v>
      </c>
    </row>
    <row r="2832" spans="1:3" x14ac:dyDescent="0.2">
      <c r="A2832" s="3" t="s">
        <v>2265</v>
      </c>
      <c r="B2832" t="str">
        <f t="shared" si="88"/>
        <v>IPHONE</v>
      </c>
      <c r="C2832" t="str">
        <f t="shared" si="89"/>
        <v>IPHONE</v>
      </c>
    </row>
    <row r="2833" spans="1:3" x14ac:dyDescent="0.2">
      <c r="A2833" s="4" t="s">
        <v>2265</v>
      </c>
      <c r="B2833" t="str">
        <f t="shared" si="88"/>
        <v>IPHONE</v>
      </c>
      <c r="C2833" t="str">
        <f t="shared" si="89"/>
        <v>IPHONE</v>
      </c>
    </row>
    <row r="2834" spans="1:3" x14ac:dyDescent="0.2">
      <c r="A2834" s="3" t="s">
        <v>2265</v>
      </c>
      <c r="B2834" t="str">
        <f t="shared" si="88"/>
        <v>IPHONE</v>
      </c>
      <c r="C2834" t="str">
        <f t="shared" si="89"/>
        <v>IPHONE</v>
      </c>
    </row>
    <row r="2835" spans="1:3" x14ac:dyDescent="0.2">
      <c r="A2835" s="4" t="s">
        <v>2265</v>
      </c>
      <c r="B2835" t="str">
        <f t="shared" si="88"/>
        <v>IPHONE</v>
      </c>
      <c r="C2835" t="str">
        <f t="shared" si="89"/>
        <v>IPHONE</v>
      </c>
    </row>
    <row r="2836" spans="1:3" x14ac:dyDescent="0.2">
      <c r="A2836" s="3" t="s">
        <v>2265</v>
      </c>
      <c r="B2836" t="str">
        <f t="shared" si="88"/>
        <v>IPHONE</v>
      </c>
      <c r="C2836" t="str">
        <f t="shared" si="89"/>
        <v>IPHONE</v>
      </c>
    </row>
    <row r="2837" spans="1:3" x14ac:dyDescent="0.2">
      <c r="A2837" s="4" t="s">
        <v>2265</v>
      </c>
      <c r="B2837" t="str">
        <f t="shared" si="88"/>
        <v>IPHONE</v>
      </c>
      <c r="C2837" t="str">
        <f t="shared" si="89"/>
        <v>IPHONE</v>
      </c>
    </row>
    <row r="2838" spans="1:3" x14ac:dyDescent="0.2">
      <c r="A2838" s="3" t="s">
        <v>2265</v>
      </c>
      <c r="B2838" t="str">
        <f t="shared" si="88"/>
        <v>IPHONE</v>
      </c>
      <c r="C2838" t="str">
        <f t="shared" si="89"/>
        <v>IPHONE</v>
      </c>
    </row>
    <row r="2839" spans="1:3" x14ac:dyDescent="0.2">
      <c r="A2839" s="4" t="s">
        <v>2265</v>
      </c>
      <c r="B2839" t="str">
        <f t="shared" si="88"/>
        <v>IPHONE</v>
      </c>
      <c r="C2839" t="str">
        <f t="shared" si="89"/>
        <v>IPHONE</v>
      </c>
    </row>
    <row r="2840" spans="1:3" x14ac:dyDescent="0.2">
      <c r="A2840" s="3" t="s">
        <v>2265</v>
      </c>
      <c r="B2840" t="str">
        <f t="shared" si="88"/>
        <v>IPHONE</v>
      </c>
      <c r="C2840" t="str">
        <f t="shared" si="89"/>
        <v>IPHONE</v>
      </c>
    </row>
    <row r="2841" spans="1:3" x14ac:dyDescent="0.2">
      <c r="A2841" s="4" t="s">
        <v>2268</v>
      </c>
      <c r="B2841" t="str">
        <f t="shared" si="88"/>
        <v>MACCHRG</v>
      </c>
      <c r="C2841" t="str">
        <f t="shared" si="89"/>
        <v>MACCHRG</v>
      </c>
    </row>
    <row r="2842" spans="1:3" x14ac:dyDescent="0.2">
      <c r="A2842" s="3" t="s">
        <v>2296</v>
      </c>
      <c r="B2842" t="str">
        <f t="shared" si="88"/>
        <v>MACUSBC</v>
      </c>
      <c r="C2842" t="str">
        <f t="shared" si="89"/>
        <v>MACUSBC</v>
      </c>
    </row>
    <row r="2843" spans="1:3" x14ac:dyDescent="0.2">
      <c r="A2843" s="4" t="s">
        <v>2296</v>
      </c>
      <c r="B2843" t="str">
        <f t="shared" si="88"/>
        <v>MACUSBC</v>
      </c>
      <c r="C2843" t="str">
        <f t="shared" si="89"/>
        <v>MACUSBC</v>
      </c>
    </row>
    <row r="2844" spans="1:3" x14ac:dyDescent="0.2">
      <c r="A2844" s="3" t="s">
        <v>2296</v>
      </c>
      <c r="B2844" t="str">
        <f t="shared" si="88"/>
        <v>MACUSBC</v>
      </c>
      <c r="C2844" t="str">
        <f t="shared" si="89"/>
        <v>MACUSBC</v>
      </c>
    </row>
    <row r="2845" spans="1:3" x14ac:dyDescent="0.2">
      <c r="A2845" s="4" t="s">
        <v>2296</v>
      </c>
      <c r="B2845" t="str">
        <f t="shared" si="88"/>
        <v>MACUSBC</v>
      </c>
      <c r="C2845" t="str">
        <f t="shared" si="89"/>
        <v>MACUSBC</v>
      </c>
    </row>
    <row r="2846" spans="1:3" x14ac:dyDescent="0.2">
      <c r="A2846" s="3" t="s">
        <v>2296</v>
      </c>
      <c r="B2846" t="str">
        <f t="shared" si="88"/>
        <v>MACUSBC</v>
      </c>
      <c r="C2846" t="str">
        <f t="shared" si="89"/>
        <v>MACUSBC</v>
      </c>
    </row>
    <row r="2847" spans="1:3" x14ac:dyDescent="0.2">
      <c r="A2847" s="4" t="s">
        <v>2296</v>
      </c>
      <c r="B2847" t="str">
        <f t="shared" si="88"/>
        <v>MACUSBC</v>
      </c>
      <c r="C2847" t="str">
        <f t="shared" si="89"/>
        <v>MACUSBC</v>
      </c>
    </row>
    <row r="2848" spans="1:3" x14ac:dyDescent="0.2">
      <c r="A2848" s="3" t="s">
        <v>2304</v>
      </c>
      <c r="B2848" t="str">
        <f t="shared" si="88"/>
        <v>MSE</v>
      </c>
      <c r="C2848" t="str">
        <f t="shared" si="89"/>
        <v>MSE</v>
      </c>
    </row>
    <row r="2849" spans="1:3" x14ac:dyDescent="0.2">
      <c r="A2849" s="4" t="s">
        <v>2271</v>
      </c>
      <c r="B2849" t="str">
        <f t="shared" si="88"/>
        <v>OMNI</v>
      </c>
      <c r="C2849" t="str">
        <f t="shared" si="89"/>
        <v>OMNI</v>
      </c>
    </row>
    <row r="2850" spans="1:3" x14ac:dyDescent="0.2">
      <c r="A2850" s="3" t="s">
        <v>2271</v>
      </c>
      <c r="B2850" t="str">
        <f t="shared" si="88"/>
        <v>OMNI</v>
      </c>
      <c r="C2850" t="str">
        <f t="shared" si="89"/>
        <v>OMNI</v>
      </c>
    </row>
    <row r="2851" spans="1:3" x14ac:dyDescent="0.2">
      <c r="A2851" s="4" t="s">
        <v>2285</v>
      </c>
      <c r="B2851" t="str">
        <f t="shared" si="88"/>
        <v>UHDMI</v>
      </c>
      <c r="C2851" t="str">
        <f t="shared" si="89"/>
        <v>UHDMI</v>
      </c>
    </row>
    <row r="2852" spans="1:3" x14ac:dyDescent="0.2">
      <c r="A2852" s="3" t="s">
        <v>2285</v>
      </c>
      <c r="B2852" t="str">
        <f t="shared" si="88"/>
        <v>UHDMI</v>
      </c>
      <c r="C2852" t="str">
        <f t="shared" si="89"/>
        <v>UHDMI</v>
      </c>
    </row>
    <row r="2853" spans="1:3" x14ac:dyDescent="0.2">
      <c r="A2853" s="4" t="s">
        <v>2285</v>
      </c>
      <c r="B2853" t="str">
        <f t="shared" si="88"/>
        <v>UHDMI</v>
      </c>
      <c r="C2853" t="str">
        <f t="shared" si="89"/>
        <v>UHDMI</v>
      </c>
    </row>
    <row r="2854" spans="1:3" x14ac:dyDescent="0.2">
      <c r="A2854" s="3" t="s">
        <v>2272</v>
      </c>
      <c r="B2854" t="str">
        <f t="shared" si="88"/>
        <v>WALLADPT</v>
      </c>
      <c r="C2854" t="str">
        <f t="shared" si="89"/>
        <v>WALLADPT</v>
      </c>
    </row>
    <row r="2855" spans="1:3" x14ac:dyDescent="0.2">
      <c r="A2855" s="4" t="s">
        <v>2272</v>
      </c>
      <c r="B2855" t="str">
        <f t="shared" si="88"/>
        <v>WALLADPT</v>
      </c>
      <c r="C2855" t="str">
        <f t="shared" si="89"/>
        <v>WALLADPT</v>
      </c>
    </row>
    <row r="2856" spans="1:3" x14ac:dyDescent="0.2">
      <c r="A2856" s="3" t="s">
        <v>2272</v>
      </c>
      <c r="B2856" t="str">
        <f t="shared" si="88"/>
        <v>WALLADPT</v>
      </c>
      <c r="C2856" t="str">
        <f t="shared" si="89"/>
        <v>WALLADPT</v>
      </c>
    </row>
    <row r="2857" spans="1:3" x14ac:dyDescent="0.2">
      <c r="A2857" s="4" t="s">
        <v>2272</v>
      </c>
      <c r="B2857" t="str">
        <f t="shared" si="88"/>
        <v>WALLADPT</v>
      </c>
      <c r="C2857" t="str">
        <f t="shared" si="89"/>
        <v>WALLADPT</v>
      </c>
    </row>
    <row r="2858" spans="1:3" x14ac:dyDescent="0.2">
      <c r="A2858" s="3" t="s">
        <v>2272</v>
      </c>
      <c r="B2858" t="str">
        <f t="shared" si="88"/>
        <v>WALLADPT</v>
      </c>
      <c r="C2858" t="str">
        <f t="shared" si="89"/>
        <v>WALLADPT</v>
      </c>
    </row>
    <row r="2859" spans="1:3" x14ac:dyDescent="0.2">
      <c r="A2859" s="4" t="s">
        <v>2272</v>
      </c>
      <c r="B2859" t="str">
        <f t="shared" si="88"/>
        <v>WALLADPT</v>
      </c>
      <c r="C2859" t="str">
        <f t="shared" si="89"/>
        <v>WALLADPT</v>
      </c>
    </row>
    <row r="2860" spans="1:3" x14ac:dyDescent="0.2">
      <c r="A2860" s="3" t="s">
        <v>2272</v>
      </c>
      <c r="B2860" t="str">
        <f t="shared" si="88"/>
        <v>WALLADPT</v>
      </c>
      <c r="C2860" t="str">
        <f t="shared" si="89"/>
        <v>WALLADPT</v>
      </c>
    </row>
    <row r="2861" spans="1:3" x14ac:dyDescent="0.2">
      <c r="A2861" s="4" t="s">
        <v>2273</v>
      </c>
      <c r="B2861" t="str">
        <f t="shared" si="88"/>
        <v>CBK</v>
      </c>
      <c r="C2861" t="str">
        <f t="shared" si="89"/>
        <v>CBK</v>
      </c>
    </row>
    <row r="2862" spans="1:3" x14ac:dyDescent="0.2">
      <c r="A2862" s="3" t="s">
        <v>2273</v>
      </c>
      <c r="B2862" t="str">
        <f t="shared" si="88"/>
        <v>CBK</v>
      </c>
      <c r="C2862" t="str">
        <f t="shared" si="89"/>
        <v>CBK</v>
      </c>
    </row>
    <row r="2863" spans="1:3" x14ac:dyDescent="0.2">
      <c r="A2863" s="4" t="s">
        <v>2273</v>
      </c>
      <c r="B2863" t="str">
        <f t="shared" si="88"/>
        <v>CBK</v>
      </c>
      <c r="C2863" t="str">
        <f t="shared" si="89"/>
        <v>CBK</v>
      </c>
    </row>
    <row r="2864" spans="1:3" x14ac:dyDescent="0.2">
      <c r="A2864" s="3" t="s">
        <v>2273</v>
      </c>
      <c r="B2864" t="str">
        <f t="shared" si="88"/>
        <v>CBK</v>
      </c>
      <c r="C2864" t="str">
        <f t="shared" si="89"/>
        <v>CBK</v>
      </c>
    </row>
    <row r="2865" spans="1:3" x14ac:dyDescent="0.2">
      <c r="A2865" s="4" t="s">
        <v>2274</v>
      </c>
      <c r="B2865" t="str">
        <f t="shared" si="88"/>
        <v>CLICC-ML</v>
      </c>
      <c r="C2865" t="str">
        <f t="shared" si="89"/>
        <v>CLICC-ML</v>
      </c>
    </row>
    <row r="2866" spans="1:3" x14ac:dyDescent="0.2">
      <c r="A2866" s="3" t="s">
        <v>2274</v>
      </c>
      <c r="B2866" t="str">
        <f t="shared" si="88"/>
        <v>CLICC-ML</v>
      </c>
      <c r="C2866" t="str">
        <f t="shared" si="89"/>
        <v>CLICC-ML</v>
      </c>
    </row>
    <row r="2867" spans="1:3" x14ac:dyDescent="0.2">
      <c r="A2867" s="4" t="s">
        <v>2274</v>
      </c>
      <c r="B2867" t="str">
        <f t="shared" si="88"/>
        <v>CLICC-ML</v>
      </c>
      <c r="C2867" t="str">
        <f t="shared" si="89"/>
        <v>CLICC-ML</v>
      </c>
    </row>
    <row r="2868" spans="1:3" x14ac:dyDescent="0.2">
      <c r="A2868" s="3" t="s">
        <v>2274</v>
      </c>
      <c r="B2868" t="str">
        <f t="shared" si="88"/>
        <v>CLICC-ML</v>
      </c>
      <c r="C2868" t="str">
        <f t="shared" si="89"/>
        <v>CLICC-ML</v>
      </c>
    </row>
    <row r="2869" spans="1:3" x14ac:dyDescent="0.2">
      <c r="A2869" s="4" t="s">
        <v>2274</v>
      </c>
      <c r="B2869" t="str">
        <f t="shared" si="88"/>
        <v>CLICC-ML</v>
      </c>
      <c r="C2869" t="str">
        <f t="shared" si="89"/>
        <v>CLICC-ML</v>
      </c>
    </row>
    <row r="2870" spans="1:3" x14ac:dyDescent="0.2">
      <c r="A2870" s="3" t="s">
        <v>2274</v>
      </c>
      <c r="B2870" t="str">
        <f t="shared" si="88"/>
        <v>CLICC-ML</v>
      </c>
      <c r="C2870" t="str">
        <f t="shared" si="89"/>
        <v>CLICC-ML</v>
      </c>
    </row>
    <row r="2871" spans="1:3" x14ac:dyDescent="0.2">
      <c r="A2871" s="4" t="s">
        <v>2275</v>
      </c>
      <c r="B2871" t="str">
        <f t="shared" si="88"/>
        <v>CLICC-MM</v>
      </c>
      <c r="C2871" t="str">
        <f t="shared" si="89"/>
        <v>CLICC-MM</v>
      </c>
    </row>
    <row r="2872" spans="1:3" x14ac:dyDescent="0.2">
      <c r="A2872" s="3" t="s">
        <v>2263</v>
      </c>
      <c r="B2872" t="str">
        <f t="shared" si="88"/>
        <v>HP</v>
      </c>
      <c r="C2872" t="str">
        <f t="shared" si="89"/>
        <v>HP</v>
      </c>
    </row>
    <row r="2873" spans="1:3" x14ac:dyDescent="0.2">
      <c r="A2873" s="4" t="s">
        <v>2263</v>
      </c>
      <c r="B2873" t="str">
        <f t="shared" si="88"/>
        <v>HP</v>
      </c>
      <c r="C2873" t="str">
        <f t="shared" si="89"/>
        <v>HP</v>
      </c>
    </row>
    <row r="2874" spans="1:3" x14ac:dyDescent="0.2">
      <c r="A2874" s="3" t="s">
        <v>2273</v>
      </c>
      <c r="B2874" t="str">
        <f t="shared" si="88"/>
        <v>CBK</v>
      </c>
      <c r="C2874" t="str">
        <f t="shared" si="89"/>
        <v>CBK</v>
      </c>
    </row>
    <row r="2875" spans="1:3" x14ac:dyDescent="0.2">
      <c r="A2875" s="4" t="s">
        <v>2273</v>
      </c>
      <c r="B2875" t="str">
        <f t="shared" si="88"/>
        <v>CBK</v>
      </c>
      <c r="C2875" t="str">
        <f t="shared" si="89"/>
        <v>CBK</v>
      </c>
    </row>
    <row r="2876" spans="1:3" x14ac:dyDescent="0.2">
      <c r="A2876" s="3" t="s">
        <v>2274</v>
      </c>
      <c r="B2876" t="str">
        <f t="shared" si="88"/>
        <v>CLICC-ML</v>
      </c>
      <c r="C2876" t="str">
        <f t="shared" si="89"/>
        <v>CLICC-ML</v>
      </c>
    </row>
    <row r="2877" spans="1:3" x14ac:dyDescent="0.2">
      <c r="A2877" s="4" t="s">
        <v>2274</v>
      </c>
      <c r="B2877" t="str">
        <f t="shared" si="88"/>
        <v>CLICC-ML</v>
      </c>
      <c r="C2877" t="str">
        <f t="shared" si="89"/>
        <v>CLICC-ML</v>
      </c>
    </row>
    <row r="2878" spans="1:3" x14ac:dyDescent="0.2">
      <c r="A2878" s="3" t="s">
        <v>2274</v>
      </c>
      <c r="B2878" t="str">
        <f t="shared" si="88"/>
        <v>CLICC-ML</v>
      </c>
      <c r="C2878" t="str">
        <f t="shared" si="89"/>
        <v>CLICC-ML</v>
      </c>
    </row>
    <row r="2879" spans="1:3" x14ac:dyDescent="0.2">
      <c r="A2879" s="4" t="s">
        <v>2274</v>
      </c>
      <c r="B2879" t="str">
        <f t="shared" si="88"/>
        <v>CLICC-ML</v>
      </c>
      <c r="C2879" t="str">
        <f t="shared" si="89"/>
        <v>CLICC-ML</v>
      </c>
    </row>
    <row r="2880" spans="1:3" x14ac:dyDescent="0.2">
      <c r="A2880" s="3" t="s">
        <v>2274</v>
      </c>
      <c r="B2880" t="str">
        <f t="shared" si="88"/>
        <v>CLICC-ML</v>
      </c>
      <c r="C2880" t="str">
        <f t="shared" si="89"/>
        <v>CLICC-ML</v>
      </c>
    </row>
    <row r="2881" spans="1:3" x14ac:dyDescent="0.2">
      <c r="A2881" s="4" t="s">
        <v>2274</v>
      </c>
      <c r="B2881" t="str">
        <f t="shared" si="88"/>
        <v>CLICC-ML</v>
      </c>
      <c r="C2881" t="str">
        <f t="shared" si="89"/>
        <v>CLICC-ML</v>
      </c>
    </row>
    <row r="2882" spans="1:3" x14ac:dyDescent="0.2">
      <c r="A2882" s="3" t="s">
        <v>2274</v>
      </c>
      <c r="B2882" t="str">
        <f t="shared" si="88"/>
        <v>CLICC-ML</v>
      </c>
      <c r="C2882" t="str">
        <f t="shared" si="89"/>
        <v>CLICC-ML</v>
      </c>
    </row>
    <row r="2883" spans="1:3" x14ac:dyDescent="0.2">
      <c r="A2883" s="4" t="s">
        <v>2274</v>
      </c>
      <c r="B2883" t="str">
        <f t="shared" ref="B2883:B2946" si="90">IF(COUNTIF(A2883,"*MACUSBC*"),"MACUSBC",A2883)</f>
        <v>CLICC-ML</v>
      </c>
      <c r="C2883" t="str">
        <f t="shared" ref="C2883:C2946" si="91">IF(COUNTIF(B2883,"*uniq*"),"CBK",B2883)</f>
        <v>CLICC-ML</v>
      </c>
    </row>
    <row r="2884" spans="1:3" x14ac:dyDescent="0.2">
      <c r="A2884" s="3" t="s">
        <v>2275</v>
      </c>
      <c r="B2884" t="str">
        <f t="shared" si="90"/>
        <v>CLICC-MM</v>
      </c>
      <c r="C2884" t="str">
        <f t="shared" si="91"/>
        <v>CLICC-MM</v>
      </c>
    </row>
    <row r="2885" spans="1:3" x14ac:dyDescent="0.2">
      <c r="A2885" s="4" t="s">
        <v>2275</v>
      </c>
      <c r="B2885" t="str">
        <f t="shared" si="90"/>
        <v>CLICC-MM</v>
      </c>
      <c r="C2885" t="str">
        <f t="shared" si="91"/>
        <v>CLICC-MM</v>
      </c>
    </row>
    <row r="2886" spans="1:3" x14ac:dyDescent="0.2">
      <c r="A2886" s="3" t="s">
        <v>2263</v>
      </c>
      <c r="B2886" t="str">
        <f t="shared" si="90"/>
        <v>HP</v>
      </c>
      <c r="C2886" t="str">
        <f t="shared" si="91"/>
        <v>HP</v>
      </c>
    </row>
    <row r="2887" spans="1:3" x14ac:dyDescent="0.2">
      <c r="A2887" s="4" t="s">
        <v>2263</v>
      </c>
      <c r="B2887" t="str">
        <f t="shared" si="90"/>
        <v>HP</v>
      </c>
      <c r="C2887" t="str">
        <f t="shared" si="91"/>
        <v>HP</v>
      </c>
    </row>
    <row r="2888" spans="1:3" x14ac:dyDescent="0.2">
      <c r="A2888" s="3" t="s">
        <v>2298</v>
      </c>
      <c r="B2888" t="str">
        <f t="shared" si="90"/>
        <v>ANKER</v>
      </c>
      <c r="C2888" t="str">
        <f t="shared" si="91"/>
        <v>ANKER</v>
      </c>
    </row>
    <row r="2889" spans="1:3" x14ac:dyDescent="0.2">
      <c r="A2889" s="4" t="s">
        <v>2273</v>
      </c>
      <c r="B2889" t="str">
        <f t="shared" si="90"/>
        <v>CBK</v>
      </c>
      <c r="C2889" t="str">
        <f t="shared" si="91"/>
        <v>CBK</v>
      </c>
    </row>
    <row r="2890" spans="1:3" x14ac:dyDescent="0.2">
      <c r="A2890" s="3" t="s">
        <v>2264</v>
      </c>
      <c r="B2890" t="str">
        <f t="shared" si="90"/>
        <v>IPADK</v>
      </c>
      <c r="C2890" t="str">
        <f t="shared" si="91"/>
        <v>IPADK</v>
      </c>
    </row>
    <row r="2891" spans="1:3" x14ac:dyDescent="0.2">
      <c r="A2891" s="4" t="s">
        <v>2268</v>
      </c>
      <c r="B2891" t="str">
        <f t="shared" si="90"/>
        <v>MACCHRG</v>
      </c>
      <c r="C2891" t="str">
        <f t="shared" si="91"/>
        <v>MACCHRG</v>
      </c>
    </row>
    <row r="2892" spans="1:3" x14ac:dyDescent="0.2">
      <c r="A2892" s="3" t="s">
        <v>2268</v>
      </c>
      <c r="B2892" t="str">
        <f t="shared" si="90"/>
        <v>MACCHRG</v>
      </c>
      <c r="C2892" t="str">
        <f t="shared" si="91"/>
        <v>MACCHRG</v>
      </c>
    </row>
    <row r="2893" spans="1:3" x14ac:dyDescent="0.2">
      <c r="A2893" s="4" t="s">
        <v>2268</v>
      </c>
      <c r="B2893" t="str">
        <f t="shared" si="90"/>
        <v>MACCHRG</v>
      </c>
      <c r="C2893" t="str">
        <f t="shared" si="91"/>
        <v>MACCHRG</v>
      </c>
    </row>
    <row r="2894" spans="1:3" x14ac:dyDescent="0.2">
      <c r="A2894" s="3" t="s">
        <v>2268</v>
      </c>
      <c r="B2894" t="str">
        <f t="shared" si="90"/>
        <v>MACCHRG</v>
      </c>
      <c r="C2894" t="str">
        <f t="shared" si="91"/>
        <v>MACCHRG</v>
      </c>
    </row>
    <row r="2895" spans="1:3" x14ac:dyDescent="0.2">
      <c r="A2895" s="4" t="s">
        <v>2268</v>
      </c>
      <c r="B2895" t="str">
        <f t="shared" si="90"/>
        <v>MACCHRG</v>
      </c>
      <c r="C2895" t="str">
        <f t="shared" si="91"/>
        <v>MACCHRG</v>
      </c>
    </row>
    <row r="2896" spans="1:3" x14ac:dyDescent="0.2">
      <c r="A2896" s="3" t="s">
        <v>2268</v>
      </c>
      <c r="B2896" t="str">
        <f t="shared" si="90"/>
        <v>MACCHRG</v>
      </c>
      <c r="C2896" t="str">
        <f t="shared" si="91"/>
        <v>MACCHRG</v>
      </c>
    </row>
    <row r="2897" spans="1:3" x14ac:dyDescent="0.2">
      <c r="A2897" s="4" t="s">
        <v>2268</v>
      </c>
      <c r="B2897" t="str">
        <f t="shared" si="90"/>
        <v>MACCHRG</v>
      </c>
      <c r="C2897" t="str">
        <f t="shared" si="91"/>
        <v>MACCHRG</v>
      </c>
    </row>
    <row r="2898" spans="1:3" x14ac:dyDescent="0.2">
      <c r="A2898" s="3" t="s">
        <v>2268</v>
      </c>
      <c r="B2898" t="str">
        <f t="shared" si="90"/>
        <v>MACCHRG</v>
      </c>
      <c r="C2898" t="str">
        <f t="shared" si="91"/>
        <v>MACCHRG</v>
      </c>
    </row>
    <row r="2899" spans="1:3" x14ac:dyDescent="0.2">
      <c r="A2899" s="4" t="s">
        <v>2268</v>
      </c>
      <c r="B2899" t="str">
        <f t="shared" si="90"/>
        <v>MACCHRG</v>
      </c>
      <c r="C2899" t="str">
        <f t="shared" si="91"/>
        <v>MACCHRG</v>
      </c>
    </row>
    <row r="2900" spans="1:3" x14ac:dyDescent="0.2">
      <c r="A2900" s="3" t="s">
        <v>2268</v>
      </c>
      <c r="B2900" t="str">
        <f t="shared" si="90"/>
        <v>MACCHRG</v>
      </c>
      <c r="C2900" t="str">
        <f t="shared" si="91"/>
        <v>MACCHRG</v>
      </c>
    </row>
    <row r="2901" spans="1:3" x14ac:dyDescent="0.2">
      <c r="A2901" s="4" t="s">
        <v>2268</v>
      </c>
      <c r="B2901" t="str">
        <f t="shared" si="90"/>
        <v>MACCHRG</v>
      </c>
      <c r="C2901" t="str">
        <f t="shared" si="91"/>
        <v>MACCHRG</v>
      </c>
    </row>
    <row r="2902" spans="1:3" x14ac:dyDescent="0.2">
      <c r="A2902" s="3" t="s">
        <v>2268</v>
      </c>
      <c r="B2902" t="str">
        <f t="shared" si="90"/>
        <v>MACCHRG</v>
      </c>
      <c r="C2902" t="str">
        <f t="shared" si="91"/>
        <v>MACCHRG</v>
      </c>
    </row>
    <row r="2903" spans="1:3" x14ac:dyDescent="0.2">
      <c r="A2903" s="4" t="s">
        <v>2296</v>
      </c>
      <c r="B2903" t="str">
        <f t="shared" si="90"/>
        <v>MACUSBC</v>
      </c>
      <c r="C2903" t="str">
        <f t="shared" si="91"/>
        <v>MACUSBC</v>
      </c>
    </row>
    <row r="2904" spans="1:3" x14ac:dyDescent="0.2">
      <c r="A2904" s="3" t="s">
        <v>2293</v>
      </c>
      <c r="B2904" t="str">
        <f t="shared" si="90"/>
        <v>OLDMACCHRG</v>
      </c>
      <c r="C2904" t="str">
        <f t="shared" si="91"/>
        <v>OLDMACCHRG</v>
      </c>
    </row>
    <row r="2905" spans="1:3" x14ac:dyDescent="0.2">
      <c r="A2905" s="4" t="s">
        <v>2271</v>
      </c>
      <c r="B2905" t="str">
        <f t="shared" si="90"/>
        <v>OMNI</v>
      </c>
      <c r="C2905" t="str">
        <f t="shared" si="91"/>
        <v>OMNI</v>
      </c>
    </row>
    <row r="2906" spans="1:3" x14ac:dyDescent="0.2">
      <c r="A2906" s="3" t="s">
        <v>2272</v>
      </c>
      <c r="B2906" t="str">
        <f t="shared" si="90"/>
        <v>WALLADPT</v>
      </c>
      <c r="C2906" t="str">
        <f t="shared" si="91"/>
        <v>WALLADPT</v>
      </c>
    </row>
    <row r="2907" spans="1:3" x14ac:dyDescent="0.2">
      <c r="A2907" s="4" t="s">
        <v>2272</v>
      </c>
      <c r="B2907" t="str">
        <f t="shared" si="90"/>
        <v>WALLADPT</v>
      </c>
      <c r="C2907" t="str">
        <f t="shared" si="91"/>
        <v>WALLADPT</v>
      </c>
    </row>
    <row r="2908" spans="1:3" x14ac:dyDescent="0.2">
      <c r="A2908" s="3" t="s">
        <v>2275</v>
      </c>
      <c r="B2908" t="str">
        <f t="shared" si="90"/>
        <v>CLICC-MM</v>
      </c>
      <c r="C2908" t="str">
        <f t="shared" si="91"/>
        <v>CLICC-MM</v>
      </c>
    </row>
    <row r="2909" spans="1:3" x14ac:dyDescent="0.2">
      <c r="A2909" s="4" t="s">
        <v>2276</v>
      </c>
      <c r="B2909" t="str">
        <f t="shared" si="90"/>
        <v>CALC</v>
      </c>
      <c r="C2909" t="str">
        <f t="shared" si="91"/>
        <v>CALC</v>
      </c>
    </row>
    <row r="2910" spans="1:3" x14ac:dyDescent="0.2">
      <c r="A2910" s="3" t="s">
        <v>2276</v>
      </c>
      <c r="B2910" t="str">
        <f t="shared" si="90"/>
        <v>CALC</v>
      </c>
      <c r="C2910" t="str">
        <f t="shared" si="91"/>
        <v>CALC</v>
      </c>
    </row>
    <row r="2911" spans="1:3" x14ac:dyDescent="0.2">
      <c r="A2911" s="4" t="s">
        <v>2276</v>
      </c>
      <c r="B2911" t="str">
        <f t="shared" si="90"/>
        <v>CALC</v>
      </c>
      <c r="C2911" t="str">
        <f t="shared" si="91"/>
        <v>CALC</v>
      </c>
    </row>
    <row r="2912" spans="1:3" x14ac:dyDescent="0.2">
      <c r="A2912" s="3" t="s">
        <v>2266</v>
      </c>
      <c r="B2912" t="str">
        <f t="shared" si="90"/>
        <v>HDST</v>
      </c>
      <c r="C2912" t="str">
        <f t="shared" si="91"/>
        <v>HDST</v>
      </c>
    </row>
    <row r="2913" spans="1:3" x14ac:dyDescent="0.2">
      <c r="A2913" s="4" t="s">
        <v>2265</v>
      </c>
      <c r="B2913" t="str">
        <f t="shared" si="90"/>
        <v>IPHONE</v>
      </c>
      <c r="C2913" t="str">
        <f t="shared" si="91"/>
        <v>IPHONE</v>
      </c>
    </row>
    <row r="2914" spans="1:3" x14ac:dyDescent="0.2">
      <c r="A2914" s="3" t="s">
        <v>2265</v>
      </c>
      <c r="B2914" t="str">
        <f t="shared" si="90"/>
        <v>IPHONE</v>
      </c>
      <c r="C2914" t="str">
        <f t="shared" si="91"/>
        <v>IPHONE</v>
      </c>
    </row>
    <row r="2915" spans="1:3" x14ac:dyDescent="0.2">
      <c r="A2915" s="4" t="s">
        <v>2265</v>
      </c>
      <c r="B2915" t="str">
        <f t="shared" si="90"/>
        <v>IPHONE</v>
      </c>
      <c r="C2915" t="str">
        <f t="shared" si="91"/>
        <v>IPHONE</v>
      </c>
    </row>
    <row r="2916" spans="1:3" x14ac:dyDescent="0.2">
      <c r="A2916" s="3" t="s">
        <v>2268</v>
      </c>
      <c r="B2916" t="str">
        <f t="shared" si="90"/>
        <v>MACCHRG</v>
      </c>
      <c r="C2916" t="str">
        <f t="shared" si="91"/>
        <v>MACCHRG</v>
      </c>
    </row>
    <row r="2917" spans="1:3" x14ac:dyDescent="0.2">
      <c r="A2917" s="4" t="s">
        <v>2296</v>
      </c>
      <c r="B2917" t="str">
        <f t="shared" si="90"/>
        <v>MACUSBC</v>
      </c>
      <c r="C2917" t="str">
        <f t="shared" si="91"/>
        <v>MACUSBC</v>
      </c>
    </row>
    <row r="2918" spans="1:3" x14ac:dyDescent="0.2">
      <c r="A2918" s="3" t="s">
        <v>2296</v>
      </c>
      <c r="B2918" t="str">
        <f t="shared" si="90"/>
        <v>MACUSBC</v>
      </c>
      <c r="C2918" t="str">
        <f t="shared" si="91"/>
        <v>MACUSBC</v>
      </c>
    </row>
    <row r="2919" spans="1:3" x14ac:dyDescent="0.2">
      <c r="A2919" s="4" t="s">
        <v>2296</v>
      </c>
      <c r="B2919" t="str">
        <f t="shared" si="90"/>
        <v>MACUSBC</v>
      </c>
      <c r="C2919" t="str">
        <f t="shared" si="91"/>
        <v>MACUSBC</v>
      </c>
    </row>
    <row r="2920" spans="1:3" x14ac:dyDescent="0.2">
      <c r="A2920" s="3" t="s">
        <v>2271</v>
      </c>
      <c r="B2920" t="str">
        <f t="shared" si="90"/>
        <v>OMNI</v>
      </c>
      <c r="C2920" t="str">
        <f t="shared" si="91"/>
        <v>OMNI</v>
      </c>
    </row>
    <row r="2921" spans="1:3" x14ac:dyDescent="0.2">
      <c r="A2921" s="4" t="s">
        <v>2294</v>
      </c>
      <c r="B2921" t="str">
        <f t="shared" si="90"/>
        <v>UVGA</v>
      </c>
      <c r="C2921" t="str">
        <f t="shared" si="91"/>
        <v>UVGA</v>
      </c>
    </row>
    <row r="2922" spans="1:3" x14ac:dyDescent="0.2">
      <c r="A2922" s="3" t="s">
        <v>2272</v>
      </c>
      <c r="B2922" t="str">
        <f t="shared" si="90"/>
        <v>WALLADPT</v>
      </c>
      <c r="C2922" t="str">
        <f t="shared" si="91"/>
        <v>WALLADPT</v>
      </c>
    </row>
    <row r="2923" spans="1:3" x14ac:dyDescent="0.2">
      <c r="A2923" s="4" t="s">
        <v>2272</v>
      </c>
      <c r="B2923" t="str">
        <f t="shared" si="90"/>
        <v>WALLADPT</v>
      </c>
      <c r="C2923" t="str">
        <f t="shared" si="91"/>
        <v>WALLADPT</v>
      </c>
    </row>
    <row r="2924" spans="1:3" x14ac:dyDescent="0.2">
      <c r="A2924" s="3" t="s">
        <v>2273</v>
      </c>
      <c r="B2924" t="str">
        <f t="shared" si="90"/>
        <v>CBK</v>
      </c>
      <c r="C2924" t="str">
        <f t="shared" si="91"/>
        <v>CBK</v>
      </c>
    </row>
    <row r="2925" spans="1:3" x14ac:dyDescent="0.2">
      <c r="A2925" s="4" t="s">
        <v>2273</v>
      </c>
      <c r="B2925" t="str">
        <f t="shared" si="90"/>
        <v>CBK</v>
      </c>
      <c r="C2925" t="str">
        <f t="shared" si="91"/>
        <v>CBK</v>
      </c>
    </row>
    <row r="2926" spans="1:3" x14ac:dyDescent="0.2">
      <c r="A2926" s="3" t="s">
        <v>2275</v>
      </c>
      <c r="B2926" t="str">
        <f t="shared" si="90"/>
        <v>CLICC-MM</v>
      </c>
      <c r="C2926" t="str">
        <f t="shared" si="91"/>
        <v>CLICC-MM</v>
      </c>
    </row>
    <row r="2927" spans="1:3" x14ac:dyDescent="0.2">
      <c r="A2927" s="4" t="s">
        <v>2274</v>
      </c>
      <c r="B2927" t="str">
        <f t="shared" si="90"/>
        <v>CLICC-ML</v>
      </c>
      <c r="C2927" t="str">
        <f t="shared" si="91"/>
        <v>CLICC-ML</v>
      </c>
    </row>
    <row r="2928" spans="1:3" x14ac:dyDescent="0.2">
      <c r="A2928" s="3" t="s">
        <v>2274</v>
      </c>
      <c r="B2928" t="str">
        <f t="shared" si="90"/>
        <v>CLICC-ML</v>
      </c>
      <c r="C2928" t="str">
        <f t="shared" si="91"/>
        <v>CLICC-ML</v>
      </c>
    </row>
    <row r="2929" spans="1:3" x14ac:dyDescent="0.2">
      <c r="A2929" s="4" t="s">
        <v>2275</v>
      </c>
      <c r="B2929" t="str">
        <f t="shared" si="90"/>
        <v>CLICC-MM</v>
      </c>
      <c r="C2929" t="str">
        <f t="shared" si="91"/>
        <v>CLICC-MM</v>
      </c>
    </row>
    <row r="2930" spans="1:3" x14ac:dyDescent="0.2">
      <c r="A2930" s="3" t="s">
        <v>2275</v>
      </c>
      <c r="B2930" t="str">
        <f t="shared" si="90"/>
        <v>CLICC-MM</v>
      </c>
      <c r="C2930" t="str">
        <f t="shared" si="91"/>
        <v>CLICC-MM</v>
      </c>
    </row>
    <row r="2931" spans="1:3" x14ac:dyDescent="0.2">
      <c r="A2931" s="4" t="s">
        <v>2263</v>
      </c>
      <c r="B2931" t="str">
        <f t="shared" si="90"/>
        <v>HP</v>
      </c>
      <c r="C2931" t="str">
        <f t="shared" si="91"/>
        <v>HP</v>
      </c>
    </row>
    <row r="2932" spans="1:3" x14ac:dyDescent="0.2">
      <c r="A2932" s="3" t="s">
        <v>2271</v>
      </c>
      <c r="B2932" t="str">
        <f t="shared" si="90"/>
        <v>OMNI</v>
      </c>
      <c r="C2932" t="str">
        <f t="shared" si="91"/>
        <v>OMNI</v>
      </c>
    </row>
    <row r="2933" spans="1:3" x14ac:dyDescent="0.2">
      <c r="A2933" s="4" t="s">
        <v>2281</v>
      </c>
      <c r="B2933" t="str">
        <f t="shared" si="90"/>
        <v>HDMIC</v>
      </c>
      <c r="C2933" t="str">
        <f t="shared" si="91"/>
        <v>HDMIC</v>
      </c>
    </row>
    <row r="2934" spans="1:3" x14ac:dyDescent="0.2">
      <c r="A2934" s="3" t="s">
        <v>2266</v>
      </c>
      <c r="B2934" t="str">
        <f t="shared" si="90"/>
        <v>HDST</v>
      </c>
      <c r="C2934" t="str">
        <f t="shared" si="91"/>
        <v>HDST</v>
      </c>
    </row>
    <row r="2935" spans="1:3" x14ac:dyDescent="0.2">
      <c r="A2935" s="4" t="s">
        <v>2296</v>
      </c>
      <c r="B2935" t="str">
        <f t="shared" si="90"/>
        <v>MACUSBC</v>
      </c>
      <c r="C2935" t="str">
        <f t="shared" si="91"/>
        <v>MACUSBC</v>
      </c>
    </row>
    <row r="2936" spans="1:3" x14ac:dyDescent="0.2">
      <c r="A2936" s="3" t="s">
        <v>2273</v>
      </c>
      <c r="B2936" t="str">
        <f t="shared" si="90"/>
        <v>CBK</v>
      </c>
      <c r="C2936" t="str">
        <f t="shared" si="91"/>
        <v>CBK</v>
      </c>
    </row>
    <row r="2937" spans="1:3" x14ac:dyDescent="0.2">
      <c r="A2937" s="4" t="s">
        <v>2298</v>
      </c>
      <c r="B2937" t="str">
        <f t="shared" si="90"/>
        <v>ANKER</v>
      </c>
      <c r="C2937" t="str">
        <f t="shared" si="91"/>
        <v>ANKER</v>
      </c>
    </row>
    <row r="2938" spans="1:3" x14ac:dyDescent="0.2">
      <c r="A2938" s="3" t="s">
        <v>2276</v>
      </c>
      <c r="B2938" t="str">
        <f t="shared" si="90"/>
        <v>CALC</v>
      </c>
      <c r="C2938" t="str">
        <f t="shared" si="91"/>
        <v>CALC</v>
      </c>
    </row>
    <row r="2939" spans="1:3" x14ac:dyDescent="0.2">
      <c r="A2939" s="4" t="s">
        <v>2276</v>
      </c>
      <c r="B2939" t="str">
        <f t="shared" si="90"/>
        <v>CALC</v>
      </c>
      <c r="C2939" t="str">
        <f t="shared" si="91"/>
        <v>CALC</v>
      </c>
    </row>
    <row r="2940" spans="1:3" x14ac:dyDescent="0.2">
      <c r="A2940" s="3" t="s">
        <v>2276</v>
      </c>
      <c r="B2940" t="str">
        <f t="shared" si="90"/>
        <v>CALC</v>
      </c>
      <c r="C2940" t="str">
        <f t="shared" si="91"/>
        <v>CALC</v>
      </c>
    </row>
    <row r="2941" spans="1:3" x14ac:dyDescent="0.2">
      <c r="A2941" s="4" t="s">
        <v>2276</v>
      </c>
      <c r="B2941" t="str">
        <f t="shared" si="90"/>
        <v>CALC</v>
      </c>
      <c r="C2941" t="str">
        <f t="shared" si="91"/>
        <v>CALC</v>
      </c>
    </row>
    <row r="2942" spans="1:3" x14ac:dyDescent="0.2">
      <c r="A2942" s="3" t="s">
        <v>2281</v>
      </c>
      <c r="B2942" t="str">
        <f t="shared" si="90"/>
        <v>HDMIC</v>
      </c>
      <c r="C2942" t="str">
        <f t="shared" si="91"/>
        <v>HDMIC</v>
      </c>
    </row>
    <row r="2943" spans="1:3" x14ac:dyDescent="0.2">
      <c r="A2943" s="4" t="s">
        <v>2266</v>
      </c>
      <c r="B2943" t="str">
        <f t="shared" si="90"/>
        <v>HDST</v>
      </c>
      <c r="C2943" t="str">
        <f t="shared" si="91"/>
        <v>HDST</v>
      </c>
    </row>
    <row r="2944" spans="1:3" x14ac:dyDescent="0.2">
      <c r="A2944" s="3" t="s">
        <v>2282</v>
      </c>
      <c r="B2944" t="str">
        <f t="shared" si="90"/>
        <v>HPUSBC</v>
      </c>
      <c r="C2944" t="str">
        <f t="shared" si="91"/>
        <v>HPUSBC</v>
      </c>
    </row>
    <row r="2945" spans="1:3" x14ac:dyDescent="0.2">
      <c r="A2945" s="4" t="s">
        <v>2282</v>
      </c>
      <c r="B2945" t="str">
        <f t="shared" si="90"/>
        <v>HPUSBC</v>
      </c>
      <c r="C2945" t="str">
        <f t="shared" si="91"/>
        <v>HPUSBC</v>
      </c>
    </row>
    <row r="2946" spans="1:3" x14ac:dyDescent="0.2">
      <c r="A2946" s="3" t="s">
        <v>2265</v>
      </c>
      <c r="B2946" t="str">
        <f t="shared" si="90"/>
        <v>IPHONE</v>
      </c>
      <c r="C2946" t="str">
        <f t="shared" si="91"/>
        <v>IPHONE</v>
      </c>
    </row>
    <row r="2947" spans="1:3" x14ac:dyDescent="0.2">
      <c r="A2947" s="4" t="s">
        <v>2265</v>
      </c>
      <c r="B2947" t="str">
        <f t="shared" ref="B2947:B3010" si="92">IF(COUNTIF(A2947,"*MACUSBC*"),"MACUSBC",A2947)</f>
        <v>IPHONE</v>
      </c>
      <c r="C2947" t="str">
        <f t="shared" ref="C2947:C3010" si="93">IF(COUNTIF(B2947,"*uniq*"),"CBK",B2947)</f>
        <v>IPHONE</v>
      </c>
    </row>
    <row r="2948" spans="1:3" x14ac:dyDescent="0.2">
      <c r="A2948" s="3" t="s">
        <v>2265</v>
      </c>
      <c r="B2948" t="str">
        <f t="shared" si="92"/>
        <v>IPHONE</v>
      </c>
      <c r="C2948" t="str">
        <f t="shared" si="93"/>
        <v>IPHONE</v>
      </c>
    </row>
    <row r="2949" spans="1:3" x14ac:dyDescent="0.2">
      <c r="A2949" s="4" t="s">
        <v>2265</v>
      </c>
      <c r="B2949" t="str">
        <f t="shared" si="92"/>
        <v>IPHONE</v>
      </c>
      <c r="C2949" t="str">
        <f t="shared" si="93"/>
        <v>IPHONE</v>
      </c>
    </row>
    <row r="2950" spans="1:3" x14ac:dyDescent="0.2">
      <c r="A2950" s="3" t="s">
        <v>2265</v>
      </c>
      <c r="B2950" t="str">
        <f t="shared" si="92"/>
        <v>IPHONE</v>
      </c>
      <c r="C2950" t="str">
        <f t="shared" si="93"/>
        <v>IPHONE</v>
      </c>
    </row>
    <row r="2951" spans="1:3" x14ac:dyDescent="0.2">
      <c r="A2951" s="4" t="s">
        <v>2265</v>
      </c>
      <c r="B2951" t="str">
        <f t="shared" si="92"/>
        <v>IPHONE</v>
      </c>
      <c r="C2951" t="str">
        <f t="shared" si="93"/>
        <v>IPHONE</v>
      </c>
    </row>
    <row r="2952" spans="1:3" x14ac:dyDescent="0.2">
      <c r="A2952" s="3" t="s">
        <v>2265</v>
      </c>
      <c r="B2952" t="str">
        <f t="shared" si="92"/>
        <v>IPHONE</v>
      </c>
      <c r="C2952" t="str">
        <f t="shared" si="93"/>
        <v>IPHONE</v>
      </c>
    </row>
    <row r="2953" spans="1:3" x14ac:dyDescent="0.2">
      <c r="A2953" s="4" t="s">
        <v>2265</v>
      </c>
      <c r="B2953" t="str">
        <f t="shared" si="92"/>
        <v>IPHONE</v>
      </c>
      <c r="C2953" t="str">
        <f t="shared" si="93"/>
        <v>IPHONE</v>
      </c>
    </row>
    <row r="2954" spans="1:3" x14ac:dyDescent="0.2">
      <c r="A2954" s="3" t="s">
        <v>2265</v>
      </c>
      <c r="B2954" t="str">
        <f t="shared" si="92"/>
        <v>IPHONE</v>
      </c>
      <c r="C2954" t="str">
        <f t="shared" si="93"/>
        <v>IPHONE</v>
      </c>
    </row>
    <row r="2955" spans="1:3" x14ac:dyDescent="0.2">
      <c r="A2955" s="4" t="s">
        <v>2265</v>
      </c>
      <c r="B2955" t="str">
        <f t="shared" si="92"/>
        <v>IPHONE</v>
      </c>
      <c r="C2955" t="str">
        <f t="shared" si="93"/>
        <v>IPHONE</v>
      </c>
    </row>
    <row r="2956" spans="1:3" x14ac:dyDescent="0.2">
      <c r="A2956" s="3" t="s">
        <v>2265</v>
      </c>
      <c r="B2956" t="str">
        <f t="shared" si="92"/>
        <v>IPHONE</v>
      </c>
      <c r="C2956" t="str">
        <f t="shared" si="93"/>
        <v>IPHONE</v>
      </c>
    </row>
    <row r="2957" spans="1:3" x14ac:dyDescent="0.2">
      <c r="A2957" s="4" t="s">
        <v>2265</v>
      </c>
      <c r="B2957" t="str">
        <f t="shared" si="92"/>
        <v>IPHONE</v>
      </c>
      <c r="C2957" t="str">
        <f t="shared" si="93"/>
        <v>IPHONE</v>
      </c>
    </row>
    <row r="2958" spans="1:3" x14ac:dyDescent="0.2">
      <c r="A2958" s="3" t="s">
        <v>2265</v>
      </c>
      <c r="B2958" t="str">
        <f t="shared" si="92"/>
        <v>IPHONE</v>
      </c>
      <c r="C2958" t="str">
        <f t="shared" si="93"/>
        <v>IPHONE</v>
      </c>
    </row>
    <row r="2959" spans="1:3" x14ac:dyDescent="0.2">
      <c r="A2959" s="4" t="s">
        <v>2265</v>
      </c>
      <c r="B2959" t="str">
        <f t="shared" si="92"/>
        <v>IPHONE</v>
      </c>
      <c r="C2959" t="str">
        <f t="shared" si="93"/>
        <v>IPHONE</v>
      </c>
    </row>
    <row r="2960" spans="1:3" x14ac:dyDescent="0.2">
      <c r="A2960" s="3" t="s">
        <v>2265</v>
      </c>
      <c r="B2960" t="str">
        <f t="shared" si="92"/>
        <v>IPHONE</v>
      </c>
      <c r="C2960" t="str">
        <f t="shared" si="93"/>
        <v>IPHONE</v>
      </c>
    </row>
    <row r="2961" spans="1:3" x14ac:dyDescent="0.2">
      <c r="A2961" s="4" t="s">
        <v>2265</v>
      </c>
      <c r="B2961" t="str">
        <f t="shared" si="92"/>
        <v>IPHONE</v>
      </c>
      <c r="C2961" t="str">
        <f t="shared" si="93"/>
        <v>IPHONE</v>
      </c>
    </row>
    <row r="2962" spans="1:3" x14ac:dyDescent="0.2">
      <c r="A2962" s="3" t="s">
        <v>2265</v>
      </c>
      <c r="B2962" t="str">
        <f t="shared" si="92"/>
        <v>IPHONE</v>
      </c>
      <c r="C2962" t="str">
        <f t="shared" si="93"/>
        <v>IPHONE</v>
      </c>
    </row>
    <row r="2963" spans="1:3" x14ac:dyDescent="0.2">
      <c r="A2963" s="4" t="s">
        <v>2265</v>
      </c>
      <c r="B2963" t="str">
        <f t="shared" si="92"/>
        <v>IPHONE</v>
      </c>
      <c r="C2963" t="str">
        <f t="shared" si="93"/>
        <v>IPHONE</v>
      </c>
    </row>
    <row r="2964" spans="1:3" x14ac:dyDescent="0.2">
      <c r="A2964" s="3" t="s">
        <v>2265</v>
      </c>
      <c r="B2964" t="str">
        <f t="shared" si="92"/>
        <v>IPHONE</v>
      </c>
      <c r="C2964" t="str">
        <f t="shared" si="93"/>
        <v>IPHONE</v>
      </c>
    </row>
    <row r="2965" spans="1:3" x14ac:dyDescent="0.2">
      <c r="A2965" s="4" t="s">
        <v>2265</v>
      </c>
      <c r="B2965" t="str">
        <f t="shared" si="92"/>
        <v>IPHONE</v>
      </c>
      <c r="C2965" t="str">
        <f t="shared" si="93"/>
        <v>IPHONE</v>
      </c>
    </row>
    <row r="2966" spans="1:3" x14ac:dyDescent="0.2">
      <c r="A2966" s="3" t="s">
        <v>2268</v>
      </c>
      <c r="B2966" t="str">
        <f t="shared" si="92"/>
        <v>MACCHRG</v>
      </c>
      <c r="C2966" t="str">
        <f t="shared" si="93"/>
        <v>MACCHRG</v>
      </c>
    </row>
    <row r="2967" spans="1:3" x14ac:dyDescent="0.2">
      <c r="A2967" s="4" t="s">
        <v>2268</v>
      </c>
      <c r="B2967" t="str">
        <f t="shared" si="92"/>
        <v>MACCHRG</v>
      </c>
      <c r="C2967" t="str">
        <f t="shared" si="93"/>
        <v>MACCHRG</v>
      </c>
    </row>
    <row r="2968" spans="1:3" x14ac:dyDescent="0.2">
      <c r="A2968" s="3" t="s">
        <v>2296</v>
      </c>
      <c r="B2968" t="str">
        <f t="shared" si="92"/>
        <v>MACUSBC</v>
      </c>
      <c r="C2968" t="str">
        <f t="shared" si="93"/>
        <v>MACUSBC</v>
      </c>
    </row>
    <row r="2969" spans="1:3" x14ac:dyDescent="0.2">
      <c r="A2969" s="4" t="s">
        <v>2296</v>
      </c>
      <c r="B2969" t="str">
        <f t="shared" si="92"/>
        <v>MACUSBC</v>
      </c>
      <c r="C2969" t="str">
        <f t="shared" si="93"/>
        <v>MACUSBC</v>
      </c>
    </row>
    <row r="2970" spans="1:3" x14ac:dyDescent="0.2">
      <c r="A2970" s="3" t="s">
        <v>2296</v>
      </c>
      <c r="B2970" t="str">
        <f t="shared" si="92"/>
        <v>MACUSBC</v>
      </c>
      <c r="C2970" t="str">
        <f t="shared" si="93"/>
        <v>MACUSBC</v>
      </c>
    </row>
    <row r="2971" spans="1:3" x14ac:dyDescent="0.2">
      <c r="A2971" s="4" t="s">
        <v>2296</v>
      </c>
      <c r="B2971" t="str">
        <f t="shared" si="92"/>
        <v>MACUSBC</v>
      </c>
      <c r="C2971" t="str">
        <f t="shared" si="93"/>
        <v>MACUSBC</v>
      </c>
    </row>
    <row r="2972" spans="1:3" x14ac:dyDescent="0.2">
      <c r="A2972" s="3" t="s">
        <v>2296</v>
      </c>
      <c r="B2972" t="str">
        <f t="shared" si="92"/>
        <v>MACUSBC</v>
      </c>
      <c r="C2972" t="str">
        <f t="shared" si="93"/>
        <v>MACUSBC</v>
      </c>
    </row>
    <row r="2973" spans="1:3" x14ac:dyDescent="0.2">
      <c r="A2973" s="4" t="s">
        <v>2296</v>
      </c>
      <c r="B2973" t="str">
        <f t="shared" si="92"/>
        <v>MACUSBC</v>
      </c>
      <c r="C2973" t="str">
        <f t="shared" si="93"/>
        <v>MACUSBC</v>
      </c>
    </row>
    <row r="2974" spans="1:3" x14ac:dyDescent="0.2">
      <c r="A2974" s="3" t="s">
        <v>2296</v>
      </c>
      <c r="B2974" t="str">
        <f t="shared" si="92"/>
        <v>MACUSBC</v>
      </c>
      <c r="C2974" t="str">
        <f t="shared" si="93"/>
        <v>MACUSBC</v>
      </c>
    </row>
    <row r="2975" spans="1:3" x14ac:dyDescent="0.2">
      <c r="A2975" s="4" t="s">
        <v>2296</v>
      </c>
      <c r="B2975" t="str">
        <f t="shared" si="92"/>
        <v>MACUSBC</v>
      </c>
      <c r="C2975" t="str">
        <f t="shared" si="93"/>
        <v>MACUSBC</v>
      </c>
    </row>
    <row r="2976" spans="1:3" x14ac:dyDescent="0.2">
      <c r="A2976" s="3" t="s">
        <v>2296</v>
      </c>
      <c r="B2976" t="str">
        <f t="shared" si="92"/>
        <v>MACUSBC</v>
      </c>
      <c r="C2976" t="str">
        <f t="shared" si="93"/>
        <v>MACUSBC</v>
      </c>
    </row>
    <row r="2977" spans="1:3" x14ac:dyDescent="0.2">
      <c r="A2977" s="4" t="s">
        <v>2296</v>
      </c>
      <c r="B2977" t="str">
        <f t="shared" si="92"/>
        <v>MACUSBC</v>
      </c>
      <c r="C2977" t="str">
        <f t="shared" si="93"/>
        <v>MACUSBC</v>
      </c>
    </row>
    <row r="2978" spans="1:3" x14ac:dyDescent="0.2">
      <c r="A2978" s="3" t="s">
        <v>2293</v>
      </c>
      <c r="B2978" t="str">
        <f t="shared" si="92"/>
        <v>OLDMACCHRG</v>
      </c>
      <c r="C2978" t="str">
        <f t="shared" si="93"/>
        <v>OLDMACCHRG</v>
      </c>
    </row>
    <row r="2979" spans="1:3" x14ac:dyDescent="0.2">
      <c r="A2979" s="4" t="s">
        <v>2271</v>
      </c>
      <c r="B2979" t="str">
        <f t="shared" si="92"/>
        <v>OMNI</v>
      </c>
      <c r="C2979" t="str">
        <f t="shared" si="93"/>
        <v>OMNI</v>
      </c>
    </row>
    <row r="2980" spans="1:3" x14ac:dyDescent="0.2">
      <c r="A2980" s="3" t="s">
        <v>2271</v>
      </c>
      <c r="B2980" t="str">
        <f t="shared" si="92"/>
        <v>OMNI</v>
      </c>
      <c r="C2980" t="str">
        <f t="shared" si="93"/>
        <v>OMNI</v>
      </c>
    </row>
    <row r="2981" spans="1:3" x14ac:dyDescent="0.2">
      <c r="A2981" s="4" t="s">
        <v>2271</v>
      </c>
      <c r="B2981" t="str">
        <f t="shared" si="92"/>
        <v>OMNI</v>
      </c>
      <c r="C2981" t="str">
        <f t="shared" si="93"/>
        <v>OMNI</v>
      </c>
    </row>
    <row r="2982" spans="1:3" x14ac:dyDescent="0.2">
      <c r="A2982" s="3" t="s">
        <v>2271</v>
      </c>
      <c r="B2982" t="str">
        <f t="shared" si="92"/>
        <v>OMNI</v>
      </c>
      <c r="C2982" t="str">
        <f t="shared" si="93"/>
        <v>OMNI</v>
      </c>
    </row>
    <row r="2983" spans="1:3" x14ac:dyDescent="0.2">
      <c r="A2983" s="4" t="s">
        <v>2271</v>
      </c>
      <c r="B2983" t="str">
        <f t="shared" si="92"/>
        <v>OMNI</v>
      </c>
      <c r="C2983" t="str">
        <f t="shared" si="93"/>
        <v>OMNI</v>
      </c>
    </row>
    <row r="2984" spans="1:3" x14ac:dyDescent="0.2">
      <c r="A2984" s="3" t="s">
        <v>2271</v>
      </c>
      <c r="B2984" t="str">
        <f t="shared" si="92"/>
        <v>OMNI</v>
      </c>
      <c r="C2984" t="str">
        <f t="shared" si="93"/>
        <v>OMNI</v>
      </c>
    </row>
    <row r="2985" spans="1:3" x14ac:dyDescent="0.2">
      <c r="A2985" s="4" t="s">
        <v>2271</v>
      </c>
      <c r="B2985" t="str">
        <f t="shared" si="92"/>
        <v>OMNI</v>
      </c>
      <c r="C2985" t="str">
        <f t="shared" si="93"/>
        <v>OMNI</v>
      </c>
    </row>
    <row r="2986" spans="1:3" x14ac:dyDescent="0.2">
      <c r="A2986" s="3" t="s">
        <v>2285</v>
      </c>
      <c r="B2986" t="str">
        <f t="shared" si="92"/>
        <v>UHDMI</v>
      </c>
      <c r="C2986" t="str">
        <f t="shared" si="93"/>
        <v>UHDMI</v>
      </c>
    </row>
    <row r="2987" spans="1:3" x14ac:dyDescent="0.2">
      <c r="A2987" s="4" t="s">
        <v>2294</v>
      </c>
      <c r="B2987" t="str">
        <f t="shared" si="92"/>
        <v>UVGA</v>
      </c>
      <c r="C2987" t="str">
        <f t="shared" si="93"/>
        <v>UVGA</v>
      </c>
    </row>
    <row r="2988" spans="1:3" x14ac:dyDescent="0.2">
      <c r="A2988" s="3" t="s">
        <v>2272</v>
      </c>
      <c r="B2988" t="str">
        <f t="shared" si="92"/>
        <v>WALLADPT</v>
      </c>
      <c r="C2988" t="str">
        <f t="shared" si="93"/>
        <v>WALLADPT</v>
      </c>
    </row>
    <row r="2989" spans="1:3" x14ac:dyDescent="0.2">
      <c r="A2989" s="4" t="s">
        <v>2272</v>
      </c>
      <c r="B2989" t="str">
        <f t="shared" si="92"/>
        <v>WALLADPT</v>
      </c>
      <c r="C2989" t="str">
        <f t="shared" si="93"/>
        <v>WALLADPT</v>
      </c>
    </row>
    <row r="2990" spans="1:3" x14ac:dyDescent="0.2">
      <c r="A2990" s="3" t="s">
        <v>2272</v>
      </c>
      <c r="B2990" t="str">
        <f t="shared" si="92"/>
        <v>WALLADPT</v>
      </c>
      <c r="C2990" t="str">
        <f t="shared" si="93"/>
        <v>WALLADPT</v>
      </c>
    </row>
    <row r="2991" spans="1:3" x14ac:dyDescent="0.2">
      <c r="A2991" s="4" t="s">
        <v>2272</v>
      </c>
      <c r="B2991" t="str">
        <f t="shared" si="92"/>
        <v>WALLADPT</v>
      </c>
      <c r="C2991" t="str">
        <f t="shared" si="93"/>
        <v>WALLADPT</v>
      </c>
    </row>
    <row r="2992" spans="1:3" x14ac:dyDescent="0.2">
      <c r="A2992" s="3" t="s">
        <v>2272</v>
      </c>
      <c r="B2992" t="str">
        <f t="shared" si="92"/>
        <v>WALLADPT</v>
      </c>
      <c r="C2992" t="str">
        <f t="shared" si="93"/>
        <v>WALLADPT</v>
      </c>
    </row>
    <row r="2993" spans="1:3" x14ac:dyDescent="0.2">
      <c r="A2993" s="4" t="s">
        <v>2272</v>
      </c>
      <c r="B2993" t="str">
        <f t="shared" si="92"/>
        <v>WALLADPT</v>
      </c>
      <c r="C2993" t="str">
        <f t="shared" si="93"/>
        <v>WALLADPT</v>
      </c>
    </row>
    <row r="2994" spans="1:3" x14ac:dyDescent="0.2">
      <c r="A2994" s="3" t="s">
        <v>2272</v>
      </c>
      <c r="B2994" t="str">
        <f t="shared" si="92"/>
        <v>WALLADPT</v>
      </c>
      <c r="C2994" t="str">
        <f t="shared" si="93"/>
        <v>WALLADPT</v>
      </c>
    </row>
    <row r="2995" spans="1:3" x14ac:dyDescent="0.2">
      <c r="A2995" s="4" t="s">
        <v>2272</v>
      </c>
      <c r="B2995" t="str">
        <f t="shared" si="92"/>
        <v>WALLADPT</v>
      </c>
      <c r="C2995" t="str">
        <f t="shared" si="93"/>
        <v>WALLADPT</v>
      </c>
    </row>
    <row r="2996" spans="1:3" x14ac:dyDescent="0.2">
      <c r="A2996" s="3" t="s">
        <v>2272</v>
      </c>
      <c r="B2996" t="str">
        <f t="shared" si="92"/>
        <v>WALLADPT</v>
      </c>
      <c r="C2996" t="str">
        <f t="shared" si="93"/>
        <v>WALLADPT</v>
      </c>
    </row>
    <row r="2997" spans="1:3" x14ac:dyDescent="0.2">
      <c r="A2997" s="4" t="s">
        <v>2272</v>
      </c>
      <c r="B2997" t="str">
        <f t="shared" si="92"/>
        <v>WALLADPT</v>
      </c>
      <c r="C2997" t="str">
        <f t="shared" si="93"/>
        <v>WALLADPT</v>
      </c>
    </row>
    <row r="2998" spans="1:3" x14ac:dyDescent="0.2">
      <c r="A2998" s="3" t="s">
        <v>2272</v>
      </c>
      <c r="B2998" t="str">
        <f t="shared" si="92"/>
        <v>WALLADPT</v>
      </c>
      <c r="C2998" t="str">
        <f t="shared" si="93"/>
        <v>WALLADPT</v>
      </c>
    </row>
    <row r="2999" spans="1:3" x14ac:dyDescent="0.2">
      <c r="A2999" s="4" t="s">
        <v>2272</v>
      </c>
      <c r="B2999" t="str">
        <f t="shared" si="92"/>
        <v>WALLADPT</v>
      </c>
      <c r="C2999" t="str">
        <f t="shared" si="93"/>
        <v>WALLADPT</v>
      </c>
    </row>
    <row r="3000" spans="1:3" x14ac:dyDescent="0.2">
      <c r="A3000" s="3" t="s">
        <v>2272</v>
      </c>
      <c r="B3000" t="str">
        <f t="shared" si="92"/>
        <v>WALLADPT</v>
      </c>
      <c r="C3000" t="str">
        <f t="shared" si="93"/>
        <v>WALLADPT</v>
      </c>
    </row>
    <row r="3001" spans="1:3" x14ac:dyDescent="0.2">
      <c r="A3001" s="4" t="s">
        <v>2272</v>
      </c>
      <c r="B3001" t="str">
        <f t="shared" si="92"/>
        <v>WALLADPT</v>
      </c>
      <c r="C3001" t="str">
        <f t="shared" si="93"/>
        <v>WALLADPT</v>
      </c>
    </row>
    <row r="3002" spans="1:3" x14ac:dyDescent="0.2">
      <c r="A3002" s="3" t="s">
        <v>2272</v>
      </c>
      <c r="B3002" t="str">
        <f t="shared" si="92"/>
        <v>WALLADPT</v>
      </c>
      <c r="C3002" t="str">
        <f t="shared" si="93"/>
        <v>WALLADPT</v>
      </c>
    </row>
    <row r="3003" spans="1:3" x14ac:dyDescent="0.2">
      <c r="A3003" s="4" t="s">
        <v>2272</v>
      </c>
      <c r="B3003" t="str">
        <f t="shared" si="92"/>
        <v>WALLADPT</v>
      </c>
      <c r="C3003" t="str">
        <f t="shared" si="93"/>
        <v>WALLADPT</v>
      </c>
    </row>
    <row r="3004" spans="1:3" x14ac:dyDescent="0.2">
      <c r="A3004" s="3" t="s">
        <v>2272</v>
      </c>
      <c r="B3004" t="str">
        <f t="shared" si="92"/>
        <v>WALLADPT</v>
      </c>
      <c r="C3004" t="str">
        <f t="shared" si="93"/>
        <v>WALLADPT</v>
      </c>
    </row>
    <row r="3005" spans="1:3" x14ac:dyDescent="0.2">
      <c r="A3005" s="4" t="s">
        <v>2361</v>
      </c>
      <c r="B3005" t="str">
        <f t="shared" si="92"/>
        <v>Uniq/22B09Code</v>
      </c>
      <c r="C3005" t="str">
        <f t="shared" si="93"/>
        <v>CBK</v>
      </c>
    </row>
    <row r="3006" spans="1:3" x14ac:dyDescent="0.2">
      <c r="A3006" s="3" t="s">
        <v>2273</v>
      </c>
      <c r="B3006" t="str">
        <f t="shared" si="92"/>
        <v>CBK</v>
      </c>
      <c r="C3006" t="str">
        <f t="shared" si="93"/>
        <v>CBK</v>
      </c>
    </row>
    <row r="3007" spans="1:3" x14ac:dyDescent="0.2">
      <c r="A3007" s="4" t="s">
        <v>2273</v>
      </c>
      <c r="B3007" t="str">
        <f t="shared" si="92"/>
        <v>CBK</v>
      </c>
      <c r="C3007" t="str">
        <f t="shared" si="93"/>
        <v>CBK</v>
      </c>
    </row>
    <row r="3008" spans="1:3" x14ac:dyDescent="0.2">
      <c r="A3008" s="3" t="s">
        <v>2274</v>
      </c>
      <c r="B3008" t="str">
        <f t="shared" si="92"/>
        <v>CLICC-ML</v>
      </c>
      <c r="C3008" t="str">
        <f t="shared" si="93"/>
        <v>CLICC-ML</v>
      </c>
    </row>
    <row r="3009" spans="1:3" x14ac:dyDescent="0.2">
      <c r="A3009" s="4" t="s">
        <v>2275</v>
      </c>
      <c r="B3009" t="str">
        <f t="shared" si="92"/>
        <v>CLICC-MM</v>
      </c>
      <c r="C3009" t="str">
        <f t="shared" si="93"/>
        <v>CLICC-MM</v>
      </c>
    </row>
    <row r="3010" spans="1:3" x14ac:dyDescent="0.2">
      <c r="A3010" s="3" t="s">
        <v>2263</v>
      </c>
      <c r="B3010" t="str">
        <f t="shared" si="92"/>
        <v>HP</v>
      </c>
      <c r="C3010" t="str">
        <f t="shared" si="93"/>
        <v>HP</v>
      </c>
    </row>
    <row r="3011" spans="1:3" x14ac:dyDescent="0.2">
      <c r="A3011" s="4" t="s">
        <v>2274</v>
      </c>
      <c r="B3011" t="str">
        <f t="shared" ref="B3011:B3074" si="94">IF(COUNTIF(A3011,"*MACUSBC*"),"MACUSBC",A3011)</f>
        <v>CLICC-ML</v>
      </c>
      <c r="C3011" t="str">
        <f t="shared" ref="C3011:C3074" si="95">IF(COUNTIF(B3011,"*uniq*"),"CBK",B3011)</f>
        <v>CLICC-ML</v>
      </c>
    </row>
    <row r="3012" spans="1:3" x14ac:dyDescent="0.2">
      <c r="A3012" s="3" t="s">
        <v>2274</v>
      </c>
      <c r="B3012" t="str">
        <f t="shared" si="94"/>
        <v>CLICC-ML</v>
      </c>
      <c r="C3012" t="str">
        <f t="shared" si="95"/>
        <v>CLICC-ML</v>
      </c>
    </row>
    <row r="3013" spans="1:3" x14ac:dyDescent="0.2">
      <c r="A3013" s="4" t="s">
        <v>2274</v>
      </c>
      <c r="B3013" t="str">
        <f t="shared" si="94"/>
        <v>CLICC-ML</v>
      </c>
      <c r="C3013" t="str">
        <f t="shared" si="95"/>
        <v>CLICC-ML</v>
      </c>
    </row>
    <row r="3014" spans="1:3" x14ac:dyDescent="0.2">
      <c r="A3014" s="3" t="s">
        <v>2274</v>
      </c>
      <c r="B3014" t="str">
        <f t="shared" si="94"/>
        <v>CLICC-ML</v>
      </c>
      <c r="C3014" t="str">
        <f t="shared" si="95"/>
        <v>CLICC-ML</v>
      </c>
    </row>
    <row r="3015" spans="1:3" x14ac:dyDescent="0.2">
      <c r="A3015" s="4" t="s">
        <v>2274</v>
      </c>
      <c r="B3015" t="str">
        <f t="shared" si="94"/>
        <v>CLICC-ML</v>
      </c>
      <c r="C3015" t="str">
        <f t="shared" si="95"/>
        <v>CLICC-ML</v>
      </c>
    </row>
    <row r="3016" spans="1:3" x14ac:dyDescent="0.2">
      <c r="A3016" s="3" t="s">
        <v>2274</v>
      </c>
      <c r="B3016" t="str">
        <f t="shared" si="94"/>
        <v>CLICC-ML</v>
      </c>
      <c r="C3016" t="str">
        <f t="shared" si="95"/>
        <v>CLICC-ML</v>
      </c>
    </row>
    <row r="3017" spans="1:3" x14ac:dyDescent="0.2">
      <c r="A3017" s="4" t="s">
        <v>2275</v>
      </c>
      <c r="B3017" t="str">
        <f t="shared" si="94"/>
        <v>CLICC-MM</v>
      </c>
      <c r="C3017" t="str">
        <f t="shared" si="95"/>
        <v>CLICC-MM</v>
      </c>
    </row>
    <row r="3018" spans="1:3" x14ac:dyDescent="0.2">
      <c r="A3018" s="3" t="s">
        <v>2263</v>
      </c>
      <c r="B3018" t="str">
        <f t="shared" si="94"/>
        <v>HP</v>
      </c>
      <c r="C3018" t="str">
        <f t="shared" si="95"/>
        <v>HP</v>
      </c>
    </row>
    <row r="3019" spans="1:3" x14ac:dyDescent="0.2">
      <c r="A3019" s="4" t="s">
        <v>2263</v>
      </c>
      <c r="B3019" t="str">
        <f t="shared" si="94"/>
        <v>HP</v>
      </c>
      <c r="C3019" t="str">
        <f t="shared" si="95"/>
        <v>HP</v>
      </c>
    </row>
    <row r="3020" spans="1:3" x14ac:dyDescent="0.2">
      <c r="A3020" s="3" t="s">
        <v>2263</v>
      </c>
      <c r="B3020" t="str">
        <f t="shared" si="94"/>
        <v>HP</v>
      </c>
      <c r="C3020" t="str">
        <f t="shared" si="95"/>
        <v>HP</v>
      </c>
    </row>
    <row r="3021" spans="1:3" x14ac:dyDescent="0.2">
      <c r="A3021" s="4" t="s">
        <v>2263</v>
      </c>
      <c r="B3021" t="str">
        <f t="shared" si="94"/>
        <v>HP</v>
      </c>
      <c r="C3021" t="str">
        <f t="shared" si="95"/>
        <v>HP</v>
      </c>
    </row>
    <row r="3022" spans="1:3" x14ac:dyDescent="0.2">
      <c r="A3022" s="3" t="s">
        <v>2263</v>
      </c>
      <c r="B3022" t="str">
        <f t="shared" si="94"/>
        <v>HP</v>
      </c>
      <c r="C3022" t="str">
        <f t="shared" si="95"/>
        <v>HP</v>
      </c>
    </row>
    <row r="3023" spans="1:3" x14ac:dyDescent="0.2">
      <c r="A3023" s="4" t="s">
        <v>2263</v>
      </c>
      <c r="B3023" t="str">
        <f t="shared" si="94"/>
        <v>HP</v>
      </c>
      <c r="C3023" t="str">
        <f t="shared" si="95"/>
        <v>HP</v>
      </c>
    </row>
    <row r="3024" spans="1:3" x14ac:dyDescent="0.2">
      <c r="A3024" s="3" t="s">
        <v>2297</v>
      </c>
      <c r="B3024" t="str">
        <f t="shared" si="94"/>
        <v>FAC</v>
      </c>
      <c r="C3024" t="str">
        <f t="shared" si="95"/>
        <v>FAC</v>
      </c>
    </row>
    <row r="3025" spans="1:3" x14ac:dyDescent="0.2">
      <c r="A3025" s="4" t="s">
        <v>2263</v>
      </c>
      <c r="B3025" t="str">
        <f t="shared" si="94"/>
        <v>HP</v>
      </c>
      <c r="C3025" t="str">
        <f t="shared" si="95"/>
        <v>HP</v>
      </c>
    </row>
    <row r="3026" spans="1:3" x14ac:dyDescent="0.2">
      <c r="A3026" s="3" t="s">
        <v>2288</v>
      </c>
      <c r="B3026" t="str">
        <f t="shared" si="94"/>
        <v>ANDROID</v>
      </c>
      <c r="C3026" t="str">
        <f t="shared" si="95"/>
        <v>ANDROID</v>
      </c>
    </row>
    <row r="3027" spans="1:3" x14ac:dyDescent="0.2">
      <c r="A3027" s="4" t="s">
        <v>2274</v>
      </c>
      <c r="B3027" t="str">
        <f t="shared" si="94"/>
        <v>CLICC-ML</v>
      </c>
      <c r="C3027" t="str">
        <f t="shared" si="95"/>
        <v>CLICC-ML</v>
      </c>
    </row>
    <row r="3028" spans="1:3" x14ac:dyDescent="0.2">
      <c r="A3028" s="3" t="s">
        <v>2275</v>
      </c>
      <c r="B3028" t="str">
        <f t="shared" si="94"/>
        <v>CLICC-MM</v>
      </c>
      <c r="C3028" t="str">
        <f t="shared" si="95"/>
        <v>CLICC-MM</v>
      </c>
    </row>
    <row r="3029" spans="1:3" x14ac:dyDescent="0.2">
      <c r="A3029" s="4" t="s">
        <v>2265</v>
      </c>
      <c r="B3029" t="str">
        <f t="shared" si="94"/>
        <v>IPHONE</v>
      </c>
      <c r="C3029" t="str">
        <f t="shared" si="95"/>
        <v>IPHONE</v>
      </c>
    </row>
    <row r="3030" spans="1:3" x14ac:dyDescent="0.2">
      <c r="A3030" s="3" t="s">
        <v>2265</v>
      </c>
      <c r="B3030" t="str">
        <f t="shared" si="94"/>
        <v>IPHONE</v>
      </c>
      <c r="C3030" t="str">
        <f t="shared" si="95"/>
        <v>IPHONE</v>
      </c>
    </row>
    <row r="3031" spans="1:3" x14ac:dyDescent="0.2">
      <c r="A3031" s="4" t="s">
        <v>2271</v>
      </c>
      <c r="B3031" t="str">
        <f t="shared" si="94"/>
        <v>OMNI</v>
      </c>
      <c r="C3031" t="str">
        <f t="shared" si="95"/>
        <v>OMNI</v>
      </c>
    </row>
    <row r="3032" spans="1:3" x14ac:dyDescent="0.2">
      <c r="A3032" s="3" t="s">
        <v>2272</v>
      </c>
      <c r="B3032" t="str">
        <f t="shared" si="94"/>
        <v>WALLADPT</v>
      </c>
      <c r="C3032" t="str">
        <f t="shared" si="95"/>
        <v>WALLADPT</v>
      </c>
    </row>
    <row r="3033" spans="1:3" x14ac:dyDescent="0.2">
      <c r="A3033" s="4" t="s">
        <v>2272</v>
      </c>
      <c r="B3033" t="str">
        <f t="shared" si="94"/>
        <v>WALLADPT</v>
      </c>
      <c r="C3033" t="str">
        <f t="shared" si="95"/>
        <v>WALLADPT</v>
      </c>
    </row>
    <row r="3034" spans="1:3" x14ac:dyDescent="0.2">
      <c r="A3034" s="3" t="s">
        <v>2272</v>
      </c>
      <c r="B3034" t="str">
        <f t="shared" si="94"/>
        <v>WALLADPT</v>
      </c>
      <c r="C3034" t="str">
        <f t="shared" si="95"/>
        <v>WALLADPT</v>
      </c>
    </row>
    <row r="3035" spans="1:3" x14ac:dyDescent="0.2">
      <c r="A3035" s="4" t="s">
        <v>2273</v>
      </c>
      <c r="B3035" t="str">
        <f t="shared" si="94"/>
        <v>CBK</v>
      </c>
      <c r="C3035" t="str">
        <f t="shared" si="95"/>
        <v>CBK</v>
      </c>
    </row>
    <row r="3036" spans="1:3" x14ac:dyDescent="0.2">
      <c r="A3036" s="3" t="s">
        <v>2276</v>
      </c>
      <c r="B3036" t="str">
        <f t="shared" si="94"/>
        <v>CALC</v>
      </c>
      <c r="C3036" t="str">
        <f t="shared" si="95"/>
        <v>CALC</v>
      </c>
    </row>
    <row r="3037" spans="1:3" x14ac:dyDescent="0.2">
      <c r="A3037" s="4" t="s">
        <v>2276</v>
      </c>
      <c r="B3037" t="str">
        <f t="shared" si="94"/>
        <v>CALC</v>
      </c>
      <c r="C3037" t="str">
        <f t="shared" si="95"/>
        <v>CALC</v>
      </c>
    </row>
    <row r="3038" spans="1:3" x14ac:dyDescent="0.2">
      <c r="A3038" s="3" t="s">
        <v>2266</v>
      </c>
      <c r="B3038" t="str">
        <f t="shared" si="94"/>
        <v>HDST</v>
      </c>
      <c r="C3038" t="str">
        <f t="shared" si="95"/>
        <v>HDST</v>
      </c>
    </row>
    <row r="3039" spans="1:3" x14ac:dyDescent="0.2">
      <c r="A3039" s="4" t="s">
        <v>2282</v>
      </c>
      <c r="B3039" t="str">
        <f t="shared" si="94"/>
        <v>HPUSBC</v>
      </c>
      <c r="C3039" t="str">
        <f t="shared" si="95"/>
        <v>HPUSBC</v>
      </c>
    </row>
    <row r="3040" spans="1:3" x14ac:dyDescent="0.2">
      <c r="A3040" s="3" t="s">
        <v>2265</v>
      </c>
      <c r="B3040" t="str">
        <f t="shared" si="94"/>
        <v>IPHONE</v>
      </c>
      <c r="C3040" t="str">
        <f t="shared" si="95"/>
        <v>IPHONE</v>
      </c>
    </row>
    <row r="3041" spans="1:3" x14ac:dyDescent="0.2">
      <c r="A3041" s="4" t="s">
        <v>2265</v>
      </c>
      <c r="B3041" t="str">
        <f t="shared" si="94"/>
        <v>IPHONE</v>
      </c>
      <c r="C3041" t="str">
        <f t="shared" si="95"/>
        <v>IPHONE</v>
      </c>
    </row>
    <row r="3042" spans="1:3" x14ac:dyDescent="0.2">
      <c r="A3042" s="3" t="s">
        <v>2265</v>
      </c>
      <c r="B3042" t="str">
        <f t="shared" si="94"/>
        <v>IPHONE</v>
      </c>
      <c r="C3042" t="str">
        <f t="shared" si="95"/>
        <v>IPHONE</v>
      </c>
    </row>
    <row r="3043" spans="1:3" x14ac:dyDescent="0.2">
      <c r="A3043" s="4" t="s">
        <v>2265</v>
      </c>
      <c r="B3043" t="str">
        <f t="shared" si="94"/>
        <v>IPHONE</v>
      </c>
      <c r="C3043" t="str">
        <f t="shared" si="95"/>
        <v>IPHONE</v>
      </c>
    </row>
    <row r="3044" spans="1:3" x14ac:dyDescent="0.2">
      <c r="A3044" s="3" t="s">
        <v>2296</v>
      </c>
      <c r="B3044" t="str">
        <f t="shared" si="94"/>
        <v>MACUSBC</v>
      </c>
      <c r="C3044" t="str">
        <f t="shared" si="95"/>
        <v>MACUSBC</v>
      </c>
    </row>
    <row r="3045" spans="1:3" x14ac:dyDescent="0.2">
      <c r="A3045" s="4" t="s">
        <v>2296</v>
      </c>
      <c r="B3045" t="str">
        <f t="shared" si="94"/>
        <v>MACUSBC</v>
      </c>
      <c r="C3045" t="str">
        <f t="shared" si="95"/>
        <v>MACUSBC</v>
      </c>
    </row>
    <row r="3046" spans="1:3" x14ac:dyDescent="0.2">
      <c r="A3046" s="3" t="s">
        <v>2296</v>
      </c>
      <c r="B3046" t="str">
        <f t="shared" si="94"/>
        <v>MACUSBC</v>
      </c>
      <c r="C3046" t="str">
        <f t="shared" si="95"/>
        <v>MACUSBC</v>
      </c>
    </row>
    <row r="3047" spans="1:3" x14ac:dyDescent="0.2">
      <c r="A3047" s="4" t="s">
        <v>2296</v>
      </c>
      <c r="B3047" t="str">
        <f t="shared" si="94"/>
        <v>MACUSBC</v>
      </c>
      <c r="C3047" t="str">
        <f t="shared" si="95"/>
        <v>MACUSBC</v>
      </c>
    </row>
    <row r="3048" spans="1:3" x14ac:dyDescent="0.2">
      <c r="A3048" s="3" t="s">
        <v>2271</v>
      </c>
      <c r="B3048" t="str">
        <f t="shared" si="94"/>
        <v>OMNI</v>
      </c>
      <c r="C3048" t="str">
        <f t="shared" si="95"/>
        <v>OMNI</v>
      </c>
    </row>
    <row r="3049" spans="1:3" x14ac:dyDescent="0.2">
      <c r="A3049" s="4" t="s">
        <v>2294</v>
      </c>
      <c r="B3049" t="str">
        <f t="shared" si="94"/>
        <v>UVGA</v>
      </c>
      <c r="C3049" t="str">
        <f t="shared" si="95"/>
        <v>UVGA</v>
      </c>
    </row>
    <row r="3050" spans="1:3" x14ac:dyDescent="0.2">
      <c r="A3050" s="3" t="s">
        <v>2272</v>
      </c>
      <c r="B3050" t="str">
        <f t="shared" si="94"/>
        <v>WALLADPT</v>
      </c>
      <c r="C3050" t="str">
        <f t="shared" si="95"/>
        <v>WALLADPT</v>
      </c>
    </row>
    <row r="3051" spans="1:3" x14ac:dyDescent="0.2">
      <c r="A3051" s="4" t="s">
        <v>2272</v>
      </c>
      <c r="B3051" t="str">
        <f t="shared" si="94"/>
        <v>WALLADPT</v>
      </c>
      <c r="C3051" t="str">
        <f t="shared" si="95"/>
        <v>WALLADPT</v>
      </c>
    </row>
    <row r="3052" spans="1:3" x14ac:dyDescent="0.2">
      <c r="A3052" s="3" t="s">
        <v>2272</v>
      </c>
      <c r="B3052" t="str">
        <f t="shared" si="94"/>
        <v>WALLADPT</v>
      </c>
      <c r="C3052" t="str">
        <f t="shared" si="95"/>
        <v>WALLADPT</v>
      </c>
    </row>
    <row r="3053" spans="1:3" x14ac:dyDescent="0.2">
      <c r="A3053" s="4" t="s">
        <v>2362</v>
      </c>
      <c r="B3053" t="str">
        <f t="shared" si="94"/>
        <v>Uniq/23B08Code</v>
      </c>
      <c r="C3053" t="str">
        <f t="shared" si="95"/>
        <v>CBK</v>
      </c>
    </row>
    <row r="3054" spans="1:3" x14ac:dyDescent="0.2">
      <c r="A3054" s="3" t="s">
        <v>2363</v>
      </c>
      <c r="B3054" t="str">
        <f t="shared" si="94"/>
        <v>Uniq/23B09Code</v>
      </c>
      <c r="C3054" t="str">
        <f t="shared" si="95"/>
        <v>CBK</v>
      </c>
    </row>
    <row r="3055" spans="1:3" x14ac:dyDescent="0.2">
      <c r="A3055" s="4" t="s">
        <v>2364</v>
      </c>
      <c r="B3055" t="str">
        <f t="shared" si="94"/>
        <v>Uniq/23B12Code</v>
      </c>
      <c r="C3055" t="str">
        <f t="shared" si="95"/>
        <v>CBK</v>
      </c>
    </row>
    <row r="3056" spans="1:3" x14ac:dyDescent="0.2">
      <c r="A3056" s="3" t="s">
        <v>2273</v>
      </c>
      <c r="B3056" t="str">
        <f t="shared" si="94"/>
        <v>CBK</v>
      </c>
      <c r="C3056" t="str">
        <f t="shared" si="95"/>
        <v>CBK</v>
      </c>
    </row>
    <row r="3057" spans="1:3" x14ac:dyDescent="0.2">
      <c r="A3057" s="4" t="s">
        <v>2274</v>
      </c>
      <c r="B3057" t="str">
        <f t="shared" si="94"/>
        <v>CLICC-ML</v>
      </c>
      <c r="C3057" t="str">
        <f t="shared" si="95"/>
        <v>CLICC-ML</v>
      </c>
    </row>
    <row r="3058" spans="1:3" x14ac:dyDescent="0.2">
      <c r="A3058" s="3" t="s">
        <v>2274</v>
      </c>
      <c r="B3058" t="str">
        <f t="shared" si="94"/>
        <v>CLICC-ML</v>
      </c>
      <c r="C3058" t="str">
        <f t="shared" si="95"/>
        <v>CLICC-ML</v>
      </c>
    </row>
    <row r="3059" spans="1:3" x14ac:dyDescent="0.2">
      <c r="A3059" s="4" t="s">
        <v>2274</v>
      </c>
      <c r="B3059" t="str">
        <f t="shared" si="94"/>
        <v>CLICC-ML</v>
      </c>
      <c r="C3059" t="str">
        <f t="shared" si="95"/>
        <v>CLICC-ML</v>
      </c>
    </row>
    <row r="3060" spans="1:3" x14ac:dyDescent="0.2">
      <c r="A3060" s="3" t="s">
        <v>2274</v>
      </c>
      <c r="B3060" t="str">
        <f t="shared" si="94"/>
        <v>CLICC-ML</v>
      </c>
      <c r="C3060" t="str">
        <f t="shared" si="95"/>
        <v>CLICC-ML</v>
      </c>
    </row>
    <row r="3061" spans="1:3" x14ac:dyDescent="0.2">
      <c r="A3061" s="4" t="s">
        <v>2275</v>
      </c>
      <c r="B3061" t="str">
        <f t="shared" si="94"/>
        <v>CLICC-MM</v>
      </c>
      <c r="C3061" t="str">
        <f t="shared" si="95"/>
        <v>CLICC-MM</v>
      </c>
    </row>
    <row r="3062" spans="1:3" x14ac:dyDescent="0.2">
      <c r="A3062" s="3" t="s">
        <v>2274</v>
      </c>
      <c r="B3062" t="str">
        <f t="shared" si="94"/>
        <v>CLICC-ML</v>
      </c>
      <c r="C3062" t="str">
        <f t="shared" si="95"/>
        <v>CLICC-ML</v>
      </c>
    </row>
    <row r="3063" spans="1:3" x14ac:dyDescent="0.2">
      <c r="A3063" s="4" t="s">
        <v>2274</v>
      </c>
      <c r="B3063" t="str">
        <f t="shared" si="94"/>
        <v>CLICC-ML</v>
      </c>
      <c r="C3063" t="str">
        <f t="shared" si="95"/>
        <v>CLICC-ML</v>
      </c>
    </row>
    <row r="3064" spans="1:3" x14ac:dyDescent="0.2">
      <c r="A3064" s="3" t="s">
        <v>2274</v>
      </c>
      <c r="B3064" t="str">
        <f t="shared" si="94"/>
        <v>CLICC-ML</v>
      </c>
      <c r="C3064" t="str">
        <f t="shared" si="95"/>
        <v>CLICC-ML</v>
      </c>
    </row>
    <row r="3065" spans="1:3" x14ac:dyDescent="0.2">
      <c r="A3065" s="4" t="s">
        <v>2274</v>
      </c>
      <c r="B3065" t="str">
        <f t="shared" si="94"/>
        <v>CLICC-ML</v>
      </c>
      <c r="C3065" t="str">
        <f t="shared" si="95"/>
        <v>CLICC-ML</v>
      </c>
    </row>
    <row r="3066" spans="1:3" x14ac:dyDescent="0.2">
      <c r="A3066" s="3" t="s">
        <v>2263</v>
      </c>
      <c r="B3066" t="str">
        <f t="shared" si="94"/>
        <v>HP</v>
      </c>
      <c r="C3066" t="str">
        <f t="shared" si="95"/>
        <v>HP</v>
      </c>
    </row>
    <row r="3067" spans="1:3" x14ac:dyDescent="0.2">
      <c r="A3067" s="4" t="s">
        <v>2263</v>
      </c>
      <c r="B3067" t="str">
        <f t="shared" si="94"/>
        <v>HP</v>
      </c>
      <c r="C3067" t="str">
        <f t="shared" si="95"/>
        <v>HP</v>
      </c>
    </row>
    <row r="3068" spans="1:3" x14ac:dyDescent="0.2">
      <c r="A3068" s="3" t="s">
        <v>2268</v>
      </c>
      <c r="B3068" t="str">
        <f t="shared" si="94"/>
        <v>MACCHRG</v>
      </c>
      <c r="C3068" t="str">
        <f t="shared" si="95"/>
        <v>MACCHRG</v>
      </c>
    </row>
    <row r="3069" spans="1:3" x14ac:dyDescent="0.2">
      <c r="A3069" s="4" t="s">
        <v>2294</v>
      </c>
      <c r="B3069" t="str">
        <f t="shared" si="94"/>
        <v>UVGA</v>
      </c>
      <c r="C3069" t="str">
        <f t="shared" si="95"/>
        <v>UVGA</v>
      </c>
    </row>
    <row r="3070" spans="1:3" x14ac:dyDescent="0.2">
      <c r="A3070" s="3" t="s">
        <v>2273</v>
      </c>
      <c r="B3070" t="str">
        <f t="shared" si="94"/>
        <v>CBK</v>
      </c>
      <c r="C3070" t="str">
        <f t="shared" si="95"/>
        <v>CBK</v>
      </c>
    </row>
    <row r="3071" spans="1:3" x14ac:dyDescent="0.2">
      <c r="A3071" s="4" t="s">
        <v>2263</v>
      </c>
      <c r="B3071" t="str">
        <f t="shared" si="94"/>
        <v>HP</v>
      </c>
      <c r="C3071" t="str">
        <f t="shared" si="95"/>
        <v>HP</v>
      </c>
    </row>
    <row r="3072" spans="1:3" x14ac:dyDescent="0.2">
      <c r="A3072" s="3" t="s">
        <v>2302</v>
      </c>
      <c r="B3072" t="str">
        <f t="shared" si="94"/>
        <v>BOEIPHONE</v>
      </c>
      <c r="C3072" t="str">
        <f t="shared" si="95"/>
        <v>BOEIPHONE</v>
      </c>
    </row>
    <row r="3073" spans="1:3" x14ac:dyDescent="0.2">
      <c r="A3073" s="4" t="s">
        <v>2276</v>
      </c>
      <c r="B3073" t="str">
        <f t="shared" si="94"/>
        <v>CALC</v>
      </c>
      <c r="C3073" t="str">
        <f t="shared" si="95"/>
        <v>CALC</v>
      </c>
    </row>
    <row r="3074" spans="1:3" x14ac:dyDescent="0.2">
      <c r="A3074" s="3" t="s">
        <v>2276</v>
      </c>
      <c r="B3074" t="str">
        <f t="shared" si="94"/>
        <v>CALC</v>
      </c>
      <c r="C3074" t="str">
        <f t="shared" si="95"/>
        <v>CALC</v>
      </c>
    </row>
    <row r="3075" spans="1:3" x14ac:dyDescent="0.2">
      <c r="A3075" s="4" t="s">
        <v>2276</v>
      </c>
      <c r="B3075" t="str">
        <f t="shared" ref="B3075:B3138" si="96">IF(COUNTIF(A3075,"*MACUSBC*"),"MACUSBC",A3075)</f>
        <v>CALC</v>
      </c>
      <c r="C3075" t="str">
        <f t="shared" ref="C3075:C3138" si="97">IF(COUNTIF(B3075,"*uniq*"),"CBK",B3075)</f>
        <v>CALC</v>
      </c>
    </row>
    <row r="3076" spans="1:3" x14ac:dyDescent="0.2">
      <c r="A3076" s="3" t="s">
        <v>2281</v>
      </c>
      <c r="B3076" t="str">
        <f t="shared" si="96"/>
        <v>HDMIC</v>
      </c>
      <c r="C3076" t="str">
        <f t="shared" si="97"/>
        <v>HDMIC</v>
      </c>
    </row>
    <row r="3077" spans="1:3" x14ac:dyDescent="0.2">
      <c r="A3077" s="4" t="s">
        <v>2266</v>
      </c>
      <c r="B3077" t="str">
        <f t="shared" si="96"/>
        <v>HDST</v>
      </c>
      <c r="C3077" t="str">
        <f t="shared" si="97"/>
        <v>HDST</v>
      </c>
    </row>
    <row r="3078" spans="1:3" x14ac:dyDescent="0.2">
      <c r="A3078" s="3" t="s">
        <v>2282</v>
      </c>
      <c r="B3078" t="str">
        <f t="shared" si="96"/>
        <v>HPUSBC</v>
      </c>
      <c r="C3078" t="str">
        <f t="shared" si="97"/>
        <v>HPUSBC</v>
      </c>
    </row>
    <row r="3079" spans="1:3" x14ac:dyDescent="0.2">
      <c r="A3079" s="4" t="s">
        <v>2282</v>
      </c>
      <c r="B3079" t="str">
        <f t="shared" si="96"/>
        <v>HPUSBC</v>
      </c>
      <c r="C3079" t="str">
        <f t="shared" si="97"/>
        <v>HPUSBC</v>
      </c>
    </row>
    <row r="3080" spans="1:3" x14ac:dyDescent="0.2">
      <c r="A3080" s="3" t="s">
        <v>2282</v>
      </c>
      <c r="B3080" t="str">
        <f t="shared" si="96"/>
        <v>HPUSBC</v>
      </c>
      <c r="C3080" t="str">
        <f t="shared" si="97"/>
        <v>HPUSBC</v>
      </c>
    </row>
    <row r="3081" spans="1:3" x14ac:dyDescent="0.2">
      <c r="A3081" s="4" t="s">
        <v>2265</v>
      </c>
      <c r="B3081" t="str">
        <f t="shared" si="96"/>
        <v>IPHONE</v>
      </c>
      <c r="C3081" t="str">
        <f t="shared" si="97"/>
        <v>IPHONE</v>
      </c>
    </row>
    <row r="3082" spans="1:3" x14ac:dyDescent="0.2">
      <c r="A3082" s="3" t="s">
        <v>2265</v>
      </c>
      <c r="B3082" t="str">
        <f t="shared" si="96"/>
        <v>IPHONE</v>
      </c>
      <c r="C3082" t="str">
        <f t="shared" si="97"/>
        <v>IPHONE</v>
      </c>
    </row>
    <row r="3083" spans="1:3" x14ac:dyDescent="0.2">
      <c r="A3083" s="4" t="s">
        <v>2265</v>
      </c>
      <c r="B3083" t="str">
        <f t="shared" si="96"/>
        <v>IPHONE</v>
      </c>
      <c r="C3083" t="str">
        <f t="shared" si="97"/>
        <v>IPHONE</v>
      </c>
    </row>
    <row r="3084" spans="1:3" x14ac:dyDescent="0.2">
      <c r="A3084" s="3" t="s">
        <v>2265</v>
      </c>
      <c r="B3084" t="str">
        <f t="shared" si="96"/>
        <v>IPHONE</v>
      </c>
      <c r="C3084" t="str">
        <f t="shared" si="97"/>
        <v>IPHONE</v>
      </c>
    </row>
    <row r="3085" spans="1:3" x14ac:dyDescent="0.2">
      <c r="A3085" s="4" t="s">
        <v>2265</v>
      </c>
      <c r="B3085" t="str">
        <f t="shared" si="96"/>
        <v>IPHONE</v>
      </c>
      <c r="C3085" t="str">
        <f t="shared" si="97"/>
        <v>IPHONE</v>
      </c>
    </row>
    <row r="3086" spans="1:3" x14ac:dyDescent="0.2">
      <c r="A3086" s="3" t="s">
        <v>2265</v>
      </c>
      <c r="B3086" t="str">
        <f t="shared" si="96"/>
        <v>IPHONE</v>
      </c>
      <c r="C3086" t="str">
        <f t="shared" si="97"/>
        <v>IPHONE</v>
      </c>
    </row>
    <row r="3087" spans="1:3" x14ac:dyDescent="0.2">
      <c r="A3087" s="4" t="s">
        <v>2265</v>
      </c>
      <c r="B3087" t="str">
        <f t="shared" si="96"/>
        <v>IPHONE</v>
      </c>
      <c r="C3087" t="str">
        <f t="shared" si="97"/>
        <v>IPHONE</v>
      </c>
    </row>
    <row r="3088" spans="1:3" x14ac:dyDescent="0.2">
      <c r="A3088" s="3" t="s">
        <v>2265</v>
      </c>
      <c r="B3088" t="str">
        <f t="shared" si="96"/>
        <v>IPHONE</v>
      </c>
      <c r="C3088" t="str">
        <f t="shared" si="97"/>
        <v>IPHONE</v>
      </c>
    </row>
    <row r="3089" spans="1:3" x14ac:dyDescent="0.2">
      <c r="A3089" s="4" t="s">
        <v>2265</v>
      </c>
      <c r="B3089" t="str">
        <f t="shared" si="96"/>
        <v>IPHONE</v>
      </c>
      <c r="C3089" t="str">
        <f t="shared" si="97"/>
        <v>IPHONE</v>
      </c>
    </row>
    <row r="3090" spans="1:3" x14ac:dyDescent="0.2">
      <c r="A3090" s="3" t="s">
        <v>2265</v>
      </c>
      <c r="B3090" t="str">
        <f t="shared" si="96"/>
        <v>IPHONE</v>
      </c>
      <c r="C3090" t="str">
        <f t="shared" si="97"/>
        <v>IPHONE</v>
      </c>
    </row>
    <row r="3091" spans="1:3" x14ac:dyDescent="0.2">
      <c r="A3091" s="4" t="s">
        <v>2265</v>
      </c>
      <c r="B3091" t="str">
        <f t="shared" si="96"/>
        <v>IPHONE</v>
      </c>
      <c r="C3091" t="str">
        <f t="shared" si="97"/>
        <v>IPHONE</v>
      </c>
    </row>
    <row r="3092" spans="1:3" x14ac:dyDescent="0.2">
      <c r="A3092" s="3" t="s">
        <v>2265</v>
      </c>
      <c r="B3092" t="str">
        <f t="shared" si="96"/>
        <v>IPHONE</v>
      </c>
      <c r="C3092" t="str">
        <f t="shared" si="97"/>
        <v>IPHONE</v>
      </c>
    </row>
    <row r="3093" spans="1:3" x14ac:dyDescent="0.2">
      <c r="A3093" s="4" t="s">
        <v>2296</v>
      </c>
      <c r="B3093" t="str">
        <f t="shared" si="96"/>
        <v>MACUSBC</v>
      </c>
      <c r="C3093" t="str">
        <f t="shared" si="97"/>
        <v>MACUSBC</v>
      </c>
    </row>
    <row r="3094" spans="1:3" x14ac:dyDescent="0.2">
      <c r="A3094" s="3" t="s">
        <v>2296</v>
      </c>
      <c r="B3094" t="str">
        <f t="shared" si="96"/>
        <v>MACUSBC</v>
      </c>
      <c r="C3094" t="str">
        <f t="shared" si="97"/>
        <v>MACUSBC</v>
      </c>
    </row>
    <row r="3095" spans="1:3" x14ac:dyDescent="0.2">
      <c r="A3095" s="4" t="s">
        <v>2296</v>
      </c>
      <c r="B3095" t="str">
        <f t="shared" si="96"/>
        <v>MACUSBC</v>
      </c>
      <c r="C3095" t="str">
        <f t="shared" si="97"/>
        <v>MACUSBC</v>
      </c>
    </row>
    <row r="3096" spans="1:3" x14ac:dyDescent="0.2">
      <c r="A3096" s="3" t="s">
        <v>2296</v>
      </c>
      <c r="B3096" t="str">
        <f t="shared" si="96"/>
        <v>MACUSBC</v>
      </c>
      <c r="C3096" t="str">
        <f t="shared" si="97"/>
        <v>MACUSBC</v>
      </c>
    </row>
    <row r="3097" spans="1:3" x14ac:dyDescent="0.2">
      <c r="A3097" s="4" t="s">
        <v>2296</v>
      </c>
      <c r="B3097" t="str">
        <f t="shared" si="96"/>
        <v>MACUSBC</v>
      </c>
      <c r="C3097" t="str">
        <f t="shared" si="97"/>
        <v>MACUSBC</v>
      </c>
    </row>
    <row r="3098" spans="1:3" x14ac:dyDescent="0.2">
      <c r="A3098" s="3" t="s">
        <v>2296</v>
      </c>
      <c r="B3098" t="str">
        <f t="shared" si="96"/>
        <v>MACUSBC</v>
      </c>
      <c r="C3098" t="str">
        <f t="shared" si="97"/>
        <v>MACUSBC</v>
      </c>
    </row>
    <row r="3099" spans="1:3" x14ac:dyDescent="0.2">
      <c r="A3099" s="4" t="s">
        <v>2296</v>
      </c>
      <c r="B3099" t="str">
        <f t="shared" si="96"/>
        <v>MACUSBC</v>
      </c>
      <c r="C3099" t="str">
        <f t="shared" si="97"/>
        <v>MACUSBC</v>
      </c>
    </row>
    <row r="3100" spans="1:3" x14ac:dyDescent="0.2">
      <c r="A3100" s="3" t="s">
        <v>2296</v>
      </c>
      <c r="B3100" t="str">
        <f t="shared" si="96"/>
        <v>MACUSBC</v>
      </c>
      <c r="C3100" t="str">
        <f t="shared" si="97"/>
        <v>MACUSBC</v>
      </c>
    </row>
    <row r="3101" spans="1:3" x14ac:dyDescent="0.2">
      <c r="A3101" s="4" t="s">
        <v>2271</v>
      </c>
      <c r="B3101" t="str">
        <f t="shared" si="96"/>
        <v>OMNI</v>
      </c>
      <c r="C3101" t="str">
        <f t="shared" si="97"/>
        <v>OMNI</v>
      </c>
    </row>
    <row r="3102" spans="1:3" x14ac:dyDescent="0.2">
      <c r="A3102" s="3" t="s">
        <v>2271</v>
      </c>
      <c r="B3102" t="str">
        <f t="shared" si="96"/>
        <v>OMNI</v>
      </c>
      <c r="C3102" t="str">
        <f t="shared" si="97"/>
        <v>OMNI</v>
      </c>
    </row>
    <row r="3103" spans="1:3" x14ac:dyDescent="0.2">
      <c r="A3103" s="4" t="s">
        <v>2285</v>
      </c>
      <c r="B3103" t="str">
        <f t="shared" si="96"/>
        <v>UHDMI</v>
      </c>
      <c r="C3103" t="str">
        <f t="shared" si="97"/>
        <v>UHDMI</v>
      </c>
    </row>
    <row r="3104" spans="1:3" x14ac:dyDescent="0.2">
      <c r="A3104" s="3" t="s">
        <v>2285</v>
      </c>
      <c r="B3104" t="str">
        <f t="shared" si="96"/>
        <v>UHDMI</v>
      </c>
      <c r="C3104" t="str">
        <f t="shared" si="97"/>
        <v>UHDMI</v>
      </c>
    </row>
    <row r="3105" spans="1:3" x14ac:dyDescent="0.2">
      <c r="A3105" s="4" t="s">
        <v>2294</v>
      </c>
      <c r="B3105" t="str">
        <f t="shared" si="96"/>
        <v>UVGA</v>
      </c>
      <c r="C3105" t="str">
        <f t="shared" si="97"/>
        <v>UVGA</v>
      </c>
    </row>
    <row r="3106" spans="1:3" x14ac:dyDescent="0.2">
      <c r="A3106" s="3" t="s">
        <v>2272</v>
      </c>
      <c r="B3106" t="str">
        <f t="shared" si="96"/>
        <v>WALLADPT</v>
      </c>
      <c r="C3106" t="str">
        <f t="shared" si="97"/>
        <v>WALLADPT</v>
      </c>
    </row>
    <row r="3107" spans="1:3" x14ac:dyDescent="0.2">
      <c r="A3107" s="4" t="s">
        <v>2272</v>
      </c>
      <c r="B3107" t="str">
        <f t="shared" si="96"/>
        <v>WALLADPT</v>
      </c>
      <c r="C3107" t="str">
        <f t="shared" si="97"/>
        <v>WALLADPT</v>
      </c>
    </row>
    <row r="3108" spans="1:3" x14ac:dyDescent="0.2">
      <c r="A3108" s="3" t="s">
        <v>2272</v>
      </c>
      <c r="B3108" t="str">
        <f t="shared" si="96"/>
        <v>WALLADPT</v>
      </c>
      <c r="C3108" t="str">
        <f t="shared" si="97"/>
        <v>WALLADPT</v>
      </c>
    </row>
    <row r="3109" spans="1:3" x14ac:dyDescent="0.2">
      <c r="A3109" s="4" t="s">
        <v>2272</v>
      </c>
      <c r="B3109" t="str">
        <f t="shared" si="96"/>
        <v>WALLADPT</v>
      </c>
      <c r="C3109" t="str">
        <f t="shared" si="97"/>
        <v>WALLADPT</v>
      </c>
    </row>
    <row r="3110" spans="1:3" x14ac:dyDescent="0.2">
      <c r="A3110" s="3" t="s">
        <v>2272</v>
      </c>
      <c r="B3110" t="str">
        <f t="shared" si="96"/>
        <v>WALLADPT</v>
      </c>
      <c r="C3110" t="str">
        <f t="shared" si="97"/>
        <v>WALLADPT</v>
      </c>
    </row>
    <row r="3111" spans="1:3" x14ac:dyDescent="0.2">
      <c r="A3111" s="4" t="s">
        <v>2272</v>
      </c>
      <c r="B3111" t="str">
        <f t="shared" si="96"/>
        <v>WALLADPT</v>
      </c>
      <c r="C3111" t="str">
        <f t="shared" si="97"/>
        <v>WALLADPT</v>
      </c>
    </row>
    <row r="3112" spans="1:3" x14ac:dyDescent="0.2">
      <c r="A3112" s="3" t="s">
        <v>2272</v>
      </c>
      <c r="B3112" t="str">
        <f t="shared" si="96"/>
        <v>WALLADPT</v>
      </c>
      <c r="C3112" t="str">
        <f t="shared" si="97"/>
        <v>WALLADPT</v>
      </c>
    </row>
    <row r="3113" spans="1:3" x14ac:dyDescent="0.2">
      <c r="A3113" s="4" t="s">
        <v>2272</v>
      </c>
      <c r="B3113" t="str">
        <f t="shared" si="96"/>
        <v>WALLADPT</v>
      </c>
      <c r="C3113" t="str">
        <f t="shared" si="97"/>
        <v>WALLADPT</v>
      </c>
    </row>
    <row r="3114" spans="1:3" x14ac:dyDescent="0.2">
      <c r="A3114" s="3" t="s">
        <v>2272</v>
      </c>
      <c r="B3114" t="str">
        <f t="shared" si="96"/>
        <v>WALLADPT</v>
      </c>
      <c r="C3114" t="str">
        <f t="shared" si="97"/>
        <v>WALLADPT</v>
      </c>
    </row>
    <row r="3115" spans="1:3" x14ac:dyDescent="0.2">
      <c r="A3115" s="4" t="s">
        <v>2272</v>
      </c>
      <c r="B3115" t="str">
        <f t="shared" si="96"/>
        <v>WALLADPT</v>
      </c>
      <c r="C3115" t="str">
        <f t="shared" si="97"/>
        <v>WALLADPT</v>
      </c>
    </row>
    <row r="3116" spans="1:3" x14ac:dyDescent="0.2">
      <c r="A3116" s="3" t="s">
        <v>2272</v>
      </c>
      <c r="B3116" t="str">
        <f t="shared" si="96"/>
        <v>WALLADPT</v>
      </c>
      <c r="C3116" t="str">
        <f t="shared" si="97"/>
        <v>WALLADPT</v>
      </c>
    </row>
    <row r="3117" spans="1:3" x14ac:dyDescent="0.2">
      <c r="A3117" s="4" t="s">
        <v>2273</v>
      </c>
      <c r="B3117" t="str">
        <f t="shared" si="96"/>
        <v>CBK</v>
      </c>
      <c r="C3117" t="str">
        <f t="shared" si="97"/>
        <v>CBK</v>
      </c>
    </row>
    <row r="3118" spans="1:3" x14ac:dyDescent="0.2">
      <c r="A3118" s="3" t="s">
        <v>2365</v>
      </c>
      <c r="B3118" t="str">
        <f t="shared" si="96"/>
        <v>Uniq/23B13Code</v>
      </c>
      <c r="C3118" t="str">
        <f t="shared" si="97"/>
        <v>CBK</v>
      </c>
    </row>
    <row r="3119" spans="1:3" x14ac:dyDescent="0.2">
      <c r="A3119" s="4" t="s">
        <v>2274</v>
      </c>
      <c r="B3119" t="str">
        <f t="shared" si="96"/>
        <v>CLICC-ML</v>
      </c>
      <c r="C3119" t="str">
        <f t="shared" si="97"/>
        <v>CLICC-ML</v>
      </c>
    </row>
    <row r="3120" spans="1:3" x14ac:dyDescent="0.2">
      <c r="A3120" s="3" t="s">
        <v>2274</v>
      </c>
      <c r="B3120" t="str">
        <f t="shared" si="96"/>
        <v>CLICC-ML</v>
      </c>
      <c r="C3120" t="str">
        <f t="shared" si="97"/>
        <v>CLICC-ML</v>
      </c>
    </row>
    <row r="3121" spans="1:3" x14ac:dyDescent="0.2">
      <c r="A3121" s="4" t="s">
        <v>2274</v>
      </c>
      <c r="B3121" t="str">
        <f t="shared" si="96"/>
        <v>CLICC-ML</v>
      </c>
      <c r="C3121" t="str">
        <f t="shared" si="97"/>
        <v>CLICC-ML</v>
      </c>
    </row>
    <row r="3122" spans="1:3" x14ac:dyDescent="0.2">
      <c r="A3122" s="3" t="s">
        <v>2274</v>
      </c>
      <c r="B3122" t="str">
        <f t="shared" si="96"/>
        <v>CLICC-ML</v>
      </c>
      <c r="C3122" t="str">
        <f t="shared" si="97"/>
        <v>CLICC-ML</v>
      </c>
    </row>
    <row r="3123" spans="1:3" x14ac:dyDescent="0.2">
      <c r="A3123" s="4" t="s">
        <v>2275</v>
      </c>
      <c r="B3123" t="str">
        <f t="shared" si="96"/>
        <v>CLICC-MM</v>
      </c>
      <c r="C3123" t="str">
        <f t="shared" si="97"/>
        <v>CLICC-MM</v>
      </c>
    </row>
    <row r="3124" spans="1:3" x14ac:dyDescent="0.2">
      <c r="A3124" s="3" t="s">
        <v>2275</v>
      </c>
      <c r="B3124" t="str">
        <f t="shared" si="96"/>
        <v>CLICC-MM</v>
      </c>
      <c r="C3124" t="str">
        <f t="shared" si="97"/>
        <v>CLICC-MM</v>
      </c>
    </row>
    <row r="3125" spans="1:3" x14ac:dyDescent="0.2">
      <c r="A3125" s="4" t="s">
        <v>2263</v>
      </c>
      <c r="B3125" t="str">
        <f t="shared" si="96"/>
        <v>HP</v>
      </c>
      <c r="C3125" t="str">
        <f t="shared" si="97"/>
        <v>HP</v>
      </c>
    </row>
    <row r="3126" spans="1:3" x14ac:dyDescent="0.2">
      <c r="A3126" s="3" t="s">
        <v>2263</v>
      </c>
      <c r="B3126" t="str">
        <f t="shared" si="96"/>
        <v>HP</v>
      </c>
      <c r="C3126" t="str">
        <f t="shared" si="97"/>
        <v>HP</v>
      </c>
    </row>
    <row r="3127" spans="1:3" x14ac:dyDescent="0.2">
      <c r="A3127" s="4" t="s">
        <v>2273</v>
      </c>
      <c r="B3127" t="str">
        <f t="shared" si="96"/>
        <v>CBK</v>
      </c>
      <c r="C3127" t="str">
        <f t="shared" si="97"/>
        <v>CBK</v>
      </c>
    </row>
    <row r="3128" spans="1:3" x14ac:dyDescent="0.2">
      <c r="A3128" s="3" t="s">
        <v>2274</v>
      </c>
      <c r="B3128" t="str">
        <f t="shared" si="96"/>
        <v>CLICC-ML</v>
      </c>
      <c r="C3128" t="str">
        <f t="shared" si="97"/>
        <v>CLICC-ML</v>
      </c>
    </row>
    <row r="3129" spans="1:3" x14ac:dyDescent="0.2">
      <c r="A3129" s="4" t="s">
        <v>2274</v>
      </c>
      <c r="B3129" t="str">
        <f t="shared" si="96"/>
        <v>CLICC-ML</v>
      </c>
      <c r="C3129" t="str">
        <f t="shared" si="97"/>
        <v>CLICC-ML</v>
      </c>
    </row>
    <row r="3130" spans="1:3" x14ac:dyDescent="0.2">
      <c r="A3130" s="3" t="s">
        <v>2274</v>
      </c>
      <c r="B3130" t="str">
        <f t="shared" si="96"/>
        <v>CLICC-ML</v>
      </c>
      <c r="C3130" t="str">
        <f t="shared" si="97"/>
        <v>CLICC-ML</v>
      </c>
    </row>
    <row r="3131" spans="1:3" x14ac:dyDescent="0.2">
      <c r="A3131" s="4" t="s">
        <v>2274</v>
      </c>
      <c r="B3131" t="str">
        <f t="shared" si="96"/>
        <v>CLICC-ML</v>
      </c>
      <c r="C3131" t="str">
        <f t="shared" si="97"/>
        <v>CLICC-ML</v>
      </c>
    </row>
    <row r="3132" spans="1:3" x14ac:dyDescent="0.2">
      <c r="A3132" s="3" t="s">
        <v>2275</v>
      </c>
      <c r="B3132" t="str">
        <f t="shared" si="96"/>
        <v>CLICC-MM</v>
      </c>
      <c r="C3132" t="str">
        <f t="shared" si="97"/>
        <v>CLICC-MM</v>
      </c>
    </row>
    <row r="3133" spans="1:3" x14ac:dyDescent="0.2">
      <c r="A3133" s="4" t="s">
        <v>2275</v>
      </c>
      <c r="B3133" t="str">
        <f t="shared" si="96"/>
        <v>CLICC-MM</v>
      </c>
      <c r="C3133" t="str">
        <f t="shared" si="97"/>
        <v>CLICC-MM</v>
      </c>
    </row>
    <row r="3134" spans="1:3" x14ac:dyDescent="0.2">
      <c r="A3134" s="3" t="s">
        <v>2263</v>
      </c>
      <c r="B3134" t="str">
        <f t="shared" si="96"/>
        <v>HP</v>
      </c>
      <c r="C3134" t="str">
        <f t="shared" si="97"/>
        <v>HP</v>
      </c>
    </row>
    <row r="3135" spans="1:3" x14ac:dyDescent="0.2">
      <c r="A3135" s="4" t="s">
        <v>2273</v>
      </c>
      <c r="B3135" t="str">
        <f t="shared" si="96"/>
        <v>CBK</v>
      </c>
      <c r="C3135" t="str">
        <f t="shared" si="97"/>
        <v>CBK</v>
      </c>
    </row>
    <row r="3136" spans="1:3" x14ac:dyDescent="0.2">
      <c r="A3136" s="3" t="s">
        <v>2265</v>
      </c>
      <c r="B3136" t="str">
        <f t="shared" si="96"/>
        <v>IPHONE</v>
      </c>
      <c r="C3136" t="str">
        <f t="shared" si="97"/>
        <v>IPHONE</v>
      </c>
    </row>
    <row r="3137" spans="1:3" x14ac:dyDescent="0.2">
      <c r="A3137" s="4" t="s">
        <v>2300</v>
      </c>
      <c r="B3137" t="str">
        <f t="shared" si="96"/>
        <v>SUP</v>
      </c>
      <c r="C3137" t="str">
        <f t="shared" si="97"/>
        <v>SUP</v>
      </c>
    </row>
    <row r="3138" spans="1:3" x14ac:dyDescent="0.2">
      <c r="A3138" s="3" t="s">
        <v>2266</v>
      </c>
      <c r="B3138" t="str">
        <f t="shared" si="96"/>
        <v>HDST</v>
      </c>
      <c r="C3138" t="str">
        <f t="shared" si="97"/>
        <v>HDST</v>
      </c>
    </row>
    <row r="3139" spans="1:3" x14ac:dyDescent="0.2">
      <c r="A3139" s="4" t="s">
        <v>2266</v>
      </c>
      <c r="B3139" t="str">
        <f t="shared" ref="B3139:B3202" si="98">IF(COUNTIF(A3139,"*MACUSBC*"),"MACUSBC",A3139)</f>
        <v>HDST</v>
      </c>
      <c r="C3139" t="str">
        <f t="shared" ref="C3139:C3202" si="99">IF(COUNTIF(B3139,"*uniq*"),"CBK",B3139)</f>
        <v>HDST</v>
      </c>
    </row>
    <row r="3140" spans="1:3" x14ac:dyDescent="0.2">
      <c r="A3140" s="3" t="s">
        <v>2282</v>
      </c>
      <c r="B3140" t="str">
        <f t="shared" si="98"/>
        <v>HPUSBC</v>
      </c>
      <c r="C3140" t="str">
        <f t="shared" si="99"/>
        <v>HPUSBC</v>
      </c>
    </row>
    <row r="3141" spans="1:3" x14ac:dyDescent="0.2">
      <c r="A3141" s="4" t="s">
        <v>2265</v>
      </c>
      <c r="B3141" t="str">
        <f t="shared" si="98"/>
        <v>IPHONE</v>
      </c>
      <c r="C3141" t="str">
        <f t="shared" si="99"/>
        <v>IPHONE</v>
      </c>
    </row>
    <row r="3142" spans="1:3" x14ac:dyDescent="0.2">
      <c r="A3142" s="3" t="s">
        <v>2265</v>
      </c>
      <c r="B3142" t="str">
        <f t="shared" si="98"/>
        <v>IPHONE</v>
      </c>
      <c r="C3142" t="str">
        <f t="shared" si="99"/>
        <v>IPHONE</v>
      </c>
    </row>
    <row r="3143" spans="1:3" x14ac:dyDescent="0.2">
      <c r="A3143" s="4" t="s">
        <v>2268</v>
      </c>
      <c r="B3143" t="str">
        <f t="shared" si="98"/>
        <v>MACCHRG</v>
      </c>
      <c r="C3143" t="str">
        <f t="shared" si="99"/>
        <v>MACCHRG</v>
      </c>
    </row>
    <row r="3144" spans="1:3" x14ac:dyDescent="0.2">
      <c r="A3144" s="3" t="s">
        <v>2296</v>
      </c>
      <c r="B3144" t="str">
        <f t="shared" si="98"/>
        <v>MACUSBC</v>
      </c>
      <c r="C3144" t="str">
        <f t="shared" si="99"/>
        <v>MACUSBC</v>
      </c>
    </row>
    <row r="3145" spans="1:3" x14ac:dyDescent="0.2">
      <c r="A3145" s="4" t="s">
        <v>2296</v>
      </c>
      <c r="B3145" t="str">
        <f t="shared" si="98"/>
        <v>MACUSBC</v>
      </c>
      <c r="C3145" t="str">
        <f t="shared" si="99"/>
        <v>MACUSBC</v>
      </c>
    </row>
    <row r="3146" spans="1:3" x14ac:dyDescent="0.2">
      <c r="A3146" s="3" t="s">
        <v>2296</v>
      </c>
      <c r="B3146" t="str">
        <f t="shared" si="98"/>
        <v>MACUSBC</v>
      </c>
      <c r="C3146" t="str">
        <f t="shared" si="99"/>
        <v>MACUSBC</v>
      </c>
    </row>
    <row r="3147" spans="1:3" x14ac:dyDescent="0.2">
      <c r="A3147" s="4" t="s">
        <v>2296</v>
      </c>
      <c r="B3147" t="str">
        <f t="shared" si="98"/>
        <v>MACUSBC</v>
      </c>
      <c r="C3147" t="str">
        <f t="shared" si="99"/>
        <v>MACUSBC</v>
      </c>
    </row>
    <row r="3148" spans="1:3" x14ac:dyDescent="0.2">
      <c r="A3148" s="3" t="s">
        <v>2272</v>
      </c>
      <c r="B3148" t="str">
        <f t="shared" si="98"/>
        <v>WALLADPT</v>
      </c>
      <c r="C3148" t="str">
        <f t="shared" si="99"/>
        <v>WALLADPT</v>
      </c>
    </row>
    <row r="3149" spans="1:3" x14ac:dyDescent="0.2">
      <c r="A3149" s="4" t="s">
        <v>2273</v>
      </c>
      <c r="B3149" t="str">
        <f t="shared" si="98"/>
        <v>CBK</v>
      </c>
      <c r="C3149" t="str">
        <f t="shared" si="99"/>
        <v>CBK</v>
      </c>
    </row>
    <row r="3150" spans="1:3" x14ac:dyDescent="0.2">
      <c r="A3150" s="3" t="s">
        <v>2273</v>
      </c>
      <c r="B3150" t="str">
        <f t="shared" si="98"/>
        <v>CBK</v>
      </c>
      <c r="C3150" t="str">
        <f t="shared" si="99"/>
        <v>CBK</v>
      </c>
    </row>
    <row r="3151" spans="1:3" x14ac:dyDescent="0.2">
      <c r="A3151" s="4" t="s">
        <v>2273</v>
      </c>
      <c r="B3151" t="str">
        <f t="shared" si="98"/>
        <v>CBK</v>
      </c>
      <c r="C3151" t="str">
        <f t="shared" si="99"/>
        <v>CBK</v>
      </c>
    </row>
    <row r="3152" spans="1:3" x14ac:dyDescent="0.2">
      <c r="A3152" s="3" t="s">
        <v>2273</v>
      </c>
      <c r="B3152" t="str">
        <f t="shared" si="98"/>
        <v>CBK</v>
      </c>
      <c r="C3152" t="str">
        <f t="shared" si="99"/>
        <v>CBK</v>
      </c>
    </row>
    <row r="3153" spans="1:3" x14ac:dyDescent="0.2">
      <c r="A3153" s="4" t="s">
        <v>2274</v>
      </c>
      <c r="B3153" t="str">
        <f t="shared" si="98"/>
        <v>CLICC-ML</v>
      </c>
      <c r="C3153" t="str">
        <f t="shared" si="99"/>
        <v>CLICC-ML</v>
      </c>
    </row>
    <row r="3154" spans="1:3" x14ac:dyDescent="0.2">
      <c r="A3154" s="3" t="s">
        <v>2274</v>
      </c>
      <c r="B3154" t="str">
        <f t="shared" si="98"/>
        <v>CLICC-ML</v>
      </c>
      <c r="C3154" t="str">
        <f t="shared" si="99"/>
        <v>CLICC-ML</v>
      </c>
    </row>
    <row r="3155" spans="1:3" x14ac:dyDescent="0.2">
      <c r="A3155" s="4" t="s">
        <v>2274</v>
      </c>
      <c r="B3155" t="str">
        <f t="shared" si="98"/>
        <v>CLICC-ML</v>
      </c>
      <c r="C3155" t="str">
        <f t="shared" si="99"/>
        <v>CLICC-ML</v>
      </c>
    </row>
    <row r="3156" spans="1:3" x14ac:dyDescent="0.2">
      <c r="A3156" s="3" t="s">
        <v>2275</v>
      </c>
      <c r="B3156" t="str">
        <f t="shared" si="98"/>
        <v>CLICC-MM</v>
      </c>
      <c r="C3156" t="str">
        <f t="shared" si="99"/>
        <v>CLICC-MM</v>
      </c>
    </row>
    <row r="3157" spans="1:3" x14ac:dyDescent="0.2">
      <c r="A3157" s="4" t="s">
        <v>2275</v>
      </c>
      <c r="B3157" t="str">
        <f t="shared" si="98"/>
        <v>CLICC-MM</v>
      </c>
      <c r="C3157" t="str">
        <f t="shared" si="99"/>
        <v>CLICC-MM</v>
      </c>
    </row>
    <row r="3158" spans="1:3" x14ac:dyDescent="0.2">
      <c r="A3158" s="3" t="s">
        <v>2263</v>
      </c>
      <c r="B3158" t="str">
        <f t="shared" si="98"/>
        <v>HP</v>
      </c>
      <c r="C3158" t="str">
        <f t="shared" si="99"/>
        <v>HP</v>
      </c>
    </row>
    <row r="3159" spans="1:3" x14ac:dyDescent="0.2">
      <c r="A3159" s="4" t="s">
        <v>2274</v>
      </c>
      <c r="B3159" t="str">
        <f t="shared" si="98"/>
        <v>CLICC-ML</v>
      </c>
      <c r="C3159" t="str">
        <f t="shared" si="99"/>
        <v>CLICC-ML</v>
      </c>
    </row>
    <row r="3160" spans="1:3" x14ac:dyDescent="0.2">
      <c r="A3160" s="3" t="s">
        <v>2275</v>
      </c>
      <c r="B3160" t="str">
        <f t="shared" si="98"/>
        <v>CLICC-MM</v>
      </c>
      <c r="C3160" t="str">
        <f t="shared" si="99"/>
        <v>CLICC-MM</v>
      </c>
    </row>
    <row r="3161" spans="1:3" x14ac:dyDescent="0.2">
      <c r="A3161" s="4" t="s">
        <v>2275</v>
      </c>
      <c r="B3161" t="str">
        <f t="shared" si="98"/>
        <v>CLICC-MM</v>
      </c>
      <c r="C3161" t="str">
        <f t="shared" si="99"/>
        <v>CLICC-MM</v>
      </c>
    </row>
    <row r="3162" spans="1:3" x14ac:dyDescent="0.2">
      <c r="A3162" s="3" t="s">
        <v>2263</v>
      </c>
      <c r="B3162" t="str">
        <f t="shared" si="98"/>
        <v>HP</v>
      </c>
      <c r="C3162" t="str">
        <f t="shared" si="99"/>
        <v>HP</v>
      </c>
    </row>
    <row r="3163" spans="1:3" x14ac:dyDescent="0.2">
      <c r="A3163" s="4" t="s">
        <v>2265</v>
      </c>
      <c r="B3163" t="str">
        <f t="shared" si="98"/>
        <v>IPHONE</v>
      </c>
      <c r="C3163" t="str">
        <f t="shared" si="99"/>
        <v>IPHONE</v>
      </c>
    </row>
    <row r="3164" spans="1:3" x14ac:dyDescent="0.2">
      <c r="A3164" s="3" t="s">
        <v>2272</v>
      </c>
      <c r="B3164" t="str">
        <f t="shared" si="98"/>
        <v>WALLADPT</v>
      </c>
      <c r="C3164" t="str">
        <f t="shared" si="99"/>
        <v>WALLADPT</v>
      </c>
    </row>
    <row r="3165" spans="1:3" x14ac:dyDescent="0.2">
      <c r="A3165" s="4" t="s">
        <v>2275</v>
      </c>
      <c r="B3165" t="str">
        <f t="shared" si="98"/>
        <v>CLICC-MM</v>
      </c>
      <c r="C3165" t="str">
        <f t="shared" si="99"/>
        <v>CLICC-MM</v>
      </c>
    </row>
    <row r="3166" spans="1:3" x14ac:dyDescent="0.2">
      <c r="A3166" s="3" t="s">
        <v>2273</v>
      </c>
      <c r="B3166" t="str">
        <f t="shared" si="98"/>
        <v>CBK</v>
      </c>
      <c r="C3166" t="str">
        <f t="shared" si="99"/>
        <v>CBK</v>
      </c>
    </row>
    <row r="3167" spans="1:3" x14ac:dyDescent="0.2">
      <c r="A3167" s="4" t="s">
        <v>2273</v>
      </c>
      <c r="B3167" t="str">
        <f t="shared" si="98"/>
        <v>CBK</v>
      </c>
      <c r="C3167" t="str">
        <f t="shared" si="99"/>
        <v>CBK</v>
      </c>
    </row>
    <row r="3168" spans="1:3" x14ac:dyDescent="0.2">
      <c r="A3168" s="3" t="s">
        <v>2298</v>
      </c>
      <c r="B3168" t="str">
        <f t="shared" si="98"/>
        <v>ANKER</v>
      </c>
      <c r="C3168" t="str">
        <f t="shared" si="99"/>
        <v>ANKER</v>
      </c>
    </row>
    <row r="3169" spans="1:3" x14ac:dyDescent="0.2">
      <c r="A3169" s="4" t="s">
        <v>2276</v>
      </c>
      <c r="B3169" t="str">
        <f t="shared" si="98"/>
        <v>CALC</v>
      </c>
      <c r="C3169" t="str">
        <f t="shared" si="99"/>
        <v>CALC</v>
      </c>
    </row>
    <row r="3170" spans="1:3" x14ac:dyDescent="0.2">
      <c r="A3170" s="3" t="s">
        <v>2266</v>
      </c>
      <c r="B3170" t="str">
        <f t="shared" si="98"/>
        <v>HDST</v>
      </c>
      <c r="C3170" t="str">
        <f t="shared" si="99"/>
        <v>HDST</v>
      </c>
    </row>
    <row r="3171" spans="1:3" x14ac:dyDescent="0.2">
      <c r="A3171" s="4" t="s">
        <v>2266</v>
      </c>
      <c r="B3171" t="str">
        <f t="shared" si="98"/>
        <v>HDST</v>
      </c>
      <c r="C3171" t="str">
        <f t="shared" si="99"/>
        <v>HDST</v>
      </c>
    </row>
    <row r="3172" spans="1:3" x14ac:dyDescent="0.2">
      <c r="A3172" s="3" t="s">
        <v>2282</v>
      </c>
      <c r="B3172" t="str">
        <f t="shared" si="98"/>
        <v>HPUSBC</v>
      </c>
      <c r="C3172" t="str">
        <f t="shared" si="99"/>
        <v>HPUSBC</v>
      </c>
    </row>
    <row r="3173" spans="1:3" x14ac:dyDescent="0.2">
      <c r="A3173" s="4" t="s">
        <v>2282</v>
      </c>
      <c r="B3173" t="str">
        <f t="shared" si="98"/>
        <v>HPUSBC</v>
      </c>
      <c r="C3173" t="str">
        <f t="shared" si="99"/>
        <v>HPUSBC</v>
      </c>
    </row>
    <row r="3174" spans="1:3" x14ac:dyDescent="0.2">
      <c r="A3174" s="3" t="s">
        <v>2265</v>
      </c>
      <c r="B3174" t="str">
        <f t="shared" si="98"/>
        <v>IPHONE</v>
      </c>
      <c r="C3174" t="str">
        <f t="shared" si="99"/>
        <v>IPHONE</v>
      </c>
    </row>
    <row r="3175" spans="1:3" x14ac:dyDescent="0.2">
      <c r="A3175" s="4" t="s">
        <v>2265</v>
      </c>
      <c r="B3175" t="str">
        <f t="shared" si="98"/>
        <v>IPHONE</v>
      </c>
      <c r="C3175" t="str">
        <f t="shared" si="99"/>
        <v>IPHONE</v>
      </c>
    </row>
    <row r="3176" spans="1:3" x14ac:dyDescent="0.2">
      <c r="A3176" s="3" t="s">
        <v>2265</v>
      </c>
      <c r="B3176" t="str">
        <f t="shared" si="98"/>
        <v>IPHONE</v>
      </c>
      <c r="C3176" t="str">
        <f t="shared" si="99"/>
        <v>IPHONE</v>
      </c>
    </row>
    <row r="3177" spans="1:3" x14ac:dyDescent="0.2">
      <c r="A3177" s="4" t="s">
        <v>2265</v>
      </c>
      <c r="B3177" t="str">
        <f t="shared" si="98"/>
        <v>IPHONE</v>
      </c>
      <c r="C3177" t="str">
        <f t="shared" si="99"/>
        <v>IPHONE</v>
      </c>
    </row>
    <row r="3178" spans="1:3" x14ac:dyDescent="0.2">
      <c r="A3178" s="3" t="s">
        <v>2265</v>
      </c>
      <c r="B3178" t="str">
        <f t="shared" si="98"/>
        <v>IPHONE</v>
      </c>
      <c r="C3178" t="str">
        <f t="shared" si="99"/>
        <v>IPHONE</v>
      </c>
    </row>
    <row r="3179" spans="1:3" x14ac:dyDescent="0.2">
      <c r="A3179" s="4" t="s">
        <v>2265</v>
      </c>
      <c r="B3179" t="str">
        <f t="shared" si="98"/>
        <v>IPHONE</v>
      </c>
      <c r="C3179" t="str">
        <f t="shared" si="99"/>
        <v>IPHONE</v>
      </c>
    </row>
    <row r="3180" spans="1:3" x14ac:dyDescent="0.2">
      <c r="A3180" s="3" t="s">
        <v>2265</v>
      </c>
      <c r="B3180" t="str">
        <f t="shared" si="98"/>
        <v>IPHONE</v>
      </c>
      <c r="C3180" t="str">
        <f t="shared" si="99"/>
        <v>IPHONE</v>
      </c>
    </row>
    <row r="3181" spans="1:3" x14ac:dyDescent="0.2">
      <c r="A3181" s="4" t="s">
        <v>2268</v>
      </c>
      <c r="B3181" t="str">
        <f t="shared" si="98"/>
        <v>MACCHRG</v>
      </c>
      <c r="C3181" t="str">
        <f t="shared" si="99"/>
        <v>MACCHRG</v>
      </c>
    </row>
    <row r="3182" spans="1:3" x14ac:dyDescent="0.2">
      <c r="A3182" s="3" t="s">
        <v>2296</v>
      </c>
      <c r="B3182" t="str">
        <f t="shared" si="98"/>
        <v>MACUSBC</v>
      </c>
      <c r="C3182" t="str">
        <f t="shared" si="99"/>
        <v>MACUSBC</v>
      </c>
    </row>
    <row r="3183" spans="1:3" x14ac:dyDescent="0.2">
      <c r="A3183" s="4" t="s">
        <v>2296</v>
      </c>
      <c r="B3183" t="str">
        <f t="shared" si="98"/>
        <v>MACUSBC</v>
      </c>
      <c r="C3183" t="str">
        <f t="shared" si="99"/>
        <v>MACUSBC</v>
      </c>
    </row>
    <row r="3184" spans="1:3" x14ac:dyDescent="0.2">
      <c r="A3184" s="3" t="s">
        <v>2296</v>
      </c>
      <c r="B3184" t="str">
        <f t="shared" si="98"/>
        <v>MACUSBC</v>
      </c>
      <c r="C3184" t="str">
        <f t="shared" si="99"/>
        <v>MACUSBC</v>
      </c>
    </row>
    <row r="3185" spans="1:3" x14ac:dyDescent="0.2">
      <c r="A3185" s="4" t="s">
        <v>2296</v>
      </c>
      <c r="B3185" t="str">
        <f t="shared" si="98"/>
        <v>MACUSBC</v>
      </c>
      <c r="C3185" t="str">
        <f t="shared" si="99"/>
        <v>MACUSBC</v>
      </c>
    </row>
    <row r="3186" spans="1:3" x14ac:dyDescent="0.2">
      <c r="A3186" s="3" t="s">
        <v>2296</v>
      </c>
      <c r="B3186" t="str">
        <f t="shared" si="98"/>
        <v>MACUSBC</v>
      </c>
      <c r="C3186" t="str">
        <f t="shared" si="99"/>
        <v>MACUSBC</v>
      </c>
    </row>
    <row r="3187" spans="1:3" x14ac:dyDescent="0.2">
      <c r="A3187" s="4" t="s">
        <v>2296</v>
      </c>
      <c r="B3187" t="str">
        <f t="shared" si="98"/>
        <v>MACUSBC</v>
      </c>
      <c r="C3187" t="str">
        <f t="shared" si="99"/>
        <v>MACUSBC</v>
      </c>
    </row>
    <row r="3188" spans="1:3" x14ac:dyDescent="0.2">
      <c r="A3188" s="3" t="s">
        <v>2271</v>
      </c>
      <c r="B3188" t="str">
        <f t="shared" si="98"/>
        <v>OMNI</v>
      </c>
      <c r="C3188" t="str">
        <f t="shared" si="99"/>
        <v>OMNI</v>
      </c>
    </row>
    <row r="3189" spans="1:3" x14ac:dyDescent="0.2">
      <c r="A3189" s="4" t="s">
        <v>2271</v>
      </c>
      <c r="B3189" t="str">
        <f t="shared" si="98"/>
        <v>OMNI</v>
      </c>
      <c r="C3189" t="str">
        <f t="shared" si="99"/>
        <v>OMNI</v>
      </c>
    </row>
    <row r="3190" spans="1:3" x14ac:dyDescent="0.2">
      <c r="A3190" s="3" t="s">
        <v>2271</v>
      </c>
      <c r="B3190" t="str">
        <f t="shared" si="98"/>
        <v>OMNI</v>
      </c>
      <c r="C3190" t="str">
        <f t="shared" si="99"/>
        <v>OMNI</v>
      </c>
    </row>
    <row r="3191" spans="1:3" x14ac:dyDescent="0.2">
      <c r="A3191" s="4" t="s">
        <v>2271</v>
      </c>
      <c r="B3191" t="str">
        <f t="shared" si="98"/>
        <v>OMNI</v>
      </c>
      <c r="C3191" t="str">
        <f t="shared" si="99"/>
        <v>OMNI</v>
      </c>
    </row>
    <row r="3192" spans="1:3" x14ac:dyDescent="0.2">
      <c r="A3192" s="3" t="s">
        <v>2271</v>
      </c>
      <c r="B3192" t="str">
        <f t="shared" si="98"/>
        <v>OMNI</v>
      </c>
      <c r="C3192" t="str">
        <f t="shared" si="99"/>
        <v>OMNI</v>
      </c>
    </row>
    <row r="3193" spans="1:3" x14ac:dyDescent="0.2">
      <c r="A3193" s="4" t="s">
        <v>2294</v>
      </c>
      <c r="B3193" t="str">
        <f t="shared" si="98"/>
        <v>UVGA</v>
      </c>
      <c r="C3193" t="str">
        <f t="shared" si="99"/>
        <v>UVGA</v>
      </c>
    </row>
    <row r="3194" spans="1:3" x14ac:dyDescent="0.2">
      <c r="A3194" s="3" t="s">
        <v>2272</v>
      </c>
      <c r="B3194" t="str">
        <f t="shared" si="98"/>
        <v>WALLADPT</v>
      </c>
      <c r="C3194" t="str">
        <f t="shared" si="99"/>
        <v>WALLADPT</v>
      </c>
    </row>
    <row r="3195" spans="1:3" x14ac:dyDescent="0.2">
      <c r="A3195" s="4" t="s">
        <v>2272</v>
      </c>
      <c r="B3195" t="str">
        <f t="shared" si="98"/>
        <v>WALLADPT</v>
      </c>
      <c r="C3195" t="str">
        <f t="shared" si="99"/>
        <v>WALLADPT</v>
      </c>
    </row>
    <row r="3196" spans="1:3" x14ac:dyDescent="0.2">
      <c r="A3196" s="3" t="s">
        <v>2272</v>
      </c>
      <c r="B3196" t="str">
        <f t="shared" si="98"/>
        <v>WALLADPT</v>
      </c>
      <c r="C3196" t="str">
        <f t="shared" si="99"/>
        <v>WALLADPT</v>
      </c>
    </row>
    <row r="3197" spans="1:3" x14ac:dyDescent="0.2">
      <c r="A3197" s="4" t="s">
        <v>2272</v>
      </c>
      <c r="B3197" t="str">
        <f t="shared" si="98"/>
        <v>WALLADPT</v>
      </c>
      <c r="C3197" t="str">
        <f t="shared" si="99"/>
        <v>WALLADPT</v>
      </c>
    </row>
    <row r="3198" spans="1:3" x14ac:dyDescent="0.2">
      <c r="A3198" s="3" t="s">
        <v>2272</v>
      </c>
      <c r="B3198" t="str">
        <f t="shared" si="98"/>
        <v>WALLADPT</v>
      </c>
      <c r="C3198" t="str">
        <f t="shared" si="99"/>
        <v>WALLADPT</v>
      </c>
    </row>
    <row r="3199" spans="1:3" x14ac:dyDescent="0.2">
      <c r="A3199" s="4" t="s">
        <v>2366</v>
      </c>
      <c r="B3199" t="str">
        <f t="shared" si="98"/>
        <v>Uniq/24B07Code</v>
      </c>
      <c r="C3199" t="str">
        <f t="shared" si="99"/>
        <v>CBK</v>
      </c>
    </row>
    <row r="3200" spans="1:3" x14ac:dyDescent="0.2">
      <c r="A3200" s="3" t="s">
        <v>2273</v>
      </c>
      <c r="B3200" t="str">
        <f t="shared" si="98"/>
        <v>CBK</v>
      </c>
      <c r="C3200" t="str">
        <f t="shared" si="99"/>
        <v>CBK</v>
      </c>
    </row>
    <row r="3201" spans="1:3" x14ac:dyDescent="0.2">
      <c r="A3201" s="4" t="s">
        <v>2273</v>
      </c>
      <c r="B3201" t="str">
        <f t="shared" si="98"/>
        <v>CBK</v>
      </c>
      <c r="C3201" t="str">
        <f t="shared" si="99"/>
        <v>CBK</v>
      </c>
    </row>
    <row r="3202" spans="1:3" x14ac:dyDescent="0.2">
      <c r="A3202" s="3" t="s">
        <v>2273</v>
      </c>
      <c r="B3202" t="str">
        <f t="shared" si="98"/>
        <v>CBK</v>
      </c>
      <c r="C3202" t="str">
        <f t="shared" si="99"/>
        <v>CBK</v>
      </c>
    </row>
    <row r="3203" spans="1:3" x14ac:dyDescent="0.2">
      <c r="A3203" s="4" t="s">
        <v>2273</v>
      </c>
      <c r="B3203" t="str">
        <f t="shared" ref="B3203:B3266" si="100">IF(COUNTIF(A3203,"*MACUSBC*"),"MACUSBC",A3203)</f>
        <v>CBK</v>
      </c>
      <c r="C3203" t="str">
        <f t="shared" ref="C3203:C3266" si="101">IF(COUNTIF(B3203,"*uniq*"),"CBK",B3203)</f>
        <v>CBK</v>
      </c>
    </row>
    <row r="3204" spans="1:3" x14ac:dyDescent="0.2">
      <c r="A3204" s="3" t="s">
        <v>2274</v>
      </c>
      <c r="B3204" t="str">
        <f t="shared" si="100"/>
        <v>CLICC-ML</v>
      </c>
      <c r="C3204" t="str">
        <f t="shared" si="101"/>
        <v>CLICC-ML</v>
      </c>
    </row>
    <row r="3205" spans="1:3" x14ac:dyDescent="0.2">
      <c r="A3205" s="4" t="s">
        <v>2274</v>
      </c>
      <c r="B3205" t="str">
        <f t="shared" si="100"/>
        <v>CLICC-ML</v>
      </c>
      <c r="C3205" t="str">
        <f t="shared" si="101"/>
        <v>CLICC-ML</v>
      </c>
    </row>
    <row r="3206" spans="1:3" x14ac:dyDescent="0.2">
      <c r="A3206" s="3" t="s">
        <v>2274</v>
      </c>
      <c r="B3206" t="str">
        <f t="shared" si="100"/>
        <v>CLICC-ML</v>
      </c>
      <c r="C3206" t="str">
        <f t="shared" si="101"/>
        <v>CLICC-ML</v>
      </c>
    </row>
    <row r="3207" spans="1:3" x14ac:dyDescent="0.2">
      <c r="A3207" s="4" t="s">
        <v>2274</v>
      </c>
      <c r="B3207" t="str">
        <f t="shared" si="100"/>
        <v>CLICC-ML</v>
      </c>
      <c r="C3207" t="str">
        <f t="shared" si="101"/>
        <v>CLICC-ML</v>
      </c>
    </row>
    <row r="3208" spans="1:3" x14ac:dyDescent="0.2">
      <c r="A3208" s="3" t="s">
        <v>2263</v>
      </c>
      <c r="B3208" t="str">
        <f t="shared" si="100"/>
        <v>HP</v>
      </c>
      <c r="C3208" t="str">
        <f t="shared" si="101"/>
        <v>HP</v>
      </c>
    </row>
    <row r="3209" spans="1:3" x14ac:dyDescent="0.2">
      <c r="A3209" s="4" t="s">
        <v>2275</v>
      </c>
      <c r="B3209" t="str">
        <f t="shared" si="100"/>
        <v>CLICC-MM</v>
      </c>
      <c r="C3209" t="str">
        <f t="shared" si="101"/>
        <v>CLICC-MM</v>
      </c>
    </row>
    <row r="3210" spans="1:3" x14ac:dyDescent="0.2">
      <c r="A3210" s="3" t="s">
        <v>2274</v>
      </c>
      <c r="B3210" t="str">
        <f t="shared" si="100"/>
        <v>CLICC-ML</v>
      </c>
      <c r="C3210" t="str">
        <f t="shared" si="101"/>
        <v>CLICC-ML</v>
      </c>
    </row>
    <row r="3211" spans="1:3" x14ac:dyDescent="0.2">
      <c r="A3211" s="4" t="s">
        <v>2275</v>
      </c>
      <c r="B3211" t="str">
        <f t="shared" si="100"/>
        <v>CLICC-MM</v>
      </c>
      <c r="C3211" t="str">
        <f t="shared" si="101"/>
        <v>CLICC-MM</v>
      </c>
    </row>
    <row r="3212" spans="1:3" x14ac:dyDescent="0.2">
      <c r="A3212" s="3" t="s">
        <v>2275</v>
      </c>
      <c r="B3212" t="str">
        <f t="shared" si="100"/>
        <v>CLICC-MM</v>
      </c>
      <c r="C3212" t="str">
        <f t="shared" si="101"/>
        <v>CLICC-MM</v>
      </c>
    </row>
    <row r="3213" spans="1:3" x14ac:dyDescent="0.2">
      <c r="A3213" s="4" t="s">
        <v>2263</v>
      </c>
      <c r="B3213" t="str">
        <f t="shared" si="100"/>
        <v>HP</v>
      </c>
      <c r="C3213" t="str">
        <f t="shared" si="101"/>
        <v>HP</v>
      </c>
    </row>
    <row r="3214" spans="1:3" x14ac:dyDescent="0.2">
      <c r="A3214" s="3" t="s">
        <v>2265</v>
      </c>
      <c r="B3214" t="str">
        <f t="shared" si="100"/>
        <v>IPHONE</v>
      </c>
      <c r="C3214" t="str">
        <f t="shared" si="101"/>
        <v>IPHONE</v>
      </c>
    </row>
    <row r="3215" spans="1:3" x14ac:dyDescent="0.2">
      <c r="A3215" s="4" t="s">
        <v>2272</v>
      </c>
      <c r="B3215" t="str">
        <f t="shared" si="100"/>
        <v>WALLADPT</v>
      </c>
      <c r="C3215" t="str">
        <f t="shared" si="101"/>
        <v>WALLADPT</v>
      </c>
    </row>
    <row r="3216" spans="1:3" x14ac:dyDescent="0.2">
      <c r="A3216" s="3" t="s">
        <v>2265</v>
      </c>
      <c r="B3216" t="str">
        <f t="shared" si="100"/>
        <v>IPHONE</v>
      </c>
      <c r="C3216" t="str">
        <f t="shared" si="101"/>
        <v>IPHONE</v>
      </c>
    </row>
    <row r="3217" spans="1:3" x14ac:dyDescent="0.2">
      <c r="A3217" s="4" t="s">
        <v>2272</v>
      </c>
      <c r="B3217" t="str">
        <f t="shared" si="100"/>
        <v>WALLADPT</v>
      </c>
      <c r="C3217" t="str">
        <f t="shared" si="101"/>
        <v>WALLADPT</v>
      </c>
    </row>
    <row r="3218" spans="1:3" x14ac:dyDescent="0.2">
      <c r="A3218" s="3" t="s">
        <v>2274</v>
      </c>
      <c r="B3218" t="str">
        <f t="shared" si="100"/>
        <v>CLICC-ML</v>
      </c>
      <c r="C3218" t="str">
        <f t="shared" si="101"/>
        <v>CLICC-ML</v>
      </c>
    </row>
    <row r="3219" spans="1:3" x14ac:dyDescent="0.2">
      <c r="A3219" s="4" t="s">
        <v>2263</v>
      </c>
      <c r="B3219" t="str">
        <f t="shared" si="100"/>
        <v>HP</v>
      </c>
      <c r="C3219" t="str">
        <f t="shared" si="101"/>
        <v>HP</v>
      </c>
    </row>
    <row r="3220" spans="1:3" x14ac:dyDescent="0.2">
      <c r="A3220" s="3" t="s">
        <v>2265</v>
      </c>
      <c r="B3220" t="str">
        <f t="shared" si="100"/>
        <v>IPHONE</v>
      </c>
      <c r="C3220" t="str">
        <f t="shared" si="101"/>
        <v>IPHONE</v>
      </c>
    </row>
    <row r="3221" spans="1:3" x14ac:dyDescent="0.2">
      <c r="A3221" s="4" t="s">
        <v>2296</v>
      </c>
      <c r="B3221" t="str">
        <f t="shared" si="100"/>
        <v>MACUSBC</v>
      </c>
      <c r="C3221" t="str">
        <f t="shared" si="101"/>
        <v>MACUSBC</v>
      </c>
    </row>
    <row r="3222" spans="1:3" x14ac:dyDescent="0.2">
      <c r="A3222" s="3" t="s">
        <v>2285</v>
      </c>
      <c r="B3222" t="str">
        <f t="shared" si="100"/>
        <v>UHDMI</v>
      </c>
      <c r="C3222" t="str">
        <f t="shared" si="101"/>
        <v>UHDMI</v>
      </c>
    </row>
    <row r="3223" spans="1:3" x14ac:dyDescent="0.2">
      <c r="A3223" s="4" t="s">
        <v>2367</v>
      </c>
      <c r="B3223" t="str">
        <f t="shared" si="100"/>
        <v>Uniq/26B11Code</v>
      </c>
      <c r="C3223" t="str">
        <f t="shared" si="101"/>
        <v>CBK</v>
      </c>
    </row>
    <row r="3224" spans="1:3" x14ac:dyDescent="0.2">
      <c r="A3224" s="3" t="s">
        <v>2273</v>
      </c>
      <c r="B3224" t="str">
        <f t="shared" si="100"/>
        <v>CBK</v>
      </c>
      <c r="C3224" t="str">
        <f t="shared" si="101"/>
        <v>CBK</v>
      </c>
    </row>
    <row r="3225" spans="1:3" x14ac:dyDescent="0.2">
      <c r="A3225" s="4" t="s">
        <v>2273</v>
      </c>
      <c r="B3225" t="str">
        <f t="shared" si="100"/>
        <v>CBK</v>
      </c>
      <c r="C3225" t="str">
        <f t="shared" si="101"/>
        <v>CBK</v>
      </c>
    </row>
    <row r="3226" spans="1:3" x14ac:dyDescent="0.2">
      <c r="A3226" s="3" t="s">
        <v>2274</v>
      </c>
      <c r="B3226" t="str">
        <f t="shared" si="100"/>
        <v>CLICC-ML</v>
      </c>
      <c r="C3226" t="str">
        <f t="shared" si="101"/>
        <v>CLICC-ML</v>
      </c>
    </row>
    <row r="3227" spans="1:3" x14ac:dyDescent="0.2">
      <c r="A3227" s="4" t="s">
        <v>2274</v>
      </c>
      <c r="B3227" t="str">
        <f t="shared" si="100"/>
        <v>CLICC-ML</v>
      </c>
      <c r="C3227" t="str">
        <f t="shared" si="101"/>
        <v>CLICC-ML</v>
      </c>
    </row>
    <row r="3228" spans="1:3" x14ac:dyDescent="0.2">
      <c r="A3228" s="3" t="s">
        <v>2263</v>
      </c>
      <c r="B3228" t="str">
        <f t="shared" si="100"/>
        <v>HP</v>
      </c>
      <c r="C3228" t="str">
        <f t="shared" si="101"/>
        <v>HP</v>
      </c>
    </row>
    <row r="3229" spans="1:3" x14ac:dyDescent="0.2">
      <c r="A3229" s="4" t="s">
        <v>2275</v>
      </c>
      <c r="B3229" t="str">
        <f t="shared" si="100"/>
        <v>CLICC-MM</v>
      </c>
      <c r="C3229" t="str">
        <f t="shared" si="101"/>
        <v>CLICC-MM</v>
      </c>
    </row>
    <row r="3230" spans="1:3" x14ac:dyDescent="0.2">
      <c r="A3230" s="3" t="s">
        <v>2274</v>
      </c>
      <c r="B3230" t="str">
        <f t="shared" si="100"/>
        <v>CLICC-ML</v>
      </c>
      <c r="C3230" t="str">
        <f t="shared" si="101"/>
        <v>CLICC-ML</v>
      </c>
    </row>
    <row r="3231" spans="1:3" x14ac:dyDescent="0.2">
      <c r="A3231" s="4" t="s">
        <v>2266</v>
      </c>
      <c r="B3231" t="str">
        <f t="shared" si="100"/>
        <v>HDST</v>
      </c>
      <c r="C3231" t="str">
        <f t="shared" si="101"/>
        <v>HDST</v>
      </c>
    </row>
    <row r="3232" spans="1:3" x14ac:dyDescent="0.2">
      <c r="A3232" s="3" t="s">
        <v>2273</v>
      </c>
      <c r="B3232" t="str">
        <f t="shared" si="100"/>
        <v>CBK</v>
      </c>
      <c r="C3232" t="str">
        <f t="shared" si="101"/>
        <v>CBK</v>
      </c>
    </row>
    <row r="3233" spans="1:3" x14ac:dyDescent="0.2">
      <c r="A3233" s="4" t="s">
        <v>2275</v>
      </c>
      <c r="B3233" t="str">
        <f t="shared" si="100"/>
        <v>CLICC-MM</v>
      </c>
      <c r="C3233" t="str">
        <f t="shared" si="101"/>
        <v>CLICC-MM</v>
      </c>
    </row>
    <row r="3234" spans="1:3" x14ac:dyDescent="0.2">
      <c r="A3234" s="3" t="s">
        <v>2274</v>
      </c>
      <c r="B3234" t="str">
        <f t="shared" si="100"/>
        <v>CLICC-ML</v>
      </c>
      <c r="C3234" t="str">
        <f t="shared" si="101"/>
        <v>CLICC-ML</v>
      </c>
    </row>
    <row r="3235" spans="1:3" x14ac:dyDescent="0.2">
      <c r="A3235" s="4" t="s">
        <v>2274</v>
      </c>
      <c r="B3235" t="str">
        <f t="shared" si="100"/>
        <v>CLICC-ML</v>
      </c>
      <c r="C3235" t="str">
        <f t="shared" si="101"/>
        <v>CLICC-ML</v>
      </c>
    </row>
    <row r="3236" spans="1:3" x14ac:dyDescent="0.2">
      <c r="A3236" s="3" t="s">
        <v>2281</v>
      </c>
      <c r="B3236" t="str">
        <f t="shared" si="100"/>
        <v>HDMIC</v>
      </c>
      <c r="C3236" t="str">
        <f t="shared" si="101"/>
        <v>HDMIC</v>
      </c>
    </row>
    <row r="3237" spans="1:3" x14ac:dyDescent="0.2">
      <c r="A3237" s="4" t="s">
        <v>2266</v>
      </c>
      <c r="B3237" t="str">
        <f t="shared" si="100"/>
        <v>HDST</v>
      </c>
      <c r="C3237" t="str">
        <f t="shared" si="101"/>
        <v>HDST</v>
      </c>
    </row>
    <row r="3238" spans="1:3" x14ac:dyDescent="0.2">
      <c r="A3238" s="3" t="s">
        <v>2266</v>
      </c>
      <c r="B3238" t="str">
        <f t="shared" si="100"/>
        <v>HDST</v>
      </c>
      <c r="C3238" t="str">
        <f t="shared" si="101"/>
        <v>HDST</v>
      </c>
    </row>
    <row r="3239" spans="1:3" x14ac:dyDescent="0.2">
      <c r="A3239" s="4" t="s">
        <v>2265</v>
      </c>
      <c r="B3239" t="str">
        <f t="shared" si="100"/>
        <v>IPHONE</v>
      </c>
      <c r="C3239" t="str">
        <f t="shared" si="101"/>
        <v>IPHONE</v>
      </c>
    </row>
    <row r="3240" spans="1:3" x14ac:dyDescent="0.2">
      <c r="A3240" s="3" t="s">
        <v>2296</v>
      </c>
      <c r="B3240" t="str">
        <f t="shared" si="100"/>
        <v>MACUSBC</v>
      </c>
      <c r="C3240" t="str">
        <f t="shared" si="101"/>
        <v>MACUSBC</v>
      </c>
    </row>
    <row r="3241" spans="1:3" x14ac:dyDescent="0.2">
      <c r="A3241" s="4" t="s">
        <v>2285</v>
      </c>
      <c r="B3241" t="str">
        <f t="shared" si="100"/>
        <v>UHDMI</v>
      </c>
      <c r="C3241" t="str">
        <f t="shared" si="101"/>
        <v>UHDMI</v>
      </c>
    </row>
    <row r="3242" spans="1:3" x14ac:dyDescent="0.2">
      <c r="A3242" s="3" t="s">
        <v>2274</v>
      </c>
      <c r="B3242" t="str">
        <f t="shared" si="100"/>
        <v>CLICC-ML</v>
      </c>
      <c r="C3242" t="str">
        <f t="shared" si="101"/>
        <v>CLICC-ML</v>
      </c>
    </row>
    <row r="3243" spans="1:3" x14ac:dyDescent="0.2">
      <c r="A3243" s="4" t="s">
        <v>2274</v>
      </c>
      <c r="B3243" t="str">
        <f t="shared" si="100"/>
        <v>CLICC-ML</v>
      </c>
      <c r="C3243" t="str">
        <f t="shared" si="101"/>
        <v>CLICC-ML</v>
      </c>
    </row>
    <row r="3244" spans="1:3" x14ac:dyDescent="0.2">
      <c r="A3244" s="3" t="s">
        <v>2263</v>
      </c>
      <c r="B3244" t="str">
        <f t="shared" si="100"/>
        <v>HP</v>
      </c>
      <c r="C3244" t="str">
        <f t="shared" si="101"/>
        <v>HP</v>
      </c>
    </row>
    <row r="3245" spans="1:3" x14ac:dyDescent="0.2">
      <c r="A3245" s="4" t="s">
        <v>2274</v>
      </c>
      <c r="B3245" t="str">
        <f t="shared" si="100"/>
        <v>CLICC-ML</v>
      </c>
      <c r="C3245" t="str">
        <f t="shared" si="101"/>
        <v>CLICC-ML</v>
      </c>
    </row>
    <row r="3246" spans="1:3" x14ac:dyDescent="0.2">
      <c r="A3246" s="3" t="s">
        <v>2297</v>
      </c>
      <c r="B3246" t="str">
        <f t="shared" si="100"/>
        <v>FAC</v>
      </c>
      <c r="C3246" t="str">
        <f t="shared" si="101"/>
        <v>FAC</v>
      </c>
    </row>
    <row r="3247" spans="1:3" x14ac:dyDescent="0.2">
      <c r="A3247" s="4" t="s">
        <v>2263</v>
      </c>
      <c r="B3247" t="str">
        <f t="shared" si="100"/>
        <v>HP</v>
      </c>
      <c r="C3247" t="str">
        <f t="shared" si="101"/>
        <v>HP</v>
      </c>
    </row>
    <row r="3248" spans="1:3" x14ac:dyDescent="0.2">
      <c r="A3248" s="3" t="s">
        <v>2368</v>
      </c>
      <c r="B3248" t="str">
        <f t="shared" si="100"/>
        <v>Uniq/21B08Code</v>
      </c>
      <c r="C3248" t="str">
        <f t="shared" si="101"/>
        <v>CBK</v>
      </c>
    </row>
    <row r="3249" spans="1:3" x14ac:dyDescent="0.2">
      <c r="A3249" s="4" t="s">
        <v>2265</v>
      </c>
      <c r="B3249" t="str">
        <f t="shared" si="100"/>
        <v>IPHONE</v>
      </c>
      <c r="C3249" t="str">
        <f t="shared" si="101"/>
        <v>IPHONE</v>
      </c>
    </row>
    <row r="3250" spans="1:3" x14ac:dyDescent="0.2">
      <c r="A3250" s="3" t="s">
        <v>2265</v>
      </c>
      <c r="B3250" t="str">
        <f t="shared" si="100"/>
        <v>IPHONE</v>
      </c>
      <c r="C3250" t="str">
        <f t="shared" si="101"/>
        <v>IPHONE</v>
      </c>
    </row>
    <row r="3251" spans="1:3" x14ac:dyDescent="0.2">
      <c r="A3251" s="4" t="s">
        <v>2265</v>
      </c>
      <c r="B3251" t="str">
        <f t="shared" si="100"/>
        <v>IPHONE</v>
      </c>
      <c r="C3251" t="str">
        <f t="shared" si="101"/>
        <v>IPHONE</v>
      </c>
    </row>
    <row r="3252" spans="1:3" x14ac:dyDescent="0.2">
      <c r="A3252" s="3" t="s">
        <v>2296</v>
      </c>
      <c r="B3252" t="str">
        <f t="shared" si="100"/>
        <v>MACUSBC</v>
      </c>
      <c r="C3252" t="str">
        <f t="shared" si="101"/>
        <v>MACUSBC</v>
      </c>
    </row>
    <row r="3253" spans="1:3" x14ac:dyDescent="0.2">
      <c r="A3253" s="4" t="s">
        <v>2294</v>
      </c>
      <c r="B3253" t="str">
        <f t="shared" si="100"/>
        <v>UVGA</v>
      </c>
      <c r="C3253" t="str">
        <f t="shared" si="101"/>
        <v>UVGA</v>
      </c>
    </row>
    <row r="3254" spans="1:3" x14ac:dyDescent="0.2">
      <c r="A3254" s="3" t="s">
        <v>2272</v>
      </c>
      <c r="B3254" t="str">
        <f t="shared" si="100"/>
        <v>WALLADPT</v>
      </c>
      <c r="C3254" t="str">
        <f t="shared" si="101"/>
        <v>WALLADPT</v>
      </c>
    </row>
    <row r="3255" spans="1:3" x14ac:dyDescent="0.2">
      <c r="A3255" s="4" t="s">
        <v>2285</v>
      </c>
      <c r="B3255" t="str">
        <f t="shared" si="100"/>
        <v>UHDMI</v>
      </c>
      <c r="C3255" t="str">
        <f t="shared" si="101"/>
        <v>UHDMI</v>
      </c>
    </row>
    <row r="3256" spans="1:3" x14ac:dyDescent="0.2">
      <c r="A3256" s="3" t="s">
        <v>2369</v>
      </c>
      <c r="B3256" t="str">
        <f t="shared" si="100"/>
        <v>Uniq/28B01Code</v>
      </c>
      <c r="C3256" t="str">
        <f t="shared" si="101"/>
        <v>CBK</v>
      </c>
    </row>
    <row r="3257" spans="1:3" x14ac:dyDescent="0.2">
      <c r="A3257" s="4" t="s">
        <v>2273</v>
      </c>
      <c r="B3257" t="str">
        <f t="shared" si="100"/>
        <v>CBK</v>
      </c>
      <c r="C3257" t="str">
        <f t="shared" si="101"/>
        <v>CBK</v>
      </c>
    </row>
    <row r="3258" spans="1:3" x14ac:dyDescent="0.2">
      <c r="A3258" s="3" t="s">
        <v>2288</v>
      </c>
      <c r="B3258" t="str">
        <f t="shared" si="100"/>
        <v>ANDROID</v>
      </c>
      <c r="C3258" t="str">
        <f t="shared" si="101"/>
        <v>ANDROID</v>
      </c>
    </row>
    <row r="3259" spans="1:3" x14ac:dyDescent="0.2">
      <c r="A3259" s="4" t="s">
        <v>2282</v>
      </c>
      <c r="B3259" t="str">
        <f t="shared" si="100"/>
        <v>HPUSBC</v>
      </c>
      <c r="C3259" t="str">
        <f t="shared" si="101"/>
        <v>HPUSBC</v>
      </c>
    </row>
    <row r="3260" spans="1:3" x14ac:dyDescent="0.2">
      <c r="A3260" s="3" t="s">
        <v>2265</v>
      </c>
      <c r="B3260" t="str">
        <f t="shared" si="100"/>
        <v>IPHONE</v>
      </c>
      <c r="C3260" t="str">
        <f t="shared" si="101"/>
        <v>IPHONE</v>
      </c>
    </row>
    <row r="3261" spans="1:3" x14ac:dyDescent="0.2">
      <c r="A3261" s="4" t="s">
        <v>2265</v>
      </c>
      <c r="B3261" t="str">
        <f t="shared" si="100"/>
        <v>IPHONE</v>
      </c>
      <c r="C3261" t="str">
        <f t="shared" si="101"/>
        <v>IPHONE</v>
      </c>
    </row>
    <row r="3262" spans="1:3" x14ac:dyDescent="0.2">
      <c r="A3262" s="3" t="s">
        <v>2265</v>
      </c>
      <c r="B3262" t="str">
        <f t="shared" si="100"/>
        <v>IPHONE</v>
      </c>
      <c r="C3262" t="str">
        <f t="shared" si="101"/>
        <v>IPHONE</v>
      </c>
    </row>
    <row r="3263" spans="1:3" x14ac:dyDescent="0.2">
      <c r="A3263" s="4" t="s">
        <v>2265</v>
      </c>
      <c r="B3263" t="str">
        <f t="shared" si="100"/>
        <v>IPHONE</v>
      </c>
      <c r="C3263" t="str">
        <f t="shared" si="101"/>
        <v>IPHONE</v>
      </c>
    </row>
    <row r="3264" spans="1:3" x14ac:dyDescent="0.2">
      <c r="A3264" s="3" t="s">
        <v>2265</v>
      </c>
      <c r="B3264" t="str">
        <f t="shared" si="100"/>
        <v>IPHONE</v>
      </c>
      <c r="C3264" t="str">
        <f t="shared" si="101"/>
        <v>IPHONE</v>
      </c>
    </row>
    <row r="3265" spans="1:3" x14ac:dyDescent="0.2">
      <c r="A3265" s="4" t="s">
        <v>2265</v>
      </c>
      <c r="B3265" t="str">
        <f t="shared" si="100"/>
        <v>IPHONE</v>
      </c>
      <c r="C3265" t="str">
        <f t="shared" si="101"/>
        <v>IPHONE</v>
      </c>
    </row>
    <row r="3266" spans="1:3" x14ac:dyDescent="0.2">
      <c r="A3266" s="3" t="s">
        <v>2265</v>
      </c>
      <c r="B3266" t="str">
        <f t="shared" si="100"/>
        <v>IPHONE</v>
      </c>
      <c r="C3266" t="str">
        <f t="shared" si="101"/>
        <v>IPHONE</v>
      </c>
    </row>
    <row r="3267" spans="1:3" x14ac:dyDescent="0.2">
      <c r="A3267" s="4" t="s">
        <v>2296</v>
      </c>
      <c r="B3267" t="str">
        <f t="shared" ref="B3267:B3330" si="102">IF(COUNTIF(A3267,"*MACUSBC*"),"MACUSBC",A3267)</f>
        <v>MACUSBC</v>
      </c>
      <c r="C3267" t="str">
        <f t="shared" ref="C3267:C3330" si="103">IF(COUNTIF(B3267,"*uniq*"),"CBK",B3267)</f>
        <v>MACUSBC</v>
      </c>
    </row>
    <row r="3268" spans="1:3" x14ac:dyDescent="0.2">
      <c r="A3268" s="3" t="s">
        <v>2296</v>
      </c>
      <c r="B3268" t="str">
        <f t="shared" si="102"/>
        <v>MACUSBC</v>
      </c>
      <c r="C3268" t="str">
        <f t="shared" si="103"/>
        <v>MACUSBC</v>
      </c>
    </row>
    <row r="3269" spans="1:3" x14ac:dyDescent="0.2">
      <c r="A3269" s="4" t="s">
        <v>2271</v>
      </c>
      <c r="B3269" t="str">
        <f t="shared" si="102"/>
        <v>OMNI</v>
      </c>
      <c r="C3269" t="str">
        <f t="shared" si="103"/>
        <v>OMNI</v>
      </c>
    </row>
    <row r="3270" spans="1:3" x14ac:dyDescent="0.2">
      <c r="A3270" s="3" t="s">
        <v>2294</v>
      </c>
      <c r="B3270" t="str">
        <f t="shared" si="102"/>
        <v>UVGA</v>
      </c>
      <c r="C3270" t="str">
        <f t="shared" si="103"/>
        <v>UVGA</v>
      </c>
    </row>
    <row r="3271" spans="1:3" x14ac:dyDescent="0.2">
      <c r="A3271" s="4" t="s">
        <v>2294</v>
      </c>
      <c r="B3271" t="str">
        <f t="shared" si="102"/>
        <v>UVGA</v>
      </c>
      <c r="C3271" t="str">
        <f t="shared" si="103"/>
        <v>UVGA</v>
      </c>
    </row>
    <row r="3272" spans="1:3" x14ac:dyDescent="0.2">
      <c r="A3272" s="3" t="s">
        <v>2272</v>
      </c>
      <c r="B3272" t="str">
        <f t="shared" si="102"/>
        <v>WALLADPT</v>
      </c>
      <c r="C3272" t="str">
        <f t="shared" si="103"/>
        <v>WALLADPT</v>
      </c>
    </row>
    <row r="3273" spans="1:3" x14ac:dyDescent="0.2">
      <c r="A3273" s="4" t="s">
        <v>2272</v>
      </c>
      <c r="B3273" t="str">
        <f t="shared" si="102"/>
        <v>WALLADPT</v>
      </c>
      <c r="C3273" t="str">
        <f t="shared" si="103"/>
        <v>WALLADPT</v>
      </c>
    </row>
    <row r="3274" spans="1:3" x14ac:dyDescent="0.2">
      <c r="A3274" s="3" t="s">
        <v>2272</v>
      </c>
      <c r="B3274" t="str">
        <f t="shared" si="102"/>
        <v>WALLADPT</v>
      </c>
      <c r="C3274" t="str">
        <f t="shared" si="103"/>
        <v>WALLADPT</v>
      </c>
    </row>
    <row r="3275" spans="1:3" x14ac:dyDescent="0.2">
      <c r="A3275" s="4" t="s">
        <v>2272</v>
      </c>
      <c r="B3275" t="str">
        <f t="shared" si="102"/>
        <v>WALLADPT</v>
      </c>
      <c r="C3275" t="str">
        <f t="shared" si="103"/>
        <v>WALLADPT</v>
      </c>
    </row>
    <row r="3276" spans="1:3" x14ac:dyDescent="0.2">
      <c r="A3276" s="3" t="s">
        <v>2272</v>
      </c>
      <c r="B3276" t="str">
        <f t="shared" si="102"/>
        <v>WALLADPT</v>
      </c>
      <c r="C3276" t="str">
        <f t="shared" si="103"/>
        <v>WALLADPT</v>
      </c>
    </row>
    <row r="3277" spans="1:3" x14ac:dyDescent="0.2">
      <c r="A3277" s="4" t="s">
        <v>2273</v>
      </c>
      <c r="B3277" t="str">
        <f t="shared" si="102"/>
        <v>CBK</v>
      </c>
      <c r="C3277" t="str">
        <f t="shared" si="103"/>
        <v>CBK</v>
      </c>
    </row>
    <row r="3278" spans="1:3" x14ac:dyDescent="0.2">
      <c r="A3278" s="3" t="s">
        <v>2275</v>
      </c>
      <c r="B3278" t="str">
        <f t="shared" si="102"/>
        <v>CLICC-MM</v>
      </c>
      <c r="C3278" t="str">
        <f t="shared" si="103"/>
        <v>CLICC-MM</v>
      </c>
    </row>
    <row r="3279" spans="1:3" x14ac:dyDescent="0.2">
      <c r="A3279" s="4" t="s">
        <v>2275</v>
      </c>
      <c r="B3279" t="str">
        <f t="shared" si="102"/>
        <v>CLICC-MM</v>
      </c>
      <c r="C3279" t="str">
        <f t="shared" si="103"/>
        <v>CLICC-MM</v>
      </c>
    </row>
    <row r="3280" spans="1:3" x14ac:dyDescent="0.2">
      <c r="A3280" s="3" t="s">
        <v>2275</v>
      </c>
      <c r="B3280" t="str">
        <f t="shared" si="102"/>
        <v>CLICC-MM</v>
      </c>
      <c r="C3280" t="str">
        <f t="shared" si="103"/>
        <v>CLICC-MM</v>
      </c>
    </row>
    <row r="3281" spans="1:3" x14ac:dyDescent="0.2">
      <c r="A3281" s="4" t="s">
        <v>2263</v>
      </c>
      <c r="B3281" t="str">
        <f t="shared" si="102"/>
        <v>HP</v>
      </c>
      <c r="C3281" t="str">
        <f t="shared" si="103"/>
        <v>HP</v>
      </c>
    </row>
    <row r="3282" spans="1:3" x14ac:dyDescent="0.2">
      <c r="A3282" s="3" t="s">
        <v>2263</v>
      </c>
      <c r="B3282" t="str">
        <f t="shared" si="102"/>
        <v>HP</v>
      </c>
      <c r="C3282" t="str">
        <f t="shared" si="103"/>
        <v>HP</v>
      </c>
    </row>
    <row r="3283" spans="1:3" x14ac:dyDescent="0.2">
      <c r="A3283" s="4" t="s">
        <v>2274</v>
      </c>
      <c r="B3283" t="str">
        <f t="shared" si="102"/>
        <v>CLICC-ML</v>
      </c>
      <c r="C3283" t="str">
        <f t="shared" si="103"/>
        <v>CLICC-ML</v>
      </c>
    </row>
    <row r="3284" spans="1:3" x14ac:dyDescent="0.2">
      <c r="A3284" s="3" t="s">
        <v>2274</v>
      </c>
      <c r="B3284" t="str">
        <f t="shared" si="102"/>
        <v>CLICC-ML</v>
      </c>
      <c r="C3284" t="str">
        <f t="shared" si="103"/>
        <v>CLICC-ML</v>
      </c>
    </row>
    <row r="3285" spans="1:3" x14ac:dyDescent="0.2">
      <c r="A3285" s="4" t="s">
        <v>2274</v>
      </c>
      <c r="B3285" t="str">
        <f t="shared" si="102"/>
        <v>CLICC-ML</v>
      </c>
      <c r="C3285" t="str">
        <f t="shared" si="103"/>
        <v>CLICC-ML</v>
      </c>
    </row>
    <row r="3286" spans="1:3" x14ac:dyDescent="0.2">
      <c r="A3286" s="3" t="s">
        <v>2263</v>
      </c>
      <c r="B3286" t="str">
        <f t="shared" si="102"/>
        <v>HP</v>
      </c>
      <c r="C3286" t="str">
        <f t="shared" si="103"/>
        <v>HP</v>
      </c>
    </row>
    <row r="3287" spans="1:3" x14ac:dyDescent="0.2">
      <c r="A3287" s="4" t="s">
        <v>2297</v>
      </c>
      <c r="B3287" t="str">
        <f t="shared" si="102"/>
        <v>FAC</v>
      </c>
      <c r="C3287" t="str">
        <f t="shared" si="103"/>
        <v>FAC</v>
      </c>
    </row>
    <row r="3288" spans="1:3" x14ac:dyDescent="0.2">
      <c r="A3288" s="3" t="s">
        <v>2263</v>
      </c>
      <c r="B3288" t="str">
        <f t="shared" si="102"/>
        <v>HP</v>
      </c>
      <c r="C3288" t="str">
        <f t="shared" si="103"/>
        <v>HP</v>
      </c>
    </row>
    <row r="3289" spans="1:3" x14ac:dyDescent="0.2">
      <c r="A3289" s="4" t="s">
        <v>2275</v>
      </c>
      <c r="B3289" t="str">
        <f t="shared" si="102"/>
        <v>CLICC-MM</v>
      </c>
      <c r="C3289" t="str">
        <f t="shared" si="103"/>
        <v>CLICC-MM</v>
      </c>
    </row>
    <row r="3290" spans="1:3" x14ac:dyDescent="0.2">
      <c r="A3290" s="3" t="s">
        <v>2265</v>
      </c>
      <c r="B3290" t="str">
        <f t="shared" si="102"/>
        <v>IPHONE</v>
      </c>
      <c r="C3290" t="str">
        <f t="shared" si="103"/>
        <v>IPHONE</v>
      </c>
    </row>
    <row r="3291" spans="1:3" x14ac:dyDescent="0.2">
      <c r="A3291" s="4" t="s">
        <v>2271</v>
      </c>
      <c r="B3291" t="str">
        <f t="shared" si="102"/>
        <v>OMNI</v>
      </c>
      <c r="C3291" t="str">
        <f t="shared" si="103"/>
        <v>OMNI</v>
      </c>
    </row>
    <row r="3292" spans="1:3" x14ac:dyDescent="0.2">
      <c r="A3292" s="3" t="s">
        <v>2288</v>
      </c>
      <c r="B3292" t="str">
        <f t="shared" si="102"/>
        <v>ANDROID</v>
      </c>
      <c r="C3292" t="str">
        <f t="shared" si="103"/>
        <v>ANDROID</v>
      </c>
    </row>
    <row r="3293" spans="1:3" x14ac:dyDescent="0.2">
      <c r="A3293" s="4" t="s">
        <v>2288</v>
      </c>
      <c r="B3293" t="str">
        <f t="shared" si="102"/>
        <v>ANDROID</v>
      </c>
      <c r="C3293" t="str">
        <f t="shared" si="103"/>
        <v>ANDROID</v>
      </c>
    </row>
    <row r="3294" spans="1:3" x14ac:dyDescent="0.2">
      <c r="A3294" s="3" t="s">
        <v>2276</v>
      </c>
      <c r="B3294" t="str">
        <f t="shared" si="102"/>
        <v>CALC</v>
      </c>
      <c r="C3294" t="str">
        <f t="shared" si="103"/>
        <v>CALC</v>
      </c>
    </row>
    <row r="3295" spans="1:3" x14ac:dyDescent="0.2">
      <c r="A3295" s="4" t="s">
        <v>2276</v>
      </c>
      <c r="B3295" t="str">
        <f t="shared" si="102"/>
        <v>CALC</v>
      </c>
      <c r="C3295" t="str">
        <f t="shared" si="103"/>
        <v>CALC</v>
      </c>
    </row>
    <row r="3296" spans="1:3" x14ac:dyDescent="0.2">
      <c r="A3296" s="3" t="s">
        <v>2276</v>
      </c>
      <c r="B3296" t="str">
        <f t="shared" si="102"/>
        <v>CALC</v>
      </c>
      <c r="C3296" t="str">
        <f t="shared" si="103"/>
        <v>CALC</v>
      </c>
    </row>
    <row r="3297" spans="1:3" x14ac:dyDescent="0.2">
      <c r="A3297" s="4" t="s">
        <v>2276</v>
      </c>
      <c r="B3297" t="str">
        <f t="shared" si="102"/>
        <v>CALC</v>
      </c>
      <c r="C3297" t="str">
        <f t="shared" si="103"/>
        <v>CALC</v>
      </c>
    </row>
    <row r="3298" spans="1:3" x14ac:dyDescent="0.2">
      <c r="A3298" s="3" t="s">
        <v>2276</v>
      </c>
      <c r="B3298" t="str">
        <f t="shared" si="102"/>
        <v>CALC</v>
      </c>
      <c r="C3298" t="str">
        <f t="shared" si="103"/>
        <v>CALC</v>
      </c>
    </row>
    <row r="3299" spans="1:3" x14ac:dyDescent="0.2">
      <c r="A3299" s="4" t="s">
        <v>2266</v>
      </c>
      <c r="B3299" t="str">
        <f t="shared" si="102"/>
        <v>HDST</v>
      </c>
      <c r="C3299" t="str">
        <f t="shared" si="103"/>
        <v>HDST</v>
      </c>
    </row>
    <row r="3300" spans="1:3" x14ac:dyDescent="0.2">
      <c r="A3300" s="3" t="s">
        <v>2282</v>
      </c>
      <c r="B3300" t="str">
        <f t="shared" si="102"/>
        <v>HPUSBC</v>
      </c>
      <c r="C3300" t="str">
        <f t="shared" si="103"/>
        <v>HPUSBC</v>
      </c>
    </row>
    <row r="3301" spans="1:3" x14ac:dyDescent="0.2">
      <c r="A3301" s="4" t="s">
        <v>2265</v>
      </c>
      <c r="B3301" t="str">
        <f t="shared" si="102"/>
        <v>IPHONE</v>
      </c>
      <c r="C3301" t="str">
        <f t="shared" si="103"/>
        <v>IPHONE</v>
      </c>
    </row>
    <row r="3302" spans="1:3" x14ac:dyDescent="0.2">
      <c r="A3302" s="3" t="s">
        <v>2265</v>
      </c>
      <c r="B3302" t="str">
        <f t="shared" si="102"/>
        <v>IPHONE</v>
      </c>
      <c r="C3302" t="str">
        <f t="shared" si="103"/>
        <v>IPHONE</v>
      </c>
    </row>
    <row r="3303" spans="1:3" x14ac:dyDescent="0.2">
      <c r="A3303" s="4" t="s">
        <v>2265</v>
      </c>
      <c r="B3303" t="str">
        <f t="shared" si="102"/>
        <v>IPHONE</v>
      </c>
      <c r="C3303" t="str">
        <f t="shared" si="103"/>
        <v>IPHONE</v>
      </c>
    </row>
    <row r="3304" spans="1:3" x14ac:dyDescent="0.2">
      <c r="A3304" s="3" t="s">
        <v>2265</v>
      </c>
      <c r="B3304" t="str">
        <f t="shared" si="102"/>
        <v>IPHONE</v>
      </c>
      <c r="C3304" t="str">
        <f t="shared" si="103"/>
        <v>IPHONE</v>
      </c>
    </row>
    <row r="3305" spans="1:3" x14ac:dyDescent="0.2">
      <c r="A3305" s="4" t="s">
        <v>2265</v>
      </c>
      <c r="B3305" t="str">
        <f t="shared" si="102"/>
        <v>IPHONE</v>
      </c>
      <c r="C3305" t="str">
        <f t="shared" si="103"/>
        <v>IPHONE</v>
      </c>
    </row>
    <row r="3306" spans="1:3" x14ac:dyDescent="0.2">
      <c r="A3306" s="3" t="s">
        <v>2265</v>
      </c>
      <c r="B3306" t="str">
        <f t="shared" si="102"/>
        <v>IPHONE</v>
      </c>
      <c r="C3306" t="str">
        <f t="shared" si="103"/>
        <v>IPHONE</v>
      </c>
    </row>
    <row r="3307" spans="1:3" x14ac:dyDescent="0.2">
      <c r="A3307" s="4" t="s">
        <v>2265</v>
      </c>
      <c r="B3307" t="str">
        <f t="shared" si="102"/>
        <v>IPHONE</v>
      </c>
      <c r="C3307" t="str">
        <f t="shared" si="103"/>
        <v>IPHONE</v>
      </c>
    </row>
    <row r="3308" spans="1:3" x14ac:dyDescent="0.2">
      <c r="A3308" s="3" t="s">
        <v>2265</v>
      </c>
      <c r="B3308" t="str">
        <f t="shared" si="102"/>
        <v>IPHONE</v>
      </c>
      <c r="C3308" t="str">
        <f t="shared" si="103"/>
        <v>IPHONE</v>
      </c>
    </row>
    <row r="3309" spans="1:3" x14ac:dyDescent="0.2">
      <c r="A3309" s="4" t="s">
        <v>2265</v>
      </c>
      <c r="B3309" t="str">
        <f t="shared" si="102"/>
        <v>IPHONE</v>
      </c>
      <c r="C3309" t="str">
        <f t="shared" si="103"/>
        <v>IPHONE</v>
      </c>
    </row>
    <row r="3310" spans="1:3" x14ac:dyDescent="0.2">
      <c r="A3310" s="3" t="s">
        <v>2265</v>
      </c>
      <c r="B3310" t="str">
        <f t="shared" si="102"/>
        <v>IPHONE</v>
      </c>
      <c r="C3310" t="str">
        <f t="shared" si="103"/>
        <v>IPHONE</v>
      </c>
    </row>
    <row r="3311" spans="1:3" x14ac:dyDescent="0.2">
      <c r="A3311" s="4" t="s">
        <v>2265</v>
      </c>
      <c r="B3311" t="str">
        <f t="shared" si="102"/>
        <v>IPHONE</v>
      </c>
      <c r="C3311" t="str">
        <f t="shared" si="103"/>
        <v>IPHONE</v>
      </c>
    </row>
    <row r="3312" spans="1:3" x14ac:dyDescent="0.2">
      <c r="A3312" s="3" t="s">
        <v>2265</v>
      </c>
      <c r="B3312" t="str">
        <f t="shared" si="102"/>
        <v>IPHONE</v>
      </c>
      <c r="C3312" t="str">
        <f t="shared" si="103"/>
        <v>IPHONE</v>
      </c>
    </row>
    <row r="3313" spans="1:3" x14ac:dyDescent="0.2">
      <c r="A3313" s="4" t="s">
        <v>2268</v>
      </c>
      <c r="B3313" t="str">
        <f t="shared" si="102"/>
        <v>MACCHRG</v>
      </c>
      <c r="C3313" t="str">
        <f t="shared" si="103"/>
        <v>MACCHRG</v>
      </c>
    </row>
    <row r="3314" spans="1:3" x14ac:dyDescent="0.2">
      <c r="A3314" s="3" t="s">
        <v>2268</v>
      </c>
      <c r="B3314" t="str">
        <f t="shared" si="102"/>
        <v>MACCHRG</v>
      </c>
      <c r="C3314" t="str">
        <f t="shared" si="103"/>
        <v>MACCHRG</v>
      </c>
    </row>
    <row r="3315" spans="1:3" x14ac:dyDescent="0.2">
      <c r="A3315" s="4" t="s">
        <v>2296</v>
      </c>
      <c r="B3315" t="str">
        <f t="shared" si="102"/>
        <v>MACUSBC</v>
      </c>
      <c r="C3315" t="str">
        <f t="shared" si="103"/>
        <v>MACUSBC</v>
      </c>
    </row>
    <row r="3316" spans="1:3" x14ac:dyDescent="0.2">
      <c r="A3316" s="3" t="s">
        <v>2296</v>
      </c>
      <c r="B3316" t="str">
        <f t="shared" si="102"/>
        <v>MACUSBC</v>
      </c>
      <c r="C3316" t="str">
        <f t="shared" si="103"/>
        <v>MACUSBC</v>
      </c>
    </row>
    <row r="3317" spans="1:3" x14ac:dyDescent="0.2">
      <c r="A3317" s="4" t="s">
        <v>2296</v>
      </c>
      <c r="B3317" t="str">
        <f t="shared" si="102"/>
        <v>MACUSBC</v>
      </c>
      <c r="C3317" t="str">
        <f t="shared" si="103"/>
        <v>MACUSBC</v>
      </c>
    </row>
    <row r="3318" spans="1:3" x14ac:dyDescent="0.2">
      <c r="A3318" s="3" t="s">
        <v>2296</v>
      </c>
      <c r="B3318" t="str">
        <f t="shared" si="102"/>
        <v>MACUSBC</v>
      </c>
      <c r="C3318" t="str">
        <f t="shared" si="103"/>
        <v>MACUSBC</v>
      </c>
    </row>
    <row r="3319" spans="1:3" x14ac:dyDescent="0.2">
      <c r="A3319" s="4" t="s">
        <v>2296</v>
      </c>
      <c r="B3319" t="str">
        <f t="shared" si="102"/>
        <v>MACUSBC</v>
      </c>
      <c r="C3319" t="str">
        <f t="shared" si="103"/>
        <v>MACUSBC</v>
      </c>
    </row>
    <row r="3320" spans="1:3" x14ac:dyDescent="0.2">
      <c r="A3320" s="3" t="s">
        <v>2296</v>
      </c>
      <c r="B3320" t="str">
        <f t="shared" si="102"/>
        <v>MACUSBC</v>
      </c>
      <c r="C3320" t="str">
        <f t="shared" si="103"/>
        <v>MACUSBC</v>
      </c>
    </row>
    <row r="3321" spans="1:3" x14ac:dyDescent="0.2">
      <c r="A3321" s="4" t="s">
        <v>2296</v>
      </c>
      <c r="B3321" t="str">
        <f t="shared" si="102"/>
        <v>MACUSBC</v>
      </c>
      <c r="C3321" t="str">
        <f t="shared" si="103"/>
        <v>MACUSBC</v>
      </c>
    </row>
    <row r="3322" spans="1:3" x14ac:dyDescent="0.2">
      <c r="A3322" s="3" t="s">
        <v>2296</v>
      </c>
      <c r="B3322" t="str">
        <f t="shared" si="102"/>
        <v>MACUSBC</v>
      </c>
      <c r="C3322" t="str">
        <f t="shared" si="103"/>
        <v>MACUSBC</v>
      </c>
    </row>
    <row r="3323" spans="1:3" x14ac:dyDescent="0.2">
      <c r="A3323" s="4" t="s">
        <v>2296</v>
      </c>
      <c r="B3323" t="str">
        <f t="shared" si="102"/>
        <v>MACUSBC</v>
      </c>
      <c r="C3323" t="str">
        <f t="shared" si="103"/>
        <v>MACUSBC</v>
      </c>
    </row>
    <row r="3324" spans="1:3" x14ac:dyDescent="0.2">
      <c r="A3324" s="3" t="s">
        <v>2296</v>
      </c>
      <c r="B3324" t="str">
        <f t="shared" si="102"/>
        <v>MACUSBC</v>
      </c>
      <c r="C3324" t="str">
        <f t="shared" si="103"/>
        <v>MACUSBC</v>
      </c>
    </row>
    <row r="3325" spans="1:3" x14ac:dyDescent="0.2">
      <c r="A3325" s="4" t="s">
        <v>2304</v>
      </c>
      <c r="B3325" t="str">
        <f t="shared" si="102"/>
        <v>MSE</v>
      </c>
      <c r="C3325" t="str">
        <f t="shared" si="103"/>
        <v>MSE</v>
      </c>
    </row>
    <row r="3326" spans="1:3" x14ac:dyDescent="0.2">
      <c r="A3326" s="3" t="s">
        <v>2271</v>
      </c>
      <c r="B3326" t="str">
        <f t="shared" si="102"/>
        <v>OMNI</v>
      </c>
      <c r="C3326" t="str">
        <f t="shared" si="103"/>
        <v>OMNI</v>
      </c>
    </row>
    <row r="3327" spans="1:3" x14ac:dyDescent="0.2">
      <c r="A3327" s="4" t="s">
        <v>2271</v>
      </c>
      <c r="B3327" t="str">
        <f t="shared" si="102"/>
        <v>OMNI</v>
      </c>
      <c r="C3327" t="str">
        <f t="shared" si="103"/>
        <v>OMNI</v>
      </c>
    </row>
    <row r="3328" spans="1:3" x14ac:dyDescent="0.2">
      <c r="A3328" s="3" t="s">
        <v>2271</v>
      </c>
      <c r="B3328" t="str">
        <f t="shared" si="102"/>
        <v>OMNI</v>
      </c>
      <c r="C3328" t="str">
        <f t="shared" si="103"/>
        <v>OMNI</v>
      </c>
    </row>
    <row r="3329" spans="1:3" x14ac:dyDescent="0.2">
      <c r="A3329" s="4" t="s">
        <v>2271</v>
      </c>
      <c r="B3329" t="str">
        <f t="shared" si="102"/>
        <v>OMNI</v>
      </c>
      <c r="C3329" t="str">
        <f t="shared" si="103"/>
        <v>OMNI</v>
      </c>
    </row>
    <row r="3330" spans="1:3" x14ac:dyDescent="0.2">
      <c r="A3330" s="3" t="s">
        <v>2271</v>
      </c>
      <c r="B3330" t="str">
        <f t="shared" si="102"/>
        <v>OMNI</v>
      </c>
      <c r="C3330" t="str">
        <f t="shared" si="103"/>
        <v>OMNI</v>
      </c>
    </row>
    <row r="3331" spans="1:3" x14ac:dyDescent="0.2">
      <c r="A3331" s="4" t="s">
        <v>2271</v>
      </c>
      <c r="B3331" t="str">
        <f t="shared" ref="B3331:B3394" si="104">IF(COUNTIF(A3331,"*MACUSBC*"),"MACUSBC",A3331)</f>
        <v>OMNI</v>
      </c>
      <c r="C3331" t="str">
        <f t="shared" ref="C3331:C3394" si="105">IF(COUNTIF(B3331,"*uniq*"),"CBK",B3331)</f>
        <v>OMNI</v>
      </c>
    </row>
    <row r="3332" spans="1:3" x14ac:dyDescent="0.2">
      <c r="A3332" s="3" t="s">
        <v>2285</v>
      </c>
      <c r="B3332" t="str">
        <f t="shared" si="104"/>
        <v>UHDMI</v>
      </c>
      <c r="C3332" t="str">
        <f t="shared" si="105"/>
        <v>UHDMI</v>
      </c>
    </row>
    <row r="3333" spans="1:3" x14ac:dyDescent="0.2">
      <c r="A3333" s="4" t="s">
        <v>2285</v>
      </c>
      <c r="B3333" t="str">
        <f t="shared" si="104"/>
        <v>UHDMI</v>
      </c>
      <c r="C3333" t="str">
        <f t="shared" si="105"/>
        <v>UHDMI</v>
      </c>
    </row>
    <row r="3334" spans="1:3" x14ac:dyDescent="0.2">
      <c r="A3334" s="3" t="s">
        <v>2294</v>
      </c>
      <c r="B3334" t="str">
        <f t="shared" si="104"/>
        <v>UVGA</v>
      </c>
      <c r="C3334" t="str">
        <f t="shared" si="105"/>
        <v>UVGA</v>
      </c>
    </row>
    <row r="3335" spans="1:3" x14ac:dyDescent="0.2">
      <c r="A3335" s="4" t="s">
        <v>2294</v>
      </c>
      <c r="B3335" t="str">
        <f t="shared" si="104"/>
        <v>UVGA</v>
      </c>
      <c r="C3335" t="str">
        <f t="shared" si="105"/>
        <v>UVGA</v>
      </c>
    </row>
    <row r="3336" spans="1:3" x14ac:dyDescent="0.2">
      <c r="A3336" s="3" t="s">
        <v>2272</v>
      </c>
      <c r="B3336" t="str">
        <f t="shared" si="104"/>
        <v>WALLADPT</v>
      </c>
      <c r="C3336" t="str">
        <f t="shared" si="105"/>
        <v>WALLADPT</v>
      </c>
    </row>
    <row r="3337" spans="1:3" x14ac:dyDescent="0.2">
      <c r="A3337" s="4" t="s">
        <v>2272</v>
      </c>
      <c r="B3337" t="str">
        <f t="shared" si="104"/>
        <v>WALLADPT</v>
      </c>
      <c r="C3337" t="str">
        <f t="shared" si="105"/>
        <v>WALLADPT</v>
      </c>
    </row>
    <row r="3338" spans="1:3" x14ac:dyDescent="0.2">
      <c r="A3338" s="3" t="s">
        <v>2272</v>
      </c>
      <c r="B3338" t="str">
        <f t="shared" si="104"/>
        <v>WALLADPT</v>
      </c>
      <c r="C3338" t="str">
        <f t="shared" si="105"/>
        <v>WALLADPT</v>
      </c>
    </row>
    <row r="3339" spans="1:3" x14ac:dyDescent="0.2">
      <c r="A3339" s="4" t="s">
        <v>2272</v>
      </c>
      <c r="B3339" t="str">
        <f t="shared" si="104"/>
        <v>WALLADPT</v>
      </c>
      <c r="C3339" t="str">
        <f t="shared" si="105"/>
        <v>WALLADPT</v>
      </c>
    </row>
    <row r="3340" spans="1:3" x14ac:dyDescent="0.2">
      <c r="A3340" s="3" t="s">
        <v>2272</v>
      </c>
      <c r="B3340" t="str">
        <f t="shared" si="104"/>
        <v>WALLADPT</v>
      </c>
      <c r="C3340" t="str">
        <f t="shared" si="105"/>
        <v>WALLADPT</v>
      </c>
    </row>
    <row r="3341" spans="1:3" x14ac:dyDescent="0.2">
      <c r="A3341" s="4" t="s">
        <v>2272</v>
      </c>
      <c r="B3341" t="str">
        <f t="shared" si="104"/>
        <v>WALLADPT</v>
      </c>
      <c r="C3341" t="str">
        <f t="shared" si="105"/>
        <v>WALLADPT</v>
      </c>
    </row>
    <row r="3342" spans="1:3" x14ac:dyDescent="0.2">
      <c r="A3342" s="3" t="s">
        <v>2272</v>
      </c>
      <c r="B3342" t="str">
        <f t="shared" si="104"/>
        <v>WALLADPT</v>
      </c>
      <c r="C3342" t="str">
        <f t="shared" si="105"/>
        <v>WALLADPT</v>
      </c>
    </row>
    <row r="3343" spans="1:3" x14ac:dyDescent="0.2">
      <c r="A3343" s="4" t="s">
        <v>2272</v>
      </c>
      <c r="B3343" t="str">
        <f t="shared" si="104"/>
        <v>WALLADPT</v>
      </c>
      <c r="C3343" t="str">
        <f t="shared" si="105"/>
        <v>WALLADPT</v>
      </c>
    </row>
    <row r="3344" spans="1:3" x14ac:dyDescent="0.2">
      <c r="A3344" s="3" t="s">
        <v>2272</v>
      </c>
      <c r="B3344" t="str">
        <f t="shared" si="104"/>
        <v>WALLADPT</v>
      </c>
      <c r="C3344" t="str">
        <f t="shared" si="105"/>
        <v>WALLADPT</v>
      </c>
    </row>
    <row r="3345" spans="1:3" x14ac:dyDescent="0.2">
      <c r="A3345" s="4" t="s">
        <v>2272</v>
      </c>
      <c r="B3345" t="str">
        <f t="shared" si="104"/>
        <v>WALLADPT</v>
      </c>
      <c r="C3345" t="str">
        <f t="shared" si="105"/>
        <v>WALLADPT</v>
      </c>
    </row>
    <row r="3346" spans="1:3" x14ac:dyDescent="0.2">
      <c r="A3346" s="3" t="s">
        <v>2272</v>
      </c>
      <c r="B3346" t="str">
        <f t="shared" si="104"/>
        <v>WALLADPT</v>
      </c>
      <c r="C3346" t="str">
        <f t="shared" si="105"/>
        <v>WALLADPT</v>
      </c>
    </row>
    <row r="3347" spans="1:3" x14ac:dyDescent="0.2">
      <c r="A3347" s="4" t="s">
        <v>2272</v>
      </c>
      <c r="B3347" t="str">
        <f t="shared" si="104"/>
        <v>WALLADPT</v>
      </c>
      <c r="C3347" t="str">
        <f t="shared" si="105"/>
        <v>WALLADPT</v>
      </c>
    </row>
    <row r="3348" spans="1:3" x14ac:dyDescent="0.2">
      <c r="A3348" s="3" t="s">
        <v>2265</v>
      </c>
      <c r="B3348" t="str">
        <f t="shared" si="104"/>
        <v>IPHONE</v>
      </c>
      <c r="C3348" t="str">
        <f t="shared" si="105"/>
        <v>IPHONE</v>
      </c>
    </row>
    <row r="3349" spans="1:3" x14ac:dyDescent="0.2">
      <c r="A3349" s="4" t="s">
        <v>2265</v>
      </c>
      <c r="B3349" t="str">
        <f t="shared" si="104"/>
        <v>IPHONE</v>
      </c>
      <c r="C3349" t="str">
        <f t="shared" si="105"/>
        <v>IPHONE</v>
      </c>
    </row>
    <row r="3350" spans="1:3" x14ac:dyDescent="0.2">
      <c r="A3350" s="3" t="s">
        <v>2296</v>
      </c>
      <c r="B3350" t="str">
        <f t="shared" si="104"/>
        <v>MACUSBC</v>
      </c>
      <c r="C3350" t="str">
        <f t="shared" si="105"/>
        <v>MACUSBC</v>
      </c>
    </row>
    <row r="3351" spans="1:3" x14ac:dyDescent="0.2">
      <c r="A3351" s="4" t="s">
        <v>2273</v>
      </c>
      <c r="B3351" t="str">
        <f t="shared" si="104"/>
        <v>CBK</v>
      </c>
      <c r="C3351" t="str">
        <f t="shared" si="105"/>
        <v>CBK</v>
      </c>
    </row>
    <row r="3352" spans="1:3" x14ac:dyDescent="0.2">
      <c r="A3352" s="3" t="s">
        <v>2273</v>
      </c>
      <c r="B3352" t="str">
        <f t="shared" si="104"/>
        <v>CBK</v>
      </c>
      <c r="C3352" t="str">
        <f t="shared" si="105"/>
        <v>CBK</v>
      </c>
    </row>
    <row r="3353" spans="1:3" x14ac:dyDescent="0.2">
      <c r="A3353" s="4" t="s">
        <v>2273</v>
      </c>
      <c r="B3353" t="str">
        <f t="shared" si="104"/>
        <v>CBK</v>
      </c>
      <c r="C3353" t="str">
        <f t="shared" si="105"/>
        <v>CBK</v>
      </c>
    </row>
    <row r="3354" spans="1:3" x14ac:dyDescent="0.2">
      <c r="A3354" s="3" t="s">
        <v>2274</v>
      </c>
      <c r="B3354" t="str">
        <f t="shared" si="104"/>
        <v>CLICC-ML</v>
      </c>
      <c r="C3354" t="str">
        <f t="shared" si="105"/>
        <v>CLICC-ML</v>
      </c>
    </row>
    <row r="3355" spans="1:3" x14ac:dyDescent="0.2">
      <c r="A3355" s="4" t="s">
        <v>2274</v>
      </c>
      <c r="B3355" t="str">
        <f t="shared" si="104"/>
        <v>CLICC-ML</v>
      </c>
      <c r="C3355" t="str">
        <f t="shared" si="105"/>
        <v>CLICC-ML</v>
      </c>
    </row>
    <row r="3356" spans="1:3" x14ac:dyDescent="0.2">
      <c r="A3356" s="3" t="s">
        <v>2274</v>
      </c>
      <c r="B3356" t="str">
        <f t="shared" si="104"/>
        <v>CLICC-ML</v>
      </c>
      <c r="C3356" t="str">
        <f t="shared" si="105"/>
        <v>CLICC-ML</v>
      </c>
    </row>
    <row r="3357" spans="1:3" x14ac:dyDescent="0.2">
      <c r="A3357" s="4" t="s">
        <v>2274</v>
      </c>
      <c r="B3357" t="str">
        <f t="shared" si="104"/>
        <v>CLICC-ML</v>
      </c>
      <c r="C3357" t="str">
        <f t="shared" si="105"/>
        <v>CLICC-ML</v>
      </c>
    </row>
    <row r="3358" spans="1:3" x14ac:dyDescent="0.2">
      <c r="A3358" s="3" t="s">
        <v>2275</v>
      </c>
      <c r="B3358" t="str">
        <f t="shared" si="104"/>
        <v>CLICC-MM</v>
      </c>
      <c r="C3358" t="str">
        <f t="shared" si="105"/>
        <v>CLICC-MM</v>
      </c>
    </row>
    <row r="3359" spans="1:3" x14ac:dyDescent="0.2">
      <c r="A3359" s="4" t="s">
        <v>2275</v>
      </c>
      <c r="B3359" t="str">
        <f t="shared" si="104"/>
        <v>CLICC-MM</v>
      </c>
      <c r="C3359" t="str">
        <f t="shared" si="105"/>
        <v>CLICC-MM</v>
      </c>
    </row>
    <row r="3360" spans="1:3" x14ac:dyDescent="0.2">
      <c r="A3360" s="3" t="s">
        <v>2275</v>
      </c>
      <c r="B3360" t="str">
        <f t="shared" si="104"/>
        <v>CLICC-MM</v>
      </c>
      <c r="C3360" t="str">
        <f t="shared" si="105"/>
        <v>CLICC-MM</v>
      </c>
    </row>
    <row r="3361" spans="1:3" x14ac:dyDescent="0.2">
      <c r="A3361" s="4" t="s">
        <v>2263</v>
      </c>
      <c r="B3361" t="str">
        <f t="shared" si="104"/>
        <v>HP</v>
      </c>
      <c r="C3361" t="str">
        <f t="shared" si="105"/>
        <v>HP</v>
      </c>
    </row>
    <row r="3362" spans="1:3" x14ac:dyDescent="0.2">
      <c r="A3362" s="3" t="s">
        <v>2263</v>
      </c>
      <c r="B3362" t="str">
        <f t="shared" si="104"/>
        <v>HP</v>
      </c>
      <c r="C3362" t="str">
        <f t="shared" si="105"/>
        <v>HP</v>
      </c>
    </row>
    <row r="3363" spans="1:3" x14ac:dyDescent="0.2">
      <c r="A3363" s="4" t="s">
        <v>2263</v>
      </c>
      <c r="B3363" t="str">
        <f t="shared" si="104"/>
        <v>HP</v>
      </c>
      <c r="C3363" t="str">
        <f t="shared" si="105"/>
        <v>HP</v>
      </c>
    </row>
    <row r="3364" spans="1:3" x14ac:dyDescent="0.2">
      <c r="A3364" s="3" t="s">
        <v>2263</v>
      </c>
      <c r="B3364" t="str">
        <f t="shared" si="104"/>
        <v>HP</v>
      </c>
      <c r="C3364" t="str">
        <f t="shared" si="105"/>
        <v>HP</v>
      </c>
    </row>
    <row r="3365" spans="1:3" x14ac:dyDescent="0.2">
      <c r="A3365" s="4" t="s">
        <v>2263</v>
      </c>
      <c r="B3365" t="str">
        <f t="shared" si="104"/>
        <v>HP</v>
      </c>
      <c r="C3365" t="str">
        <f t="shared" si="105"/>
        <v>HP</v>
      </c>
    </row>
    <row r="3366" spans="1:3" x14ac:dyDescent="0.2">
      <c r="A3366" s="3" t="s">
        <v>2274</v>
      </c>
      <c r="B3366" t="str">
        <f t="shared" si="104"/>
        <v>CLICC-ML</v>
      </c>
      <c r="C3366" t="str">
        <f t="shared" si="105"/>
        <v>CLICC-ML</v>
      </c>
    </row>
    <row r="3367" spans="1:3" x14ac:dyDescent="0.2">
      <c r="A3367" s="4" t="s">
        <v>2275</v>
      </c>
      <c r="B3367" t="str">
        <f t="shared" si="104"/>
        <v>CLICC-MM</v>
      </c>
      <c r="C3367" t="str">
        <f t="shared" si="105"/>
        <v>CLICC-MM</v>
      </c>
    </row>
    <row r="3368" spans="1:3" x14ac:dyDescent="0.2">
      <c r="A3368" s="3" t="s">
        <v>2274</v>
      </c>
      <c r="B3368" t="str">
        <f t="shared" si="104"/>
        <v>CLICC-ML</v>
      </c>
      <c r="C3368" t="str">
        <f t="shared" si="105"/>
        <v>CLICC-ML</v>
      </c>
    </row>
    <row r="3369" spans="1:3" x14ac:dyDescent="0.2">
      <c r="A3369" s="4" t="s">
        <v>2274</v>
      </c>
      <c r="B3369" t="str">
        <f t="shared" si="104"/>
        <v>CLICC-ML</v>
      </c>
      <c r="C3369" t="str">
        <f t="shared" si="105"/>
        <v>CLICC-ML</v>
      </c>
    </row>
    <row r="3370" spans="1:3" x14ac:dyDescent="0.2">
      <c r="A3370" s="3" t="s">
        <v>2274</v>
      </c>
      <c r="B3370" t="str">
        <f t="shared" si="104"/>
        <v>CLICC-ML</v>
      </c>
      <c r="C3370" t="str">
        <f t="shared" si="105"/>
        <v>CLICC-ML</v>
      </c>
    </row>
    <row r="3371" spans="1:3" x14ac:dyDescent="0.2">
      <c r="A3371" s="4" t="s">
        <v>2274</v>
      </c>
      <c r="B3371" t="str">
        <f t="shared" si="104"/>
        <v>CLICC-ML</v>
      </c>
      <c r="C3371" t="str">
        <f t="shared" si="105"/>
        <v>CLICC-ML</v>
      </c>
    </row>
    <row r="3372" spans="1:3" x14ac:dyDescent="0.2">
      <c r="A3372" s="3" t="s">
        <v>2274</v>
      </c>
      <c r="B3372" t="str">
        <f t="shared" si="104"/>
        <v>CLICC-ML</v>
      </c>
      <c r="C3372" t="str">
        <f t="shared" si="105"/>
        <v>CLICC-ML</v>
      </c>
    </row>
    <row r="3373" spans="1:3" x14ac:dyDescent="0.2">
      <c r="A3373" s="4" t="s">
        <v>2274</v>
      </c>
      <c r="B3373" t="str">
        <f t="shared" si="104"/>
        <v>CLICC-ML</v>
      </c>
      <c r="C3373" t="str">
        <f t="shared" si="105"/>
        <v>CLICC-ML</v>
      </c>
    </row>
    <row r="3374" spans="1:3" x14ac:dyDescent="0.2">
      <c r="A3374" s="3" t="s">
        <v>2274</v>
      </c>
      <c r="B3374" t="str">
        <f t="shared" si="104"/>
        <v>CLICC-ML</v>
      </c>
      <c r="C3374" t="str">
        <f t="shared" si="105"/>
        <v>CLICC-ML</v>
      </c>
    </row>
    <row r="3375" spans="1:3" x14ac:dyDescent="0.2">
      <c r="A3375" s="4" t="s">
        <v>2274</v>
      </c>
      <c r="B3375" t="str">
        <f t="shared" si="104"/>
        <v>CLICC-ML</v>
      </c>
      <c r="C3375" t="str">
        <f t="shared" si="105"/>
        <v>CLICC-ML</v>
      </c>
    </row>
    <row r="3376" spans="1:3" x14ac:dyDescent="0.2">
      <c r="A3376" s="3" t="s">
        <v>2275</v>
      </c>
      <c r="B3376" t="str">
        <f t="shared" si="104"/>
        <v>CLICC-MM</v>
      </c>
      <c r="C3376" t="str">
        <f t="shared" si="105"/>
        <v>CLICC-MM</v>
      </c>
    </row>
    <row r="3377" spans="1:3" x14ac:dyDescent="0.2">
      <c r="A3377" s="4" t="s">
        <v>2275</v>
      </c>
      <c r="B3377" t="str">
        <f t="shared" si="104"/>
        <v>CLICC-MM</v>
      </c>
      <c r="C3377" t="str">
        <f t="shared" si="105"/>
        <v>CLICC-MM</v>
      </c>
    </row>
    <row r="3378" spans="1:3" x14ac:dyDescent="0.2">
      <c r="A3378" s="3" t="s">
        <v>2263</v>
      </c>
      <c r="B3378" t="str">
        <f t="shared" si="104"/>
        <v>HP</v>
      </c>
      <c r="C3378" t="str">
        <f t="shared" si="105"/>
        <v>HP</v>
      </c>
    </row>
    <row r="3379" spans="1:3" x14ac:dyDescent="0.2">
      <c r="A3379" s="4" t="s">
        <v>2263</v>
      </c>
      <c r="B3379" t="str">
        <f t="shared" si="104"/>
        <v>HP</v>
      </c>
      <c r="C3379" t="str">
        <f t="shared" si="105"/>
        <v>HP</v>
      </c>
    </row>
    <row r="3380" spans="1:3" x14ac:dyDescent="0.2">
      <c r="A3380" s="3" t="s">
        <v>2263</v>
      </c>
      <c r="B3380" t="str">
        <f t="shared" si="104"/>
        <v>HP</v>
      </c>
      <c r="C3380" t="str">
        <f t="shared" si="105"/>
        <v>HP</v>
      </c>
    </row>
    <row r="3381" spans="1:3" x14ac:dyDescent="0.2">
      <c r="A3381" s="4" t="s">
        <v>2274</v>
      </c>
      <c r="B3381" t="str">
        <f t="shared" si="104"/>
        <v>CLICC-ML</v>
      </c>
      <c r="C3381" t="str">
        <f t="shared" si="105"/>
        <v>CLICC-ML</v>
      </c>
    </row>
    <row r="3382" spans="1:3" x14ac:dyDescent="0.2">
      <c r="A3382" s="3" t="s">
        <v>2275</v>
      </c>
      <c r="B3382" t="str">
        <f t="shared" si="104"/>
        <v>CLICC-MM</v>
      </c>
      <c r="C3382" t="str">
        <f t="shared" si="105"/>
        <v>CLICC-MM</v>
      </c>
    </row>
    <row r="3383" spans="1:3" x14ac:dyDescent="0.2">
      <c r="A3383" s="4" t="s">
        <v>2275</v>
      </c>
      <c r="B3383" t="str">
        <f t="shared" si="104"/>
        <v>CLICC-MM</v>
      </c>
      <c r="C3383" t="str">
        <f t="shared" si="105"/>
        <v>CLICC-MM</v>
      </c>
    </row>
    <row r="3384" spans="1:3" x14ac:dyDescent="0.2">
      <c r="A3384" s="3" t="s">
        <v>2273</v>
      </c>
      <c r="B3384" t="str">
        <f t="shared" si="104"/>
        <v>CBK</v>
      </c>
      <c r="C3384" t="str">
        <f t="shared" si="105"/>
        <v>CBK</v>
      </c>
    </row>
    <row r="3385" spans="1:3" x14ac:dyDescent="0.2">
      <c r="A3385" s="4" t="s">
        <v>2265</v>
      </c>
      <c r="B3385" t="str">
        <f t="shared" si="104"/>
        <v>IPHONE</v>
      </c>
      <c r="C3385" t="str">
        <f t="shared" si="105"/>
        <v>IPHONE</v>
      </c>
    </row>
    <row r="3386" spans="1:3" x14ac:dyDescent="0.2">
      <c r="A3386" s="3" t="s">
        <v>2265</v>
      </c>
      <c r="B3386" t="str">
        <f t="shared" si="104"/>
        <v>IPHONE</v>
      </c>
      <c r="C3386" t="str">
        <f t="shared" si="105"/>
        <v>IPHONE</v>
      </c>
    </row>
    <row r="3387" spans="1:3" x14ac:dyDescent="0.2">
      <c r="A3387" s="4" t="s">
        <v>2272</v>
      </c>
      <c r="B3387" t="str">
        <f t="shared" si="104"/>
        <v>WALLADPT</v>
      </c>
      <c r="C3387" t="str">
        <f t="shared" si="105"/>
        <v>WALLADPT</v>
      </c>
    </row>
    <row r="3388" spans="1:3" x14ac:dyDescent="0.2">
      <c r="A3388" s="3" t="s">
        <v>2272</v>
      </c>
      <c r="B3388" t="str">
        <f t="shared" si="104"/>
        <v>WALLADPT</v>
      </c>
      <c r="C3388" t="str">
        <f t="shared" si="105"/>
        <v>WALLADPT</v>
      </c>
    </row>
    <row r="3389" spans="1:3" x14ac:dyDescent="0.2">
      <c r="A3389" s="4" t="s">
        <v>2265</v>
      </c>
      <c r="B3389" t="str">
        <f t="shared" si="104"/>
        <v>IPHONE</v>
      </c>
      <c r="C3389" t="str">
        <f t="shared" si="105"/>
        <v>IPHONE</v>
      </c>
    </row>
    <row r="3390" spans="1:3" x14ac:dyDescent="0.2">
      <c r="A3390" s="3" t="s">
        <v>2272</v>
      </c>
      <c r="B3390" t="str">
        <f t="shared" si="104"/>
        <v>WALLADPT</v>
      </c>
      <c r="C3390" t="str">
        <f t="shared" si="105"/>
        <v>WALLADPT</v>
      </c>
    </row>
    <row r="3391" spans="1:3" x14ac:dyDescent="0.2">
      <c r="A3391" s="4" t="s">
        <v>2263</v>
      </c>
      <c r="B3391" t="str">
        <f t="shared" si="104"/>
        <v>HP</v>
      </c>
      <c r="C3391" t="str">
        <f t="shared" si="105"/>
        <v>HP</v>
      </c>
    </row>
    <row r="3392" spans="1:3" x14ac:dyDescent="0.2">
      <c r="A3392" s="3" t="s">
        <v>2266</v>
      </c>
      <c r="B3392" t="str">
        <f t="shared" si="104"/>
        <v>HDST</v>
      </c>
      <c r="C3392" t="str">
        <f t="shared" si="105"/>
        <v>HDST</v>
      </c>
    </row>
    <row r="3393" spans="1:3" x14ac:dyDescent="0.2">
      <c r="A3393" s="4" t="s">
        <v>2266</v>
      </c>
      <c r="B3393" t="str">
        <f t="shared" si="104"/>
        <v>HDST</v>
      </c>
      <c r="C3393" t="str">
        <f t="shared" si="105"/>
        <v>HDST</v>
      </c>
    </row>
    <row r="3394" spans="1:3" x14ac:dyDescent="0.2">
      <c r="A3394" s="3" t="s">
        <v>2265</v>
      </c>
      <c r="B3394" t="str">
        <f t="shared" si="104"/>
        <v>IPHONE</v>
      </c>
      <c r="C3394" t="str">
        <f t="shared" si="105"/>
        <v>IPHONE</v>
      </c>
    </row>
    <row r="3395" spans="1:3" x14ac:dyDescent="0.2">
      <c r="A3395" s="4" t="s">
        <v>2265</v>
      </c>
      <c r="B3395" t="str">
        <f t="shared" ref="B3395:B3458" si="106">IF(COUNTIF(A3395,"*MACUSBC*"),"MACUSBC",A3395)</f>
        <v>IPHONE</v>
      </c>
      <c r="C3395" t="str">
        <f t="shared" ref="C3395:C3458" si="107">IF(COUNTIF(B3395,"*uniq*"),"CBK",B3395)</f>
        <v>IPHONE</v>
      </c>
    </row>
    <row r="3396" spans="1:3" x14ac:dyDescent="0.2">
      <c r="A3396" s="3" t="s">
        <v>2265</v>
      </c>
      <c r="B3396" t="str">
        <f t="shared" si="106"/>
        <v>IPHONE</v>
      </c>
      <c r="C3396" t="str">
        <f t="shared" si="107"/>
        <v>IPHONE</v>
      </c>
    </row>
    <row r="3397" spans="1:3" x14ac:dyDescent="0.2">
      <c r="A3397" s="4" t="s">
        <v>2265</v>
      </c>
      <c r="B3397" t="str">
        <f t="shared" si="106"/>
        <v>IPHONE</v>
      </c>
      <c r="C3397" t="str">
        <f t="shared" si="107"/>
        <v>IPHONE</v>
      </c>
    </row>
    <row r="3398" spans="1:3" x14ac:dyDescent="0.2">
      <c r="A3398" s="3" t="s">
        <v>2265</v>
      </c>
      <c r="B3398" t="str">
        <f t="shared" si="106"/>
        <v>IPHONE</v>
      </c>
      <c r="C3398" t="str">
        <f t="shared" si="107"/>
        <v>IPHONE</v>
      </c>
    </row>
    <row r="3399" spans="1:3" x14ac:dyDescent="0.2">
      <c r="A3399" s="4" t="s">
        <v>2265</v>
      </c>
      <c r="B3399" t="str">
        <f t="shared" si="106"/>
        <v>IPHONE</v>
      </c>
      <c r="C3399" t="str">
        <f t="shared" si="107"/>
        <v>IPHONE</v>
      </c>
    </row>
    <row r="3400" spans="1:3" x14ac:dyDescent="0.2">
      <c r="A3400" s="3" t="s">
        <v>2268</v>
      </c>
      <c r="B3400" t="str">
        <f t="shared" si="106"/>
        <v>MACCHRG</v>
      </c>
      <c r="C3400" t="str">
        <f t="shared" si="107"/>
        <v>MACCHRG</v>
      </c>
    </row>
    <row r="3401" spans="1:3" x14ac:dyDescent="0.2">
      <c r="A3401" s="4" t="s">
        <v>2268</v>
      </c>
      <c r="B3401" t="str">
        <f t="shared" si="106"/>
        <v>MACCHRG</v>
      </c>
      <c r="C3401" t="str">
        <f t="shared" si="107"/>
        <v>MACCHRG</v>
      </c>
    </row>
    <row r="3402" spans="1:3" x14ac:dyDescent="0.2">
      <c r="A3402" s="3" t="s">
        <v>2296</v>
      </c>
      <c r="B3402" t="str">
        <f t="shared" si="106"/>
        <v>MACUSBC</v>
      </c>
      <c r="C3402" t="str">
        <f t="shared" si="107"/>
        <v>MACUSBC</v>
      </c>
    </row>
    <row r="3403" spans="1:3" x14ac:dyDescent="0.2">
      <c r="A3403" s="4" t="s">
        <v>2271</v>
      </c>
      <c r="B3403" t="str">
        <f t="shared" si="106"/>
        <v>OMNI</v>
      </c>
      <c r="C3403" t="str">
        <f t="shared" si="107"/>
        <v>OMNI</v>
      </c>
    </row>
    <row r="3404" spans="1:3" x14ac:dyDescent="0.2">
      <c r="A3404" s="3" t="s">
        <v>2271</v>
      </c>
      <c r="B3404" t="str">
        <f t="shared" si="106"/>
        <v>OMNI</v>
      </c>
      <c r="C3404" t="str">
        <f t="shared" si="107"/>
        <v>OMNI</v>
      </c>
    </row>
    <row r="3405" spans="1:3" x14ac:dyDescent="0.2">
      <c r="A3405" s="4" t="s">
        <v>2271</v>
      </c>
      <c r="B3405" t="str">
        <f t="shared" si="106"/>
        <v>OMNI</v>
      </c>
      <c r="C3405" t="str">
        <f t="shared" si="107"/>
        <v>OMNI</v>
      </c>
    </row>
    <row r="3406" spans="1:3" x14ac:dyDescent="0.2">
      <c r="A3406" s="3" t="s">
        <v>2271</v>
      </c>
      <c r="B3406" t="str">
        <f t="shared" si="106"/>
        <v>OMNI</v>
      </c>
      <c r="C3406" t="str">
        <f t="shared" si="107"/>
        <v>OMNI</v>
      </c>
    </row>
    <row r="3407" spans="1:3" x14ac:dyDescent="0.2">
      <c r="A3407" s="4" t="s">
        <v>2272</v>
      </c>
      <c r="B3407" t="str">
        <f t="shared" si="106"/>
        <v>WALLADPT</v>
      </c>
      <c r="C3407" t="str">
        <f t="shared" si="107"/>
        <v>WALLADPT</v>
      </c>
    </row>
    <row r="3408" spans="1:3" x14ac:dyDescent="0.2">
      <c r="A3408" s="3" t="s">
        <v>2272</v>
      </c>
      <c r="B3408" t="str">
        <f t="shared" si="106"/>
        <v>WALLADPT</v>
      </c>
      <c r="C3408" t="str">
        <f t="shared" si="107"/>
        <v>WALLADPT</v>
      </c>
    </row>
    <row r="3409" spans="1:3" x14ac:dyDescent="0.2">
      <c r="A3409" s="4" t="s">
        <v>2272</v>
      </c>
      <c r="B3409" t="str">
        <f t="shared" si="106"/>
        <v>WALLADPT</v>
      </c>
      <c r="C3409" t="str">
        <f t="shared" si="107"/>
        <v>WALLADPT</v>
      </c>
    </row>
    <row r="3410" spans="1:3" x14ac:dyDescent="0.2">
      <c r="A3410" s="3" t="s">
        <v>2272</v>
      </c>
      <c r="B3410" t="str">
        <f t="shared" si="106"/>
        <v>WALLADPT</v>
      </c>
      <c r="C3410" t="str">
        <f t="shared" si="107"/>
        <v>WALLADPT</v>
      </c>
    </row>
    <row r="3411" spans="1:3" x14ac:dyDescent="0.2">
      <c r="A3411" s="4" t="s">
        <v>2273</v>
      </c>
      <c r="B3411" t="str">
        <f t="shared" si="106"/>
        <v>CBK</v>
      </c>
      <c r="C3411" t="str">
        <f t="shared" si="107"/>
        <v>CBK</v>
      </c>
    </row>
    <row r="3412" spans="1:3" x14ac:dyDescent="0.2">
      <c r="A3412" s="3" t="s">
        <v>2273</v>
      </c>
      <c r="B3412" t="str">
        <f t="shared" si="106"/>
        <v>CBK</v>
      </c>
      <c r="C3412" t="str">
        <f t="shared" si="107"/>
        <v>CBK</v>
      </c>
    </row>
    <row r="3413" spans="1:3" x14ac:dyDescent="0.2">
      <c r="A3413" s="4" t="s">
        <v>2273</v>
      </c>
      <c r="B3413" t="str">
        <f t="shared" si="106"/>
        <v>CBK</v>
      </c>
      <c r="C3413" t="str">
        <f t="shared" si="107"/>
        <v>CBK</v>
      </c>
    </row>
    <row r="3414" spans="1:3" x14ac:dyDescent="0.2">
      <c r="A3414" s="3" t="s">
        <v>2274</v>
      </c>
      <c r="B3414" t="str">
        <f t="shared" si="106"/>
        <v>CLICC-ML</v>
      </c>
      <c r="C3414" t="str">
        <f t="shared" si="107"/>
        <v>CLICC-ML</v>
      </c>
    </row>
    <row r="3415" spans="1:3" x14ac:dyDescent="0.2">
      <c r="A3415" s="4" t="s">
        <v>2274</v>
      </c>
      <c r="B3415" t="str">
        <f t="shared" si="106"/>
        <v>CLICC-ML</v>
      </c>
      <c r="C3415" t="str">
        <f t="shared" si="107"/>
        <v>CLICC-ML</v>
      </c>
    </row>
    <row r="3416" spans="1:3" x14ac:dyDescent="0.2">
      <c r="A3416" s="3" t="s">
        <v>2263</v>
      </c>
      <c r="B3416" t="str">
        <f t="shared" si="106"/>
        <v>HP</v>
      </c>
      <c r="C3416" t="str">
        <f t="shared" si="107"/>
        <v>HP</v>
      </c>
    </row>
    <row r="3417" spans="1:3" x14ac:dyDescent="0.2">
      <c r="A3417" s="4" t="s">
        <v>2263</v>
      </c>
      <c r="B3417" t="str">
        <f t="shared" si="106"/>
        <v>HP</v>
      </c>
      <c r="C3417" t="str">
        <f t="shared" si="107"/>
        <v>HP</v>
      </c>
    </row>
    <row r="3418" spans="1:3" x14ac:dyDescent="0.2">
      <c r="A3418" s="3" t="s">
        <v>2263</v>
      </c>
      <c r="B3418" t="str">
        <f t="shared" si="106"/>
        <v>HP</v>
      </c>
      <c r="C3418" t="str">
        <f t="shared" si="107"/>
        <v>HP</v>
      </c>
    </row>
    <row r="3419" spans="1:3" x14ac:dyDescent="0.2">
      <c r="A3419" s="4" t="s">
        <v>2263</v>
      </c>
      <c r="B3419" t="str">
        <f t="shared" si="106"/>
        <v>HP</v>
      </c>
      <c r="C3419" t="str">
        <f t="shared" si="107"/>
        <v>HP</v>
      </c>
    </row>
    <row r="3420" spans="1:3" x14ac:dyDescent="0.2">
      <c r="A3420" s="3" t="s">
        <v>2274</v>
      </c>
      <c r="B3420" t="str">
        <f t="shared" si="106"/>
        <v>CLICC-ML</v>
      </c>
      <c r="C3420" t="str">
        <f t="shared" si="107"/>
        <v>CLICC-ML</v>
      </c>
    </row>
    <row r="3421" spans="1:3" x14ac:dyDescent="0.2">
      <c r="A3421" s="4" t="s">
        <v>2275</v>
      </c>
      <c r="B3421" t="str">
        <f t="shared" si="106"/>
        <v>CLICC-MM</v>
      </c>
      <c r="C3421" t="str">
        <f t="shared" si="107"/>
        <v>CLICC-MM</v>
      </c>
    </row>
    <row r="3422" spans="1:3" x14ac:dyDescent="0.2">
      <c r="A3422" s="3" t="s">
        <v>2275</v>
      </c>
      <c r="B3422" t="str">
        <f t="shared" si="106"/>
        <v>CLICC-MM</v>
      </c>
      <c r="C3422" t="str">
        <f t="shared" si="107"/>
        <v>CLICC-MM</v>
      </c>
    </row>
    <row r="3423" spans="1:3" x14ac:dyDescent="0.2">
      <c r="A3423" s="4" t="s">
        <v>2271</v>
      </c>
      <c r="B3423" t="str">
        <f t="shared" si="106"/>
        <v>OMNI</v>
      </c>
      <c r="C3423" t="str">
        <f t="shared" si="107"/>
        <v>OMNI</v>
      </c>
    </row>
    <row r="3424" spans="1:3" x14ac:dyDescent="0.2">
      <c r="A3424" s="3" t="s">
        <v>2273</v>
      </c>
      <c r="B3424" t="str">
        <f t="shared" si="106"/>
        <v>CBK</v>
      </c>
      <c r="C3424" t="str">
        <f t="shared" si="107"/>
        <v>CBK</v>
      </c>
    </row>
    <row r="3425" spans="1:3" x14ac:dyDescent="0.2">
      <c r="A3425" s="4" t="s">
        <v>2302</v>
      </c>
      <c r="B3425" t="str">
        <f t="shared" si="106"/>
        <v>BOEIPHONE</v>
      </c>
      <c r="C3425" t="str">
        <f t="shared" si="107"/>
        <v>BOEIPHONE</v>
      </c>
    </row>
    <row r="3426" spans="1:3" x14ac:dyDescent="0.2">
      <c r="A3426" s="3" t="s">
        <v>2276</v>
      </c>
      <c r="B3426" t="str">
        <f t="shared" si="106"/>
        <v>CALC</v>
      </c>
      <c r="C3426" t="str">
        <f t="shared" si="107"/>
        <v>CALC</v>
      </c>
    </row>
    <row r="3427" spans="1:3" x14ac:dyDescent="0.2">
      <c r="A3427" s="4" t="s">
        <v>2276</v>
      </c>
      <c r="B3427" t="str">
        <f t="shared" si="106"/>
        <v>CALC</v>
      </c>
      <c r="C3427" t="str">
        <f t="shared" si="107"/>
        <v>CALC</v>
      </c>
    </row>
    <row r="3428" spans="1:3" x14ac:dyDescent="0.2">
      <c r="A3428" s="3" t="s">
        <v>2276</v>
      </c>
      <c r="B3428" t="str">
        <f t="shared" si="106"/>
        <v>CALC</v>
      </c>
      <c r="C3428" t="str">
        <f t="shared" si="107"/>
        <v>CALC</v>
      </c>
    </row>
    <row r="3429" spans="1:3" x14ac:dyDescent="0.2">
      <c r="A3429" s="4" t="s">
        <v>2276</v>
      </c>
      <c r="B3429" t="str">
        <f t="shared" si="106"/>
        <v>CALC</v>
      </c>
      <c r="C3429" t="str">
        <f t="shared" si="107"/>
        <v>CALC</v>
      </c>
    </row>
    <row r="3430" spans="1:3" x14ac:dyDescent="0.2">
      <c r="A3430" s="3" t="s">
        <v>2276</v>
      </c>
      <c r="B3430" t="str">
        <f t="shared" si="106"/>
        <v>CALC</v>
      </c>
      <c r="C3430" t="str">
        <f t="shared" si="107"/>
        <v>CALC</v>
      </c>
    </row>
    <row r="3431" spans="1:3" x14ac:dyDescent="0.2">
      <c r="A3431" s="4" t="s">
        <v>2276</v>
      </c>
      <c r="B3431" t="str">
        <f t="shared" si="106"/>
        <v>CALC</v>
      </c>
      <c r="C3431" t="str">
        <f t="shared" si="107"/>
        <v>CALC</v>
      </c>
    </row>
    <row r="3432" spans="1:3" x14ac:dyDescent="0.2">
      <c r="A3432" s="3" t="s">
        <v>2276</v>
      </c>
      <c r="B3432" t="str">
        <f t="shared" si="106"/>
        <v>CALC</v>
      </c>
      <c r="C3432" t="str">
        <f t="shared" si="107"/>
        <v>CALC</v>
      </c>
    </row>
    <row r="3433" spans="1:3" x14ac:dyDescent="0.2">
      <c r="A3433" s="4" t="s">
        <v>2276</v>
      </c>
      <c r="B3433" t="str">
        <f t="shared" si="106"/>
        <v>CALC</v>
      </c>
      <c r="C3433" t="str">
        <f t="shared" si="107"/>
        <v>CALC</v>
      </c>
    </row>
    <row r="3434" spans="1:3" x14ac:dyDescent="0.2">
      <c r="A3434" s="3" t="s">
        <v>2266</v>
      </c>
      <c r="B3434" t="str">
        <f t="shared" si="106"/>
        <v>HDST</v>
      </c>
      <c r="C3434" t="str">
        <f t="shared" si="107"/>
        <v>HDST</v>
      </c>
    </row>
    <row r="3435" spans="1:3" x14ac:dyDescent="0.2">
      <c r="A3435" s="4" t="s">
        <v>2266</v>
      </c>
      <c r="B3435" t="str">
        <f t="shared" si="106"/>
        <v>HDST</v>
      </c>
      <c r="C3435" t="str">
        <f t="shared" si="107"/>
        <v>HDST</v>
      </c>
    </row>
    <row r="3436" spans="1:3" x14ac:dyDescent="0.2">
      <c r="A3436" s="3" t="s">
        <v>2282</v>
      </c>
      <c r="B3436" t="str">
        <f t="shared" si="106"/>
        <v>HPUSBC</v>
      </c>
      <c r="C3436" t="str">
        <f t="shared" si="107"/>
        <v>HPUSBC</v>
      </c>
    </row>
    <row r="3437" spans="1:3" x14ac:dyDescent="0.2">
      <c r="A3437" s="4" t="s">
        <v>2282</v>
      </c>
      <c r="B3437" t="str">
        <f t="shared" si="106"/>
        <v>HPUSBC</v>
      </c>
      <c r="C3437" t="str">
        <f t="shared" si="107"/>
        <v>HPUSBC</v>
      </c>
    </row>
    <row r="3438" spans="1:3" x14ac:dyDescent="0.2">
      <c r="A3438" s="3" t="s">
        <v>2282</v>
      </c>
      <c r="B3438" t="str">
        <f t="shared" si="106"/>
        <v>HPUSBC</v>
      </c>
      <c r="C3438" t="str">
        <f t="shared" si="107"/>
        <v>HPUSBC</v>
      </c>
    </row>
    <row r="3439" spans="1:3" x14ac:dyDescent="0.2">
      <c r="A3439" s="4" t="s">
        <v>2265</v>
      </c>
      <c r="B3439" t="str">
        <f t="shared" si="106"/>
        <v>IPHONE</v>
      </c>
      <c r="C3439" t="str">
        <f t="shared" si="107"/>
        <v>IPHONE</v>
      </c>
    </row>
    <row r="3440" spans="1:3" x14ac:dyDescent="0.2">
      <c r="A3440" s="3" t="s">
        <v>2265</v>
      </c>
      <c r="B3440" t="str">
        <f t="shared" si="106"/>
        <v>IPHONE</v>
      </c>
      <c r="C3440" t="str">
        <f t="shared" si="107"/>
        <v>IPHONE</v>
      </c>
    </row>
    <row r="3441" spans="1:3" x14ac:dyDescent="0.2">
      <c r="A3441" s="4" t="s">
        <v>2265</v>
      </c>
      <c r="B3441" t="str">
        <f t="shared" si="106"/>
        <v>IPHONE</v>
      </c>
      <c r="C3441" t="str">
        <f t="shared" si="107"/>
        <v>IPHONE</v>
      </c>
    </row>
    <row r="3442" spans="1:3" x14ac:dyDescent="0.2">
      <c r="A3442" s="3" t="s">
        <v>2265</v>
      </c>
      <c r="B3442" t="str">
        <f t="shared" si="106"/>
        <v>IPHONE</v>
      </c>
      <c r="C3442" t="str">
        <f t="shared" si="107"/>
        <v>IPHONE</v>
      </c>
    </row>
    <row r="3443" spans="1:3" x14ac:dyDescent="0.2">
      <c r="A3443" s="4" t="s">
        <v>2265</v>
      </c>
      <c r="B3443" t="str">
        <f t="shared" si="106"/>
        <v>IPHONE</v>
      </c>
      <c r="C3443" t="str">
        <f t="shared" si="107"/>
        <v>IPHONE</v>
      </c>
    </row>
    <row r="3444" spans="1:3" x14ac:dyDescent="0.2">
      <c r="A3444" s="3" t="s">
        <v>2265</v>
      </c>
      <c r="B3444" t="str">
        <f t="shared" si="106"/>
        <v>IPHONE</v>
      </c>
      <c r="C3444" t="str">
        <f t="shared" si="107"/>
        <v>IPHONE</v>
      </c>
    </row>
    <row r="3445" spans="1:3" x14ac:dyDescent="0.2">
      <c r="A3445" s="4" t="s">
        <v>2265</v>
      </c>
      <c r="B3445" t="str">
        <f t="shared" si="106"/>
        <v>IPHONE</v>
      </c>
      <c r="C3445" t="str">
        <f t="shared" si="107"/>
        <v>IPHONE</v>
      </c>
    </row>
    <row r="3446" spans="1:3" x14ac:dyDescent="0.2">
      <c r="A3446" s="3" t="s">
        <v>2265</v>
      </c>
      <c r="B3446" t="str">
        <f t="shared" si="106"/>
        <v>IPHONE</v>
      </c>
      <c r="C3446" t="str">
        <f t="shared" si="107"/>
        <v>IPHONE</v>
      </c>
    </row>
    <row r="3447" spans="1:3" x14ac:dyDescent="0.2">
      <c r="A3447" s="4" t="s">
        <v>2265</v>
      </c>
      <c r="B3447" t="str">
        <f t="shared" si="106"/>
        <v>IPHONE</v>
      </c>
      <c r="C3447" t="str">
        <f t="shared" si="107"/>
        <v>IPHONE</v>
      </c>
    </row>
    <row r="3448" spans="1:3" x14ac:dyDescent="0.2">
      <c r="A3448" s="3" t="s">
        <v>2265</v>
      </c>
      <c r="B3448" t="str">
        <f t="shared" si="106"/>
        <v>IPHONE</v>
      </c>
      <c r="C3448" t="str">
        <f t="shared" si="107"/>
        <v>IPHONE</v>
      </c>
    </row>
    <row r="3449" spans="1:3" x14ac:dyDescent="0.2">
      <c r="A3449" s="4" t="s">
        <v>2265</v>
      </c>
      <c r="B3449" t="str">
        <f t="shared" si="106"/>
        <v>IPHONE</v>
      </c>
      <c r="C3449" t="str">
        <f t="shared" si="107"/>
        <v>IPHONE</v>
      </c>
    </row>
    <row r="3450" spans="1:3" x14ac:dyDescent="0.2">
      <c r="A3450" s="3" t="s">
        <v>2265</v>
      </c>
      <c r="B3450" t="str">
        <f t="shared" si="106"/>
        <v>IPHONE</v>
      </c>
      <c r="C3450" t="str">
        <f t="shared" si="107"/>
        <v>IPHONE</v>
      </c>
    </row>
    <row r="3451" spans="1:3" x14ac:dyDescent="0.2">
      <c r="A3451" s="4" t="s">
        <v>2268</v>
      </c>
      <c r="B3451" t="str">
        <f t="shared" si="106"/>
        <v>MACCHRG</v>
      </c>
      <c r="C3451" t="str">
        <f t="shared" si="107"/>
        <v>MACCHRG</v>
      </c>
    </row>
    <row r="3452" spans="1:3" x14ac:dyDescent="0.2">
      <c r="A3452" s="3" t="s">
        <v>2268</v>
      </c>
      <c r="B3452" t="str">
        <f t="shared" si="106"/>
        <v>MACCHRG</v>
      </c>
      <c r="C3452" t="str">
        <f t="shared" si="107"/>
        <v>MACCHRG</v>
      </c>
    </row>
    <row r="3453" spans="1:3" x14ac:dyDescent="0.2">
      <c r="A3453" s="4" t="s">
        <v>2296</v>
      </c>
      <c r="B3453" t="str">
        <f t="shared" si="106"/>
        <v>MACUSBC</v>
      </c>
      <c r="C3453" t="str">
        <f t="shared" si="107"/>
        <v>MACUSBC</v>
      </c>
    </row>
    <row r="3454" spans="1:3" x14ac:dyDescent="0.2">
      <c r="A3454" s="3" t="s">
        <v>2296</v>
      </c>
      <c r="B3454" t="str">
        <f t="shared" si="106"/>
        <v>MACUSBC</v>
      </c>
      <c r="C3454" t="str">
        <f t="shared" si="107"/>
        <v>MACUSBC</v>
      </c>
    </row>
    <row r="3455" spans="1:3" x14ac:dyDescent="0.2">
      <c r="A3455" s="4" t="s">
        <v>2296</v>
      </c>
      <c r="B3455" t="str">
        <f t="shared" si="106"/>
        <v>MACUSBC</v>
      </c>
      <c r="C3455" t="str">
        <f t="shared" si="107"/>
        <v>MACUSBC</v>
      </c>
    </row>
    <row r="3456" spans="1:3" x14ac:dyDescent="0.2">
      <c r="A3456" s="3" t="s">
        <v>2296</v>
      </c>
      <c r="B3456" t="str">
        <f t="shared" si="106"/>
        <v>MACUSBC</v>
      </c>
      <c r="C3456" t="str">
        <f t="shared" si="107"/>
        <v>MACUSBC</v>
      </c>
    </row>
    <row r="3457" spans="1:3" x14ac:dyDescent="0.2">
      <c r="A3457" s="4" t="s">
        <v>2296</v>
      </c>
      <c r="B3457" t="str">
        <f t="shared" si="106"/>
        <v>MACUSBC</v>
      </c>
      <c r="C3457" t="str">
        <f t="shared" si="107"/>
        <v>MACUSBC</v>
      </c>
    </row>
    <row r="3458" spans="1:3" x14ac:dyDescent="0.2">
      <c r="A3458" s="3" t="s">
        <v>2296</v>
      </c>
      <c r="B3458" t="str">
        <f t="shared" si="106"/>
        <v>MACUSBC</v>
      </c>
      <c r="C3458" t="str">
        <f t="shared" si="107"/>
        <v>MACUSBC</v>
      </c>
    </row>
    <row r="3459" spans="1:3" x14ac:dyDescent="0.2">
      <c r="A3459" s="4" t="s">
        <v>2296</v>
      </c>
      <c r="B3459" t="str">
        <f t="shared" ref="B3459:B3522" si="108">IF(COUNTIF(A3459,"*MACUSBC*"),"MACUSBC",A3459)</f>
        <v>MACUSBC</v>
      </c>
      <c r="C3459" t="str">
        <f t="shared" ref="C3459:C3522" si="109">IF(COUNTIF(B3459,"*uniq*"),"CBK",B3459)</f>
        <v>MACUSBC</v>
      </c>
    </row>
    <row r="3460" spans="1:3" x14ac:dyDescent="0.2">
      <c r="A3460" s="3" t="s">
        <v>2296</v>
      </c>
      <c r="B3460" t="str">
        <f t="shared" si="108"/>
        <v>MACUSBC</v>
      </c>
      <c r="C3460" t="str">
        <f t="shared" si="109"/>
        <v>MACUSBC</v>
      </c>
    </row>
    <row r="3461" spans="1:3" x14ac:dyDescent="0.2">
      <c r="A3461" s="4" t="s">
        <v>2296</v>
      </c>
      <c r="B3461" t="str">
        <f t="shared" si="108"/>
        <v>MACUSBC</v>
      </c>
      <c r="C3461" t="str">
        <f t="shared" si="109"/>
        <v>MACUSBC</v>
      </c>
    </row>
    <row r="3462" spans="1:3" x14ac:dyDescent="0.2">
      <c r="A3462" s="3" t="s">
        <v>2293</v>
      </c>
      <c r="B3462" t="str">
        <f t="shared" si="108"/>
        <v>OLDMACCHRG</v>
      </c>
      <c r="C3462" t="str">
        <f t="shared" si="109"/>
        <v>OLDMACCHRG</v>
      </c>
    </row>
    <row r="3463" spans="1:3" x14ac:dyDescent="0.2">
      <c r="A3463" s="4" t="s">
        <v>2271</v>
      </c>
      <c r="B3463" t="str">
        <f t="shared" si="108"/>
        <v>OMNI</v>
      </c>
      <c r="C3463" t="str">
        <f t="shared" si="109"/>
        <v>OMNI</v>
      </c>
    </row>
    <row r="3464" spans="1:3" x14ac:dyDescent="0.2">
      <c r="A3464" s="3" t="s">
        <v>2271</v>
      </c>
      <c r="B3464" t="str">
        <f t="shared" si="108"/>
        <v>OMNI</v>
      </c>
      <c r="C3464" t="str">
        <f t="shared" si="109"/>
        <v>OMNI</v>
      </c>
    </row>
    <row r="3465" spans="1:3" x14ac:dyDescent="0.2">
      <c r="A3465" s="4" t="s">
        <v>2271</v>
      </c>
      <c r="B3465" t="str">
        <f t="shared" si="108"/>
        <v>OMNI</v>
      </c>
      <c r="C3465" t="str">
        <f t="shared" si="109"/>
        <v>OMNI</v>
      </c>
    </row>
    <row r="3466" spans="1:3" x14ac:dyDescent="0.2">
      <c r="A3466" s="3" t="s">
        <v>2271</v>
      </c>
      <c r="B3466" t="str">
        <f t="shared" si="108"/>
        <v>OMNI</v>
      </c>
      <c r="C3466" t="str">
        <f t="shared" si="109"/>
        <v>OMNI</v>
      </c>
    </row>
    <row r="3467" spans="1:3" x14ac:dyDescent="0.2">
      <c r="A3467" s="4" t="s">
        <v>2294</v>
      </c>
      <c r="B3467" t="str">
        <f t="shared" si="108"/>
        <v>UVGA</v>
      </c>
      <c r="C3467" t="str">
        <f t="shared" si="109"/>
        <v>UVGA</v>
      </c>
    </row>
    <row r="3468" spans="1:3" x14ac:dyDescent="0.2">
      <c r="A3468" s="3" t="s">
        <v>2272</v>
      </c>
      <c r="B3468" t="str">
        <f t="shared" si="108"/>
        <v>WALLADPT</v>
      </c>
      <c r="C3468" t="str">
        <f t="shared" si="109"/>
        <v>WALLADPT</v>
      </c>
    </row>
    <row r="3469" spans="1:3" x14ac:dyDescent="0.2">
      <c r="A3469" s="4" t="s">
        <v>2272</v>
      </c>
      <c r="B3469" t="str">
        <f t="shared" si="108"/>
        <v>WALLADPT</v>
      </c>
      <c r="C3469" t="str">
        <f t="shared" si="109"/>
        <v>WALLADPT</v>
      </c>
    </row>
    <row r="3470" spans="1:3" x14ac:dyDescent="0.2">
      <c r="A3470" s="3" t="s">
        <v>2272</v>
      </c>
      <c r="B3470" t="str">
        <f t="shared" si="108"/>
        <v>WALLADPT</v>
      </c>
      <c r="C3470" t="str">
        <f t="shared" si="109"/>
        <v>WALLADPT</v>
      </c>
    </row>
    <row r="3471" spans="1:3" x14ac:dyDescent="0.2">
      <c r="A3471" s="4" t="s">
        <v>2272</v>
      </c>
      <c r="B3471" t="str">
        <f t="shared" si="108"/>
        <v>WALLADPT</v>
      </c>
      <c r="C3471" t="str">
        <f t="shared" si="109"/>
        <v>WALLADPT</v>
      </c>
    </row>
    <row r="3472" spans="1:3" x14ac:dyDescent="0.2">
      <c r="A3472" s="3" t="s">
        <v>2272</v>
      </c>
      <c r="B3472" t="str">
        <f t="shared" si="108"/>
        <v>WALLADPT</v>
      </c>
      <c r="C3472" t="str">
        <f t="shared" si="109"/>
        <v>WALLADPT</v>
      </c>
    </row>
    <row r="3473" spans="1:3" x14ac:dyDescent="0.2">
      <c r="A3473" s="4" t="s">
        <v>2272</v>
      </c>
      <c r="B3473" t="str">
        <f t="shared" si="108"/>
        <v>WALLADPT</v>
      </c>
      <c r="C3473" t="str">
        <f t="shared" si="109"/>
        <v>WALLADPT</v>
      </c>
    </row>
    <row r="3474" spans="1:3" x14ac:dyDescent="0.2">
      <c r="A3474" s="3" t="s">
        <v>2272</v>
      </c>
      <c r="B3474" t="str">
        <f t="shared" si="108"/>
        <v>WALLADPT</v>
      </c>
      <c r="C3474" t="str">
        <f t="shared" si="109"/>
        <v>WALLADPT</v>
      </c>
    </row>
    <row r="3475" spans="1:3" x14ac:dyDescent="0.2">
      <c r="A3475" s="4" t="s">
        <v>2272</v>
      </c>
      <c r="B3475" t="str">
        <f t="shared" si="108"/>
        <v>WALLADPT</v>
      </c>
      <c r="C3475" t="str">
        <f t="shared" si="109"/>
        <v>WALLADPT</v>
      </c>
    </row>
    <row r="3476" spans="1:3" x14ac:dyDescent="0.2">
      <c r="A3476" s="3" t="s">
        <v>2272</v>
      </c>
      <c r="B3476" t="str">
        <f t="shared" si="108"/>
        <v>WALLADPT</v>
      </c>
      <c r="C3476" t="str">
        <f t="shared" si="109"/>
        <v>WALLADPT</v>
      </c>
    </row>
    <row r="3477" spans="1:3" x14ac:dyDescent="0.2">
      <c r="A3477" s="4" t="s">
        <v>2272</v>
      </c>
      <c r="B3477" t="str">
        <f t="shared" si="108"/>
        <v>WALLADPT</v>
      </c>
      <c r="C3477" t="str">
        <f t="shared" si="109"/>
        <v>WALLADPT</v>
      </c>
    </row>
    <row r="3478" spans="1:3" x14ac:dyDescent="0.2">
      <c r="A3478" s="3" t="s">
        <v>2272</v>
      </c>
      <c r="B3478" t="str">
        <f t="shared" si="108"/>
        <v>WALLADPT</v>
      </c>
      <c r="C3478" t="str">
        <f t="shared" si="109"/>
        <v>WALLADPT</v>
      </c>
    </row>
    <row r="3479" spans="1:3" x14ac:dyDescent="0.2">
      <c r="A3479" s="4" t="s">
        <v>2272</v>
      </c>
      <c r="B3479" t="str">
        <f t="shared" si="108"/>
        <v>WALLADPT</v>
      </c>
      <c r="C3479" t="str">
        <f t="shared" si="109"/>
        <v>WALLADPT</v>
      </c>
    </row>
    <row r="3480" spans="1:3" x14ac:dyDescent="0.2">
      <c r="A3480" s="3" t="s">
        <v>2370</v>
      </c>
      <c r="B3480" t="str">
        <f t="shared" si="108"/>
        <v>Uniq/1/B03Code</v>
      </c>
      <c r="C3480" t="str">
        <f t="shared" si="109"/>
        <v>CBK</v>
      </c>
    </row>
    <row r="3481" spans="1:3" x14ac:dyDescent="0.2">
      <c r="A3481" s="4" t="s">
        <v>2371</v>
      </c>
      <c r="B3481" t="str">
        <f t="shared" si="108"/>
        <v>Uniq/1/B09Code</v>
      </c>
      <c r="C3481" t="str">
        <f t="shared" si="109"/>
        <v>CBK</v>
      </c>
    </row>
    <row r="3482" spans="1:3" x14ac:dyDescent="0.2">
      <c r="A3482" s="3" t="s">
        <v>2273</v>
      </c>
      <c r="B3482" t="str">
        <f t="shared" si="108"/>
        <v>CBK</v>
      </c>
      <c r="C3482" t="str">
        <f t="shared" si="109"/>
        <v>CBK</v>
      </c>
    </row>
    <row r="3483" spans="1:3" x14ac:dyDescent="0.2">
      <c r="A3483" s="4" t="s">
        <v>2274</v>
      </c>
      <c r="B3483" t="str">
        <f t="shared" si="108"/>
        <v>CLICC-ML</v>
      </c>
      <c r="C3483" t="str">
        <f t="shared" si="109"/>
        <v>CLICC-ML</v>
      </c>
    </row>
    <row r="3484" spans="1:3" x14ac:dyDescent="0.2">
      <c r="A3484" s="3" t="s">
        <v>2274</v>
      </c>
      <c r="B3484" t="str">
        <f t="shared" si="108"/>
        <v>CLICC-ML</v>
      </c>
      <c r="C3484" t="str">
        <f t="shared" si="109"/>
        <v>CLICC-ML</v>
      </c>
    </row>
    <row r="3485" spans="1:3" x14ac:dyDescent="0.2">
      <c r="A3485" s="4" t="s">
        <v>2274</v>
      </c>
      <c r="B3485" t="str">
        <f t="shared" si="108"/>
        <v>CLICC-ML</v>
      </c>
      <c r="C3485" t="str">
        <f t="shared" si="109"/>
        <v>CLICC-ML</v>
      </c>
    </row>
    <row r="3486" spans="1:3" x14ac:dyDescent="0.2">
      <c r="A3486" s="3" t="s">
        <v>2275</v>
      </c>
      <c r="B3486" t="str">
        <f t="shared" si="108"/>
        <v>CLICC-MM</v>
      </c>
      <c r="C3486" t="str">
        <f t="shared" si="109"/>
        <v>CLICC-MM</v>
      </c>
    </row>
    <row r="3487" spans="1:3" x14ac:dyDescent="0.2">
      <c r="A3487" s="4" t="s">
        <v>2263</v>
      </c>
      <c r="B3487" t="str">
        <f t="shared" si="108"/>
        <v>HP</v>
      </c>
      <c r="C3487" t="str">
        <f t="shared" si="109"/>
        <v>HP</v>
      </c>
    </row>
    <row r="3488" spans="1:3" x14ac:dyDescent="0.2">
      <c r="A3488" s="3" t="s">
        <v>2263</v>
      </c>
      <c r="B3488" t="str">
        <f t="shared" si="108"/>
        <v>HP</v>
      </c>
      <c r="C3488" t="str">
        <f t="shared" si="109"/>
        <v>HP</v>
      </c>
    </row>
    <row r="3489" spans="1:3" x14ac:dyDescent="0.2">
      <c r="A3489" s="4" t="s">
        <v>2274</v>
      </c>
      <c r="B3489" t="str">
        <f t="shared" si="108"/>
        <v>CLICC-ML</v>
      </c>
      <c r="C3489" t="str">
        <f t="shared" si="109"/>
        <v>CLICC-ML</v>
      </c>
    </row>
    <row r="3490" spans="1:3" x14ac:dyDescent="0.2">
      <c r="A3490" s="3" t="s">
        <v>2263</v>
      </c>
      <c r="B3490" t="str">
        <f t="shared" si="108"/>
        <v>HP</v>
      </c>
      <c r="C3490" t="str">
        <f t="shared" si="109"/>
        <v>HP</v>
      </c>
    </row>
    <row r="3491" spans="1:3" x14ac:dyDescent="0.2">
      <c r="A3491" s="4" t="s">
        <v>2274</v>
      </c>
      <c r="B3491" t="str">
        <f t="shared" si="108"/>
        <v>CLICC-ML</v>
      </c>
      <c r="C3491" t="str">
        <f t="shared" si="109"/>
        <v>CLICC-ML</v>
      </c>
    </row>
    <row r="3492" spans="1:3" x14ac:dyDescent="0.2">
      <c r="A3492" s="3" t="s">
        <v>2274</v>
      </c>
      <c r="B3492" t="str">
        <f t="shared" si="108"/>
        <v>CLICC-ML</v>
      </c>
      <c r="C3492" t="str">
        <f t="shared" si="109"/>
        <v>CLICC-ML</v>
      </c>
    </row>
    <row r="3493" spans="1:3" x14ac:dyDescent="0.2">
      <c r="A3493" s="4" t="s">
        <v>2274</v>
      </c>
      <c r="B3493" t="str">
        <f t="shared" si="108"/>
        <v>CLICC-ML</v>
      </c>
      <c r="C3493" t="str">
        <f t="shared" si="109"/>
        <v>CLICC-ML</v>
      </c>
    </row>
    <row r="3494" spans="1:3" x14ac:dyDescent="0.2">
      <c r="A3494" s="3" t="s">
        <v>2274</v>
      </c>
      <c r="B3494" t="str">
        <f t="shared" si="108"/>
        <v>CLICC-ML</v>
      </c>
      <c r="C3494" t="str">
        <f t="shared" si="109"/>
        <v>CLICC-ML</v>
      </c>
    </row>
    <row r="3495" spans="1:3" x14ac:dyDescent="0.2">
      <c r="A3495" s="4" t="s">
        <v>2274</v>
      </c>
      <c r="B3495" t="str">
        <f t="shared" si="108"/>
        <v>CLICC-ML</v>
      </c>
      <c r="C3495" t="str">
        <f t="shared" si="109"/>
        <v>CLICC-ML</v>
      </c>
    </row>
    <row r="3496" spans="1:3" x14ac:dyDescent="0.2">
      <c r="A3496" s="3" t="s">
        <v>2274</v>
      </c>
      <c r="B3496" t="str">
        <f t="shared" si="108"/>
        <v>CLICC-ML</v>
      </c>
      <c r="C3496" t="str">
        <f t="shared" si="109"/>
        <v>CLICC-ML</v>
      </c>
    </row>
    <row r="3497" spans="1:3" x14ac:dyDescent="0.2">
      <c r="A3497" s="4" t="s">
        <v>2275</v>
      </c>
      <c r="B3497" t="str">
        <f t="shared" si="108"/>
        <v>CLICC-MM</v>
      </c>
      <c r="C3497" t="str">
        <f t="shared" si="109"/>
        <v>CLICC-MM</v>
      </c>
    </row>
    <row r="3498" spans="1:3" x14ac:dyDescent="0.2">
      <c r="A3498" s="3" t="s">
        <v>2263</v>
      </c>
      <c r="B3498" t="str">
        <f t="shared" si="108"/>
        <v>HP</v>
      </c>
      <c r="C3498" t="str">
        <f t="shared" si="109"/>
        <v>HP</v>
      </c>
    </row>
    <row r="3499" spans="1:3" x14ac:dyDescent="0.2">
      <c r="A3499" s="4" t="s">
        <v>2263</v>
      </c>
      <c r="B3499" t="str">
        <f t="shared" si="108"/>
        <v>HP</v>
      </c>
      <c r="C3499" t="str">
        <f t="shared" si="109"/>
        <v>HP</v>
      </c>
    </row>
    <row r="3500" spans="1:3" x14ac:dyDescent="0.2">
      <c r="A3500" s="3" t="s">
        <v>2263</v>
      </c>
      <c r="B3500" t="str">
        <f t="shared" si="108"/>
        <v>HP</v>
      </c>
      <c r="C3500" t="str">
        <f t="shared" si="109"/>
        <v>HP</v>
      </c>
    </row>
    <row r="3501" spans="1:3" x14ac:dyDescent="0.2">
      <c r="A3501" s="4" t="s">
        <v>2372</v>
      </c>
      <c r="B3501" t="str">
        <f t="shared" si="108"/>
        <v>Uniq/15B10Code</v>
      </c>
      <c r="C3501" t="str">
        <f t="shared" si="109"/>
        <v>CBK</v>
      </c>
    </row>
    <row r="3502" spans="1:3" x14ac:dyDescent="0.2">
      <c r="A3502" s="3" t="s">
        <v>2373</v>
      </c>
      <c r="B3502" t="str">
        <f t="shared" si="108"/>
        <v>Uniq/23B11Code</v>
      </c>
      <c r="C3502" t="str">
        <f t="shared" si="109"/>
        <v>CBK</v>
      </c>
    </row>
    <row r="3503" spans="1:3" x14ac:dyDescent="0.2">
      <c r="A3503" s="4" t="s">
        <v>2365</v>
      </c>
      <c r="B3503" t="str">
        <f t="shared" si="108"/>
        <v>Uniq/23B13Code</v>
      </c>
      <c r="C3503" t="str">
        <f t="shared" si="109"/>
        <v>CBK</v>
      </c>
    </row>
    <row r="3504" spans="1:3" x14ac:dyDescent="0.2">
      <c r="A3504" s="3" t="s">
        <v>2273</v>
      </c>
      <c r="B3504" t="str">
        <f t="shared" si="108"/>
        <v>CBK</v>
      </c>
      <c r="C3504" t="str">
        <f t="shared" si="109"/>
        <v>CBK</v>
      </c>
    </row>
    <row r="3505" spans="1:3" x14ac:dyDescent="0.2">
      <c r="A3505" s="4" t="s">
        <v>2273</v>
      </c>
      <c r="B3505" t="str">
        <f t="shared" si="108"/>
        <v>CBK</v>
      </c>
      <c r="C3505" t="str">
        <f t="shared" si="109"/>
        <v>CBK</v>
      </c>
    </row>
    <row r="3506" spans="1:3" x14ac:dyDescent="0.2">
      <c r="A3506" s="3" t="s">
        <v>2273</v>
      </c>
      <c r="B3506" t="str">
        <f t="shared" si="108"/>
        <v>CBK</v>
      </c>
      <c r="C3506" t="str">
        <f t="shared" si="109"/>
        <v>CBK</v>
      </c>
    </row>
    <row r="3507" spans="1:3" x14ac:dyDescent="0.2">
      <c r="A3507" s="4" t="s">
        <v>2273</v>
      </c>
      <c r="B3507" t="str">
        <f t="shared" si="108"/>
        <v>CBK</v>
      </c>
      <c r="C3507" t="str">
        <f t="shared" si="109"/>
        <v>CBK</v>
      </c>
    </row>
    <row r="3508" spans="1:3" x14ac:dyDescent="0.2">
      <c r="A3508" s="3" t="s">
        <v>2273</v>
      </c>
      <c r="B3508" t="str">
        <f t="shared" si="108"/>
        <v>CBK</v>
      </c>
      <c r="C3508" t="str">
        <f t="shared" si="109"/>
        <v>CBK</v>
      </c>
    </row>
    <row r="3509" spans="1:3" x14ac:dyDescent="0.2">
      <c r="A3509" s="4" t="s">
        <v>2273</v>
      </c>
      <c r="B3509" t="str">
        <f t="shared" si="108"/>
        <v>CBK</v>
      </c>
      <c r="C3509" t="str">
        <f t="shared" si="109"/>
        <v>CBK</v>
      </c>
    </row>
    <row r="3510" spans="1:3" x14ac:dyDescent="0.2">
      <c r="A3510" s="3" t="s">
        <v>2273</v>
      </c>
      <c r="B3510" t="str">
        <f t="shared" si="108"/>
        <v>CBK</v>
      </c>
      <c r="C3510" t="str">
        <f t="shared" si="109"/>
        <v>CBK</v>
      </c>
    </row>
    <row r="3511" spans="1:3" x14ac:dyDescent="0.2">
      <c r="A3511" s="4" t="s">
        <v>2296</v>
      </c>
      <c r="B3511" t="str">
        <f t="shared" si="108"/>
        <v>MACUSBC</v>
      </c>
      <c r="C3511" t="str">
        <f t="shared" si="109"/>
        <v>MACUSBC</v>
      </c>
    </row>
    <row r="3512" spans="1:3" x14ac:dyDescent="0.2">
      <c r="A3512" s="3" t="s">
        <v>2285</v>
      </c>
      <c r="B3512" t="str">
        <f t="shared" si="108"/>
        <v>UHDMI</v>
      </c>
      <c r="C3512" t="str">
        <f t="shared" si="109"/>
        <v>UHDMI</v>
      </c>
    </row>
    <row r="3513" spans="1:3" x14ac:dyDescent="0.2">
      <c r="A3513" s="4" t="s">
        <v>2272</v>
      </c>
      <c r="B3513" t="str">
        <f t="shared" si="108"/>
        <v>WALLADPT</v>
      </c>
      <c r="C3513" t="str">
        <f t="shared" si="109"/>
        <v>WALLADPT</v>
      </c>
    </row>
    <row r="3514" spans="1:3" x14ac:dyDescent="0.2">
      <c r="A3514" s="3" t="s">
        <v>2374</v>
      </c>
      <c r="B3514" t="str">
        <f t="shared" si="108"/>
        <v>Uniq/23B01Code</v>
      </c>
      <c r="C3514" t="str">
        <f t="shared" si="109"/>
        <v>CBK</v>
      </c>
    </row>
    <row r="3515" spans="1:3" x14ac:dyDescent="0.2">
      <c r="A3515" s="4" t="s">
        <v>2281</v>
      </c>
      <c r="B3515" t="str">
        <f t="shared" si="108"/>
        <v>HDMIC</v>
      </c>
      <c r="C3515" t="str">
        <f t="shared" si="109"/>
        <v>HDMIC</v>
      </c>
    </row>
    <row r="3516" spans="1:3" x14ac:dyDescent="0.2">
      <c r="A3516" s="3" t="s">
        <v>2266</v>
      </c>
      <c r="B3516" t="str">
        <f t="shared" si="108"/>
        <v>HDST</v>
      </c>
      <c r="C3516" t="str">
        <f t="shared" si="109"/>
        <v>HDST</v>
      </c>
    </row>
    <row r="3517" spans="1:3" x14ac:dyDescent="0.2">
      <c r="A3517" s="4" t="s">
        <v>2266</v>
      </c>
      <c r="B3517" t="str">
        <f t="shared" si="108"/>
        <v>HDST</v>
      </c>
      <c r="C3517" t="str">
        <f t="shared" si="109"/>
        <v>HDST</v>
      </c>
    </row>
    <row r="3518" spans="1:3" x14ac:dyDescent="0.2">
      <c r="A3518" s="3" t="s">
        <v>2265</v>
      </c>
      <c r="B3518" t="str">
        <f t="shared" si="108"/>
        <v>IPHONE</v>
      </c>
      <c r="C3518" t="str">
        <f t="shared" si="109"/>
        <v>IPHONE</v>
      </c>
    </row>
    <row r="3519" spans="1:3" x14ac:dyDescent="0.2">
      <c r="A3519" s="4" t="s">
        <v>2265</v>
      </c>
      <c r="B3519" t="str">
        <f t="shared" si="108"/>
        <v>IPHONE</v>
      </c>
      <c r="C3519" t="str">
        <f t="shared" si="109"/>
        <v>IPHONE</v>
      </c>
    </row>
    <row r="3520" spans="1:3" x14ac:dyDescent="0.2">
      <c r="A3520" s="3" t="s">
        <v>2265</v>
      </c>
      <c r="B3520" t="str">
        <f t="shared" si="108"/>
        <v>IPHONE</v>
      </c>
      <c r="C3520" t="str">
        <f t="shared" si="109"/>
        <v>IPHONE</v>
      </c>
    </row>
    <row r="3521" spans="1:3" x14ac:dyDescent="0.2">
      <c r="A3521" s="4" t="s">
        <v>2265</v>
      </c>
      <c r="B3521" t="str">
        <f t="shared" si="108"/>
        <v>IPHONE</v>
      </c>
      <c r="C3521" t="str">
        <f t="shared" si="109"/>
        <v>IPHONE</v>
      </c>
    </row>
    <row r="3522" spans="1:3" x14ac:dyDescent="0.2">
      <c r="A3522" s="3" t="s">
        <v>2265</v>
      </c>
      <c r="B3522" t="str">
        <f t="shared" si="108"/>
        <v>IPHONE</v>
      </c>
      <c r="C3522" t="str">
        <f t="shared" si="109"/>
        <v>IPHONE</v>
      </c>
    </row>
    <row r="3523" spans="1:3" x14ac:dyDescent="0.2">
      <c r="A3523" s="4" t="s">
        <v>2265</v>
      </c>
      <c r="B3523" t="str">
        <f t="shared" ref="B3523:B3586" si="110">IF(COUNTIF(A3523,"*MACUSBC*"),"MACUSBC",A3523)</f>
        <v>IPHONE</v>
      </c>
      <c r="C3523" t="str">
        <f t="shared" ref="C3523:C3586" si="111">IF(COUNTIF(B3523,"*uniq*"),"CBK",B3523)</f>
        <v>IPHONE</v>
      </c>
    </row>
    <row r="3524" spans="1:3" x14ac:dyDescent="0.2">
      <c r="A3524" s="3" t="s">
        <v>2268</v>
      </c>
      <c r="B3524" t="str">
        <f t="shared" si="110"/>
        <v>MACCHRG</v>
      </c>
      <c r="C3524" t="str">
        <f t="shared" si="111"/>
        <v>MACCHRG</v>
      </c>
    </row>
    <row r="3525" spans="1:3" x14ac:dyDescent="0.2">
      <c r="A3525" s="4" t="s">
        <v>2296</v>
      </c>
      <c r="B3525" t="str">
        <f t="shared" si="110"/>
        <v>MACUSBC</v>
      </c>
      <c r="C3525" t="str">
        <f t="shared" si="111"/>
        <v>MACUSBC</v>
      </c>
    </row>
    <row r="3526" spans="1:3" x14ac:dyDescent="0.2">
      <c r="A3526" s="3" t="s">
        <v>2271</v>
      </c>
      <c r="B3526" t="str">
        <f t="shared" si="110"/>
        <v>OMNI</v>
      </c>
      <c r="C3526" t="str">
        <f t="shared" si="111"/>
        <v>OMNI</v>
      </c>
    </row>
    <row r="3527" spans="1:3" x14ac:dyDescent="0.2">
      <c r="A3527" s="4" t="s">
        <v>2285</v>
      </c>
      <c r="B3527" t="str">
        <f t="shared" si="110"/>
        <v>UHDMI</v>
      </c>
      <c r="C3527" t="str">
        <f t="shared" si="111"/>
        <v>UHDMI</v>
      </c>
    </row>
    <row r="3528" spans="1:3" x14ac:dyDescent="0.2">
      <c r="A3528" s="3" t="s">
        <v>2272</v>
      </c>
      <c r="B3528" t="str">
        <f t="shared" si="110"/>
        <v>WALLADPT</v>
      </c>
      <c r="C3528" t="str">
        <f t="shared" si="111"/>
        <v>WALLADPT</v>
      </c>
    </row>
    <row r="3529" spans="1:3" x14ac:dyDescent="0.2">
      <c r="A3529" s="4" t="s">
        <v>2272</v>
      </c>
      <c r="B3529" t="str">
        <f t="shared" si="110"/>
        <v>WALLADPT</v>
      </c>
      <c r="C3529" t="str">
        <f t="shared" si="111"/>
        <v>WALLADPT</v>
      </c>
    </row>
    <row r="3530" spans="1:3" x14ac:dyDescent="0.2">
      <c r="A3530" s="3" t="s">
        <v>2272</v>
      </c>
      <c r="B3530" t="str">
        <f t="shared" si="110"/>
        <v>WALLADPT</v>
      </c>
      <c r="C3530" t="str">
        <f t="shared" si="111"/>
        <v>WALLADPT</v>
      </c>
    </row>
    <row r="3531" spans="1:3" x14ac:dyDescent="0.2">
      <c r="A3531" s="4" t="s">
        <v>2272</v>
      </c>
      <c r="B3531" t="str">
        <f t="shared" si="110"/>
        <v>WALLADPT</v>
      </c>
      <c r="C3531" t="str">
        <f t="shared" si="111"/>
        <v>WALLADPT</v>
      </c>
    </row>
    <row r="3532" spans="1:3" x14ac:dyDescent="0.2">
      <c r="A3532" s="3" t="s">
        <v>2272</v>
      </c>
      <c r="B3532" t="str">
        <f t="shared" si="110"/>
        <v>WALLADPT</v>
      </c>
      <c r="C3532" t="str">
        <f t="shared" si="111"/>
        <v>WALLADPT</v>
      </c>
    </row>
    <row r="3533" spans="1:3" x14ac:dyDescent="0.2">
      <c r="A3533" s="4" t="s">
        <v>2273</v>
      </c>
      <c r="B3533" t="str">
        <f t="shared" si="110"/>
        <v>CBK</v>
      </c>
      <c r="C3533" t="str">
        <f t="shared" si="111"/>
        <v>CBK</v>
      </c>
    </row>
    <row r="3534" spans="1:3" x14ac:dyDescent="0.2">
      <c r="A3534" s="3" t="s">
        <v>2274</v>
      </c>
      <c r="B3534" t="str">
        <f t="shared" si="110"/>
        <v>CLICC-ML</v>
      </c>
      <c r="C3534" t="str">
        <f t="shared" si="111"/>
        <v>CLICC-ML</v>
      </c>
    </row>
    <row r="3535" spans="1:3" x14ac:dyDescent="0.2">
      <c r="A3535" s="4" t="s">
        <v>2274</v>
      </c>
      <c r="B3535" t="str">
        <f t="shared" si="110"/>
        <v>CLICC-ML</v>
      </c>
      <c r="C3535" t="str">
        <f t="shared" si="111"/>
        <v>CLICC-ML</v>
      </c>
    </row>
    <row r="3536" spans="1:3" x14ac:dyDescent="0.2">
      <c r="A3536" s="3" t="s">
        <v>2274</v>
      </c>
      <c r="B3536" t="str">
        <f t="shared" si="110"/>
        <v>CLICC-ML</v>
      </c>
      <c r="C3536" t="str">
        <f t="shared" si="111"/>
        <v>CLICC-ML</v>
      </c>
    </row>
    <row r="3537" spans="1:3" x14ac:dyDescent="0.2">
      <c r="A3537" s="4" t="s">
        <v>2274</v>
      </c>
      <c r="B3537" t="str">
        <f t="shared" si="110"/>
        <v>CLICC-ML</v>
      </c>
      <c r="C3537" t="str">
        <f t="shared" si="111"/>
        <v>CLICC-ML</v>
      </c>
    </row>
    <row r="3538" spans="1:3" x14ac:dyDescent="0.2">
      <c r="A3538" s="3" t="s">
        <v>2274</v>
      </c>
      <c r="B3538" t="str">
        <f t="shared" si="110"/>
        <v>CLICC-ML</v>
      </c>
      <c r="C3538" t="str">
        <f t="shared" si="111"/>
        <v>CLICC-ML</v>
      </c>
    </row>
    <row r="3539" spans="1:3" x14ac:dyDescent="0.2">
      <c r="A3539" s="4" t="s">
        <v>2263</v>
      </c>
      <c r="B3539" t="str">
        <f t="shared" si="110"/>
        <v>HP</v>
      </c>
      <c r="C3539" t="str">
        <f t="shared" si="111"/>
        <v>HP</v>
      </c>
    </row>
    <row r="3540" spans="1:3" x14ac:dyDescent="0.2">
      <c r="A3540" s="3" t="s">
        <v>2274</v>
      </c>
      <c r="B3540" t="str">
        <f t="shared" si="110"/>
        <v>CLICC-ML</v>
      </c>
      <c r="C3540" t="str">
        <f t="shared" si="111"/>
        <v>CLICC-ML</v>
      </c>
    </row>
    <row r="3541" spans="1:3" x14ac:dyDescent="0.2">
      <c r="A3541" s="4" t="s">
        <v>2274</v>
      </c>
      <c r="B3541" t="str">
        <f t="shared" si="110"/>
        <v>CLICC-ML</v>
      </c>
      <c r="C3541" t="str">
        <f t="shared" si="111"/>
        <v>CLICC-ML</v>
      </c>
    </row>
    <row r="3542" spans="1:3" x14ac:dyDescent="0.2">
      <c r="A3542" s="3" t="s">
        <v>2274</v>
      </c>
      <c r="B3542" t="str">
        <f t="shared" si="110"/>
        <v>CLICC-ML</v>
      </c>
      <c r="C3542" t="str">
        <f t="shared" si="111"/>
        <v>CLICC-ML</v>
      </c>
    </row>
    <row r="3543" spans="1:3" x14ac:dyDescent="0.2">
      <c r="A3543" s="4" t="s">
        <v>2275</v>
      </c>
      <c r="B3543" t="str">
        <f t="shared" si="110"/>
        <v>CLICC-MM</v>
      </c>
      <c r="C3543" t="str">
        <f t="shared" si="111"/>
        <v>CLICC-MM</v>
      </c>
    </row>
    <row r="3544" spans="1:3" x14ac:dyDescent="0.2">
      <c r="A3544" s="3" t="s">
        <v>2275</v>
      </c>
      <c r="B3544" t="str">
        <f t="shared" si="110"/>
        <v>CLICC-MM</v>
      </c>
      <c r="C3544" t="str">
        <f t="shared" si="111"/>
        <v>CLICC-MM</v>
      </c>
    </row>
    <row r="3545" spans="1:3" x14ac:dyDescent="0.2">
      <c r="A3545" s="4" t="s">
        <v>2275</v>
      </c>
      <c r="B3545" t="str">
        <f t="shared" si="110"/>
        <v>CLICC-MM</v>
      </c>
      <c r="C3545" t="str">
        <f t="shared" si="111"/>
        <v>CLICC-MM</v>
      </c>
    </row>
    <row r="3546" spans="1:3" x14ac:dyDescent="0.2">
      <c r="A3546" s="3" t="s">
        <v>2263</v>
      </c>
      <c r="B3546" t="str">
        <f t="shared" si="110"/>
        <v>HP</v>
      </c>
      <c r="C3546" t="str">
        <f t="shared" si="111"/>
        <v>HP</v>
      </c>
    </row>
    <row r="3547" spans="1:3" x14ac:dyDescent="0.2">
      <c r="A3547" s="4" t="s">
        <v>2275</v>
      </c>
      <c r="B3547" t="str">
        <f t="shared" si="110"/>
        <v>CLICC-MM</v>
      </c>
      <c r="C3547" t="str">
        <f t="shared" si="111"/>
        <v>CLICC-MM</v>
      </c>
    </row>
    <row r="3548" spans="1:3" x14ac:dyDescent="0.2">
      <c r="A3548" s="3" t="s">
        <v>2271</v>
      </c>
      <c r="B3548" t="str">
        <f t="shared" si="110"/>
        <v>OMNI</v>
      </c>
      <c r="C3548" t="str">
        <f t="shared" si="111"/>
        <v>OMNI</v>
      </c>
    </row>
    <row r="3549" spans="1:3" x14ac:dyDescent="0.2">
      <c r="A3549" s="4" t="s">
        <v>2266</v>
      </c>
      <c r="B3549" t="str">
        <f t="shared" si="110"/>
        <v>HDST</v>
      </c>
      <c r="C3549" t="str">
        <f t="shared" si="111"/>
        <v>HDST</v>
      </c>
    </row>
    <row r="3550" spans="1:3" x14ac:dyDescent="0.2">
      <c r="A3550" s="3" t="s">
        <v>2298</v>
      </c>
      <c r="B3550" t="str">
        <f t="shared" si="110"/>
        <v>ANKER</v>
      </c>
      <c r="C3550" t="str">
        <f t="shared" si="111"/>
        <v>ANKER</v>
      </c>
    </row>
    <row r="3551" spans="1:3" x14ac:dyDescent="0.2">
      <c r="A3551" s="4" t="s">
        <v>2276</v>
      </c>
      <c r="B3551" t="str">
        <f t="shared" si="110"/>
        <v>CALC</v>
      </c>
      <c r="C3551" t="str">
        <f t="shared" si="111"/>
        <v>CALC</v>
      </c>
    </row>
    <row r="3552" spans="1:3" x14ac:dyDescent="0.2">
      <c r="A3552" s="3" t="s">
        <v>2281</v>
      </c>
      <c r="B3552" t="str">
        <f t="shared" si="110"/>
        <v>HDMIC</v>
      </c>
      <c r="C3552" t="str">
        <f t="shared" si="111"/>
        <v>HDMIC</v>
      </c>
    </row>
    <row r="3553" spans="1:3" x14ac:dyDescent="0.2">
      <c r="A3553" s="4" t="s">
        <v>2281</v>
      </c>
      <c r="B3553" t="str">
        <f t="shared" si="110"/>
        <v>HDMIC</v>
      </c>
      <c r="C3553" t="str">
        <f t="shared" si="111"/>
        <v>HDMIC</v>
      </c>
    </row>
    <row r="3554" spans="1:3" x14ac:dyDescent="0.2">
      <c r="A3554" s="3" t="s">
        <v>2281</v>
      </c>
      <c r="B3554" t="str">
        <f t="shared" si="110"/>
        <v>HDMIC</v>
      </c>
      <c r="C3554" t="str">
        <f t="shared" si="111"/>
        <v>HDMIC</v>
      </c>
    </row>
    <row r="3555" spans="1:3" x14ac:dyDescent="0.2">
      <c r="A3555" s="4" t="s">
        <v>2266</v>
      </c>
      <c r="B3555" t="str">
        <f t="shared" si="110"/>
        <v>HDST</v>
      </c>
      <c r="C3555" t="str">
        <f t="shared" si="111"/>
        <v>HDST</v>
      </c>
    </row>
    <row r="3556" spans="1:3" x14ac:dyDescent="0.2">
      <c r="A3556" s="3" t="s">
        <v>2266</v>
      </c>
      <c r="B3556" t="str">
        <f t="shared" si="110"/>
        <v>HDST</v>
      </c>
      <c r="C3556" t="str">
        <f t="shared" si="111"/>
        <v>HDST</v>
      </c>
    </row>
    <row r="3557" spans="1:3" x14ac:dyDescent="0.2">
      <c r="A3557" s="4" t="s">
        <v>2282</v>
      </c>
      <c r="B3557" t="str">
        <f t="shared" si="110"/>
        <v>HPUSBC</v>
      </c>
      <c r="C3557" t="str">
        <f t="shared" si="111"/>
        <v>HPUSBC</v>
      </c>
    </row>
    <row r="3558" spans="1:3" x14ac:dyDescent="0.2">
      <c r="A3558" s="3" t="s">
        <v>2282</v>
      </c>
      <c r="B3558" t="str">
        <f t="shared" si="110"/>
        <v>HPUSBC</v>
      </c>
      <c r="C3558" t="str">
        <f t="shared" si="111"/>
        <v>HPUSBC</v>
      </c>
    </row>
    <row r="3559" spans="1:3" x14ac:dyDescent="0.2">
      <c r="A3559" s="4" t="s">
        <v>2265</v>
      </c>
      <c r="B3559" t="str">
        <f t="shared" si="110"/>
        <v>IPHONE</v>
      </c>
      <c r="C3559" t="str">
        <f t="shared" si="111"/>
        <v>IPHONE</v>
      </c>
    </row>
    <row r="3560" spans="1:3" x14ac:dyDescent="0.2">
      <c r="A3560" s="3" t="s">
        <v>2265</v>
      </c>
      <c r="B3560" t="str">
        <f t="shared" si="110"/>
        <v>IPHONE</v>
      </c>
      <c r="C3560" t="str">
        <f t="shared" si="111"/>
        <v>IPHONE</v>
      </c>
    </row>
    <row r="3561" spans="1:3" x14ac:dyDescent="0.2">
      <c r="A3561" s="4" t="s">
        <v>2265</v>
      </c>
      <c r="B3561" t="str">
        <f t="shared" si="110"/>
        <v>IPHONE</v>
      </c>
      <c r="C3561" t="str">
        <f t="shared" si="111"/>
        <v>IPHONE</v>
      </c>
    </row>
    <row r="3562" spans="1:3" x14ac:dyDescent="0.2">
      <c r="A3562" s="3" t="s">
        <v>2265</v>
      </c>
      <c r="B3562" t="str">
        <f t="shared" si="110"/>
        <v>IPHONE</v>
      </c>
      <c r="C3562" t="str">
        <f t="shared" si="111"/>
        <v>IPHONE</v>
      </c>
    </row>
    <row r="3563" spans="1:3" x14ac:dyDescent="0.2">
      <c r="A3563" s="4" t="s">
        <v>2265</v>
      </c>
      <c r="B3563" t="str">
        <f t="shared" si="110"/>
        <v>IPHONE</v>
      </c>
      <c r="C3563" t="str">
        <f t="shared" si="111"/>
        <v>IPHONE</v>
      </c>
    </row>
    <row r="3564" spans="1:3" x14ac:dyDescent="0.2">
      <c r="A3564" s="3" t="s">
        <v>2265</v>
      </c>
      <c r="B3564" t="str">
        <f t="shared" si="110"/>
        <v>IPHONE</v>
      </c>
      <c r="C3564" t="str">
        <f t="shared" si="111"/>
        <v>IPHONE</v>
      </c>
    </row>
    <row r="3565" spans="1:3" x14ac:dyDescent="0.2">
      <c r="A3565" s="4" t="s">
        <v>2265</v>
      </c>
      <c r="B3565" t="str">
        <f t="shared" si="110"/>
        <v>IPHONE</v>
      </c>
      <c r="C3565" t="str">
        <f t="shared" si="111"/>
        <v>IPHONE</v>
      </c>
    </row>
    <row r="3566" spans="1:3" x14ac:dyDescent="0.2">
      <c r="A3566" s="3" t="s">
        <v>2265</v>
      </c>
      <c r="B3566" t="str">
        <f t="shared" si="110"/>
        <v>IPHONE</v>
      </c>
      <c r="C3566" t="str">
        <f t="shared" si="111"/>
        <v>IPHONE</v>
      </c>
    </row>
    <row r="3567" spans="1:3" x14ac:dyDescent="0.2">
      <c r="A3567" s="4" t="s">
        <v>2265</v>
      </c>
      <c r="B3567" t="str">
        <f t="shared" si="110"/>
        <v>IPHONE</v>
      </c>
      <c r="C3567" t="str">
        <f t="shared" si="111"/>
        <v>IPHONE</v>
      </c>
    </row>
    <row r="3568" spans="1:3" x14ac:dyDescent="0.2">
      <c r="A3568" s="3" t="s">
        <v>2268</v>
      </c>
      <c r="B3568" t="str">
        <f t="shared" si="110"/>
        <v>MACCHRG</v>
      </c>
      <c r="C3568" t="str">
        <f t="shared" si="111"/>
        <v>MACCHRG</v>
      </c>
    </row>
    <row r="3569" spans="1:3" x14ac:dyDescent="0.2">
      <c r="A3569" s="4" t="s">
        <v>2296</v>
      </c>
      <c r="B3569" t="str">
        <f t="shared" si="110"/>
        <v>MACUSBC</v>
      </c>
      <c r="C3569" t="str">
        <f t="shared" si="111"/>
        <v>MACUSBC</v>
      </c>
    </row>
    <row r="3570" spans="1:3" x14ac:dyDescent="0.2">
      <c r="A3570" s="3" t="s">
        <v>2296</v>
      </c>
      <c r="B3570" t="str">
        <f t="shared" si="110"/>
        <v>MACUSBC</v>
      </c>
      <c r="C3570" t="str">
        <f t="shared" si="111"/>
        <v>MACUSBC</v>
      </c>
    </row>
    <row r="3571" spans="1:3" x14ac:dyDescent="0.2">
      <c r="A3571" s="4" t="s">
        <v>2296</v>
      </c>
      <c r="B3571" t="str">
        <f t="shared" si="110"/>
        <v>MACUSBC</v>
      </c>
      <c r="C3571" t="str">
        <f t="shared" si="111"/>
        <v>MACUSBC</v>
      </c>
    </row>
    <row r="3572" spans="1:3" x14ac:dyDescent="0.2">
      <c r="A3572" s="3" t="s">
        <v>2296</v>
      </c>
      <c r="B3572" t="str">
        <f t="shared" si="110"/>
        <v>MACUSBC</v>
      </c>
      <c r="C3572" t="str">
        <f t="shared" si="111"/>
        <v>MACUSBC</v>
      </c>
    </row>
    <row r="3573" spans="1:3" x14ac:dyDescent="0.2">
      <c r="A3573" s="4" t="s">
        <v>2296</v>
      </c>
      <c r="B3573" t="str">
        <f t="shared" si="110"/>
        <v>MACUSBC</v>
      </c>
      <c r="C3573" t="str">
        <f t="shared" si="111"/>
        <v>MACUSBC</v>
      </c>
    </row>
    <row r="3574" spans="1:3" x14ac:dyDescent="0.2">
      <c r="A3574" s="3" t="s">
        <v>2296</v>
      </c>
      <c r="B3574" t="str">
        <f t="shared" si="110"/>
        <v>MACUSBC</v>
      </c>
      <c r="C3574" t="str">
        <f t="shared" si="111"/>
        <v>MACUSBC</v>
      </c>
    </row>
    <row r="3575" spans="1:3" x14ac:dyDescent="0.2">
      <c r="A3575" s="4" t="s">
        <v>2271</v>
      </c>
      <c r="B3575" t="str">
        <f t="shared" si="110"/>
        <v>OMNI</v>
      </c>
      <c r="C3575" t="str">
        <f t="shared" si="111"/>
        <v>OMNI</v>
      </c>
    </row>
    <row r="3576" spans="1:3" x14ac:dyDescent="0.2">
      <c r="A3576" s="3" t="s">
        <v>2271</v>
      </c>
      <c r="B3576" t="str">
        <f t="shared" si="110"/>
        <v>OMNI</v>
      </c>
      <c r="C3576" t="str">
        <f t="shared" si="111"/>
        <v>OMNI</v>
      </c>
    </row>
    <row r="3577" spans="1:3" x14ac:dyDescent="0.2">
      <c r="A3577" s="4" t="s">
        <v>2271</v>
      </c>
      <c r="B3577" t="str">
        <f t="shared" si="110"/>
        <v>OMNI</v>
      </c>
      <c r="C3577" t="str">
        <f t="shared" si="111"/>
        <v>OMNI</v>
      </c>
    </row>
    <row r="3578" spans="1:3" x14ac:dyDescent="0.2">
      <c r="A3578" s="3" t="s">
        <v>2271</v>
      </c>
      <c r="B3578" t="str">
        <f t="shared" si="110"/>
        <v>OMNI</v>
      </c>
      <c r="C3578" t="str">
        <f t="shared" si="111"/>
        <v>OMNI</v>
      </c>
    </row>
    <row r="3579" spans="1:3" x14ac:dyDescent="0.2">
      <c r="A3579" s="4" t="s">
        <v>2300</v>
      </c>
      <c r="B3579" t="str">
        <f t="shared" si="110"/>
        <v>SUP</v>
      </c>
      <c r="C3579" t="str">
        <f t="shared" si="111"/>
        <v>SUP</v>
      </c>
    </row>
    <row r="3580" spans="1:3" x14ac:dyDescent="0.2">
      <c r="A3580" s="3" t="s">
        <v>2285</v>
      </c>
      <c r="B3580" t="str">
        <f t="shared" si="110"/>
        <v>UHDMI</v>
      </c>
      <c r="C3580" t="str">
        <f t="shared" si="111"/>
        <v>UHDMI</v>
      </c>
    </row>
    <row r="3581" spans="1:3" x14ac:dyDescent="0.2">
      <c r="A3581" s="4" t="s">
        <v>2285</v>
      </c>
      <c r="B3581" t="str">
        <f t="shared" si="110"/>
        <v>UHDMI</v>
      </c>
      <c r="C3581" t="str">
        <f t="shared" si="111"/>
        <v>UHDMI</v>
      </c>
    </row>
    <row r="3582" spans="1:3" x14ac:dyDescent="0.2">
      <c r="A3582" s="3" t="s">
        <v>2285</v>
      </c>
      <c r="B3582" t="str">
        <f t="shared" si="110"/>
        <v>UHDMI</v>
      </c>
      <c r="C3582" t="str">
        <f t="shared" si="111"/>
        <v>UHDMI</v>
      </c>
    </row>
    <row r="3583" spans="1:3" x14ac:dyDescent="0.2">
      <c r="A3583" s="4" t="s">
        <v>2294</v>
      </c>
      <c r="B3583" t="str">
        <f t="shared" si="110"/>
        <v>UVGA</v>
      </c>
      <c r="C3583" t="str">
        <f t="shared" si="111"/>
        <v>UVGA</v>
      </c>
    </row>
    <row r="3584" spans="1:3" x14ac:dyDescent="0.2">
      <c r="A3584" s="3" t="s">
        <v>2272</v>
      </c>
      <c r="B3584" t="str">
        <f t="shared" si="110"/>
        <v>WALLADPT</v>
      </c>
      <c r="C3584" t="str">
        <f t="shared" si="111"/>
        <v>WALLADPT</v>
      </c>
    </row>
    <row r="3585" spans="1:3" x14ac:dyDescent="0.2">
      <c r="A3585" s="4" t="s">
        <v>2272</v>
      </c>
      <c r="B3585" t="str">
        <f t="shared" si="110"/>
        <v>WALLADPT</v>
      </c>
      <c r="C3585" t="str">
        <f t="shared" si="111"/>
        <v>WALLADPT</v>
      </c>
    </row>
    <row r="3586" spans="1:3" x14ac:dyDescent="0.2">
      <c r="A3586" s="3" t="s">
        <v>2272</v>
      </c>
      <c r="B3586" t="str">
        <f t="shared" si="110"/>
        <v>WALLADPT</v>
      </c>
      <c r="C3586" t="str">
        <f t="shared" si="111"/>
        <v>WALLADPT</v>
      </c>
    </row>
    <row r="3587" spans="1:3" x14ac:dyDescent="0.2">
      <c r="A3587" s="4" t="s">
        <v>2272</v>
      </c>
      <c r="B3587" t="str">
        <f t="shared" ref="B3587:B3650" si="112">IF(COUNTIF(A3587,"*MACUSBC*"),"MACUSBC",A3587)</f>
        <v>WALLADPT</v>
      </c>
      <c r="C3587" t="str">
        <f t="shared" ref="C3587:C3650" si="113">IF(COUNTIF(B3587,"*uniq*"),"CBK",B3587)</f>
        <v>WALLADPT</v>
      </c>
    </row>
    <row r="3588" spans="1:3" x14ac:dyDescent="0.2">
      <c r="A3588" s="3" t="s">
        <v>2272</v>
      </c>
      <c r="B3588" t="str">
        <f t="shared" si="112"/>
        <v>WALLADPT</v>
      </c>
      <c r="C3588" t="str">
        <f t="shared" si="113"/>
        <v>WALLADPT</v>
      </c>
    </row>
    <row r="3589" spans="1:3" x14ac:dyDescent="0.2">
      <c r="A3589" s="4" t="s">
        <v>2272</v>
      </c>
      <c r="B3589" t="str">
        <f t="shared" si="112"/>
        <v>WALLADPT</v>
      </c>
      <c r="C3589" t="str">
        <f t="shared" si="113"/>
        <v>WALLADPT</v>
      </c>
    </row>
    <row r="3590" spans="1:3" x14ac:dyDescent="0.2">
      <c r="A3590" s="3" t="s">
        <v>2272</v>
      </c>
      <c r="B3590" t="str">
        <f t="shared" si="112"/>
        <v>WALLADPT</v>
      </c>
      <c r="C3590" t="str">
        <f t="shared" si="113"/>
        <v>WALLADPT</v>
      </c>
    </row>
    <row r="3591" spans="1:3" x14ac:dyDescent="0.2">
      <c r="A3591" s="4" t="s">
        <v>2272</v>
      </c>
      <c r="B3591" t="str">
        <f t="shared" si="112"/>
        <v>WALLADPT</v>
      </c>
      <c r="C3591" t="str">
        <f t="shared" si="113"/>
        <v>WALLADPT</v>
      </c>
    </row>
    <row r="3592" spans="1:3" x14ac:dyDescent="0.2">
      <c r="A3592" s="3" t="s">
        <v>2272</v>
      </c>
      <c r="B3592" t="str">
        <f t="shared" si="112"/>
        <v>WALLADPT</v>
      </c>
      <c r="C3592" t="str">
        <f t="shared" si="113"/>
        <v>WALLADPT</v>
      </c>
    </row>
    <row r="3593" spans="1:3" x14ac:dyDescent="0.2">
      <c r="A3593" s="4" t="s">
        <v>2272</v>
      </c>
      <c r="B3593" t="str">
        <f t="shared" si="112"/>
        <v>WALLADPT</v>
      </c>
      <c r="C3593" t="str">
        <f t="shared" si="113"/>
        <v>WALLADPT</v>
      </c>
    </row>
    <row r="3594" spans="1:3" x14ac:dyDescent="0.2">
      <c r="A3594" s="3" t="s">
        <v>2272</v>
      </c>
      <c r="B3594" t="str">
        <f t="shared" si="112"/>
        <v>WALLADPT</v>
      </c>
      <c r="C3594" t="str">
        <f t="shared" si="113"/>
        <v>WALLADPT</v>
      </c>
    </row>
    <row r="3595" spans="1:3" x14ac:dyDescent="0.2">
      <c r="A3595" s="4" t="s">
        <v>2265</v>
      </c>
      <c r="B3595" t="str">
        <f t="shared" si="112"/>
        <v>IPHONE</v>
      </c>
      <c r="C3595" t="str">
        <f t="shared" si="113"/>
        <v>IPHONE</v>
      </c>
    </row>
    <row r="3596" spans="1:3" x14ac:dyDescent="0.2">
      <c r="A3596" s="3" t="s">
        <v>2375</v>
      </c>
      <c r="B3596" t="str">
        <f t="shared" si="112"/>
        <v>Uniq/2/B09Code</v>
      </c>
      <c r="C3596" t="str">
        <f t="shared" si="113"/>
        <v>CBK</v>
      </c>
    </row>
    <row r="3597" spans="1:3" x14ac:dyDescent="0.2">
      <c r="A3597" s="4" t="s">
        <v>2273</v>
      </c>
      <c r="B3597" t="str">
        <f t="shared" si="112"/>
        <v>CBK</v>
      </c>
      <c r="C3597" t="str">
        <f t="shared" si="113"/>
        <v>CBK</v>
      </c>
    </row>
    <row r="3598" spans="1:3" x14ac:dyDescent="0.2">
      <c r="A3598" s="3" t="s">
        <v>2273</v>
      </c>
      <c r="B3598" t="str">
        <f t="shared" si="112"/>
        <v>CBK</v>
      </c>
      <c r="C3598" t="str">
        <f t="shared" si="113"/>
        <v>CBK</v>
      </c>
    </row>
    <row r="3599" spans="1:3" x14ac:dyDescent="0.2">
      <c r="A3599" s="4" t="s">
        <v>2273</v>
      </c>
      <c r="B3599" t="str">
        <f t="shared" si="112"/>
        <v>CBK</v>
      </c>
      <c r="C3599" t="str">
        <f t="shared" si="113"/>
        <v>CBK</v>
      </c>
    </row>
    <row r="3600" spans="1:3" x14ac:dyDescent="0.2">
      <c r="A3600" s="3" t="s">
        <v>2273</v>
      </c>
      <c r="B3600" t="str">
        <f t="shared" si="112"/>
        <v>CBK</v>
      </c>
      <c r="C3600" t="str">
        <f t="shared" si="113"/>
        <v>CBK</v>
      </c>
    </row>
    <row r="3601" spans="1:3" x14ac:dyDescent="0.2">
      <c r="A3601" s="4" t="s">
        <v>2273</v>
      </c>
      <c r="B3601" t="str">
        <f t="shared" si="112"/>
        <v>CBK</v>
      </c>
      <c r="C3601" t="str">
        <f t="shared" si="113"/>
        <v>CBK</v>
      </c>
    </row>
    <row r="3602" spans="1:3" x14ac:dyDescent="0.2">
      <c r="A3602" s="3" t="s">
        <v>2273</v>
      </c>
      <c r="B3602" t="str">
        <f t="shared" si="112"/>
        <v>CBK</v>
      </c>
      <c r="C3602" t="str">
        <f t="shared" si="113"/>
        <v>CBK</v>
      </c>
    </row>
    <row r="3603" spans="1:3" x14ac:dyDescent="0.2">
      <c r="A3603" s="4" t="s">
        <v>2273</v>
      </c>
      <c r="B3603" t="str">
        <f t="shared" si="112"/>
        <v>CBK</v>
      </c>
      <c r="C3603" t="str">
        <f t="shared" si="113"/>
        <v>CBK</v>
      </c>
    </row>
    <row r="3604" spans="1:3" x14ac:dyDescent="0.2">
      <c r="A3604" s="3" t="s">
        <v>2273</v>
      </c>
      <c r="B3604" t="str">
        <f t="shared" si="112"/>
        <v>CBK</v>
      </c>
      <c r="C3604" t="str">
        <f t="shared" si="113"/>
        <v>CBK</v>
      </c>
    </row>
    <row r="3605" spans="1:3" x14ac:dyDescent="0.2">
      <c r="A3605" s="4" t="s">
        <v>2274</v>
      </c>
      <c r="B3605" t="str">
        <f t="shared" si="112"/>
        <v>CLICC-ML</v>
      </c>
      <c r="C3605" t="str">
        <f t="shared" si="113"/>
        <v>CLICC-ML</v>
      </c>
    </row>
    <row r="3606" spans="1:3" x14ac:dyDescent="0.2">
      <c r="A3606" s="3" t="s">
        <v>2274</v>
      </c>
      <c r="B3606" t="str">
        <f t="shared" si="112"/>
        <v>CLICC-ML</v>
      </c>
      <c r="C3606" t="str">
        <f t="shared" si="113"/>
        <v>CLICC-ML</v>
      </c>
    </row>
    <row r="3607" spans="1:3" x14ac:dyDescent="0.2">
      <c r="A3607" s="4" t="s">
        <v>2274</v>
      </c>
      <c r="B3607" t="str">
        <f t="shared" si="112"/>
        <v>CLICC-ML</v>
      </c>
      <c r="C3607" t="str">
        <f t="shared" si="113"/>
        <v>CLICC-ML</v>
      </c>
    </row>
    <row r="3608" spans="1:3" x14ac:dyDescent="0.2">
      <c r="A3608" s="3" t="s">
        <v>2274</v>
      </c>
      <c r="B3608" t="str">
        <f t="shared" si="112"/>
        <v>CLICC-ML</v>
      </c>
      <c r="C3608" t="str">
        <f t="shared" si="113"/>
        <v>CLICC-ML</v>
      </c>
    </row>
    <row r="3609" spans="1:3" x14ac:dyDescent="0.2">
      <c r="A3609" s="4" t="s">
        <v>2274</v>
      </c>
      <c r="B3609" t="str">
        <f t="shared" si="112"/>
        <v>CLICC-ML</v>
      </c>
      <c r="C3609" t="str">
        <f t="shared" si="113"/>
        <v>CLICC-ML</v>
      </c>
    </row>
    <row r="3610" spans="1:3" x14ac:dyDescent="0.2">
      <c r="A3610" s="3" t="s">
        <v>2275</v>
      </c>
      <c r="B3610" t="str">
        <f t="shared" si="112"/>
        <v>CLICC-MM</v>
      </c>
      <c r="C3610" t="str">
        <f t="shared" si="113"/>
        <v>CLICC-MM</v>
      </c>
    </row>
    <row r="3611" spans="1:3" x14ac:dyDescent="0.2">
      <c r="A3611" s="4" t="s">
        <v>2275</v>
      </c>
      <c r="B3611" t="str">
        <f t="shared" si="112"/>
        <v>CLICC-MM</v>
      </c>
      <c r="C3611" t="str">
        <f t="shared" si="113"/>
        <v>CLICC-MM</v>
      </c>
    </row>
    <row r="3612" spans="1:3" x14ac:dyDescent="0.2">
      <c r="A3612" s="3" t="s">
        <v>2263</v>
      </c>
      <c r="B3612" t="str">
        <f t="shared" si="112"/>
        <v>HP</v>
      </c>
      <c r="C3612" t="str">
        <f t="shared" si="113"/>
        <v>HP</v>
      </c>
    </row>
    <row r="3613" spans="1:3" x14ac:dyDescent="0.2">
      <c r="A3613" s="4" t="s">
        <v>2263</v>
      </c>
      <c r="B3613" t="str">
        <f t="shared" si="112"/>
        <v>HP</v>
      </c>
      <c r="C3613" t="str">
        <f t="shared" si="113"/>
        <v>HP</v>
      </c>
    </row>
    <row r="3614" spans="1:3" x14ac:dyDescent="0.2">
      <c r="A3614" s="3" t="s">
        <v>2263</v>
      </c>
      <c r="B3614" t="str">
        <f t="shared" si="112"/>
        <v>HP</v>
      </c>
      <c r="C3614" t="str">
        <f t="shared" si="113"/>
        <v>HP</v>
      </c>
    </row>
    <row r="3615" spans="1:3" x14ac:dyDescent="0.2">
      <c r="A3615" s="4" t="s">
        <v>2274</v>
      </c>
      <c r="B3615" t="str">
        <f t="shared" si="112"/>
        <v>CLICC-ML</v>
      </c>
      <c r="C3615" t="str">
        <f t="shared" si="113"/>
        <v>CLICC-ML</v>
      </c>
    </row>
    <row r="3616" spans="1:3" x14ac:dyDescent="0.2">
      <c r="A3616" s="3" t="s">
        <v>2273</v>
      </c>
      <c r="B3616" t="str">
        <f t="shared" si="112"/>
        <v>CBK</v>
      </c>
      <c r="C3616" t="str">
        <f t="shared" si="113"/>
        <v>CBK</v>
      </c>
    </row>
    <row r="3617" spans="1:3" x14ac:dyDescent="0.2">
      <c r="A3617" s="4" t="s">
        <v>2273</v>
      </c>
      <c r="B3617" t="str">
        <f t="shared" si="112"/>
        <v>CBK</v>
      </c>
      <c r="C3617" t="str">
        <f t="shared" si="113"/>
        <v>CBK</v>
      </c>
    </row>
    <row r="3618" spans="1:3" x14ac:dyDescent="0.2">
      <c r="A3618" s="3" t="s">
        <v>2274</v>
      </c>
      <c r="B3618" t="str">
        <f t="shared" si="112"/>
        <v>CLICC-ML</v>
      </c>
      <c r="C3618" t="str">
        <f t="shared" si="113"/>
        <v>CLICC-ML</v>
      </c>
    </row>
    <row r="3619" spans="1:3" x14ac:dyDescent="0.2">
      <c r="A3619" s="4" t="s">
        <v>2274</v>
      </c>
      <c r="B3619" t="str">
        <f t="shared" si="112"/>
        <v>CLICC-ML</v>
      </c>
      <c r="C3619" t="str">
        <f t="shared" si="113"/>
        <v>CLICC-ML</v>
      </c>
    </row>
    <row r="3620" spans="1:3" x14ac:dyDescent="0.2">
      <c r="A3620" s="3" t="s">
        <v>2274</v>
      </c>
      <c r="B3620" t="str">
        <f t="shared" si="112"/>
        <v>CLICC-ML</v>
      </c>
      <c r="C3620" t="str">
        <f t="shared" si="113"/>
        <v>CLICC-ML</v>
      </c>
    </row>
    <row r="3621" spans="1:3" x14ac:dyDescent="0.2">
      <c r="A3621" s="4" t="s">
        <v>2274</v>
      </c>
      <c r="B3621" t="str">
        <f t="shared" si="112"/>
        <v>CLICC-ML</v>
      </c>
      <c r="C3621" t="str">
        <f t="shared" si="113"/>
        <v>CLICC-ML</v>
      </c>
    </row>
    <row r="3622" spans="1:3" x14ac:dyDescent="0.2">
      <c r="A3622" s="3" t="s">
        <v>2274</v>
      </c>
      <c r="B3622" t="str">
        <f t="shared" si="112"/>
        <v>CLICC-ML</v>
      </c>
      <c r="C3622" t="str">
        <f t="shared" si="113"/>
        <v>CLICC-ML</v>
      </c>
    </row>
    <row r="3623" spans="1:3" x14ac:dyDescent="0.2">
      <c r="A3623" s="4" t="s">
        <v>2274</v>
      </c>
      <c r="B3623" t="str">
        <f t="shared" si="112"/>
        <v>CLICC-ML</v>
      </c>
      <c r="C3623" t="str">
        <f t="shared" si="113"/>
        <v>CLICC-ML</v>
      </c>
    </row>
    <row r="3624" spans="1:3" x14ac:dyDescent="0.2">
      <c r="A3624" s="3" t="s">
        <v>2297</v>
      </c>
      <c r="B3624" t="str">
        <f t="shared" si="112"/>
        <v>FAC</v>
      </c>
      <c r="C3624" t="str">
        <f t="shared" si="113"/>
        <v>FAC</v>
      </c>
    </row>
    <row r="3625" spans="1:3" x14ac:dyDescent="0.2">
      <c r="A3625" s="4" t="s">
        <v>2263</v>
      </c>
      <c r="B3625" t="str">
        <f t="shared" si="112"/>
        <v>HP</v>
      </c>
      <c r="C3625" t="str">
        <f t="shared" si="113"/>
        <v>HP</v>
      </c>
    </row>
    <row r="3626" spans="1:3" x14ac:dyDescent="0.2">
      <c r="A3626" s="3" t="s">
        <v>2275</v>
      </c>
      <c r="B3626" t="str">
        <f t="shared" si="112"/>
        <v>CLICC-MM</v>
      </c>
      <c r="C3626" t="str">
        <f t="shared" si="113"/>
        <v>CLICC-MM</v>
      </c>
    </row>
    <row r="3627" spans="1:3" x14ac:dyDescent="0.2">
      <c r="A3627" s="4" t="s">
        <v>2274</v>
      </c>
      <c r="B3627" t="str">
        <f t="shared" si="112"/>
        <v>CLICC-ML</v>
      </c>
      <c r="C3627" t="str">
        <f t="shared" si="113"/>
        <v>CLICC-ML</v>
      </c>
    </row>
    <row r="3628" spans="1:3" x14ac:dyDescent="0.2">
      <c r="A3628" s="3" t="s">
        <v>2275</v>
      </c>
      <c r="B3628" t="str">
        <f t="shared" si="112"/>
        <v>CLICC-MM</v>
      </c>
      <c r="C3628" t="str">
        <f t="shared" si="113"/>
        <v>CLICC-MM</v>
      </c>
    </row>
    <row r="3629" spans="1:3" x14ac:dyDescent="0.2">
      <c r="A3629" s="4" t="s">
        <v>2297</v>
      </c>
      <c r="B3629" t="str">
        <f t="shared" si="112"/>
        <v>FAC</v>
      </c>
      <c r="C3629" t="str">
        <f t="shared" si="113"/>
        <v>FAC</v>
      </c>
    </row>
    <row r="3630" spans="1:3" x14ac:dyDescent="0.2">
      <c r="A3630" s="3" t="s">
        <v>2282</v>
      </c>
      <c r="B3630" t="str">
        <f t="shared" si="112"/>
        <v>HPUSBC</v>
      </c>
      <c r="C3630" t="str">
        <f t="shared" si="113"/>
        <v>HPUSBC</v>
      </c>
    </row>
    <row r="3631" spans="1:3" x14ac:dyDescent="0.2">
      <c r="A3631" s="4" t="s">
        <v>2265</v>
      </c>
      <c r="B3631" t="str">
        <f t="shared" si="112"/>
        <v>IPHONE</v>
      </c>
      <c r="C3631" t="str">
        <f t="shared" si="113"/>
        <v>IPHONE</v>
      </c>
    </row>
    <row r="3632" spans="1:3" x14ac:dyDescent="0.2">
      <c r="A3632" s="3" t="s">
        <v>2271</v>
      </c>
      <c r="B3632" t="str">
        <f t="shared" si="112"/>
        <v>OMNI</v>
      </c>
      <c r="C3632" t="str">
        <f t="shared" si="113"/>
        <v>OMNI</v>
      </c>
    </row>
    <row r="3633" spans="1:3" x14ac:dyDescent="0.2">
      <c r="A3633" s="4" t="s">
        <v>2300</v>
      </c>
      <c r="B3633" t="str">
        <f t="shared" si="112"/>
        <v>SUP</v>
      </c>
      <c r="C3633" t="str">
        <f t="shared" si="113"/>
        <v>SUP</v>
      </c>
    </row>
    <row r="3634" spans="1:3" x14ac:dyDescent="0.2">
      <c r="A3634" s="3" t="s">
        <v>2306</v>
      </c>
      <c r="B3634" t="str">
        <f t="shared" si="112"/>
        <v>BIOUSBCVGA</v>
      </c>
      <c r="C3634" t="str">
        <f t="shared" si="113"/>
        <v>BIOUSBCVGA</v>
      </c>
    </row>
    <row r="3635" spans="1:3" x14ac:dyDescent="0.2">
      <c r="A3635" s="4" t="s">
        <v>2265</v>
      </c>
      <c r="B3635" t="str">
        <f t="shared" si="112"/>
        <v>IPHONE</v>
      </c>
      <c r="C3635" t="str">
        <f t="shared" si="113"/>
        <v>IPHONE</v>
      </c>
    </row>
    <row r="3636" spans="1:3" x14ac:dyDescent="0.2">
      <c r="A3636" s="3" t="s">
        <v>2265</v>
      </c>
      <c r="B3636" t="str">
        <f t="shared" si="112"/>
        <v>IPHONE</v>
      </c>
      <c r="C3636" t="str">
        <f t="shared" si="113"/>
        <v>IPHONE</v>
      </c>
    </row>
    <row r="3637" spans="1:3" x14ac:dyDescent="0.2">
      <c r="A3637" s="4" t="s">
        <v>2265</v>
      </c>
      <c r="B3637" t="str">
        <f t="shared" si="112"/>
        <v>IPHONE</v>
      </c>
      <c r="C3637" t="str">
        <f t="shared" si="113"/>
        <v>IPHONE</v>
      </c>
    </row>
    <row r="3638" spans="1:3" x14ac:dyDescent="0.2">
      <c r="A3638" s="3" t="s">
        <v>2268</v>
      </c>
      <c r="B3638" t="str">
        <f t="shared" si="112"/>
        <v>MACCHRG</v>
      </c>
      <c r="C3638" t="str">
        <f t="shared" si="113"/>
        <v>MACCHRG</v>
      </c>
    </row>
    <row r="3639" spans="1:3" x14ac:dyDescent="0.2">
      <c r="A3639" s="4" t="s">
        <v>2296</v>
      </c>
      <c r="B3639" t="str">
        <f t="shared" si="112"/>
        <v>MACUSBC</v>
      </c>
      <c r="C3639" t="str">
        <f t="shared" si="113"/>
        <v>MACUSBC</v>
      </c>
    </row>
    <row r="3640" spans="1:3" x14ac:dyDescent="0.2">
      <c r="A3640" s="3" t="s">
        <v>2296</v>
      </c>
      <c r="B3640" t="str">
        <f t="shared" si="112"/>
        <v>MACUSBC</v>
      </c>
      <c r="C3640" t="str">
        <f t="shared" si="113"/>
        <v>MACUSBC</v>
      </c>
    </row>
    <row r="3641" spans="1:3" x14ac:dyDescent="0.2">
      <c r="A3641" s="4" t="s">
        <v>2272</v>
      </c>
      <c r="B3641" t="str">
        <f t="shared" si="112"/>
        <v>WALLADPT</v>
      </c>
      <c r="C3641" t="str">
        <f t="shared" si="113"/>
        <v>WALLADPT</v>
      </c>
    </row>
    <row r="3642" spans="1:3" x14ac:dyDescent="0.2">
      <c r="A3642" s="3" t="s">
        <v>2276</v>
      </c>
      <c r="B3642" t="str">
        <f t="shared" si="112"/>
        <v>CALC</v>
      </c>
      <c r="C3642" t="str">
        <f t="shared" si="113"/>
        <v>CALC</v>
      </c>
    </row>
    <row r="3643" spans="1:3" x14ac:dyDescent="0.2">
      <c r="A3643" s="4" t="s">
        <v>2376</v>
      </c>
      <c r="B3643" t="str">
        <f t="shared" si="112"/>
        <v>Uniq/3/B09Code</v>
      </c>
      <c r="C3643" t="str">
        <f t="shared" si="113"/>
        <v>CBK</v>
      </c>
    </row>
    <row r="3644" spans="1:3" x14ac:dyDescent="0.2">
      <c r="A3644" s="3" t="s">
        <v>2273</v>
      </c>
      <c r="B3644" t="str">
        <f t="shared" si="112"/>
        <v>CBK</v>
      </c>
      <c r="C3644" t="str">
        <f t="shared" si="113"/>
        <v>CBK</v>
      </c>
    </row>
    <row r="3645" spans="1:3" x14ac:dyDescent="0.2">
      <c r="A3645" s="4" t="s">
        <v>2273</v>
      </c>
      <c r="B3645" t="str">
        <f t="shared" si="112"/>
        <v>CBK</v>
      </c>
      <c r="C3645" t="str">
        <f t="shared" si="113"/>
        <v>CBK</v>
      </c>
    </row>
    <row r="3646" spans="1:3" x14ac:dyDescent="0.2">
      <c r="A3646" s="3" t="s">
        <v>2275</v>
      </c>
      <c r="B3646" t="str">
        <f t="shared" si="112"/>
        <v>CLICC-MM</v>
      </c>
      <c r="C3646" t="str">
        <f t="shared" si="113"/>
        <v>CLICC-MM</v>
      </c>
    </row>
    <row r="3647" spans="1:3" x14ac:dyDescent="0.2">
      <c r="A3647" s="4" t="s">
        <v>2274</v>
      </c>
      <c r="B3647" t="str">
        <f t="shared" si="112"/>
        <v>CLICC-ML</v>
      </c>
      <c r="C3647" t="str">
        <f t="shared" si="113"/>
        <v>CLICC-ML</v>
      </c>
    </row>
    <row r="3648" spans="1:3" x14ac:dyDescent="0.2">
      <c r="A3648" s="3" t="s">
        <v>2263</v>
      </c>
      <c r="B3648" t="str">
        <f t="shared" si="112"/>
        <v>HP</v>
      </c>
      <c r="C3648" t="str">
        <f t="shared" si="113"/>
        <v>HP</v>
      </c>
    </row>
    <row r="3649" spans="1:3" x14ac:dyDescent="0.2">
      <c r="A3649" s="4" t="s">
        <v>2265</v>
      </c>
      <c r="B3649" t="str">
        <f t="shared" si="112"/>
        <v>IPHONE</v>
      </c>
      <c r="C3649" t="str">
        <f t="shared" si="113"/>
        <v>IPHONE</v>
      </c>
    </row>
    <row r="3650" spans="1:3" x14ac:dyDescent="0.2">
      <c r="A3650" s="3" t="s">
        <v>2271</v>
      </c>
      <c r="B3650" t="str">
        <f t="shared" si="112"/>
        <v>OMNI</v>
      </c>
      <c r="C3650" t="str">
        <f t="shared" si="113"/>
        <v>OMNI</v>
      </c>
    </row>
    <row r="3651" spans="1:3" x14ac:dyDescent="0.2">
      <c r="A3651" s="4" t="s">
        <v>2300</v>
      </c>
      <c r="B3651" t="str">
        <f t="shared" ref="B3651:B3714" si="114">IF(COUNTIF(A3651,"*MACUSBC*"),"MACUSBC",A3651)</f>
        <v>SUP</v>
      </c>
      <c r="C3651" t="str">
        <f t="shared" ref="C3651:C3714" si="115">IF(COUNTIF(B3651,"*uniq*"),"CBK",B3651)</f>
        <v>SUP</v>
      </c>
    </row>
    <row r="3652" spans="1:3" x14ac:dyDescent="0.2">
      <c r="A3652" s="3" t="s">
        <v>2273</v>
      </c>
      <c r="B3652" t="str">
        <f t="shared" si="114"/>
        <v>CBK</v>
      </c>
      <c r="C3652" t="str">
        <f t="shared" si="115"/>
        <v>CBK</v>
      </c>
    </row>
    <row r="3653" spans="1:3" x14ac:dyDescent="0.2">
      <c r="A3653" s="4" t="s">
        <v>2273</v>
      </c>
      <c r="B3653" t="str">
        <f t="shared" si="114"/>
        <v>CBK</v>
      </c>
      <c r="C3653" t="str">
        <f t="shared" si="115"/>
        <v>CBK</v>
      </c>
    </row>
    <row r="3654" spans="1:3" x14ac:dyDescent="0.2">
      <c r="A3654" s="3" t="s">
        <v>2266</v>
      </c>
      <c r="B3654" t="str">
        <f t="shared" si="114"/>
        <v>HDST</v>
      </c>
      <c r="C3654" t="str">
        <f t="shared" si="115"/>
        <v>HDST</v>
      </c>
    </row>
    <row r="3655" spans="1:3" x14ac:dyDescent="0.2">
      <c r="A3655" s="4" t="s">
        <v>2266</v>
      </c>
      <c r="B3655" t="str">
        <f t="shared" si="114"/>
        <v>HDST</v>
      </c>
      <c r="C3655" t="str">
        <f t="shared" si="115"/>
        <v>HDST</v>
      </c>
    </row>
    <row r="3656" spans="1:3" x14ac:dyDescent="0.2">
      <c r="A3656" s="3" t="s">
        <v>2266</v>
      </c>
      <c r="B3656" t="str">
        <f t="shared" si="114"/>
        <v>HDST</v>
      </c>
      <c r="C3656" t="str">
        <f t="shared" si="115"/>
        <v>HDST</v>
      </c>
    </row>
    <row r="3657" spans="1:3" x14ac:dyDescent="0.2">
      <c r="A3657" s="4" t="s">
        <v>2266</v>
      </c>
      <c r="B3657" t="str">
        <f t="shared" si="114"/>
        <v>HDST</v>
      </c>
      <c r="C3657" t="str">
        <f t="shared" si="115"/>
        <v>HDST</v>
      </c>
    </row>
    <row r="3658" spans="1:3" x14ac:dyDescent="0.2">
      <c r="A3658" s="3" t="s">
        <v>2266</v>
      </c>
      <c r="B3658" t="str">
        <f t="shared" si="114"/>
        <v>HDST</v>
      </c>
      <c r="C3658" t="str">
        <f t="shared" si="115"/>
        <v>HDST</v>
      </c>
    </row>
    <row r="3659" spans="1:3" x14ac:dyDescent="0.2">
      <c r="A3659" s="4" t="s">
        <v>2282</v>
      </c>
      <c r="B3659" t="str">
        <f t="shared" si="114"/>
        <v>HPUSBC</v>
      </c>
      <c r="C3659" t="str">
        <f t="shared" si="115"/>
        <v>HPUSBC</v>
      </c>
    </row>
    <row r="3660" spans="1:3" x14ac:dyDescent="0.2">
      <c r="A3660" s="3" t="s">
        <v>2282</v>
      </c>
      <c r="B3660" t="str">
        <f t="shared" si="114"/>
        <v>HPUSBC</v>
      </c>
      <c r="C3660" t="str">
        <f t="shared" si="115"/>
        <v>HPUSBC</v>
      </c>
    </row>
    <row r="3661" spans="1:3" x14ac:dyDescent="0.2">
      <c r="A3661" s="4" t="s">
        <v>2265</v>
      </c>
      <c r="B3661" t="str">
        <f t="shared" si="114"/>
        <v>IPHONE</v>
      </c>
      <c r="C3661" t="str">
        <f t="shared" si="115"/>
        <v>IPHONE</v>
      </c>
    </row>
    <row r="3662" spans="1:3" x14ac:dyDescent="0.2">
      <c r="A3662" s="3" t="s">
        <v>2265</v>
      </c>
      <c r="B3662" t="str">
        <f t="shared" si="114"/>
        <v>IPHONE</v>
      </c>
      <c r="C3662" t="str">
        <f t="shared" si="115"/>
        <v>IPHONE</v>
      </c>
    </row>
    <row r="3663" spans="1:3" x14ac:dyDescent="0.2">
      <c r="A3663" s="4" t="s">
        <v>2265</v>
      </c>
      <c r="B3663" t="str">
        <f t="shared" si="114"/>
        <v>IPHONE</v>
      </c>
      <c r="C3663" t="str">
        <f t="shared" si="115"/>
        <v>IPHONE</v>
      </c>
    </row>
    <row r="3664" spans="1:3" x14ac:dyDescent="0.2">
      <c r="A3664" s="3" t="s">
        <v>2265</v>
      </c>
      <c r="B3664" t="str">
        <f t="shared" si="114"/>
        <v>IPHONE</v>
      </c>
      <c r="C3664" t="str">
        <f t="shared" si="115"/>
        <v>IPHONE</v>
      </c>
    </row>
    <row r="3665" spans="1:3" x14ac:dyDescent="0.2">
      <c r="A3665" s="4" t="s">
        <v>2265</v>
      </c>
      <c r="B3665" t="str">
        <f t="shared" si="114"/>
        <v>IPHONE</v>
      </c>
      <c r="C3665" t="str">
        <f t="shared" si="115"/>
        <v>IPHONE</v>
      </c>
    </row>
    <row r="3666" spans="1:3" x14ac:dyDescent="0.2">
      <c r="A3666" s="3" t="s">
        <v>2268</v>
      </c>
      <c r="B3666" t="str">
        <f t="shared" si="114"/>
        <v>MACCHRG</v>
      </c>
      <c r="C3666" t="str">
        <f t="shared" si="115"/>
        <v>MACCHRG</v>
      </c>
    </row>
    <row r="3667" spans="1:3" x14ac:dyDescent="0.2">
      <c r="A3667" s="4" t="s">
        <v>2268</v>
      </c>
      <c r="B3667" t="str">
        <f t="shared" si="114"/>
        <v>MACCHRG</v>
      </c>
      <c r="C3667" t="str">
        <f t="shared" si="115"/>
        <v>MACCHRG</v>
      </c>
    </row>
    <row r="3668" spans="1:3" x14ac:dyDescent="0.2">
      <c r="A3668" s="3" t="s">
        <v>2268</v>
      </c>
      <c r="B3668" t="str">
        <f t="shared" si="114"/>
        <v>MACCHRG</v>
      </c>
      <c r="C3668" t="str">
        <f t="shared" si="115"/>
        <v>MACCHRG</v>
      </c>
    </row>
    <row r="3669" spans="1:3" x14ac:dyDescent="0.2">
      <c r="A3669" s="4" t="s">
        <v>2296</v>
      </c>
      <c r="B3669" t="str">
        <f t="shared" si="114"/>
        <v>MACUSBC</v>
      </c>
      <c r="C3669" t="str">
        <f t="shared" si="115"/>
        <v>MACUSBC</v>
      </c>
    </row>
    <row r="3670" spans="1:3" x14ac:dyDescent="0.2">
      <c r="A3670" s="3" t="s">
        <v>2296</v>
      </c>
      <c r="B3670" t="str">
        <f t="shared" si="114"/>
        <v>MACUSBC</v>
      </c>
      <c r="C3670" t="str">
        <f t="shared" si="115"/>
        <v>MACUSBC</v>
      </c>
    </row>
    <row r="3671" spans="1:3" x14ac:dyDescent="0.2">
      <c r="A3671" s="4" t="s">
        <v>2296</v>
      </c>
      <c r="B3671" t="str">
        <f t="shared" si="114"/>
        <v>MACUSBC</v>
      </c>
      <c r="C3671" t="str">
        <f t="shared" si="115"/>
        <v>MACUSBC</v>
      </c>
    </row>
    <row r="3672" spans="1:3" x14ac:dyDescent="0.2">
      <c r="A3672" s="3" t="s">
        <v>2296</v>
      </c>
      <c r="B3672" t="str">
        <f t="shared" si="114"/>
        <v>MACUSBC</v>
      </c>
      <c r="C3672" t="str">
        <f t="shared" si="115"/>
        <v>MACUSBC</v>
      </c>
    </row>
    <row r="3673" spans="1:3" x14ac:dyDescent="0.2">
      <c r="A3673" s="4" t="s">
        <v>2271</v>
      </c>
      <c r="B3673" t="str">
        <f t="shared" si="114"/>
        <v>OMNI</v>
      </c>
      <c r="C3673" t="str">
        <f t="shared" si="115"/>
        <v>OMNI</v>
      </c>
    </row>
    <row r="3674" spans="1:3" x14ac:dyDescent="0.2">
      <c r="A3674" s="3" t="s">
        <v>2271</v>
      </c>
      <c r="B3674" t="str">
        <f t="shared" si="114"/>
        <v>OMNI</v>
      </c>
      <c r="C3674" t="str">
        <f t="shared" si="115"/>
        <v>OMNI</v>
      </c>
    </row>
    <row r="3675" spans="1:3" x14ac:dyDescent="0.2">
      <c r="A3675" s="4" t="s">
        <v>2271</v>
      </c>
      <c r="B3675" t="str">
        <f t="shared" si="114"/>
        <v>OMNI</v>
      </c>
      <c r="C3675" t="str">
        <f t="shared" si="115"/>
        <v>OMNI</v>
      </c>
    </row>
    <row r="3676" spans="1:3" x14ac:dyDescent="0.2">
      <c r="A3676" s="3" t="s">
        <v>2271</v>
      </c>
      <c r="B3676" t="str">
        <f t="shared" si="114"/>
        <v>OMNI</v>
      </c>
      <c r="C3676" t="str">
        <f t="shared" si="115"/>
        <v>OMNI</v>
      </c>
    </row>
    <row r="3677" spans="1:3" x14ac:dyDescent="0.2">
      <c r="A3677" s="4" t="s">
        <v>2271</v>
      </c>
      <c r="B3677" t="str">
        <f t="shared" si="114"/>
        <v>OMNI</v>
      </c>
      <c r="C3677" t="str">
        <f t="shared" si="115"/>
        <v>OMNI</v>
      </c>
    </row>
    <row r="3678" spans="1:3" x14ac:dyDescent="0.2">
      <c r="A3678" s="3" t="s">
        <v>2285</v>
      </c>
      <c r="B3678" t="str">
        <f t="shared" si="114"/>
        <v>UHDMI</v>
      </c>
      <c r="C3678" t="str">
        <f t="shared" si="115"/>
        <v>UHDMI</v>
      </c>
    </row>
    <row r="3679" spans="1:3" x14ac:dyDescent="0.2">
      <c r="A3679" s="4" t="s">
        <v>2272</v>
      </c>
      <c r="B3679" t="str">
        <f t="shared" si="114"/>
        <v>WALLADPT</v>
      </c>
      <c r="C3679" t="str">
        <f t="shared" si="115"/>
        <v>WALLADPT</v>
      </c>
    </row>
    <row r="3680" spans="1:3" x14ac:dyDescent="0.2">
      <c r="A3680" s="3" t="s">
        <v>2272</v>
      </c>
      <c r="B3680" t="str">
        <f t="shared" si="114"/>
        <v>WALLADPT</v>
      </c>
      <c r="C3680" t="str">
        <f t="shared" si="115"/>
        <v>WALLADPT</v>
      </c>
    </row>
    <row r="3681" spans="1:3" x14ac:dyDescent="0.2">
      <c r="A3681" s="4" t="s">
        <v>2272</v>
      </c>
      <c r="B3681" t="str">
        <f t="shared" si="114"/>
        <v>WALLADPT</v>
      </c>
      <c r="C3681" t="str">
        <f t="shared" si="115"/>
        <v>WALLADPT</v>
      </c>
    </row>
    <row r="3682" spans="1:3" x14ac:dyDescent="0.2">
      <c r="A3682" s="3" t="s">
        <v>2272</v>
      </c>
      <c r="B3682" t="str">
        <f t="shared" si="114"/>
        <v>WALLADPT</v>
      </c>
      <c r="C3682" t="str">
        <f t="shared" si="115"/>
        <v>WALLADPT</v>
      </c>
    </row>
    <row r="3683" spans="1:3" x14ac:dyDescent="0.2">
      <c r="A3683" s="4" t="s">
        <v>2273</v>
      </c>
      <c r="B3683" t="str">
        <f t="shared" si="114"/>
        <v>CBK</v>
      </c>
      <c r="C3683" t="str">
        <f t="shared" si="115"/>
        <v>CBK</v>
      </c>
    </row>
    <row r="3684" spans="1:3" x14ac:dyDescent="0.2">
      <c r="A3684" s="3" t="s">
        <v>2273</v>
      </c>
      <c r="B3684" t="str">
        <f t="shared" si="114"/>
        <v>CBK</v>
      </c>
      <c r="C3684" t="str">
        <f t="shared" si="115"/>
        <v>CBK</v>
      </c>
    </row>
    <row r="3685" spans="1:3" x14ac:dyDescent="0.2">
      <c r="A3685" s="4" t="s">
        <v>2274</v>
      </c>
      <c r="B3685" t="str">
        <f t="shared" si="114"/>
        <v>CLICC-ML</v>
      </c>
      <c r="C3685" t="str">
        <f t="shared" si="115"/>
        <v>CLICC-ML</v>
      </c>
    </row>
    <row r="3686" spans="1:3" x14ac:dyDescent="0.2">
      <c r="A3686" s="3" t="s">
        <v>2275</v>
      </c>
      <c r="B3686" t="str">
        <f t="shared" si="114"/>
        <v>CLICC-MM</v>
      </c>
      <c r="C3686" t="str">
        <f t="shared" si="115"/>
        <v>CLICC-MM</v>
      </c>
    </row>
    <row r="3687" spans="1:3" x14ac:dyDescent="0.2">
      <c r="A3687" s="4" t="s">
        <v>2263</v>
      </c>
      <c r="B3687" t="str">
        <f t="shared" si="114"/>
        <v>HP</v>
      </c>
      <c r="C3687" t="str">
        <f t="shared" si="115"/>
        <v>HP</v>
      </c>
    </row>
    <row r="3688" spans="1:3" x14ac:dyDescent="0.2">
      <c r="A3688" s="3" t="s">
        <v>2263</v>
      </c>
      <c r="B3688" t="str">
        <f t="shared" si="114"/>
        <v>HP</v>
      </c>
      <c r="C3688" t="str">
        <f t="shared" si="115"/>
        <v>HP</v>
      </c>
    </row>
    <row r="3689" spans="1:3" x14ac:dyDescent="0.2">
      <c r="A3689" s="4" t="s">
        <v>2274</v>
      </c>
      <c r="B3689" t="str">
        <f t="shared" si="114"/>
        <v>CLICC-ML</v>
      </c>
      <c r="C3689" t="str">
        <f t="shared" si="115"/>
        <v>CLICC-ML</v>
      </c>
    </row>
    <row r="3690" spans="1:3" x14ac:dyDescent="0.2">
      <c r="A3690" s="3" t="s">
        <v>2274</v>
      </c>
      <c r="B3690" t="str">
        <f t="shared" si="114"/>
        <v>CLICC-ML</v>
      </c>
      <c r="C3690" t="str">
        <f t="shared" si="115"/>
        <v>CLICC-ML</v>
      </c>
    </row>
    <row r="3691" spans="1:3" x14ac:dyDescent="0.2">
      <c r="A3691" s="4" t="s">
        <v>2274</v>
      </c>
      <c r="B3691" t="str">
        <f t="shared" si="114"/>
        <v>CLICC-ML</v>
      </c>
      <c r="C3691" t="str">
        <f t="shared" si="115"/>
        <v>CLICC-ML</v>
      </c>
    </row>
    <row r="3692" spans="1:3" x14ac:dyDescent="0.2">
      <c r="A3692" s="3" t="s">
        <v>2263</v>
      </c>
      <c r="B3692" t="str">
        <f t="shared" si="114"/>
        <v>HP</v>
      </c>
      <c r="C3692" t="str">
        <f t="shared" si="115"/>
        <v>HP</v>
      </c>
    </row>
    <row r="3693" spans="1:3" x14ac:dyDescent="0.2">
      <c r="A3693" s="4" t="s">
        <v>2263</v>
      </c>
      <c r="B3693" t="str">
        <f t="shared" si="114"/>
        <v>HP</v>
      </c>
      <c r="C3693" t="str">
        <f t="shared" si="115"/>
        <v>HP</v>
      </c>
    </row>
    <row r="3694" spans="1:3" x14ac:dyDescent="0.2">
      <c r="A3694" s="3" t="s">
        <v>2263</v>
      </c>
      <c r="B3694" t="str">
        <f t="shared" si="114"/>
        <v>HP</v>
      </c>
      <c r="C3694" t="str">
        <f t="shared" si="115"/>
        <v>HP</v>
      </c>
    </row>
    <row r="3695" spans="1:3" x14ac:dyDescent="0.2">
      <c r="A3695" s="4" t="s">
        <v>2273</v>
      </c>
      <c r="B3695" t="str">
        <f t="shared" si="114"/>
        <v>CBK</v>
      </c>
      <c r="C3695" t="str">
        <f t="shared" si="115"/>
        <v>CBK</v>
      </c>
    </row>
    <row r="3696" spans="1:3" x14ac:dyDescent="0.2">
      <c r="A3696" s="3" t="s">
        <v>2294</v>
      </c>
      <c r="B3696" t="str">
        <f t="shared" si="114"/>
        <v>UVGA</v>
      </c>
      <c r="C3696" t="str">
        <f t="shared" si="115"/>
        <v>UVGA</v>
      </c>
    </row>
    <row r="3697" spans="1:3" x14ac:dyDescent="0.2">
      <c r="A3697" s="4" t="s">
        <v>2274</v>
      </c>
      <c r="B3697" t="str">
        <f t="shared" si="114"/>
        <v>CLICC-ML</v>
      </c>
      <c r="C3697" t="str">
        <f t="shared" si="115"/>
        <v>CLICC-ML</v>
      </c>
    </row>
    <row r="3698" spans="1:3" x14ac:dyDescent="0.2">
      <c r="A3698" s="3" t="s">
        <v>2294</v>
      </c>
      <c r="B3698" t="str">
        <f t="shared" si="114"/>
        <v>UVGA</v>
      </c>
      <c r="C3698" t="str">
        <f t="shared" si="115"/>
        <v>UVGA</v>
      </c>
    </row>
    <row r="3699" spans="1:3" x14ac:dyDescent="0.2">
      <c r="A3699" s="4" t="s">
        <v>2281</v>
      </c>
      <c r="B3699" t="str">
        <f t="shared" si="114"/>
        <v>HDMIC</v>
      </c>
      <c r="C3699" t="str">
        <f t="shared" si="115"/>
        <v>HDMIC</v>
      </c>
    </row>
    <row r="3700" spans="1:3" x14ac:dyDescent="0.2">
      <c r="A3700" s="3" t="s">
        <v>2281</v>
      </c>
      <c r="B3700" t="str">
        <f t="shared" si="114"/>
        <v>HDMIC</v>
      </c>
      <c r="C3700" t="str">
        <f t="shared" si="115"/>
        <v>HDMIC</v>
      </c>
    </row>
    <row r="3701" spans="1:3" x14ac:dyDescent="0.2">
      <c r="A3701" s="4" t="s">
        <v>2296</v>
      </c>
      <c r="B3701" t="str">
        <f t="shared" si="114"/>
        <v>MACUSBC</v>
      </c>
      <c r="C3701" t="str">
        <f t="shared" si="115"/>
        <v>MACUSBC</v>
      </c>
    </row>
    <row r="3702" spans="1:3" x14ac:dyDescent="0.2">
      <c r="A3702" s="3" t="s">
        <v>2285</v>
      </c>
      <c r="B3702" t="str">
        <f t="shared" si="114"/>
        <v>UHDMI</v>
      </c>
      <c r="C3702" t="str">
        <f t="shared" si="115"/>
        <v>UHDMI</v>
      </c>
    </row>
    <row r="3703" spans="1:3" x14ac:dyDescent="0.2">
      <c r="A3703" s="4" t="s">
        <v>2275</v>
      </c>
      <c r="B3703" t="str">
        <f t="shared" si="114"/>
        <v>CLICC-MM</v>
      </c>
      <c r="C3703" t="str">
        <f t="shared" si="115"/>
        <v>CLICC-MM</v>
      </c>
    </row>
    <row r="3704" spans="1:3" x14ac:dyDescent="0.2">
      <c r="A3704" s="3" t="s">
        <v>2263</v>
      </c>
      <c r="B3704" t="str">
        <f t="shared" si="114"/>
        <v>HP</v>
      </c>
      <c r="C3704" t="str">
        <f t="shared" si="115"/>
        <v>HP</v>
      </c>
    </row>
    <row r="3705" spans="1:3" x14ac:dyDescent="0.2">
      <c r="A3705" s="4" t="s">
        <v>2274</v>
      </c>
      <c r="B3705" t="str">
        <f t="shared" si="114"/>
        <v>CLICC-ML</v>
      </c>
      <c r="C3705" t="str">
        <f t="shared" si="115"/>
        <v>CLICC-ML</v>
      </c>
    </row>
    <row r="3706" spans="1:3" x14ac:dyDescent="0.2">
      <c r="A3706" s="3" t="s">
        <v>2263</v>
      </c>
      <c r="B3706" t="str">
        <f t="shared" si="114"/>
        <v>HP</v>
      </c>
      <c r="C3706" t="str">
        <f t="shared" si="115"/>
        <v>HP</v>
      </c>
    </row>
    <row r="3707" spans="1:3" x14ac:dyDescent="0.2">
      <c r="A3707" s="4" t="s">
        <v>2294</v>
      </c>
      <c r="B3707" t="str">
        <f t="shared" si="114"/>
        <v>UVGA</v>
      </c>
      <c r="C3707" t="str">
        <f t="shared" si="115"/>
        <v>UVGA</v>
      </c>
    </row>
    <row r="3708" spans="1:3" x14ac:dyDescent="0.2">
      <c r="A3708" s="3" t="s">
        <v>2273</v>
      </c>
      <c r="B3708" t="str">
        <f t="shared" si="114"/>
        <v>CBK</v>
      </c>
      <c r="C3708" t="str">
        <f t="shared" si="115"/>
        <v>CBK</v>
      </c>
    </row>
    <row r="3709" spans="1:3" x14ac:dyDescent="0.2">
      <c r="A3709" s="4" t="s">
        <v>2282</v>
      </c>
      <c r="B3709" t="str">
        <f t="shared" si="114"/>
        <v>HPUSBC</v>
      </c>
      <c r="C3709" t="str">
        <f t="shared" si="115"/>
        <v>HPUSBC</v>
      </c>
    </row>
    <row r="3710" spans="1:3" x14ac:dyDescent="0.2">
      <c r="A3710" s="3" t="s">
        <v>2263</v>
      </c>
      <c r="B3710" t="str">
        <f t="shared" si="114"/>
        <v>HP</v>
      </c>
      <c r="C3710" t="str">
        <f t="shared" si="115"/>
        <v>HP</v>
      </c>
    </row>
    <row r="3711" spans="1:3" x14ac:dyDescent="0.2">
      <c r="A3711" s="4" t="s">
        <v>2266</v>
      </c>
      <c r="B3711" t="str">
        <f t="shared" si="114"/>
        <v>HDST</v>
      </c>
      <c r="C3711" t="str">
        <f t="shared" si="115"/>
        <v>HDST</v>
      </c>
    </row>
    <row r="3712" spans="1:3" x14ac:dyDescent="0.2">
      <c r="A3712" s="3" t="s">
        <v>2282</v>
      </c>
      <c r="B3712" t="str">
        <f t="shared" si="114"/>
        <v>HPUSBC</v>
      </c>
      <c r="C3712" t="str">
        <f t="shared" si="115"/>
        <v>HPUSBC</v>
      </c>
    </row>
    <row r="3713" spans="1:3" x14ac:dyDescent="0.2">
      <c r="A3713" s="4" t="s">
        <v>2300</v>
      </c>
      <c r="B3713" t="str">
        <f t="shared" si="114"/>
        <v>SUP</v>
      </c>
      <c r="C3713" t="str">
        <f t="shared" si="115"/>
        <v>SUP</v>
      </c>
    </row>
    <row r="3714" spans="1:3" x14ac:dyDescent="0.2">
      <c r="A3714" s="3" t="s">
        <v>2294</v>
      </c>
      <c r="B3714" t="str">
        <f t="shared" si="114"/>
        <v>UVGA</v>
      </c>
      <c r="C3714" t="str">
        <f t="shared" si="115"/>
        <v>UVGA</v>
      </c>
    </row>
    <row r="3715" spans="1:3" x14ac:dyDescent="0.2">
      <c r="A3715" s="4" t="s">
        <v>2273</v>
      </c>
      <c r="B3715" t="str">
        <f t="shared" ref="B3715:B3778" si="116">IF(COUNTIF(A3715,"*MACUSBC*"),"MACUSBC",A3715)</f>
        <v>CBK</v>
      </c>
      <c r="C3715" t="str">
        <f t="shared" ref="C3715:C3778" si="117">IF(COUNTIF(B3715,"*uniq*"),"CBK",B3715)</f>
        <v>CBK</v>
      </c>
    </row>
    <row r="3716" spans="1:3" x14ac:dyDescent="0.2">
      <c r="A3716" s="3" t="s">
        <v>2273</v>
      </c>
      <c r="B3716" t="str">
        <f t="shared" si="116"/>
        <v>CBK</v>
      </c>
      <c r="C3716" t="str">
        <f t="shared" si="117"/>
        <v>CBK</v>
      </c>
    </row>
    <row r="3717" spans="1:3" x14ac:dyDescent="0.2">
      <c r="A3717" s="4" t="s">
        <v>2263</v>
      </c>
      <c r="B3717" t="str">
        <f t="shared" si="116"/>
        <v>HP</v>
      </c>
      <c r="C3717" t="str">
        <f t="shared" si="117"/>
        <v>HP</v>
      </c>
    </row>
    <row r="3718" spans="1:3" x14ac:dyDescent="0.2">
      <c r="A3718" s="3" t="s">
        <v>2317</v>
      </c>
      <c r="B3718" t="str">
        <f t="shared" si="116"/>
        <v>Uniq/27B03Code</v>
      </c>
      <c r="C3718" t="str">
        <f t="shared" si="117"/>
        <v>CBK</v>
      </c>
    </row>
    <row r="3719" spans="1:3" x14ac:dyDescent="0.2">
      <c r="A3719" s="4" t="s">
        <v>2273</v>
      </c>
      <c r="B3719" t="str">
        <f t="shared" si="116"/>
        <v>CBK</v>
      </c>
      <c r="C3719" t="str">
        <f t="shared" si="117"/>
        <v>CBK</v>
      </c>
    </row>
    <row r="3720" spans="1:3" x14ac:dyDescent="0.2">
      <c r="A3720" s="3" t="s">
        <v>2275</v>
      </c>
      <c r="B3720" t="str">
        <f t="shared" si="116"/>
        <v>CLICC-MM</v>
      </c>
      <c r="C3720" t="str">
        <f t="shared" si="117"/>
        <v>CLICC-MM</v>
      </c>
    </row>
    <row r="3721" spans="1:3" x14ac:dyDescent="0.2">
      <c r="A3721" s="4" t="s">
        <v>2265</v>
      </c>
      <c r="B3721" t="str">
        <f t="shared" si="116"/>
        <v>IPHONE</v>
      </c>
      <c r="C3721" t="str">
        <f t="shared" si="117"/>
        <v>IPHONE</v>
      </c>
    </row>
    <row r="3722" spans="1:3" x14ac:dyDescent="0.2">
      <c r="A3722" s="3" t="s">
        <v>2296</v>
      </c>
      <c r="B3722" t="str">
        <f t="shared" si="116"/>
        <v>MACUSBC</v>
      </c>
      <c r="C3722" t="str">
        <f t="shared" si="117"/>
        <v>MACUSBC</v>
      </c>
    </row>
    <row r="3723" spans="1:3" x14ac:dyDescent="0.2">
      <c r="A3723" s="4" t="s">
        <v>2296</v>
      </c>
      <c r="B3723" t="str">
        <f t="shared" si="116"/>
        <v>MACUSBC</v>
      </c>
      <c r="C3723" t="str">
        <f t="shared" si="117"/>
        <v>MACUSBC</v>
      </c>
    </row>
    <row r="3724" spans="1:3" x14ac:dyDescent="0.2">
      <c r="A3724" s="3" t="s">
        <v>2271</v>
      </c>
      <c r="B3724" t="str">
        <f t="shared" si="116"/>
        <v>OMNI</v>
      </c>
      <c r="C3724" t="str">
        <f t="shared" si="117"/>
        <v>OMNI</v>
      </c>
    </row>
    <row r="3725" spans="1:3" x14ac:dyDescent="0.2">
      <c r="A3725" s="4" t="s">
        <v>2273</v>
      </c>
      <c r="B3725" t="str">
        <f t="shared" si="116"/>
        <v>CBK</v>
      </c>
      <c r="C3725" t="str">
        <f t="shared" si="117"/>
        <v>CBK</v>
      </c>
    </row>
    <row r="3726" spans="1:3" x14ac:dyDescent="0.2">
      <c r="A3726" s="3" t="s">
        <v>2294</v>
      </c>
      <c r="B3726" t="str">
        <f t="shared" si="116"/>
        <v>UVGA</v>
      </c>
      <c r="C3726" t="str">
        <f t="shared" si="117"/>
        <v>UVGA</v>
      </c>
    </row>
    <row r="3727" spans="1:3" x14ac:dyDescent="0.2">
      <c r="A3727" s="4" t="s">
        <v>2274</v>
      </c>
      <c r="B3727" t="str">
        <f t="shared" si="116"/>
        <v>CLICC-ML</v>
      </c>
      <c r="C3727" t="str">
        <f t="shared" si="117"/>
        <v>CLICC-ML</v>
      </c>
    </row>
    <row r="3728" spans="1:3" x14ac:dyDescent="0.2">
      <c r="A3728" s="3" t="s">
        <v>2266</v>
      </c>
      <c r="B3728" t="str">
        <f t="shared" si="116"/>
        <v>HDST</v>
      </c>
      <c r="C3728" t="str">
        <f t="shared" si="117"/>
        <v>HDST</v>
      </c>
    </row>
    <row r="3729" spans="1:3" x14ac:dyDescent="0.2">
      <c r="A3729" s="4" t="s">
        <v>2266</v>
      </c>
      <c r="B3729" t="str">
        <f t="shared" si="116"/>
        <v>HDST</v>
      </c>
      <c r="C3729" t="str">
        <f t="shared" si="117"/>
        <v>HDST</v>
      </c>
    </row>
    <row r="3730" spans="1:3" x14ac:dyDescent="0.2">
      <c r="A3730" s="3" t="s">
        <v>2266</v>
      </c>
      <c r="B3730" t="str">
        <f t="shared" si="116"/>
        <v>HDST</v>
      </c>
      <c r="C3730" t="str">
        <f t="shared" si="117"/>
        <v>HDST</v>
      </c>
    </row>
    <row r="3731" spans="1:3" x14ac:dyDescent="0.2">
      <c r="A3731" s="4" t="s">
        <v>2282</v>
      </c>
      <c r="B3731" t="str">
        <f t="shared" si="116"/>
        <v>HPUSBC</v>
      </c>
      <c r="C3731" t="str">
        <f t="shared" si="117"/>
        <v>HPUSBC</v>
      </c>
    </row>
    <row r="3732" spans="1:3" x14ac:dyDescent="0.2">
      <c r="A3732" s="3" t="s">
        <v>2282</v>
      </c>
      <c r="B3732" t="str">
        <f t="shared" si="116"/>
        <v>HPUSBC</v>
      </c>
      <c r="C3732" t="str">
        <f t="shared" si="117"/>
        <v>HPUSBC</v>
      </c>
    </row>
    <row r="3733" spans="1:3" x14ac:dyDescent="0.2">
      <c r="A3733" s="4" t="s">
        <v>2282</v>
      </c>
      <c r="B3733" t="str">
        <f t="shared" si="116"/>
        <v>HPUSBC</v>
      </c>
      <c r="C3733" t="str">
        <f t="shared" si="117"/>
        <v>HPUSBC</v>
      </c>
    </row>
    <row r="3734" spans="1:3" x14ac:dyDescent="0.2">
      <c r="A3734" s="3" t="s">
        <v>2265</v>
      </c>
      <c r="B3734" t="str">
        <f t="shared" si="116"/>
        <v>IPHONE</v>
      </c>
      <c r="C3734" t="str">
        <f t="shared" si="117"/>
        <v>IPHONE</v>
      </c>
    </row>
    <row r="3735" spans="1:3" x14ac:dyDescent="0.2">
      <c r="A3735" s="4" t="s">
        <v>2265</v>
      </c>
      <c r="B3735" t="str">
        <f t="shared" si="116"/>
        <v>IPHONE</v>
      </c>
      <c r="C3735" t="str">
        <f t="shared" si="117"/>
        <v>IPHONE</v>
      </c>
    </row>
    <row r="3736" spans="1:3" x14ac:dyDescent="0.2">
      <c r="A3736" s="3" t="s">
        <v>2265</v>
      </c>
      <c r="B3736" t="str">
        <f t="shared" si="116"/>
        <v>IPHONE</v>
      </c>
      <c r="C3736" t="str">
        <f t="shared" si="117"/>
        <v>IPHONE</v>
      </c>
    </row>
    <row r="3737" spans="1:3" x14ac:dyDescent="0.2">
      <c r="A3737" s="4" t="s">
        <v>2268</v>
      </c>
      <c r="B3737" t="str">
        <f t="shared" si="116"/>
        <v>MACCHRG</v>
      </c>
      <c r="C3737" t="str">
        <f t="shared" si="117"/>
        <v>MACCHRG</v>
      </c>
    </row>
    <row r="3738" spans="1:3" x14ac:dyDescent="0.2">
      <c r="A3738" s="3" t="s">
        <v>2268</v>
      </c>
      <c r="B3738" t="str">
        <f t="shared" si="116"/>
        <v>MACCHRG</v>
      </c>
      <c r="C3738" t="str">
        <f t="shared" si="117"/>
        <v>MACCHRG</v>
      </c>
    </row>
    <row r="3739" spans="1:3" x14ac:dyDescent="0.2">
      <c r="A3739" s="4" t="s">
        <v>2296</v>
      </c>
      <c r="B3739" t="str">
        <f t="shared" si="116"/>
        <v>MACUSBC</v>
      </c>
      <c r="C3739" t="str">
        <f t="shared" si="117"/>
        <v>MACUSBC</v>
      </c>
    </row>
    <row r="3740" spans="1:3" x14ac:dyDescent="0.2">
      <c r="A3740" s="3" t="s">
        <v>2296</v>
      </c>
      <c r="B3740" t="str">
        <f t="shared" si="116"/>
        <v>MACUSBC</v>
      </c>
      <c r="C3740" t="str">
        <f t="shared" si="117"/>
        <v>MACUSBC</v>
      </c>
    </row>
    <row r="3741" spans="1:3" x14ac:dyDescent="0.2">
      <c r="A3741" s="4" t="s">
        <v>2296</v>
      </c>
      <c r="B3741" t="str">
        <f t="shared" si="116"/>
        <v>MACUSBC</v>
      </c>
      <c r="C3741" t="str">
        <f t="shared" si="117"/>
        <v>MACUSBC</v>
      </c>
    </row>
    <row r="3742" spans="1:3" x14ac:dyDescent="0.2">
      <c r="A3742" s="3" t="s">
        <v>2272</v>
      </c>
      <c r="B3742" t="str">
        <f t="shared" si="116"/>
        <v>WALLADPT</v>
      </c>
      <c r="C3742" t="str">
        <f t="shared" si="117"/>
        <v>WALLADPT</v>
      </c>
    </row>
    <row r="3743" spans="1:3" x14ac:dyDescent="0.2">
      <c r="A3743" s="4" t="s">
        <v>2272</v>
      </c>
      <c r="B3743" t="str">
        <f t="shared" si="116"/>
        <v>WALLADPT</v>
      </c>
      <c r="C3743" t="str">
        <f t="shared" si="117"/>
        <v>WALLADPT</v>
      </c>
    </row>
    <row r="3744" spans="1:3" x14ac:dyDescent="0.2">
      <c r="A3744" s="3" t="s">
        <v>2272</v>
      </c>
      <c r="B3744" t="str">
        <f t="shared" si="116"/>
        <v>WALLADPT</v>
      </c>
      <c r="C3744" t="str">
        <f t="shared" si="117"/>
        <v>WALLADPT</v>
      </c>
    </row>
    <row r="3745" spans="1:3" x14ac:dyDescent="0.2">
      <c r="A3745" s="4" t="s">
        <v>2325</v>
      </c>
      <c r="B3745" t="str">
        <f t="shared" si="116"/>
        <v>Uniq/6/B12Code</v>
      </c>
      <c r="C3745" t="str">
        <f t="shared" si="117"/>
        <v>CBK</v>
      </c>
    </row>
    <row r="3746" spans="1:3" x14ac:dyDescent="0.2">
      <c r="A3746" s="3" t="s">
        <v>2273</v>
      </c>
      <c r="B3746" t="str">
        <f t="shared" si="116"/>
        <v>CBK</v>
      </c>
      <c r="C3746" t="str">
        <f t="shared" si="117"/>
        <v>CBK</v>
      </c>
    </row>
    <row r="3747" spans="1:3" x14ac:dyDescent="0.2">
      <c r="A3747" s="4" t="s">
        <v>2273</v>
      </c>
      <c r="B3747" t="str">
        <f t="shared" si="116"/>
        <v>CBK</v>
      </c>
      <c r="C3747" t="str">
        <f t="shared" si="117"/>
        <v>CBK</v>
      </c>
    </row>
    <row r="3748" spans="1:3" x14ac:dyDescent="0.2">
      <c r="A3748" s="3" t="s">
        <v>2273</v>
      </c>
      <c r="B3748" t="str">
        <f t="shared" si="116"/>
        <v>CBK</v>
      </c>
      <c r="C3748" t="str">
        <f t="shared" si="117"/>
        <v>CBK</v>
      </c>
    </row>
    <row r="3749" spans="1:3" x14ac:dyDescent="0.2">
      <c r="A3749" s="4" t="s">
        <v>2273</v>
      </c>
      <c r="B3749" t="str">
        <f t="shared" si="116"/>
        <v>CBK</v>
      </c>
      <c r="C3749" t="str">
        <f t="shared" si="117"/>
        <v>CBK</v>
      </c>
    </row>
    <row r="3750" spans="1:3" x14ac:dyDescent="0.2">
      <c r="A3750" s="3" t="s">
        <v>2273</v>
      </c>
      <c r="B3750" t="str">
        <f t="shared" si="116"/>
        <v>CBK</v>
      </c>
      <c r="C3750" t="str">
        <f t="shared" si="117"/>
        <v>CBK</v>
      </c>
    </row>
    <row r="3751" spans="1:3" x14ac:dyDescent="0.2">
      <c r="A3751" s="4" t="s">
        <v>2273</v>
      </c>
      <c r="B3751" t="str">
        <f t="shared" si="116"/>
        <v>CBK</v>
      </c>
      <c r="C3751" t="str">
        <f t="shared" si="117"/>
        <v>CBK</v>
      </c>
    </row>
    <row r="3752" spans="1:3" x14ac:dyDescent="0.2">
      <c r="A3752" s="3" t="s">
        <v>2273</v>
      </c>
      <c r="B3752" t="str">
        <f t="shared" si="116"/>
        <v>CBK</v>
      </c>
      <c r="C3752" t="str">
        <f t="shared" si="117"/>
        <v>CBK</v>
      </c>
    </row>
    <row r="3753" spans="1:3" x14ac:dyDescent="0.2">
      <c r="A3753" s="4" t="s">
        <v>2274</v>
      </c>
      <c r="B3753" t="str">
        <f t="shared" si="116"/>
        <v>CLICC-ML</v>
      </c>
      <c r="C3753" t="str">
        <f t="shared" si="117"/>
        <v>CLICC-ML</v>
      </c>
    </row>
    <row r="3754" spans="1:3" x14ac:dyDescent="0.2">
      <c r="A3754" s="3" t="s">
        <v>2275</v>
      </c>
      <c r="B3754" t="str">
        <f t="shared" si="116"/>
        <v>CLICC-MM</v>
      </c>
      <c r="C3754" t="str">
        <f t="shared" si="117"/>
        <v>CLICC-MM</v>
      </c>
    </row>
    <row r="3755" spans="1:3" x14ac:dyDescent="0.2">
      <c r="A3755" s="4" t="s">
        <v>2275</v>
      </c>
      <c r="B3755" t="str">
        <f t="shared" si="116"/>
        <v>CLICC-MM</v>
      </c>
      <c r="C3755" t="str">
        <f t="shared" si="117"/>
        <v>CLICC-MM</v>
      </c>
    </row>
    <row r="3756" spans="1:3" x14ac:dyDescent="0.2">
      <c r="A3756" s="3" t="s">
        <v>2274</v>
      </c>
      <c r="B3756" t="str">
        <f t="shared" si="116"/>
        <v>CLICC-ML</v>
      </c>
      <c r="C3756" t="str">
        <f t="shared" si="117"/>
        <v>CLICC-ML</v>
      </c>
    </row>
    <row r="3757" spans="1:3" x14ac:dyDescent="0.2">
      <c r="A3757" s="4" t="s">
        <v>2275</v>
      </c>
      <c r="B3757" t="str">
        <f t="shared" si="116"/>
        <v>CLICC-MM</v>
      </c>
      <c r="C3757" t="str">
        <f t="shared" si="117"/>
        <v>CLICC-MM</v>
      </c>
    </row>
    <row r="3758" spans="1:3" x14ac:dyDescent="0.2">
      <c r="A3758" s="3" t="s">
        <v>2271</v>
      </c>
      <c r="B3758" t="str">
        <f t="shared" si="116"/>
        <v>OMNI</v>
      </c>
      <c r="C3758" t="str">
        <f t="shared" si="117"/>
        <v>OMNI</v>
      </c>
    </row>
    <row r="3759" spans="1:3" x14ac:dyDescent="0.2">
      <c r="A3759" s="4" t="s">
        <v>2296</v>
      </c>
      <c r="B3759" t="str">
        <f t="shared" si="116"/>
        <v>MACUSBC</v>
      </c>
      <c r="C3759" t="str">
        <f t="shared" si="117"/>
        <v>MACUSBC</v>
      </c>
    </row>
    <row r="3760" spans="1:3" x14ac:dyDescent="0.2">
      <c r="A3760" s="3" t="s">
        <v>2302</v>
      </c>
      <c r="B3760" t="str">
        <f t="shared" si="116"/>
        <v>BOEIPHONE</v>
      </c>
      <c r="C3760" t="str">
        <f t="shared" si="117"/>
        <v>BOEIPHONE</v>
      </c>
    </row>
    <row r="3761" spans="1:3" x14ac:dyDescent="0.2">
      <c r="A3761" s="4" t="s">
        <v>2266</v>
      </c>
      <c r="B3761" t="str">
        <f t="shared" si="116"/>
        <v>HDST</v>
      </c>
      <c r="C3761" t="str">
        <f t="shared" si="117"/>
        <v>HDST</v>
      </c>
    </row>
    <row r="3762" spans="1:3" x14ac:dyDescent="0.2">
      <c r="A3762" s="3" t="s">
        <v>2266</v>
      </c>
      <c r="B3762" t="str">
        <f t="shared" si="116"/>
        <v>HDST</v>
      </c>
      <c r="C3762" t="str">
        <f t="shared" si="117"/>
        <v>HDST</v>
      </c>
    </row>
    <row r="3763" spans="1:3" x14ac:dyDescent="0.2">
      <c r="A3763" s="4" t="s">
        <v>2266</v>
      </c>
      <c r="B3763" t="str">
        <f t="shared" si="116"/>
        <v>HDST</v>
      </c>
      <c r="C3763" t="str">
        <f t="shared" si="117"/>
        <v>HDST</v>
      </c>
    </row>
    <row r="3764" spans="1:3" x14ac:dyDescent="0.2">
      <c r="A3764" s="3" t="s">
        <v>2266</v>
      </c>
      <c r="B3764" t="str">
        <f t="shared" si="116"/>
        <v>HDST</v>
      </c>
      <c r="C3764" t="str">
        <f t="shared" si="117"/>
        <v>HDST</v>
      </c>
    </row>
    <row r="3765" spans="1:3" x14ac:dyDescent="0.2">
      <c r="A3765" s="4" t="s">
        <v>2282</v>
      </c>
      <c r="B3765" t="str">
        <f t="shared" si="116"/>
        <v>HPUSBC</v>
      </c>
      <c r="C3765" t="str">
        <f t="shared" si="117"/>
        <v>HPUSBC</v>
      </c>
    </row>
    <row r="3766" spans="1:3" x14ac:dyDescent="0.2">
      <c r="A3766" s="3" t="s">
        <v>2282</v>
      </c>
      <c r="B3766" t="str">
        <f t="shared" si="116"/>
        <v>HPUSBC</v>
      </c>
      <c r="C3766" t="str">
        <f t="shared" si="117"/>
        <v>HPUSBC</v>
      </c>
    </row>
    <row r="3767" spans="1:3" x14ac:dyDescent="0.2">
      <c r="A3767" s="4" t="s">
        <v>2282</v>
      </c>
      <c r="B3767" t="str">
        <f t="shared" si="116"/>
        <v>HPUSBC</v>
      </c>
      <c r="C3767" t="str">
        <f t="shared" si="117"/>
        <v>HPUSBC</v>
      </c>
    </row>
    <row r="3768" spans="1:3" x14ac:dyDescent="0.2">
      <c r="A3768" s="3" t="s">
        <v>2282</v>
      </c>
      <c r="B3768" t="str">
        <f t="shared" si="116"/>
        <v>HPUSBC</v>
      </c>
      <c r="C3768" t="str">
        <f t="shared" si="117"/>
        <v>HPUSBC</v>
      </c>
    </row>
    <row r="3769" spans="1:3" x14ac:dyDescent="0.2">
      <c r="A3769" s="4" t="s">
        <v>2265</v>
      </c>
      <c r="B3769" t="str">
        <f t="shared" si="116"/>
        <v>IPHONE</v>
      </c>
      <c r="C3769" t="str">
        <f t="shared" si="117"/>
        <v>IPHONE</v>
      </c>
    </row>
    <row r="3770" spans="1:3" x14ac:dyDescent="0.2">
      <c r="A3770" s="3" t="s">
        <v>2265</v>
      </c>
      <c r="B3770" t="str">
        <f t="shared" si="116"/>
        <v>IPHONE</v>
      </c>
      <c r="C3770" t="str">
        <f t="shared" si="117"/>
        <v>IPHONE</v>
      </c>
    </row>
    <row r="3771" spans="1:3" x14ac:dyDescent="0.2">
      <c r="A3771" s="4" t="s">
        <v>2265</v>
      </c>
      <c r="B3771" t="str">
        <f t="shared" si="116"/>
        <v>IPHONE</v>
      </c>
      <c r="C3771" t="str">
        <f t="shared" si="117"/>
        <v>IPHONE</v>
      </c>
    </row>
    <row r="3772" spans="1:3" x14ac:dyDescent="0.2">
      <c r="A3772" s="3" t="s">
        <v>2265</v>
      </c>
      <c r="B3772" t="str">
        <f t="shared" si="116"/>
        <v>IPHONE</v>
      </c>
      <c r="C3772" t="str">
        <f t="shared" si="117"/>
        <v>IPHONE</v>
      </c>
    </row>
    <row r="3773" spans="1:3" x14ac:dyDescent="0.2">
      <c r="A3773" s="4" t="s">
        <v>2265</v>
      </c>
      <c r="B3773" t="str">
        <f t="shared" si="116"/>
        <v>IPHONE</v>
      </c>
      <c r="C3773" t="str">
        <f t="shared" si="117"/>
        <v>IPHONE</v>
      </c>
    </row>
    <row r="3774" spans="1:3" x14ac:dyDescent="0.2">
      <c r="A3774" s="3" t="s">
        <v>2265</v>
      </c>
      <c r="B3774" t="str">
        <f t="shared" si="116"/>
        <v>IPHONE</v>
      </c>
      <c r="C3774" t="str">
        <f t="shared" si="117"/>
        <v>IPHONE</v>
      </c>
    </row>
    <row r="3775" spans="1:3" x14ac:dyDescent="0.2">
      <c r="A3775" s="4" t="s">
        <v>2265</v>
      </c>
      <c r="B3775" t="str">
        <f t="shared" si="116"/>
        <v>IPHONE</v>
      </c>
      <c r="C3775" t="str">
        <f t="shared" si="117"/>
        <v>IPHONE</v>
      </c>
    </row>
    <row r="3776" spans="1:3" x14ac:dyDescent="0.2">
      <c r="A3776" s="3" t="s">
        <v>2265</v>
      </c>
      <c r="B3776" t="str">
        <f t="shared" si="116"/>
        <v>IPHONE</v>
      </c>
      <c r="C3776" t="str">
        <f t="shared" si="117"/>
        <v>IPHONE</v>
      </c>
    </row>
    <row r="3777" spans="1:3" x14ac:dyDescent="0.2">
      <c r="A3777" s="4" t="s">
        <v>2265</v>
      </c>
      <c r="B3777" t="str">
        <f t="shared" si="116"/>
        <v>IPHONE</v>
      </c>
      <c r="C3777" t="str">
        <f t="shared" si="117"/>
        <v>IPHONE</v>
      </c>
    </row>
    <row r="3778" spans="1:3" x14ac:dyDescent="0.2">
      <c r="A3778" s="3" t="s">
        <v>2265</v>
      </c>
      <c r="B3778" t="str">
        <f t="shared" si="116"/>
        <v>IPHONE</v>
      </c>
      <c r="C3778" t="str">
        <f t="shared" si="117"/>
        <v>IPHONE</v>
      </c>
    </row>
    <row r="3779" spans="1:3" x14ac:dyDescent="0.2">
      <c r="A3779" s="4" t="s">
        <v>2268</v>
      </c>
      <c r="B3779" t="str">
        <f t="shared" ref="B3779:B3842" si="118">IF(COUNTIF(A3779,"*MACUSBC*"),"MACUSBC",A3779)</f>
        <v>MACCHRG</v>
      </c>
      <c r="C3779" t="str">
        <f t="shared" ref="C3779:C3842" si="119">IF(COUNTIF(B3779,"*uniq*"),"CBK",B3779)</f>
        <v>MACCHRG</v>
      </c>
    </row>
    <row r="3780" spans="1:3" x14ac:dyDescent="0.2">
      <c r="A3780" s="3" t="s">
        <v>2268</v>
      </c>
      <c r="B3780" t="str">
        <f t="shared" si="118"/>
        <v>MACCHRG</v>
      </c>
      <c r="C3780" t="str">
        <f t="shared" si="119"/>
        <v>MACCHRG</v>
      </c>
    </row>
    <row r="3781" spans="1:3" x14ac:dyDescent="0.2">
      <c r="A3781" s="4" t="s">
        <v>2296</v>
      </c>
      <c r="B3781" t="str">
        <f t="shared" si="118"/>
        <v>MACUSBC</v>
      </c>
      <c r="C3781" t="str">
        <f t="shared" si="119"/>
        <v>MACUSBC</v>
      </c>
    </row>
    <row r="3782" spans="1:3" x14ac:dyDescent="0.2">
      <c r="A3782" s="3" t="s">
        <v>2296</v>
      </c>
      <c r="B3782" t="str">
        <f t="shared" si="118"/>
        <v>MACUSBC</v>
      </c>
      <c r="C3782" t="str">
        <f t="shared" si="119"/>
        <v>MACUSBC</v>
      </c>
    </row>
    <row r="3783" spans="1:3" x14ac:dyDescent="0.2">
      <c r="A3783" s="4" t="s">
        <v>2296</v>
      </c>
      <c r="B3783" t="str">
        <f t="shared" si="118"/>
        <v>MACUSBC</v>
      </c>
      <c r="C3783" t="str">
        <f t="shared" si="119"/>
        <v>MACUSBC</v>
      </c>
    </row>
    <row r="3784" spans="1:3" x14ac:dyDescent="0.2">
      <c r="A3784" s="3" t="s">
        <v>2296</v>
      </c>
      <c r="B3784" t="str">
        <f t="shared" si="118"/>
        <v>MACUSBC</v>
      </c>
      <c r="C3784" t="str">
        <f t="shared" si="119"/>
        <v>MACUSBC</v>
      </c>
    </row>
    <row r="3785" spans="1:3" x14ac:dyDescent="0.2">
      <c r="A3785" s="4" t="s">
        <v>2296</v>
      </c>
      <c r="B3785" t="str">
        <f t="shared" si="118"/>
        <v>MACUSBC</v>
      </c>
      <c r="C3785" t="str">
        <f t="shared" si="119"/>
        <v>MACUSBC</v>
      </c>
    </row>
    <row r="3786" spans="1:3" x14ac:dyDescent="0.2">
      <c r="A3786" s="3" t="s">
        <v>2296</v>
      </c>
      <c r="B3786" t="str">
        <f t="shared" si="118"/>
        <v>MACUSBC</v>
      </c>
      <c r="C3786" t="str">
        <f t="shared" si="119"/>
        <v>MACUSBC</v>
      </c>
    </row>
    <row r="3787" spans="1:3" x14ac:dyDescent="0.2">
      <c r="A3787" s="4" t="s">
        <v>2296</v>
      </c>
      <c r="B3787" t="str">
        <f t="shared" si="118"/>
        <v>MACUSBC</v>
      </c>
      <c r="C3787" t="str">
        <f t="shared" si="119"/>
        <v>MACUSBC</v>
      </c>
    </row>
    <row r="3788" spans="1:3" x14ac:dyDescent="0.2">
      <c r="A3788" s="3" t="s">
        <v>2271</v>
      </c>
      <c r="B3788" t="str">
        <f t="shared" si="118"/>
        <v>OMNI</v>
      </c>
      <c r="C3788" t="str">
        <f t="shared" si="119"/>
        <v>OMNI</v>
      </c>
    </row>
    <row r="3789" spans="1:3" x14ac:dyDescent="0.2">
      <c r="A3789" s="4" t="s">
        <v>2271</v>
      </c>
      <c r="B3789" t="str">
        <f t="shared" si="118"/>
        <v>OMNI</v>
      </c>
      <c r="C3789" t="str">
        <f t="shared" si="119"/>
        <v>OMNI</v>
      </c>
    </row>
    <row r="3790" spans="1:3" x14ac:dyDescent="0.2">
      <c r="A3790" s="3" t="s">
        <v>2294</v>
      </c>
      <c r="B3790" t="str">
        <f t="shared" si="118"/>
        <v>UVGA</v>
      </c>
      <c r="C3790" t="str">
        <f t="shared" si="119"/>
        <v>UVGA</v>
      </c>
    </row>
    <row r="3791" spans="1:3" x14ac:dyDescent="0.2">
      <c r="A3791" s="4" t="s">
        <v>2272</v>
      </c>
      <c r="B3791" t="str">
        <f t="shared" si="118"/>
        <v>WALLADPT</v>
      </c>
      <c r="C3791" t="str">
        <f t="shared" si="119"/>
        <v>WALLADPT</v>
      </c>
    </row>
    <row r="3792" spans="1:3" x14ac:dyDescent="0.2">
      <c r="A3792" s="3" t="s">
        <v>2272</v>
      </c>
      <c r="B3792" t="str">
        <f t="shared" si="118"/>
        <v>WALLADPT</v>
      </c>
      <c r="C3792" t="str">
        <f t="shared" si="119"/>
        <v>WALLADPT</v>
      </c>
    </row>
    <row r="3793" spans="1:3" x14ac:dyDescent="0.2">
      <c r="A3793" s="4" t="s">
        <v>2272</v>
      </c>
      <c r="B3793" t="str">
        <f t="shared" si="118"/>
        <v>WALLADPT</v>
      </c>
      <c r="C3793" t="str">
        <f t="shared" si="119"/>
        <v>WALLADPT</v>
      </c>
    </row>
    <row r="3794" spans="1:3" x14ac:dyDescent="0.2">
      <c r="A3794" s="3" t="s">
        <v>2272</v>
      </c>
      <c r="B3794" t="str">
        <f t="shared" si="118"/>
        <v>WALLADPT</v>
      </c>
      <c r="C3794" t="str">
        <f t="shared" si="119"/>
        <v>WALLADPT</v>
      </c>
    </row>
    <row r="3795" spans="1:3" x14ac:dyDescent="0.2">
      <c r="A3795" s="4" t="s">
        <v>2272</v>
      </c>
      <c r="B3795" t="str">
        <f t="shared" si="118"/>
        <v>WALLADPT</v>
      </c>
      <c r="C3795" t="str">
        <f t="shared" si="119"/>
        <v>WALLADPT</v>
      </c>
    </row>
    <row r="3796" spans="1:3" x14ac:dyDescent="0.2">
      <c r="A3796" s="3" t="s">
        <v>2272</v>
      </c>
      <c r="B3796" t="str">
        <f t="shared" si="118"/>
        <v>WALLADPT</v>
      </c>
      <c r="C3796" t="str">
        <f t="shared" si="119"/>
        <v>WALLADPT</v>
      </c>
    </row>
    <row r="3797" spans="1:3" x14ac:dyDescent="0.2">
      <c r="A3797" s="4" t="s">
        <v>2272</v>
      </c>
      <c r="B3797" t="str">
        <f t="shared" si="118"/>
        <v>WALLADPT</v>
      </c>
      <c r="C3797" t="str">
        <f t="shared" si="119"/>
        <v>WALLADPT</v>
      </c>
    </row>
    <row r="3798" spans="1:3" x14ac:dyDescent="0.2">
      <c r="A3798" s="3" t="s">
        <v>2272</v>
      </c>
      <c r="B3798" t="str">
        <f t="shared" si="118"/>
        <v>WALLADPT</v>
      </c>
      <c r="C3798" t="str">
        <f t="shared" si="119"/>
        <v>WALLADPT</v>
      </c>
    </row>
    <row r="3799" spans="1:3" x14ac:dyDescent="0.2">
      <c r="A3799" s="4" t="s">
        <v>2272</v>
      </c>
      <c r="B3799" t="str">
        <f t="shared" si="118"/>
        <v>WALLADPT</v>
      </c>
      <c r="C3799" t="str">
        <f t="shared" si="119"/>
        <v>WALLADPT</v>
      </c>
    </row>
    <row r="3800" spans="1:3" x14ac:dyDescent="0.2">
      <c r="A3800" s="3" t="s">
        <v>2272</v>
      </c>
      <c r="B3800" t="str">
        <f t="shared" si="118"/>
        <v>WALLADPT</v>
      </c>
      <c r="C3800" t="str">
        <f t="shared" si="119"/>
        <v>WALLADPT</v>
      </c>
    </row>
    <row r="3801" spans="1:3" x14ac:dyDescent="0.2">
      <c r="A3801" s="4" t="s">
        <v>2276</v>
      </c>
      <c r="B3801" t="str">
        <f t="shared" si="118"/>
        <v>CALC</v>
      </c>
      <c r="C3801" t="str">
        <f t="shared" si="119"/>
        <v>CALC</v>
      </c>
    </row>
    <row r="3802" spans="1:3" x14ac:dyDescent="0.2">
      <c r="A3802" s="3" t="s">
        <v>2276</v>
      </c>
      <c r="B3802" t="str">
        <f t="shared" si="118"/>
        <v>CALC</v>
      </c>
      <c r="C3802" t="str">
        <f t="shared" si="119"/>
        <v>CALC</v>
      </c>
    </row>
    <row r="3803" spans="1:3" x14ac:dyDescent="0.2">
      <c r="A3803" s="4" t="s">
        <v>2276</v>
      </c>
      <c r="B3803" t="str">
        <f t="shared" si="118"/>
        <v>CALC</v>
      </c>
      <c r="C3803" t="str">
        <f t="shared" si="119"/>
        <v>CALC</v>
      </c>
    </row>
    <row r="3804" spans="1:3" x14ac:dyDescent="0.2">
      <c r="A3804" s="3" t="s">
        <v>2276</v>
      </c>
      <c r="B3804" t="str">
        <f t="shared" si="118"/>
        <v>CALC</v>
      </c>
      <c r="C3804" t="str">
        <f t="shared" si="119"/>
        <v>CALC</v>
      </c>
    </row>
    <row r="3805" spans="1:3" x14ac:dyDescent="0.2">
      <c r="A3805" s="4" t="s">
        <v>2377</v>
      </c>
      <c r="B3805" t="str">
        <f t="shared" si="118"/>
        <v>Uniq/6/B03Code</v>
      </c>
      <c r="C3805" t="str">
        <f t="shared" si="119"/>
        <v>CBK</v>
      </c>
    </row>
    <row r="3806" spans="1:3" x14ac:dyDescent="0.2">
      <c r="A3806" s="3" t="s">
        <v>2273</v>
      </c>
      <c r="B3806" t="str">
        <f t="shared" si="118"/>
        <v>CBK</v>
      </c>
      <c r="C3806" t="str">
        <f t="shared" si="119"/>
        <v>CBK</v>
      </c>
    </row>
    <row r="3807" spans="1:3" x14ac:dyDescent="0.2">
      <c r="A3807" s="4" t="s">
        <v>2273</v>
      </c>
      <c r="B3807" t="str">
        <f t="shared" si="118"/>
        <v>CBK</v>
      </c>
      <c r="C3807" t="str">
        <f t="shared" si="119"/>
        <v>CBK</v>
      </c>
    </row>
    <row r="3808" spans="1:3" x14ac:dyDescent="0.2">
      <c r="A3808" s="3" t="s">
        <v>2273</v>
      </c>
      <c r="B3808" t="str">
        <f t="shared" si="118"/>
        <v>CBK</v>
      </c>
      <c r="C3808" t="str">
        <f t="shared" si="119"/>
        <v>CBK</v>
      </c>
    </row>
    <row r="3809" spans="1:3" x14ac:dyDescent="0.2">
      <c r="A3809" s="4" t="s">
        <v>2273</v>
      </c>
      <c r="B3809" t="str">
        <f t="shared" si="118"/>
        <v>CBK</v>
      </c>
      <c r="C3809" t="str">
        <f t="shared" si="119"/>
        <v>CBK</v>
      </c>
    </row>
    <row r="3810" spans="1:3" x14ac:dyDescent="0.2">
      <c r="A3810" s="3" t="s">
        <v>2273</v>
      </c>
      <c r="B3810" t="str">
        <f t="shared" si="118"/>
        <v>CBK</v>
      </c>
      <c r="C3810" t="str">
        <f t="shared" si="119"/>
        <v>CBK</v>
      </c>
    </row>
    <row r="3811" spans="1:3" x14ac:dyDescent="0.2">
      <c r="A3811" s="4" t="s">
        <v>2274</v>
      </c>
      <c r="B3811" t="str">
        <f t="shared" si="118"/>
        <v>CLICC-ML</v>
      </c>
      <c r="C3811" t="str">
        <f t="shared" si="119"/>
        <v>CLICC-ML</v>
      </c>
    </row>
    <row r="3812" spans="1:3" x14ac:dyDescent="0.2">
      <c r="A3812" s="3" t="s">
        <v>2275</v>
      </c>
      <c r="B3812" t="str">
        <f t="shared" si="118"/>
        <v>CLICC-MM</v>
      </c>
      <c r="C3812" t="str">
        <f t="shared" si="119"/>
        <v>CLICC-MM</v>
      </c>
    </row>
    <row r="3813" spans="1:3" x14ac:dyDescent="0.2">
      <c r="A3813" s="4" t="s">
        <v>2275</v>
      </c>
      <c r="B3813" t="str">
        <f t="shared" si="118"/>
        <v>CLICC-MM</v>
      </c>
      <c r="C3813" t="str">
        <f t="shared" si="119"/>
        <v>CLICC-MM</v>
      </c>
    </row>
    <row r="3814" spans="1:3" x14ac:dyDescent="0.2">
      <c r="A3814" s="3" t="s">
        <v>2263</v>
      </c>
      <c r="B3814" t="str">
        <f t="shared" si="118"/>
        <v>HP</v>
      </c>
      <c r="C3814" t="str">
        <f t="shared" si="119"/>
        <v>HP</v>
      </c>
    </row>
    <row r="3815" spans="1:3" x14ac:dyDescent="0.2">
      <c r="A3815" s="4" t="s">
        <v>2263</v>
      </c>
      <c r="B3815" t="str">
        <f t="shared" si="118"/>
        <v>HP</v>
      </c>
      <c r="C3815" t="str">
        <f t="shared" si="119"/>
        <v>HP</v>
      </c>
    </row>
    <row r="3816" spans="1:3" x14ac:dyDescent="0.2">
      <c r="A3816" s="3" t="s">
        <v>2263</v>
      </c>
      <c r="B3816" t="str">
        <f t="shared" si="118"/>
        <v>HP</v>
      </c>
      <c r="C3816" t="str">
        <f t="shared" si="119"/>
        <v>HP</v>
      </c>
    </row>
    <row r="3817" spans="1:3" x14ac:dyDescent="0.2">
      <c r="A3817" s="4" t="s">
        <v>2378</v>
      </c>
      <c r="B3817" t="str">
        <f t="shared" si="118"/>
        <v>Uniq/10B-0Code</v>
      </c>
      <c r="C3817" t="str">
        <f t="shared" si="119"/>
        <v>CBK</v>
      </c>
    </row>
    <row r="3818" spans="1:3" x14ac:dyDescent="0.2">
      <c r="A3818" s="3" t="s">
        <v>2297</v>
      </c>
      <c r="B3818" t="str">
        <f t="shared" si="118"/>
        <v>FAC</v>
      </c>
      <c r="C3818" t="str">
        <f t="shared" si="119"/>
        <v>FAC</v>
      </c>
    </row>
    <row r="3819" spans="1:3" x14ac:dyDescent="0.2">
      <c r="A3819" s="4" t="s">
        <v>2274</v>
      </c>
      <c r="B3819" t="str">
        <f t="shared" si="118"/>
        <v>CLICC-ML</v>
      </c>
      <c r="C3819" t="str">
        <f t="shared" si="119"/>
        <v>CLICC-ML</v>
      </c>
    </row>
    <row r="3820" spans="1:3" x14ac:dyDescent="0.2">
      <c r="A3820" s="3" t="s">
        <v>2274</v>
      </c>
      <c r="B3820" t="str">
        <f t="shared" si="118"/>
        <v>CLICC-ML</v>
      </c>
      <c r="C3820" t="str">
        <f t="shared" si="119"/>
        <v>CLICC-ML</v>
      </c>
    </row>
    <row r="3821" spans="1:3" x14ac:dyDescent="0.2">
      <c r="A3821" s="4" t="s">
        <v>2275</v>
      </c>
      <c r="B3821" t="str">
        <f t="shared" si="118"/>
        <v>CLICC-MM</v>
      </c>
      <c r="C3821" t="str">
        <f t="shared" si="119"/>
        <v>CLICC-MM</v>
      </c>
    </row>
    <row r="3822" spans="1:3" x14ac:dyDescent="0.2">
      <c r="A3822" s="3" t="s">
        <v>2274</v>
      </c>
      <c r="B3822" t="str">
        <f t="shared" si="118"/>
        <v>CLICC-ML</v>
      </c>
      <c r="C3822" t="str">
        <f t="shared" si="119"/>
        <v>CLICC-ML</v>
      </c>
    </row>
    <row r="3823" spans="1:3" x14ac:dyDescent="0.2">
      <c r="A3823" s="4" t="s">
        <v>2274</v>
      </c>
      <c r="B3823" t="str">
        <f t="shared" si="118"/>
        <v>CLICC-ML</v>
      </c>
      <c r="C3823" t="str">
        <f t="shared" si="119"/>
        <v>CLICC-ML</v>
      </c>
    </row>
    <row r="3824" spans="1:3" x14ac:dyDescent="0.2">
      <c r="A3824" s="3" t="s">
        <v>2274</v>
      </c>
      <c r="B3824" t="str">
        <f t="shared" si="118"/>
        <v>CLICC-ML</v>
      </c>
      <c r="C3824" t="str">
        <f t="shared" si="119"/>
        <v>CLICC-ML</v>
      </c>
    </row>
    <row r="3825" spans="1:3" x14ac:dyDescent="0.2">
      <c r="A3825" s="4" t="s">
        <v>2274</v>
      </c>
      <c r="B3825" t="str">
        <f t="shared" si="118"/>
        <v>CLICC-ML</v>
      </c>
      <c r="C3825" t="str">
        <f t="shared" si="119"/>
        <v>CLICC-ML</v>
      </c>
    </row>
    <row r="3826" spans="1:3" x14ac:dyDescent="0.2">
      <c r="A3826" s="3" t="s">
        <v>2275</v>
      </c>
      <c r="B3826" t="str">
        <f t="shared" si="118"/>
        <v>CLICC-MM</v>
      </c>
      <c r="C3826" t="str">
        <f t="shared" si="119"/>
        <v>CLICC-MM</v>
      </c>
    </row>
    <row r="3827" spans="1:3" x14ac:dyDescent="0.2">
      <c r="A3827" s="4" t="s">
        <v>2275</v>
      </c>
      <c r="B3827" t="str">
        <f t="shared" si="118"/>
        <v>CLICC-MM</v>
      </c>
      <c r="C3827" t="str">
        <f t="shared" si="119"/>
        <v>CLICC-MM</v>
      </c>
    </row>
    <row r="3828" spans="1:3" x14ac:dyDescent="0.2">
      <c r="A3828" s="3" t="s">
        <v>2275</v>
      </c>
      <c r="B3828" t="str">
        <f t="shared" si="118"/>
        <v>CLICC-MM</v>
      </c>
      <c r="C3828" t="str">
        <f t="shared" si="119"/>
        <v>CLICC-MM</v>
      </c>
    </row>
    <row r="3829" spans="1:3" x14ac:dyDescent="0.2">
      <c r="A3829" s="4" t="s">
        <v>2275</v>
      </c>
      <c r="B3829" t="str">
        <f t="shared" si="118"/>
        <v>CLICC-MM</v>
      </c>
      <c r="C3829" t="str">
        <f t="shared" si="119"/>
        <v>CLICC-MM</v>
      </c>
    </row>
    <row r="3830" spans="1:3" x14ac:dyDescent="0.2">
      <c r="A3830" s="3" t="s">
        <v>2275</v>
      </c>
      <c r="B3830" t="str">
        <f t="shared" si="118"/>
        <v>CLICC-MM</v>
      </c>
      <c r="C3830" t="str">
        <f t="shared" si="119"/>
        <v>CLICC-MM</v>
      </c>
    </row>
    <row r="3831" spans="1:3" x14ac:dyDescent="0.2">
      <c r="A3831" s="4" t="s">
        <v>2263</v>
      </c>
      <c r="B3831" t="str">
        <f t="shared" si="118"/>
        <v>HP</v>
      </c>
      <c r="C3831" t="str">
        <f t="shared" si="119"/>
        <v>HP</v>
      </c>
    </row>
    <row r="3832" spans="1:3" x14ac:dyDescent="0.2">
      <c r="A3832" s="3" t="s">
        <v>2274</v>
      </c>
      <c r="B3832" t="str">
        <f t="shared" si="118"/>
        <v>CLICC-ML</v>
      </c>
      <c r="C3832" t="str">
        <f t="shared" si="119"/>
        <v>CLICC-ML</v>
      </c>
    </row>
    <row r="3833" spans="1:3" x14ac:dyDescent="0.2">
      <c r="A3833" s="4" t="s">
        <v>2273</v>
      </c>
      <c r="B3833" t="str">
        <f t="shared" si="118"/>
        <v>CBK</v>
      </c>
      <c r="C3833" t="str">
        <f t="shared" si="119"/>
        <v>CBK</v>
      </c>
    </row>
    <row r="3834" spans="1:3" x14ac:dyDescent="0.2">
      <c r="A3834" s="3" t="s">
        <v>2266</v>
      </c>
      <c r="B3834" t="str">
        <f t="shared" si="118"/>
        <v>HDST</v>
      </c>
      <c r="C3834" t="str">
        <f t="shared" si="119"/>
        <v>HDST</v>
      </c>
    </row>
    <row r="3835" spans="1:3" x14ac:dyDescent="0.2">
      <c r="A3835" s="4" t="s">
        <v>2282</v>
      </c>
      <c r="B3835" t="str">
        <f t="shared" si="118"/>
        <v>HPUSBC</v>
      </c>
      <c r="C3835" t="str">
        <f t="shared" si="119"/>
        <v>HPUSBC</v>
      </c>
    </row>
    <row r="3836" spans="1:3" x14ac:dyDescent="0.2">
      <c r="A3836" s="3" t="s">
        <v>2282</v>
      </c>
      <c r="B3836" t="str">
        <f t="shared" si="118"/>
        <v>HPUSBC</v>
      </c>
      <c r="C3836" t="str">
        <f t="shared" si="119"/>
        <v>HPUSBC</v>
      </c>
    </row>
    <row r="3837" spans="1:3" x14ac:dyDescent="0.2">
      <c r="A3837" s="4" t="s">
        <v>2265</v>
      </c>
      <c r="B3837" t="str">
        <f t="shared" si="118"/>
        <v>IPHONE</v>
      </c>
      <c r="C3837" t="str">
        <f t="shared" si="119"/>
        <v>IPHONE</v>
      </c>
    </row>
    <row r="3838" spans="1:3" x14ac:dyDescent="0.2">
      <c r="A3838" s="3" t="s">
        <v>2265</v>
      </c>
      <c r="B3838" t="str">
        <f t="shared" si="118"/>
        <v>IPHONE</v>
      </c>
      <c r="C3838" t="str">
        <f t="shared" si="119"/>
        <v>IPHONE</v>
      </c>
    </row>
    <row r="3839" spans="1:3" x14ac:dyDescent="0.2">
      <c r="A3839" s="4" t="s">
        <v>2296</v>
      </c>
      <c r="B3839" t="str">
        <f t="shared" si="118"/>
        <v>MACUSBC</v>
      </c>
      <c r="C3839" t="str">
        <f t="shared" si="119"/>
        <v>MACUSBC</v>
      </c>
    </row>
    <row r="3840" spans="1:3" x14ac:dyDescent="0.2">
      <c r="A3840" s="3" t="s">
        <v>2272</v>
      </c>
      <c r="B3840" t="str">
        <f t="shared" si="118"/>
        <v>WALLADPT</v>
      </c>
      <c r="C3840" t="str">
        <f t="shared" si="119"/>
        <v>WALLADPT</v>
      </c>
    </row>
    <row r="3841" spans="1:3" x14ac:dyDescent="0.2">
      <c r="A3841" s="4" t="s">
        <v>2272</v>
      </c>
      <c r="B3841" t="str">
        <f t="shared" si="118"/>
        <v>WALLADPT</v>
      </c>
      <c r="C3841" t="str">
        <f t="shared" si="119"/>
        <v>WALLADPT</v>
      </c>
    </row>
    <row r="3842" spans="1:3" x14ac:dyDescent="0.2">
      <c r="A3842" s="3" t="s">
        <v>2266</v>
      </c>
      <c r="B3842" t="str">
        <f t="shared" si="118"/>
        <v>HDST</v>
      </c>
      <c r="C3842" t="str">
        <f t="shared" si="119"/>
        <v>HDST</v>
      </c>
    </row>
    <row r="3843" spans="1:3" x14ac:dyDescent="0.2">
      <c r="A3843" s="4" t="s">
        <v>2273</v>
      </c>
      <c r="B3843" t="str">
        <f t="shared" ref="B3843:B3906" si="120">IF(COUNTIF(A3843,"*MACUSBC*"),"MACUSBC",A3843)</f>
        <v>CBK</v>
      </c>
      <c r="C3843" t="str">
        <f t="shared" ref="C3843:C3906" si="121">IF(COUNTIF(B3843,"*uniq*"),"CBK",B3843)</f>
        <v>CBK</v>
      </c>
    </row>
    <row r="3844" spans="1:3" x14ac:dyDescent="0.2">
      <c r="A3844" s="3" t="s">
        <v>2288</v>
      </c>
      <c r="B3844" t="str">
        <f t="shared" si="120"/>
        <v>ANDROID</v>
      </c>
      <c r="C3844" t="str">
        <f t="shared" si="121"/>
        <v>ANDROID</v>
      </c>
    </row>
    <row r="3845" spans="1:3" x14ac:dyDescent="0.2">
      <c r="A3845" s="4" t="s">
        <v>2281</v>
      </c>
      <c r="B3845" t="str">
        <f t="shared" si="120"/>
        <v>HDMIC</v>
      </c>
      <c r="C3845" t="str">
        <f t="shared" si="121"/>
        <v>HDMIC</v>
      </c>
    </row>
    <row r="3846" spans="1:3" x14ac:dyDescent="0.2">
      <c r="A3846" s="3" t="s">
        <v>2265</v>
      </c>
      <c r="B3846" t="str">
        <f t="shared" si="120"/>
        <v>IPHONE</v>
      </c>
      <c r="C3846" t="str">
        <f t="shared" si="121"/>
        <v>IPHONE</v>
      </c>
    </row>
    <row r="3847" spans="1:3" x14ac:dyDescent="0.2">
      <c r="A3847" s="4" t="s">
        <v>2265</v>
      </c>
      <c r="B3847" t="str">
        <f t="shared" si="120"/>
        <v>IPHONE</v>
      </c>
      <c r="C3847" t="str">
        <f t="shared" si="121"/>
        <v>IPHONE</v>
      </c>
    </row>
    <row r="3848" spans="1:3" x14ac:dyDescent="0.2">
      <c r="A3848" s="3" t="s">
        <v>2265</v>
      </c>
      <c r="B3848" t="str">
        <f t="shared" si="120"/>
        <v>IPHONE</v>
      </c>
      <c r="C3848" t="str">
        <f t="shared" si="121"/>
        <v>IPHONE</v>
      </c>
    </row>
    <row r="3849" spans="1:3" x14ac:dyDescent="0.2">
      <c r="A3849" s="4" t="s">
        <v>2265</v>
      </c>
      <c r="B3849" t="str">
        <f t="shared" si="120"/>
        <v>IPHONE</v>
      </c>
      <c r="C3849" t="str">
        <f t="shared" si="121"/>
        <v>IPHONE</v>
      </c>
    </row>
    <row r="3850" spans="1:3" x14ac:dyDescent="0.2">
      <c r="A3850" s="3" t="s">
        <v>2265</v>
      </c>
      <c r="B3850" t="str">
        <f t="shared" si="120"/>
        <v>IPHONE</v>
      </c>
      <c r="C3850" t="str">
        <f t="shared" si="121"/>
        <v>IPHONE</v>
      </c>
    </row>
    <row r="3851" spans="1:3" x14ac:dyDescent="0.2">
      <c r="A3851" s="4" t="s">
        <v>2268</v>
      </c>
      <c r="B3851" t="str">
        <f t="shared" si="120"/>
        <v>MACCHRG</v>
      </c>
      <c r="C3851" t="str">
        <f t="shared" si="121"/>
        <v>MACCHRG</v>
      </c>
    </row>
    <row r="3852" spans="1:3" x14ac:dyDescent="0.2">
      <c r="A3852" s="3" t="s">
        <v>2268</v>
      </c>
      <c r="B3852" t="str">
        <f t="shared" si="120"/>
        <v>MACCHRG</v>
      </c>
      <c r="C3852" t="str">
        <f t="shared" si="121"/>
        <v>MACCHRG</v>
      </c>
    </row>
    <row r="3853" spans="1:3" x14ac:dyDescent="0.2">
      <c r="A3853" s="4" t="s">
        <v>2296</v>
      </c>
      <c r="B3853" t="str">
        <f t="shared" si="120"/>
        <v>MACUSBC</v>
      </c>
      <c r="C3853" t="str">
        <f t="shared" si="121"/>
        <v>MACUSBC</v>
      </c>
    </row>
    <row r="3854" spans="1:3" x14ac:dyDescent="0.2">
      <c r="A3854" s="3" t="s">
        <v>2296</v>
      </c>
      <c r="B3854" t="str">
        <f t="shared" si="120"/>
        <v>MACUSBC</v>
      </c>
      <c r="C3854" t="str">
        <f t="shared" si="121"/>
        <v>MACUSBC</v>
      </c>
    </row>
    <row r="3855" spans="1:3" x14ac:dyDescent="0.2">
      <c r="A3855" s="4" t="s">
        <v>2296</v>
      </c>
      <c r="B3855" t="str">
        <f t="shared" si="120"/>
        <v>MACUSBC</v>
      </c>
      <c r="C3855" t="str">
        <f t="shared" si="121"/>
        <v>MACUSBC</v>
      </c>
    </row>
    <row r="3856" spans="1:3" x14ac:dyDescent="0.2">
      <c r="A3856" s="3" t="s">
        <v>2294</v>
      </c>
      <c r="B3856" t="str">
        <f t="shared" si="120"/>
        <v>UVGA</v>
      </c>
      <c r="C3856" t="str">
        <f t="shared" si="121"/>
        <v>UVGA</v>
      </c>
    </row>
    <row r="3857" spans="1:3" x14ac:dyDescent="0.2">
      <c r="A3857" s="4" t="s">
        <v>2294</v>
      </c>
      <c r="B3857" t="str">
        <f t="shared" si="120"/>
        <v>UVGA</v>
      </c>
      <c r="C3857" t="str">
        <f t="shared" si="121"/>
        <v>UVGA</v>
      </c>
    </row>
    <row r="3858" spans="1:3" x14ac:dyDescent="0.2">
      <c r="A3858" s="3" t="s">
        <v>2272</v>
      </c>
      <c r="B3858" t="str">
        <f t="shared" si="120"/>
        <v>WALLADPT</v>
      </c>
      <c r="C3858" t="str">
        <f t="shared" si="121"/>
        <v>WALLADPT</v>
      </c>
    </row>
    <row r="3859" spans="1:3" x14ac:dyDescent="0.2">
      <c r="A3859" s="4" t="s">
        <v>2272</v>
      </c>
      <c r="B3859" t="str">
        <f t="shared" si="120"/>
        <v>WALLADPT</v>
      </c>
      <c r="C3859" t="str">
        <f t="shared" si="121"/>
        <v>WALLADPT</v>
      </c>
    </row>
    <row r="3860" spans="1:3" x14ac:dyDescent="0.2">
      <c r="A3860" s="3" t="s">
        <v>2276</v>
      </c>
      <c r="B3860" t="str">
        <f t="shared" si="120"/>
        <v>CALC</v>
      </c>
      <c r="C3860" t="str">
        <f t="shared" si="121"/>
        <v>CALC</v>
      </c>
    </row>
    <row r="3861" spans="1:3" x14ac:dyDescent="0.2">
      <c r="A3861" s="4" t="s">
        <v>2273</v>
      </c>
      <c r="B3861" t="str">
        <f t="shared" si="120"/>
        <v>CBK</v>
      </c>
      <c r="C3861" t="str">
        <f t="shared" si="121"/>
        <v>CBK</v>
      </c>
    </row>
    <row r="3862" spans="1:3" x14ac:dyDescent="0.2">
      <c r="A3862" s="3" t="s">
        <v>2273</v>
      </c>
      <c r="B3862" t="str">
        <f t="shared" si="120"/>
        <v>CBK</v>
      </c>
      <c r="C3862" t="str">
        <f t="shared" si="121"/>
        <v>CBK</v>
      </c>
    </row>
    <row r="3863" spans="1:3" x14ac:dyDescent="0.2">
      <c r="A3863" s="4" t="s">
        <v>2273</v>
      </c>
      <c r="B3863" t="str">
        <f t="shared" si="120"/>
        <v>CBK</v>
      </c>
      <c r="C3863" t="str">
        <f t="shared" si="121"/>
        <v>CBK</v>
      </c>
    </row>
    <row r="3864" spans="1:3" x14ac:dyDescent="0.2">
      <c r="A3864" s="3" t="s">
        <v>2273</v>
      </c>
      <c r="B3864" t="str">
        <f t="shared" si="120"/>
        <v>CBK</v>
      </c>
      <c r="C3864" t="str">
        <f t="shared" si="121"/>
        <v>CBK</v>
      </c>
    </row>
    <row r="3865" spans="1:3" x14ac:dyDescent="0.2">
      <c r="A3865" s="4" t="s">
        <v>2273</v>
      </c>
      <c r="B3865" t="str">
        <f t="shared" si="120"/>
        <v>CBK</v>
      </c>
      <c r="C3865" t="str">
        <f t="shared" si="121"/>
        <v>CBK</v>
      </c>
    </row>
    <row r="3866" spans="1:3" x14ac:dyDescent="0.2">
      <c r="A3866" s="3" t="s">
        <v>2273</v>
      </c>
      <c r="B3866" t="str">
        <f t="shared" si="120"/>
        <v>CBK</v>
      </c>
      <c r="C3866" t="str">
        <f t="shared" si="121"/>
        <v>CBK</v>
      </c>
    </row>
    <row r="3867" spans="1:3" x14ac:dyDescent="0.2">
      <c r="A3867" s="4" t="s">
        <v>2273</v>
      </c>
      <c r="B3867" t="str">
        <f t="shared" si="120"/>
        <v>CBK</v>
      </c>
      <c r="C3867" t="str">
        <f t="shared" si="121"/>
        <v>CBK</v>
      </c>
    </row>
    <row r="3868" spans="1:3" x14ac:dyDescent="0.2">
      <c r="A3868" s="3" t="s">
        <v>2274</v>
      </c>
      <c r="B3868" t="str">
        <f t="shared" si="120"/>
        <v>CLICC-ML</v>
      </c>
      <c r="C3868" t="str">
        <f t="shared" si="121"/>
        <v>CLICC-ML</v>
      </c>
    </row>
    <row r="3869" spans="1:3" x14ac:dyDescent="0.2">
      <c r="A3869" s="4" t="s">
        <v>2275</v>
      </c>
      <c r="B3869" t="str">
        <f t="shared" si="120"/>
        <v>CLICC-MM</v>
      </c>
      <c r="C3869" t="str">
        <f t="shared" si="121"/>
        <v>CLICC-MM</v>
      </c>
    </row>
    <row r="3870" spans="1:3" x14ac:dyDescent="0.2">
      <c r="A3870" s="3" t="s">
        <v>2275</v>
      </c>
      <c r="B3870" t="str">
        <f t="shared" si="120"/>
        <v>CLICC-MM</v>
      </c>
      <c r="C3870" t="str">
        <f t="shared" si="121"/>
        <v>CLICC-MM</v>
      </c>
    </row>
    <row r="3871" spans="1:3" x14ac:dyDescent="0.2">
      <c r="A3871" s="4" t="s">
        <v>2263</v>
      </c>
      <c r="B3871" t="str">
        <f t="shared" si="120"/>
        <v>HP</v>
      </c>
      <c r="C3871" t="str">
        <f t="shared" si="121"/>
        <v>HP</v>
      </c>
    </row>
    <row r="3872" spans="1:3" x14ac:dyDescent="0.2">
      <c r="A3872" s="3" t="s">
        <v>2271</v>
      </c>
      <c r="B3872" t="str">
        <f t="shared" si="120"/>
        <v>OMNI</v>
      </c>
      <c r="C3872" t="str">
        <f t="shared" si="121"/>
        <v>OMNI</v>
      </c>
    </row>
    <row r="3873" spans="1:3" x14ac:dyDescent="0.2">
      <c r="A3873" s="4" t="s">
        <v>2296</v>
      </c>
      <c r="B3873" t="str">
        <f t="shared" si="120"/>
        <v>MACUSBC</v>
      </c>
      <c r="C3873" t="str">
        <f t="shared" si="121"/>
        <v>MACUSBC</v>
      </c>
    </row>
    <row r="3874" spans="1:3" x14ac:dyDescent="0.2">
      <c r="A3874" s="3" t="s">
        <v>2298</v>
      </c>
      <c r="B3874" t="str">
        <f t="shared" si="120"/>
        <v>ANKER</v>
      </c>
      <c r="C3874" t="str">
        <f t="shared" si="121"/>
        <v>ANKER</v>
      </c>
    </row>
    <row r="3875" spans="1:3" x14ac:dyDescent="0.2">
      <c r="A3875" s="4" t="s">
        <v>2298</v>
      </c>
      <c r="B3875" t="str">
        <f t="shared" si="120"/>
        <v>ANKER</v>
      </c>
      <c r="C3875" t="str">
        <f t="shared" si="121"/>
        <v>ANKER</v>
      </c>
    </row>
    <row r="3876" spans="1:3" x14ac:dyDescent="0.2">
      <c r="A3876" s="3" t="s">
        <v>2266</v>
      </c>
      <c r="B3876" t="str">
        <f t="shared" si="120"/>
        <v>HDST</v>
      </c>
      <c r="C3876" t="str">
        <f t="shared" si="121"/>
        <v>HDST</v>
      </c>
    </row>
    <row r="3877" spans="1:3" x14ac:dyDescent="0.2">
      <c r="A3877" s="4" t="s">
        <v>2271</v>
      </c>
      <c r="B3877" t="str">
        <f t="shared" si="120"/>
        <v>OMNI</v>
      </c>
      <c r="C3877" t="str">
        <f t="shared" si="121"/>
        <v>OMNI</v>
      </c>
    </row>
    <row r="3878" spans="1:3" x14ac:dyDescent="0.2">
      <c r="A3878" s="3" t="s">
        <v>2271</v>
      </c>
      <c r="B3878" t="str">
        <f t="shared" si="120"/>
        <v>OMNI</v>
      </c>
      <c r="C3878" t="str">
        <f t="shared" si="121"/>
        <v>OMNI</v>
      </c>
    </row>
    <row r="3879" spans="1:3" x14ac:dyDescent="0.2">
      <c r="A3879" s="4" t="s">
        <v>2271</v>
      </c>
      <c r="B3879" t="str">
        <f t="shared" si="120"/>
        <v>OMNI</v>
      </c>
      <c r="C3879" t="str">
        <f t="shared" si="121"/>
        <v>OMNI</v>
      </c>
    </row>
    <row r="3880" spans="1:3" x14ac:dyDescent="0.2">
      <c r="A3880" s="3" t="s">
        <v>2271</v>
      </c>
      <c r="B3880" t="str">
        <f t="shared" si="120"/>
        <v>OMNI</v>
      </c>
      <c r="C3880" t="str">
        <f t="shared" si="121"/>
        <v>OMNI</v>
      </c>
    </row>
    <row r="3881" spans="1:3" x14ac:dyDescent="0.2">
      <c r="A3881" s="4" t="s">
        <v>2272</v>
      </c>
      <c r="B3881" t="str">
        <f t="shared" si="120"/>
        <v>WALLADPT</v>
      </c>
      <c r="C3881" t="str">
        <f t="shared" si="121"/>
        <v>WALLADPT</v>
      </c>
    </row>
    <row r="3882" spans="1:3" x14ac:dyDescent="0.2">
      <c r="A3882" s="3" t="s">
        <v>2276</v>
      </c>
      <c r="B3882" t="str">
        <f t="shared" si="120"/>
        <v>CALC</v>
      </c>
      <c r="C3882" t="str">
        <f t="shared" si="121"/>
        <v>CALC</v>
      </c>
    </row>
    <row r="3883" spans="1:3" x14ac:dyDescent="0.2">
      <c r="A3883" s="4" t="s">
        <v>2379</v>
      </c>
      <c r="B3883" t="str">
        <f t="shared" si="120"/>
        <v>Uniq/7/B04Code</v>
      </c>
      <c r="C3883" t="str">
        <f t="shared" si="121"/>
        <v>CBK</v>
      </c>
    </row>
    <row r="3884" spans="1:3" x14ac:dyDescent="0.2">
      <c r="A3884" s="3" t="s">
        <v>2273</v>
      </c>
      <c r="B3884" t="str">
        <f t="shared" si="120"/>
        <v>CBK</v>
      </c>
      <c r="C3884" t="str">
        <f t="shared" si="121"/>
        <v>CBK</v>
      </c>
    </row>
    <row r="3885" spans="1:3" x14ac:dyDescent="0.2">
      <c r="A3885" s="4" t="s">
        <v>2282</v>
      </c>
      <c r="B3885" t="str">
        <f t="shared" si="120"/>
        <v>HPUSBC</v>
      </c>
      <c r="C3885" t="str">
        <f t="shared" si="121"/>
        <v>HPUSBC</v>
      </c>
    </row>
    <row r="3886" spans="1:3" x14ac:dyDescent="0.2">
      <c r="A3886" s="3" t="s">
        <v>2282</v>
      </c>
      <c r="B3886" t="str">
        <f t="shared" si="120"/>
        <v>HPUSBC</v>
      </c>
      <c r="C3886" t="str">
        <f t="shared" si="121"/>
        <v>HPUSBC</v>
      </c>
    </row>
    <row r="3887" spans="1:3" x14ac:dyDescent="0.2">
      <c r="A3887" s="4" t="s">
        <v>2282</v>
      </c>
      <c r="B3887" t="str">
        <f t="shared" si="120"/>
        <v>HPUSBC</v>
      </c>
      <c r="C3887" t="str">
        <f t="shared" si="121"/>
        <v>HPUSBC</v>
      </c>
    </row>
    <row r="3888" spans="1:3" x14ac:dyDescent="0.2">
      <c r="A3888" s="3" t="s">
        <v>2264</v>
      </c>
      <c r="B3888" t="str">
        <f t="shared" si="120"/>
        <v>IPADK</v>
      </c>
      <c r="C3888" t="str">
        <f t="shared" si="121"/>
        <v>IPADK</v>
      </c>
    </row>
    <row r="3889" spans="1:3" x14ac:dyDescent="0.2">
      <c r="A3889" s="4" t="s">
        <v>2265</v>
      </c>
      <c r="B3889" t="str">
        <f t="shared" si="120"/>
        <v>IPHONE</v>
      </c>
      <c r="C3889" t="str">
        <f t="shared" si="121"/>
        <v>IPHONE</v>
      </c>
    </row>
    <row r="3890" spans="1:3" x14ac:dyDescent="0.2">
      <c r="A3890" s="3" t="s">
        <v>2265</v>
      </c>
      <c r="B3890" t="str">
        <f t="shared" si="120"/>
        <v>IPHONE</v>
      </c>
      <c r="C3890" t="str">
        <f t="shared" si="121"/>
        <v>IPHONE</v>
      </c>
    </row>
    <row r="3891" spans="1:3" x14ac:dyDescent="0.2">
      <c r="A3891" s="4" t="s">
        <v>2265</v>
      </c>
      <c r="B3891" t="str">
        <f t="shared" si="120"/>
        <v>IPHONE</v>
      </c>
      <c r="C3891" t="str">
        <f t="shared" si="121"/>
        <v>IPHONE</v>
      </c>
    </row>
    <row r="3892" spans="1:3" x14ac:dyDescent="0.2">
      <c r="A3892" s="3" t="s">
        <v>2265</v>
      </c>
      <c r="B3892" t="str">
        <f t="shared" si="120"/>
        <v>IPHONE</v>
      </c>
      <c r="C3892" t="str">
        <f t="shared" si="121"/>
        <v>IPHONE</v>
      </c>
    </row>
    <row r="3893" spans="1:3" x14ac:dyDescent="0.2">
      <c r="A3893" s="4" t="s">
        <v>2265</v>
      </c>
      <c r="B3893" t="str">
        <f t="shared" si="120"/>
        <v>IPHONE</v>
      </c>
      <c r="C3893" t="str">
        <f t="shared" si="121"/>
        <v>IPHONE</v>
      </c>
    </row>
    <row r="3894" spans="1:3" x14ac:dyDescent="0.2">
      <c r="A3894" s="3" t="s">
        <v>2265</v>
      </c>
      <c r="B3894" t="str">
        <f t="shared" si="120"/>
        <v>IPHONE</v>
      </c>
      <c r="C3894" t="str">
        <f t="shared" si="121"/>
        <v>IPHONE</v>
      </c>
    </row>
    <row r="3895" spans="1:3" x14ac:dyDescent="0.2">
      <c r="A3895" s="4" t="s">
        <v>2265</v>
      </c>
      <c r="B3895" t="str">
        <f t="shared" si="120"/>
        <v>IPHONE</v>
      </c>
      <c r="C3895" t="str">
        <f t="shared" si="121"/>
        <v>IPHONE</v>
      </c>
    </row>
    <row r="3896" spans="1:3" x14ac:dyDescent="0.2">
      <c r="A3896" s="3" t="s">
        <v>2265</v>
      </c>
      <c r="B3896" t="str">
        <f t="shared" si="120"/>
        <v>IPHONE</v>
      </c>
      <c r="C3896" t="str">
        <f t="shared" si="121"/>
        <v>IPHONE</v>
      </c>
    </row>
    <row r="3897" spans="1:3" x14ac:dyDescent="0.2">
      <c r="A3897" s="4" t="s">
        <v>2265</v>
      </c>
      <c r="B3897" t="str">
        <f t="shared" si="120"/>
        <v>IPHONE</v>
      </c>
      <c r="C3897" t="str">
        <f t="shared" si="121"/>
        <v>IPHONE</v>
      </c>
    </row>
    <row r="3898" spans="1:3" x14ac:dyDescent="0.2">
      <c r="A3898" s="3" t="s">
        <v>2265</v>
      </c>
      <c r="B3898" t="str">
        <f t="shared" si="120"/>
        <v>IPHONE</v>
      </c>
      <c r="C3898" t="str">
        <f t="shared" si="121"/>
        <v>IPHONE</v>
      </c>
    </row>
    <row r="3899" spans="1:3" x14ac:dyDescent="0.2">
      <c r="A3899" s="4" t="s">
        <v>2265</v>
      </c>
      <c r="B3899" t="str">
        <f t="shared" si="120"/>
        <v>IPHONE</v>
      </c>
      <c r="C3899" t="str">
        <f t="shared" si="121"/>
        <v>IPHONE</v>
      </c>
    </row>
    <row r="3900" spans="1:3" x14ac:dyDescent="0.2">
      <c r="A3900" s="3" t="s">
        <v>2265</v>
      </c>
      <c r="B3900" t="str">
        <f t="shared" si="120"/>
        <v>IPHONE</v>
      </c>
      <c r="C3900" t="str">
        <f t="shared" si="121"/>
        <v>IPHONE</v>
      </c>
    </row>
    <row r="3901" spans="1:3" x14ac:dyDescent="0.2">
      <c r="A3901" s="4" t="s">
        <v>2265</v>
      </c>
      <c r="B3901" t="str">
        <f t="shared" si="120"/>
        <v>IPHONE</v>
      </c>
      <c r="C3901" t="str">
        <f t="shared" si="121"/>
        <v>IPHONE</v>
      </c>
    </row>
    <row r="3902" spans="1:3" x14ac:dyDescent="0.2">
      <c r="A3902" s="3" t="s">
        <v>2265</v>
      </c>
      <c r="B3902" t="str">
        <f t="shared" si="120"/>
        <v>IPHONE</v>
      </c>
      <c r="C3902" t="str">
        <f t="shared" si="121"/>
        <v>IPHONE</v>
      </c>
    </row>
    <row r="3903" spans="1:3" x14ac:dyDescent="0.2">
      <c r="A3903" s="4" t="s">
        <v>2268</v>
      </c>
      <c r="B3903" t="str">
        <f t="shared" si="120"/>
        <v>MACCHRG</v>
      </c>
      <c r="C3903" t="str">
        <f t="shared" si="121"/>
        <v>MACCHRG</v>
      </c>
    </row>
    <row r="3904" spans="1:3" x14ac:dyDescent="0.2">
      <c r="A3904" s="3" t="s">
        <v>2268</v>
      </c>
      <c r="B3904" t="str">
        <f t="shared" si="120"/>
        <v>MACCHRG</v>
      </c>
      <c r="C3904" t="str">
        <f t="shared" si="121"/>
        <v>MACCHRG</v>
      </c>
    </row>
    <row r="3905" spans="1:3" x14ac:dyDescent="0.2">
      <c r="A3905" s="4" t="s">
        <v>2268</v>
      </c>
      <c r="B3905" t="str">
        <f t="shared" si="120"/>
        <v>MACCHRG</v>
      </c>
      <c r="C3905" t="str">
        <f t="shared" si="121"/>
        <v>MACCHRG</v>
      </c>
    </row>
    <row r="3906" spans="1:3" x14ac:dyDescent="0.2">
      <c r="A3906" s="3" t="s">
        <v>2296</v>
      </c>
      <c r="B3906" t="str">
        <f t="shared" si="120"/>
        <v>MACUSBC</v>
      </c>
      <c r="C3906" t="str">
        <f t="shared" si="121"/>
        <v>MACUSBC</v>
      </c>
    </row>
    <row r="3907" spans="1:3" x14ac:dyDescent="0.2">
      <c r="A3907" s="4" t="s">
        <v>2296</v>
      </c>
      <c r="B3907" t="str">
        <f t="shared" ref="B3907:B3970" si="122">IF(COUNTIF(A3907,"*MACUSBC*"),"MACUSBC",A3907)</f>
        <v>MACUSBC</v>
      </c>
      <c r="C3907" t="str">
        <f t="shared" ref="C3907:C3970" si="123">IF(COUNTIF(B3907,"*uniq*"),"CBK",B3907)</f>
        <v>MACUSBC</v>
      </c>
    </row>
    <row r="3908" spans="1:3" x14ac:dyDescent="0.2">
      <c r="A3908" s="3" t="s">
        <v>2296</v>
      </c>
      <c r="B3908" t="str">
        <f t="shared" si="122"/>
        <v>MACUSBC</v>
      </c>
      <c r="C3908" t="str">
        <f t="shared" si="123"/>
        <v>MACUSBC</v>
      </c>
    </row>
    <row r="3909" spans="1:3" x14ac:dyDescent="0.2">
      <c r="A3909" s="4" t="s">
        <v>2296</v>
      </c>
      <c r="B3909" t="str">
        <f t="shared" si="122"/>
        <v>MACUSBC</v>
      </c>
      <c r="C3909" t="str">
        <f t="shared" si="123"/>
        <v>MACUSBC</v>
      </c>
    </row>
    <row r="3910" spans="1:3" x14ac:dyDescent="0.2">
      <c r="A3910" s="3" t="s">
        <v>2296</v>
      </c>
      <c r="B3910" t="str">
        <f t="shared" si="122"/>
        <v>MACUSBC</v>
      </c>
      <c r="C3910" t="str">
        <f t="shared" si="123"/>
        <v>MACUSBC</v>
      </c>
    </row>
    <row r="3911" spans="1:3" x14ac:dyDescent="0.2">
      <c r="A3911" s="4" t="s">
        <v>2296</v>
      </c>
      <c r="B3911" t="str">
        <f t="shared" si="122"/>
        <v>MACUSBC</v>
      </c>
      <c r="C3911" t="str">
        <f t="shared" si="123"/>
        <v>MACUSBC</v>
      </c>
    </row>
    <row r="3912" spans="1:3" x14ac:dyDescent="0.2">
      <c r="A3912" s="3" t="s">
        <v>2296</v>
      </c>
      <c r="B3912" t="str">
        <f t="shared" si="122"/>
        <v>MACUSBC</v>
      </c>
      <c r="C3912" t="str">
        <f t="shared" si="123"/>
        <v>MACUSBC</v>
      </c>
    </row>
    <row r="3913" spans="1:3" x14ac:dyDescent="0.2">
      <c r="A3913" s="4" t="s">
        <v>2296</v>
      </c>
      <c r="B3913" t="str">
        <f t="shared" si="122"/>
        <v>MACUSBC</v>
      </c>
      <c r="C3913" t="str">
        <f t="shared" si="123"/>
        <v>MACUSBC</v>
      </c>
    </row>
    <row r="3914" spans="1:3" x14ac:dyDescent="0.2">
      <c r="A3914" s="3" t="s">
        <v>2296</v>
      </c>
      <c r="B3914" t="str">
        <f t="shared" si="122"/>
        <v>MACUSBC</v>
      </c>
      <c r="C3914" t="str">
        <f t="shared" si="123"/>
        <v>MACUSBC</v>
      </c>
    </row>
    <row r="3915" spans="1:3" x14ac:dyDescent="0.2">
      <c r="A3915" s="4" t="s">
        <v>2296</v>
      </c>
      <c r="B3915" t="str">
        <f t="shared" si="122"/>
        <v>MACUSBC</v>
      </c>
      <c r="C3915" t="str">
        <f t="shared" si="123"/>
        <v>MACUSBC</v>
      </c>
    </row>
    <row r="3916" spans="1:3" x14ac:dyDescent="0.2">
      <c r="A3916" s="3" t="s">
        <v>2296</v>
      </c>
      <c r="B3916" t="str">
        <f t="shared" si="122"/>
        <v>MACUSBC</v>
      </c>
      <c r="C3916" t="str">
        <f t="shared" si="123"/>
        <v>MACUSBC</v>
      </c>
    </row>
    <row r="3917" spans="1:3" x14ac:dyDescent="0.2">
      <c r="A3917" s="4" t="s">
        <v>2271</v>
      </c>
      <c r="B3917" t="str">
        <f t="shared" si="122"/>
        <v>OMNI</v>
      </c>
      <c r="C3917" t="str">
        <f t="shared" si="123"/>
        <v>OMNI</v>
      </c>
    </row>
    <row r="3918" spans="1:3" x14ac:dyDescent="0.2">
      <c r="A3918" s="3" t="s">
        <v>2271</v>
      </c>
      <c r="B3918" t="str">
        <f t="shared" si="122"/>
        <v>OMNI</v>
      </c>
      <c r="C3918" t="str">
        <f t="shared" si="123"/>
        <v>OMNI</v>
      </c>
    </row>
    <row r="3919" spans="1:3" x14ac:dyDescent="0.2">
      <c r="A3919" s="4" t="s">
        <v>2271</v>
      </c>
      <c r="B3919" t="str">
        <f t="shared" si="122"/>
        <v>OMNI</v>
      </c>
      <c r="C3919" t="str">
        <f t="shared" si="123"/>
        <v>OMNI</v>
      </c>
    </row>
    <row r="3920" spans="1:3" x14ac:dyDescent="0.2">
      <c r="A3920" s="3" t="s">
        <v>2271</v>
      </c>
      <c r="B3920" t="str">
        <f t="shared" si="122"/>
        <v>OMNI</v>
      </c>
      <c r="C3920" t="str">
        <f t="shared" si="123"/>
        <v>OMNI</v>
      </c>
    </row>
    <row r="3921" spans="1:3" x14ac:dyDescent="0.2">
      <c r="A3921" s="4" t="s">
        <v>2271</v>
      </c>
      <c r="B3921" t="str">
        <f t="shared" si="122"/>
        <v>OMNI</v>
      </c>
      <c r="C3921" t="str">
        <f t="shared" si="123"/>
        <v>OMNI</v>
      </c>
    </row>
    <row r="3922" spans="1:3" x14ac:dyDescent="0.2">
      <c r="A3922" s="3" t="s">
        <v>2271</v>
      </c>
      <c r="B3922" t="str">
        <f t="shared" si="122"/>
        <v>OMNI</v>
      </c>
      <c r="C3922" t="str">
        <f t="shared" si="123"/>
        <v>OMNI</v>
      </c>
    </row>
    <row r="3923" spans="1:3" x14ac:dyDescent="0.2">
      <c r="A3923" s="4" t="s">
        <v>2294</v>
      </c>
      <c r="B3923" t="str">
        <f t="shared" si="122"/>
        <v>UVGA</v>
      </c>
      <c r="C3923" t="str">
        <f t="shared" si="123"/>
        <v>UVGA</v>
      </c>
    </row>
    <row r="3924" spans="1:3" x14ac:dyDescent="0.2">
      <c r="A3924" s="3" t="s">
        <v>2301</v>
      </c>
      <c r="B3924" t="str">
        <f t="shared" si="122"/>
        <v>VGA</v>
      </c>
      <c r="C3924" t="str">
        <f t="shared" si="123"/>
        <v>VGA</v>
      </c>
    </row>
    <row r="3925" spans="1:3" x14ac:dyDescent="0.2">
      <c r="A3925" s="4" t="s">
        <v>2272</v>
      </c>
      <c r="B3925" t="str">
        <f t="shared" si="122"/>
        <v>WALLADPT</v>
      </c>
      <c r="C3925" t="str">
        <f t="shared" si="123"/>
        <v>WALLADPT</v>
      </c>
    </row>
    <row r="3926" spans="1:3" x14ac:dyDescent="0.2">
      <c r="A3926" s="3" t="s">
        <v>2272</v>
      </c>
      <c r="B3926" t="str">
        <f t="shared" si="122"/>
        <v>WALLADPT</v>
      </c>
      <c r="C3926" t="str">
        <f t="shared" si="123"/>
        <v>WALLADPT</v>
      </c>
    </row>
    <row r="3927" spans="1:3" x14ac:dyDescent="0.2">
      <c r="A3927" s="4" t="s">
        <v>2272</v>
      </c>
      <c r="B3927" t="str">
        <f t="shared" si="122"/>
        <v>WALLADPT</v>
      </c>
      <c r="C3927" t="str">
        <f t="shared" si="123"/>
        <v>WALLADPT</v>
      </c>
    </row>
    <row r="3928" spans="1:3" x14ac:dyDescent="0.2">
      <c r="A3928" s="3" t="s">
        <v>2272</v>
      </c>
      <c r="B3928" t="str">
        <f t="shared" si="122"/>
        <v>WALLADPT</v>
      </c>
      <c r="C3928" t="str">
        <f t="shared" si="123"/>
        <v>WALLADPT</v>
      </c>
    </row>
    <row r="3929" spans="1:3" x14ac:dyDescent="0.2">
      <c r="A3929" s="4" t="s">
        <v>2272</v>
      </c>
      <c r="B3929" t="str">
        <f t="shared" si="122"/>
        <v>WALLADPT</v>
      </c>
      <c r="C3929" t="str">
        <f t="shared" si="123"/>
        <v>WALLADPT</v>
      </c>
    </row>
    <row r="3930" spans="1:3" x14ac:dyDescent="0.2">
      <c r="A3930" s="3" t="s">
        <v>2272</v>
      </c>
      <c r="B3930" t="str">
        <f t="shared" si="122"/>
        <v>WALLADPT</v>
      </c>
      <c r="C3930" t="str">
        <f t="shared" si="123"/>
        <v>WALLADPT</v>
      </c>
    </row>
    <row r="3931" spans="1:3" x14ac:dyDescent="0.2">
      <c r="A3931" s="4" t="s">
        <v>2272</v>
      </c>
      <c r="B3931" t="str">
        <f t="shared" si="122"/>
        <v>WALLADPT</v>
      </c>
      <c r="C3931" t="str">
        <f t="shared" si="123"/>
        <v>WALLADPT</v>
      </c>
    </row>
    <row r="3932" spans="1:3" x14ac:dyDescent="0.2">
      <c r="A3932" s="3" t="s">
        <v>2272</v>
      </c>
      <c r="B3932" t="str">
        <f t="shared" si="122"/>
        <v>WALLADPT</v>
      </c>
      <c r="C3932" t="str">
        <f t="shared" si="123"/>
        <v>WALLADPT</v>
      </c>
    </row>
    <row r="3933" spans="1:3" x14ac:dyDescent="0.2">
      <c r="A3933" s="4" t="s">
        <v>2272</v>
      </c>
      <c r="B3933" t="str">
        <f t="shared" si="122"/>
        <v>WALLADPT</v>
      </c>
      <c r="C3933" t="str">
        <f t="shared" si="123"/>
        <v>WALLADPT</v>
      </c>
    </row>
    <row r="3934" spans="1:3" x14ac:dyDescent="0.2">
      <c r="A3934" s="3" t="s">
        <v>2272</v>
      </c>
      <c r="B3934" t="str">
        <f t="shared" si="122"/>
        <v>WALLADPT</v>
      </c>
      <c r="C3934" t="str">
        <f t="shared" si="123"/>
        <v>WALLADPT</v>
      </c>
    </row>
    <row r="3935" spans="1:3" x14ac:dyDescent="0.2">
      <c r="A3935" s="4" t="s">
        <v>2272</v>
      </c>
      <c r="B3935" t="str">
        <f t="shared" si="122"/>
        <v>WALLADPT</v>
      </c>
      <c r="C3935" t="str">
        <f t="shared" si="123"/>
        <v>WALLADPT</v>
      </c>
    </row>
    <row r="3936" spans="1:3" x14ac:dyDescent="0.2">
      <c r="A3936" s="3" t="s">
        <v>2276</v>
      </c>
      <c r="B3936" t="str">
        <f t="shared" si="122"/>
        <v>CALC</v>
      </c>
      <c r="C3936" t="str">
        <f t="shared" si="123"/>
        <v>CALC</v>
      </c>
    </row>
    <row r="3937" spans="1:3" x14ac:dyDescent="0.2">
      <c r="A3937" s="4" t="s">
        <v>2276</v>
      </c>
      <c r="B3937" t="str">
        <f t="shared" si="122"/>
        <v>CALC</v>
      </c>
      <c r="C3937" t="str">
        <f t="shared" si="123"/>
        <v>CALC</v>
      </c>
    </row>
    <row r="3938" spans="1:3" x14ac:dyDescent="0.2">
      <c r="A3938" s="3" t="s">
        <v>2276</v>
      </c>
      <c r="B3938" t="str">
        <f t="shared" si="122"/>
        <v>CALC</v>
      </c>
      <c r="C3938" t="str">
        <f t="shared" si="123"/>
        <v>CALC</v>
      </c>
    </row>
    <row r="3939" spans="1:3" x14ac:dyDescent="0.2">
      <c r="A3939" s="4" t="s">
        <v>2276</v>
      </c>
      <c r="B3939" t="str">
        <f t="shared" si="122"/>
        <v>CALC</v>
      </c>
      <c r="C3939" t="str">
        <f t="shared" si="123"/>
        <v>CALC</v>
      </c>
    </row>
    <row r="3940" spans="1:3" x14ac:dyDescent="0.2">
      <c r="A3940" s="3" t="s">
        <v>2276</v>
      </c>
      <c r="B3940" t="str">
        <f t="shared" si="122"/>
        <v>CALC</v>
      </c>
      <c r="C3940" t="str">
        <f t="shared" si="123"/>
        <v>CALC</v>
      </c>
    </row>
    <row r="3941" spans="1:3" x14ac:dyDescent="0.2">
      <c r="A3941" s="4" t="s">
        <v>2380</v>
      </c>
      <c r="B3941" t="str">
        <f t="shared" si="122"/>
        <v>Uniq/7/B-0Code</v>
      </c>
      <c r="C3941" t="str">
        <f t="shared" si="123"/>
        <v>CBK</v>
      </c>
    </row>
    <row r="3942" spans="1:3" x14ac:dyDescent="0.2">
      <c r="A3942" s="3" t="s">
        <v>2273</v>
      </c>
      <c r="B3942" t="str">
        <f t="shared" si="122"/>
        <v>CBK</v>
      </c>
      <c r="C3942" t="str">
        <f t="shared" si="123"/>
        <v>CBK</v>
      </c>
    </row>
    <row r="3943" spans="1:3" x14ac:dyDescent="0.2">
      <c r="A3943" s="4" t="s">
        <v>2273</v>
      </c>
      <c r="B3943" t="str">
        <f t="shared" si="122"/>
        <v>CBK</v>
      </c>
      <c r="C3943" t="str">
        <f t="shared" si="123"/>
        <v>CBK</v>
      </c>
    </row>
    <row r="3944" spans="1:3" x14ac:dyDescent="0.2">
      <c r="A3944" s="3" t="s">
        <v>2381</v>
      </c>
      <c r="B3944" t="str">
        <f t="shared" si="122"/>
        <v>Uniq/7/B02Code</v>
      </c>
      <c r="C3944" t="str">
        <f t="shared" si="123"/>
        <v>CBK</v>
      </c>
    </row>
    <row r="3945" spans="1:3" x14ac:dyDescent="0.2">
      <c r="A3945" s="4" t="s">
        <v>2273</v>
      </c>
      <c r="B3945" t="str">
        <f t="shared" si="122"/>
        <v>CBK</v>
      </c>
      <c r="C3945" t="str">
        <f t="shared" si="123"/>
        <v>CBK</v>
      </c>
    </row>
    <row r="3946" spans="1:3" x14ac:dyDescent="0.2">
      <c r="A3946" s="3" t="s">
        <v>2273</v>
      </c>
      <c r="B3946" t="str">
        <f t="shared" si="122"/>
        <v>CBK</v>
      </c>
      <c r="C3946" t="str">
        <f t="shared" si="123"/>
        <v>CBK</v>
      </c>
    </row>
    <row r="3947" spans="1:3" x14ac:dyDescent="0.2">
      <c r="A3947" s="4" t="s">
        <v>2274</v>
      </c>
      <c r="B3947" t="str">
        <f t="shared" si="122"/>
        <v>CLICC-ML</v>
      </c>
      <c r="C3947" t="str">
        <f t="shared" si="123"/>
        <v>CLICC-ML</v>
      </c>
    </row>
    <row r="3948" spans="1:3" x14ac:dyDescent="0.2">
      <c r="A3948" s="3" t="s">
        <v>2274</v>
      </c>
      <c r="B3948" t="str">
        <f t="shared" si="122"/>
        <v>CLICC-ML</v>
      </c>
      <c r="C3948" t="str">
        <f t="shared" si="123"/>
        <v>CLICC-ML</v>
      </c>
    </row>
    <row r="3949" spans="1:3" x14ac:dyDescent="0.2">
      <c r="A3949" s="4" t="s">
        <v>2274</v>
      </c>
      <c r="B3949" t="str">
        <f t="shared" si="122"/>
        <v>CLICC-ML</v>
      </c>
      <c r="C3949" t="str">
        <f t="shared" si="123"/>
        <v>CLICC-ML</v>
      </c>
    </row>
    <row r="3950" spans="1:3" x14ac:dyDescent="0.2">
      <c r="A3950" s="3" t="s">
        <v>2274</v>
      </c>
      <c r="B3950" t="str">
        <f t="shared" si="122"/>
        <v>CLICC-ML</v>
      </c>
      <c r="C3950" t="str">
        <f t="shared" si="123"/>
        <v>CLICC-ML</v>
      </c>
    </row>
    <row r="3951" spans="1:3" x14ac:dyDescent="0.2">
      <c r="A3951" s="4" t="s">
        <v>2275</v>
      </c>
      <c r="B3951" t="str">
        <f t="shared" si="122"/>
        <v>CLICC-MM</v>
      </c>
      <c r="C3951" t="str">
        <f t="shared" si="123"/>
        <v>CLICC-MM</v>
      </c>
    </row>
    <row r="3952" spans="1:3" x14ac:dyDescent="0.2">
      <c r="A3952" s="3" t="s">
        <v>2275</v>
      </c>
      <c r="B3952" t="str">
        <f t="shared" si="122"/>
        <v>CLICC-MM</v>
      </c>
      <c r="C3952" t="str">
        <f t="shared" si="123"/>
        <v>CLICC-MM</v>
      </c>
    </row>
    <row r="3953" spans="1:3" x14ac:dyDescent="0.2">
      <c r="A3953" s="4" t="s">
        <v>2297</v>
      </c>
      <c r="B3953" t="str">
        <f t="shared" si="122"/>
        <v>FAC</v>
      </c>
      <c r="C3953" t="str">
        <f t="shared" si="123"/>
        <v>FAC</v>
      </c>
    </row>
    <row r="3954" spans="1:3" x14ac:dyDescent="0.2">
      <c r="A3954" s="3" t="s">
        <v>2263</v>
      </c>
      <c r="B3954" t="str">
        <f t="shared" si="122"/>
        <v>HP</v>
      </c>
      <c r="C3954" t="str">
        <f t="shared" si="123"/>
        <v>HP</v>
      </c>
    </row>
    <row r="3955" spans="1:3" x14ac:dyDescent="0.2">
      <c r="A3955" s="4" t="s">
        <v>2263</v>
      </c>
      <c r="B3955" t="str">
        <f t="shared" si="122"/>
        <v>HP</v>
      </c>
      <c r="C3955" t="str">
        <f t="shared" si="123"/>
        <v>HP</v>
      </c>
    </row>
    <row r="3956" spans="1:3" x14ac:dyDescent="0.2">
      <c r="A3956" s="3" t="s">
        <v>2263</v>
      </c>
      <c r="B3956" t="str">
        <f t="shared" si="122"/>
        <v>HP</v>
      </c>
      <c r="C3956" t="str">
        <f t="shared" si="123"/>
        <v>HP</v>
      </c>
    </row>
    <row r="3957" spans="1:3" x14ac:dyDescent="0.2">
      <c r="A3957" s="4" t="s">
        <v>2263</v>
      </c>
      <c r="B3957" t="str">
        <f t="shared" si="122"/>
        <v>HP</v>
      </c>
      <c r="C3957" t="str">
        <f t="shared" si="123"/>
        <v>HP</v>
      </c>
    </row>
    <row r="3958" spans="1:3" x14ac:dyDescent="0.2">
      <c r="A3958" s="3" t="s">
        <v>2263</v>
      </c>
      <c r="B3958" t="str">
        <f t="shared" si="122"/>
        <v>HP</v>
      </c>
      <c r="C3958" t="str">
        <f t="shared" si="123"/>
        <v>HP</v>
      </c>
    </row>
    <row r="3959" spans="1:3" x14ac:dyDescent="0.2">
      <c r="A3959" s="4" t="s">
        <v>2263</v>
      </c>
      <c r="B3959" t="str">
        <f t="shared" si="122"/>
        <v>HP</v>
      </c>
      <c r="C3959" t="str">
        <f t="shared" si="123"/>
        <v>HP</v>
      </c>
    </row>
    <row r="3960" spans="1:3" x14ac:dyDescent="0.2">
      <c r="A3960" s="3" t="s">
        <v>2274</v>
      </c>
      <c r="B3960" t="str">
        <f t="shared" si="122"/>
        <v>CLICC-ML</v>
      </c>
      <c r="C3960" t="str">
        <f t="shared" si="123"/>
        <v>CLICC-ML</v>
      </c>
    </row>
    <row r="3961" spans="1:3" x14ac:dyDescent="0.2">
      <c r="A3961" s="4" t="s">
        <v>2273</v>
      </c>
      <c r="B3961" t="str">
        <f t="shared" si="122"/>
        <v>CBK</v>
      </c>
      <c r="C3961" t="str">
        <f t="shared" si="123"/>
        <v>CBK</v>
      </c>
    </row>
    <row r="3962" spans="1:3" x14ac:dyDescent="0.2">
      <c r="A3962" s="3" t="s">
        <v>2274</v>
      </c>
      <c r="B3962" t="str">
        <f t="shared" si="122"/>
        <v>CLICC-ML</v>
      </c>
      <c r="C3962" t="str">
        <f t="shared" si="123"/>
        <v>CLICC-ML</v>
      </c>
    </row>
    <row r="3963" spans="1:3" x14ac:dyDescent="0.2">
      <c r="A3963" s="4" t="s">
        <v>2274</v>
      </c>
      <c r="B3963" t="str">
        <f t="shared" si="122"/>
        <v>CLICC-ML</v>
      </c>
      <c r="C3963" t="str">
        <f t="shared" si="123"/>
        <v>CLICC-ML</v>
      </c>
    </row>
    <row r="3964" spans="1:3" x14ac:dyDescent="0.2">
      <c r="A3964" s="3" t="s">
        <v>2274</v>
      </c>
      <c r="B3964" t="str">
        <f t="shared" si="122"/>
        <v>CLICC-ML</v>
      </c>
      <c r="C3964" t="str">
        <f t="shared" si="123"/>
        <v>CLICC-ML</v>
      </c>
    </row>
    <row r="3965" spans="1:3" x14ac:dyDescent="0.2">
      <c r="A3965" s="4" t="s">
        <v>2274</v>
      </c>
      <c r="B3965" t="str">
        <f t="shared" si="122"/>
        <v>CLICC-ML</v>
      </c>
      <c r="C3965" t="str">
        <f t="shared" si="123"/>
        <v>CLICC-ML</v>
      </c>
    </row>
    <row r="3966" spans="1:3" x14ac:dyDescent="0.2">
      <c r="A3966" s="3" t="s">
        <v>2274</v>
      </c>
      <c r="B3966" t="str">
        <f t="shared" si="122"/>
        <v>CLICC-ML</v>
      </c>
      <c r="C3966" t="str">
        <f t="shared" si="123"/>
        <v>CLICC-ML</v>
      </c>
    </row>
    <row r="3967" spans="1:3" x14ac:dyDescent="0.2">
      <c r="A3967" s="4" t="s">
        <v>2274</v>
      </c>
      <c r="B3967" t="str">
        <f t="shared" si="122"/>
        <v>CLICC-ML</v>
      </c>
      <c r="C3967" t="str">
        <f t="shared" si="123"/>
        <v>CLICC-ML</v>
      </c>
    </row>
    <row r="3968" spans="1:3" x14ac:dyDescent="0.2">
      <c r="A3968" s="3" t="s">
        <v>2274</v>
      </c>
      <c r="B3968" t="str">
        <f t="shared" si="122"/>
        <v>CLICC-ML</v>
      </c>
      <c r="C3968" t="str">
        <f t="shared" si="123"/>
        <v>CLICC-ML</v>
      </c>
    </row>
    <row r="3969" spans="1:3" x14ac:dyDescent="0.2">
      <c r="A3969" s="4" t="s">
        <v>2274</v>
      </c>
      <c r="B3969" t="str">
        <f t="shared" si="122"/>
        <v>CLICC-ML</v>
      </c>
      <c r="C3969" t="str">
        <f t="shared" si="123"/>
        <v>CLICC-ML</v>
      </c>
    </row>
    <row r="3970" spans="1:3" x14ac:dyDescent="0.2">
      <c r="A3970" s="3" t="s">
        <v>2274</v>
      </c>
      <c r="B3970" t="str">
        <f t="shared" si="122"/>
        <v>CLICC-ML</v>
      </c>
      <c r="C3970" t="str">
        <f t="shared" si="123"/>
        <v>CLICC-ML</v>
      </c>
    </row>
    <row r="3971" spans="1:3" x14ac:dyDescent="0.2">
      <c r="A3971" s="4" t="s">
        <v>2275</v>
      </c>
      <c r="B3971" t="str">
        <f t="shared" ref="B3971:B4034" si="124">IF(COUNTIF(A3971,"*MACUSBC*"),"MACUSBC",A3971)</f>
        <v>CLICC-MM</v>
      </c>
      <c r="C3971" t="str">
        <f t="shared" ref="C3971:C4034" si="125">IF(COUNTIF(B3971,"*uniq*"),"CBK",B3971)</f>
        <v>CLICC-MM</v>
      </c>
    </row>
    <row r="3972" spans="1:3" x14ac:dyDescent="0.2">
      <c r="A3972" s="3" t="s">
        <v>2263</v>
      </c>
      <c r="B3972" t="str">
        <f t="shared" si="124"/>
        <v>HP</v>
      </c>
      <c r="C3972" t="str">
        <f t="shared" si="125"/>
        <v>HP</v>
      </c>
    </row>
    <row r="3973" spans="1:3" x14ac:dyDescent="0.2">
      <c r="A3973" s="4" t="s">
        <v>2263</v>
      </c>
      <c r="B3973" t="str">
        <f t="shared" si="124"/>
        <v>HP</v>
      </c>
      <c r="C3973" t="str">
        <f t="shared" si="125"/>
        <v>HP</v>
      </c>
    </row>
    <row r="3974" spans="1:3" x14ac:dyDescent="0.2">
      <c r="A3974" s="3" t="s">
        <v>2274</v>
      </c>
      <c r="B3974" t="str">
        <f t="shared" si="124"/>
        <v>CLICC-ML</v>
      </c>
      <c r="C3974" t="str">
        <f t="shared" si="125"/>
        <v>CLICC-ML</v>
      </c>
    </row>
    <row r="3975" spans="1:3" x14ac:dyDescent="0.2">
      <c r="A3975" s="4" t="s">
        <v>2296</v>
      </c>
      <c r="B3975" t="str">
        <f t="shared" si="124"/>
        <v>MACUSBC</v>
      </c>
      <c r="C3975" t="str">
        <f t="shared" si="125"/>
        <v>MACUSBC</v>
      </c>
    </row>
    <row r="3976" spans="1:3" x14ac:dyDescent="0.2">
      <c r="A3976" s="3" t="s">
        <v>2282</v>
      </c>
      <c r="B3976" t="str">
        <f t="shared" si="124"/>
        <v>HPUSBC</v>
      </c>
      <c r="C3976" t="str">
        <f t="shared" si="125"/>
        <v>HPUSBC</v>
      </c>
    </row>
    <row r="3977" spans="1:3" x14ac:dyDescent="0.2">
      <c r="A3977" s="4" t="s">
        <v>2282</v>
      </c>
      <c r="B3977" t="str">
        <f t="shared" si="124"/>
        <v>HPUSBC</v>
      </c>
      <c r="C3977" t="str">
        <f t="shared" si="125"/>
        <v>HPUSBC</v>
      </c>
    </row>
    <row r="3978" spans="1:3" x14ac:dyDescent="0.2">
      <c r="A3978" s="3" t="s">
        <v>2282</v>
      </c>
      <c r="B3978" t="str">
        <f t="shared" si="124"/>
        <v>HPUSBC</v>
      </c>
      <c r="C3978" t="str">
        <f t="shared" si="125"/>
        <v>HPUSBC</v>
      </c>
    </row>
    <row r="3979" spans="1:3" x14ac:dyDescent="0.2">
      <c r="A3979" s="4" t="s">
        <v>2265</v>
      </c>
      <c r="B3979" t="str">
        <f t="shared" si="124"/>
        <v>IPHONE</v>
      </c>
      <c r="C3979" t="str">
        <f t="shared" si="125"/>
        <v>IPHONE</v>
      </c>
    </row>
    <row r="3980" spans="1:3" x14ac:dyDescent="0.2">
      <c r="A3980" s="3" t="s">
        <v>2265</v>
      </c>
      <c r="B3980" t="str">
        <f t="shared" si="124"/>
        <v>IPHONE</v>
      </c>
      <c r="C3980" t="str">
        <f t="shared" si="125"/>
        <v>IPHONE</v>
      </c>
    </row>
    <row r="3981" spans="1:3" x14ac:dyDescent="0.2">
      <c r="A3981" s="4" t="s">
        <v>2265</v>
      </c>
      <c r="B3981" t="str">
        <f t="shared" si="124"/>
        <v>IPHONE</v>
      </c>
      <c r="C3981" t="str">
        <f t="shared" si="125"/>
        <v>IPHONE</v>
      </c>
    </row>
    <row r="3982" spans="1:3" x14ac:dyDescent="0.2">
      <c r="A3982" s="3" t="s">
        <v>2265</v>
      </c>
      <c r="B3982" t="str">
        <f t="shared" si="124"/>
        <v>IPHONE</v>
      </c>
      <c r="C3982" t="str">
        <f t="shared" si="125"/>
        <v>IPHONE</v>
      </c>
    </row>
    <row r="3983" spans="1:3" x14ac:dyDescent="0.2">
      <c r="A3983" s="4" t="s">
        <v>2265</v>
      </c>
      <c r="B3983" t="str">
        <f t="shared" si="124"/>
        <v>IPHONE</v>
      </c>
      <c r="C3983" t="str">
        <f t="shared" si="125"/>
        <v>IPHONE</v>
      </c>
    </row>
    <row r="3984" spans="1:3" x14ac:dyDescent="0.2">
      <c r="A3984" s="3" t="s">
        <v>2267</v>
      </c>
      <c r="B3984" t="str">
        <f t="shared" si="124"/>
        <v>LABMSE</v>
      </c>
      <c r="C3984" t="str">
        <f t="shared" si="125"/>
        <v>LABMSE</v>
      </c>
    </row>
    <row r="3985" spans="1:3" x14ac:dyDescent="0.2">
      <c r="A3985" s="4" t="s">
        <v>2271</v>
      </c>
      <c r="B3985" t="str">
        <f t="shared" si="124"/>
        <v>OMNI</v>
      </c>
      <c r="C3985" t="str">
        <f t="shared" si="125"/>
        <v>OMNI</v>
      </c>
    </row>
    <row r="3986" spans="1:3" x14ac:dyDescent="0.2">
      <c r="A3986" s="3" t="s">
        <v>2272</v>
      </c>
      <c r="B3986" t="str">
        <f t="shared" si="124"/>
        <v>WALLADPT</v>
      </c>
      <c r="C3986" t="str">
        <f t="shared" si="125"/>
        <v>WALLADPT</v>
      </c>
    </row>
    <row r="3987" spans="1:3" x14ac:dyDescent="0.2">
      <c r="A3987" s="4" t="s">
        <v>2272</v>
      </c>
      <c r="B3987" t="str">
        <f t="shared" si="124"/>
        <v>WALLADPT</v>
      </c>
      <c r="C3987" t="str">
        <f t="shared" si="125"/>
        <v>WALLADPT</v>
      </c>
    </row>
    <row r="3988" spans="1:3" x14ac:dyDescent="0.2">
      <c r="A3988" s="3" t="s">
        <v>2294</v>
      </c>
      <c r="B3988" t="str">
        <f t="shared" si="124"/>
        <v>UVGA</v>
      </c>
      <c r="C3988" t="str">
        <f t="shared" si="125"/>
        <v>UVGA</v>
      </c>
    </row>
    <row r="3989" spans="1:3" x14ac:dyDescent="0.2">
      <c r="A3989" s="4" t="s">
        <v>2281</v>
      </c>
      <c r="B3989" t="str">
        <f t="shared" si="124"/>
        <v>HDMIC</v>
      </c>
      <c r="C3989" t="str">
        <f t="shared" si="125"/>
        <v>HDMIC</v>
      </c>
    </row>
    <row r="3990" spans="1:3" x14ac:dyDescent="0.2">
      <c r="A3990" s="3" t="s">
        <v>2266</v>
      </c>
      <c r="B3990" t="str">
        <f t="shared" si="124"/>
        <v>HDST</v>
      </c>
      <c r="C3990" t="str">
        <f t="shared" si="125"/>
        <v>HDST</v>
      </c>
    </row>
    <row r="3991" spans="1:3" x14ac:dyDescent="0.2">
      <c r="A3991" s="4" t="s">
        <v>2266</v>
      </c>
      <c r="B3991" t="str">
        <f t="shared" si="124"/>
        <v>HDST</v>
      </c>
      <c r="C3991" t="str">
        <f t="shared" si="125"/>
        <v>HDST</v>
      </c>
    </row>
    <row r="3992" spans="1:3" x14ac:dyDescent="0.2">
      <c r="A3992" s="3" t="s">
        <v>2266</v>
      </c>
      <c r="B3992" t="str">
        <f t="shared" si="124"/>
        <v>HDST</v>
      </c>
      <c r="C3992" t="str">
        <f t="shared" si="125"/>
        <v>HDST</v>
      </c>
    </row>
    <row r="3993" spans="1:3" x14ac:dyDescent="0.2">
      <c r="A3993" s="4" t="s">
        <v>2282</v>
      </c>
      <c r="B3993" t="str">
        <f t="shared" si="124"/>
        <v>HPUSBC</v>
      </c>
      <c r="C3993" t="str">
        <f t="shared" si="125"/>
        <v>HPUSBC</v>
      </c>
    </row>
    <row r="3994" spans="1:3" x14ac:dyDescent="0.2">
      <c r="A3994" s="3" t="s">
        <v>2282</v>
      </c>
      <c r="B3994" t="str">
        <f t="shared" si="124"/>
        <v>HPUSBC</v>
      </c>
      <c r="C3994" t="str">
        <f t="shared" si="125"/>
        <v>HPUSBC</v>
      </c>
    </row>
    <row r="3995" spans="1:3" x14ac:dyDescent="0.2">
      <c r="A3995" s="4" t="s">
        <v>2265</v>
      </c>
      <c r="B3995" t="str">
        <f t="shared" si="124"/>
        <v>IPHONE</v>
      </c>
      <c r="C3995" t="str">
        <f t="shared" si="125"/>
        <v>IPHONE</v>
      </c>
    </row>
    <row r="3996" spans="1:3" x14ac:dyDescent="0.2">
      <c r="A3996" s="3" t="s">
        <v>2265</v>
      </c>
      <c r="B3996" t="str">
        <f t="shared" si="124"/>
        <v>IPHONE</v>
      </c>
      <c r="C3996" t="str">
        <f t="shared" si="125"/>
        <v>IPHONE</v>
      </c>
    </row>
    <row r="3997" spans="1:3" x14ac:dyDescent="0.2">
      <c r="A3997" s="4" t="s">
        <v>2265</v>
      </c>
      <c r="B3997" t="str">
        <f t="shared" si="124"/>
        <v>IPHONE</v>
      </c>
      <c r="C3997" t="str">
        <f t="shared" si="125"/>
        <v>IPHONE</v>
      </c>
    </row>
    <row r="3998" spans="1:3" x14ac:dyDescent="0.2">
      <c r="A3998" s="3" t="s">
        <v>2265</v>
      </c>
      <c r="B3998" t="str">
        <f t="shared" si="124"/>
        <v>IPHONE</v>
      </c>
      <c r="C3998" t="str">
        <f t="shared" si="125"/>
        <v>IPHONE</v>
      </c>
    </row>
    <row r="3999" spans="1:3" x14ac:dyDescent="0.2">
      <c r="A3999" s="4" t="s">
        <v>2268</v>
      </c>
      <c r="B3999" t="str">
        <f t="shared" si="124"/>
        <v>MACCHRG</v>
      </c>
      <c r="C3999" t="str">
        <f t="shared" si="125"/>
        <v>MACCHRG</v>
      </c>
    </row>
    <row r="4000" spans="1:3" x14ac:dyDescent="0.2">
      <c r="A4000" s="3" t="s">
        <v>2296</v>
      </c>
      <c r="B4000" t="str">
        <f t="shared" si="124"/>
        <v>MACUSBC</v>
      </c>
      <c r="C4000" t="str">
        <f t="shared" si="125"/>
        <v>MACUSBC</v>
      </c>
    </row>
    <row r="4001" spans="1:3" x14ac:dyDescent="0.2">
      <c r="A4001" s="4" t="s">
        <v>2285</v>
      </c>
      <c r="B4001" t="str">
        <f t="shared" si="124"/>
        <v>UHDMI</v>
      </c>
      <c r="C4001" t="str">
        <f t="shared" si="125"/>
        <v>UHDMI</v>
      </c>
    </row>
    <row r="4002" spans="1:3" x14ac:dyDescent="0.2">
      <c r="A4002" s="3" t="s">
        <v>2294</v>
      </c>
      <c r="B4002" t="str">
        <f t="shared" si="124"/>
        <v>UVGA</v>
      </c>
      <c r="C4002" t="str">
        <f t="shared" si="125"/>
        <v>UVGA</v>
      </c>
    </row>
    <row r="4003" spans="1:3" x14ac:dyDescent="0.2">
      <c r="A4003" s="4" t="s">
        <v>2272</v>
      </c>
      <c r="B4003" t="str">
        <f t="shared" si="124"/>
        <v>WALLADPT</v>
      </c>
      <c r="C4003" t="str">
        <f t="shared" si="125"/>
        <v>WALLADPT</v>
      </c>
    </row>
    <row r="4004" spans="1:3" x14ac:dyDescent="0.2">
      <c r="A4004" s="3" t="s">
        <v>2272</v>
      </c>
      <c r="B4004" t="str">
        <f t="shared" si="124"/>
        <v>WALLADPT</v>
      </c>
      <c r="C4004" t="str">
        <f t="shared" si="125"/>
        <v>WALLADPT</v>
      </c>
    </row>
    <row r="4005" spans="1:3" x14ac:dyDescent="0.2">
      <c r="A4005" s="4" t="s">
        <v>2272</v>
      </c>
      <c r="B4005" t="str">
        <f t="shared" si="124"/>
        <v>WALLADPT</v>
      </c>
      <c r="C4005" t="str">
        <f t="shared" si="125"/>
        <v>WALLADPT</v>
      </c>
    </row>
    <row r="4006" spans="1:3" x14ac:dyDescent="0.2">
      <c r="A4006" s="3" t="s">
        <v>2343</v>
      </c>
      <c r="B4006" t="str">
        <f t="shared" si="124"/>
        <v>Uniq/8/B02Code</v>
      </c>
      <c r="C4006" t="str">
        <f t="shared" si="125"/>
        <v>CBK</v>
      </c>
    </row>
    <row r="4007" spans="1:3" x14ac:dyDescent="0.2">
      <c r="A4007" s="4" t="s">
        <v>2273</v>
      </c>
      <c r="B4007" t="str">
        <f t="shared" si="124"/>
        <v>CBK</v>
      </c>
      <c r="C4007" t="str">
        <f t="shared" si="125"/>
        <v>CBK</v>
      </c>
    </row>
    <row r="4008" spans="1:3" x14ac:dyDescent="0.2">
      <c r="A4008" s="3" t="s">
        <v>2273</v>
      </c>
      <c r="B4008" t="str">
        <f t="shared" si="124"/>
        <v>CBK</v>
      </c>
      <c r="C4008" t="str">
        <f t="shared" si="125"/>
        <v>CBK</v>
      </c>
    </row>
    <row r="4009" spans="1:3" x14ac:dyDescent="0.2">
      <c r="A4009" s="4" t="s">
        <v>2275</v>
      </c>
      <c r="B4009" t="str">
        <f t="shared" si="124"/>
        <v>CLICC-MM</v>
      </c>
      <c r="C4009" t="str">
        <f t="shared" si="125"/>
        <v>CLICC-MM</v>
      </c>
    </row>
    <row r="4010" spans="1:3" x14ac:dyDescent="0.2">
      <c r="A4010" s="3" t="s">
        <v>2275</v>
      </c>
      <c r="B4010" t="str">
        <f t="shared" si="124"/>
        <v>CLICC-MM</v>
      </c>
      <c r="C4010" t="str">
        <f t="shared" si="125"/>
        <v>CLICC-MM</v>
      </c>
    </row>
    <row r="4011" spans="1:3" x14ac:dyDescent="0.2">
      <c r="A4011" s="4" t="s">
        <v>2275</v>
      </c>
      <c r="B4011" t="str">
        <f t="shared" si="124"/>
        <v>CLICC-MM</v>
      </c>
      <c r="C4011" t="str">
        <f t="shared" si="125"/>
        <v>CLICC-MM</v>
      </c>
    </row>
    <row r="4012" spans="1:3" x14ac:dyDescent="0.2">
      <c r="A4012" s="3" t="s">
        <v>2285</v>
      </c>
      <c r="B4012" t="str">
        <f t="shared" si="124"/>
        <v>UHDMI</v>
      </c>
      <c r="C4012" t="str">
        <f t="shared" si="125"/>
        <v>UHDMI</v>
      </c>
    </row>
    <row r="4013" spans="1:3" x14ac:dyDescent="0.2">
      <c r="A4013" s="4" t="s">
        <v>2296</v>
      </c>
      <c r="B4013" t="str">
        <f t="shared" si="124"/>
        <v>MACUSBC</v>
      </c>
      <c r="C4013" t="str">
        <f t="shared" si="125"/>
        <v>MACUSBC</v>
      </c>
    </row>
    <row r="4014" spans="1:3" x14ac:dyDescent="0.2">
      <c r="A4014" s="3" t="s">
        <v>2271</v>
      </c>
      <c r="B4014" t="str">
        <f t="shared" si="124"/>
        <v>OMNI</v>
      </c>
      <c r="C4014" t="str">
        <f t="shared" si="125"/>
        <v>OMNI</v>
      </c>
    </row>
    <row r="4015" spans="1:3" x14ac:dyDescent="0.2">
      <c r="A4015" s="4" t="s">
        <v>2271</v>
      </c>
      <c r="B4015" t="str">
        <f t="shared" si="124"/>
        <v>OMNI</v>
      </c>
      <c r="C4015" t="str">
        <f t="shared" si="125"/>
        <v>OMNI</v>
      </c>
    </row>
    <row r="4016" spans="1:3" x14ac:dyDescent="0.2">
      <c r="A4016" s="3" t="s">
        <v>2271</v>
      </c>
      <c r="B4016" t="str">
        <f t="shared" si="124"/>
        <v>OMNI</v>
      </c>
      <c r="C4016" t="str">
        <f t="shared" si="125"/>
        <v>OMNI</v>
      </c>
    </row>
    <row r="4017" spans="1:3" x14ac:dyDescent="0.2">
      <c r="A4017" s="4" t="s">
        <v>2271</v>
      </c>
      <c r="B4017" t="str">
        <f t="shared" si="124"/>
        <v>OMNI</v>
      </c>
      <c r="C4017" t="str">
        <f t="shared" si="125"/>
        <v>OMNI</v>
      </c>
    </row>
    <row r="4018" spans="1:3" x14ac:dyDescent="0.2">
      <c r="A4018" s="3" t="s">
        <v>2271</v>
      </c>
      <c r="B4018" t="str">
        <f t="shared" si="124"/>
        <v>OMNI</v>
      </c>
      <c r="C4018" t="str">
        <f t="shared" si="125"/>
        <v>OMNI</v>
      </c>
    </row>
    <row r="4019" spans="1:3" x14ac:dyDescent="0.2">
      <c r="A4019" s="4" t="s">
        <v>2263</v>
      </c>
      <c r="B4019" t="str">
        <f t="shared" si="124"/>
        <v>HP</v>
      </c>
      <c r="C4019" t="str">
        <f t="shared" si="125"/>
        <v>HP</v>
      </c>
    </row>
    <row r="4020" spans="1:3" x14ac:dyDescent="0.2">
      <c r="A4020" s="3" t="s">
        <v>2288</v>
      </c>
      <c r="B4020" t="str">
        <f t="shared" si="124"/>
        <v>ANDROID</v>
      </c>
      <c r="C4020" t="str">
        <f t="shared" si="125"/>
        <v>ANDROID</v>
      </c>
    </row>
    <row r="4021" spans="1:3" x14ac:dyDescent="0.2">
      <c r="A4021" s="4" t="s">
        <v>2302</v>
      </c>
      <c r="B4021" t="str">
        <f t="shared" si="124"/>
        <v>BOEIPHONE</v>
      </c>
      <c r="C4021" t="str">
        <f t="shared" si="125"/>
        <v>BOEIPHONE</v>
      </c>
    </row>
    <row r="4022" spans="1:3" x14ac:dyDescent="0.2">
      <c r="A4022" s="3" t="s">
        <v>2281</v>
      </c>
      <c r="B4022" t="str">
        <f t="shared" si="124"/>
        <v>HDMIC</v>
      </c>
      <c r="C4022" t="str">
        <f t="shared" si="125"/>
        <v>HDMIC</v>
      </c>
    </row>
    <row r="4023" spans="1:3" x14ac:dyDescent="0.2">
      <c r="A4023" s="4" t="s">
        <v>2281</v>
      </c>
      <c r="B4023" t="str">
        <f t="shared" si="124"/>
        <v>HDMIC</v>
      </c>
      <c r="C4023" t="str">
        <f t="shared" si="125"/>
        <v>HDMIC</v>
      </c>
    </row>
    <row r="4024" spans="1:3" x14ac:dyDescent="0.2">
      <c r="A4024" s="3" t="s">
        <v>2281</v>
      </c>
      <c r="B4024" t="str">
        <f t="shared" si="124"/>
        <v>HDMIC</v>
      </c>
      <c r="C4024" t="str">
        <f t="shared" si="125"/>
        <v>HDMIC</v>
      </c>
    </row>
    <row r="4025" spans="1:3" x14ac:dyDescent="0.2">
      <c r="A4025" s="4" t="s">
        <v>2266</v>
      </c>
      <c r="B4025" t="str">
        <f t="shared" si="124"/>
        <v>HDST</v>
      </c>
      <c r="C4025" t="str">
        <f t="shared" si="125"/>
        <v>HDST</v>
      </c>
    </row>
    <row r="4026" spans="1:3" x14ac:dyDescent="0.2">
      <c r="A4026" s="3" t="s">
        <v>2266</v>
      </c>
      <c r="B4026" t="str">
        <f t="shared" si="124"/>
        <v>HDST</v>
      </c>
      <c r="C4026" t="str">
        <f t="shared" si="125"/>
        <v>HDST</v>
      </c>
    </row>
    <row r="4027" spans="1:3" x14ac:dyDescent="0.2">
      <c r="A4027" s="4" t="s">
        <v>2282</v>
      </c>
      <c r="B4027" t="str">
        <f t="shared" si="124"/>
        <v>HPUSBC</v>
      </c>
      <c r="C4027" t="str">
        <f t="shared" si="125"/>
        <v>HPUSBC</v>
      </c>
    </row>
    <row r="4028" spans="1:3" x14ac:dyDescent="0.2">
      <c r="A4028" s="3" t="s">
        <v>2282</v>
      </c>
      <c r="B4028" t="str">
        <f t="shared" si="124"/>
        <v>HPUSBC</v>
      </c>
      <c r="C4028" t="str">
        <f t="shared" si="125"/>
        <v>HPUSBC</v>
      </c>
    </row>
    <row r="4029" spans="1:3" x14ac:dyDescent="0.2">
      <c r="A4029" s="4" t="s">
        <v>2282</v>
      </c>
      <c r="B4029" t="str">
        <f t="shared" si="124"/>
        <v>HPUSBC</v>
      </c>
      <c r="C4029" t="str">
        <f t="shared" si="125"/>
        <v>HPUSBC</v>
      </c>
    </row>
    <row r="4030" spans="1:3" x14ac:dyDescent="0.2">
      <c r="A4030" s="3" t="s">
        <v>2282</v>
      </c>
      <c r="B4030" t="str">
        <f t="shared" si="124"/>
        <v>HPUSBC</v>
      </c>
      <c r="C4030" t="str">
        <f t="shared" si="125"/>
        <v>HPUSBC</v>
      </c>
    </row>
    <row r="4031" spans="1:3" x14ac:dyDescent="0.2">
      <c r="A4031" s="4" t="s">
        <v>2265</v>
      </c>
      <c r="B4031" t="str">
        <f t="shared" si="124"/>
        <v>IPHONE</v>
      </c>
      <c r="C4031" t="str">
        <f t="shared" si="125"/>
        <v>IPHONE</v>
      </c>
    </row>
    <row r="4032" spans="1:3" x14ac:dyDescent="0.2">
      <c r="A4032" s="3" t="s">
        <v>2265</v>
      </c>
      <c r="B4032" t="str">
        <f t="shared" si="124"/>
        <v>IPHONE</v>
      </c>
      <c r="C4032" t="str">
        <f t="shared" si="125"/>
        <v>IPHONE</v>
      </c>
    </row>
    <row r="4033" spans="1:3" x14ac:dyDescent="0.2">
      <c r="A4033" s="4" t="s">
        <v>2265</v>
      </c>
      <c r="B4033" t="str">
        <f t="shared" si="124"/>
        <v>IPHONE</v>
      </c>
      <c r="C4033" t="str">
        <f t="shared" si="125"/>
        <v>IPHONE</v>
      </c>
    </row>
    <row r="4034" spans="1:3" x14ac:dyDescent="0.2">
      <c r="A4034" s="3" t="s">
        <v>2265</v>
      </c>
      <c r="B4034" t="str">
        <f t="shared" si="124"/>
        <v>IPHONE</v>
      </c>
      <c r="C4034" t="str">
        <f t="shared" si="125"/>
        <v>IPHONE</v>
      </c>
    </row>
    <row r="4035" spans="1:3" x14ac:dyDescent="0.2">
      <c r="A4035" s="4" t="s">
        <v>2265</v>
      </c>
      <c r="B4035" t="str">
        <f t="shared" ref="B4035:B4098" si="126">IF(COUNTIF(A4035,"*MACUSBC*"),"MACUSBC",A4035)</f>
        <v>IPHONE</v>
      </c>
      <c r="C4035" t="str">
        <f t="shared" ref="C4035:C4098" si="127">IF(COUNTIF(B4035,"*uniq*"),"CBK",B4035)</f>
        <v>IPHONE</v>
      </c>
    </row>
    <row r="4036" spans="1:3" x14ac:dyDescent="0.2">
      <c r="A4036" s="3" t="s">
        <v>2265</v>
      </c>
      <c r="B4036" t="str">
        <f t="shared" si="126"/>
        <v>IPHONE</v>
      </c>
      <c r="C4036" t="str">
        <f t="shared" si="127"/>
        <v>IPHONE</v>
      </c>
    </row>
    <row r="4037" spans="1:3" x14ac:dyDescent="0.2">
      <c r="A4037" s="4" t="s">
        <v>2265</v>
      </c>
      <c r="B4037" t="str">
        <f t="shared" si="126"/>
        <v>IPHONE</v>
      </c>
      <c r="C4037" t="str">
        <f t="shared" si="127"/>
        <v>IPHONE</v>
      </c>
    </row>
    <row r="4038" spans="1:3" x14ac:dyDescent="0.2">
      <c r="A4038" s="3" t="s">
        <v>2265</v>
      </c>
      <c r="B4038" t="str">
        <f t="shared" si="126"/>
        <v>IPHONE</v>
      </c>
      <c r="C4038" t="str">
        <f t="shared" si="127"/>
        <v>IPHONE</v>
      </c>
    </row>
    <row r="4039" spans="1:3" x14ac:dyDescent="0.2">
      <c r="A4039" s="4" t="s">
        <v>2265</v>
      </c>
      <c r="B4039" t="str">
        <f t="shared" si="126"/>
        <v>IPHONE</v>
      </c>
      <c r="C4039" t="str">
        <f t="shared" si="127"/>
        <v>IPHONE</v>
      </c>
    </row>
    <row r="4040" spans="1:3" x14ac:dyDescent="0.2">
      <c r="A4040" s="3" t="s">
        <v>2265</v>
      </c>
      <c r="B4040" t="str">
        <f t="shared" si="126"/>
        <v>IPHONE</v>
      </c>
      <c r="C4040" t="str">
        <f t="shared" si="127"/>
        <v>IPHONE</v>
      </c>
    </row>
    <row r="4041" spans="1:3" x14ac:dyDescent="0.2">
      <c r="A4041" s="4" t="s">
        <v>2265</v>
      </c>
      <c r="B4041" t="str">
        <f t="shared" si="126"/>
        <v>IPHONE</v>
      </c>
      <c r="C4041" t="str">
        <f t="shared" si="127"/>
        <v>IPHONE</v>
      </c>
    </row>
    <row r="4042" spans="1:3" x14ac:dyDescent="0.2">
      <c r="A4042" s="3" t="s">
        <v>2265</v>
      </c>
      <c r="B4042" t="str">
        <f t="shared" si="126"/>
        <v>IPHONE</v>
      </c>
      <c r="C4042" t="str">
        <f t="shared" si="127"/>
        <v>IPHONE</v>
      </c>
    </row>
    <row r="4043" spans="1:3" x14ac:dyDescent="0.2">
      <c r="A4043" s="4" t="s">
        <v>2296</v>
      </c>
      <c r="B4043" t="str">
        <f t="shared" si="126"/>
        <v>MACUSBC</v>
      </c>
      <c r="C4043" t="str">
        <f t="shared" si="127"/>
        <v>MACUSBC</v>
      </c>
    </row>
    <row r="4044" spans="1:3" x14ac:dyDescent="0.2">
      <c r="A4044" s="3" t="s">
        <v>2296</v>
      </c>
      <c r="B4044" t="str">
        <f t="shared" si="126"/>
        <v>MACUSBC</v>
      </c>
      <c r="C4044" t="str">
        <f t="shared" si="127"/>
        <v>MACUSBC</v>
      </c>
    </row>
    <row r="4045" spans="1:3" x14ac:dyDescent="0.2">
      <c r="A4045" s="4" t="s">
        <v>2296</v>
      </c>
      <c r="B4045" t="str">
        <f t="shared" si="126"/>
        <v>MACUSBC</v>
      </c>
      <c r="C4045" t="str">
        <f t="shared" si="127"/>
        <v>MACUSBC</v>
      </c>
    </row>
    <row r="4046" spans="1:3" x14ac:dyDescent="0.2">
      <c r="A4046" s="3" t="s">
        <v>2296</v>
      </c>
      <c r="B4046" t="str">
        <f t="shared" si="126"/>
        <v>MACUSBC</v>
      </c>
      <c r="C4046" t="str">
        <f t="shared" si="127"/>
        <v>MACUSBC</v>
      </c>
    </row>
    <row r="4047" spans="1:3" x14ac:dyDescent="0.2">
      <c r="A4047" s="4" t="s">
        <v>2296</v>
      </c>
      <c r="B4047" t="str">
        <f t="shared" si="126"/>
        <v>MACUSBC</v>
      </c>
      <c r="C4047" t="str">
        <f t="shared" si="127"/>
        <v>MACUSBC</v>
      </c>
    </row>
    <row r="4048" spans="1:3" x14ac:dyDescent="0.2">
      <c r="A4048" s="3" t="s">
        <v>2296</v>
      </c>
      <c r="B4048" t="str">
        <f t="shared" si="126"/>
        <v>MACUSBC</v>
      </c>
      <c r="C4048" t="str">
        <f t="shared" si="127"/>
        <v>MACUSBC</v>
      </c>
    </row>
    <row r="4049" spans="1:3" x14ac:dyDescent="0.2">
      <c r="A4049" s="4" t="s">
        <v>2296</v>
      </c>
      <c r="B4049" t="str">
        <f t="shared" si="126"/>
        <v>MACUSBC</v>
      </c>
      <c r="C4049" t="str">
        <f t="shared" si="127"/>
        <v>MACUSBC</v>
      </c>
    </row>
    <row r="4050" spans="1:3" x14ac:dyDescent="0.2">
      <c r="A4050" s="3" t="s">
        <v>2296</v>
      </c>
      <c r="B4050" t="str">
        <f t="shared" si="126"/>
        <v>MACUSBC</v>
      </c>
      <c r="C4050" t="str">
        <f t="shared" si="127"/>
        <v>MACUSBC</v>
      </c>
    </row>
    <row r="4051" spans="1:3" x14ac:dyDescent="0.2">
      <c r="A4051" s="4" t="s">
        <v>2271</v>
      </c>
      <c r="B4051" t="str">
        <f t="shared" si="126"/>
        <v>OMNI</v>
      </c>
      <c r="C4051" t="str">
        <f t="shared" si="127"/>
        <v>OMNI</v>
      </c>
    </row>
    <row r="4052" spans="1:3" x14ac:dyDescent="0.2">
      <c r="A4052" s="3" t="s">
        <v>2271</v>
      </c>
      <c r="B4052" t="str">
        <f t="shared" si="126"/>
        <v>OMNI</v>
      </c>
      <c r="C4052" t="str">
        <f t="shared" si="127"/>
        <v>OMNI</v>
      </c>
    </row>
    <row r="4053" spans="1:3" x14ac:dyDescent="0.2">
      <c r="A4053" s="4" t="s">
        <v>2271</v>
      </c>
      <c r="B4053" t="str">
        <f t="shared" si="126"/>
        <v>OMNI</v>
      </c>
      <c r="C4053" t="str">
        <f t="shared" si="127"/>
        <v>OMNI</v>
      </c>
    </row>
    <row r="4054" spans="1:3" x14ac:dyDescent="0.2">
      <c r="A4054" s="3" t="s">
        <v>2271</v>
      </c>
      <c r="B4054" t="str">
        <f t="shared" si="126"/>
        <v>OMNI</v>
      </c>
      <c r="C4054" t="str">
        <f t="shared" si="127"/>
        <v>OMNI</v>
      </c>
    </row>
    <row r="4055" spans="1:3" x14ac:dyDescent="0.2">
      <c r="A4055" s="4" t="s">
        <v>2285</v>
      </c>
      <c r="B4055" t="str">
        <f t="shared" si="126"/>
        <v>UHDMI</v>
      </c>
      <c r="C4055" t="str">
        <f t="shared" si="127"/>
        <v>UHDMI</v>
      </c>
    </row>
    <row r="4056" spans="1:3" x14ac:dyDescent="0.2">
      <c r="A4056" s="3" t="s">
        <v>2285</v>
      </c>
      <c r="B4056" t="str">
        <f t="shared" si="126"/>
        <v>UHDMI</v>
      </c>
      <c r="C4056" t="str">
        <f t="shared" si="127"/>
        <v>UHDMI</v>
      </c>
    </row>
    <row r="4057" spans="1:3" x14ac:dyDescent="0.2">
      <c r="A4057" s="4" t="s">
        <v>2294</v>
      </c>
      <c r="B4057" t="str">
        <f t="shared" si="126"/>
        <v>UVGA</v>
      </c>
      <c r="C4057" t="str">
        <f t="shared" si="127"/>
        <v>UVGA</v>
      </c>
    </row>
    <row r="4058" spans="1:3" x14ac:dyDescent="0.2">
      <c r="A4058" s="3" t="s">
        <v>2294</v>
      </c>
      <c r="B4058" t="str">
        <f t="shared" si="126"/>
        <v>UVGA</v>
      </c>
      <c r="C4058" t="str">
        <f t="shared" si="127"/>
        <v>UVGA</v>
      </c>
    </row>
    <row r="4059" spans="1:3" x14ac:dyDescent="0.2">
      <c r="A4059" s="4" t="s">
        <v>2272</v>
      </c>
      <c r="B4059" t="str">
        <f t="shared" si="126"/>
        <v>WALLADPT</v>
      </c>
      <c r="C4059" t="str">
        <f t="shared" si="127"/>
        <v>WALLADPT</v>
      </c>
    </row>
    <row r="4060" spans="1:3" x14ac:dyDescent="0.2">
      <c r="A4060" s="3" t="s">
        <v>2272</v>
      </c>
      <c r="B4060" t="str">
        <f t="shared" si="126"/>
        <v>WALLADPT</v>
      </c>
      <c r="C4060" t="str">
        <f t="shared" si="127"/>
        <v>WALLADPT</v>
      </c>
    </row>
    <row r="4061" spans="1:3" x14ac:dyDescent="0.2">
      <c r="A4061" s="4" t="s">
        <v>2272</v>
      </c>
      <c r="B4061" t="str">
        <f t="shared" si="126"/>
        <v>WALLADPT</v>
      </c>
      <c r="C4061" t="str">
        <f t="shared" si="127"/>
        <v>WALLADPT</v>
      </c>
    </row>
    <row r="4062" spans="1:3" x14ac:dyDescent="0.2">
      <c r="A4062" s="3" t="s">
        <v>2272</v>
      </c>
      <c r="B4062" t="str">
        <f t="shared" si="126"/>
        <v>WALLADPT</v>
      </c>
      <c r="C4062" t="str">
        <f t="shared" si="127"/>
        <v>WALLADPT</v>
      </c>
    </row>
    <row r="4063" spans="1:3" x14ac:dyDescent="0.2">
      <c r="A4063" s="4" t="s">
        <v>2272</v>
      </c>
      <c r="B4063" t="str">
        <f t="shared" si="126"/>
        <v>WALLADPT</v>
      </c>
      <c r="C4063" t="str">
        <f t="shared" si="127"/>
        <v>WALLADPT</v>
      </c>
    </row>
    <row r="4064" spans="1:3" x14ac:dyDescent="0.2">
      <c r="A4064" s="3" t="s">
        <v>2272</v>
      </c>
      <c r="B4064" t="str">
        <f t="shared" si="126"/>
        <v>WALLADPT</v>
      </c>
      <c r="C4064" t="str">
        <f t="shared" si="127"/>
        <v>WALLADPT</v>
      </c>
    </row>
    <row r="4065" spans="1:3" x14ac:dyDescent="0.2">
      <c r="A4065" s="4" t="s">
        <v>2272</v>
      </c>
      <c r="B4065" t="str">
        <f t="shared" si="126"/>
        <v>WALLADPT</v>
      </c>
      <c r="C4065" t="str">
        <f t="shared" si="127"/>
        <v>WALLADPT</v>
      </c>
    </row>
    <row r="4066" spans="1:3" x14ac:dyDescent="0.2">
      <c r="A4066" s="3" t="s">
        <v>2272</v>
      </c>
      <c r="B4066" t="str">
        <f t="shared" si="126"/>
        <v>WALLADPT</v>
      </c>
      <c r="C4066" t="str">
        <f t="shared" si="127"/>
        <v>WALLADPT</v>
      </c>
    </row>
    <row r="4067" spans="1:3" x14ac:dyDescent="0.2">
      <c r="A4067" s="4" t="s">
        <v>2272</v>
      </c>
      <c r="B4067" t="str">
        <f t="shared" si="126"/>
        <v>WALLADPT</v>
      </c>
      <c r="C4067" t="str">
        <f t="shared" si="127"/>
        <v>WALLADPT</v>
      </c>
    </row>
    <row r="4068" spans="1:3" x14ac:dyDescent="0.2">
      <c r="A4068" s="3" t="s">
        <v>2272</v>
      </c>
      <c r="B4068" t="str">
        <f t="shared" si="126"/>
        <v>WALLADPT</v>
      </c>
      <c r="C4068" t="str">
        <f t="shared" si="127"/>
        <v>WALLADPT</v>
      </c>
    </row>
    <row r="4069" spans="1:3" x14ac:dyDescent="0.2">
      <c r="A4069" s="4" t="s">
        <v>2272</v>
      </c>
      <c r="B4069" t="str">
        <f t="shared" si="126"/>
        <v>WALLADPT</v>
      </c>
      <c r="C4069" t="str">
        <f t="shared" si="127"/>
        <v>WALLADPT</v>
      </c>
    </row>
    <row r="4070" spans="1:3" x14ac:dyDescent="0.2">
      <c r="A4070" s="3" t="s">
        <v>2272</v>
      </c>
      <c r="B4070" t="str">
        <f t="shared" si="126"/>
        <v>WALLADPT</v>
      </c>
      <c r="C4070" t="str">
        <f t="shared" si="127"/>
        <v>WALLADPT</v>
      </c>
    </row>
    <row r="4071" spans="1:3" x14ac:dyDescent="0.2">
      <c r="A4071" s="4" t="s">
        <v>2272</v>
      </c>
      <c r="B4071" t="str">
        <f t="shared" si="126"/>
        <v>WALLADPT</v>
      </c>
      <c r="C4071" t="str">
        <f t="shared" si="127"/>
        <v>WALLADPT</v>
      </c>
    </row>
    <row r="4072" spans="1:3" x14ac:dyDescent="0.2">
      <c r="A4072" s="3" t="s">
        <v>2272</v>
      </c>
      <c r="B4072" t="str">
        <f t="shared" si="126"/>
        <v>WALLADPT</v>
      </c>
      <c r="C4072" t="str">
        <f t="shared" si="127"/>
        <v>WALLADPT</v>
      </c>
    </row>
    <row r="4073" spans="1:3" x14ac:dyDescent="0.2">
      <c r="A4073" s="4" t="s">
        <v>2265</v>
      </c>
      <c r="B4073" t="str">
        <f t="shared" si="126"/>
        <v>IPHONE</v>
      </c>
      <c r="C4073" t="str">
        <f t="shared" si="127"/>
        <v>IPHONE</v>
      </c>
    </row>
    <row r="4074" spans="1:3" x14ac:dyDescent="0.2">
      <c r="A4074" s="3" t="s">
        <v>2265</v>
      </c>
      <c r="B4074" t="str">
        <f t="shared" si="126"/>
        <v>IPHONE</v>
      </c>
      <c r="C4074" t="str">
        <f t="shared" si="127"/>
        <v>IPHONE</v>
      </c>
    </row>
    <row r="4075" spans="1:3" x14ac:dyDescent="0.2">
      <c r="A4075" s="4" t="s">
        <v>2276</v>
      </c>
      <c r="B4075" t="str">
        <f t="shared" si="126"/>
        <v>CALC</v>
      </c>
      <c r="C4075" t="str">
        <f t="shared" si="127"/>
        <v>CALC</v>
      </c>
    </row>
    <row r="4076" spans="1:3" x14ac:dyDescent="0.2">
      <c r="A4076" s="3" t="s">
        <v>2276</v>
      </c>
      <c r="B4076" t="str">
        <f t="shared" si="126"/>
        <v>CALC</v>
      </c>
      <c r="C4076" t="str">
        <f t="shared" si="127"/>
        <v>CALC</v>
      </c>
    </row>
    <row r="4077" spans="1:3" x14ac:dyDescent="0.2">
      <c r="A4077" s="4" t="s">
        <v>2276</v>
      </c>
      <c r="B4077" t="str">
        <f t="shared" si="126"/>
        <v>CALC</v>
      </c>
      <c r="C4077" t="str">
        <f t="shared" si="127"/>
        <v>CALC</v>
      </c>
    </row>
    <row r="4078" spans="1:3" x14ac:dyDescent="0.2">
      <c r="A4078" s="3" t="s">
        <v>2273</v>
      </c>
      <c r="B4078" t="str">
        <f t="shared" si="126"/>
        <v>CBK</v>
      </c>
      <c r="C4078" t="str">
        <f t="shared" si="127"/>
        <v>CBK</v>
      </c>
    </row>
    <row r="4079" spans="1:3" x14ac:dyDescent="0.2">
      <c r="A4079" s="4" t="s">
        <v>2273</v>
      </c>
      <c r="B4079" t="str">
        <f t="shared" si="126"/>
        <v>CBK</v>
      </c>
      <c r="C4079" t="str">
        <f t="shared" si="127"/>
        <v>CBK</v>
      </c>
    </row>
    <row r="4080" spans="1:3" x14ac:dyDescent="0.2">
      <c r="A4080" s="3" t="s">
        <v>2273</v>
      </c>
      <c r="B4080" t="str">
        <f t="shared" si="126"/>
        <v>CBK</v>
      </c>
      <c r="C4080" t="str">
        <f t="shared" si="127"/>
        <v>CBK</v>
      </c>
    </row>
    <row r="4081" spans="1:3" x14ac:dyDescent="0.2">
      <c r="A4081" s="4" t="s">
        <v>2273</v>
      </c>
      <c r="B4081" t="str">
        <f t="shared" si="126"/>
        <v>CBK</v>
      </c>
      <c r="C4081" t="str">
        <f t="shared" si="127"/>
        <v>CBK</v>
      </c>
    </row>
    <row r="4082" spans="1:3" x14ac:dyDescent="0.2">
      <c r="A4082" s="3" t="s">
        <v>2273</v>
      </c>
      <c r="B4082" t="str">
        <f t="shared" si="126"/>
        <v>CBK</v>
      </c>
      <c r="C4082" t="str">
        <f t="shared" si="127"/>
        <v>CBK</v>
      </c>
    </row>
    <row r="4083" spans="1:3" x14ac:dyDescent="0.2">
      <c r="A4083" s="4" t="s">
        <v>2273</v>
      </c>
      <c r="B4083" t="str">
        <f t="shared" si="126"/>
        <v>CBK</v>
      </c>
      <c r="C4083" t="str">
        <f t="shared" si="127"/>
        <v>CBK</v>
      </c>
    </row>
    <row r="4084" spans="1:3" x14ac:dyDescent="0.2">
      <c r="A4084" s="3" t="s">
        <v>2273</v>
      </c>
      <c r="B4084" t="str">
        <f t="shared" si="126"/>
        <v>CBK</v>
      </c>
      <c r="C4084" t="str">
        <f t="shared" si="127"/>
        <v>CBK</v>
      </c>
    </row>
    <row r="4085" spans="1:3" x14ac:dyDescent="0.2">
      <c r="A4085" s="4" t="s">
        <v>2273</v>
      </c>
      <c r="B4085" t="str">
        <f t="shared" si="126"/>
        <v>CBK</v>
      </c>
      <c r="C4085" t="str">
        <f t="shared" si="127"/>
        <v>CBK</v>
      </c>
    </row>
    <row r="4086" spans="1:3" x14ac:dyDescent="0.2">
      <c r="A4086" s="3" t="s">
        <v>2274</v>
      </c>
      <c r="B4086" t="str">
        <f t="shared" si="126"/>
        <v>CLICC-ML</v>
      </c>
      <c r="C4086" t="str">
        <f t="shared" si="127"/>
        <v>CLICC-ML</v>
      </c>
    </row>
    <row r="4087" spans="1:3" x14ac:dyDescent="0.2">
      <c r="A4087" s="4" t="s">
        <v>2275</v>
      </c>
      <c r="B4087" t="str">
        <f t="shared" si="126"/>
        <v>CLICC-MM</v>
      </c>
      <c r="C4087" t="str">
        <f t="shared" si="127"/>
        <v>CLICC-MM</v>
      </c>
    </row>
    <row r="4088" spans="1:3" x14ac:dyDescent="0.2">
      <c r="A4088" s="3" t="s">
        <v>2275</v>
      </c>
      <c r="B4088" t="str">
        <f t="shared" si="126"/>
        <v>CLICC-MM</v>
      </c>
      <c r="C4088" t="str">
        <f t="shared" si="127"/>
        <v>CLICC-MM</v>
      </c>
    </row>
    <row r="4089" spans="1:3" x14ac:dyDescent="0.2">
      <c r="A4089" s="4" t="s">
        <v>2263</v>
      </c>
      <c r="B4089" t="str">
        <f t="shared" si="126"/>
        <v>HP</v>
      </c>
      <c r="C4089" t="str">
        <f t="shared" si="127"/>
        <v>HP</v>
      </c>
    </row>
    <row r="4090" spans="1:3" x14ac:dyDescent="0.2">
      <c r="A4090" s="3" t="s">
        <v>2263</v>
      </c>
      <c r="B4090" t="str">
        <f t="shared" si="126"/>
        <v>HP</v>
      </c>
      <c r="C4090" t="str">
        <f t="shared" si="127"/>
        <v>HP</v>
      </c>
    </row>
    <row r="4091" spans="1:3" x14ac:dyDescent="0.2">
      <c r="A4091" s="4" t="s">
        <v>2273</v>
      </c>
      <c r="B4091" t="str">
        <f t="shared" si="126"/>
        <v>CBK</v>
      </c>
      <c r="C4091" t="str">
        <f t="shared" si="127"/>
        <v>CBK</v>
      </c>
    </row>
    <row r="4092" spans="1:3" x14ac:dyDescent="0.2">
      <c r="A4092" s="3" t="s">
        <v>2274</v>
      </c>
      <c r="B4092" t="str">
        <f t="shared" si="126"/>
        <v>CLICC-ML</v>
      </c>
      <c r="C4092" t="str">
        <f t="shared" si="127"/>
        <v>CLICC-ML</v>
      </c>
    </row>
    <row r="4093" spans="1:3" x14ac:dyDescent="0.2">
      <c r="A4093" s="4" t="s">
        <v>2274</v>
      </c>
      <c r="B4093" t="str">
        <f t="shared" si="126"/>
        <v>CLICC-ML</v>
      </c>
      <c r="C4093" t="str">
        <f t="shared" si="127"/>
        <v>CLICC-ML</v>
      </c>
    </row>
    <row r="4094" spans="1:3" x14ac:dyDescent="0.2">
      <c r="A4094" s="3" t="s">
        <v>2274</v>
      </c>
      <c r="B4094" t="str">
        <f t="shared" si="126"/>
        <v>CLICC-ML</v>
      </c>
      <c r="C4094" t="str">
        <f t="shared" si="127"/>
        <v>CLICC-ML</v>
      </c>
    </row>
    <row r="4095" spans="1:3" x14ac:dyDescent="0.2">
      <c r="A4095" s="4" t="s">
        <v>2263</v>
      </c>
      <c r="B4095" t="str">
        <f t="shared" si="126"/>
        <v>HP</v>
      </c>
      <c r="C4095" t="str">
        <f t="shared" si="127"/>
        <v>HP</v>
      </c>
    </row>
    <row r="4096" spans="1:3" x14ac:dyDescent="0.2">
      <c r="A4096" s="3" t="s">
        <v>2263</v>
      </c>
      <c r="B4096" t="str">
        <f t="shared" si="126"/>
        <v>HP</v>
      </c>
      <c r="C4096" t="str">
        <f t="shared" si="127"/>
        <v>HP</v>
      </c>
    </row>
    <row r="4097" spans="1:3" x14ac:dyDescent="0.2">
      <c r="A4097" s="4" t="s">
        <v>2279</v>
      </c>
      <c r="B4097" t="str">
        <f t="shared" si="126"/>
        <v>AD</v>
      </c>
      <c r="C4097" t="str">
        <f t="shared" si="127"/>
        <v>AD</v>
      </c>
    </row>
    <row r="4098" spans="1:3" x14ac:dyDescent="0.2">
      <c r="A4098" s="3" t="s">
        <v>2263</v>
      </c>
      <c r="B4098" t="str">
        <f t="shared" si="126"/>
        <v>HP</v>
      </c>
      <c r="C4098" t="str">
        <f t="shared" si="127"/>
        <v>HP</v>
      </c>
    </row>
    <row r="4099" spans="1:3" x14ac:dyDescent="0.2">
      <c r="A4099" s="4" t="s">
        <v>2297</v>
      </c>
      <c r="B4099" t="str">
        <f t="shared" ref="B4099:B4162" si="128">IF(COUNTIF(A4099,"*MACUSBC*"),"MACUSBC",A4099)</f>
        <v>FAC</v>
      </c>
      <c r="C4099" t="str">
        <f t="shared" ref="C4099:C4162" si="129">IF(COUNTIF(B4099,"*uniq*"),"CBK",B4099)</f>
        <v>FAC</v>
      </c>
    </row>
    <row r="4100" spans="1:3" x14ac:dyDescent="0.2">
      <c r="A4100" s="3" t="s">
        <v>2273</v>
      </c>
      <c r="B4100" t="str">
        <f t="shared" si="128"/>
        <v>CBK</v>
      </c>
      <c r="C4100" t="str">
        <f t="shared" si="129"/>
        <v>CBK</v>
      </c>
    </row>
    <row r="4101" spans="1:3" x14ac:dyDescent="0.2">
      <c r="A4101" s="4" t="s">
        <v>2273</v>
      </c>
      <c r="B4101" t="str">
        <f t="shared" si="128"/>
        <v>CBK</v>
      </c>
      <c r="C4101" t="str">
        <f t="shared" si="129"/>
        <v>CBK</v>
      </c>
    </row>
    <row r="4102" spans="1:3" x14ac:dyDescent="0.2">
      <c r="A4102" s="3" t="s">
        <v>2265</v>
      </c>
      <c r="B4102" t="str">
        <f t="shared" si="128"/>
        <v>IPHONE</v>
      </c>
      <c r="C4102" t="str">
        <f t="shared" si="129"/>
        <v>IPHONE</v>
      </c>
    </row>
    <row r="4103" spans="1:3" x14ac:dyDescent="0.2">
      <c r="A4103" s="4" t="s">
        <v>2265</v>
      </c>
      <c r="B4103" t="str">
        <f t="shared" si="128"/>
        <v>IPHONE</v>
      </c>
      <c r="C4103" t="str">
        <f t="shared" si="129"/>
        <v>IPHONE</v>
      </c>
    </row>
    <row r="4104" spans="1:3" x14ac:dyDescent="0.2">
      <c r="A4104" s="3" t="s">
        <v>2265</v>
      </c>
      <c r="B4104" t="str">
        <f t="shared" si="128"/>
        <v>IPHONE</v>
      </c>
      <c r="C4104" t="str">
        <f t="shared" si="129"/>
        <v>IPHONE</v>
      </c>
    </row>
    <row r="4105" spans="1:3" x14ac:dyDescent="0.2">
      <c r="A4105" s="4" t="s">
        <v>2265</v>
      </c>
      <c r="B4105" t="str">
        <f t="shared" si="128"/>
        <v>IPHONE</v>
      </c>
      <c r="C4105" t="str">
        <f t="shared" si="129"/>
        <v>IPHONE</v>
      </c>
    </row>
    <row r="4106" spans="1:3" x14ac:dyDescent="0.2">
      <c r="A4106" s="3" t="s">
        <v>2296</v>
      </c>
      <c r="B4106" t="str">
        <f t="shared" si="128"/>
        <v>MACUSBC</v>
      </c>
      <c r="C4106" t="str">
        <f t="shared" si="129"/>
        <v>MACUSBC</v>
      </c>
    </row>
    <row r="4107" spans="1:3" x14ac:dyDescent="0.2">
      <c r="A4107" s="4" t="s">
        <v>2272</v>
      </c>
      <c r="B4107" t="str">
        <f t="shared" si="128"/>
        <v>WALLADPT</v>
      </c>
      <c r="C4107" t="str">
        <f t="shared" si="129"/>
        <v>WALLADPT</v>
      </c>
    </row>
    <row r="4108" spans="1:3" x14ac:dyDescent="0.2">
      <c r="A4108" s="3" t="s">
        <v>2272</v>
      </c>
      <c r="B4108" t="str">
        <f t="shared" si="128"/>
        <v>WALLADPT</v>
      </c>
      <c r="C4108" t="str">
        <f t="shared" si="129"/>
        <v>WALLADPT</v>
      </c>
    </row>
    <row r="4109" spans="1:3" x14ac:dyDescent="0.2">
      <c r="A4109" s="4" t="s">
        <v>2288</v>
      </c>
      <c r="B4109" t="str">
        <f t="shared" si="128"/>
        <v>ANDROID</v>
      </c>
      <c r="C4109" t="str">
        <f t="shared" si="129"/>
        <v>ANDROID</v>
      </c>
    </row>
    <row r="4110" spans="1:3" x14ac:dyDescent="0.2">
      <c r="A4110" s="3" t="s">
        <v>2281</v>
      </c>
      <c r="B4110" t="str">
        <f t="shared" si="128"/>
        <v>HDMIC</v>
      </c>
      <c r="C4110" t="str">
        <f t="shared" si="129"/>
        <v>HDMIC</v>
      </c>
    </row>
    <row r="4111" spans="1:3" x14ac:dyDescent="0.2">
      <c r="A4111" s="4" t="s">
        <v>2266</v>
      </c>
      <c r="B4111" t="str">
        <f t="shared" si="128"/>
        <v>HDST</v>
      </c>
      <c r="C4111" t="str">
        <f t="shared" si="129"/>
        <v>HDST</v>
      </c>
    </row>
    <row r="4112" spans="1:3" x14ac:dyDescent="0.2">
      <c r="A4112" s="3" t="s">
        <v>2266</v>
      </c>
      <c r="B4112" t="str">
        <f t="shared" si="128"/>
        <v>HDST</v>
      </c>
      <c r="C4112" t="str">
        <f t="shared" si="129"/>
        <v>HDST</v>
      </c>
    </row>
    <row r="4113" spans="1:3" x14ac:dyDescent="0.2">
      <c r="A4113" s="4" t="s">
        <v>2282</v>
      </c>
      <c r="B4113" t="str">
        <f t="shared" si="128"/>
        <v>HPUSBC</v>
      </c>
      <c r="C4113" t="str">
        <f t="shared" si="129"/>
        <v>HPUSBC</v>
      </c>
    </row>
    <row r="4114" spans="1:3" x14ac:dyDescent="0.2">
      <c r="A4114" s="3" t="s">
        <v>2265</v>
      </c>
      <c r="B4114" t="str">
        <f t="shared" si="128"/>
        <v>IPHONE</v>
      </c>
      <c r="C4114" t="str">
        <f t="shared" si="129"/>
        <v>IPHONE</v>
      </c>
    </row>
    <row r="4115" spans="1:3" x14ac:dyDescent="0.2">
      <c r="A4115" s="4" t="s">
        <v>2265</v>
      </c>
      <c r="B4115" t="str">
        <f t="shared" si="128"/>
        <v>IPHONE</v>
      </c>
      <c r="C4115" t="str">
        <f t="shared" si="129"/>
        <v>IPHONE</v>
      </c>
    </row>
    <row r="4116" spans="1:3" x14ac:dyDescent="0.2">
      <c r="A4116" s="3" t="s">
        <v>2265</v>
      </c>
      <c r="B4116" t="str">
        <f t="shared" si="128"/>
        <v>IPHONE</v>
      </c>
      <c r="C4116" t="str">
        <f t="shared" si="129"/>
        <v>IPHONE</v>
      </c>
    </row>
    <row r="4117" spans="1:3" x14ac:dyDescent="0.2">
      <c r="A4117" s="4" t="s">
        <v>2265</v>
      </c>
      <c r="B4117" t="str">
        <f t="shared" si="128"/>
        <v>IPHONE</v>
      </c>
      <c r="C4117" t="str">
        <f t="shared" si="129"/>
        <v>IPHONE</v>
      </c>
    </row>
    <row r="4118" spans="1:3" x14ac:dyDescent="0.2">
      <c r="A4118" s="3" t="s">
        <v>2265</v>
      </c>
      <c r="B4118" t="str">
        <f t="shared" si="128"/>
        <v>IPHONE</v>
      </c>
      <c r="C4118" t="str">
        <f t="shared" si="129"/>
        <v>IPHONE</v>
      </c>
    </row>
    <row r="4119" spans="1:3" x14ac:dyDescent="0.2">
      <c r="A4119" s="4" t="s">
        <v>2265</v>
      </c>
      <c r="B4119" t="str">
        <f t="shared" si="128"/>
        <v>IPHONE</v>
      </c>
      <c r="C4119" t="str">
        <f t="shared" si="129"/>
        <v>IPHONE</v>
      </c>
    </row>
    <row r="4120" spans="1:3" x14ac:dyDescent="0.2">
      <c r="A4120" s="3" t="s">
        <v>2296</v>
      </c>
      <c r="B4120" t="str">
        <f t="shared" si="128"/>
        <v>MACUSBC</v>
      </c>
      <c r="C4120" t="str">
        <f t="shared" si="129"/>
        <v>MACUSBC</v>
      </c>
    </row>
    <row r="4121" spans="1:3" x14ac:dyDescent="0.2">
      <c r="A4121" s="4" t="s">
        <v>2296</v>
      </c>
      <c r="B4121" t="str">
        <f t="shared" si="128"/>
        <v>MACUSBC</v>
      </c>
      <c r="C4121" t="str">
        <f t="shared" si="129"/>
        <v>MACUSBC</v>
      </c>
    </row>
    <row r="4122" spans="1:3" x14ac:dyDescent="0.2">
      <c r="A4122" s="3" t="s">
        <v>2296</v>
      </c>
      <c r="B4122" t="str">
        <f t="shared" si="128"/>
        <v>MACUSBC</v>
      </c>
      <c r="C4122" t="str">
        <f t="shared" si="129"/>
        <v>MACUSBC</v>
      </c>
    </row>
    <row r="4123" spans="1:3" x14ac:dyDescent="0.2">
      <c r="A4123" s="4" t="s">
        <v>2285</v>
      </c>
      <c r="B4123" t="str">
        <f t="shared" si="128"/>
        <v>UHDMI</v>
      </c>
      <c r="C4123" t="str">
        <f t="shared" si="129"/>
        <v>UHDMI</v>
      </c>
    </row>
    <row r="4124" spans="1:3" x14ac:dyDescent="0.2">
      <c r="A4124" s="3" t="s">
        <v>2272</v>
      </c>
      <c r="B4124" t="str">
        <f t="shared" si="128"/>
        <v>WALLADPT</v>
      </c>
      <c r="C4124" t="str">
        <f t="shared" si="129"/>
        <v>WALLADPT</v>
      </c>
    </row>
    <row r="4125" spans="1:3" x14ac:dyDescent="0.2">
      <c r="A4125" s="4" t="s">
        <v>2272</v>
      </c>
      <c r="B4125" t="str">
        <f t="shared" si="128"/>
        <v>WALLADPT</v>
      </c>
      <c r="C4125" t="str">
        <f t="shared" si="129"/>
        <v>WALLADPT</v>
      </c>
    </row>
    <row r="4126" spans="1:3" x14ac:dyDescent="0.2">
      <c r="A4126" s="3" t="s">
        <v>2272</v>
      </c>
      <c r="B4126" t="str">
        <f t="shared" si="128"/>
        <v>WALLADPT</v>
      </c>
      <c r="C4126" t="str">
        <f t="shared" si="129"/>
        <v>WALLADPT</v>
      </c>
    </row>
    <row r="4127" spans="1:3" x14ac:dyDescent="0.2">
      <c r="A4127" s="4" t="s">
        <v>2272</v>
      </c>
      <c r="B4127" t="str">
        <f t="shared" si="128"/>
        <v>WALLADPT</v>
      </c>
      <c r="C4127" t="str">
        <f t="shared" si="129"/>
        <v>WALLADPT</v>
      </c>
    </row>
    <row r="4128" spans="1:3" x14ac:dyDescent="0.2">
      <c r="A4128" s="3" t="s">
        <v>2272</v>
      </c>
      <c r="B4128" t="str">
        <f t="shared" si="128"/>
        <v>WALLADPT</v>
      </c>
      <c r="C4128" t="str">
        <f t="shared" si="129"/>
        <v>WALLADPT</v>
      </c>
    </row>
    <row r="4129" spans="1:3" x14ac:dyDescent="0.2">
      <c r="A4129" s="4" t="s">
        <v>2273</v>
      </c>
      <c r="B4129" t="str">
        <f t="shared" si="128"/>
        <v>CBK</v>
      </c>
      <c r="C4129" t="str">
        <f t="shared" si="129"/>
        <v>CBK</v>
      </c>
    </row>
    <row r="4130" spans="1:3" x14ac:dyDescent="0.2">
      <c r="A4130" s="3" t="s">
        <v>2274</v>
      </c>
      <c r="B4130" t="str">
        <f t="shared" si="128"/>
        <v>CLICC-ML</v>
      </c>
      <c r="C4130" t="str">
        <f t="shared" si="129"/>
        <v>CLICC-ML</v>
      </c>
    </row>
    <row r="4131" spans="1:3" x14ac:dyDescent="0.2">
      <c r="A4131" s="4" t="s">
        <v>2275</v>
      </c>
      <c r="B4131" t="str">
        <f t="shared" si="128"/>
        <v>CLICC-MM</v>
      </c>
      <c r="C4131" t="str">
        <f t="shared" si="129"/>
        <v>CLICC-MM</v>
      </c>
    </row>
    <row r="4132" spans="1:3" x14ac:dyDescent="0.2">
      <c r="A4132" s="3" t="s">
        <v>2263</v>
      </c>
      <c r="B4132" t="str">
        <f t="shared" si="128"/>
        <v>HP</v>
      </c>
      <c r="C4132" t="str">
        <f t="shared" si="129"/>
        <v>HP</v>
      </c>
    </row>
    <row r="4133" spans="1:3" x14ac:dyDescent="0.2">
      <c r="A4133" s="4" t="s">
        <v>2263</v>
      </c>
      <c r="B4133" t="str">
        <f t="shared" si="128"/>
        <v>HP</v>
      </c>
      <c r="C4133" t="str">
        <f t="shared" si="129"/>
        <v>HP</v>
      </c>
    </row>
    <row r="4134" spans="1:3" x14ac:dyDescent="0.2">
      <c r="A4134" s="3" t="s">
        <v>2288</v>
      </c>
      <c r="B4134" t="str">
        <f t="shared" si="128"/>
        <v>ANDROID</v>
      </c>
      <c r="C4134" t="str">
        <f t="shared" si="129"/>
        <v>ANDROID</v>
      </c>
    </row>
    <row r="4135" spans="1:3" x14ac:dyDescent="0.2">
      <c r="A4135" s="4" t="s">
        <v>2272</v>
      </c>
      <c r="B4135" t="str">
        <f t="shared" si="128"/>
        <v>WALLADPT</v>
      </c>
      <c r="C4135" t="str">
        <f t="shared" si="129"/>
        <v>WALLADPT</v>
      </c>
    </row>
    <row r="4136" spans="1:3" x14ac:dyDescent="0.2">
      <c r="A4136" s="3" t="s">
        <v>2263</v>
      </c>
      <c r="B4136" t="str">
        <f t="shared" si="128"/>
        <v>HP</v>
      </c>
      <c r="C4136" t="str">
        <f t="shared" si="129"/>
        <v>HP</v>
      </c>
    </row>
    <row r="4137" spans="1:3" x14ac:dyDescent="0.2">
      <c r="A4137" s="4" t="s">
        <v>2288</v>
      </c>
      <c r="B4137" t="str">
        <f t="shared" si="128"/>
        <v>ANDROID</v>
      </c>
      <c r="C4137" t="str">
        <f t="shared" si="129"/>
        <v>ANDROID</v>
      </c>
    </row>
    <row r="4138" spans="1:3" x14ac:dyDescent="0.2">
      <c r="A4138" s="3" t="s">
        <v>2266</v>
      </c>
      <c r="B4138" t="str">
        <f t="shared" si="128"/>
        <v>HDST</v>
      </c>
      <c r="C4138" t="str">
        <f t="shared" si="129"/>
        <v>HDST</v>
      </c>
    </row>
    <row r="4139" spans="1:3" x14ac:dyDescent="0.2">
      <c r="A4139" s="4" t="s">
        <v>2266</v>
      </c>
      <c r="B4139" t="str">
        <f t="shared" si="128"/>
        <v>HDST</v>
      </c>
      <c r="C4139" t="str">
        <f t="shared" si="129"/>
        <v>HDST</v>
      </c>
    </row>
    <row r="4140" spans="1:3" x14ac:dyDescent="0.2">
      <c r="A4140" s="3" t="s">
        <v>2282</v>
      </c>
      <c r="B4140" t="str">
        <f t="shared" si="128"/>
        <v>HPUSBC</v>
      </c>
      <c r="C4140" t="str">
        <f t="shared" si="129"/>
        <v>HPUSBC</v>
      </c>
    </row>
    <row r="4141" spans="1:3" x14ac:dyDescent="0.2">
      <c r="A4141" s="4" t="s">
        <v>2282</v>
      </c>
      <c r="B4141" t="str">
        <f t="shared" si="128"/>
        <v>HPUSBC</v>
      </c>
      <c r="C4141" t="str">
        <f t="shared" si="129"/>
        <v>HPUSBC</v>
      </c>
    </row>
    <row r="4142" spans="1:3" x14ac:dyDescent="0.2">
      <c r="A4142" s="3" t="s">
        <v>2282</v>
      </c>
      <c r="B4142" t="str">
        <f t="shared" si="128"/>
        <v>HPUSBC</v>
      </c>
      <c r="C4142" t="str">
        <f t="shared" si="129"/>
        <v>HPUSBC</v>
      </c>
    </row>
    <row r="4143" spans="1:3" x14ac:dyDescent="0.2">
      <c r="A4143" s="4" t="s">
        <v>2265</v>
      </c>
      <c r="B4143" t="str">
        <f t="shared" si="128"/>
        <v>IPHONE</v>
      </c>
      <c r="C4143" t="str">
        <f t="shared" si="129"/>
        <v>IPHONE</v>
      </c>
    </row>
    <row r="4144" spans="1:3" x14ac:dyDescent="0.2">
      <c r="A4144" s="3" t="s">
        <v>2265</v>
      </c>
      <c r="B4144" t="str">
        <f t="shared" si="128"/>
        <v>IPHONE</v>
      </c>
      <c r="C4144" t="str">
        <f t="shared" si="129"/>
        <v>IPHONE</v>
      </c>
    </row>
    <row r="4145" spans="1:3" x14ac:dyDescent="0.2">
      <c r="A4145" s="4" t="s">
        <v>2265</v>
      </c>
      <c r="B4145" t="str">
        <f t="shared" si="128"/>
        <v>IPHONE</v>
      </c>
      <c r="C4145" t="str">
        <f t="shared" si="129"/>
        <v>IPHONE</v>
      </c>
    </row>
    <row r="4146" spans="1:3" x14ac:dyDescent="0.2">
      <c r="A4146" s="3" t="s">
        <v>2265</v>
      </c>
      <c r="B4146" t="str">
        <f t="shared" si="128"/>
        <v>IPHONE</v>
      </c>
      <c r="C4146" t="str">
        <f t="shared" si="129"/>
        <v>IPHONE</v>
      </c>
    </row>
    <row r="4147" spans="1:3" x14ac:dyDescent="0.2">
      <c r="A4147" s="4" t="s">
        <v>2265</v>
      </c>
      <c r="B4147" t="str">
        <f t="shared" si="128"/>
        <v>IPHONE</v>
      </c>
      <c r="C4147" t="str">
        <f t="shared" si="129"/>
        <v>IPHONE</v>
      </c>
    </row>
    <row r="4148" spans="1:3" x14ac:dyDescent="0.2">
      <c r="A4148" s="3" t="s">
        <v>2265</v>
      </c>
      <c r="B4148" t="str">
        <f t="shared" si="128"/>
        <v>IPHONE</v>
      </c>
      <c r="C4148" t="str">
        <f t="shared" si="129"/>
        <v>IPHONE</v>
      </c>
    </row>
    <row r="4149" spans="1:3" x14ac:dyDescent="0.2">
      <c r="A4149" s="4" t="s">
        <v>2265</v>
      </c>
      <c r="B4149" t="str">
        <f t="shared" si="128"/>
        <v>IPHONE</v>
      </c>
      <c r="C4149" t="str">
        <f t="shared" si="129"/>
        <v>IPHONE</v>
      </c>
    </row>
    <row r="4150" spans="1:3" x14ac:dyDescent="0.2">
      <c r="A4150" s="3" t="s">
        <v>2265</v>
      </c>
      <c r="B4150" t="str">
        <f t="shared" si="128"/>
        <v>IPHONE</v>
      </c>
      <c r="C4150" t="str">
        <f t="shared" si="129"/>
        <v>IPHONE</v>
      </c>
    </row>
    <row r="4151" spans="1:3" x14ac:dyDescent="0.2">
      <c r="A4151" s="4" t="s">
        <v>2265</v>
      </c>
      <c r="B4151" t="str">
        <f t="shared" si="128"/>
        <v>IPHONE</v>
      </c>
      <c r="C4151" t="str">
        <f t="shared" si="129"/>
        <v>IPHONE</v>
      </c>
    </row>
    <row r="4152" spans="1:3" x14ac:dyDescent="0.2">
      <c r="A4152" s="3" t="s">
        <v>2296</v>
      </c>
      <c r="B4152" t="str">
        <f t="shared" si="128"/>
        <v>MACUSBC</v>
      </c>
      <c r="C4152" t="str">
        <f t="shared" si="129"/>
        <v>MACUSBC</v>
      </c>
    </row>
    <row r="4153" spans="1:3" x14ac:dyDescent="0.2">
      <c r="A4153" s="4" t="s">
        <v>2296</v>
      </c>
      <c r="B4153" t="str">
        <f t="shared" si="128"/>
        <v>MACUSBC</v>
      </c>
      <c r="C4153" t="str">
        <f t="shared" si="129"/>
        <v>MACUSBC</v>
      </c>
    </row>
    <row r="4154" spans="1:3" x14ac:dyDescent="0.2">
      <c r="A4154" s="3" t="s">
        <v>2296</v>
      </c>
      <c r="B4154" t="str">
        <f t="shared" si="128"/>
        <v>MACUSBC</v>
      </c>
      <c r="C4154" t="str">
        <f t="shared" si="129"/>
        <v>MACUSBC</v>
      </c>
    </row>
    <row r="4155" spans="1:3" x14ac:dyDescent="0.2">
      <c r="A4155" s="4" t="s">
        <v>2296</v>
      </c>
      <c r="B4155" t="str">
        <f t="shared" si="128"/>
        <v>MACUSBC</v>
      </c>
      <c r="C4155" t="str">
        <f t="shared" si="129"/>
        <v>MACUSBC</v>
      </c>
    </row>
    <row r="4156" spans="1:3" x14ac:dyDescent="0.2">
      <c r="A4156" s="3" t="s">
        <v>2296</v>
      </c>
      <c r="B4156" t="str">
        <f t="shared" si="128"/>
        <v>MACUSBC</v>
      </c>
      <c r="C4156" t="str">
        <f t="shared" si="129"/>
        <v>MACUSBC</v>
      </c>
    </row>
    <row r="4157" spans="1:3" x14ac:dyDescent="0.2">
      <c r="A4157" s="4" t="s">
        <v>2296</v>
      </c>
      <c r="B4157" t="str">
        <f t="shared" si="128"/>
        <v>MACUSBC</v>
      </c>
      <c r="C4157" t="str">
        <f t="shared" si="129"/>
        <v>MACUSBC</v>
      </c>
    </row>
    <row r="4158" spans="1:3" x14ac:dyDescent="0.2">
      <c r="A4158" s="3" t="s">
        <v>2296</v>
      </c>
      <c r="B4158" t="str">
        <f t="shared" si="128"/>
        <v>MACUSBC</v>
      </c>
      <c r="C4158" t="str">
        <f t="shared" si="129"/>
        <v>MACUSBC</v>
      </c>
    </row>
    <row r="4159" spans="1:3" x14ac:dyDescent="0.2">
      <c r="A4159" s="4" t="s">
        <v>2296</v>
      </c>
      <c r="B4159" t="str">
        <f t="shared" si="128"/>
        <v>MACUSBC</v>
      </c>
      <c r="C4159" t="str">
        <f t="shared" si="129"/>
        <v>MACUSBC</v>
      </c>
    </row>
    <row r="4160" spans="1:3" x14ac:dyDescent="0.2">
      <c r="A4160" s="3" t="s">
        <v>2296</v>
      </c>
      <c r="B4160" t="str">
        <f t="shared" si="128"/>
        <v>MACUSBC</v>
      </c>
      <c r="C4160" t="str">
        <f t="shared" si="129"/>
        <v>MACUSBC</v>
      </c>
    </row>
    <row r="4161" spans="1:3" x14ac:dyDescent="0.2">
      <c r="A4161" s="4" t="s">
        <v>2296</v>
      </c>
      <c r="B4161" t="str">
        <f t="shared" si="128"/>
        <v>MACUSBC</v>
      </c>
      <c r="C4161" t="str">
        <f t="shared" si="129"/>
        <v>MACUSBC</v>
      </c>
    </row>
    <row r="4162" spans="1:3" x14ac:dyDescent="0.2">
      <c r="A4162" s="3" t="s">
        <v>2304</v>
      </c>
      <c r="B4162" t="str">
        <f t="shared" si="128"/>
        <v>MSE</v>
      </c>
      <c r="C4162" t="str">
        <f t="shared" si="129"/>
        <v>MSE</v>
      </c>
    </row>
    <row r="4163" spans="1:3" x14ac:dyDescent="0.2">
      <c r="A4163" s="4" t="s">
        <v>2304</v>
      </c>
      <c r="B4163" t="str">
        <f t="shared" ref="B4163:B4226" si="130">IF(COUNTIF(A4163,"*MACUSBC*"),"MACUSBC",A4163)</f>
        <v>MSE</v>
      </c>
      <c r="C4163" t="str">
        <f t="shared" ref="C4163:C4226" si="131">IF(COUNTIF(B4163,"*uniq*"),"CBK",B4163)</f>
        <v>MSE</v>
      </c>
    </row>
    <row r="4164" spans="1:3" x14ac:dyDescent="0.2">
      <c r="A4164" s="3" t="s">
        <v>2271</v>
      </c>
      <c r="B4164" t="str">
        <f t="shared" si="130"/>
        <v>OMNI</v>
      </c>
      <c r="C4164" t="str">
        <f t="shared" si="131"/>
        <v>OMNI</v>
      </c>
    </row>
    <row r="4165" spans="1:3" x14ac:dyDescent="0.2">
      <c r="A4165" s="4" t="s">
        <v>2271</v>
      </c>
      <c r="B4165" t="str">
        <f t="shared" si="130"/>
        <v>OMNI</v>
      </c>
      <c r="C4165" t="str">
        <f t="shared" si="131"/>
        <v>OMNI</v>
      </c>
    </row>
    <row r="4166" spans="1:3" x14ac:dyDescent="0.2">
      <c r="A4166" s="3" t="s">
        <v>2271</v>
      </c>
      <c r="B4166" t="str">
        <f t="shared" si="130"/>
        <v>OMNI</v>
      </c>
      <c r="C4166" t="str">
        <f t="shared" si="131"/>
        <v>OMNI</v>
      </c>
    </row>
    <row r="4167" spans="1:3" x14ac:dyDescent="0.2">
      <c r="A4167" s="4" t="s">
        <v>2271</v>
      </c>
      <c r="B4167" t="str">
        <f t="shared" si="130"/>
        <v>OMNI</v>
      </c>
      <c r="C4167" t="str">
        <f t="shared" si="131"/>
        <v>OMNI</v>
      </c>
    </row>
    <row r="4168" spans="1:3" x14ac:dyDescent="0.2">
      <c r="A4168" s="3" t="s">
        <v>2271</v>
      </c>
      <c r="B4168" t="str">
        <f t="shared" si="130"/>
        <v>OMNI</v>
      </c>
      <c r="C4168" t="str">
        <f t="shared" si="131"/>
        <v>OMNI</v>
      </c>
    </row>
    <row r="4169" spans="1:3" x14ac:dyDescent="0.2">
      <c r="A4169" s="4" t="s">
        <v>2271</v>
      </c>
      <c r="B4169" t="str">
        <f t="shared" si="130"/>
        <v>OMNI</v>
      </c>
      <c r="C4169" t="str">
        <f t="shared" si="131"/>
        <v>OMNI</v>
      </c>
    </row>
    <row r="4170" spans="1:3" x14ac:dyDescent="0.2">
      <c r="A4170" s="3" t="s">
        <v>2271</v>
      </c>
      <c r="B4170" t="str">
        <f t="shared" si="130"/>
        <v>OMNI</v>
      </c>
      <c r="C4170" t="str">
        <f t="shared" si="131"/>
        <v>OMNI</v>
      </c>
    </row>
    <row r="4171" spans="1:3" x14ac:dyDescent="0.2">
      <c r="A4171" s="4" t="s">
        <v>2294</v>
      </c>
      <c r="B4171" t="str">
        <f t="shared" si="130"/>
        <v>UVGA</v>
      </c>
      <c r="C4171" t="str">
        <f t="shared" si="131"/>
        <v>UVGA</v>
      </c>
    </row>
    <row r="4172" spans="1:3" x14ac:dyDescent="0.2">
      <c r="A4172" s="3" t="s">
        <v>2294</v>
      </c>
      <c r="B4172" t="str">
        <f t="shared" si="130"/>
        <v>UVGA</v>
      </c>
      <c r="C4172" t="str">
        <f t="shared" si="131"/>
        <v>UVGA</v>
      </c>
    </row>
    <row r="4173" spans="1:3" x14ac:dyDescent="0.2">
      <c r="A4173" s="4" t="s">
        <v>2272</v>
      </c>
      <c r="B4173" t="str">
        <f t="shared" si="130"/>
        <v>WALLADPT</v>
      </c>
      <c r="C4173" t="str">
        <f t="shared" si="131"/>
        <v>WALLADPT</v>
      </c>
    </row>
    <row r="4174" spans="1:3" x14ac:dyDescent="0.2">
      <c r="A4174" s="3" t="s">
        <v>2272</v>
      </c>
      <c r="B4174" t="str">
        <f t="shared" si="130"/>
        <v>WALLADPT</v>
      </c>
      <c r="C4174" t="str">
        <f t="shared" si="131"/>
        <v>WALLADPT</v>
      </c>
    </row>
    <row r="4175" spans="1:3" x14ac:dyDescent="0.2">
      <c r="A4175" s="4" t="s">
        <v>2272</v>
      </c>
      <c r="B4175" t="str">
        <f t="shared" si="130"/>
        <v>WALLADPT</v>
      </c>
      <c r="C4175" t="str">
        <f t="shared" si="131"/>
        <v>WALLADPT</v>
      </c>
    </row>
    <row r="4176" spans="1:3" x14ac:dyDescent="0.2">
      <c r="A4176" s="3" t="s">
        <v>2272</v>
      </c>
      <c r="B4176" t="str">
        <f t="shared" si="130"/>
        <v>WALLADPT</v>
      </c>
      <c r="C4176" t="str">
        <f t="shared" si="131"/>
        <v>WALLADPT</v>
      </c>
    </row>
    <row r="4177" spans="1:3" x14ac:dyDescent="0.2">
      <c r="A4177" s="4" t="s">
        <v>2272</v>
      </c>
      <c r="B4177" t="str">
        <f t="shared" si="130"/>
        <v>WALLADPT</v>
      </c>
      <c r="C4177" t="str">
        <f t="shared" si="131"/>
        <v>WALLADPT</v>
      </c>
    </row>
    <row r="4178" spans="1:3" x14ac:dyDescent="0.2">
      <c r="A4178" s="3" t="s">
        <v>2272</v>
      </c>
      <c r="B4178" t="str">
        <f t="shared" si="130"/>
        <v>WALLADPT</v>
      </c>
      <c r="C4178" t="str">
        <f t="shared" si="131"/>
        <v>WALLADPT</v>
      </c>
    </row>
    <row r="4179" spans="1:3" x14ac:dyDescent="0.2">
      <c r="A4179" s="4" t="s">
        <v>2272</v>
      </c>
      <c r="B4179" t="str">
        <f t="shared" si="130"/>
        <v>WALLADPT</v>
      </c>
      <c r="C4179" t="str">
        <f t="shared" si="131"/>
        <v>WALLADPT</v>
      </c>
    </row>
    <row r="4180" spans="1:3" x14ac:dyDescent="0.2">
      <c r="A4180" s="3" t="s">
        <v>2272</v>
      </c>
      <c r="B4180" t="str">
        <f t="shared" si="130"/>
        <v>WALLADPT</v>
      </c>
      <c r="C4180" t="str">
        <f t="shared" si="131"/>
        <v>WALLADPT</v>
      </c>
    </row>
    <row r="4181" spans="1:3" x14ac:dyDescent="0.2">
      <c r="A4181" s="4" t="s">
        <v>2272</v>
      </c>
      <c r="B4181" t="str">
        <f t="shared" si="130"/>
        <v>WALLADPT</v>
      </c>
      <c r="C4181" t="str">
        <f t="shared" si="131"/>
        <v>WALLADPT</v>
      </c>
    </row>
    <row r="4182" spans="1:3" x14ac:dyDescent="0.2">
      <c r="A4182" s="3" t="s">
        <v>2272</v>
      </c>
      <c r="B4182" t="str">
        <f t="shared" si="130"/>
        <v>WALLADPT</v>
      </c>
      <c r="C4182" t="str">
        <f t="shared" si="131"/>
        <v>WALLADPT</v>
      </c>
    </row>
    <row r="4183" spans="1:3" x14ac:dyDescent="0.2">
      <c r="A4183" s="4" t="s">
        <v>2272</v>
      </c>
      <c r="B4183" t="str">
        <f t="shared" si="130"/>
        <v>WALLADPT</v>
      </c>
      <c r="C4183" t="str">
        <f t="shared" si="131"/>
        <v>WALLADPT</v>
      </c>
    </row>
    <row r="4184" spans="1:3" x14ac:dyDescent="0.2">
      <c r="A4184" s="3" t="s">
        <v>2272</v>
      </c>
      <c r="B4184" t="str">
        <f t="shared" si="130"/>
        <v>WALLADPT</v>
      </c>
      <c r="C4184" t="str">
        <f t="shared" si="131"/>
        <v>WALLADPT</v>
      </c>
    </row>
    <row r="4185" spans="1:3" x14ac:dyDescent="0.2">
      <c r="A4185" s="4" t="s">
        <v>2272</v>
      </c>
      <c r="B4185" t="str">
        <f t="shared" si="130"/>
        <v>WALLADPT</v>
      </c>
      <c r="C4185" t="str">
        <f t="shared" si="131"/>
        <v>WALLADPT</v>
      </c>
    </row>
    <row r="4186" spans="1:3" x14ac:dyDescent="0.2">
      <c r="A4186" s="3" t="s">
        <v>2347</v>
      </c>
      <c r="B4186" t="str">
        <f t="shared" si="130"/>
        <v>Uniq/9/B09Code</v>
      </c>
      <c r="C4186" t="str">
        <f t="shared" si="131"/>
        <v>CBK</v>
      </c>
    </row>
    <row r="4187" spans="1:3" x14ac:dyDescent="0.2">
      <c r="A4187" s="4" t="s">
        <v>2382</v>
      </c>
      <c r="B4187" t="str">
        <f t="shared" si="130"/>
        <v>Uniq/9/B13Code</v>
      </c>
      <c r="C4187" t="str">
        <f t="shared" si="131"/>
        <v>CBK</v>
      </c>
    </row>
    <row r="4188" spans="1:3" x14ac:dyDescent="0.2">
      <c r="A4188" s="3" t="s">
        <v>2273</v>
      </c>
      <c r="B4188" t="str">
        <f t="shared" si="130"/>
        <v>CBK</v>
      </c>
      <c r="C4188" t="str">
        <f t="shared" si="131"/>
        <v>CBK</v>
      </c>
    </row>
    <row r="4189" spans="1:3" x14ac:dyDescent="0.2">
      <c r="A4189" s="4" t="s">
        <v>2273</v>
      </c>
      <c r="B4189" t="str">
        <f t="shared" si="130"/>
        <v>CBK</v>
      </c>
      <c r="C4189" t="str">
        <f t="shared" si="131"/>
        <v>CBK</v>
      </c>
    </row>
    <row r="4190" spans="1:3" x14ac:dyDescent="0.2">
      <c r="A4190" s="3" t="s">
        <v>2274</v>
      </c>
      <c r="B4190" t="str">
        <f t="shared" si="130"/>
        <v>CLICC-ML</v>
      </c>
      <c r="C4190" t="str">
        <f t="shared" si="131"/>
        <v>CLICC-ML</v>
      </c>
    </row>
    <row r="4191" spans="1:3" x14ac:dyDescent="0.2">
      <c r="A4191" s="4" t="s">
        <v>2274</v>
      </c>
      <c r="B4191" t="str">
        <f t="shared" si="130"/>
        <v>CLICC-ML</v>
      </c>
      <c r="C4191" t="str">
        <f t="shared" si="131"/>
        <v>CLICC-ML</v>
      </c>
    </row>
    <row r="4192" spans="1:3" x14ac:dyDescent="0.2">
      <c r="A4192" s="3" t="s">
        <v>2274</v>
      </c>
      <c r="B4192" t="str">
        <f t="shared" si="130"/>
        <v>CLICC-ML</v>
      </c>
      <c r="C4192" t="str">
        <f t="shared" si="131"/>
        <v>CLICC-ML</v>
      </c>
    </row>
    <row r="4193" spans="1:3" x14ac:dyDescent="0.2">
      <c r="A4193" s="4" t="s">
        <v>2275</v>
      </c>
      <c r="B4193" t="str">
        <f t="shared" si="130"/>
        <v>CLICC-MM</v>
      </c>
      <c r="C4193" t="str">
        <f t="shared" si="131"/>
        <v>CLICC-MM</v>
      </c>
    </row>
    <row r="4194" spans="1:3" x14ac:dyDescent="0.2">
      <c r="A4194" s="3" t="s">
        <v>2263</v>
      </c>
      <c r="B4194" t="str">
        <f t="shared" si="130"/>
        <v>HP</v>
      </c>
      <c r="C4194" t="str">
        <f t="shared" si="131"/>
        <v>HP</v>
      </c>
    </row>
    <row r="4195" spans="1:3" x14ac:dyDescent="0.2">
      <c r="A4195" s="4" t="s">
        <v>2263</v>
      </c>
      <c r="B4195" t="str">
        <f t="shared" si="130"/>
        <v>HP</v>
      </c>
      <c r="C4195" t="str">
        <f t="shared" si="131"/>
        <v>HP</v>
      </c>
    </row>
    <row r="4196" spans="1:3" x14ac:dyDescent="0.2">
      <c r="A4196" s="3" t="s">
        <v>2263</v>
      </c>
      <c r="B4196" t="str">
        <f t="shared" si="130"/>
        <v>HP</v>
      </c>
      <c r="C4196" t="str">
        <f t="shared" si="131"/>
        <v>HP</v>
      </c>
    </row>
    <row r="4197" spans="1:3" x14ac:dyDescent="0.2">
      <c r="A4197" s="4" t="s">
        <v>2274</v>
      </c>
      <c r="B4197" t="str">
        <f t="shared" si="130"/>
        <v>CLICC-ML</v>
      </c>
      <c r="C4197" t="str">
        <f t="shared" si="131"/>
        <v>CLICC-ML</v>
      </c>
    </row>
    <row r="4198" spans="1:3" x14ac:dyDescent="0.2">
      <c r="A4198" s="3" t="s">
        <v>2263</v>
      </c>
      <c r="B4198" t="str">
        <f t="shared" si="130"/>
        <v>HP</v>
      </c>
      <c r="C4198" t="str">
        <f t="shared" si="131"/>
        <v>HP</v>
      </c>
    </row>
    <row r="4199" spans="1:3" x14ac:dyDescent="0.2">
      <c r="A4199" s="4" t="s">
        <v>2275</v>
      </c>
      <c r="B4199" t="str">
        <f t="shared" si="130"/>
        <v>CLICC-MM</v>
      </c>
      <c r="C4199" t="str">
        <f t="shared" si="131"/>
        <v>CLICC-MM</v>
      </c>
    </row>
    <row r="4200" spans="1:3" x14ac:dyDescent="0.2">
      <c r="A4200" s="3" t="s">
        <v>2274</v>
      </c>
      <c r="B4200" t="str">
        <f t="shared" si="130"/>
        <v>CLICC-ML</v>
      </c>
      <c r="C4200" t="str">
        <f t="shared" si="131"/>
        <v>CLICC-ML</v>
      </c>
    </row>
    <row r="4201" spans="1:3" x14ac:dyDescent="0.2">
      <c r="A4201" s="4" t="s">
        <v>2274</v>
      </c>
      <c r="B4201" t="str">
        <f t="shared" si="130"/>
        <v>CLICC-ML</v>
      </c>
      <c r="C4201" t="str">
        <f t="shared" si="131"/>
        <v>CLICC-ML</v>
      </c>
    </row>
    <row r="4202" spans="1:3" x14ac:dyDescent="0.2">
      <c r="A4202" s="3" t="s">
        <v>2275</v>
      </c>
      <c r="B4202" t="str">
        <f t="shared" si="130"/>
        <v>CLICC-MM</v>
      </c>
      <c r="C4202" t="str">
        <f t="shared" si="131"/>
        <v>CLICC-MM</v>
      </c>
    </row>
    <row r="4203" spans="1:3" x14ac:dyDescent="0.2">
      <c r="A4203" s="4" t="s">
        <v>2275</v>
      </c>
      <c r="B4203" t="str">
        <f t="shared" si="130"/>
        <v>CLICC-MM</v>
      </c>
      <c r="C4203" t="str">
        <f t="shared" si="131"/>
        <v>CLICC-MM</v>
      </c>
    </row>
    <row r="4204" spans="1:3" x14ac:dyDescent="0.2">
      <c r="A4204" s="3" t="s">
        <v>2275</v>
      </c>
      <c r="B4204" t="str">
        <f t="shared" si="130"/>
        <v>CLICC-MM</v>
      </c>
      <c r="C4204" t="str">
        <f t="shared" si="131"/>
        <v>CLICC-MM</v>
      </c>
    </row>
    <row r="4205" spans="1:3" x14ac:dyDescent="0.2">
      <c r="A4205" s="4" t="s">
        <v>2263</v>
      </c>
      <c r="B4205" t="str">
        <f t="shared" si="130"/>
        <v>HP</v>
      </c>
      <c r="C4205" t="str">
        <f t="shared" si="131"/>
        <v>HP</v>
      </c>
    </row>
    <row r="4206" spans="1:3" x14ac:dyDescent="0.2">
      <c r="A4206" s="3" t="s">
        <v>2263</v>
      </c>
      <c r="B4206" t="str">
        <f t="shared" si="130"/>
        <v>HP</v>
      </c>
      <c r="C4206" t="str">
        <f t="shared" si="131"/>
        <v>HP</v>
      </c>
    </row>
    <row r="4207" spans="1:3" x14ac:dyDescent="0.2">
      <c r="A4207" s="4" t="s">
        <v>2337</v>
      </c>
      <c r="B4207" t="str">
        <f t="shared" si="130"/>
        <v>Uniq/3/B13Code</v>
      </c>
      <c r="C4207" t="str">
        <f t="shared" si="131"/>
        <v>CBK</v>
      </c>
    </row>
    <row r="4208" spans="1:3" x14ac:dyDescent="0.2">
      <c r="A4208" s="3" t="s">
        <v>2265</v>
      </c>
      <c r="B4208" t="str">
        <f t="shared" si="130"/>
        <v>IPHONE</v>
      </c>
      <c r="C4208" t="str">
        <f t="shared" si="131"/>
        <v>IPHONE</v>
      </c>
    </row>
    <row r="4209" spans="1:3" x14ac:dyDescent="0.2">
      <c r="A4209" s="4" t="s">
        <v>2296</v>
      </c>
      <c r="B4209" t="str">
        <f t="shared" si="130"/>
        <v>MACUSBC</v>
      </c>
      <c r="C4209" t="str">
        <f t="shared" si="131"/>
        <v>MACUSBC</v>
      </c>
    </row>
    <row r="4210" spans="1:3" x14ac:dyDescent="0.2">
      <c r="A4210" s="3" t="s">
        <v>2272</v>
      </c>
      <c r="B4210" t="str">
        <f t="shared" si="130"/>
        <v>WALLADPT</v>
      </c>
      <c r="C4210" t="str">
        <f t="shared" si="131"/>
        <v>WALLADPT</v>
      </c>
    </row>
    <row r="4211" spans="1:3" x14ac:dyDescent="0.2">
      <c r="A4211" s="4" t="s">
        <v>2265</v>
      </c>
      <c r="B4211" t="str">
        <f t="shared" si="130"/>
        <v>IPHONE</v>
      </c>
      <c r="C4211" t="str">
        <f t="shared" si="131"/>
        <v>IPHONE</v>
      </c>
    </row>
    <row r="4212" spans="1:3" x14ac:dyDescent="0.2">
      <c r="A4212" s="3" t="s">
        <v>2272</v>
      </c>
      <c r="B4212" t="str">
        <f t="shared" si="130"/>
        <v>WALLADPT</v>
      </c>
      <c r="C4212" t="str">
        <f t="shared" si="131"/>
        <v>WALLADPT</v>
      </c>
    </row>
    <row r="4213" spans="1:3" x14ac:dyDescent="0.2">
      <c r="A4213" s="4" t="s">
        <v>2266</v>
      </c>
      <c r="B4213" t="str">
        <f t="shared" si="130"/>
        <v>HDST</v>
      </c>
      <c r="C4213" t="str">
        <f t="shared" si="131"/>
        <v>HDST</v>
      </c>
    </row>
    <row r="4214" spans="1:3" x14ac:dyDescent="0.2">
      <c r="A4214" s="3" t="s">
        <v>2265</v>
      </c>
      <c r="B4214" t="str">
        <f t="shared" si="130"/>
        <v>IPHONE</v>
      </c>
      <c r="C4214" t="str">
        <f t="shared" si="131"/>
        <v>IPHONE</v>
      </c>
    </row>
    <row r="4215" spans="1:3" x14ac:dyDescent="0.2">
      <c r="A4215" s="4" t="s">
        <v>2296</v>
      </c>
      <c r="B4215" t="str">
        <f t="shared" si="130"/>
        <v>MACUSBC</v>
      </c>
      <c r="C4215" t="str">
        <f t="shared" si="131"/>
        <v>MACUSBC</v>
      </c>
    </row>
    <row r="4216" spans="1:3" x14ac:dyDescent="0.2">
      <c r="A4216" s="3" t="s">
        <v>2285</v>
      </c>
      <c r="B4216" t="str">
        <f t="shared" si="130"/>
        <v>UHDMI</v>
      </c>
      <c r="C4216" t="str">
        <f t="shared" si="131"/>
        <v>UHDMI</v>
      </c>
    </row>
    <row r="4217" spans="1:3" x14ac:dyDescent="0.2">
      <c r="A4217" s="4" t="s">
        <v>2272</v>
      </c>
      <c r="B4217" t="str">
        <f t="shared" si="130"/>
        <v>WALLADPT</v>
      </c>
      <c r="C4217" t="str">
        <f t="shared" si="131"/>
        <v>WALLADPT</v>
      </c>
    </row>
    <row r="4218" spans="1:3" x14ac:dyDescent="0.2">
      <c r="A4218" s="3" t="s">
        <v>2276</v>
      </c>
      <c r="B4218" t="str">
        <f t="shared" si="130"/>
        <v>CALC</v>
      </c>
      <c r="C4218" t="str">
        <f t="shared" si="131"/>
        <v>CALC</v>
      </c>
    </row>
    <row r="4219" spans="1:3" x14ac:dyDescent="0.2">
      <c r="A4219" s="4" t="s">
        <v>2276</v>
      </c>
      <c r="B4219" t="str">
        <f t="shared" si="130"/>
        <v>CALC</v>
      </c>
      <c r="C4219" t="str">
        <f t="shared" si="131"/>
        <v>CALC</v>
      </c>
    </row>
    <row r="4220" spans="1:3" x14ac:dyDescent="0.2">
      <c r="A4220" s="3" t="s">
        <v>2273</v>
      </c>
      <c r="B4220" t="str">
        <f t="shared" si="130"/>
        <v>CBK</v>
      </c>
      <c r="C4220" t="str">
        <f t="shared" si="131"/>
        <v>CBK</v>
      </c>
    </row>
    <row r="4221" spans="1:3" x14ac:dyDescent="0.2">
      <c r="A4221" s="4" t="s">
        <v>2273</v>
      </c>
      <c r="B4221" t="str">
        <f t="shared" si="130"/>
        <v>CBK</v>
      </c>
      <c r="C4221" t="str">
        <f t="shared" si="131"/>
        <v>CBK</v>
      </c>
    </row>
    <row r="4222" spans="1:3" x14ac:dyDescent="0.2">
      <c r="A4222" s="3" t="s">
        <v>2274</v>
      </c>
      <c r="B4222" t="str">
        <f t="shared" si="130"/>
        <v>CLICC-ML</v>
      </c>
      <c r="C4222" t="str">
        <f t="shared" si="131"/>
        <v>CLICC-ML</v>
      </c>
    </row>
    <row r="4223" spans="1:3" x14ac:dyDescent="0.2">
      <c r="A4223" s="4" t="s">
        <v>2263</v>
      </c>
      <c r="B4223" t="str">
        <f t="shared" si="130"/>
        <v>HP</v>
      </c>
      <c r="C4223" t="str">
        <f t="shared" si="131"/>
        <v>HP</v>
      </c>
    </row>
    <row r="4224" spans="1:3" x14ac:dyDescent="0.2">
      <c r="A4224" s="3" t="s">
        <v>2275</v>
      </c>
      <c r="B4224" t="str">
        <f t="shared" si="130"/>
        <v>CLICC-MM</v>
      </c>
      <c r="C4224" t="str">
        <f t="shared" si="131"/>
        <v>CLICC-MM</v>
      </c>
    </row>
    <row r="4225" spans="1:3" x14ac:dyDescent="0.2">
      <c r="A4225" s="4" t="s">
        <v>2263</v>
      </c>
      <c r="B4225" t="str">
        <f t="shared" si="130"/>
        <v>HP</v>
      </c>
      <c r="C4225" t="str">
        <f t="shared" si="131"/>
        <v>HP</v>
      </c>
    </row>
    <row r="4226" spans="1:3" x14ac:dyDescent="0.2">
      <c r="A4226" s="3" t="s">
        <v>2274</v>
      </c>
      <c r="B4226" t="str">
        <f t="shared" si="130"/>
        <v>CLICC-ML</v>
      </c>
      <c r="C4226" t="str">
        <f t="shared" si="131"/>
        <v>CLICC-ML</v>
      </c>
    </row>
    <row r="4227" spans="1:3" x14ac:dyDescent="0.2">
      <c r="A4227" s="4" t="s">
        <v>2275</v>
      </c>
      <c r="B4227" t="str">
        <f t="shared" ref="B4227:B4290" si="132">IF(COUNTIF(A4227,"*MACUSBC*"),"MACUSBC",A4227)</f>
        <v>CLICC-MM</v>
      </c>
      <c r="C4227" t="str">
        <f t="shared" ref="C4227:C4290" si="133">IF(COUNTIF(B4227,"*uniq*"),"CBK",B4227)</f>
        <v>CLICC-MM</v>
      </c>
    </row>
    <row r="4228" spans="1:3" x14ac:dyDescent="0.2">
      <c r="A4228" s="3" t="s">
        <v>2275</v>
      </c>
      <c r="B4228" t="str">
        <f t="shared" si="132"/>
        <v>CLICC-MM</v>
      </c>
      <c r="C4228" t="str">
        <f t="shared" si="133"/>
        <v>CLICC-MM</v>
      </c>
    </row>
    <row r="4229" spans="1:3" x14ac:dyDescent="0.2">
      <c r="A4229" s="4" t="s">
        <v>2263</v>
      </c>
      <c r="B4229" t="str">
        <f t="shared" si="132"/>
        <v>HP</v>
      </c>
      <c r="C4229" t="str">
        <f t="shared" si="133"/>
        <v>HP</v>
      </c>
    </row>
    <row r="4230" spans="1:3" x14ac:dyDescent="0.2">
      <c r="A4230" s="3" t="s">
        <v>2263</v>
      </c>
      <c r="B4230" t="str">
        <f t="shared" si="132"/>
        <v>HP</v>
      </c>
      <c r="C4230" t="str">
        <f t="shared" si="133"/>
        <v>HP</v>
      </c>
    </row>
    <row r="4231" spans="1:3" x14ac:dyDescent="0.2">
      <c r="A4231" s="4" t="s">
        <v>2265</v>
      </c>
      <c r="B4231" t="str">
        <f t="shared" si="132"/>
        <v>IPHONE</v>
      </c>
      <c r="C4231" t="str">
        <f t="shared" si="133"/>
        <v>IPHONE</v>
      </c>
    </row>
    <row r="4232" spans="1:3" x14ac:dyDescent="0.2">
      <c r="A4232" s="3" t="s">
        <v>2272</v>
      </c>
      <c r="B4232" t="str">
        <f t="shared" si="132"/>
        <v>WALLADPT</v>
      </c>
      <c r="C4232" t="str">
        <f t="shared" si="133"/>
        <v>WALLADPT</v>
      </c>
    </row>
    <row r="4233" spans="1:3" x14ac:dyDescent="0.2">
      <c r="A4233" s="4" t="s">
        <v>2288</v>
      </c>
      <c r="B4233" t="str">
        <f t="shared" si="132"/>
        <v>ANDROID</v>
      </c>
      <c r="C4233" t="str">
        <f t="shared" si="133"/>
        <v>ANDROID</v>
      </c>
    </row>
    <row r="4234" spans="1:3" x14ac:dyDescent="0.2">
      <c r="A4234" s="3" t="s">
        <v>2266</v>
      </c>
      <c r="B4234" t="str">
        <f t="shared" si="132"/>
        <v>HDST</v>
      </c>
      <c r="C4234" t="str">
        <f t="shared" si="133"/>
        <v>HDST</v>
      </c>
    </row>
    <row r="4235" spans="1:3" x14ac:dyDescent="0.2">
      <c r="A4235" s="4" t="s">
        <v>2266</v>
      </c>
      <c r="B4235" t="str">
        <f t="shared" si="132"/>
        <v>HDST</v>
      </c>
      <c r="C4235" t="str">
        <f t="shared" si="133"/>
        <v>HDST</v>
      </c>
    </row>
    <row r="4236" spans="1:3" x14ac:dyDescent="0.2">
      <c r="A4236" s="3" t="s">
        <v>2266</v>
      </c>
      <c r="B4236" t="str">
        <f t="shared" si="132"/>
        <v>HDST</v>
      </c>
      <c r="C4236" t="str">
        <f t="shared" si="133"/>
        <v>HDST</v>
      </c>
    </row>
    <row r="4237" spans="1:3" x14ac:dyDescent="0.2">
      <c r="A4237" s="4" t="s">
        <v>2282</v>
      </c>
      <c r="B4237" t="str">
        <f t="shared" si="132"/>
        <v>HPUSBC</v>
      </c>
      <c r="C4237" t="str">
        <f t="shared" si="133"/>
        <v>HPUSBC</v>
      </c>
    </row>
    <row r="4238" spans="1:3" x14ac:dyDescent="0.2">
      <c r="A4238" s="3" t="s">
        <v>2265</v>
      </c>
      <c r="B4238" t="str">
        <f t="shared" si="132"/>
        <v>IPHONE</v>
      </c>
      <c r="C4238" t="str">
        <f t="shared" si="133"/>
        <v>IPHONE</v>
      </c>
    </row>
    <row r="4239" spans="1:3" x14ac:dyDescent="0.2">
      <c r="A4239" s="4" t="s">
        <v>2265</v>
      </c>
      <c r="B4239" t="str">
        <f t="shared" si="132"/>
        <v>IPHONE</v>
      </c>
      <c r="C4239" t="str">
        <f t="shared" si="133"/>
        <v>IPHONE</v>
      </c>
    </row>
    <row r="4240" spans="1:3" x14ac:dyDescent="0.2">
      <c r="A4240" s="3" t="s">
        <v>2265</v>
      </c>
      <c r="B4240" t="str">
        <f t="shared" si="132"/>
        <v>IPHONE</v>
      </c>
      <c r="C4240" t="str">
        <f t="shared" si="133"/>
        <v>IPHONE</v>
      </c>
    </row>
    <row r="4241" spans="1:3" x14ac:dyDescent="0.2">
      <c r="A4241" s="4" t="s">
        <v>2265</v>
      </c>
      <c r="B4241" t="str">
        <f t="shared" si="132"/>
        <v>IPHONE</v>
      </c>
      <c r="C4241" t="str">
        <f t="shared" si="133"/>
        <v>IPHONE</v>
      </c>
    </row>
    <row r="4242" spans="1:3" x14ac:dyDescent="0.2">
      <c r="A4242" s="3" t="s">
        <v>2265</v>
      </c>
      <c r="B4242" t="str">
        <f t="shared" si="132"/>
        <v>IPHONE</v>
      </c>
      <c r="C4242" t="str">
        <f t="shared" si="133"/>
        <v>IPHONE</v>
      </c>
    </row>
    <row r="4243" spans="1:3" x14ac:dyDescent="0.2">
      <c r="A4243" s="4" t="s">
        <v>2265</v>
      </c>
      <c r="B4243" t="str">
        <f t="shared" si="132"/>
        <v>IPHONE</v>
      </c>
      <c r="C4243" t="str">
        <f t="shared" si="133"/>
        <v>IPHONE</v>
      </c>
    </row>
    <row r="4244" spans="1:3" x14ac:dyDescent="0.2">
      <c r="A4244" s="3" t="s">
        <v>2265</v>
      </c>
      <c r="B4244" t="str">
        <f t="shared" si="132"/>
        <v>IPHONE</v>
      </c>
      <c r="C4244" t="str">
        <f t="shared" si="133"/>
        <v>IPHONE</v>
      </c>
    </row>
    <row r="4245" spans="1:3" x14ac:dyDescent="0.2">
      <c r="A4245" s="4" t="s">
        <v>2265</v>
      </c>
      <c r="B4245" t="str">
        <f t="shared" si="132"/>
        <v>IPHONE</v>
      </c>
      <c r="C4245" t="str">
        <f t="shared" si="133"/>
        <v>IPHONE</v>
      </c>
    </row>
    <row r="4246" spans="1:3" x14ac:dyDescent="0.2">
      <c r="A4246" s="3" t="s">
        <v>2268</v>
      </c>
      <c r="B4246" t="str">
        <f t="shared" si="132"/>
        <v>MACCHRG</v>
      </c>
      <c r="C4246" t="str">
        <f t="shared" si="133"/>
        <v>MACCHRG</v>
      </c>
    </row>
    <row r="4247" spans="1:3" x14ac:dyDescent="0.2">
      <c r="A4247" s="4" t="s">
        <v>2268</v>
      </c>
      <c r="B4247" t="str">
        <f t="shared" si="132"/>
        <v>MACCHRG</v>
      </c>
      <c r="C4247" t="str">
        <f t="shared" si="133"/>
        <v>MACCHRG</v>
      </c>
    </row>
    <row r="4248" spans="1:3" x14ac:dyDescent="0.2">
      <c r="A4248" s="3" t="s">
        <v>2296</v>
      </c>
      <c r="B4248" t="str">
        <f t="shared" si="132"/>
        <v>MACUSBC</v>
      </c>
      <c r="C4248" t="str">
        <f t="shared" si="133"/>
        <v>MACUSBC</v>
      </c>
    </row>
    <row r="4249" spans="1:3" x14ac:dyDescent="0.2">
      <c r="A4249" s="4" t="s">
        <v>2296</v>
      </c>
      <c r="B4249" t="str">
        <f t="shared" si="132"/>
        <v>MACUSBC</v>
      </c>
      <c r="C4249" t="str">
        <f t="shared" si="133"/>
        <v>MACUSBC</v>
      </c>
    </row>
    <row r="4250" spans="1:3" x14ac:dyDescent="0.2">
      <c r="A4250" s="3" t="s">
        <v>2296</v>
      </c>
      <c r="B4250" t="str">
        <f t="shared" si="132"/>
        <v>MACUSBC</v>
      </c>
      <c r="C4250" t="str">
        <f t="shared" si="133"/>
        <v>MACUSBC</v>
      </c>
    </row>
    <row r="4251" spans="1:3" x14ac:dyDescent="0.2">
      <c r="A4251" s="4" t="s">
        <v>2296</v>
      </c>
      <c r="B4251" t="str">
        <f t="shared" si="132"/>
        <v>MACUSBC</v>
      </c>
      <c r="C4251" t="str">
        <f t="shared" si="133"/>
        <v>MACUSBC</v>
      </c>
    </row>
    <row r="4252" spans="1:3" x14ac:dyDescent="0.2">
      <c r="A4252" s="3" t="s">
        <v>2271</v>
      </c>
      <c r="B4252" t="str">
        <f t="shared" si="132"/>
        <v>OMNI</v>
      </c>
      <c r="C4252" t="str">
        <f t="shared" si="133"/>
        <v>OMNI</v>
      </c>
    </row>
    <row r="4253" spans="1:3" x14ac:dyDescent="0.2">
      <c r="A4253" s="4" t="s">
        <v>2271</v>
      </c>
      <c r="B4253" t="str">
        <f t="shared" si="132"/>
        <v>OMNI</v>
      </c>
      <c r="C4253" t="str">
        <f t="shared" si="133"/>
        <v>OMNI</v>
      </c>
    </row>
    <row r="4254" spans="1:3" x14ac:dyDescent="0.2">
      <c r="A4254" s="3" t="s">
        <v>2271</v>
      </c>
      <c r="B4254" t="str">
        <f t="shared" si="132"/>
        <v>OMNI</v>
      </c>
      <c r="C4254" t="str">
        <f t="shared" si="133"/>
        <v>OMNI</v>
      </c>
    </row>
    <row r="4255" spans="1:3" x14ac:dyDescent="0.2">
      <c r="A4255" s="4" t="s">
        <v>2271</v>
      </c>
      <c r="B4255" t="str">
        <f t="shared" si="132"/>
        <v>OMNI</v>
      </c>
      <c r="C4255" t="str">
        <f t="shared" si="133"/>
        <v>OMNI</v>
      </c>
    </row>
    <row r="4256" spans="1:3" x14ac:dyDescent="0.2">
      <c r="A4256" s="3" t="s">
        <v>2271</v>
      </c>
      <c r="B4256" t="str">
        <f t="shared" si="132"/>
        <v>OMNI</v>
      </c>
      <c r="C4256" t="str">
        <f t="shared" si="133"/>
        <v>OMNI</v>
      </c>
    </row>
    <row r="4257" spans="1:3" x14ac:dyDescent="0.2">
      <c r="A4257" s="4" t="s">
        <v>2272</v>
      </c>
      <c r="B4257" t="str">
        <f t="shared" si="132"/>
        <v>WALLADPT</v>
      </c>
      <c r="C4257" t="str">
        <f t="shared" si="133"/>
        <v>WALLADPT</v>
      </c>
    </row>
    <row r="4258" spans="1:3" x14ac:dyDescent="0.2">
      <c r="A4258" s="3" t="s">
        <v>2272</v>
      </c>
      <c r="B4258" t="str">
        <f t="shared" si="132"/>
        <v>WALLADPT</v>
      </c>
      <c r="C4258" t="str">
        <f t="shared" si="133"/>
        <v>WALLADPT</v>
      </c>
    </row>
    <row r="4259" spans="1:3" x14ac:dyDescent="0.2">
      <c r="A4259" s="4" t="s">
        <v>2272</v>
      </c>
      <c r="B4259" t="str">
        <f t="shared" si="132"/>
        <v>WALLADPT</v>
      </c>
      <c r="C4259" t="str">
        <f t="shared" si="133"/>
        <v>WALLADPT</v>
      </c>
    </row>
    <row r="4260" spans="1:3" x14ac:dyDescent="0.2">
      <c r="A4260" s="3" t="s">
        <v>2272</v>
      </c>
      <c r="B4260" t="str">
        <f t="shared" si="132"/>
        <v>WALLADPT</v>
      </c>
      <c r="C4260" t="str">
        <f t="shared" si="133"/>
        <v>WALLADPT</v>
      </c>
    </row>
    <row r="4261" spans="1:3" x14ac:dyDescent="0.2">
      <c r="A4261" s="4" t="s">
        <v>2272</v>
      </c>
      <c r="B4261" t="str">
        <f t="shared" si="132"/>
        <v>WALLADPT</v>
      </c>
      <c r="C4261" t="str">
        <f t="shared" si="133"/>
        <v>WALLADPT</v>
      </c>
    </row>
    <row r="4262" spans="1:3" x14ac:dyDescent="0.2">
      <c r="A4262" s="3" t="s">
        <v>2272</v>
      </c>
      <c r="B4262" t="str">
        <f t="shared" si="132"/>
        <v>WALLADPT</v>
      </c>
      <c r="C4262" t="str">
        <f t="shared" si="133"/>
        <v>WALLADPT</v>
      </c>
    </row>
    <row r="4263" spans="1:3" x14ac:dyDescent="0.2">
      <c r="A4263" s="4" t="s">
        <v>2272</v>
      </c>
      <c r="B4263" t="str">
        <f t="shared" si="132"/>
        <v>WALLADPT</v>
      </c>
      <c r="C4263" t="str">
        <f t="shared" si="133"/>
        <v>WALLADPT</v>
      </c>
    </row>
    <row r="4264" spans="1:3" x14ac:dyDescent="0.2">
      <c r="A4264" s="3" t="s">
        <v>2276</v>
      </c>
      <c r="B4264" t="str">
        <f t="shared" si="132"/>
        <v>CALC</v>
      </c>
      <c r="C4264" t="str">
        <f t="shared" si="133"/>
        <v>CALC</v>
      </c>
    </row>
    <row r="4265" spans="1:3" x14ac:dyDescent="0.2">
      <c r="A4265" s="4" t="s">
        <v>2276</v>
      </c>
      <c r="B4265" t="str">
        <f t="shared" si="132"/>
        <v>CALC</v>
      </c>
      <c r="C4265" t="str">
        <f t="shared" si="133"/>
        <v>CALC</v>
      </c>
    </row>
    <row r="4266" spans="1:3" x14ac:dyDescent="0.2">
      <c r="A4266" s="3" t="s">
        <v>2383</v>
      </c>
      <c r="B4266" t="str">
        <f t="shared" si="132"/>
        <v>Uniq/10B-1Code</v>
      </c>
      <c r="C4266" t="str">
        <f t="shared" si="133"/>
        <v>CBK</v>
      </c>
    </row>
    <row r="4267" spans="1:3" x14ac:dyDescent="0.2">
      <c r="A4267" s="4" t="s">
        <v>2273</v>
      </c>
      <c r="B4267" t="str">
        <f t="shared" si="132"/>
        <v>CBK</v>
      </c>
      <c r="C4267" t="str">
        <f t="shared" si="133"/>
        <v>CBK</v>
      </c>
    </row>
    <row r="4268" spans="1:3" x14ac:dyDescent="0.2">
      <c r="A4268" s="3" t="s">
        <v>2273</v>
      </c>
      <c r="B4268" t="str">
        <f t="shared" si="132"/>
        <v>CBK</v>
      </c>
      <c r="C4268" t="str">
        <f t="shared" si="133"/>
        <v>CBK</v>
      </c>
    </row>
    <row r="4269" spans="1:3" x14ac:dyDescent="0.2">
      <c r="A4269" s="4" t="s">
        <v>2273</v>
      </c>
      <c r="B4269" t="str">
        <f t="shared" si="132"/>
        <v>CBK</v>
      </c>
      <c r="C4269" t="str">
        <f t="shared" si="133"/>
        <v>CBK</v>
      </c>
    </row>
    <row r="4270" spans="1:3" x14ac:dyDescent="0.2">
      <c r="A4270" s="3" t="s">
        <v>2274</v>
      </c>
      <c r="B4270" t="str">
        <f t="shared" si="132"/>
        <v>CLICC-ML</v>
      </c>
      <c r="C4270" t="str">
        <f t="shared" si="133"/>
        <v>CLICC-ML</v>
      </c>
    </row>
    <row r="4271" spans="1:3" x14ac:dyDescent="0.2">
      <c r="A4271" s="4" t="s">
        <v>2274</v>
      </c>
      <c r="B4271" t="str">
        <f t="shared" si="132"/>
        <v>CLICC-ML</v>
      </c>
      <c r="C4271" t="str">
        <f t="shared" si="133"/>
        <v>CLICC-ML</v>
      </c>
    </row>
    <row r="4272" spans="1:3" x14ac:dyDescent="0.2">
      <c r="A4272" s="3" t="s">
        <v>2275</v>
      </c>
      <c r="B4272" t="str">
        <f t="shared" si="132"/>
        <v>CLICC-MM</v>
      </c>
      <c r="C4272" t="str">
        <f t="shared" si="133"/>
        <v>CLICC-MM</v>
      </c>
    </row>
    <row r="4273" spans="1:3" x14ac:dyDescent="0.2">
      <c r="A4273" s="4" t="s">
        <v>2275</v>
      </c>
      <c r="B4273" t="str">
        <f t="shared" si="132"/>
        <v>CLICC-MM</v>
      </c>
      <c r="C4273" t="str">
        <f t="shared" si="133"/>
        <v>CLICC-MM</v>
      </c>
    </row>
    <row r="4274" spans="1:3" x14ac:dyDescent="0.2">
      <c r="A4274" s="3" t="s">
        <v>2263</v>
      </c>
      <c r="B4274" t="str">
        <f t="shared" si="132"/>
        <v>HP</v>
      </c>
      <c r="C4274" t="str">
        <f t="shared" si="133"/>
        <v>HP</v>
      </c>
    </row>
    <row r="4275" spans="1:3" x14ac:dyDescent="0.2">
      <c r="A4275" s="4" t="s">
        <v>2263</v>
      </c>
      <c r="B4275" t="str">
        <f t="shared" si="132"/>
        <v>HP</v>
      </c>
      <c r="C4275" t="str">
        <f t="shared" si="133"/>
        <v>HP</v>
      </c>
    </row>
    <row r="4276" spans="1:3" x14ac:dyDescent="0.2">
      <c r="A4276" s="3" t="s">
        <v>2263</v>
      </c>
      <c r="B4276" t="str">
        <f t="shared" si="132"/>
        <v>HP</v>
      </c>
      <c r="C4276" t="str">
        <f t="shared" si="133"/>
        <v>HP</v>
      </c>
    </row>
    <row r="4277" spans="1:3" x14ac:dyDescent="0.2">
      <c r="A4277" s="4" t="s">
        <v>2263</v>
      </c>
      <c r="B4277" t="str">
        <f t="shared" si="132"/>
        <v>HP</v>
      </c>
      <c r="C4277" t="str">
        <f t="shared" si="133"/>
        <v>HP</v>
      </c>
    </row>
    <row r="4278" spans="1:3" x14ac:dyDescent="0.2">
      <c r="A4278" s="3" t="s">
        <v>2263</v>
      </c>
      <c r="B4278" t="str">
        <f t="shared" si="132"/>
        <v>HP</v>
      </c>
      <c r="C4278" t="str">
        <f t="shared" si="133"/>
        <v>HP</v>
      </c>
    </row>
    <row r="4279" spans="1:3" x14ac:dyDescent="0.2">
      <c r="A4279" s="4" t="s">
        <v>2263</v>
      </c>
      <c r="B4279" t="str">
        <f t="shared" si="132"/>
        <v>HP</v>
      </c>
      <c r="C4279" t="str">
        <f t="shared" si="133"/>
        <v>HP</v>
      </c>
    </row>
    <row r="4280" spans="1:3" x14ac:dyDescent="0.2">
      <c r="A4280" s="3" t="s">
        <v>2263</v>
      </c>
      <c r="B4280" t="str">
        <f t="shared" si="132"/>
        <v>HP</v>
      </c>
      <c r="C4280" t="str">
        <f t="shared" si="133"/>
        <v>HP</v>
      </c>
    </row>
    <row r="4281" spans="1:3" x14ac:dyDescent="0.2">
      <c r="A4281" s="4" t="s">
        <v>2263</v>
      </c>
      <c r="B4281" t="str">
        <f t="shared" si="132"/>
        <v>HP</v>
      </c>
      <c r="C4281" t="str">
        <f t="shared" si="133"/>
        <v>HP</v>
      </c>
    </row>
    <row r="4282" spans="1:3" x14ac:dyDescent="0.2">
      <c r="A4282" s="3" t="s">
        <v>2384</v>
      </c>
      <c r="B4282" t="str">
        <f t="shared" si="132"/>
        <v>Uniq/17B08Code</v>
      </c>
      <c r="C4282" t="str">
        <f t="shared" si="133"/>
        <v>CBK</v>
      </c>
    </row>
    <row r="4283" spans="1:3" x14ac:dyDescent="0.2">
      <c r="A4283" s="4" t="s">
        <v>2274</v>
      </c>
      <c r="B4283" t="str">
        <f t="shared" si="132"/>
        <v>CLICC-ML</v>
      </c>
      <c r="C4283" t="str">
        <f t="shared" si="133"/>
        <v>CLICC-ML</v>
      </c>
    </row>
    <row r="4284" spans="1:3" x14ac:dyDescent="0.2">
      <c r="A4284" s="3" t="s">
        <v>2274</v>
      </c>
      <c r="B4284" t="str">
        <f t="shared" si="132"/>
        <v>CLICC-ML</v>
      </c>
      <c r="C4284" t="str">
        <f t="shared" si="133"/>
        <v>CLICC-ML</v>
      </c>
    </row>
    <row r="4285" spans="1:3" x14ac:dyDescent="0.2">
      <c r="A4285" s="4" t="s">
        <v>2274</v>
      </c>
      <c r="B4285" t="str">
        <f t="shared" si="132"/>
        <v>CLICC-ML</v>
      </c>
      <c r="C4285" t="str">
        <f t="shared" si="133"/>
        <v>CLICC-ML</v>
      </c>
    </row>
    <row r="4286" spans="1:3" x14ac:dyDescent="0.2">
      <c r="A4286" s="3" t="s">
        <v>2275</v>
      </c>
      <c r="B4286" t="str">
        <f t="shared" si="132"/>
        <v>CLICC-MM</v>
      </c>
      <c r="C4286" t="str">
        <f t="shared" si="133"/>
        <v>CLICC-MM</v>
      </c>
    </row>
    <row r="4287" spans="1:3" x14ac:dyDescent="0.2">
      <c r="A4287" s="4" t="s">
        <v>2275</v>
      </c>
      <c r="B4287" t="str">
        <f t="shared" si="132"/>
        <v>CLICC-MM</v>
      </c>
      <c r="C4287" t="str">
        <f t="shared" si="133"/>
        <v>CLICC-MM</v>
      </c>
    </row>
    <row r="4288" spans="1:3" x14ac:dyDescent="0.2">
      <c r="A4288" s="3" t="s">
        <v>2275</v>
      </c>
      <c r="B4288" t="str">
        <f t="shared" si="132"/>
        <v>CLICC-MM</v>
      </c>
      <c r="C4288" t="str">
        <f t="shared" si="133"/>
        <v>CLICC-MM</v>
      </c>
    </row>
    <row r="4289" spans="1:3" x14ac:dyDescent="0.2">
      <c r="A4289" s="4" t="s">
        <v>2263</v>
      </c>
      <c r="B4289" t="str">
        <f t="shared" si="132"/>
        <v>HP</v>
      </c>
      <c r="C4289" t="str">
        <f t="shared" si="133"/>
        <v>HP</v>
      </c>
    </row>
    <row r="4290" spans="1:3" x14ac:dyDescent="0.2">
      <c r="A4290" s="3" t="s">
        <v>2263</v>
      </c>
      <c r="B4290" t="str">
        <f t="shared" si="132"/>
        <v>HP</v>
      </c>
      <c r="C4290" t="str">
        <f t="shared" si="133"/>
        <v>HP</v>
      </c>
    </row>
    <row r="4291" spans="1:3" x14ac:dyDescent="0.2">
      <c r="A4291" s="4" t="s">
        <v>2274</v>
      </c>
      <c r="B4291" t="str">
        <f t="shared" ref="B4291:B4354" si="134">IF(COUNTIF(A4291,"*MACUSBC*"),"MACUSBC",A4291)</f>
        <v>CLICC-ML</v>
      </c>
      <c r="C4291" t="str">
        <f t="shared" ref="C4291:C4354" si="135">IF(COUNTIF(B4291,"*uniq*"),"CBK",B4291)</f>
        <v>CLICC-ML</v>
      </c>
    </row>
    <row r="4292" spans="1:3" x14ac:dyDescent="0.2">
      <c r="A4292" s="3" t="s">
        <v>2274</v>
      </c>
      <c r="B4292" t="str">
        <f t="shared" si="134"/>
        <v>CLICC-ML</v>
      </c>
      <c r="C4292" t="str">
        <f t="shared" si="135"/>
        <v>CLICC-ML</v>
      </c>
    </row>
    <row r="4293" spans="1:3" x14ac:dyDescent="0.2">
      <c r="A4293" s="4" t="s">
        <v>2264</v>
      </c>
      <c r="B4293" t="str">
        <f t="shared" si="134"/>
        <v>IPADK</v>
      </c>
      <c r="C4293" t="str">
        <f t="shared" si="135"/>
        <v>IPADK</v>
      </c>
    </row>
    <row r="4294" spans="1:3" x14ac:dyDescent="0.2">
      <c r="A4294" s="3" t="s">
        <v>2265</v>
      </c>
      <c r="B4294" t="str">
        <f t="shared" si="134"/>
        <v>IPHONE</v>
      </c>
      <c r="C4294" t="str">
        <f t="shared" si="135"/>
        <v>IPHONE</v>
      </c>
    </row>
    <row r="4295" spans="1:3" x14ac:dyDescent="0.2">
      <c r="A4295" s="4" t="s">
        <v>2271</v>
      </c>
      <c r="B4295" t="str">
        <f t="shared" si="134"/>
        <v>OMNI</v>
      </c>
      <c r="C4295" t="str">
        <f t="shared" si="135"/>
        <v>OMNI</v>
      </c>
    </row>
    <row r="4296" spans="1:3" x14ac:dyDescent="0.2">
      <c r="A4296" s="3" t="s">
        <v>2272</v>
      </c>
      <c r="B4296" t="str">
        <f t="shared" si="134"/>
        <v>WALLADPT</v>
      </c>
      <c r="C4296" t="str">
        <f t="shared" si="135"/>
        <v>WALLADPT</v>
      </c>
    </row>
    <row r="4297" spans="1:3" x14ac:dyDescent="0.2">
      <c r="A4297" s="4" t="s">
        <v>2385</v>
      </c>
      <c r="B4297" t="str">
        <f t="shared" si="134"/>
        <v>Uniq/11B08Code</v>
      </c>
      <c r="C4297" t="str">
        <f t="shared" si="135"/>
        <v>CBK</v>
      </c>
    </row>
    <row r="4298" spans="1:3" x14ac:dyDescent="0.2">
      <c r="A4298" s="3" t="s">
        <v>2304</v>
      </c>
      <c r="B4298" t="str">
        <f t="shared" si="134"/>
        <v>MSE</v>
      </c>
      <c r="C4298" t="str">
        <f t="shared" si="135"/>
        <v>MSE</v>
      </c>
    </row>
    <row r="4299" spans="1:3" x14ac:dyDescent="0.2">
      <c r="A4299" s="4" t="s">
        <v>2273</v>
      </c>
      <c r="B4299" t="str">
        <f t="shared" si="134"/>
        <v>CBK</v>
      </c>
      <c r="C4299" t="str">
        <f t="shared" si="135"/>
        <v>CBK</v>
      </c>
    </row>
    <row r="4300" spans="1:3" x14ac:dyDescent="0.2">
      <c r="A4300" s="3" t="s">
        <v>2263</v>
      </c>
      <c r="B4300" t="str">
        <f t="shared" si="134"/>
        <v>HP</v>
      </c>
      <c r="C4300" t="str">
        <f t="shared" si="135"/>
        <v>HP</v>
      </c>
    </row>
    <row r="4301" spans="1:3" x14ac:dyDescent="0.2">
      <c r="A4301" s="4" t="s">
        <v>2265</v>
      </c>
      <c r="B4301" t="str">
        <f t="shared" si="134"/>
        <v>IPHONE</v>
      </c>
      <c r="C4301" t="str">
        <f t="shared" si="135"/>
        <v>IPHONE</v>
      </c>
    </row>
    <row r="4302" spans="1:3" x14ac:dyDescent="0.2">
      <c r="A4302" s="3" t="s">
        <v>2265</v>
      </c>
      <c r="B4302" t="str">
        <f t="shared" si="134"/>
        <v>IPHONE</v>
      </c>
      <c r="C4302" t="str">
        <f t="shared" si="135"/>
        <v>IPHONE</v>
      </c>
    </row>
    <row r="4303" spans="1:3" x14ac:dyDescent="0.2">
      <c r="A4303" s="4" t="s">
        <v>2296</v>
      </c>
      <c r="B4303" t="str">
        <f t="shared" si="134"/>
        <v>MACUSBC</v>
      </c>
      <c r="C4303" t="str">
        <f t="shared" si="135"/>
        <v>MACUSBC</v>
      </c>
    </row>
    <row r="4304" spans="1:3" x14ac:dyDescent="0.2">
      <c r="A4304" s="3" t="s">
        <v>2272</v>
      </c>
      <c r="B4304" t="str">
        <f t="shared" si="134"/>
        <v>WALLADPT</v>
      </c>
      <c r="C4304" t="str">
        <f t="shared" si="135"/>
        <v>WALLADPT</v>
      </c>
    </row>
    <row r="4305" spans="1:3" x14ac:dyDescent="0.2">
      <c r="A4305" s="4" t="s">
        <v>2274</v>
      </c>
      <c r="B4305" t="str">
        <f t="shared" si="134"/>
        <v>CLICC-ML</v>
      </c>
      <c r="C4305" t="str">
        <f t="shared" si="135"/>
        <v>CLICC-ML</v>
      </c>
    </row>
    <row r="4306" spans="1:3" x14ac:dyDescent="0.2">
      <c r="A4306" s="3" t="s">
        <v>2263</v>
      </c>
      <c r="B4306" t="str">
        <f t="shared" si="134"/>
        <v>HP</v>
      </c>
      <c r="C4306" t="str">
        <f t="shared" si="135"/>
        <v>HP</v>
      </c>
    </row>
    <row r="4307" spans="1:3" x14ac:dyDescent="0.2">
      <c r="A4307" s="4" t="s">
        <v>2274</v>
      </c>
      <c r="B4307" t="str">
        <f t="shared" si="134"/>
        <v>CLICC-ML</v>
      </c>
      <c r="C4307" t="str">
        <f t="shared" si="135"/>
        <v>CLICC-ML</v>
      </c>
    </row>
    <row r="4308" spans="1:3" x14ac:dyDescent="0.2">
      <c r="A4308" s="3" t="s">
        <v>2274</v>
      </c>
      <c r="B4308" t="str">
        <f t="shared" si="134"/>
        <v>CLICC-ML</v>
      </c>
      <c r="C4308" t="str">
        <f t="shared" si="135"/>
        <v>CLICC-ML</v>
      </c>
    </row>
    <row r="4309" spans="1:3" x14ac:dyDescent="0.2">
      <c r="A4309" s="4" t="s">
        <v>2275</v>
      </c>
      <c r="B4309" t="str">
        <f t="shared" si="134"/>
        <v>CLICC-MM</v>
      </c>
      <c r="C4309" t="str">
        <f t="shared" si="135"/>
        <v>CLICC-MM</v>
      </c>
    </row>
    <row r="4310" spans="1:3" x14ac:dyDescent="0.2">
      <c r="A4310" s="3" t="s">
        <v>2263</v>
      </c>
      <c r="B4310" t="str">
        <f t="shared" si="134"/>
        <v>HP</v>
      </c>
      <c r="C4310" t="str">
        <f t="shared" si="135"/>
        <v>HP</v>
      </c>
    </row>
    <row r="4311" spans="1:3" x14ac:dyDescent="0.2">
      <c r="A4311" s="4" t="s">
        <v>2288</v>
      </c>
      <c r="B4311" t="str">
        <f t="shared" si="134"/>
        <v>ANDROID</v>
      </c>
      <c r="C4311" t="str">
        <f t="shared" si="135"/>
        <v>ANDROID</v>
      </c>
    </row>
    <row r="4312" spans="1:3" x14ac:dyDescent="0.2">
      <c r="A4312" s="3" t="s">
        <v>2281</v>
      </c>
      <c r="B4312" t="str">
        <f t="shared" si="134"/>
        <v>HDMIC</v>
      </c>
      <c r="C4312" t="str">
        <f t="shared" si="135"/>
        <v>HDMIC</v>
      </c>
    </row>
    <row r="4313" spans="1:3" x14ac:dyDescent="0.2">
      <c r="A4313" s="4" t="s">
        <v>2285</v>
      </c>
      <c r="B4313" t="str">
        <f t="shared" si="134"/>
        <v>UHDMI</v>
      </c>
      <c r="C4313" t="str">
        <f t="shared" si="135"/>
        <v>UHDMI</v>
      </c>
    </row>
    <row r="4314" spans="1:3" x14ac:dyDescent="0.2">
      <c r="A4314" s="3" t="s">
        <v>2265</v>
      </c>
      <c r="B4314" t="str">
        <f t="shared" si="134"/>
        <v>IPHONE</v>
      </c>
      <c r="C4314" t="str">
        <f t="shared" si="135"/>
        <v>IPHONE</v>
      </c>
    </row>
    <row r="4315" spans="1:3" x14ac:dyDescent="0.2">
      <c r="A4315" s="4" t="s">
        <v>2272</v>
      </c>
      <c r="B4315" t="str">
        <f t="shared" si="134"/>
        <v>WALLADPT</v>
      </c>
      <c r="C4315" t="str">
        <f t="shared" si="135"/>
        <v>WALLADPT</v>
      </c>
    </row>
    <row r="4316" spans="1:3" x14ac:dyDescent="0.2">
      <c r="A4316" s="3" t="s">
        <v>2273</v>
      </c>
      <c r="B4316" t="str">
        <f t="shared" si="134"/>
        <v>CBK</v>
      </c>
      <c r="C4316" t="str">
        <f t="shared" si="135"/>
        <v>CBK</v>
      </c>
    </row>
    <row r="4317" spans="1:3" x14ac:dyDescent="0.2">
      <c r="A4317" s="4" t="s">
        <v>2282</v>
      </c>
      <c r="B4317" t="str">
        <f t="shared" si="134"/>
        <v>HPUSBC</v>
      </c>
      <c r="C4317" t="str">
        <f t="shared" si="135"/>
        <v>HPUSBC</v>
      </c>
    </row>
    <row r="4318" spans="1:3" x14ac:dyDescent="0.2">
      <c r="A4318" s="3" t="s">
        <v>2265</v>
      </c>
      <c r="B4318" t="str">
        <f t="shared" si="134"/>
        <v>IPHONE</v>
      </c>
      <c r="C4318" t="str">
        <f t="shared" si="135"/>
        <v>IPHONE</v>
      </c>
    </row>
    <row r="4319" spans="1:3" x14ac:dyDescent="0.2">
      <c r="A4319" s="4" t="s">
        <v>2296</v>
      </c>
      <c r="B4319" t="str">
        <f t="shared" si="134"/>
        <v>MACUSBC</v>
      </c>
      <c r="C4319" t="str">
        <f t="shared" si="135"/>
        <v>MACUSBC</v>
      </c>
    </row>
    <row r="4320" spans="1:3" x14ac:dyDescent="0.2">
      <c r="A4320" s="3" t="s">
        <v>2296</v>
      </c>
      <c r="B4320" t="str">
        <f t="shared" si="134"/>
        <v>MACUSBC</v>
      </c>
      <c r="C4320" t="str">
        <f t="shared" si="135"/>
        <v>MACUSBC</v>
      </c>
    </row>
    <row r="4321" spans="1:3" x14ac:dyDescent="0.2">
      <c r="A4321" s="4" t="s">
        <v>2273</v>
      </c>
      <c r="B4321" t="str">
        <f t="shared" si="134"/>
        <v>CBK</v>
      </c>
      <c r="C4321" t="str">
        <f t="shared" si="135"/>
        <v>CBK</v>
      </c>
    </row>
    <row r="4322" spans="1:3" x14ac:dyDescent="0.2">
      <c r="A4322" s="3" t="s">
        <v>2274</v>
      </c>
      <c r="B4322" t="str">
        <f t="shared" si="134"/>
        <v>CLICC-ML</v>
      </c>
      <c r="C4322" t="str">
        <f t="shared" si="135"/>
        <v>CLICC-ML</v>
      </c>
    </row>
    <row r="4323" spans="1:3" x14ac:dyDescent="0.2">
      <c r="A4323" s="4" t="s">
        <v>2263</v>
      </c>
      <c r="B4323" t="str">
        <f t="shared" si="134"/>
        <v>HP</v>
      </c>
      <c r="C4323" t="str">
        <f t="shared" si="135"/>
        <v>HP</v>
      </c>
    </row>
    <row r="4324" spans="1:3" x14ac:dyDescent="0.2">
      <c r="A4324" s="3" t="s">
        <v>2265</v>
      </c>
      <c r="B4324" t="str">
        <f t="shared" si="134"/>
        <v>IPHONE</v>
      </c>
      <c r="C4324" t="str">
        <f t="shared" si="135"/>
        <v>IPHONE</v>
      </c>
    </row>
    <row r="4325" spans="1:3" x14ac:dyDescent="0.2">
      <c r="A4325" s="4" t="s">
        <v>2272</v>
      </c>
      <c r="B4325" t="str">
        <f t="shared" si="134"/>
        <v>WALLADPT</v>
      </c>
      <c r="C4325" t="str">
        <f t="shared" si="135"/>
        <v>WALLADPT</v>
      </c>
    </row>
    <row r="4326" spans="1:3" x14ac:dyDescent="0.2">
      <c r="A4326" s="3" t="s">
        <v>2281</v>
      </c>
      <c r="B4326" t="str">
        <f t="shared" si="134"/>
        <v>HDMIC</v>
      </c>
      <c r="C4326" t="str">
        <f t="shared" si="135"/>
        <v>HDMIC</v>
      </c>
    </row>
    <row r="4327" spans="1:3" x14ac:dyDescent="0.2">
      <c r="A4327" s="4" t="s">
        <v>2268</v>
      </c>
      <c r="B4327" t="str">
        <f t="shared" si="134"/>
        <v>MACCHRG</v>
      </c>
      <c r="C4327" t="str">
        <f t="shared" si="135"/>
        <v>MACCHRG</v>
      </c>
    </row>
    <row r="4328" spans="1:3" x14ac:dyDescent="0.2">
      <c r="A4328" s="3" t="s">
        <v>2265</v>
      </c>
      <c r="B4328" t="str">
        <f t="shared" si="134"/>
        <v>IPHONE</v>
      </c>
      <c r="C4328" t="str">
        <f t="shared" si="135"/>
        <v>IPHONE</v>
      </c>
    </row>
    <row r="4329" spans="1:3" x14ac:dyDescent="0.2">
      <c r="A4329" s="4" t="s">
        <v>2272</v>
      </c>
      <c r="B4329" t="str">
        <f t="shared" si="134"/>
        <v>WALLADPT</v>
      </c>
      <c r="C4329" t="str">
        <f t="shared" si="135"/>
        <v>WALLADPT</v>
      </c>
    </row>
    <row r="4330" spans="1:3" x14ac:dyDescent="0.2">
      <c r="A4330" s="3" t="s">
        <v>2288</v>
      </c>
      <c r="B4330" t="str">
        <f t="shared" si="134"/>
        <v>ANDROID</v>
      </c>
      <c r="C4330" t="str">
        <f t="shared" si="135"/>
        <v>ANDROID</v>
      </c>
    </row>
    <row r="4331" spans="1:3" x14ac:dyDescent="0.2">
      <c r="A4331" s="4" t="s">
        <v>2266</v>
      </c>
      <c r="B4331" t="str">
        <f t="shared" si="134"/>
        <v>HDST</v>
      </c>
      <c r="C4331" t="str">
        <f t="shared" si="135"/>
        <v>HDST</v>
      </c>
    </row>
    <row r="4332" spans="1:3" x14ac:dyDescent="0.2">
      <c r="A4332" s="3" t="s">
        <v>2266</v>
      </c>
      <c r="B4332" t="str">
        <f t="shared" si="134"/>
        <v>HDST</v>
      </c>
      <c r="C4332" t="str">
        <f t="shared" si="135"/>
        <v>HDST</v>
      </c>
    </row>
    <row r="4333" spans="1:3" x14ac:dyDescent="0.2">
      <c r="A4333" s="4" t="s">
        <v>2282</v>
      </c>
      <c r="B4333" t="str">
        <f t="shared" si="134"/>
        <v>HPUSBC</v>
      </c>
      <c r="C4333" t="str">
        <f t="shared" si="135"/>
        <v>HPUSBC</v>
      </c>
    </row>
    <row r="4334" spans="1:3" x14ac:dyDescent="0.2">
      <c r="A4334" s="3" t="s">
        <v>2265</v>
      </c>
      <c r="B4334" t="str">
        <f t="shared" si="134"/>
        <v>IPHONE</v>
      </c>
      <c r="C4334" t="str">
        <f t="shared" si="135"/>
        <v>IPHONE</v>
      </c>
    </row>
    <row r="4335" spans="1:3" x14ac:dyDescent="0.2">
      <c r="A4335" s="4" t="s">
        <v>2265</v>
      </c>
      <c r="B4335" t="str">
        <f t="shared" si="134"/>
        <v>IPHONE</v>
      </c>
      <c r="C4335" t="str">
        <f t="shared" si="135"/>
        <v>IPHONE</v>
      </c>
    </row>
    <row r="4336" spans="1:3" x14ac:dyDescent="0.2">
      <c r="A4336" s="3" t="s">
        <v>2265</v>
      </c>
      <c r="B4336" t="str">
        <f t="shared" si="134"/>
        <v>IPHONE</v>
      </c>
      <c r="C4336" t="str">
        <f t="shared" si="135"/>
        <v>IPHONE</v>
      </c>
    </row>
    <row r="4337" spans="1:3" x14ac:dyDescent="0.2">
      <c r="A4337" s="4" t="s">
        <v>2265</v>
      </c>
      <c r="B4337" t="str">
        <f t="shared" si="134"/>
        <v>IPHONE</v>
      </c>
      <c r="C4337" t="str">
        <f t="shared" si="135"/>
        <v>IPHONE</v>
      </c>
    </row>
    <row r="4338" spans="1:3" x14ac:dyDescent="0.2">
      <c r="A4338" s="3" t="s">
        <v>2265</v>
      </c>
      <c r="B4338" t="str">
        <f t="shared" si="134"/>
        <v>IPHONE</v>
      </c>
      <c r="C4338" t="str">
        <f t="shared" si="135"/>
        <v>IPHONE</v>
      </c>
    </row>
    <row r="4339" spans="1:3" x14ac:dyDescent="0.2">
      <c r="A4339" s="4" t="s">
        <v>2267</v>
      </c>
      <c r="B4339" t="str">
        <f t="shared" si="134"/>
        <v>LABMSE</v>
      </c>
      <c r="C4339" t="str">
        <f t="shared" si="135"/>
        <v>LABMSE</v>
      </c>
    </row>
    <row r="4340" spans="1:3" x14ac:dyDescent="0.2">
      <c r="A4340" s="3" t="s">
        <v>2268</v>
      </c>
      <c r="B4340" t="str">
        <f t="shared" si="134"/>
        <v>MACCHRG</v>
      </c>
      <c r="C4340" t="str">
        <f t="shared" si="135"/>
        <v>MACCHRG</v>
      </c>
    </row>
    <row r="4341" spans="1:3" x14ac:dyDescent="0.2">
      <c r="A4341" s="4" t="s">
        <v>2296</v>
      </c>
      <c r="B4341" t="str">
        <f t="shared" si="134"/>
        <v>MACUSBC</v>
      </c>
      <c r="C4341" t="str">
        <f t="shared" si="135"/>
        <v>MACUSBC</v>
      </c>
    </row>
    <row r="4342" spans="1:3" x14ac:dyDescent="0.2">
      <c r="A4342" s="3" t="s">
        <v>2296</v>
      </c>
      <c r="B4342" t="str">
        <f t="shared" si="134"/>
        <v>MACUSBC</v>
      </c>
      <c r="C4342" t="str">
        <f t="shared" si="135"/>
        <v>MACUSBC</v>
      </c>
    </row>
    <row r="4343" spans="1:3" x14ac:dyDescent="0.2">
      <c r="A4343" s="4" t="s">
        <v>2296</v>
      </c>
      <c r="B4343" t="str">
        <f t="shared" si="134"/>
        <v>MACUSBC</v>
      </c>
      <c r="C4343" t="str">
        <f t="shared" si="135"/>
        <v>MACUSBC</v>
      </c>
    </row>
    <row r="4344" spans="1:3" x14ac:dyDescent="0.2">
      <c r="A4344" s="3" t="s">
        <v>2304</v>
      </c>
      <c r="B4344" t="str">
        <f t="shared" si="134"/>
        <v>MSE</v>
      </c>
      <c r="C4344" t="str">
        <f t="shared" si="135"/>
        <v>MSE</v>
      </c>
    </row>
    <row r="4345" spans="1:3" x14ac:dyDescent="0.2">
      <c r="A4345" s="4" t="s">
        <v>2271</v>
      </c>
      <c r="B4345" t="str">
        <f t="shared" si="134"/>
        <v>OMNI</v>
      </c>
      <c r="C4345" t="str">
        <f t="shared" si="135"/>
        <v>OMNI</v>
      </c>
    </row>
    <row r="4346" spans="1:3" x14ac:dyDescent="0.2">
      <c r="A4346" s="3" t="s">
        <v>2272</v>
      </c>
      <c r="B4346" t="str">
        <f t="shared" si="134"/>
        <v>WALLADPT</v>
      </c>
      <c r="C4346" t="str">
        <f t="shared" si="135"/>
        <v>WALLADPT</v>
      </c>
    </row>
    <row r="4347" spans="1:3" x14ac:dyDescent="0.2">
      <c r="A4347" s="4" t="s">
        <v>2272</v>
      </c>
      <c r="B4347" t="str">
        <f t="shared" si="134"/>
        <v>WALLADPT</v>
      </c>
      <c r="C4347" t="str">
        <f t="shared" si="135"/>
        <v>WALLADPT</v>
      </c>
    </row>
    <row r="4348" spans="1:3" x14ac:dyDescent="0.2">
      <c r="A4348" s="3" t="s">
        <v>2272</v>
      </c>
      <c r="B4348" t="str">
        <f t="shared" si="134"/>
        <v>WALLADPT</v>
      </c>
      <c r="C4348" t="str">
        <f t="shared" si="135"/>
        <v>WALLADPT</v>
      </c>
    </row>
    <row r="4349" spans="1:3" x14ac:dyDescent="0.2">
      <c r="A4349" s="4" t="s">
        <v>2272</v>
      </c>
      <c r="B4349" t="str">
        <f t="shared" si="134"/>
        <v>WALLADPT</v>
      </c>
      <c r="C4349" t="str">
        <f t="shared" si="135"/>
        <v>WALLADPT</v>
      </c>
    </row>
    <row r="4350" spans="1:3" x14ac:dyDescent="0.2">
      <c r="A4350" s="3" t="s">
        <v>2272</v>
      </c>
      <c r="B4350" t="str">
        <f t="shared" si="134"/>
        <v>WALLADPT</v>
      </c>
      <c r="C4350" t="str">
        <f t="shared" si="135"/>
        <v>WALLADPT</v>
      </c>
    </row>
    <row r="4351" spans="1:3" x14ac:dyDescent="0.2">
      <c r="A4351" s="4" t="s">
        <v>2273</v>
      </c>
      <c r="B4351" t="str">
        <f t="shared" si="134"/>
        <v>CBK</v>
      </c>
      <c r="C4351" t="str">
        <f t="shared" si="135"/>
        <v>CBK</v>
      </c>
    </row>
    <row r="4352" spans="1:3" x14ac:dyDescent="0.2">
      <c r="A4352" s="3" t="s">
        <v>2273</v>
      </c>
      <c r="B4352" t="str">
        <f t="shared" si="134"/>
        <v>CBK</v>
      </c>
      <c r="C4352" t="str">
        <f t="shared" si="135"/>
        <v>CBK</v>
      </c>
    </row>
    <row r="4353" spans="1:3" x14ac:dyDescent="0.2">
      <c r="A4353" s="4" t="s">
        <v>2273</v>
      </c>
      <c r="B4353" t="str">
        <f t="shared" si="134"/>
        <v>CBK</v>
      </c>
      <c r="C4353" t="str">
        <f t="shared" si="135"/>
        <v>CBK</v>
      </c>
    </row>
    <row r="4354" spans="1:3" x14ac:dyDescent="0.2">
      <c r="A4354" s="3" t="s">
        <v>2273</v>
      </c>
      <c r="B4354" t="str">
        <f t="shared" si="134"/>
        <v>CBK</v>
      </c>
      <c r="C4354" t="str">
        <f t="shared" si="135"/>
        <v>CBK</v>
      </c>
    </row>
    <row r="4355" spans="1:3" x14ac:dyDescent="0.2">
      <c r="A4355" s="4" t="s">
        <v>2273</v>
      </c>
      <c r="B4355" t="str">
        <f t="shared" ref="B4355:B4418" si="136">IF(COUNTIF(A4355,"*MACUSBC*"),"MACUSBC",A4355)</f>
        <v>CBK</v>
      </c>
      <c r="C4355" t="str">
        <f t="shared" ref="C4355:C4418" si="137">IF(COUNTIF(B4355,"*uniq*"),"CBK",B4355)</f>
        <v>CBK</v>
      </c>
    </row>
    <row r="4356" spans="1:3" x14ac:dyDescent="0.2">
      <c r="A4356" s="3" t="s">
        <v>2274</v>
      </c>
      <c r="B4356" t="str">
        <f t="shared" si="136"/>
        <v>CLICC-ML</v>
      </c>
      <c r="C4356" t="str">
        <f t="shared" si="137"/>
        <v>CLICC-ML</v>
      </c>
    </row>
    <row r="4357" spans="1:3" x14ac:dyDescent="0.2">
      <c r="A4357" s="4" t="s">
        <v>2263</v>
      </c>
      <c r="B4357" t="str">
        <f t="shared" si="136"/>
        <v>HP</v>
      </c>
      <c r="C4357" t="str">
        <f t="shared" si="137"/>
        <v>HP</v>
      </c>
    </row>
    <row r="4358" spans="1:3" x14ac:dyDescent="0.2">
      <c r="A4358" s="3" t="s">
        <v>2274</v>
      </c>
      <c r="B4358" t="str">
        <f t="shared" si="136"/>
        <v>CLICC-ML</v>
      </c>
      <c r="C4358" t="str">
        <f t="shared" si="137"/>
        <v>CLICC-ML</v>
      </c>
    </row>
    <row r="4359" spans="1:3" x14ac:dyDescent="0.2">
      <c r="A4359" s="4" t="s">
        <v>2263</v>
      </c>
      <c r="B4359" t="str">
        <f t="shared" si="136"/>
        <v>HP</v>
      </c>
      <c r="C4359" t="str">
        <f t="shared" si="137"/>
        <v>HP</v>
      </c>
    </row>
    <row r="4360" spans="1:3" x14ac:dyDescent="0.2">
      <c r="A4360" s="3" t="s">
        <v>2263</v>
      </c>
      <c r="B4360" t="str">
        <f t="shared" si="136"/>
        <v>HP</v>
      </c>
      <c r="C4360" t="str">
        <f t="shared" si="137"/>
        <v>HP</v>
      </c>
    </row>
    <row r="4361" spans="1:3" x14ac:dyDescent="0.2">
      <c r="A4361" s="4" t="s">
        <v>2263</v>
      </c>
      <c r="B4361" t="str">
        <f t="shared" si="136"/>
        <v>HP</v>
      </c>
      <c r="C4361" t="str">
        <f t="shared" si="137"/>
        <v>HP</v>
      </c>
    </row>
    <row r="4362" spans="1:3" x14ac:dyDescent="0.2">
      <c r="A4362" s="3" t="s">
        <v>2268</v>
      </c>
      <c r="B4362" t="str">
        <f t="shared" si="136"/>
        <v>MACCHRG</v>
      </c>
      <c r="C4362" t="str">
        <f t="shared" si="137"/>
        <v>MACCHRG</v>
      </c>
    </row>
    <row r="4363" spans="1:3" x14ac:dyDescent="0.2">
      <c r="A4363" s="4" t="s">
        <v>2273</v>
      </c>
      <c r="B4363" t="str">
        <f t="shared" si="136"/>
        <v>CBK</v>
      </c>
      <c r="C4363" t="str">
        <f t="shared" si="137"/>
        <v>CBK</v>
      </c>
    </row>
    <row r="4364" spans="1:3" x14ac:dyDescent="0.2">
      <c r="A4364" s="3" t="s">
        <v>2281</v>
      </c>
      <c r="B4364" t="str">
        <f t="shared" si="136"/>
        <v>HDMIC</v>
      </c>
      <c r="C4364" t="str">
        <f t="shared" si="137"/>
        <v>HDMIC</v>
      </c>
    </row>
    <row r="4365" spans="1:3" x14ac:dyDescent="0.2">
      <c r="A4365" s="4" t="s">
        <v>2266</v>
      </c>
      <c r="B4365" t="str">
        <f t="shared" si="136"/>
        <v>HDST</v>
      </c>
      <c r="C4365" t="str">
        <f t="shared" si="137"/>
        <v>HDST</v>
      </c>
    </row>
    <row r="4366" spans="1:3" x14ac:dyDescent="0.2">
      <c r="A4366" s="3" t="s">
        <v>2266</v>
      </c>
      <c r="B4366" t="str">
        <f t="shared" si="136"/>
        <v>HDST</v>
      </c>
      <c r="C4366" t="str">
        <f t="shared" si="137"/>
        <v>HDST</v>
      </c>
    </row>
    <row r="4367" spans="1:3" x14ac:dyDescent="0.2">
      <c r="A4367" s="4" t="s">
        <v>2266</v>
      </c>
      <c r="B4367" t="str">
        <f t="shared" si="136"/>
        <v>HDST</v>
      </c>
      <c r="C4367" t="str">
        <f t="shared" si="137"/>
        <v>HDST</v>
      </c>
    </row>
    <row r="4368" spans="1:3" x14ac:dyDescent="0.2">
      <c r="A4368" s="3" t="s">
        <v>2282</v>
      </c>
      <c r="B4368" t="str">
        <f t="shared" si="136"/>
        <v>HPUSBC</v>
      </c>
      <c r="C4368" t="str">
        <f t="shared" si="137"/>
        <v>HPUSBC</v>
      </c>
    </row>
    <row r="4369" spans="1:3" x14ac:dyDescent="0.2">
      <c r="A4369" s="4" t="s">
        <v>2282</v>
      </c>
      <c r="B4369" t="str">
        <f t="shared" si="136"/>
        <v>HPUSBC</v>
      </c>
      <c r="C4369" t="str">
        <f t="shared" si="137"/>
        <v>HPUSBC</v>
      </c>
    </row>
    <row r="4370" spans="1:3" x14ac:dyDescent="0.2">
      <c r="A4370" s="3" t="s">
        <v>2282</v>
      </c>
      <c r="B4370" t="str">
        <f t="shared" si="136"/>
        <v>HPUSBC</v>
      </c>
      <c r="C4370" t="str">
        <f t="shared" si="137"/>
        <v>HPUSBC</v>
      </c>
    </row>
    <row r="4371" spans="1:3" x14ac:dyDescent="0.2">
      <c r="A4371" s="4" t="s">
        <v>2282</v>
      </c>
      <c r="B4371" t="str">
        <f t="shared" si="136"/>
        <v>HPUSBC</v>
      </c>
      <c r="C4371" t="str">
        <f t="shared" si="137"/>
        <v>HPUSBC</v>
      </c>
    </row>
    <row r="4372" spans="1:3" x14ac:dyDescent="0.2">
      <c r="A4372" s="3" t="s">
        <v>2282</v>
      </c>
      <c r="B4372" t="str">
        <f t="shared" si="136"/>
        <v>HPUSBC</v>
      </c>
      <c r="C4372" t="str">
        <f t="shared" si="137"/>
        <v>HPUSBC</v>
      </c>
    </row>
    <row r="4373" spans="1:3" x14ac:dyDescent="0.2">
      <c r="A4373" s="4" t="s">
        <v>2265</v>
      </c>
      <c r="B4373" t="str">
        <f t="shared" si="136"/>
        <v>IPHONE</v>
      </c>
      <c r="C4373" t="str">
        <f t="shared" si="137"/>
        <v>IPHONE</v>
      </c>
    </row>
    <row r="4374" spans="1:3" x14ac:dyDescent="0.2">
      <c r="A4374" s="3" t="s">
        <v>2265</v>
      </c>
      <c r="B4374" t="str">
        <f t="shared" si="136"/>
        <v>IPHONE</v>
      </c>
      <c r="C4374" t="str">
        <f t="shared" si="137"/>
        <v>IPHONE</v>
      </c>
    </row>
    <row r="4375" spans="1:3" x14ac:dyDescent="0.2">
      <c r="A4375" s="4" t="s">
        <v>2265</v>
      </c>
      <c r="B4375" t="str">
        <f t="shared" si="136"/>
        <v>IPHONE</v>
      </c>
      <c r="C4375" t="str">
        <f t="shared" si="137"/>
        <v>IPHONE</v>
      </c>
    </row>
    <row r="4376" spans="1:3" x14ac:dyDescent="0.2">
      <c r="A4376" s="3" t="s">
        <v>2265</v>
      </c>
      <c r="B4376" t="str">
        <f t="shared" si="136"/>
        <v>IPHONE</v>
      </c>
      <c r="C4376" t="str">
        <f t="shared" si="137"/>
        <v>IPHONE</v>
      </c>
    </row>
    <row r="4377" spans="1:3" x14ac:dyDescent="0.2">
      <c r="A4377" s="4" t="s">
        <v>2265</v>
      </c>
      <c r="B4377" t="str">
        <f t="shared" si="136"/>
        <v>IPHONE</v>
      </c>
      <c r="C4377" t="str">
        <f t="shared" si="137"/>
        <v>IPHONE</v>
      </c>
    </row>
    <row r="4378" spans="1:3" x14ac:dyDescent="0.2">
      <c r="A4378" s="3" t="s">
        <v>2265</v>
      </c>
      <c r="B4378" t="str">
        <f t="shared" si="136"/>
        <v>IPHONE</v>
      </c>
      <c r="C4378" t="str">
        <f t="shared" si="137"/>
        <v>IPHONE</v>
      </c>
    </row>
    <row r="4379" spans="1:3" x14ac:dyDescent="0.2">
      <c r="A4379" s="4" t="s">
        <v>2265</v>
      </c>
      <c r="B4379" t="str">
        <f t="shared" si="136"/>
        <v>IPHONE</v>
      </c>
      <c r="C4379" t="str">
        <f t="shared" si="137"/>
        <v>IPHONE</v>
      </c>
    </row>
    <row r="4380" spans="1:3" x14ac:dyDescent="0.2">
      <c r="A4380" s="3" t="s">
        <v>2265</v>
      </c>
      <c r="B4380" t="str">
        <f t="shared" si="136"/>
        <v>IPHONE</v>
      </c>
      <c r="C4380" t="str">
        <f t="shared" si="137"/>
        <v>IPHONE</v>
      </c>
    </row>
    <row r="4381" spans="1:3" x14ac:dyDescent="0.2">
      <c r="A4381" s="4" t="s">
        <v>2265</v>
      </c>
      <c r="B4381" t="str">
        <f t="shared" si="136"/>
        <v>IPHONE</v>
      </c>
      <c r="C4381" t="str">
        <f t="shared" si="137"/>
        <v>IPHONE</v>
      </c>
    </row>
    <row r="4382" spans="1:3" x14ac:dyDescent="0.2">
      <c r="A4382" s="3" t="s">
        <v>2265</v>
      </c>
      <c r="B4382" t="str">
        <f t="shared" si="136"/>
        <v>IPHONE</v>
      </c>
      <c r="C4382" t="str">
        <f t="shared" si="137"/>
        <v>IPHONE</v>
      </c>
    </row>
    <row r="4383" spans="1:3" x14ac:dyDescent="0.2">
      <c r="A4383" s="4" t="s">
        <v>2265</v>
      </c>
      <c r="B4383" t="str">
        <f t="shared" si="136"/>
        <v>IPHONE</v>
      </c>
      <c r="C4383" t="str">
        <f t="shared" si="137"/>
        <v>IPHONE</v>
      </c>
    </row>
    <row r="4384" spans="1:3" x14ac:dyDescent="0.2">
      <c r="A4384" s="3" t="s">
        <v>2265</v>
      </c>
      <c r="B4384" t="str">
        <f t="shared" si="136"/>
        <v>IPHONE</v>
      </c>
      <c r="C4384" t="str">
        <f t="shared" si="137"/>
        <v>IPHONE</v>
      </c>
    </row>
    <row r="4385" spans="1:3" x14ac:dyDescent="0.2">
      <c r="A4385" s="4" t="s">
        <v>2265</v>
      </c>
      <c r="B4385" t="str">
        <f t="shared" si="136"/>
        <v>IPHONE</v>
      </c>
      <c r="C4385" t="str">
        <f t="shared" si="137"/>
        <v>IPHONE</v>
      </c>
    </row>
    <row r="4386" spans="1:3" x14ac:dyDescent="0.2">
      <c r="A4386" s="3" t="s">
        <v>2265</v>
      </c>
      <c r="B4386" t="str">
        <f t="shared" si="136"/>
        <v>IPHONE</v>
      </c>
      <c r="C4386" t="str">
        <f t="shared" si="137"/>
        <v>IPHONE</v>
      </c>
    </row>
    <row r="4387" spans="1:3" x14ac:dyDescent="0.2">
      <c r="A4387" s="4" t="s">
        <v>2265</v>
      </c>
      <c r="B4387" t="str">
        <f t="shared" si="136"/>
        <v>IPHONE</v>
      </c>
      <c r="C4387" t="str">
        <f t="shared" si="137"/>
        <v>IPHONE</v>
      </c>
    </row>
    <row r="4388" spans="1:3" x14ac:dyDescent="0.2">
      <c r="A4388" s="3" t="s">
        <v>2265</v>
      </c>
      <c r="B4388" t="str">
        <f t="shared" si="136"/>
        <v>IPHONE</v>
      </c>
      <c r="C4388" t="str">
        <f t="shared" si="137"/>
        <v>IPHONE</v>
      </c>
    </row>
    <row r="4389" spans="1:3" x14ac:dyDescent="0.2">
      <c r="A4389" s="4" t="s">
        <v>2268</v>
      </c>
      <c r="B4389" t="str">
        <f t="shared" si="136"/>
        <v>MACCHRG</v>
      </c>
      <c r="C4389" t="str">
        <f t="shared" si="137"/>
        <v>MACCHRG</v>
      </c>
    </row>
    <row r="4390" spans="1:3" x14ac:dyDescent="0.2">
      <c r="A4390" s="3" t="s">
        <v>2268</v>
      </c>
      <c r="B4390" t="str">
        <f t="shared" si="136"/>
        <v>MACCHRG</v>
      </c>
      <c r="C4390" t="str">
        <f t="shared" si="137"/>
        <v>MACCHRG</v>
      </c>
    </row>
    <row r="4391" spans="1:3" x14ac:dyDescent="0.2">
      <c r="A4391" s="4" t="s">
        <v>2296</v>
      </c>
      <c r="B4391" t="str">
        <f t="shared" si="136"/>
        <v>MACUSBC</v>
      </c>
      <c r="C4391" t="str">
        <f t="shared" si="137"/>
        <v>MACUSBC</v>
      </c>
    </row>
    <row r="4392" spans="1:3" x14ac:dyDescent="0.2">
      <c r="A4392" s="3" t="s">
        <v>2296</v>
      </c>
      <c r="B4392" t="str">
        <f t="shared" si="136"/>
        <v>MACUSBC</v>
      </c>
      <c r="C4392" t="str">
        <f t="shared" si="137"/>
        <v>MACUSBC</v>
      </c>
    </row>
    <row r="4393" spans="1:3" x14ac:dyDescent="0.2">
      <c r="A4393" s="4" t="s">
        <v>2296</v>
      </c>
      <c r="B4393" t="str">
        <f t="shared" si="136"/>
        <v>MACUSBC</v>
      </c>
      <c r="C4393" t="str">
        <f t="shared" si="137"/>
        <v>MACUSBC</v>
      </c>
    </row>
    <row r="4394" spans="1:3" x14ac:dyDescent="0.2">
      <c r="A4394" s="3" t="s">
        <v>2296</v>
      </c>
      <c r="B4394" t="str">
        <f t="shared" si="136"/>
        <v>MACUSBC</v>
      </c>
      <c r="C4394" t="str">
        <f t="shared" si="137"/>
        <v>MACUSBC</v>
      </c>
    </row>
    <row r="4395" spans="1:3" x14ac:dyDescent="0.2">
      <c r="A4395" s="4" t="s">
        <v>2296</v>
      </c>
      <c r="B4395" t="str">
        <f t="shared" si="136"/>
        <v>MACUSBC</v>
      </c>
      <c r="C4395" t="str">
        <f t="shared" si="137"/>
        <v>MACUSBC</v>
      </c>
    </row>
    <row r="4396" spans="1:3" x14ac:dyDescent="0.2">
      <c r="A4396" s="3" t="s">
        <v>2296</v>
      </c>
      <c r="B4396" t="str">
        <f t="shared" si="136"/>
        <v>MACUSBC</v>
      </c>
      <c r="C4396" t="str">
        <f t="shared" si="137"/>
        <v>MACUSBC</v>
      </c>
    </row>
    <row r="4397" spans="1:3" x14ac:dyDescent="0.2">
      <c r="A4397" s="4" t="s">
        <v>2296</v>
      </c>
      <c r="B4397" t="str">
        <f t="shared" si="136"/>
        <v>MACUSBC</v>
      </c>
      <c r="C4397" t="str">
        <f t="shared" si="137"/>
        <v>MACUSBC</v>
      </c>
    </row>
    <row r="4398" spans="1:3" x14ac:dyDescent="0.2">
      <c r="A4398" s="3" t="s">
        <v>2296</v>
      </c>
      <c r="B4398" t="str">
        <f t="shared" si="136"/>
        <v>MACUSBC</v>
      </c>
      <c r="C4398" t="str">
        <f t="shared" si="137"/>
        <v>MACUSBC</v>
      </c>
    </row>
    <row r="4399" spans="1:3" x14ac:dyDescent="0.2">
      <c r="A4399" s="4" t="s">
        <v>2296</v>
      </c>
      <c r="B4399" t="str">
        <f t="shared" si="136"/>
        <v>MACUSBC</v>
      </c>
      <c r="C4399" t="str">
        <f t="shared" si="137"/>
        <v>MACUSBC</v>
      </c>
    </row>
    <row r="4400" spans="1:3" x14ac:dyDescent="0.2">
      <c r="A4400" s="3" t="s">
        <v>2271</v>
      </c>
      <c r="B4400" t="str">
        <f t="shared" si="136"/>
        <v>OMNI</v>
      </c>
      <c r="C4400" t="str">
        <f t="shared" si="137"/>
        <v>OMNI</v>
      </c>
    </row>
    <row r="4401" spans="1:3" x14ac:dyDescent="0.2">
      <c r="A4401" s="4" t="s">
        <v>2271</v>
      </c>
      <c r="B4401" t="str">
        <f t="shared" si="136"/>
        <v>OMNI</v>
      </c>
      <c r="C4401" t="str">
        <f t="shared" si="137"/>
        <v>OMNI</v>
      </c>
    </row>
    <row r="4402" spans="1:3" x14ac:dyDescent="0.2">
      <c r="A4402" s="3" t="s">
        <v>2271</v>
      </c>
      <c r="B4402" t="str">
        <f t="shared" si="136"/>
        <v>OMNI</v>
      </c>
      <c r="C4402" t="str">
        <f t="shared" si="137"/>
        <v>OMNI</v>
      </c>
    </row>
    <row r="4403" spans="1:3" x14ac:dyDescent="0.2">
      <c r="A4403" s="4" t="s">
        <v>2271</v>
      </c>
      <c r="B4403" t="str">
        <f t="shared" si="136"/>
        <v>OMNI</v>
      </c>
      <c r="C4403" t="str">
        <f t="shared" si="137"/>
        <v>OMNI</v>
      </c>
    </row>
    <row r="4404" spans="1:3" x14ac:dyDescent="0.2">
      <c r="A4404" s="3" t="s">
        <v>2271</v>
      </c>
      <c r="B4404" t="str">
        <f t="shared" si="136"/>
        <v>OMNI</v>
      </c>
      <c r="C4404" t="str">
        <f t="shared" si="137"/>
        <v>OMNI</v>
      </c>
    </row>
    <row r="4405" spans="1:3" x14ac:dyDescent="0.2">
      <c r="A4405" s="4" t="s">
        <v>2271</v>
      </c>
      <c r="B4405" t="str">
        <f t="shared" si="136"/>
        <v>OMNI</v>
      </c>
      <c r="C4405" t="str">
        <f t="shared" si="137"/>
        <v>OMNI</v>
      </c>
    </row>
    <row r="4406" spans="1:3" x14ac:dyDescent="0.2">
      <c r="A4406" s="3" t="s">
        <v>2285</v>
      </c>
      <c r="B4406" t="str">
        <f t="shared" si="136"/>
        <v>UHDMI</v>
      </c>
      <c r="C4406" t="str">
        <f t="shared" si="137"/>
        <v>UHDMI</v>
      </c>
    </row>
    <row r="4407" spans="1:3" x14ac:dyDescent="0.2">
      <c r="A4407" s="4" t="s">
        <v>2294</v>
      </c>
      <c r="B4407" t="str">
        <f t="shared" si="136"/>
        <v>UVGA</v>
      </c>
      <c r="C4407" t="str">
        <f t="shared" si="137"/>
        <v>UVGA</v>
      </c>
    </row>
    <row r="4408" spans="1:3" x14ac:dyDescent="0.2">
      <c r="A4408" s="3" t="s">
        <v>2294</v>
      </c>
      <c r="B4408" t="str">
        <f t="shared" si="136"/>
        <v>UVGA</v>
      </c>
      <c r="C4408" t="str">
        <f t="shared" si="137"/>
        <v>UVGA</v>
      </c>
    </row>
    <row r="4409" spans="1:3" x14ac:dyDescent="0.2">
      <c r="A4409" s="4" t="s">
        <v>2272</v>
      </c>
      <c r="B4409" t="str">
        <f t="shared" si="136"/>
        <v>WALLADPT</v>
      </c>
      <c r="C4409" t="str">
        <f t="shared" si="137"/>
        <v>WALLADPT</v>
      </c>
    </row>
    <row r="4410" spans="1:3" x14ac:dyDescent="0.2">
      <c r="A4410" s="3" t="s">
        <v>2272</v>
      </c>
      <c r="B4410" t="str">
        <f t="shared" si="136"/>
        <v>WALLADPT</v>
      </c>
      <c r="C4410" t="str">
        <f t="shared" si="137"/>
        <v>WALLADPT</v>
      </c>
    </row>
    <row r="4411" spans="1:3" x14ac:dyDescent="0.2">
      <c r="A4411" s="4" t="s">
        <v>2272</v>
      </c>
      <c r="B4411" t="str">
        <f t="shared" si="136"/>
        <v>WALLADPT</v>
      </c>
      <c r="C4411" t="str">
        <f t="shared" si="137"/>
        <v>WALLADPT</v>
      </c>
    </row>
    <row r="4412" spans="1:3" x14ac:dyDescent="0.2">
      <c r="A4412" s="3" t="s">
        <v>2272</v>
      </c>
      <c r="B4412" t="str">
        <f t="shared" si="136"/>
        <v>WALLADPT</v>
      </c>
      <c r="C4412" t="str">
        <f t="shared" si="137"/>
        <v>WALLADPT</v>
      </c>
    </row>
    <row r="4413" spans="1:3" x14ac:dyDescent="0.2">
      <c r="A4413" s="4" t="s">
        <v>2272</v>
      </c>
      <c r="B4413" t="str">
        <f t="shared" si="136"/>
        <v>WALLADPT</v>
      </c>
      <c r="C4413" t="str">
        <f t="shared" si="137"/>
        <v>WALLADPT</v>
      </c>
    </row>
    <row r="4414" spans="1:3" x14ac:dyDescent="0.2">
      <c r="A4414" s="3" t="s">
        <v>2272</v>
      </c>
      <c r="B4414" t="str">
        <f t="shared" si="136"/>
        <v>WALLADPT</v>
      </c>
      <c r="C4414" t="str">
        <f t="shared" si="137"/>
        <v>WALLADPT</v>
      </c>
    </row>
    <row r="4415" spans="1:3" x14ac:dyDescent="0.2">
      <c r="A4415" s="4" t="s">
        <v>2272</v>
      </c>
      <c r="B4415" t="str">
        <f t="shared" si="136"/>
        <v>WALLADPT</v>
      </c>
      <c r="C4415" t="str">
        <f t="shared" si="137"/>
        <v>WALLADPT</v>
      </c>
    </row>
    <row r="4416" spans="1:3" x14ac:dyDescent="0.2">
      <c r="A4416" s="3" t="s">
        <v>2272</v>
      </c>
      <c r="B4416" t="str">
        <f t="shared" si="136"/>
        <v>WALLADPT</v>
      </c>
      <c r="C4416" t="str">
        <f t="shared" si="137"/>
        <v>WALLADPT</v>
      </c>
    </row>
    <row r="4417" spans="1:3" x14ac:dyDescent="0.2">
      <c r="A4417" s="4" t="s">
        <v>2272</v>
      </c>
      <c r="B4417" t="str">
        <f t="shared" si="136"/>
        <v>WALLADPT</v>
      </c>
      <c r="C4417" t="str">
        <f t="shared" si="137"/>
        <v>WALLADPT</v>
      </c>
    </row>
    <row r="4418" spans="1:3" x14ac:dyDescent="0.2">
      <c r="A4418" s="3" t="s">
        <v>2272</v>
      </c>
      <c r="B4418" t="str">
        <f t="shared" si="136"/>
        <v>WALLADPT</v>
      </c>
      <c r="C4418" t="str">
        <f t="shared" si="137"/>
        <v>WALLADPT</v>
      </c>
    </row>
    <row r="4419" spans="1:3" x14ac:dyDescent="0.2">
      <c r="A4419" s="4" t="s">
        <v>2272</v>
      </c>
      <c r="B4419" t="str">
        <f t="shared" ref="B4419:B4482" si="138">IF(COUNTIF(A4419,"*MACUSBC*"),"MACUSBC",A4419)</f>
        <v>WALLADPT</v>
      </c>
      <c r="C4419" t="str">
        <f t="shared" ref="C4419:C4482" si="139">IF(COUNTIF(B4419,"*uniq*"),"CBK",B4419)</f>
        <v>WALLADPT</v>
      </c>
    </row>
    <row r="4420" spans="1:3" x14ac:dyDescent="0.2">
      <c r="A4420" s="3" t="s">
        <v>2272</v>
      </c>
      <c r="B4420" t="str">
        <f t="shared" si="138"/>
        <v>WALLADPT</v>
      </c>
      <c r="C4420" t="str">
        <f t="shared" si="139"/>
        <v>WALLADPT</v>
      </c>
    </row>
    <row r="4421" spans="1:3" x14ac:dyDescent="0.2">
      <c r="A4421" s="4" t="s">
        <v>2272</v>
      </c>
      <c r="B4421" t="str">
        <f t="shared" si="138"/>
        <v>WALLADPT</v>
      </c>
      <c r="C4421" t="str">
        <f t="shared" si="139"/>
        <v>WALLADPT</v>
      </c>
    </row>
    <row r="4422" spans="1:3" x14ac:dyDescent="0.2">
      <c r="A4422" s="3" t="s">
        <v>2265</v>
      </c>
      <c r="B4422" t="str">
        <f t="shared" si="138"/>
        <v>IPHONE</v>
      </c>
      <c r="C4422" t="str">
        <f t="shared" si="139"/>
        <v>IPHONE</v>
      </c>
    </row>
    <row r="4423" spans="1:3" x14ac:dyDescent="0.2">
      <c r="A4423" s="4" t="s">
        <v>2273</v>
      </c>
      <c r="B4423" t="str">
        <f t="shared" si="138"/>
        <v>CBK</v>
      </c>
      <c r="C4423" t="str">
        <f t="shared" si="139"/>
        <v>CBK</v>
      </c>
    </row>
    <row r="4424" spans="1:3" x14ac:dyDescent="0.2">
      <c r="A4424" s="3" t="s">
        <v>2274</v>
      </c>
      <c r="B4424" t="str">
        <f t="shared" si="138"/>
        <v>CLICC-ML</v>
      </c>
      <c r="C4424" t="str">
        <f t="shared" si="139"/>
        <v>CLICC-ML</v>
      </c>
    </row>
    <row r="4425" spans="1:3" x14ac:dyDescent="0.2">
      <c r="A4425" s="4" t="s">
        <v>2274</v>
      </c>
      <c r="B4425" t="str">
        <f t="shared" si="138"/>
        <v>CLICC-ML</v>
      </c>
      <c r="C4425" t="str">
        <f t="shared" si="139"/>
        <v>CLICC-ML</v>
      </c>
    </row>
    <row r="4426" spans="1:3" x14ac:dyDescent="0.2">
      <c r="A4426" s="3" t="s">
        <v>2274</v>
      </c>
      <c r="B4426" t="str">
        <f t="shared" si="138"/>
        <v>CLICC-ML</v>
      </c>
      <c r="C4426" t="str">
        <f t="shared" si="139"/>
        <v>CLICC-ML</v>
      </c>
    </row>
    <row r="4427" spans="1:3" x14ac:dyDescent="0.2">
      <c r="A4427" s="4" t="s">
        <v>2274</v>
      </c>
      <c r="B4427" t="str">
        <f t="shared" si="138"/>
        <v>CLICC-ML</v>
      </c>
      <c r="C4427" t="str">
        <f t="shared" si="139"/>
        <v>CLICC-ML</v>
      </c>
    </row>
    <row r="4428" spans="1:3" x14ac:dyDescent="0.2">
      <c r="A4428" s="3" t="s">
        <v>2274</v>
      </c>
      <c r="B4428" t="str">
        <f t="shared" si="138"/>
        <v>CLICC-ML</v>
      </c>
      <c r="C4428" t="str">
        <f t="shared" si="139"/>
        <v>CLICC-ML</v>
      </c>
    </row>
    <row r="4429" spans="1:3" x14ac:dyDescent="0.2">
      <c r="A4429" s="4" t="s">
        <v>2274</v>
      </c>
      <c r="B4429" t="str">
        <f t="shared" si="138"/>
        <v>CLICC-ML</v>
      </c>
      <c r="C4429" t="str">
        <f t="shared" si="139"/>
        <v>CLICC-ML</v>
      </c>
    </row>
    <row r="4430" spans="1:3" x14ac:dyDescent="0.2">
      <c r="A4430" s="3" t="s">
        <v>2275</v>
      </c>
      <c r="B4430" t="str">
        <f t="shared" si="138"/>
        <v>CLICC-MM</v>
      </c>
      <c r="C4430" t="str">
        <f t="shared" si="139"/>
        <v>CLICC-MM</v>
      </c>
    </row>
    <row r="4431" spans="1:3" x14ac:dyDescent="0.2">
      <c r="A4431" s="4" t="s">
        <v>2263</v>
      </c>
      <c r="B4431" t="str">
        <f t="shared" si="138"/>
        <v>HP</v>
      </c>
      <c r="C4431" t="str">
        <f t="shared" si="139"/>
        <v>HP</v>
      </c>
    </row>
    <row r="4432" spans="1:3" x14ac:dyDescent="0.2">
      <c r="A4432" s="3" t="s">
        <v>2263</v>
      </c>
      <c r="B4432" t="str">
        <f t="shared" si="138"/>
        <v>HP</v>
      </c>
      <c r="C4432" t="str">
        <f t="shared" si="139"/>
        <v>HP</v>
      </c>
    </row>
    <row r="4433" spans="1:3" x14ac:dyDescent="0.2">
      <c r="A4433" s="4" t="s">
        <v>2263</v>
      </c>
      <c r="B4433" t="str">
        <f t="shared" si="138"/>
        <v>HP</v>
      </c>
      <c r="C4433" t="str">
        <f t="shared" si="139"/>
        <v>HP</v>
      </c>
    </row>
    <row r="4434" spans="1:3" x14ac:dyDescent="0.2">
      <c r="A4434" s="3" t="s">
        <v>2263</v>
      </c>
      <c r="B4434" t="str">
        <f t="shared" si="138"/>
        <v>HP</v>
      </c>
      <c r="C4434" t="str">
        <f t="shared" si="139"/>
        <v>HP</v>
      </c>
    </row>
    <row r="4435" spans="1:3" x14ac:dyDescent="0.2">
      <c r="A4435" s="4" t="s">
        <v>2275</v>
      </c>
      <c r="B4435" t="str">
        <f t="shared" si="138"/>
        <v>CLICC-MM</v>
      </c>
      <c r="C4435" t="str">
        <f t="shared" si="139"/>
        <v>CLICC-MM</v>
      </c>
    </row>
    <row r="4436" spans="1:3" x14ac:dyDescent="0.2">
      <c r="A4436" s="3" t="s">
        <v>2274</v>
      </c>
      <c r="B4436" t="str">
        <f t="shared" si="138"/>
        <v>CLICC-ML</v>
      </c>
      <c r="C4436" t="str">
        <f t="shared" si="139"/>
        <v>CLICC-ML</v>
      </c>
    </row>
    <row r="4437" spans="1:3" x14ac:dyDescent="0.2">
      <c r="A4437" s="4" t="s">
        <v>2274</v>
      </c>
      <c r="B4437" t="str">
        <f t="shared" si="138"/>
        <v>CLICC-ML</v>
      </c>
      <c r="C4437" t="str">
        <f t="shared" si="139"/>
        <v>CLICC-ML</v>
      </c>
    </row>
    <row r="4438" spans="1:3" x14ac:dyDescent="0.2">
      <c r="A4438" s="3" t="s">
        <v>2274</v>
      </c>
      <c r="B4438" t="str">
        <f t="shared" si="138"/>
        <v>CLICC-ML</v>
      </c>
      <c r="C4438" t="str">
        <f t="shared" si="139"/>
        <v>CLICC-ML</v>
      </c>
    </row>
    <row r="4439" spans="1:3" x14ac:dyDescent="0.2">
      <c r="A4439" s="4" t="s">
        <v>2274</v>
      </c>
      <c r="B4439" t="str">
        <f t="shared" si="138"/>
        <v>CLICC-ML</v>
      </c>
      <c r="C4439" t="str">
        <f t="shared" si="139"/>
        <v>CLICC-ML</v>
      </c>
    </row>
    <row r="4440" spans="1:3" x14ac:dyDescent="0.2">
      <c r="A4440" s="3" t="s">
        <v>2274</v>
      </c>
      <c r="B4440" t="str">
        <f t="shared" si="138"/>
        <v>CLICC-ML</v>
      </c>
      <c r="C4440" t="str">
        <f t="shared" si="139"/>
        <v>CLICC-ML</v>
      </c>
    </row>
    <row r="4441" spans="1:3" x14ac:dyDescent="0.2">
      <c r="A4441" s="4" t="s">
        <v>2275</v>
      </c>
      <c r="B4441" t="str">
        <f t="shared" si="138"/>
        <v>CLICC-MM</v>
      </c>
      <c r="C4441" t="str">
        <f t="shared" si="139"/>
        <v>CLICC-MM</v>
      </c>
    </row>
    <row r="4442" spans="1:3" x14ac:dyDescent="0.2">
      <c r="A4442" s="3" t="s">
        <v>2263</v>
      </c>
      <c r="B4442" t="str">
        <f t="shared" si="138"/>
        <v>HP</v>
      </c>
      <c r="C4442" t="str">
        <f t="shared" si="139"/>
        <v>HP</v>
      </c>
    </row>
    <row r="4443" spans="1:3" x14ac:dyDescent="0.2">
      <c r="A4443" s="4" t="s">
        <v>2275</v>
      </c>
      <c r="B4443" t="str">
        <f t="shared" si="138"/>
        <v>CLICC-MM</v>
      </c>
      <c r="C4443" t="str">
        <f t="shared" si="139"/>
        <v>CLICC-MM</v>
      </c>
    </row>
    <row r="4444" spans="1:3" x14ac:dyDescent="0.2">
      <c r="A4444" s="3" t="s">
        <v>2263</v>
      </c>
      <c r="B4444" t="str">
        <f t="shared" si="138"/>
        <v>HP</v>
      </c>
      <c r="C4444" t="str">
        <f t="shared" si="139"/>
        <v>HP</v>
      </c>
    </row>
    <row r="4445" spans="1:3" x14ac:dyDescent="0.2">
      <c r="A4445" s="4" t="s">
        <v>2273</v>
      </c>
      <c r="B4445" t="str">
        <f t="shared" si="138"/>
        <v>CBK</v>
      </c>
      <c r="C4445" t="str">
        <f t="shared" si="139"/>
        <v>CBK</v>
      </c>
    </row>
    <row r="4446" spans="1:3" x14ac:dyDescent="0.2">
      <c r="A4446" s="3" t="s">
        <v>2273</v>
      </c>
      <c r="B4446" t="str">
        <f t="shared" si="138"/>
        <v>CBK</v>
      </c>
      <c r="C4446" t="str">
        <f t="shared" si="139"/>
        <v>CBK</v>
      </c>
    </row>
    <row r="4447" spans="1:3" x14ac:dyDescent="0.2">
      <c r="A4447" s="4" t="s">
        <v>2275</v>
      </c>
      <c r="B4447" t="str">
        <f t="shared" si="138"/>
        <v>CLICC-MM</v>
      </c>
      <c r="C4447" t="str">
        <f t="shared" si="139"/>
        <v>CLICC-MM</v>
      </c>
    </row>
    <row r="4448" spans="1:3" x14ac:dyDescent="0.2">
      <c r="A4448" s="3" t="s">
        <v>2275</v>
      </c>
      <c r="B4448" t="str">
        <f t="shared" si="138"/>
        <v>CLICC-MM</v>
      </c>
      <c r="C4448" t="str">
        <f t="shared" si="139"/>
        <v>CLICC-MM</v>
      </c>
    </row>
    <row r="4449" spans="1:3" x14ac:dyDescent="0.2">
      <c r="A4449" s="4" t="s">
        <v>2275</v>
      </c>
      <c r="B4449" t="str">
        <f t="shared" si="138"/>
        <v>CLICC-MM</v>
      </c>
      <c r="C4449" t="str">
        <f t="shared" si="139"/>
        <v>CLICC-MM</v>
      </c>
    </row>
    <row r="4450" spans="1:3" x14ac:dyDescent="0.2">
      <c r="A4450" s="3" t="s">
        <v>2275</v>
      </c>
      <c r="B4450" t="str">
        <f t="shared" si="138"/>
        <v>CLICC-MM</v>
      </c>
      <c r="C4450" t="str">
        <f t="shared" si="139"/>
        <v>CLICC-MM</v>
      </c>
    </row>
    <row r="4451" spans="1:3" x14ac:dyDescent="0.2">
      <c r="A4451" s="4" t="s">
        <v>2275</v>
      </c>
      <c r="B4451" t="str">
        <f t="shared" si="138"/>
        <v>CLICC-MM</v>
      </c>
      <c r="C4451" t="str">
        <f t="shared" si="139"/>
        <v>CLICC-MM</v>
      </c>
    </row>
    <row r="4452" spans="1:3" x14ac:dyDescent="0.2">
      <c r="A4452" s="3" t="s">
        <v>2275</v>
      </c>
      <c r="B4452" t="str">
        <f t="shared" si="138"/>
        <v>CLICC-MM</v>
      </c>
      <c r="C4452" t="str">
        <f t="shared" si="139"/>
        <v>CLICC-MM</v>
      </c>
    </row>
    <row r="4453" spans="1:3" x14ac:dyDescent="0.2">
      <c r="A4453" s="4" t="s">
        <v>2275</v>
      </c>
      <c r="B4453" t="str">
        <f t="shared" si="138"/>
        <v>CLICC-MM</v>
      </c>
      <c r="C4453" t="str">
        <f t="shared" si="139"/>
        <v>CLICC-MM</v>
      </c>
    </row>
    <row r="4454" spans="1:3" x14ac:dyDescent="0.2">
      <c r="A4454" s="3" t="s">
        <v>2275</v>
      </c>
      <c r="B4454" t="str">
        <f t="shared" si="138"/>
        <v>CLICC-MM</v>
      </c>
      <c r="C4454" t="str">
        <f t="shared" si="139"/>
        <v>CLICC-MM</v>
      </c>
    </row>
    <row r="4455" spans="1:3" x14ac:dyDescent="0.2">
      <c r="A4455" s="4" t="s">
        <v>2275</v>
      </c>
      <c r="B4455" t="str">
        <f t="shared" si="138"/>
        <v>CLICC-MM</v>
      </c>
      <c r="C4455" t="str">
        <f t="shared" si="139"/>
        <v>CLICC-MM</v>
      </c>
    </row>
    <row r="4456" spans="1:3" x14ac:dyDescent="0.2">
      <c r="A4456" s="3" t="s">
        <v>2275</v>
      </c>
      <c r="B4456" t="str">
        <f t="shared" si="138"/>
        <v>CLICC-MM</v>
      </c>
      <c r="C4456" t="str">
        <f t="shared" si="139"/>
        <v>CLICC-MM</v>
      </c>
    </row>
    <row r="4457" spans="1:3" x14ac:dyDescent="0.2">
      <c r="A4457" s="4" t="s">
        <v>2275</v>
      </c>
      <c r="B4457" t="str">
        <f t="shared" si="138"/>
        <v>CLICC-MM</v>
      </c>
      <c r="C4457" t="str">
        <f t="shared" si="139"/>
        <v>CLICC-MM</v>
      </c>
    </row>
    <row r="4458" spans="1:3" x14ac:dyDescent="0.2">
      <c r="A4458" s="3" t="s">
        <v>2275</v>
      </c>
      <c r="B4458" t="str">
        <f t="shared" si="138"/>
        <v>CLICC-MM</v>
      </c>
      <c r="C4458" t="str">
        <f t="shared" si="139"/>
        <v>CLICC-MM</v>
      </c>
    </row>
    <row r="4459" spans="1:3" x14ac:dyDescent="0.2">
      <c r="A4459" s="4" t="s">
        <v>2275</v>
      </c>
      <c r="B4459" t="str">
        <f t="shared" si="138"/>
        <v>CLICC-MM</v>
      </c>
      <c r="C4459" t="str">
        <f t="shared" si="139"/>
        <v>CLICC-MM</v>
      </c>
    </row>
    <row r="4460" spans="1:3" x14ac:dyDescent="0.2">
      <c r="A4460" s="3" t="s">
        <v>2275</v>
      </c>
      <c r="B4460" t="str">
        <f t="shared" si="138"/>
        <v>CLICC-MM</v>
      </c>
      <c r="C4460" t="str">
        <f t="shared" si="139"/>
        <v>CLICC-MM</v>
      </c>
    </row>
    <row r="4461" spans="1:3" x14ac:dyDescent="0.2">
      <c r="A4461" s="4" t="s">
        <v>2275</v>
      </c>
      <c r="B4461" t="str">
        <f t="shared" si="138"/>
        <v>CLICC-MM</v>
      </c>
      <c r="C4461" t="str">
        <f t="shared" si="139"/>
        <v>CLICC-MM</v>
      </c>
    </row>
    <row r="4462" spans="1:3" x14ac:dyDescent="0.2">
      <c r="A4462" s="3" t="s">
        <v>2275</v>
      </c>
      <c r="B4462" t="str">
        <f t="shared" si="138"/>
        <v>CLICC-MM</v>
      </c>
      <c r="C4462" t="str">
        <f t="shared" si="139"/>
        <v>CLICC-MM</v>
      </c>
    </row>
    <row r="4463" spans="1:3" x14ac:dyDescent="0.2">
      <c r="A4463" s="4" t="s">
        <v>2275</v>
      </c>
      <c r="B4463" t="str">
        <f t="shared" si="138"/>
        <v>CLICC-MM</v>
      </c>
      <c r="C4463" t="str">
        <f t="shared" si="139"/>
        <v>CLICC-MM</v>
      </c>
    </row>
    <row r="4464" spans="1:3" x14ac:dyDescent="0.2">
      <c r="A4464" s="3" t="s">
        <v>2275</v>
      </c>
      <c r="B4464" t="str">
        <f t="shared" si="138"/>
        <v>CLICC-MM</v>
      </c>
      <c r="C4464" t="str">
        <f t="shared" si="139"/>
        <v>CLICC-MM</v>
      </c>
    </row>
    <row r="4465" spans="1:3" x14ac:dyDescent="0.2">
      <c r="A4465" s="4" t="s">
        <v>2275</v>
      </c>
      <c r="B4465" t="str">
        <f t="shared" si="138"/>
        <v>CLICC-MM</v>
      </c>
      <c r="C4465" t="str">
        <f t="shared" si="139"/>
        <v>CLICC-MM</v>
      </c>
    </row>
    <row r="4466" spans="1:3" x14ac:dyDescent="0.2">
      <c r="A4466" s="3" t="s">
        <v>2275</v>
      </c>
      <c r="B4466" t="str">
        <f t="shared" si="138"/>
        <v>CLICC-MM</v>
      </c>
      <c r="C4466" t="str">
        <f t="shared" si="139"/>
        <v>CLICC-MM</v>
      </c>
    </row>
    <row r="4467" spans="1:3" x14ac:dyDescent="0.2">
      <c r="A4467" s="4" t="s">
        <v>2275</v>
      </c>
      <c r="B4467" t="str">
        <f t="shared" si="138"/>
        <v>CLICC-MM</v>
      </c>
      <c r="C4467" t="str">
        <f t="shared" si="139"/>
        <v>CLICC-MM</v>
      </c>
    </row>
    <row r="4468" spans="1:3" x14ac:dyDescent="0.2">
      <c r="A4468" s="3" t="s">
        <v>2275</v>
      </c>
      <c r="B4468" t="str">
        <f t="shared" si="138"/>
        <v>CLICC-MM</v>
      </c>
      <c r="C4468" t="str">
        <f t="shared" si="139"/>
        <v>CLICC-MM</v>
      </c>
    </row>
    <row r="4469" spans="1:3" x14ac:dyDescent="0.2">
      <c r="A4469" s="4" t="s">
        <v>2275</v>
      </c>
      <c r="B4469" t="str">
        <f t="shared" si="138"/>
        <v>CLICC-MM</v>
      </c>
      <c r="C4469" t="str">
        <f t="shared" si="139"/>
        <v>CLICC-MM</v>
      </c>
    </row>
    <row r="4470" spans="1:3" x14ac:dyDescent="0.2">
      <c r="A4470" s="3" t="s">
        <v>2275</v>
      </c>
      <c r="B4470" t="str">
        <f t="shared" si="138"/>
        <v>CLICC-MM</v>
      </c>
      <c r="C4470" t="str">
        <f t="shared" si="139"/>
        <v>CLICC-MM</v>
      </c>
    </row>
    <row r="4471" spans="1:3" x14ac:dyDescent="0.2">
      <c r="A4471" s="4" t="s">
        <v>2275</v>
      </c>
      <c r="B4471" t="str">
        <f t="shared" si="138"/>
        <v>CLICC-MM</v>
      </c>
      <c r="C4471" t="str">
        <f t="shared" si="139"/>
        <v>CLICC-MM</v>
      </c>
    </row>
    <row r="4472" spans="1:3" x14ac:dyDescent="0.2">
      <c r="A4472" s="3" t="s">
        <v>2275</v>
      </c>
      <c r="B4472" t="str">
        <f t="shared" si="138"/>
        <v>CLICC-MM</v>
      </c>
      <c r="C4472" t="str">
        <f t="shared" si="139"/>
        <v>CLICC-MM</v>
      </c>
    </row>
    <row r="4473" spans="1:3" x14ac:dyDescent="0.2">
      <c r="A4473" s="4" t="s">
        <v>2275</v>
      </c>
      <c r="B4473" t="str">
        <f t="shared" si="138"/>
        <v>CLICC-MM</v>
      </c>
      <c r="C4473" t="str">
        <f t="shared" si="139"/>
        <v>CLICC-MM</v>
      </c>
    </row>
    <row r="4474" spans="1:3" x14ac:dyDescent="0.2">
      <c r="A4474" s="3" t="s">
        <v>2275</v>
      </c>
      <c r="B4474" t="str">
        <f t="shared" si="138"/>
        <v>CLICC-MM</v>
      </c>
      <c r="C4474" t="str">
        <f t="shared" si="139"/>
        <v>CLICC-MM</v>
      </c>
    </row>
    <row r="4475" spans="1:3" x14ac:dyDescent="0.2">
      <c r="A4475" s="4" t="s">
        <v>2275</v>
      </c>
      <c r="B4475" t="str">
        <f t="shared" si="138"/>
        <v>CLICC-MM</v>
      </c>
      <c r="C4475" t="str">
        <f t="shared" si="139"/>
        <v>CLICC-MM</v>
      </c>
    </row>
    <row r="4476" spans="1:3" x14ac:dyDescent="0.2">
      <c r="A4476" s="3" t="s">
        <v>2275</v>
      </c>
      <c r="B4476" t="str">
        <f t="shared" si="138"/>
        <v>CLICC-MM</v>
      </c>
      <c r="C4476" t="str">
        <f t="shared" si="139"/>
        <v>CLICC-MM</v>
      </c>
    </row>
    <row r="4477" spans="1:3" x14ac:dyDescent="0.2">
      <c r="A4477" s="4" t="s">
        <v>2275</v>
      </c>
      <c r="B4477" t="str">
        <f t="shared" si="138"/>
        <v>CLICC-MM</v>
      </c>
      <c r="C4477" t="str">
        <f t="shared" si="139"/>
        <v>CLICC-MM</v>
      </c>
    </row>
    <row r="4478" spans="1:3" x14ac:dyDescent="0.2">
      <c r="A4478" s="3" t="s">
        <v>2275</v>
      </c>
      <c r="B4478" t="str">
        <f t="shared" si="138"/>
        <v>CLICC-MM</v>
      </c>
      <c r="C4478" t="str">
        <f t="shared" si="139"/>
        <v>CLICC-MM</v>
      </c>
    </row>
    <row r="4479" spans="1:3" x14ac:dyDescent="0.2">
      <c r="A4479" s="4" t="s">
        <v>2275</v>
      </c>
      <c r="B4479" t="str">
        <f t="shared" si="138"/>
        <v>CLICC-MM</v>
      </c>
      <c r="C4479" t="str">
        <f t="shared" si="139"/>
        <v>CLICC-MM</v>
      </c>
    </row>
    <row r="4480" spans="1:3" x14ac:dyDescent="0.2">
      <c r="A4480" s="3" t="s">
        <v>2275</v>
      </c>
      <c r="B4480" t="str">
        <f t="shared" si="138"/>
        <v>CLICC-MM</v>
      </c>
      <c r="C4480" t="str">
        <f t="shared" si="139"/>
        <v>CLICC-MM</v>
      </c>
    </row>
    <row r="4481" spans="1:3" x14ac:dyDescent="0.2">
      <c r="A4481" s="4" t="s">
        <v>2275</v>
      </c>
      <c r="B4481" t="str">
        <f t="shared" si="138"/>
        <v>CLICC-MM</v>
      </c>
      <c r="C4481" t="str">
        <f t="shared" si="139"/>
        <v>CLICC-MM</v>
      </c>
    </row>
    <row r="4482" spans="1:3" x14ac:dyDescent="0.2">
      <c r="A4482" s="3" t="s">
        <v>2275</v>
      </c>
      <c r="B4482" t="str">
        <f t="shared" si="138"/>
        <v>CLICC-MM</v>
      </c>
      <c r="C4482" t="str">
        <f t="shared" si="139"/>
        <v>CLICC-MM</v>
      </c>
    </row>
    <row r="4483" spans="1:3" x14ac:dyDescent="0.2">
      <c r="A4483" s="4" t="s">
        <v>2275</v>
      </c>
      <c r="B4483" t="str">
        <f t="shared" ref="B4483:B4546" si="140">IF(COUNTIF(A4483,"*MACUSBC*"),"MACUSBC",A4483)</f>
        <v>CLICC-MM</v>
      </c>
      <c r="C4483" t="str">
        <f t="shared" ref="C4483:C4546" si="141">IF(COUNTIF(B4483,"*uniq*"),"CBK",B4483)</f>
        <v>CLICC-MM</v>
      </c>
    </row>
    <row r="4484" spans="1:3" x14ac:dyDescent="0.2">
      <c r="A4484" s="3" t="s">
        <v>2271</v>
      </c>
      <c r="B4484" t="str">
        <f t="shared" si="140"/>
        <v>OMNI</v>
      </c>
      <c r="C4484" t="str">
        <f t="shared" si="141"/>
        <v>OMNI</v>
      </c>
    </row>
    <row r="4485" spans="1:3" x14ac:dyDescent="0.2">
      <c r="A4485" s="4" t="s">
        <v>2386</v>
      </c>
      <c r="B4485" t="str">
        <f t="shared" si="140"/>
        <v>Uniq/7/B00Code</v>
      </c>
      <c r="C4485" t="str">
        <f t="shared" si="141"/>
        <v>CBK</v>
      </c>
    </row>
    <row r="4486" spans="1:3" x14ac:dyDescent="0.2">
      <c r="A4486" s="3" t="s">
        <v>2281</v>
      </c>
      <c r="B4486" t="str">
        <f t="shared" si="140"/>
        <v>HDMIC</v>
      </c>
      <c r="C4486" t="str">
        <f t="shared" si="141"/>
        <v>HDMIC</v>
      </c>
    </row>
    <row r="4487" spans="1:3" x14ac:dyDescent="0.2">
      <c r="A4487" s="4" t="s">
        <v>2281</v>
      </c>
      <c r="B4487" t="str">
        <f t="shared" si="140"/>
        <v>HDMIC</v>
      </c>
      <c r="C4487" t="str">
        <f t="shared" si="141"/>
        <v>HDMIC</v>
      </c>
    </row>
    <row r="4488" spans="1:3" x14ac:dyDescent="0.2">
      <c r="A4488" s="3" t="s">
        <v>2281</v>
      </c>
      <c r="B4488" t="str">
        <f t="shared" si="140"/>
        <v>HDMIC</v>
      </c>
      <c r="C4488" t="str">
        <f t="shared" si="141"/>
        <v>HDMIC</v>
      </c>
    </row>
    <row r="4489" spans="1:3" x14ac:dyDescent="0.2">
      <c r="A4489" s="4" t="s">
        <v>2282</v>
      </c>
      <c r="B4489" t="str">
        <f t="shared" si="140"/>
        <v>HPUSBC</v>
      </c>
      <c r="C4489" t="str">
        <f t="shared" si="141"/>
        <v>HPUSBC</v>
      </c>
    </row>
    <row r="4490" spans="1:3" x14ac:dyDescent="0.2">
      <c r="A4490" s="3" t="s">
        <v>2282</v>
      </c>
      <c r="B4490" t="str">
        <f t="shared" si="140"/>
        <v>HPUSBC</v>
      </c>
      <c r="C4490" t="str">
        <f t="shared" si="141"/>
        <v>HPUSBC</v>
      </c>
    </row>
    <row r="4491" spans="1:3" x14ac:dyDescent="0.2">
      <c r="A4491" s="4" t="s">
        <v>2265</v>
      </c>
      <c r="B4491" t="str">
        <f t="shared" si="140"/>
        <v>IPHONE</v>
      </c>
      <c r="C4491" t="str">
        <f t="shared" si="141"/>
        <v>IPHONE</v>
      </c>
    </row>
    <row r="4492" spans="1:3" x14ac:dyDescent="0.2">
      <c r="A4492" s="3" t="s">
        <v>2265</v>
      </c>
      <c r="B4492" t="str">
        <f t="shared" si="140"/>
        <v>IPHONE</v>
      </c>
      <c r="C4492" t="str">
        <f t="shared" si="141"/>
        <v>IPHONE</v>
      </c>
    </row>
    <row r="4493" spans="1:3" x14ac:dyDescent="0.2">
      <c r="A4493" s="4" t="s">
        <v>2265</v>
      </c>
      <c r="B4493" t="str">
        <f t="shared" si="140"/>
        <v>IPHONE</v>
      </c>
      <c r="C4493" t="str">
        <f t="shared" si="141"/>
        <v>IPHONE</v>
      </c>
    </row>
    <row r="4494" spans="1:3" x14ac:dyDescent="0.2">
      <c r="A4494" s="3" t="s">
        <v>2265</v>
      </c>
      <c r="B4494" t="str">
        <f t="shared" si="140"/>
        <v>IPHONE</v>
      </c>
      <c r="C4494" t="str">
        <f t="shared" si="141"/>
        <v>IPHONE</v>
      </c>
    </row>
    <row r="4495" spans="1:3" x14ac:dyDescent="0.2">
      <c r="A4495" s="4" t="s">
        <v>2265</v>
      </c>
      <c r="B4495" t="str">
        <f t="shared" si="140"/>
        <v>IPHONE</v>
      </c>
      <c r="C4495" t="str">
        <f t="shared" si="141"/>
        <v>IPHONE</v>
      </c>
    </row>
    <row r="4496" spans="1:3" x14ac:dyDescent="0.2">
      <c r="A4496" s="3" t="s">
        <v>2265</v>
      </c>
      <c r="B4496" t="str">
        <f t="shared" si="140"/>
        <v>IPHONE</v>
      </c>
      <c r="C4496" t="str">
        <f t="shared" si="141"/>
        <v>IPHONE</v>
      </c>
    </row>
    <row r="4497" spans="1:3" x14ac:dyDescent="0.2">
      <c r="A4497" s="4" t="s">
        <v>2265</v>
      </c>
      <c r="B4497" t="str">
        <f t="shared" si="140"/>
        <v>IPHONE</v>
      </c>
      <c r="C4497" t="str">
        <f t="shared" si="141"/>
        <v>IPHONE</v>
      </c>
    </row>
    <row r="4498" spans="1:3" x14ac:dyDescent="0.2">
      <c r="A4498" s="3" t="s">
        <v>2296</v>
      </c>
      <c r="B4498" t="str">
        <f t="shared" si="140"/>
        <v>MACUSBC</v>
      </c>
      <c r="C4498" t="str">
        <f t="shared" si="141"/>
        <v>MACUSBC</v>
      </c>
    </row>
    <row r="4499" spans="1:3" x14ac:dyDescent="0.2">
      <c r="A4499" s="4" t="s">
        <v>2296</v>
      </c>
      <c r="B4499" t="str">
        <f t="shared" si="140"/>
        <v>MACUSBC</v>
      </c>
      <c r="C4499" t="str">
        <f t="shared" si="141"/>
        <v>MACUSBC</v>
      </c>
    </row>
    <row r="4500" spans="1:3" x14ac:dyDescent="0.2">
      <c r="A4500" s="3" t="s">
        <v>2296</v>
      </c>
      <c r="B4500" t="str">
        <f t="shared" si="140"/>
        <v>MACUSBC</v>
      </c>
      <c r="C4500" t="str">
        <f t="shared" si="141"/>
        <v>MACUSBC</v>
      </c>
    </row>
    <row r="4501" spans="1:3" x14ac:dyDescent="0.2">
      <c r="A4501" s="4" t="s">
        <v>2296</v>
      </c>
      <c r="B4501" t="str">
        <f t="shared" si="140"/>
        <v>MACUSBC</v>
      </c>
      <c r="C4501" t="str">
        <f t="shared" si="141"/>
        <v>MACUSBC</v>
      </c>
    </row>
    <row r="4502" spans="1:3" x14ac:dyDescent="0.2">
      <c r="A4502" s="3" t="s">
        <v>2296</v>
      </c>
      <c r="B4502" t="str">
        <f t="shared" si="140"/>
        <v>MACUSBC</v>
      </c>
      <c r="C4502" t="str">
        <f t="shared" si="141"/>
        <v>MACUSBC</v>
      </c>
    </row>
    <row r="4503" spans="1:3" x14ac:dyDescent="0.2">
      <c r="A4503" s="4" t="s">
        <v>2296</v>
      </c>
      <c r="B4503" t="str">
        <f t="shared" si="140"/>
        <v>MACUSBC</v>
      </c>
      <c r="C4503" t="str">
        <f t="shared" si="141"/>
        <v>MACUSBC</v>
      </c>
    </row>
    <row r="4504" spans="1:3" x14ac:dyDescent="0.2">
      <c r="A4504" s="3" t="s">
        <v>2285</v>
      </c>
      <c r="B4504" t="str">
        <f t="shared" si="140"/>
        <v>UHDMI</v>
      </c>
      <c r="C4504" t="str">
        <f t="shared" si="141"/>
        <v>UHDMI</v>
      </c>
    </row>
    <row r="4505" spans="1:3" x14ac:dyDescent="0.2">
      <c r="A4505" s="4" t="s">
        <v>2294</v>
      </c>
      <c r="B4505" t="str">
        <f t="shared" si="140"/>
        <v>UVGA</v>
      </c>
      <c r="C4505" t="str">
        <f t="shared" si="141"/>
        <v>UVGA</v>
      </c>
    </row>
    <row r="4506" spans="1:3" x14ac:dyDescent="0.2">
      <c r="A4506" s="3" t="s">
        <v>2294</v>
      </c>
      <c r="B4506" t="str">
        <f t="shared" si="140"/>
        <v>UVGA</v>
      </c>
      <c r="C4506" t="str">
        <f t="shared" si="141"/>
        <v>UVGA</v>
      </c>
    </row>
    <row r="4507" spans="1:3" x14ac:dyDescent="0.2">
      <c r="A4507" s="4" t="s">
        <v>2272</v>
      </c>
      <c r="B4507" t="str">
        <f t="shared" si="140"/>
        <v>WALLADPT</v>
      </c>
      <c r="C4507" t="str">
        <f t="shared" si="141"/>
        <v>WALLADPT</v>
      </c>
    </row>
    <row r="4508" spans="1:3" x14ac:dyDescent="0.2">
      <c r="A4508" s="3" t="s">
        <v>2272</v>
      </c>
      <c r="B4508" t="str">
        <f t="shared" si="140"/>
        <v>WALLADPT</v>
      </c>
      <c r="C4508" t="str">
        <f t="shared" si="141"/>
        <v>WALLADPT</v>
      </c>
    </row>
    <row r="4509" spans="1:3" x14ac:dyDescent="0.2">
      <c r="A4509" s="4" t="s">
        <v>2272</v>
      </c>
      <c r="B4509" t="str">
        <f t="shared" si="140"/>
        <v>WALLADPT</v>
      </c>
      <c r="C4509" t="str">
        <f t="shared" si="141"/>
        <v>WALLADPT</v>
      </c>
    </row>
    <row r="4510" spans="1:3" x14ac:dyDescent="0.2">
      <c r="A4510" s="3" t="s">
        <v>2272</v>
      </c>
      <c r="B4510" t="str">
        <f t="shared" si="140"/>
        <v>WALLADPT</v>
      </c>
      <c r="C4510" t="str">
        <f t="shared" si="141"/>
        <v>WALLADPT</v>
      </c>
    </row>
    <row r="4511" spans="1:3" x14ac:dyDescent="0.2">
      <c r="A4511" s="4" t="s">
        <v>2272</v>
      </c>
      <c r="B4511" t="str">
        <f t="shared" si="140"/>
        <v>WALLADPT</v>
      </c>
      <c r="C4511" t="str">
        <f t="shared" si="141"/>
        <v>WALLADPT</v>
      </c>
    </row>
    <row r="4512" spans="1:3" x14ac:dyDescent="0.2">
      <c r="A4512" s="3" t="s">
        <v>2272</v>
      </c>
      <c r="B4512" t="str">
        <f t="shared" si="140"/>
        <v>WALLADPT</v>
      </c>
      <c r="C4512" t="str">
        <f t="shared" si="141"/>
        <v>WALLADPT</v>
      </c>
    </row>
    <row r="4513" spans="1:3" x14ac:dyDescent="0.2">
      <c r="A4513" s="4" t="s">
        <v>2273</v>
      </c>
      <c r="B4513" t="str">
        <f t="shared" si="140"/>
        <v>CBK</v>
      </c>
      <c r="C4513" t="str">
        <f t="shared" si="141"/>
        <v>CBK</v>
      </c>
    </row>
    <row r="4514" spans="1:3" x14ac:dyDescent="0.2">
      <c r="A4514" s="3" t="s">
        <v>2275</v>
      </c>
      <c r="B4514" t="str">
        <f t="shared" si="140"/>
        <v>CLICC-MM</v>
      </c>
      <c r="C4514" t="str">
        <f t="shared" si="141"/>
        <v>CLICC-MM</v>
      </c>
    </row>
    <row r="4515" spans="1:3" x14ac:dyDescent="0.2">
      <c r="A4515" s="4" t="s">
        <v>2273</v>
      </c>
      <c r="B4515" t="str">
        <f t="shared" si="140"/>
        <v>CBK</v>
      </c>
      <c r="C4515" t="str">
        <f t="shared" si="141"/>
        <v>CBK</v>
      </c>
    </row>
    <row r="4516" spans="1:3" x14ac:dyDescent="0.2">
      <c r="A4516" s="3" t="s">
        <v>2274</v>
      </c>
      <c r="B4516" t="str">
        <f t="shared" si="140"/>
        <v>CLICC-ML</v>
      </c>
      <c r="C4516" t="str">
        <f t="shared" si="141"/>
        <v>CLICC-ML</v>
      </c>
    </row>
    <row r="4517" spans="1:3" x14ac:dyDescent="0.2">
      <c r="A4517" s="4" t="s">
        <v>2263</v>
      </c>
      <c r="B4517" t="str">
        <f t="shared" si="140"/>
        <v>HP</v>
      </c>
      <c r="C4517" t="str">
        <f t="shared" si="141"/>
        <v>HP</v>
      </c>
    </row>
    <row r="4518" spans="1:3" x14ac:dyDescent="0.2">
      <c r="A4518" s="3" t="s">
        <v>2263</v>
      </c>
      <c r="B4518" t="str">
        <f t="shared" si="140"/>
        <v>HP</v>
      </c>
      <c r="C4518" t="str">
        <f t="shared" si="141"/>
        <v>HP</v>
      </c>
    </row>
    <row r="4519" spans="1:3" x14ac:dyDescent="0.2">
      <c r="A4519" s="4" t="s">
        <v>2263</v>
      </c>
      <c r="B4519" t="str">
        <f t="shared" si="140"/>
        <v>HP</v>
      </c>
      <c r="C4519" t="str">
        <f t="shared" si="141"/>
        <v>HP</v>
      </c>
    </row>
    <row r="4520" spans="1:3" x14ac:dyDescent="0.2">
      <c r="A4520" s="3" t="s">
        <v>2296</v>
      </c>
      <c r="B4520" t="str">
        <f t="shared" si="140"/>
        <v>MACUSBC</v>
      </c>
      <c r="C4520" t="str">
        <f t="shared" si="141"/>
        <v>MACUSBC</v>
      </c>
    </row>
    <row r="4521" spans="1:3" x14ac:dyDescent="0.2">
      <c r="A4521" s="4" t="s">
        <v>2263</v>
      </c>
      <c r="B4521" t="str">
        <f t="shared" si="140"/>
        <v>HP</v>
      </c>
      <c r="C4521" t="str">
        <f t="shared" si="141"/>
        <v>HP</v>
      </c>
    </row>
    <row r="4522" spans="1:3" x14ac:dyDescent="0.2">
      <c r="A4522" s="3" t="s">
        <v>2288</v>
      </c>
      <c r="B4522" t="str">
        <f t="shared" si="140"/>
        <v>ANDROID</v>
      </c>
      <c r="C4522" t="str">
        <f t="shared" si="141"/>
        <v>ANDROID</v>
      </c>
    </row>
    <row r="4523" spans="1:3" x14ac:dyDescent="0.2">
      <c r="A4523" s="4" t="s">
        <v>2288</v>
      </c>
      <c r="B4523" t="str">
        <f t="shared" si="140"/>
        <v>ANDROID</v>
      </c>
      <c r="C4523" t="str">
        <f t="shared" si="141"/>
        <v>ANDROID</v>
      </c>
    </row>
    <row r="4524" spans="1:3" x14ac:dyDescent="0.2">
      <c r="A4524" s="3" t="s">
        <v>2288</v>
      </c>
      <c r="B4524" t="str">
        <f t="shared" si="140"/>
        <v>ANDROID</v>
      </c>
      <c r="C4524" t="str">
        <f t="shared" si="141"/>
        <v>ANDROID</v>
      </c>
    </row>
    <row r="4525" spans="1:3" x14ac:dyDescent="0.2">
      <c r="A4525" s="4" t="s">
        <v>2281</v>
      </c>
      <c r="B4525" t="str">
        <f t="shared" si="140"/>
        <v>HDMIC</v>
      </c>
      <c r="C4525" t="str">
        <f t="shared" si="141"/>
        <v>HDMIC</v>
      </c>
    </row>
    <row r="4526" spans="1:3" x14ac:dyDescent="0.2">
      <c r="A4526" s="3" t="s">
        <v>2281</v>
      </c>
      <c r="B4526" t="str">
        <f t="shared" si="140"/>
        <v>HDMIC</v>
      </c>
      <c r="C4526" t="str">
        <f t="shared" si="141"/>
        <v>HDMIC</v>
      </c>
    </row>
    <row r="4527" spans="1:3" x14ac:dyDescent="0.2">
      <c r="A4527" s="4" t="s">
        <v>2281</v>
      </c>
      <c r="B4527" t="str">
        <f t="shared" si="140"/>
        <v>HDMIC</v>
      </c>
      <c r="C4527" t="str">
        <f t="shared" si="141"/>
        <v>HDMIC</v>
      </c>
    </row>
    <row r="4528" spans="1:3" x14ac:dyDescent="0.2">
      <c r="A4528" s="3" t="s">
        <v>2281</v>
      </c>
      <c r="B4528" t="str">
        <f t="shared" si="140"/>
        <v>HDMIC</v>
      </c>
      <c r="C4528" t="str">
        <f t="shared" si="141"/>
        <v>HDMIC</v>
      </c>
    </row>
    <row r="4529" spans="1:3" x14ac:dyDescent="0.2">
      <c r="A4529" s="4" t="s">
        <v>2281</v>
      </c>
      <c r="B4529" t="str">
        <f t="shared" si="140"/>
        <v>HDMIC</v>
      </c>
      <c r="C4529" t="str">
        <f t="shared" si="141"/>
        <v>HDMIC</v>
      </c>
    </row>
    <row r="4530" spans="1:3" x14ac:dyDescent="0.2">
      <c r="A4530" s="3" t="s">
        <v>2266</v>
      </c>
      <c r="B4530" t="str">
        <f t="shared" si="140"/>
        <v>HDST</v>
      </c>
      <c r="C4530" t="str">
        <f t="shared" si="141"/>
        <v>HDST</v>
      </c>
    </row>
    <row r="4531" spans="1:3" x14ac:dyDescent="0.2">
      <c r="A4531" s="4" t="s">
        <v>2266</v>
      </c>
      <c r="B4531" t="str">
        <f t="shared" si="140"/>
        <v>HDST</v>
      </c>
      <c r="C4531" t="str">
        <f t="shared" si="141"/>
        <v>HDST</v>
      </c>
    </row>
    <row r="4532" spans="1:3" x14ac:dyDescent="0.2">
      <c r="A4532" s="3" t="s">
        <v>2282</v>
      </c>
      <c r="B4532" t="str">
        <f t="shared" si="140"/>
        <v>HPUSBC</v>
      </c>
      <c r="C4532" t="str">
        <f t="shared" si="141"/>
        <v>HPUSBC</v>
      </c>
    </row>
    <row r="4533" spans="1:3" x14ac:dyDescent="0.2">
      <c r="A4533" s="4" t="s">
        <v>2265</v>
      </c>
      <c r="B4533" t="str">
        <f t="shared" si="140"/>
        <v>IPHONE</v>
      </c>
      <c r="C4533" t="str">
        <f t="shared" si="141"/>
        <v>IPHONE</v>
      </c>
    </row>
    <row r="4534" spans="1:3" x14ac:dyDescent="0.2">
      <c r="A4534" s="3" t="s">
        <v>2265</v>
      </c>
      <c r="B4534" t="str">
        <f t="shared" si="140"/>
        <v>IPHONE</v>
      </c>
      <c r="C4534" t="str">
        <f t="shared" si="141"/>
        <v>IPHONE</v>
      </c>
    </row>
    <row r="4535" spans="1:3" x14ac:dyDescent="0.2">
      <c r="A4535" s="4" t="s">
        <v>2265</v>
      </c>
      <c r="B4535" t="str">
        <f t="shared" si="140"/>
        <v>IPHONE</v>
      </c>
      <c r="C4535" t="str">
        <f t="shared" si="141"/>
        <v>IPHONE</v>
      </c>
    </row>
    <row r="4536" spans="1:3" x14ac:dyDescent="0.2">
      <c r="A4536" s="3" t="s">
        <v>2265</v>
      </c>
      <c r="B4536" t="str">
        <f t="shared" si="140"/>
        <v>IPHONE</v>
      </c>
      <c r="C4536" t="str">
        <f t="shared" si="141"/>
        <v>IPHONE</v>
      </c>
    </row>
    <row r="4537" spans="1:3" x14ac:dyDescent="0.2">
      <c r="A4537" s="4" t="s">
        <v>2265</v>
      </c>
      <c r="B4537" t="str">
        <f t="shared" si="140"/>
        <v>IPHONE</v>
      </c>
      <c r="C4537" t="str">
        <f t="shared" si="141"/>
        <v>IPHONE</v>
      </c>
    </row>
    <row r="4538" spans="1:3" x14ac:dyDescent="0.2">
      <c r="A4538" s="3" t="s">
        <v>2265</v>
      </c>
      <c r="B4538" t="str">
        <f t="shared" si="140"/>
        <v>IPHONE</v>
      </c>
      <c r="C4538" t="str">
        <f t="shared" si="141"/>
        <v>IPHONE</v>
      </c>
    </row>
    <row r="4539" spans="1:3" x14ac:dyDescent="0.2">
      <c r="A4539" s="4" t="s">
        <v>2265</v>
      </c>
      <c r="B4539" t="str">
        <f t="shared" si="140"/>
        <v>IPHONE</v>
      </c>
      <c r="C4539" t="str">
        <f t="shared" si="141"/>
        <v>IPHONE</v>
      </c>
    </row>
    <row r="4540" spans="1:3" x14ac:dyDescent="0.2">
      <c r="A4540" s="3" t="s">
        <v>2265</v>
      </c>
      <c r="B4540" t="str">
        <f t="shared" si="140"/>
        <v>IPHONE</v>
      </c>
      <c r="C4540" t="str">
        <f t="shared" si="141"/>
        <v>IPHONE</v>
      </c>
    </row>
    <row r="4541" spans="1:3" x14ac:dyDescent="0.2">
      <c r="A4541" s="4" t="s">
        <v>2265</v>
      </c>
      <c r="B4541" t="str">
        <f t="shared" si="140"/>
        <v>IPHONE</v>
      </c>
      <c r="C4541" t="str">
        <f t="shared" si="141"/>
        <v>IPHONE</v>
      </c>
    </row>
    <row r="4542" spans="1:3" x14ac:dyDescent="0.2">
      <c r="A4542" s="3" t="s">
        <v>2268</v>
      </c>
      <c r="B4542" t="str">
        <f t="shared" si="140"/>
        <v>MACCHRG</v>
      </c>
      <c r="C4542" t="str">
        <f t="shared" si="141"/>
        <v>MACCHRG</v>
      </c>
    </row>
    <row r="4543" spans="1:3" x14ac:dyDescent="0.2">
      <c r="A4543" s="4" t="s">
        <v>2268</v>
      </c>
      <c r="B4543" t="str">
        <f t="shared" si="140"/>
        <v>MACCHRG</v>
      </c>
      <c r="C4543" t="str">
        <f t="shared" si="141"/>
        <v>MACCHRG</v>
      </c>
    </row>
    <row r="4544" spans="1:3" x14ac:dyDescent="0.2">
      <c r="A4544" s="3" t="s">
        <v>2296</v>
      </c>
      <c r="B4544" t="str">
        <f t="shared" si="140"/>
        <v>MACUSBC</v>
      </c>
      <c r="C4544" t="str">
        <f t="shared" si="141"/>
        <v>MACUSBC</v>
      </c>
    </row>
    <row r="4545" spans="1:3" x14ac:dyDescent="0.2">
      <c r="A4545" s="4" t="s">
        <v>2296</v>
      </c>
      <c r="B4545" t="str">
        <f t="shared" si="140"/>
        <v>MACUSBC</v>
      </c>
      <c r="C4545" t="str">
        <f t="shared" si="141"/>
        <v>MACUSBC</v>
      </c>
    </row>
    <row r="4546" spans="1:3" x14ac:dyDescent="0.2">
      <c r="A4546" s="3" t="s">
        <v>2296</v>
      </c>
      <c r="B4546" t="str">
        <f t="shared" si="140"/>
        <v>MACUSBC</v>
      </c>
      <c r="C4546" t="str">
        <f t="shared" si="141"/>
        <v>MACUSBC</v>
      </c>
    </row>
    <row r="4547" spans="1:3" x14ac:dyDescent="0.2">
      <c r="A4547" s="4" t="s">
        <v>2296</v>
      </c>
      <c r="B4547" t="str">
        <f t="shared" ref="B4547:B4610" si="142">IF(COUNTIF(A4547,"*MACUSBC*"),"MACUSBC",A4547)</f>
        <v>MACUSBC</v>
      </c>
      <c r="C4547" t="str">
        <f t="shared" ref="C4547:C4610" si="143">IF(COUNTIF(B4547,"*uniq*"),"CBK",B4547)</f>
        <v>MACUSBC</v>
      </c>
    </row>
    <row r="4548" spans="1:3" x14ac:dyDescent="0.2">
      <c r="A4548" s="3" t="s">
        <v>2296</v>
      </c>
      <c r="B4548" t="str">
        <f t="shared" si="142"/>
        <v>MACUSBC</v>
      </c>
      <c r="C4548" t="str">
        <f t="shared" si="143"/>
        <v>MACUSBC</v>
      </c>
    </row>
    <row r="4549" spans="1:3" x14ac:dyDescent="0.2">
      <c r="A4549" s="4" t="s">
        <v>2296</v>
      </c>
      <c r="B4549" t="str">
        <f t="shared" si="142"/>
        <v>MACUSBC</v>
      </c>
      <c r="C4549" t="str">
        <f t="shared" si="143"/>
        <v>MACUSBC</v>
      </c>
    </row>
    <row r="4550" spans="1:3" x14ac:dyDescent="0.2">
      <c r="A4550" s="3" t="s">
        <v>2296</v>
      </c>
      <c r="B4550" t="str">
        <f t="shared" si="142"/>
        <v>MACUSBC</v>
      </c>
      <c r="C4550" t="str">
        <f t="shared" si="143"/>
        <v>MACUSBC</v>
      </c>
    </row>
    <row r="4551" spans="1:3" x14ac:dyDescent="0.2">
      <c r="A4551" s="4" t="s">
        <v>2296</v>
      </c>
      <c r="B4551" t="str">
        <f t="shared" si="142"/>
        <v>MACUSBC</v>
      </c>
      <c r="C4551" t="str">
        <f t="shared" si="143"/>
        <v>MACUSBC</v>
      </c>
    </row>
    <row r="4552" spans="1:3" x14ac:dyDescent="0.2">
      <c r="A4552" s="3" t="s">
        <v>2296</v>
      </c>
      <c r="B4552" t="str">
        <f t="shared" si="142"/>
        <v>MACUSBC</v>
      </c>
      <c r="C4552" t="str">
        <f t="shared" si="143"/>
        <v>MACUSBC</v>
      </c>
    </row>
    <row r="4553" spans="1:3" x14ac:dyDescent="0.2">
      <c r="A4553" s="4" t="s">
        <v>2271</v>
      </c>
      <c r="B4553" t="str">
        <f t="shared" si="142"/>
        <v>OMNI</v>
      </c>
      <c r="C4553" t="str">
        <f t="shared" si="143"/>
        <v>OMNI</v>
      </c>
    </row>
    <row r="4554" spans="1:3" x14ac:dyDescent="0.2">
      <c r="A4554" s="3" t="s">
        <v>2271</v>
      </c>
      <c r="B4554" t="str">
        <f t="shared" si="142"/>
        <v>OMNI</v>
      </c>
      <c r="C4554" t="str">
        <f t="shared" si="143"/>
        <v>OMNI</v>
      </c>
    </row>
    <row r="4555" spans="1:3" x14ac:dyDescent="0.2">
      <c r="A4555" s="4" t="s">
        <v>2271</v>
      </c>
      <c r="B4555" t="str">
        <f t="shared" si="142"/>
        <v>OMNI</v>
      </c>
      <c r="C4555" t="str">
        <f t="shared" si="143"/>
        <v>OMNI</v>
      </c>
    </row>
    <row r="4556" spans="1:3" x14ac:dyDescent="0.2">
      <c r="A4556" s="3" t="s">
        <v>2271</v>
      </c>
      <c r="B4556" t="str">
        <f t="shared" si="142"/>
        <v>OMNI</v>
      </c>
      <c r="C4556" t="str">
        <f t="shared" si="143"/>
        <v>OMNI</v>
      </c>
    </row>
    <row r="4557" spans="1:3" x14ac:dyDescent="0.2">
      <c r="A4557" s="4" t="s">
        <v>2271</v>
      </c>
      <c r="B4557" t="str">
        <f t="shared" si="142"/>
        <v>OMNI</v>
      </c>
      <c r="C4557" t="str">
        <f t="shared" si="143"/>
        <v>OMNI</v>
      </c>
    </row>
    <row r="4558" spans="1:3" x14ac:dyDescent="0.2">
      <c r="A4558" s="3" t="s">
        <v>2271</v>
      </c>
      <c r="B4558" t="str">
        <f t="shared" si="142"/>
        <v>OMNI</v>
      </c>
      <c r="C4558" t="str">
        <f t="shared" si="143"/>
        <v>OMNI</v>
      </c>
    </row>
    <row r="4559" spans="1:3" x14ac:dyDescent="0.2">
      <c r="A4559" s="4" t="s">
        <v>2271</v>
      </c>
      <c r="B4559" t="str">
        <f t="shared" si="142"/>
        <v>OMNI</v>
      </c>
      <c r="C4559" t="str">
        <f t="shared" si="143"/>
        <v>OMNI</v>
      </c>
    </row>
    <row r="4560" spans="1:3" x14ac:dyDescent="0.2">
      <c r="A4560" s="3" t="s">
        <v>2285</v>
      </c>
      <c r="B4560" t="str">
        <f t="shared" si="142"/>
        <v>UHDMI</v>
      </c>
      <c r="C4560" t="str">
        <f t="shared" si="143"/>
        <v>UHDMI</v>
      </c>
    </row>
    <row r="4561" spans="1:3" x14ac:dyDescent="0.2">
      <c r="A4561" s="4" t="s">
        <v>2285</v>
      </c>
      <c r="B4561" t="str">
        <f t="shared" si="142"/>
        <v>UHDMI</v>
      </c>
      <c r="C4561" t="str">
        <f t="shared" si="143"/>
        <v>UHDMI</v>
      </c>
    </row>
    <row r="4562" spans="1:3" x14ac:dyDescent="0.2">
      <c r="A4562" s="3" t="s">
        <v>2285</v>
      </c>
      <c r="B4562" t="str">
        <f t="shared" si="142"/>
        <v>UHDMI</v>
      </c>
      <c r="C4562" t="str">
        <f t="shared" si="143"/>
        <v>UHDMI</v>
      </c>
    </row>
    <row r="4563" spans="1:3" x14ac:dyDescent="0.2">
      <c r="A4563" s="4" t="s">
        <v>2285</v>
      </c>
      <c r="B4563" t="str">
        <f t="shared" si="142"/>
        <v>UHDMI</v>
      </c>
      <c r="C4563" t="str">
        <f t="shared" si="143"/>
        <v>UHDMI</v>
      </c>
    </row>
    <row r="4564" spans="1:3" x14ac:dyDescent="0.2">
      <c r="A4564" s="3" t="s">
        <v>2285</v>
      </c>
      <c r="B4564" t="str">
        <f t="shared" si="142"/>
        <v>UHDMI</v>
      </c>
      <c r="C4564" t="str">
        <f t="shared" si="143"/>
        <v>UHDMI</v>
      </c>
    </row>
    <row r="4565" spans="1:3" x14ac:dyDescent="0.2">
      <c r="A4565" s="4" t="s">
        <v>2294</v>
      </c>
      <c r="B4565" t="str">
        <f t="shared" si="142"/>
        <v>UVGA</v>
      </c>
      <c r="C4565" t="str">
        <f t="shared" si="143"/>
        <v>UVGA</v>
      </c>
    </row>
    <row r="4566" spans="1:3" x14ac:dyDescent="0.2">
      <c r="A4566" s="3" t="s">
        <v>2294</v>
      </c>
      <c r="B4566" t="str">
        <f t="shared" si="142"/>
        <v>UVGA</v>
      </c>
      <c r="C4566" t="str">
        <f t="shared" si="143"/>
        <v>UVGA</v>
      </c>
    </row>
    <row r="4567" spans="1:3" x14ac:dyDescent="0.2">
      <c r="A4567" s="4" t="s">
        <v>2272</v>
      </c>
      <c r="B4567" t="str">
        <f t="shared" si="142"/>
        <v>WALLADPT</v>
      </c>
      <c r="C4567" t="str">
        <f t="shared" si="143"/>
        <v>WALLADPT</v>
      </c>
    </row>
    <row r="4568" spans="1:3" x14ac:dyDescent="0.2">
      <c r="A4568" s="3" t="s">
        <v>2272</v>
      </c>
      <c r="B4568" t="str">
        <f t="shared" si="142"/>
        <v>WALLADPT</v>
      </c>
      <c r="C4568" t="str">
        <f t="shared" si="143"/>
        <v>WALLADPT</v>
      </c>
    </row>
    <row r="4569" spans="1:3" x14ac:dyDescent="0.2">
      <c r="A4569" s="4" t="s">
        <v>2272</v>
      </c>
      <c r="B4569" t="str">
        <f t="shared" si="142"/>
        <v>WALLADPT</v>
      </c>
      <c r="C4569" t="str">
        <f t="shared" si="143"/>
        <v>WALLADPT</v>
      </c>
    </row>
    <row r="4570" spans="1:3" x14ac:dyDescent="0.2">
      <c r="A4570" s="3" t="s">
        <v>2272</v>
      </c>
      <c r="B4570" t="str">
        <f t="shared" si="142"/>
        <v>WALLADPT</v>
      </c>
      <c r="C4570" t="str">
        <f t="shared" si="143"/>
        <v>WALLADPT</v>
      </c>
    </row>
    <row r="4571" spans="1:3" x14ac:dyDescent="0.2">
      <c r="A4571" s="4" t="s">
        <v>2272</v>
      </c>
      <c r="B4571" t="str">
        <f t="shared" si="142"/>
        <v>WALLADPT</v>
      </c>
      <c r="C4571" t="str">
        <f t="shared" si="143"/>
        <v>WALLADPT</v>
      </c>
    </row>
    <row r="4572" spans="1:3" x14ac:dyDescent="0.2">
      <c r="A4572" s="3" t="s">
        <v>2272</v>
      </c>
      <c r="B4572" t="str">
        <f t="shared" si="142"/>
        <v>WALLADPT</v>
      </c>
      <c r="C4572" t="str">
        <f t="shared" si="143"/>
        <v>WALLADPT</v>
      </c>
    </row>
    <row r="4573" spans="1:3" x14ac:dyDescent="0.2">
      <c r="A4573" s="4" t="s">
        <v>2272</v>
      </c>
      <c r="B4573" t="str">
        <f t="shared" si="142"/>
        <v>WALLADPT</v>
      </c>
      <c r="C4573" t="str">
        <f t="shared" si="143"/>
        <v>WALLADPT</v>
      </c>
    </row>
    <row r="4574" spans="1:3" x14ac:dyDescent="0.2">
      <c r="A4574" s="3" t="s">
        <v>2272</v>
      </c>
      <c r="B4574" t="str">
        <f t="shared" si="142"/>
        <v>WALLADPT</v>
      </c>
      <c r="C4574" t="str">
        <f t="shared" si="143"/>
        <v>WALLADPT</v>
      </c>
    </row>
    <row r="4575" spans="1:3" x14ac:dyDescent="0.2">
      <c r="A4575" s="4" t="s">
        <v>2272</v>
      </c>
      <c r="B4575" t="str">
        <f t="shared" si="142"/>
        <v>WALLADPT</v>
      </c>
      <c r="C4575" t="str">
        <f t="shared" si="143"/>
        <v>WALLADPT</v>
      </c>
    </row>
    <row r="4576" spans="1:3" x14ac:dyDescent="0.2">
      <c r="A4576" s="3" t="s">
        <v>2265</v>
      </c>
      <c r="B4576" t="str">
        <f t="shared" si="142"/>
        <v>IPHONE</v>
      </c>
      <c r="C4576" t="str">
        <f t="shared" si="143"/>
        <v>IPHONE</v>
      </c>
    </row>
    <row r="4577" spans="1:3" x14ac:dyDescent="0.2">
      <c r="A4577" s="4" t="s">
        <v>2276</v>
      </c>
      <c r="B4577" t="str">
        <f t="shared" si="142"/>
        <v>CALC</v>
      </c>
      <c r="C4577" t="str">
        <f t="shared" si="143"/>
        <v>CALC</v>
      </c>
    </row>
    <row r="4578" spans="1:3" x14ac:dyDescent="0.2">
      <c r="A4578" s="3" t="s">
        <v>2273</v>
      </c>
      <c r="B4578" t="str">
        <f t="shared" si="142"/>
        <v>CBK</v>
      </c>
      <c r="C4578" t="str">
        <f t="shared" si="143"/>
        <v>CBK</v>
      </c>
    </row>
    <row r="4579" spans="1:3" x14ac:dyDescent="0.2">
      <c r="A4579" s="4" t="s">
        <v>2273</v>
      </c>
      <c r="B4579" t="str">
        <f t="shared" si="142"/>
        <v>CBK</v>
      </c>
      <c r="C4579" t="str">
        <f t="shared" si="143"/>
        <v>CBK</v>
      </c>
    </row>
    <row r="4580" spans="1:3" x14ac:dyDescent="0.2">
      <c r="A4580" s="3" t="s">
        <v>2273</v>
      </c>
      <c r="B4580" t="str">
        <f t="shared" si="142"/>
        <v>CBK</v>
      </c>
      <c r="C4580" t="str">
        <f t="shared" si="143"/>
        <v>CBK</v>
      </c>
    </row>
    <row r="4581" spans="1:3" x14ac:dyDescent="0.2">
      <c r="A4581" s="4" t="s">
        <v>2274</v>
      </c>
      <c r="B4581" t="str">
        <f t="shared" si="142"/>
        <v>CLICC-ML</v>
      </c>
      <c r="C4581" t="str">
        <f t="shared" si="143"/>
        <v>CLICC-ML</v>
      </c>
    </row>
    <row r="4582" spans="1:3" x14ac:dyDescent="0.2">
      <c r="A4582" s="3" t="s">
        <v>2274</v>
      </c>
      <c r="B4582" t="str">
        <f t="shared" si="142"/>
        <v>CLICC-ML</v>
      </c>
      <c r="C4582" t="str">
        <f t="shared" si="143"/>
        <v>CLICC-ML</v>
      </c>
    </row>
    <row r="4583" spans="1:3" x14ac:dyDescent="0.2">
      <c r="A4583" s="4" t="s">
        <v>2275</v>
      </c>
      <c r="B4583" t="str">
        <f t="shared" si="142"/>
        <v>CLICC-MM</v>
      </c>
      <c r="C4583" t="str">
        <f t="shared" si="143"/>
        <v>CLICC-MM</v>
      </c>
    </row>
    <row r="4584" spans="1:3" x14ac:dyDescent="0.2">
      <c r="A4584" s="3" t="s">
        <v>2275</v>
      </c>
      <c r="B4584" t="str">
        <f t="shared" si="142"/>
        <v>CLICC-MM</v>
      </c>
      <c r="C4584" t="str">
        <f t="shared" si="143"/>
        <v>CLICC-MM</v>
      </c>
    </row>
    <row r="4585" spans="1:3" x14ac:dyDescent="0.2">
      <c r="A4585" s="4" t="s">
        <v>2275</v>
      </c>
      <c r="B4585" t="str">
        <f t="shared" si="142"/>
        <v>CLICC-MM</v>
      </c>
      <c r="C4585" t="str">
        <f t="shared" si="143"/>
        <v>CLICC-MM</v>
      </c>
    </row>
    <row r="4586" spans="1:3" x14ac:dyDescent="0.2">
      <c r="A4586" s="3" t="s">
        <v>2263</v>
      </c>
      <c r="B4586" t="str">
        <f t="shared" si="142"/>
        <v>HP</v>
      </c>
      <c r="C4586" t="str">
        <f t="shared" si="143"/>
        <v>HP</v>
      </c>
    </row>
    <row r="4587" spans="1:3" x14ac:dyDescent="0.2">
      <c r="A4587" s="4" t="s">
        <v>2263</v>
      </c>
      <c r="B4587" t="str">
        <f t="shared" si="142"/>
        <v>HP</v>
      </c>
      <c r="C4587" t="str">
        <f t="shared" si="143"/>
        <v>HP</v>
      </c>
    </row>
    <row r="4588" spans="1:3" x14ac:dyDescent="0.2">
      <c r="A4588" s="3" t="s">
        <v>2263</v>
      </c>
      <c r="B4588" t="str">
        <f t="shared" si="142"/>
        <v>HP</v>
      </c>
      <c r="C4588" t="str">
        <f t="shared" si="143"/>
        <v>HP</v>
      </c>
    </row>
    <row r="4589" spans="1:3" x14ac:dyDescent="0.2">
      <c r="A4589" s="4" t="s">
        <v>2263</v>
      </c>
      <c r="B4589" t="str">
        <f t="shared" si="142"/>
        <v>HP</v>
      </c>
      <c r="C4589" t="str">
        <f t="shared" si="143"/>
        <v>HP</v>
      </c>
    </row>
    <row r="4590" spans="1:3" x14ac:dyDescent="0.2">
      <c r="A4590" s="3" t="s">
        <v>2275</v>
      </c>
      <c r="B4590" t="str">
        <f t="shared" si="142"/>
        <v>CLICC-MM</v>
      </c>
      <c r="C4590" t="str">
        <f t="shared" si="143"/>
        <v>CLICC-MM</v>
      </c>
    </row>
    <row r="4591" spans="1:3" x14ac:dyDescent="0.2">
      <c r="A4591" s="4" t="s">
        <v>2274</v>
      </c>
      <c r="B4591" t="str">
        <f t="shared" si="142"/>
        <v>CLICC-ML</v>
      </c>
      <c r="C4591" t="str">
        <f t="shared" si="143"/>
        <v>CLICC-ML</v>
      </c>
    </row>
    <row r="4592" spans="1:3" x14ac:dyDescent="0.2">
      <c r="A4592" s="3" t="s">
        <v>2274</v>
      </c>
      <c r="B4592" t="str">
        <f t="shared" si="142"/>
        <v>CLICC-ML</v>
      </c>
      <c r="C4592" t="str">
        <f t="shared" si="143"/>
        <v>CLICC-ML</v>
      </c>
    </row>
    <row r="4593" spans="1:3" x14ac:dyDescent="0.2">
      <c r="A4593" s="4" t="s">
        <v>2275</v>
      </c>
      <c r="B4593" t="str">
        <f t="shared" si="142"/>
        <v>CLICC-MM</v>
      </c>
      <c r="C4593" t="str">
        <f t="shared" si="143"/>
        <v>CLICC-MM</v>
      </c>
    </row>
    <row r="4594" spans="1:3" x14ac:dyDescent="0.2">
      <c r="A4594" s="3" t="s">
        <v>2275</v>
      </c>
      <c r="B4594" t="str">
        <f t="shared" si="142"/>
        <v>CLICC-MM</v>
      </c>
      <c r="C4594" t="str">
        <f t="shared" si="143"/>
        <v>CLICC-MM</v>
      </c>
    </row>
    <row r="4595" spans="1:3" x14ac:dyDescent="0.2">
      <c r="A4595" s="4" t="s">
        <v>2263</v>
      </c>
      <c r="B4595" t="str">
        <f t="shared" si="142"/>
        <v>HP</v>
      </c>
      <c r="C4595" t="str">
        <f t="shared" si="143"/>
        <v>HP</v>
      </c>
    </row>
    <row r="4596" spans="1:3" x14ac:dyDescent="0.2">
      <c r="A4596" s="3" t="s">
        <v>2274</v>
      </c>
      <c r="B4596" t="str">
        <f t="shared" si="142"/>
        <v>CLICC-ML</v>
      </c>
      <c r="C4596" t="str">
        <f t="shared" si="143"/>
        <v>CLICC-ML</v>
      </c>
    </row>
    <row r="4597" spans="1:3" x14ac:dyDescent="0.2">
      <c r="A4597" s="4" t="s">
        <v>2274</v>
      </c>
      <c r="B4597" t="str">
        <f t="shared" si="142"/>
        <v>CLICC-ML</v>
      </c>
      <c r="C4597" t="str">
        <f t="shared" si="143"/>
        <v>CLICC-ML</v>
      </c>
    </row>
    <row r="4598" spans="1:3" x14ac:dyDescent="0.2">
      <c r="A4598" s="3" t="s">
        <v>2274</v>
      </c>
      <c r="B4598" t="str">
        <f t="shared" si="142"/>
        <v>CLICC-ML</v>
      </c>
      <c r="C4598" t="str">
        <f t="shared" si="143"/>
        <v>CLICC-ML</v>
      </c>
    </row>
    <row r="4599" spans="1:3" x14ac:dyDescent="0.2">
      <c r="A4599" s="4" t="s">
        <v>2274</v>
      </c>
      <c r="B4599" t="str">
        <f t="shared" si="142"/>
        <v>CLICC-ML</v>
      </c>
      <c r="C4599" t="str">
        <f t="shared" si="143"/>
        <v>CLICC-ML</v>
      </c>
    </row>
    <row r="4600" spans="1:3" x14ac:dyDescent="0.2">
      <c r="A4600" s="3" t="s">
        <v>2274</v>
      </c>
      <c r="B4600" t="str">
        <f t="shared" si="142"/>
        <v>CLICC-ML</v>
      </c>
      <c r="C4600" t="str">
        <f t="shared" si="143"/>
        <v>CLICC-ML</v>
      </c>
    </row>
    <row r="4601" spans="1:3" x14ac:dyDescent="0.2">
      <c r="A4601" s="4" t="s">
        <v>2274</v>
      </c>
      <c r="B4601" t="str">
        <f t="shared" si="142"/>
        <v>CLICC-ML</v>
      </c>
      <c r="C4601" t="str">
        <f t="shared" si="143"/>
        <v>CLICC-ML</v>
      </c>
    </row>
    <row r="4602" spans="1:3" x14ac:dyDescent="0.2">
      <c r="A4602" s="3" t="s">
        <v>2274</v>
      </c>
      <c r="B4602" t="str">
        <f t="shared" si="142"/>
        <v>CLICC-ML</v>
      </c>
      <c r="C4602" t="str">
        <f t="shared" si="143"/>
        <v>CLICC-ML</v>
      </c>
    </row>
    <row r="4603" spans="1:3" x14ac:dyDescent="0.2">
      <c r="A4603" s="4" t="s">
        <v>2274</v>
      </c>
      <c r="B4603" t="str">
        <f t="shared" si="142"/>
        <v>CLICC-ML</v>
      </c>
      <c r="C4603" t="str">
        <f t="shared" si="143"/>
        <v>CLICC-ML</v>
      </c>
    </row>
    <row r="4604" spans="1:3" x14ac:dyDescent="0.2">
      <c r="A4604" s="3" t="s">
        <v>2275</v>
      </c>
      <c r="B4604" t="str">
        <f t="shared" si="142"/>
        <v>CLICC-MM</v>
      </c>
      <c r="C4604" t="str">
        <f t="shared" si="143"/>
        <v>CLICC-MM</v>
      </c>
    </row>
    <row r="4605" spans="1:3" x14ac:dyDescent="0.2">
      <c r="A4605" s="4" t="s">
        <v>2275</v>
      </c>
      <c r="B4605" t="str">
        <f t="shared" si="142"/>
        <v>CLICC-MM</v>
      </c>
      <c r="C4605" t="str">
        <f t="shared" si="143"/>
        <v>CLICC-MM</v>
      </c>
    </row>
    <row r="4606" spans="1:3" x14ac:dyDescent="0.2">
      <c r="A4606" s="3" t="s">
        <v>2297</v>
      </c>
      <c r="B4606" t="str">
        <f t="shared" si="142"/>
        <v>FAC</v>
      </c>
      <c r="C4606" t="str">
        <f t="shared" si="143"/>
        <v>FAC</v>
      </c>
    </row>
    <row r="4607" spans="1:3" x14ac:dyDescent="0.2">
      <c r="A4607" s="4" t="s">
        <v>2263</v>
      </c>
      <c r="B4607" t="str">
        <f t="shared" si="142"/>
        <v>HP</v>
      </c>
      <c r="C4607" t="str">
        <f t="shared" si="143"/>
        <v>HP</v>
      </c>
    </row>
    <row r="4608" spans="1:3" x14ac:dyDescent="0.2">
      <c r="A4608" s="3" t="s">
        <v>2263</v>
      </c>
      <c r="B4608" t="str">
        <f t="shared" si="142"/>
        <v>HP</v>
      </c>
      <c r="C4608" t="str">
        <f t="shared" si="143"/>
        <v>HP</v>
      </c>
    </row>
    <row r="4609" spans="1:3" x14ac:dyDescent="0.2">
      <c r="A4609" s="4" t="s">
        <v>2263</v>
      </c>
      <c r="B4609" t="str">
        <f t="shared" si="142"/>
        <v>HP</v>
      </c>
      <c r="C4609" t="str">
        <f t="shared" si="143"/>
        <v>HP</v>
      </c>
    </row>
    <row r="4610" spans="1:3" x14ac:dyDescent="0.2">
      <c r="A4610" s="3" t="s">
        <v>2263</v>
      </c>
      <c r="B4610" t="str">
        <f t="shared" si="142"/>
        <v>HP</v>
      </c>
      <c r="C4610" t="str">
        <f t="shared" si="143"/>
        <v>HP</v>
      </c>
    </row>
    <row r="4611" spans="1:3" x14ac:dyDescent="0.2">
      <c r="A4611" s="4" t="s">
        <v>2274</v>
      </c>
      <c r="B4611" t="str">
        <f t="shared" ref="B4611:B4674" si="144">IF(COUNTIF(A4611,"*MACUSBC*"),"MACUSBC",A4611)</f>
        <v>CLICC-ML</v>
      </c>
      <c r="C4611" t="str">
        <f t="shared" ref="C4611:C4674" si="145">IF(COUNTIF(B4611,"*uniq*"),"CBK",B4611)</f>
        <v>CLICC-ML</v>
      </c>
    </row>
    <row r="4612" spans="1:3" x14ac:dyDescent="0.2">
      <c r="A4612" s="3" t="s">
        <v>2274</v>
      </c>
      <c r="B4612" t="str">
        <f t="shared" si="144"/>
        <v>CLICC-ML</v>
      </c>
      <c r="C4612" t="str">
        <f t="shared" si="145"/>
        <v>CLICC-ML</v>
      </c>
    </row>
    <row r="4613" spans="1:3" x14ac:dyDescent="0.2">
      <c r="A4613" s="4" t="s">
        <v>2274</v>
      </c>
      <c r="B4613" t="str">
        <f t="shared" si="144"/>
        <v>CLICC-ML</v>
      </c>
      <c r="C4613" t="str">
        <f t="shared" si="145"/>
        <v>CLICC-ML</v>
      </c>
    </row>
    <row r="4614" spans="1:3" x14ac:dyDescent="0.2">
      <c r="A4614" s="3" t="s">
        <v>2288</v>
      </c>
      <c r="B4614" t="str">
        <f t="shared" si="144"/>
        <v>ANDROID</v>
      </c>
      <c r="C4614" t="str">
        <f t="shared" si="145"/>
        <v>ANDROID</v>
      </c>
    </row>
    <row r="4615" spans="1:3" x14ac:dyDescent="0.2">
      <c r="A4615" s="4" t="s">
        <v>2265</v>
      </c>
      <c r="B4615" t="str">
        <f t="shared" si="144"/>
        <v>IPHONE</v>
      </c>
      <c r="C4615" t="str">
        <f t="shared" si="145"/>
        <v>IPHONE</v>
      </c>
    </row>
    <row r="4616" spans="1:3" x14ac:dyDescent="0.2">
      <c r="A4616" s="3" t="s">
        <v>2296</v>
      </c>
      <c r="B4616" t="str">
        <f t="shared" si="144"/>
        <v>MACUSBC</v>
      </c>
      <c r="C4616" t="str">
        <f t="shared" si="145"/>
        <v>MACUSBC</v>
      </c>
    </row>
    <row r="4617" spans="1:3" x14ac:dyDescent="0.2">
      <c r="A4617" s="4" t="s">
        <v>2296</v>
      </c>
      <c r="B4617" t="str">
        <f t="shared" si="144"/>
        <v>MACUSBC</v>
      </c>
      <c r="C4617" t="str">
        <f t="shared" si="145"/>
        <v>MACUSBC</v>
      </c>
    </row>
    <row r="4618" spans="1:3" x14ac:dyDescent="0.2">
      <c r="A4618" s="3" t="s">
        <v>2296</v>
      </c>
      <c r="B4618" t="str">
        <f t="shared" si="144"/>
        <v>MACUSBC</v>
      </c>
      <c r="C4618" t="str">
        <f t="shared" si="145"/>
        <v>MACUSBC</v>
      </c>
    </row>
    <row r="4619" spans="1:3" x14ac:dyDescent="0.2">
      <c r="A4619" s="4" t="s">
        <v>2296</v>
      </c>
      <c r="B4619" t="str">
        <f t="shared" si="144"/>
        <v>MACUSBC</v>
      </c>
      <c r="C4619" t="str">
        <f t="shared" si="145"/>
        <v>MACUSBC</v>
      </c>
    </row>
    <row r="4620" spans="1:3" x14ac:dyDescent="0.2">
      <c r="A4620" s="3" t="s">
        <v>2272</v>
      </c>
      <c r="B4620" t="str">
        <f t="shared" si="144"/>
        <v>WALLADPT</v>
      </c>
      <c r="C4620" t="str">
        <f t="shared" si="145"/>
        <v>WALLADPT</v>
      </c>
    </row>
    <row r="4621" spans="1:3" x14ac:dyDescent="0.2">
      <c r="A4621" s="4" t="s">
        <v>2272</v>
      </c>
      <c r="B4621" t="str">
        <f t="shared" si="144"/>
        <v>WALLADPT</v>
      </c>
      <c r="C4621" t="str">
        <f t="shared" si="145"/>
        <v>WALLADPT</v>
      </c>
    </row>
    <row r="4622" spans="1:3" x14ac:dyDescent="0.2">
      <c r="A4622" s="3" t="s">
        <v>2266</v>
      </c>
      <c r="B4622" t="str">
        <f t="shared" si="144"/>
        <v>HDST</v>
      </c>
      <c r="C4622" t="str">
        <f t="shared" si="145"/>
        <v>HDST</v>
      </c>
    </row>
    <row r="4623" spans="1:3" x14ac:dyDescent="0.2">
      <c r="A4623" s="4" t="s">
        <v>2281</v>
      </c>
      <c r="B4623" t="str">
        <f t="shared" si="144"/>
        <v>HDMIC</v>
      </c>
      <c r="C4623" t="str">
        <f t="shared" si="145"/>
        <v>HDMIC</v>
      </c>
    </row>
    <row r="4624" spans="1:3" x14ac:dyDescent="0.2">
      <c r="A4624" s="3" t="s">
        <v>2265</v>
      </c>
      <c r="B4624" t="str">
        <f t="shared" si="144"/>
        <v>IPHONE</v>
      </c>
      <c r="C4624" t="str">
        <f t="shared" si="145"/>
        <v>IPHONE</v>
      </c>
    </row>
    <row r="4625" spans="1:3" x14ac:dyDescent="0.2">
      <c r="A4625" s="4" t="s">
        <v>2265</v>
      </c>
      <c r="B4625" t="str">
        <f t="shared" si="144"/>
        <v>IPHONE</v>
      </c>
      <c r="C4625" t="str">
        <f t="shared" si="145"/>
        <v>IPHONE</v>
      </c>
    </row>
    <row r="4626" spans="1:3" x14ac:dyDescent="0.2">
      <c r="A4626" s="3" t="s">
        <v>2265</v>
      </c>
      <c r="B4626" t="str">
        <f t="shared" si="144"/>
        <v>IPHONE</v>
      </c>
      <c r="C4626" t="str">
        <f t="shared" si="145"/>
        <v>IPHONE</v>
      </c>
    </row>
    <row r="4627" spans="1:3" x14ac:dyDescent="0.2">
      <c r="A4627" s="4" t="s">
        <v>2265</v>
      </c>
      <c r="B4627" t="str">
        <f t="shared" si="144"/>
        <v>IPHONE</v>
      </c>
      <c r="C4627" t="str">
        <f t="shared" si="145"/>
        <v>IPHONE</v>
      </c>
    </row>
    <row r="4628" spans="1:3" x14ac:dyDescent="0.2">
      <c r="A4628" s="3" t="s">
        <v>2265</v>
      </c>
      <c r="B4628" t="str">
        <f t="shared" si="144"/>
        <v>IPHONE</v>
      </c>
      <c r="C4628" t="str">
        <f t="shared" si="145"/>
        <v>IPHONE</v>
      </c>
    </row>
    <row r="4629" spans="1:3" x14ac:dyDescent="0.2">
      <c r="A4629" s="4" t="s">
        <v>2265</v>
      </c>
      <c r="B4629" t="str">
        <f t="shared" si="144"/>
        <v>IPHONE</v>
      </c>
      <c r="C4629" t="str">
        <f t="shared" si="145"/>
        <v>IPHONE</v>
      </c>
    </row>
    <row r="4630" spans="1:3" x14ac:dyDescent="0.2">
      <c r="A4630" s="3" t="s">
        <v>2265</v>
      </c>
      <c r="B4630" t="str">
        <f t="shared" si="144"/>
        <v>IPHONE</v>
      </c>
      <c r="C4630" t="str">
        <f t="shared" si="145"/>
        <v>IPHONE</v>
      </c>
    </row>
    <row r="4631" spans="1:3" x14ac:dyDescent="0.2">
      <c r="A4631" s="4" t="s">
        <v>2265</v>
      </c>
      <c r="B4631" t="str">
        <f t="shared" si="144"/>
        <v>IPHONE</v>
      </c>
      <c r="C4631" t="str">
        <f t="shared" si="145"/>
        <v>IPHONE</v>
      </c>
    </row>
    <row r="4632" spans="1:3" x14ac:dyDescent="0.2">
      <c r="A4632" s="3" t="s">
        <v>2296</v>
      </c>
      <c r="B4632" t="str">
        <f t="shared" si="144"/>
        <v>MACUSBC</v>
      </c>
      <c r="C4632" t="str">
        <f t="shared" si="145"/>
        <v>MACUSBC</v>
      </c>
    </row>
    <row r="4633" spans="1:3" x14ac:dyDescent="0.2">
      <c r="A4633" s="4" t="s">
        <v>2296</v>
      </c>
      <c r="B4633" t="str">
        <f t="shared" si="144"/>
        <v>MACUSBC</v>
      </c>
      <c r="C4633" t="str">
        <f t="shared" si="145"/>
        <v>MACUSBC</v>
      </c>
    </row>
    <row r="4634" spans="1:3" x14ac:dyDescent="0.2">
      <c r="A4634" s="3" t="s">
        <v>2296</v>
      </c>
      <c r="B4634" t="str">
        <f t="shared" si="144"/>
        <v>MACUSBC</v>
      </c>
      <c r="C4634" t="str">
        <f t="shared" si="145"/>
        <v>MACUSBC</v>
      </c>
    </row>
    <row r="4635" spans="1:3" x14ac:dyDescent="0.2">
      <c r="A4635" s="4" t="s">
        <v>2296</v>
      </c>
      <c r="B4635" t="str">
        <f t="shared" si="144"/>
        <v>MACUSBC</v>
      </c>
      <c r="C4635" t="str">
        <f t="shared" si="145"/>
        <v>MACUSBC</v>
      </c>
    </row>
    <row r="4636" spans="1:3" x14ac:dyDescent="0.2">
      <c r="A4636" s="3" t="s">
        <v>2296</v>
      </c>
      <c r="B4636" t="str">
        <f t="shared" si="144"/>
        <v>MACUSBC</v>
      </c>
      <c r="C4636" t="str">
        <f t="shared" si="145"/>
        <v>MACUSBC</v>
      </c>
    </row>
    <row r="4637" spans="1:3" x14ac:dyDescent="0.2">
      <c r="A4637" s="4" t="s">
        <v>2296</v>
      </c>
      <c r="B4637" t="str">
        <f t="shared" si="144"/>
        <v>MACUSBC</v>
      </c>
      <c r="C4637" t="str">
        <f t="shared" si="145"/>
        <v>MACUSBC</v>
      </c>
    </row>
    <row r="4638" spans="1:3" x14ac:dyDescent="0.2">
      <c r="A4638" s="3" t="s">
        <v>2272</v>
      </c>
      <c r="B4638" t="str">
        <f t="shared" si="144"/>
        <v>WALLADPT</v>
      </c>
      <c r="C4638" t="str">
        <f t="shared" si="145"/>
        <v>WALLADPT</v>
      </c>
    </row>
    <row r="4639" spans="1:3" x14ac:dyDescent="0.2">
      <c r="A4639" s="4" t="s">
        <v>2272</v>
      </c>
      <c r="B4639" t="str">
        <f t="shared" si="144"/>
        <v>WALLADPT</v>
      </c>
      <c r="C4639" t="str">
        <f t="shared" si="145"/>
        <v>WALLADPT</v>
      </c>
    </row>
    <row r="4640" spans="1:3" x14ac:dyDescent="0.2">
      <c r="A4640" s="3" t="s">
        <v>2272</v>
      </c>
      <c r="B4640" t="str">
        <f t="shared" si="144"/>
        <v>WALLADPT</v>
      </c>
      <c r="C4640" t="str">
        <f t="shared" si="145"/>
        <v>WALLADPT</v>
      </c>
    </row>
    <row r="4641" spans="1:3" x14ac:dyDescent="0.2">
      <c r="A4641" s="4" t="s">
        <v>2272</v>
      </c>
      <c r="B4641" t="str">
        <f t="shared" si="144"/>
        <v>WALLADPT</v>
      </c>
      <c r="C4641" t="str">
        <f t="shared" si="145"/>
        <v>WALLADPT</v>
      </c>
    </row>
    <row r="4642" spans="1:3" x14ac:dyDescent="0.2">
      <c r="A4642" s="3" t="s">
        <v>2272</v>
      </c>
      <c r="B4642" t="str">
        <f t="shared" si="144"/>
        <v>WALLADPT</v>
      </c>
      <c r="C4642" t="str">
        <f t="shared" si="145"/>
        <v>WALLADPT</v>
      </c>
    </row>
    <row r="4643" spans="1:3" x14ac:dyDescent="0.2">
      <c r="A4643" s="4" t="s">
        <v>2272</v>
      </c>
      <c r="B4643" t="str">
        <f t="shared" si="144"/>
        <v>WALLADPT</v>
      </c>
      <c r="C4643" t="str">
        <f t="shared" si="145"/>
        <v>WALLADPT</v>
      </c>
    </row>
    <row r="4644" spans="1:3" x14ac:dyDescent="0.2">
      <c r="A4644" s="3" t="s">
        <v>2273</v>
      </c>
      <c r="B4644" t="str">
        <f t="shared" si="144"/>
        <v>CBK</v>
      </c>
      <c r="C4644" t="str">
        <f t="shared" si="145"/>
        <v>CBK</v>
      </c>
    </row>
    <row r="4645" spans="1:3" x14ac:dyDescent="0.2">
      <c r="A4645" s="4" t="s">
        <v>2274</v>
      </c>
      <c r="B4645" t="str">
        <f t="shared" si="144"/>
        <v>CLICC-ML</v>
      </c>
      <c r="C4645" t="str">
        <f t="shared" si="145"/>
        <v>CLICC-ML</v>
      </c>
    </row>
    <row r="4646" spans="1:3" x14ac:dyDescent="0.2">
      <c r="A4646" s="3" t="s">
        <v>2274</v>
      </c>
      <c r="B4646" t="str">
        <f t="shared" si="144"/>
        <v>CLICC-ML</v>
      </c>
      <c r="C4646" t="str">
        <f t="shared" si="145"/>
        <v>CLICC-ML</v>
      </c>
    </row>
    <row r="4647" spans="1:3" x14ac:dyDescent="0.2">
      <c r="A4647" s="4" t="s">
        <v>2273</v>
      </c>
      <c r="B4647" t="str">
        <f t="shared" si="144"/>
        <v>CBK</v>
      </c>
      <c r="C4647" t="str">
        <f t="shared" si="145"/>
        <v>CBK</v>
      </c>
    </row>
    <row r="4648" spans="1:3" x14ac:dyDescent="0.2">
      <c r="A4648" s="3" t="s">
        <v>2275</v>
      </c>
      <c r="B4648" t="str">
        <f t="shared" si="144"/>
        <v>CLICC-MM</v>
      </c>
      <c r="C4648" t="str">
        <f t="shared" si="145"/>
        <v>CLICC-MM</v>
      </c>
    </row>
    <row r="4649" spans="1:3" x14ac:dyDescent="0.2">
      <c r="A4649" s="4" t="s">
        <v>2265</v>
      </c>
      <c r="B4649" t="str">
        <f t="shared" si="144"/>
        <v>IPHONE</v>
      </c>
      <c r="C4649" t="str">
        <f t="shared" si="145"/>
        <v>IPHONE</v>
      </c>
    </row>
    <row r="4650" spans="1:3" x14ac:dyDescent="0.2">
      <c r="A4650" s="3" t="s">
        <v>2265</v>
      </c>
      <c r="B4650" t="str">
        <f t="shared" si="144"/>
        <v>IPHONE</v>
      </c>
      <c r="C4650" t="str">
        <f t="shared" si="145"/>
        <v>IPHONE</v>
      </c>
    </row>
    <row r="4651" spans="1:3" x14ac:dyDescent="0.2">
      <c r="A4651" s="4" t="s">
        <v>2272</v>
      </c>
      <c r="B4651" t="str">
        <f t="shared" si="144"/>
        <v>WALLADPT</v>
      </c>
      <c r="C4651" t="str">
        <f t="shared" si="145"/>
        <v>WALLADPT</v>
      </c>
    </row>
    <row r="4652" spans="1:3" x14ac:dyDescent="0.2">
      <c r="A4652" s="3" t="s">
        <v>2273</v>
      </c>
      <c r="B4652" t="str">
        <f t="shared" si="144"/>
        <v>CBK</v>
      </c>
      <c r="C4652" t="str">
        <f t="shared" si="145"/>
        <v>CBK</v>
      </c>
    </row>
    <row r="4653" spans="1:3" x14ac:dyDescent="0.2">
      <c r="A4653" s="4" t="s">
        <v>2273</v>
      </c>
      <c r="B4653" t="str">
        <f t="shared" si="144"/>
        <v>CBK</v>
      </c>
      <c r="C4653" t="str">
        <f t="shared" si="145"/>
        <v>CBK</v>
      </c>
    </row>
    <row r="4654" spans="1:3" x14ac:dyDescent="0.2">
      <c r="A4654" s="3" t="s">
        <v>2273</v>
      </c>
      <c r="B4654" t="str">
        <f t="shared" si="144"/>
        <v>CBK</v>
      </c>
      <c r="C4654" t="str">
        <f t="shared" si="145"/>
        <v>CBK</v>
      </c>
    </row>
    <row r="4655" spans="1:3" x14ac:dyDescent="0.2">
      <c r="A4655" s="4" t="s">
        <v>2288</v>
      </c>
      <c r="B4655" t="str">
        <f t="shared" si="144"/>
        <v>ANDROID</v>
      </c>
      <c r="C4655" t="str">
        <f t="shared" si="145"/>
        <v>ANDROID</v>
      </c>
    </row>
    <row r="4656" spans="1:3" x14ac:dyDescent="0.2">
      <c r="A4656" s="3" t="s">
        <v>2266</v>
      </c>
      <c r="B4656" t="str">
        <f t="shared" si="144"/>
        <v>HDST</v>
      </c>
      <c r="C4656" t="str">
        <f t="shared" si="145"/>
        <v>HDST</v>
      </c>
    </row>
    <row r="4657" spans="1:3" x14ac:dyDescent="0.2">
      <c r="A4657" s="4" t="s">
        <v>2282</v>
      </c>
      <c r="B4657" t="str">
        <f t="shared" si="144"/>
        <v>HPUSBC</v>
      </c>
      <c r="C4657" t="str">
        <f t="shared" si="145"/>
        <v>HPUSBC</v>
      </c>
    </row>
    <row r="4658" spans="1:3" x14ac:dyDescent="0.2">
      <c r="A4658" s="3" t="s">
        <v>2282</v>
      </c>
      <c r="B4658" t="str">
        <f t="shared" si="144"/>
        <v>HPUSBC</v>
      </c>
      <c r="C4658" t="str">
        <f t="shared" si="145"/>
        <v>HPUSBC</v>
      </c>
    </row>
    <row r="4659" spans="1:3" x14ac:dyDescent="0.2">
      <c r="A4659" s="4" t="s">
        <v>2282</v>
      </c>
      <c r="B4659" t="str">
        <f t="shared" si="144"/>
        <v>HPUSBC</v>
      </c>
      <c r="C4659" t="str">
        <f t="shared" si="145"/>
        <v>HPUSBC</v>
      </c>
    </row>
    <row r="4660" spans="1:3" x14ac:dyDescent="0.2">
      <c r="A4660" s="3" t="s">
        <v>2282</v>
      </c>
      <c r="B4660" t="str">
        <f t="shared" si="144"/>
        <v>HPUSBC</v>
      </c>
      <c r="C4660" t="str">
        <f t="shared" si="145"/>
        <v>HPUSBC</v>
      </c>
    </row>
    <row r="4661" spans="1:3" x14ac:dyDescent="0.2">
      <c r="A4661" s="4" t="s">
        <v>2282</v>
      </c>
      <c r="B4661" t="str">
        <f t="shared" si="144"/>
        <v>HPUSBC</v>
      </c>
      <c r="C4661" t="str">
        <f t="shared" si="145"/>
        <v>HPUSBC</v>
      </c>
    </row>
    <row r="4662" spans="1:3" x14ac:dyDescent="0.2">
      <c r="A4662" s="3" t="s">
        <v>2265</v>
      </c>
      <c r="B4662" t="str">
        <f t="shared" si="144"/>
        <v>IPHONE</v>
      </c>
      <c r="C4662" t="str">
        <f t="shared" si="145"/>
        <v>IPHONE</v>
      </c>
    </row>
    <row r="4663" spans="1:3" x14ac:dyDescent="0.2">
      <c r="A4663" s="4" t="s">
        <v>2265</v>
      </c>
      <c r="B4663" t="str">
        <f t="shared" si="144"/>
        <v>IPHONE</v>
      </c>
      <c r="C4663" t="str">
        <f t="shared" si="145"/>
        <v>IPHONE</v>
      </c>
    </row>
    <row r="4664" spans="1:3" x14ac:dyDescent="0.2">
      <c r="A4664" s="3" t="s">
        <v>2265</v>
      </c>
      <c r="B4664" t="str">
        <f t="shared" si="144"/>
        <v>IPHONE</v>
      </c>
      <c r="C4664" t="str">
        <f t="shared" si="145"/>
        <v>IPHONE</v>
      </c>
    </row>
    <row r="4665" spans="1:3" x14ac:dyDescent="0.2">
      <c r="A4665" s="4" t="s">
        <v>2265</v>
      </c>
      <c r="B4665" t="str">
        <f t="shared" si="144"/>
        <v>IPHONE</v>
      </c>
      <c r="C4665" t="str">
        <f t="shared" si="145"/>
        <v>IPHONE</v>
      </c>
    </row>
    <row r="4666" spans="1:3" x14ac:dyDescent="0.2">
      <c r="A4666" s="3" t="s">
        <v>2265</v>
      </c>
      <c r="B4666" t="str">
        <f t="shared" si="144"/>
        <v>IPHONE</v>
      </c>
      <c r="C4666" t="str">
        <f t="shared" si="145"/>
        <v>IPHONE</v>
      </c>
    </row>
    <row r="4667" spans="1:3" x14ac:dyDescent="0.2">
      <c r="A4667" s="4" t="s">
        <v>2265</v>
      </c>
      <c r="B4667" t="str">
        <f t="shared" si="144"/>
        <v>IPHONE</v>
      </c>
      <c r="C4667" t="str">
        <f t="shared" si="145"/>
        <v>IPHONE</v>
      </c>
    </row>
    <row r="4668" spans="1:3" x14ac:dyDescent="0.2">
      <c r="A4668" s="3" t="s">
        <v>2265</v>
      </c>
      <c r="B4668" t="str">
        <f t="shared" si="144"/>
        <v>IPHONE</v>
      </c>
      <c r="C4668" t="str">
        <f t="shared" si="145"/>
        <v>IPHONE</v>
      </c>
    </row>
    <row r="4669" spans="1:3" x14ac:dyDescent="0.2">
      <c r="A4669" s="4" t="s">
        <v>2265</v>
      </c>
      <c r="B4669" t="str">
        <f t="shared" si="144"/>
        <v>IPHONE</v>
      </c>
      <c r="C4669" t="str">
        <f t="shared" si="145"/>
        <v>IPHONE</v>
      </c>
    </row>
    <row r="4670" spans="1:3" x14ac:dyDescent="0.2">
      <c r="A4670" s="3" t="s">
        <v>2265</v>
      </c>
      <c r="B4670" t="str">
        <f t="shared" si="144"/>
        <v>IPHONE</v>
      </c>
      <c r="C4670" t="str">
        <f t="shared" si="145"/>
        <v>IPHONE</v>
      </c>
    </row>
    <row r="4671" spans="1:3" x14ac:dyDescent="0.2">
      <c r="A4671" s="4" t="s">
        <v>2265</v>
      </c>
      <c r="B4671" t="str">
        <f t="shared" si="144"/>
        <v>IPHONE</v>
      </c>
      <c r="C4671" t="str">
        <f t="shared" si="145"/>
        <v>IPHONE</v>
      </c>
    </row>
    <row r="4672" spans="1:3" x14ac:dyDescent="0.2">
      <c r="A4672" s="3" t="s">
        <v>2265</v>
      </c>
      <c r="B4672" t="str">
        <f t="shared" si="144"/>
        <v>IPHONE</v>
      </c>
      <c r="C4672" t="str">
        <f t="shared" si="145"/>
        <v>IPHONE</v>
      </c>
    </row>
    <row r="4673" spans="1:3" x14ac:dyDescent="0.2">
      <c r="A4673" s="4" t="s">
        <v>2265</v>
      </c>
      <c r="B4673" t="str">
        <f t="shared" si="144"/>
        <v>IPHONE</v>
      </c>
      <c r="C4673" t="str">
        <f t="shared" si="145"/>
        <v>IPHONE</v>
      </c>
    </row>
    <row r="4674" spans="1:3" x14ac:dyDescent="0.2">
      <c r="A4674" s="3" t="s">
        <v>2265</v>
      </c>
      <c r="B4674" t="str">
        <f t="shared" si="144"/>
        <v>IPHONE</v>
      </c>
      <c r="C4674" t="str">
        <f t="shared" si="145"/>
        <v>IPHONE</v>
      </c>
    </row>
    <row r="4675" spans="1:3" x14ac:dyDescent="0.2">
      <c r="A4675" s="4" t="s">
        <v>2265</v>
      </c>
      <c r="B4675" t="str">
        <f t="shared" ref="B4675:B4738" si="146">IF(COUNTIF(A4675,"*MACUSBC*"),"MACUSBC",A4675)</f>
        <v>IPHONE</v>
      </c>
      <c r="C4675" t="str">
        <f t="shared" ref="C4675:C4738" si="147">IF(COUNTIF(B4675,"*uniq*"),"CBK",B4675)</f>
        <v>IPHONE</v>
      </c>
    </row>
    <row r="4676" spans="1:3" x14ac:dyDescent="0.2">
      <c r="A4676" s="3" t="s">
        <v>2265</v>
      </c>
      <c r="B4676" t="str">
        <f t="shared" si="146"/>
        <v>IPHONE</v>
      </c>
      <c r="C4676" t="str">
        <f t="shared" si="147"/>
        <v>IPHONE</v>
      </c>
    </row>
    <row r="4677" spans="1:3" x14ac:dyDescent="0.2">
      <c r="A4677" s="4" t="s">
        <v>2265</v>
      </c>
      <c r="B4677" t="str">
        <f t="shared" si="146"/>
        <v>IPHONE</v>
      </c>
      <c r="C4677" t="str">
        <f t="shared" si="147"/>
        <v>IPHONE</v>
      </c>
    </row>
    <row r="4678" spans="1:3" x14ac:dyDescent="0.2">
      <c r="A4678" s="3" t="s">
        <v>2265</v>
      </c>
      <c r="B4678" t="str">
        <f t="shared" si="146"/>
        <v>IPHONE</v>
      </c>
      <c r="C4678" t="str">
        <f t="shared" si="147"/>
        <v>IPHONE</v>
      </c>
    </row>
    <row r="4679" spans="1:3" x14ac:dyDescent="0.2">
      <c r="A4679" s="4" t="s">
        <v>2268</v>
      </c>
      <c r="B4679" t="str">
        <f t="shared" si="146"/>
        <v>MACCHRG</v>
      </c>
      <c r="C4679" t="str">
        <f t="shared" si="147"/>
        <v>MACCHRG</v>
      </c>
    </row>
    <row r="4680" spans="1:3" x14ac:dyDescent="0.2">
      <c r="A4680" s="3" t="s">
        <v>2268</v>
      </c>
      <c r="B4680" t="str">
        <f t="shared" si="146"/>
        <v>MACCHRG</v>
      </c>
      <c r="C4680" t="str">
        <f t="shared" si="147"/>
        <v>MACCHRG</v>
      </c>
    </row>
    <row r="4681" spans="1:3" x14ac:dyDescent="0.2">
      <c r="A4681" s="4" t="s">
        <v>2296</v>
      </c>
      <c r="B4681" t="str">
        <f t="shared" si="146"/>
        <v>MACUSBC</v>
      </c>
      <c r="C4681" t="str">
        <f t="shared" si="147"/>
        <v>MACUSBC</v>
      </c>
    </row>
    <row r="4682" spans="1:3" x14ac:dyDescent="0.2">
      <c r="A4682" s="3" t="s">
        <v>2296</v>
      </c>
      <c r="B4682" t="str">
        <f t="shared" si="146"/>
        <v>MACUSBC</v>
      </c>
      <c r="C4682" t="str">
        <f t="shared" si="147"/>
        <v>MACUSBC</v>
      </c>
    </row>
    <row r="4683" spans="1:3" x14ac:dyDescent="0.2">
      <c r="A4683" s="4" t="s">
        <v>2296</v>
      </c>
      <c r="B4683" t="str">
        <f t="shared" si="146"/>
        <v>MACUSBC</v>
      </c>
      <c r="C4683" t="str">
        <f t="shared" si="147"/>
        <v>MACUSBC</v>
      </c>
    </row>
    <row r="4684" spans="1:3" x14ac:dyDescent="0.2">
      <c r="A4684" s="3" t="s">
        <v>2296</v>
      </c>
      <c r="B4684" t="str">
        <f t="shared" si="146"/>
        <v>MACUSBC</v>
      </c>
      <c r="C4684" t="str">
        <f t="shared" si="147"/>
        <v>MACUSBC</v>
      </c>
    </row>
    <row r="4685" spans="1:3" x14ac:dyDescent="0.2">
      <c r="A4685" s="4" t="s">
        <v>2296</v>
      </c>
      <c r="B4685" t="str">
        <f t="shared" si="146"/>
        <v>MACUSBC</v>
      </c>
      <c r="C4685" t="str">
        <f t="shared" si="147"/>
        <v>MACUSBC</v>
      </c>
    </row>
    <row r="4686" spans="1:3" x14ac:dyDescent="0.2">
      <c r="A4686" s="3" t="s">
        <v>2296</v>
      </c>
      <c r="B4686" t="str">
        <f t="shared" si="146"/>
        <v>MACUSBC</v>
      </c>
      <c r="C4686" t="str">
        <f t="shared" si="147"/>
        <v>MACUSBC</v>
      </c>
    </row>
    <row r="4687" spans="1:3" x14ac:dyDescent="0.2">
      <c r="A4687" s="4" t="s">
        <v>2296</v>
      </c>
      <c r="B4687" t="str">
        <f t="shared" si="146"/>
        <v>MACUSBC</v>
      </c>
      <c r="C4687" t="str">
        <f t="shared" si="147"/>
        <v>MACUSBC</v>
      </c>
    </row>
    <row r="4688" spans="1:3" x14ac:dyDescent="0.2">
      <c r="A4688" s="3" t="s">
        <v>2296</v>
      </c>
      <c r="B4688" t="str">
        <f t="shared" si="146"/>
        <v>MACUSBC</v>
      </c>
      <c r="C4688" t="str">
        <f t="shared" si="147"/>
        <v>MACUSBC</v>
      </c>
    </row>
    <row r="4689" spans="1:3" x14ac:dyDescent="0.2">
      <c r="A4689" s="4" t="s">
        <v>2296</v>
      </c>
      <c r="B4689" t="str">
        <f t="shared" si="146"/>
        <v>MACUSBC</v>
      </c>
      <c r="C4689" t="str">
        <f t="shared" si="147"/>
        <v>MACUSBC</v>
      </c>
    </row>
    <row r="4690" spans="1:3" x14ac:dyDescent="0.2">
      <c r="A4690" s="3" t="s">
        <v>2271</v>
      </c>
      <c r="B4690" t="str">
        <f t="shared" si="146"/>
        <v>OMNI</v>
      </c>
      <c r="C4690" t="str">
        <f t="shared" si="147"/>
        <v>OMNI</v>
      </c>
    </row>
    <row r="4691" spans="1:3" x14ac:dyDescent="0.2">
      <c r="A4691" s="4" t="s">
        <v>2271</v>
      </c>
      <c r="B4691" t="str">
        <f t="shared" si="146"/>
        <v>OMNI</v>
      </c>
      <c r="C4691" t="str">
        <f t="shared" si="147"/>
        <v>OMNI</v>
      </c>
    </row>
    <row r="4692" spans="1:3" x14ac:dyDescent="0.2">
      <c r="A4692" s="3" t="s">
        <v>2271</v>
      </c>
      <c r="B4692" t="str">
        <f t="shared" si="146"/>
        <v>OMNI</v>
      </c>
      <c r="C4692" t="str">
        <f t="shared" si="147"/>
        <v>OMNI</v>
      </c>
    </row>
    <row r="4693" spans="1:3" x14ac:dyDescent="0.2">
      <c r="A4693" s="4" t="s">
        <v>2271</v>
      </c>
      <c r="B4693" t="str">
        <f t="shared" si="146"/>
        <v>OMNI</v>
      </c>
      <c r="C4693" t="str">
        <f t="shared" si="147"/>
        <v>OMNI</v>
      </c>
    </row>
    <row r="4694" spans="1:3" x14ac:dyDescent="0.2">
      <c r="A4694" s="3" t="s">
        <v>2294</v>
      </c>
      <c r="B4694" t="str">
        <f t="shared" si="146"/>
        <v>UVGA</v>
      </c>
      <c r="C4694" t="str">
        <f t="shared" si="147"/>
        <v>UVGA</v>
      </c>
    </row>
    <row r="4695" spans="1:3" x14ac:dyDescent="0.2">
      <c r="A4695" s="4" t="s">
        <v>2294</v>
      </c>
      <c r="B4695" t="str">
        <f t="shared" si="146"/>
        <v>UVGA</v>
      </c>
      <c r="C4695" t="str">
        <f t="shared" si="147"/>
        <v>UVGA</v>
      </c>
    </row>
    <row r="4696" spans="1:3" x14ac:dyDescent="0.2">
      <c r="A4696" s="3" t="s">
        <v>2303</v>
      </c>
      <c r="B4696" t="str">
        <f t="shared" si="146"/>
        <v>VGAC</v>
      </c>
      <c r="C4696" t="str">
        <f t="shared" si="147"/>
        <v>VGAC</v>
      </c>
    </row>
    <row r="4697" spans="1:3" x14ac:dyDescent="0.2">
      <c r="A4697" s="4" t="s">
        <v>2272</v>
      </c>
      <c r="B4697" t="str">
        <f t="shared" si="146"/>
        <v>WALLADPT</v>
      </c>
      <c r="C4697" t="str">
        <f t="shared" si="147"/>
        <v>WALLADPT</v>
      </c>
    </row>
    <row r="4698" spans="1:3" x14ac:dyDescent="0.2">
      <c r="A4698" s="3" t="s">
        <v>2272</v>
      </c>
      <c r="B4698" t="str">
        <f t="shared" si="146"/>
        <v>WALLADPT</v>
      </c>
      <c r="C4698" t="str">
        <f t="shared" si="147"/>
        <v>WALLADPT</v>
      </c>
    </row>
    <row r="4699" spans="1:3" x14ac:dyDescent="0.2">
      <c r="A4699" s="4" t="s">
        <v>2272</v>
      </c>
      <c r="B4699" t="str">
        <f t="shared" si="146"/>
        <v>WALLADPT</v>
      </c>
      <c r="C4699" t="str">
        <f t="shared" si="147"/>
        <v>WALLADPT</v>
      </c>
    </row>
    <row r="4700" spans="1:3" x14ac:dyDescent="0.2">
      <c r="A4700" s="3" t="s">
        <v>2272</v>
      </c>
      <c r="B4700" t="str">
        <f t="shared" si="146"/>
        <v>WALLADPT</v>
      </c>
      <c r="C4700" t="str">
        <f t="shared" si="147"/>
        <v>WALLADPT</v>
      </c>
    </row>
    <row r="4701" spans="1:3" x14ac:dyDescent="0.2">
      <c r="A4701" s="4" t="s">
        <v>2272</v>
      </c>
      <c r="B4701" t="str">
        <f t="shared" si="146"/>
        <v>WALLADPT</v>
      </c>
      <c r="C4701" t="str">
        <f t="shared" si="147"/>
        <v>WALLADPT</v>
      </c>
    </row>
    <row r="4702" spans="1:3" x14ac:dyDescent="0.2">
      <c r="A4702" s="3" t="s">
        <v>2272</v>
      </c>
      <c r="B4702" t="str">
        <f t="shared" si="146"/>
        <v>WALLADPT</v>
      </c>
      <c r="C4702" t="str">
        <f t="shared" si="147"/>
        <v>WALLADPT</v>
      </c>
    </row>
    <row r="4703" spans="1:3" x14ac:dyDescent="0.2">
      <c r="A4703" s="4" t="s">
        <v>2272</v>
      </c>
      <c r="B4703" t="str">
        <f t="shared" si="146"/>
        <v>WALLADPT</v>
      </c>
      <c r="C4703" t="str">
        <f t="shared" si="147"/>
        <v>WALLADPT</v>
      </c>
    </row>
    <row r="4704" spans="1:3" x14ac:dyDescent="0.2">
      <c r="A4704" s="3" t="s">
        <v>2272</v>
      </c>
      <c r="B4704" t="str">
        <f t="shared" si="146"/>
        <v>WALLADPT</v>
      </c>
      <c r="C4704" t="str">
        <f t="shared" si="147"/>
        <v>WALLADPT</v>
      </c>
    </row>
    <row r="4705" spans="1:3" x14ac:dyDescent="0.2">
      <c r="A4705" s="4" t="s">
        <v>2272</v>
      </c>
      <c r="B4705" t="str">
        <f t="shared" si="146"/>
        <v>WALLADPT</v>
      </c>
      <c r="C4705" t="str">
        <f t="shared" si="147"/>
        <v>WALLADPT</v>
      </c>
    </row>
    <row r="4706" spans="1:3" x14ac:dyDescent="0.2">
      <c r="A4706" s="3" t="s">
        <v>2272</v>
      </c>
      <c r="B4706" t="str">
        <f t="shared" si="146"/>
        <v>WALLADPT</v>
      </c>
      <c r="C4706" t="str">
        <f t="shared" si="147"/>
        <v>WALLADPT</v>
      </c>
    </row>
    <row r="4707" spans="1:3" x14ac:dyDescent="0.2">
      <c r="A4707" s="4" t="s">
        <v>2272</v>
      </c>
      <c r="B4707" t="str">
        <f t="shared" si="146"/>
        <v>WALLADPT</v>
      </c>
      <c r="C4707" t="str">
        <f t="shared" si="147"/>
        <v>WALLADPT</v>
      </c>
    </row>
    <row r="4708" spans="1:3" x14ac:dyDescent="0.2">
      <c r="A4708" s="3" t="s">
        <v>2272</v>
      </c>
      <c r="B4708" t="str">
        <f t="shared" si="146"/>
        <v>WALLADPT</v>
      </c>
      <c r="C4708" t="str">
        <f t="shared" si="147"/>
        <v>WALLADPT</v>
      </c>
    </row>
    <row r="4709" spans="1:3" x14ac:dyDescent="0.2">
      <c r="A4709" s="4" t="s">
        <v>2272</v>
      </c>
      <c r="B4709" t="str">
        <f t="shared" si="146"/>
        <v>WALLADPT</v>
      </c>
      <c r="C4709" t="str">
        <f t="shared" si="147"/>
        <v>WALLADPT</v>
      </c>
    </row>
    <row r="4710" spans="1:3" x14ac:dyDescent="0.2">
      <c r="A4710" s="3" t="s">
        <v>2265</v>
      </c>
      <c r="B4710" t="str">
        <f t="shared" si="146"/>
        <v>IPHONE</v>
      </c>
      <c r="C4710" t="str">
        <f t="shared" si="147"/>
        <v>IPHONE</v>
      </c>
    </row>
    <row r="4711" spans="1:3" x14ac:dyDescent="0.2">
      <c r="A4711" s="4" t="s">
        <v>2265</v>
      </c>
      <c r="B4711" t="str">
        <f t="shared" si="146"/>
        <v>IPHONE</v>
      </c>
      <c r="C4711" t="str">
        <f t="shared" si="147"/>
        <v>IPHONE</v>
      </c>
    </row>
    <row r="4712" spans="1:3" x14ac:dyDescent="0.2">
      <c r="A4712" s="3" t="s">
        <v>2296</v>
      </c>
      <c r="B4712" t="str">
        <f t="shared" si="146"/>
        <v>MACUSBC</v>
      </c>
      <c r="C4712" t="str">
        <f t="shared" si="147"/>
        <v>MACUSBC</v>
      </c>
    </row>
    <row r="4713" spans="1:3" x14ac:dyDescent="0.2">
      <c r="A4713" s="4" t="s">
        <v>2296</v>
      </c>
      <c r="B4713" t="str">
        <f t="shared" si="146"/>
        <v>MACUSBC</v>
      </c>
      <c r="C4713" t="str">
        <f t="shared" si="147"/>
        <v>MACUSBC</v>
      </c>
    </row>
    <row r="4714" spans="1:3" x14ac:dyDescent="0.2">
      <c r="A4714" s="3" t="s">
        <v>2296</v>
      </c>
      <c r="B4714" t="str">
        <f t="shared" si="146"/>
        <v>MACUSBC</v>
      </c>
      <c r="C4714" t="str">
        <f t="shared" si="147"/>
        <v>MACUSBC</v>
      </c>
    </row>
    <row r="4715" spans="1:3" x14ac:dyDescent="0.2">
      <c r="A4715" s="4" t="s">
        <v>2355</v>
      </c>
      <c r="B4715" t="str">
        <f t="shared" si="146"/>
        <v>Uniq/15B11Code</v>
      </c>
      <c r="C4715" t="str">
        <f t="shared" si="147"/>
        <v>CBK</v>
      </c>
    </row>
    <row r="4716" spans="1:3" x14ac:dyDescent="0.2">
      <c r="A4716" s="3" t="s">
        <v>2273</v>
      </c>
      <c r="B4716" t="str">
        <f t="shared" si="146"/>
        <v>CBK</v>
      </c>
      <c r="C4716" t="str">
        <f t="shared" si="147"/>
        <v>CBK</v>
      </c>
    </row>
    <row r="4717" spans="1:3" x14ac:dyDescent="0.2">
      <c r="A4717" s="4" t="s">
        <v>2273</v>
      </c>
      <c r="B4717" t="str">
        <f t="shared" si="146"/>
        <v>CBK</v>
      </c>
      <c r="C4717" t="str">
        <f t="shared" si="147"/>
        <v>CBK</v>
      </c>
    </row>
    <row r="4718" spans="1:3" x14ac:dyDescent="0.2">
      <c r="A4718" s="3" t="s">
        <v>2273</v>
      </c>
      <c r="B4718" t="str">
        <f t="shared" si="146"/>
        <v>CBK</v>
      </c>
      <c r="C4718" t="str">
        <f t="shared" si="147"/>
        <v>CBK</v>
      </c>
    </row>
    <row r="4719" spans="1:3" x14ac:dyDescent="0.2">
      <c r="A4719" s="4" t="s">
        <v>2273</v>
      </c>
      <c r="B4719" t="str">
        <f t="shared" si="146"/>
        <v>CBK</v>
      </c>
      <c r="C4719" t="str">
        <f t="shared" si="147"/>
        <v>CBK</v>
      </c>
    </row>
    <row r="4720" spans="1:3" x14ac:dyDescent="0.2">
      <c r="A4720" s="3" t="s">
        <v>2274</v>
      </c>
      <c r="B4720" t="str">
        <f t="shared" si="146"/>
        <v>CLICC-ML</v>
      </c>
      <c r="C4720" t="str">
        <f t="shared" si="147"/>
        <v>CLICC-ML</v>
      </c>
    </row>
    <row r="4721" spans="1:3" x14ac:dyDescent="0.2">
      <c r="A4721" s="4" t="s">
        <v>2274</v>
      </c>
      <c r="B4721" t="str">
        <f t="shared" si="146"/>
        <v>CLICC-ML</v>
      </c>
      <c r="C4721" t="str">
        <f t="shared" si="147"/>
        <v>CLICC-ML</v>
      </c>
    </row>
    <row r="4722" spans="1:3" x14ac:dyDescent="0.2">
      <c r="A4722" s="3" t="s">
        <v>2274</v>
      </c>
      <c r="B4722" t="str">
        <f t="shared" si="146"/>
        <v>CLICC-ML</v>
      </c>
      <c r="C4722" t="str">
        <f t="shared" si="147"/>
        <v>CLICC-ML</v>
      </c>
    </row>
    <row r="4723" spans="1:3" x14ac:dyDescent="0.2">
      <c r="A4723" s="4" t="s">
        <v>2275</v>
      </c>
      <c r="B4723" t="str">
        <f t="shared" si="146"/>
        <v>CLICC-MM</v>
      </c>
      <c r="C4723" t="str">
        <f t="shared" si="147"/>
        <v>CLICC-MM</v>
      </c>
    </row>
    <row r="4724" spans="1:3" x14ac:dyDescent="0.2">
      <c r="A4724" s="3" t="s">
        <v>2263</v>
      </c>
      <c r="B4724" t="str">
        <f t="shared" si="146"/>
        <v>HP</v>
      </c>
      <c r="C4724" t="str">
        <f t="shared" si="147"/>
        <v>HP</v>
      </c>
    </row>
    <row r="4725" spans="1:3" x14ac:dyDescent="0.2">
      <c r="A4725" s="4" t="s">
        <v>2263</v>
      </c>
      <c r="B4725" t="str">
        <f t="shared" si="146"/>
        <v>HP</v>
      </c>
      <c r="C4725" t="str">
        <f t="shared" si="147"/>
        <v>HP</v>
      </c>
    </row>
    <row r="4726" spans="1:3" x14ac:dyDescent="0.2">
      <c r="A4726" s="3" t="s">
        <v>2263</v>
      </c>
      <c r="B4726" t="str">
        <f t="shared" si="146"/>
        <v>HP</v>
      </c>
      <c r="C4726" t="str">
        <f t="shared" si="147"/>
        <v>HP</v>
      </c>
    </row>
    <row r="4727" spans="1:3" x14ac:dyDescent="0.2">
      <c r="A4727" s="4" t="s">
        <v>2263</v>
      </c>
      <c r="B4727" t="str">
        <f t="shared" si="146"/>
        <v>HP</v>
      </c>
      <c r="C4727" t="str">
        <f t="shared" si="147"/>
        <v>HP</v>
      </c>
    </row>
    <row r="4728" spans="1:3" x14ac:dyDescent="0.2">
      <c r="A4728" s="3" t="s">
        <v>2273</v>
      </c>
      <c r="B4728" t="str">
        <f t="shared" si="146"/>
        <v>CBK</v>
      </c>
      <c r="C4728" t="str">
        <f t="shared" si="147"/>
        <v>CBK</v>
      </c>
    </row>
    <row r="4729" spans="1:3" x14ac:dyDescent="0.2">
      <c r="A4729" s="4" t="s">
        <v>2273</v>
      </c>
      <c r="B4729" t="str">
        <f t="shared" si="146"/>
        <v>CBK</v>
      </c>
      <c r="C4729" t="str">
        <f t="shared" si="147"/>
        <v>CBK</v>
      </c>
    </row>
    <row r="4730" spans="1:3" x14ac:dyDescent="0.2">
      <c r="A4730" s="3" t="s">
        <v>2273</v>
      </c>
      <c r="B4730" t="str">
        <f t="shared" si="146"/>
        <v>CBK</v>
      </c>
      <c r="C4730" t="str">
        <f t="shared" si="147"/>
        <v>CBK</v>
      </c>
    </row>
    <row r="4731" spans="1:3" x14ac:dyDescent="0.2">
      <c r="A4731" s="4" t="s">
        <v>2274</v>
      </c>
      <c r="B4731" t="str">
        <f t="shared" si="146"/>
        <v>CLICC-ML</v>
      </c>
      <c r="C4731" t="str">
        <f t="shared" si="147"/>
        <v>CLICC-ML</v>
      </c>
    </row>
    <row r="4732" spans="1:3" x14ac:dyDescent="0.2">
      <c r="A4732" s="3" t="s">
        <v>2274</v>
      </c>
      <c r="B4732" t="str">
        <f t="shared" si="146"/>
        <v>CLICC-ML</v>
      </c>
      <c r="C4732" t="str">
        <f t="shared" si="147"/>
        <v>CLICC-ML</v>
      </c>
    </row>
    <row r="4733" spans="1:3" x14ac:dyDescent="0.2">
      <c r="A4733" s="4" t="s">
        <v>2274</v>
      </c>
      <c r="B4733" t="str">
        <f t="shared" si="146"/>
        <v>CLICC-ML</v>
      </c>
      <c r="C4733" t="str">
        <f t="shared" si="147"/>
        <v>CLICC-ML</v>
      </c>
    </row>
    <row r="4734" spans="1:3" x14ac:dyDescent="0.2">
      <c r="A4734" s="3" t="s">
        <v>2274</v>
      </c>
      <c r="B4734" t="str">
        <f t="shared" si="146"/>
        <v>CLICC-ML</v>
      </c>
      <c r="C4734" t="str">
        <f t="shared" si="147"/>
        <v>CLICC-ML</v>
      </c>
    </row>
    <row r="4735" spans="1:3" x14ac:dyDescent="0.2">
      <c r="A4735" s="4" t="s">
        <v>2263</v>
      </c>
      <c r="B4735" t="str">
        <f t="shared" si="146"/>
        <v>HP</v>
      </c>
      <c r="C4735" t="str">
        <f t="shared" si="147"/>
        <v>HP</v>
      </c>
    </row>
    <row r="4736" spans="1:3" x14ac:dyDescent="0.2">
      <c r="A4736" s="3" t="s">
        <v>2274</v>
      </c>
      <c r="B4736" t="str">
        <f t="shared" si="146"/>
        <v>CLICC-ML</v>
      </c>
      <c r="C4736" t="str">
        <f t="shared" si="147"/>
        <v>CLICC-ML</v>
      </c>
    </row>
    <row r="4737" spans="1:3" x14ac:dyDescent="0.2">
      <c r="A4737" s="4" t="s">
        <v>2274</v>
      </c>
      <c r="B4737" t="str">
        <f t="shared" si="146"/>
        <v>CLICC-ML</v>
      </c>
      <c r="C4737" t="str">
        <f t="shared" si="147"/>
        <v>CLICC-ML</v>
      </c>
    </row>
    <row r="4738" spans="1:3" x14ac:dyDescent="0.2">
      <c r="A4738" s="3" t="s">
        <v>2296</v>
      </c>
      <c r="B4738" t="str">
        <f t="shared" si="146"/>
        <v>MACUSBC</v>
      </c>
      <c r="C4738" t="str">
        <f t="shared" si="147"/>
        <v>MACUSBC</v>
      </c>
    </row>
    <row r="4739" spans="1:3" x14ac:dyDescent="0.2">
      <c r="A4739" s="4" t="s">
        <v>2288</v>
      </c>
      <c r="B4739" t="str">
        <f t="shared" ref="B4739:B4802" si="148">IF(COUNTIF(A4739,"*MACUSBC*"),"MACUSBC",A4739)</f>
        <v>ANDROID</v>
      </c>
      <c r="C4739" t="str">
        <f t="shared" ref="C4739:C4802" si="149">IF(COUNTIF(B4739,"*uniq*"),"CBK",B4739)</f>
        <v>ANDROID</v>
      </c>
    </row>
    <row r="4740" spans="1:3" x14ac:dyDescent="0.2">
      <c r="A4740" s="3" t="s">
        <v>2273</v>
      </c>
      <c r="B4740" t="str">
        <f t="shared" si="148"/>
        <v>CBK</v>
      </c>
      <c r="C4740" t="str">
        <f t="shared" si="149"/>
        <v>CBK</v>
      </c>
    </row>
    <row r="4741" spans="1:3" x14ac:dyDescent="0.2">
      <c r="A4741" s="4" t="s">
        <v>2387</v>
      </c>
      <c r="B4741" t="str">
        <f t="shared" si="148"/>
        <v>Uniq/9/B-0Code</v>
      </c>
      <c r="C4741" t="str">
        <f t="shared" si="149"/>
        <v>CBK</v>
      </c>
    </row>
    <row r="4742" spans="1:3" x14ac:dyDescent="0.2">
      <c r="A4742" s="3" t="s">
        <v>2273</v>
      </c>
      <c r="B4742" t="str">
        <f t="shared" si="148"/>
        <v>CBK</v>
      </c>
      <c r="C4742" t="str">
        <f t="shared" si="149"/>
        <v>CBK</v>
      </c>
    </row>
    <row r="4743" spans="1:3" x14ac:dyDescent="0.2">
      <c r="A4743" s="4" t="s">
        <v>2388</v>
      </c>
      <c r="B4743" t="str">
        <f t="shared" si="148"/>
        <v>Uniq/9/B01Code</v>
      </c>
      <c r="C4743" t="str">
        <f t="shared" si="149"/>
        <v>CBK</v>
      </c>
    </row>
    <row r="4744" spans="1:3" x14ac:dyDescent="0.2">
      <c r="A4744" s="3" t="s">
        <v>2273</v>
      </c>
      <c r="B4744" t="str">
        <f t="shared" si="148"/>
        <v>CBK</v>
      </c>
      <c r="C4744" t="str">
        <f t="shared" si="149"/>
        <v>CBK</v>
      </c>
    </row>
    <row r="4745" spans="1:3" x14ac:dyDescent="0.2">
      <c r="A4745" s="4" t="s">
        <v>2273</v>
      </c>
      <c r="B4745" t="str">
        <f t="shared" si="148"/>
        <v>CBK</v>
      </c>
      <c r="C4745" t="str">
        <f t="shared" si="149"/>
        <v>CBK</v>
      </c>
    </row>
    <row r="4746" spans="1:3" x14ac:dyDescent="0.2">
      <c r="A4746" s="3" t="s">
        <v>2275</v>
      </c>
      <c r="B4746" t="str">
        <f t="shared" si="148"/>
        <v>CLICC-MM</v>
      </c>
      <c r="C4746" t="str">
        <f t="shared" si="149"/>
        <v>CLICC-MM</v>
      </c>
    </row>
    <row r="4747" spans="1:3" x14ac:dyDescent="0.2">
      <c r="A4747" s="4" t="s">
        <v>2275</v>
      </c>
      <c r="B4747" t="str">
        <f t="shared" si="148"/>
        <v>CLICC-MM</v>
      </c>
      <c r="C4747" t="str">
        <f t="shared" si="149"/>
        <v>CLICC-MM</v>
      </c>
    </row>
    <row r="4748" spans="1:3" x14ac:dyDescent="0.2">
      <c r="A4748" s="3" t="s">
        <v>2275</v>
      </c>
      <c r="B4748" t="str">
        <f t="shared" si="148"/>
        <v>CLICC-MM</v>
      </c>
      <c r="C4748" t="str">
        <f t="shared" si="149"/>
        <v>CLICC-MM</v>
      </c>
    </row>
    <row r="4749" spans="1:3" x14ac:dyDescent="0.2">
      <c r="A4749" s="4" t="s">
        <v>2275</v>
      </c>
      <c r="B4749" t="str">
        <f t="shared" si="148"/>
        <v>CLICC-MM</v>
      </c>
      <c r="C4749" t="str">
        <f t="shared" si="149"/>
        <v>CLICC-MM</v>
      </c>
    </row>
    <row r="4750" spans="1:3" x14ac:dyDescent="0.2">
      <c r="A4750" s="3" t="s">
        <v>2275</v>
      </c>
      <c r="B4750" t="str">
        <f t="shared" si="148"/>
        <v>CLICC-MM</v>
      </c>
      <c r="C4750" t="str">
        <f t="shared" si="149"/>
        <v>CLICC-MM</v>
      </c>
    </row>
    <row r="4751" spans="1:3" x14ac:dyDescent="0.2">
      <c r="A4751" s="4" t="s">
        <v>2275</v>
      </c>
      <c r="B4751" t="str">
        <f t="shared" si="148"/>
        <v>CLICC-MM</v>
      </c>
      <c r="C4751" t="str">
        <f t="shared" si="149"/>
        <v>CLICC-MM</v>
      </c>
    </row>
    <row r="4752" spans="1:3" x14ac:dyDescent="0.2">
      <c r="A4752" s="3" t="s">
        <v>2275</v>
      </c>
      <c r="B4752" t="str">
        <f t="shared" si="148"/>
        <v>CLICC-MM</v>
      </c>
      <c r="C4752" t="str">
        <f t="shared" si="149"/>
        <v>CLICC-MM</v>
      </c>
    </row>
    <row r="4753" spans="1:3" x14ac:dyDescent="0.2">
      <c r="A4753" s="4" t="s">
        <v>2275</v>
      </c>
      <c r="B4753" t="str">
        <f t="shared" si="148"/>
        <v>CLICC-MM</v>
      </c>
      <c r="C4753" t="str">
        <f t="shared" si="149"/>
        <v>CLICC-MM</v>
      </c>
    </row>
    <row r="4754" spans="1:3" x14ac:dyDescent="0.2">
      <c r="A4754" s="3" t="s">
        <v>2275</v>
      </c>
      <c r="B4754" t="str">
        <f t="shared" si="148"/>
        <v>CLICC-MM</v>
      </c>
      <c r="C4754" t="str">
        <f t="shared" si="149"/>
        <v>CLICC-MM</v>
      </c>
    </row>
    <row r="4755" spans="1:3" x14ac:dyDescent="0.2">
      <c r="A4755" s="4" t="s">
        <v>2275</v>
      </c>
      <c r="B4755" t="str">
        <f t="shared" si="148"/>
        <v>CLICC-MM</v>
      </c>
      <c r="C4755" t="str">
        <f t="shared" si="149"/>
        <v>CLICC-MM</v>
      </c>
    </row>
    <row r="4756" spans="1:3" x14ac:dyDescent="0.2">
      <c r="A4756" s="3" t="s">
        <v>2275</v>
      </c>
      <c r="B4756" t="str">
        <f t="shared" si="148"/>
        <v>CLICC-MM</v>
      </c>
      <c r="C4756" t="str">
        <f t="shared" si="149"/>
        <v>CLICC-MM</v>
      </c>
    </row>
    <row r="4757" spans="1:3" x14ac:dyDescent="0.2">
      <c r="A4757" s="4" t="s">
        <v>2275</v>
      </c>
      <c r="B4757" t="str">
        <f t="shared" si="148"/>
        <v>CLICC-MM</v>
      </c>
      <c r="C4757" t="str">
        <f t="shared" si="149"/>
        <v>CLICC-MM</v>
      </c>
    </row>
    <row r="4758" spans="1:3" x14ac:dyDescent="0.2">
      <c r="A4758" s="3" t="s">
        <v>2275</v>
      </c>
      <c r="B4758" t="str">
        <f t="shared" si="148"/>
        <v>CLICC-MM</v>
      </c>
      <c r="C4758" t="str">
        <f t="shared" si="149"/>
        <v>CLICC-MM</v>
      </c>
    </row>
    <row r="4759" spans="1:3" x14ac:dyDescent="0.2">
      <c r="A4759" s="4" t="s">
        <v>2275</v>
      </c>
      <c r="B4759" t="str">
        <f t="shared" si="148"/>
        <v>CLICC-MM</v>
      </c>
      <c r="C4759" t="str">
        <f t="shared" si="149"/>
        <v>CLICC-MM</v>
      </c>
    </row>
    <row r="4760" spans="1:3" x14ac:dyDescent="0.2">
      <c r="A4760" s="3" t="s">
        <v>2275</v>
      </c>
      <c r="B4760" t="str">
        <f t="shared" si="148"/>
        <v>CLICC-MM</v>
      </c>
      <c r="C4760" t="str">
        <f t="shared" si="149"/>
        <v>CLICC-MM</v>
      </c>
    </row>
    <row r="4761" spans="1:3" x14ac:dyDescent="0.2">
      <c r="A4761" s="4" t="s">
        <v>2275</v>
      </c>
      <c r="B4761" t="str">
        <f t="shared" si="148"/>
        <v>CLICC-MM</v>
      </c>
      <c r="C4761" t="str">
        <f t="shared" si="149"/>
        <v>CLICC-MM</v>
      </c>
    </row>
    <row r="4762" spans="1:3" x14ac:dyDescent="0.2">
      <c r="A4762" s="3" t="s">
        <v>2275</v>
      </c>
      <c r="B4762" t="str">
        <f t="shared" si="148"/>
        <v>CLICC-MM</v>
      </c>
      <c r="C4762" t="str">
        <f t="shared" si="149"/>
        <v>CLICC-MM</v>
      </c>
    </row>
    <row r="4763" spans="1:3" x14ac:dyDescent="0.2">
      <c r="A4763" s="4" t="s">
        <v>2275</v>
      </c>
      <c r="B4763" t="str">
        <f t="shared" si="148"/>
        <v>CLICC-MM</v>
      </c>
      <c r="C4763" t="str">
        <f t="shared" si="149"/>
        <v>CLICC-MM</v>
      </c>
    </row>
    <row r="4764" spans="1:3" x14ac:dyDescent="0.2">
      <c r="A4764" s="3" t="s">
        <v>2275</v>
      </c>
      <c r="B4764" t="str">
        <f t="shared" si="148"/>
        <v>CLICC-MM</v>
      </c>
      <c r="C4764" t="str">
        <f t="shared" si="149"/>
        <v>CLICC-MM</v>
      </c>
    </row>
    <row r="4765" spans="1:3" x14ac:dyDescent="0.2">
      <c r="A4765" s="4" t="s">
        <v>2297</v>
      </c>
      <c r="B4765" t="str">
        <f t="shared" si="148"/>
        <v>FAC</v>
      </c>
      <c r="C4765" t="str">
        <f t="shared" si="149"/>
        <v>FAC</v>
      </c>
    </row>
    <row r="4766" spans="1:3" x14ac:dyDescent="0.2">
      <c r="A4766" s="3" t="s">
        <v>2263</v>
      </c>
      <c r="B4766" t="str">
        <f t="shared" si="148"/>
        <v>HP</v>
      </c>
      <c r="C4766" t="str">
        <f t="shared" si="149"/>
        <v>HP</v>
      </c>
    </row>
    <row r="4767" spans="1:3" x14ac:dyDescent="0.2">
      <c r="A4767" s="4" t="s">
        <v>2263</v>
      </c>
      <c r="B4767" t="str">
        <f t="shared" si="148"/>
        <v>HP</v>
      </c>
      <c r="C4767" t="str">
        <f t="shared" si="149"/>
        <v>HP</v>
      </c>
    </row>
    <row r="4768" spans="1:3" x14ac:dyDescent="0.2">
      <c r="A4768" s="3" t="s">
        <v>2263</v>
      </c>
      <c r="B4768" t="str">
        <f t="shared" si="148"/>
        <v>HP</v>
      </c>
      <c r="C4768" t="str">
        <f t="shared" si="149"/>
        <v>HP</v>
      </c>
    </row>
    <row r="4769" spans="1:3" x14ac:dyDescent="0.2">
      <c r="A4769" s="4" t="s">
        <v>2263</v>
      </c>
      <c r="B4769" t="str">
        <f t="shared" si="148"/>
        <v>HP</v>
      </c>
      <c r="C4769" t="str">
        <f t="shared" si="149"/>
        <v>HP</v>
      </c>
    </row>
    <row r="4770" spans="1:3" x14ac:dyDescent="0.2">
      <c r="A4770" s="3" t="s">
        <v>2263</v>
      </c>
      <c r="B4770" t="str">
        <f t="shared" si="148"/>
        <v>HP</v>
      </c>
      <c r="C4770" t="str">
        <f t="shared" si="149"/>
        <v>HP</v>
      </c>
    </row>
    <row r="4771" spans="1:3" x14ac:dyDescent="0.2">
      <c r="A4771" s="4" t="s">
        <v>2263</v>
      </c>
      <c r="B4771" t="str">
        <f t="shared" si="148"/>
        <v>HP</v>
      </c>
      <c r="C4771" t="str">
        <f t="shared" si="149"/>
        <v>HP</v>
      </c>
    </row>
    <row r="4772" spans="1:3" x14ac:dyDescent="0.2">
      <c r="A4772" s="3" t="s">
        <v>2263</v>
      </c>
      <c r="B4772" t="str">
        <f t="shared" si="148"/>
        <v>HP</v>
      </c>
      <c r="C4772" t="str">
        <f t="shared" si="149"/>
        <v>HP</v>
      </c>
    </row>
    <row r="4773" spans="1:3" x14ac:dyDescent="0.2">
      <c r="A4773" s="4" t="s">
        <v>2263</v>
      </c>
      <c r="B4773" t="str">
        <f t="shared" si="148"/>
        <v>HP</v>
      </c>
      <c r="C4773" t="str">
        <f t="shared" si="149"/>
        <v>HP</v>
      </c>
    </row>
    <row r="4774" spans="1:3" x14ac:dyDescent="0.2">
      <c r="A4774" s="3" t="s">
        <v>2263</v>
      </c>
      <c r="B4774" t="str">
        <f t="shared" si="148"/>
        <v>HP</v>
      </c>
      <c r="C4774" t="str">
        <f t="shared" si="149"/>
        <v>HP</v>
      </c>
    </row>
    <row r="4775" spans="1:3" x14ac:dyDescent="0.2">
      <c r="A4775" s="4" t="s">
        <v>2263</v>
      </c>
      <c r="B4775" t="str">
        <f t="shared" si="148"/>
        <v>HP</v>
      </c>
      <c r="C4775" t="str">
        <f t="shared" si="149"/>
        <v>HP</v>
      </c>
    </row>
    <row r="4776" spans="1:3" x14ac:dyDescent="0.2">
      <c r="A4776" s="3" t="s">
        <v>2265</v>
      </c>
      <c r="B4776" t="str">
        <f t="shared" si="148"/>
        <v>IPHONE</v>
      </c>
      <c r="C4776" t="str">
        <f t="shared" si="149"/>
        <v>IPHONE</v>
      </c>
    </row>
    <row r="4777" spans="1:3" x14ac:dyDescent="0.2">
      <c r="A4777" s="4" t="s">
        <v>2265</v>
      </c>
      <c r="B4777" t="str">
        <f t="shared" si="148"/>
        <v>IPHONE</v>
      </c>
      <c r="C4777" t="str">
        <f t="shared" si="149"/>
        <v>IPHONE</v>
      </c>
    </row>
    <row r="4778" spans="1:3" x14ac:dyDescent="0.2">
      <c r="A4778" s="3" t="s">
        <v>2296</v>
      </c>
      <c r="B4778" t="str">
        <f t="shared" si="148"/>
        <v>MACUSBC</v>
      </c>
      <c r="C4778" t="str">
        <f t="shared" si="149"/>
        <v>MACUSBC</v>
      </c>
    </row>
    <row r="4779" spans="1:3" x14ac:dyDescent="0.2">
      <c r="A4779" s="4" t="s">
        <v>2296</v>
      </c>
      <c r="B4779" t="str">
        <f t="shared" si="148"/>
        <v>MACUSBC</v>
      </c>
      <c r="C4779" t="str">
        <f t="shared" si="149"/>
        <v>MACUSBC</v>
      </c>
    </row>
    <row r="4780" spans="1:3" x14ac:dyDescent="0.2">
      <c r="A4780" s="3" t="s">
        <v>2296</v>
      </c>
      <c r="B4780" t="str">
        <f t="shared" si="148"/>
        <v>MACUSBC</v>
      </c>
      <c r="C4780" t="str">
        <f t="shared" si="149"/>
        <v>MACUSBC</v>
      </c>
    </row>
    <row r="4781" spans="1:3" x14ac:dyDescent="0.2">
      <c r="A4781" s="4" t="s">
        <v>2304</v>
      </c>
      <c r="B4781" t="str">
        <f t="shared" si="148"/>
        <v>MSE</v>
      </c>
      <c r="C4781" t="str">
        <f t="shared" si="149"/>
        <v>MSE</v>
      </c>
    </row>
    <row r="4782" spans="1:3" x14ac:dyDescent="0.2">
      <c r="A4782" s="3" t="s">
        <v>2271</v>
      </c>
      <c r="B4782" t="str">
        <f t="shared" si="148"/>
        <v>OMNI</v>
      </c>
      <c r="C4782" t="str">
        <f t="shared" si="149"/>
        <v>OMNI</v>
      </c>
    </row>
    <row r="4783" spans="1:3" x14ac:dyDescent="0.2">
      <c r="A4783" s="4" t="s">
        <v>2271</v>
      </c>
      <c r="B4783" t="str">
        <f t="shared" si="148"/>
        <v>OMNI</v>
      </c>
      <c r="C4783" t="str">
        <f t="shared" si="149"/>
        <v>OMNI</v>
      </c>
    </row>
    <row r="4784" spans="1:3" x14ac:dyDescent="0.2">
      <c r="A4784" s="3" t="s">
        <v>2272</v>
      </c>
      <c r="B4784" t="str">
        <f t="shared" si="148"/>
        <v>WALLADPT</v>
      </c>
      <c r="C4784" t="str">
        <f t="shared" si="149"/>
        <v>WALLADPT</v>
      </c>
    </row>
    <row r="4785" spans="1:3" x14ac:dyDescent="0.2">
      <c r="A4785" s="4" t="s">
        <v>2272</v>
      </c>
      <c r="B4785" t="str">
        <f t="shared" si="148"/>
        <v>WALLADPT</v>
      </c>
      <c r="C4785" t="str">
        <f t="shared" si="149"/>
        <v>WALLADPT</v>
      </c>
    </row>
    <row r="4786" spans="1:3" x14ac:dyDescent="0.2">
      <c r="A4786" s="3" t="s">
        <v>2281</v>
      </c>
      <c r="B4786" t="str">
        <f t="shared" si="148"/>
        <v>HDMIC</v>
      </c>
      <c r="C4786" t="str">
        <f t="shared" si="149"/>
        <v>HDMIC</v>
      </c>
    </row>
    <row r="4787" spans="1:3" x14ac:dyDescent="0.2">
      <c r="A4787" s="4" t="s">
        <v>2265</v>
      </c>
      <c r="B4787" t="str">
        <f t="shared" si="148"/>
        <v>IPHONE</v>
      </c>
      <c r="C4787" t="str">
        <f t="shared" si="149"/>
        <v>IPHONE</v>
      </c>
    </row>
    <row r="4788" spans="1:3" x14ac:dyDescent="0.2">
      <c r="A4788" s="3" t="s">
        <v>2265</v>
      </c>
      <c r="B4788" t="str">
        <f t="shared" si="148"/>
        <v>IPHONE</v>
      </c>
      <c r="C4788" t="str">
        <f t="shared" si="149"/>
        <v>IPHONE</v>
      </c>
    </row>
    <row r="4789" spans="1:3" x14ac:dyDescent="0.2">
      <c r="A4789" s="4" t="s">
        <v>2285</v>
      </c>
      <c r="B4789" t="str">
        <f t="shared" si="148"/>
        <v>UHDMI</v>
      </c>
      <c r="C4789" t="str">
        <f t="shared" si="149"/>
        <v>UHDMI</v>
      </c>
    </row>
    <row r="4790" spans="1:3" x14ac:dyDescent="0.2">
      <c r="A4790" s="3" t="s">
        <v>2272</v>
      </c>
      <c r="B4790" t="str">
        <f t="shared" si="148"/>
        <v>WALLADPT</v>
      </c>
      <c r="C4790" t="str">
        <f t="shared" si="149"/>
        <v>WALLADPT</v>
      </c>
    </row>
    <row r="4791" spans="1:3" x14ac:dyDescent="0.2">
      <c r="A4791" s="4" t="s">
        <v>2272</v>
      </c>
      <c r="B4791" t="str">
        <f t="shared" si="148"/>
        <v>WALLADPT</v>
      </c>
      <c r="C4791" t="str">
        <f t="shared" si="149"/>
        <v>WALLADPT</v>
      </c>
    </row>
    <row r="4792" spans="1:3" x14ac:dyDescent="0.2">
      <c r="A4792" s="3" t="s">
        <v>2274</v>
      </c>
      <c r="B4792" t="str">
        <f t="shared" si="148"/>
        <v>CLICC-ML</v>
      </c>
      <c r="C4792" t="str">
        <f t="shared" si="149"/>
        <v>CLICC-ML</v>
      </c>
    </row>
    <row r="4793" spans="1:3" x14ac:dyDescent="0.2">
      <c r="A4793" s="4" t="s">
        <v>2298</v>
      </c>
      <c r="B4793" t="str">
        <f t="shared" si="148"/>
        <v>ANKER</v>
      </c>
      <c r="C4793" t="str">
        <f t="shared" si="149"/>
        <v>ANKER</v>
      </c>
    </row>
    <row r="4794" spans="1:3" x14ac:dyDescent="0.2">
      <c r="A4794" s="3" t="s">
        <v>2281</v>
      </c>
      <c r="B4794" t="str">
        <f t="shared" si="148"/>
        <v>HDMIC</v>
      </c>
      <c r="C4794" t="str">
        <f t="shared" si="149"/>
        <v>HDMIC</v>
      </c>
    </row>
    <row r="4795" spans="1:3" x14ac:dyDescent="0.2">
      <c r="A4795" s="4" t="s">
        <v>2266</v>
      </c>
      <c r="B4795" t="str">
        <f t="shared" si="148"/>
        <v>HDST</v>
      </c>
      <c r="C4795" t="str">
        <f t="shared" si="149"/>
        <v>HDST</v>
      </c>
    </row>
    <row r="4796" spans="1:3" x14ac:dyDescent="0.2">
      <c r="A4796" s="3" t="s">
        <v>2265</v>
      </c>
      <c r="B4796" t="str">
        <f t="shared" si="148"/>
        <v>IPHONE</v>
      </c>
      <c r="C4796" t="str">
        <f t="shared" si="149"/>
        <v>IPHONE</v>
      </c>
    </row>
    <row r="4797" spans="1:3" x14ac:dyDescent="0.2">
      <c r="A4797" s="4" t="s">
        <v>2265</v>
      </c>
      <c r="B4797" t="str">
        <f t="shared" si="148"/>
        <v>IPHONE</v>
      </c>
      <c r="C4797" t="str">
        <f t="shared" si="149"/>
        <v>IPHONE</v>
      </c>
    </row>
    <row r="4798" spans="1:3" x14ac:dyDescent="0.2">
      <c r="A4798" s="3" t="s">
        <v>2265</v>
      </c>
      <c r="B4798" t="str">
        <f t="shared" si="148"/>
        <v>IPHONE</v>
      </c>
      <c r="C4798" t="str">
        <f t="shared" si="149"/>
        <v>IPHONE</v>
      </c>
    </row>
    <row r="4799" spans="1:3" x14ac:dyDescent="0.2">
      <c r="A4799" s="4" t="s">
        <v>2296</v>
      </c>
      <c r="B4799" t="str">
        <f t="shared" si="148"/>
        <v>MACUSBC</v>
      </c>
      <c r="C4799" t="str">
        <f t="shared" si="149"/>
        <v>MACUSBC</v>
      </c>
    </row>
    <row r="4800" spans="1:3" x14ac:dyDescent="0.2">
      <c r="A4800" s="3" t="s">
        <v>2296</v>
      </c>
      <c r="B4800" t="str">
        <f t="shared" si="148"/>
        <v>MACUSBC</v>
      </c>
      <c r="C4800" t="str">
        <f t="shared" si="149"/>
        <v>MACUSBC</v>
      </c>
    </row>
    <row r="4801" spans="1:3" x14ac:dyDescent="0.2">
      <c r="A4801" s="4" t="s">
        <v>2296</v>
      </c>
      <c r="B4801" t="str">
        <f t="shared" si="148"/>
        <v>MACUSBC</v>
      </c>
      <c r="C4801" t="str">
        <f t="shared" si="149"/>
        <v>MACUSBC</v>
      </c>
    </row>
    <row r="4802" spans="1:3" x14ac:dyDescent="0.2">
      <c r="A4802" s="3" t="s">
        <v>2296</v>
      </c>
      <c r="B4802" t="str">
        <f t="shared" si="148"/>
        <v>MACUSBC</v>
      </c>
      <c r="C4802" t="str">
        <f t="shared" si="149"/>
        <v>MACUSBC</v>
      </c>
    </row>
    <row r="4803" spans="1:3" x14ac:dyDescent="0.2">
      <c r="A4803" s="4" t="s">
        <v>2271</v>
      </c>
      <c r="B4803" t="str">
        <f t="shared" ref="B4803:B4866" si="150">IF(COUNTIF(A4803,"*MACUSBC*"),"MACUSBC",A4803)</f>
        <v>OMNI</v>
      </c>
      <c r="C4803" t="str">
        <f t="shared" ref="C4803:C4866" si="151">IF(COUNTIF(B4803,"*uniq*"),"CBK",B4803)</f>
        <v>OMNI</v>
      </c>
    </row>
    <row r="4804" spans="1:3" x14ac:dyDescent="0.2">
      <c r="A4804" s="3" t="s">
        <v>2300</v>
      </c>
      <c r="B4804" t="str">
        <f t="shared" si="150"/>
        <v>SUP</v>
      </c>
      <c r="C4804" t="str">
        <f t="shared" si="151"/>
        <v>SUP</v>
      </c>
    </row>
    <row r="4805" spans="1:3" x14ac:dyDescent="0.2">
      <c r="A4805" s="4" t="s">
        <v>2285</v>
      </c>
      <c r="B4805" t="str">
        <f t="shared" si="150"/>
        <v>UHDMI</v>
      </c>
      <c r="C4805" t="str">
        <f t="shared" si="151"/>
        <v>UHDMI</v>
      </c>
    </row>
    <row r="4806" spans="1:3" x14ac:dyDescent="0.2">
      <c r="A4806" s="3" t="s">
        <v>2272</v>
      </c>
      <c r="B4806" t="str">
        <f t="shared" si="150"/>
        <v>WALLADPT</v>
      </c>
      <c r="C4806" t="str">
        <f t="shared" si="151"/>
        <v>WALLADPT</v>
      </c>
    </row>
    <row r="4807" spans="1:3" x14ac:dyDescent="0.2">
      <c r="A4807" s="4" t="s">
        <v>2272</v>
      </c>
      <c r="B4807" t="str">
        <f t="shared" si="150"/>
        <v>WALLADPT</v>
      </c>
      <c r="C4807" t="str">
        <f t="shared" si="151"/>
        <v>WALLADPT</v>
      </c>
    </row>
    <row r="4808" spans="1:3" x14ac:dyDescent="0.2">
      <c r="A4808" s="3" t="s">
        <v>2273</v>
      </c>
      <c r="B4808" t="str">
        <f t="shared" si="150"/>
        <v>CBK</v>
      </c>
      <c r="C4808" t="str">
        <f t="shared" si="151"/>
        <v>CBK</v>
      </c>
    </row>
    <row r="4809" spans="1:3" x14ac:dyDescent="0.2">
      <c r="A4809" s="4" t="s">
        <v>2273</v>
      </c>
      <c r="B4809" t="str">
        <f t="shared" si="150"/>
        <v>CBK</v>
      </c>
      <c r="C4809" t="str">
        <f t="shared" si="151"/>
        <v>CBK</v>
      </c>
    </row>
    <row r="4810" spans="1:3" x14ac:dyDescent="0.2">
      <c r="A4810" s="3" t="s">
        <v>2273</v>
      </c>
      <c r="B4810" t="str">
        <f t="shared" si="150"/>
        <v>CBK</v>
      </c>
      <c r="C4810" t="str">
        <f t="shared" si="151"/>
        <v>CBK</v>
      </c>
    </row>
    <row r="4811" spans="1:3" x14ac:dyDescent="0.2">
      <c r="A4811" s="4" t="s">
        <v>2273</v>
      </c>
      <c r="B4811" t="str">
        <f t="shared" si="150"/>
        <v>CBK</v>
      </c>
      <c r="C4811" t="str">
        <f t="shared" si="151"/>
        <v>CBK</v>
      </c>
    </row>
    <row r="4812" spans="1:3" x14ac:dyDescent="0.2">
      <c r="A4812" s="3" t="s">
        <v>2273</v>
      </c>
      <c r="B4812" t="str">
        <f t="shared" si="150"/>
        <v>CBK</v>
      </c>
      <c r="C4812" t="str">
        <f t="shared" si="151"/>
        <v>CBK</v>
      </c>
    </row>
    <row r="4813" spans="1:3" x14ac:dyDescent="0.2">
      <c r="A4813" s="4" t="s">
        <v>2273</v>
      </c>
      <c r="B4813" t="str">
        <f t="shared" si="150"/>
        <v>CBK</v>
      </c>
      <c r="C4813" t="str">
        <f t="shared" si="151"/>
        <v>CBK</v>
      </c>
    </row>
    <row r="4814" spans="1:3" x14ac:dyDescent="0.2">
      <c r="A4814" s="3" t="s">
        <v>2274</v>
      </c>
      <c r="B4814" t="str">
        <f t="shared" si="150"/>
        <v>CLICC-ML</v>
      </c>
      <c r="C4814" t="str">
        <f t="shared" si="151"/>
        <v>CLICC-ML</v>
      </c>
    </row>
    <row r="4815" spans="1:3" x14ac:dyDescent="0.2">
      <c r="A4815" s="4" t="s">
        <v>2263</v>
      </c>
      <c r="B4815" t="str">
        <f t="shared" si="150"/>
        <v>HP</v>
      </c>
      <c r="C4815" t="str">
        <f t="shared" si="151"/>
        <v>HP</v>
      </c>
    </row>
    <row r="4816" spans="1:3" x14ac:dyDescent="0.2">
      <c r="A4816" s="3" t="s">
        <v>2274</v>
      </c>
      <c r="B4816" t="str">
        <f t="shared" si="150"/>
        <v>CLICC-ML</v>
      </c>
      <c r="C4816" t="str">
        <f t="shared" si="151"/>
        <v>CLICC-ML</v>
      </c>
    </row>
    <row r="4817" spans="1:3" x14ac:dyDescent="0.2">
      <c r="A4817" s="4" t="s">
        <v>2275</v>
      </c>
      <c r="B4817" t="str">
        <f t="shared" si="150"/>
        <v>CLICC-MM</v>
      </c>
      <c r="C4817" t="str">
        <f t="shared" si="151"/>
        <v>CLICC-MM</v>
      </c>
    </row>
    <row r="4818" spans="1:3" x14ac:dyDescent="0.2">
      <c r="A4818" s="3" t="s">
        <v>2275</v>
      </c>
      <c r="B4818" t="str">
        <f t="shared" si="150"/>
        <v>CLICC-MM</v>
      </c>
      <c r="C4818" t="str">
        <f t="shared" si="151"/>
        <v>CLICC-MM</v>
      </c>
    </row>
    <row r="4819" spans="1:3" x14ac:dyDescent="0.2">
      <c r="A4819" s="4" t="s">
        <v>2275</v>
      </c>
      <c r="B4819" t="str">
        <f t="shared" si="150"/>
        <v>CLICC-MM</v>
      </c>
      <c r="C4819" t="str">
        <f t="shared" si="151"/>
        <v>CLICC-MM</v>
      </c>
    </row>
    <row r="4820" spans="1:3" x14ac:dyDescent="0.2">
      <c r="A4820" s="3" t="s">
        <v>2275</v>
      </c>
      <c r="B4820" t="str">
        <f t="shared" si="150"/>
        <v>CLICC-MM</v>
      </c>
      <c r="C4820" t="str">
        <f t="shared" si="151"/>
        <v>CLICC-MM</v>
      </c>
    </row>
    <row r="4821" spans="1:3" x14ac:dyDescent="0.2">
      <c r="A4821" s="4" t="s">
        <v>2273</v>
      </c>
      <c r="B4821" t="str">
        <f t="shared" si="150"/>
        <v>CBK</v>
      </c>
      <c r="C4821" t="str">
        <f t="shared" si="151"/>
        <v>CBK</v>
      </c>
    </row>
    <row r="4822" spans="1:3" x14ac:dyDescent="0.2">
      <c r="A4822" s="3" t="s">
        <v>2288</v>
      </c>
      <c r="B4822" t="str">
        <f t="shared" si="150"/>
        <v>ANDROID</v>
      </c>
      <c r="C4822" t="str">
        <f t="shared" si="151"/>
        <v>ANDROID</v>
      </c>
    </row>
    <row r="4823" spans="1:3" x14ac:dyDescent="0.2">
      <c r="A4823" s="4" t="s">
        <v>2302</v>
      </c>
      <c r="B4823" t="str">
        <f t="shared" si="150"/>
        <v>BOEIPHONE</v>
      </c>
      <c r="C4823" t="str">
        <f t="shared" si="151"/>
        <v>BOEIPHONE</v>
      </c>
    </row>
    <row r="4824" spans="1:3" x14ac:dyDescent="0.2">
      <c r="A4824" s="3" t="s">
        <v>2281</v>
      </c>
      <c r="B4824" t="str">
        <f t="shared" si="150"/>
        <v>HDMIC</v>
      </c>
      <c r="C4824" t="str">
        <f t="shared" si="151"/>
        <v>HDMIC</v>
      </c>
    </row>
    <row r="4825" spans="1:3" x14ac:dyDescent="0.2">
      <c r="A4825" s="4" t="s">
        <v>2281</v>
      </c>
      <c r="B4825" t="str">
        <f t="shared" si="150"/>
        <v>HDMIC</v>
      </c>
      <c r="C4825" t="str">
        <f t="shared" si="151"/>
        <v>HDMIC</v>
      </c>
    </row>
    <row r="4826" spans="1:3" x14ac:dyDescent="0.2">
      <c r="A4826" s="3" t="s">
        <v>2266</v>
      </c>
      <c r="B4826" t="str">
        <f t="shared" si="150"/>
        <v>HDST</v>
      </c>
      <c r="C4826" t="str">
        <f t="shared" si="151"/>
        <v>HDST</v>
      </c>
    </row>
    <row r="4827" spans="1:3" x14ac:dyDescent="0.2">
      <c r="A4827" s="4" t="s">
        <v>2282</v>
      </c>
      <c r="B4827" t="str">
        <f t="shared" si="150"/>
        <v>HPUSBC</v>
      </c>
      <c r="C4827" t="str">
        <f t="shared" si="151"/>
        <v>HPUSBC</v>
      </c>
    </row>
    <row r="4828" spans="1:3" x14ac:dyDescent="0.2">
      <c r="A4828" s="3" t="s">
        <v>2282</v>
      </c>
      <c r="B4828" t="str">
        <f t="shared" si="150"/>
        <v>HPUSBC</v>
      </c>
      <c r="C4828" t="str">
        <f t="shared" si="151"/>
        <v>HPUSBC</v>
      </c>
    </row>
    <row r="4829" spans="1:3" x14ac:dyDescent="0.2">
      <c r="A4829" s="4" t="s">
        <v>2282</v>
      </c>
      <c r="B4829" t="str">
        <f t="shared" si="150"/>
        <v>HPUSBC</v>
      </c>
      <c r="C4829" t="str">
        <f t="shared" si="151"/>
        <v>HPUSBC</v>
      </c>
    </row>
    <row r="4830" spans="1:3" x14ac:dyDescent="0.2">
      <c r="A4830" s="3" t="s">
        <v>2282</v>
      </c>
      <c r="B4830" t="str">
        <f t="shared" si="150"/>
        <v>HPUSBC</v>
      </c>
      <c r="C4830" t="str">
        <f t="shared" si="151"/>
        <v>HPUSBC</v>
      </c>
    </row>
    <row r="4831" spans="1:3" x14ac:dyDescent="0.2">
      <c r="A4831" s="4" t="s">
        <v>2265</v>
      </c>
      <c r="B4831" t="str">
        <f t="shared" si="150"/>
        <v>IPHONE</v>
      </c>
      <c r="C4831" t="str">
        <f t="shared" si="151"/>
        <v>IPHONE</v>
      </c>
    </row>
    <row r="4832" spans="1:3" x14ac:dyDescent="0.2">
      <c r="A4832" s="3" t="s">
        <v>2265</v>
      </c>
      <c r="B4832" t="str">
        <f t="shared" si="150"/>
        <v>IPHONE</v>
      </c>
      <c r="C4832" t="str">
        <f t="shared" si="151"/>
        <v>IPHONE</v>
      </c>
    </row>
    <row r="4833" spans="1:3" x14ac:dyDescent="0.2">
      <c r="A4833" s="4" t="s">
        <v>2265</v>
      </c>
      <c r="B4833" t="str">
        <f t="shared" si="150"/>
        <v>IPHONE</v>
      </c>
      <c r="C4833" t="str">
        <f t="shared" si="151"/>
        <v>IPHONE</v>
      </c>
    </row>
    <row r="4834" spans="1:3" x14ac:dyDescent="0.2">
      <c r="A4834" s="3" t="s">
        <v>2265</v>
      </c>
      <c r="B4834" t="str">
        <f t="shared" si="150"/>
        <v>IPHONE</v>
      </c>
      <c r="C4834" t="str">
        <f t="shared" si="151"/>
        <v>IPHONE</v>
      </c>
    </row>
    <row r="4835" spans="1:3" x14ac:dyDescent="0.2">
      <c r="A4835" s="4" t="s">
        <v>2265</v>
      </c>
      <c r="B4835" t="str">
        <f t="shared" si="150"/>
        <v>IPHONE</v>
      </c>
      <c r="C4835" t="str">
        <f t="shared" si="151"/>
        <v>IPHONE</v>
      </c>
    </row>
    <row r="4836" spans="1:3" x14ac:dyDescent="0.2">
      <c r="A4836" s="3" t="s">
        <v>2265</v>
      </c>
      <c r="B4836" t="str">
        <f t="shared" si="150"/>
        <v>IPHONE</v>
      </c>
      <c r="C4836" t="str">
        <f t="shared" si="151"/>
        <v>IPHONE</v>
      </c>
    </row>
    <row r="4837" spans="1:3" x14ac:dyDescent="0.2">
      <c r="A4837" s="4" t="s">
        <v>2265</v>
      </c>
      <c r="B4837" t="str">
        <f t="shared" si="150"/>
        <v>IPHONE</v>
      </c>
      <c r="C4837" t="str">
        <f t="shared" si="151"/>
        <v>IPHONE</v>
      </c>
    </row>
    <row r="4838" spans="1:3" x14ac:dyDescent="0.2">
      <c r="A4838" s="3" t="s">
        <v>2265</v>
      </c>
      <c r="B4838" t="str">
        <f t="shared" si="150"/>
        <v>IPHONE</v>
      </c>
      <c r="C4838" t="str">
        <f t="shared" si="151"/>
        <v>IPHONE</v>
      </c>
    </row>
    <row r="4839" spans="1:3" x14ac:dyDescent="0.2">
      <c r="A4839" s="4" t="s">
        <v>2265</v>
      </c>
      <c r="B4839" t="str">
        <f t="shared" si="150"/>
        <v>IPHONE</v>
      </c>
      <c r="C4839" t="str">
        <f t="shared" si="151"/>
        <v>IPHONE</v>
      </c>
    </row>
    <row r="4840" spans="1:3" x14ac:dyDescent="0.2">
      <c r="A4840" s="3" t="s">
        <v>2265</v>
      </c>
      <c r="B4840" t="str">
        <f t="shared" si="150"/>
        <v>IPHONE</v>
      </c>
      <c r="C4840" t="str">
        <f t="shared" si="151"/>
        <v>IPHONE</v>
      </c>
    </row>
    <row r="4841" spans="1:3" x14ac:dyDescent="0.2">
      <c r="A4841" s="4" t="s">
        <v>2265</v>
      </c>
      <c r="B4841" t="str">
        <f t="shared" si="150"/>
        <v>IPHONE</v>
      </c>
      <c r="C4841" t="str">
        <f t="shared" si="151"/>
        <v>IPHONE</v>
      </c>
    </row>
    <row r="4842" spans="1:3" x14ac:dyDescent="0.2">
      <c r="A4842" s="3" t="s">
        <v>2265</v>
      </c>
      <c r="B4842" t="str">
        <f t="shared" si="150"/>
        <v>IPHONE</v>
      </c>
      <c r="C4842" t="str">
        <f t="shared" si="151"/>
        <v>IPHONE</v>
      </c>
    </row>
    <row r="4843" spans="1:3" x14ac:dyDescent="0.2">
      <c r="A4843" s="4" t="s">
        <v>2265</v>
      </c>
      <c r="B4843" t="str">
        <f t="shared" si="150"/>
        <v>IPHONE</v>
      </c>
      <c r="C4843" t="str">
        <f t="shared" si="151"/>
        <v>IPHONE</v>
      </c>
    </row>
    <row r="4844" spans="1:3" x14ac:dyDescent="0.2">
      <c r="A4844" s="3" t="s">
        <v>2268</v>
      </c>
      <c r="B4844" t="str">
        <f t="shared" si="150"/>
        <v>MACCHRG</v>
      </c>
      <c r="C4844" t="str">
        <f t="shared" si="151"/>
        <v>MACCHRG</v>
      </c>
    </row>
    <row r="4845" spans="1:3" x14ac:dyDescent="0.2">
      <c r="A4845" s="4" t="s">
        <v>2268</v>
      </c>
      <c r="B4845" t="str">
        <f t="shared" si="150"/>
        <v>MACCHRG</v>
      </c>
      <c r="C4845" t="str">
        <f t="shared" si="151"/>
        <v>MACCHRG</v>
      </c>
    </row>
    <row r="4846" spans="1:3" x14ac:dyDescent="0.2">
      <c r="A4846" s="3" t="s">
        <v>2296</v>
      </c>
      <c r="B4846" t="str">
        <f t="shared" si="150"/>
        <v>MACUSBC</v>
      </c>
      <c r="C4846" t="str">
        <f t="shared" si="151"/>
        <v>MACUSBC</v>
      </c>
    </row>
    <row r="4847" spans="1:3" x14ac:dyDescent="0.2">
      <c r="A4847" s="4" t="s">
        <v>2296</v>
      </c>
      <c r="B4847" t="str">
        <f t="shared" si="150"/>
        <v>MACUSBC</v>
      </c>
      <c r="C4847" t="str">
        <f t="shared" si="151"/>
        <v>MACUSBC</v>
      </c>
    </row>
    <row r="4848" spans="1:3" x14ac:dyDescent="0.2">
      <c r="A4848" s="3" t="s">
        <v>2296</v>
      </c>
      <c r="B4848" t="str">
        <f t="shared" si="150"/>
        <v>MACUSBC</v>
      </c>
      <c r="C4848" t="str">
        <f t="shared" si="151"/>
        <v>MACUSBC</v>
      </c>
    </row>
    <row r="4849" spans="1:3" x14ac:dyDescent="0.2">
      <c r="A4849" s="4" t="s">
        <v>2296</v>
      </c>
      <c r="B4849" t="str">
        <f t="shared" si="150"/>
        <v>MACUSBC</v>
      </c>
      <c r="C4849" t="str">
        <f t="shared" si="151"/>
        <v>MACUSBC</v>
      </c>
    </row>
    <row r="4850" spans="1:3" x14ac:dyDescent="0.2">
      <c r="A4850" s="3" t="s">
        <v>2296</v>
      </c>
      <c r="B4850" t="str">
        <f t="shared" si="150"/>
        <v>MACUSBC</v>
      </c>
      <c r="C4850" t="str">
        <f t="shared" si="151"/>
        <v>MACUSBC</v>
      </c>
    </row>
    <row r="4851" spans="1:3" x14ac:dyDescent="0.2">
      <c r="A4851" s="4" t="s">
        <v>2296</v>
      </c>
      <c r="B4851" t="str">
        <f t="shared" si="150"/>
        <v>MACUSBC</v>
      </c>
      <c r="C4851" t="str">
        <f t="shared" si="151"/>
        <v>MACUSBC</v>
      </c>
    </row>
    <row r="4852" spans="1:3" x14ac:dyDescent="0.2">
      <c r="A4852" s="3" t="s">
        <v>2296</v>
      </c>
      <c r="B4852" t="str">
        <f t="shared" si="150"/>
        <v>MACUSBC</v>
      </c>
      <c r="C4852" t="str">
        <f t="shared" si="151"/>
        <v>MACUSBC</v>
      </c>
    </row>
    <row r="4853" spans="1:3" x14ac:dyDescent="0.2">
      <c r="A4853" s="4" t="s">
        <v>2296</v>
      </c>
      <c r="B4853" t="str">
        <f t="shared" si="150"/>
        <v>MACUSBC</v>
      </c>
      <c r="C4853" t="str">
        <f t="shared" si="151"/>
        <v>MACUSBC</v>
      </c>
    </row>
    <row r="4854" spans="1:3" x14ac:dyDescent="0.2">
      <c r="A4854" s="3" t="s">
        <v>2296</v>
      </c>
      <c r="B4854" t="str">
        <f t="shared" si="150"/>
        <v>MACUSBC</v>
      </c>
      <c r="C4854" t="str">
        <f t="shared" si="151"/>
        <v>MACUSBC</v>
      </c>
    </row>
    <row r="4855" spans="1:3" x14ac:dyDescent="0.2">
      <c r="A4855" s="4" t="s">
        <v>2296</v>
      </c>
      <c r="B4855" t="str">
        <f t="shared" si="150"/>
        <v>MACUSBC</v>
      </c>
      <c r="C4855" t="str">
        <f t="shared" si="151"/>
        <v>MACUSBC</v>
      </c>
    </row>
    <row r="4856" spans="1:3" x14ac:dyDescent="0.2">
      <c r="A4856" s="3" t="s">
        <v>2271</v>
      </c>
      <c r="B4856" t="str">
        <f t="shared" si="150"/>
        <v>OMNI</v>
      </c>
      <c r="C4856" t="str">
        <f t="shared" si="151"/>
        <v>OMNI</v>
      </c>
    </row>
    <row r="4857" spans="1:3" x14ac:dyDescent="0.2">
      <c r="A4857" s="4" t="s">
        <v>2271</v>
      </c>
      <c r="B4857" t="str">
        <f t="shared" si="150"/>
        <v>OMNI</v>
      </c>
      <c r="C4857" t="str">
        <f t="shared" si="151"/>
        <v>OMNI</v>
      </c>
    </row>
    <row r="4858" spans="1:3" x14ac:dyDescent="0.2">
      <c r="A4858" s="3" t="s">
        <v>2271</v>
      </c>
      <c r="B4858" t="str">
        <f t="shared" si="150"/>
        <v>OMNI</v>
      </c>
      <c r="C4858" t="str">
        <f t="shared" si="151"/>
        <v>OMNI</v>
      </c>
    </row>
    <row r="4859" spans="1:3" x14ac:dyDescent="0.2">
      <c r="A4859" s="4" t="s">
        <v>2271</v>
      </c>
      <c r="B4859" t="str">
        <f t="shared" si="150"/>
        <v>OMNI</v>
      </c>
      <c r="C4859" t="str">
        <f t="shared" si="151"/>
        <v>OMNI</v>
      </c>
    </row>
    <row r="4860" spans="1:3" x14ac:dyDescent="0.2">
      <c r="A4860" s="3" t="s">
        <v>2271</v>
      </c>
      <c r="B4860" t="str">
        <f t="shared" si="150"/>
        <v>OMNI</v>
      </c>
      <c r="C4860" t="str">
        <f t="shared" si="151"/>
        <v>OMNI</v>
      </c>
    </row>
    <row r="4861" spans="1:3" x14ac:dyDescent="0.2">
      <c r="A4861" s="4" t="s">
        <v>2271</v>
      </c>
      <c r="B4861" t="str">
        <f t="shared" si="150"/>
        <v>OMNI</v>
      </c>
      <c r="C4861" t="str">
        <f t="shared" si="151"/>
        <v>OMNI</v>
      </c>
    </row>
    <row r="4862" spans="1:3" x14ac:dyDescent="0.2">
      <c r="A4862" s="3" t="s">
        <v>2271</v>
      </c>
      <c r="B4862" t="str">
        <f t="shared" si="150"/>
        <v>OMNI</v>
      </c>
      <c r="C4862" t="str">
        <f t="shared" si="151"/>
        <v>OMNI</v>
      </c>
    </row>
    <row r="4863" spans="1:3" x14ac:dyDescent="0.2">
      <c r="A4863" s="4" t="s">
        <v>2285</v>
      </c>
      <c r="B4863" t="str">
        <f t="shared" si="150"/>
        <v>UHDMI</v>
      </c>
      <c r="C4863" t="str">
        <f t="shared" si="151"/>
        <v>UHDMI</v>
      </c>
    </row>
    <row r="4864" spans="1:3" x14ac:dyDescent="0.2">
      <c r="A4864" s="3" t="s">
        <v>2294</v>
      </c>
      <c r="B4864" t="str">
        <f t="shared" si="150"/>
        <v>UVGA</v>
      </c>
      <c r="C4864" t="str">
        <f t="shared" si="151"/>
        <v>UVGA</v>
      </c>
    </row>
    <row r="4865" spans="1:3" x14ac:dyDescent="0.2">
      <c r="A4865" s="4" t="s">
        <v>2294</v>
      </c>
      <c r="B4865" t="str">
        <f t="shared" si="150"/>
        <v>UVGA</v>
      </c>
      <c r="C4865" t="str">
        <f t="shared" si="151"/>
        <v>UVGA</v>
      </c>
    </row>
    <row r="4866" spans="1:3" x14ac:dyDescent="0.2">
      <c r="A4866" s="3" t="s">
        <v>2272</v>
      </c>
      <c r="B4866" t="str">
        <f t="shared" si="150"/>
        <v>WALLADPT</v>
      </c>
      <c r="C4866" t="str">
        <f t="shared" si="151"/>
        <v>WALLADPT</v>
      </c>
    </row>
    <row r="4867" spans="1:3" x14ac:dyDescent="0.2">
      <c r="A4867" s="4" t="s">
        <v>2272</v>
      </c>
      <c r="B4867" t="str">
        <f t="shared" ref="B4867:B4930" si="152">IF(COUNTIF(A4867,"*MACUSBC*"),"MACUSBC",A4867)</f>
        <v>WALLADPT</v>
      </c>
      <c r="C4867" t="str">
        <f t="shared" ref="C4867:C4930" si="153">IF(COUNTIF(B4867,"*uniq*"),"CBK",B4867)</f>
        <v>WALLADPT</v>
      </c>
    </row>
    <row r="4868" spans="1:3" x14ac:dyDescent="0.2">
      <c r="A4868" s="3" t="s">
        <v>2272</v>
      </c>
      <c r="B4868" t="str">
        <f t="shared" si="152"/>
        <v>WALLADPT</v>
      </c>
      <c r="C4868" t="str">
        <f t="shared" si="153"/>
        <v>WALLADPT</v>
      </c>
    </row>
    <row r="4869" spans="1:3" x14ac:dyDescent="0.2">
      <c r="A4869" s="4" t="s">
        <v>2272</v>
      </c>
      <c r="B4869" t="str">
        <f t="shared" si="152"/>
        <v>WALLADPT</v>
      </c>
      <c r="C4869" t="str">
        <f t="shared" si="153"/>
        <v>WALLADPT</v>
      </c>
    </row>
    <row r="4870" spans="1:3" x14ac:dyDescent="0.2">
      <c r="A4870" s="3" t="s">
        <v>2272</v>
      </c>
      <c r="B4870" t="str">
        <f t="shared" si="152"/>
        <v>WALLADPT</v>
      </c>
      <c r="C4870" t="str">
        <f t="shared" si="153"/>
        <v>WALLADPT</v>
      </c>
    </row>
    <row r="4871" spans="1:3" x14ac:dyDescent="0.2">
      <c r="A4871" s="4" t="s">
        <v>2272</v>
      </c>
      <c r="B4871" t="str">
        <f t="shared" si="152"/>
        <v>WALLADPT</v>
      </c>
      <c r="C4871" t="str">
        <f t="shared" si="153"/>
        <v>WALLADPT</v>
      </c>
    </row>
    <row r="4872" spans="1:3" x14ac:dyDescent="0.2">
      <c r="A4872" s="3" t="s">
        <v>2272</v>
      </c>
      <c r="B4872" t="str">
        <f t="shared" si="152"/>
        <v>WALLADPT</v>
      </c>
      <c r="C4872" t="str">
        <f t="shared" si="153"/>
        <v>WALLADPT</v>
      </c>
    </row>
    <row r="4873" spans="1:3" x14ac:dyDescent="0.2">
      <c r="A4873" s="4" t="s">
        <v>2272</v>
      </c>
      <c r="B4873" t="str">
        <f t="shared" si="152"/>
        <v>WALLADPT</v>
      </c>
      <c r="C4873" t="str">
        <f t="shared" si="153"/>
        <v>WALLADPT</v>
      </c>
    </row>
    <row r="4874" spans="1:3" x14ac:dyDescent="0.2">
      <c r="A4874" s="3" t="s">
        <v>2272</v>
      </c>
      <c r="B4874" t="str">
        <f t="shared" si="152"/>
        <v>WALLADPT</v>
      </c>
      <c r="C4874" t="str">
        <f t="shared" si="153"/>
        <v>WALLADPT</v>
      </c>
    </row>
    <row r="4875" spans="1:3" x14ac:dyDescent="0.2">
      <c r="A4875" s="4" t="s">
        <v>2272</v>
      </c>
      <c r="B4875" t="str">
        <f t="shared" si="152"/>
        <v>WALLADPT</v>
      </c>
      <c r="C4875" t="str">
        <f t="shared" si="153"/>
        <v>WALLADPT</v>
      </c>
    </row>
    <row r="4876" spans="1:3" x14ac:dyDescent="0.2">
      <c r="A4876" s="3" t="s">
        <v>2288</v>
      </c>
      <c r="B4876" t="str">
        <f t="shared" si="152"/>
        <v>ANDROID</v>
      </c>
      <c r="C4876" t="str">
        <f t="shared" si="153"/>
        <v>ANDROID</v>
      </c>
    </row>
    <row r="4877" spans="1:3" x14ac:dyDescent="0.2">
      <c r="A4877" s="4" t="s">
        <v>2265</v>
      </c>
      <c r="B4877" t="str">
        <f t="shared" si="152"/>
        <v>IPHONE</v>
      </c>
      <c r="C4877" t="str">
        <f t="shared" si="153"/>
        <v>IPHONE</v>
      </c>
    </row>
    <row r="4878" spans="1:3" x14ac:dyDescent="0.2">
      <c r="A4878" s="3" t="s">
        <v>2296</v>
      </c>
      <c r="B4878" t="str">
        <f t="shared" si="152"/>
        <v>MACUSBC</v>
      </c>
      <c r="C4878" t="str">
        <f t="shared" si="153"/>
        <v>MACUSBC</v>
      </c>
    </row>
    <row r="4879" spans="1:3" x14ac:dyDescent="0.2">
      <c r="A4879" s="4" t="s">
        <v>2296</v>
      </c>
      <c r="B4879" t="str">
        <f t="shared" si="152"/>
        <v>MACUSBC</v>
      </c>
      <c r="C4879" t="str">
        <f t="shared" si="153"/>
        <v>MACUSBC</v>
      </c>
    </row>
    <row r="4880" spans="1:3" x14ac:dyDescent="0.2">
      <c r="A4880" s="3" t="s">
        <v>2296</v>
      </c>
      <c r="B4880" t="str">
        <f t="shared" si="152"/>
        <v>MACUSBC</v>
      </c>
      <c r="C4880" t="str">
        <f t="shared" si="153"/>
        <v>MACUSBC</v>
      </c>
    </row>
    <row r="4881" spans="1:3" x14ac:dyDescent="0.2">
      <c r="A4881" s="4" t="s">
        <v>2389</v>
      </c>
      <c r="B4881" t="str">
        <f t="shared" si="152"/>
        <v>Uniq/16B-1Code</v>
      </c>
      <c r="C4881" t="str">
        <f t="shared" si="153"/>
        <v>CBK</v>
      </c>
    </row>
    <row r="4882" spans="1:3" x14ac:dyDescent="0.2">
      <c r="A4882" s="3" t="s">
        <v>2273</v>
      </c>
      <c r="B4882" t="str">
        <f t="shared" si="152"/>
        <v>CBK</v>
      </c>
      <c r="C4882" t="str">
        <f t="shared" si="153"/>
        <v>CBK</v>
      </c>
    </row>
    <row r="4883" spans="1:3" x14ac:dyDescent="0.2">
      <c r="A4883" s="4" t="s">
        <v>2273</v>
      </c>
      <c r="B4883" t="str">
        <f t="shared" si="152"/>
        <v>CBK</v>
      </c>
      <c r="C4883" t="str">
        <f t="shared" si="153"/>
        <v>CBK</v>
      </c>
    </row>
    <row r="4884" spans="1:3" x14ac:dyDescent="0.2">
      <c r="A4884" s="3" t="s">
        <v>2273</v>
      </c>
      <c r="B4884" t="str">
        <f t="shared" si="152"/>
        <v>CBK</v>
      </c>
      <c r="C4884" t="str">
        <f t="shared" si="153"/>
        <v>CBK</v>
      </c>
    </row>
    <row r="4885" spans="1:3" x14ac:dyDescent="0.2">
      <c r="A4885" s="4" t="s">
        <v>2273</v>
      </c>
      <c r="B4885" t="str">
        <f t="shared" si="152"/>
        <v>CBK</v>
      </c>
      <c r="C4885" t="str">
        <f t="shared" si="153"/>
        <v>CBK</v>
      </c>
    </row>
    <row r="4886" spans="1:3" x14ac:dyDescent="0.2">
      <c r="A4886" s="3" t="s">
        <v>2273</v>
      </c>
      <c r="B4886" t="str">
        <f t="shared" si="152"/>
        <v>CBK</v>
      </c>
      <c r="C4886" t="str">
        <f t="shared" si="153"/>
        <v>CBK</v>
      </c>
    </row>
    <row r="4887" spans="1:3" x14ac:dyDescent="0.2">
      <c r="A4887" s="4" t="s">
        <v>2274</v>
      </c>
      <c r="B4887" t="str">
        <f t="shared" si="152"/>
        <v>CLICC-ML</v>
      </c>
      <c r="C4887" t="str">
        <f t="shared" si="153"/>
        <v>CLICC-ML</v>
      </c>
    </row>
    <row r="4888" spans="1:3" x14ac:dyDescent="0.2">
      <c r="A4888" s="3" t="s">
        <v>2274</v>
      </c>
      <c r="B4888" t="str">
        <f t="shared" si="152"/>
        <v>CLICC-ML</v>
      </c>
      <c r="C4888" t="str">
        <f t="shared" si="153"/>
        <v>CLICC-ML</v>
      </c>
    </row>
    <row r="4889" spans="1:3" x14ac:dyDescent="0.2">
      <c r="A4889" s="4" t="s">
        <v>2274</v>
      </c>
      <c r="B4889" t="str">
        <f t="shared" si="152"/>
        <v>CLICC-ML</v>
      </c>
      <c r="C4889" t="str">
        <f t="shared" si="153"/>
        <v>CLICC-ML</v>
      </c>
    </row>
    <row r="4890" spans="1:3" x14ac:dyDescent="0.2">
      <c r="A4890" s="3" t="s">
        <v>2274</v>
      </c>
      <c r="B4890" t="str">
        <f t="shared" si="152"/>
        <v>CLICC-ML</v>
      </c>
      <c r="C4890" t="str">
        <f t="shared" si="153"/>
        <v>CLICC-ML</v>
      </c>
    </row>
    <row r="4891" spans="1:3" x14ac:dyDescent="0.2">
      <c r="A4891" s="4" t="s">
        <v>2274</v>
      </c>
      <c r="B4891" t="str">
        <f t="shared" si="152"/>
        <v>CLICC-ML</v>
      </c>
      <c r="C4891" t="str">
        <f t="shared" si="153"/>
        <v>CLICC-ML</v>
      </c>
    </row>
    <row r="4892" spans="1:3" x14ac:dyDescent="0.2">
      <c r="A4892" s="3" t="s">
        <v>2263</v>
      </c>
      <c r="B4892" t="str">
        <f t="shared" si="152"/>
        <v>HP</v>
      </c>
      <c r="C4892" t="str">
        <f t="shared" si="153"/>
        <v>HP</v>
      </c>
    </row>
    <row r="4893" spans="1:3" x14ac:dyDescent="0.2">
      <c r="A4893" s="4" t="s">
        <v>2273</v>
      </c>
      <c r="B4893" t="str">
        <f t="shared" si="152"/>
        <v>CBK</v>
      </c>
      <c r="C4893" t="str">
        <f t="shared" si="153"/>
        <v>CBK</v>
      </c>
    </row>
    <row r="4894" spans="1:3" x14ac:dyDescent="0.2">
      <c r="A4894" s="3" t="s">
        <v>2274</v>
      </c>
      <c r="B4894" t="str">
        <f t="shared" si="152"/>
        <v>CLICC-ML</v>
      </c>
      <c r="C4894" t="str">
        <f t="shared" si="153"/>
        <v>CLICC-ML</v>
      </c>
    </row>
    <row r="4895" spans="1:3" x14ac:dyDescent="0.2">
      <c r="A4895" s="4" t="s">
        <v>2362</v>
      </c>
      <c r="B4895" t="str">
        <f t="shared" si="152"/>
        <v>Uniq/23B08Code</v>
      </c>
      <c r="C4895" t="str">
        <f t="shared" si="153"/>
        <v>CBK</v>
      </c>
    </row>
    <row r="4896" spans="1:3" x14ac:dyDescent="0.2">
      <c r="A4896" s="3" t="s">
        <v>2274</v>
      </c>
      <c r="B4896" t="str">
        <f t="shared" si="152"/>
        <v>CLICC-ML</v>
      </c>
      <c r="C4896" t="str">
        <f t="shared" si="153"/>
        <v>CLICC-ML</v>
      </c>
    </row>
    <row r="4897" spans="1:3" x14ac:dyDescent="0.2">
      <c r="A4897" s="4" t="s">
        <v>2274</v>
      </c>
      <c r="B4897" t="str">
        <f t="shared" si="152"/>
        <v>CLICC-ML</v>
      </c>
      <c r="C4897" t="str">
        <f t="shared" si="153"/>
        <v>CLICC-ML</v>
      </c>
    </row>
    <row r="4898" spans="1:3" x14ac:dyDescent="0.2">
      <c r="A4898" s="3" t="s">
        <v>2274</v>
      </c>
      <c r="B4898" t="str">
        <f t="shared" si="152"/>
        <v>CLICC-ML</v>
      </c>
      <c r="C4898" t="str">
        <f t="shared" si="153"/>
        <v>CLICC-ML</v>
      </c>
    </row>
    <row r="4899" spans="1:3" x14ac:dyDescent="0.2">
      <c r="A4899" s="4" t="s">
        <v>2274</v>
      </c>
      <c r="B4899" t="str">
        <f t="shared" si="152"/>
        <v>CLICC-ML</v>
      </c>
      <c r="C4899" t="str">
        <f t="shared" si="153"/>
        <v>CLICC-ML</v>
      </c>
    </row>
    <row r="4900" spans="1:3" x14ac:dyDescent="0.2">
      <c r="A4900" s="3" t="s">
        <v>2275</v>
      </c>
      <c r="B4900" t="str">
        <f t="shared" si="152"/>
        <v>CLICC-MM</v>
      </c>
      <c r="C4900" t="str">
        <f t="shared" si="153"/>
        <v>CLICC-MM</v>
      </c>
    </row>
    <row r="4901" spans="1:3" x14ac:dyDescent="0.2">
      <c r="A4901" s="4" t="s">
        <v>2275</v>
      </c>
      <c r="B4901" t="str">
        <f t="shared" si="152"/>
        <v>CLICC-MM</v>
      </c>
      <c r="C4901" t="str">
        <f t="shared" si="153"/>
        <v>CLICC-MM</v>
      </c>
    </row>
    <row r="4902" spans="1:3" x14ac:dyDescent="0.2">
      <c r="A4902" s="3" t="s">
        <v>2275</v>
      </c>
      <c r="B4902" t="str">
        <f t="shared" si="152"/>
        <v>CLICC-MM</v>
      </c>
      <c r="C4902" t="str">
        <f t="shared" si="153"/>
        <v>CLICC-MM</v>
      </c>
    </row>
    <row r="4903" spans="1:3" x14ac:dyDescent="0.2">
      <c r="A4903" s="4" t="s">
        <v>2263</v>
      </c>
      <c r="B4903" t="str">
        <f t="shared" si="152"/>
        <v>HP</v>
      </c>
      <c r="C4903" t="str">
        <f t="shared" si="153"/>
        <v>HP</v>
      </c>
    </row>
    <row r="4904" spans="1:3" x14ac:dyDescent="0.2">
      <c r="A4904" s="3" t="s">
        <v>2265</v>
      </c>
      <c r="B4904" t="str">
        <f t="shared" si="152"/>
        <v>IPHONE</v>
      </c>
      <c r="C4904" t="str">
        <f t="shared" si="153"/>
        <v>IPHONE</v>
      </c>
    </row>
    <row r="4905" spans="1:3" x14ac:dyDescent="0.2">
      <c r="A4905" s="4" t="s">
        <v>2263</v>
      </c>
      <c r="B4905" t="str">
        <f t="shared" si="152"/>
        <v>HP</v>
      </c>
      <c r="C4905" t="str">
        <f t="shared" si="153"/>
        <v>HP</v>
      </c>
    </row>
    <row r="4906" spans="1:3" x14ac:dyDescent="0.2">
      <c r="A4906" s="3" t="s">
        <v>2274</v>
      </c>
      <c r="B4906" t="str">
        <f t="shared" si="152"/>
        <v>CLICC-ML</v>
      </c>
      <c r="C4906" t="str">
        <f t="shared" si="153"/>
        <v>CLICC-ML</v>
      </c>
    </row>
    <row r="4907" spans="1:3" x14ac:dyDescent="0.2">
      <c r="A4907" s="4" t="s">
        <v>2274</v>
      </c>
      <c r="B4907" t="str">
        <f t="shared" si="152"/>
        <v>CLICC-ML</v>
      </c>
      <c r="C4907" t="str">
        <f t="shared" si="153"/>
        <v>CLICC-ML</v>
      </c>
    </row>
    <row r="4908" spans="1:3" x14ac:dyDescent="0.2">
      <c r="A4908" s="3" t="s">
        <v>2273</v>
      </c>
      <c r="B4908" t="str">
        <f t="shared" si="152"/>
        <v>CBK</v>
      </c>
      <c r="C4908" t="str">
        <f t="shared" si="153"/>
        <v>CBK</v>
      </c>
    </row>
    <row r="4909" spans="1:3" x14ac:dyDescent="0.2">
      <c r="A4909" s="4" t="s">
        <v>2296</v>
      </c>
      <c r="B4909" t="str">
        <f t="shared" si="152"/>
        <v>MACUSBC</v>
      </c>
      <c r="C4909" t="str">
        <f t="shared" si="153"/>
        <v>MACUSBC</v>
      </c>
    </row>
    <row r="4910" spans="1:3" x14ac:dyDescent="0.2">
      <c r="A4910" s="3" t="s">
        <v>2296</v>
      </c>
      <c r="B4910" t="str">
        <f t="shared" si="152"/>
        <v>MACUSBC</v>
      </c>
      <c r="C4910" t="str">
        <f t="shared" si="153"/>
        <v>MACUSBC</v>
      </c>
    </row>
    <row r="4911" spans="1:3" x14ac:dyDescent="0.2">
      <c r="A4911" s="4" t="s">
        <v>2298</v>
      </c>
      <c r="B4911" t="str">
        <f t="shared" si="152"/>
        <v>ANKER</v>
      </c>
      <c r="C4911" t="str">
        <f t="shared" si="153"/>
        <v>ANKER</v>
      </c>
    </row>
    <row r="4912" spans="1:3" x14ac:dyDescent="0.2">
      <c r="A4912" s="3" t="s">
        <v>2302</v>
      </c>
      <c r="B4912" t="str">
        <f t="shared" si="152"/>
        <v>BOEIPHONE</v>
      </c>
      <c r="C4912" t="str">
        <f t="shared" si="153"/>
        <v>BOEIPHONE</v>
      </c>
    </row>
    <row r="4913" spans="1:3" x14ac:dyDescent="0.2">
      <c r="A4913" s="4" t="s">
        <v>2281</v>
      </c>
      <c r="B4913" t="str">
        <f t="shared" si="152"/>
        <v>HDMIC</v>
      </c>
      <c r="C4913" t="str">
        <f t="shared" si="153"/>
        <v>HDMIC</v>
      </c>
    </row>
    <row r="4914" spans="1:3" x14ac:dyDescent="0.2">
      <c r="A4914" s="3" t="s">
        <v>2266</v>
      </c>
      <c r="B4914" t="str">
        <f t="shared" si="152"/>
        <v>HDST</v>
      </c>
      <c r="C4914" t="str">
        <f t="shared" si="153"/>
        <v>HDST</v>
      </c>
    </row>
    <row r="4915" spans="1:3" x14ac:dyDescent="0.2">
      <c r="A4915" s="4" t="s">
        <v>2265</v>
      </c>
      <c r="B4915" t="str">
        <f t="shared" si="152"/>
        <v>IPHONE</v>
      </c>
      <c r="C4915" t="str">
        <f t="shared" si="153"/>
        <v>IPHONE</v>
      </c>
    </row>
    <row r="4916" spans="1:3" x14ac:dyDescent="0.2">
      <c r="A4916" s="3" t="s">
        <v>2265</v>
      </c>
      <c r="B4916" t="str">
        <f t="shared" si="152"/>
        <v>IPHONE</v>
      </c>
      <c r="C4916" t="str">
        <f t="shared" si="153"/>
        <v>IPHONE</v>
      </c>
    </row>
    <row r="4917" spans="1:3" x14ac:dyDescent="0.2">
      <c r="A4917" s="4" t="s">
        <v>2265</v>
      </c>
      <c r="B4917" t="str">
        <f t="shared" si="152"/>
        <v>IPHONE</v>
      </c>
      <c r="C4917" t="str">
        <f t="shared" si="153"/>
        <v>IPHONE</v>
      </c>
    </row>
    <row r="4918" spans="1:3" x14ac:dyDescent="0.2">
      <c r="A4918" s="3" t="s">
        <v>2296</v>
      </c>
      <c r="B4918" t="str">
        <f t="shared" si="152"/>
        <v>MACUSBC</v>
      </c>
      <c r="C4918" t="str">
        <f t="shared" si="153"/>
        <v>MACUSBC</v>
      </c>
    </row>
    <row r="4919" spans="1:3" x14ac:dyDescent="0.2">
      <c r="A4919" s="4" t="s">
        <v>2296</v>
      </c>
      <c r="B4919" t="str">
        <f t="shared" si="152"/>
        <v>MACUSBC</v>
      </c>
      <c r="C4919" t="str">
        <f t="shared" si="153"/>
        <v>MACUSBC</v>
      </c>
    </row>
    <row r="4920" spans="1:3" x14ac:dyDescent="0.2">
      <c r="A4920" s="3" t="s">
        <v>2296</v>
      </c>
      <c r="B4920" t="str">
        <f t="shared" si="152"/>
        <v>MACUSBC</v>
      </c>
      <c r="C4920" t="str">
        <f t="shared" si="153"/>
        <v>MACUSBC</v>
      </c>
    </row>
    <row r="4921" spans="1:3" x14ac:dyDescent="0.2">
      <c r="A4921" s="4" t="s">
        <v>2296</v>
      </c>
      <c r="B4921" t="str">
        <f t="shared" si="152"/>
        <v>MACUSBC</v>
      </c>
      <c r="C4921" t="str">
        <f t="shared" si="153"/>
        <v>MACUSBC</v>
      </c>
    </row>
    <row r="4922" spans="1:3" x14ac:dyDescent="0.2">
      <c r="A4922" s="3" t="s">
        <v>2271</v>
      </c>
      <c r="B4922" t="str">
        <f t="shared" si="152"/>
        <v>OMNI</v>
      </c>
      <c r="C4922" t="str">
        <f t="shared" si="153"/>
        <v>OMNI</v>
      </c>
    </row>
    <row r="4923" spans="1:3" x14ac:dyDescent="0.2">
      <c r="A4923" s="4" t="s">
        <v>2285</v>
      </c>
      <c r="B4923" t="str">
        <f t="shared" si="152"/>
        <v>UHDMI</v>
      </c>
      <c r="C4923" t="str">
        <f t="shared" si="153"/>
        <v>UHDMI</v>
      </c>
    </row>
    <row r="4924" spans="1:3" x14ac:dyDescent="0.2">
      <c r="A4924" s="3" t="s">
        <v>2285</v>
      </c>
      <c r="B4924" t="str">
        <f t="shared" si="152"/>
        <v>UHDMI</v>
      </c>
      <c r="C4924" t="str">
        <f t="shared" si="153"/>
        <v>UHDMI</v>
      </c>
    </row>
    <row r="4925" spans="1:3" x14ac:dyDescent="0.2">
      <c r="A4925" s="4" t="s">
        <v>2285</v>
      </c>
      <c r="B4925" t="str">
        <f t="shared" si="152"/>
        <v>UHDMI</v>
      </c>
      <c r="C4925" t="str">
        <f t="shared" si="153"/>
        <v>UHDMI</v>
      </c>
    </row>
    <row r="4926" spans="1:3" x14ac:dyDescent="0.2">
      <c r="A4926" s="3" t="s">
        <v>2285</v>
      </c>
      <c r="B4926" t="str">
        <f t="shared" si="152"/>
        <v>UHDMI</v>
      </c>
      <c r="C4926" t="str">
        <f t="shared" si="153"/>
        <v>UHDMI</v>
      </c>
    </row>
    <row r="4927" spans="1:3" x14ac:dyDescent="0.2">
      <c r="A4927" s="4" t="s">
        <v>2272</v>
      </c>
      <c r="B4927" t="str">
        <f t="shared" si="152"/>
        <v>WALLADPT</v>
      </c>
      <c r="C4927" t="str">
        <f t="shared" si="153"/>
        <v>WALLADPT</v>
      </c>
    </row>
    <row r="4928" spans="1:3" x14ac:dyDescent="0.2">
      <c r="A4928" s="3" t="s">
        <v>2272</v>
      </c>
      <c r="B4928" t="str">
        <f t="shared" si="152"/>
        <v>WALLADPT</v>
      </c>
      <c r="C4928" t="str">
        <f t="shared" si="153"/>
        <v>WALLADPT</v>
      </c>
    </row>
    <row r="4929" spans="1:3" x14ac:dyDescent="0.2">
      <c r="A4929" s="4" t="s">
        <v>2272</v>
      </c>
      <c r="B4929" t="str">
        <f t="shared" si="152"/>
        <v>WALLADPT</v>
      </c>
      <c r="C4929" t="str">
        <f t="shared" si="153"/>
        <v>WALLADPT</v>
      </c>
    </row>
    <row r="4930" spans="1:3" x14ac:dyDescent="0.2">
      <c r="A4930" s="3" t="s">
        <v>2272</v>
      </c>
      <c r="B4930" t="str">
        <f t="shared" si="152"/>
        <v>WALLADPT</v>
      </c>
      <c r="C4930" t="str">
        <f t="shared" si="153"/>
        <v>WALLADPT</v>
      </c>
    </row>
    <row r="4931" spans="1:3" x14ac:dyDescent="0.2">
      <c r="A4931" s="4" t="s">
        <v>2274</v>
      </c>
      <c r="B4931" t="str">
        <f t="shared" ref="B4931:B4994" si="154">IF(COUNTIF(A4931,"*MACUSBC*"),"MACUSBC",A4931)</f>
        <v>CLICC-ML</v>
      </c>
      <c r="C4931" t="str">
        <f t="shared" ref="C4931:C4994" si="155">IF(COUNTIF(B4931,"*uniq*"),"CBK",B4931)</f>
        <v>CLICC-ML</v>
      </c>
    </row>
    <row r="4932" spans="1:3" x14ac:dyDescent="0.2">
      <c r="A4932" s="3" t="s">
        <v>2275</v>
      </c>
      <c r="B4932" t="str">
        <f t="shared" si="154"/>
        <v>CLICC-MM</v>
      </c>
      <c r="C4932" t="str">
        <f t="shared" si="155"/>
        <v>CLICC-MM</v>
      </c>
    </row>
    <row r="4933" spans="1:3" x14ac:dyDescent="0.2">
      <c r="A4933" s="4" t="s">
        <v>2296</v>
      </c>
      <c r="B4933" t="str">
        <f t="shared" si="154"/>
        <v>MACUSBC</v>
      </c>
      <c r="C4933" t="str">
        <f t="shared" si="155"/>
        <v>MACUSBC</v>
      </c>
    </row>
    <row r="4934" spans="1:3" x14ac:dyDescent="0.2">
      <c r="A4934" s="3" t="s">
        <v>2282</v>
      </c>
      <c r="B4934" t="str">
        <f t="shared" si="154"/>
        <v>HPUSBC</v>
      </c>
      <c r="C4934" t="str">
        <f t="shared" si="155"/>
        <v>HPUSBC</v>
      </c>
    </row>
    <row r="4935" spans="1:3" x14ac:dyDescent="0.2">
      <c r="A4935" s="4" t="s">
        <v>2282</v>
      </c>
      <c r="B4935" t="str">
        <f t="shared" si="154"/>
        <v>HPUSBC</v>
      </c>
      <c r="C4935" t="str">
        <f t="shared" si="155"/>
        <v>HPUSBC</v>
      </c>
    </row>
    <row r="4936" spans="1:3" x14ac:dyDescent="0.2">
      <c r="A4936" s="3" t="s">
        <v>2282</v>
      </c>
      <c r="B4936" t="str">
        <f t="shared" si="154"/>
        <v>HPUSBC</v>
      </c>
      <c r="C4936" t="str">
        <f t="shared" si="155"/>
        <v>HPUSBC</v>
      </c>
    </row>
    <row r="4937" spans="1:3" x14ac:dyDescent="0.2">
      <c r="A4937" s="4" t="s">
        <v>2265</v>
      </c>
      <c r="B4937" t="str">
        <f t="shared" si="154"/>
        <v>IPHONE</v>
      </c>
      <c r="C4937" t="str">
        <f t="shared" si="155"/>
        <v>IPHONE</v>
      </c>
    </row>
    <row r="4938" spans="1:3" x14ac:dyDescent="0.2">
      <c r="A4938" s="3" t="s">
        <v>2265</v>
      </c>
      <c r="B4938" t="str">
        <f t="shared" si="154"/>
        <v>IPHONE</v>
      </c>
      <c r="C4938" t="str">
        <f t="shared" si="155"/>
        <v>IPHONE</v>
      </c>
    </row>
    <row r="4939" spans="1:3" x14ac:dyDescent="0.2">
      <c r="A4939" s="4" t="s">
        <v>2265</v>
      </c>
      <c r="B4939" t="str">
        <f t="shared" si="154"/>
        <v>IPHONE</v>
      </c>
      <c r="C4939" t="str">
        <f t="shared" si="155"/>
        <v>IPHONE</v>
      </c>
    </row>
    <row r="4940" spans="1:3" x14ac:dyDescent="0.2">
      <c r="A4940" s="3" t="s">
        <v>2265</v>
      </c>
      <c r="B4940" t="str">
        <f t="shared" si="154"/>
        <v>IPHONE</v>
      </c>
      <c r="C4940" t="str">
        <f t="shared" si="155"/>
        <v>IPHONE</v>
      </c>
    </row>
    <row r="4941" spans="1:3" x14ac:dyDescent="0.2">
      <c r="A4941" s="4" t="s">
        <v>2265</v>
      </c>
      <c r="B4941" t="str">
        <f t="shared" si="154"/>
        <v>IPHONE</v>
      </c>
      <c r="C4941" t="str">
        <f t="shared" si="155"/>
        <v>IPHONE</v>
      </c>
    </row>
    <row r="4942" spans="1:3" x14ac:dyDescent="0.2">
      <c r="A4942" s="3" t="s">
        <v>2265</v>
      </c>
      <c r="B4942" t="str">
        <f t="shared" si="154"/>
        <v>IPHONE</v>
      </c>
      <c r="C4942" t="str">
        <f t="shared" si="155"/>
        <v>IPHONE</v>
      </c>
    </row>
    <row r="4943" spans="1:3" x14ac:dyDescent="0.2">
      <c r="A4943" s="4" t="s">
        <v>2265</v>
      </c>
      <c r="B4943" t="str">
        <f t="shared" si="154"/>
        <v>IPHONE</v>
      </c>
      <c r="C4943" t="str">
        <f t="shared" si="155"/>
        <v>IPHONE</v>
      </c>
    </row>
    <row r="4944" spans="1:3" x14ac:dyDescent="0.2">
      <c r="A4944" s="3" t="s">
        <v>2268</v>
      </c>
      <c r="B4944" t="str">
        <f t="shared" si="154"/>
        <v>MACCHRG</v>
      </c>
      <c r="C4944" t="str">
        <f t="shared" si="155"/>
        <v>MACCHRG</v>
      </c>
    </row>
    <row r="4945" spans="1:3" x14ac:dyDescent="0.2">
      <c r="A4945" s="4" t="s">
        <v>2296</v>
      </c>
      <c r="B4945" t="str">
        <f t="shared" si="154"/>
        <v>MACUSBC</v>
      </c>
      <c r="C4945" t="str">
        <f t="shared" si="155"/>
        <v>MACUSBC</v>
      </c>
    </row>
    <row r="4946" spans="1:3" x14ac:dyDescent="0.2">
      <c r="A4946" s="3" t="s">
        <v>2296</v>
      </c>
      <c r="B4946" t="str">
        <f t="shared" si="154"/>
        <v>MACUSBC</v>
      </c>
      <c r="C4946" t="str">
        <f t="shared" si="155"/>
        <v>MACUSBC</v>
      </c>
    </row>
    <row r="4947" spans="1:3" x14ac:dyDescent="0.2">
      <c r="A4947" s="4" t="s">
        <v>2296</v>
      </c>
      <c r="B4947" t="str">
        <f t="shared" si="154"/>
        <v>MACUSBC</v>
      </c>
      <c r="C4947" t="str">
        <f t="shared" si="155"/>
        <v>MACUSBC</v>
      </c>
    </row>
    <row r="4948" spans="1:3" x14ac:dyDescent="0.2">
      <c r="A4948" s="3" t="s">
        <v>2296</v>
      </c>
      <c r="B4948" t="str">
        <f t="shared" si="154"/>
        <v>MACUSBC</v>
      </c>
      <c r="C4948" t="str">
        <f t="shared" si="155"/>
        <v>MACUSBC</v>
      </c>
    </row>
    <row r="4949" spans="1:3" x14ac:dyDescent="0.2">
      <c r="A4949" s="4" t="s">
        <v>2271</v>
      </c>
      <c r="B4949" t="str">
        <f t="shared" si="154"/>
        <v>OMNI</v>
      </c>
      <c r="C4949" t="str">
        <f t="shared" si="155"/>
        <v>OMNI</v>
      </c>
    </row>
    <row r="4950" spans="1:3" x14ac:dyDescent="0.2">
      <c r="A4950" s="3" t="s">
        <v>2272</v>
      </c>
      <c r="B4950" t="str">
        <f t="shared" si="154"/>
        <v>WALLADPT</v>
      </c>
      <c r="C4950" t="str">
        <f t="shared" si="155"/>
        <v>WALLADPT</v>
      </c>
    </row>
    <row r="4951" spans="1:3" x14ac:dyDescent="0.2">
      <c r="A4951" s="4" t="s">
        <v>2272</v>
      </c>
      <c r="B4951" t="str">
        <f t="shared" si="154"/>
        <v>WALLADPT</v>
      </c>
      <c r="C4951" t="str">
        <f t="shared" si="155"/>
        <v>WALLADPT</v>
      </c>
    </row>
    <row r="4952" spans="1:3" x14ac:dyDescent="0.2">
      <c r="A4952" s="3" t="s">
        <v>2272</v>
      </c>
      <c r="B4952" t="str">
        <f t="shared" si="154"/>
        <v>WALLADPT</v>
      </c>
      <c r="C4952" t="str">
        <f t="shared" si="155"/>
        <v>WALLADPT</v>
      </c>
    </row>
    <row r="4953" spans="1:3" x14ac:dyDescent="0.2">
      <c r="A4953" s="4" t="s">
        <v>2272</v>
      </c>
      <c r="B4953" t="str">
        <f t="shared" si="154"/>
        <v>WALLADPT</v>
      </c>
      <c r="C4953" t="str">
        <f t="shared" si="155"/>
        <v>WALLADPT</v>
      </c>
    </row>
    <row r="4954" spans="1:3" x14ac:dyDescent="0.2">
      <c r="A4954" s="3" t="s">
        <v>2272</v>
      </c>
      <c r="B4954" t="str">
        <f t="shared" si="154"/>
        <v>WALLADPT</v>
      </c>
      <c r="C4954" t="str">
        <f t="shared" si="155"/>
        <v>WALLADPT</v>
      </c>
    </row>
    <row r="4955" spans="1:3" x14ac:dyDescent="0.2">
      <c r="A4955" s="4" t="s">
        <v>2272</v>
      </c>
      <c r="B4955" t="str">
        <f t="shared" si="154"/>
        <v>WALLADPT</v>
      </c>
      <c r="C4955" t="str">
        <f t="shared" si="155"/>
        <v>WALLADPT</v>
      </c>
    </row>
    <row r="4956" spans="1:3" x14ac:dyDescent="0.2">
      <c r="A4956" s="3" t="s">
        <v>2272</v>
      </c>
      <c r="B4956" t="str">
        <f t="shared" si="154"/>
        <v>WALLADPT</v>
      </c>
      <c r="C4956" t="str">
        <f t="shared" si="155"/>
        <v>WALLADPT</v>
      </c>
    </row>
    <row r="4957" spans="1:3" x14ac:dyDescent="0.2">
      <c r="A4957" s="4" t="s">
        <v>2276</v>
      </c>
      <c r="B4957" t="str">
        <f t="shared" si="154"/>
        <v>CALC</v>
      </c>
      <c r="C4957" t="str">
        <f t="shared" si="155"/>
        <v>CALC</v>
      </c>
    </row>
    <row r="4958" spans="1:3" x14ac:dyDescent="0.2">
      <c r="A4958" s="3" t="s">
        <v>2273</v>
      </c>
      <c r="B4958" t="str">
        <f t="shared" si="154"/>
        <v>CBK</v>
      </c>
      <c r="C4958" t="str">
        <f t="shared" si="155"/>
        <v>CBK</v>
      </c>
    </row>
    <row r="4959" spans="1:3" x14ac:dyDescent="0.2">
      <c r="A4959" s="4" t="s">
        <v>2273</v>
      </c>
      <c r="B4959" t="str">
        <f t="shared" si="154"/>
        <v>CBK</v>
      </c>
      <c r="C4959" t="str">
        <f t="shared" si="155"/>
        <v>CBK</v>
      </c>
    </row>
    <row r="4960" spans="1:3" x14ac:dyDescent="0.2">
      <c r="A4960" s="3" t="s">
        <v>2273</v>
      </c>
      <c r="B4960" t="str">
        <f t="shared" si="154"/>
        <v>CBK</v>
      </c>
      <c r="C4960" t="str">
        <f t="shared" si="155"/>
        <v>CBK</v>
      </c>
    </row>
    <row r="4961" spans="1:3" x14ac:dyDescent="0.2">
      <c r="A4961" s="4" t="s">
        <v>2274</v>
      </c>
      <c r="B4961" t="str">
        <f t="shared" si="154"/>
        <v>CLICC-ML</v>
      </c>
      <c r="C4961" t="str">
        <f t="shared" si="155"/>
        <v>CLICC-ML</v>
      </c>
    </row>
    <row r="4962" spans="1:3" x14ac:dyDescent="0.2">
      <c r="A4962" s="3" t="s">
        <v>2274</v>
      </c>
      <c r="B4962" t="str">
        <f t="shared" si="154"/>
        <v>CLICC-ML</v>
      </c>
      <c r="C4962" t="str">
        <f t="shared" si="155"/>
        <v>CLICC-ML</v>
      </c>
    </row>
    <row r="4963" spans="1:3" x14ac:dyDescent="0.2">
      <c r="A4963" s="4" t="s">
        <v>2263</v>
      </c>
      <c r="B4963" t="str">
        <f t="shared" si="154"/>
        <v>HP</v>
      </c>
      <c r="C4963" t="str">
        <f t="shared" si="155"/>
        <v>HP</v>
      </c>
    </row>
    <row r="4964" spans="1:3" x14ac:dyDescent="0.2">
      <c r="A4964" s="3" t="s">
        <v>2263</v>
      </c>
      <c r="B4964" t="str">
        <f t="shared" si="154"/>
        <v>HP</v>
      </c>
      <c r="C4964" t="str">
        <f t="shared" si="155"/>
        <v>HP</v>
      </c>
    </row>
    <row r="4965" spans="1:3" x14ac:dyDescent="0.2">
      <c r="A4965" s="4" t="s">
        <v>2263</v>
      </c>
      <c r="B4965" t="str">
        <f t="shared" si="154"/>
        <v>HP</v>
      </c>
      <c r="C4965" t="str">
        <f t="shared" si="155"/>
        <v>HP</v>
      </c>
    </row>
    <row r="4966" spans="1:3" x14ac:dyDescent="0.2">
      <c r="A4966" s="3" t="s">
        <v>2274</v>
      </c>
      <c r="B4966" t="str">
        <f t="shared" si="154"/>
        <v>CLICC-ML</v>
      </c>
      <c r="C4966" t="str">
        <f t="shared" si="155"/>
        <v>CLICC-ML</v>
      </c>
    </row>
    <row r="4967" spans="1:3" x14ac:dyDescent="0.2">
      <c r="A4967" s="4" t="s">
        <v>2275</v>
      </c>
      <c r="B4967" t="str">
        <f t="shared" si="154"/>
        <v>CLICC-MM</v>
      </c>
      <c r="C4967" t="str">
        <f t="shared" si="155"/>
        <v>CLICC-MM</v>
      </c>
    </row>
    <row r="4968" spans="1:3" x14ac:dyDescent="0.2">
      <c r="A4968" s="3" t="s">
        <v>2265</v>
      </c>
      <c r="B4968" t="str">
        <f t="shared" si="154"/>
        <v>IPHONE</v>
      </c>
      <c r="C4968" t="str">
        <f t="shared" si="155"/>
        <v>IPHONE</v>
      </c>
    </row>
    <row r="4969" spans="1:3" x14ac:dyDescent="0.2">
      <c r="A4969" s="4" t="s">
        <v>2265</v>
      </c>
      <c r="B4969" t="str">
        <f t="shared" si="154"/>
        <v>IPHONE</v>
      </c>
      <c r="C4969" t="str">
        <f t="shared" si="155"/>
        <v>IPHONE</v>
      </c>
    </row>
    <row r="4970" spans="1:3" x14ac:dyDescent="0.2">
      <c r="A4970" s="3" t="s">
        <v>2272</v>
      </c>
      <c r="B4970" t="str">
        <f t="shared" si="154"/>
        <v>WALLADPT</v>
      </c>
      <c r="C4970" t="str">
        <f t="shared" si="155"/>
        <v>WALLADPT</v>
      </c>
    </row>
    <row r="4971" spans="1:3" x14ac:dyDescent="0.2">
      <c r="A4971" s="4" t="s">
        <v>2272</v>
      </c>
      <c r="B4971" t="str">
        <f t="shared" si="154"/>
        <v>WALLADPT</v>
      </c>
      <c r="C4971" t="str">
        <f t="shared" si="155"/>
        <v>WALLADPT</v>
      </c>
    </row>
    <row r="4972" spans="1:3" x14ac:dyDescent="0.2">
      <c r="A4972" s="3" t="s">
        <v>2274</v>
      </c>
      <c r="B4972" t="str">
        <f t="shared" si="154"/>
        <v>CLICC-ML</v>
      </c>
      <c r="C4972" t="str">
        <f t="shared" si="155"/>
        <v>CLICC-ML</v>
      </c>
    </row>
    <row r="4973" spans="1:3" x14ac:dyDescent="0.2">
      <c r="A4973" s="4" t="s">
        <v>2265</v>
      </c>
      <c r="B4973" t="str">
        <f t="shared" si="154"/>
        <v>IPHONE</v>
      </c>
      <c r="C4973" t="str">
        <f t="shared" si="155"/>
        <v>IPHONE</v>
      </c>
    </row>
    <row r="4974" spans="1:3" x14ac:dyDescent="0.2">
      <c r="A4974" s="3" t="s">
        <v>2296</v>
      </c>
      <c r="B4974" t="str">
        <f t="shared" si="154"/>
        <v>MACUSBC</v>
      </c>
      <c r="C4974" t="str">
        <f t="shared" si="155"/>
        <v>MACUSBC</v>
      </c>
    </row>
    <row r="4975" spans="1:3" x14ac:dyDescent="0.2">
      <c r="A4975" s="4" t="s">
        <v>2296</v>
      </c>
      <c r="B4975" t="str">
        <f t="shared" si="154"/>
        <v>MACUSBC</v>
      </c>
      <c r="C4975" t="str">
        <f t="shared" si="155"/>
        <v>MACUSBC</v>
      </c>
    </row>
    <row r="4976" spans="1:3" x14ac:dyDescent="0.2">
      <c r="A4976" s="3" t="s">
        <v>2273</v>
      </c>
      <c r="B4976" t="str">
        <f t="shared" si="154"/>
        <v>CBK</v>
      </c>
      <c r="C4976" t="str">
        <f t="shared" si="155"/>
        <v>CBK</v>
      </c>
    </row>
    <row r="4977" spans="1:3" x14ac:dyDescent="0.2">
      <c r="A4977" s="4" t="s">
        <v>2274</v>
      </c>
      <c r="B4977" t="str">
        <f t="shared" si="154"/>
        <v>CLICC-ML</v>
      </c>
      <c r="C4977" t="str">
        <f t="shared" si="155"/>
        <v>CLICC-ML</v>
      </c>
    </row>
    <row r="4978" spans="1:3" x14ac:dyDescent="0.2">
      <c r="A4978" s="3" t="s">
        <v>2275</v>
      </c>
      <c r="B4978" t="str">
        <f t="shared" si="154"/>
        <v>CLICC-MM</v>
      </c>
      <c r="C4978" t="str">
        <f t="shared" si="155"/>
        <v>CLICC-MM</v>
      </c>
    </row>
    <row r="4979" spans="1:3" x14ac:dyDescent="0.2">
      <c r="A4979" s="4" t="s">
        <v>2274</v>
      </c>
      <c r="B4979" t="str">
        <f t="shared" si="154"/>
        <v>CLICC-ML</v>
      </c>
      <c r="C4979" t="str">
        <f t="shared" si="155"/>
        <v>CLICC-ML</v>
      </c>
    </row>
    <row r="4980" spans="1:3" x14ac:dyDescent="0.2">
      <c r="A4980" s="3" t="s">
        <v>2274</v>
      </c>
      <c r="B4980" t="str">
        <f t="shared" si="154"/>
        <v>CLICC-ML</v>
      </c>
      <c r="C4980" t="str">
        <f t="shared" si="155"/>
        <v>CLICC-ML</v>
      </c>
    </row>
    <row r="4981" spans="1:3" x14ac:dyDescent="0.2">
      <c r="A4981" s="4" t="s">
        <v>2263</v>
      </c>
      <c r="B4981" t="str">
        <f t="shared" si="154"/>
        <v>HP</v>
      </c>
      <c r="C4981" t="str">
        <f t="shared" si="155"/>
        <v>HP</v>
      </c>
    </row>
    <row r="4982" spans="1:3" x14ac:dyDescent="0.2">
      <c r="A4982" s="3" t="s">
        <v>2265</v>
      </c>
      <c r="B4982" t="str">
        <f t="shared" si="154"/>
        <v>IPHONE</v>
      </c>
      <c r="C4982" t="str">
        <f t="shared" si="155"/>
        <v>IPHONE</v>
      </c>
    </row>
    <row r="4983" spans="1:3" x14ac:dyDescent="0.2">
      <c r="A4983" s="4" t="s">
        <v>2273</v>
      </c>
      <c r="B4983" t="str">
        <f t="shared" si="154"/>
        <v>CBK</v>
      </c>
      <c r="C4983" t="str">
        <f t="shared" si="155"/>
        <v>CBK</v>
      </c>
    </row>
    <row r="4984" spans="1:3" x14ac:dyDescent="0.2">
      <c r="A4984" s="3" t="s">
        <v>2265</v>
      </c>
      <c r="B4984" t="str">
        <f t="shared" si="154"/>
        <v>IPHONE</v>
      </c>
      <c r="C4984" t="str">
        <f t="shared" si="155"/>
        <v>IPHONE</v>
      </c>
    </row>
    <row r="4985" spans="1:3" x14ac:dyDescent="0.2">
      <c r="A4985" s="4" t="s">
        <v>2296</v>
      </c>
      <c r="B4985" t="str">
        <f t="shared" si="154"/>
        <v>MACUSBC</v>
      </c>
      <c r="C4985" t="str">
        <f t="shared" si="155"/>
        <v>MACUSBC</v>
      </c>
    </row>
    <row r="4986" spans="1:3" x14ac:dyDescent="0.2">
      <c r="A4986" s="3" t="s">
        <v>2281</v>
      </c>
      <c r="B4986" t="str">
        <f t="shared" si="154"/>
        <v>HDMIC</v>
      </c>
      <c r="C4986" t="str">
        <f t="shared" si="155"/>
        <v>HDMIC</v>
      </c>
    </row>
    <row r="4987" spans="1:3" x14ac:dyDescent="0.2">
      <c r="A4987" s="4" t="s">
        <v>2281</v>
      </c>
      <c r="B4987" t="str">
        <f t="shared" si="154"/>
        <v>HDMIC</v>
      </c>
      <c r="C4987" t="str">
        <f t="shared" si="155"/>
        <v>HDMIC</v>
      </c>
    </row>
    <row r="4988" spans="1:3" x14ac:dyDescent="0.2">
      <c r="A4988" s="3" t="s">
        <v>2281</v>
      </c>
      <c r="B4988" t="str">
        <f t="shared" si="154"/>
        <v>HDMIC</v>
      </c>
      <c r="C4988" t="str">
        <f t="shared" si="155"/>
        <v>HDMIC</v>
      </c>
    </row>
    <row r="4989" spans="1:3" x14ac:dyDescent="0.2">
      <c r="A4989" s="4" t="s">
        <v>2282</v>
      </c>
      <c r="B4989" t="str">
        <f t="shared" si="154"/>
        <v>HPUSBC</v>
      </c>
      <c r="C4989" t="str">
        <f t="shared" si="155"/>
        <v>HPUSBC</v>
      </c>
    </row>
    <row r="4990" spans="1:3" x14ac:dyDescent="0.2">
      <c r="A4990" s="3" t="s">
        <v>2265</v>
      </c>
      <c r="B4990" t="str">
        <f t="shared" si="154"/>
        <v>IPHONE</v>
      </c>
      <c r="C4990" t="str">
        <f t="shared" si="155"/>
        <v>IPHONE</v>
      </c>
    </row>
    <row r="4991" spans="1:3" x14ac:dyDescent="0.2">
      <c r="A4991" s="4" t="s">
        <v>2265</v>
      </c>
      <c r="B4991" t="str">
        <f t="shared" si="154"/>
        <v>IPHONE</v>
      </c>
      <c r="C4991" t="str">
        <f t="shared" si="155"/>
        <v>IPHONE</v>
      </c>
    </row>
    <row r="4992" spans="1:3" x14ac:dyDescent="0.2">
      <c r="A4992" s="3" t="s">
        <v>2265</v>
      </c>
      <c r="B4992" t="str">
        <f t="shared" si="154"/>
        <v>IPHONE</v>
      </c>
      <c r="C4992" t="str">
        <f t="shared" si="155"/>
        <v>IPHONE</v>
      </c>
    </row>
    <row r="4993" spans="1:3" x14ac:dyDescent="0.2">
      <c r="A4993" s="4" t="s">
        <v>2265</v>
      </c>
      <c r="B4993" t="str">
        <f t="shared" si="154"/>
        <v>IPHONE</v>
      </c>
      <c r="C4993" t="str">
        <f t="shared" si="155"/>
        <v>IPHONE</v>
      </c>
    </row>
    <row r="4994" spans="1:3" x14ac:dyDescent="0.2">
      <c r="A4994" s="3" t="s">
        <v>2265</v>
      </c>
      <c r="B4994" t="str">
        <f t="shared" si="154"/>
        <v>IPHONE</v>
      </c>
      <c r="C4994" t="str">
        <f t="shared" si="155"/>
        <v>IPHONE</v>
      </c>
    </row>
    <row r="4995" spans="1:3" x14ac:dyDescent="0.2">
      <c r="A4995" s="4" t="s">
        <v>2296</v>
      </c>
      <c r="B4995" t="str">
        <f t="shared" ref="B4995:B5058" si="156">IF(COUNTIF(A4995,"*MACUSBC*"),"MACUSBC",A4995)</f>
        <v>MACUSBC</v>
      </c>
      <c r="C4995" t="str">
        <f t="shared" ref="C4995:C5058" si="157">IF(COUNTIF(B4995,"*uniq*"),"CBK",B4995)</f>
        <v>MACUSBC</v>
      </c>
    </row>
    <row r="4996" spans="1:3" x14ac:dyDescent="0.2">
      <c r="A4996" s="3" t="s">
        <v>2296</v>
      </c>
      <c r="B4996" t="str">
        <f t="shared" si="156"/>
        <v>MACUSBC</v>
      </c>
      <c r="C4996" t="str">
        <f t="shared" si="157"/>
        <v>MACUSBC</v>
      </c>
    </row>
    <row r="4997" spans="1:3" x14ac:dyDescent="0.2">
      <c r="A4997" s="4" t="s">
        <v>2296</v>
      </c>
      <c r="B4997" t="str">
        <f t="shared" si="156"/>
        <v>MACUSBC</v>
      </c>
      <c r="C4997" t="str">
        <f t="shared" si="157"/>
        <v>MACUSBC</v>
      </c>
    </row>
    <row r="4998" spans="1:3" x14ac:dyDescent="0.2">
      <c r="A4998" s="3" t="s">
        <v>2272</v>
      </c>
      <c r="B4998" t="str">
        <f t="shared" si="156"/>
        <v>WALLADPT</v>
      </c>
      <c r="C4998" t="str">
        <f t="shared" si="157"/>
        <v>WALLADPT</v>
      </c>
    </row>
    <row r="4999" spans="1:3" x14ac:dyDescent="0.2">
      <c r="A4999" s="4" t="s">
        <v>2272</v>
      </c>
      <c r="B4999" t="str">
        <f t="shared" si="156"/>
        <v>WALLADPT</v>
      </c>
      <c r="C4999" t="str">
        <f t="shared" si="157"/>
        <v>WALLADPT</v>
      </c>
    </row>
    <row r="5000" spans="1:3" x14ac:dyDescent="0.2">
      <c r="A5000" s="3" t="s">
        <v>2272</v>
      </c>
      <c r="B5000" t="str">
        <f t="shared" si="156"/>
        <v>WALLADPT</v>
      </c>
      <c r="C5000" t="str">
        <f t="shared" si="157"/>
        <v>WALLADPT</v>
      </c>
    </row>
    <row r="5001" spans="1:3" x14ac:dyDescent="0.2">
      <c r="A5001" s="4" t="s">
        <v>2390</v>
      </c>
      <c r="B5001" t="str">
        <f t="shared" si="156"/>
        <v>Uniq/19B05Code</v>
      </c>
      <c r="C5001" t="str">
        <f t="shared" si="157"/>
        <v>CBK</v>
      </c>
    </row>
    <row r="5002" spans="1:3" x14ac:dyDescent="0.2">
      <c r="A5002" s="3" t="s">
        <v>2273</v>
      </c>
      <c r="B5002" t="str">
        <f t="shared" si="156"/>
        <v>CBK</v>
      </c>
      <c r="C5002" t="str">
        <f t="shared" si="157"/>
        <v>CBK</v>
      </c>
    </row>
    <row r="5003" spans="1:3" x14ac:dyDescent="0.2">
      <c r="A5003" s="4" t="s">
        <v>2273</v>
      </c>
      <c r="B5003" t="str">
        <f t="shared" si="156"/>
        <v>CBK</v>
      </c>
      <c r="C5003" t="str">
        <f t="shared" si="157"/>
        <v>CBK</v>
      </c>
    </row>
    <row r="5004" spans="1:3" x14ac:dyDescent="0.2">
      <c r="A5004" s="3" t="s">
        <v>2273</v>
      </c>
      <c r="B5004" t="str">
        <f t="shared" si="156"/>
        <v>CBK</v>
      </c>
      <c r="C5004" t="str">
        <f t="shared" si="157"/>
        <v>CBK</v>
      </c>
    </row>
    <row r="5005" spans="1:3" x14ac:dyDescent="0.2">
      <c r="A5005" s="4" t="s">
        <v>2274</v>
      </c>
      <c r="B5005" t="str">
        <f t="shared" si="156"/>
        <v>CLICC-ML</v>
      </c>
      <c r="C5005" t="str">
        <f t="shared" si="157"/>
        <v>CLICC-ML</v>
      </c>
    </row>
    <row r="5006" spans="1:3" x14ac:dyDescent="0.2">
      <c r="A5006" s="3" t="s">
        <v>2275</v>
      </c>
      <c r="B5006" t="str">
        <f t="shared" si="156"/>
        <v>CLICC-MM</v>
      </c>
      <c r="C5006" t="str">
        <f t="shared" si="157"/>
        <v>CLICC-MM</v>
      </c>
    </row>
    <row r="5007" spans="1:3" x14ac:dyDescent="0.2">
      <c r="A5007" s="4" t="s">
        <v>2275</v>
      </c>
      <c r="B5007" t="str">
        <f t="shared" si="156"/>
        <v>CLICC-MM</v>
      </c>
      <c r="C5007" t="str">
        <f t="shared" si="157"/>
        <v>CLICC-MM</v>
      </c>
    </row>
    <row r="5008" spans="1:3" x14ac:dyDescent="0.2">
      <c r="A5008" s="3" t="s">
        <v>2274</v>
      </c>
      <c r="B5008" t="str">
        <f t="shared" si="156"/>
        <v>CLICC-ML</v>
      </c>
      <c r="C5008" t="str">
        <f t="shared" si="157"/>
        <v>CLICC-ML</v>
      </c>
    </row>
    <row r="5009" spans="1:3" x14ac:dyDescent="0.2">
      <c r="A5009" s="4" t="s">
        <v>2288</v>
      </c>
      <c r="B5009" t="str">
        <f t="shared" si="156"/>
        <v>ANDROID</v>
      </c>
      <c r="C5009" t="str">
        <f t="shared" si="157"/>
        <v>ANDROID</v>
      </c>
    </row>
    <row r="5010" spans="1:3" x14ac:dyDescent="0.2">
      <c r="A5010" s="3" t="s">
        <v>2273</v>
      </c>
      <c r="B5010" t="str">
        <f t="shared" si="156"/>
        <v>CBK</v>
      </c>
      <c r="C5010" t="str">
        <f t="shared" si="157"/>
        <v>CBK</v>
      </c>
    </row>
    <row r="5011" spans="1:3" x14ac:dyDescent="0.2">
      <c r="A5011" s="4" t="s">
        <v>2273</v>
      </c>
      <c r="B5011" t="str">
        <f t="shared" si="156"/>
        <v>CBK</v>
      </c>
      <c r="C5011" t="str">
        <f t="shared" si="157"/>
        <v>CBK</v>
      </c>
    </row>
    <row r="5012" spans="1:3" x14ac:dyDescent="0.2">
      <c r="A5012" s="3" t="s">
        <v>2274</v>
      </c>
      <c r="B5012" t="str">
        <f t="shared" si="156"/>
        <v>CLICC-ML</v>
      </c>
      <c r="C5012" t="str">
        <f t="shared" si="157"/>
        <v>CLICC-ML</v>
      </c>
    </row>
    <row r="5013" spans="1:3" x14ac:dyDescent="0.2">
      <c r="A5013" s="4" t="s">
        <v>2274</v>
      </c>
      <c r="B5013" t="str">
        <f t="shared" si="156"/>
        <v>CLICC-ML</v>
      </c>
      <c r="C5013" t="str">
        <f t="shared" si="157"/>
        <v>CLICC-ML</v>
      </c>
    </row>
    <row r="5014" spans="1:3" x14ac:dyDescent="0.2">
      <c r="A5014" s="3" t="s">
        <v>2274</v>
      </c>
      <c r="B5014" t="str">
        <f t="shared" si="156"/>
        <v>CLICC-ML</v>
      </c>
      <c r="C5014" t="str">
        <f t="shared" si="157"/>
        <v>CLICC-ML</v>
      </c>
    </row>
    <row r="5015" spans="1:3" x14ac:dyDescent="0.2">
      <c r="A5015" s="4" t="s">
        <v>2274</v>
      </c>
      <c r="B5015" t="str">
        <f t="shared" si="156"/>
        <v>CLICC-ML</v>
      </c>
      <c r="C5015" t="str">
        <f t="shared" si="157"/>
        <v>CLICC-ML</v>
      </c>
    </row>
    <row r="5016" spans="1:3" x14ac:dyDescent="0.2">
      <c r="A5016" s="3" t="s">
        <v>2274</v>
      </c>
      <c r="B5016" t="str">
        <f t="shared" si="156"/>
        <v>CLICC-ML</v>
      </c>
      <c r="C5016" t="str">
        <f t="shared" si="157"/>
        <v>CLICC-ML</v>
      </c>
    </row>
    <row r="5017" spans="1:3" x14ac:dyDescent="0.2">
      <c r="A5017" s="4" t="s">
        <v>2274</v>
      </c>
      <c r="B5017" t="str">
        <f t="shared" si="156"/>
        <v>CLICC-ML</v>
      </c>
      <c r="C5017" t="str">
        <f t="shared" si="157"/>
        <v>CLICC-ML</v>
      </c>
    </row>
    <row r="5018" spans="1:3" x14ac:dyDescent="0.2">
      <c r="A5018" s="3" t="s">
        <v>2274</v>
      </c>
      <c r="B5018" t="str">
        <f t="shared" si="156"/>
        <v>CLICC-ML</v>
      </c>
      <c r="C5018" t="str">
        <f t="shared" si="157"/>
        <v>CLICC-ML</v>
      </c>
    </row>
    <row r="5019" spans="1:3" x14ac:dyDescent="0.2">
      <c r="A5019" s="4" t="s">
        <v>2274</v>
      </c>
      <c r="B5019" t="str">
        <f t="shared" si="156"/>
        <v>CLICC-ML</v>
      </c>
      <c r="C5019" t="str">
        <f t="shared" si="157"/>
        <v>CLICC-ML</v>
      </c>
    </row>
    <row r="5020" spans="1:3" x14ac:dyDescent="0.2">
      <c r="A5020" s="3" t="s">
        <v>2274</v>
      </c>
      <c r="B5020" t="str">
        <f t="shared" si="156"/>
        <v>CLICC-ML</v>
      </c>
      <c r="C5020" t="str">
        <f t="shared" si="157"/>
        <v>CLICC-ML</v>
      </c>
    </row>
    <row r="5021" spans="1:3" x14ac:dyDescent="0.2">
      <c r="A5021" s="4" t="s">
        <v>2274</v>
      </c>
      <c r="B5021" t="str">
        <f t="shared" si="156"/>
        <v>CLICC-ML</v>
      </c>
      <c r="C5021" t="str">
        <f t="shared" si="157"/>
        <v>CLICC-ML</v>
      </c>
    </row>
    <row r="5022" spans="1:3" x14ac:dyDescent="0.2">
      <c r="A5022" s="3" t="s">
        <v>2274</v>
      </c>
      <c r="B5022" t="str">
        <f t="shared" si="156"/>
        <v>CLICC-ML</v>
      </c>
      <c r="C5022" t="str">
        <f t="shared" si="157"/>
        <v>CLICC-ML</v>
      </c>
    </row>
    <row r="5023" spans="1:3" x14ac:dyDescent="0.2">
      <c r="A5023" s="4" t="s">
        <v>2274</v>
      </c>
      <c r="B5023" t="str">
        <f t="shared" si="156"/>
        <v>CLICC-ML</v>
      </c>
      <c r="C5023" t="str">
        <f t="shared" si="157"/>
        <v>CLICC-ML</v>
      </c>
    </row>
    <row r="5024" spans="1:3" x14ac:dyDescent="0.2">
      <c r="A5024" s="3" t="s">
        <v>2263</v>
      </c>
      <c r="B5024" t="str">
        <f t="shared" si="156"/>
        <v>HP</v>
      </c>
      <c r="C5024" t="str">
        <f t="shared" si="157"/>
        <v>HP</v>
      </c>
    </row>
    <row r="5025" spans="1:3" x14ac:dyDescent="0.2">
      <c r="A5025" s="4" t="s">
        <v>2263</v>
      </c>
      <c r="B5025" t="str">
        <f t="shared" si="156"/>
        <v>HP</v>
      </c>
      <c r="C5025" t="str">
        <f t="shared" si="157"/>
        <v>HP</v>
      </c>
    </row>
    <row r="5026" spans="1:3" x14ac:dyDescent="0.2">
      <c r="A5026" s="3" t="s">
        <v>2263</v>
      </c>
      <c r="B5026" t="str">
        <f t="shared" si="156"/>
        <v>HP</v>
      </c>
      <c r="C5026" t="str">
        <f t="shared" si="157"/>
        <v>HP</v>
      </c>
    </row>
    <row r="5027" spans="1:3" x14ac:dyDescent="0.2">
      <c r="A5027" s="4" t="s">
        <v>2263</v>
      </c>
      <c r="B5027" t="str">
        <f t="shared" si="156"/>
        <v>HP</v>
      </c>
      <c r="C5027" t="str">
        <f t="shared" si="157"/>
        <v>HP</v>
      </c>
    </row>
    <row r="5028" spans="1:3" x14ac:dyDescent="0.2">
      <c r="A5028" s="3" t="s">
        <v>2263</v>
      </c>
      <c r="B5028" t="str">
        <f t="shared" si="156"/>
        <v>HP</v>
      </c>
      <c r="C5028" t="str">
        <f t="shared" si="157"/>
        <v>HP</v>
      </c>
    </row>
    <row r="5029" spans="1:3" x14ac:dyDescent="0.2">
      <c r="A5029" s="4" t="s">
        <v>2263</v>
      </c>
      <c r="B5029" t="str">
        <f t="shared" si="156"/>
        <v>HP</v>
      </c>
      <c r="C5029" t="str">
        <f t="shared" si="157"/>
        <v>HP</v>
      </c>
    </row>
    <row r="5030" spans="1:3" x14ac:dyDescent="0.2">
      <c r="A5030" s="3" t="s">
        <v>2263</v>
      </c>
      <c r="B5030" t="str">
        <f t="shared" si="156"/>
        <v>HP</v>
      </c>
      <c r="C5030" t="str">
        <f t="shared" si="157"/>
        <v>HP</v>
      </c>
    </row>
    <row r="5031" spans="1:3" x14ac:dyDescent="0.2">
      <c r="A5031" s="4" t="s">
        <v>2263</v>
      </c>
      <c r="B5031" t="str">
        <f t="shared" si="156"/>
        <v>HP</v>
      </c>
      <c r="C5031" t="str">
        <f t="shared" si="157"/>
        <v>HP</v>
      </c>
    </row>
    <row r="5032" spans="1:3" x14ac:dyDescent="0.2">
      <c r="A5032" s="3" t="s">
        <v>2263</v>
      </c>
      <c r="B5032" t="str">
        <f t="shared" si="156"/>
        <v>HP</v>
      </c>
      <c r="C5032" t="str">
        <f t="shared" si="157"/>
        <v>HP</v>
      </c>
    </row>
    <row r="5033" spans="1:3" x14ac:dyDescent="0.2">
      <c r="A5033" s="4" t="s">
        <v>2265</v>
      </c>
      <c r="B5033" t="str">
        <f t="shared" si="156"/>
        <v>IPHONE</v>
      </c>
      <c r="C5033" t="str">
        <f t="shared" si="157"/>
        <v>IPHONE</v>
      </c>
    </row>
    <row r="5034" spans="1:3" x14ac:dyDescent="0.2">
      <c r="A5034" s="3" t="s">
        <v>2265</v>
      </c>
      <c r="B5034" t="str">
        <f t="shared" si="156"/>
        <v>IPHONE</v>
      </c>
      <c r="C5034" t="str">
        <f t="shared" si="157"/>
        <v>IPHONE</v>
      </c>
    </row>
    <row r="5035" spans="1:3" x14ac:dyDescent="0.2">
      <c r="A5035" s="4" t="s">
        <v>2265</v>
      </c>
      <c r="B5035" t="str">
        <f t="shared" si="156"/>
        <v>IPHONE</v>
      </c>
      <c r="C5035" t="str">
        <f t="shared" si="157"/>
        <v>IPHONE</v>
      </c>
    </row>
    <row r="5036" spans="1:3" x14ac:dyDescent="0.2">
      <c r="A5036" s="3" t="s">
        <v>2265</v>
      </c>
      <c r="B5036" t="str">
        <f t="shared" si="156"/>
        <v>IPHONE</v>
      </c>
      <c r="C5036" t="str">
        <f t="shared" si="157"/>
        <v>IPHONE</v>
      </c>
    </row>
    <row r="5037" spans="1:3" x14ac:dyDescent="0.2">
      <c r="A5037" s="4" t="s">
        <v>2268</v>
      </c>
      <c r="B5037" t="str">
        <f t="shared" si="156"/>
        <v>MACCHRG</v>
      </c>
      <c r="C5037" t="str">
        <f t="shared" si="157"/>
        <v>MACCHRG</v>
      </c>
    </row>
    <row r="5038" spans="1:3" x14ac:dyDescent="0.2">
      <c r="A5038" s="3" t="s">
        <v>2268</v>
      </c>
      <c r="B5038" t="str">
        <f t="shared" si="156"/>
        <v>MACCHRG</v>
      </c>
      <c r="C5038" t="str">
        <f t="shared" si="157"/>
        <v>MACCHRG</v>
      </c>
    </row>
    <row r="5039" spans="1:3" x14ac:dyDescent="0.2">
      <c r="A5039" s="4" t="s">
        <v>2296</v>
      </c>
      <c r="B5039" t="str">
        <f t="shared" si="156"/>
        <v>MACUSBC</v>
      </c>
      <c r="C5039" t="str">
        <f t="shared" si="157"/>
        <v>MACUSBC</v>
      </c>
    </row>
    <row r="5040" spans="1:3" x14ac:dyDescent="0.2">
      <c r="A5040" s="3" t="s">
        <v>2271</v>
      </c>
      <c r="B5040" t="str">
        <f t="shared" si="156"/>
        <v>OMNI</v>
      </c>
      <c r="C5040" t="str">
        <f t="shared" si="157"/>
        <v>OMNI</v>
      </c>
    </row>
    <row r="5041" spans="1:3" x14ac:dyDescent="0.2">
      <c r="A5041" s="4" t="s">
        <v>2272</v>
      </c>
      <c r="B5041" t="str">
        <f t="shared" si="156"/>
        <v>WALLADPT</v>
      </c>
      <c r="C5041" t="str">
        <f t="shared" si="157"/>
        <v>WALLADPT</v>
      </c>
    </row>
    <row r="5042" spans="1:3" x14ac:dyDescent="0.2">
      <c r="A5042" s="3" t="s">
        <v>2272</v>
      </c>
      <c r="B5042" t="str">
        <f t="shared" si="156"/>
        <v>WALLADPT</v>
      </c>
      <c r="C5042" t="str">
        <f t="shared" si="157"/>
        <v>WALLADPT</v>
      </c>
    </row>
    <row r="5043" spans="1:3" x14ac:dyDescent="0.2">
      <c r="A5043" s="4" t="s">
        <v>2272</v>
      </c>
      <c r="B5043" t="str">
        <f t="shared" si="156"/>
        <v>WALLADPT</v>
      </c>
      <c r="C5043" t="str">
        <f t="shared" si="157"/>
        <v>WALLADPT</v>
      </c>
    </row>
    <row r="5044" spans="1:3" x14ac:dyDescent="0.2">
      <c r="A5044" s="3" t="s">
        <v>2272</v>
      </c>
      <c r="B5044" t="str">
        <f t="shared" si="156"/>
        <v>WALLADPT</v>
      </c>
      <c r="C5044" t="str">
        <f t="shared" si="157"/>
        <v>WALLADPT</v>
      </c>
    </row>
    <row r="5045" spans="1:3" x14ac:dyDescent="0.2">
      <c r="A5045" s="4" t="s">
        <v>2266</v>
      </c>
      <c r="B5045" t="str">
        <f t="shared" si="156"/>
        <v>HDST</v>
      </c>
      <c r="C5045" t="str">
        <f t="shared" si="157"/>
        <v>HDST</v>
      </c>
    </row>
    <row r="5046" spans="1:3" x14ac:dyDescent="0.2">
      <c r="A5046" s="3" t="s">
        <v>2266</v>
      </c>
      <c r="B5046" t="str">
        <f t="shared" si="156"/>
        <v>HDST</v>
      </c>
      <c r="C5046" t="str">
        <f t="shared" si="157"/>
        <v>HDST</v>
      </c>
    </row>
    <row r="5047" spans="1:3" x14ac:dyDescent="0.2">
      <c r="A5047" s="4" t="s">
        <v>2265</v>
      </c>
      <c r="B5047" t="str">
        <f t="shared" si="156"/>
        <v>IPHONE</v>
      </c>
      <c r="C5047" t="str">
        <f t="shared" si="157"/>
        <v>IPHONE</v>
      </c>
    </row>
    <row r="5048" spans="1:3" x14ac:dyDescent="0.2">
      <c r="A5048" s="3" t="s">
        <v>2285</v>
      </c>
      <c r="B5048" t="str">
        <f t="shared" si="156"/>
        <v>UHDMI</v>
      </c>
      <c r="C5048" t="str">
        <f t="shared" si="157"/>
        <v>UHDMI</v>
      </c>
    </row>
    <row r="5049" spans="1:3" x14ac:dyDescent="0.2">
      <c r="A5049" s="4" t="s">
        <v>2272</v>
      </c>
      <c r="B5049" t="str">
        <f t="shared" si="156"/>
        <v>WALLADPT</v>
      </c>
      <c r="C5049" t="str">
        <f t="shared" si="157"/>
        <v>WALLADPT</v>
      </c>
    </row>
    <row r="5050" spans="1:3" x14ac:dyDescent="0.2">
      <c r="A5050" s="3" t="s">
        <v>2274</v>
      </c>
      <c r="B5050" t="str">
        <f t="shared" si="156"/>
        <v>CLICC-ML</v>
      </c>
      <c r="C5050" t="str">
        <f t="shared" si="157"/>
        <v>CLICC-ML</v>
      </c>
    </row>
    <row r="5051" spans="1:3" x14ac:dyDescent="0.2">
      <c r="A5051" s="4" t="s">
        <v>2288</v>
      </c>
      <c r="B5051" t="str">
        <f t="shared" si="156"/>
        <v>ANDROID</v>
      </c>
      <c r="C5051" t="str">
        <f t="shared" si="157"/>
        <v>ANDROID</v>
      </c>
    </row>
    <row r="5052" spans="1:3" x14ac:dyDescent="0.2">
      <c r="A5052" s="3" t="s">
        <v>2281</v>
      </c>
      <c r="B5052" t="str">
        <f t="shared" si="156"/>
        <v>HDMIC</v>
      </c>
      <c r="C5052" t="str">
        <f t="shared" si="157"/>
        <v>HDMIC</v>
      </c>
    </row>
    <row r="5053" spans="1:3" x14ac:dyDescent="0.2">
      <c r="A5053" s="4" t="s">
        <v>2266</v>
      </c>
      <c r="B5053" t="str">
        <f t="shared" si="156"/>
        <v>HDST</v>
      </c>
      <c r="C5053" t="str">
        <f t="shared" si="157"/>
        <v>HDST</v>
      </c>
    </row>
    <row r="5054" spans="1:3" x14ac:dyDescent="0.2">
      <c r="A5054" s="3" t="s">
        <v>2265</v>
      </c>
      <c r="B5054" t="str">
        <f t="shared" si="156"/>
        <v>IPHONE</v>
      </c>
      <c r="C5054" t="str">
        <f t="shared" si="157"/>
        <v>IPHONE</v>
      </c>
    </row>
    <row r="5055" spans="1:3" x14ac:dyDescent="0.2">
      <c r="A5055" s="4" t="s">
        <v>2265</v>
      </c>
      <c r="B5055" t="str">
        <f t="shared" si="156"/>
        <v>IPHONE</v>
      </c>
      <c r="C5055" t="str">
        <f t="shared" si="157"/>
        <v>IPHONE</v>
      </c>
    </row>
    <row r="5056" spans="1:3" x14ac:dyDescent="0.2">
      <c r="A5056" s="3" t="s">
        <v>2265</v>
      </c>
      <c r="B5056" t="str">
        <f t="shared" si="156"/>
        <v>IPHONE</v>
      </c>
      <c r="C5056" t="str">
        <f t="shared" si="157"/>
        <v>IPHONE</v>
      </c>
    </row>
    <row r="5057" spans="1:3" x14ac:dyDescent="0.2">
      <c r="A5057" s="4" t="s">
        <v>2265</v>
      </c>
      <c r="B5057" t="str">
        <f t="shared" si="156"/>
        <v>IPHONE</v>
      </c>
      <c r="C5057" t="str">
        <f t="shared" si="157"/>
        <v>IPHONE</v>
      </c>
    </row>
    <row r="5058" spans="1:3" x14ac:dyDescent="0.2">
      <c r="A5058" s="3" t="s">
        <v>2268</v>
      </c>
      <c r="B5058" t="str">
        <f t="shared" si="156"/>
        <v>MACCHRG</v>
      </c>
      <c r="C5058" t="str">
        <f t="shared" si="157"/>
        <v>MACCHRG</v>
      </c>
    </row>
    <row r="5059" spans="1:3" x14ac:dyDescent="0.2">
      <c r="A5059" s="4" t="s">
        <v>2268</v>
      </c>
      <c r="B5059" t="str">
        <f t="shared" ref="B5059:B5122" si="158">IF(COUNTIF(A5059,"*MACUSBC*"),"MACUSBC",A5059)</f>
        <v>MACCHRG</v>
      </c>
      <c r="C5059" t="str">
        <f t="shared" ref="C5059:C5122" si="159">IF(COUNTIF(B5059,"*uniq*"),"CBK",B5059)</f>
        <v>MACCHRG</v>
      </c>
    </row>
    <row r="5060" spans="1:3" x14ac:dyDescent="0.2">
      <c r="A5060" s="3" t="s">
        <v>2268</v>
      </c>
      <c r="B5060" t="str">
        <f t="shared" si="158"/>
        <v>MACCHRG</v>
      </c>
      <c r="C5060" t="str">
        <f t="shared" si="159"/>
        <v>MACCHRG</v>
      </c>
    </row>
    <row r="5061" spans="1:3" x14ac:dyDescent="0.2">
      <c r="A5061" s="4" t="s">
        <v>2268</v>
      </c>
      <c r="B5061" t="str">
        <f t="shared" si="158"/>
        <v>MACCHRG</v>
      </c>
      <c r="C5061" t="str">
        <f t="shared" si="159"/>
        <v>MACCHRG</v>
      </c>
    </row>
    <row r="5062" spans="1:3" x14ac:dyDescent="0.2">
      <c r="A5062" s="3" t="s">
        <v>2296</v>
      </c>
      <c r="B5062" t="str">
        <f t="shared" si="158"/>
        <v>MACUSBC</v>
      </c>
      <c r="C5062" t="str">
        <f t="shared" si="159"/>
        <v>MACUSBC</v>
      </c>
    </row>
    <row r="5063" spans="1:3" x14ac:dyDescent="0.2">
      <c r="A5063" s="4" t="s">
        <v>2296</v>
      </c>
      <c r="B5063" t="str">
        <f t="shared" si="158"/>
        <v>MACUSBC</v>
      </c>
      <c r="C5063" t="str">
        <f t="shared" si="159"/>
        <v>MACUSBC</v>
      </c>
    </row>
    <row r="5064" spans="1:3" x14ac:dyDescent="0.2">
      <c r="A5064" s="3" t="s">
        <v>2296</v>
      </c>
      <c r="B5064" t="str">
        <f t="shared" si="158"/>
        <v>MACUSBC</v>
      </c>
      <c r="C5064" t="str">
        <f t="shared" si="159"/>
        <v>MACUSBC</v>
      </c>
    </row>
    <row r="5065" spans="1:3" x14ac:dyDescent="0.2">
      <c r="A5065" s="4" t="s">
        <v>2271</v>
      </c>
      <c r="B5065" t="str">
        <f t="shared" si="158"/>
        <v>OMNI</v>
      </c>
      <c r="C5065" t="str">
        <f t="shared" si="159"/>
        <v>OMNI</v>
      </c>
    </row>
    <row r="5066" spans="1:3" x14ac:dyDescent="0.2">
      <c r="A5066" s="3" t="s">
        <v>2285</v>
      </c>
      <c r="B5066" t="str">
        <f t="shared" si="158"/>
        <v>UHDMI</v>
      </c>
      <c r="C5066" t="str">
        <f t="shared" si="159"/>
        <v>UHDMI</v>
      </c>
    </row>
    <row r="5067" spans="1:3" x14ac:dyDescent="0.2">
      <c r="A5067" s="4" t="s">
        <v>2272</v>
      </c>
      <c r="B5067" t="str">
        <f t="shared" si="158"/>
        <v>WALLADPT</v>
      </c>
      <c r="C5067" t="str">
        <f t="shared" si="159"/>
        <v>WALLADPT</v>
      </c>
    </row>
    <row r="5068" spans="1:3" x14ac:dyDescent="0.2">
      <c r="A5068" s="3" t="s">
        <v>2272</v>
      </c>
      <c r="B5068" t="str">
        <f t="shared" si="158"/>
        <v>WALLADPT</v>
      </c>
      <c r="C5068" t="str">
        <f t="shared" si="159"/>
        <v>WALLADPT</v>
      </c>
    </row>
    <row r="5069" spans="1:3" x14ac:dyDescent="0.2">
      <c r="A5069" s="4" t="s">
        <v>2272</v>
      </c>
      <c r="B5069" t="str">
        <f t="shared" si="158"/>
        <v>WALLADPT</v>
      </c>
      <c r="C5069" t="str">
        <f t="shared" si="159"/>
        <v>WALLADPT</v>
      </c>
    </row>
    <row r="5070" spans="1:3" x14ac:dyDescent="0.2">
      <c r="A5070" s="3" t="s">
        <v>2272</v>
      </c>
      <c r="B5070" t="str">
        <f t="shared" si="158"/>
        <v>WALLADPT</v>
      </c>
      <c r="C5070" t="str">
        <f t="shared" si="159"/>
        <v>WALLADPT</v>
      </c>
    </row>
    <row r="5071" spans="1:3" x14ac:dyDescent="0.2">
      <c r="A5071" s="4" t="s">
        <v>2272</v>
      </c>
      <c r="B5071" t="str">
        <f t="shared" si="158"/>
        <v>WALLADPT</v>
      </c>
      <c r="C5071" t="str">
        <f t="shared" si="159"/>
        <v>WALLADPT</v>
      </c>
    </row>
    <row r="5072" spans="1:3" x14ac:dyDescent="0.2">
      <c r="A5072" s="3" t="s">
        <v>2273</v>
      </c>
      <c r="B5072" t="str">
        <f t="shared" si="158"/>
        <v>CBK</v>
      </c>
      <c r="C5072" t="str">
        <f t="shared" si="159"/>
        <v>CBK</v>
      </c>
    </row>
    <row r="5073" spans="1:3" x14ac:dyDescent="0.2">
      <c r="A5073" s="4" t="s">
        <v>2273</v>
      </c>
      <c r="B5073" t="str">
        <f t="shared" si="158"/>
        <v>CBK</v>
      </c>
      <c r="C5073" t="str">
        <f t="shared" si="159"/>
        <v>CBK</v>
      </c>
    </row>
    <row r="5074" spans="1:3" x14ac:dyDescent="0.2">
      <c r="A5074" s="3" t="s">
        <v>2274</v>
      </c>
      <c r="B5074" t="str">
        <f t="shared" si="158"/>
        <v>CLICC-ML</v>
      </c>
      <c r="C5074" t="str">
        <f t="shared" si="159"/>
        <v>CLICC-ML</v>
      </c>
    </row>
    <row r="5075" spans="1:3" x14ac:dyDescent="0.2">
      <c r="A5075" s="4" t="s">
        <v>2297</v>
      </c>
      <c r="B5075" t="str">
        <f t="shared" si="158"/>
        <v>FAC</v>
      </c>
      <c r="C5075" t="str">
        <f t="shared" si="159"/>
        <v>FAC</v>
      </c>
    </row>
    <row r="5076" spans="1:3" x14ac:dyDescent="0.2">
      <c r="A5076" s="3" t="s">
        <v>2275</v>
      </c>
      <c r="B5076" t="str">
        <f t="shared" si="158"/>
        <v>CLICC-MM</v>
      </c>
      <c r="C5076" t="str">
        <f t="shared" si="159"/>
        <v>CLICC-MM</v>
      </c>
    </row>
    <row r="5077" spans="1:3" x14ac:dyDescent="0.2">
      <c r="A5077" s="4" t="s">
        <v>2273</v>
      </c>
      <c r="B5077" t="str">
        <f t="shared" si="158"/>
        <v>CBK</v>
      </c>
      <c r="C5077" t="str">
        <f t="shared" si="159"/>
        <v>CBK</v>
      </c>
    </row>
    <row r="5078" spans="1:3" x14ac:dyDescent="0.2">
      <c r="A5078" s="3" t="s">
        <v>2263</v>
      </c>
      <c r="B5078" t="str">
        <f t="shared" si="158"/>
        <v>HP</v>
      </c>
      <c r="C5078" t="str">
        <f t="shared" si="159"/>
        <v>HP</v>
      </c>
    </row>
    <row r="5079" spans="1:3" x14ac:dyDescent="0.2">
      <c r="A5079" s="4" t="s">
        <v>2263</v>
      </c>
      <c r="B5079" t="str">
        <f t="shared" si="158"/>
        <v>HP</v>
      </c>
      <c r="C5079" t="str">
        <f t="shared" si="159"/>
        <v>HP</v>
      </c>
    </row>
    <row r="5080" spans="1:3" x14ac:dyDescent="0.2">
      <c r="A5080" s="3" t="s">
        <v>2263</v>
      </c>
      <c r="B5080" t="str">
        <f t="shared" si="158"/>
        <v>HP</v>
      </c>
      <c r="C5080" t="str">
        <f t="shared" si="159"/>
        <v>HP</v>
      </c>
    </row>
    <row r="5081" spans="1:3" x14ac:dyDescent="0.2">
      <c r="A5081" s="4" t="s">
        <v>2296</v>
      </c>
      <c r="B5081" t="str">
        <f t="shared" si="158"/>
        <v>MACUSBC</v>
      </c>
      <c r="C5081" t="str">
        <f t="shared" si="159"/>
        <v>MACUSBC</v>
      </c>
    </row>
    <row r="5082" spans="1:3" x14ac:dyDescent="0.2">
      <c r="A5082" s="3" t="s">
        <v>2391</v>
      </c>
      <c r="B5082" t="str">
        <f t="shared" si="158"/>
        <v>Uniq/20B02Code</v>
      </c>
      <c r="C5082" t="str">
        <f t="shared" si="159"/>
        <v>CBK</v>
      </c>
    </row>
    <row r="5083" spans="1:3" x14ac:dyDescent="0.2">
      <c r="A5083" s="4" t="s">
        <v>2273</v>
      </c>
      <c r="B5083" t="str">
        <f t="shared" si="158"/>
        <v>CBK</v>
      </c>
      <c r="C5083" t="str">
        <f t="shared" si="159"/>
        <v>CBK</v>
      </c>
    </row>
    <row r="5084" spans="1:3" x14ac:dyDescent="0.2">
      <c r="A5084" s="3" t="s">
        <v>2288</v>
      </c>
      <c r="B5084" t="str">
        <f t="shared" si="158"/>
        <v>ANDROID</v>
      </c>
      <c r="C5084" t="str">
        <f t="shared" si="159"/>
        <v>ANDROID</v>
      </c>
    </row>
    <row r="5085" spans="1:3" x14ac:dyDescent="0.2">
      <c r="A5085" s="4" t="s">
        <v>2288</v>
      </c>
      <c r="B5085" t="str">
        <f t="shared" si="158"/>
        <v>ANDROID</v>
      </c>
      <c r="C5085" t="str">
        <f t="shared" si="159"/>
        <v>ANDROID</v>
      </c>
    </row>
    <row r="5086" spans="1:3" x14ac:dyDescent="0.2">
      <c r="A5086" s="3" t="s">
        <v>2298</v>
      </c>
      <c r="B5086" t="str">
        <f t="shared" si="158"/>
        <v>ANKER</v>
      </c>
      <c r="C5086" t="str">
        <f t="shared" si="159"/>
        <v>ANKER</v>
      </c>
    </row>
    <row r="5087" spans="1:3" x14ac:dyDescent="0.2">
      <c r="A5087" s="4" t="s">
        <v>2281</v>
      </c>
      <c r="B5087" t="str">
        <f t="shared" si="158"/>
        <v>HDMIC</v>
      </c>
      <c r="C5087" t="str">
        <f t="shared" si="159"/>
        <v>HDMIC</v>
      </c>
    </row>
    <row r="5088" spans="1:3" x14ac:dyDescent="0.2">
      <c r="A5088" s="3" t="s">
        <v>2266</v>
      </c>
      <c r="B5088" t="str">
        <f t="shared" si="158"/>
        <v>HDST</v>
      </c>
      <c r="C5088" t="str">
        <f t="shared" si="159"/>
        <v>HDST</v>
      </c>
    </row>
    <row r="5089" spans="1:3" x14ac:dyDescent="0.2">
      <c r="A5089" s="4" t="s">
        <v>2282</v>
      </c>
      <c r="B5089" t="str">
        <f t="shared" si="158"/>
        <v>HPUSBC</v>
      </c>
      <c r="C5089" t="str">
        <f t="shared" si="159"/>
        <v>HPUSBC</v>
      </c>
    </row>
    <row r="5090" spans="1:3" x14ac:dyDescent="0.2">
      <c r="A5090" s="3" t="s">
        <v>2282</v>
      </c>
      <c r="B5090" t="str">
        <f t="shared" si="158"/>
        <v>HPUSBC</v>
      </c>
      <c r="C5090" t="str">
        <f t="shared" si="159"/>
        <v>HPUSBC</v>
      </c>
    </row>
    <row r="5091" spans="1:3" x14ac:dyDescent="0.2">
      <c r="A5091" s="4" t="s">
        <v>2265</v>
      </c>
      <c r="B5091" t="str">
        <f t="shared" si="158"/>
        <v>IPHONE</v>
      </c>
      <c r="C5091" t="str">
        <f t="shared" si="159"/>
        <v>IPHONE</v>
      </c>
    </row>
    <row r="5092" spans="1:3" x14ac:dyDescent="0.2">
      <c r="A5092" s="3" t="s">
        <v>2265</v>
      </c>
      <c r="B5092" t="str">
        <f t="shared" si="158"/>
        <v>IPHONE</v>
      </c>
      <c r="C5092" t="str">
        <f t="shared" si="159"/>
        <v>IPHONE</v>
      </c>
    </row>
    <row r="5093" spans="1:3" x14ac:dyDescent="0.2">
      <c r="A5093" s="4" t="s">
        <v>2265</v>
      </c>
      <c r="B5093" t="str">
        <f t="shared" si="158"/>
        <v>IPHONE</v>
      </c>
      <c r="C5093" t="str">
        <f t="shared" si="159"/>
        <v>IPHONE</v>
      </c>
    </row>
    <row r="5094" spans="1:3" x14ac:dyDescent="0.2">
      <c r="A5094" s="3" t="s">
        <v>2265</v>
      </c>
      <c r="B5094" t="str">
        <f t="shared" si="158"/>
        <v>IPHONE</v>
      </c>
      <c r="C5094" t="str">
        <f t="shared" si="159"/>
        <v>IPHONE</v>
      </c>
    </row>
    <row r="5095" spans="1:3" x14ac:dyDescent="0.2">
      <c r="A5095" s="4" t="s">
        <v>2265</v>
      </c>
      <c r="B5095" t="str">
        <f t="shared" si="158"/>
        <v>IPHONE</v>
      </c>
      <c r="C5095" t="str">
        <f t="shared" si="159"/>
        <v>IPHONE</v>
      </c>
    </row>
    <row r="5096" spans="1:3" x14ac:dyDescent="0.2">
      <c r="A5096" s="3" t="s">
        <v>2265</v>
      </c>
      <c r="B5096" t="str">
        <f t="shared" si="158"/>
        <v>IPHONE</v>
      </c>
      <c r="C5096" t="str">
        <f t="shared" si="159"/>
        <v>IPHONE</v>
      </c>
    </row>
    <row r="5097" spans="1:3" x14ac:dyDescent="0.2">
      <c r="A5097" s="4" t="s">
        <v>2265</v>
      </c>
      <c r="B5097" t="str">
        <f t="shared" si="158"/>
        <v>IPHONE</v>
      </c>
      <c r="C5097" t="str">
        <f t="shared" si="159"/>
        <v>IPHONE</v>
      </c>
    </row>
    <row r="5098" spans="1:3" x14ac:dyDescent="0.2">
      <c r="A5098" s="3" t="s">
        <v>2265</v>
      </c>
      <c r="B5098" t="str">
        <f t="shared" si="158"/>
        <v>IPHONE</v>
      </c>
      <c r="C5098" t="str">
        <f t="shared" si="159"/>
        <v>IPHONE</v>
      </c>
    </row>
    <row r="5099" spans="1:3" x14ac:dyDescent="0.2">
      <c r="A5099" s="4" t="s">
        <v>2265</v>
      </c>
      <c r="B5099" t="str">
        <f t="shared" si="158"/>
        <v>IPHONE</v>
      </c>
      <c r="C5099" t="str">
        <f t="shared" si="159"/>
        <v>IPHONE</v>
      </c>
    </row>
    <row r="5100" spans="1:3" x14ac:dyDescent="0.2">
      <c r="A5100" s="3" t="s">
        <v>2265</v>
      </c>
      <c r="B5100" t="str">
        <f t="shared" si="158"/>
        <v>IPHONE</v>
      </c>
      <c r="C5100" t="str">
        <f t="shared" si="159"/>
        <v>IPHONE</v>
      </c>
    </row>
    <row r="5101" spans="1:3" x14ac:dyDescent="0.2">
      <c r="A5101" s="4" t="s">
        <v>2265</v>
      </c>
      <c r="B5101" t="str">
        <f t="shared" si="158"/>
        <v>IPHONE</v>
      </c>
      <c r="C5101" t="str">
        <f t="shared" si="159"/>
        <v>IPHONE</v>
      </c>
    </row>
    <row r="5102" spans="1:3" x14ac:dyDescent="0.2">
      <c r="A5102" s="3" t="s">
        <v>2265</v>
      </c>
      <c r="B5102" t="str">
        <f t="shared" si="158"/>
        <v>IPHONE</v>
      </c>
      <c r="C5102" t="str">
        <f t="shared" si="159"/>
        <v>IPHONE</v>
      </c>
    </row>
    <row r="5103" spans="1:3" x14ac:dyDescent="0.2">
      <c r="A5103" s="4" t="s">
        <v>2268</v>
      </c>
      <c r="B5103" t="str">
        <f t="shared" si="158"/>
        <v>MACCHRG</v>
      </c>
      <c r="C5103" t="str">
        <f t="shared" si="159"/>
        <v>MACCHRG</v>
      </c>
    </row>
    <row r="5104" spans="1:3" x14ac:dyDescent="0.2">
      <c r="A5104" s="3" t="s">
        <v>2268</v>
      </c>
      <c r="B5104" t="str">
        <f t="shared" si="158"/>
        <v>MACCHRG</v>
      </c>
      <c r="C5104" t="str">
        <f t="shared" si="159"/>
        <v>MACCHRG</v>
      </c>
    </row>
    <row r="5105" spans="1:3" x14ac:dyDescent="0.2">
      <c r="A5105" s="4" t="s">
        <v>2268</v>
      </c>
      <c r="B5105" t="str">
        <f t="shared" si="158"/>
        <v>MACCHRG</v>
      </c>
      <c r="C5105" t="str">
        <f t="shared" si="159"/>
        <v>MACCHRG</v>
      </c>
    </row>
    <row r="5106" spans="1:3" x14ac:dyDescent="0.2">
      <c r="A5106" s="3" t="s">
        <v>2268</v>
      </c>
      <c r="B5106" t="str">
        <f t="shared" si="158"/>
        <v>MACCHRG</v>
      </c>
      <c r="C5106" t="str">
        <f t="shared" si="159"/>
        <v>MACCHRG</v>
      </c>
    </row>
    <row r="5107" spans="1:3" x14ac:dyDescent="0.2">
      <c r="A5107" s="4" t="s">
        <v>2296</v>
      </c>
      <c r="B5107" t="str">
        <f t="shared" si="158"/>
        <v>MACUSBC</v>
      </c>
      <c r="C5107" t="str">
        <f t="shared" si="159"/>
        <v>MACUSBC</v>
      </c>
    </row>
    <row r="5108" spans="1:3" x14ac:dyDescent="0.2">
      <c r="A5108" s="3" t="s">
        <v>2296</v>
      </c>
      <c r="B5108" t="str">
        <f t="shared" si="158"/>
        <v>MACUSBC</v>
      </c>
      <c r="C5108" t="str">
        <f t="shared" si="159"/>
        <v>MACUSBC</v>
      </c>
    </row>
    <row r="5109" spans="1:3" x14ac:dyDescent="0.2">
      <c r="A5109" s="4" t="s">
        <v>2296</v>
      </c>
      <c r="B5109" t="str">
        <f t="shared" si="158"/>
        <v>MACUSBC</v>
      </c>
      <c r="C5109" t="str">
        <f t="shared" si="159"/>
        <v>MACUSBC</v>
      </c>
    </row>
    <row r="5110" spans="1:3" x14ac:dyDescent="0.2">
      <c r="A5110" s="3" t="s">
        <v>2296</v>
      </c>
      <c r="B5110" t="str">
        <f t="shared" si="158"/>
        <v>MACUSBC</v>
      </c>
      <c r="C5110" t="str">
        <f t="shared" si="159"/>
        <v>MACUSBC</v>
      </c>
    </row>
    <row r="5111" spans="1:3" x14ac:dyDescent="0.2">
      <c r="A5111" s="4" t="s">
        <v>2296</v>
      </c>
      <c r="B5111" t="str">
        <f t="shared" si="158"/>
        <v>MACUSBC</v>
      </c>
      <c r="C5111" t="str">
        <f t="shared" si="159"/>
        <v>MACUSBC</v>
      </c>
    </row>
    <row r="5112" spans="1:3" x14ac:dyDescent="0.2">
      <c r="A5112" s="3" t="s">
        <v>2296</v>
      </c>
      <c r="B5112" t="str">
        <f t="shared" si="158"/>
        <v>MACUSBC</v>
      </c>
      <c r="C5112" t="str">
        <f t="shared" si="159"/>
        <v>MACUSBC</v>
      </c>
    </row>
    <row r="5113" spans="1:3" x14ac:dyDescent="0.2">
      <c r="A5113" s="4" t="s">
        <v>2296</v>
      </c>
      <c r="B5113" t="str">
        <f t="shared" si="158"/>
        <v>MACUSBC</v>
      </c>
      <c r="C5113" t="str">
        <f t="shared" si="159"/>
        <v>MACUSBC</v>
      </c>
    </row>
    <row r="5114" spans="1:3" x14ac:dyDescent="0.2">
      <c r="A5114" s="3" t="s">
        <v>2296</v>
      </c>
      <c r="B5114" t="str">
        <f t="shared" si="158"/>
        <v>MACUSBC</v>
      </c>
      <c r="C5114" t="str">
        <f t="shared" si="159"/>
        <v>MACUSBC</v>
      </c>
    </row>
    <row r="5115" spans="1:3" x14ac:dyDescent="0.2">
      <c r="A5115" s="4" t="s">
        <v>2271</v>
      </c>
      <c r="B5115" t="str">
        <f t="shared" si="158"/>
        <v>OMNI</v>
      </c>
      <c r="C5115" t="str">
        <f t="shared" si="159"/>
        <v>OMNI</v>
      </c>
    </row>
    <row r="5116" spans="1:3" x14ac:dyDescent="0.2">
      <c r="A5116" s="3" t="s">
        <v>2271</v>
      </c>
      <c r="B5116" t="str">
        <f t="shared" si="158"/>
        <v>OMNI</v>
      </c>
      <c r="C5116" t="str">
        <f t="shared" si="159"/>
        <v>OMNI</v>
      </c>
    </row>
    <row r="5117" spans="1:3" x14ac:dyDescent="0.2">
      <c r="A5117" s="4" t="s">
        <v>2271</v>
      </c>
      <c r="B5117" t="str">
        <f t="shared" si="158"/>
        <v>OMNI</v>
      </c>
      <c r="C5117" t="str">
        <f t="shared" si="159"/>
        <v>OMNI</v>
      </c>
    </row>
    <row r="5118" spans="1:3" x14ac:dyDescent="0.2">
      <c r="A5118" s="3" t="s">
        <v>2294</v>
      </c>
      <c r="B5118" t="str">
        <f t="shared" si="158"/>
        <v>UVGA</v>
      </c>
      <c r="C5118" t="str">
        <f t="shared" si="159"/>
        <v>UVGA</v>
      </c>
    </row>
    <row r="5119" spans="1:3" x14ac:dyDescent="0.2">
      <c r="A5119" s="4" t="s">
        <v>2294</v>
      </c>
      <c r="B5119" t="str">
        <f t="shared" si="158"/>
        <v>UVGA</v>
      </c>
      <c r="C5119" t="str">
        <f t="shared" si="159"/>
        <v>UVGA</v>
      </c>
    </row>
    <row r="5120" spans="1:3" x14ac:dyDescent="0.2">
      <c r="A5120" s="3" t="s">
        <v>2272</v>
      </c>
      <c r="B5120" t="str">
        <f t="shared" si="158"/>
        <v>WALLADPT</v>
      </c>
      <c r="C5120" t="str">
        <f t="shared" si="159"/>
        <v>WALLADPT</v>
      </c>
    </row>
    <row r="5121" spans="1:3" x14ac:dyDescent="0.2">
      <c r="A5121" s="4" t="s">
        <v>2272</v>
      </c>
      <c r="B5121" t="str">
        <f t="shared" si="158"/>
        <v>WALLADPT</v>
      </c>
      <c r="C5121" t="str">
        <f t="shared" si="159"/>
        <v>WALLADPT</v>
      </c>
    </row>
    <row r="5122" spans="1:3" x14ac:dyDescent="0.2">
      <c r="A5122" s="3" t="s">
        <v>2272</v>
      </c>
      <c r="B5122" t="str">
        <f t="shared" si="158"/>
        <v>WALLADPT</v>
      </c>
      <c r="C5122" t="str">
        <f t="shared" si="159"/>
        <v>WALLADPT</v>
      </c>
    </row>
    <row r="5123" spans="1:3" x14ac:dyDescent="0.2">
      <c r="A5123" s="4" t="s">
        <v>2272</v>
      </c>
      <c r="B5123" t="str">
        <f t="shared" ref="B5123:B5186" si="160">IF(COUNTIF(A5123,"*MACUSBC*"),"MACUSBC",A5123)</f>
        <v>WALLADPT</v>
      </c>
      <c r="C5123" t="str">
        <f t="shared" ref="C5123:C5186" si="161">IF(COUNTIF(B5123,"*uniq*"),"CBK",B5123)</f>
        <v>WALLADPT</v>
      </c>
    </row>
    <row r="5124" spans="1:3" x14ac:dyDescent="0.2">
      <c r="A5124" s="3" t="s">
        <v>2272</v>
      </c>
      <c r="B5124" t="str">
        <f t="shared" si="160"/>
        <v>WALLADPT</v>
      </c>
      <c r="C5124" t="str">
        <f t="shared" si="161"/>
        <v>WALLADPT</v>
      </c>
    </row>
    <row r="5125" spans="1:3" x14ac:dyDescent="0.2">
      <c r="A5125" s="4" t="s">
        <v>2272</v>
      </c>
      <c r="B5125" t="str">
        <f t="shared" si="160"/>
        <v>WALLADPT</v>
      </c>
      <c r="C5125" t="str">
        <f t="shared" si="161"/>
        <v>WALLADPT</v>
      </c>
    </row>
    <row r="5126" spans="1:3" x14ac:dyDescent="0.2">
      <c r="A5126" s="3" t="s">
        <v>2272</v>
      </c>
      <c r="B5126" t="str">
        <f t="shared" si="160"/>
        <v>WALLADPT</v>
      </c>
      <c r="C5126" t="str">
        <f t="shared" si="161"/>
        <v>WALLADPT</v>
      </c>
    </row>
    <row r="5127" spans="1:3" x14ac:dyDescent="0.2">
      <c r="A5127" s="4" t="s">
        <v>2272</v>
      </c>
      <c r="B5127" t="str">
        <f t="shared" si="160"/>
        <v>WALLADPT</v>
      </c>
      <c r="C5127" t="str">
        <f t="shared" si="161"/>
        <v>WALLADPT</v>
      </c>
    </row>
    <row r="5128" spans="1:3" x14ac:dyDescent="0.2">
      <c r="A5128" s="3" t="s">
        <v>2272</v>
      </c>
      <c r="B5128" t="str">
        <f t="shared" si="160"/>
        <v>WALLADPT</v>
      </c>
      <c r="C5128" t="str">
        <f t="shared" si="161"/>
        <v>WALLADPT</v>
      </c>
    </row>
    <row r="5129" spans="1:3" x14ac:dyDescent="0.2">
      <c r="A5129" s="4" t="s">
        <v>2272</v>
      </c>
      <c r="B5129" t="str">
        <f t="shared" si="160"/>
        <v>WALLADPT</v>
      </c>
      <c r="C5129" t="str">
        <f t="shared" si="161"/>
        <v>WALLADPT</v>
      </c>
    </row>
    <row r="5130" spans="1:3" x14ac:dyDescent="0.2">
      <c r="A5130" s="3" t="s">
        <v>2272</v>
      </c>
      <c r="B5130" t="str">
        <f t="shared" si="160"/>
        <v>WALLADPT</v>
      </c>
      <c r="C5130" t="str">
        <f t="shared" si="161"/>
        <v>WALLADPT</v>
      </c>
    </row>
    <row r="5131" spans="1:3" x14ac:dyDescent="0.2">
      <c r="A5131" s="4" t="s">
        <v>2296</v>
      </c>
      <c r="B5131" t="str">
        <f t="shared" si="160"/>
        <v>MACUSBC</v>
      </c>
      <c r="C5131" t="str">
        <f t="shared" si="161"/>
        <v>MACUSBC</v>
      </c>
    </row>
    <row r="5132" spans="1:3" x14ac:dyDescent="0.2">
      <c r="A5132" s="3" t="s">
        <v>2276</v>
      </c>
      <c r="B5132" t="str">
        <f t="shared" si="160"/>
        <v>CALC</v>
      </c>
      <c r="C5132" t="str">
        <f t="shared" si="161"/>
        <v>CALC</v>
      </c>
    </row>
    <row r="5133" spans="1:3" x14ac:dyDescent="0.2">
      <c r="A5133" s="4" t="s">
        <v>2273</v>
      </c>
      <c r="B5133" t="str">
        <f t="shared" si="160"/>
        <v>CBK</v>
      </c>
      <c r="C5133" t="str">
        <f t="shared" si="161"/>
        <v>CBK</v>
      </c>
    </row>
    <row r="5134" spans="1:3" x14ac:dyDescent="0.2">
      <c r="A5134" s="3" t="s">
        <v>2273</v>
      </c>
      <c r="B5134" t="str">
        <f t="shared" si="160"/>
        <v>CBK</v>
      </c>
      <c r="C5134" t="str">
        <f t="shared" si="161"/>
        <v>CBK</v>
      </c>
    </row>
    <row r="5135" spans="1:3" x14ac:dyDescent="0.2">
      <c r="A5135" s="4" t="s">
        <v>2273</v>
      </c>
      <c r="B5135" t="str">
        <f t="shared" si="160"/>
        <v>CBK</v>
      </c>
      <c r="C5135" t="str">
        <f t="shared" si="161"/>
        <v>CBK</v>
      </c>
    </row>
    <row r="5136" spans="1:3" x14ac:dyDescent="0.2">
      <c r="A5136" s="3" t="s">
        <v>2273</v>
      </c>
      <c r="B5136" t="str">
        <f t="shared" si="160"/>
        <v>CBK</v>
      </c>
      <c r="C5136" t="str">
        <f t="shared" si="161"/>
        <v>CBK</v>
      </c>
    </row>
    <row r="5137" spans="1:3" x14ac:dyDescent="0.2">
      <c r="A5137" s="4" t="s">
        <v>2273</v>
      </c>
      <c r="B5137" t="str">
        <f t="shared" si="160"/>
        <v>CBK</v>
      </c>
      <c r="C5137" t="str">
        <f t="shared" si="161"/>
        <v>CBK</v>
      </c>
    </row>
    <row r="5138" spans="1:3" x14ac:dyDescent="0.2">
      <c r="A5138" s="3" t="s">
        <v>2273</v>
      </c>
      <c r="B5138" t="str">
        <f t="shared" si="160"/>
        <v>CBK</v>
      </c>
      <c r="C5138" t="str">
        <f t="shared" si="161"/>
        <v>CBK</v>
      </c>
    </row>
    <row r="5139" spans="1:3" x14ac:dyDescent="0.2">
      <c r="A5139" s="4" t="s">
        <v>2274</v>
      </c>
      <c r="B5139" t="str">
        <f t="shared" si="160"/>
        <v>CLICC-ML</v>
      </c>
      <c r="C5139" t="str">
        <f t="shared" si="161"/>
        <v>CLICC-ML</v>
      </c>
    </row>
    <row r="5140" spans="1:3" x14ac:dyDescent="0.2">
      <c r="A5140" s="3" t="s">
        <v>2274</v>
      </c>
      <c r="B5140" t="str">
        <f t="shared" si="160"/>
        <v>CLICC-ML</v>
      </c>
      <c r="C5140" t="str">
        <f t="shared" si="161"/>
        <v>CLICC-ML</v>
      </c>
    </row>
    <row r="5141" spans="1:3" x14ac:dyDescent="0.2">
      <c r="A5141" s="4" t="s">
        <v>2275</v>
      </c>
      <c r="B5141" t="str">
        <f t="shared" si="160"/>
        <v>CLICC-MM</v>
      </c>
      <c r="C5141" t="str">
        <f t="shared" si="161"/>
        <v>CLICC-MM</v>
      </c>
    </row>
    <row r="5142" spans="1:3" x14ac:dyDescent="0.2">
      <c r="A5142" s="3" t="s">
        <v>2275</v>
      </c>
      <c r="B5142" t="str">
        <f t="shared" si="160"/>
        <v>CLICC-MM</v>
      </c>
      <c r="C5142" t="str">
        <f t="shared" si="161"/>
        <v>CLICC-MM</v>
      </c>
    </row>
    <row r="5143" spans="1:3" x14ac:dyDescent="0.2">
      <c r="A5143" s="4" t="s">
        <v>2275</v>
      </c>
      <c r="B5143" t="str">
        <f t="shared" si="160"/>
        <v>CLICC-MM</v>
      </c>
      <c r="C5143" t="str">
        <f t="shared" si="161"/>
        <v>CLICC-MM</v>
      </c>
    </row>
    <row r="5144" spans="1:3" x14ac:dyDescent="0.2">
      <c r="A5144" s="3" t="s">
        <v>2263</v>
      </c>
      <c r="B5144" t="str">
        <f t="shared" si="160"/>
        <v>HP</v>
      </c>
      <c r="C5144" t="str">
        <f t="shared" si="161"/>
        <v>HP</v>
      </c>
    </row>
    <row r="5145" spans="1:3" x14ac:dyDescent="0.2">
      <c r="A5145" s="4" t="s">
        <v>2263</v>
      </c>
      <c r="B5145" t="str">
        <f t="shared" si="160"/>
        <v>HP</v>
      </c>
      <c r="C5145" t="str">
        <f t="shared" si="161"/>
        <v>HP</v>
      </c>
    </row>
    <row r="5146" spans="1:3" x14ac:dyDescent="0.2">
      <c r="A5146" s="3" t="s">
        <v>2263</v>
      </c>
      <c r="B5146" t="str">
        <f t="shared" si="160"/>
        <v>HP</v>
      </c>
      <c r="C5146" t="str">
        <f t="shared" si="161"/>
        <v>HP</v>
      </c>
    </row>
    <row r="5147" spans="1:3" x14ac:dyDescent="0.2">
      <c r="A5147" s="4" t="s">
        <v>2275</v>
      </c>
      <c r="B5147" t="str">
        <f t="shared" si="160"/>
        <v>CLICC-MM</v>
      </c>
      <c r="C5147" t="str">
        <f t="shared" si="161"/>
        <v>CLICC-MM</v>
      </c>
    </row>
    <row r="5148" spans="1:3" x14ac:dyDescent="0.2">
      <c r="A5148" s="3" t="s">
        <v>2274</v>
      </c>
      <c r="B5148" t="str">
        <f t="shared" si="160"/>
        <v>CLICC-ML</v>
      </c>
      <c r="C5148" t="str">
        <f t="shared" si="161"/>
        <v>CLICC-ML</v>
      </c>
    </row>
    <row r="5149" spans="1:3" x14ac:dyDescent="0.2">
      <c r="A5149" s="4" t="s">
        <v>2274</v>
      </c>
      <c r="B5149" t="str">
        <f t="shared" si="160"/>
        <v>CLICC-ML</v>
      </c>
      <c r="C5149" t="str">
        <f t="shared" si="161"/>
        <v>CLICC-ML</v>
      </c>
    </row>
    <row r="5150" spans="1:3" x14ac:dyDescent="0.2">
      <c r="A5150" s="3" t="s">
        <v>2274</v>
      </c>
      <c r="B5150" t="str">
        <f t="shared" si="160"/>
        <v>CLICC-ML</v>
      </c>
      <c r="C5150" t="str">
        <f t="shared" si="161"/>
        <v>CLICC-ML</v>
      </c>
    </row>
    <row r="5151" spans="1:3" x14ac:dyDescent="0.2">
      <c r="A5151" s="4" t="s">
        <v>2274</v>
      </c>
      <c r="B5151" t="str">
        <f t="shared" si="160"/>
        <v>CLICC-ML</v>
      </c>
      <c r="C5151" t="str">
        <f t="shared" si="161"/>
        <v>CLICC-ML</v>
      </c>
    </row>
    <row r="5152" spans="1:3" x14ac:dyDescent="0.2">
      <c r="A5152" s="3" t="s">
        <v>2274</v>
      </c>
      <c r="B5152" t="str">
        <f t="shared" si="160"/>
        <v>CLICC-ML</v>
      </c>
      <c r="C5152" t="str">
        <f t="shared" si="161"/>
        <v>CLICC-ML</v>
      </c>
    </row>
    <row r="5153" spans="1:3" x14ac:dyDescent="0.2">
      <c r="A5153" s="4" t="s">
        <v>2275</v>
      </c>
      <c r="B5153" t="str">
        <f t="shared" si="160"/>
        <v>CLICC-MM</v>
      </c>
      <c r="C5153" t="str">
        <f t="shared" si="161"/>
        <v>CLICC-MM</v>
      </c>
    </row>
    <row r="5154" spans="1:3" x14ac:dyDescent="0.2">
      <c r="A5154" s="3" t="s">
        <v>2263</v>
      </c>
      <c r="B5154" t="str">
        <f t="shared" si="160"/>
        <v>HP</v>
      </c>
      <c r="C5154" t="str">
        <f t="shared" si="161"/>
        <v>HP</v>
      </c>
    </row>
    <row r="5155" spans="1:3" x14ac:dyDescent="0.2">
      <c r="A5155" s="4" t="s">
        <v>2263</v>
      </c>
      <c r="B5155" t="str">
        <f t="shared" si="160"/>
        <v>HP</v>
      </c>
      <c r="C5155" t="str">
        <f t="shared" si="161"/>
        <v>HP</v>
      </c>
    </row>
    <row r="5156" spans="1:3" x14ac:dyDescent="0.2">
      <c r="A5156" s="3" t="s">
        <v>2275</v>
      </c>
      <c r="B5156" t="str">
        <f t="shared" si="160"/>
        <v>CLICC-MM</v>
      </c>
      <c r="C5156" t="str">
        <f t="shared" si="161"/>
        <v>CLICC-MM</v>
      </c>
    </row>
    <row r="5157" spans="1:3" x14ac:dyDescent="0.2">
      <c r="A5157" s="4" t="s">
        <v>2273</v>
      </c>
      <c r="B5157" t="str">
        <f t="shared" si="160"/>
        <v>CBK</v>
      </c>
      <c r="C5157" t="str">
        <f t="shared" si="161"/>
        <v>CBK</v>
      </c>
    </row>
    <row r="5158" spans="1:3" x14ac:dyDescent="0.2">
      <c r="A5158" s="3" t="s">
        <v>2263</v>
      </c>
      <c r="B5158" t="str">
        <f t="shared" si="160"/>
        <v>HP</v>
      </c>
      <c r="C5158" t="str">
        <f t="shared" si="161"/>
        <v>HP</v>
      </c>
    </row>
    <row r="5159" spans="1:3" x14ac:dyDescent="0.2">
      <c r="A5159" s="4" t="s">
        <v>2263</v>
      </c>
      <c r="B5159" t="str">
        <f t="shared" si="160"/>
        <v>HP</v>
      </c>
      <c r="C5159" t="str">
        <f t="shared" si="161"/>
        <v>HP</v>
      </c>
    </row>
    <row r="5160" spans="1:3" x14ac:dyDescent="0.2">
      <c r="A5160" s="3" t="s">
        <v>2266</v>
      </c>
      <c r="B5160" t="str">
        <f t="shared" si="160"/>
        <v>HDST</v>
      </c>
      <c r="C5160" t="str">
        <f t="shared" si="161"/>
        <v>HDST</v>
      </c>
    </row>
    <row r="5161" spans="1:3" x14ac:dyDescent="0.2">
      <c r="A5161" s="4" t="s">
        <v>2274</v>
      </c>
      <c r="B5161" t="str">
        <f t="shared" si="160"/>
        <v>CLICC-ML</v>
      </c>
      <c r="C5161" t="str">
        <f t="shared" si="161"/>
        <v>CLICC-ML</v>
      </c>
    </row>
    <row r="5162" spans="1:3" x14ac:dyDescent="0.2">
      <c r="A5162" s="3" t="s">
        <v>2275</v>
      </c>
      <c r="B5162" t="str">
        <f t="shared" si="160"/>
        <v>CLICC-MM</v>
      </c>
      <c r="C5162" t="str">
        <f t="shared" si="161"/>
        <v>CLICC-MM</v>
      </c>
    </row>
    <row r="5163" spans="1:3" x14ac:dyDescent="0.2">
      <c r="A5163" s="4" t="s">
        <v>2275</v>
      </c>
      <c r="B5163" t="str">
        <f t="shared" si="160"/>
        <v>CLICC-MM</v>
      </c>
      <c r="C5163" t="str">
        <f t="shared" si="161"/>
        <v>CLICC-MM</v>
      </c>
    </row>
    <row r="5164" spans="1:3" x14ac:dyDescent="0.2">
      <c r="A5164" s="3" t="s">
        <v>2275</v>
      </c>
      <c r="B5164" t="str">
        <f t="shared" si="160"/>
        <v>CLICC-MM</v>
      </c>
      <c r="C5164" t="str">
        <f t="shared" si="161"/>
        <v>CLICC-MM</v>
      </c>
    </row>
    <row r="5165" spans="1:3" x14ac:dyDescent="0.2">
      <c r="A5165" s="4" t="s">
        <v>2275</v>
      </c>
      <c r="B5165" t="str">
        <f t="shared" si="160"/>
        <v>CLICC-MM</v>
      </c>
      <c r="C5165" t="str">
        <f t="shared" si="161"/>
        <v>CLICC-MM</v>
      </c>
    </row>
    <row r="5166" spans="1:3" x14ac:dyDescent="0.2">
      <c r="A5166" s="3" t="s">
        <v>2392</v>
      </c>
      <c r="B5166" t="str">
        <f t="shared" si="160"/>
        <v>Uniq/14B02Code</v>
      </c>
      <c r="C5166" t="str">
        <f t="shared" si="161"/>
        <v>CBK</v>
      </c>
    </row>
    <row r="5167" spans="1:3" x14ac:dyDescent="0.2">
      <c r="A5167" s="4" t="s">
        <v>2393</v>
      </c>
      <c r="B5167" t="str">
        <f t="shared" si="160"/>
        <v>Uniq/14B10Code</v>
      </c>
      <c r="C5167" t="str">
        <f t="shared" si="161"/>
        <v>CBK</v>
      </c>
    </row>
    <row r="5168" spans="1:3" x14ac:dyDescent="0.2">
      <c r="A5168" s="3" t="s">
        <v>2273</v>
      </c>
      <c r="B5168" t="str">
        <f t="shared" si="160"/>
        <v>CBK</v>
      </c>
      <c r="C5168" t="str">
        <f t="shared" si="161"/>
        <v>CBK</v>
      </c>
    </row>
    <row r="5169" spans="1:3" x14ac:dyDescent="0.2">
      <c r="A5169" s="4" t="s">
        <v>2273</v>
      </c>
      <c r="B5169" t="str">
        <f t="shared" si="160"/>
        <v>CBK</v>
      </c>
      <c r="C5169" t="str">
        <f t="shared" si="161"/>
        <v>CBK</v>
      </c>
    </row>
    <row r="5170" spans="1:3" x14ac:dyDescent="0.2">
      <c r="A5170" s="3" t="s">
        <v>2273</v>
      </c>
      <c r="B5170" t="str">
        <f t="shared" si="160"/>
        <v>CBK</v>
      </c>
      <c r="C5170" t="str">
        <f t="shared" si="161"/>
        <v>CBK</v>
      </c>
    </row>
    <row r="5171" spans="1:3" x14ac:dyDescent="0.2">
      <c r="A5171" s="4" t="s">
        <v>2273</v>
      </c>
      <c r="B5171" t="str">
        <f t="shared" si="160"/>
        <v>CBK</v>
      </c>
      <c r="C5171" t="str">
        <f t="shared" si="161"/>
        <v>CBK</v>
      </c>
    </row>
    <row r="5172" spans="1:3" x14ac:dyDescent="0.2">
      <c r="A5172" s="3" t="s">
        <v>2274</v>
      </c>
      <c r="B5172" t="str">
        <f t="shared" si="160"/>
        <v>CLICC-ML</v>
      </c>
      <c r="C5172" t="str">
        <f t="shared" si="161"/>
        <v>CLICC-ML</v>
      </c>
    </row>
    <row r="5173" spans="1:3" x14ac:dyDescent="0.2">
      <c r="A5173" s="4" t="s">
        <v>2274</v>
      </c>
      <c r="B5173" t="str">
        <f t="shared" si="160"/>
        <v>CLICC-ML</v>
      </c>
      <c r="C5173" t="str">
        <f t="shared" si="161"/>
        <v>CLICC-ML</v>
      </c>
    </row>
    <row r="5174" spans="1:3" x14ac:dyDescent="0.2">
      <c r="A5174" s="3" t="s">
        <v>2274</v>
      </c>
      <c r="B5174" t="str">
        <f t="shared" si="160"/>
        <v>CLICC-ML</v>
      </c>
      <c r="C5174" t="str">
        <f t="shared" si="161"/>
        <v>CLICC-ML</v>
      </c>
    </row>
    <row r="5175" spans="1:3" x14ac:dyDescent="0.2">
      <c r="A5175" s="4" t="s">
        <v>2274</v>
      </c>
      <c r="B5175" t="str">
        <f t="shared" si="160"/>
        <v>CLICC-ML</v>
      </c>
      <c r="C5175" t="str">
        <f t="shared" si="161"/>
        <v>CLICC-ML</v>
      </c>
    </row>
    <row r="5176" spans="1:3" x14ac:dyDescent="0.2">
      <c r="A5176" s="3" t="s">
        <v>2274</v>
      </c>
      <c r="B5176" t="str">
        <f t="shared" si="160"/>
        <v>CLICC-ML</v>
      </c>
      <c r="C5176" t="str">
        <f t="shared" si="161"/>
        <v>CLICC-ML</v>
      </c>
    </row>
    <row r="5177" spans="1:3" x14ac:dyDescent="0.2">
      <c r="A5177" s="4" t="s">
        <v>2275</v>
      </c>
      <c r="B5177" t="str">
        <f t="shared" si="160"/>
        <v>CLICC-MM</v>
      </c>
      <c r="C5177" t="str">
        <f t="shared" si="161"/>
        <v>CLICC-MM</v>
      </c>
    </row>
    <row r="5178" spans="1:3" x14ac:dyDescent="0.2">
      <c r="A5178" s="3" t="s">
        <v>2275</v>
      </c>
      <c r="B5178" t="str">
        <f t="shared" si="160"/>
        <v>CLICC-MM</v>
      </c>
      <c r="C5178" t="str">
        <f t="shared" si="161"/>
        <v>CLICC-MM</v>
      </c>
    </row>
    <row r="5179" spans="1:3" x14ac:dyDescent="0.2">
      <c r="A5179" s="4" t="s">
        <v>2275</v>
      </c>
      <c r="B5179" t="str">
        <f t="shared" si="160"/>
        <v>CLICC-MM</v>
      </c>
      <c r="C5179" t="str">
        <f t="shared" si="161"/>
        <v>CLICC-MM</v>
      </c>
    </row>
    <row r="5180" spans="1:3" x14ac:dyDescent="0.2">
      <c r="A5180" s="3" t="s">
        <v>2263</v>
      </c>
      <c r="B5180" t="str">
        <f t="shared" si="160"/>
        <v>HP</v>
      </c>
      <c r="C5180" t="str">
        <f t="shared" si="161"/>
        <v>HP</v>
      </c>
    </row>
    <row r="5181" spans="1:3" x14ac:dyDescent="0.2">
      <c r="A5181" s="4" t="s">
        <v>2263</v>
      </c>
      <c r="B5181" t="str">
        <f t="shared" si="160"/>
        <v>HP</v>
      </c>
      <c r="C5181" t="str">
        <f t="shared" si="161"/>
        <v>HP</v>
      </c>
    </row>
    <row r="5182" spans="1:3" x14ac:dyDescent="0.2">
      <c r="A5182" s="3" t="s">
        <v>2263</v>
      </c>
      <c r="B5182" t="str">
        <f t="shared" si="160"/>
        <v>HP</v>
      </c>
      <c r="C5182" t="str">
        <f t="shared" si="161"/>
        <v>HP</v>
      </c>
    </row>
    <row r="5183" spans="1:3" x14ac:dyDescent="0.2">
      <c r="A5183" s="4" t="s">
        <v>2265</v>
      </c>
      <c r="B5183" t="str">
        <f t="shared" si="160"/>
        <v>IPHONE</v>
      </c>
      <c r="C5183" t="str">
        <f t="shared" si="161"/>
        <v>IPHONE</v>
      </c>
    </row>
    <row r="5184" spans="1:3" x14ac:dyDescent="0.2">
      <c r="A5184" s="3" t="s">
        <v>2296</v>
      </c>
      <c r="B5184" t="str">
        <f t="shared" si="160"/>
        <v>MACUSBC</v>
      </c>
      <c r="C5184" t="str">
        <f t="shared" si="161"/>
        <v>MACUSBC</v>
      </c>
    </row>
    <row r="5185" spans="1:3" x14ac:dyDescent="0.2">
      <c r="A5185" s="4" t="s">
        <v>2272</v>
      </c>
      <c r="B5185" t="str">
        <f t="shared" si="160"/>
        <v>WALLADPT</v>
      </c>
      <c r="C5185" t="str">
        <f t="shared" si="161"/>
        <v>WALLADPT</v>
      </c>
    </row>
    <row r="5186" spans="1:3" x14ac:dyDescent="0.2">
      <c r="A5186" s="3" t="s">
        <v>2272</v>
      </c>
      <c r="B5186" t="str">
        <f t="shared" si="160"/>
        <v>WALLADPT</v>
      </c>
      <c r="C5186" t="str">
        <f t="shared" si="161"/>
        <v>WALLADPT</v>
      </c>
    </row>
    <row r="5187" spans="1:3" x14ac:dyDescent="0.2">
      <c r="A5187" s="4" t="s">
        <v>2281</v>
      </c>
      <c r="B5187" t="str">
        <f t="shared" ref="B5187:B5250" si="162">IF(COUNTIF(A5187,"*MACUSBC*"),"MACUSBC",A5187)</f>
        <v>HDMIC</v>
      </c>
      <c r="C5187" t="str">
        <f t="shared" ref="C5187:C5250" si="163">IF(COUNTIF(B5187,"*uniq*"),"CBK",B5187)</f>
        <v>HDMIC</v>
      </c>
    </row>
    <row r="5188" spans="1:3" x14ac:dyDescent="0.2">
      <c r="A5188" s="3" t="s">
        <v>2281</v>
      </c>
      <c r="B5188" t="str">
        <f t="shared" si="162"/>
        <v>HDMIC</v>
      </c>
      <c r="C5188" t="str">
        <f t="shared" si="163"/>
        <v>HDMIC</v>
      </c>
    </row>
    <row r="5189" spans="1:3" x14ac:dyDescent="0.2">
      <c r="A5189" s="4" t="s">
        <v>2281</v>
      </c>
      <c r="B5189" t="str">
        <f t="shared" si="162"/>
        <v>HDMIC</v>
      </c>
      <c r="C5189" t="str">
        <f t="shared" si="163"/>
        <v>HDMIC</v>
      </c>
    </row>
    <row r="5190" spans="1:3" x14ac:dyDescent="0.2">
      <c r="A5190" s="3" t="s">
        <v>2282</v>
      </c>
      <c r="B5190" t="str">
        <f t="shared" si="162"/>
        <v>HPUSBC</v>
      </c>
      <c r="C5190" t="str">
        <f t="shared" si="163"/>
        <v>HPUSBC</v>
      </c>
    </row>
    <row r="5191" spans="1:3" x14ac:dyDescent="0.2">
      <c r="A5191" s="4" t="s">
        <v>2265</v>
      </c>
      <c r="B5191" t="str">
        <f t="shared" si="162"/>
        <v>IPHONE</v>
      </c>
      <c r="C5191" t="str">
        <f t="shared" si="163"/>
        <v>IPHONE</v>
      </c>
    </row>
    <row r="5192" spans="1:3" x14ac:dyDescent="0.2">
      <c r="A5192" s="3" t="s">
        <v>2265</v>
      </c>
      <c r="B5192" t="str">
        <f t="shared" si="162"/>
        <v>IPHONE</v>
      </c>
      <c r="C5192" t="str">
        <f t="shared" si="163"/>
        <v>IPHONE</v>
      </c>
    </row>
    <row r="5193" spans="1:3" x14ac:dyDescent="0.2">
      <c r="A5193" s="4" t="s">
        <v>2265</v>
      </c>
      <c r="B5193" t="str">
        <f t="shared" si="162"/>
        <v>IPHONE</v>
      </c>
      <c r="C5193" t="str">
        <f t="shared" si="163"/>
        <v>IPHONE</v>
      </c>
    </row>
    <row r="5194" spans="1:3" x14ac:dyDescent="0.2">
      <c r="A5194" s="3" t="s">
        <v>2268</v>
      </c>
      <c r="B5194" t="str">
        <f t="shared" si="162"/>
        <v>MACCHRG</v>
      </c>
      <c r="C5194" t="str">
        <f t="shared" si="163"/>
        <v>MACCHRG</v>
      </c>
    </row>
    <row r="5195" spans="1:3" x14ac:dyDescent="0.2">
      <c r="A5195" s="4" t="s">
        <v>2268</v>
      </c>
      <c r="B5195" t="str">
        <f t="shared" si="162"/>
        <v>MACCHRG</v>
      </c>
      <c r="C5195" t="str">
        <f t="shared" si="163"/>
        <v>MACCHRG</v>
      </c>
    </row>
    <row r="5196" spans="1:3" x14ac:dyDescent="0.2">
      <c r="A5196" s="3" t="s">
        <v>2296</v>
      </c>
      <c r="B5196" t="str">
        <f t="shared" si="162"/>
        <v>MACUSBC</v>
      </c>
      <c r="C5196" t="str">
        <f t="shared" si="163"/>
        <v>MACUSBC</v>
      </c>
    </row>
    <row r="5197" spans="1:3" x14ac:dyDescent="0.2">
      <c r="A5197" s="4" t="s">
        <v>2296</v>
      </c>
      <c r="B5197" t="str">
        <f t="shared" si="162"/>
        <v>MACUSBC</v>
      </c>
      <c r="C5197" t="str">
        <f t="shared" si="163"/>
        <v>MACUSBC</v>
      </c>
    </row>
    <row r="5198" spans="1:3" x14ac:dyDescent="0.2">
      <c r="A5198" s="3" t="s">
        <v>2296</v>
      </c>
      <c r="B5198" t="str">
        <f t="shared" si="162"/>
        <v>MACUSBC</v>
      </c>
      <c r="C5198" t="str">
        <f t="shared" si="163"/>
        <v>MACUSBC</v>
      </c>
    </row>
    <row r="5199" spans="1:3" x14ac:dyDescent="0.2">
      <c r="A5199" s="4" t="s">
        <v>2271</v>
      </c>
      <c r="B5199" t="str">
        <f t="shared" si="162"/>
        <v>OMNI</v>
      </c>
      <c r="C5199" t="str">
        <f t="shared" si="163"/>
        <v>OMNI</v>
      </c>
    </row>
    <row r="5200" spans="1:3" x14ac:dyDescent="0.2">
      <c r="A5200" s="3" t="s">
        <v>2285</v>
      </c>
      <c r="B5200" t="str">
        <f t="shared" si="162"/>
        <v>UHDMI</v>
      </c>
      <c r="C5200" t="str">
        <f t="shared" si="163"/>
        <v>UHDMI</v>
      </c>
    </row>
    <row r="5201" spans="1:3" x14ac:dyDescent="0.2">
      <c r="A5201" s="4" t="s">
        <v>2285</v>
      </c>
      <c r="B5201" t="str">
        <f t="shared" si="162"/>
        <v>UHDMI</v>
      </c>
      <c r="C5201" t="str">
        <f t="shared" si="163"/>
        <v>UHDMI</v>
      </c>
    </row>
    <row r="5202" spans="1:3" x14ac:dyDescent="0.2">
      <c r="A5202" s="3" t="s">
        <v>2294</v>
      </c>
      <c r="B5202" t="str">
        <f t="shared" si="162"/>
        <v>UVGA</v>
      </c>
      <c r="C5202" t="str">
        <f t="shared" si="163"/>
        <v>UVGA</v>
      </c>
    </row>
    <row r="5203" spans="1:3" x14ac:dyDescent="0.2">
      <c r="A5203" s="4" t="s">
        <v>2272</v>
      </c>
      <c r="B5203" t="str">
        <f t="shared" si="162"/>
        <v>WALLADPT</v>
      </c>
      <c r="C5203" t="str">
        <f t="shared" si="163"/>
        <v>WALLADPT</v>
      </c>
    </row>
    <row r="5204" spans="1:3" x14ac:dyDescent="0.2">
      <c r="A5204" s="3" t="s">
        <v>2272</v>
      </c>
      <c r="B5204" t="str">
        <f t="shared" si="162"/>
        <v>WALLADPT</v>
      </c>
      <c r="C5204" t="str">
        <f t="shared" si="163"/>
        <v>WALLADPT</v>
      </c>
    </row>
    <row r="5205" spans="1:3" x14ac:dyDescent="0.2">
      <c r="A5205" s="4" t="s">
        <v>2275</v>
      </c>
      <c r="B5205" t="str">
        <f t="shared" si="162"/>
        <v>CLICC-MM</v>
      </c>
      <c r="C5205" t="str">
        <f t="shared" si="163"/>
        <v>CLICC-MM</v>
      </c>
    </row>
    <row r="5206" spans="1:3" x14ac:dyDescent="0.2">
      <c r="A5206" s="3" t="s">
        <v>2296</v>
      </c>
      <c r="B5206" t="str">
        <f t="shared" si="162"/>
        <v>MACUSBC</v>
      </c>
      <c r="C5206" t="str">
        <f t="shared" si="163"/>
        <v>MACUSBC</v>
      </c>
    </row>
    <row r="5207" spans="1:3" x14ac:dyDescent="0.2">
      <c r="A5207" s="4" t="s">
        <v>2296</v>
      </c>
      <c r="B5207" t="str">
        <f t="shared" si="162"/>
        <v>MACUSBC</v>
      </c>
      <c r="C5207" t="str">
        <f t="shared" si="163"/>
        <v>MACUSBC</v>
      </c>
    </row>
    <row r="5208" spans="1:3" x14ac:dyDescent="0.2">
      <c r="A5208" s="3" t="s">
        <v>2296</v>
      </c>
      <c r="B5208" t="str">
        <f t="shared" si="162"/>
        <v>MACUSBC</v>
      </c>
      <c r="C5208" t="str">
        <f t="shared" si="163"/>
        <v>MACUSBC</v>
      </c>
    </row>
    <row r="5209" spans="1:3" x14ac:dyDescent="0.2">
      <c r="A5209" s="4" t="s">
        <v>2296</v>
      </c>
      <c r="B5209" t="str">
        <f t="shared" si="162"/>
        <v>MACUSBC</v>
      </c>
      <c r="C5209" t="str">
        <f t="shared" si="163"/>
        <v>MACUSBC</v>
      </c>
    </row>
    <row r="5210" spans="1:3" x14ac:dyDescent="0.2">
      <c r="A5210" s="3" t="s">
        <v>2394</v>
      </c>
      <c r="B5210" t="str">
        <f t="shared" si="162"/>
        <v>Uniq/21B02Code</v>
      </c>
      <c r="C5210" t="str">
        <f t="shared" si="163"/>
        <v>CBK</v>
      </c>
    </row>
    <row r="5211" spans="1:3" x14ac:dyDescent="0.2">
      <c r="A5211" s="4" t="s">
        <v>2273</v>
      </c>
      <c r="B5211" t="str">
        <f t="shared" si="162"/>
        <v>CBK</v>
      </c>
      <c r="C5211" t="str">
        <f t="shared" si="163"/>
        <v>CBK</v>
      </c>
    </row>
    <row r="5212" spans="1:3" x14ac:dyDescent="0.2">
      <c r="A5212" s="3" t="s">
        <v>2302</v>
      </c>
      <c r="B5212" t="str">
        <f t="shared" si="162"/>
        <v>BOEIPHONE</v>
      </c>
      <c r="C5212" t="str">
        <f t="shared" si="163"/>
        <v>BOEIPHONE</v>
      </c>
    </row>
    <row r="5213" spans="1:3" x14ac:dyDescent="0.2">
      <c r="A5213" s="4" t="s">
        <v>2281</v>
      </c>
      <c r="B5213" t="str">
        <f t="shared" si="162"/>
        <v>HDMIC</v>
      </c>
      <c r="C5213" t="str">
        <f t="shared" si="163"/>
        <v>HDMIC</v>
      </c>
    </row>
    <row r="5214" spans="1:3" x14ac:dyDescent="0.2">
      <c r="A5214" s="3" t="s">
        <v>2281</v>
      </c>
      <c r="B5214" t="str">
        <f t="shared" si="162"/>
        <v>HDMIC</v>
      </c>
      <c r="C5214" t="str">
        <f t="shared" si="163"/>
        <v>HDMIC</v>
      </c>
    </row>
    <row r="5215" spans="1:3" x14ac:dyDescent="0.2">
      <c r="A5215" s="4" t="s">
        <v>2281</v>
      </c>
      <c r="B5215" t="str">
        <f t="shared" si="162"/>
        <v>HDMIC</v>
      </c>
      <c r="C5215" t="str">
        <f t="shared" si="163"/>
        <v>HDMIC</v>
      </c>
    </row>
    <row r="5216" spans="1:3" x14ac:dyDescent="0.2">
      <c r="A5216" s="3" t="s">
        <v>2266</v>
      </c>
      <c r="B5216" t="str">
        <f t="shared" si="162"/>
        <v>HDST</v>
      </c>
      <c r="C5216" t="str">
        <f t="shared" si="163"/>
        <v>HDST</v>
      </c>
    </row>
    <row r="5217" spans="1:3" x14ac:dyDescent="0.2">
      <c r="A5217" s="4" t="s">
        <v>2266</v>
      </c>
      <c r="B5217" t="str">
        <f t="shared" si="162"/>
        <v>HDST</v>
      </c>
      <c r="C5217" t="str">
        <f t="shared" si="163"/>
        <v>HDST</v>
      </c>
    </row>
    <row r="5218" spans="1:3" x14ac:dyDescent="0.2">
      <c r="A5218" s="3" t="s">
        <v>2282</v>
      </c>
      <c r="B5218" t="str">
        <f t="shared" si="162"/>
        <v>HPUSBC</v>
      </c>
      <c r="C5218" t="str">
        <f t="shared" si="163"/>
        <v>HPUSBC</v>
      </c>
    </row>
    <row r="5219" spans="1:3" x14ac:dyDescent="0.2">
      <c r="A5219" s="4" t="s">
        <v>2265</v>
      </c>
      <c r="B5219" t="str">
        <f t="shared" si="162"/>
        <v>IPHONE</v>
      </c>
      <c r="C5219" t="str">
        <f t="shared" si="163"/>
        <v>IPHONE</v>
      </c>
    </row>
    <row r="5220" spans="1:3" x14ac:dyDescent="0.2">
      <c r="A5220" s="3" t="s">
        <v>2265</v>
      </c>
      <c r="B5220" t="str">
        <f t="shared" si="162"/>
        <v>IPHONE</v>
      </c>
      <c r="C5220" t="str">
        <f t="shared" si="163"/>
        <v>IPHONE</v>
      </c>
    </row>
    <row r="5221" spans="1:3" x14ac:dyDescent="0.2">
      <c r="A5221" s="4" t="s">
        <v>2265</v>
      </c>
      <c r="B5221" t="str">
        <f t="shared" si="162"/>
        <v>IPHONE</v>
      </c>
      <c r="C5221" t="str">
        <f t="shared" si="163"/>
        <v>IPHONE</v>
      </c>
    </row>
    <row r="5222" spans="1:3" x14ac:dyDescent="0.2">
      <c r="A5222" s="3" t="s">
        <v>2265</v>
      </c>
      <c r="B5222" t="str">
        <f t="shared" si="162"/>
        <v>IPHONE</v>
      </c>
      <c r="C5222" t="str">
        <f t="shared" si="163"/>
        <v>IPHONE</v>
      </c>
    </row>
    <row r="5223" spans="1:3" x14ac:dyDescent="0.2">
      <c r="A5223" s="4" t="s">
        <v>2265</v>
      </c>
      <c r="B5223" t="str">
        <f t="shared" si="162"/>
        <v>IPHONE</v>
      </c>
      <c r="C5223" t="str">
        <f t="shared" si="163"/>
        <v>IPHONE</v>
      </c>
    </row>
    <row r="5224" spans="1:3" x14ac:dyDescent="0.2">
      <c r="A5224" s="3" t="s">
        <v>2265</v>
      </c>
      <c r="B5224" t="str">
        <f t="shared" si="162"/>
        <v>IPHONE</v>
      </c>
      <c r="C5224" t="str">
        <f t="shared" si="163"/>
        <v>IPHONE</v>
      </c>
    </row>
    <row r="5225" spans="1:3" x14ac:dyDescent="0.2">
      <c r="A5225" s="4" t="s">
        <v>2265</v>
      </c>
      <c r="B5225" t="str">
        <f t="shared" si="162"/>
        <v>IPHONE</v>
      </c>
      <c r="C5225" t="str">
        <f t="shared" si="163"/>
        <v>IPHONE</v>
      </c>
    </row>
    <row r="5226" spans="1:3" x14ac:dyDescent="0.2">
      <c r="A5226" s="3" t="s">
        <v>2265</v>
      </c>
      <c r="B5226" t="str">
        <f t="shared" si="162"/>
        <v>IPHONE</v>
      </c>
      <c r="C5226" t="str">
        <f t="shared" si="163"/>
        <v>IPHONE</v>
      </c>
    </row>
    <row r="5227" spans="1:3" x14ac:dyDescent="0.2">
      <c r="A5227" s="4" t="s">
        <v>2265</v>
      </c>
      <c r="B5227" t="str">
        <f t="shared" si="162"/>
        <v>IPHONE</v>
      </c>
      <c r="C5227" t="str">
        <f t="shared" si="163"/>
        <v>IPHONE</v>
      </c>
    </row>
    <row r="5228" spans="1:3" x14ac:dyDescent="0.2">
      <c r="A5228" s="3" t="s">
        <v>2265</v>
      </c>
      <c r="B5228" t="str">
        <f t="shared" si="162"/>
        <v>IPHONE</v>
      </c>
      <c r="C5228" t="str">
        <f t="shared" si="163"/>
        <v>IPHONE</v>
      </c>
    </row>
    <row r="5229" spans="1:3" x14ac:dyDescent="0.2">
      <c r="A5229" s="4" t="s">
        <v>2265</v>
      </c>
      <c r="B5229" t="str">
        <f t="shared" si="162"/>
        <v>IPHONE</v>
      </c>
      <c r="C5229" t="str">
        <f t="shared" si="163"/>
        <v>IPHONE</v>
      </c>
    </row>
    <row r="5230" spans="1:3" x14ac:dyDescent="0.2">
      <c r="A5230" s="3" t="s">
        <v>2265</v>
      </c>
      <c r="B5230" t="str">
        <f t="shared" si="162"/>
        <v>IPHONE</v>
      </c>
      <c r="C5230" t="str">
        <f t="shared" si="163"/>
        <v>IPHONE</v>
      </c>
    </row>
    <row r="5231" spans="1:3" x14ac:dyDescent="0.2">
      <c r="A5231" s="4" t="s">
        <v>2265</v>
      </c>
      <c r="B5231" t="str">
        <f t="shared" si="162"/>
        <v>IPHONE</v>
      </c>
      <c r="C5231" t="str">
        <f t="shared" si="163"/>
        <v>IPHONE</v>
      </c>
    </row>
    <row r="5232" spans="1:3" x14ac:dyDescent="0.2">
      <c r="A5232" s="3" t="s">
        <v>2268</v>
      </c>
      <c r="B5232" t="str">
        <f t="shared" si="162"/>
        <v>MACCHRG</v>
      </c>
      <c r="C5232" t="str">
        <f t="shared" si="163"/>
        <v>MACCHRG</v>
      </c>
    </row>
    <row r="5233" spans="1:3" x14ac:dyDescent="0.2">
      <c r="A5233" s="4" t="s">
        <v>2296</v>
      </c>
      <c r="B5233" t="str">
        <f t="shared" si="162"/>
        <v>MACUSBC</v>
      </c>
      <c r="C5233" t="str">
        <f t="shared" si="163"/>
        <v>MACUSBC</v>
      </c>
    </row>
    <row r="5234" spans="1:3" x14ac:dyDescent="0.2">
      <c r="A5234" s="3" t="s">
        <v>2296</v>
      </c>
      <c r="B5234" t="str">
        <f t="shared" si="162"/>
        <v>MACUSBC</v>
      </c>
      <c r="C5234" t="str">
        <f t="shared" si="163"/>
        <v>MACUSBC</v>
      </c>
    </row>
    <row r="5235" spans="1:3" x14ac:dyDescent="0.2">
      <c r="A5235" s="4" t="s">
        <v>2296</v>
      </c>
      <c r="B5235" t="str">
        <f t="shared" si="162"/>
        <v>MACUSBC</v>
      </c>
      <c r="C5235" t="str">
        <f t="shared" si="163"/>
        <v>MACUSBC</v>
      </c>
    </row>
    <row r="5236" spans="1:3" x14ac:dyDescent="0.2">
      <c r="A5236" s="3" t="s">
        <v>2296</v>
      </c>
      <c r="B5236" t="str">
        <f t="shared" si="162"/>
        <v>MACUSBC</v>
      </c>
      <c r="C5236" t="str">
        <f t="shared" si="163"/>
        <v>MACUSBC</v>
      </c>
    </row>
    <row r="5237" spans="1:3" x14ac:dyDescent="0.2">
      <c r="A5237" s="4" t="s">
        <v>2296</v>
      </c>
      <c r="B5237" t="str">
        <f t="shared" si="162"/>
        <v>MACUSBC</v>
      </c>
      <c r="C5237" t="str">
        <f t="shared" si="163"/>
        <v>MACUSBC</v>
      </c>
    </row>
    <row r="5238" spans="1:3" x14ac:dyDescent="0.2">
      <c r="A5238" s="3" t="s">
        <v>2296</v>
      </c>
      <c r="B5238" t="str">
        <f t="shared" si="162"/>
        <v>MACUSBC</v>
      </c>
      <c r="C5238" t="str">
        <f t="shared" si="163"/>
        <v>MACUSBC</v>
      </c>
    </row>
    <row r="5239" spans="1:3" x14ac:dyDescent="0.2">
      <c r="A5239" s="4" t="s">
        <v>2296</v>
      </c>
      <c r="B5239" t="str">
        <f t="shared" si="162"/>
        <v>MACUSBC</v>
      </c>
      <c r="C5239" t="str">
        <f t="shared" si="163"/>
        <v>MACUSBC</v>
      </c>
    </row>
    <row r="5240" spans="1:3" x14ac:dyDescent="0.2">
      <c r="A5240" s="3" t="s">
        <v>2296</v>
      </c>
      <c r="B5240" t="str">
        <f t="shared" si="162"/>
        <v>MACUSBC</v>
      </c>
      <c r="C5240" t="str">
        <f t="shared" si="163"/>
        <v>MACUSBC</v>
      </c>
    </row>
    <row r="5241" spans="1:3" x14ac:dyDescent="0.2">
      <c r="A5241" s="4" t="s">
        <v>2304</v>
      </c>
      <c r="B5241" t="str">
        <f t="shared" si="162"/>
        <v>MSE</v>
      </c>
      <c r="C5241" t="str">
        <f t="shared" si="163"/>
        <v>MSE</v>
      </c>
    </row>
    <row r="5242" spans="1:3" x14ac:dyDescent="0.2">
      <c r="A5242" s="3" t="s">
        <v>2271</v>
      </c>
      <c r="B5242" t="str">
        <f t="shared" si="162"/>
        <v>OMNI</v>
      </c>
      <c r="C5242" t="str">
        <f t="shared" si="163"/>
        <v>OMNI</v>
      </c>
    </row>
    <row r="5243" spans="1:3" x14ac:dyDescent="0.2">
      <c r="A5243" s="4" t="s">
        <v>2271</v>
      </c>
      <c r="B5243" t="str">
        <f t="shared" si="162"/>
        <v>OMNI</v>
      </c>
      <c r="C5243" t="str">
        <f t="shared" si="163"/>
        <v>OMNI</v>
      </c>
    </row>
    <row r="5244" spans="1:3" x14ac:dyDescent="0.2">
      <c r="A5244" s="3" t="s">
        <v>2271</v>
      </c>
      <c r="B5244" t="str">
        <f t="shared" si="162"/>
        <v>OMNI</v>
      </c>
      <c r="C5244" t="str">
        <f t="shared" si="163"/>
        <v>OMNI</v>
      </c>
    </row>
    <row r="5245" spans="1:3" x14ac:dyDescent="0.2">
      <c r="A5245" s="4" t="s">
        <v>2271</v>
      </c>
      <c r="B5245" t="str">
        <f t="shared" si="162"/>
        <v>OMNI</v>
      </c>
      <c r="C5245" t="str">
        <f t="shared" si="163"/>
        <v>OMNI</v>
      </c>
    </row>
    <row r="5246" spans="1:3" x14ac:dyDescent="0.2">
      <c r="A5246" s="3" t="s">
        <v>2271</v>
      </c>
      <c r="B5246" t="str">
        <f t="shared" si="162"/>
        <v>OMNI</v>
      </c>
      <c r="C5246" t="str">
        <f t="shared" si="163"/>
        <v>OMNI</v>
      </c>
    </row>
    <row r="5247" spans="1:3" x14ac:dyDescent="0.2">
      <c r="A5247" s="4" t="s">
        <v>2271</v>
      </c>
      <c r="B5247" t="str">
        <f t="shared" si="162"/>
        <v>OMNI</v>
      </c>
      <c r="C5247" t="str">
        <f t="shared" si="163"/>
        <v>OMNI</v>
      </c>
    </row>
    <row r="5248" spans="1:3" x14ac:dyDescent="0.2">
      <c r="A5248" s="3" t="s">
        <v>2271</v>
      </c>
      <c r="B5248" t="str">
        <f t="shared" si="162"/>
        <v>OMNI</v>
      </c>
      <c r="C5248" t="str">
        <f t="shared" si="163"/>
        <v>OMNI</v>
      </c>
    </row>
    <row r="5249" spans="1:3" x14ac:dyDescent="0.2">
      <c r="A5249" s="4" t="s">
        <v>2285</v>
      </c>
      <c r="B5249" t="str">
        <f t="shared" si="162"/>
        <v>UHDMI</v>
      </c>
      <c r="C5249" t="str">
        <f t="shared" si="163"/>
        <v>UHDMI</v>
      </c>
    </row>
    <row r="5250" spans="1:3" x14ac:dyDescent="0.2">
      <c r="A5250" s="3" t="s">
        <v>2285</v>
      </c>
      <c r="B5250" t="str">
        <f t="shared" si="162"/>
        <v>UHDMI</v>
      </c>
      <c r="C5250" t="str">
        <f t="shared" si="163"/>
        <v>UHDMI</v>
      </c>
    </row>
    <row r="5251" spans="1:3" x14ac:dyDescent="0.2">
      <c r="A5251" s="4" t="s">
        <v>2285</v>
      </c>
      <c r="B5251" t="str">
        <f t="shared" ref="B5251:B5314" si="164">IF(COUNTIF(A5251,"*MACUSBC*"),"MACUSBC",A5251)</f>
        <v>UHDMI</v>
      </c>
      <c r="C5251" t="str">
        <f t="shared" ref="C5251:C5314" si="165">IF(COUNTIF(B5251,"*uniq*"),"CBK",B5251)</f>
        <v>UHDMI</v>
      </c>
    </row>
    <row r="5252" spans="1:3" x14ac:dyDescent="0.2">
      <c r="A5252" s="3" t="s">
        <v>2301</v>
      </c>
      <c r="B5252" t="str">
        <f t="shared" si="164"/>
        <v>VGA</v>
      </c>
      <c r="C5252" t="str">
        <f t="shared" si="165"/>
        <v>VGA</v>
      </c>
    </row>
    <row r="5253" spans="1:3" x14ac:dyDescent="0.2">
      <c r="A5253" s="4" t="s">
        <v>2272</v>
      </c>
      <c r="B5253" t="str">
        <f t="shared" si="164"/>
        <v>WALLADPT</v>
      </c>
      <c r="C5253" t="str">
        <f t="shared" si="165"/>
        <v>WALLADPT</v>
      </c>
    </row>
    <row r="5254" spans="1:3" x14ac:dyDescent="0.2">
      <c r="A5254" s="3" t="s">
        <v>2272</v>
      </c>
      <c r="B5254" t="str">
        <f t="shared" si="164"/>
        <v>WALLADPT</v>
      </c>
      <c r="C5254" t="str">
        <f t="shared" si="165"/>
        <v>WALLADPT</v>
      </c>
    </row>
    <row r="5255" spans="1:3" x14ac:dyDescent="0.2">
      <c r="A5255" s="4" t="s">
        <v>2272</v>
      </c>
      <c r="B5255" t="str">
        <f t="shared" si="164"/>
        <v>WALLADPT</v>
      </c>
      <c r="C5255" t="str">
        <f t="shared" si="165"/>
        <v>WALLADPT</v>
      </c>
    </row>
    <row r="5256" spans="1:3" x14ac:dyDescent="0.2">
      <c r="A5256" s="3" t="s">
        <v>2272</v>
      </c>
      <c r="B5256" t="str">
        <f t="shared" si="164"/>
        <v>WALLADPT</v>
      </c>
      <c r="C5256" t="str">
        <f t="shared" si="165"/>
        <v>WALLADPT</v>
      </c>
    </row>
    <row r="5257" spans="1:3" x14ac:dyDescent="0.2">
      <c r="A5257" s="4" t="s">
        <v>2272</v>
      </c>
      <c r="B5257" t="str">
        <f t="shared" si="164"/>
        <v>WALLADPT</v>
      </c>
      <c r="C5257" t="str">
        <f t="shared" si="165"/>
        <v>WALLADPT</v>
      </c>
    </row>
    <row r="5258" spans="1:3" x14ac:dyDescent="0.2">
      <c r="A5258" s="3" t="s">
        <v>2272</v>
      </c>
      <c r="B5258" t="str">
        <f t="shared" si="164"/>
        <v>WALLADPT</v>
      </c>
      <c r="C5258" t="str">
        <f t="shared" si="165"/>
        <v>WALLADPT</v>
      </c>
    </row>
    <row r="5259" spans="1:3" x14ac:dyDescent="0.2">
      <c r="A5259" s="4" t="s">
        <v>2272</v>
      </c>
      <c r="B5259" t="str">
        <f t="shared" si="164"/>
        <v>WALLADPT</v>
      </c>
      <c r="C5259" t="str">
        <f t="shared" si="165"/>
        <v>WALLADPT</v>
      </c>
    </row>
    <row r="5260" spans="1:3" x14ac:dyDescent="0.2">
      <c r="A5260" s="3" t="s">
        <v>2272</v>
      </c>
      <c r="B5260" t="str">
        <f t="shared" si="164"/>
        <v>WALLADPT</v>
      </c>
      <c r="C5260" t="str">
        <f t="shared" si="165"/>
        <v>WALLADPT</v>
      </c>
    </row>
    <row r="5261" spans="1:3" x14ac:dyDescent="0.2">
      <c r="A5261" s="4" t="s">
        <v>2272</v>
      </c>
      <c r="B5261" t="str">
        <f t="shared" si="164"/>
        <v>WALLADPT</v>
      </c>
      <c r="C5261" t="str">
        <f t="shared" si="165"/>
        <v>WALLADPT</v>
      </c>
    </row>
    <row r="5262" spans="1:3" x14ac:dyDescent="0.2">
      <c r="A5262" s="3" t="s">
        <v>2272</v>
      </c>
      <c r="B5262" t="str">
        <f t="shared" si="164"/>
        <v>WALLADPT</v>
      </c>
      <c r="C5262" t="str">
        <f t="shared" si="165"/>
        <v>WALLADPT</v>
      </c>
    </row>
    <row r="5263" spans="1:3" x14ac:dyDescent="0.2">
      <c r="A5263" s="4" t="s">
        <v>2272</v>
      </c>
      <c r="B5263" t="str">
        <f t="shared" si="164"/>
        <v>WALLADPT</v>
      </c>
      <c r="C5263" t="str">
        <f t="shared" si="165"/>
        <v>WALLADPT</v>
      </c>
    </row>
    <row r="5264" spans="1:3" x14ac:dyDescent="0.2">
      <c r="A5264" s="3" t="s">
        <v>2395</v>
      </c>
      <c r="B5264" t="str">
        <f t="shared" si="164"/>
        <v>Uniq/21B01Code</v>
      </c>
      <c r="C5264" t="str">
        <f t="shared" si="165"/>
        <v>CBK</v>
      </c>
    </row>
    <row r="5265" spans="1:3" x14ac:dyDescent="0.2">
      <c r="A5265" s="4" t="s">
        <v>2273</v>
      </c>
      <c r="B5265" t="str">
        <f t="shared" si="164"/>
        <v>CBK</v>
      </c>
      <c r="C5265" t="str">
        <f t="shared" si="165"/>
        <v>CBK</v>
      </c>
    </row>
    <row r="5266" spans="1:3" x14ac:dyDescent="0.2">
      <c r="A5266" s="3" t="s">
        <v>2273</v>
      </c>
      <c r="B5266" t="str">
        <f t="shared" si="164"/>
        <v>CBK</v>
      </c>
      <c r="C5266" t="str">
        <f t="shared" si="165"/>
        <v>CBK</v>
      </c>
    </row>
    <row r="5267" spans="1:3" x14ac:dyDescent="0.2">
      <c r="A5267" s="4" t="s">
        <v>2273</v>
      </c>
      <c r="B5267" t="str">
        <f t="shared" si="164"/>
        <v>CBK</v>
      </c>
      <c r="C5267" t="str">
        <f t="shared" si="165"/>
        <v>CBK</v>
      </c>
    </row>
    <row r="5268" spans="1:3" x14ac:dyDescent="0.2">
      <c r="A5268" s="3" t="s">
        <v>2274</v>
      </c>
      <c r="B5268" t="str">
        <f t="shared" si="164"/>
        <v>CLICC-ML</v>
      </c>
      <c r="C5268" t="str">
        <f t="shared" si="165"/>
        <v>CLICC-ML</v>
      </c>
    </row>
    <row r="5269" spans="1:3" x14ac:dyDescent="0.2">
      <c r="A5269" s="4" t="s">
        <v>2274</v>
      </c>
      <c r="B5269" t="str">
        <f t="shared" si="164"/>
        <v>CLICC-ML</v>
      </c>
      <c r="C5269" t="str">
        <f t="shared" si="165"/>
        <v>CLICC-ML</v>
      </c>
    </row>
    <row r="5270" spans="1:3" x14ac:dyDescent="0.2">
      <c r="A5270" s="3" t="s">
        <v>2274</v>
      </c>
      <c r="B5270" t="str">
        <f t="shared" si="164"/>
        <v>CLICC-ML</v>
      </c>
      <c r="C5270" t="str">
        <f t="shared" si="165"/>
        <v>CLICC-ML</v>
      </c>
    </row>
    <row r="5271" spans="1:3" x14ac:dyDescent="0.2">
      <c r="A5271" s="4" t="s">
        <v>2274</v>
      </c>
      <c r="B5271" t="str">
        <f t="shared" si="164"/>
        <v>CLICC-ML</v>
      </c>
      <c r="C5271" t="str">
        <f t="shared" si="165"/>
        <v>CLICC-ML</v>
      </c>
    </row>
    <row r="5272" spans="1:3" x14ac:dyDescent="0.2">
      <c r="A5272" s="3" t="s">
        <v>2274</v>
      </c>
      <c r="B5272" t="str">
        <f t="shared" si="164"/>
        <v>CLICC-ML</v>
      </c>
      <c r="C5272" t="str">
        <f t="shared" si="165"/>
        <v>CLICC-ML</v>
      </c>
    </row>
    <row r="5273" spans="1:3" x14ac:dyDescent="0.2">
      <c r="A5273" s="4" t="s">
        <v>2274</v>
      </c>
      <c r="B5273" t="str">
        <f t="shared" si="164"/>
        <v>CLICC-ML</v>
      </c>
      <c r="C5273" t="str">
        <f t="shared" si="165"/>
        <v>CLICC-ML</v>
      </c>
    </row>
    <row r="5274" spans="1:3" x14ac:dyDescent="0.2">
      <c r="A5274" s="3" t="s">
        <v>2274</v>
      </c>
      <c r="B5274" t="str">
        <f t="shared" si="164"/>
        <v>CLICC-ML</v>
      </c>
      <c r="C5274" t="str">
        <f t="shared" si="165"/>
        <v>CLICC-ML</v>
      </c>
    </row>
    <row r="5275" spans="1:3" x14ac:dyDescent="0.2">
      <c r="A5275" s="4" t="s">
        <v>2274</v>
      </c>
      <c r="B5275" t="str">
        <f t="shared" si="164"/>
        <v>CLICC-ML</v>
      </c>
      <c r="C5275" t="str">
        <f t="shared" si="165"/>
        <v>CLICC-ML</v>
      </c>
    </row>
    <row r="5276" spans="1:3" x14ac:dyDescent="0.2">
      <c r="A5276" s="3" t="s">
        <v>2274</v>
      </c>
      <c r="B5276" t="str">
        <f t="shared" si="164"/>
        <v>CLICC-ML</v>
      </c>
      <c r="C5276" t="str">
        <f t="shared" si="165"/>
        <v>CLICC-ML</v>
      </c>
    </row>
    <row r="5277" spans="1:3" x14ac:dyDescent="0.2">
      <c r="A5277" s="4" t="s">
        <v>2275</v>
      </c>
      <c r="B5277" t="str">
        <f t="shared" si="164"/>
        <v>CLICC-MM</v>
      </c>
      <c r="C5277" t="str">
        <f t="shared" si="165"/>
        <v>CLICC-MM</v>
      </c>
    </row>
    <row r="5278" spans="1:3" x14ac:dyDescent="0.2">
      <c r="A5278" s="3" t="s">
        <v>2275</v>
      </c>
      <c r="B5278" t="str">
        <f t="shared" si="164"/>
        <v>CLICC-MM</v>
      </c>
      <c r="C5278" t="str">
        <f t="shared" si="165"/>
        <v>CLICC-MM</v>
      </c>
    </row>
    <row r="5279" spans="1:3" x14ac:dyDescent="0.2">
      <c r="A5279" s="4" t="s">
        <v>2263</v>
      </c>
      <c r="B5279" t="str">
        <f t="shared" si="164"/>
        <v>HP</v>
      </c>
      <c r="C5279" t="str">
        <f t="shared" si="165"/>
        <v>HP</v>
      </c>
    </row>
    <row r="5280" spans="1:3" x14ac:dyDescent="0.2">
      <c r="A5280" s="3" t="s">
        <v>2274</v>
      </c>
      <c r="B5280" t="str">
        <f t="shared" si="164"/>
        <v>CLICC-ML</v>
      </c>
      <c r="C5280" t="str">
        <f t="shared" si="165"/>
        <v>CLICC-ML</v>
      </c>
    </row>
    <row r="5281" spans="1:3" x14ac:dyDescent="0.2">
      <c r="A5281" s="4" t="s">
        <v>2274</v>
      </c>
      <c r="B5281" t="str">
        <f t="shared" si="164"/>
        <v>CLICC-ML</v>
      </c>
      <c r="C5281" t="str">
        <f t="shared" si="165"/>
        <v>CLICC-ML</v>
      </c>
    </row>
    <row r="5282" spans="1:3" x14ac:dyDescent="0.2">
      <c r="A5282" s="3" t="s">
        <v>2263</v>
      </c>
      <c r="B5282" t="str">
        <f t="shared" si="164"/>
        <v>HP</v>
      </c>
      <c r="C5282" t="str">
        <f t="shared" si="165"/>
        <v>HP</v>
      </c>
    </row>
    <row r="5283" spans="1:3" x14ac:dyDescent="0.2">
      <c r="A5283" s="4" t="s">
        <v>2396</v>
      </c>
      <c r="B5283" t="str">
        <f t="shared" si="164"/>
        <v>Uniq/28B-0Code</v>
      </c>
      <c r="C5283" t="str">
        <f t="shared" si="165"/>
        <v>CBK</v>
      </c>
    </row>
    <row r="5284" spans="1:3" x14ac:dyDescent="0.2">
      <c r="A5284" s="3" t="s">
        <v>2274</v>
      </c>
      <c r="B5284" t="str">
        <f t="shared" si="164"/>
        <v>CLICC-ML</v>
      </c>
      <c r="C5284" t="str">
        <f t="shared" si="165"/>
        <v>CLICC-ML</v>
      </c>
    </row>
    <row r="5285" spans="1:3" x14ac:dyDescent="0.2">
      <c r="A5285" s="4" t="s">
        <v>2274</v>
      </c>
      <c r="B5285" t="str">
        <f t="shared" si="164"/>
        <v>CLICC-ML</v>
      </c>
      <c r="C5285" t="str">
        <f t="shared" si="165"/>
        <v>CLICC-ML</v>
      </c>
    </row>
    <row r="5286" spans="1:3" x14ac:dyDescent="0.2">
      <c r="A5286" s="3" t="s">
        <v>2274</v>
      </c>
      <c r="B5286" t="str">
        <f t="shared" si="164"/>
        <v>CLICC-ML</v>
      </c>
      <c r="C5286" t="str">
        <f t="shared" si="165"/>
        <v>CLICC-ML</v>
      </c>
    </row>
    <row r="5287" spans="1:3" x14ac:dyDescent="0.2">
      <c r="A5287" s="4" t="s">
        <v>2279</v>
      </c>
      <c r="B5287" t="str">
        <f t="shared" si="164"/>
        <v>AD</v>
      </c>
      <c r="C5287" t="str">
        <f t="shared" si="165"/>
        <v>AD</v>
      </c>
    </row>
    <row r="5288" spans="1:3" x14ac:dyDescent="0.2">
      <c r="A5288" s="3" t="s">
        <v>2274</v>
      </c>
      <c r="B5288" t="str">
        <f t="shared" si="164"/>
        <v>CLICC-ML</v>
      </c>
      <c r="C5288" t="str">
        <f t="shared" si="165"/>
        <v>CLICC-ML</v>
      </c>
    </row>
    <row r="5289" spans="1:3" x14ac:dyDescent="0.2">
      <c r="A5289" s="4" t="s">
        <v>2296</v>
      </c>
      <c r="B5289" t="str">
        <f t="shared" si="164"/>
        <v>MACUSBC</v>
      </c>
      <c r="C5289" t="str">
        <f t="shared" si="165"/>
        <v>MACUSBC</v>
      </c>
    </row>
    <row r="5290" spans="1:3" x14ac:dyDescent="0.2">
      <c r="A5290" s="3" t="s">
        <v>2263</v>
      </c>
      <c r="B5290" t="str">
        <f t="shared" si="164"/>
        <v>HP</v>
      </c>
      <c r="C5290" t="str">
        <f t="shared" si="165"/>
        <v>HP</v>
      </c>
    </row>
    <row r="5291" spans="1:3" x14ac:dyDescent="0.2">
      <c r="A5291" s="4" t="s">
        <v>2275</v>
      </c>
      <c r="B5291" t="str">
        <f t="shared" si="164"/>
        <v>CLICC-MM</v>
      </c>
      <c r="C5291" t="str">
        <f t="shared" si="165"/>
        <v>CLICC-MM</v>
      </c>
    </row>
    <row r="5292" spans="1:3" x14ac:dyDescent="0.2">
      <c r="A5292" s="3" t="s">
        <v>2275</v>
      </c>
      <c r="B5292" t="str">
        <f t="shared" si="164"/>
        <v>CLICC-MM</v>
      </c>
      <c r="C5292" t="str">
        <f t="shared" si="165"/>
        <v>CLICC-MM</v>
      </c>
    </row>
    <row r="5293" spans="1:3" x14ac:dyDescent="0.2">
      <c r="A5293" s="4" t="s">
        <v>2276</v>
      </c>
      <c r="B5293" t="str">
        <f t="shared" si="164"/>
        <v>CALC</v>
      </c>
      <c r="C5293" t="str">
        <f t="shared" si="165"/>
        <v>CALC</v>
      </c>
    </row>
    <row r="5294" spans="1:3" x14ac:dyDescent="0.2">
      <c r="A5294" s="3" t="s">
        <v>2273</v>
      </c>
      <c r="B5294" t="str">
        <f t="shared" si="164"/>
        <v>CBK</v>
      </c>
      <c r="C5294" t="str">
        <f t="shared" si="165"/>
        <v>CBK</v>
      </c>
    </row>
    <row r="5295" spans="1:3" x14ac:dyDescent="0.2">
      <c r="A5295" s="4" t="s">
        <v>2273</v>
      </c>
      <c r="B5295" t="str">
        <f t="shared" si="164"/>
        <v>CBK</v>
      </c>
      <c r="C5295" t="str">
        <f t="shared" si="165"/>
        <v>CBK</v>
      </c>
    </row>
    <row r="5296" spans="1:3" x14ac:dyDescent="0.2">
      <c r="A5296" s="3" t="s">
        <v>2372</v>
      </c>
      <c r="B5296" t="str">
        <f t="shared" si="164"/>
        <v>Uniq/15B10Code</v>
      </c>
      <c r="C5296" t="str">
        <f t="shared" si="165"/>
        <v>CBK</v>
      </c>
    </row>
    <row r="5297" spans="1:3" x14ac:dyDescent="0.2">
      <c r="A5297" s="4" t="s">
        <v>2273</v>
      </c>
      <c r="B5297" t="str">
        <f t="shared" si="164"/>
        <v>CBK</v>
      </c>
      <c r="C5297" t="str">
        <f t="shared" si="165"/>
        <v>CBK</v>
      </c>
    </row>
    <row r="5298" spans="1:3" x14ac:dyDescent="0.2">
      <c r="A5298" s="3" t="s">
        <v>2273</v>
      </c>
      <c r="B5298" t="str">
        <f t="shared" si="164"/>
        <v>CBK</v>
      </c>
      <c r="C5298" t="str">
        <f t="shared" si="165"/>
        <v>CBK</v>
      </c>
    </row>
    <row r="5299" spans="1:3" x14ac:dyDescent="0.2">
      <c r="A5299" s="4" t="s">
        <v>2273</v>
      </c>
      <c r="B5299" t="str">
        <f t="shared" si="164"/>
        <v>CBK</v>
      </c>
      <c r="C5299" t="str">
        <f t="shared" si="165"/>
        <v>CBK</v>
      </c>
    </row>
    <row r="5300" spans="1:3" x14ac:dyDescent="0.2">
      <c r="A5300" s="3" t="s">
        <v>2273</v>
      </c>
      <c r="B5300" t="str">
        <f t="shared" si="164"/>
        <v>CBK</v>
      </c>
      <c r="C5300" t="str">
        <f t="shared" si="165"/>
        <v>CBK</v>
      </c>
    </row>
    <row r="5301" spans="1:3" x14ac:dyDescent="0.2">
      <c r="A5301" s="4" t="s">
        <v>2274</v>
      </c>
      <c r="B5301" t="str">
        <f t="shared" si="164"/>
        <v>CLICC-ML</v>
      </c>
      <c r="C5301" t="str">
        <f t="shared" si="165"/>
        <v>CLICC-ML</v>
      </c>
    </row>
    <row r="5302" spans="1:3" x14ac:dyDescent="0.2">
      <c r="A5302" s="3" t="s">
        <v>2263</v>
      </c>
      <c r="B5302" t="str">
        <f t="shared" si="164"/>
        <v>HP</v>
      </c>
      <c r="C5302" t="str">
        <f t="shared" si="165"/>
        <v>HP</v>
      </c>
    </row>
    <row r="5303" spans="1:3" x14ac:dyDescent="0.2">
      <c r="A5303" s="4" t="s">
        <v>2263</v>
      </c>
      <c r="B5303" t="str">
        <f t="shared" si="164"/>
        <v>HP</v>
      </c>
      <c r="C5303" t="str">
        <f t="shared" si="165"/>
        <v>HP</v>
      </c>
    </row>
    <row r="5304" spans="1:3" x14ac:dyDescent="0.2">
      <c r="A5304" s="3" t="s">
        <v>2282</v>
      </c>
      <c r="B5304" t="str">
        <f t="shared" si="164"/>
        <v>HPUSBC</v>
      </c>
      <c r="C5304" t="str">
        <f t="shared" si="165"/>
        <v>HPUSBC</v>
      </c>
    </row>
    <row r="5305" spans="1:3" x14ac:dyDescent="0.2">
      <c r="A5305" s="4" t="s">
        <v>2296</v>
      </c>
      <c r="B5305" t="str">
        <f t="shared" si="164"/>
        <v>MACUSBC</v>
      </c>
      <c r="C5305" t="str">
        <f t="shared" si="165"/>
        <v>MACUSBC</v>
      </c>
    </row>
    <row r="5306" spans="1:3" x14ac:dyDescent="0.2">
      <c r="A5306" s="3" t="s">
        <v>2266</v>
      </c>
      <c r="B5306" t="str">
        <f t="shared" si="164"/>
        <v>HDST</v>
      </c>
      <c r="C5306" t="str">
        <f t="shared" si="165"/>
        <v>HDST</v>
      </c>
    </row>
    <row r="5307" spans="1:3" x14ac:dyDescent="0.2">
      <c r="A5307" s="4" t="s">
        <v>2273</v>
      </c>
      <c r="B5307" t="str">
        <f t="shared" si="164"/>
        <v>CBK</v>
      </c>
      <c r="C5307" t="str">
        <f t="shared" si="165"/>
        <v>CBK</v>
      </c>
    </row>
    <row r="5308" spans="1:3" x14ac:dyDescent="0.2">
      <c r="A5308" s="3" t="s">
        <v>2266</v>
      </c>
      <c r="B5308" t="str">
        <f t="shared" si="164"/>
        <v>HDST</v>
      </c>
      <c r="C5308" t="str">
        <f t="shared" si="165"/>
        <v>HDST</v>
      </c>
    </row>
    <row r="5309" spans="1:3" x14ac:dyDescent="0.2">
      <c r="A5309" s="4" t="s">
        <v>2266</v>
      </c>
      <c r="B5309" t="str">
        <f t="shared" si="164"/>
        <v>HDST</v>
      </c>
      <c r="C5309" t="str">
        <f t="shared" si="165"/>
        <v>HDST</v>
      </c>
    </row>
    <row r="5310" spans="1:3" x14ac:dyDescent="0.2">
      <c r="A5310" s="3" t="s">
        <v>2282</v>
      </c>
      <c r="B5310" t="str">
        <f t="shared" si="164"/>
        <v>HPUSBC</v>
      </c>
      <c r="C5310" t="str">
        <f t="shared" si="165"/>
        <v>HPUSBC</v>
      </c>
    </row>
    <row r="5311" spans="1:3" x14ac:dyDescent="0.2">
      <c r="A5311" s="4" t="s">
        <v>2282</v>
      </c>
      <c r="B5311" t="str">
        <f t="shared" si="164"/>
        <v>HPUSBC</v>
      </c>
      <c r="C5311" t="str">
        <f t="shared" si="165"/>
        <v>HPUSBC</v>
      </c>
    </row>
    <row r="5312" spans="1:3" x14ac:dyDescent="0.2">
      <c r="A5312" s="3" t="s">
        <v>2282</v>
      </c>
      <c r="B5312" t="str">
        <f t="shared" si="164"/>
        <v>HPUSBC</v>
      </c>
      <c r="C5312" t="str">
        <f t="shared" si="165"/>
        <v>HPUSBC</v>
      </c>
    </row>
    <row r="5313" spans="1:3" x14ac:dyDescent="0.2">
      <c r="A5313" s="4" t="s">
        <v>2282</v>
      </c>
      <c r="B5313" t="str">
        <f t="shared" si="164"/>
        <v>HPUSBC</v>
      </c>
      <c r="C5313" t="str">
        <f t="shared" si="165"/>
        <v>HPUSBC</v>
      </c>
    </row>
    <row r="5314" spans="1:3" x14ac:dyDescent="0.2">
      <c r="A5314" s="3" t="s">
        <v>2265</v>
      </c>
      <c r="B5314" t="str">
        <f t="shared" si="164"/>
        <v>IPHONE</v>
      </c>
      <c r="C5314" t="str">
        <f t="shared" si="165"/>
        <v>IPHONE</v>
      </c>
    </row>
    <row r="5315" spans="1:3" x14ac:dyDescent="0.2">
      <c r="A5315" s="4" t="s">
        <v>2265</v>
      </c>
      <c r="B5315" t="str">
        <f t="shared" ref="B5315:B5378" si="166">IF(COUNTIF(A5315,"*MACUSBC*"),"MACUSBC",A5315)</f>
        <v>IPHONE</v>
      </c>
      <c r="C5315" t="str">
        <f t="shared" ref="C5315:C5378" si="167">IF(COUNTIF(B5315,"*uniq*"),"CBK",B5315)</f>
        <v>IPHONE</v>
      </c>
    </row>
    <row r="5316" spans="1:3" x14ac:dyDescent="0.2">
      <c r="A5316" s="3" t="s">
        <v>2265</v>
      </c>
      <c r="B5316" t="str">
        <f t="shared" si="166"/>
        <v>IPHONE</v>
      </c>
      <c r="C5316" t="str">
        <f t="shared" si="167"/>
        <v>IPHONE</v>
      </c>
    </row>
    <row r="5317" spans="1:3" x14ac:dyDescent="0.2">
      <c r="A5317" s="4" t="s">
        <v>2265</v>
      </c>
      <c r="B5317" t="str">
        <f t="shared" si="166"/>
        <v>IPHONE</v>
      </c>
      <c r="C5317" t="str">
        <f t="shared" si="167"/>
        <v>IPHONE</v>
      </c>
    </row>
    <row r="5318" spans="1:3" x14ac:dyDescent="0.2">
      <c r="A5318" s="3" t="s">
        <v>2265</v>
      </c>
      <c r="B5318" t="str">
        <f t="shared" si="166"/>
        <v>IPHONE</v>
      </c>
      <c r="C5318" t="str">
        <f t="shared" si="167"/>
        <v>IPHONE</v>
      </c>
    </row>
    <row r="5319" spans="1:3" x14ac:dyDescent="0.2">
      <c r="A5319" s="4" t="s">
        <v>2268</v>
      </c>
      <c r="B5319" t="str">
        <f t="shared" si="166"/>
        <v>MACCHRG</v>
      </c>
      <c r="C5319" t="str">
        <f t="shared" si="167"/>
        <v>MACCHRG</v>
      </c>
    </row>
    <row r="5320" spans="1:3" x14ac:dyDescent="0.2">
      <c r="A5320" s="3" t="s">
        <v>2268</v>
      </c>
      <c r="B5320" t="str">
        <f t="shared" si="166"/>
        <v>MACCHRG</v>
      </c>
      <c r="C5320" t="str">
        <f t="shared" si="167"/>
        <v>MACCHRG</v>
      </c>
    </row>
    <row r="5321" spans="1:3" x14ac:dyDescent="0.2">
      <c r="A5321" s="4" t="s">
        <v>2296</v>
      </c>
      <c r="B5321" t="str">
        <f t="shared" si="166"/>
        <v>MACUSBC</v>
      </c>
      <c r="C5321" t="str">
        <f t="shared" si="167"/>
        <v>MACUSBC</v>
      </c>
    </row>
    <row r="5322" spans="1:3" x14ac:dyDescent="0.2">
      <c r="A5322" s="3" t="s">
        <v>2296</v>
      </c>
      <c r="B5322" t="str">
        <f t="shared" si="166"/>
        <v>MACUSBC</v>
      </c>
      <c r="C5322" t="str">
        <f t="shared" si="167"/>
        <v>MACUSBC</v>
      </c>
    </row>
    <row r="5323" spans="1:3" x14ac:dyDescent="0.2">
      <c r="A5323" s="4" t="s">
        <v>2296</v>
      </c>
      <c r="B5323" t="str">
        <f t="shared" si="166"/>
        <v>MACUSBC</v>
      </c>
      <c r="C5323" t="str">
        <f t="shared" si="167"/>
        <v>MACUSBC</v>
      </c>
    </row>
    <row r="5324" spans="1:3" x14ac:dyDescent="0.2">
      <c r="A5324" s="3" t="s">
        <v>2296</v>
      </c>
      <c r="B5324" t="str">
        <f t="shared" si="166"/>
        <v>MACUSBC</v>
      </c>
      <c r="C5324" t="str">
        <f t="shared" si="167"/>
        <v>MACUSBC</v>
      </c>
    </row>
    <row r="5325" spans="1:3" x14ac:dyDescent="0.2">
      <c r="A5325" s="4" t="s">
        <v>2271</v>
      </c>
      <c r="B5325" t="str">
        <f t="shared" si="166"/>
        <v>OMNI</v>
      </c>
      <c r="C5325" t="str">
        <f t="shared" si="167"/>
        <v>OMNI</v>
      </c>
    </row>
    <row r="5326" spans="1:3" x14ac:dyDescent="0.2">
      <c r="A5326" s="3" t="s">
        <v>2271</v>
      </c>
      <c r="B5326" t="str">
        <f t="shared" si="166"/>
        <v>OMNI</v>
      </c>
      <c r="C5326" t="str">
        <f t="shared" si="167"/>
        <v>OMNI</v>
      </c>
    </row>
    <row r="5327" spans="1:3" x14ac:dyDescent="0.2">
      <c r="A5327" s="4" t="s">
        <v>2294</v>
      </c>
      <c r="B5327" t="str">
        <f t="shared" si="166"/>
        <v>UVGA</v>
      </c>
      <c r="C5327" t="str">
        <f t="shared" si="167"/>
        <v>UVGA</v>
      </c>
    </row>
    <row r="5328" spans="1:3" x14ac:dyDescent="0.2">
      <c r="A5328" s="3" t="s">
        <v>2294</v>
      </c>
      <c r="B5328" t="str">
        <f t="shared" si="166"/>
        <v>UVGA</v>
      </c>
      <c r="C5328" t="str">
        <f t="shared" si="167"/>
        <v>UVGA</v>
      </c>
    </row>
    <row r="5329" spans="1:3" x14ac:dyDescent="0.2">
      <c r="A5329" s="4" t="s">
        <v>2272</v>
      </c>
      <c r="B5329" t="str">
        <f t="shared" si="166"/>
        <v>WALLADPT</v>
      </c>
      <c r="C5329" t="str">
        <f t="shared" si="167"/>
        <v>WALLADPT</v>
      </c>
    </row>
    <row r="5330" spans="1:3" x14ac:dyDescent="0.2">
      <c r="A5330" s="3" t="s">
        <v>2272</v>
      </c>
      <c r="B5330" t="str">
        <f t="shared" si="166"/>
        <v>WALLADPT</v>
      </c>
      <c r="C5330" t="str">
        <f t="shared" si="167"/>
        <v>WALLADPT</v>
      </c>
    </row>
    <row r="5331" spans="1:3" x14ac:dyDescent="0.2">
      <c r="A5331" s="4" t="s">
        <v>2272</v>
      </c>
      <c r="B5331" t="str">
        <f t="shared" si="166"/>
        <v>WALLADPT</v>
      </c>
      <c r="C5331" t="str">
        <f t="shared" si="167"/>
        <v>WALLADPT</v>
      </c>
    </row>
    <row r="5332" spans="1:3" x14ac:dyDescent="0.2">
      <c r="A5332" s="3" t="s">
        <v>2272</v>
      </c>
      <c r="B5332" t="str">
        <f t="shared" si="166"/>
        <v>WALLADPT</v>
      </c>
      <c r="C5332" t="str">
        <f t="shared" si="167"/>
        <v>WALLADPT</v>
      </c>
    </row>
    <row r="5333" spans="1:3" x14ac:dyDescent="0.2">
      <c r="A5333" s="4" t="s">
        <v>2265</v>
      </c>
      <c r="B5333" t="str">
        <f t="shared" si="166"/>
        <v>IPHONE</v>
      </c>
      <c r="C5333" t="str">
        <f t="shared" si="167"/>
        <v>IPHONE</v>
      </c>
    </row>
    <row r="5334" spans="1:3" x14ac:dyDescent="0.2">
      <c r="A5334" s="3" t="s">
        <v>2273</v>
      </c>
      <c r="B5334" t="str">
        <f t="shared" si="166"/>
        <v>CBK</v>
      </c>
      <c r="C5334" t="str">
        <f t="shared" si="167"/>
        <v>CBK</v>
      </c>
    </row>
    <row r="5335" spans="1:3" x14ac:dyDescent="0.2">
      <c r="A5335" s="4" t="s">
        <v>2273</v>
      </c>
      <c r="B5335" t="str">
        <f t="shared" si="166"/>
        <v>CBK</v>
      </c>
      <c r="C5335" t="str">
        <f t="shared" si="167"/>
        <v>CBK</v>
      </c>
    </row>
    <row r="5336" spans="1:3" x14ac:dyDescent="0.2">
      <c r="A5336" s="3" t="s">
        <v>2274</v>
      </c>
      <c r="B5336" t="str">
        <f t="shared" si="166"/>
        <v>CLICC-ML</v>
      </c>
      <c r="C5336" t="str">
        <f t="shared" si="167"/>
        <v>CLICC-ML</v>
      </c>
    </row>
    <row r="5337" spans="1:3" x14ac:dyDescent="0.2">
      <c r="A5337" s="4" t="s">
        <v>2275</v>
      </c>
      <c r="B5337" t="str">
        <f t="shared" si="166"/>
        <v>CLICC-MM</v>
      </c>
      <c r="C5337" t="str">
        <f t="shared" si="167"/>
        <v>CLICC-MM</v>
      </c>
    </row>
    <row r="5338" spans="1:3" x14ac:dyDescent="0.2">
      <c r="A5338" s="3" t="s">
        <v>2281</v>
      </c>
      <c r="B5338" t="str">
        <f t="shared" si="166"/>
        <v>HDMIC</v>
      </c>
      <c r="C5338" t="str">
        <f t="shared" si="167"/>
        <v>HDMIC</v>
      </c>
    </row>
    <row r="5339" spans="1:3" x14ac:dyDescent="0.2">
      <c r="A5339" s="4" t="s">
        <v>2273</v>
      </c>
      <c r="B5339" t="str">
        <f t="shared" si="166"/>
        <v>CBK</v>
      </c>
      <c r="C5339" t="str">
        <f t="shared" si="167"/>
        <v>CBK</v>
      </c>
    </row>
    <row r="5340" spans="1:3" x14ac:dyDescent="0.2">
      <c r="A5340" s="3" t="s">
        <v>2273</v>
      </c>
      <c r="B5340" t="str">
        <f t="shared" si="166"/>
        <v>CBK</v>
      </c>
      <c r="C5340" t="str">
        <f t="shared" si="167"/>
        <v>CBK</v>
      </c>
    </row>
    <row r="5341" spans="1:3" x14ac:dyDescent="0.2">
      <c r="A5341" s="4" t="s">
        <v>2281</v>
      </c>
      <c r="B5341" t="str">
        <f t="shared" si="166"/>
        <v>HDMIC</v>
      </c>
      <c r="C5341" t="str">
        <f t="shared" si="167"/>
        <v>HDMIC</v>
      </c>
    </row>
    <row r="5342" spans="1:3" x14ac:dyDescent="0.2">
      <c r="A5342" s="3" t="s">
        <v>2266</v>
      </c>
      <c r="B5342" t="str">
        <f t="shared" si="166"/>
        <v>HDST</v>
      </c>
      <c r="C5342" t="str">
        <f t="shared" si="167"/>
        <v>HDST</v>
      </c>
    </row>
    <row r="5343" spans="1:3" x14ac:dyDescent="0.2">
      <c r="A5343" s="4" t="s">
        <v>2266</v>
      </c>
      <c r="B5343" t="str">
        <f t="shared" si="166"/>
        <v>HDST</v>
      </c>
      <c r="C5343" t="str">
        <f t="shared" si="167"/>
        <v>HDST</v>
      </c>
    </row>
    <row r="5344" spans="1:3" x14ac:dyDescent="0.2">
      <c r="A5344" s="3" t="s">
        <v>2266</v>
      </c>
      <c r="B5344" t="str">
        <f t="shared" si="166"/>
        <v>HDST</v>
      </c>
      <c r="C5344" t="str">
        <f t="shared" si="167"/>
        <v>HDST</v>
      </c>
    </row>
    <row r="5345" spans="1:3" x14ac:dyDescent="0.2">
      <c r="A5345" s="4" t="s">
        <v>2266</v>
      </c>
      <c r="B5345" t="str">
        <f t="shared" si="166"/>
        <v>HDST</v>
      </c>
      <c r="C5345" t="str">
        <f t="shared" si="167"/>
        <v>HDST</v>
      </c>
    </row>
    <row r="5346" spans="1:3" x14ac:dyDescent="0.2">
      <c r="A5346" s="3" t="s">
        <v>2266</v>
      </c>
      <c r="B5346" t="str">
        <f t="shared" si="166"/>
        <v>HDST</v>
      </c>
      <c r="C5346" t="str">
        <f t="shared" si="167"/>
        <v>HDST</v>
      </c>
    </row>
    <row r="5347" spans="1:3" x14ac:dyDescent="0.2">
      <c r="A5347" s="4" t="s">
        <v>2282</v>
      </c>
      <c r="B5347" t="str">
        <f t="shared" si="166"/>
        <v>HPUSBC</v>
      </c>
      <c r="C5347" t="str">
        <f t="shared" si="167"/>
        <v>HPUSBC</v>
      </c>
    </row>
    <row r="5348" spans="1:3" x14ac:dyDescent="0.2">
      <c r="A5348" s="3" t="s">
        <v>2282</v>
      </c>
      <c r="B5348" t="str">
        <f t="shared" si="166"/>
        <v>HPUSBC</v>
      </c>
      <c r="C5348" t="str">
        <f t="shared" si="167"/>
        <v>HPUSBC</v>
      </c>
    </row>
    <row r="5349" spans="1:3" x14ac:dyDescent="0.2">
      <c r="A5349" s="4" t="s">
        <v>2282</v>
      </c>
      <c r="B5349" t="str">
        <f t="shared" si="166"/>
        <v>HPUSBC</v>
      </c>
      <c r="C5349" t="str">
        <f t="shared" si="167"/>
        <v>HPUSBC</v>
      </c>
    </row>
    <row r="5350" spans="1:3" x14ac:dyDescent="0.2">
      <c r="A5350" s="3" t="s">
        <v>2265</v>
      </c>
      <c r="B5350" t="str">
        <f t="shared" si="166"/>
        <v>IPHONE</v>
      </c>
      <c r="C5350" t="str">
        <f t="shared" si="167"/>
        <v>IPHONE</v>
      </c>
    </row>
    <row r="5351" spans="1:3" x14ac:dyDescent="0.2">
      <c r="A5351" s="4" t="s">
        <v>2265</v>
      </c>
      <c r="B5351" t="str">
        <f t="shared" si="166"/>
        <v>IPHONE</v>
      </c>
      <c r="C5351" t="str">
        <f t="shared" si="167"/>
        <v>IPHONE</v>
      </c>
    </row>
    <row r="5352" spans="1:3" x14ac:dyDescent="0.2">
      <c r="A5352" s="3" t="s">
        <v>2265</v>
      </c>
      <c r="B5352" t="str">
        <f t="shared" si="166"/>
        <v>IPHONE</v>
      </c>
      <c r="C5352" t="str">
        <f t="shared" si="167"/>
        <v>IPHONE</v>
      </c>
    </row>
    <row r="5353" spans="1:3" x14ac:dyDescent="0.2">
      <c r="A5353" s="4" t="s">
        <v>2265</v>
      </c>
      <c r="B5353" t="str">
        <f t="shared" si="166"/>
        <v>IPHONE</v>
      </c>
      <c r="C5353" t="str">
        <f t="shared" si="167"/>
        <v>IPHONE</v>
      </c>
    </row>
    <row r="5354" spans="1:3" x14ac:dyDescent="0.2">
      <c r="A5354" s="3" t="s">
        <v>2265</v>
      </c>
      <c r="B5354" t="str">
        <f t="shared" si="166"/>
        <v>IPHONE</v>
      </c>
      <c r="C5354" t="str">
        <f t="shared" si="167"/>
        <v>IPHONE</v>
      </c>
    </row>
    <row r="5355" spans="1:3" x14ac:dyDescent="0.2">
      <c r="A5355" s="4" t="s">
        <v>2265</v>
      </c>
      <c r="B5355" t="str">
        <f t="shared" si="166"/>
        <v>IPHONE</v>
      </c>
      <c r="C5355" t="str">
        <f t="shared" si="167"/>
        <v>IPHONE</v>
      </c>
    </row>
    <row r="5356" spans="1:3" x14ac:dyDescent="0.2">
      <c r="A5356" s="3" t="s">
        <v>2265</v>
      </c>
      <c r="B5356" t="str">
        <f t="shared" si="166"/>
        <v>IPHONE</v>
      </c>
      <c r="C5356" t="str">
        <f t="shared" si="167"/>
        <v>IPHONE</v>
      </c>
    </row>
    <row r="5357" spans="1:3" x14ac:dyDescent="0.2">
      <c r="A5357" s="4" t="s">
        <v>2265</v>
      </c>
      <c r="B5357" t="str">
        <f t="shared" si="166"/>
        <v>IPHONE</v>
      </c>
      <c r="C5357" t="str">
        <f t="shared" si="167"/>
        <v>IPHONE</v>
      </c>
    </row>
    <row r="5358" spans="1:3" x14ac:dyDescent="0.2">
      <c r="A5358" s="3" t="s">
        <v>2265</v>
      </c>
      <c r="B5358" t="str">
        <f t="shared" si="166"/>
        <v>IPHONE</v>
      </c>
      <c r="C5358" t="str">
        <f t="shared" si="167"/>
        <v>IPHONE</v>
      </c>
    </row>
    <row r="5359" spans="1:3" x14ac:dyDescent="0.2">
      <c r="A5359" s="4" t="s">
        <v>2268</v>
      </c>
      <c r="B5359" t="str">
        <f t="shared" si="166"/>
        <v>MACCHRG</v>
      </c>
      <c r="C5359" t="str">
        <f t="shared" si="167"/>
        <v>MACCHRG</v>
      </c>
    </row>
    <row r="5360" spans="1:3" x14ac:dyDescent="0.2">
      <c r="A5360" s="3" t="s">
        <v>2268</v>
      </c>
      <c r="B5360" t="str">
        <f t="shared" si="166"/>
        <v>MACCHRG</v>
      </c>
      <c r="C5360" t="str">
        <f t="shared" si="167"/>
        <v>MACCHRG</v>
      </c>
    </row>
    <row r="5361" spans="1:3" x14ac:dyDescent="0.2">
      <c r="A5361" s="4" t="s">
        <v>2268</v>
      </c>
      <c r="B5361" t="str">
        <f t="shared" si="166"/>
        <v>MACCHRG</v>
      </c>
      <c r="C5361" t="str">
        <f t="shared" si="167"/>
        <v>MACCHRG</v>
      </c>
    </row>
    <row r="5362" spans="1:3" x14ac:dyDescent="0.2">
      <c r="A5362" s="3" t="s">
        <v>2296</v>
      </c>
      <c r="B5362" t="str">
        <f t="shared" si="166"/>
        <v>MACUSBC</v>
      </c>
      <c r="C5362" t="str">
        <f t="shared" si="167"/>
        <v>MACUSBC</v>
      </c>
    </row>
    <row r="5363" spans="1:3" x14ac:dyDescent="0.2">
      <c r="A5363" s="4" t="s">
        <v>2296</v>
      </c>
      <c r="B5363" t="str">
        <f t="shared" si="166"/>
        <v>MACUSBC</v>
      </c>
      <c r="C5363" t="str">
        <f t="shared" si="167"/>
        <v>MACUSBC</v>
      </c>
    </row>
    <row r="5364" spans="1:3" x14ac:dyDescent="0.2">
      <c r="A5364" s="3" t="s">
        <v>2296</v>
      </c>
      <c r="B5364" t="str">
        <f t="shared" si="166"/>
        <v>MACUSBC</v>
      </c>
      <c r="C5364" t="str">
        <f t="shared" si="167"/>
        <v>MACUSBC</v>
      </c>
    </row>
    <row r="5365" spans="1:3" x14ac:dyDescent="0.2">
      <c r="A5365" s="4" t="s">
        <v>2296</v>
      </c>
      <c r="B5365" t="str">
        <f t="shared" si="166"/>
        <v>MACUSBC</v>
      </c>
      <c r="C5365" t="str">
        <f t="shared" si="167"/>
        <v>MACUSBC</v>
      </c>
    </row>
    <row r="5366" spans="1:3" x14ac:dyDescent="0.2">
      <c r="A5366" s="3" t="s">
        <v>2296</v>
      </c>
      <c r="B5366" t="str">
        <f t="shared" si="166"/>
        <v>MACUSBC</v>
      </c>
      <c r="C5366" t="str">
        <f t="shared" si="167"/>
        <v>MACUSBC</v>
      </c>
    </row>
    <row r="5367" spans="1:3" x14ac:dyDescent="0.2">
      <c r="A5367" s="4" t="s">
        <v>2296</v>
      </c>
      <c r="B5367" t="str">
        <f t="shared" si="166"/>
        <v>MACUSBC</v>
      </c>
      <c r="C5367" t="str">
        <f t="shared" si="167"/>
        <v>MACUSBC</v>
      </c>
    </row>
    <row r="5368" spans="1:3" x14ac:dyDescent="0.2">
      <c r="A5368" s="3" t="s">
        <v>2296</v>
      </c>
      <c r="B5368" t="str">
        <f t="shared" si="166"/>
        <v>MACUSBC</v>
      </c>
      <c r="C5368" t="str">
        <f t="shared" si="167"/>
        <v>MACUSBC</v>
      </c>
    </row>
    <row r="5369" spans="1:3" x14ac:dyDescent="0.2">
      <c r="A5369" s="4" t="s">
        <v>2296</v>
      </c>
      <c r="B5369" t="str">
        <f t="shared" si="166"/>
        <v>MACUSBC</v>
      </c>
      <c r="C5369" t="str">
        <f t="shared" si="167"/>
        <v>MACUSBC</v>
      </c>
    </row>
    <row r="5370" spans="1:3" x14ac:dyDescent="0.2">
      <c r="A5370" s="3" t="s">
        <v>2271</v>
      </c>
      <c r="B5370" t="str">
        <f t="shared" si="166"/>
        <v>OMNI</v>
      </c>
      <c r="C5370" t="str">
        <f t="shared" si="167"/>
        <v>OMNI</v>
      </c>
    </row>
    <row r="5371" spans="1:3" x14ac:dyDescent="0.2">
      <c r="A5371" s="4" t="s">
        <v>2271</v>
      </c>
      <c r="B5371" t="str">
        <f t="shared" si="166"/>
        <v>OMNI</v>
      </c>
      <c r="C5371" t="str">
        <f t="shared" si="167"/>
        <v>OMNI</v>
      </c>
    </row>
    <row r="5372" spans="1:3" x14ac:dyDescent="0.2">
      <c r="A5372" s="3" t="s">
        <v>2285</v>
      </c>
      <c r="B5372" t="str">
        <f t="shared" si="166"/>
        <v>UHDMI</v>
      </c>
      <c r="C5372" t="str">
        <f t="shared" si="167"/>
        <v>UHDMI</v>
      </c>
    </row>
    <row r="5373" spans="1:3" x14ac:dyDescent="0.2">
      <c r="A5373" s="4" t="s">
        <v>2294</v>
      </c>
      <c r="B5373" t="str">
        <f t="shared" si="166"/>
        <v>UVGA</v>
      </c>
      <c r="C5373" t="str">
        <f t="shared" si="167"/>
        <v>UVGA</v>
      </c>
    </row>
    <row r="5374" spans="1:3" x14ac:dyDescent="0.2">
      <c r="A5374" s="3" t="s">
        <v>2303</v>
      </c>
      <c r="B5374" t="str">
        <f t="shared" si="166"/>
        <v>VGAC</v>
      </c>
      <c r="C5374" t="str">
        <f t="shared" si="167"/>
        <v>VGAC</v>
      </c>
    </row>
    <row r="5375" spans="1:3" x14ac:dyDescent="0.2">
      <c r="A5375" s="4" t="s">
        <v>2272</v>
      </c>
      <c r="B5375" t="str">
        <f t="shared" si="166"/>
        <v>WALLADPT</v>
      </c>
      <c r="C5375" t="str">
        <f t="shared" si="167"/>
        <v>WALLADPT</v>
      </c>
    </row>
    <row r="5376" spans="1:3" x14ac:dyDescent="0.2">
      <c r="A5376" s="3" t="s">
        <v>2272</v>
      </c>
      <c r="B5376" t="str">
        <f t="shared" si="166"/>
        <v>WALLADPT</v>
      </c>
      <c r="C5376" t="str">
        <f t="shared" si="167"/>
        <v>WALLADPT</v>
      </c>
    </row>
    <row r="5377" spans="1:3" x14ac:dyDescent="0.2">
      <c r="A5377" s="4" t="s">
        <v>2272</v>
      </c>
      <c r="B5377" t="str">
        <f t="shared" si="166"/>
        <v>WALLADPT</v>
      </c>
      <c r="C5377" t="str">
        <f t="shared" si="167"/>
        <v>WALLADPT</v>
      </c>
    </row>
    <row r="5378" spans="1:3" x14ac:dyDescent="0.2">
      <c r="A5378" s="3" t="s">
        <v>2272</v>
      </c>
      <c r="B5378" t="str">
        <f t="shared" si="166"/>
        <v>WALLADPT</v>
      </c>
      <c r="C5378" t="str">
        <f t="shared" si="167"/>
        <v>WALLADPT</v>
      </c>
    </row>
    <row r="5379" spans="1:3" x14ac:dyDescent="0.2">
      <c r="A5379" s="4" t="s">
        <v>2272</v>
      </c>
      <c r="B5379" t="str">
        <f t="shared" ref="B5379:B5442" si="168">IF(COUNTIF(A5379,"*MACUSBC*"),"MACUSBC",A5379)</f>
        <v>WALLADPT</v>
      </c>
      <c r="C5379" t="str">
        <f t="shared" ref="C5379:C5442" si="169">IF(COUNTIF(B5379,"*uniq*"),"CBK",B5379)</f>
        <v>WALLADPT</v>
      </c>
    </row>
    <row r="5380" spans="1:3" x14ac:dyDescent="0.2">
      <c r="A5380" s="3" t="s">
        <v>2272</v>
      </c>
      <c r="B5380" t="str">
        <f t="shared" si="168"/>
        <v>WALLADPT</v>
      </c>
      <c r="C5380" t="str">
        <f t="shared" si="169"/>
        <v>WALLADPT</v>
      </c>
    </row>
    <row r="5381" spans="1:3" x14ac:dyDescent="0.2">
      <c r="A5381" s="4" t="s">
        <v>2272</v>
      </c>
      <c r="B5381" t="str">
        <f t="shared" si="168"/>
        <v>WALLADPT</v>
      </c>
      <c r="C5381" t="str">
        <f t="shared" si="169"/>
        <v>WALLADPT</v>
      </c>
    </row>
    <row r="5382" spans="1:3" x14ac:dyDescent="0.2">
      <c r="A5382" s="3" t="s">
        <v>2296</v>
      </c>
      <c r="B5382" t="str">
        <f t="shared" si="168"/>
        <v>MACUSBC</v>
      </c>
      <c r="C5382" t="str">
        <f t="shared" si="169"/>
        <v>MACUSBC</v>
      </c>
    </row>
    <row r="5383" spans="1:3" x14ac:dyDescent="0.2">
      <c r="A5383" s="4" t="s">
        <v>2296</v>
      </c>
      <c r="B5383" t="str">
        <f t="shared" si="168"/>
        <v>MACUSBC</v>
      </c>
      <c r="C5383" t="str">
        <f t="shared" si="169"/>
        <v>MACUSBC</v>
      </c>
    </row>
    <row r="5384" spans="1:3" x14ac:dyDescent="0.2">
      <c r="A5384" s="3" t="s">
        <v>2296</v>
      </c>
      <c r="B5384" t="str">
        <f t="shared" si="168"/>
        <v>MACUSBC</v>
      </c>
      <c r="C5384" t="str">
        <f t="shared" si="169"/>
        <v>MACUSBC</v>
      </c>
    </row>
    <row r="5385" spans="1:3" x14ac:dyDescent="0.2">
      <c r="A5385" s="4" t="s">
        <v>2276</v>
      </c>
      <c r="B5385" t="str">
        <f t="shared" si="168"/>
        <v>CALC</v>
      </c>
      <c r="C5385" t="str">
        <f t="shared" si="169"/>
        <v>CALC</v>
      </c>
    </row>
    <row r="5386" spans="1:3" x14ac:dyDescent="0.2">
      <c r="A5386" s="3" t="s">
        <v>2274</v>
      </c>
      <c r="B5386" t="str">
        <f t="shared" si="168"/>
        <v>CLICC-ML</v>
      </c>
      <c r="C5386" t="str">
        <f t="shared" si="169"/>
        <v>CLICC-ML</v>
      </c>
    </row>
    <row r="5387" spans="1:3" x14ac:dyDescent="0.2">
      <c r="A5387" s="4" t="s">
        <v>2274</v>
      </c>
      <c r="B5387" t="str">
        <f t="shared" si="168"/>
        <v>CLICC-ML</v>
      </c>
      <c r="C5387" t="str">
        <f t="shared" si="169"/>
        <v>CLICC-ML</v>
      </c>
    </row>
    <row r="5388" spans="1:3" x14ac:dyDescent="0.2">
      <c r="A5388" s="3" t="s">
        <v>2274</v>
      </c>
      <c r="B5388" t="str">
        <f t="shared" si="168"/>
        <v>CLICC-ML</v>
      </c>
      <c r="C5388" t="str">
        <f t="shared" si="169"/>
        <v>CLICC-ML</v>
      </c>
    </row>
    <row r="5389" spans="1:3" x14ac:dyDescent="0.2">
      <c r="A5389" s="4" t="s">
        <v>2274</v>
      </c>
      <c r="B5389" t="str">
        <f t="shared" si="168"/>
        <v>CLICC-ML</v>
      </c>
      <c r="C5389" t="str">
        <f t="shared" si="169"/>
        <v>CLICC-ML</v>
      </c>
    </row>
    <row r="5390" spans="1:3" x14ac:dyDescent="0.2">
      <c r="A5390" s="3" t="s">
        <v>2274</v>
      </c>
      <c r="B5390" t="str">
        <f t="shared" si="168"/>
        <v>CLICC-ML</v>
      </c>
      <c r="C5390" t="str">
        <f t="shared" si="169"/>
        <v>CLICC-ML</v>
      </c>
    </row>
    <row r="5391" spans="1:3" x14ac:dyDescent="0.2">
      <c r="A5391" s="4" t="s">
        <v>2263</v>
      </c>
      <c r="B5391" t="str">
        <f t="shared" si="168"/>
        <v>HP</v>
      </c>
      <c r="C5391" t="str">
        <f t="shared" si="169"/>
        <v>HP</v>
      </c>
    </row>
    <row r="5392" spans="1:3" x14ac:dyDescent="0.2">
      <c r="A5392" s="3" t="s">
        <v>2263</v>
      </c>
      <c r="B5392" t="str">
        <f t="shared" si="168"/>
        <v>HP</v>
      </c>
      <c r="C5392" t="str">
        <f t="shared" si="169"/>
        <v>HP</v>
      </c>
    </row>
    <row r="5393" spans="1:3" x14ac:dyDescent="0.2">
      <c r="A5393" s="4" t="s">
        <v>2263</v>
      </c>
      <c r="B5393" t="str">
        <f t="shared" si="168"/>
        <v>HP</v>
      </c>
      <c r="C5393" t="str">
        <f t="shared" si="169"/>
        <v>HP</v>
      </c>
    </row>
    <row r="5394" spans="1:3" x14ac:dyDescent="0.2">
      <c r="A5394" s="3" t="s">
        <v>2263</v>
      </c>
      <c r="B5394" t="str">
        <f t="shared" si="168"/>
        <v>HP</v>
      </c>
      <c r="C5394" t="str">
        <f t="shared" si="169"/>
        <v>HP</v>
      </c>
    </row>
    <row r="5395" spans="1:3" x14ac:dyDescent="0.2">
      <c r="A5395" s="4" t="s">
        <v>2263</v>
      </c>
      <c r="B5395" t="str">
        <f t="shared" si="168"/>
        <v>HP</v>
      </c>
      <c r="C5395" t="str">
        <f t="shared" si="169"/>
        <v>HP</v>
      </c>
    </row>
    <row r="5396" spans="1:3" x14ac:dyDescent="0.2">
      <c r="A5396" s="3" t="s">
        <v>2263</v>
      </c>
      <c r="B5396" t="str">
        <f t="shared" si="168"/>
        <v>HP</v>
      </c>
      <c r="C5396" t="str">
        <f t="shared" si="169"/>
        <v>HP</v>
      </c>
    </row>
    <row r="5397" spans="1:3" x14ac:dyDescent="0.2">
      <c r="A5397" s="4" t="s">
        <v>2274</v>
      </c>
      <c r="B5397" t="str">
        <f t="shared" si="168"/>
        <v>CLICC-ML</v>
      </c>
      <c r="C5397" t="str">
        <f t="shared" si="169"/>
        <v>CLICC-ML</v>
      </c>
    </row>
    <row r="5398" spans="1:3" x14ac:dyDescent="0.2">
      <c r="A5398" s="3" t="s">
        <v>2273</v>
      </c>
      <c r="B5398" t="str">
        <f t="shared" si="168"/>
        <v>CBK</v>
      </c>
      <c r="C5398" t="str">
        <f t="shared" si="169"/>
        <v>CBK</v>
      </c>
    </row>
    <row r="5399" spans="1:3" x14ac:dyDescent="0.2">
      <c r="A5399" s="4" t="s">
        <v>2274</v>
      </c>
      <c r="B5399" t="str">
        <f t="shared" si="168"/>
        <v>CLICC-ML</v>
      </c>
      <c r="C5399" t="str">
        <f t="shared" si="169"/>
        <v>CLICC-ML</v>
      </c>
    </row>
    <row r="5400" spans="1:3" x14ac:dyDescent="0.2">
      <c r="A5400" s="3" t="s">
        <v>2274</v>
      </c>
      <c r="B5400" t="str">
        <f t="shared" si="168"/>
        <v>CLICC-ML</v>
      </c>
      <c r="C5400" t="str">
        <f t="shared" si="169"/>
        <v>CLICC-ML</v>
      </c>
    </row>
    <row r="5401" spans="1:3" x14ac:dyDescent="0.2">
      <c r="A5401" s="4" t="s">
        <v>2263</v>
      </c>
      <c r="B5401" t="str">
        <f t="shared" si="168"/>
        <v>HP</v>
      </c>
      <c r="C5401" t="str">
        <f t="shared" si="169"/>
        <v>HP</v>
      </c>
    </row>
    <row r="5402" spans="1:3" x14ac:dyDescent="0.2">
      <c r="A5402" s="3" t="s">
        <v>2263</v>
      </c>
      <c r="B5402" t="str">
        <f t="shared" si="168"/>
        <v>HP</v>
      </c>
      <c r="C5402" t="str">
        <f t="shared" si="169"/>
        <v>HP</v>
      </c>
    </row>
    <row r="5403" spans="1:3" x14ac:dyDescent="0.2">
      <c r="A5403" s="4" t="s">
        <v>2263</v>
      </c>
      <c r="B5403" t="str">
        <f t="shared" si="168"/>
        <v>HP</v>
      </c>
      <c r="C5403" t="str">
        <f t="shared" si="169"/>
        <v>HP</v>
      </c>
    </row>
    <row r="5404" spans="1:3" x14ac:dyDescent="0.2">
      <c r="A5404" s="3" t="s">
        <v>2274</v>
      </c>
      <c r="B5404" t="str">
        <f t="shared" si="168"/>
        <v>CLICC-ML</v>
      </c>
      <c r="C5404" t="str">
        <f t="shared" si="169"/>
        <v>CLICC-ML</v>
      </c>
    </row>
    <row r="5405" spans="1:3" x14ac:dyDescent="0.2">
      <c r="A5405" s="4" t="s">
        <v>2274</v>
      </c>
      <c r="B5405" t="str">
        <f t="shared" si="168"/>
        <v>CLICC-ML</v>
      </c>
      <c r="C5405" t="str">
        <f t="shared" si="169"/>
        <v>CLICC-ML</v>
      </c>
    </row>
    <row r="5406" spans="1:3" x14ac:dyDescent="0.2">
      <c r="A5406" s="3" t="s">
        <v>2263</v>
      </c>
      <c r="B5406" t="str">
        <f t="shared" si="168"/>
        <v>HP</v>
      </c>
      <c r="C5406" t="str">
        <f t="shared" si="169"/>
        <v>HP</v>
      </c>
    </row>
    <row r="5407" spans="1:3" x14ac:dyDescent="0.2">
      <c r="A5407" s="4" t="s">
        <v>2263</v>
      </c>
      <c r="B5407" t="str">
        <f t="shared" si="168"/>
        <v>HP</v>
      </c>
      <c r="C5407" t="str">
        <f t="shared" si="169"/>
        <v>HP</v>
      </c>
    </row>
    <row r="5408" spans="1:3" x14ac:dyDescent="0.2">
      <c r="A5408" s="3" t="s">
        <v>2274</v>
      </c>
      <c r="B5408" t="str">
        <f t="shared" si="168"/>
        <v>CLICC-ML</v>
      </c>
      <c r="C5408" t="str">
        <f t="shared" si="169"/>
        <v>CLICC-ML</v>
      </c>
    </row>
    <row r="5409" spans="1:3" x14ac:dyDescent="0.2">
      <c r="A5409" s="4" t="s">
        <v>2275</v>
      </c>
      <c r="B5409" t="str">
        <f t="shared" si="168"/>
        <v>CLICC-MM</v>
      </c>
      <c r="C5409" t="str">
        <f t="shared" si="169"/>
        <v>CLICC-MM</v>
      </c>
    </row>
    <row r="5410" spans="1:3" x14ac:dyDescent="0.2">
      <c r="A5410" s="3" t="s">
        <v>2273</v>
      </c>
      <c r="B5410" t="str">
        <f t="shared" si="168"/>
        <v>CBK</v>
      </c>
      <c r="C5410" t="str">
        <f t="shared" si="169"/>
        <v>CBK</v>
      </c>
    </row>
    <row r="5411" spans="1:3" x14ac:dyDescent="0.2">
      <c r="A5411" s="4" t="s">
        <v>2282</v>
      </c>
      <c r="B5411" t="str">
        <f t="shared" si="168"/>
        <v>HPUSBC</v>
      </c>
      <c r="C5411" t="str">
        <f t="shared" si="169"/>
        <v>HPUSBC</v>
      </c>
    </row>
    <row r="5412" spans="1:3" x14ac:dyDescent="0.2">
      <c r="A5412" s="3" t="s">
        <v>2264</v>
      </c>
      <c r="B5412" t="str">
        <f t="shared" si="168"/>
        <v>IPADK</v>
      </c>
      <c r="C5412" t="str">
        <f t="shared" si="169"/>
        <v>IPADK</v>
      </c>
    </row>
    <row r="5413" spans="1:3" x14ac:dyDescent="0.2">
      <c r="A5413" s="4" t="s">
        <v>2265</v>
      </c>
      <c r="B5413" t="str">
        <f t="shared" si="168"/>
        <v>IPHONE</v>
      </c>
      <c r="C5413" t="str">
        <f t="shared" si="169"/>
        <v>IPHONE</v>
      </c>
    </row>
    <row r="5414" spans="1:3" x14ac:dyDescent="0.2">
      <c r="A5414" s="3" t="s">
        <v>2265</v>
      </c>
      <c r="B5414" t="str">
        <f t="shared" si="168"/>
        <v>IPHONE</v>
      </c>
      <c r="C5414" t="str">
        <f t="shared" si="169"/>
        <v>IPHONE</v>
      </c>
    </row>
    <row r="5415" spans="1:3" x14ac:dyDescent="0.2">
      <c r="A5415" s="4" t="s">
        <v>2272</v>
      </c>
      <c r="B5415" t="str">
        <f t="shared" si="168"/>
        <v>WALLADPT</v>
      </c>
      <c r="C5415" t="str">
        <f t="shared" si="169"/>
        <v>WALLADPT</v>
      </c>
    </row>
    <row r="5416" spans="1:3" x14ac:dyDescent="0.2">
      <c r="A5416" s="3" t="s">
        <v>2273</v>
      </c>
      <c r="B5416" t="str">
        <f t="shared" si="168"/>
        <v>CBK</v>
      </c>
      <c r="C5416" t="str">
        <f t="shared" si="169"/>
        <v>CBK</v>
      </c>
    </row>
    <row r="5417" spans="1:3" x14ac:dyDescent="0.2">
      <c r="A5417" s="4" t="s">
        <v>2288</v>
      </c>
      <c r="B5417" t="str">
        <f t="shared" si="168"/>
        <v>ANDROID</v>
      </c>
      <c r="C5417" t="str">
        <f t="shared" si="169"/>
        <v>ANDROID</v>
      </c>
    </row>
    <row r="5418" spans="1:3" x14ac:dyDescent="0.2">
      <c r="A5418" s="3" t="s">
        <v>2281</v>
      </c>
      <c r="B5418" t="str">
        <f t="shared" si="168"/>
        <v>HDMIC</v>
      </c>
      <c r="C5418" t="str">
        <f t="shared" si="169"/>
        <v>HDMIC</v>
      </c>
    </row>
    <row r="5419" spans="1:3" x14ac:dyDescent="0.2">
      <c r="A5419" s="4" t="s">
        <v>2281</v>
      </c>
      <c r="B5419" t="str">
        <f t="shared" si="168"/>
        <v>HDMIC</v>
      </c>
      <c r="C5419" t="str">
        <f t="shared" si="169"/>
        <v>HDMIC</v>
      </c>
    </row>
    <row r="5420" spans="1:3" x14ac:dyDescent="0.2">
      <c r="A5420" s="3" t="s">
        <v>2266</v>
      </c>
      <c r="B5420" t="str">
        <f t="shared" si="168"/>
        <v>HDST</v>
      </c>
      <c r="C5420" t="str">
        <f t="shared" si="169"/>
        <v>HDST</v>
      </c>
    </row>
    <row r="5421" spans="1:3" x14ac:dyDescent="0.2">
      <c r="A5421" s="4" t="s">
        <v>2266</v>
      </c>
      <c r="B5421" t="str">
        <f t="shared" si="168"/>
        <v>HDST</v>
      </c>
      <c r="C5421" t="str">
        <f t="shared" si="169"/>
        <v>HDST</v>
      </c>
    </row>
    <row r="5422" spans="1:3" x14ac:dyDescent="0.2">
      <c r="A5422" s="3" t="s">
        <v>2282</v>
      </c>
      <c r="B5422" t="str">
        <f t="shared" si="168"/>
        <v>HPUSBC</v>
      </c>
      <c r="C5422" t="str">
        <f t="shared" si="169"/>
        <v>HPUSBC</v>
      </c>
    </row>
    <row r="5423" spans="1:3" x14ac:dyDescent="0.2">
      <c r="A5423" s="4" t="s">
        <v>2282</v>
      </c>
      <c r="B5423" t="str">
        <f t="shared" si="168"/>
        <v>HPUSBC</v>
      </c>
      <c r="C5423" t="str">
        <f t="shared" si="169"/>
        <v>HPUSBC</v>
      </c>
    </row>
    <row r="5424" spans="1:3" x14ac:dyDescent="0.2">
      <c r="A5424" s="3" t="s">
        <v>2265</v>
      </c>
      <c r="B5424" t="str">
        <f t="shared" si="168"/>
        <v>IPHONE</v>
      </c>
      <c r="C5424" t="str">
        <f t="shared" si="169"/>
        <v>IPHONE</v>
      </c>
    </row>
    <row r="5425" spans="1:3" x14ac:dyDescent="0.2">
      <c r="A5425" s="4" t="s">
        <v>2265</v>
      </c>
      <c r="B5425" t="str">
        <f t="shared" si="168"/>
        <v>IPHONE</v>
      </c>
      <c r="C5425" t="str">
        <f t="shared" si="169"/>
        <v>IPHONE</v>
      </c>
    </row>
    <row r="5426" spans="1:3" x14ac:dyDescent="0.2">
      <c r="A5426" s="3" t="s">
        <v>2265</v>
      </c>
      <c r="B5426" t="str">
        <f t="shared" si="168"/>
        <v>IPHONE</v>
      </c>
      <c r="C5426" t="str">
        <f t="shared" si="169"/>
        <v>IPHONE</v>
      </c>
    </row>
    <row r="5427" spans="1:3" x14ac:dyDescent="0.2">
      <c r="A5427" s="4" t="s">
        <v>2265</v>
      </c>
      <c r="B5427" t="str">
        <f t="shared" si="168"/>
        <v>IPHONE</v>
      </c>
      <c r="C5427" t="str">
        <f t="shared" si="169"/>
        <v>IPHONE</v>
      </c>
    </row>
    <row r="5428" spans="1:3" x14ac:dyDescent="0.2">
      <c r="A5428" s="3" t="s">
        <v>2265</v>
      </c>
      <c r="B5428" t="str">
        <f t="shared" si="168"/>
        <v>IPHONE</v>
      </c>
      <c r="C5428" t="str">
        <f t="shared" si="169"/>
        <v>IPHONE</v>
      </c>
    </row>
    <row r="5429" spans="1:3" x14ac:dyDescent="0.2">
      <c r="A5429" s="4" t="s">
        <v>2265</v>
      </c>
      <c r="B5429" t="str">
        <f t="shared" si="168"/>
        <v>IPHONE</v>
      </c>
      <c r="C5429" t="str">
        <f t="shared" si="169"/>
        <v>IPHONE</v>
      </c>
    </row>
    <row r="5430" spans="1:3" x14ac:dyDescent="0.2">
      <c r="A5430" s="3" t="s">
        <v>2268</v>
      </c>
      <c r="B5430" t="str">
        <f t="shared" si="168"/>
        <v>MACCHRG</v>
      </c>
      <c r="C5430" t="str">
        <f t="shared" si="169"/>
        <v>MACCHRG</v>
      </c>
    </row>
    <row r="5431" spans="1:3" x14ac:dyDescent="0.2">
      <c r="A5431" s="4" t="s">
        <v>2296</v>
      </c>
      <c r="B5431" t="str">
        <f t="shared" si="168"/>
        <v>MACUSBC</v>
      </c>
      <c r="C5431" t="str">
        <f t="shared" si="169"/>
        <v>MACUSBC</v>
      </c>
    </row>
    <row r="5432" spans="1:3" x14ac:dyDescent="0.2">
      <c r="A5432" s="3" t="s">
        <v>2296</v>
      </c>
      <c r="B5432" t="str">
        <f t="shared" si="168"/>
        <v>MACUSBC</v>
      </c>
      <c r="C5432" t="str">
        <f t="shared" si="169"/>
        <v>MACUSBC</v>
      </c>
    </row>
    <row r="5433" spans="1:3" x14ac:dyDescent="0.2">
      <c r="A5433" s="4" t="s">
        <v>2271</v>
      </c>
      <c r="B5433" t="str">
        <f t="shared" si="168"/>
        <v>OMNI</v>
      </c>
      <c r="C5433" t="str">
        <f t="shared" si="169"/>
        <v>OMNI</v>
      </c>
    </row>
    <row r="5434" spans="1:3" x14ac:dyDescent="0.2">
      <c r="A5434" s="3" t="s">
        <v>2271</v>
      </c>
      <c r="B5434" t="str">
        <f t="shared" si="168"/>
        <v>OMNI</v>
      </c>
      <c r="C5434" t="str">
        <f t="shared" si="169"/>
        <v>OMNI</v>
      </c>
    </row>
    <row r="5435" spans="1:3" x14ac:dyDescent="0.2">
      <c r="A5435" s="4" t="s">
        <v>2271</v>
      </c>
      <c r="B5435" t="str">
        <f t="shared" si="168"/>
        <v>OMNI</v>
      </c>
      <c r="C5435" t="str">
        <f t="shared" si="169"/>
        <v>OMNI</v>
      </c>
    </row>
    <row r="5436" spans="1:3" x14ac:dyDescent="0.2">
      <c r="A5436" s="3" t="s">
        <v>2294</v>
      </c>
      <c r="B5436" t="str">
        <f t="shared" si="168"/>
        <v>UVGA</v>
      </c>
      <c r="C5436" t="str">
        <f t="shared" si="169"/>
        <v>UVGA</v>
      </c>
    </row>
    <row r="5437" spans="1:3" x14ac:dyDescent="0.2">
      <c r="A5437" s="4" t="s">
        <v>2272</v>
      </c>
      <c r="B5437" t="str">
        <f t="shared" si="168"/>
        <v>WALLADPT</v>
      </c>
      <c r="C5437" t="str">
        <f t="shared" si="169"/>
        <v>WALLADPT</v>
      </c>
    </row>
    <row r="5438" spans="1:3" x14ac:dyDescent="0.2">
      <c r="A5438" s="3" t="s">
        <v>2272</v>
      </c>
      <c r="B5438" t="str">
        <f t="shared" si="168"/>
        <v>WALLADPT</v>
      </c>
      <c r="C5438" t="str">
        <f t="shared" si="169"/>
        <v>WALLADPT</v>
      </c>
    </row>
    <row r="5439" spans="1:3" x14ac:dyDescent="0.2">
      <c r="A5439" s="4" t="s">
        <v>2272</v>
      </c>
      <c r="B5439" t="str">
        <f t="shared" si="168"/>
        <v>WALLADPT</v>
      </c>
      <c r="C5439" t="str">
        <f t="shared" si="169"/>
        <v>WALLADPT</v>
      </c>
    </row>
    <row r="5440" spans="1:3" x14ac:dyDescent="0.2">
      <c r="A5440" s="3" t="s">
        <v>2276</v>
      </c>
      <c r="B5440" t="str">
        <f t="shared" si="168"/>
        <v>CALC</v>
      </c>
      <c r="C5440" t="str">
        <f t="shared" si="169"/>
        <v>CALC</v>
      </c>
    </row>
    <row r="5441" spans="1:3" x14ac:dyDescent="0.2">
      <c r="A5441" s="4" t="s">
        <v>2397</v>
      </c>
      <c r="B5441" t="str">
        <f t="shared" si="168"/>
        <v>Uniq/23B10Code</v>
      </c>
      <c r="C5441" t="str">
        <f t="shared" si="169"/>
        <v>CBK</v>
      </c>
    </row>
    <row r="5442" spans="1:3" x14ac:dyDescent="0.2">
      <c r="A5442" s="3" t="s">
        <v>2273</v>
      </c>
      <c r="B5442" t="str">
        <f t="shared" si="168"/>
        <v>CBK</v>
      </c>
      <c r="C5442" t="str">
        <f t="shared" si="169"/>
        <v>CBK</v>
      </c>
    </row>
    <row r="5443" spans="1:3" x14ac:dyDescent="0.2">
      <c r="A5443" s="4" t="s">
        <v>2273</v>
      </c>
      <c r="B5443" t="str">
        <f t="shared" ref="B5443:B5506" si="170">IF(COUNTIF(A5443,"*MACUSBC*"),"MACUSBC",A5443)</f>
        <v>CBK</v>
      </c>
      <c r="C5443" t="str">
        <f t="shared" ref="C5443:C5506" si="171">IF(COUNTIF(B5443,"*uniq*"),"CBK",B5443)</f>
        <v>CBK</v>
      </c>
    </row>
    <row r="5444" spans="1:3" x14ac:dyDescent="0.2">
      <c r="A5444" s="3" t="s">
        <v>2263</v>
      </c>
      <c r="B5444" t="str">
        <f t="shared" si="170"/>
        <v>HP</v>
      </c>
      <c r="C5444" t="str">
        <f t="shared" si="171"/>
        <v>HP</v>
      </c>
    </row>
    <row r="5445" spans="1:3" x14ac:dyDescent="0.2">
      <c r="A5445" s="4" t="s">
        <v>2275</v>
      </c>
      <c r="B5445" t="str">
        <f t="shared" si="170"/>
        <v>CLICC-MM</v>
      </c>
      <c r="C5445" t="str">
        <f t="shared" si="171"/>
        <v>CLICC-MM</v>
      </c>
    </row>
    <row r="5446" spans="1:3" x14ac:dyDescent="0.2">
      <c r="A5446" s="3" t="s">
        <v>2263</v>
      </c>
      <c r="B5446" t="str">
        <f t="shared" si="170"/>
        <v>HP</v>
      </c>
      <c r="C5446" t="str">
        <f t="shared" si="171"/>
        <v>HP</v>
      </c>
    </row>
    <row r="5447" spans="1:3" x14ac:dyDescent="0.2">
      <c r="A5447" s="4" t="s">
        <v>2268</v>
      </c>
      <c r="B5447" t="str">
        <f t="shared" si="170"/>
        <v>MACCHRG</v>
      </c>
      <c r="C5447" t="str">
        <f t="shared" si="171"/>
        <v>MACCHRG</v>
      </c>
    </row>
    <row r="5448" spans="1:3" x14ac:dyDescent="0.2">
      <c r="A5448" s="3" t="s">
        <v>2281</v>
      </c>
      <c r="B5448" t="str">
        <f t="shared" si="170"/>
        <v>HDMIC</v>
      </c>
      <c r="C5448" t="str">
        <f t="shared" si="171"/>
        <v>HDMIC</v>
      </c>
    </row>
    <row r="5449" spans="1:3" x14ac:dyDescent="0.2">
      <c r="A5449" s="4" t="s">
        <v>2266</v>
      </c>
      <c r="B5449" t="str">
        <f t="shared" si="170"/>
        <v>HDST</v>
      </c>
      <c r="C5449" t="str">
        <f t="shared" si="171"/>
        <v>HDST</v>
      </c>
    </row>
    <row r="5450" spans="1:3" x14ac:dyDescent="0.2">
      <c r="A5450" s="3" t="s">
        <v>2266</v>
      </c>
      <c r="B5450" t="str">
        <f t="shared" si="170"/>
        <v>HDST</v>
      </c>
      <c r="C5450" t="str">
        <f t="shared" si="171"/>
        <v>HDST</v>
      </c>
    </row>
    <row r="5451" spans="1:3" x14ac:dyDescent="0.2">
      <c r="A5451" s="4" t="s">
        <v>2266</v>
      </c>
      <c r="B5451" t="str">
        <f t="shared" si="170"/>
        <v>HDST</v>
      </c>
      <c r="C5451" t="str">
        <f t="shared" si="171"/>
        <v>HDST</v>
      </c>
    </row>
    <row r="5452" spans="1:3" x14ac:dyDescent="0.2">
      <c r="A5452" s="3" t="s">
        <v>2282</v>
      </c>
      <c r="B5452" t="str">
        <f t="shared" si="170"/>
        <v>HPUSBC</v>
      </c>
      <c r="C5452" t="str">
        <f t="shared" si="171"/>
        <v>HPUSBC</v>
      </c>
    </row>
    <row r="5453" spans="1:3" x14ac:dyDescent="0.2">
      <c r="A5453" s="4" t="s">
        <v>2265</v>
      </c>
      <c r="B5453" t="str">
        <f t="shared" si="170"/>
        <v>IPHONE</v>
      </c>
      <c r="C5453" t="str">
        <f t="shared" si="171"/>
        <v>IPHONE</v>
      </c>
    </row>
    <row r="5454" spans="1:3" x14ac:dyDescent="0.2">
      <c r="A5454" s="3" t="s">
        <v>2265</v>
      </c>
      <c r="B5454" t="str">
        <f t="shared" si="170"/>
        <v>IPHONE</v>
      </c>
      <c r="C5454" t="str">
        <f t="shared" si="171"/>
        <v>IPHONE</v>
      </c>
    </row>
    <row r="5455" spans="1:3" x14ac:dyDescent="0.2">
      <c r="A5455" s="4" t="s">
        <v>2265</v>
      </c>
      <c r="B5455" t="str">
        <f t="shared" si="170"/>
        <v>IPHONE</v>
      </c>
      <c r="C5455" t="str">
        <f t="shared" si="171"/>
        <v>IPHONE</v>
      </c>
    </row>
    <row r="5456" spans="1:3" x14ac:dyDescent="0.2">
      <c r="A5456" s="3" t="s">
        <v>2265</v>
      </c>
      <c r="B5456" t="str">
        <f t="shared" si="170"/>
        <v>IPHONE</v>
      </c>
      <c r="C5456" t="str">
        <f t="shared" si="171"/>
        <v>IPHONE</v>
      </c>
    </row>
    <row r="5457" spans="1:3" x14ac:dyDescent="0.2">
      <c r="A5457" s="4" t="s">
        <v>2265</v>
      </c>
      <c r="B5457" t="str">
        <f t="shared" si="170"/>
        <v>IPHONE</v>
      </c>
      <c r="C5457" t="str">
        <f t="shared" si="171"/>
        <v>IPHONE</v>
      </c>
    </row>
    <row r="5458" spans="1:3" x14ac:dyDescent="0.2">
      <c r="A5458" s="3" t="s">
        <v>2265</v>
      </c>
      <c r="B5458" t="str">
        <f t="shared" si="170"/>
        <v>IPHONE</v>
      </c>
      <c r="C5458" t="str">
        <f t="shared" si="171"/>
        <v>IPHONE</v>
      </c>
    </row>
    <row r="5459" spans="1:3" x14ac:dyDescent="0.2">
      <c r="A5459" s="4" t="s">
        <v>2265</v>
      </c>
      <c r="B5459" t="str">
        <f t="shared" si="170"/>
        <v>IPHONE</v>
      </c>
      <c r="C5459" t="str">
        <f t="shared" si="171"/>
        <v>IPHONE</v>
      </c>
    </row>
    <row r="5460" spans="1:3" x14ac:dyDescent="0.2">
      <c r="A5460" s="3" t="s">
        <v>2265</v>
      </c>
      <c r="B5460" t="str">
        <f t="shared" si="170"/>
        <v>IPHONE</v>
      </c>
      <c r="C5460" t="str">
        <f t="shared" si="171"/>
        <v>IPHONE</v>
      </c>
    </row>
    <row r="5461" spans="1:3" x14ac:dyDescent="0.2">
      <c r="A5461" s="4" t="s">
        <v>2265</v>
      </c>
      <c r="B5461" t="str">
        <f t="shared" si="170"/>
        <v>IPHONE</v>
      </c>
      <c r="C5461" t="str">
        <f t="shared" si="171"/>
        <v>IPHONE</v>
      </c>
    </row>
    <row r="5462" spans="1:3" x14ac:dyDescent="0.2">
      <c r="A5462" s="3" t="s">
        <v>2265</v>
      </c>
      <c r="B5462" t="str">
        <f t="shared" si="170"/>
        <v>IPHONE</v>
      </c>
      <c r="C5462" t="str">
        <f t="shared" si="171"/>
        <v>IPHONE</v>
      </c>
    </row>
    <row r="5463" spans="1:3" x14ac:dyDescent="0.2">
      <c r="A5463" s="4" t="s">
        <v>2265</v>
      </c>
      <c r="B5463" t="str">
        <f t="shared" si="170"/>
        <v>IPHONE</v>
      </c>
      <c r="C5463" t="str">
        <f t="shared" si="171"/>
        <v>IPHONE</v>
      </c>
    </row>
    <row r="5464" spans="1:3" x14ac:dyDescent="0.2">
      <c r="A5464" s="3" t="s">
        <v>2265</v>
      </c>
      <c r="B5464" t="str">
        <f t="shared" si="170"/>
        <v>IPHONE</v>
      </c>
      <c r="C5464" t="str">
        <f t="shared" si="171"/>
        <v>IPHONE</v>
      </c>
    </row>
    <row r="5465" spans="1:3" x14ac:dyDescent="0.2">
      <c r="A5465" s="4" t="s">
        <v>2265</v>
      </c>
      <c r="B5465" t="str">
        <f t="shared" si="170"/>
        <v>IPHONE</v>
      </c>
      <c r="C5465" t="str">
        <f t="shared" si="171"/>
        <v>IPHONE</v>
      </c>
    </row>
    <row r="5466" spans="1:3" x14ac:dyDescent="0.2">
      <c r="A5466" s="3" t="s">
        <v>2265</v>
      </c>
      <c r="B5466" t="str">
        <f t="shared" si="170"/>
        <v>IPHONE</v>
      </c>
      <c r="C5466" t="str">
        <f t="shared" si="171"/>
        <v>IPHONE</v>
      </c>
    </row>
    <row r="5467" spans="1:3" x14ac:dyDescent="0.2">
      <c r="A5467" s="4" t="s">
        <v>2265</v>
      </c>
      <c r="B5467" t="str">
        <f t="shared" si="170"/>
        <v>IPHONE</v>
      </c>
      <c r="C5467" t="str">
        <f t="shared" si="171"/>
        <v>IPHONE</v>
      </c>
    </row>
    <row r="5468" spans="1:3" x14ac:dyDescent="0.2">
      <c r="A5468" s="3" t="s">
        <v>2265</v>
      </c>
      <c r="B5468" t="str">
        <f t="shared" si="170"/>
        <v>IPHONE</v>
      </c>
      <c r="C5468" t="str">
        <f t="shared" si="171"/>
        <v>IPHONE</v>
      </c>
    </row>
    <row r="5469" spans="1:3" x14ac:dyDescent="0.2">
      <c r="A5469" s="4" t="s">
        <v>2265</v>
      </c>
      <c r="B5469" t="str">
        <f t="shared" si="170"/>
        <v>IPHONE</v>
      </c>
      <c r="C5469" t="str">
        <f t="shared" si="171"/>
        <v>IPHONE</v>
      </c>
    </row>
    <row r="5470" spans="1:3" x14ac:dyDescent="0.2">
      <c r="A5470" s="3" t="s">
        <v>2265</v>
      </c>
      <c r="B5470" t="str">
        <f t="shared" si="170"/>
        <v>IPHONE</v>
      </c>
      <c r="C5470" t="str">
        <f t="shared" si="171"/>
        <v>IPHONE</v>
      </c>
    </row>
    <row r="5471" spans="1:3" x14ac:dyDescent="0.2">
      <c r="A5471" s="4" t="s">
        <v>2268</v>
      </c>
      <c r="B5471" t="str">
        <f t="shared" si="170"/>
        <v>MACCHRG</v>
      </c>
      <c r="C5471" t="str">
        <f t="shared" si="171"/>
        <v>MACCHRG</v>
      </c>
    </row>
    <row r="5472" spans="1:3" x14ac:dyDescent="0.2">
      <c r="A5472" s="3" t="s">
        <v>2296</v>
      </c>
      <c r="B5472" t="str">
        <f t="shared" si="170"/>
        <v>MACUSBC</v>
      </c>
      <c r="C5472" t="str">
        <f t="shared" si="171"/>
        <v>MACUSBC</v>
      </c>
    </row>
    <row r="5473" spans="1:3" x14ac:dyDescent="0.2">
      <c r="A5473" s="4" t="s">
        <v>2296</v>
      </c>
      <c r="B5473" t="str">
        <f t="shared" si="170"/>
        <v>MACUSBC</v>
      </c>
      <c r="C5473" t="str">
        <f t="shared" si="171"/>
        <v>MACUSBC</v>
      </c>
    </row>
    <row r="5474" spans="1:3" x14ac:dyDescent="0.2">
      <c r="A5474" s="3" t="s">
        <v>2296</v>
      </c>
      <c r="B5474" t="str">
        <f t="shared" si="170"/>
        <v>MACUSBC</v>
      </c>
      <c r="C5474" t="str">
        <f t="shared" si="171"/>
        <v>MACUSBC</v>
      </c>
    </row>
    <row r="5475" spans="1:3" x14ac:dyDescent="0.2">
      <c r="A5475" s="4" t="s">
        <v>2296</v>
      </c>
      <c r="B5475" t="str">
        <f t="shared" si="170"/>
        <v>MACUSBC</v>
      </c>
      <c r="C5475" t="str">
        <f t="shared" si="171"/>
        <v>MACUSBC</v>
      </c>
    </row>
    <row r="5476" spans="1:3" x14ac:dyDescent="0.2">
      <c r="A5476" s="3" t="s">
        <v>2296</v>
      </c>
      <c r="B5476" t="str">
        <f t="shared" si="170"/>
        <v>MACUSBC</v>
      </c>
      <c r="C5476" t="str">
        <f t="shared" si="171"/>
        <v>MACUSBC</v>
      </c>
    </row>
    <row r="5477" spans="1:3" x14ac:dyDescent="0.2">
      <c r="A5477" s="4" t="s">
        <v>2296</v>
      </c>
      <c r="B5477" t="str">
        <f t="shared" si="170"/>
        <v>MACUSBC</v>
      </c>
      <c r="C5477" t="str">
        <f t="shared" si="171"/>
        <v>MACUSBC</v>
      </c>
    </row>
    <row r="5478" spans="1:3" x14ac:dyDescent="0.2">
      <c r="A5478" s="3" t="s">
        <v>2304</v>
      </c>
      <c r="B5478" t="str">
        <f t="shared" si="170"/>
        <v>MSE</v>
      </c>
      <c r="C5478" t="str">
        <f t="shared" si="171"/>
        <v>MSE</v>
      </c>
    </row>
    <row r="5479" spans="1:3" x14ac:dyDescent="0.2">
      <c r="A5479" s="4" t="s">
        <v>2271</v>
      </c>
      <c r="B5479" t="str">
        <f t="shared" si="170"/>
        <v>OMNI</v>
      </c>
      <c r="C5479" t="str">
        <f t="shared" si="171"/>
        <v>OMNI</v>
      </c>
    </row>
    <row r="5480" spans="1:3" x14ac:dyDescent="0.2">
      <c r="A5480" s="3" t="s">
        <v>2271</v>
      </c>
      <c r="B5480" t="str">
        <f t="shared" si="170"/>
        <v>OMNI</v>
      </c>
      <c r="C5480" t="str">
        <f t="shared" si="171"/>
        <v>OMNI</v>
      </c>
    </row>
    <row r="5481" spans="1:3" x14ac:dyDescent="0.2">
      <c r="A5481" s="4" t="s">
        <v>2271</v>
      </c>
      <c r="B5481" t="str">
        <f t="shared" si="170"/>
        <v>OMNI</v>
      </c>
      <c r="C5481" t="str">
        <f t="shared" si="171"/>
        <v>OMNI</v>
      </c>
    </row>
    <row r="5482" spans="1:3" x14ac:dyDescent="0.2">
      <c r="A5482" s="3" t="s">
        <v>2271</v>
      </c>
      <c r="B5482" t="str">
        <f t="shared" si="170"/>
        <v>OMNI</v>
      </c>
      <c r="C5482" t="str">
        <f t="shared" si="171"/>
        <v>OMNI</v>
      </c>
    </row>
    <row r="5483" spans="1:3" x14ac:dyDescent="0.2">
      <c r="A5483" s="4" t="s">
        <v>2271</v>
      </c>
      <c r="B5483" t="str">
        <f t="shared" si="170"/>
        <v>OMNI</v>
      </c>
      <c r="C5483" t="str">
        <f t="shared" si="171"/>
        <v>OMNI</v>
      </c>
    </row>
    <row r="5484" spans="1:3" x14ac:dyDescent="0.2">
      <c r="A5484" s="3" t="s">
        <v>2271</v>
      </c>
      <c r="B5484" t="str">
        <f t="shared" si="170"/>
        <v>OMNI</v>
      </c>
      <c r="C5484" t="str">
        <f t="shared" si="171"/>
        <v>OMNI</v>
      </c>
    </row>
    <row r="5485" spans="1:3" x14ac:dyDescent="0.2">
      <c r="A5485" s="4" t="s">
        <v>2271</v>
      </c>
      <c r="B5485" t="str">
        <f t="shared" si="170"/>
        <v>OMNI</v>
      </c>
      <c r="C5485" t="str">
        <f t="shared" si="171"/>
        <v>OMNI</v>
      </c>
    </row>
    <row r="5486" spans="1:3" x14ac:dyDescent="0.2">
      <c r="A5486" s="3" t="s">
        <v>2271</v>
      </c>
      <c r="B5486" t="str">
        <f t="shared" si="170"/>
        <v>OMNI</v>
      </c>
      <c r="C5486" t="str">
        <f t="shared" si="171"/>
        <v>OMNI</v>
      </c>
    </row>
    <row r="5487" spans="1:3" x14ac:dyDescent="0.2">
      <c r="A5487" s="4" t="s">
        <v>2271</v>
      </c>
      <c r="B5487" t="str">
        <f t="shared" si="170"/>
        <v>OMNI</v>
      </c>
      <c r="C5487" t="str">
        <f t="shared" si="171"/>
        <v>OMNI</v>
      </c>
    </row>
    <row r="5488" spans="1:3" x14ac:dyDescent="0.2">
      <c r="A5488" s="3" t="s">
        <v>2271</v>
      </c>
      <c r="B5488" t="str">
        <f t="shared" si="170"/>
        <v>OMNI</v>
      </c>
      <c r="C5488" t="str">
        <f t="shared" si="171"/>
        <v>OMNI</v>
      </c>
    </row>
    <row r="5489" spans="1:3" x14ac:dyDescent="0.2">
      <c r="A5489" s="4" t="s">
        <v>2271</v>
      </c>
      <c r="B5489" t="str">
        <f t="shared" si="170"/>
        <v>OMNI</v>
      </c>
      <c r="C5489" t="str">
        <f t="shared" si="171"/>
        <v>OMNI</v>
      </c>
    </row>
    <row r="5490" spans="1:3" x14ac:dyDescent="0.2">
      <c r="A5490" s="3" t="s">
        <v>2271</v>
      </c>
      <c r="B5490" t="str">
        <f t="shared" si="170"/>
        <v>OMNI</v>
      </c>
      <c r="C5490" t="str">
        <f t="shared" si="171"/>
        <v>OMNI</v>
      </c>
    </row>
    <row r="5491" spans="1:3" x14ac:dyDescent="0.2">
      <c r="A5491" s="4" t="s">
        <v>2285</v>
      </c>
      <c r="B5491" t="str">
        <f t="shared" si="170"/>
        <v>UHDMI</v>
      </c>
      <c r="C5491" t="str">
        <f t="shared" si="171"/>
        <v>UHDMI</v>
      </c>
    </row>
    <row r="5492" spans="1:3" x14ac:dyDescent="0.2">
      <c r="A5492" s="3" t="s">
        <v>2294</v>
      </c>
      <c r="B5492" t="str">
        <f t="shared" si="170"/>
        <v>UVGA</v>
      </c>
      <c r="C5492" t="str">
        <f t="shared" si="171"/>
        <v>UVGA</v>
      </c>
    </row>
    <row r="5493" spans="1:3" x14ac:dyDescent="0.2">
      <c r="A5493" s="4" t="s">
        <v>2272</v>
      </c>
      <c r="B5493" t="str">
        <f t="shared" si="170"/>
        <v>WALLADPT</v>
      </c>
      <c r="C5493" t="str">
        <f t="shared" si="171"/>
        <v>WALLADPT</v>
      </c>
    </row>
    <row r="5494" spans="1:3" x14ac:dyDescent="0.2">
      <c r="A5494" s="3" t="s">
        <v>2272</v>
      </c>
      <c r="B5494" t="str">
        <f t="shared" si="170"/>
        <v>WALLADPT</v>
      </c>
      <c r="C5494" t="str">
        <f t="shared" si="171"/>
        <v>WALLADPT</v>
      </c>
    </row>
    <row r="5495" spans="1:3" x14ac:dyDescent="0.2">
      <c r="A5495" s="4" t="s">
        <v>2272</v>
      </c>
      <c r="B5495" t="str">
        <f t="shared" si="170"/>
        <v>WALLADPT</v>
      </c>
      <c r="C5495" t="str">
        <f t="shared" si="171"/>
        <v>WALLADPT</v>
      </c>
    </row>
    <row r="5496" spans="1:3" x14ac:dyDescent="0.2">
      <c r="A5496" s="3" t="s">
        <v>2272</v>
      </c>
      <c r="B5496" t="str">
        <f t="shared" si="170"/>
        <v>WALLADPT</v>
      </c>
      <c r="C5496" t="str">
        <f t="shared" si="171"/>
        <v>WALLADPT</v>
      </c>
    </row>
    <row r="5497" spans="1:3" x14ac:dyDescent="0.2">
      <c r="A5497" s="4" t="s">
        <v>2272</v>
      </c>
      <c r="B5497" t="str">
        <f t="shared" si="170"/>
        <v>WALLADPT</v>
      </c>
      <c r="C5497" t="str">
        <f t="shared" si="171"/>
        <v>WALLADPT</v>
      </c>
    </row>
    <row r="5498" spans="1:3" x14ac:dyDescent="0.2">
      <c r="A5498" s="3" t="s">
        <v>2272</v>
      </c>
      <c r="B5498" t="str">
        <f t="shared" si="170"/>
        <v>WALLADPT</v>
      </c>
      <c r="C5498" t="str">
        <f t="shared" si="171"/>
        <v>WALLADPT</v>
      </c>
    </row>
    <row r="5499" spans="1:3" x14ac:dyDescent="0.2">
      <c r="A5499" s="4" t="s">
        <v>2272</v>
      </c>
      <c r="B5499" t="str">
        <f t="shared" si="170"/>
        <v>WALLADPT</v>
      </c>
      <c r="C5499" t="str">
        <f t="shared" si="171"/>
        <v>WALLADPT</v>
      </c>
    </row>
    <row r="5500" spans="1:3" x14ac:dyDescent="0.2">
      <c r="A5500" s="3" t="s">
        <v>2272</v>
      </c>
      <c r="B5500" t="str">
        <f t="shared" si="170"/>
        <v>WALLADPT</v>
      </c>
      <c r="C5500" t="str">
        <f t="shared" si="171"/>
        <v>WALLADPT</v>
      </c>
    </row>
    <row r="5501" spans="1:3" x14ac:dyDescent="0.2">
      <c r="A5501" s="4" t="s">
        <v>2272</v>
      </c>
      <c r="B5501" t="str">
        <f t="shared" si="170"/>
        <v>WALLADPT</v>
      </c>
      <c r="C5501" t="str">
        <f t="shared" si="171"/>
        <v>WALLADPT</v>
      </c>
    </row>
    <row r="5502" spans="1:3" x14ac:dyDescent="0.2">
      <c r="A5502" s="3" t="s">
        <v>2272</v>
      </c>
      <c r="B5502" t="str">
        <f t="shared" si="170"/>
        <v>WALLADPT</v>
      </c>
      <c r="C5502" t="str">
        <f t="shared" si="171"/>
        <v>WALLADPT</v>
      </c>
    </row>
    <row r="5503" spans="1:3" x14ac:dyDescent="0.2">
      <c r="A5503" s="4" t="s">
        <v>2272</v>
      </c>
      <c r="B5503" t="str">
        <f t="shared" si="170"/>
        <v>WALLADPT</v>
      </c>
      <c r="C5503" t="str">
        <f t="shared" si="171"/>
        <v>WALLADPT</v>
      </c>
    </row>
    <row r="5504" spans="1:3" x14ac:dyDescent="0.2">
      <c r="A5504" s="3" t="s">
        <v>2272</v>
      </c>
      <c r="B5504" t="str">
        <f t="shared" si="170"/>
        <v>WALLADPT</v>
      </c>
      <c r="C5504" t="str">
        <f t="shared" si="171"/>
        <v>WALLADPT</v>
      </c>
    </row>
    <row r="5505" spans="1:3" x14ac:dyDescent="0.2">
      <c r="A5505" s="4" t="s">
        <v>2272</v>
      </c>
      <c r="B5505" t="str">
        <f t="shared" si="170"/>
        <v>WALLADPT</v>
      </c>
      <c r="C5505" t="str">
        <f t="shared" si="171"/>
        <v>WALLADPT</v>
      </c>
    </row>
    <row r="5506" spans="1:3" x14ac:dyDescent="0.2">
      <c r="A5506" s="3" t="s">
        <v>2272</v>
      </c>
      <c r="B5506" t="str">
        <f t="shared" si="170"/>
        <v>WALLADPT</v>
      </c>
      <c r="C5506" t="str">
        <f t="shared" si="171"/>
        <v>WALLADPT</v>
      </c>
    </row>
    <row r="5507" spans="1:3" x14ac:dyDescent="0.2">
      <c r="A5507" s="4" t="s">
        <v>2272</v>
      </c>
      <c r="B5507" t="str">
        <f t="shared" ref="B5507:B5570" si="172">IF(COUNTIF(A5507,"*MACUSBC*"),"MACUSBC",A5507)</f>
        <v>WALLADPT</v>
      </c>
      <c r="C5507" t="str">
        <f t="shared" ref="C5507:C5570" si="173">IF(COUNTIF(B5507,"*uniq*"),"CBK",B5507)</f>
        <v>WALLADPT</v>
      </c>
    </row>
    <row r="5508" spans="1:3" x14ac:dyDescent="0.2">
      <c r="A5508" s="3" t="s">
        <v>2265</v>
      </c>
      <c r="B5508" t="str">
        <f t="shared" si="172"/>
        <v>IPHONE</v>
      </c>
      <c r="C5508" t="str">
        <f t="shared" si="173"/>
        <v>IPHONE</v>
      </c>
    </row>
    <row r="5509" spans="1:3" x14ac:dyDescent="0.2">
      <c r="A5509" s="4" t="s">
        <v>2296</v>
      </c>
      <c r="B5509" t="str">
        <f t="shared" si="172"/>
        <v>MACUSBC</v>
      </c>
      <c r="C5509" t="str">
        <f t="shared" si="173"/>
        <v>MACUSBC</v>
      </c>
    </row>
    <row r="5510" spans="1:3" x14ac:dyDescent="0.2">
      <c r="A5510" s="3" t="s">
        <v>2276</v>
      </c>
      <c r="B5510" t="str">
        <f t="shared" si="172"/>
        <v>CALC</v>
      </c>
      <c r="C5510" t="str">
        <f t="shared" si="173"/>
        <v>CALC</v>
      </c>
    </row>
    <row r="5511" spans="1:3" x14ac:dyDescent="0.2">
      <c r="A5511" s="4" t="s">
        <v>2276</v>
      </c>
      <c r="B5511" t="str">
        <f t="shared" si="172"/>
        <v>CALC</v>
      </c>
      <c r="C5511" t="str">
        <f t="shared" si="173"/>
        <v>CALC</v>
      </c>
    </row>
    <row r="5512" spans="1:3" x14ac:dyDescent="0.2">
      <c r="A5512" s="3" t="s">
        <v>2276</v>
      </c>
      <c r="B5512" t="str">
        <f t="shared" si="172"/>
        <v>CALC</v>
      </c>
      <c r="C5512" t="str">
        <f t="shared" si="173"/>
        <v>CALC</v>
      </c>
    </row>
    <row r="5513" spans="1:3" x14ac:dyDescent="0.2">
      <c r="A5513" s="4" t="s">
        <v>2276</v>
      </c>
      <c r="B5513" t="str">
        <f t="shared" si="172"/>
        <v>CALC</v>
      </c>
      <c r="C5513" t="str">
        <f t="shared" si="173"/>
        <v>CALC</v>
      </c>
    </row>
    <row r="5514" spans="1:3" x14ac:dyDescent="0.2">
      <c r="A5514" s="3" t="s">
        <v>2398</v>
      </c>
      <c r="B5514" t="str">
        <f t="shared" si="172"/>
        <v>Uniq/23B-1Code</v>
      </c>
      <c r="C5514" t="str">
        <f t="shared" si="173"/>
        <v>CBK</v>
      </c>
    </row>
    <row r="5515" spans="1:3" x14ac:dyDescent="0.2">
      <c r="A5515" s="4" t="s">
        <v>2398</v>
      </c>
      <c r="B5515" t="str">
        <f t="shared" si="172"/>
        <v>Uniq/23B-1Code</v>
      </c>
      <c r="C5515" t="str">
        <f t="shared" si="173"/>
        <v>CBK</v>
      </c>
    </row>
    <row r="5516" spans="1:3" x14ac:dyDescent="0.2">
      <c r="A5516" s="3" t="s">
        <v>2398</v>
      </c>
      <c r="B5516" t="str">
        <f t="shared" si="172"/>
        <v>Uniq/23B-1Code</v>
      </c>
      <c r="C5516" t="str">
        <f t="shared" si="173"/>
        <v>CBK</v>
      </c>
    </row>
    <row r="5517" spans="1:3" x14ac:dyDescent="0.2">
      <c r="A5517" s="4" t="s">
        <v>2363</v>
      </c>
      <c r="B5517" t="str">
        <f t="shared" si="172"/>
        <v>Uniq/23B09Code</v>
      </c>
      <c r="C5517" t="str">
        <f t="shared" si="173"/>
        <v>CBK</v>
      </c>
    </row>
    <row r="5518" spans="1:3" x14ac:dyDescent="0.2">
      <c r="A5518" s="3" t="s">
        <v>2273</v>
      </c>
      <c r="B5518" t="str">
        <f t="shared" si="172"/>
        <v>CBK</v>
      </c>
      <c r="C5518" t="str">
        <f t="shared" si="173"/>
        <v>CBK</v>
      </c>
    </row>
    <row r="5519" spans="1:3" x14ac:dyDescent="0.2">
      <c r="A5519" s="4" t="s">
        <v>2273</v>
      </c>
      <c r="B5519" t="str">
        <f t="shared" si="172"/>
        <v>CBK</v>
      </c>
      <c r="C5519" t="str">
        <f t="shared" si="173"/>
        <v>CBK</v>
      </c>
    </row>
    <row r="5520" spans="1:3" x14ac:dyDescent="0.2">
      <c r="A5520" s="3" t="s">
        <v>2273</v>
      </c>
      <c r="B5520" t="str">
        <f t="shared" si="172"/>
        <v>CBK</v>
      </c>
      <c r="C5520" t="str">
        <f t="shared" si="173"/>
        <v>CBK</v>
      </c>
    </row>
    <row r="5521" spans="1:3" x14ac:dyDescent="0.2">
      <c r="A5521" s="4" t="s">
        <v>2273</v>
      </c>
      <c r="B5521" t="str">
        <f t="shared" si="172"/>
        <v>CBK</v>
      </c>
      <c r="C5521" t="str">
        <f t="shared" si="173"/>
        <v>CBK</v>
      </c>
    </row>
    <row r="5522" spans="1:3" x14ac:dyDescent="0.2">
      <c r="A5522" s="3" t="s">
        <v>2274</v>
      </c>
      <c r="B5522" t="str">
        <f t="shared" si="172"/>
        <v>CLICC-ML</v>
      </c>
      <c r="C5522" t="str">
        <f t="shared" si="173"/>
        <v>CLICC-ML</v>
      </c>
    </row>
    <row r="5523" spans="1:3" x14ac:dyDescent="0.2">
      <c r="A5523" s="4" t="s">
        <v>2274</v>
      </c>
      <c r="B5523" t="str">
        <f t="shared" si="172"/>
        <v>CLICC-ML</v>
      </c>
      <c r="C5523" t="str">
        <f t="shared" si="173"/>
        <v>CLICC-ML</v>
      </c>
    </row>
    <row r="5524" spans="1:3" x14ac:dyDescent="0.2">
      <c r="A5524" s="3" t="s">
        <v>2274</v>
      </c>
      <c r="B5524" t="str">
        <f t="shared" si="172"/>
        <v>CLICC-ML</v>
      </c>
      <c r="C5524" t="str">
        <f t="shared" si="173"/>
        <v>CLICC-ML</v>
      </c>
    </row>
    <row r="5525" spans="1:3" x14ac:dyDescent="0.2">
      <c r="A5525" s="4" t="s">
        <v>2274</v>
      </c>
      <c r="B5525" t="str">
        <f t="shared" si="172"/>
        <v>CLICC-ML</v>
      </c>
      <c r="C5525" t="str">
        <f t="shared" si="173"/>
        <v>CLICC-ML</v>
      </c>
    </row>
    <row r="5526" spans="1:3" x14ac:dyDescent="0.2">
      <c r="A5526" s="3" t="s">
        <v>2274</v>
      </c>
      <c r="B5526" t="str">
        <f t="shared" si="172"/>
        <v>CLICC-ML</v>
      </c>
      <c r="C5526" t="str">
        <f t="shared" si="173"/>
        <v>CLICC-ML</v>
      </c>
    </row>
    <row r="5527" spans="1:3" x14ac:dyDescent="0.2">
      <c r="A5527" s="4" t="s">
        <v>2274</v>
      </c>
      <c r="B5527" t="str">
        <f t="shared" si="172"/>
        <v>CLICC-ML</v>
      </c>
      <c r="C5527" t="str">
        <f t="shared" si="173"/>
        <v>CLICC-ML</v>
      </c>
    </row>
    <row r="5528" spans="1:3" x14ac:dyDescent="0.2">
      <c r="A5528" s="3" t="s">
        <v>2274</v>
      </c>
      <c r="B5528" t="str">
        <f t="shared" si="172"/>
        <v>CLICC-ML</v>
      </c>
      <c r="C5528" t="str">
        <f t="shared" si="173"/>
        <v>CLICC-ML</v>
      </c>
    </row>
    <row r="5529" spans="1:3" x14ac:dyDescent="0.2">
      <c r="A5529" s="4" t="s">
        <v>2274</v>
      </c>
      <c r="B5529" t="str">
        <f t="shared" si="172"/>
        <v>CLICC-ML</v>
      </c>
      <c r="C5529" t="str">
        <f t="shared" si="173"/>
        <v>CLICC-ML</v>
      </c>
    </row>
    <row r="5530" spans="1:3" x14ac:dyDescent="0.2">
      <c r="A5530" s="3" t="s">
        <v>2274</v>
      </c>
      <c r="B5530" t="str">
        <f t="shared" si="172"/>
        <v>CLICC-ML</v>
      </c>
      <c r="C5530" t="str">
        <f t="shared" si="173"/>
        <v>CLICC-ML</v>
      </c>
    </row>
    <row r="5531" spans="1:3" x14ac:dyDescent="0.2">
      <c r="A5531" s="4" t="s">
        <v>2274</v>
      </c>
      <c r="B5531" t="str">
        <f t="shared" si="172"/>
        <v>CLICC-ML</v>
      </c>
      <c r="C5531" t="str">
        <f t="shared" si="173"/>
        <v>CLICC-ML</v>
      </c>
    </row>
    <row r="5532" spans="1:3" x14ac:dyDescent="0.2">
      <c r="A5532" s="3" t="s">
        <v>2274</v>
      </c>
      <c r="B5532" t="str">
        <f t="shared" si="172"/>
        <v>CLICC-ML</v>
      </c>
      <c r="C5532" t="str">
        <f t="shared" si="173"/>
        <v>CLICC-ML</v>
      </c>
    </row>
    <row r="5533" spans="1:3" x14ac:dyDescent="0.2">
      <c r="A5533" s="4" t="s">
        <v>2275</v>
      </c>
      <c r="B5533" t="str">
        <f t="shared" si="172"/>
        <v>CLICC-MM</v>
      </c>
      <c r="C5533" t="str">
        <f t="shared" si="173"/>
        <v>CLICC-MM</v>
      </c>
    </row>
    <row r="5534" spans="1:3" x14ac:dyDescent="0.2">
      <c r="A5534" s="3" t="s">
        <v>2275</v>
      </c>
      <c r="B5534" t="str">
        <f t="shared" si="172"/>
        <v>CLICC-MM</v>
      </c>
      <c r="C5534" t="str">
        <f t="shared" si="173"/>
        <v>CLICC-MM</v>
      </c>
    </row>
    <row r="5535" spans="1:3" x14ac:dyDescent="0.2">
      <c r="A5535" s="4" t="s">
        <v>2275</v>
      </c>
      <c r="B5535" t="str">
        <f t="shared" si="172"/>
        <v>CLICC-MM</v>
      </c>
      <c r="C5535" t="str">
        <f t="shared" si="173"/>
        <v>CLICC-MM</v>
      </c>
    </row>
    <row r="5536" spans="1:3" x14ac:dyDescent="0.2">
      <c r="A5536" s="3" t="s">
        <v>2263</v>
      </c>
      <c r="B5536" t="str">
        <f t="shared" si="172"/>
        <v>HP</v>
      </c>
      <c r="C5536" t="str">
        <f t="shared" si="173"/>
        <v>HP</v>
      </c>
    </row>
    <row r="5537" spans="1:3" x14ac:dyDescent="0.2">
      <c r="A5537" s="4" t="s">
        <v>2263</v>
      </c>
      <c r="B5537" t="str">
        <f t="shared" si="172"/>
        <v>HP</v>
      </c>
      <c r="C5537" t="str">
        <f t="shared" si="173"/>
        <v>HP</v>
      </c>
    </row>
    <row r="5538" spans="1:3" x14ac:dyDescent="0.2">
      <c r="A5538" s="3" t="s">
        <v>2263</v>
      </c>
      <c r="B5538" t="str">
        <f t="shared" si="172"/>
        <v>HP</v>
      </c>
      <c r="C5538" t="str">
        <f t="shared" si="173"/>
        <v>HP</v>
      </c>
    </row>
    <row r="5539" spans="1:3" x14ac:dyDescent="0.2">
      <c r="A5539" s="4" t="s">
        <v>2263</v>
      </c>
      <c r="B5539" t="str">
        <f t="shared" si="172"/>
        <v>HP</v>
      </c>
      <c r="C5539" t="str">
        <f t="shared" si="173"/>
        <v>HP</v>
      </c>
    </row>
    <row r="5540" spans="1:3" x14ac:dyDescent="0.2">
      <c r="A5540" s="3" t="s">
        <v>2274</v>
      </c>
      <c r="B5540" t="str">
        <f t="shared" si="172"/>
        <v>CLICC-ML</v>
      </c>
      <c r="C5540" t="str">
        <f t="shared" si="173"/>
        <v>CLICC-ML</v>
      </c>
    </row>
    <row r="5541" spans="1:3" x14ac:dyDescent="0.2">
      <c r="A5541" s="4" t="s">
        <v>2275</v>
      </c>
      <c r="B5541" t="str">
        <f t="shared" si="172"/>
        <v>CLICC-MM</v>
      </c>
      <c r="C5541" t="str">
        <f t="shared" si="173"/>
        <v>CLICC-MM</v>
      </c>
    </row>
    <row r="5542" spans="1:3" x14ac:dyDescent="0.2">
      <c r="A5542" s="3" t="s">
        <v>2275</v>
      </c>
      <c r="B5542" t="str">
        <f t="shared" si="172"/>
        <v>CLICC-MM</v>
      </c>
      <c r="C5542" t="str">
        <f t="shared" si="173"/>
        <v>CLICC-MM</v>
      </c>
    </row>
    <row r="5543" spans="1:3" x14ac:dyDescent="0.2">
      <c r="A5543" s="4" t="s">
        <v>2263</v>
      </c>
      <c r="B5543" t="str">
        <f t="shared" si="172"/>
        <v>HP</v>
      </c>
      <c r="C5543" t="str">
        <f t="shared" si="173"/>
        <v>HP</v>
      </c>
    </row>
    <row r="5544" spans="1:3" x14ac:dyDescent="0.2">
      <c r="A5544" s="3" t="s">
        <v>2274</v>
      </c>
      <c r="B5544" t="str">
        <f t="shared" si="172"/>
        <v>CLICC-ML</v>
      </c>
      <c r="C5544" t="str">
        <f t="shared" si="173"/>
        <v>CLICC-ML</v>
      </c>
    </row>
    <row r="5545" spans="1:3" x14ac:dyDescent="0.2">
      <c r="A5545" s="4" t="s">
        <v>2275</v>
      </c>
      <c r="B5545" t="str">
        <f t="shared" si="172"/>
        <v>CLICC-MM</v>
      </c>
      <c r="C5545" t="str">
        <f t="shared" si="173"/>
        <v>CLICC-MM</v>
      </c>
    </row>
    <row r="5546" spans="1:3" x14ac:dyDescent="0.2">
      <c r="A5546" s="3" t="s">
        <v>2274</v>
      </c>
      <c r="B5546" t="str">
        <f t="shared" si="172"/>
        <v>CLICC-ML</v>
      </c>
      <c r="C5546" t="str">
        <f t="shared" si="173"/>
        <v>CLICC-ML</v>
      </c>
    </row>
    <row r="5547" spans="1:3" x14ac:dyDescent="0.2">
      <c r="A5547" s="4" t="s">
        <v>2263</v>
      </c>
      <c r="B5547" t="str">
        <f t="shared" si="172"/>
        <v>HP</v>
      </c>
      <c r="C5547" t="str">
        <f t="shared" si="173"/>
        <v>HP</v>
      </c>
    </row>
    <row r="5548" spans="1:3" x14ac:dyDescent="0.2">
      <c r="A5548" s="3" t="s">
        <v>2263</v>
      </c>
      <c r="B5548" t="str">
        <f t="shared" si="172"/>
        <v>HP</v>
      </c>
      <c r="C5548" t="str">
        <f t="shared" si="173"/>
        <v>HP</v>
      </c>
    </row>
    <row r="5549" spans="1:3" x14ac:dyDescent="0.2">
      <c r="A5549" s="4" t="s">
        <v>2274</v>
      </c>
      <c r="B5549" t="str">
        <f t="shared" si="172"/>
        <v>CLICC-ML</v>
      </c>
      <c r="C5549" t="str">
        <f t="shared" si="173"/>
        <v>CLICC-ML</v>
      </c>
    </row>
    <row r="5550" spans="1:3" x14ac:dyDescent="0.2">
      <c r="A5550" s="3" t="s">
        <v>2296</v>
      </c>
      <c r="B5550" t="str">
        <f t="shared" si="172"/>
        <v>MACUSBC</v>
      </c>
      <c r="C5550" t="str">
        <f t="shared" si="173"/>
        <v>MACUSBC</v>
      </c>
    </row>
    <row r="5551" spans="1:3" x14ac:dyDescent="0.2">
      <c r="A5551" s="4" t="s">
        <v>2265</v>
      </c>
      <c r="B5551" t="str">
        <f t="shared" si="172"/>
        <v>IPHONE</v>
      </c>
      <c r="C5551" t="str">
        <f t="shared" si="173"/>
        <v>IPHONE</v>
      </c>
    </row>
    <row r="5552" spans="1:3" x14ac:dyDescent="0.2">
      <c r="A5552" s="3" t="s">
        <v>2272</v>
      </c>
      <c r="B5552" t="str">
        <f t="shared" si="172"/>
        <v>WALLADPT</v>
      </c>
      <c r="C5552" t="str">
        <f t="shared" si="173"/>
        <v>WALLADPT</v>
      </c>
    </row>
    <row r="5553" spans="1:3" x14ac:dyDescent="0.2">
      <c r="A5553" s="4" t="s">
        <v>2274</v>
      </c>
      <c r="B5553" t="str">
        <f t="shared" si="172"/>
        <v>CLICC-ML</v>
      </c>
      <c r="C5553" t="str">
        <f t="shared" si="173"/>
        <v>CLICC-ML</v>
      </c>
    </row>
    <row r="5554" spans="1:3" x14ac:dyDescent="0.2">
      <c r="A5554" s="3" t="s">
        <v>2275</v>
      </c>
      <c r="B5554" t="str">
        <f t="shared" si="172"/>
        <v>CLICC-MM</v>
      </c>
      <c r="C5554" t="str">
        <f t="shared" si="173"/>
        <v>CLICC-MM</v>
      </c>
    </row>
    <row r="5555" spans="1:3" x14ac:dyDescent="0.2">
      <c r="A5555" s="4" t="s">
        <v>2275</v>
      </c>
      <c r="B5555" t="str">
        <f t="shared" si="172"/>
        <v>CLICC-MM</v>
      </c>
      <c r="C5555" t="str">
        <f t="shared" si="173"/>
        <v>CLICC-MM</v>
      </c>
    </row>
    <row r="5556" spans="1:3" x14ac:dyDescent="0.2">
      <c r="A5556" s="3" t="s">
        <v>2274</v>
      </c>
      <c r="B5556" t="str">
        <f t="shared" si="172"/>
        <v>CLICC-ML</v>
      </c>
      <c r="C5556" t="str">
        <f t="shared" si="173"/>
        <v>CLICC-ML</v>
      </c>
    </row>
    <row r="5557" spans="1:3" x14ac:dyDescent="0.2">
      <c r="A5557" s="4" t="s">
        <v>2275</v>
      </c>
      <c r="B5557" t="str">
        <f t="shared" si="172"/>
        <v>CLICC-MM</v>
      </c>
      <c r="C5557" t="str">
        <f t="shared" si="173"/>
        <v>CLICC-MM</v>
      </c>
    </row>
    <row r="5558" spans="1:3" x14ac:dyDescent="0.2">
      <c r="A5558" s="3" t="s">
        <v>2273</v>
      </c>
      <c r="B5558" t="str">
        <f t="shared" si="172"/>
        <v>CBK</v>
      </c>
      <c r="C5558" t="str">
        <f t="shared" si="173"/>
        <v>CBK</v>
      </c>
    </row>
    <row r="5559" spans="1:3" x14ac:dyDescent="0.2">
      <c r="A5559" s="4" t="s">
        <v>2273</v>
      </c>
      <c r="B5559" t="str">
        <f t="shared" si="172"/>
        <v>CBK</v>
      </c>
      <c r="C5559" t="str">
        <f t="shared" si="173"/>
        <v>CBK</v>
      </c>
    </row>
    <row r="5560" spans="1:3" x14ac:dyDescent="0.2">
      <c r="A5560" s="3" t="s">
        <v>2297</v>
      </c>
      <c r="B5560" t="str">
        <f t="shared" si="172"/>
        <v>FAC</v>
      </c>
      <c r="C5560" t="str">
        <f t="shared" si="173"/>
        <v>FAC</v>
      </c>
    </row>
    <row r="5561" spans="1:3" x14ac:dyDescent="0.2">
      <c r="A5561" s="4" t="s">
        <v>2190</v>
      </c>
      <c r="B5561" t="str">
        <f t="shared" si="172"/>
        <v>FAC517C</v>
      </c>
      <c r="C5561" t="str">
        <f t="shared" si="173"/>
        <v>FAC517C</v>
      </c>
    </row>
    <row r="5562" spans="1:3" x14ac:dyDescent="0.2">
      <c r="A5562" s="3" t="s">
        <v>2263</v>
      </c>
      <c r="B5562" t="str">
        <f t="shared" si="172"/>
        <v>HP</v>
      </c>
      <c r="C5562" t="str">
        <f t="shared" si="173"/>
        <v>HP</v>
      </c>
    </row>
    <row r="5563" spans="1:3" x14ac:dyDescent="0.2">
      <c r="A5563" s="4" t="s">
        <v>2264</v>
      </c>
      <c r="B5563" t="str">
        <f t="shared" si="172"/>
        <v>IPADK</v>
      </c>
      <c r="C5563" t="str">
        <f t="shared" si="173"/>
        <v>IPADK</v>
      </c>
    </row>
    <row r="5564" spans="1:3" x14ac:dyDescent="0.2">
      <c r="A5564" s="3" t="s">
        <v>2266</v>
      </c>
      <c r="B5564" t="str">
        <f t="shared" si="172"/>
        <v>HDST</v>
      </c>
      <c r="C5564" t="str">
        <f t="shared" si="173"/>
        <v>HDST</v>
      </c>
    </row>
    <row r="5565" spans="1:3" x14ac:dyDescent="0.2">
      <c r="A5565" s="4" t="s">
        <v>2282</v>
      </c>
      <c r="B5565" t="str">
        <f t="shared" si="172"/>
        <v>HPUSBC</v>
      </c>
      <c r="C5565" t="str">
        <f t="shared" si="173"/>
        <v>HPUSBC</v>
      </c>
    </row>
    <row r="5566" spans="1:3" x14ac:dyDescent="0.2">
      <c r="A5566" s="3" t="s">
        <v>2265</v>
      </c>
      <c r="B5566" t="str">
        <f t="shared" si="172"/>
        <v>IPHONE</v>
      </c>
      <c r="C5566" t="str">
        <f t="shared" si="173"/>
        <v>IPHONE</v>
      </c>
    </row>
    <row r="5567" spans="1:3" x14ac:dyDescent="0.2">
      <c r="A5567" s="4" t="s">
        <v>2265</v>
      </c>
      <c r="B5567" t="str">
        <f t="shared" si="172"/>
        <v>IPHONE</v>
      </c>
      <c r="C5567" t="str">
        <f t="shared" si="173"/>
        <v>IPHONE</v>
      </c>
    </row>
    <row r="5568" spans="1:3" x14ac:dyDescent="0.2">
      <c r="A5568" s="3" t="s">
        <v>2265</v>
      </c>
      <c r="B5568" t="str">
        <f t="shared" si="172"/>
        <v>IPHONE</v>
      </c>
      <c r="C5568" t="str">
        <f t="shared" si="173"/>
        <v>IPHONE</v>
      </c>
    </row>
    <row r="5569" spans="1:3" x14ac:dyDescent="0.2">
      <c r="A5569" s="4" t="s">
        <v>2265</v>
      </c>
      <c r="B5569" t="str">
        <f t="shared" si="172"/>
        <v>IPHONE</v>
      </c>
      <c r="C5569" t="str">
        <f t="shared" si="173"/>
        <v>IPHONE</v>
      </c>
    </row>
    <row r="5570" spans="1:3" x14ac:dyDescent="0.2">
      <c r="A5570" s="3" t="s">
        <v>2296</v>
      </c>
      <c r="B5570" t="str">
        <f t="shared" si="172"/>
        <v>MACUSBC</v>
      </c>
      <c r="C5570" t="str">
        <f t="shared" si="173"/>
        <v>MACUSBC</v>
      </c>
    </row>
    <row r="5571" spans="1:3" x14ac:dyDescent="0.2">
      <c r="A5571" s="4" t="s">
        <v>2296</v>
      </c>
      <c r="B5571" t="str">
        <f t="shared" ref="B5571:B5634" si="174">IF(COUNTIF(A5571,"*MACUSBC*"),"MACUSBC",A5571)</f>
        <v>MACUSBC</v>
      </c>
      <c r="C5571" t="str">
        <f t="shared" ref="C5571:C5634" si="175">IF(COUNTIF(B5571,"*uniq*"),"CBK",B5571)</f>
        <v>MACUSBC</v>
      </c>
    </row>
    <row r="5572" spans="1:3" x14ac:dyDescent="0.2">
      <c r="A5572" s="3" t="s">
        <v>2285</v>
      </c>
      <c r="B5572" t="str">
        <f t="shared" si="174"/>
        <v>UHDMI</v>
      </c>
      <c r="C5572" t="str">
        <f t="shared" si="175"/>
        <v>UHDMI</v>
      </c>
    </row>
    <row r="5573" spans="1:3" x14ac:dyDescent="0.2">
      <c r="A5573" s="4" t="s">
        <v>2272</v>
      </c>
      <c r="B5573" t="str">
        <f t="shared" si="174"/>
        <v>WALLADPT</v>
      </c>
      <c r="C5573" t="str">
        <f t="shared" si="175"/>
        <v>WALLADPT</v>
      </c>
    </row>
    <row r="5574" spans="1:3" x14ac:dyDescent="0.2">
      <c r="A5574" s="3" t="s">
        <v>2272</v>
      </c>
      <c r="B5574" t="str">
        <f t="shared" si="174"/>
        <v>WALLADPT</v>
      </c>
      <c r="C5574" t="str">
        <f t="shared" si="175"/>
        <v>WALLADPT</v>
      </c>
    </row>
    <row r="5575" spans="1:3" x14ac:dyDescent="0.2">
      <c r="A5575" s="4" t="s">
        <v>2272</v>
      </c>
      <c r="B5575" t="str">
        <f t="shared" si="174"/>
        <v>WALLADPT</v>
      </c>
      <c r="C5575" t="str">
        <f t="shared" si="175"/>
        <v>WALLADPT</v>
      </c>
    </row>
    <row r="5576" spans="1:3" x14ac:dyDescent="0.2">
      <c r="A5576" s="3" t="s">
        <v>2265</v>
      </c>
      <c r="B5576" t="str">
        <f t="shared" si="174"/>
        <v>IPHONE</v>
      </c>
      <c r="C5576" t="str">
        <f t="shared" si="175"/>
        <v>IPHONE</v>
      </c>
    </row>
    <row r="5577" spans="1:3" x14ac:dyDescent="0.2">
      <c r="A5577" s="4" t="s">
        <v>2272</v>
      </c>
      <c r="B5577" t="str">
        <f t="shared" si="174"/>
        <v>WALLADPT</v>
      </c>
      <c r="C5577" t="str">
        <f t="shared" si="175"/>
        <v>WALLADPT</v>
      </c>
    </row>
    <row r="5578" spans="1:3" x14ac:dyDescent="0.2">
      <c r="A5578" s="3" t="s">
        <v>2399</v>
      </c>
      <c r="B5578" t="str">
        <f t="shared" si="174"/>
        <v>Uniq/24B02Code</v>
      </c>
      <c r="C5578" t="str">
        <f t="shared" si="175"/>
        <v>CBK</v>
      </c>
    </row>
    <row r="5579" spans="1:3" x14ac:dyDescent="0.2">
      <c r="A5579" s="4" t="s">
        <v>2273</v>
      </c>
      <c r="B5579" t="str">
        <f t="shared" si="174"/>
        <v>CBK</v>
      </c>
      <c r="C5579" t="str">
        <f t="shared" si="175"/>
        <v>CBK</v>
      </c>
    </row>
    <row r="5580" spans="1:3" x14ac:dyDescent="0.2">
      <c r="A5580" s="3" t="s">
        <v>2273</v>
      </c>
      <c r="B5580" t="str">
        <f t="shared" si="174"/>
        <v>CBK</v>
      </c>
      <c r="C5580" t="str">
        <f t="shared" si="175"/>
        <v>CBK</v>
      </c>
    </row>
    <row r="5581" spans="1:3" x14ac:dyDescent="0.2">
      <c r="A5581" s="4" t="s">
        <v>2275</v>
      </c>
      <c r="B5581" t="str">
        <f t="shared" si="174"/>
        <v>CLICC-MM</v>
      </c>
      <c r="C5581" t="str">
        <f t="shared" si="175"/>
        <v>CLICC-MM</v>
      </c>
    </row>
    <row r="5582" spans="1:3" x14ac:dyDescent="0.2">
      <c r="A5582" s="3" t="s">
        <v>2275</v>
      </c>
      <c r="B5582" t="str">
        <f t="shared" si="174"/>
        <v>CLICC-MM</v>
      </c>
      <c r="C5582" t="str">
        <f t="shared" si="175"/>
        <v>CLICC-MM</v>
      </c>
    </row>
    <row r="5583" spans="1:3" x14ac:dyDescent="0.2">
      <c r="A5583" s="4" t="s">
        <v>2265</v>
      </c>
      <c r="B5583" t="str">
        <f t="shared" si="174"/>
        <v>IPHONE</v>
      </c>
      <c r="C5583" t="str">
        <f t="shared" si="175"/>
        <v>IPHONE</v>
      </c>
    </row>
    <row r="5584" spans="1:3" x14ac:dyDescent="0.2">
      <c r="A5584" s="3" t="s">
        <v>2271</v>
      </c>
      <c r="B5584" t="str">
        <f t="shared" si="174"/>
        <v>OMNI</v>
      </c>
      <c r="C5584" t="str">
        <f t="shared" si="175"/>
        <v>OMNI</v>
      </c>
    </row>
    <row r="5585" spans="1:3" x14ac:dyDescent="0.2">
      <c r="A5585" s="4" t="s">
        <v>2265</v>
      </c>
      <c r="B5585" t="str">
        <f t="shared" si="174"/>
        <v>IPHONE</v>
      </c>
      <c r="C5585" t="str">
        <f t="shared" si="175"/>
        <v>IPHONE</v>
      </c>
    </row>
    <row r="5586" spans="1:3" x14ac:dyDescent="0.2">
      <c r="A5586" s="3" t="s">
        <v>2294</v>
      </c>
      <c r="B5586" t="str">
        <f t="shared" si="174"/>
        <v>UVGA</v>
      </c>
      <c r="C5586" t="str">
        <f t="shared" si="175"/>
        <v>UVGA</v>
      </c>
    </row>
    <row r="5587" spans="1:3" x14ac:dyDescent="0.2">
      <c r="A5587" s="4" t="s">
        <v>2272</v>
      </c>
      <c r="B5587" t="str">
        <f t="shared" si="174"/>
        <v>WALLADPT</v>
      </c>
      <c r="C5587" t="str">
        <f t="shared" si="175"/>
        <v>WALLADPT</v>
      </c>
    </row>
    <row r="5588" spans="1:3" x14ac:dyDescent="0.2">
      <c r="A5588" s="3" t="s">
        <v>2273</v>
      </c>
      <c r="B5588" t="str">
        <f t="shared" si="174"/>
        <v>CBK</v>
      </c>
      <c r="C5588" t="str">
        <f t="shared" si="175"/>
        <v>CBK</v>
      </c>
    </row>
    <row r="5589" spans="1:3" x14ac:dyDescent="0.2">
      <c r="A5589" s="4" t="s">
        <v>2288</v>
      </c>
      <c r="B5589" t="str">
        <f t="shared" si="174"/>
        <v>ANDROID</v>
      </c>
      <c r="C5589" t="str">
        <f t="shared" si="175"/>
        <v>ANDROID</v>
      </c>
    </row>
    <row r="5590" spans="1:3" x14ac:dyDescent="0.2">
      <c r="A5590" s="3" t="s">
        <v>2302</v>
      </c>
      <c r="B5590" t="str">
        <f t="shared" si="174"/>
        <v>BOEIPHONE</v>
      </c>
      <c r="C5590" t="str">
        <f t="shared" si="175"/>
        <v>BOEIPHONE</v>
      </c>
    </row>
    <row r="5591" spans="1:3" x14ac:dyDescent="0.2">
      <c r="A5591" s="4" t="s">
        <v>2281</v>
      </c>
      <c r="B5591" t="str">
        <f t="shared" si="174"/>
        <v>HDMIC</v>
      </c>
      <c r="C5591" t="str">
        <f t="shared" si="175"/>
        <v>HDMIC</v>
      </c>
    </row>
    <row r="5592" spans="1:3" x14ac:dyDescent="0.2">
      <c r="A5592" s="3" t="s">
        <v>2266</v>
      </c>
      <c r="B5592" t="str">
        <f t="shared" si="174"/>
        <v>HDST</v>
      </c>
      <c r="C5592" t="str">
        <f t="shared" si="175"/>
        <v>HDST</v>
      </c>
    </row>
    <row r="5593" spans="1:3" x14ac:dyDescent="0.2">
      <c r="A5593" s="4" t="s">
        <v>2282</v>
      </c>
      <c r="B5593" t="str">
        <f t="shared" si="174"/>
        <v>HPUSBC</v>
      </c>
      <c r="C5593" t="str">
        <f t="shared" si="175"/>
        <v>HPUSBC</v>
      </c>
    </row>
    <row r="5594" spans="1:3" x14ac:dyDescent="0.2">
      <c r="A5594" s="3" t="s">
        <v>2282</v>
      </c>
      <c r="B5594" t="str">
        <f t="shared" si="174"/>
        <v>HPUSBC</v>
      </c>
      <c r="C5594" t="str">
        <f t="shared" si="175"/>
        <v>HPUSBC</v>
      </c>
    </row>
    <row r="5595" spans="1:3" x14ac:dyDescent="0.2">
      <c r="A5595" s="4" t="s">
        <v>2282</v>
      </c>
      <c r="B5595" t="str">
        <f t="shared" si="174"/>
        <v>HPUSBC</v>
      </c>
      <c r="C5595" t="str">
        <f t="shared" si="175"/>
        <v>HPUSBC</v>
      </c>
    </row>
    <row r="5596" spans="1:3" x14ac:dyDescent="0.2">
      <c r="A5596" s="3" t="s">
        <v>2282</v>
      </c>
      <c r="B5596" t="str">
        <f t="shared" si="174"/>
        <v>HPUSBC</v>
      </c>
      <c r="C5596" t="str">
        <f t="shared" si="175"/>
        <v>HPUSBC</v>
      </c>
    </row>
    <row r="5597" spans="1:3" x14ac:dyDescent="0.2">
      <c r="A5597" s="4" t="s">
        <v>2282</v>
      </c>
      <c r="B5597" t="str">
        <f t="shared" si="174"/>
        <v>HPUSBC</v>
      </c>
      <c r="C5597" t="str">
        <f t="shared" si="175"/>
        <v>HPUSBC</v>
      </c>
    </row>
    <row r="5598" spans="1:3" x14ac:dyDescent="0.2">
      <c r="A5598" s="3" t="s">
        <v>2282</v>
      </c>
      <c r="B5598" t="str">
        <f t="shared" si="174"/>
        <v>HPUSBC</v>
      </c>
      <c r="C5598" t="str">
        <f t="shared" si="175"/>
        <v>HPUSBC</v>
      </c>
    </row>
    <row r="5599" spans="1:3" x14ac:dyDescent="0.2">
      <c r="A5599" s="4" t="s">
        <v>2265</v>
      </c>
      <c r="B5599" t="str">
        <f t="shared" si="174"/>
        <v>IPHONE</v>
      </c>
      <c r="C5599" t="str">
        <f t="shared" si="175"/>
        <v>IPHONE</v>
      </c>
    </row>
    <row r="5600" spans="1:3" x14ac:dyDescent="0.2">
      <c r="A5600" s="3" t="s">
        <v>2265</v>
      </c>
      <c r="B5600" t="str">
        <f t="shared" si="174"/>
        <v>IPHONE</v>
      </c>
      <c r="C5600" t="str">
        <f t="shared" si="175"/>
        <v>IPHONE</v>
      </c>
    </row>
    <row r="5601" spans="1:3" x14ac:dyDescent="0.2">
      <c r="A5601" s="4" t="s">
        <v>2265</v>
      </c>
      <c r="B5601" t="str">
        <f t="shared" si="174"/>
        <v>IPHONE</v>
      </c>
      <c r="C5601" t="str">
        <f t="shared" si="175"/>
        <v>IPHONE</v>
      </c>
    </row>
    <row r="5602" spans="1:3" x14ac:dyDescent="0.2">
      <c r="A5602" s="3" t="s">
        <v>2265</v>
      </c>
      <c r="B5602" t="str">
        <f t="shared" si="174"/>
        <v>IPHONE</v>
      </c>
      <c r="C5602" t="str">
        <f t="shared" si="175"/>
        <v>IPHONE</v>
      </c>
    </row>
    <row r="5603" spans="1:3" x14ac:dyDescent="0.2">
      <c r="A5603" s="4" t="s">
        <v>2265</v>
      </c>
      <c r="B5603" t="str">
        <f t="shared" si="174"/>
        <v>IPHONE</v>
      </c>
      <c r="C5603" t="str">
        <f t="shared" si="175"/>
        <v>IPHONE</v>
      </c>
    </row>
    <row r="5604" spans="1:3" x14ac:dyDescent="0.2">
      <c r="A5604" s="3" t="s">
        <v>2265</v>
      </c>
      <c r="B5604" t="str">
        <f t="shared" si="174"/>
        <v>IPHONE</v>
      </c>
      <c r="C5604" t="str">
        <f t="shared" si="175"/>
        <v>IPHONE</v>
      </c>
    </row>
    <row r="5605" spans="1:3" x14ac:dyDescent="0.2">
      <c r="A5605" s="4" t="s">
        <v>2265</v>
      </c>
      <c r="B5605" t="str">
        <f t="shared" si="174"/>
        <v>IPHONE</v>
      </c>
      <c r="C5605" t="str">
        <f t="shared" si="175"/>
        <v>IPHONE</v>
      </c>
    </row>
    <row r="5606" spans="1:3" x14ac:dyDescent="0.2">
      <c r="A5606" s="3" t="s">
        <v>2265</v>
      </c>
      <c r="B5606" t="str">
        <f t="shared" si="174"/>
        <v>IPHONE</v>
      </c>
      <c r="C5606" t="str">
        <f t="shared" si="175"/>
        <v>IPHONE</v>
      </c>
    </row>
    <row r="5607" spans="1:3" x14ac:dyDescent="0.2">
      <c r="A5607" s="4" t="s">
        <v>2265</v>
      </c>
      <c r="B5607" t="str">
        <f t="shared" si="174"/>
        <v>IPHONE</v>
      </c>
      <c r="C5607" t="str">
        <f t="shared" si="175"/>
        <v>IPHONE</v>
      </c>
    </row>
    <row r="5608" spans="1:3" x14ac:dyDescent="0.2">
      <c r="A5608" s="3" t="s">
        <v>2265</v>
      </c>
      <c r="B5608" t="str">
        <f t="shared" si="174"/>
        <v>IPHONE</v>
      </c>
      <c r="C5608" t="str">
        <f t="shared" si="175"/>
        <v>IPHONE</v>
      </c>
    </row>
    <row r="5609" spans="1:3" x14ac:dyDescent="0.2">
      <c r="A5609" s="4" t="s">
        <v>2265</v>
      </c>
      <c r="B5609" t="str">
        <f t="shared" si="174"/>
        <v>IPHONE</v>
      </c>
      <c r="C5609" t="str">
        <f t="shared" si="175"/>
        <v>IPHONE</v>
      </c>
    </row>
    <row r="5610" spans="1:3" x14ac:dyDescent="0.2">
      <c r="A5610" s="3" t="s">
        <v>2265</v>
      </c>
      <c r="B5610" t="str">
        <f t="shared" si="174"/>
        <v>IPHONE</v>
      </c>
      <c r="C5610" t="str">
        <f t="shared" si="175"/>
        <v>IPHONE</v>
      </c>
    </row>
    <row r="5611" spans="1:3" x14ac:dyDescent="0.2">
      <c r="A5611" s="4" t="s">
        <v>2265</v>
      </c>
      <c r="B5611" t="str">
        <f t="shared" si="174"/>
        <v>IPHONE</v>
      </c>
      <c r="C5611" t="str">
        <f t="shared" si="175"/>
        <v>IPHONE</v>
      </c>
    </row>
    <row r="5612" spans="1:3" x14ac:dyDescent="0.2">
      <c r="A5612" s="3" t="s">
        <v>2265</v>
      </c>
      <c r="B5612" t="str">
        <f t="shared" si="174"/>
        <v>IPHONE</v>
      </c>
      <c r="C5612" t="str">
        <f t="shared" si="175"/>
        <v>IPHONE</v>
      </c>
    </row>
    <row r="5613" spans="1:3" x14ac:dyDescent="0.2">
      <c r="A5613" s="4" t="s">
        <v>2268</v>
      </c>
      <c r="B5613" t="str">
        <f t="shared" si="174"/>
        <v>MACCHRG</v>
      </c>
      <c r="C5613" t="str">
        <f t="shared" si="175"/>
        <v>MACCHRG</v>
      </c>
    </row>
    <row r="5614" spans="1:3" x14ac:dyDescent="0.2">
      <c r="A5614" s="3" t="s">
        <v>2268</v>
      </c>
      <c r="B5614" t="str">
        <f t="shared" si="174"/>
        <v>MACCHRG</v>
      </c>
      <c r="C5614" t="str">
        <f t="shared" si="175"/>
        <v>MACCHRG</v>
      </c>
    </row>
    <row r="5615" spans="1:3" x14ac:dyDescent="0.2">
      <c r="A5615" s="4" t="s">
        <v>2296</v>
      </c>
      <c r="B5615" t="str">
        <f t="shared" si="174"/>
        <v>MACUSBC</v>
      </c>
      <c r="C5615" t="str">
        <f t="shared" si="175"/>
        <v>MACUSBC</v>
      </c>
    </row>
    <row r="5616" spans="1:3" x14ac:dyDescent="0.2">
      <c r="A5616" s="3" t="s">
        <v>2296</v>
      </c>
      <c r="B5616" t="str">
        <f t="shared" si="174"/>
        <v>MACUSBC</v>
      </c>
      <c r="C5616" t="str">
        <f t="shared" si="175"/>
        <v>MACUSBC</v>
      </c>
    </row>
    <row r="5617" spans="1:3" x14ac:dyDescent="0.2">
      <c r="A5617" s="4" t="s">
        <v>2296</v>
      </c>
      <c r="B5617" t="str">
        <f t="shared" si="174"/>
        <v>MACUSBC</v>
      </c>
      <c r="C5617" t="str">
        <f t="shared" si="175"/>
        <v>MACUSBC</v>
      </c>
    </row>
    <row r="5618" spans="1:3" x14ac:dyDescent="0.2">
      <c r="A5618" s="3" t="s">
        <v>2296</v>
      </c>
      <c r="B5618" t="str">
        <f t="shared" si="174"/>
        <v>MACUSBC</v>
      </c>
      <c r="C5618" t="str">
        <f t="shared" si="175"/>
        <v>MACUSBC</v>
      </c>
    </row>
    <row r="5619" spans="1:3" x14ac:dyDescent="0.2">
      <c r="A5619" s="4" t="s">
        <v>2296</v>
      </c>
      <c r="B5619" t="str">
        <f t="shared" si="174"/>
        <v>MACUSBC</v>
      </c>
      <c r="C5619" t="str">
        <f t="shared" si="175"/>
        <v>MACUSBC</v>
      </c>
    </row>
    <row r="5620" spans="1:3" x14ac:dyDescent="0.2">
      <c r="A5620" s="3" t="s">
        <v>2296</v>
      </c>
      <c r="B5620" t="str">
        <f t="shared" si="174"/>
        <v>MACUSBC</v>
      </c>
      <c r="C5620" t="str">
        <f t="shared" si="175"/>
        <v>MACUSBC</v>
      </c>
    </row>
    <row r="5621" spans="1:3" x14ac:dyDescent="0.2">
      <c r="A5621" s="4" t="s">
        <v>2296</v>
      </c>
      <c r="B5621" t="str">
        <f t="shared" si="174"/>
        <v>MACUSBC</v>
      </c>
      <c r="C5621" t="str">
        <f t="shared" si="175"/>
        <v>MACUSBC</v>
      </c>
    </row>
    <row r="5622" spans="1:3" x14ac:dyDescent="0.2">
      <c r="A5622" s="3" t="s">
        <v>2271</v>
      </c>
      <c r="B5622" t="str">
        <f t="shared" si="174"/>
        <v>OMNI</v>
      </c>
      <c r="C5622" t="str">
        <f t="shared" si="175"/>
        <v>OMNI</v>
      </c>
    </row>
    <row r="5623" spans="1:3" x14ac:dyDescent="0.2">
      <c r="A5623" s="4" t="s">
        <v>2271</v>
      </c>
      <c r="B5623" t="str">
        <f t="shared" si="174"/>
        <v>OMNI</v>
      </c>
      <c r="C5623" t="str">
        <f t="shared" si="175"/>
        <v>OMNI</v>
      </c>
    </row>
    <row r="5624" spans="1:3" x14ac:dyDescent="0.2">
      <c r="A5624" s="3" t="s">
        <v>2271</v>
      </c>
      <c r="B5624" t="str">
        <f t="shared" si="174"/>
        <v>OMNI</v>
      </c>
      <c r="C5624" t="str">
        <f t="shared" si="175"/>
        <v>OMNI</v>
      </c>
    </row>
    <row r="5625" spans="1:3" x14ac:dyDescent="0.2">
      <c r="A5625" s="4" t="s">
        <v>2271</v>
      </c>
      <c r="B5625" t="str">
        <f t="shared" si="174"/>
        <v>OMNI</v>
      </c>
      <c r="C5625" t="str">
        <f t="shared" si="175"/>
        <v>OMNI</v>
      </c>
    </row>
    <row r="5626" spans="1:3" x14ac:dyDescent="0.2">
      <c r="A5626" s="3" t="s">
        <v>2271</v>
      </c>
      <c r="B5626" t="str">
        <f t="shared" si="174"/>
        <v>OMNI</v>
      </c>
      <c r="C5626" t="str">
        <f t="shared" si="175"/>
        <v>OMNI</v>
      </c>
    </row>
    <row r="5627" spans="1:3" x14ac:dyDescent="0.2">
      <c r="A5627" s="4" t="s">
        <v>2285</v>
      </c>
      <c r="B5627" t="str">
        <f t="shared" si="174"/>
        <v>UHDMI</v>
      </c>
      <c r="C5627" t="str">
        <f t="shared" si="175"/>
        <v>UHDMI</v>
      </c>
    </row>
    <row r="5628" spans="1:3" x14ac:dyDescent="0.2">
      <c r="A5628" s="3" t="s">
        <v>2294</v>
      </c>
      <c r="B5628" t="str">
        <f t="shared" si="174"/>
        <v>UVGA</v>
      </c>
      <c r="C5628" t="str">
        <f t="shared" si="175"/>
        <v>UVGA</v>
      </c>
    </row>
    <row r="5629" spans="1:3" x14ac:dyDescent="0.2">
      <c r="A5629" s="4" t="s">
        <v>2272</v>
      </c>
      <c r="B5629" t="str">
        <f t="shared" si="174"/>
        <v>WALLADPT</v>
      </c>
      <c r="C5629" t="str">
        <f t="shared" si="175"/>
        <v>WALLADPT</v>
      </c>
    </row>
    <row r="5630" spans="1:3" x14ac:dyDescent="0.2">
      <c r="A5630" s="3" t="s">
        <v>2272</v>
      </c>
      <c r="B5630" t="str">
        <f t="shared" si="174"/>
        <v>WALLADPT</v>
      </c>
      <c r="C5630" t="str">
        <f t="shared" si="175"/>
        <v>WALLADPT</v>
      </c>
    </row>
    <row r="5631" spans="1:3" x14ac:dyDescent="0.2">
      <c r="A5631" s="4" t="s">
        <v>2272</v>
      </c>
      <c r="B5631" t="str">
        <f t="shared" si="174"/>
        <v>WALLADPT</v>
      </c>
      <c r="C5631" t="str">
        <f t="shared" si="175"/>
        <v>WALLADPT</v>
      </c>
    </row>
    <row r="5632" spans="1:3" x14ac:dyDescent="0.2">
      <c r="A5632" s="3" t="s">
        <v>2272</v>
      </c>
      <c r="B5632" t="str">
        <f t="shared" si="174"/>
        <v>WALLADPT</v>
      </c>
      <c r="C5632" t="str">
        <f t="shared" si="175"/>
        <v>WALLADPT</v>
      </c>
    </row>
    <row r="5633" spans="1:3" x14ac:dyDescent="0.2">
      <c r="A5633" s="4" t="s">
        <v>2272</v>
      </c>
      <c r="B5633" t="str">
        <f t="shared" si="174"/>
        <v>WALLADPT</v>
      </c>
      <c r="C5633" t="str">
        <f t="shared" si="175"/>
        <v>WALLADPT</v>
      </c>
    </row>
    <row r="5634" spans="1:3" x14ac:dyDescent="0.2">
      <c r="A5634" s="3" t="s">
        <v>2272</v>
      </c>
      <c r="B5634" t="str">
        <f t="shared" si="174"/>
        <v>WALLADPT</v>
      </c>
      <c r="C5634" t="str">
        <f t="shared" si="175"/>
        <v>WALLADPT</v>
      </c>
    </row>
    <row r="5635" spans="1:3" x14ac:dyDescent="0.2">
      <c r="A5635" s="4" t="s">
        <v>2272</v>
      </c>
      <c r="B5635" t="str">
        <f t="shared" ref="B5635:B5698" si="176">IF(COUNTIF(A5635,"*MACUSBC*"),"MACUSBC",A5635)</f>
        <v>WALLADPT</v>
      </c>
      <c r="C5635" t="str">
        <f t="shared" ref="C5635:C5698" si="177">IF(COUNTIF(B5635,"*uniq*"),"CBK",B5635)</f>
        <v>WALLADPT</v>
      </c>
    </row>
    <row r="5636" spans="1:3" x14ac:dyDescent="0.2">
      <c r="A5636" s="3" t="s">
        <v>2272</v>
      </c>
      <c r="B5636" t="str">
        <f t="shared" si="176"/>
        <v>WALLADPT</v>
      </c>
      <c r="C5636" t="str">
        <f t="shared" si="177"/>
        <v>WALLADPT</v>
      </c>
    </row>
    <row r="5637" spans="1:3" x14ac:dyDescent="0.2">
      <c r="A5637" s="4" t="s">
        <v>2272</v>
      </c>
      <c r="B5637" t="str">
        <f t="shared" si="176"/>
        <v>WALLADPT</v>
      </c>
      <c r="C5637" t="str">
        <f t="shared" si="177"/>
        <v>WALLADPT</v>
      </c>
    </row>
    <row r="5638" spans="1:3" x14ac:dyDescent="0.2">
      <c r="A5638" s="3" t="s">
        <v>2272</v>
      </c>
      <c r="B5638" t="str">
        <f t="shared" si="176"/>
        <v>WALLADPT</v>
      </c>
      <c r="C5638" t="str">
        <f t="shared" si="177"/>
        <v>WALLADPT</v>
      </c>
    </row>
    <row r="5639" spans="1:3" x14ac:dyDescent="0.2">
      <c r="A5639" s="4" t="s">
        <v>2272</v>
      </c>
      <c r="B5639" t="str">
        <f t="shared" si="176"/>
        <v>WALLADPT</v>
      </c>
      <c r="C5639" t="str">
        <f t="shared" si="177"/>
        <v>WALLADPT</v>
      </c>
    </row>
    <row r="5640" spans="1:3" x14ac:dyDescent="0.2">
      <c r="A5640" s="3" t="s">
        <v>2265</v>
      </c>
      <c r="B5640" t="str">
        <f t="shared" si="176"/>
        <v>IPHONE</v>
      </c>
      <c r="C5640" t="str">
        <f t="shared" si="177"/>
        <v>IPHONE</v>
      </c>
    </row>
    <row r="5641" spans="1:3" x14ac:dyDescent="0.2">
      <c r="A5641" s="4" t="s">
        <v>2272</v>
      </c>
      <c r="B5641" t="str">
        <f t="shared" si="176"/>
        <v>WALLADPT</v>
      </c>
      <c r="C5641" t="str">
        <f t="shared" si="177"/>
        <v>WALLADPT</v>
      </c>
    </row>
    <row r="5642" spans="1:3" x14ac:dyDescent="0.2">
      <c r="A5642" s="3" t="s">
        <v>2276</v>
      </c>
      <c r="B5642" t="str">
        <f t="shared" si="176"/>
        <v>CALC</v>
      </c>
      <c r="C5642" t="str">
        <f t="shared" si="177"/>
        <v>CALC</v>
      </c>
    </row>
    <row r="5643" spans="1:3" x14ac:dyDescent="0.2">
      <c r="A5643" s="4" t="s">
        <v>2400</v>
      </c>
      <c r="B5643" t="str">
        <f t="shared" si="176"/>
        <v>Uniq/24B-1Code</v>
      </c>
      <c r="C5643" t="str">
        <f t="shared" si="177"/>
        <v>CBK</v>
      </c>
    </row>
    <row r="5644" spans="1:3" x14ac:dyDescent="0.2">
      <c r="A5644" s="3" t="s">
        <v>2400</v>
      </c>
      <c r="B5644" t="str">
        <f t="shared" si="176"/>
        <v>Uniq/24B-1Code</v>
      </c>
      <c r="C5644" t="str">
        <f t="shared" si="177"/>
        <v>CBK</v>
      </c>
    </row>
    <row r="5645" spans="1:3" x14ac:dyDescent="0.2">
      <c r="A5645" s="4" t="s">
        <v>2273</v>
      </c>
      <c r="B5645" t="str">
        <f t="shared" si="176"/>
        <v>CBK</v>
      </c>
      <c r="C5645" t="str">
        <f t="shared" si="177"/>
        <v>CBK</v>
      </c>
    </row>
    <row r="5646" spans="1:3" x14ac:dyDescent="0.2">
      <c r="A5646" s="3" t="s">
        <v>2401</v>
      </c>
      <c r="B5646" t="str">
        <f t="shared" si="176"/>
        <v>Uniq/24B01Code</v>
      </c>
      <c r="C5646" t="str">
        <f t="shared" si="177"/>
        <v>CBK</v>
      </c>
    </row>
    <row r="5647" spans="1:3" x14ac:dyDescent="0.2">
      <c r="A5647" s="4" t="s">
        <v>2326</v>
      </c>
      <c r="B5647" t="str">
        <f t="shared" si="176"/>
        <v>Uniq/24B03Code</v>
      </c>
      <c r="C5647" t="str">
        <f t="shared" si="177"/>
        <v>CBK</v>
      </c>
    </row>
    <row r="5648" spans="1:3" x14ac:dyDescent="0.2">
      <c r="A5648" s="3" t="s">
        <v>2273</v>
      </c>
      <c r="B5648" t="str">
        <f t="shared" si="176"/>
        <v>CBK</v>
      </c>
      <c r="C5648" t="str">
        <f t="shared" si="177"/>
        <v>CBK</v>
      </c>
    </row>
    <row r="5649" spans="1:3" x14ac:dyDescent="0.2">
      <c r="A5649" s="4" t="s">
        <v>2273</v>
      </c>
      <c r="B5649" t="str">
        <f t="shared" si="176"/>
        <v>CBK</v>
      </c>
      <c r="C5649" t="str">
        <f t="shared" si="177"/>
        <v>CBK</v>
      </c>
    </row>
    <row r="5650" spans="1:3" x14ac:dyDescent="0.2">
      <c r="A5650" s="3" t="s">
        <v>2273</v>
      </c>
      <c r="B5650" t="str">
        <f t="shared" si="176"/>
        <v>CBK</v>
      </c>
      <c r="C5650" t="str">
        <f t="shared" si="177"/>
        <v>CBK</v>
      </c>
    </row>
    <row r="5651" spans="1:3" x14ac:dyDescent="0.2">
      <c r="A5651" s="4" t="s">
        <v>2273</v>
      </c>
      <c r="B5651" t="str">
        <f t="shared" si="176"/>
        <v>CBK</v>
      </c>
      <c r="C5651" t="str">
        <f t="shared" si="177"/>
        <v>CBK</v>
      </c>
    </row>
    <row r="5652" spans="1:3" x14ac:dyDescent="0.2">
      <c r="A5652" s="3" t="s">
        <v>2273</v>
      </c>
      <c r="B5652" t="str">
        <f t="shared" si="176"/>
        <v>CBK</v>
      </c>
      <c r="C5652" t="str">
        <f t="shared" si="177"/>
        <v>CBK</v>
      </c>
    </row>
    <row r="5653" spans="1:3" x14ac:dyDescent="0.2">
      <c r="A5653" s="4" t="s">
        <v>2274</v>
      </c>
      <c r="B5653" t="str">
        <f t="shared" si="176"/>
        <v>CLICC-ML</v>
      </c>
      <c r="C5653" t="str">
        <f t="shared" si="177"/>
        <v>CLICC-ML</v>
      </c>
    </row>
    <row r="5654" spans="1:3" x14ac:dyDescent="0.2">
      <c r="A5654" s="3" t="s">
        <v>2274</v>
      </c>
      <c r="B5654" t="str">
        <f t="shared" si="176"/>
        <v>CLICC-ML</v>
      </c>
      <c r="C5654" t="str">
        <f t="shared" si="177"/>
        <v>CLICC-ML</v>
      </c>
    </row>
    <row r="5655" spans="1:3" x14ac:dyDescent="0.2">
      <c r="A5655" s="4" t="s">
        <v>2274</v>
      </c>
      <c r="B5655" t="str">
        <f t="shared" si="176"/>
        <v>CLICC-ML</v>
      </c>
      <c r="C5655" t="str">
        <f t="shared" si="177"/>
        <v>CLICC-ML</v>
      </c>
    </row>
    <row r="5656" spans="1:3" x14ac:dyDescent="0.2">
      <c r="A5656" s="3" t="s">
        <v>2274</v>
      </c>
      <c r="B5656" t="str">
        <f t="shared" si="176"/>
        <v>CLICC-ML</v>
      </c>
      <c r="C5656" t="str">
        <f t="shared" si="177"/>
        <v>CLICC-ML</v>
      </c>
    </row>
    <row r="5657" spans="1:3" x14ac:dyDescent="0.2">
      <c r="A5657" s="4" t="s">
        <v>2274</v>
      </c>
      <c r="B5657" t="str">
        <f t="shared" si="176"/>
        <v>CLICC-ML</v>
      </c>
      <c r="C5657" t="str">
        <f t="shared" si="177"/>
        <v>CLICC-ML</v>
      </c>
    </row>
    <row r="5658" spans="1:3" x14ac:dyDescent="0.2">
      <c r="A5658" s="3" t="s">
        <v>2274</v>
      </c>
      <c r="B5658" t="str">
        <f t="shared" si="176"/>
        <v>CLICC-ML</v>
      </c>
      <c r="C5658" t="str">
        <f t="shared" si="177"/>
        <v>CLICC-ML</v>
      </c>
    </row>
    <row r="5659" spans="1:3" x14ac:dyDescent="0.2">
      <c r="A5659" s="4" t="s">
        <v>2274</v>
      </c>
      <c r="B5659" t="str">
        <f t="shared" si="176"/>
        <v>CLICC-ML</v>
      </c>
      <c r="C5659" t="str">
        <f t="shared" si="177"/>
        <v>CLICC-ML</v>
      </c>
    </row>
    <row r="5660" spans="1:3" x14ac:dyDescent="0.2">
      <c r="A5660" s="3" t="s">
        <v>2274</v>
      </c>
      <c r="B5660" t="str">
        <f t="shared" si="176"/>
        <v>CLICC-ML</v>
      </c>
      <c r="C5660" t="str">
        <f t="shared" si="177"/>
        <v>CLICC-ML</v>
      </c>
    </row>
    <row r="5661" spans="1:3" x14ac:dyDescent="0.2">
      <c r="A5661" s="4" t="s">
        <v>2274</v>
      </c>
      <c r="B5661" t="str">
        <f t="shared" si="176"/>
        <v>CLICC-ML</v>
      </c>
      <c r="C5661" t="str">
        <f t="shared" si="177"/>
        <v>CLICC-ML</v>
      </c>
    </row>
    <row r="5662" spans="1:3" x14ac:dyDescent="0.2">
      <c r="A5662" s="3" t="s">
        <v>2275</v>
      </c>
      <c r="B5662" t="str">
        <f t="shared" si="176"/>
        <v>CLICC-MM</v>
      </c>
      <c r="C5662" t="str">
        <f t="shared" si="177"/>
        <v>CLICC-MM</v>
      </c>
    </row>
    <row r="5663" spans="1:3" x14ac:dyDescent="0.2">
      <c r="A5663" s="4" t="s">
        <v>2275</v>
      </c>
      <c r="B5663" t="str">
        <f t="shared" si="176"/>
        <v>CLICC-MM</v>
      </c>
      <c r="C5663" t="str">
        <f t="shared" si="177"/>
        <v>CLICC-MM</v>
      </c>
    </row>
    <row r="5664" spans="1:3" x14ac:dyDescent="0.2">
      <c r="A5664" s="3" t="s">
        <v>2275</v>
      </c>
      <c r="B5664" t="str">
        <f t="shared" si="176"/>
        <v>CLICC-MM</v>
      </c>
      <c r="C5664" t="str">
        <f t="shared" si="177"/>
        <v>CLICC-MM</v>
      </c>
    </row>
    <row r="5665" spans="1:3" x14ac:dyDescent="0.2">
      <c r="A5665" s="4" t="s">
        <v>2275</v>
      </c>
      <c r="B5665" t="str">
        <f t="shared" si="176"/>
        <v>CLICC-MM</v>
      </c>
      <c r="C5665" t="str">
        <f t="shared" si="177"/>
        <v>CLICC-MM</v>
      </c>
    </row>
    <row r="5666" spans="1:3" x14ac:dyDescent="0.2">
      <c r="A5666" s="3" t="s">
        <v>2275</v>
      </c>
      <c r="B5666" t="str">
        <f t="shared" si="176"/>
        <v>CLICC-MM</v>
      </c>
      <c r="C5666" t="str">
        <f t="shared" si="177"/>
        <v>CLICC-MM</v>
      </c>
    </row>
    <row r="5667" spans="1:3" x14ac:dyDescent="0.2">
      <c r="A5667" s="4" t="s">
        <v>2275</v>
      </c>
      <c r="B5667" t="str">
        <f t="shared" si="176"/>
        <v>CLICC-MM</v>
      </c>
      <c r="C5667" t="str">
        <f t="shared" si="177"/>
        <v>CLICC-MM</v>
      </c>
    </row>
    <row r="5668" spans="1:3" x14ac:dyDescent="0.2">
      <c r="A5668" s="3" t="s">
        <v>2263</v>
      </c>
      <c r="B5668" t="str">
        <f t="shared" si="176"/>
        <v>HP</v>
      </c>
      <c r="C5668" t="str">
        <f t="shared" si="177"/>
        <v>HP</v>
      </c>
    </row>
    <row r="5669" spans="1:3" x14ac:dyDescent="0.2">
      <c r="A5669" s="4" t="s">
        <v>2263</v>
      </c>
      <c r="B5669" t="str">
        <f t="shared" si="176"/>
        <v>HP</v>
      </c>
      <c r="C5669" t="str">
        <f t="shared" si="177"/>
        <v>HP</v>
      </c>
    </row>
    <row r="5670" spans="1:3" x14ac:dyDescent="0.2">
      <c r="A5670" s="3" t="s">
        <v>2263</v>
      </c>
      <c r="B5670" t="str">
        <f t="shared" si="176"/>
        <v>HP</v>
      </c>
      <c r="C5670" t="str">
        <f t="shared" si="177"/>
        <v>HP</v>
      </c>
    </row>
    <row r="5671" spans="1:3" x14ac:dyDescent="0.2">
      <c r="A5671" s="4" t="s">
        <v>2263</v>
      </c>
      <c r="B5671" t="str">
        <f t="shared" si="176"/>
        <v>HP</v>
      </c>
      <c r="C5671" t="str">
        <f t="shared" si="177"/>
        <v>HP</v>
      </c>
    </row>
    <row r="5672" spans="1:3" x14ac:dyDescent="0.2">
      <c r="A5672" s="3" t="s">
        <v>2263</v>
      </c>
      <c r="B5672" t="str">
        <f t="shared" si="176"/>
        <v>HP</v>
      </c>
      <c r="C5672" t="str">
        <f t="shared" si="177"/>
        <v>HP</v>
      </c>
    </row>
    <row r="5673" spans="1:3" x14ac:dyDescent="0.2">
      <c r="A5673" s="4" t="s">
        <v>2263</v>
      </c>
      <c r="B5673" t="str">
        <f t="shared" si="176"/>
        <v>HP</v>
      </c>
      <c r="C5673" t="str">
        <f t="shared" si="177"/>
        <v>HP</v>
      </c>
    </row>
    <row r="5674" spans="1:3" x14ac:dyDescent="0.2">
      <c r="A5674" s="3" t="s">
        <v>2273</v>
      </c>
      <c r="B5674" t="str">
        <f t="shared" si="176"/>
        <v>CBK</v>
      </c>
      <c r="C5674" t="str">
        <f t="shared" si="177"/>
        <v>CBK</v>
      </c>
    </row>
    <row r="5675" spans="1:3" x14ac:dyDescent="0.2">
      <c r="A5675" s="4" t="s">
        <v>2400</v>
      </c>
      <c r="B5675" t="str">
        <f t="shared" si="176"/>
        <v>Uniq/24B-1Code</v>
      </c>
      <c r="C5675" t="str">
        <f t="shared" si="177"/>
        <v>CBK</v>
      </c>
    </row>
    <row r="5676" spans="1:3" x14ac:dyDescent="0.2">
      <c r="A5676" s="3" t="s">
        <v>2273</v>
      </c>
      <c r="B5676" t="str">
        <f t="shared" si="176"/>
        <v>CBK</v>
      </c>
      <c r="C5676" t="str">
        <f t="shared" si="177"/>
        <v>CBK</v>
      </c>
    </row>
    <row r="5677" spans="1:3" x14ac:dyDescent="0.2">
      <c r="A5677" s="4" t="s">
        <v>2275</v>
      </c>
      <c r="B5677" t="str">
        <f t="shared" si="176"/>
        <v>CLICC-MM</v>
      </c>
      <c r="C5677" t="str">
        <f t="shared" si="177"/>
        <v>CLICC-MM</v>
      </c>
    </row>
    <row r="5678" spans="1:3" x14ac:dyDescent="0.2">
      <c r="A5678" s="3" t="s">
        <v>2297</v>
      </c>
      <c r="B5678" t="str">
        <f t="shared" si="176"/>
        <v>FAC</v>
      </c>
      <c r="C5678" t="str">
        <f t="shared" si="177"/>
        <v>FAC</v>
      </c>
    </row>
    <row r="5679" spans="1:3" x14ac:dyDescent="0.2">
      <c r="A5679" s="4" t="s">
        <v>2265</v>
      </c>
      <c r="B5679" t="str">
        <f t="shared" si="176"/>
        <v>IPHONE</v>
      </c>
      <c r="C5679" t="str">
        <f t="shared" si="177"/>
        <v>IPHONE</v>
      </c>
    </row>
    <row r="5680" spans="1:3" x14ac:dyDescent="0.2">
      <c r="A5680" s="3" t="s">
        <v>2402</v>
      </c>
      <c r="B5680" t="str">
        <f t="shared" si="176"/>
        <v>Uniq/24B-0Code</v>
      </c>
      <c r="C5680" t="str">
        <f t="shared" si="177"/>
        <v>CBK</v>
      </c>
    </row>
    <row r="5681" spans="1:3" x14ac:dyDescent="0.2">
      <c r="A5681" s="4" t="s">
        <v>2274</v>
      </c>
      <c r="B5681" t="str">
        <f t="shared" si="176"/>
        <v>CLICC-ML</v>
      </c>
      <c r="C5681" t="str">
        <f t="shared" si="177"/>
        <v>CLICC-ML</v>
      </c>
    </row>
    <row r="5682" spans="1:3" x14ac:dyDescent="0.2">
      <c r="A5682" s="3" t="s">
        <v>2268</v>
      </c>
      <c r="B5682" t="str">
        <f t="shared" si="176"/>
        <v>MACCHRG</v>
      </c>
      <c r="C5682" t="str">
        <f t="shared" si="177"/>
        <v>MACCHRG</v>
      </c>
    </row>
    <row r="5683" spans="1:3" x14ac:dyDescent="0.2">
      <c r="A5683" s="4" t="s">
        <v>2274</v>
      </c>
      <c r="B5683" t="str">
        <f t="shared" si="176"/>
        <v>CLICC-ML</v>
      </c>
      <c r="C5683" t="str">
        <f t="shared" si="177"/>
        <v>CLICC-ML</v>
      </c>
    </row>
    <row r="5684" spans="1:3" x14ac:dyDescent="0.2">
      <c r="A5684" s="3" t="s">
        <v>2275</v>
      </c>
      <c r="B5684" t="str">
        <f t="shared" si="176"/>
        <v>CLICC-MM</v>
      </c>
      <c r="C5684" t="str">
        <f t="shared" si="177"/>
        <v>CLICC-MM</v>
      </c>
    </row>
    <row r="5685" spans="1:3" x14ac:dyDescent="0.2">
      <c r="A5685" s="4" t="s">
        <v>2263</v>
      </c>
      <c r="B5685" t="str">
        <f t="shared" si="176"/>
        <v>HP</v>
      </c>
      <c r="C5685" t="str">
        <f t="shared" si="177"/>
        <v>HP</v>
      </c>
    </row>
    <row r="5686" spans="1:3" x14ac:dyDescent="0.2">
      <c r="A5686" s="3" t="s">
        <v>2275</v>
      </c>
      <c r="B5686" t="str">
        <f t="shared" si="176"/>
        <v>CLICC-MM</v>
      </c>
      <c r="C5686" t="str">
        <f t="shared" si="177"/>
        <v>CLICC-MM</v>
      </c>
    </row>
    <row r="5687" spans="1:3" x14ac:dyDescent="0.2">
      <c r="A5687" s="4" t="s">
        <v>2274</v>
      </c>
      <c r="B5687" t="str">
        <f t="shared" si="176"/>
        <v>CLICC-ML</v>
      </c>
      <c r="C5687" t="str">
        <f t="shared" si="177"/>
        <v>CLICC-ML</v>
      </c>
    </row>
    <row r="5688" spans="1:3" x14ac:dyDescent="0.2">
      <c r="A5688" s="3" t="s">
        <v>2279</v>
      </c>
      <c r="B5688" t="str">
        <f t="shared" si="176"/>
        <v>AD</v>
      </c>
      <c r="C5688" t="str">
        <f t="shared" si="177"/>
        <v>AD</v>
      </c>
    </row>
    <row r="5689" spans="1:3" x14ac:dyDescent="0.2">
      <c r="A5689" s="4" t="s">
        <v>2274</v>
      </c>
      <c r="B5689" t="str">
        <f t="shared" si="176"/>
        <v>CLICC-ML</v>
      </c>
      <c r="C5689" t="str">
        <f t="shared" si="177"/>
        <v>CLICC-ML</v>
      </c>
    </row>
    <row r="5690" spans="1:3" x14ac:dyDescent="0.2">
      <c r="A5690" s="3" t="s">
        <v>2273</v>
      </c>
      <c r="B5690" t="str">
        <f t="shared" si="176"/>
        <v>CBK</v>
      </c>
      <c r="C5690" t="str">
        <f t="shared" si="177"/>
        <v>CBK</v>
      </c>
    </row>
    <row r="5691" spans="1:3" x14ac:dyDescent="0.2">
      <c r="A5691" s="4" t="s">
        <v>2275</v>
      </c>
      <c r="B5691" t="str">
        <f t="shared" si="176"/>
        <v>CLICC-MM</v>
      </c>
      <c r="C5691" t="str">
        <f t="shared" si="177"/>
        <v>CLICC-MM</v>
      </c>
    </row>
    <row r="5692" spans="1:3" x14ac:dyDescent="0.2">
      <c r="A5692" s="3" t="s">
        <v>2205</v>
      </c>
      <c r="B5692" t="str">
        <f t="shared" si="176"/>
        <v>HP076C</v>
      </c>
      <c r="C5692" t="str">
        <f t="shared" si="177"/>
        <v>HP076C</v>
      </c>
    </row>
    <row r="5693" spans="1:3" x14ac:dyDescent="0.2">
      <c r="A5693" s="4" t="s">
        <v>2274</v>
      </c>
      <c r="B5693" t="str">
        <f t="shared" si="176"/>
        <v>CLICC-ML</v>
      </c>
      <c r="C5693" t="str">
        <f t="shared" si="177"/>
        <v>CLICC-ML</v>
      </c>
    </row>
    <row r="5694" spans="1:3" x14ac:dyDescent="0.2">
      <c r="A5694" s="3" t="s">
        <v>2275</v>
      </c>
      <c r="B5694" t="str">
        <f t="shared" si="176"/>
        <v>CLICC-MM</v>
      </c>
      <c r="C5694" t="str">
        <f t="shared" si="177"/>
        <v>CLICC-MM</v>
      </c>
    </row>
    <row r="5695" spans="1:3" x14ac:dyDescent="0.2">
      <c r="A5695" s="4" t="s">
        <v>2275</v>
      </c>
      <c r="B5695" t="str">
        <f t="shared" si="176"/>
        <v>CLICC-MM</v>
      </c>
      <c r="C5695" t="str">
        <f t="shared" si="177"/>
        <v>CLICC-MM</v>
      </c>
    </row>
    <row r="5696" spans="1:3" x14ac:dyDescent="0.2">
      <c r="A5696" s="3" t="s">
        <v>2273</v>
      </c>
      <c r="B5696" t="str">
        <f t="shared" si="176"/>
        <v>CBK</v>
      </c>
      <c r="C5696" t="str">
        <f t="shared" si="177"/>
        <v>CBK</v>
      </c>
    </row>
    <row r="5697" spans="1:3" x14ac:dyDescent="0.2">
      <c r="A5697" s="4" t="s">
        <v>2265</v>
      </c>
      <c r="B5697" t="str">
        <f t="shared" si="176"/>
        <v>IPHONE</v>
      </c>
      <c r="C5697" t="str">
        <f t="shared" si="177"/>
        <v>IPHONE</v>
      </c>
    </row>
    <row r="5698" spans="1:3" x14ac:dyDescent="0.2">
      <c r="A5698" s="3" t="s">
        <v>2272</v>
      </c>
      <c r="B5698" t="str">
        <f t="shared" si="176"/>
        <v>WALLADPT</v>
      </c>
      <c r="C5698" t="str">
        <f t="shared" si="177"/>
        <v>WALLADPT</v>
      </c>
    </row>
    <row r="5699" spans="1:3" x14ac:dyDescent="0.2">
      <c r="A5699" s="4" t="s">
        <v>2273</v>
      </c>
      <c r="B5699" t="str">
        <f t="shared" ref="B5699:B5762" si="178">IF(COUNTIF(A5699,"*MACUSBC*"),"MACUSBC",A5699)</f>
        <v>CBK</v>
      </c>
      <c r="C5699" t="str">
        <f t="shared" ref="C5699:C5762" si="179">IF(COUNTIF(B5699,"*uniq*"),"CBK",B5699)</f>
        <v>CBK</v>
      </c>
    </row>
    <row r="5700" spans="1:3" x14ac:dyDescent="0.2">
      <c r="A5700" s="3" t="s">
        <v>2265</v>
      </c>
      <c r="B5700" t="str">
        <f t="shared" si="178"/>
        <v>IPHONE</v>
      </c>
      <c r="C5700" t="str">
        <f t="shared" si="179"/>
        <v>IPHONE</v>
      </c>
    </row>
    <row r="5701" spans="1:3" x14ac:dyDescent="0.2">
      <c r="A5701" s="4" t="s">
        <v>2273</v>
      </c>
      <c r="B5701" t="str">
        <f t="shared" si="178"/>
        <v>CBK</v>
      </c>
      <c r="C5701" t="str">
        <f t="shared" si="179"/>
        <v>CBK</v>
      </c>
    </row>
    <row r="5702" spans="1:3" x14ac:dyDescent="0.2">
      <c r="A5702" s="3" t="s">
        <v>2281</v>
      </c>
      <c r="B5702" t="str">
        <f t="shared" si="178"/>
        <v>HDMIC</v>
      </c>
      <c r="C5702" t="str">
        <f t="shared" si="179"/>
        <v>HDMIC</v>
      </c>
    </row>
    <row r="5703" spans="1:3" x14ac:dyDescent="0.2">
      <c r="A5703" s="4" t="s">
        <v>2266</v>
      </c>
      <c r="B5703" t="str">
        <f t="shared" si="178"/>
        <v>HDST</v>
      </c>
      <c r="C5703" t="str">
        <f t="shared" si="179"/>
        <v>HDST</v>
      </c>
    </row>
    <row r="5704" spans="1:3" x14ac:dyDescent="0.2">
      <c r="A5704" s="3" t="s">
        <v>2265</v>
      </c>
      <c r="B5704" t="str">
        <f t="shared" si="178"/>
        <v>IPHONE</v>
      </c>
      <c r="C5704" t="str">
        <f t="shared" si="179"/>
        <v>IPHONE</v>
      </c>
    </row>
    <row r="5705" spans="1:3" x14ac:dyDescent="0.2">
      <c r="A5705" s="4" t="s">
        <v>2265</v>
      </c>
      <c r="B5705" t="str">
        <f t="shared" si="178"/>
        <v>IPHONE</v>
      </c>
      <c r="C5705" t="str">
        <f t="shared" si="179"/>
        <v>IPHONE</v>
      </c>
    </row>
    <row r="5706" spans="1:3" x14ac:dyDescent="0.2">
      <c r="A5706" s="3" t="s">
        <v>2265</v>
      </c>
      <c r="B5706" t="str">
        <f t="shared" si="178"/>
        <v>IPHONE</v>
      </c>
      <c r="C5706" t="str">
        <f t="shared" si="179"/>
        <v>IPHONE</v>
      </c>
    </row>
    <row r="5707" spans="1:3" x14ac:dyDescent="0.2">
      <c r="A5707" s="4" t="s">
        <v>2265</v>
      </c>
      <c r="B5707" t="str">
        <f t="shared" si="178"/>
        <v>IPHONE</v>
      </c>
      <c r="C5707" t="str">
        <f t="shared" si="179"/>
        <v>IPHONE</v>
      </c>
    </row>
    <row r="5708" spans="1:3" x14ac:dyDescent="0.2">
      <c r="A5708" s="3" t="s">
        <v>2265</v>
      </c>
      <c r="B5708" t="str">
        <f t="shared" si="178"/>
        <v>IPHONE</v>
      </c>
      <c r="C5708" t="str">
        <f t="shared" si="179"/>
        <v>IPHONE</v>
      </c>
    </row>
    <row r="5709" spans="1:3" x14ac:dyDescent="0.2">
      <c r="A5709" s="4" t="s">
        <v>2271</v>
      </c>
      <c r="B5709" t="str">
        <f t="shared" si="178"/>
        <v>OMNI</v>
      </c>
      <c r="C5709" t="str">
        <f t="shared" si="179"/>
        <v>OMNI</v>
      </c>
    </row>
    <row r="5710" spans="1:3" x14ac:dyDescent="0.2">
      <c r="A5710" s="3" t="s">
        <v>2285</v>
      </c>
      <c r="B5710" t="str">
        <f t="shared" si="178"/>
        <v>UHDMI</v>
      </c>
      <c r="C5710" t="str">
        <f t="shared" si="179"/>
        <v>UHDMI</v>
      </c>
    </row>
    <row r="5711" spans="1:3" x14ac:dyDescent="0.2">
      <c r="A5711" s="4" t="s">
        <v>2294</v>
      </c>
      <c r="B5711" t="str">
        <f t="shared" si="178"/>
        <v>UVGA</v>
      </c>
      <c r="C5711" t="str">
        <f t="shared" si="179"/>
        <v>UVGA</v>
      </c>
    </row>
    <row r="5712" spans="1:3" x14ac:dyDescent="0.2">
      <c r="A5712" s="3" t="s">
        <v>2272</v>
      </c>
      <c r="B5712" t="str">
        <f t="shared" si="178"/>
        <v>WALLADPT</v>
      </c>
      <c r="C5712" t="str">
        <f t="shared" si="179"/>
        <v>WALLADPT</v>
      </c>
    </row>
    <row r="5713" spans="1:3" x14ac:dyDescent="0.2">
      <c r="A5713" s="4" t="s">
        <v>2272</v>
      </c>
      <c r="B5713" t="str">
        <f t="shared" si="178"/>
        <v>WALLADPT</v>
      </c>
      <c r="C5713" t="str">
        <f t="shared" si="179"/>
        <v>WALLADPT</v>
      </c>
    </row>
    <row r="5714" spans="1:3" x14ac:dyDescent="0.2">
      <c r="A5714" s="3" t="s">
        <v>2399</v>
      </c>
      <c r="B5714" t="str">
        <f t="shared" si="178"/>
        <v>Uniq/24B02Code</v>
      </c>
      <c r="C5714" t="str">
        <f t="shared" si="179"/>
        <v>CBK</v>
      </c>
    </row>
    <row r="5715" spans="1:3" x14ac:dyDescent="0.2">
      <c r="A5715" s="4" t="s">
        <v>2274</v>
      </c>
      <c r="B5715" t="str">
        <f t="shared" si="178"/>
        <v>CLICC-ML</v>
      </c>
      <c r="C5715" t="str">
        <f t="shared" si="179"/>
        <v>CLICC-ML</v>
      </c>
    </row>
    <row r="5716" spans="1:3" x14ac:dyDescent="0.2">
      <c r="A5716" s="3" t="s">
        <v>2273</v>
      </c>
      <c r="B5716" t="str">
        <f t="shared" si="178"/>
        <v>CBK</v>
      </c>
      <c r="C5716" t="str">
        <f t="shared" si="179"/>
        <v>CBK</v>
      </c>
    </row>
    <row r="5717" spans="1:3" x14ac:dyDescent="0.2">
      <c r="A5717" s="4" t="s">
        <v>2273</v>
      </c>
      <c r="B5717" t="str">
        <f t="shared" si="178"/>
        <v>CBK</v>
      </c>
      <c r="C5717" t="str">
        <f t="shared" si="179"/>
        <v>CBK</v>
      </c>
    </row>
    <row r="5718" spans="1:3" x14ac:dyDescent="0.2">
      <c r="A5718" s="3" t="s">
        <v>2263</v>
      </c>
      <c r="B5718" t="str">
        <f t="shared" si="178"/>
        <v>HP</v>
      </c>
      <c r="C5718" t="str">
        <f t="shared" si="179"/>
        <v>HP</v>
      </c>
    </row>
    <row r="5719" spans="1:3" x14ac:dyDescent="0.2">
      <c r="A5719" s="4" t="s">
        <v>2274</v>
      </c>
      <c r="B5719" t="str">
        <f t="shared" si="178"/>
        <v>CLICC-ML</v>
      </c>
      <c r="C5719" t="str">
        <f t="shared" si="179"/>
        <v>CLICC-ML</v>
      </c>
    </row>
    <row r="5720" spans="1:3" x14ac:dyDescent="0.2">
      <c r="A5720" s="3" t="s">
        <v>2274</v>
      </c>
      <c r="B5720" t="str">
        <f t="shared" si="178"/>
        <v>CLICC-ML</v>
      </c>
      <c r="C5720" t="str">
        <f t="shared" si="179"/>
        <v>CLICC-ML</v>
      </c>
    </row>
    <row r="5721" spans="1:3" x14ac:dyDescent="0.2">
      <c r="A5721" s="4" t="s">
        <v>2274</v>
      </c>
      <c r="B5721" t="str">
        <f t="shared" si="178"/>
        <v>CLICC-ML</v>
      </c>
      <c r="C5721" t="str">
        <f t="shared" si="179"/>
        <v>CLICC-ML</v>
      </c>
    </row>
    <row r="5722" spans="1:3" x14ac:dyDescent="0.2">
      <c r="A5722" s="3" t="s">
        <v>2273</v>
      </c>
      <c r="B5722" t="str">
        <f t="shared" si="178"/>
        <v>CBK</v>
      </c>
      <c r="C5722" t="str">
        <f t="shared" si="179"/>
        <v>CBK</v>
      </c>
    </row>
    <row r="5723" spans="1:3" x14ac:dyDescent="0.2">
      <c r="A5723" s="4" t="s">
        <v>2296</v>
      </c>
      <c r="B5723" t="str">
        <f t="shared" si="178"/>
        <v>MACUSBC</v>
      </c>
      <c r="C5723" t="str">
        <f t="shared" si="179"/>
        <v>MACUSBC</v>
      </c>
    </row>
    <row r="5724" spans="1:3" x14ac:dyDescent="0.2">
      <c r="A5724" s="3" t="s">
        <v>2276</v>
      </c>
      <c r="B5724" t="str">
        <f t="shared" si="178"/>
        <v>CALC</v>
      </c>
      <c r="C5724" t="str">
        <f t="shared" si="179"/>
        <v>CALC</v>
      </c>
    </row>
    <row r="5725" spans="1:3" x14ac:dyDescent="0.2">
      <c r="A5725" s="4" t="s">
        <v>2273</v>
      </c>
      <c r="B5725" t="str">
        <f t="shared" si="178"/>
        <v>CBK</v>
      </c>
      <c r="C5725" t="str">
        <f t="shared" si="179"/>
        <v>CBK</v>
      </c>
    </row>
    <row r="5726" spans="1:3" x14ac:dyDescent="0.2">
      <c r="A5726" s="3" t="s">
        <v>2273</v>
      </c>
      <c r="B5726" t="str">
        <f t="shared" si="178"/>
        <v>CBK</v>
      </c>
      <c r="C5726" t="str">
        <f t="shared" si="179"/>
        <v>CBK</v>
      </c>
    </row>
    <row r="5727" spans="1:3" x14ac:dyDescent="0.2">
      <c r="A5727" s="4" t="s">
        <v>2273</v>
      </c>
      <c r="B5727" t="str">
        <f t="shared" si="178"/>
        <v>CBK</v>
      </c>
      <c r="C5727" t="str">
        <f t="shared" si="179"/>
        <v>CBK</v>
      </c>
    </row>
    <row r="5728" spans="1:3" x14ac:dyDescent="0.2">
      <c r="A5728" s="3" t="s">
        <v>2281</v>
      </c>
      <c r="B5728" t="str">
        <f t="shared" si="178"/>
        <v>HDMIC</v>
      </c>
      <c r="C5728" t="str">
        <f t="shared" si="179"/>
        <v>HDMIC</v>
      </c>
    </row>
    <row r="5729" spans="1:3" x14ac:dyDescent="0.2">
      <c r="A5729" s="4" t="s">
        <v>2265</v>
      </c>
      <c r="B5729" t="str">
        <f t="shared" si="178"/>
        <v>IPHONE</v>
      </c>
      <c r="C5729" t="str">
        <f t="shared" si="179"/>
        <v>IPHONE</v>
      </c>
    </row>
    <row r="5730" spans="1:3" x14ac:dyDescent="0.2">
      <c r="A5730" s="3" t="s">
        <v>2265</v>
      </c>
      <c r="B5730" t="str">
        <f t="shared" si="178"/>
        <v>IPHONE</v>
      </c>
      <c r="C5730" t="str">
        <f t="shared" si="179"/>
        <v>IPHONE</v>
      </c>
    </row>
    <row r="5731" spans="1:3" x14ac:dyDescent="0.2">
      <c r="A5731" s="4" t="s">
        <v>2296</v>
      </c>
      <c r="B5731" t="str">
        <f t="shared" si="178"/>
        <v>MACUSBC</v>
      </c>
      <c r="C5731" t="str">
        <f t="shared" si="179"/>
        <v>MACUSBC</v>
      </c>
    </row>
    <row r="5732" spans="1:3" x14ac:dyDescent="0.2">
      <c r="A5732" s="3" t="s">
        <v>2296</v>
      </c>
      <c r="B5732" t="str">
        <f t="shared" si="178"/>
        <v>MACUSBC</v>
      </c>
      <c r="C5732" t="str">
        <f t="shared" si="179"/>
        <v>MACUSBC</v>
      </c>
    </row>
    <row r="5733" spans="1:3" x14ac:dyDescent="0.2">
      <c r="A5733" s="4" t="s">
        <v>2296</v>
      </c>
      <c r="B5733" t="str">
        <f t="shared" si="178"/>
        <v>MACUSBC</v>
      </c>
      <c r="C5733" t="str">
        <f t="shared" si="179"/>
        <v>MACUSBC</v>
      </c>
    </row>
    <row r="5734" spans="1:3" x14ac:dyDescent="0.2">
      <c r="A5734" s="3" t="s">
        <v>2272</v>
      </c>
      <c r="B5734" t="str">
        <f t="shared" si="178"/>
        <v>WALLADPT</v>
      </c>
      <c r="C5734" t="str">
        <f t="shared" si="179"/>
        <v>WALLADPT</v>
      </c>
    </row>
    <row r="5735" spans="1:3" x14ac:dyDescent="0.2">
      <c r="A5735" s="4" t="s">
        <v>2272</v>
      </c>
      <c r="B5735" t="str">
        <f t="shared" si="178"/>
        <v>WALLADPT</v>
      </c>
      <c r="C5735" t="str">
        <f t="shared" si="179"/>
        <v>WALLADPT</v>
      </c>
    </row>
    <row r="5736" spans="1:3" x14ac:dyDescent="0.2">
      <c r="A5736" s="3" t="s">
        <v>2276</v>
      </c>
      <c r="B5736" t="str">
        <f t="shared" si="178"/>
        <v>CALC</v>
      </c>
      <c r="C5736" t="str">
        <f t="shared" si="179"/>
        <v>CALC</v>
      </c>
    </row>
    <row r="5737" spans="1:3" x14ac:dyDescent="0.2">
      <c r="A5737" s="4" t="s">
        <v>2276</v>
      </c>
      <c r="B5737" t="str">
        <f t="shared" si="178"/>
        <v>CALC</v>
      </c>
      <c r="C5737" t="str">
        <f t="shared" si="179"/>
        <v>CALC</v>
      </c>
    </row>
    <row r="5738" spans="1:3" x14ac:dyDescent="0.2">
      <c r="A5738" s="3" t="s">
        <v>2276</v>
      </c>
      <c r="B5738" t="str">
        <f t="shared" si="178"/>
        <v>CALC</v>
      </c>
      <c r="C5738" t="str">
        <f t="shared" si="179"/>
        <v>CALC</v>
      </c>
    </row>
    <row r="5739" spans="1:3" x14ac:dyDescent="0.2">
      <c r="A5739" s="4" t="s">
        <v>2276</v>
      </c>
      <c r="B5739" t="str">
        <f t="shared" si="178"/>
        <v>CALC</v>
      </c>
      <c r="C5739" t="str">
        <f t="shared" si="179"/>
        <v>CALC</v>
      </c>
    </row>
    <row r="5740" spans="1:3" x14ac:dyDescent="0.2">
      <c r="A5740" s="3" t="s">
        <v>2276</v>
      </c>
      <c r="B5740" t="str">
        <f t="shared" si="178"/>
        <v>CALC</v>
      </c>
      <c r="C5740" t="str">
        <f t="shared" si="179"/>
        <v>CALC</v>
      </c>
    </row>
    <row r="5741" spans="1:3" x14ac:dyDescent="0.2">
      <c r="A5741" s="4" t="s">
        <v>2276</v>
      </c>
      <c r="B5741" t="str">
        <f t="shared" si="178"/>
        <v>CALC</v>
      </c>
      <c r="C5741" t="str">
        <f t="shared" si="179"/>
        <v>CALC</v>
      </c>
    </row>
    <row r="5742" spans="1:3" x14ac:dyDescent="0.2">
      <c r="A5742" s="3" t="s">
        <v>2273</v>
      </c>
      <c r="B5742" t="str">
        <f t="shared" si="178"/>
        <v>CBK</v>
      </c>
      <c r="C5742" t="str">
        <f t="shared" si="179"/>
        <v>CBK</v>
      </c>
    </row>
    <row r="5743" spans="1:3" x14ac:dyDescent="0.2">
      <c r="A5743" s="4" t="s">
        <v>2274</v>
      </c>
      <c r="B5743" t="str">
        <f t="shared" si="178"/>
        <v>CLICC-ML</v>
      </c>
      <c r="C5743" t="str">
        <f t="shared" si="179"/>
        <v>CLICC-ML</v>
      </c>
    </row>
    <row r="5744" spans="1:3" x14ac:dyDescent="0.2">
      <c r="A5744" s="3" t="s">
        <v>2274</v>
      </c>
      <c r="B5744" t="str">
        <f t="shared" si="178"/>
        <v>CLICC-ML</v>
      </c>
      <c r="C5744" t="str">
        <f t="shared" si="179"/>
        <v>CLICC-ML</v>
      </c>
    </row>
    <row r="5745" spans="1:3" x14ac:dyDescent="0.2">
      <c r="A5745" s="4" t="s">
        <v>2274</v>
      </c>
      <c r="B5745" t="str">
        <f t="shared" si="178"/>
        <v>CLICC-ML</v>
      </c>
      <c r="C5745" t="str">
        <f t="shared" si="179"/>
        <v>CLICC-ML</v>
      </c>
    </row>
    <row r="5746" spans="1:3" x14ac:dyDescent="0.2">
      <c r="A5746" s="3" t="s">
        <v>2273</v>
      </c>
      <c r="B5746" t="str">
        <f t="shared" si="178"/>
        <v>CBK</v>
      </c>
      <c r="C5746" t="str">
        <f t="shared" si="179"/>
        <v>CBK</v>
      </c>
    </row>
    <row r="5747" spans="1:3" x14ac:dyDescent="0.2">
      <c r="A5747" s="4" t="s">
        <v>2273</v>
      </c>
      <c r="B5747" t="str">
        <f t="shared" si="178"/>
        <v>CBK</v>
      </c>
      <c r="C5747" t="str">
        <f t="shared" si="179"/>
        <v>CBK</v>
      </c>
    </row>
    <row r="5748" spans="1:3" x14ac:dyDescent="0.2">
      <c r="A5748" s="3" t="s">
        <v>2274</v>
      </c>
      <c r="B5748" t="str">
        <f t="shared" si="178"/>
        <v>CLICC-ML</v>
      </c>
      <c r="C5748" t="str">
        <f t="shared" si="179"/>
        <v>CLICC-ML</v>
      </c>
    </row>
    <row r="5749" spans="1:3" x14ac:dyDescent="0.2">
      <c r="A5749" s="4" t="s">
        <v>2275</v>
      </c>
      <c r="B5749" t="str">
        <f t="shared" si="178"/>
        <v>CLICC-MM</v>
      </c>
      <c r="C5749" t="str">
        <f t="shared" si="179"/>
        <v>CLICC-MM</v>
      </c>
    </row>
    <row r="5750" spans="1:3" x14ac:dyDescent="0.2">
      <c r="A5750" s="3" t="s">
        <v>2402</v>
      </c>
      <c r="B5750" t="str">
        <f t="shared" si="178"/>
        <v>Uniq/24B-0Code</v>
      </c>
      <c r="C5750" t="str">
        <f t="shared" si="179"/>
        <v>CBK</v>
      </c>
    </row>
    <row r="5751" spans="1:3" x14ac:dyDescent="0.2">
      <c r="A5751" s="4" t="s">
        <v>2273</v>
      </c>
      <c r="B5751" t="str">
        <f t="shared" si="178"/>
        <v>CBK</v>
      </c>
      <c r="C5751" t="str">
        <f t="shared" si="179"/>
        <v>CBK</v>
      </c>
    </row>
    <row r="5752" spans="1:3" x14ac:dyDescent="0.2">
      <c r="A5752" s="3" t="s">
        <v>2274</v>
      </c>
      <c r="B5752" t="str">
        <f t="shared" si="178"/>
        <v>CLICC-ML</v>
      </c>
      <c r="C5752" t="str">
        <f t="shared" si="179"/>
        <v>CLICC-ML</v>
      </c>
    </row>
    <row r="5753" spans="1:3" x14ac:dyDescent="0.2">
      <c r="A5753" s="4" t="s">
        <v>2274</v>
      </c>
      <c r="B5753" t="str">
        <f t="shared" si="178"/>
        <v>CLICC-ML</v>
      </c>
      <c r="C5753" t="str">
        <f t="shared" si="179"/>
        <v>CLICC-ML</v>
      </c>
    </row>
    <row r="5754" spans="1:3" x14ac:dyDescent="0.2">
      <c r="A5754" s="3" t="s">
        <v>2276</v>
      </c>
      <c r="B5754" t="str">
        <f t="shared" si="178"/>
        <v>CALC</v>
      </c>
      <c r="C5754" t="str">
        <f t="shared" si="179"/>
        <v>CALC</v>
      </c>
    </row>
    <row r="5755" spans="1:3" x14ac:dyDescent="0.2">
      <c r="A5755" s="4" t="s">
        <v>2276</v>
      </c>
      <c r="B5755" t="str">
        <f t="shared" si="178"/>
        <v>CALC</v>
      </c>
      <c r="C5755" t="str">
        <f t="shared" si="179"/>
        <v>CALC</v>
      </c>
    </row>
    <row r="5756" spans="1:3" x14ac:dyDescent="0.2">
      <c r="A5756" s="3" t="s">
        <v>2276</v>
      </c>
      <c r="B5756" t="str">
        <f t="shared" si="178"/>
        <v>CALC</v>
      </c>
      <c r="C5756" t="str">
        <f t="shared" si="179"/>
        <v>CALC</v>
      </c>
    </row>
    <row r="5757" spans="1:3" x14ac:dyDescent="0.2">
      <c r="A5757" s="4" t="s">
        <v>2275</v>
      </c>
      <c r="B5757" t="str">
        <f t="shared" si="178"/>
        <v>CLICC-MM</v>
      </c>
      <c r="C5757" t="str">
        <f t="shared" si="179"/>
        <v>CLICC-MM</v>
      </c>
    </row>
    <row r="5758" spans="1:3" x14ac:dyDescent="0.2">
      <c r="A5758" s="3" t="s">
        <v>2282</v>
      </c>
      <c r="B5758" t="str">
        <f t="shared" si="178"/>
        <v>HPUSBC</v>
      </c>
      <c r="C5758" t="str">
        <f t="shared" si="179"/>
        <v>HPUSBC</v>
      </c>
    </row>
    <row r="5759" spans="1:3" x14ac:dyDescent="0.2">
      <c r="A5759" s="4" t="s">
        <v>2265</v>
      </c>
      <c r="B5759" t="str">
        <f t="shared" si="178"/>
        <v>IPHONE</v>
      </c>
      <c r="C5759" t="str">
        <f t="shared" si="179"/>
        <v>IPHONE</v>
      </c>
    </row>
    <row r="5760" spans="1:3" x14ac:dyDescent="0.2">
      <c r="A5760" s="3" t="s">
        <v>2265</v>
      </c>
      <c r="B5760" t="str">
        <f t="shared" si="178"/>
        <v>IPHONE</v>
      </c>
      <c r="C5760" t="str">
        <f t="shared" si="179"/>
        <v>IPHONE</v>
      </c>
    </row>
    <row r="5761" spans="1:3" x14ac:dyDescent="0.2">
      <c r="A5761" s="4" t="s">
        <v>2271</v>
      </c>
      <c r="B5761" t="str">
        <f t="shared" si="178"/>
        <v>OMNI</v>
      </c>
      <c r="C5761" t="str">
        <f t="shared" si="179"/>
        <v>OMNI</v>
      </c>
    </row>
    <row r="5762" spans="1:3" x14ac:dyDescent="0.2">
      <c r="A5762" s="3" t="s">
        <v>2268</v>
      </c>
      <c r="B5762" t="str">
        <f t="shared" si="178"/>
        <v>MACCHRG</v>
      </c>
      <c r="C5762" t="str">
        <f t="shared" si="179"/>
        <v>MACCHRG</v>
      </c>
    </row>
    <row r="5763" spans="1:3" x14ac:dyDescent="0.2">
      <c r="A5763" s="4" t="s">
        <v>2293</v>
      </c>
      <c r="B5763" t="str">
        <f t="shared" ref="B5763:B5826" si="180">IF(COUNTIF(A5763,"*MACUSBC*"),"MACUSBC",A5763)</f>
        <v>OLDMACCHRG</v>
      </c>
      <c r="C5763" t="str">
        <f t="shared" ref="C5763:C5826" si="181">IF(COUNTIF(B5763,"*uniq*"),"CBK",B5763)</f>
        <v>OLDMACCHRG</v>
      </c>
    </row>
    <row r="5764" spans="1:3" x14ac:dyDescent="0.2">
      <c r="A5764" s="3" t="s">
        <v>2265</v>
      </c>
      <c r="B5764" t="str">
        <f t="shared" si="180"/>
        <v>IPHONE</v>
      </c>
      <c r="C5764" t="str">
        <f t="shared" si="181"/>
        <v>IPHONE</v>
      </c>
    </row>
    <row r="5765" spans="1:3" x14ac:dyDescent="0.2">
      <c r="A5765" s="4" t="s">
        <v>2272</v>
      </c>
      <c r="B5765" t="str">
        <f t="shared" si="180"/>
        <v>WALLADPT</v>
      </c>
      <c r="C5765" t="str">
        <f t="shared" si="181"/>
        <v>WALLADPT</v>
      </c>
    </row>
    <row r="5766" spans="1:3" x14ac:dyDescent="0.2">
      <c r="A5766" s="3" t="s">
        <v>2273</v>
      </c>
      <c r="B5766" t="str">
        <f t="shared" si="180"/>
        <v>CBK</v>
      </c>
      <c r="C5766" t="str">
        <f t="shared" si="181"/>
        <v>CBK</v>
      </c>
    </row>
    <row r="5767" spans="1:3" x14ac:dyDescent="0.2">
      <c r="A5767" s="4" t="s">
        <v>2273</v>
      </c>
      <c r="B5767" t="str">
        <f t="shared" si="180"/>
        <v>CBK</v>
      </c>
      <c r="C5767" t="str">
        <f t="shared" si="181"/>
        <v>CBK</v>
      </c>
    </row>
    <row r="5768" spans="1:3" x14ac:dyDescent="0.2">
      <c r="A5768" s="3" t="s">
        <v>2266</v>
      </c>
      <c r="B5768" t="str">
        <f t="shared" si="180"/>
        <v>HDST</v>
      </c>
      <c r="C5768" t="str">
        <f t="shared" si="181"/>
        <v>HDST</v>
      </c>
    </row>
    <row r="5769" spans="1:3" x14ac:dyDescent="0.2">
      <c r="A5769" s="4" t="s">
        <v>2265</v>
      </c>
      <c r="B5769" t="str">
        <f t="shared" si="180"/>
        <v>IPHONE</v>
      </c>
      <c r="C5769" t="str">
        <f t="shared" si="181"/>
        <v>IPHONE</v>
      </c>
    </row>
    <row r="5770" spans="1:3" x14ac:dyDescent="0.2">
      <c r="A5770" s="3" t="s">
        <v>2265</v>
      </c>
      <c r="B5770" t="str">
        <f t="shared" si="180"/>
        <v>IPHONE</v>
      </c>
      <c r="C5770" t="str">
        <f t="shared" si="181"/>
        <v>IPHONE</v>
      </c>
    </row>
    <row r="5771" spans="1:3" x14ac:dyDescent="0.2">
      <c r="A5771" s="4" t="s">
        <v>2265</v>
      </c>
      <c r="B5771" t="str">
        <f t="shared" si="180"/>
        <v>IPHONE</v>
      </c>
      <c r="C5771" t="str">
        <f t="shared" si="181"/>
        <v>IPHONE</v>
      </c>
    </row>
    <row r="5772" spans="1:3" x14ac:dyDescent="0.2">
      <c r="A5772" s="3" t="s">
        <v>2265</v>
      </c>
      <c r="B5772" t="str">
        <f t="shared" si="180"/>
        <v>IPHONE</v>
      </c>
      <c r="C5772" t="str">
        <f t="shared" si="181"/>
        <v>IPHONE</v>
      </c>
    </row>
    <row r="5773" spans="1:3" x14ac:dyDescent="0.2">
      <c r="A5773" s="4" t="s">
        <v>2265</v>
      </c>
      <c r="B5773" t="str">
        <f t="shared" si="180"/>
        <v>IPHONE</v>
      </c>
      <c r="C5773" t="str">
        <f t="shared" si="181"/>
        <v>IPHONE</v>
      </c>
    </row>
    <row r="5774" spans="1:3" x14ac:dyDescent="0.2">
      <c r="A5774" s="3" t="s">
        <v>2268</v>
      </c>
      <c r="B5774" t="str">
        <f t="shared" si="180"/>
        <v>MACCHRG</v>
      </c>
      <c r="C5774" t="str">
        <f t="shared" si="181"/>
        <v>MACCHRG</v>
      </c>
    </row>
    <row r="5775" spans="1:3" x14ac:dyDescent="0.2">
      <c r="A5775" s="4" t="s">
        <v>2296</v>
      </c>
      <c r="B5775" t="str">
        <f t="shared" si="180"/>
        <v>MACUSBC</v>
      </c>
      <c r="C5775" t="str">
        <f t="shared" si="181"/>
        <v>MACUSBC</v>
      </c>
    </row>
    <row r="5776" spans="1:3" x14ac:dyDescent="0.2">
      <c r="A5776" s="3" t="s">
        <v>2296</v>
      </c>
      <c r="B5776" t="str">
        <f t="shared" si="180"/>
        <v>MACUSBC</v>
      </c>
      <c r="C5776" t="str">
        <f t="shared" si="181"/>
        <v>MACUSBC</v>
      </c>
    </row>
    <row r="5777" spans="1:3" x14ac:dyDescent="0.2">
      <c r="A5777" s="4" t="s">
        <v>2304</v>
      </c>
      <c r="B5777" t="str">
        <f t="shared" si="180"/>
        <v>MSE</v>
      </c>
      <c r="C5777" t="str">
        <f t="shared" si="181"/>
        <v>MSE</v>
      </c>
    </row>
    <row r="5778" spans="1:3" x14ac:dyDescent="0.2">
      <c r="A5778" s="3" t="s">
        <v>2293</v>
      </c>
      <c r="B5778" t="str">
        <f t="shared" si="180"/>
        <v>OLDMACCHRG</v>
      </c>
      <c r="C5778" t="str">
        <f t="shared" si="181"/>
        <v>OLDMACCHRG</v>
      </c>
    </row>
    <row r="5779" spans="1:3" x14ac:dyDescent="0.2">
      <c r="A5779" s="4" t="s">
        <v>2272</v>
      </c>
      <c r="B5779" t="str">
        <f t="shared" si="180"/>
        <v>WALLADPT</v>
      </c>
      <c r="C5779" t="str">
        <f t="shared" si="181"/>
        <v>WALLADPT</v>
      </c>
    </row>
    <row r="5780" spans="1:3" x14ac:dyDescent="0.2">
      <c r="A5780" s="3" t="s">
        <v>2272</v>
      </c>
      <c r="B5780" t="str">
        <f t="shared" si="180"/>
        <v>WALLADPT</v>
      </c>
      <c r="C5780" t="str">
        <f t="shared" si="181"/>
        <v>WALLADPT</v>
      </c>
    </row>
    <row r="5781" spans="1:3" x14ac:dyDescent="0.2">
      <c r="A5781" s="4" t="s">
        <v>2272</v>
      </c>
      <c r="B5781" t="str">
        <f t="shared" si="180"/>
        <v>WALLADPT</v>
      </c>
      <c r="C5781" t="str">
        <f t="shared" si="181"/>
        <v>WALLADPT</v>
      </c>
    </row>
    <row r="5782" spans="1:3" x14ac:dyDescent="0.2">
      <c r="A5782" s="3" t="s">
        <v>2276</v>
      </c>
      <c r="B5782" t="str">
        <f t="shared" si="180"/>
        <v>CALC</v>
      </c>
      <c r="C5782" t="str">
        <f t="shared" si="181"/>
        <v>CALC</v>
      </c>
    </row>
    <row r="5783" spans="1:3" x14ac:dyDescent="0.2">
      <c r="A5783" s="4" t="s">
        <v>2273</v>
      </c>
      <c r="B5783" t="str">
        <f t="shared" si="180"/>
        <v>CBK</v>
      </c>
      <c r="C5783" t="str">
        <f t="shared" si="181"/>
        <v>CBK</v>
      </c>
    </row>
    <row r="5784" spans="1:3" x14ac:dyDescent="0.2">
      <c r="A5784" s="3" t="s">
        <v>2317</v>
      </c>
      <c r="B5784" t="str">
        <f t="shared" si="180"/>
        <v>Uniq/27B03Code</v>
      </c>
      <c r="C5784" t="str">
        <f t="shared" si="181"/>
        <v>CBK</v>
      </c>
    </row>
    <row r="5785" spans="1:3" x14ac:dyDescent="0.2">
      <c r="A5785" s="4" t="s">
        <v>2273</v>
      </c>
      <c r="B5785" t="str">
        <f t="shared" si="180"/>
        <v>CBK</v>
      </c>
      <c r="C5785" t="str">
        <f t="shared" si="181"/>
        <v>CBK</v>
      </c>
    </row>
    <row r="5786" spans="1:3" x14ac:dyDescent="0.2">
      <c r="A5786" s="3" t="s">
        <v>2273</v>
      </c>
      <c r="B5786" t="str">
        <f t="shared" si="180"/>
        <v>CBK</v>
      </c>
      <c r="C5786" t="str">
        <f t="shared" si="181"/>
        <v>CBK</v>
      </c>
    </row>
    <row r="5787" spans="1:3" x14ac:dyDescent="0.2">
      <c r="A5787" s="4" t="s">
        <v>2273</v>
      </c>
      <c r="B5787" t="str">
        <f t="shared" si="180"/>
        <v>CBK</v>
      </c>
      <c r="C5787" t="str">
        <f t="shared" si="181"/>
        <v>CBK</v>
      </c>
    </row>
    <row r="5788" spans="1:3" x14ac:dyDescent="0.2">
      <c r="A5788" s="3" t="s">
        <v>2275</v>
      </c>
      <c r="B5788" t="str">
        <f t="shared" si="180"/>
        <v>CLICC-MM</v>
      </c>
      <c r="C5788" t="str">
        <f t="shared" si="181"/>
        <v>CLICC-MM</v>
      </c>
    </row>
    <row r="5789" spans="1:3" x14ac:dyDescent="0.2">
      <c r="A5789" s="4" t="s">
        <v>2275</v>
      </c>
      <c r="B5789" t="str">
        <f t="shared" si="180"/>
        <v>CLICC-MM</v>
      </c>
      <c r="C5789" t="str">
        <f t="shared" si="181"/>
        <v>CLICC-MM</v>
      </c>
    </row>
    <row r="5790" spans="1:3" x14ac:dyDescent="0.2">
      <c r="A5790" s="3" t="s">
        <v>2297</v>
      </c>
      <c r="B5790" t="str">
        <f t="shared" si="180"/>
        <v>FAC</v>
      </c>
      <c r="C5790" t="str">
        <f t="shared" si="181"/>
        <v>FAC</v>
      </c>
    </row>
    <row r="5791" spans="1:3" x14ac:dyDescent="0.2">
      <c r="A5791" s="4" t="s">
        <v>2273</v>
      </c>
      <c r="B5791" t="str">
        <f t="shared" si="180"/>
        <v>CBK</v>
      </c>
      <c r="C5791" t="str">
        <f t="shared" si="181"/>
        <v>CBK</v>
      </c>
    </row>
    <row r="5792" spans="1:3" x14ac:dyDescent="0.2">
      <c r="A5792" s="3" t="s">
        <v>2273</v>
      </c>
      <c r="B5792" t="str">
        <f t="shared" si="180"/>
        <v>CBK</v>
      </c>
      <c r="C5792" t="str">
        <f t="shared" si="181"/>
        <v>CBK</v>
      </c>
    </row>
    <row r="5793" spans="1:3" x14ac:dyDescent="0.2">
      <c r="A5793" s="4" t="s">
        <v>2273</v>
      </c>
      <c r="B5793" t="str">
        <f t="shared" si="180"/>
        <v>CBK</v>
      </c>
      <c r="C5793" t="str">
        <f t="shared" si="181"/>
        <v>CBK</v>
      </c>
    </row>
    <row r="5794" spans="1:3" x14ac:dyDescent="0.2">
      <c r="A5794" s="3" t="s">
        <v>2273</v>
      </c>
      <c r="B5794" t="str">
        <f t="shared" si="180"/>
        <v>CBK</v>
      </c>
      <c r="C5794" t="str">
        <f t="shared" si="181"/>
        <v>CBK</v>
      </c>
    </row>
    <row r="5795" spans="1:3" x14ac:dyDescent="0.2">
      <c r="A5795" s="4" t="s">
        <v>2271</v>
      </c>
      <c r="B5795" t="str">
        <f t="shared" si="180"/>
        <v>OMNI</v>
      </c>
      <c r="C5795" t="str">
        <f t="shared" si="181"/>
        <v>OMNI</v>
      </c>
    </row>
    <row r="5796" spans="1:3" x14ac:dyDescent="0.2">
      <c r="A5796" s="3" t="s">
        <v>2273</v>
      </c>
      <c r="B5796" t="str">
        <f t="shared" si="180"/>
        <v>CBK</v>
      </c>
      <c r="C5796" t="str">
        <f t="shared" si="181"/>
        <v>CBK</v>
      </c>
    </row>
    <row r="5797" spans="1:3" x14ac:dyDescent="0.2">
      <c r="A5797" s="4" t="s">
        <v>2265</v>
      </c>
      <c r="B5797" t="str">
        <f t="shared" si="180"/>
        <v>IPHONE</v>
      </c>
      <c r="C5797" t="str">
        <f t="shared" si="181"/>
        <v>IPHONE</v>
      </c>
    </row>
    <row r="5798" spans="1:3" x14ac:dyDescent="0.2">
      <c r="A5798" s="3" t="s">
        <v>2272</v>
      </c>
      <c r="B5798" t="str">
        <f t="shared" si="180"/>
        <v>WALLADPT</v>
      </c>
      <c r="C5798" t="str">
        <f t="shared" si="181"/>
        <v>WALLADPT</v>
      </c>
    </row>
    <row r="5799" spans="1:3" x14ac:dyDescent="0.2">
      <c r="A5799" s="4" t="s">
        <v>2273</v>
      </c>
      <c r="B5799" t="str">
        <f t="shared" si="180"/>
        <v>CBK</v>
      </c>
      <c r="C5799" t="str">
        <f t="shared" si="181"/>
        <v>CBK</v>
      </c>
    </row>
    <row r="5800" spans="1:3" x14ac:dyDescent="0.2">
      <c r="A5800" s="3" t="s">
        <v>2298</v>
      </c>
      <c r="B5800" t="str">
        <f t="shared" si="180"/>
        <v>ANKER</v>
      </c>
      <c r="C5800" t="str">
        <f t="shared" si="181"/>
        <v>ANKER</v>
      </c>
    </row>
    <row r="5801" spans="1:3" x14ac:dyDescent="0.2">
      <c r="A5801" s="4" t="s">
        <v>2281</v>
      </c>
      <c r="B5801" t="str">
        <f t="shared" si="180"/>
        <v>HDMIC</v>
      </c>
      <c r="C5801" t="str">
        <f t="shared" si="181"/>
        <v>HDMIC</v>
      </c>
    </row>
    <row r="5802" spans="1:3" x14ac:dyDescent="0.2">
      <c r="A5802" s="3" t="s">
        <v>2266</v>
      </c>
      <c r="B5802" t="str">
        <f t="shared" si="180"/>
        <v>HDST</v>
      </c>
      <c r="C5802" t="str">
        <f t="shared" si="181"/>
        <v>HDST</v>
      </c>
    </row>
    <row r="5803" spans="1:3" x14ac:dyDescent="0.2">
      <c r="A5803" s="4" t="s">
        <v>2282</v>
      </c>
      <c r="B5803" t="str">
        <f t="shared" si="180"/>
        <v>HPUSBC</v>
      </c>
      <c r="C5803" t="str">
        <f t="shared" si="181"/>
        <v>HPUSBC</v>
      </c>
    </row>
    <row r="5804" spans="1:3" x14ac:dyDescent="0.2">
      <c r="A5804" s="3" t="s">
        <v>2282</v>
      </c>
      <c r="B5804" t="str">
        <f t="shared" si="180"/>
        <v>HPUSBC</v>
      </c>
      <c r="C5804" t="str">
        <f t="shared" si="181"/>
        <v>HPUSBC</v>
      </c>
    </row>
    <row r="5805" spans="1:3" x14ac:dyDescent="0.2">
      <c r="A5805" s="4" t="s">
        <v>2265</v>
      </c>
      <c r="B5805" t="str">
        <f t="shared" si="180"/>
        <v>IPHONE</v>
      </c>
      <c r="C5805" t="str">
        <f t="shared" si="181"/>
        <v>IPHONE</v>
      </c>
    </row>
    <row r="5806" spans="1:3" x14ac:dyDescent="0.2">
      <c r="A5806" s="3" t="s">
        <v>2265</v>
      </c>
      <c r="B5806" t="str">
        <f t="shared" si="180"/>
        <v>IPHONE</v>
      </c>
      <c r="C5806" t="str">
        <f t="shared" si="181"/>
        <v>IPHONE</v>
      </c>
    </row>
    <row r="5807" spans="1:3" x14ac:dyDescent="0.2">
      <c r="A5807" s="4" t="s">
        <v>2265</v>
      </c>
      <c r="B5807" t="str">
        <f t="shared" si="180"/>
        <v>IPHONE</v>
      </c>
      <c r="C5807" t="str">
        <f t="shared" si="181"/>
        <v>IPHONE</v>
      </c>
    </row>
    <row r="5808" spans="1:3" x14ac:dyDescent="0.2">
      <c r="A5808" s="3" t="s">
        <v>2265</v>
      </c>
      <c r="B5808" t="str">
        <f t="shared" si="180"/>
        <v>IPHONE</v>
      </c>
      <c r="C5808" t="str">
        <f t="shared" si="181"/>
        <v>IPHONE</v>
      </c>
    </row>
    <row r="5809" spans="1:3" x14ac:dyDescent="0.2">
      <c r="A5809" s="4" t="s">
        <v>2265</v>
      </c>
      <c r="B5809" t="str">
        <f t="shared" si="180"/>
        <v>IPHONE</v>
      </c>
      <c r="C5809" t="str">
        <f t="shared" si="181"/>
        <v>IPHONE</v>
      </c>
    </row>
    <row r="5810" spans="1:3" x14ac:dyDescent="0.2">
      <c r="A5810" s="3" t="s">
        <v>2265</v>
      </c>
      <c r="B5810" t="str">
        <f t="shared" si="180"/>
        <v>IPHONE</v>
      </c>
      <c r="C5810" t="str">
        <f t="shared" si="181"/>
        <v>IPHONE</v>
      </c>
    </row>
    <row r="5811" spans="1:3" x14ac:dyDescent="0.2">
      <c r="A5811" s="4" t="s">
        <v>2268</v>
      </c>
      <c r="B5811" t="str">
        <f t="shared" si="180"/>
        <v>MACCHRG</v>
      </c>
      <c r="C5811" t="str">
        <f t="shared" si="181"/>
        <v>MACCHRG</v>
      </c>
    </row>
    <row r="5812" spans="1:3" x14ac:dyDescent="0.2">
      <c r="A5812" s="3" t="s">
        <v>2296</v>
      </c>
      <c r="B5812" t="str">
        <f t="shared" si="180"/>
        <v>MACUSBC</v>
      </c>
      <c r="C5812" t="str">
        <f t="shared" si="181"/>
        <v>MACUSBC</v>
      </c>
    </row>
    <row r="5813" spans="1:3" x14ac:dyDescent="0.2">
      <c r="A5813" s="4" t="s">
        <v>2296</v>
      </c>
      <c r="B5813" t="str">
        <f t="shared" si="180"/>
        <v>MACUSBC</v>
      </c>
      <c r="C5813" t="str">
        <f t="shared" si="181"/>
        <v>MACUSBC</v>
      </c>
    </row>
    <row r="5814" spans="1:3" x14ac:dyDescent="0.2">
      <c r="A5814" s="3" t="s">
        <v>2296</v>
      </c>
      <c r="B5814" t="str">
        <f t="shared" si="180"/>
        <v>MACUSBC</v>
      </c>
      <c r="C5814" t="str">
        <f t="shared" si="181"/>
        <v>MACUSBC</v>
      </c>
    </row>
    <row r="5815" spans="1:3" x14ac:dyDescent="0.2">
      <c r="A5815" s="4" t="s">
        <v>2271</v>
      </c>
      <c r="B5815" t="str">
        <f t="shared" si="180"/>
        <v>OMNI</v>
      </c>
      <c r="C5815" t="str">
        <f t="shared" si="181"/>
        <v>OMNI</v>
      </c>
    </row>
    <row r="5816" spans="1:3" x14ac:dyDescent="0.2">
      <c r="A5816" s="3" t="s">
        <v>2271</v>
      </c>
      <c r="B5816" t="str">
        <f t="shared" si="180"/>
        <v>OMNI</v>
      </c>
      <c r="C5816" t="str">
        <f t="shared" si="181"/>
        <v>OMNI</v>
      </c>
    </row>
    <row r="5817" spans="1:3" x14ac:dyDescent="0.2">
      <c r="A5817" s="4" t="s">
        <v>2271</v>
      </c>
      <c r="B5817" t="str">
        <f t="shared" si="180"/>
        <v>OMNI</v>
      </c>
      <c r="C5817" t="str">
        <f t="shared" si="181"/>
        <v>OMNI</v>
      </c>
    </row>
    <row r="5818" spans="1:3" x14ac:dyDescent="0.2">
      <c r="A5818" s="3" t="s">
        <v>2271</v>
      </c>
      <c r="B5818" t="str">
        <f t="shared" si="180"/>
        <v>OMNI</v>
      </c>
      <c r="C5818" t="str">
        <f t="shared" si="181"/>
        <v>OMNI</v>
      </c>
    </row>
    <row r="5819" spans="1:3" x14ac:dyDescent="0.2">
      <c r="A5819" s="4" t="s">
        <v>2271</v>
      </c>
      <c r="B5819" t="str">
        <f t="shared" si="180"/>
        <v>OMNI</v>
      </c>
      <c r="C5819" t="str">
        <f t="shared" si="181"/>
        <v>OMNI</v>
      </c>
    </row>
    <row r="5820" spans="1:3" x14ac:dyDescent="0.2">
      <c r="A5820" s="3" t="s">
        <v>2294</v>
      </c>
      <c r="B5820" t="str">
        <f t="shared" si="180"/>
        <v>UVGA</v>
      </c>
      <c r="C5820" t="str">
        <f t="shared" si="181"/>
        <v>UVGA</v>
      </c>
    </row>
    <row r="5821" spans="1:3" x14ac:dyDescent="0.2">
      <c r="A5821" s="4" t="s">
        <v>2294</v>
      </c>
      <c r="B5821" t="str">
        <f t="shared" si="180"/>
        <v>UVGA</v>
      </c>
      <c r="C5821" t="str">
        <f t="shared" si="181"/>
        <v>UVGA</v>
      </c>
    </row>
    <row r="5822" spans="1:3" x14ac:dyDescent="0.2">
      <c r="A5822" s="3" t="s">
        <v>2303</v>
      </c>
      <c r="B5822" t="str">
        <f t="shared" si="180"/>
        <v>VGAC</v>
      </c>
      <c r="C5822" t="str">
        <f t="shared" si="181"/>
        <v>VGAC</v>
      </c>
    </row>
    <row r="5823" spans="1:3" x14ac:dyDescent="0.2">
      <c r="A5823" s="4" t="s">
        <v>2272</v>
      </c>
      <c r="B5823" t="str">
        <f t="shared" si="180"/>
        <v>WALLADPT</v>
      </c>
      <c r="C5823" t="str">
        <f t="shared" si="181"/>
        <v>WALLADPT</v>
      </c>
    </row>
    <row r="5824" spans="1:3" x14ac:dyDescent="0.2">
      <c r="A5824" s="3" t="s">
        <v>2272</v>
      </c>
      <c r="B5824" t="str">
        <f t="shared" si="180"/>
        <v>WALLADPT</v>
      </c>
      <c r="C5824" t="str">
        <f t="shared" si="181"/>
        <v>WALLADPT</v>
      </c>
    </row>
    <row r="5825" spans="1:3" x14ac:dyDescent="0.2">
      <c r="A5825" s="4" t="s">
        <v>2272</v>
      </c>
      <c r="B5825" t="str">
        <f t="shared" si="180"/>
        <v>WALLADPT</v>
      </c>
      <c r="C5825" t="str">
        <f t="shared" si="181"/>
        <v>WALLADPT</v>
      </c>
    </row>
    <row r="5826" spans="1:3" x14ac:dyDescent="0.2">
      <c r="A5826" s="3" t="s">
        <v>2272</v>
      </c>
      <c r="B5826" t="str">
        <f t="shared" si="180"/>
        <v>WALLADPT</v>
      </c>
      <c r="C5826" t="str">
        <f t="shared" si="181"/>
        <v>WALLADPT</v>
      </c>
    </row>
    <row r="5827" spans="1:3" x14ac:dyDescent="0.2">
      <c r="A5827" s="4" t="s">
        <v>2272</v>
      </c>
      <c r="B5827" t="str">
        <f t="shared" ref="B5827:B5890" si="182">IF(COUNTIF(A5827,"*MACUSBC*"),"MACUSBC",A5827)</f>
        <v>WALLADPT</v>
      </c>
      <c r="C5827" t="str">
        <f t="shared" ref="C5827:C5890" si="183">IF(COUNTIF(B5827,"*uniq*"),"CBK",B5827)</f>
        <v>WALLADPT</v>
      </c>
    </row>
    <row r="5828" spans="1:3" x14ac:dyDescent="0.2">
      <c r="A5828" s="3" t="s">
        <v>2276</v>
      </c>
      <c r="B5828" t="str">
        <f t="shared" si="182"/>
        <v>CALC</v>
      </c>
      <c r="C5828" t="str">
        <f t="shared" si="183"/>
        <v>CALC</v>
      </c>
    </row>
    <row r="5829" spans="1:3" x14ac:dyDescent="0.2">
      <c r="A5829" s="4" t="s">
        <v>2276</v>
      </c>
      <c r="B5829" t="str">
        <f t="shared" si="182"/>
        <v>CALC</v>
      </c>
      <c r="C5829" t="str">
        <f t="shared" si="183"/>
        <v>CALC</v>
      </c>
    </row>
    <row r="5830" spans="1:3" x14ac:dyDescent="0.2">
      <c r="A5830" s="3" t="s">
        <v>2276</v>
      </c>
      <c r="B5830" t="str">
        <f t="shared" si="182"/>
        <v>CALC</v>
      </c>
      <c r="C5830" t="str">
        <f t="shared" si="183"/>
        <v>CALC</v>
      </c>
    </row>
    <row r="5831" spans="1:3" x14ac:dyDescent="0.2">
      <c r="A5831" s="4" t="s">
        <v>2276</v>
      </c>
      <c r="B5831" t="str">
        <f t="shared" si="182"/>
        <v>CALC</v>
      </c>
      <c r="C5831" t="str">
        <f t="shared" si="183"/>
        <v>CALC</v>
      </c>
    </row>
    <row r="5832" spans="1:3" x14ac:dyDescent="0.2">
      <c r="A5832" s="3" t="s">
        <v>2276</v>
      </c>
      <c r="B5832" t="str">
        <f t="shared" si="182"/>
        <v>CALC</v>
      </c>
      <c r="C5832" t="str">
        <f t="shared" si="183"/>
        <v>CALC</v>
      </c>
    </row>
    <row r="5833" spans="1:3" x14ac:dyDescent="0.2">
      <c r="A5833" s="4" t="s">
        <v>2276</v>
      </c>
      <c r="B5833" t="str">
        <f t="shared" si="182"/>
        <v>CALC</v>
      </c>
      <c r="C5833" t="str">
        <f t="shared" si="183"/>
        <v>CALC</v>
      </c>
    </row>
    <row r="5834" spans="1:3" x14ac:dyDescent="0.2">
      <c r="A5834" s="3" t="s">
        <v>2276</v>
      </c>
      <c r="B5834" t="str">
        <f t="shared" si="182"/>
        <v>CALC</v>
      </c>
      <c r="C5834" t="str">
        <f t="shared" si="183"/>
        <v>CALC</v>
      </c>
    </row>
    <row r="5835" spans="1:3" x14ac:dyDescent="0.2">
      <c r="A5835" s="4" t="s">
        <v>2273</v>
      </c>
      <c r="B5835" t="str">
        <f t="shared" si="182"/>
        <v>CBK</v>
      </c>
      <c r="C5835" t="str">
        <f t="shared" si="183"/>
        <v>CBK</v>
      </c>
    </row>
    <row r="5836" spans="1:3" x14ac:dyDescent="0.2">
      <c r="A5836" s="3" t="s">
        <v>2273</v>
      </c>
      <c r="B5836" t="str">
        <f t="shared" si="182"/>
        <v>CBK</v>
      </c>
      <c r="C5836" t="str">
        <f t="shared" si="183"/>
        <v>CBK</v>
      </c>
    </row>
    <row r="5837" spans="1:3" x14ac:dyDescent="0.2">
      <c r="A5837" s="4" t="s">
        <v>2273</v>
      </c>
      <c r="B5837" t="str">
        <f t="shared" si="182"/>
        <v>CBK</v>
      </c>
      <c r="C5837" t="str">
        <f t="shared" si="183"/>
        <v>CBK</v>
      </c>
    </row>
    <row r="5838" spans="1:3" x14ac:dyDescent="0.2">
      <c r="A5838" s="3" t="s">
        <v>2273</v>
      </c>
      <c r="B5838" t="str">
        <f t="shared" si="182"/>
        <v>CBK</v>
      </c>
      <c r="C5838" t="str">
        <f t="shared" si="183"/>
        <v>CBK</v>
      </c>
    </row>
    <row r="5839" spans="1:3" x14ac:dyDescent="0.2">
      <c r="A5839" s="4" t="s">
        <v>2273</v>
      </c>
      <c r="B5839" t="str">
        <f t="shared" si="182"/>
        <v>CBK</v>
      </c>
      <c r="C5839" t="str">
        <f t="shared" si="183"/>
        <v>CBK</v>
      </c>
    </row>
    <row r="5840" spans="1:3" x14ac:dyDescent="0.2">
      <c r="A5840" s="3" t="s">
        <v>2273</v>
      </c>
      <c r="B5840" t="str">
        <f t="shared" si="182"/>
        <v>CBK</v>
      </c>
      <c r="C5840" t="str">
        <f t="shared" si="183"/>
        <v>CBK</v>
      </c>
    </row>
    <row r="5841" spans="1:3" x14ac:dyDescent="0.2">
      <c r="A5841" s="4" t="s">
        <v>2273</v>
      </c>
      <c r="B5841" t="str">
        <f t="shared" si="182"/>
        <v>CBK</v>
      </c>
      <c r="C5841" t="str">
        <f t="shared" si="183"/>
        <v>CBK</v>
      </c>
    </row>
    <row r="5842" spans="1:3" x14ac:dyDescent="0.2">
      <c r="A5842" s="3" t="s">
        <v>2274</v>
      </c>
      <c r="B5842" t="str">
        <f t="shared" si="182"/>
        <v>CLICC-ML</v>
      </c>
      <c r="C5842" t="str">
        <f t="shared" si="183"/>
        <v>CLICC-ML</v>
      </c>
    </row>
    <row r="5843" spans="1:3" x14ac:dyDescent="0.2">
      <c r="A5843" s="4" t="s">
        <v>2274</v>
      </c>
      <c r="B5843" t="str">
        <f t="shared" si="182"/>
        <v>CLICC-ML</v>
      </c>
      <c r="C5843" t="str">
        <f t="shared" si="183"/>
        <v>CLICC-ML</v>
      </c>
    </row>
    <row r="5844" spans="1:3" x14ac:dyDescent="0.2">
      <c r="A5844" s="3" t="s">
        <v>2274</v>
      </c>
      <c r="B5844" t="str">
        <f t="shared" si="182"/>
        <v>CLICC-ML</v>
      </c>
      <c r="C5844" t="str">
        <f t="shared" si="183"/>
        <v>CLICC-ML</v>
      </c>
    </row>
    <row r="5845" spans="1:3" x14ac:dyDescent="0.2">
      <c r="A5845" s="4" t="s">
        <v>2263</v>
      </c>
      <c r="B5845" t="str">
        <f t="shared" si="182"/>
        <v>HP</v>
      </c>
      <c r="C5845" t="str">
        <f t="shared" si="183"/>
        <v>HP</v>
      </c>
    </row>
    <row r="5846" spans="1:3" x14ac:dyDescent="0.2">
      <c r="A5846" s="3" t="s">
        <v>2403</v>
      </c>
      <c r="B5846" t="str">
        <f t="shared" si="182"/>
        <v>Uniq/31B01Code</v>
      </c>
      <c r="C5846" t="str">
        <f t="shared" si="183"/>
        <v>CBK</v>
      </c>
    </row>
    <row r="5847" spans="1:3" x14ac:dyDescent="0.2">
      <c r="A5847" s="4" t="s">
        <v>2275</v>
      </c>
      <c r="B5847" t="str">
        <f t="shared" si="182"/>
        <v>CLICC-MM</v>
      </c>
      <c r="C5847" t="str">
        <f t="shared" si="183"/>
        <v>CLICC-MM</v>
      </c>
    </row>
    <row r="5848" spans="1:3" x14ac:dyDescent="0.2">
      <c r="A5848" s="3" t="s">
        <v>2263</v>
      </c>
      <c r="B5848" t="str">
        <f t="shared" si="182"/>
        <v>HP</v>
      </c>
      <c r="C5848" t="str">
        <f t="shared" si="183"/>
        <v>HP</v>
      </c>
    </row>
    <row r="5849" spans="1:3" x14ac:dyDescent="0.2">
      <c r="A5849" s="4" t="s">
        <v>2274</v>
      </c>
      <c r="B5849" t="str">
        <f t="shared" si="182"/>
        <v>CLICC-ML</v>
      </c>
      <c r="C5849" t="str">
        <f t="shared" si="183"/>
        <v>CLICC-ML</v>
      </c>
    </row>
    <row r="5850" spans="1:3" x14ac:dyDescent="0.2">
      <c r="A5850" s="3" t="s">
        <v>2274</v>
      </c>
      <c r="B5850" t="str">
        <f t="shared" si="182"/>
        <v>CLICC-ML</v>
      </c>
      <c r="C5850" t="str">
        <f t="shared" si="183"/>
        <v>CLICC-ML</v>
      </c>
    </row>
    <row r="5851" spans="1:3" x14ac:dyDescent="0.2">
      <c r="A5851" s="4" t="s">
        <v>2263</v>
      </c>
      <c r="B5851" t="str">
        <f t="shared" si="182"/>
        <v>HP</v>
      </c>
      <c r="C5851" t="str">
        <f t="shared" si="183"/>
        <v>HP</v>
      </c>
    </row>
    <row r="5852" spans="1:3" x14ac:dyDescent="0.2">
      <c r="A5852" s="3" t="s">
        <v>2276</v>
      </c>
      <c r="B5852" t="str">
        <f t="shared" si="182"/>
        <v>CALC</v>
      </c>
      <c r="C5852" t="str">
        <f t="shared" si="183"/>
        <v>CALC</v>
      </c>
    </row>
    <row r="5853" spans="1:3" x14ac:dyDescent="0.2">
      <c r="A5853" s="4" t="s">
        <v>2296</v>
      </c>
      <c r="B5853" t="str">
        <f t="shared" si="182"/>
        <v>MACUSBC</v>
      </c>
      <c r="C5853" t="str">
        <f t="shared" si="183"/>
        <v>MACUSBC</v>
      </c>
    </row>
    <row r="5854" spans="1:3" x14ac:dyDescent="0.2">
      <c r="A5854" s="3" t="s">
        <v>2274</v>
      </c>
      <c r="B5854" t="str">
        <f t="shared" si="182"/>
        <v>CLICC-ML</v>
      </c>
      <c r="C5854" t="str">
        <f t="shared" si="183"/>
        <v>CLICC-ML</v>
      </c>
    </row>
    <row r="5855" spans="1:3" x14ac:dyDescent="0.2">
      <c r="A5855" s="4" t="s">
        <v>2273</v>
      </c>
      <c r="B5855" t="str">
        <f t="shared" si="182"/>
        <v>CBK</v>
      </c>
      <c r="C5855" t="str">
        <f t="shared" si="183"/>
        <v>CBK</v>
      </c>
    </row>
    <row r="5856" spans="1:3" x14ac:dyDescent="0.2">
      <c r="A5856" s="3" t="s">
        <v>2263</v>
      </c>
      <c r="B5856" t="str">
        <f t="shared" si="182"/>
        <v>HP</v>
      </c>
      <c r="C5856" t="str">
        <f t="shared" si="183"/>
        <v>HP</v>
      </c>
    </row>
    <row r="5857" spans="1:3" x14ac:dyDescent="0.2">
      <c r="A5857" s="4" t="s">
        <v>2274</v>
      </c>
      <c r="B5857" t="str">
        <f t="shared" si="182"/>
        <v>CLICC-ML</v>
      </c>
      <c r="C5857" t="str">
        <f t="shared" si="183"/>
        <v>CLICC-ML</v>
      </c>
    </row>
    <row r="5858" spans="1:3" x14ac:dyDescent="0.2">
      <c r="A5858" s="3" t="s">
        <v>2273</v>
      </c>
      <c r="B5858" t="str">
        <f t="shared" si="182"/>
        <v>CBK</v>
      </c>
      <c r="C5858" t="str">
        <f t="shared" si="183"/>
        <v>CBK</v>
      </c>
    </row>
    <row r="5859" spans="1:3" x14ac:dyDescent="0.2">
      <c r="A5859" s="4" t="s">
        <v>2274</v>
      </c>
      <c r="B5859" t="str">
        <f t="shared" si="182"/>
        <v>CLICC-ML</v>
      </c>
      <c r="C5859" t="str">
        <f t="shared" si="183"/>
        <v>CLICC-ML</v>
      </c>
    </row>
    <row r="5860" spans="1:3" x14ac:dyDescent="0.2">
      <c r="A5860" s="3" t="s">
        <v>2276</v>
      </c>
      <c r="B5860" t="str">
        <f t="shared" si="182"/>
        <v>CALC</v>
      </c>
      <c r="C5860" t="str">
        <f t="shared" si="183"/>
        <v>CALC</v>
      </c>
    </row>
    <row r="5861" spans="1:3" x14ac:dyDescent="0.2">
      <c r="A5861" s="4" t="s">
        <v>2275</v>
      </c>
      <c r="B5861" t="str">
        <f t="shared" si="182"/>
        <v>CLICC-MM</v>
      </c>
      <c r="C5861" t="str">
        <f t="shared" si="183"/>
        <v>CLICC-MM</v>
      </c>
    </row>
    <row r="5862" spans="1:3" x14ac:dyDescent="0.2">
      <c r="A5862" s="3" t="s">
        <v>2266</v>
      </c>
      <c r="B5862" t="str">
        <f t="shared" si="182"/>
        <v>HDST</v>
      </c>
      <c r="C5862" t="str">
        <f t="shared" si="183"/>
        <v>HDST</v>
      </c>
    </row>
    <row r="5863" spans="1:3" x14ac:dyDescent="0.2">
      <c r="A5863" s="4" t="s">
        <v>2266</v>
      </c>
      <c r="B5863" t="str">
        <f t="shared" si="182"/>
        <v>HDST</v>
      </c>
      <c r="C5863" t="str">
        <f t="shared" si="183"/>
        <v>HDST</v>
      </c>
    </row>
    <row r="5864" spans="1:3" x14ac:dyDescent="0.2">
      <c r="A5864" s="3" t="s">
        <v>2266</v>
      </c>
      <c r="B5864" t="str">
        <f t="shared" si="182"/>
        <v>HDST</v>
      </c>
      <c r="C5864" t="str">
        <f t="shared" si="183"/>
        <v>HDST</v>
      </c>
    </row>
    <row r="5865" spans="1:3" x14ac:dyDescent="0.2">
      <c r="A5865" s="4" t="s">
        <v>2282</v>
      </c>
      <c r="B5865" t="str">
        <f t="shared" si="182"/>
        <v>HPUSBC</v>
      </c>
      <c r="C5865" t="str">
        <f t="shared" si="183"/>
        <v>HPUSBC</v>
      </c>
    </row>
    <row r="5866" spans="1:3" x14ac:dyDescent="0.2">
      <c r="A5866" s="3" t="s">
        <v>2265</v>
      </c>
      <c r="B5866" t="str">
        <f t="shared" si="182"/>
        <v>IPHONE</v>
      </c>
      <c r="C5866" t="str">
        <f t="shared" si="183"/>
        <v>IPHONE</v>
      </c>
    </row>
    <row r="5867" spans="1:3" x14ac:dyDescent="0.2">
      <c r="A5867" s="4" t="s">
        <v>2268</v>
      </c>
      <c r="B5867" t="str">
        <f t="shared" si="182"/>
        <v>MACCHRG</v>
      </c>
      <c r="C5867" t="str">
        <f t="shared" si="183"/>
        <v>MACCHRG</v>
      </c>
    </row>
    <row r="5868" spans="1:3" x14ac:dyDescent="0.2">
      <c r="A5868" s="3" t="s">
        <v>2268</v>
      </c>
      <c r="B5868" t="str">
        <f t="shared" si="182"/>
        <v>MACCHRG</v>
      </c>
      <c r="C5868" t="str">
        <f t="shared" si="183"/>
        <v>MACCHRG</v>
      </c>
    </row>
    <row r="5869" spans="1:3" x14ac:dyDescent="0.2">
      <c r="A5869" s="4" t="s">
        <v>2296</v>
      </c>
      <c r="B5869" t="str">
        <f t="shared" si="182"/>
        <v>MACUSBC</v>
      </c>
      <c r="C5869" t="str">
        <f t="shared" si="183"/>
        <v>MACUSBC</v>
      </c>
    </row>
    <row r="5870" spans="1:3" x14ac:dyDescent="0.2">
      <c r="A5870" s="3" t="s">
        <v>2296</v>
      </c>
      <c r="B5870" t="str">
        <f t="shared" si="182"/>
        <v>MACUSBC</v>
      </c>
      <c r="C5870" t="str">
        <f t="shared" si="183"/>
        <v>MACUSBC</v>
      </c>
    </row>
    <row r="5871" spans="1:3" x14ac:dyDescent="0.2">
      <c r="A5871" s="4" t="s">
        <v>2296</v>
      </c>
      <c r="B5871" t="str">
        <f t="shared" si="182"/>
        <v>MACUSBC</v>
      </c>
      <c r="C5871" t="str">
        <f t="shared" si="183"/>
        <v>MACUSBC</v>
      </c>
    </row>
    <row r="5872" spans="1:3" x14ac:dyDescent="0.2">
      <c r="A5872" s="3" t="s">
        <v>2272</v>
      </c>
      <c r="B5872" t="str">
        <f t="shared" si="182"/>
        <v>WALLADPT</v>
      </c>
      <c r="C5872" t="str">
        <f t="shared" si="183"/>
        <v>WALLADPT</v>
      </c>
    </row>
    <row r="5873" spans="1:3" x14ac:dyDescent="0.2">
      <c r="A5873" s="4" t="s">
        <v>2276</v>
      </c>
      <c r="B5873" t="str">
        <f t="shared" si="182"/>
        <v>CALC</v>
      </c>
      <c r="C5873" t="str">
        <f t="shared" si="183"/>
        <v>CALC</v>
      </c>
    </row>
    <row r="5874" spans="1:3" x14ac:dyDescent="0.2">
      <c r="A5874" s="3" t="s">
        <v>2276</v>
      </c>
      <c r="B5874" t="str">
        <f t="shared" si="182"/>
        <v>CALC</v>
      </c>
      <c r="C5874" t="str">
        <f t="shared" si="183"/>
        <v>CALC</v>
      </c>
    </row>
    <row r="5875" spans="1:3" x14ac:dyDescent="0.2">
      <c r="A5875" s="4" t="s">
        <v>2276</v>
      </c>
      <c r="B5875" t="str">
        <f t="shared" si="182"/>
        <v>CALC</v>
      </c>
      <c r="C5875" t="str">
        <f t="shared" si="183"/>
        <v>CALC</v>
      </c>
    </row>
    <row r="5876" spans="1:3" x14ac:dyDescent="0.2">
      <c r="A5876" s="3" t="s">
        <v>2274</v>
      </c>
      <c r="B5876" t="str">
        <f t="shared" si="182"/>
        <v>CLICC-ML</v>
      </c>
      <c r="C5876" t="str">
        <f t="shared" si="183"/>
        <v>CLICC-ML</v>
      </c>
    </row>
    <row r="5877" spans="1:3" x14ac:dyDescent="0.2">
      <c r="A5877" s="4" t="s">
        <v>2266</v>
      </c>
      <c r="B5877" t="str">
        <f t="shared" si="182"/>
        <v>HDST</v>
      </c>
      <c r="C5877" t="str">
        <f t="shared" si="183"/>
        <v>HDST</v>
      </c>
    </row>
    <row r="5878" spans="1:3" x14ac:dyDescent="0.2">
      <c r="A5878" s="3" t="s">
        <v>2288</v>
      </c>
      <c r="B5878" t="str">
        <f t="shared" si="182"/>
        <v>ANDROID</v>
      </c>
      <c r="C5878" t="str">
        <f t="shared" si="183"/>
        <v>ANDROID</v>
      </c>
    </row>
    <row r="5879" spans="1:3" x14ac:dyDescent="0.2">
      <c r="A5879" s="4" t="s">
        <v>2298</v>
      </c>
      <c r="B5879" t="str">
        <f t="shared" si="182"/>
        <v>ANKER</v>
      </c>
      <c r="C5879" t="str">
        <f t="shared" si="183"/>
        <v>ANKER</v>
      </c>
    </row>
    <row r="5880" spans="1:3" x14ac:dyDescent="0.2">
      <c r="A5880" s="3" t="s">
        <v>2302</v>
      </c>
      <c r="B5880" t="str">
        <f t="shared" si="182"/>
        <v>BOEIPHONE</v>
      </c>
      <c r="C5880" t="str">
        <f t="shared" si="183"/>
        <v>BOEIPHONE</v>
      </c>
    </row>
    <row r="5881" spans="1:3" x14ac:dyDescent="0.2">
      <c r="A5881" s="4" t="s">
        <v>2281</v>
      </c>
      <c r="B5881" t="str">
        <f t="shared" si="182"/>
        <v>HDMIC</v>
      </c>
      <c r="C5881" t="str">
        <f t="shared" si="183"/>
        <v>HDMIC</v>
      </c>
    </row>
    <row r="5882" spans="1:3" x14ac:dyDescent="0.2">
      <c r="A5882" s="3" t="s">
        <v>2281</v>
      </c>
      <c r="B5882" t="str">
        <f t="shared" si="182"/>
        <v>HDMIC</v>
      </c>
      <c r="C5882" t="str">
        <f t="shared" si="183"/>
        <v>HDMIC</v>
      </c>
    </row>
    <row r="5883" spans="1:3" x14ac:dyDescent="0.2">
      <c r="A5883" s="4" t="s">
        <v>2266</v>
      </c>
      <c r="B5883" t="str">
        <f t="shared" si="182"/>
        <v>HDST</v>
      </c>
      <c r="C5883" t="str">
        <f t="shared" si="183"/>
        <v>HDST</v>
      </c>
    </row>
    <row r="5884" spans="1:3" x14ac:dyDescent="0.2">
      <c r="A5884" s="3" t="s">
        <v>2282</v>
      </c>
      <c r="B5884" t="str">
        <f t="shared" si="182"/>
        <v>HPUSBC</v>
      </c>
      <c r="C5884" t="str">
        <f t="shared" si="183"/>
        <v>HPUSBC</v>
      </c>
    </row>
    <row r="5885" spans="1:3" x14ac:dyDescent="0.2">
      <c r="A5885" s="4" t="s">
        <v>2265</v>
      </c>
      <c r="B5885" t="str">
        <f t="shared" si="182"/>
        <v>IPHONE</v>
      </c>
      <c r="C5885" t="str">
        <f t="shared" si="183"/>
        <v>IPHONE</v>
      </c>
    </row>
    <row r="5886" spans="1:3" x14ac:dyDescent="0.2">
      <c r="A5886" s="3" t="s">
        <v>2265</v>
      </c>
      <c r="B5886" t="str">
        <f t="shared" si="182"/>
        <v>IPHONE</v>
      </c>
      <c r="C5886" t="str">
        <f t="shared" si="183"/>
        <v>IPHONE</v>
      </c>
    </row>
    <row r="5887" spans="1:3" x14ac:dyDescent="0.2">
      <c r="A5887" s="4" t="s">
        <v>2265</v>
      </c>
      <c r="B5887" t="str">
        <f t="shared" si="182"/>
        <v>IPHONE</v>
      </c>
      <c r="C5887" t="str">
        <f t="shared" si="183"/>
        <v>IPHONE</v>
      </c>
    </row>
    <row r="5888" spans="1:3" x14ac:dyDescent="0.2">
      <c r="A5888" s="3" t="s">
        <v>2265</v>
      </c>
      <c r="B5888" t="str">
        <f t="shared" si="182"/>
        <v>IPHONE</v>
      </c>
      <c r="C5888" t="str">
        <f t="shared" si="183"/>
        <v>IPHONE</v>
      </c>
    </row>
    <row r="5889" spans="1:3" x14ac:dyDescent="0.2">
      <c r="A5889" s="4" t="s">
        <v>2265</v>
      </c>
      <c r="B5889" t="str">
        <f t="shared" si="182"/>
        <v>IPHONE</v>
      </c>
      <c r="C5889" t="str">
        <f t="shared" si="183"/>
        <v>IPHONE</v>
      </c>
    </row>
    <row r="5890" spans="1:3" x14ac:dyDescent="0.2">
      <c r="A5890" s="3" t="s">
        <v>2265</v>
      </c>
      <c r="B5890" t="str">
        <f t="shared" si="182"/>
        <v>IPHONE</v>
      </c>
      <c r="C5890" t="str">
        <f t="shared" si="183"/>
        <v>IPHONE</v>
      </c>
    </row>
    <row r="5891" spans="1:3" x14ac:dyDescent="0.2">
      <c r="A5891" s="4" t="s">
        <v>2265</v>
      </c>
      <c r="B5891" t="str">
        <f t="shared" ref="B5891:B5954" si="184">IF(COUNTIF(A5891,"*MACUSBC*"),"MACUSBC",A5891)</f>
        <v>IPHONE</v>
      </c>
      <c r="C5891" t="str">
        <f t="shared" ref="C5891:C5954" si="185">IF(COUNTIF(B5891,"*uniq*"),"CBK",B5891)</f>
        <v>IPHONE</v>
      </c>
    </row>
    <row r="5892" spans="1:3" x14ac:dyDescent="0.2">
      <c r="A5892" s="3" t="s">
        <v>2265</v>
      </c>
      <c r="B5892" t="str">
        <f t="shared" si="184"/>
        <v>IPHONE</v>
      </c>
      <c r="C5892" t="str">
        <f t="shared" si="185"/>
        <v>IPHONE</v>
      </c>
    </row>
    <row r="5893" spans="1:3" x14ac:dyDescent="0.2">
      <c r="A5893" s="4" t="s">
        <v>2265</v>
      </c>
      <c r="B5893" t="str">
        <f t="shared" si="184"/>
        <v>IPHONE</v>
      </c>
      <c r="C5893" t="str">
        <f t="shared" si="185"/>
        <v>IPHONE</v>
      </c>
    </row>
    <row r="5894" spans="1:3" x14ac:dyDescent="0.2">
      <c r="A5894" s="3" t="s">
        <v>2265</v>
      </c>
      <c r="B5894" t="str">
        <f t="shared" si="184"/>
        <v>IPHONE</v>
      </c>
      <c r="C5894" t="str">
        <f t="shared" si="185"/>
        <v>IPHONE</v>
      </c>
    </row>
    <row r="5895" spans="1:3" x14ac:dyDescent="0.2">
      <c r="A5895" s="4" t="s">
        <v>2296</v>
      </c>
      <c r="B5895" t="str">
        <f t="shared" si="184"/>
        <v>MACUSBC</v>
      </c>
      <c r="C5895" t="str">
        <f t="shared" si="185"/>
        <v>MACUSBC</v>
      </c>
    </row>
    <row r="5896" spans="1:3" x14ac:dyDescent="0.2">
      <c r="A5896" s="3" t="s">
        <v>2296</v>
      </c>
      <c r="B5896" t="str">
        <f t="shared" si="184"/>
        <v>MACUSBC</v>
      </c>
      <c r="C5896" t="str">
        <f t="shared" si="185"/>
        <v>MACUSBC</v>
      </c>
    </row>
    <row r="5897" spans="1:3" x14ac:dyDescent="0.2">
      <c r="A5897" s="4" t="s">
        <v>2296</v>
      </c>
      <c r="B5897" t="str">
        <f t="shared" si="184"/>
        <v>MACUSBC</v>
      </c>
      <c r="C5897" t="str">
        <f t="shared" si="185"/>
        <v>MACUSBC</v>
      </c>
    </row>
    <row r="5898" spans="1:3" x14ac:dyDescent="0.2">
      <c r="A5898" s="3" t="s">
        <v>2271</v>
      </c>
      <c r="B5898" t="str">
        <f t="shared" si="184"/>
        <v>OMNI</v>
      </c>
      <c r="C5898" t="str">
        <f t="shared" si="185"/>
        <v>OMNI</v>
      </c>
    </row>
    <row r="5899" spans="1:3" x14ac:dyDescent="0.2">
      <c r="A5899" s="4" t="s">
        <v>2271</v>
      </c>
      <c r="B5899" t="str">
        <f t="shared" si="184"/>
        <v>OMNI</v>
      </c>
      <c r="C5899" t="str">
        <f t="shared" si="185"/>
        <v>OMNI</v>
      </c>
    </row>
    <row r="5900" spans="1:3" x14ac:dyDescent="0.2">
      <c r="A5900" s="3" t="s">
        <v>2271</v>
      </c>
      <c r="B5900" t="str">
        <f t="shared" si="184"/>
        <v>OMNI</v>
      </c>
      <c r="C5900" t="str">
        <f t="shared" si="185"/>
        <v>OMNI</v>
      </c>
    </row>
    <row r="5901" spans="1:3" x14ac:dyDescent="0.2">
      <c r="A5901" s="4" t="s">
        <v>2285</v>
      </c>
      <c r="B5901" t="str">
        <f t="shared" si="184"/>
        <v>UHDMI</v>
      </c>
      <c r="C5901" t="str">
        <f t="shared" si="185"/>
        <v>UHDMI</v>
      </c>
    </row>
    <row r="5902" spans="1:3" x14ac:dyDescent="0.2">
      <c r="A5902" s="3" t="s">
        <v>2272</v>
      </c>
      <c r="B5902" t="str">
        <f t="shared" si="184"/>
        <v>WALLADPT</v>
      </c>
      <c r="C5902" t="str">
        <f t="shared" si="185"/>
        <v>WALLADPT</v>
      </c>
    </row>
    <row r="5903" spans="1:3" x14ac:dyDescent="0.2">
      <c r="A5903" s="4" t="s">
        <v>2272</v>
      </c>
      <c r="B5903" t="str">
        <f t="shared" si="184"/>
        <v>WALLADPT</v>
      </c>
      <c r="C5903" t="str">
        <f t="shared" si="185"/>
        <v>WALLADPT</v>
      </c>
    </row>
    <row r="5904" spans="1:3" x14ac:dyDescent="0.2">
      <c r="A5904" s="3" t="s">
        <v>2272</v>
      </c>
      <c r="B5904" t="str">
        <f t="shared" si="184"/>
        <v>WALLADPT</v>
      </c>
      <c r="C5904" t="str">
        <f t="shared" si="185"/>
        <v>WALLADPT</v>
      </c>
    </row>
    <row r="5905" spans="1:3" x14ac:dyDescent="0.2">
      <c r="A5905" s="4" t="s">
        <v>2272</v>
      </c>
      <c r="B5905" t="str">
        <f t="shared" si="184"/>
        <v>WALLADPT</v>
      </c>
      <c r="C5905" t="str">
        <f t="shared" si="185"/>
        <v>WALLADPT</v>
      </c>
    </row>
    <row r="5906" spans="1:3" x14ac:dyDescent="0.2">
      <c r="A5906" s="3" t="s">
        <v>2272</v>
      </c>
      <c r="B5906" t="str">
        <f t="shared" si="184"/>
        <v>WALLADPT</v>
      </c>
      <c r="C5906" t="str">
        <f t="shared" si="185"/>
        <v>WALLADPT</v>
      </c>
    </row>
    <row r="5907" spans="1:3" x14ac:dyDescent="0.2">
      <c r="A5907" s="4" t="s">
        <v>2272</v>
      </c>
      <c r="B5907" t="str">
        <f t="shared" si="184"/>
        <v>WALLADPT</v>
      </c>
      <c r="C5907" t="str">
        <f t="shared" si="185"/>
        <v>WALLADPT</v>
      </c>
    </row>
    <row r="5908" spans="1:3" x14ac:dyDescent="0.2">
      <c r="A5908" s="3" t="s">
        <v>2276</v>
      </c>
      <c r="B5908" t="str">
        <f t="shared" si="184"/>
        <v>CALC</v>
      </c>
      <c r="C5908" t="str">
        <f t="shared" si="185"/>
        <v>CALC</v>
      </c>
    </row>
    <row r="5909" spans="1:3" x14ac:dyDescent="0.2">
      <c r="A5909" s="4" t="s">
        <v>2276</v>
      </c>
      <c r="B5909" t="str">
        <f t="shared" si="184"/>
        <v>CALC</v>
      </c>
      <c r="C5909" t="str">
        <f t="shared" si="185"/>
        <v>CALC</v>
      </c>
    </row>
    <row r="5910" spans="1:3" x14ac:dyDescent="0.2">
      <c r="A5910" s="3" t="s">
        <v>2276</v>
      </c>
      <c r="B5910" t="str">
        <f t="shared" si="184"/>
        <v>CALC</v>
      </c>
      <c r="C5910" t="str">
        <f t="shared" si="185"/>
        <v>CALC</v>
      </c>
    </row>
    <row r="5911" spans="1:3" x14ac:dyDescent="0.2">
      <c r="A5911" s="4" t="s">
        <v>2276</v>
      </c>
      <c r="B5911" t="str">
        <f t="shared" si="184"/>
        <v>CALC</v>
      </c>
      <c r="C5911" t="str">
        <f t="shared" si="185"/>
        <v>CALC</v>
      </c>
    </row>
    <row r="5912" spans="1:3" x14ac:dyDescent="0.2">
      <c r="A5912" s="3" t="s">
        <v>2273</v>
      </c>
      <c r="B5912" t="str">
        <f t="shared" si="184"/>
        <v>CBK</v>
      </c>
      <c r="C5912" t="str">
        <f t="shared" si="185"/>
        <v>CBK</v>
      </c>
    </row>
    <row r="5913" spans="1:3" x14ac:dyDescent="0.2">
      <c r="A5913" s="4" t="s">
        <v>2273</v>
      </c>
      <c r="B5913" t="str">
        <f t="shared" si="184"/>
        <v>CBK</v>
      </c>
      <c r="C5913" t="str">
        <f t="shared" si="185"/>
        <v>CBK</v>
      </c>
    </row>
    <row r="5914" spans="1:3" x14ac:dyDescent="0.2">
      <c r="A5914" s="3" t="s">
        <v>2274</v>
      </c>
      <c r="B5914" t="str">
        <f t="shared" si="184"/>
        <v>CLICC-ML</v>
      </c>
      <c r="C5914" t="str">
        <f t="shared" si="185"/>
        <v>CLICC-ML</v>
      </c>
    </row>
    <row r="5915" spans="1:3" x14ac:dyDescent="0.2">
      <c r="A5915" s="4" t="s">
        <v>2274</v>
      </c>
      <c r="B5915" t="str">
        <f t="shared" si="184"/>
        <v>CLICC-ML</v>
      </c>
      <c r="C5915" t="str">
        <f t="shared" si="185"/>
        <v>CLICC-ML</v>
      </c>
    </row>
    <row r="5916" spans="1:3" x14ac:dyDescent="0.2">
      <c r="A5916" s="3" t="s">
        <v>2274</v>
      </c>
      <c r="B5916" t="str">
        <f t="shared" si="184"/>
        <v>CLICC-ML</v>
      </c>
      <c r="C5916" t="str">
        <f t="shared" si="185"/>
        <v>CLICC-ML</v>
      </c>
    </row>
    <row r="5917" spans="1:3" x14ac:dyDescent="0.2">
      <c r="A5917" s="4" t="s">
        <v>2276</v>
      </c>
      <c r="B5917" t="str">
        <f t="shared" si="184"/>
        <v>CALC</v>
      </c>
      <c r="C5917" t="str">
        <f t="shared" si="185"/>
        <v>CALC</v>
      </c>
    </row>
    <row r="5918" spans="1:3" x14ac:dyDescent="0.2">
      <c r="A5918" s="3" t="s">
        <v>2274</v>
      </c>
      <c r="B5918" t="str">
        <f t="shared" si="184"/>
        <v>CLICC-ML</v>
      </c>
      <c r="C5918" t="str">
        <f t="shared" si="185"/>
        <v>CLICC-ML</v>
      </c>
    </row>
    <row r="5919" spans="1:3" x14ac:dyDescent="0.2">
      <c r="A5919" s="4" t="s">
        <v>2276</v>
      </c>
      <c r="B5919" t="str">
        <f t="shared" si="184"/>
        <v>CALC</v>
      </c>
      <c r="C5919" t="str">
        <f t="shared" si="185"/>
        <v>CALC</v>
      </c>
    </row>
    <row r="5920" spans="1:3" x14ac:dyDescent="0.2">
      <c r="A5920" s="3" t="s">
        <v>2279</v>
      </c>
      <c r="B5920" t="str">
        <f t="shared" si="184"/>
        <v>AD</v>
      </c>
      <c r="C5920" t="str">
        <f t="shared" si="185"/>
        <v>AD</v>
      </c>
    </row>
    <row r="5921" spans="1:3" x14ac:dyDescent="0.2">
      <c r="A5921" s="4" t="s">
        <v>2263</v>
      </c>
      <c r="B5921" t="str">
        <f t="shared" si="184"/>
        <v>HP</v>
      </c>
      <c r="C5921" t="str">
        <f t="shared" si="185"/>
        <v>HP</v>
      </c>
    </row>
    <row r="5922" spans="1:3" x14ac:dyDescent="0.2">
      <c r="A5922" s="3" t="s">
        <v>2263</v>
      </c>
      <c r="B5922" t="str">
        <f t="shared" si="184"/>
        <v>HP</v>
      </c>
      <c r="C5922" t="str">
        <f t="shared" si="185"/>
        <v>HP</v>
      </c>
    </row>
    <row r="5923" spans="1:3" x14ac:dyDescent="0.2">
      <c r="A5923" s="4" t="s">
        <v>2276</v>
      </c>
      <c r="B5923" t="str">
        <f t="shared" si="184"/>
        <v>CALC</v>
      </c>
      <c r="C5923" t="str">
        <f t="shared" si="185"/>
        <v>CALC</v>
      </c>
    </row>
    <row r="5924" spans="1:3" x14ac:dyDescent="0.2">
      <c r="A5924" s="3" t="s">
        <v>2274</v>
      </c>
      <c r="B5924" t="str">
        <f t="shared" si="184"/>
        <v>CLICC-ML</v>
      </c>
      <c r="C5924" t="str">
        <f t="shared" si="185"/>
        <v>CLICC-ML</v>
      </c>
    </row>
    <row r="5925" spans="1:3" x14ac:dyDescent="0.2">
      <c r="A5925" s="4" t="s">
        <v>2297</v>
      </c>
      <c r="B5925" t="str">
        <f t="shared" si="184"/>
        <v>FAC</v>
      </c>
      <c r="C5925" t="str">
        <f t="shared" si="185"/>
        <v>FAC</v>
      </c>
    </row>
    <row r="5926" spans="1:3" x14ac:dyDescent="0.2">
      <c r="A5926" s="3" t="s">
        <v>2274</v>
      </c>
      <c r="B5926" t="str">
        <f t="shared" si="184"/>
        <v>CLICC-ML</v>
      </c>
      <c r="C5926" t="str">
        <f t="shared" si="185"/>
        <v>CLICC-ML</v>
      </c>
    </row>
    <row r="5927" spans="1:3" x14ac:dyDescent="0.2">
      <c r="A5927" s="4" t="s">
        <v>2275</v>
      </c>
      <c r="B5927" t="str">
        <f t="shared" si="184"/>
        <v>CLICC-MM</v>
      </c>
      <c r="C5927" t="str">
        <f t="shared" si="185"/>
        <v>CLICC-MM</v>
      </c>
    </row>
    <row r="5928" spans="1:3" x14ac:dyDescent="0.2">
      <c r="A5928" s="3" t="s">
        <v>2263</v>
      </c>
      <c r="B5928" t="str">
        <f t="shared" si="184"/>
        <v>HP</v>
      </c>
      <c r="C5928" t="str">
        <f t="shared" si="185"/>
        <v>HP</v>
      </c>
    </row>
    <row r="5929" spans="1:3" x14ac:dyDescent="0.2">
      <c r="A5929" s="4" t="s">
        <v>2274</v>
      </c>
      <c r="B5929" t="str">
        <f t="shared" si="184"/>
        <v>CLICC-ML</v>
      </c>
      <c r="C5929" t="str">
        <f t="shared" si="185"/>
        <v>CLICC-ML</v>
      </c>
    </row>
    <row r="5930" spans="1:3" x14ac:dyDescent="0.2">
      <c r="A5930" s="3" t="s">
        <v>2263</v>
      </c>
      <c r="B5930" t="str">
        <f t="shared" si="184"/>
        <v>HP</v>
      </c>
      <c r="C5930" t="str">
        <f t="shared" si="185"/>
        <v>HP</v>
      </c>
    </row>
    <row r="5931" spans="1:3" x14ac:dyDescent="0.2">
      <c r="A5931" s="4" t="s">
        <v>2274</v>
      </c>
      <c r="B5931" t="str">
        <f t="shared" si="184"/>
        <v>CLICC-ML</v>
      </c>
      <c r="C5931" t="str">
        <f t="shared" si="185"/>
        <v>CLICC-ML</v>
      </c>
    </row>
    <row r="5932" spans="1:3" x14ac:dyDescent="0.2">
      <c r="A5932" s="3" t="s">
        <v>2263</v>
      </c>
      <c r="B5932" t="str">
        <f t="shared" si="184"/>
        <v>HP</v>
      </c>
      <c r="C5932" t="str">
        <f t="shared" si="185"/>
        <v>HP</v>
      </c>
    </row>
    <row r="5933" spans="1:3" x14ac:dyDescent="0.2">
      <c r="A5933" s="4" t="s">
        <v>2274</v>
      </c>
      <c r="B5933" t="str">
        <f t="shared" si="184"/>
        <v>CLICC-ML</v>
      </c>
      <c r="C5933" t="str">
        <f t="shared" si="185"/>
        <v>CLICC-ML</v>
      </c>
    </row>
    <row r="5934" spans="1:3" x14ac:dyDescent="0.2">
      <c r="A5934" s="3" t="s">
        <v>2288</v>
      </c>
      <c r="B5934" t="str">
        <f t="shared" si="184"/>
        <v>ANDROID</v>
      </c>
      <c r="C5934" t="str">
        <f t="shared" si="185"/>
        <v>ANDROID</v>
      </c>
    </row>
    <row r="5935" spans="1:3" x14ac:dyDescent="0.2">
      <c r="A5935" s="4" t="s">
        <v>2273</v>
      </c>
      <c r="B5935" t="str">
        <f t="shared" si="184"/>
        <v>CBK</v>
      </c>
      <c r="C5935" t="str">
        <f t="shared" si="185"/>
        <v>CBK</v>
      </c>
    </row>
    <row r="5936" spans="1:3" x14ac:dyDescent="0.2">
      <c r="A5936" s="3" t="s">
        <v>2268</v>
      </c>
      <c r="B5936" t="str">
        <f t="shared" si="184"/>
        <v>MACCHRG</v>
      </c>
      <c r="C5936" t="str">
        <f t="shared" si="185"/>
        <v>MACCHRG</v>
      </c>
    </row>
    <row r="5937" spans="1:3" x14ac:dyDescent="0.2">
      <c r="A5937" s="4" t="s">
        <v>2296</v>
      </c>
      <c r="B5937" t="str">
        <f t="shared" si="184"/>
        <v>MACUSBC</v>
      </c>
      <c r="C5937" t="str">
        <f t="shared" si="185"/>
        <v>MACUSBC</v>
      </c>
    </row>
    <row r="5938" spans="1:3" x14ac:dyDescent="0.2">
      <c r="A5938" s="3" t="s">
        <v>2271</v>
      </c>
      <c r="B5938" t="str">
        <f t="shared" si="184"/>
        <v>OMNI</v>
      </c>
      <c r="C5938" t="str">
        <f t="shared" si="185"/>
        <v>OMNI</v>
      </c>
    </row>
    <row r="5939" spans="1:3" x14ac:dyDescent="0.2">
      <c r="A5939" s="4" t="s">
        <v>2273</v>
      </c>
      <c r="B5939" t="str">
        <f t="shared" si="184"/>
        <v>CBK</v>
      </c>
      <c r="C5939" t="str">
        <f t="shared" si="185"/>
        <v>CBK</v>
      </c>
    </row>
    <row r="5940" spans="1:3" x14ac:dyDescent="0.2">
      <c r="A5940" s="3" t="s">
        <v>2288</v>
      </c>
      <c r="B5940" t="str">
        <f t="shared" si="184"/>
        <v>ANDROID</v>
      </c>
      <c r="C5940" t="str">
        <f t="shared" si="185"/>
        <v>ANDROID</v>
      </c>
    </row>
    <row r="5941" spans="1:3" x14ac:dyDescent="0.2">
      <c r="A5941" s="4" t="s">
        <v>2282</v>
      </c>
      <c r="B5941" t="str">
        <f t="shared" si="184"/>
        <v>HPUSBC</v>
      </c>
      <c r="C5941" t="str">
        <f t="shared" si="185"/>
        <v>HPUSBC</v>
      </c>
    </row>
    <row r="5942" spans="1:3" x14ac:dyDescent="0.2">
      <c r="A5942" s="3" t="s">
        <v>2265</v>
      </c>
      <c r="B5942" t="str">
        <f t="shared" si="184"/>
        <v>IPHONE</v>
      </c>
      <c r="C5942" t="str">
        <f t="shared" si="185"/>
        <v>IPHONE</v>
      </c>
    </row>
    <row r="5943" spans="1:3" x14ac:dyDescent="0.2">
      <c r="A5943" s="4" t="s">
        <v>2296</v>
      </c>
      <c r="B5943" t="str">
        <f t="shared" si="184"/>
        <v>MACUSBC</v>
      </c>
      <c r="C5943" t="str">
        <f t="shared" si="185"/>
        <v>MACUSBC</v>
      </c>
    </row>
    <row r="5944" spans="1:3" x14ac:dyDescent="0.2">
      <c r="A5944" s="3" t="s">
        <v>2296</v>
      </c>
      <c r="B5944" t="str">
        <f t="shared" si="184"/>
        <v>MACUSBC</v>
      </c>
      <c r="C5944" t="str">
        <f t="shared" si="185"/>
        <v>MACUSBC</v>
      </c>
    </row>
    <row r="5945" spans="1:3" x14ac:dyDescent="0.2">
      <c r="A5945" s="4" t="s">
        <v>2296</v>
      </c>
      <c r="B5945" t="str">
        <f t="shared" si="184"/>
        <v>MACUSBC</v>
      </c>
      <c r="C5945" t="str">
        <f t="shared" si="185"/>
        <v>MACUSBC</v>
      </c>
    </row>
    <row r="5946" spans="1:3" x14ac:dyDescent="0.2">
      <c r="A5946" s="3" t="s">
        <v>2304</v>
      </c>
      <c r="B5946" t="str">
        <f t="shared" si="184"/>
        <v>MSE</v>
      </c>
      <c r="C5946" t="str">
        <f t="shared" si="185"/>
        <v>MSE</v>
      </c>
    </row>
    <row r="5947" spans="1:3" x14ac:dyDescent="0.2">
      <c r="A5947" s="4" t="s">
        <v>2294</v>
      </c>
      <c r="B5947" t="str">
        <f t="shared" si="184"/>
        <v>UVGA</v>
      </c>
      <c r="C5947" t="str">
        <f t="shared" si="185"/>
        <v>UVGA</v>
      </c>
    </row>
    <row r="5948" spans="1:3" x14ac:dyDescent="0.2">
      <c r="A5948" s="3" t="s">
        <v>2272</v>
      </c>
      <c r="B5948" t="str">
        <f t="shared" si="184"/>
        <v>WALLADPT</v>
      </c>
      <c r="C5948" t="str">
        <f t="shared" si="185"/>
        <v>WALLADPT</v>
      </c>
    </row>
    <row r="5949" spans="1:3" x14ac:dyDescent="0.2">
      <c r="A5949" s="4" t="s">
        <v>2265</v>
      </c>
      <c r="B5949" t="str">
        <f t="shared" si="184"/>
        <v>IPHONE</v>
      </c>
      <c r="C5949" t="str">
        <f t="shared" si="185"/>
        <v>IPHONE</v>
      </c>
    </row>
    <row r="5950" spans="1:3" x14ac:dyDescent="0.2">
      <c r="A5950" s="3" t="s">
        <v>2272</v>
      </c>
      <c r="B5950" t="str">
        <f t="shared" si="184"/>
        <v>WALLADPT</v>
      </c>
      <c r="C5950" t="str">
        <f t="shared" si="185"/>
        <v>WALLADPT</v>
      </c>
    </row>
    <row r="5951" spans="1:3" x14ac:dyDescent="0.2">
      <c r="A5951" s="4" t="s">
        <v>2276</v>
      </c>
      <c r="B5951" t="str">
        <f t="shared" si="184"/>
        <v>CALC</v>
      </c>
      <c r="C5951" t="str">
        <f t="shared" si="185"/>
        <v>CALC</v>
      </c>
    </row>
    <row r="5952" spans="1:3" x14ac:dyDescent="0.2">
      <c r="A5952" s="3" t="s">
        <v>2265</v>
      </c>
      <c r="B5952" t="str">
        <f t="shared" si="184"/>
        <v>IPHONE</v>
      </c>
      <c r="C5952" t="str">
        <f t="shared" si="185"/>
        <v>IPHONE</v>
      </c>
    </row>
    <row r="5953" spans="1:3" x14ac:dyDescent="0.2">
      <c r="A5953" s="4" t="s">
        <v>2268</v>
      </c>
      <c r="B5953" t="str">
        <f t="shared" si="184"/>
        <v>MACCHRG</v>
      </c>
      <c r="C5953" t="str">
        <f t="shared" si="185"/>
        <v>MACCHRG</v>
      </c>
    </row>
    <row r="5954" spans="1:3" x14ac:dyDescent="0.2">
      <c r="A5954" s="3" t="s">
        <v>2288</v>
      </c>
      <c r="B5954" t="str">
        <f t="shared" si="184"/>
        <v>ANDROID</v>
      </c>
      <c r="C5954" t="str">
        <f t="shared" si="185"/>
        <v>ANDROID</v>
      </c>
    </row>
    <row r="5955" spans="1:3" x14ac:dyDescent="0.2">
      <c r="A5955" s="4" t="s">
        <v>2281</v>
      </c>
      <c r="B5955" t="str">
        <f t="shared" ref="B5955:B6018" si="186">IF(COUNTIF(A5955,"*MACUSBC*"),"MACUSBC",A5955)</f>
        <v>HDMIC</v>
      </c>
      <c r="C5955" t="str">
        <f t="shared" ref="C5955:C6018" si="187">IF(COUNTIF(B5955,"*uniq*"),"CBK",B5955)</f>
        <v>HDMIC</v>
      </c>
    </row>
    <row r="5956" spans="1:3" x14ac:dyDescent="0.2">
      <c r="A5956" s="3" t="s">
        <v>2281</v>
      </c>
      <c r="B5956" t="str">
        <f t="shared" si="186"/>
        <v>HDMIC</v>
      </c>
      <c r="C5956" t="str">
        <f t="shared" si="187"/>
        <v>HDMIC</v>
      </c>
    </row>
    <row r="5957" spans="1:3" x14ac:dyDescent="0.2">
      <c r="A5957" s="4" t="s">
        <v>2266</v>
      </c>
      <c r="B5957" t="str">
        <f t="shared" si="186"/>
        <v>HDST</v>
      </c>
      <c r="C5957" t="str">
        <f t="shared" si="187"/>
        <v>HDST</v>
      </c>
    </row>
    <row r="5958" spans="1:3" x14ac:dyDescent="0.2">
      <c r="A5958" s="3" t="s">
        <v>2266</v>
      </c>
      <c r="B5958" t="str">
        <f t="shared" si="186"/>
        <v>HDST</v>
      </c>
      <c r="C5958" t="str">
        <f t="shared" si="187"/>
        <v>HDST</v>
      </c>
    </row>
    <row r="5959" spans="1:3" x14ac:dyDescent="0.2">
      <c r="A5959" s="4" t="s">
        <v>2282</v>
      </c>
      <c r="B5959" t="str">
        <f t="shared" si="186"/>
        <v>HPUSBC</v>
      </c>
      <c r="C5959" t="str">
        <f t="shared" si="187"/>
        <v>HPUSBC</v>
      </c>
    </row>
    <row r="5960" spans="1:3" x14ac:dyDescent="0.2">
      <c r="A5960" s="3" t="s">
        <v>2265</v>
      </c>
      <c r="B5960" t="str">
        <f t="shared" si="186"/>
        <v>IPHONE</v>
      </c>
      <c r="C5960" t="str">
        <f t="shared" si="187"/>
        <v>IPHONE</v>
      </c>
    </row>
    <row r="5961" spans="1:3" x14ac:dyDescent="0.2">
      <c r="A5961" s="4" t="s">
        <v>2265</v>
      </c>
      <c r="B5961" t="str">
        <f t="shared" si="186"/>
        <v>IPHONE</v>
      </c>
      <c r="C5961" t="str">
        <f t="shared" si="187"/>
        <v>IPHONE</v>
      </c>
    </row>
    <row r="5962" spans="1:3" x14ac:dyDescent="0.2">
      <c r="A5962" s="3" t="s">
        <v>2265</v>
      </c>
      <c r="B5962" t="str">
        <f t="shared" si="186"/>
        <v>IPHONE</v>
      </c>
      <c r="C5962" t="str">
        <f t="shared" si="187"/>
        <v>IPHONE</v>
      </c>
    </row>
    <row r="5963" spans="1:3" x14ac:dyDescent="0.2">
      <c r="A5963" s="4" t="s">
        <v>2265</v>
      </c>
      <c r="B5963" t="str">
        <f t="shared" si="186"/>
        <v>IPHONE</v>
      </c>
      <c r="C5963" t="str">
        <f t="shared" si="187"/>
        <v>IPHONE</v>
      </c>
    </row>
    <row r="5964" spans="1:3" x14ac:dyDescent="0.2">
      <c r="A5964" s="3" t="s">
        <v>2265</v>
      </c>
      <c r="B5964" t="str">
        <f t="shared" si="186"/>
        <v>IPHONE</v>
      </c>
      <c r="C5964" t="str">
        <f t="shared" si="187"/>
        <v>IPHONE</v>
      </c>
    </row>
    <row r="5965" spans="1:3" x14ac:dyDescent="0.2">
      <c r="A5965" s="4" t="s">
        <v>2265</v>
      </c>
      <c r="B5965" t="str">
        <f t="shared" si="186"/>
        <v>IPHONE</v>
      </c>
      <c r="C5965" t="str">
        <f t="shared" si="187"/>
        <v>IPHONE</v>
      </c>
    </row>
    <row r="5966" spans="1:3" x14ac:dyDescent="0.2">
      <c r="A5966" s="3" t="s">
        <v>2265</v>
      </c>
      <c r="B5966" t="str">
        <f t="shared" si="186"/>
        <v>IPHONE</v>
      </c>
      <c r="C5966" t="str">
        <f t="shared" si="187"/>
        <v>IPHONE</v>
      </c>
    </row>
    <row r="5967" spans="1:3" x14ac:dyDescent="0.2">
      <c r="A5967" s="4" t="s">
        <v>2296</v>
      </c>
      <c r="B5967" t="str">
        <f t="shared" si="186"/>
        <v>MACUSBC</v>
      </c>
      <c r="C5967" t="str">
        <f t="shared" si="187"/>
        <v>MACUSBC</v>
      </c>
    </row>
    <row r="5968" spans="1:3" x14ac:dyDescent="0.2">
      <c r="A5968" s="3" t="s">
        <v>2296</v>
      </c>
      <c r="B5968" t="str">
        <f t="shared" si="186"/>
        <v>MACUSBC</v>
      </c>
      <c r="C5968" t="str">
        <f t="shared" si="187"/>
        <v>MACUSBC</v>
      </c>
    </row>
    <row r="5969" spans="1:3" x14ac:dyDescent="0.2">
      <c r="A5969" s="4" t="s">
        <v>2296</v>
      </c>
      <c r="B5969" t="str">
        <f t="shared" si="186"/>
        <v>MACUSBC</v>
      </c>
      <c r="C5969" t="str">
        <f t="shared" si="187"/>
        <v>MACUSBC</v>
      </c>
    </row>
    <row r="5970" spans="1:3" x14ac:dyDescent="0.2">
      <c r="A5970" s="3" t="s">
        <v>2296</v>
      </c>
      <c r="B5970" t="str">
        <f t="shared" si="186"/>
        <v>MACUSBC</v>
      </c>
      <c r="C5970" t="str">
        <f t="shared" si="187"/>
        <v>MACUSBC</v>
      </c>
    </row>
    <row r="5971" spans="1:3" x14ac:dyDescent="0.2">
      <c r="A5971" s="4" t="s">
        <v>2296</v>
      </c>
      <c r="B5971" t="str">
        <f t="shared" si="186"/>
        <v>MACUSBC</v>
      </c>
      <c r="C5971" t="str">
        <f t="shared" si="187"/>
        <v>MACUSBC</v>
      </c>
    </row>
    <row r="5972" spans="1:3" x14ac:dyDescent="0.2">
      <c r="A5972" s="3" t="s">
        <v>2271</v>
      </c>
      <c r="B5972" t="str">
        <f t="shared" si="186"/>
        <v>OMNI</v>
      </c>
      <c r="C5972" t="str">
        <f t="shared" si="187"/>
        <v>OMNI</v>
      </c>
    </row>
    <row r="5973" spans="1:3" x14ac:dyDescent="0.2">
      <c r="A5973" s="4" t="s">
        <v>2271</v>
      </c>
      <c r="B5973" t="str">
        <f t="shared" si="186"/>
        <v>OMNI</v>
      </c>
      <c r="C5973" t="str">
        <f t="shared" si="187"/>
        <v>OMNI</v>
      </c>
    </row>
    <row r="5974" spans="1:3" x14ac:dyDescent="0.2">
      <c r="A5974" s="3" t="s">
        <v>2272</v>
      </c>
      <c r="B5974" t="str">
        <f t="shared" si="186"/>
        <v>WALLADPT</v>
      </c>
      <c r="C5974" t="str">
        <f t="shared" si="187"/>
        <v>WALLADPT</v>
      </c>
    </row>
    <row r="5975" spans="1:3" x14ac:dyDescent="0.2">
      <c r="A5975" s="4" t="s">
        <v>2272</v>
      </c>
      <c r="B5975" t="str">
        <f t="shared" si="186"/>
        <v>WALLADPT</v>
      </c>
      <c r="C5975" t="str">
        <f t="shared" si="187"/>
        <v>WALLADPT</v>
      </c>
    </row>
    <row r="5976" spans="1:3" x14ac:dyDescent="0.2">
      <c r="A5976" s="3" t="s">
        <v>2272</v>
      </c>
      <c r="B5976" t="str">
        <f t="shared" si="186"/>
        <v>WALLADPT</v>
      </c>
      <c r="C5976" t="str">
        <f t="shared" si="187"/>
        <v>WALLADPT</v>
      </c>
    </row>
    <row r="5977" spans="1:3" x14ac:dyDescent="0.2">
      <c r="A5977" s="4" t="s">
        <v>2272</v>
      </c>
      <c r="B5977" t="str">
        <f t="shared" si="186"/>
        <v>WALLADPT</v>
      </c>
      <c r="C5977" t="str">
        <f t="shared" si="187"/>
        <v>WALLADPT</v>
      </c>
    </row>
    <row r="5978" spans="1:3" x14ac:dyDescent="0.2">
      <c r="A5978" s="3" t="s">
        <v>2272</v>
      </c>
      <c r="B5978" t="str">
        <f t="shared" si="186"/>
        <v>WALLADPT</v>
      </c>
      <c r="C5978" t="str">
        <f t="shared" si="187"/>
        <v>WALLADPT</v>
      </c>
    </row>
    <row r="5979" spans="1:3" x14ac:dyDescent="0.2">
      <c r="A5979" s="4" t="s">
        <v>2272</v>
      </c>
      <c r="B5979" t="str">
        <f t="shared" si="186"/>
        <v>WALLADPT</v>
      </c>
      <c r="C5979" t="str">
        <f t="shared" si="187"/>
        <v>WALLADPT</v>
      </c>
    </row>
    <row r="5980" spans="1:3" x14ac:dyDescent="0.2">
      <c r="A5980" s="3" t="s">
        <v>2272</v>
      </c>
      <c r="B5980" t="str">
        <f t="shared" si="186"/>
        <v>WALLADPT</v>
      </c>
      <c r="C5980" t="str">
        <f t="shared" si="187"/>
        <v>WALLADPT</v>
      </c>
    </row>
    <row r="5981" spans="1:3" x14ac:dyDescent="0.2">
      <c r="A5981" s="4" t="s">
        <v>2281</v>
      </c>
      <c r="B5981" t="str">
        <f t="shared" si="186"/>
        <v>HDMIC</v>
      </c>
      <c r="C5981" t="str">
        <f t="shared" si="187"/>
        <v>HDMIC</v>
      </c>
    </row>
    <row r="5982" spans="1:3" x14ac:dyDescent="0.2">
      <c r="A5982" s="3" t="s">
        <v>2296</v>
      </c>
      <c r="B5982" t="str">
        <f t="shared" si="186"/>
        <v>MACUSBC</v>
      </c>
      <c r="C5982" t="str">
        <f t="shared" si="187"/>
        <v>MACUSBC</v>
      </c>
    </row>
    <row r="5983" spans="1:3" x14ac:dyDescent="0.2">
      <c r="A5983" s="4" t="s">
        <v>2285</v>
      </c>
      <c r="B5983" t="str">
        <f t="shared" si="186"/>
        <v>UHDMI</v>
      </c>
      <c r="C5983" t="str">
        <f t="shared" si="187"/>
        <v>UHDMI</v>
      </c>
    </row>
    <row r="5984" spans="1:3" x14ac:dyDescent="0.2">
      <c r="A5984" s="3" t="s">
        <v>2276</v>
      </c>
      <c r="B5984" t="str">
        <f t="shared" si="186"/>
        <v>CALC</v>
      </c>
      <c r="C5984" t="str">
        <f t="shared" si="187"/>
        <v>CALC</v>
      </c>
    </row>
    <row r="5985" spans="1:3" x14ac:dyDescent="0.2">
      <c r="A5985" s="4" t="s">
        <v>2276</v>
      </c>
      <c r="B5985" t="str">
        <f t="shared" si="186"/>
        <v>CALC</v>
      </c>
      <c r="C5985" t="str">
        <f t="shared" si="187"/>
        <v>CALC</v>
      </c>
    </row>
    <row r="5986" spans="1:3" x14ac:dyDescent="0.2">
      <c r="A5986" s="3" t="s">
        <v>2276</v>
      </c>
      <c r="B5986" t="str">
        <f t="shared" si="186"/>
        <v>CALC</v>
      </c>
      <c r="C5986" t="str">
        <f t="shared" si="187"/>
        <v>CALC</v>
      </c>
    </row>
    <row r="5987" spans="1:3" x14ac:dyDescent="0.2">
      <c r="A5987" s="4" t="s">
        <v>2273</v>
      </c>
      <c r="B5987" t="str">
        <f t="shared" si="186"/>
        <v>CBK</v>
      </c>
      <c r="C5987" t="str">
        <f t="shared" si="187"/>
        <v>CBK</v>
      </c>
    </row>
    <row r="5988" spans="1:3" x14ac:dyDescent="0.2">
      <c r="A5988" s="3" t="s">
        <v>2274</v>
      </c>
      <c r="B5988" t="str">
        <f t="shared" si="186"/>
        <v>CLICC-ML</v>
      </c>
      <c r="C5988" t="str">
        <f t="shared" si="187"/>
        <v>CLICC-ML</v>
      </c>
    </row>
    <row r="5989" spans="1:3" x14ac:dyDescent="0.2">
      <c r="A5989" s="4" t="s">
        <v>2263</v>
      </c>
      <c r="B5989" t="str">
        <f t="shared" si="186"/>
        <v>HP</v>
      </c>
      <c r="C5989" t="str">
        <f t="shared" si="187"/>
        <v>HP</v>
      </c>
    </row>
    <row r="5990" spans="1:3" x14ac:dyDescent="0.2">
      <c r="A5990" s="3" t="s">
        <v>2274</v>
      </c>
      <c r="B5990" t="str">
        <f t="shared" si="186"/>
        <v>CLICC-ML</v>
      </c>
      <c r="C5990" t="str">
        <f t="shared" si="187"/>
        <v>CLICC-ML</v>
      </c>
    </row>
    <row r="5991" spans="1:3" x14ac:dyDescent="0.2">
      <c r="A5991" s="4" t="s">
        <v>2279</v>
      </c>
      <c r="B5991" t="str">
        <f t="shared" si="186"/>
        <v>AD</v>
      </c>
      <c r="C5991" t="str">
        <f t="shared" si="187"/>
        <v>AD</v>
      </c>
    </row>
    <row r="5992" spans="1:3" x14ac:dyDescent="0.2">
      <c r="A5992" s="3" t="s">
        <v>2275</v>
      </c>
      <c r="B5992" t="str">
        <f t="shared" si="186"/>
        <v>CLICC-MM</v>
      </c>
      <c r="C5992" t="str">
        <f t="shared" si="187"/>
        <v>CLICC-MM</v>
      </c>
    </row>
    <row r="5993" spans="1:3" x14ac:dyDescent="0.2">
      <c r="A5993" s="4" t="s">
        <v>2263</v>
      </c>
      <c r="B5993" t="str">
        <f t="shared" si="186"/>
        <v>HP</v>
      </c>
      <c r="C5993" t="str">
        <f t="shared" si="187"/>
        <v>HP</v>
      </c>
    </row>
    <row r="5994" spans="1:3" x14ac:dyDescent="0.2">
      <c r="A5994" s="3" t="s">
        <v>2279</v>
      </c>
      <c r="B5994" t="str">
        <f t="shared" si="186"/>
        <v>AD</v>
      </c>
      <c r="C5994" t="str">
        <f t="shared" si="187"/>
        <v>AD</v>
      </c>
    </row>
    <row r="5995" spans="1:3" x14ac:dyDescent="0.2">
      <c r="A5995" s="4" t="s">
        <v>2273</v>
      </c>
      <c r="B5995" t="str">
        <f t="shared" si="186"/>
        <v>CBK</v>
      </c>
      <c r="C5995" t="str">
        <f t="shared" si="187"/>
        <v>CBK</v>
      </c>
    </row>
    <row r="5996" spans="1:3" x14ac:dyDescent="0.2">
      <c r="A5996" s="3" t="s">
        <v>2279</v>
      </c>
      <c r="B5996" t="str">
        <f t="shared" si="186"/>
        <v>AD</v>
      </c>
      <c r="C5996" t="str">
        <f t="shared" si="187"/>
        <v>AD</v>
      </c>
    </row>
    <row r="5997" spans="1:3" x14ac:dyDescent="0.2">
      <c r="A5997" s="4" t="s">
        <v>2274</v>
      </c>
      <c r="B5997" t="str">
        <f t="shared" si="186"/>
        <v>CLICC-ML</v>
      </c>
      <c r="C5997" t="str">
        <f t="shared" si="187"/>
        <v>CLICC-ML</v>
      </c>
    </row>
    <row r="5998" spans="1:3" x14ac:dyDescent="0.2">
      <c r="A5998" s="3" t="s">
        <v>2263</v>
      </c>
      <c r="B5998" t="str">
        <f t="shared" si="186"/>
        <v>HP</v>
      </c>
      <c r="C5998" t="str">
        <f t="shared" si="187"/>
        <v>HP</v>
      </c>
    </row>
    <row r="5999" spans="1:3" x14ac:dyDescent="0.2">
      <c r="A5999" s="4" t="s">
        <v>2274</v>
      </c>
      <c r="B5999" t="str">
        <f t="shared" si="186"/>
        <v>CLICC-ML</v>
      </c>
      <c r="C5999" t="str">
        <f t="shared" si="187"/>
        <v>CLICC-ML</v>
      </c>
    </row>
    <row r="6000" spans="1:3" x14ac:dyDescent="0.2">
      <c r="A6000" s="3" t="s">
        <v>2263</v>
      </c>
      <c r="B6000" t="str">
        <f t="shared" si="186"/>
        <v>HP</v>
      </c>
      <c r="C6000" t="str">
        <f t="shared" si="187"/>
        <v>HP</v>
      </c>
    </row>
    <row r="6001" spans="1:3" x14ac:dyDescent="0.2">
      <c r="A6001" s="4" t="s">
        <v>2274</v>
      </c>
      <c r="B6001" t="str">
        <f t="shared" si="186"/>
        <v>CLICC-ML</v>
      </c>
      <c r="C6001" t="str">
        <f t="shared" si="187"/>
        <v>CLICC-ML</v>
      </c>
    </row>
    <row r="6002" spans="1:3" x14ac:dyDescent="0.2">
      <c r="A6002" s="3" t="s">
        <v>2274</v>
      </c>
      <c r="B6002" t="str">
        <f t="shared" si="186"/>
        <v>CLICC-ML</v>
      </c>
      <c r="C6002" t="str">
        <f t="shared" si="187"/>
        <v>CLICC-ML</v>
      </c>
    </row>
    <row r="6003" spans="1:3" x14ac:dyDescent="0.2">
      <c r="A6003" s="4" t="s">
        <v>2279</v>
      </c>
      <c r="B6003" t="str">
        <f t="shared" si="186"/>
        <v>AD</v>
      </c>
      <c r="C6003" t="str">
        <f t="shared" si="187"/>
        <v>AD</v>
      </c>
    </row>
    <row r="6004" spans="1:3" x14ac:dyDescent="0.2">
      <c r="A6004" s="3" t="s">
        <v>2274</v>
      </c>
      <c r="B6004" t="str">
        <f t="shared" si="186"/>
        <v>CLICC-ML</v>
      </c>
      <c r="C6004" t="str">
        <f t="shared" si="187"/>
        <v>CLICC-ML</v>
      </c>
    </row>
    <row r="6005" spans="1:3" x14ac:dyDescent="0.2">
      <c r="A6005" s="4" t="s">
        <v>2274</v>
      </c>
      <c r="B6005" t="str">
        <f t="shared" si="186"/>
        <v>CLICC-ML</v>
      </c>
      <c r="C6005" t="str">
        <f t="shared" si="187"/>
        <v>CLICC-ML</v>
      </c>
    </row>
    <row r="6006" spans="1:3" x14ac:dyDescent="0.2">
      <c r="A6006" s="3" t="s">
        <v>2274</v>
      </c>
      <c r="B6006" t="str">
        <f t="shared" si="186"/>
        <v>CLICC-ML</v>
      </c>
      <c r="C6006" t="str">
        <f t="shared" si="187"/>
        <v>CLICC-ML</v>
      </c>
    </row>
    <row r="6007" spans="1:3" x14ac:dyDescent="0.2">
      <c r="A6007" s="4" t="s">
        <v>2275</v>
      </c>
      <c r="B6007" t="str">
        <f t="shared" si="186"/>
        <v>CLICC-MM</v>
      </c>
      <c r="C6007" t="str">
        <f t="shared" si="187"/>
        <v>CLICC-MM</v>
      </c>
    </row>
    <row r="6008" spans="1:3" x14ac:dyDescent="0.2">
      <c r="A6008" s="3" t="s">
        <v>2274</v>
      </c>
      <c r="B6008" t="str">
        <f t="shared" si="186"/>
        <v>CLICC-ML</v>
      </c>
      <c r="C6008" t="str">
        <f t="shared" si="187"/>
        <v>CLICC-ML</v>
      </c>
    </row>
    <row r="6009" spans="1:3" x14ac:dyDescent="0.2">
      <c r="A6009" s="4" t="s">
        <v>2265</v>
      </c>
      <c r="B6009" t="str">
        <f t="shared" si="186"/>
        <v>IPHONE</v>
      </c>
      <c r="C6009" t="str">
        <f t="shared" si="187"/>
        <v>IPHONE</v>
      </c>
    </row>
    <row r="6010" spans="1:3" x14ac:dyDescent="0.2">
      <c r="A6010" s="3" t="s">
        <v>2279</v>
      </c>
      <c r="B6010" t="str">
        <f t="shared" si="186"/>
        <v>AD</v>
      </c>
      <c r="C6010" t="str">
        <f t="shared" si="187"/>
        <v>AD</v>
      </c>
    </row>
    <row r="6011" spans="1:3" x14ac:dyDescent="0.2">
      <c r="A6011" s="4" t="s">
        <v>2273</v>
      </c>
      <c r="B6011" t="str">
        <f t="shared" si="186"/>
        <v>CBK</v>
      </c>
      <c r="C6011" t="str">
        <f t="shared" si="187"/>
        <v>CBK</v>
      </c>
    </row>
    <row r="6012" spans="1:3" x14ac:dyDescent="0.2">
      <c r="A6012" s="3" t="s">
        <v>2404</v>
      </c>
      <c r="B6012" t="str">
        <f t="shared" si="186"/>
        <v>Uniq/23B00Code</v>
      </c>
      <c r="C6012" t="str">
        <f t="shared" si="187"/>
        <v>CBK</v>
      </c>
    </row>
    <row r="6013" spans="1:3" x14ac:dyDescent="0.2">
      <c r="A6013" s="4" t="s">
        <v>2266</v>
      </c>
      <c r="B6013" t="str">
        <f t="shared" si="186"/>
        <v>HDST</v>
      </c>
      <c r="C6013" t="str">
        <f t="shared" si="187"/>
        <v>HDST</v>
      </c>
    </row>
    <row r="6014" spans="1:3" x14ac:dyDescent="0.2">
      <c r="A6014" s="3" t="s">
        <v>2265</v>
      </c>
      <c r="B6014" t="str">
        <f t="shared" si="186"/>
        <v>IPHONE</v>
      </c>
      <c r="C6014" t="str">
        <f t="shared" si="187"/>
        <v>IPHONE</v>
      </c>
    </row>
    <row r="6015" spans="1:3" x14ac:dyDescent="0.2">
      <c r="A6015" s="4" t="s">
        <v>2304</v>
      </c>
      <c r="B6015" t="str">
        <f t="shared" si="186"/>
        <v>MSE</v>
      </c>
      <c r="C6015" t="str">
        <f t="shared" si="187"/>
        <v>MSE</v>
      </c>
    </row>
    <row r="6016" spans="1:3" x14ac:dyDescent="0.2">
      <c r="A6016" s="3" t="s">
        <v>2274</v>
      </c>
      <c r="B6016" t="str">
        <f t="shared" si="186"/>
        <v>CLICC-ML</v>
      </c>
      <c r="C6016" t="str">
        <f t="shared" si="187"/>
        <v>CLICC-ML</v>
      </c>
    </row>
    <row r="6017" spans="1:3" x14ac:dyDescent="0.2">
      <c r="A6017" s="4" t="s">
        <v>2274</v>
      </c>
      <c r="B6017" t="str">
        <f t="shared" si="186"/>
        <v>CLICC-ML</v>
      </c>
      <c r="C6017" t="str">
        <f t="shared" si="187"/>
        <v>CLICC-ML</v>
      </c>
    </row>
    <row r="6018" spans="1:3" x14ac:dyDescent="0.2">
      <c r="A6018" s="3" t="s">
        <v>2274</v>
      </c>
      <c r="B6018" t="str">
        <f t="shared" si="186"/>
        <v>CLICC-ML</v>
      </c>
      <c r="C6018" t="str">
        <f t="shared" si="187"/>
        <v>CLICC-ML</v>
      </c>
    </row>
    <row r="6019" spans="1:3" x14ac:dyDescent="0.2">
      <c r="A6019" s="4" t="s">
        <v>2298</v>
      </c>
      <c r="B6019" t="str">
        <f t="shared" ref="B6019:B6082" si="188">IF(COUNTIF(A6019,"*MACUSBC*"),"MACUSBC",A6019)</f>
        <v>ANKER</v>
      </c>
      <c r="C6019" t="str">
        <f t="shared" ref="C6019:C6082" si="189">IF(COUNTIF(B6019,"*uniq*"),"CBK",B6019)</f>
        <v>ANKER</v>
      </c>
    </row>
    <row r="6020" spans="1:3" x14ac:dyDescent="0.2">
      <c r="A6020" s="3" t="s">
        <v>2265</v>
      </c>
      <c r="B6020" t="str">
        <f t="shared" si="188"/>
        <v>IPHONE</v>
      </c>
      <c r="C6020" t="str">
        <f t="shared" si="189"/>
        <v>IPHONE</v>
      </c>
    </row>
    <row r="6021" spans="1:3" x14ac:dyDescent="0.2">
      <c r="A6021" s="4" t="s">
        <v>2271</v>
      </c>
      <c r="B6021" t="str">
        <f t="shared" si="188"/>
        <v>OMNI</v>
      </c>
      <c r="C6021" t="str">
        <f t="shared" si="189"/>
        <v>OMNI</v>
      </c>
    </row>
    <row r="6022" spans="1:3" x14ac:dyDescent="0.2">
      <c r="A6022" s="3" t="s">
        <v>2271</v>
      </c>
      <c r="B6022" t="str">
        <f t="shared" si="188"/>
        <v>OMNI</v>
      </c>
      <c r="C6022" t="str">
        <f t="shared" si="189"/>
        <v>OMNI</v>
      </c>
    </row>
    <row r="6023" spans="1:3" x14ac:dyDescent="0.2">
      <c r="A6023" s="4" t="s">
        <v>2275</v>
      </c>
      <c r="B6023" t="str">
        <f t="shared" si="188"/>
        <v>CLICC-MM</v>
      </c>
      <c r="C6023" t="str">
        <f t="shared" si="189"/>
        <v>CLICC-MM</v>
      </c>
    </row>
    <row r="6024" spans="1:3" x14ac:dyDescent="0.2">
      <c r="A6024" s="3" t="s">
        <v>2275</v>
      </c>
      <c r="B6024" t="str">
        <f t="shared" si="188"/>
        <v>CLICC-MM</v>
      </c>
      <c r="C6024" t="str">
        <f t="shared" si="189"/>
        <v>CLICC-MM</v>
      </c>
    </row>
    <row r="6025" spans="1:3" x14ac:dyDescent="0.2">
      <c r="A6025" s="4" t="s">
        <v>2282</v>
      </c>
      <c r="B6025" t="str">
        <f t="shared" si="188"/>
        <v>HPUSBC</v>
      </c>
      <c r="C6025" t="str">
        <f t="shared" si="189"/>
        <v>HPUSBC</v>
      </c>
    </row>
    <row r="6026" spans="1:3" x14ac:dyDescent="0.2">
      <c r="A6026" s="3" t="s">
        <v>2265</v>
      </c>
      <c r="B6026" t="str">
        <f t="shared" si="188"/>
        <v>IPHONE</v>
      </c>
      <c r="C6026" t="str">
        <f t="shared" si="189"/>
        <v>IPHONE</v>
      </c>
    </row>
    <row r="6027" spans="1:3" x14ac:dyDescent="0.2">
      <c r="A6027" s="4" t="s">
        <v>2265</v>
      </c>
      <c r="B6027" t="str">
        <f t="shared" si="188"/>
        <v>IPHONE</v>
      </c>
      <c r="C6027" t="str">
        <f t="shared" si="189"/>
        <v>IPHONE</v>
      </c>
    </row>
    <row r="6028" spans="1:3" x14ac:dyDescent="0.2">
      <c r="A6028" s="3" t="s">
        <v>2265</v>
      </c>
      <c r="B6028" t="str">
        <f t="shared" si="188"/>
        <v>IPHONE</v>
      </c>
      <c r="C6028" t="str">
        <f t="shared" si="189"/>
        <v>IPHONE</v>
      </c>
    </row>
    <row r="6029" spans="1:3" x14ac:dyDescent="0.2">
      <c r="A6029" s="4" t="s">
        <v>2265</v>
      </c>
      <c r="B6029" t="str">
        <f t="shared" si="188"/>
        <v>IPHONE</v>
      </c>
      <c r="C6029" t="str">
        <f t="shared" si="189"/>
        <v>IPHONE</v>
      </c>
    </row>
    <row r="6030" spans="1:3" x14ac:dyDescent="0.2">
      <c r="A6030" s="3" t="s">
        <v>2265</v>
      </c>
      <c r="B6030" t="str">
        <f t="shared" si="188"/>
        <v>IPHONE</v>
      </c>
      <c r="C6030" t="str">
        <f t="shared" si="189"/>
        <v>IPHONE</v>
      </c>
    </row>
    <row r="6031" spans="1:3" x14ac:dyDescent="0.2">
      <c r="A6031" s="4" t="s">
        <v>2265</v>
      </c>
      <c r="B6031" t="str">
        <f t="shared" si="188"/>
        <v>IPHONE</v>
      </c>
      <c r="C6031" t="str">
        <f t="shared" si="189"/>
        <v>IPHONE</v>
      </c>
    </row>
    <row r="6032" spans="1:3" x14ac:dyDescent="0.2">
      <c r="A6032" s="3" t="s">
        <v>2265</v>
      </c>
      <c r="B6032" t="str">
        <f t="shared" si="188"/>
        <v>IPHONE</v>
      </c>
      <c r="C6032" t="str">
        <f t="shared" si="189"/>
        <v>IPHONE</v>
      </c>
    </row>
    <row r="6033" spans="1:3" x14ac:dyDescent="0.2">
      <c r="A6033" s="4" t="s">
        <v>2296</v>
      </c>
      <c r="B6033" t="str">
        <f t="shared" si="188"/>
        <v>MACUSBC</v>
      </c>
      <c r="C6033" t="str">
        <f t="shared" si="189"/>
        <v>MACUSBC</v>
      </c>
    </row>
    <row r="6034" spans="1:3" x14ac:dyDescent="0.2">
      <c r="A6034" s="3" t="s">
        <v>2296</v>
      </c>
      <c r="B6034" t="str">
        <f t="shared" si="188"/>
        <v>MACUSBC</v>
      </c>
      <c r="C6034" t="str">
        <f t="shared" si="189"/>
        <v>MACUSBC</v>
      </c>
    </row>
    <row r="6035" spans="1:3" x14ac:dyDescent="0.2">
      <c r="A6035" s="4" t="s">
        <v>2271</v>
      </c>
      <c r="B6035" t="str">
        <f t="shared" si="188"/>
        <v>OMNI</v>
      </c>
      <c r="C6035" t="str">
        <f t="shared" si="189"/>
        <v>OMNI</v>
      </c>
    </row>
    <row r="6036" spans="1:3" x14ac:dyDescent="0.2">
      <c r="A6036" s="3" t="s">
        <v>2271</v>
      </c>
      <c r="B6036" t="str">
        <f t="shared" si="188"/>
        <v>OMNI</v>
      </c>
      <c r="C6036" t="str">
        <f t="shared" si="189"/>
        <v>OMNI</v>
      </c>
    </row>
    <row r="6037" spans="1:3" x14ac:dyDescent="0.2">
      <c r="A6037" s="4" t="s">
        <v>2272</v>
      </c>
      <c r="B6037" t="str">
        <f t="shared" si="188"/>
        <v>WALLADPT</v>
      </c>
      <c r="C6037" t="str">
        <f t="shared" si="189"/>
        <v>WALLADPT</v>
      </c>
    </row>
    <row r="6038" spans="1:3" x14ac:dyDescent="0.2">
      <c r="A6038" s="3" t="s">
        <v>2272</v>
      </c>
      <c r="B6038" t="str">
        <f t="shared" si="188"/>
        <v>WALLADPT</v>
      </c>
      <c r="C6038" t="str">
        <f t="shared" si="189"/>
        <v>WALLADPT</v>
      </c>
    </row>
    <row r="6039" spans="1:3" x14ac:dyDescent="0.2">
      <c r="A6039" s="4" t="s">
        <v>2272</v>
      </c>
      <c r="B6039" t="str">
        <f t="shared" si="188"/>
        <v>WALLADPT</v>
      </c>
      <c r="C6039" t="str">
        <f t="shared" si="189"/>
        <v>WALLADPT</v>
      </c>
    </row>
    <row r="6040" spans="1:3" x14ac:dyDescent="0.2">
      <c r="A6040" s="3" t="s">
        <v>2272</v>
      </c>
      <c r="B6040" t="str">
        <f t="shared" si="188"/>
        <v>WALLADPT</v>
      </c>
      <c r="C6040" t="str">
        <f t="shared" si="189"/>
        <v>WALLADPT</v>
      </c>
    </row>
    <row r="6041" spans="1:3" x14ac:dyDescent="0.2">
      <c r="A6041" s="4" t="s">
        <v>2272</v>
      </c>
      <c r="B6041" t="str">
        <f t="shared" si="188"/>
        <v>WALLADPT</v>
      </c>
      <c r="C6041" t="str">
        <f t="shared" si="189"/>
        <v>WALLADPT</v>
      </c>
    </row>
    <row r="6042" spans="1:3" x14ac:dyDescent="0.2">
      <c r="A6042" s="3" t="s">
        <v>2276</v>
      </c>
      <c r="B6042" t="str">
        <f t="shared" si="188"/>
        <v>CALC</v>
      </c>
      <c r="C6042" t="str">
        <f t="shared" si="189"/>
        <v>CALC</v>
      </c>
    </row>
    <row r="6043" spans="1:3" x14ac:dyDescent="0.2">
      <c r="A6043" s="4" t="s">
        <v>2276</v>
      </c>
      <c r="B6043" t="str">
        <f t="shared" si="188"/>
        <v>CALC</v>
      </c>
      <c r="C6043" t="str">
        <f t="shared" si="189"/>
        <v>CALC</v>
      </c>
    </row>
    <row r="6044" spans="1:3" x14ac:dyDescent="0.2">
      <c r="A6044" s="3" t="s">
        <v>2276</v>
      </c>
      <c r="B6044" t="str">
        <f t="shared" si="188"/>
        <v>CALC</v>
      </c>
      <c r="C6044" t="str">
        <f t="shared" si="189"/>
        <v>CALC</v>
      </c>
    </row>
    <row r="6045" spans="1:3" x14ac:dyDescent="0.2">
      <c r="A6045" s="4" t="s">
        <v>2276</v>
      </c>
      <c r="B6045" t="str">
        <f t="shared" si="188"/>
        <v>CALC</v>
      </c>
      <c r="C6045" t="str">
        <f t="shared" si="189"/>
        <v>CALC</v>
      </c>
    </row>
    <row r="6046" spans="1:3" x14ac:dyDescent="0.2">
      <c r="A6046" s="3" t="s">
        <v>2276</v>
      </c>
      <c r="B6046" t="str">
        <f t="shared" si="188"/>
        <v>CALC</v>
      </c>
      <c r="C6046" t="str">
        <f t="shared" si="189"/>
        <v>CALC</v>
      </c>
    </row>
    <row r="6047" spans="1:3" x14ac:dyDescent="0.2">
      <c r="A6047" s="4" t="s">
        <v>2276</v>
      </c>
      <c r="B6047" t="str">
        <f t="shared" si="188"/>
        <v>CALC</v>
      </c>
      <c r="C6047" t="str">
        <f t="shared" si="189"/>
        <v>CALC</v>
      </c>
    </row>
    <row r="6048" spans="1:3" x14ac:dyDescent="0.2">
      <c r="A6048" s="3" t="s">
        <v>2276</v>
      </c>
      <c r="B6048" t="str">
        <f t="shared" si="188"/>
        <v>CALC</v>
      </c>
      <c r="C6048" t="str">
        <f t="shared" si="189"/>
        <v>CALC</v>
      </c>
    </row>
    <row r="6049" spans="1:3" x14ac:dyDescent="0.2">
      <c r="A6049" s="4" t="s">
        <v>2273</v>
      </c>
      <c r="B6049" t="str">
        <f t="shared" si="188"/>
        <v>CBK</v>
      </c>
      <c r="C6049" t="str">
        <f t="shared" si="189"/>
        <v>CBK</v>
      </c>
    </row>
    <row r="6050" spans="1:3" x14ac:dyDescent="0.2">
      <c r="A6050" s="3" t="s">
        <v>2273</v>
      </c>
      <c r="B6050" t="str">
        <f t="shared" si="188"/>
        <v>CBK</v>
      </c>
      <c r="C6050" t="str">
        <f t="shared" si="189"/>
        <v>CBK</v>
      </c>
    </row>
    <row r="6051" spans="1:3" x14ac:dyDescent="0.2">
      <c r="A6051" s="4" t="s">
        <v>2274</v>
      </c>
      <c r="B6051" t="str">
        <f t="shared" si="188"/>
        <v>CLICC-ML</v>
      </c>
      <c r="C6051" t="str">
        <f t="shared" si="189"/>
        <v>CLICC-ML</v>
      </c>
    </row>
    <row r="6052" spans="1:3" x14ac:dyDescent="0.2">
      <c r="A6052" s="3" t="s">
        <v>2274</v>
      </c>
      <c r="B6052" t="str">
        <f t="shared" si="188"/>
        <v>CLICC-ML</v>
      </c>
      <c r="C6052" t="str">
        <f t="shared" si="189"/>
        <v>CLICC-ML</v>
      </c>
    </row>
    <row r="6053" spans="1:3" x14ac:dyDescent="0.2">
      <c r="A6053" s="4" t="s">
        <v>2274</v>
      </c>
      <c r="B6053" t="str">
        <f t="shared" si="188"/>
        <v>CLICC-ML</v>
      </c>
      <c r="C6053" t="str">
        <f t="shared" si="189"/>
        <v>CLICC-ML</v>
      </c>
    </row>
    <row r="6054" spans="1:3" x14ac:dyDescent="0.2">
      <c r="A6054" s="3" t="s">
        <v>2263</v>
      </c>
      <c r="B6054" t="str">
        <f t="shared" si="188"/>
        <v>HP</v>
      </c>
      <c r="C6054" t="str">
        <f t="shared" si="189"/>
        <v>HP</v>
      </c>
    </row>
    <row r="6055" spans="1:3" x14ac:dyDescent="0.2">
      <c r="A6055" s="4" t="s">
        <v>2263</v>
      </c>
      <c r="B6055" t="str">
        <f t="shared" si="188"/>
        <v>HP</v>
      </c>
      <c r="C6055" t="str">
        <f t="shared" si="189"/>
        <v>HP</v>
      </c>
    </row>
    <row r="6056" spans="1:3" x14ac:dyDescent="0.2">
      <c r="A6056" s="3" t="s">
        <v>2274</v>
      </c>
      <c r="B6056" t="str">
        <f t="shared" si="188"/>
        <v>CLICC-ML</v>
      </c>
      <c r="C6056" t="str">
        <f t="shared" si="189"/>
        <v>CLICC-ML</v>
      </c>
    </row>
    <row r="6057" spans="1:3" x14ac:dyDescent="0.2">
      <c r="A6057" s="4" t="s">
        <v>2263</v>
      </c>
      <c r="B6057" t="str">
        <f t="shared" si="188"/>
        <v>HP</v>
      </c>
      <c r="C6057" t="str">
        <f t="shared" si="189"/>
        <v>HP</v>
      </c>
    </row>
    <row r="6058" spans="1:3" x14ac:dyDescent="0.2">
      <c r="A6058" s="3" t="s">
        <v>2275</v>
      </c>
      <c r="B6058" t="str">
        <f t="shared" si="188"/>
        <v>CLICC-MM</v>
      </c>
      <c r="C6058" t="str">
        <f t="shared" si="189"/>
        <v>CLICC-MM</v>
      </c>
    </row>
    <row r="6059" spans="1:3" x14ac:dyDescent="0.2">
      <c r="A6059" s="4" t="s">
        <v>2274</v>
      </c>
      <c r="B6059" t="str">
        <f t="shared" si="188"/>
        <v>CLICC-ML</v>
      </c>
      <c r="C6059" t="str">
        <f t="shared" si="189"/>
        <v>CLICC-ML</v>
      </c>
    </row>
    <row r="6060" spans="1:3" x14ac:dyDescent="0.2">
      <c r="A6060" s="3" t="s">
        <v>2274</v>
      </c>
      <c r="B6060" t="str">
        <f t="shared" si="188"/>
        <v>CLICC-ML</v>
      </c>
      <c r="C6060" t="str">
        <f t="shared" si="189"/>
        <v>CLICC-ML</v>
      </c>
    </row>
    <row r="6061" spans="1:3" x14ac:dyDescent="0.2">
      <c r="A6061" s="4" t="s">
        <v>2275</v>
      </c>
      <c r="B6061" t="str">
        <f t="shared" si="188"/>
        <v>CLICC-MM</v>
      </c>
      <c r="C6061" t="str">
        <f t="shared" si="189"/>
        <v>CLICC-MM</v>
      </c>
    </row>
    <row r="6062" spans="1:3" x14ac:dyDescent="0.2">
      <c r="A6062" s="3" t="s">
        <v>2276</v>
      </c>
      <c r="B6062" t="str">
        <f t="shared" si="188"/>
        <v>CALC</v>
      </c>
      <c r="C6062" t="str">
        <f t="shared" si="189"/>
        <v>CALC</v>
      </c>
    </row>
    <row r="6063" spans="1:3" x14ac:dyDescent="0.2">
      <c r="A6063" s="4" t="s">
        <v>2274</v>
      </c>
      <c r="B6063" t="str">
        <f t="shared" si="188"/>
        <v>CLICC-ML</v>
      </c>
      <c r="C6063" t="str">
        <f t="shared" si="189"/>
        <v>CLICC-ML</v>
      </c>
    </row>
    <row r="6064" spans="1:3" x14ac:dyDescent="0.2">
      <c r="A6064" s="3" t="s">
        <v>2273</v>
      </c>
      <c r="B6064" t="str">
        <f t="shared" si="188"/>
        <v>CBK</v>
      </c>
      <c r="C6064" t="str">
        <f t="shared" si="189"/>
        <v>CBK</v>
      </c>
    </row>
    <row r="6065" spans="1:3" x14ac:dyDescent="0.2">
      <c r="A6065" s="4" t="s">
        <v>2274</v>
      </c>
      <c r="B6065" t="str">
        <f t="shared" si="188"/>
        <v>CLICC-ML</v>
      </c>
      <c r="C6065" t="str">
        <f t="shared" si="189"/>
        <v>CLICC-ML</v>
      </c>
    </row>
    <row r="6066" spans="1:3" x14ac:dyDescent="0.2">
      <c r="A6066" s="3" t="s">
        <v>2279</v>
      </c>
      <c r="B6066" t="str">
        <f t="shared" si="188"/>
        <v>AD</v>
      </c>
      <c r="C6066" t="str">
        <f t="shared" si="189"/>
        <v>AD</v>
      </c>
    </row>
    <row r="6067" spans="1:3" x14ac:dyDescent="0.2">
      <c r="A6067" s="4" t="s">
        <v>2263</v>
      </c>
      <c r="B6067" t="str">
        <f t="shared" si="188"/>
        <v>HP</v>
      </c>
      <c r="C6067" t="str">
        <f t="shared" si="189"/>
        <v>HP</v>
      </c>
    </row>
    <row r="6068" spans="1:3" x14ac:dyDescent="0.2">
      <c r="A6068" s="3" t="s">
        <v>2275</v>
      </c>
      <c r="B6068" t="str">
        <f t="shared" si="188"/>
        <v>CLICC-MM</v>
      </c>
      <c r="C6068" t="str">
        <f t="shared" si="189"/>
        <v>CLICC-MM</v>
      </c>
    </row>
    <row r="6069" spans="1:3" x14ac:dyDescent="0.2">
      <c r="A6069" s="4" t="s">
        <v>2263</v>
      </c>
      <c r="B6069" t="str">
        <f t="shared" si="188"/>
        <v>HP</v>
      </c>
      <c r="C6069" t="str">
        <f t="shared" si="189"/>
        <v>HP</v>
      </c>
    </row>
    <row r="6070" spans="1:3" x14ac:dyDescent="0.2">
      <c r="A6070" s="3" t="s">
        <v>2275</v>
      </c>
      <c r="B6070" t="str">
        <f t="shared" si="188"/>
        <v>CLICC-MM</v>
      </c>
      <c r="C6070" t="str">
        <f t="shared" si="189"/>
        <v>CLICC-MM</v>
      </c>
    </row>
    <row r="6071" spans="1:3" x14ac:dyDescent="0.2">
      <c r="A6071" s="4" t="s">
        <v>2275</v>
      </c>
      <c r="B6071" t="str">
        <f t="shared" si="188"/>
        <v>CLICC-MM</v>
      </c>
      <c r="C6071" t="str">
        <f t="shared" si="189"/>
        <v>CLICC-MM</v>
      </c>
    </row>
    <row r="6072" spans="1:3" x14ac:dyDescent="0.2">
      <c r="A6072" s="3" t="s">
        <v>2274</v>
      </c>
      <c r="B6072" t="str">
        <f t="shared" si="188"/>
        <v>CLICC-ML</v>
      </c>
      <c r="C6072" t="str">
        <f t="shared" si="189"/>
        <v>CLICC-ML</v>
      </c>
    </row>
    <row r="6073" spans="1:3" x14ac:dyDescent="0.2">
      <c r="A6073" s="4" t="s">
        <v>2265</v>
      </c>
      <c r="B6073" t="str">
        <f t="shared" si="188"/>
        <v>IPHONE</v>
      </c>
      <c r="C6073" t="str">
        <f t="shared" si="189"/>
        <v>IPHONE</v>
      </c>
    </row>
    <row r="6074" spans="1:3" x14ac:dyDescent="0.2">
      <c r="A6074" s="3" t="s">
        <v>2405</v>
      </c>
      <c r="B6074" t="str">
        <f t="shared" si="188"/>
        <v>Uniq/31B-0Code</v>
      </c>
      <c r="C6074" t="str">
        <f t="shared" si="189"/>
        <v>CBK</v>
      </c>
    </row>
    <row r="6075" spans="1:3" x14ac:dyDescent="0.2">
      <c r="A6075" s="4" t="s">
        <v>2274</v>
      </c>
      <c r="B6075" t="str">
        <f t="shared" si="188"/>
        <v>CLICC-ML</v>
      </c>
      <c r="C6075" t="str">
        <f t="shared" si="189"/>
        <v>CLICC-ML</v>
      </c>
    </row>
    <row r="6076" spans="1:3" x14ac:dyDescent="0.2">
      <c r="A6076" s="3" t="s">
        <v>2281</v>
      </c>
      <c r="B6076" t="str">
        <f t="shared" si="188"/>
        <v>HDMIC</v>
      </c>
      <c r="C6076" t="str">
        <f t="shared" si="189"/>
        <v>HDMIC</v>
      </c>
    </row>
    <row r="6077" spans="1:3" x14ac:dyDescent="0.2">
      <c r="A6077" s="4" t="s">
        <v>2265</v>
      </c>
      <c r="B6077" t="str">
        <f t="shared" si="188"/>
        <v>IPHONE</v>
      </c>
      <c r="C6077" t="str">
        <f t="shared" si="189"/>
        <v>IPHONE</v>
      </c>
    </row>
    <row r="6078" spans="1:3" x14ac:dyDescent="0.2">
      <c r="A6078" s="3" t="s">
        <v>2265</v>
      </c>
      <c r="B6078" t="str">
        <f t="shared" si="188"/>
        <v>IPHONE</v>
      </c>
      <c r="C6078" t="str">
        <f t="shared" si="189"/>
        <v>IPHONE</v>
      </c>
    </row>
    <row r="6079" spans="1:3" x14ac:dyDescent="0.2">
      <c r="A6079" s="4" t="s">
        <v>2296</v>
      </c>
      <c r="B6079" t="str">
        <f t="shared" si="188"/>
        <v>MACUSBC</v>
      </c>
      <c r="C6079" t="str">
        <f t="shared" si="189"/>
        <v>MACUSBC</v>
      </c>
    </row>
    <row r="6080" spans="1:3" x14ac:dyDescent="0.2">
      <c r="A6080" s="3" t="s">
        <v>2296</v>
      </c>
      <c r="B6080" t="str">
        <f t="shared" si="188"/>
        <v>MACUSBC</v>
      </c>
      <c r="C6080" t="str">
        <f t="shared" si="189"/>
        <v>MACUSBC</v>
      </c>
    </row>
    <row r="6081" spans="1:3" x14ac:dyDescent="0.2">
      <c r="A6081" s="4" t="s">
        <v>2304</v>
      </c>
      <c r="B6081" t="str">
        <f t="shared" si="188"/>
        <v>MSE</v>
      </c>
      <c r="C6081" t="str">
        <f t="shared" si="189"/>
        <v>MSE</v>
      </c>
    </row>
    <row r="6082" spans="1:3" x14ac:dyDescent="0.2">
      <c r="A6082" s="3" t="s">
        <v>2272</v>
      </c>
      <c r="B6082" t="str">
        <f t="shared" si="188"/>
        <v>WALLADPT</v>
      </c>
      <c r="C6082" t="str">
        <f t="shared" si="189"/>
        <v>WALLADPT</v>
      </c>
    </row>
    <row r="6083" spans="1:3" x14ac:dyDescent="0.2">
      <c r="A6083" s="4" t="s">
        <v>2272</v>
      </c>
      <c r="B6083" t="str">
        <f t="shared" ref="B6083:B6108" si="190">IF(COUNTIF(A6083,"*MACUSBC*"),"MACUSBC",A6083)</f>
        <v>WALLADPT</v>
      </c>
      <c r="C6083" t="str">
        <f t="shared" ref="C6083:C6108" si="191">IF(COUNTIF(B6083,"*uniq*"),"CBK",B6083)</f>
        <v>WALLADPT</v>
      </c>
    </row>
    <row r="6084" spans="1:3" x14ac:dyDescent="0.2">
      <c r="A6084" s="3" t="s">
        <v>2273</v>
      </c>
      <c r="B6084" t="str">
        <f t="shared" si="190"/>
        <v>CBK</v>
      </c>
      <c r="C6084" t="str">
        <f t="shared" si="191"/>
        <v>CBK</v>
      </c>
    </row>
    <row r="6085" spans="1:3" x14ac:dyDescent="0.2">
      <c r="A6085" s="4" t="s">
        <v>2273</v>
      </c>
      <c r="B6085" t="str">
        <f t="shared" si="190"/>
        <v>CBK</v>
      </c>
      <c r="C6085" t="str">
        <f t="shared" si="191"/>
        <v>CBK</v>
      </c>
    </row>
    <row r="6086" spans="1:3" x14ac:dyDescent="0.2">
      <c r="A6086" s="3" t="s">
        <v>2266</v>
      </c>
      <c r="B6086" t="str">
        <f t="shared" si="190"/>
        <v>HDST</v>
      </c>
      <c r="C6086" t="str">
        <f t="shared" si="191"/>
        <v>HDST</v>
      </c>
    </row>
    <row r="6087" spans="1:3" x14ac:dyDescent="0.2">
      <c r="A6087" s="4" t="s">
        <v>2282</v>
      </c>
      <c r="B6087" t="str">
        <f t="shared" si="190"/>
        <v>HPUSBC</v>
      </c>
      <c r="C6087" t="str">
        <f t="shared" si="191"/>
        <v>HPUSBC</v>
      </c>
    </row>
    <row r="6088" spans="1:3" x14ac:dyDescent="0.2">
      <c r="A6088" s="3" t="s">
        <v>2265</v>
      </c>
      <c r="B6088" t="str">
        <f t="shared" si="190"/>
        <v>IPHONE</v>
      </c>
      <c r="C6088" t="str">
        <f t="shared" si="191"/>
        <v>IPHONE</v>
      </c>
    </row>
    <row r="6089" spans="1:3" x14ac:dyDescent="0.2">
      <c r="A6089" s="4" t="s">
        <v>2265</v>
      </c>
      <c r="B6089" t="str">
        <f t="shared" si="190"/>
        <v>IPHONE</v>
      </c>
      <c r="C6089" t="str">
        <f t="shared" si="191"/>
        <v>IPHONE</v>
      </c>
    </row>
    <row r="6090" spans="1:3" x14ac:dyDescent="0.2">
      <c r="A6090" s="3" t="s">
        <v>2296</v>
      </c>
      <c r="B6090" t="str">
        <f t="shared" si="190"/>
        <v>MACUSBC</v>
      </c>
      <c r="C6090" t="str">
        <f t="shared" si="191"/>
        <v>MACUSBC</v>
      </c>
    </row>
    <row r="6091" spans="1:3" x14ac:dyDescent="0.2">
      <c r="A6091" s="4" t="s">
        <v>2272</v>
      </c>
      <c r="B6091" t="str">
        <f t="shared" si="190"/>
        <v>WALLADPT</v>
      </c>
      <c r="C6091" t="str">
        <f t="shared" si="191"/>
        <v>WALLADPT</v>
      </c>
    </row>
    <row r="6092" spans="1:3" x14ac:dyDescent="0.2">
      <c r="A6092" s="3" t="s">
        <v>2272</v>
      </c>
      <c r="B6092" t="str">
        <f t="shared" si="190"/>
        <v>WALLADPT</v>
      </c>
      <c r="C6092" t="str">
        <f t="shared" si="191"/>
        <v>WALLADPT</v>
      </c>
    </row>
    <row r="6093" spans="1:3" x14ac:dyDescent="0.2">
      <c r="A6093" s="4" t="s">
        <v>2276</v>
      </c>
      <c r="B6093" t="str">
        <f t="shared" si="190"/>
        <v>CALC</v>
      </c>
      <c r="C6093" t="str">
        <f t="shared" si="191"/>
        <v>CALC</v>
      </c>
    </row>
    <row r="6094" spans="1:3" x14ac:dyDescent="0.2">
      <c r="A6094" s="3" t="s">
        <v>2263</v>
      </c>
      <c r="B6094" t="str">
        <f t="shared" si="190"/>
        <v>HP</v>
      </c>
      <c r="C6094" t="str">
        <f t="shared" si="191"/>
        <v>HP</v>
      </c>
    </row>
    <row r="6095" spans="1:3" x14ac:dyDescent="0.2">
      <c r="A6095" s="4" t="s">
        <v>2263</v>
      </c>
      <c r="B6095" t="str">
        <f t="shared" si="190"/>
        <v>HP</v>
      </c>
      <c r="C6095" t="str">
        <f t="shared" si="191"/>
        <v>HP</v>
      </c>
    </row>
    <row r="6096" spans="1:3" x14ac:dyDescent="0.2">
      <c r="A6096" s="3" t="s">
        <v>2274</v>
      </c>
      <c r="B6096" t="str">
        <f t="shared" si="190"/>
        <v>CLICC-ML</v>
      </c>
      <c r="C6096" t="str">
        <f t="shared" si="191"/>
        <v>CLICC-ML</v>
      </c>
    </row>
    <row r="6097" spans="1:3" x14ac:dyDescent="0.2">
      <c r="A6097" s="4" t="s">
        <v>2263</v>
      </c>
      <c r="B6097" t="str">
        <f t="shared" si="190"/>
        <v>HP</v>
      </c>
      <c r="C6097" t="str">
        <f t="shared" si="191"/>
        <v>HP</v>
      </c>
    </row>
    <row r="6098" spans="1:3" x14ac:dyDescent="0.2">
      <c r="A6098" s="3" t="s">
        <v>2263</v>
      </c>
      <c r="B6098" t="str">
        <f t="shared" si="190"/>
        <v>HP</v>
      </c>
      <c r="C6098" t="str">
        <f t="shared" si="191"/>
        <v>HP</v>
      </c>
    </row>
    <row r="6099" spans="1:3" x14ac:dyDescent="0.2">
      <c r="A6099" s="4" t="s">
        <v>2274</v>
      </c>
      <c r="B6099" t="str">
        <f t="shared" si="190"/>
        <v>CLICC-ML</v>
      </c>
      <c r="C6099" t="str">
        <f t="shared" si="191"/>
        <v>CLICC-ML</v>
      </c>
    </row>
    <row r="6100" spans="1:3" x14ac:dyDescent="0.2">
      <c r="A6100" s="3" t="s">
        <v>2275</v>
      </c>
      <c r="B6100" t="str">
        <f t="shared" si="190"/>
        <v>CLICC-MM</v>
      </c>
      <c r="C6100" t="str">
        <f t="shared" si="191"/>
        <v>CLICC-MM</v>
      </c>
    </row>
    <row r="6101" spans="1:3" x14ac:dyDescent="0.2">
      <c r="A6101" s="4" t="s">
        <v>2263</v>
      </c>
      <c r="B6101" t="str">
        <f t="shared" si="190"/>
        <v>HP</v>
      </c>
      <c r="C6101" t="str">
        <f t="shared" si="191"/>
        <v>HP</v>
      </c>
    </row>
    <row r="6102" spans="1:3" x14ac:dyDescent="0.2">
      <c r="A6102" s="3" t="s">
        <v>2275</v>
      </c>
      <c r="B6102" t="str">
        <f t="shared" si="190"/>
        <v>CLICC-MM</v>
      </c>
      <c r="C6102" t="str">
        <f t="shared" si="191"/>
        <v>CLICC-MM</v>
      </c>
    </row>
    <row r="6103" spans="1:3" x14ac:dyDescent="0.2">
      <c r="A6103" s="4" t="s">
        <v>2275</v>
      </c>
      <c r="B6103" t="str">
        <f t="shared" si="190"/>
        <v>CLICC-MM</v>
      </c>
      <c r="C6103" t="str">
        <f t="shared" si="191"/>
        <v>CLICC-MM</v>
      </c>
    </row>
    <row r="6104" spans="1:3" x14ac:dyDescent="0.2">
      <c r="A6104" s="3" t="s">
        <v>2263</v>
      </c>
      <c r="B6104" t="str">
        <f t="shared" si="190"/>
        <v>HP</v>
      </c>
      <c r="C6104" t="str">
        <f t="shared" si="191"/>
        <v>HP</v>
      </c>
    </row>
    <row r="6105" spans="1:3" x14ac:dyDescent="0.2">
      <c r="A6105" s="4" t="s">
        <v>2275</v>
      </c>
      <c r="B6105" t="str">
        <f t="shared" si="190"/>
        <v>CLICC-MM</v>
      </c>
      <c r="C6105" t="str">
        <f t="shared" si="191"/>
        <v>CLICC-MM</v>
      </c>
    </row>
    <row r="6106" spans="1:3" x14ac:dyDescent="0.2">
      <c r="A6106" s="3" t="s">
        <v>2275</v>
      </c>
      <c r="B6106" t="str">
        <f t="shared" si="190"/>
        <v>CLICC-MM</v>
      </c>
      <c r="C6106" t="str">
        <f t="shared" si="191"/>
        <v>CLICC-MM</v>
      </c>
    </row>
    <row r="6107" spans="1:3" x14ac:dyDescent="0.2">
      <c r="A6107" s="4" t="s">
        <v>2263</v>
      </c>
      <c r="B6107" t="str">
        <f t="shared" si="190"/>
        <v>HP</v>
      </c>
      <c r="C6107" t="str">
        <f t="shared" si="191"/>
        <v>HP</v>
      </c>
    </row>
    <row r="6108" spans="1:3" x14ac:dyDescent="0.2">
      <c r="A6108" s="3" t="s">
        <v>2274</v>
      </c>
      <c r="B6108" t="str">
        <f t="shared" si="190"/>
        <v>CLICC-ML</v>
      </c>
      <c r="C6108" t="str">
        <f t="shared" si="191"/>
        <v>CLICC-ML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32776-E70F-A248-983B-9555835ED486}">
  <dimension ref="A1:S5615"/>
  <sheetViews>
    <sheetView tabSelected="1" topLeftCell="L1" workbookViewId="0">
      <selection activeCell="R10" sqref="R10:S24"/>
    </sheetView>
  </sheetViews>
  <sheetFormatPr baseColWidth="10" defaultRowHeight="16" x14ac:dyDescent="0.2"/>
  <cols>
    <col min="1" max="1" width="12" style="1" bestFit="1" customWidth="1"/>
    <col min="2" max="2" width="22" bestFit="1" customWidth="1"/>
    <col min="3" max="3" width="23" bestFit="1" customWidth="1"/>
    <col min="4" max="4" width="23" customWidth="1"/>
    <col min="5" max="5" width="11.5" style="1" bestFit="1" customWidth="1"/>
    <col min="6" max="6" width="15" bestFit="1" customWidth="1"/>
    <col min="7" max="7" width="16.83203125" bestFit="1" customWidth="1"/>
    <col min="8" max="9" width="16.83203125" customWidth="1"/>
    <col min="10" max="10" width="20.83203125" bestFit="1" customWidth="1"/>
    <col min="11" max="11" width="30.5" bestFit="1" customWidth="1"/>
    <col min="14" max="14" width="15" bestFit="1" customWidth="1"/>
    <col min="15" max="15" width="17.33203125" bestFit="1" customWidth="1"/>
    <col min="16" max="16" width="17.83203125" bestFit="1" customWidth="1"/>
    <col min="17" max="17" width="21.83203125" bestFit="1" customWidth="1"/>
    <col min="18" max="18" width="23" bestFit="1" customWidth="1"/>
    <col min="19" max="19" width="18.1640625" bestFit="1" customWidth="1"/>
    <col min="20" max="20" width="17.5" bestFit="1" customWidth="1"/>
    <col min="21" max="21" width="21.83203125" bestFit="1" customWidth="1"/>
  </cols>
  <sheetData>
    <row r="1" spans="1:19" ht="17" thickBot="1" x14ac:dyDescent="0.25">
      <c r="A1" s="1" t="s">
        <v>0</v>
      </c>
      <c r="B1" t="s">
        <v>1</v>
      </c>
      <c r="C1" t="s">
        <v>2</v>
      </c>
      <c r="D1" t="s">
        <v>2413</v>
      </c>
      <c r="E1" s="1" t="s">
        <v>3</v>
      </c>
      <c r="F1" t="s">
        <v>4</v>
      </c>
      <c r="G1" t="s">
        <v>2262</v>
      </c>
      <c r="H1" t="s">
        <v>2423</v>
      </c>
      <c r="I1" t="s">
        <v>2424</v>
      </c>
      <c r="J1" t="s">
        <v>5</v>
      </c>
      <c r="K1" t="s">
        <v>6</v>
      </c>
      <c r="L1" t="s">
        <v>2259</v>
      </c>
    </row>
    <row r="2" spans="1:19" x14ac:dyDescent="0.2">
      <c r="A2" s="1" t="d">
        <v>2023-01-09</v>
      </c>
      <c r="B2" s="45">
        <v>-1</v>
      </c>
      <c r="C2" t="s">
        <v>15</v>
      </c>
      <c r="D2" t="str">
        <f>_xlfn.XLOOKUP(Table2[[#This Row],[Patron Group]],$R$10:$R$24,$S$10:$S$24)</f>
        <v>Academic</v>
      </c>
      <c r="E2" s="1" t="d">
        <v>2023-01-09</v>
      </c>
      <c r="F2" t="s">
        <v>16</v>
      </c>
      <c r="G2" t="s">
        <v>2266</v>
      </c>
      <c r="H2" t="str">
        <f>_xlfn.XLOOKUP(Table2[[#This Row],[Unique BarCode]],$N$10:$N$37,$O$10:$O$37)</f>
        <v>Headphones</v>
      </c>
      <c r="I2" t="str">
        <f>_xlfn.XLOOKUP(Table2[[#This Row],[Unique BarCode]],$N$10:$N$37,$P$10:$P$37)</f>
        <v>Accessory</v>
      </c>
      <c r="J2" t="s">
        <v>13</v>
      </c>
      <c r="K2" t="s">
        <v>17</v>
      </c>
      <c r="L2">
        <v>1</v>
      </c>
      <c r="N2" s="15" t="s">
        <v>2412</v>
      </c>
      <c r="O2" s="16" t="s">
        <v>2409</v>
      </c>
      <c r="P2" s="16" t="s">
        <v>2410</v>
      </c>
      <c r="Q2" s="17" t="s">
        <v>2411</v>
      </c>
    </row>
    <row r="3" spans="1:19" ht="17" thickBot="1" x14ac:dyDescent="0.25">
      <c r="A3" s="1" t="d">
        <v>2023-01-09</v>
      </c>
      <c r="B3" s="45">
        <v>-1</v>
      </c>
      <c r="C3" t="s">
        <v>15</v>
      </c>
      <c r="D3" t="str">
        <f>_xlfn.XLOOKUP(Table2[[#This Row],[Patron Group]],$R$10:$R$24,$S$10:$S$24)</f>
        <v>Academic</v>
      </c>
      <c r="E3" s="1" t="d">
        <v>2023-01-09</v>
      </c>
      <c r="F3" t="s">
        <v>18</v>
      </c>
      <c r="G3" t="s">
        <v>2266</v>
      </c>
      <c r="H3" t="str">
        <f>_xlfn.XLOOKUP(Table2[[#This Row],[Unique BarCode]],$N$10:$N$37,$O$10:$O$37)</f>
        <v>Headphones</v>
      </c>
      <c r="I3" t="str">
        <f>_xlfn.XLOOKUP(Table2[[#This Row],[Unique BarCode]],$N$10:$N$37,$P$10:$P$37)</f>
        <v>Accessory</v>
      </c>
      <c r="J3" t="s">
        <v>13</v>
      </c>
      <c r="K3" t="s">
        <v>19</v>
      </c>
      <c r="L3">
        <v>1</v>
      </c>
      <c r="N3" s="9">
        <f>ROWS(Table1[Loan Date])</f>
        <v>6107</v>
      </c>
      <c r="O3" s="10">
        <f>ROWS(Table2[Loan Date])</f>
        <v>5614</v>
      </c>
      <c r="P3" s="10">
        <f>N3-O3</f>
        <v>493</v>
      </c>
      <c r="Q3" s="14">
        <f>O3/N3</f>
        <v>0.91927296544948423</v>
      </c>
    </row>
    <row r="4" spans="1:19" x14ac:dyDescent="0.2">
      <c r="A4" s="1" t="d">
        <v>2023-01-09</v>
      </c>
      <c r="B4" s="45">
        <v>-1</v>
      </c>
      <c r="C4" t="s">
        <v>20</v>
      </c>
      <c r="D4" t="str">
        <f>_xlfn.XLOOKUP(Table2[[#This Row],[Patron Group]],$R$10:$R$24,$S$10:$S$24)</f>
        <v>Graduate</v>
      </c>
      <c r="E4" s="1" t="d">
        <v>2023-01-09</v>
      </c>
      <c r="F4" t="s">
        <v>21</v>
      </c>
      <c r="G4" t="s">
        <v>2266</v>
      </c>
      <c r="H4" t="str">
        <f>_xlfn.XLOOKUP(Table2[[#This Row],[Unique BarCode]],$N$10:$N$37,$O$10:$O$37)</f>
        <v>Headphones</v>
      </c>
      <c r="I4" t="str">
        <f>_xlfn.XLOOKUP(Table2[[#This Row],[Unique BarCode]],$N$10:$N$37,$P$10:$P$37)</f>
        <v>Accessory</v>
      </c>
      <c r="J4" t="s">
        <v>8</v>
      </c>
      <c r="K4" t="s">
        <v>22</v>
      </c>
      <c r="L4">
        <v>1</v>
      </c>
    </row>
    <row r="5" spans="1:19" x14ac:dyDescent="0.2">
      <c r="A5" s="1" t="d">
        <v>2023-01-09</v>
      </c>
      <c r="B5" s="45">
        <v>-1</v>
      </c>
      <c r="C5" t="s">
        <v>20</v>
      </c>
      <c r="D5" t="str">
        <f>_xlfn.XLOOKUP(Table2[[#This Row],[Patron Group]],$R$10:$R$24,$S$10:$S$24)</f>
        <v>Graduate</v>
      </c>
      <c r="E5" s="1" t="d">
        <v>2023-01-09</v>
      </c>
      <c r="F5" t="s">
        <v>23</v>
      </c>
      <c r="G5" t="s">
        <v>2266</v>
      </c>
      <c r="H5" t="str">
        <f>_xlfn.XLOOKUP(Table2[[#This Row],[Unique BarCode]],$N$10:$N$37,$O$10:$O$37)</f>
        <v>Headphones</v>
      </c>
      <c r="I5" t="str">
        <f>_xlfn.XLOOKUP(Table2[[#This Row],[Unique BarCode]],$N$10:$N$37,$P$10:$P$37)</f>
        <v>Accessory</v>
      </c>
      <c r="J5" t="s">
        <v>8</v>
      </c>
      <c r="K5" t="s">
        <v>24</v>
      </c>
      <c r="L5">
        <v>1</v>
      </c>
      <c r="N5" s="30" t="s">
        <v>2439</v>
      </c>
    </row>
    <row r="6" spans="1:19" x14ac:dyDescent="0.2">
      <c r="A6" s="1" t="d">
        <v>2023-01-09</v>
      </c>
      <c r="B6" s="45">
        <v>-1</v>
      </c>
      <c r="C6" t="s">
        <v>20</v>
      </c>
      <c r="D6" t="str">
        <f>_xlfn.XLOOKUP(Table2[[#This Row],[Patron Group]],$R$10:$R$24,$S$10:$S$24)</f>
        <v>Graduate</v>
      </c>
      <c r="E6" s="1" t="d">
        <v>2023-01-09</v>
      </c>
      <c r="F6" t="s">
        <v>25</v>
      </c>
      <c r="G6" t="s">
        <v>2266</v>
      </c>
      <c r="H6" t="str">
        <f>_xlfn.XLOOKUP(Table2[[#This Row],[Unique BarCode]],$N$10:$N$37,$O$10:$O$37)</f>
        <v>Headphones</v>
      </c>
      <c r="I6" t="str">
        <f>_xlfn.XLOOKUP(Table2[[#This Row],[Unique BarCode]],$N$10:$N$37,$P$10:$P$37)</f>
        <v>Accessory</v>
      </c>
      <c r="J6" t="s">
        <v>13</v>
      </c>
      <c r="K6" t="s">
        <v>26</v>
      </c>
      <c r="L6">
        <v>1</v>
      </c>
    </row>
    <row r="7" spans="1:19" ht="17" x14ac:dyDescent="0.2">
      <c r="A7" s="1" t="d">
        <v>2023-01-09</v>
      </c>
      <c r="B7" s="45">
        <v>-1</v>
      </c>
      <c r="C7" t="s">
        <v>20</v>
      </c>
      <c r="D7" t="str">
        <f>_xlfn.XLOOKUP(Table2[[#This Row],[Patron Group]],$R$10:$R$24,$S$10:$S$24)</f>
        <v>Graduate</v>
      </c>
      <c r="E7" s="1" t="d">
        <v>2023-01-09</v>
      </c>
      <c r="F7" t="s">
        <v>27</v>
      </c>
      <c r="G7" t="s">
        <v>2265</v>
      </c>
      <c r="H7" t="str">
        <f>_xlfn.XLOOKUP(Table2[[#This Row],[Unique BarCode]],$N$10:$N$37,$O$10:$O$37)</f>
        <v>IPHONE</v>
      </c>
      <c r="I7" t="str">
        <f>_xlfn.XLOOKUP(Table2[[#This Row],[Unique BarCode]],$N$10:$N$37,$P$10:$P$37)</f>
        <v>Charger</v>
      </c>
      <c r="J7" t="s">
        <v>8</v>
      </c>
      <c r="K7" t="s">
        <v>28</v>
      </c>
      <c r="L7">
        <v>1</v>
      </c>
    </row>
    <row r="8" spans="1:19" x14ac:dyDescent="0.2">
      <c r="A8" s="1" t="d">
        <v>2023-01-09</v>
      </c>
      <c r="B8" s="45">
        <v>-1</v>
      </c>
      <c r="C8" t="s">
        <v>20</v>
      </c>
      <c r="D8" t="str">
        <f>_xlfn.XLOOKUP(Table2[[#This Row],[Patron Group]],$R$10:$R$24,$S$10:$S$24)</f>
        <v>Graduate</v>
      </c>
      <c r="E8" s="1" t="d">
        <v>2023-01-09</v>
      </c>
      <c r="F8" t="s">
        <v>29</v>
      </c>
      <c r="G8" t="s">
        <v>2265</v>
      </c>
      <c r="H8" t="str">
        <f>_xlfn.XLOOKUP(Table2[[#This Row],[Unique BarCode]],$N$10:$N$37,$O$10:$O$37)</f>
        <v>IPHONE</v>
      </c>
      <c r="I8" t="str">
        <f>_xlfn.XLOOKUP(Table2[[#This Row],[Unique BarCode]],$N$10:$N$37,$P$10:$P$37)</f>
        <v>Charger</v>
      </c>
      <c r="J8" t="s">
        <v>8</v>
      </c>
      <c r="K8" t="s">
        <v>30</v>
      </c>
      <c r="L8">
        <v>1</v>
      </c>
      <c r="N8" s="81" t="s">
        <v>2421</v>
      </c>
      <c r="O8" s="82"/>
      <c r="P8" s="83"/>
      <c r="R8" s="79" t="s">
        <v>2420</v>
      </c>
      <c r="S8" s="80"/>
    </row>
    <row r="9" spans="1:19" x14ac:dyDescent="0.2">
      <c r="A9" s="1" t="d">
        <v>2023-01-09</v>
      </c>
      <c r="B9" s="45">
        <v>-1</v>
      </c>
      <c r="C9" t="s">
        <v>20</v>
      </c>
      <c r="D9" t="str">
        <f>_xlfn.XLOOKUP(Table2[[#This Row],[Patron Group]],$R$10:$R$24,$S$10:$S$24)</f>
        <v>Graduate</v>
      </c>
      <c r="E9" s="1" t="d">
        <v>2023-01-09</v>
      </c>
      <c r="F9" t="s">
        <v>12</v>
      </c>
      <c r="G9" t="s">
        <v>2265</v>
      </c>
      <c r="H9" t="str">
        <f>_xlfn.XLOOKUP(Table2[[#This Row],[Unique BarCode]],$N$10:$N$37,$O$10:$O$37)</f>
        <v>IPHONE</v>
      </c>
      <c r="I9" t="str">
        <f>_xlfn.XLOOKUP(Table2[[#This Row],[Unique BarCode]],$N$10:$N$37,$P$10:$P$37)</f>
        <v>Charger</v>
      </c>
      <c r="J9" t="s">
        <v>13</v>
      </c>
      <c r="K9" t="s">
        <v>14</v>
      </c>
      <c r="L9">
        <v>1</v>
      </c>
      <c r="N9" s="28" t="s">
        <v>2422</v>
      </c>
      <c r="O9" s="27" t="s">
        <v>2423</v>
      </c>
      <c r="P9" s="29" t="s">
        <v>2424</v>
      </c>
      <c r="R9" s="25" t="s">
        <v>2</v>
      </c>
      <c r="S9" s="26" t="s">
        <v>2413</v>
      </c>
    </row>
    <row r="10" spans="1:19" x14ac:dyDescent="0.2">
      <c r="A10" s="1" t="d">
        <v>2023-01-09</v>
      </c>
      <c r="B10" s="45">
        <v>-1</v>
      </c>
      <c r="C10" t="s">
        <v>20</v>
      </c>
      <c r="D10" t="str">
        <f>_xlfn.XLOOKUP(Table2[[#This Row],[Patron Group]],$R$10:$R$24,$S$10:$S$24)</f>
        <v>Graduate</v>
      </c>
      <c r="E10" s="1" t="d">
        <v>2023-01-09</v>
      </c>
      <c r="F10" t="s">
        <v>31</v>
      </c>
      <c r="G10" t="s">
        <v>2267</v>
      </c>
      <c r="H10" t="str">
        <f>_xlfn.XLOOKUP(Table2[[#This Row],[Unique BarCode]],$N$10:$N$37,$O$10:$O$37)</f>
        <v>Mouse</v>
      </c>
      <c r="I10" t="str">
        <f>_xlfn.XLOOKUP(Table2[[#This Row],[Unique BarCode]],$N$10:$N$37,$P$10:$P$37)</f>
        <v>Accessory</v>
      </c>
      <c r="J10" t="s">
        <v>8</v>
      </c>
      <c r="K10" t="s">
        <v>32</v>
      </c>
      <c r="L10">
        <v>1</v>
      </c>
      <c r="N10" s="22" t="s">
        <v>2263</v>
      </c>
      <c r="O10" s="12" t="s">
        <v>2425</v>
      </c>
      <c r="P10" s="23" t="s">
        <v>2435</v>
      </c>
      <c r="R10" s="22" t="s">
        <v>15</v>
      </c>
      <c r="S10" s="23" t="s">
        <v>2414</v>
      </c>
    </row>
    <row r="11" spans="1:19" x14ac:dyDescent="0.2">
      <c r="A11" s="1" t="d">
        <v>2023-01-09</v>
      </c>
      <c r="B11" s="45">
        <v>-1</v>
      </c>
      <c r="C11" t="s">
        <v>20</v>
      </c>
      <c r="D11" t="str">
        <f>_xlfn.XLOOKUP(Table2[[#This Row],[Patron Group]],$R$10:$R$24,$S$10:$S$24)</f>
        <v>Graduate</v>
      </c>
      <c r="E11" s="1" t="d">
        <v>2023-01-09</v>
      </c>
      <c r="F11" t="s">
        <v>33</v>
      </c>
      <c r="G11" t="s">
        <v>2268</v>
      </c>
      <c r="H11" t="str">
        <f>_xlfn.XLOOKUP(Table2[[#This Row],[Unique BarCode]],$N$10:$N$37,$O$10:$O$37)</f>
        <v>MACCHRG</v>
      </c>
      <c r="I11" t="str">
        <f>_xlfn.XLOOKUP(Table2[[#This Row],[Unique BarCode]],$N$10:$N$37,$P$10:$P$37)</f>
        <v>Charger</v>
      </c>
      <c r="J11" t="s">
        <v>8</v>
      </c>
      <c r="K11" t="s">
        <v>34</v>
      </c>
      <c r="L11">
        <v>1</v>
      </c>
      <c r="N11" s="22" t="s">
        <v>2264</v>
      </c>
      <c r="O11" s="12" t="s">
        <v>2426</v>
      </c>
      <c r="P11" s="23" t="s">
        <v>2435</v>
      </c>
      <c r="R11" s="22" t="s">
        <v>20</v>
      </c>
      <c r="S11" s="23" t="s">
        <v>2415</v>
      </c>
    </row>
    <row r="12" spans="1:19" x14ac:dyDescent="0.2">
      <c r="A12" s="1" t="d">
        <v>2023-01-09</v>
      </c>
      <c r="B12" s="45">
        <v>-1</v>
      </c>
      <c r="C12" t="s">
        <v>20</v>
      </c>
      <c r="D12" t="str">
        <f>_xlfn.XLOOKUP(Table2[[#This Row],[Patron Group]],$R$10:$R$24,$S$10:$S$24)</f>
        <v>Graduate</v>
      </c>
      <c r="E12" s="1" t="d">
        <v>2023-01-09</v>
      </c>
      <c r="F12" t="s">
        <v>35</v>
      </c>
      <c r="G12" t="s">
        <v>2268</v>
      </c>
      <c r="H12" t="str">
        <f>_xlfn.XLOOKUP(Table2[[#This Row],[Unique BarCode]],$N$10:$N$37,$O$10:$O$37)</f>
        <v>MACCHRG</v>
      </c>
      <c r="I12" t="str">
        <f>_xlfn.XLOOKUP(Table2[[#This Row],[Unique BarCode]],$N$10:$N$37,$P$10:$P$37)</f>
        <v>Charger</v>
      </c>
      <c r="J12" t="s">
        <v>13</v>
      </c>
      <c r="K12" t="s">
        <v>36</v>
      </c>
      <c r="L12">
        <v>1</v>
      </c>
      <c r="N12" s="22" t="s">
        <v>2265</v>
      </c>
      <c r="O12" s="12" t="s">
        <v>2265</v>
      </c>
      <c r="P12" s="23" t="s">
        <v>2436</v>
      </c>
      <c r="R12" s="22" t="s">
        <v>66</v>
      </c>
      <c r="S12" s="23" t="s">
        <v>2415</v>
      </c>
    </row>
    <row r="13" spans="1:19" x14ac:dyDescent="0.2">
      <c r="A13" s="1" t="d">
        <v>2023-01-09</v>
      </c>
      <c r="B13" s="45">
        <v>-1</v>
      </c>
      <c r="C13" t="s">
        <v>20</v>
      </c>
      <c r="D13" t="str">
        <f>_xlfn.XLOOKUP(Table2[[#This Row],[Patron Group]],$R$10:$R$24,$S$10:$S$24)</f>
        <v>Graduate</v>
      </c>
      <c r="E13" s="1" t="d">
        <v>2023-01-09</v>
      </c>
      <c r="F13" t="s">
        <v>37</v>
      </c>
      <c r="G13" t="s">
        <v>2296</v>
      </c>
      <c r="H13" t="str">
        <f>_xlfn.XLOOKUP(Table2[[#This Row],[Unique BarCode]],$N$10:$N$37,$O$10:$O$37)</f>
        <v>MACUSBC</v>
      </c>
      <c r="I13" t="str">
        <f>_xlfn.XLOOKUP(Table2[[#This Row],[Unique BarCode]],$N$10:$N$37,$P$10:$P$37)</f>
        <v>Charger</v>
      </c>
      <c r="J13" t="s">
        <v>8</v>
      </c>
      <c r="K13" t="s">
        <v>38</v>
      </c>
      <c r="L13">
        <v>1</v>
      </c>
      <c r="N13" s="22" t="s">
        <v>2266</v>
      </c>
      <c r="O13" s="12" t="s">
        <v>2427</v>
      </c>
      <c r="P13" s="23" t="s">
        <v>2437</v>
      </c>
      <c r="R13" s="22" t="s">
        <v>70</v>
      </c>
      <c r="S13" s="23" t="s">
        <v>2416</v>
      </c>
    </row>
    <row r="14" spans="1:19" x14ac:dyDescent="0.2">
      <c r="A14" s="1" t="d">
        <v>2023-01-09</v>
      </c>
      <c r="B14" s="45">
        <v>-1</v>
      </c>
      <c r="C14" t="s">
        <v>20</v>
      </c>
      <c r="D14" t="str">
        <f>_xlfn.XLOOKUP(Table2[[#This Row],[Patron Group]],$R$10:$R$24,$S$10:$S$24)</f>
        <v>Graduate</v>
      </c>
      <c r="E14" s="1" t="d">
        <v>2023-01-09</v>
      </c>
      <c r="F14" t="s">
        <v>39</v>
      </c>
      <c r="G14" t="s">
        <v>2296</v>
      </c>
      <c r="H14" t="str">
        <f>_xlfn.XLOOKUP(Table2[[#This Row],[Unique BarCode]],$N$10:$N$37,$O$10:$O$37)</f>
        <v>MACUSBC</v>
      </c>
      <c r="I14" t="str">
        <f>_xlfn.XLOOKUP(Table2[[#This Row],[Unique BarCode]],$N$10:$N$37,$P$10:$P$37)</f>
        <v>Charger</v>
      </c>
      <c r="J14" t="s">
        <v>8</v>
      </c>
      <c r="K14" t="s">
        <v>40</v>
      </c>
      <c r="L14">
        <v>1</v>
      </c>
      <c r="N14" s="22" t="s">
        <v>2267</v>
      </c>
      <c r="O14" s="12" t="s">
        <v>2428</v>
      </c>
      <c r="P14" s="23" t="s">
        <v>2437</v>
      </c>
      <c r="R14" s="22" t="s">
        <v>74</v>
      </c>
      <c r="S14" s="23" t="s">
        <v>2417</v>
      </c>
    </row>
    <row r="15" spans="1:19" x14ac:dyDescent="0.2">
      <c r="A15" s="1" t="d">
        <v>2023-01-09</v>
      </c>
      <c r="B15" s="45">
        <v>-1</v>
      </c>
      <c r="C15" t="s">
        <v>20</v>
      </c>
      <c r="D15" t="str">
        <f>_xlfn.XLOOKUP(Table2[[#This Row],[Patron Group]],$R$10:$R$24,$S$10:$S$24)</f>
        <v>Graduate</v>
      </c>
      <c r="E15" s="1" t="d">
        <v>2023-01-09</v>
      </c>
      <c r="F15" t="s">
        <v>41</v>
      </c>
      <c r="G15" t="s">
        <v>2271</v>
      </c>
      <c r="H15" t="str">
        <f>_xlfn.XLOOKUP(Table2[[#This Row],[Unique BarCode]],$N$10:$N$37,$O$10:$O$37)</f>
        <v>OMNI</v>
      </c>
      <c r="I15" t="str">
        <f>_xlfn.XLOOKUP(Table2[[#This Row],[Unique BarCode]],$N$10:$N$37,$P$10:$P$37)</f>
        <v>Charger</v>
      </c>
      <c r="J15" t="s">
        <v>8</v>
      </c>
      <c r="K15" t="s">
        <v>42</v>
      </c>
      <c r="L15">
        <v>1</v>
      </c>
      <c r="N15" s="22" t="s">
        <v>2268</v>
      </c>
      <c r="O15" s="12" t="s">
        <v>2268</v>
      </c>
      <c r="P15" s="23" t="s">
        <v>2436</v>
      </c>
      <c r="R15" s="22" t="s">
        <v>77</v>
      </c>
      <c r="S15" s="23" t="s">
        <v>2416</v>
      </c>
    </row>
    <row r="16" spans="1:19" x14ac:dyDescent="0.2">
      <c r="A16" s="1" t="d">
        <v>2023-01-09</v>
      </c>
      <c r="B16" s="45">
        <v>-1</v>
      </c>
      <c r="C16" t="s">
        <v>20</v>
      </c>
      <c r="D16" t="str">
        <f>_xlfn.XLOOKUP(Table2[[#This Row],[Patron Group]],$R$10:$R$24,$S$10:$S$24)</f>
        <v>Graduate</v>
      </c>
      <c r="E16" s="1" t="d">
        <v>2023-01-09</v>
      </c>
      <c r="F16" t="s">
        <v>43</v>
      </c>
      <c r="G16" t="s">
        <v>2272</v>
      </c>
      <c r="H16" t="str">
        <f>_xlfn.XLOOKUP(Table2[[#This Row],[Unique BarCode]],$N$10:$N$37,$O$10:$O$37)</f>
        <v>WALLADPT</v>
      </c>
      <c r="I16" t="str">
        <f>_xlfn.XLOOKUP(Table2[[#This Row],[Unique BarCode]],$N$10:$N$37,$P$10:$P$37)</f>
        <v>Charger</v>
      </c>
      <c r="J16" t="s">
        <v>8</v>
      </c>
      <c r="K16" t="s">
        <v>44</v>
      </c>
      <c r="L16">
        <v>1</v>
      </c>
      <c r="N16" s="22" t="s">
        <v>2296</v>
      </c>
      <c r="O16" s="12" t="s">
        <v>2296</v>
      </c>
      <c r="P16" s="23" t="s">
        <v>2436</v>
      </c>
      <c r="R16" s="22" t="s">
        <v>452</v>
      </c>
      <c r="S16" s="23" t="s">
        <v>2415</v>
      </c>
    </row>
    <row r="17" spans="1:19" x14ac:dyDescent="0.2">
      <c r="A17" s="1" t="d">
        <v>2023-01-09</v>
      </c>
      <c r="B17" s="45">
        <v>-1</v>
      </c>
      <c r="C17" t="s">
        <v>20</v>
      </c>
      <c r="D17" t="str">
        <f>_xlfn.XLOOKUP(Table2[[#This Row],[Patron Group]],$R$10:$R$24,$S$10:$S$24)</f>
        <v>Graduate</v>
      </c>
      <c r="E17" s="1" t="d">
        <v>2023-01-09</v>
      </c>
      <c r="F17" t="s">
        <v>45</v>
      </c>
      <c r="G17" t="s">
        <v>2272</v>
      </c>
      <c r="H17" t="str">
        <f>_xlfn.XLOOKUP(Table2[[#This Row],[Unique BarCode]],$N$10:$N$37,$O$10:$O$37)</f>
        <v>WALLADPT</v>
      </c>
      <c r="I17" t="str">
        <f>_xlfn.XLOOKUP(Table2[[#This Row],[Unique BarCode]],$N$10:$N$37,$P$10:$P$37)</f>
        <v>Charger</v>
      </c>
      <c r="J17" t="s">
        <v>13</v>
      </c>
      <c r="K17" t="s">
        <v>46</v>
      </c>
      <c r="L17">
        <v>1</v>
      </c>
      <c r="N17" s="22" t="s">
        <v>2271</v>
      </c>
      <c r="O17" s="12" t="s">
        <v>2271</v>
      </c>
      <c r="P17" s="23" t="s">
        <v>2436</v>
      </c>
      <c r="R17" s="22" t="s">
        <v>684</v>
      </c>
      <c r="S17" s="23" t="s">
        <v>2418</v>
      </c>
    </row>
    <row r="18" spans="1:19" x14ac:dyDescent="0.2">
      <c r="A18" s="1" t="d">
        <v>2023-01-09</v>
      </c>
      <c r="B18" s="45">
        <v>-1</v>
      </c>
      <c r="C18" t="s">
        <v>20</v>
      </c>
      <c r="D18" t="str">
        <f>_xlfn.XLOOKUP(Table2[[#This Row],[Patron Group]],$R$10:$R$24,$S$10:$S$24)</f>
        <v>Graduate</v>
      </c>
      <c r="E18" s="1" t="d">
        <v>2023-01-09</v>
      </c>
      <c r="F18" t="s">
        <v>47</v>
      </c>
      <c r="G18" t="s">
        <v>2272</v>
      </c>
      <c r="H18" t="str">
        <f>_xlfn.XLOOKUP(Table2[[#This Row],[Unique BarCode]],$N$10:$N$37,$O$10:$O$37)</f>
        <v>WALLADPT</v>
      </c>
      <c r="I18" t="str">
        <f>_xlfn.XLOOKUP(Table2[[#This Row],[Unique BarCode]],$N$10:$N$37,$P$10:$P$37)</f>
        <v>Charger</v>
      </c>
      <c r="J18" t="s">
        <v>8</v>
      </c>
      <c r="L18">
        <v>1</v>
      </c>
      <c r="N18" s="22" t="s">
        <v>2272</v>
      </c>
      <c r="O18" s="12" t="s">
        <v>2272</v>
      </c>
      <c r="P18" s="23" t="s">
        <v>2436</v>
      </c>
      <c r="R18" s="22" t="s">
        <v>800</v>
      </c>
      <c r="S18" s="23" t="s">
        <v>2419</v>
      </c>
    </row>
    <row r="19" spans="1:19" x14ac:dyDescent="0.2">
      <c r="A19" s="1" t="d">
        <v>2023-01-09</v>
      </c>
      <c r="B19" s="45">
        <v>-1</v>
      </c>
      <c r="C19" t="s">
        <v>20</v>
      </c>
      <c r="D19" t="str">
        <f>_xlfn.XLOOKUP(Table2[[#This Row],[Patron Group]],$R$10:$R$24,$S$10:$S$24)</f>
        <v>Graduate</v>
      </c>
      <c r="E19" s="1" t="d">
        <v>2023-01-15</v>
      </c>
      <c r="F19" t="s">
        <v>48</v>
      </c>
      <c r="G19" t="s">
        <v>2273</v>
      </c>
      <c r="H19" t="str">
        <f>_xlfn.XLOOKUP(Table2[[#This Row],[Unique BarCode]],$N$10:$N$37,$O$10:$O$37)</f>
        <v>ChromeBook</v>
      </c>
      <c r="I19" t="str">
        <f>_xlfn.XLOOKUP(Table2[[#This Row],[Unique BarCode]],$N$10:$N$37,$P$10:$P$37)</f>
        <v>Device</v>
      </c>
      <c r="J19" t="s">
        <v>49</v>
      </c>
      <c r="K19" t="s">
        <v>50</v>
      </c>
      <c r="L19">
        <v>1</v>
      </c>
      <c r="N19" s="22" t="s">
        <v>2273</v>
      </c>
      <c r="O19" s="12" t="s">
        <v>2429</v>
      </c>
      <c r="P19" s="23" t="s">
        <v>2435</v>
      </c>
      <c r="R19" s="22" t="s">
        <v>826</v>
      </c>
      <c r="S19" s="23" t="s">
        <v>2414</v>
      </c>
    </row>
    <row r="20" spans="1:19" x14ac:dyDescent="0.2">
      <c r="A20" s="1" t="d">
        <v>2023-01-09</v>
      </c>
      <c r="B20" s="45">
        <v>-1</v>
      </c>
      <c r="C20" t="s">
        <v>20</v>
      </c>
      <c r="D20" t="str">
        <f>_xlfn.XLOOKUP(Table2[[#This Row],[Patron Group]],$R$10:$R$24,$S$10:$S$24)</f>
        <v>Graduate</v>
      </c>
      <c r="E20" s="1" t="d">
        <v>2023-01-16</v>
      </c>
      <c r="F20" t="s">
        <v>51</v>
      </c>
      <c r="G20" t="s">
        <v>2273</v>
      </c>
      <c r="H20" t="str">
        <f>_xlfn.XLOOKUP(Table2[[#This Row],[Unique BarCode]],$N$10:$N$37,$O$10:$O$37)</f>
        <v>ChromeBook</v>
      </c>
      <c r="I20" t="str">
        <f>_xlfn.XLOOKUP(Table2[[#This Row],[Unique BarCode]],$N$10:$N$37,$P$10:$P$37)</f>
        <v>Device</v>
      </c>
      <c r="J20" t="s">
        <v>13</v>
      </c>
      <c r="K20" t="s">
        <v>52</v>
      </c>
      <c r="L20">
        <v>1</v>
      </c>
      <c r="N20" s="22" t="s">
        <v>2274</v>
      </c>
      <c r="O20" s="12" t="s">
        <v>2430</v>
      </c>
      <c r="P20" s="23" t="s">
        <v>2435</v>
      </c>
      <c r="R20" s="22" t="s">
        <v>1113</v>
      </c>
      <c r="S20" s="23" t="s">
        <v>2415</v>
      </c>
    </row>
    <row r="21" spans="1:19" x14ac:dyDescent="0.2">
      <c r="A21" s="1" t="d">
        <v>2023-01-09</v>
      </c>
      <c r="B21" s="45">
        <v>-1</v>
      </c>
      <c r="C21" t="s">
        <v>20</v>
      </c>
      <c r="D21" t="str">
        <f>_xlfn.XLOOKUP(Table2[[#This Row],[Patron Group]],$R$10:$R$24,$S$10:$S$24)</f>
        <v>Graduate</v>
      </c>
      <c r="E21" s="1" t="d">
        <v>2023-01-16</v>
      </c>
      <c r="F21" t="s">
        <v>53</v>
      </c>
      <c r="G21" t="s">
        <v>2273</v>
      </c>
      <c r="H21" t="str">
        <f>_xlfn.XLOOKUP(Table2[[#This Row],[Unique BarCode]],$N$10:$N$37,$O$10:$O$37)</f>
        <v>ChromeBook</v>
      </c>
      <c r="I21" t="str">
        <f>_xlfn.XLOOKUP(Table2[[#This Row],[Unique BarCode]],$N$10:$N$37,$P$10:$P$37)</f>
        <v>Device</v>
      </c>
      <c r="J21" t="s">
        <v>13</v>
      </c>
      <c r="K21" t="s">
        <v>54</v>
      </c>
      <c r="L21">
        <v>1</v>
      </c>
      <c r="N21" s="22" t="s">
        <v>2275</v>
      </c>
      <c r="O21" s="12" t="s">
        <v>2426</v>
      </c>
      <c r="P21" s="23" t="s">
        <v>2435</v>
      </c>
      <c r="R21" s="22" t="s">
        <v>1353</v>
      </c>
      <c r="S21" s="23" t="s">
        <v>2416</v>
      </c>
    </row>
    <row r="22" spans="1:19" x14ac:dyDescent="0.2">
      <c r="A22" s="1" t="d">
        <v>2023-01-09</v>
      </c>
      <c r="B22" s="45">
        <v>-1</v>
      </c>
      <c r="C22" t="s">
        <v>20</v>
      </c>
      <c r="D22" t="str">
        <f>_xlfn.XLOOKUP(Table2[[#This Row],[Patron Group]],$R$10:$R$24,$S$10:$S$24)</f>
        <v>Graduate</v>
      </c>
      <c r="E22" s="1" t="d">
        <v>2023-01-16</v>
      </c>
      <c r="F22" t="s">
        <v>55</v>
      </c>
      <c r="G22" t="s">
        <v>2274</v>
      </c>
      <c r="H22" t="str">
        <f>_xlfn.XLOOKUP(Table2[[#This Row],[Unique BarCode]],$N$10:$N$37,$O$10:$O$37)</f>
        <v>MacBook</v>
      </c>
      <c r="I22" t="str">
        <f>_xlfn.XLOOKUP(Table2[[#This Row],[Unique BarCode]],$N$10:$N$37,$P$10:$P$37)</f>
        <v>Device</v>
      </c>
      <c r="J22" t="s">
        <v>8</v>
      </c>
      <c r="K22" t="s">
        <v>55</v>
      </c>
      <c r="L22">
        <v>1</v>
      </c>
      <c r="N22" s="22" t="s">
        <v>2276</v>
      </c>
      <c r="O22" s="12" t="s">
        <v>2276</v>
      </c>
      <c r="P22" s="23" t="s">
        <v>2437</v>
      </c>
      <c r="R22" s="22" t="s">
        <v>1682</v>
      </c>
      <c r="S22" s="23" t="s">
        <v>2415</v>
      </c>
    </row>
    <row r="23" spans="1:19" x14ac:dyDescent="0.2">
      <c r="A23" s="1" t="d">
        <v>2023-01-09</v>
      </c>
      <c r="B23" s="45">
        <v>-1</v>
      </c>
      <c r="C23" t="s">
        <v>20</v>
      </c>
      <c r="D23" t="str">
        <f>_xlfn.XLOOKUP(Table2[[#This Row],[Patron Group]],$R$10:$R$24,$S$10:$S$24)</f>
        <v>Graduate</v>
      </c>
      <c r="E23" s="1" t="d">
        <v>2023-01-16</v>
      </c>
      <c r="F23" t="s">
        <v>56</v>
      </c>
      <c r="G23" t="s">
        <v>2275</v>
      </c>
      <c r="H23" t="str">
        <f>_xlfn.XLOOKUP(Table2[[#This Row],[Unique BarCode]],$N$10:$N$37,$O$10:$O$37)</f>
        <v>iPad</v>
      </c>
      <c r="I23" t="str">
        <f>_xlfn.XLOOKUP(Table2[[#This Row],[Unique BarCode]],$N$10:$N$37,$P$10:$P$37)</f>
        <v>Device</v>
      </c>
      <c r="J23" t="s">
        <v>8</v>
      </c>
      <c r="L23">
        <v>1</v>
      </c>
      <c r="N23" s="22" t="s">
        <v>2279</v>
      </c>
      <c r="O23" s="12" t="s">
        <v>2431</v>
      </c>
      <c r="P23" s="23" t="s">
        <v>2431</v>
      </c>
      <c r="R23" s="22" t="s">
        <v>1823</v>
      </c>
      <c r="S23" s="23" t="s">
        <v>2419</v>
      </c>
    </row>
    <row r="24" spans="1:19" ht="17" thickBot="1" x14ac:dyDescent="0.25">
      <c r="A24" s="1" t="d">
        <v>2023-01-09</v>
      </c>
      <c r="B24" s="45">
        <v>-1</v>
      </c>
      <c r="C24" t="s">
        <v>20</v>
      </c>
      <c r="D24" t="str">
        <f>_xlfn.XLOOKUP(Table2[[#This Row],[Patron Group]],$R$10:$R$24,$S$10:$S$24)</f>
        <v>Graduate</v>
      </c>
      <c r="E24" s="1" t="d">
        <v>2023-01-16</v>
      </c>
      <c r="F24" t="s">
        <v>57</v>
      </c>
      <c r="G24" t="s">
        <v>2275</v>
      </c>
      <c r="H24" t="str">
        <f>_xlfn.XLOOKUP(Table2[[#This Row],[Unique BarCode]],$N$10:$N$37,$O$10:$O$37)</f>
        <v>iPad</v>
      </c>
      <c r="I24" t="str">
        <f>_xlfn.XLOOKUP(Table2[[#This Row],[Unique BarCode]],$N$10:$N$37,$P$10:$P$37)</f>
        <v>Device</v>
      </c>
      <c r="J24" t="s">
        <v>8</v>
      </c>
      <c r="L24">
        <v>1</v>
      </c>
      <c r="N24" s="22" t="s">
        <v>2281</v>
      </c>
      <c r="O24" s="12" t="s">
        <v>2281</v>
      </c>
      <c r="P24" s="23" t="s">
        <v>2438</v>
      </c>
      <c r="R24" s="9" t="s">
        <v>1872</v>
      </c>
      <c r="S24" s="24" t="s">
        <v>2419</v>
      </c>
    </row>
    <row r="25" spans="1:19" x14ac:dyDescent="0.2">
      <c r="A25" s="1" t="d">
        <v>2023-01-09</v>
      </c>
      <c r="B25" s="45">
        <v>-1</v>
      </c>
      <c r="C25" t="s">
        <v>20</v>
      </c>
      <c r="D25" t="str">
        <f>_xlfn.XLOOKUP(Table2[[#This Row],[Patron Group]],$R$10:$R$24,$S$10:$S$24)</f>
        <v>Graduate</v>
      </c>
      <c r="E25" s="1" t="d">
        <v>2023-01-16</v>
      </c>
      <c r="F25" t="s">
        <v>58</v>
      </c>
      <c r="G25" t="s">
        <v>2263</v>
      </c>
      <c r="H25" t="str">
        <f>_xlfn.XLOOKUP(Table2[[#This Row],[Unique BarCode]],$N$10:$N$37,$O$10:$O$37)</f>
        <v>HP Laptop</v>
      </c>
      <c r="I25" t="str">
        <f>_xlfn.XLOOKUP(Table2[[#This Row],[Unique BarCode]],$N$10:$N$37,$P$10:$P$37)</f>
        <v>Device</v>
      </c>
      <c r="J25" t="s">
        <v>8</v>
      </c>
      <c r="K25" t="s">
        <v>59</v>
      </c>
      <c r="L25">
        <v>1</v>
      </c>
      <c r="N25" s="22" t="s">
        <v>2282</v>
      </c>
      <c r="O25" s="12" t="s">
        <v>2282</v>
      </c>
      <c r="P25" s="23" t="s">
        <v>2436</v>
      </c>
    </row>
    <row r="26" spans="1:19" x14ac:dyDescent="0.2">
      <c r="A26" s="1" t="d">
        <v>2023-01-09</v>
      </c>
      <c r="B26" s="45">
        <v>-1</v>
      </c>
      <c r="C26" t="s">
        <v>20</v>
      </c>
      <c r="D26" t="str">
        <f>_xlfn.XLOOKUP(Table2[[#This Row],[Patron Group]],$R$10:$R$24,$S$10:$S$24)</f>
        <v>Graduate</v>
      </c>
      <c r="E26" s="1" t="d">
        <v>2023-01-16</v>
      </c>
      <c r="F26" t="s">
        <v>60</v>
      </c>
      <c r="G26" t="s">
        <v>2263</v>
      </c>
      <c r="H26" t="str">
        <f>_xlfn.XLOOKUP(Table2[[#This Row],[Unique BarCode]],$N$10:$N$37,$O$10:$O$37)</f>
        <v>HP Laptop</v>
      </c>
      <c r="I26" t="str">
        <f>_xlfn.XLOOKUP(Table2[[#This Row],[Unique BarCode]],$N$10:$N$37,$P$10:$P$37)</f>
        <v>Device</v>
      </c>
      <c r="J26" t="s">
        <v>8</v>
      </c>
      <c r="K26" t="s">
        <v>61</v>
      </c>
      <c r="L26">
        <v>1</v>
      </c>
      <c r="N26" s="22" t="s">
        <v>2285</v>
      </c>
      <c r="O26" s="12" t="s">
        <v>2285</v>
      </c>
      <c r="P26" s="23" t="s">
        <v>2438</v>
      </c>
    </row>
    <row r="27" spans="1:19" x14ac:dyDescent="0.2">
      <c r="A27" s="1" t="d">
        <v>2023-01-09</v>
      </c>
      <c r="B27" s="45">
        <v>-1</v>
      </c>
      <c r="C27" t="s">
        <v>20</v>
      </c>
      <c r="D27" t="str">
        <f>_xlfn.XLOOKUP(Table2[[#This Row],[Patron Group]],$R$10:$R$24,$S$10:$S$24)</f>
        <v>Graduate</v>
      </c>
      <c r="E27" s="1" t="d">
        <v>2023-01-23</v>
      </c>
      <c r="F27" t="s">
        <v>62</v>
      </c>
      <c r="G27" t="s">
        <v>2273</v>
      </c>
      <c r="H27" t="str">
        <f>_xlfn.XLOOKUP(Table2[[#This Row],[Unique BarCode]],$N$10:$N$37,$O$10:$O$37)</f>
        <v>ChromeBook</v>
      </c>
      <c r="I27" t="str">
        <f>_xlfn.XLOOKUP(Table2[[#This Row],[Unique BarCode]],$N$10:$N$37,$P$10:$P$37)</f>
        <v>Device</v>
      </c>
      <c r="J27" t="s">
        <v>8</v>
      </c>
      <c r="K27" t="s">
        <v>63</v>
      </c>
      <c r="L27">
        <v>1</v>
      </c>
      <c r="N27" s="22" t="s">
        <v>2288</v>
      </c>
      <c r="O27" s="12" t="s">
        <v>2432</v>
      </c>
      <c r="P27" s="23" t="s">
        <v>2436</v>
      </c>
    </row>
    <row r="28" spans="1:19" x14ac:dyDescent="0.2">
      <c r="A28" s="1" t="d">
        <v>2023-01-09</v>
      </c>
      <c r="B28" s="45">
        <v>-1</v>
      </c>
      <c r="C28" t="s">
        <v>20</v>
      </c>
      <c r="D28" t="str">
        <f>_xlfn.XLOOKUP(Table2[[#This Row],[Patron Group]],$R$10:$R$24,$S$10:$S$24)</f>
        <v>Graduate</v>
      </c>
      <c r="E28" s="1" t="d">
        <v>2023-01-23</v>
      </c>
      <c r="F28" t="s">
        <v>64</v>
      </c>
      <c r="G28" t="s">
        <v>2275</v>
      </c>
      <c r="H28" t="str">
        <f>_xlfn.XLOOKUP(Table2[[#This Row],[Unique BarCode]],$N$10:$N$37,$O$10:$O$37)</f>
        <v>iPad</v>
      </c>
      <c r="I28" t="str">
        <f>_xlfn.XLOOKUP(Table2[[#This Row],[Unique BarCode]],$N$10:$N$37,$P$10:$P$37)</f>
        <v>Device</v>
      </c>
      <c r="J28" t="s">
        <v>8</v>
      </c>
      <c r="L28">
        <v>1</v>
      </c>
      <c r="N28" s="22" t="s">
        <v>2293</v>
      </c>
      <c r="O28" s="12" t="s">
        <v>2293</v>
      </c>
      <c r="P28" s="23" t="s">
        <v>2436</v>
      </c>
    </row>
    <row r="29" spans="1:19" x14ac:dyDescent="0.2">
      <c r="A29" s="1" t="d">
        <v>2023-01-09</v>
      </c>
      <c r="B29" s="45">
        <v>-1</v>
      </c>
      <c r="C29" t="s">
        <v>20</v>
      </c>
      <c r="D29" t="str">
        <f>_xlfn.XLOOKUP(Table2[[#This Row],[Patron Group]],$R$10:$R$24,$S$10:$S$24)</f>
        <v>Graduate</v>
      </c>
      <c r="E29" s="1" t="d">
        <v>2023-01-23</v>
      </c>
      <c r="F29" t="s">
        <v>65</v>
      </c>
      <c r="G29" t="s">
        <v>2275</v>
      </c>
      <c r="H29" t="str">
        <f>_xlfn.XLOOKUP(Table2[[#This Row],[Unique BarCode]],$N$10:$N$37,$O$10:$O$37)</f>
        <v>iPad</v>
      </c>
      <c r="I29" t="str">
        <f>_xlfn.XLOOKUP(Table2[[#This Row],[Unique BarCode]],$N$10:$N$37,$P$10:$P$37)</f>
        <v>Device</v>
      </c>
      <c r="J29" t="s">
        <v>8</v>
      </c>
      <c r="L29">
        <v>1</v>
      </c>
      <c r="N29" s="22" t="s">
        <v>2294</v>
      </c>
      <c r="O29" s="12" t="s">
        <v>2294</v>
      </c>
      <c r="P29" s="23" t="s">
        <v>2438</v>
      </c>
    </row>
    <row r="30" spans="1:19" x14ac:dyDescent="0.2">
      <c r="A30" s="1" t="d">
        <v>2023-01-09</v>
      </c>
      <c r="B30" s="45">
        <v>-1</v>
      </c>
      <c r="C30" t="s">
        <v>66</v>
      </c>
      <c r="D30" t="str">
        <f>_xlfn.XLOOKUP(Table2[[#This Row],[Patron Group]],$R$10:$R$24,$S$10:$S$24)</f>
        <v>Graduate</v>
      </c>
      <c r="E30" s="1" t="d">
        <v>2023-01-15</v>
      </c>
      <c r="F30" t="s">
        <v>67</v>
      </c>
      <c r="G30" t="s">
        <v>2273</v>
      </c>
      <c r="H30" t="str">
        <f>_xlfn.XLOOKUP(Table2[[#This Row],[Unique BarCode]],$N$10:$N$37,$O$10:$O$37)</f>
        <v>ChromeBook</v>
      </c>
      <c r="I30" t="str">
        <f>_xlfn.XLOOKUP(Table2[[#This Row],[Unique BarCode]],$N$10:$N$37,$P$10:$P$37)</f>
        <v>Device</v>
      </c>
      <c r="J30" t="s">
        <v>68</v>
      </c>
      <c r="K30" t="s">
        <v>69</v>
      </c>
      <c r="L30">
        <v>1</v>
      </c>
      <c r="N30" s="22" t="s">
        <v>2297</v>
      </c>
      <c r="O30" s="12" t="s">
        <v>2426</v>
      </c>
      <c r="P30" s="23" t="s">
        <v>2435</v>
      </c>
    </row>
    <row r="31" spans="1:19" x14ac:dyDescent="0.2">
      <c r="A31" s="1" t="d">
        <v>2023-01-09</v>
      </c>
      <c r="B31" s="45">
        <v>-1</v>
      </c>
      <c r="C31" t="s">
        <v>70</v>
      </c>
      <c r="D31" t="str">
        <f>_xlfn.XLOOKUP(Table2[[#This Row],[Patron Group]],$R$10:$R$24,$S$10:$S$24)</f>
        <v>Undergraduate</v>
      </c>
      <c r="E31" s="1" t="d">
        <v>2023-01-09</v>
      </c>
      <c r="F31" t="s">
        <v>71</v>
      </c>
      <c r="G31" t="s">
        <v>2265</v>
      </c>
      <c r="H31" t="str">
        <f>_xlfn.XLOOKUP(Table2[[#This Row],[Unique BarCode]],$N$10:$N$37,$O$10:$O$37)</f>
        <v>IPHONE</v>
      </c>
      <c r="I31" t="str">
        <f>_xlfn.XLOOKUP(Table2[[#This Row],[Unique BarCode]],$N$10:$N$37,$P$10:$P$37)</f>
        <v>Charger</v>
      </c>
      <c r="J31" t="s">
        <v>8</v>
      </c>
      <c r="K31" t="s">
        <v>72</v>
      </c>
      <c r="L31">
        <v>1</v>
      </c>
      <c r="N31" s="22" t="s">
        <v>2298</v>
      </c>
      <c r="O31" s="12" t="s">
        <v>2298</v>
      </c>
      <c r="P31" s="23" t="s">
        <v>2436</v>
      </c>
    </row>
    <row r="32" spans="1:19" x14ac:dyDescent="0.2">
      <c r="A32" s="1" t="d">
        <v>2023-01-09</v>
      </c>
      <c r="B32" s="45">
        <v>-1</v>
      </c>
      <c r="C32" t="s">
        <v>70</v>
      </c>
      <c r="D32" t="str">
        <f>_xlfn.XLOOKUP(Table2[[#This Row],[Patron Group]],$R$10:$R$24,$S$10:$S$24)</f>
        <v>Undergraduate</v>
      </c>
      <c r="E32" s="1" t="d">
        <v>2023-01-09</v>
      </c>
      <c r="F32" t="s">
        <v>73</v>
      </c>
      <c r="G32" t="s">
        <v>2272</v>
      </c>
      <c r="H32" t="str">
        <f>_xlfn.XLOOKUP(Table2[[#This Row],[Unique BarCode]],$N$10:$N$37,$O$10:$O$37)</f>
        <v>WALLADPT</v>
      </c>
      <c r="I32" t="str">
        <f>_xlfn.XLOOKUP(Table2[[#This Row],[Unique BarCode]],$N$10:$N$37,$P$10:$P$37)</f>
        <v>Charger</v>
      </c>
      <c r="J32" t="s">
        <v>8</v>
      </c>
      <c r="L32">
        <v>1</v>
      </c>
      <c r="N32" s="22" t="s">
        <v>2300</v>
      </c>
      <c r="O32" s="12" t="s">
        <v>2433</v>
      </c>
      <c r="P32" s="23" t="s">
        <v>2437</v>
      </c>
    </row>
    <row r="33" spans="1:16" x14ac:dyDescent="0.2">
      <c r="A33" s="1" t="d">
        <v>2023-01-09</v>
      </c>
      <c r="B33" s="45">
        <v>-1</v>
      </c>
      <c r="C33" t="s">
        <v>74</v>
      </c>
      <c r="D33" t="str">
        <f>_xlfn.XLOOKUP(Table2[[#This Row],[Patron Group]],$R$10:$R$24,$S$10:$S$24)</f>
        <v>Staff</v>
      </c>
      <c r="E33" s="1" t="d">
        <v>2023-01-16</v>
      </c>
      <c r="F33" t="s">
        <v>75</v>
      </c>
      <c r="G33" t="s">
        <v>2273</v>
      </c>
      <c r="H33" t="str">
        <f>_xlfn.XLOOKUP(Table2[[#This Row],[Unique BarCode]],$N$10:$N$37,$O$10:$O$37)</f>
        <v>ChromeBook</v>
      </c>
      <c r="I33" t="str">
        <f>_xlfn.XLOOKUP(Table2[[#This Row],[Unique BarCode]],$N$10:$N$37,$P$10:$P$37)</f>
        <v>Device</v>
      </c>
      <c r="J33" t="s">
        <v>13</v>
      </c>
      <c r="K33" t="s">
        <v>76</v>
      </c>
      <c r="L33">
        <v>1</v>
      </c>
      <c r="N33" s="22" t="s">
        <v>2301</v>
      </c>
      <c r="O33" s="12" t="s">
        <v>2434</v>
      </c>
      <c r="P33" s="23" t="s">
        <v>2438</v>
      </c>
    </row>
    <row r="34" spans="1:16" x14ac:dyDescent="0.2">
      <c r="A34" s="1" t="d">
        <v>2023-01-09</v>
      </c>
      <c r="B34" s="45">
        <v>-1</v>
      </c>
      <c r="C34" t="s">
        <v>77</v>
      </c>
      <c r="D34" t="str">
        <f>_xlfn.XLOOKUP(Table2[[#This Row],[Patron Group]],$R$10:$R$24,$S$10:$S$24)</f>
        <v>Undergraduate</v>
      </c>
      <c r="E34" s="1" t="d">
        <v>2023-01-09</v>
      </c>
      <c r="F34" t="s">
        <v>78</v>
      </c>
      <c r="G34" t="s">
        <v>2276</v>
      </c>
      <c r="H34" t="str">
        <f>_xlfn.XLOOKUP(Table2[[#This Row],[Unique BarCode]],$N$10:$N$37,$O$10:$O$37)</f>
        <v>CALC</v>
      </c>
      <c r="I34" t="str">
        <f>_xlfn.XLOOKUP(Table2[[#This Row],[Unique BarCode]],$N$10:$N$37,$P$10:$P$37)</f>
        <v>Accessory</v>
      </c>
      <c r="J34" t="s">
        <v>8</v>
      </c>
      <c r="K34" t="s">
        <v>79</v>
      </c>
      <c r="L34">
        <v>1</v>
      </c>
      <c r="N34" s="22" t="s">
        <v>2302</v>
      </c>
      <c r="O34" s="12" t="s">
        <v>2265</v>
      </c>
      <c r="P34" s="23" t="s">
        <v>2436</v>
      </c>
    </row>
    <row r="35" spans="1:16" x14ac:dyDescent="0.2">
      <c r="A35" s="1" t="d">
        <v>2023-01-09</v>
      </c>
      <c r="B35" s="45">
        <v>-1</v>
      </c>
      <c r="C35" t="s">
        <v>77</v>
      </c>
      <c r="D35" t="str">
        <f>_xlfn.XLOOKUP(Table2[[#This Row],[Patron Group]],$R$10:$R$24,$S$10:$S$24)</f>
        <v>Undergraduate</v>
      </c>
      <c r="E35" s="1" t="d">
        <v>2023-01-09</v>
      </c>
      <c r="F35" t="s">
        <v>80</v>
      </c>
      <c r="G35" t="s">
        <v>2275</v>
      </c>
      <c r="H35" t="str">
        <f>_xlfn.XLOOKUP(Table2[[#This Row],[Unique BarCode]],$N$10:$N$37,$O$10:$O$37)</f>
        <v>iPad</v>
      </c>
      <c r="I35" t="str">
        <f>_xlfn.XLOOKUP(Table2[[#This Row],[Unique BarCode]],$N$10:$N$37,$P$10:$P$37)</f>
        <v>Device</v>
      </c>
      <c r="J35" t="s">
        <v>8</v>
      </c>
      <c r="K35" t="s">
        <v>81</v>
      </c>
      <c r="L35">
        <v>1</v>
      </c>
      <c r="N35" s="22" t="s">
        <v>2303</v>
      </c>
      <c r="O35" s="12" t="s">
        <v>2434</v>
      </c>
      <c r="P35" s="23" t="s">
        <v>2438</v>
      </c>
    </row>
    <row r="36" spans="1:16" x14ac:dyDescent="0.2">
      <c r="A36" s="1" t="d">
        <v>2023-01-09</v>
      </c>
      <c r="B36" s="45">
        <v>-1</v>
      </c>
      <c r="C36" t="s">
        <v>77</v>
      </c>
      <c r="D36" t="str">
        <f>_xlfn.XLOOKUP(Table2[[#This Row],[Patron Group]],$R$10:$R$24,$S$10:$S$24)</f>
        <v>Undergraduate</v>
      </c>
      <c r="E36" s="1" t="d">
        <v>2023-01-09</v>
      </c>
      <c r="F36" t="s">
        <v>82</v>
      </c>
      <c r="G36" t="s">
        <v>2275</v>
      </c>
      <c r="H36" t="str">
        <f>_xlfn.XLOOKUP(Table2[[#This Row],[Unique BarCode]],$N$10:$N$37,$O$10:$O$37)</f>
        <v>iPad</v>
      </c>
      <c r="I36" t="str">
        <f>_xlfn.XLOOKUP(Table2[[#This Row],[Unique BarCode]],$N$10:$N$37,$P$10:$P$37)</f>
        <v>Device</v>
      </c>
      <c r="J36" t="s">
        <v>8</v>
      </c>
      <c r="K36" t="s">
        <v>83</v>
      </c>
      <c r="L36">
        <v>1</v>
      </c>
      <c r="N36" s="22" t="s">
        <v>2304</v>
      </c>
      <c r="O36" s="12" t="s">
        <v>2428</v>
      </c>
      <c r="P36" s="23" t="s">
        <v>2437</v>
      </c>
    </row>
    <row r="37" spans="1:16" ht="17" thickBot="1" x14ac:dyDescent="0.25">
      <c r="A37" s="1" t="d">
        <v>2023-01-09</v>
      </c>
      <c r="B37" s="45">
        <v>-1</v>
      </c>
      <c r="C37" t="s">
        <v>77</v>
      </c>
      <c r="D37" t="str">
        <f>_xlfn.XLOOKUP(Table2[[#This Row],[Patron Group]],$R$10:$R$24,$S$10:$S$24)</f>
        <v>Undergraduate</v>
      </c>
      <c r="E37" s="1" t="d">
        <v>2023-01-09</v>
      </c>
      <c r="F37" t="s">
        <v>84</v>
      </c>
      <c r="G37" t="s">
        <v>2265</v>
      </c>
      <c r="H37" t="str">
        <f>_xlfn.XLOOKUP(Table2[[#This Row],[Unique BarCode]],$N$10:$N$37,$O$10:$O$37)</f>
        <v>IPHONE</v>
      </c>
      <c r="I37" t="str">
        <f>_xlfn.XLOOKUP(Table2[[#This Row],[Unique BarCode]],$N$10:$N$37,$P$10:$P$37)</f>
        <v>Charger</v>
      </c>
      <c r="J37" t="s">
        <v>8</v>
      </c>
      <c r="K37" t="s">
        <v>85</v>
      </c>
      <c r="L37">
        <v>1</v>
      </c>
      <c r="N37" s="9" t="s">
        <v>2306</v>
      </c>
      <c r="O37" s="10" t="s">
        <v>2306</v>
      </c>
      <c r="P37" s="24" t="s">
        <v>2438</v>
      </c>
    </row>
    <row r="38" spans="1:16" x14ac:dyDescent="0.2">
      <c r="A38" s="1" t="d">
        <v>2023-01-09</v>
      </c>
      <c r="B38" s="45">
        <v>-1</v>
      </c>
      <c r="C38" t="s">
        <v>77</v>
      </c>
      <c r="D38" t="str">
        <f>_xlfn.XLOOKUP(Table2[[#This Row],[Patron Group]],$R$10:$R$24,$S$10:$S$24)</f>
        <v>Undergraduate</v>
      </c>
      <c r="E38" s="1" t="d">
        <v>2023-01-09</v>
      </c>
      <c r="F38" t="s">
        <v>71</v>
      </c>
      <c r="G38" t="s">
        <v>2265</v>
      </c>
      <c r="H38" t="str">
        <f>_xlfn.XLOOKUP(Table2[[#This Row],[Unique BarCode]],$N$10:$N$37,$O$10:$O$37)</f>
        <v>IPHONE</v>
      </c>
      <c r="I38" t="str">
        <f>_xlfn.XLOOKUP(Table2[[#This Row],[Unique BarCode]],$N$10:$N$37,$P$10:$P$37)</f>
        <v>Charger</v>
      </c>
      <c r="J38" t="s">
        <v>8</v>
      </c>
      <c r="K38" t="s">
        <v>72</v>
      </c>
      <c r="L38">
        <v>1</v>
      </c>
    </row>
    <row r="39" spans="1:16" x14ac:dyDescent="0.2">
      <c r="A39" s="1" t="d">
        <v>2023-01-09</v>
      </c>
      <c r="B39" s="45">
        <v>-1</v>
      </c>
      <c r="C39" t="s">
        <v>77</v>
      </c>
      <c r="D39" t="str">
        <f>_xlfn.XLOOKUP(Table2[[#This Row],[Patron Group]],$R$10:$R$24,$S$10:$S$24)</f>
        <v>Undergraduate</v>
      </c>
      <c r="E39" s="1" t="d">
        <v>2023-01-09</v>
      </c>
      <c r="F39" t="s">
        <v>86</v>
      </c>
      <c r="G39" t="s">
        <v>2265</v>
      </c>
      <c r="H39" t="str">
        <f>_xlfn.XLOOKUP(Table2[[#This Row],[Unique BarCode]],$N$10:$N$37,$O$10:$O$37)</f>
        <v>IPHONE</v>
      </c>
      <c r="I39" t="str">
        <f>_xlfn.XLOOKUP(Table2[[#This Row],[Unique BarCode]],$N$10:$N$37,$P$10:$P$37)</f>
        <v>Charger</v>
      </c>
      <c r="J39" t="s">
        <v>8</v>
      </c>
      <c r="K39" t="s">
        <v>87</v>
      </c>
      <c r="L39">
        <v>1</v>
      </c>
    </row>
    <row r="40" spans="1:16" x14ac:dyDescent="0.2">
      <c r="A40" s="1" t="d">
        <v>2023-01-09</v>
      </c>
      <c r="B40" s="45">
        <v>-1</v>
      </c>
      <c r="C40" t="s">
        <v>77</v>
      </c>
      <c r="D40" t="str">
        <f>_xlfn.XLOOKUP(Table2[[#This Row],[Patron Group]],$R$10:$R$24,$S$10:$S$24)</f>
        <v>Undergraduate</v>
      </c>
      <c r="E40" s="1" t="d">
        <v>2023-01-09</v>
      </c>
      <c r="F40" t="s">
        <v>88</v>
      </c>
      <c r="G40" t="s">
        <v>2265</v>
      </c>
      <c r="H40" t="str">
        <f>_xlfn.XLOOKUP(Table2[[#This Row],[Unique BarCode]],$N$10:$N$37,$O$10:$O$37)</f>
        <v>IPHONE</v>
      </c>
      <c r="I40" t="str">
        <f>_xlfn.XLOOKUP(Table2[[#This Row],[Unique BarCode]],$N$10:$N$37,$P$10:$P$37)</f>
        <v>Charger</v>
      </c>
      <c r="J40" t="s">
        <v>8</v>
      </c>
      <c r="L40">
        <v>1</v>
      </c>
    </row>
    <row r="41" spans="1:16" x14ac:dyDescent="0.2">
      <c r="A41" s="1" t="d">
        <v>2023-01-09</v>
      </c>
      <c r="B41" s="45">
        <v>-1</v>
      </c>
      <c r="C41" t="s">
        <v>77</v>
      </c>
      <c r="D41" t="str">
        <f>_xlfn.XLOOKUP(Table2[[#This Row],[Patron Group]],$R$10:$R$24,$S$10:$S$24)</f>
        <v>Undergraduate</v>
      </c>
      <c r="E41" s="1" t="d">
        <v>2023-01-09</v>
      </c>
      <c r="F41" t="s">
        <v>89</v>
      </c>
      <c r="G41" t="s">
        <v>2268</v>
      </c>
      <c r="H41" t="str">
        <f>_xlfn.XLOOKUP(Table2[[#This Row],[Unique BarCode]],$N$10:$N$37,$O$10:$O$37)</f>
        <v>MACCHRG</v>
      </c>
      <c r="I41" t="str">
        <f>_xlfn.XLOOKUP(Table2[[#This Row],[Unique BarCode]],$N$10:$N$37,$P$10:$P$37)</f>
        <v>Charger</v>
      </c>
      <c r="J41" t="s">
        <v>8</v>
      </c>
      <c r="K41" t="s">
        <v>90</v>
      </c>
      <c r="L41">
        <v>1</v>
      </c>
    </row>
    <row r="42" spans="1:16" x14ac:dyDescent="0.2">
      <c r="A42" s="1" t="d">
        <v>2023-01-09</v>
      </c>
      <c r="B42" s="45">
        <v>-1</v>
      </c>
      <c r="C42" t="s">
        <v>77</v>
      </c>
      <c r="D42" t="str">
        <f>_xlfn.XLOOKUP(Table2[[#This Row],[Patron Group]],$R$10:$R$24,$S$10:$S$24)</f>
        <v>Undergraduate</v>
      </c>
      <c r="E42" s="1" t="d">
        <v>2023-01-09</v>
      </c>
      <c r="F42" t="s">
        <v>91</v>
      </c>
      <c r="G42" t="s">
        <v>2296</v>
      </c>
      <c r="H42" t="str">
        <f>_xlfn.XLOOKUP(Table2[[#This Row],[Unique BarCode]],$N$10:$N$37,$O$10:$O$37)</f>
        <v>MACUSBC</v>
      </c>
      <c r="I42" t="str">
        <f>_xlfn.XLOOKUP(Table2[[#This Row],[Unique BarCode]],$N$10:$N$37,$P$10:$P$37)</f>
        <v>Charger</v>
      </c>
      <c r="J42" t="s">
        <v>8</v>
      </c>
      <c r="K42" t="s">
        <v>92</v>
      </c>
      <c r="L42">
        <v>1</v>
      </c>
    </row>
    <row r="43" spans="1:16" x14ac:dyDescent="0.2">
      <c r="A43" s="1" t="d">
        <v>2023-01-09</v>
      </c>
      <c r="B43" s="45">
        <v>-1</v>
      </c>
      <c r="C43" t="s">
        <v>77</v>
      </c>
      <c r="D43" t="str">
        <f>_xlfn.XLOOKUP(Table2[[#This Row],[Patron Group]],$R$10:$R$24,$S$10:$S$24)</f>
        <v>Undergraduate</v>
      </c>
      <c r="E43" s="1" t="d">
        <v>2023-01-09</v>
      </c>
      <c r="F43" t="s">
        <v>39</v>
      </c>
      <c r="G43" t="s">
        <v>2296</v>
      </c>
      <c r="H43" t="str">
        <f>_xlfn.XLOOKUP(Table2[[#This Row],[Unique BarCode]],$N$10:$N$37,$O$10:$O$37)</f>
        <v>MACUSBC</v>
      </c>
      <c r="I43" t="str">
        <f>_xlfn.XLOOKUP(Table2[[#This Row],[Unique BarCode]],$N$10:$N$37,$P$10:$P$37)</f>
        <v>Charger</v>
      </c>
      <c r="J43" t="s">
        <v>8</v>
      </c>
      <c r="K43" t="s">
        <v>40</v>
      </c>
      <c r="L43">
        <v>1</v>
      </c>
    </row>
    <row r="44" spans="1:16" x14ac:dyDescent="0.2">
      <c r="A44" s="1" t="d">
        <v>2023-01-09</v>
      </c>
      <c r="B44" s="45">
        <v>-1</v>
      </c>
      <c r="C44" t="s">
        <v>77</v>
      </c>
      <c r="D44" t="str">
        <f>_xlfn.XLOOKUP(Table2[[#This Row],[Patron Group]],$R$10:$R$24,$S$10:$S$24)</f>
        <v>Undergraduate</v>
      </c>
      <c r="E44" s="1" t="d">
        <v>2023-01-09</v>
      </c>
      <c r="F44" t="s">
        <v>93</v>
      </c>
      <c r="G44" t="s">
        <v>2296</v>
      </c>
      <c r="H44" t="str">
        <f>_xlfn.XLOOKUP(Table2[[#This Row],[Unique BarCode]],$N$10:$N$37,$O$10:$O$37)</f>
        <v>MACUSBC</v>
      </c>
      <c r="I44" t="str">
        <f>_xlfn.XLOOKUP(Table2[[#This Row],[Unique BarCode]],$N$10:$N$37,$P$10:$P$37)</f>
        <v>Charger</v>
      </c>
      <c r="J44" t="s">
        <v>8</v>
      </c>
      <c r="K44" t="s">
        <v>94</v>
      </c>
      <c r="L44">
        <v>1</v>
      </c>
    </row>
    <row r="45" spans="1:16" x14ac:dyDescent="0.2">
      <c r="A45" s="1" t="d">
        <v>2023-01-09</v>
      </c>
      <c r="B45" s="45">
        <v>-1</v>
      </c>
      <c r="C45" t="s">
        <v>77</v>
      </c>
      <c r="D45" t="str">
        <f>_xlfn.XLOOKUP(Table2[[#This Row],[Patron Group]],$R$10:$R$24,$S$10:$S$24)</f>
        <v>Undergraduate</v>
      </c>
      <c r="E45" s="1" t="d">
        <v>2023-01-09</v>
      </c>
      <c r="F45" t="s">
        <v>95</v>
      </c>
      <c r="G45" t="s">
        <v>2272</v>
      </c>
      <c r="H45" t="str">
        <f>_xlfn.XLOOKUP(Table2[[#This Row],[Unique BarCode]],$N$10:$N$37,$O$10:$O$37)</f>
        <v>WALLADPT</v>
      </c>
      <c r="I45" t="str">
        <f>_xlfn.XLOOKUP(Table2[[#This Row],[Unique BarCode]],$N$10:$N$37,$P$10:$P$37)</f>
        <v>Charger</v>
      </c>
      <c r="J45" t="s">
        <v>8</v>
      </c>
      <c r="L45">
        <v>1</v>
      </c>
    </row>
    <row r="46" spans="1:16" x14ac:dyDescent="0.2">
      <c r="A46" s="1" t="d">
        <v>2023-01-09</v>
      </c>
      <c r="B46" s="45">
        <v>-1</v>
      </c>
      <c r="C46" t="s">
        <v>77</v>
      </c>
      <c r="D46" t="str">
        <f>_xlfn.XLOOKUP(Table2[[#This Row],[Patron Group]],$R$10:$R$24,$S$10:$S$24)</f>
        <v>Undergraduate</v>
      </c>
      <c r="E46" s="1" t="d">
        <v>2023-01-09</v>
      </c>
      <c r="F46" t="s">
        <v>73</v>
      </c>
      <c r="G46" t="s">
        <v>2272</v>
      </c>
      <c r="H46" t="str">
        <f>_xlfn.XLOOKUP(Table2[[#This Row],[Unique BarCode]],$N$10:$N$37,$O$10:$O$37)</f>
        <v>WALLADPT</v>
      </c>
      <c r="I46" t="str">
        <f>_xlfn.XLOOKUP(Table2[[#This Row],[Unique BarCode]],$N$10:$N$37,$P$10:$P$37)</f>
        <v>Charger</v>
      </c>
      <c r="J46" t="s">
        <v>8</v>
      </c>
      <c r="L46">
        <v>1</v>
      </c>
    </row>
    <row r="47" spans="1:16" x14ac:dyDescent="0.2">
      <c r="A47" s="1" t="d">
        <v>2023-01-09</v>
      </c>
      <c r="B47" s="45">
        <v>-1</v>
      </c>
      <c r="C47" t="s">
        <v>77</v>
      </c>
      <c r="D47" t="str">
        <f>_xlfn.XLOOKUP(Table2[[#This Row],[Patron Group]],$R$10:$R$24,$S$10:$S$24)</f>
        <v>Undergraduate</v>
      </c>
      <c r="E47" s="1" t="d">
        <v>2023-01-09</v>
      </c>
      <c r="F47" t="s">
        <v>96</v>
      </c>
      <c r="G47" t="s">
        <v>2272</v>
      </c>
      <c r="H47" t="str">
        <f>_xlfn.XLOOKUP(Table2[[#This Row],[Unique BarCode]],$N$10:$N$37,$O$10:$O$37)</f>
        <v>WALLADPT</v>
      </c>
      <c r="I47" t="str">
        <f>_xlfn.XLOOKUP(Table2[[#This Row],[Unique BarCode]],$N$10:$N$37,$P$10:$P$37)</f>
        <v>Charger</v>
      </c>
      <c r="J47" t="s">
        <v>8</v>
      </c>
      <c r="L47">
        <v>1</v>
      </c>
    </row>
    <row r="48" spans="1:16" x14ac:dyDescent="0.2">
      <c r="A48" s="1" t="d">
        <v>2023-01-09</v>
      </c>
      <c r="B48" s="45">
        <v>-1</v>
      </c>
      <c r="C48" t="s">
        <v>77</v>
      </c>
      <c r="D48" t="str">
        <f>_xlfn.XLOOKUP(Table2[[#This Row],[Patron Group]],$R$10:$R$24,$S$10:$S$24)</f>
        <v>Undergraduate</v>
      </c>
      <c r="E48" s="1" t="d">
        <v>2023-01-09</v>
      </c>
      <c r="F48" t="s">
        <v>97</v>
      </c>
      <c r="G48" t="s">
        <v>2272</v>
      </c>
      <c r="H48" t="str">
        <f>_xlfn.XLOOKUP(Table2[[#This Row],[Unique BarCode]],$N$10:$N$37,$O$10:$O$37)</f>
        <v>WALLADPT</v>
      </c>
      <c r="I48" t="str">
        <f>_xlfn.XLOOKUP(Table2[[#This Row],[Unique BarCode]],$N$10:$N$37,$P$10:$P$37)</f>
        <v>Charger</v>
      </c>
      <c r="J48" t="s">
        <v>8</v>
      </c>
      <c r="L48">
        <v>1</v>
      </c>
    </row>
    <row r="49" spans="1:12" x14ac:dyDescent="0.2">
      <c r="A49" s="1" t="d">
        <v>2023-01-09</v>
      </c>
      <c r="B49" s="45">
        <v>-1</v>
      </c>
      <c r="C49" t="s">
        <v>77</v>
      </c>
      <c r="D49" t="str">
        <f>_xlfn.XLOOKUP(Table2[[#This Row],[Patron Group]],$R$10:$R$24,$S$10:$S$24)</f>
        <v>Undergraduate</v>
      </c>
      <c r="E49" s="1" t="d">
        <v>2023-01-16</v>
      </c>
      <c r="F49" t="s">
        <v>75</v>
      </c>
      <c r="G49" t="s">
        <v>2273</v>
      </c>
      <c r="H49" t="str">
        <f>_xlfn.XLOOKUP(Table2[[#This Row],[Unique BarCode]],$N$10:$N$37,$O$10:$O$37)</f>
        <v>ChromeBook</v>
      </c>
      <c r="I49" t="str">
        <f>_xlfn.XLOOKUP(Table2[[#This Row],[Unique BarCode]],$N$10:$N$37,$P$10:$P$37)</f>
        <v>Device</v>
      </c>
      <c r="J49" t="s">
        <v>13</v>
      </c>
      <c r="K49" t="s">
        <v>76</v>
      </c>
      <c r="L49">
        <v>1</v>
      </c>
    </row>
    <row r="50" spans="1:12" x14ac:dyDescent="0.2">
      <c r="A50" s="1" t="d">
        <v>2023-01-09</v>
      </c>
      <c r="B50" s="45">
        <v>-1</v>
      </c>
      <c r="C50" t="s">
        <v>77</v>
      </c>
      <c r="D50" t="str">
        <f>_xlfn.XLOOKUP(Table2[[#This Row],[Patron Group]],$R$10:$R$24,$S$10:$S$24)</f>
        <v>Undergraduate</v>
      </c>
      <c r="E50" s="1" t="d">
        <v>2023-01-16</v>
      </c>
      <c r="F50" t="s">
        <v>98</v>
      </c>
      <c r="G50" t="s">
        <v>2273</v>
      </c>
      <c r="H50" t="str">
        <f>_xlfn.XLOOKUP(Table2[[#This Row],[Unique BarCode]],$N$10:$N$37,$O$10:$O$37)</f>
        <v>ChromeBook</v>
      </c>
      <c r="I50" t="str">
        <f>_xlfn.XLOOKUP(Table2[[#This Row],[Unique BarCode]],$N$10:$N$37,$P$10:$P$37)</f>
        <v>Device</v>
      </c>
      <c r="J50" t="s">
        <v>8</v>
      </c>
      <c r="K50" t="s">
        <v>99</v>
      </c>
      <c r="L50">
        <v>1</v>
      </c>
    </row>
    <row r="51" spans="1:12" x14ac:dyDescent="0.2">
      <c r="A51" s="1" t="d">
        <v>2023-01-09</v>
      </c>
      <c r="B51" s="45">
        <v>-1</v>
      </c>
      <c r="C51" t="s">
        <v>77</v>
      </c>
      <c r="D51" t="str">
        <f>_xlfn.XLOOKUP(Table2[[#This Row],[Patron Group]],$R$10:$R$24,$S$10:$S$24)</f>
        <v>Undergraduate</v>
      </c>
      <c r="E51" s="1" t="d">
        <v>2023-01-16</v>
      </c>
      <c r="F51" t="s">
        <v>100</v>
      </c>
      <c r="G51" t="s">
        <v>2273</v>
      </c>
      <c r="H51" t="str">
        <f>_xlfn.XLOOKUP(Table2[[#This Row],[Unique BarCode]],$N$10:$N$37,$O$10:$O$37)</f>
        <v>ChromeBook</v>
      </c>
      <c r="I51" t="str">
        <f>_xlfn.XLOOKUP(Table2[[#This Row],[Unique BarCode]],$N$10:$N$37,$P$10:$P$37)</f>
        <v>Device</v>
      </c>
      <c r="J51" t="s">
        <v>8</v>
      </c>
      <c r="K51" t="s">
        <v>101</v>
      </c>
      <c r="L51">
        <v>1</v>
      </c>
    </row>
    <row r="52" spans="1:12" x14ac:dyDescent="0.2">
      <c r="A52" s="1" t="d">
        <v>2023-01-09</v>
      </c>
      <c r="B52" s="45">
        <v>-1</v>
      </c>
      <c r="C52" t="s">
        <v>77</v>
      </c>
      <c r="D52" t="str">
        <f>_xlfn.XLOOKUP(Table2[[#This Row],[Patron Group]],$R$10:$R$24,$S$10:$S$24)</f>
        <v>Undergraduate</v>
      </c>
      <c r="E52" s="1" t="d">
        <v>2023-01-16</v>
      </c>
      <c r="F52" t="s">
        <v>102</v>
      </c>
      <c r="G52" t="s">
        <v>2274</v>
      </c>
      <c r="H52" t="str">
        <f>_xlfn.XLOOKUP(Table2[[#This Row],[Unique BarCode]],$N$10:$N$37,$O$10:$O$37)</f>
        <v>MacBook</v>
      </c>
      <c r="I52" t="str">
        <f>_xlfn.XLOOKUP(Table2[[#This Row],[Unique BarCode]],$N$10:$N$37,$P$10:$P$37)</f>
        <v>Device</v>
      </c>
      <c r="J52" t="s">
        <v>8</v>
      </c>
      <c r="K52" t="s">
        <v>103</v>
      </c>
      <c r="L52">
        <v>1</v>
      </c>
    </row>
    <row r="53" spans="1:12" x14ac:dyDescent="0.2">
      <c r="A53" s="1" t="d">
        <v>2023-01-09</v>
      </c>
      <c r="B53" s="45">
        <v>-1</v>
      </c>
      <c r="C53" t="s">
        <v>77</v>
      </c>
      <c r="D53" t="str">
        <f>_xlfn.XLOOKUP(Table2[[#This Row],[Patron Group]],$R$10:$R$24,$S$10:$S$24)</f>
        <v>Undergraduate</v>
      </c>
      <c r="E53" s="1" t="d">
        <v>2023-01-16</v>
      </c>
      <c r="F53" t="s">
        <v>104</v>
      </c>
      <c r="G53" t="s">
        <v>2274</v>
      </c>
      <c r="H53" t="str">
        <f>_xlfn.XLOOKUP(Table2[[#This Row],[Unique BarCode]],$N$10:$N$37,$O$10:$O$37)</f>
        <v>MacBook</v>
      </c>
      <c r="I53" t="str">
        <f>_xlfn.XLOOKUP(Table2[[#This Row],[Unique BarCode]],$N$10:$N$37,$P$10:$P$37)</f>
        <v>Device</v>
      </c>
      <c r="J53" t="s">
        <v>8</v>
      </c>
      <c r="K53" t="s">
        <v>105</v>
      </c>
      <c r="L53">
        <v>1</v>
      </c>
    </row>
    <row r="54" spans="1:12" x14ac:dyDescent="0.2">
      <c r="A54" s="1" t="d">
        <v>2023-01-09</v>
      </c>
      <c r="B54" s="45">
        <v>-1</v>
      </c>
      <c r="C54" t="s">
        <v>77</v>
      </c>
      <c r="D54" t="str">
        <f>_xlfn.XLOOKUP(Table2[[#This Row],[Patron Group]],$R$10:$R$24,$S$10:$S$24)</f>
        <v>Undergraduate</v>
      </c>
      <c r="E54" s="1" t="d">
        <v>2023-01-16</v>
      </c>
      <c r="F54" t="s">
        <v>106</v>
      </c>
      <c r="G54" t="s">
        <v>2274</v>
      </c>
      <c r="H54" t="str">
        <f>_xlfn.XLOOKUP(Table2[[#This Row],[Unique BarCode]],$N$10:$N$37,$O$10:$O$37)</f>
        <v>MacBook</v>
      </c>
      <c r="I54" t="str">
        <f>_xlfn.XLOOKUP(Table2[[#This Row],[Unique BarCode]],$N$10:$N$37,$P$10:$P$37)</f>
        <v>Device</v>
      </c>
      <c r="J54" t="s">
        <v>8</v>
      </c>
      <c r="K54" t="s">
        <v>107</v>
      </c>
      <c r="L54">
        <v>1</v>
      </c>
    </row>
    <row r="55" spans="1:12" x14ac:dyDescent="0.2">
      <c r="A55" s="1" t="d">
        <v>2023-01-09</v>
      </c>
      <c r="B55" s="45">
        <v>-1</v>
      </c>
      <c r="C55" t="s">
        <v>77</v>
      </c>
      <c r="D55" t="str">
        <f>_xlfn.XLOOKUP(Table2[[#This Row],[Patron Group]],$R$10:$R$24,$S$10:$S$24)</f>
        <v>Undergraduate</v>
      </c>
      <c r="E55" s="1" t="d">
        <v>2023-01-16</v>
      </c>
      <c r="F55" t="s">
        <v>108</v>
      </c>
      <c r="G55" t="s">
        <v>2274</v>
      </c>
      <c r="H55" t="str">
        <f>_xlfn.XLOOKUP(Table2[[#This Row],[Unique BarCode]],$N$10:$N$37,$O$10:$O$37)</f>
        <v>MacBook</v>
      </c>
      <c r="I55" t="str">
        <f>_xlfn.XLOOKUP(Table2[[#This Row],[Unique BarCode]],$N$10:$N$37,$P$10:$P$37)</f>
        <v>Device</v>
      </c>
      <c r="J55" t="s">
        <v>8</v>
      </c>
      <c r="K55" t="s">
        <v>109</v>
      </c>
      <c r="L55">
        <v>1</v>
      </c>
    </row>
    <row r="56" spans="1:12" x14ac:dyDescent="0.2">
      <c r="A56" s="1" t="d">
        <v>2023-01-09</v>
      </c>
      <c r="B56" s="45">
        <v>-1</v>
      </c>
      <c r="C56" t="s">
        <v>77</v>
      </c>
      <c r="D56" t="str">
        <f>_xlfn.XLOOKUP(Table2[[#This Row],[Patron Group]],$R$10:$R$24,$S$10:$S$24)</f>
        <v>Undergraduate</v>
      </c>
      <c r="E56" s="1" t="d">
        <v>2023-01-16</v>
      </c>
      <c r="F56" t="s">
        <v>110</v>
      </c>
      <c r="G56" t="s">
        <v>2274</v>
      </c>
      <c r="H56" t="str">
        <f>_xlfn.XLOOKUP(Table2[[#This Row],[Unique BarCode]],$N$10:$N$37,$O$10:$O$37)</f>
        <v>MacBook</v>
      </c>
      <c r="I56" t="str">
        <f>_xlfn.XLOOKUP(Table2[[#This Row],[Unique BarCode]],$N$10:$N$37,$P$10:$P$37)</f>
        <v>Device</v>
      </c>
      <c r="J56" t="s">
        <v>8</v>
      </c>
      <c r="K56" t="s">
        <v>111</v>
      </c>
      <c r="L56">
        <v>1</v>
      </c>
    </row>
    <row r="57" spans="1:12" x14ac:dyDescent="0.2">
      <c r="A57" s="1" t="d">
        <v>2023-01-09</v>
      </c>
      <c r="B57" s="45">
        <v>-1</v>
      </c>
      <c r="C57" t="s">
        <v>77</v>
      </c>
      <c r="D57" t="str">
        <f>_xlfn.XLOOKUP(Table2[[#This Row],[Patron Group]],$R$10:$R$24,$S$10:$S$24)</f>
        <v>Undergraduate</v>
      </c>
      <c r="E57" s="1" t="d">
        <v>2023-01-16</v>
      </c>
      <c r="F57" t="s">
        <v>112</v>
      </c>
      <c r="G57" t="s">
        <v>2274</v>
      </c>
      <c r="H57" t="str">
        <f>_xlfn.XLOOKUP(Table2[[#This Row],[Unique BarCode]],$N$10:$N$37,$O$10:$O$37)</f>
        <v>MacBook</v>
      </c>
      <c r="I57" t="str">
        <f>_xlfn.XLOOKUP(Table2[[#This Row],[Unique BarCode]],$N$10:$N$37,$P$10:$P$37)</f>
        <v>Device</v>
      </c>
      <c r="J57" t="s">
        <v>8</v>
      </c>
      <c r="K57" t="s">
        <v>113</v>
      </c>
      <c r="L57">
        <v>1</v>
      </c>
    </row>
    <row r="58" spans="1:12" x14ac:dyDescent="0.2">
      <c r="A58" s="1" t="d">
        <v>2023-01-09</v>
      </c>
      <c r="B58" s="45">
        <v>-1</v>
      </c>
      <c r="C58" t="s">
        <v>77</v>
      </c>
      <c r="D58" t="str">
        <f>_xlfn.XLOOKUP(Table2[[#This Row],[Patron Group]],$R$10:$R$24,$S$10:$S$24)</f>
        <v>Undergraduate</v>
      </c>
      <c r="E58" s="1" t="d">
        <v>2023-01-16</v>
      </c>
      <c r="F58" t="s">
        <v>114</v>
      </c>
      <c r="G58" t="s">
        <v>2274</v>
      </c>
      <c r="H58" t="str">
        <f>_xlfn.XLOOKUP(Table2[[#This Row],[Unique BarCode]],$N$10:$N$37,$O$10:$O$37)</f>
        <v>MacBook</v>
      </c>
      <c r="I58" t="str">
        <f>_xlfn.XLOOKUP(Table2[[#This Row],[Unique BarCode]],$N$10:$N$37,$P$10:$P$37)</f>
        <v>Device</v>
      </c>
      <c r="J58" t="s">
        <v>8</v>
      </c>
      <c r="K58" t="s">
        <v>114</v>
      </c>
      <c r="L58">
        <v>1</v>
      </c>
    </row>
    <row r="59" spans="1:12" x14ac:dyDescent="0.2">
      <c r="A59" s="1" t="d">
        <v>2023-01-09</v>
      </c>
      <c r="B59" s="45">
        <v>-1</v>
      </c>
      <c r="C59" t="s">
        <v>77</v>
      </c>
      <c r="D59" t="str">
        <f>_xlfn.XLOOKUP(Table2[[#This Row],[Patron Group]],$R$10:$R$24,$S$10:$S$24)</f>
        <v>Undergraduate</v>
      </c>
      <c r="E59" s="1" t="d">
        <v>2023-01-16</v>
      </c>
      <c r="F59" t="s">
        <v>115</v>
      </c>
      <c r="G59" t="s">
        <v>2275</v>
      </c>
      <c r="H59" t="str">
        <f>_xlfn.XLOOKUP(Table2[[#This Row],[Unique BarCode]],$N$10:$N$37,$O$10:$O$37)</f>
        <v>iPad</v>
      </c>
      <c r="I59" t="str">
        <f>_xlfn.XLOOKUP(Table2[[#This Row],[Unique BarCode]],$N$10:$N$37,$P$10:$P$37)</f>
        <v>Device</v>
      </c>
      <c r="J59" t="s">
        <v>8</v>
      </c>
      <c r="K59" t="s">
        <v>116</v>
      </c>
      <c r="L59">
        <v>1</v>
      </c>
    </row>
    <row r="60" spans="1:12" x14ac:dyDescent="0.2">
      <c r="A60" s="1" t="d">
        <v>2023-01-09</v>
      </c>
      <c r="B60" s="45">
        <v>-1</v>
      </c>
      <c r="C60" t="s">
        <v>77</v>
      </c>
      <c r="D60" t="str">
        <f>_xlfn.XLOOKUP(Table2[[#This Row],[Patron Group]],$R$10:$R$24,$S$10:$S$24)</f>
        <v>Undergraduate</v>
      </c>
      <c r="E60" s="1" t="d">
        <v>2023-01-16</v>
      </c>
      <c r="F60" t="s">
        <v>117</v>
      </c>
      <c r="G60" t="s">
        <v>2275</v>
      </c>
      <c r="H60" t="str">
        <f>_xlfn.XLOOKUP(Table2[[#This Row],[Unique BarCode]],$N$10:$N$37,$O$10:$O$37)</f>
        <v>iPad</v>
      </c>
      <c r="I60" t="str">
        <f>_xlfn.XLOOKUP(Table2[[#This Row],[Unique BarCode]],$N$10:$N$37,$P$10:$P$37)</f>
        <v>Device</v>
      </c>
      <c r="J60" t="s">
        <v>8</v>
      </c>
      <c r="K60" t="s">
        <v>118</v>
      </c>
      <c r="L60">
        <v>1</v>
      </c>
    </row>
    <row r="61" spans="1:12" x14ac:dyDescent="0.2">
      <c r="A61" s="1" t="d">
        <v>2023-01-09</v>
      </c>
      <c r="B61" s="45">
        <v>-1</v>
      </c>
      <c r="C61" t="s">
        <v>77</v>
      </c>
      <c r="D61" t="str">
        <f>_xlfn.XLOOKUP(Table2[[#This Row],[Patron Group]],$R$10:$R$24,$S$10:$S$24)</f>
        <v>Undergraduate</v>
      </c>
      <c r="E61" s="1" t="d">
        <v>2023-01-16</v>
      </c>
      <c r="F61" t="s">
        <v>119</v>
      </c>
      <c r="G61" t="s">
        <v>2275</v>
      </c>
      <c r="H61" t="str">
        <f>_xlfn.XLOOKUP(Table2[[#This Row],[Unique BarCode]],$N$10:$N$37,$O$10:$O$37)</f>
        <v>iPad</v>
      </c>
      <c r="I61" t="str">
        <f>_xlfn.XLOOKUP(Table2[[#This Row],[Unique BarCode]],$N$10:$N$37,$P$10:$P$37)</f>
        <v>Device</v>
      </c>
      <c r="J61" t="s">
        <v>8</v>
      </c>
      <c r="L61">
        <v>1</v>
      </c>
    </row>
    <row r="62" spans="1:12" x14ac:dyDescent="0.2">
      <c r="A62" s="1" t="d">
        <v>2023-01-09</v>
      </c>
      <c r="B62" s="45">
        <v>-1</v>
      </c>
      <c r="C62" t="s">
        <v>77</v>
      </c>
      <c r="D62" t="str">
        <f>_xlfn.XLOOKUP(Table2[[#This Row],[Patron Group]],$R$10:$R$24,$S$10:$S$24)</f>
        <v>Undergraduate</v>
      </c>
      <c r="E62" s="1" t="d">
        <v>2023-01-16</v>
      </c>
      <c r="F62" t="s">
        <v>120</v>
      </c>
      <c r="G62" t="s">
        <v>2275</v>
      </c>
      <c r="H62" t="str">
        <f>_xlfn.XLOOKUP(Table2[[#This Row],[Unique BarCode]],$N$10:$N$37,$O$10:$O$37)</f>
        <v>iPad</v>
      </c>
      <c r="I62" t="str">
        <f>_xlfn.XLOOKUP(Table2[[#This Row],[Unique BarCode]],$N$10:$N$37,$P$10:$P$37)</f>
        <v>Device</v>
      </c>
      <c r="J62" t="s">
        <v>8</v>
      </c>
      <c r="L62">
        <v>1</v>
      </c>
    </row>
    <row r="63" spans="1:12" x14ac:dyDescent="0.2">
      <c r="A63" s="1" t="d">
        <v>2023-01-09</v>
      </c>
      <c r="B63" s="45">
        <v>-1</v>
      </c>
      <c r="C63" t="s">
        <v>77</v>
      </c>
      <c r="D63" t="str">
        <f>_xlfn.XLOOKUP(Table2[[#This Row],[Patron Group]],$R$10:$R$24,$S$10:$S$24)</f>
        <v>Undergraduate</v>
      </c>
      <c r="E63" s="1" t="d">
        <v>2023-01-16</v>
      </c>
      <c r="F63" t="s">
        <v>121</v>
      </c>
      <c r="G63" t="s">
        <v>2263</v>
      </c>
      <c r="H63" t="str">
        <f>_xlfn.XLOOKUP(Table2[[#This Row],[Unique BarCode]],$N$10:$N$37,$O$10:$O$37)</f>
        <v>HP Laptop</v>
      </c>
      <c r="I63" t="str">
        <f>_xlfn.XLOOKUP(Table2[[#This Row],[Unique BarCode]],$N$10:$N$37,$P$10:$P$37)</f>
        <v>Device</v>
      </c>
      <c r="J63" t="s">
        <v>8</v>
      </c>
      <c r="K63" t="s">
        <v>122</v>
      </c>
      <c r="L63">
        <v>1</v>
      </c>
    </row>
    <row r="64" spans="1:12" x14ac:dyDescent="0.2">
      <c r="A64" s="1" t="d">
        <v>2023-01-09</v>
      </c>
      <c r="B64" s="45">
        <v>-1</v>
      </c>
      <c r="C64" t="s">
        <v>77</v>
      </c>
      <c r="D64" t="str">
        <f>_xlfn.XLOOKUP(Table2[[#This Row],[Patron Group]],$R$10:$R$24,$S$10:$S$24)</f>
        <v>Undergraduate</v>
      </c>
      <c r="E64" s="1" t="d">
        <v>2023-01-16</v>
      </c>
      <c r="F64" t="s">
        <v>123</v>
      </c>
      <c r="G64" t="s">
        <v>2263</v>
      </c>
      <c r="H64" t="str">
        <f>_xlfn.XLOOKUP(Table2[[#This Row],[Unique BarCode]],$N$10:$N$37,$O$10:$O$37)</f>
        <v>HP Laptop</v>
      </c>
      <c r="I64" t="str">
        <f>_xlfn.XLOOKUP(Table2[[#This Row],[Unique BarCode]],$N$10:$N$37,$P$10:$P$37)</f>
        <v>Device</v>
      </c>
      <c r="J64" t="s">
        <v>8</v>
      </c>
      <c r="K64" t="s">
        <v>124</v>
      </c>
      <c r="L64">
        <v>1</v>
      </c>
    </row>
    <row r="65" spans="1:12" x14ac:dyDescent="0.2">
      <c r="A65" s="1" t="d">
        <v>2023-01-09</v>
      </c>
      <c r="B65" s="45">
        <v>-1</v>
      </c>
      <c r="C65" t="s">
        <v>77</v>
      </c>
      <c r="D65" t="str">
        <f>_xlfn.XLOOKUP(Table2[[#This Row],[Patron Group]],$R$10:$R$24,$S$10:$S$24)</f>
        <v>Undergraduate</v>
      </c>
      <c r="E65" s="1" t="d">
        <v>2023-01-16</v>
      </c>
      <c r="F65" t="s">
        <v>125</v>
      </c>
      <c r="G65" t="s">
        <v>2263</v>
      </c>
      <c r="H65" t="str">
        <f>_xlfn.XLOOKUP(Table2[[#This Row],[Unique BarCode]],$N$10:$N$37,$O$10:$O$37)</f>
        <v>HP Laptop</v>
      </c>
      <c r="I65" t="str">
        <f>_xlfn.XLOOKUP(Table2[[#This Row],[Unique BarCode]],$N$10:$N$37,$P$10:$P$37)</f>
        <v>Device</v>
      </c>
      <c r="J65" t="s">
        <v>8</v>
      </c>
      <c r="K65" t="s">
        <v>126</v>
      </c>
      <c r="L65">
        <v>1</v>
      </c>
    </row>
    <row r="66" spans="1:12" x14ac:dyDescent="0.2">
      <c r="A66" s="1" t="d">
        <v>2023-01-09</v>
      </c>
      <c r="B66" s="45">
        <v>-1</v>
      </c>
      <c r="C66" t="s">
        <v>77</v>
      </c>
      <c r="D66" t="str">
        <f>_xlfn.XLOOKUP(Table2[[#This Row],[Patron Group]],$R$10:$R$24,$S$10:$S$24)</f>
        <v>Undergraduate</v>
      </c>
      <c r="E66" s="1" t="d">
        <v>2023-01-17</v>
      </c>
      <c r="F66" t="s">
        <v>127</v>
      </c>
      <c r="G66" t="s">
        <v>2273</v>
      </c>
      <c r="H66" t="str">
        <f>_xlfn.XLOOKUP(Table2[[#This Row],[Unique BarCode]],$N$10:$N$37,$O$10:$O$37)</f>
        <v>ChromeBook</v>
      </c>
      <c r="I66" t="str">
        <f>_xlfn.XLOOKUP(Table2[[#This Row],[Unique BarCode]],$N$10:$N$37,$P$10:$P$37)</f>
        <v>Device</v>
      </c>
      <c r="J66" t="s">
        <v>128</v>
      </c>
      <c r="K66" t="s">
        <v>129</v>
      </c>
      <c r="L66">
        <v>1</v>
      </c>
    </row>
    <row r="67" spans="1:12" x14ac:dyDescent="0.2">
      <c r="A67" s="1" t="d">
        <v>2023-01-09</v>
      </c>
      <c r="B67" s="45">
        <v>-1</v>
      </c>
      <c r="C67" t="s">
        <v>77</v>
      </c>
      <c r="D67" t="str">
        <f>_xlfn.XLOOKUP(Table2[[#This Row],[Patron Group]],$R$10:$R$24,$S$10:$S$24)</f>
        <v>Undergraduate</v>
      </c>
      <c r="E67" s="1" t="d">
        <v>2023-01-18</v>
      </c>
      <c r="F67" t="s">
        <v>130</v>
      </c>
      <c r="G67" t="s">
        <v>2274</v>
      </c>
      <c r="H67" t="str">
        <f>_xlfn.XLOOKUP(Table2[[#This Row],[Unique BarCode]],$N$10:$N$37,$O$10:$O$37)</f>
        <v>MacBook</v>
      </c>
      <c r="I67" t="str">
        <f>_xlfn.XLOOKUP(Table2[[#This Row],[Unique BarCode]],$N$10:$N$37,$P$10:$P$37)</f>
        <v>Device</v>
      </c>
      <c r="J67" t="s">
        <v>8</v>
      </c>
      <c r="K67" t="s">
        <v>131</v>
      </c>
      <c r="L67">
        <v>1</v>
      </c>
    </row>
    <row r="68" spans="1:12" x14ac:dyDescent="0.2">
      <c r="A68" s="1" t="d">
        <v>2023-01-09</v>
      </c>
      <c r="B68" s="45">
        <v>-1</v>
      </c>
      <c r="C68" t="s">
        <v>77</v>
      </c>
      <c r="D68" t="str">
        <f>_xlfn.XLOOKUP(Table2[[#This Row],[Patron Group]],$R$10:$R$24,$S$10:$S$24)</f>
        <v>Undergraduate</v>
      </c>
      <c r="E68" s="1" t="d">
        <v>2023-01-20</v>
      </c>
      <c r="F68" t="s">
        <v>132</v>
      </c>
      <c r="G68" t="s">
        <v>2274</v>
      </c>
      <c r="H68" t="str">
        <f>_xlfn.XLOOKUP(Table2[[#This Row],[Unique BarCode]],$N$10:$N$37,$O$10:$O$37)</f>
        <v>MacBook</v>
      </c>
      <c r="I68" t="str">
        <f>_xlfn.XLOOKUP(Table2[[#This Row],[Unique BarCode]],$N$10:$N$37,$P$10:$P$37)</f>
        <v>Device</v>
      </c>
      <c r="J68" t="s">
        <v>8</v>
      </c>
      <c r="K68" t="s">
        <v>133</v>
      </c>
      <c r="L68">
        <v>1</v>
      </c>
    </row>
    <row r="69" spans="1:12" x14ac:dyDescent="0.2">
      <c r="A69" s="1" t="d">
        <v>2023-01-09</v>
      </c>
      <c r="B69" s="45">
        <v>-1</v>
      </c>
      <c r="C69" t="s">
        <v>77</v>
      </c>
      <c r="D69" t="str">
        <f>_xlfn.XLOOKUP(Table2[[#This Row],[Patron Group]],$R$10:$R$24,$S$10:$S$24)</f>
        <v>Undergraduate</v>
      </c>
      <c r="E69" s="1" t="d">
        <v>2023-01-20</v>
      </c>
      <c r="F69" t="s">
        <v>134</v>
      </c>
      <c r="G69" t="s">
        <v>2274</v>
      </c>
      <c r="H69" t="str">
        <f>_xlfn.XLOOKUP(Table2[[#This Row],[Unique BarCode]],$N$10:$N$37,$O$10:$O$37)</f>
        <v>MacBook</v>
      </c>
      <c r="I69" t="str">
        <f>_xlfn.XLOOKUP(Table2[[#This Row],[Unique BarCode]],$N$10:$N$37,$P$10:$P$37)</f>
        <v>Device</v>
      </c>
      <c r="J69" t="s">
        <v>8</v>
      </c>
      <c r="K69" t="s">
        <v>135</v>
      </c>
      <c r="L69">
        <v>1</v>
      </c>
    </row>
    <row r="70" spans="1:12" x14ac:dyDescent="0.2">
      <c r="A70" s="1" t="d">
        <v>2023-01-09</v>
      </c>
      <c r="B70" s="45">
        <v>-1</v>
      </c>
      <c r="C70" t="s">
        <v>77</v>
      </c>
      <c r="D70" t="str">
        <f>_xlfn.XLOOKUP(Table2[[#This Row],[Patron Group]],$R$10:$R$24,$S$10:$S$24)</f>
        <v>Undergraduate</v>
      </c>
      <c r="E70" s="1" t="d">
        <v>2023-01-20</v>
      </c>
      <c r="F70" t="s">
        <v>136</v>
      </c>
      <c r="G70" t="s">
        <v>2275</v>
      </c>
      <c r="H70" t="str">
        <f>_xlfn.XLOOKUP(Table2[[#This Row],[Unique BarCode]],$N$10:$N$37,$O$10:$O$37)</f>
        <v>iPad</v>
      </c>
      <c r="I70" t="str">
        <f>_xlfn.XLOOKUP(Table2[[#This Row],[Unique BarCode]],$N$10:$N$37,$P$10:$P$37)</f>
        <v>Device</v>
      </c>
      <c r="J70" t="s">
        <v>8</v>
      </c>
      <c r="K70" t="s">
        <v>137</v>
      </c>
      <c r="L70">
        <v>1</v>
      </c>
    </row>
    <row r="71" spans="1:12" x14ac:dyDescent="0.2">
      <c r="A71" s="1" t="d">
        <v>2023-01-09</v>
      </c>
      <c r="B71" s="45">
        <v>-1</v>
      </c>
      <c r="C71" t="s">
        <v>77</v>
      </c>
      <c r="D71" t="str">
        <f>_xlfn.XLOOKUP(Table2[[#This Row],[Patron Group]],$R$10:$R$24,$S$10:$S$24)</f>
        <v>Undergraduate</v>
      </c>
      <c r="E71" s="1" t="d">
        <v>2023-01-20</v>
      </c>
      <c r="F71" t="s">
        <v>138</v>
      </c>
      <c r="G71" t="s">
        <v>2275</v>
      </c>
      <c r="H71" t="str">
        <f>_xlfn.XLOOKUP(Table2[[#This Row],[Unique BarCode]],$N$10:$N$37,$O$10:$O$37)</f>
        <v>iPad</v>
      </c>
      <c r="I71" t="str">
        <f>_xlfn.XLOOKUP(Table2[[#This Row],[Unique BarCode]],$N$10:$N$37,$P$10:$P$37)</f>
        <v>Device</v>
      </c>
      <c r="J71" t="s">
        <v>8</v>
      </c>
      <c r="L71">
        <v>1</v>
      </c>
    </row>
    <row r="72" spans="1:12" x14ac:dyDescent="0.2">
      <c r="A72" s="1" t="d">
        <v>2023-01-09</v>
      </c>
      <c r="B72" s="45">
        <v>-1</v>
      </c>
      <c r="C72" t="s">
        <v>77</v>
      </c>
      <c r="D72" t="str">
        <f>_xlfn.XLOOKUP(Table2[[#This Row],[Patron Group]],$R$10:$R$24,$S$10:$S$24)</f>
        <v>Undergraduate</v>
      </c>
      <c r="E72" s="1" t="d">
        <v>2023-01-20</v>
      </c>
      <c r="F72" t="s">
        <v>139</v>
      </c>
      <c r="G72" t="s">
        <v>2263</v>
      </c>
      <c r="H72" t="str">
        <f>_xlfn.XLOOKUP(Table2[[#This Row],[Unique BarCode]],$N$10:$N$37,$O$10:$O$37)</f>
        <v>HP Laptop</v>
      </c>
      <c r="I72" t="str">
        <f>_xlfn.XLOOKUP(Table2[[#This Row],[Unique BarCode]],$N$10:$N$37,$P$10:$P$37)</f>
        <v>Device</v>
      </c>
      <c r="J72" t="s">
        <v>8</v>
      </c>
      <c r="K72" t="s">
        <v>140</v>
      </c>
      <c r="L72">
        <v>1</v>
      </c>
    </row>
    <row r="73" spans="1:12" x14ac:dyDescent="0.2">
      <c r="A73" s="1" t="d">
        <v>2023-01-09</v>
      </c>
      <c r="B73" s="45">
        <v>-1</v>
      </c>
      <c r="C73" t="s">
        <v>77</v>
      </c>
      <c r="D73" t="str">
        <f>_xlfn.XLOOKUP(Table2[[#This Row],[Patron Group]],$R$10:$R$24,$S$10:$S$24)</f>
        <v>Undergraduate</v>
      </c>
      <c r="E73" s="1" t="d">
        <v>2023-01-20</v>
      </c>
      <c r="F73" t="s">
        <v>141</v>
      </c>
      <c r="G73" t="s">
        <v>2263</v>
      </c>
      <c r="H73" t="str">
        <f>_xlfn.XLOOKUP(Table2[[#This Row],[Unique BarCode]],$N$10:$N$37,$O$10:$O$37)</f>
        <v>HP Laptop</v>
      </c>
      <c r="I73" t="str">
        <f>_xlfn.XLOOKUP(Table2[[#This Row],[Unique BarCode]],$N$10:$N$37,$P$10:$P$37)</f>
        <v>Device</v>
      </c>
      <c r="J73" t="s">
        <v>8</v>
      </c>
      <c r="K73" t="s">
        <v>142</v>
      </c>
      <c r="L73">
        <v>1</v>
      </c>
    </row>
    <row r="74" spans="1:12" x14ac:dyDescent="0.2">
      <c r="A74" s="1" t="d">
        <v>2023-01-09</v>
      </c>
      <c r="B74" s="45">
        <v>-1</v>
      </c>
      <c r="C74" t="s">
        <v>77</v>
      </c>
      <c r="D74" t="str">
        <f>_xlfn.XLOOKUP(Table2[[#This Row],[Patron Group]],$R$10:$R$24,$S$10:$S$24)</f>
        <v>Undergraduate</v>
      </c>
      <c r="E74" s="1" t="d">
        <v>2023-01-20</v>
      </c>
      <c r="F74" t="s">
        <v>143</v>
      </c>
      <c r="G74" t="s">
        <v>2263</v>
      </c>
      <c r="H74" t="str">
        <f>_xlfn.XLOOKUP(Table2[[#This Row],[Unique BarCode]],$N$10:$N$37,$O$10:$O$37)</f>
        <v>HP Laptop</v>
      </c>
      <c r="I74" t="str">
        <f>_xlfn.XLOOKUP(Table2[[#This Row],[Unique BarCode]],$N$10:$N$37,$P$10:$P$37)</f>
        <v>Device</v>
      </c>
      <c r="J74" t="s">
        <v>8</v>
      </c>
      <c r="K74" t="s">
        <v>144</v>
      </c>
      <c r="L74">
        <v>1</v>
      </c>
    </row>
    <row r="75" spans="1:12" x14ac:dyDescent="0.2">
      <c r="A75" s="1" t="d">
        <v>2023-01-09</v>
      </c>
      <c r="B75" s="45">
        <v>-1</v>
      </c>
      <c r="C75" t="s">
        <v>77</v>
      </c>
      <c r="D75" t="str">
        <f>_xlfn.XLOOKUP(Table2[[#This Row],[Patron Group]],$R$10:$R$24,$S$10:$S$24)</f>
        <v>Undergraduate</v>
      </c>
      <c r="E75" s="1" t="d">
        <v>2023-01-23</v>
      </c>
      <c r="F75" t="s">
        <v>145</v>
      </c>
      <c r="G75" t="s">
        <v>2273</v>
      </c>
      <c r="H75" t="str">
        <f>_xlfn.XLOOKUP(Table2[[#This Row],[Unique BarCode]],$N$10:$N$37,$O$10:$O$37)</f>
        <v>ChromeBook</v>
      </c>
      <c r="I75" t="str">
        <f>_xlfn.XLOOKUP(Table2[[#This Row],[Unique BarCode]],$N$10:$N$37,$P$10:$P$37)</f>
        <v>Device</v>
      </c>
      <c r="J75" t="s">
        <v>8</v>
      </c>
      <c r="K75" t="s">
        <v>146</v>
      </c>
      <c r="L75">
        <v>1</v>
      </c>
    </row>
    <row r="76" spans="1:12" x14ac:dyDescent="0.2">
      <c r="A76" s="1" t="d">
        <v>2023-01-09</v>
      </c>
      <c r="B76" s="45">
        <v>-1</v>
      </c>
      <c r="C76" t="s">
        <v>77</v>
      </c>
      <c r="D76" t="str">
        <f>_xlfn.XLOOKUP(Table2[[#This Row],[Patron Group]],$R$10:$R$24,$S$10:$S$24)</f>
        <v>Undergraduate</v>
      </c>
      <c r="E76" s="1" t="d">
        <v>2023-01-23</v>
      </c>
      <c r="F76" t="s">
        <v>147</v>
      </c>
      <c r="G76" t="s">
        <v>2273</v>
      </c>
      <c r="H76" t="str">
        <f>_xlfn.XLOOKUP(Table2[[#This Row],[Unique BarCode]],$N$10:$N$37,$O$10:$O$37)</f>
        <v>ChromeBook</v>
      </c>
      <c r="I76" t="str">
        <f>_xlfn.XLOOKUP(Table2[[#This Row],[Unique BarCode]],$N$10:$N$37,$P$10:$P$37)</f>
        <v>Device</v>
      </c>
      <c r="J76" t="s">
        <v>8</v>
      </c>
      <c r="K76" t="s">
        <v>148</v>
      </c>
      <c r="L76">
        <v>1</v>
      </c>
    </row>
    <row r="77" spans="1:12" x14ac:dyDescent="0.2">
      <c r="A77" s="1" t="d">
        <v>2023-01-09</v>
      </c>
      <c r="B77" s="45">
        <v>-1</v>
      </c>
      <c r="C77" t="s">
        <v>77</v>
      </c>
      <c r="D77" t="str">
        <f>_xlfn.XLOOKUP(Table2[[#This Row],[Patron Group]],$R$10:$R$24,$S$10:$S$24)</f>
        <v>Undergraduate</v>
      </c>
      <c r="E77" s="1" t="d">
        <v>2023-01-23</v>
      </c>
      <c r="F77" t="s">
        <v>149</v>
      </c>
      <c r="G77" t="s">
        <v>2273</v>
      </c>
      <c r="H77" t="str">
        <f>_xlfn.XLOOKUP(Table2[[#This Row],[Unique BarCode]],$N$10:$N$37,$O$10:$O$37)</f>
        <v>ChromeBook</v>
      </c>
      <c r="I77" t="str">
        <f>_xlfn.XLOOKUP(Table2[[#This Row],[Unique BarCode]],$N$10:$N$37,$P$10:$P$37)</f>
        <v>Device</v>
      </c>
      <c r="J77" t="s">
        <v>8</v>
      </c>
      <c r="K77" t="s">
        <v>150</v>
      </c>
      <c r="L77">
        <v>1</v>
      </c>
    </row>
    <row r="78" spans="1:12" x14ac:dyDescent="0.2">
      <c r="A78" s="1" t="d">
        <v>2023-01-09</v>
      </c>
      <c r="B78" s="45">
        <v>-1</v>
      </c>
      <c r="C78" t="s">
        <v>77</v>
      </c>
      <c r="D78" t="str">
        <f>_xlfn.XLOOKUP(Table2[[#This Row],[Patron Group]],$R$10:$R$24,$S$10:$S$24)</f>
        <v>Undergraduate</v>
      </c>
      <c r="E78" s="1" t="d">
        <v>2023-01-23</v>
      </c>
      <c r="F78" t="s">
        <v>151</v>
      </c>
      <c r="G78" t="s">
        <v>2273</v>
      </c>
      <c r="H78" t="str">
        <f>_xlfn.XLOOKUP(Table2[[#This Row],[Unique BarCode]],$N$10:$N$37,$O$10:$O$37)</f>
        <v>ChromeBook</v>
      </c>
      <c r="I78" t="str">
        <f>_xlfn.XLOOKUP(Table2[[#This Row],[Unique BarCode]],$N$10:$N$37,$P$10:$P$37)</f>
        <v>Device</v>
      </c>
      <c r="J78" t="s">
        <v>128</v>
      </c>
      <c r="K78" t="s">
        <v>152</v>
      </c>
      <c r="L78">
        <v>1</v>
      </c>
    </row>
    <row r="79" spans="1:12" x14ac:dyDescent="0.2">
      <c r="A79" s="1" t="d">
        <v>2023-01-09</v>
      </c>
      <c r="B79" s="45">
        <v>-1</v>
      </c>
      <c r="C79" t="s">
        <v>77</v>
      </c>
      <c r="D79" t="str">
        <f>_xlfn.XLOOKUP(Table2[[#This Row],[Patron Group]],$R$10:$R$24,$S$10:$S$24)</f>
        <v>Undergraduate</v>
      </c>
      <c r="E79" s="1" t="d">
        <v>2023-01-23</v>
      </c>
      <c r="F79" t="s">
        <v>153</v>
      </c>
      <c r="G79" t="s">
        <v>2273</v>
      </c>
      <c r="H79" t="str">
        <f>_xlfn.XLOOKUP(Table2[[#This Row],[Unique BarCode]],$N$10:$N$37,$O$10:$O$37)</f>
        <v>ChromeBook</v>
      </c>
      <c r="I79" t="str">
        <f>_xlfn.XLOOKUP(Table2[[#This Row],[Unique BarCode]],$N$10:$N$37,$P$10:$P$37)</f>
        <v>Device</v>
      </c>
      <c r="J79" t="s">
        <v>8</v>
      </c>
      <c r="K79" t="s">
        <v>154</v>
      </c>
      <c r="L79">
        <v>1</v>
      </c>
    </row>
    <row r="80" spans="1:12" x14ac:dyDescent="0.2">
      <c r="A80" s="1" t="d">
        <v>2023-01-09</v>
      </c>
      <c r="B80" s="45">
        <v>-1</v>
      </c>
      <c r="C80" t="s">
        <v>77</v>
      </c>
      <c r="D80" t="str">
        <f>_xlfn.XLOOKUP(Table2[[#This Row],[Patron Group]],$R$10:$R$24,$S$10:$S$24)</f>
        <v>Undergraduate</v>
      </c>
      <c r="E80" s="1" t="d">
        <v>2023-01-23</v>
      </c>
      <c r="F80" t="s">
        <v>155</v>
      </c>
      <c r="G80" t="s">
        <v>2274</v>
      </c>
      <c r="H80" t="str">
        <f>_xlfn.XLOOKUP(Table2[[#This Row],[Unique BarCode]],$N$10:$N$37,$O$10:$O$37)</f>
        <v>MacBook</v>
      </c>
      <c r="I80" t="str">
        <f>_xlfn.XLOOKUP(Table2[[#This Row],[Unique BarCode]],$N$10:$N$37,$P$10:$P$37)</f>
        <v>Device</v>
      </c>
      <c r="J80" t="s">
        <v>8</v>
      </c>
      <c r="K80" t="s">
        <v>156</v>
      </c>
      <c r="L80">
        <v>1</v>
      </c>
    </row>
    <row r="81" spans="1:12" x14ac:dyDescent="0.2">
      <c r="A81" s="1" t="d">
        <v>2023-01-09</v>
      </c>
      <c r="B81" s="45">
        <v>-1</v>
      </c>
      <c r="C81" t="s">
        <v>77</v>
      </c>
      <c r="D81" t="str">
        <f>_xlfn.XLOOKUP(Table2[[#This Row],[Patron Group]],$R$10:$R$24,$S$10:$S$24)</f>
        <v>Undergraduate</v>
      </c>
      <c r="E81" s="1" t="d">
        <v>2023-01-23</v>
      </c>
      <c r="F81" t="s">
        <v>157</v>
      </c>
      <c r="G81" t="s">
        <v>2274</v>
      </c>
      <c r="H81" t="str">
        <f>_xlfn.XLOOKUP(Table2[[#This Row],[Unique BarCode]],$N$10:$N$37,$O$10:$O$37)</f>
        <v>MacBook</v>
      </c>
      <c r="I81" t="str">
        <f>_xlfn.XLOOKUP(Table2[[#This Row],[Unique BarCode]],$N$10:$N$37,$P$10:$P$37)</f>
        <v>Device</v>
      </c>
      <c r="J81" t="s">
        <v>8</v>
      </c>
      <c r="K81" t="s">
        <v>158</v>
      </c>
      <c r="L81">
        <v>1</v>
      </c>
    </row>
    <row r="82" spans="1:12" x14ac:dyDescent="0.2">
      <c r="A82" s="1" t="d">
        <v>2023-01-09</v>
      </c>
      <c r="B82" s="45">
        <v>-1</v>
      </c>
      <c r="C82" t="s">
        <v>77</v>
      </c>
      <c r="D82" t="str">
        <f>_xlfn.XLOOKUP(Table2[[#This Row],[Patron Group]],$R$10:$R$24,$S$10:$S$24)</f>
        <v>Undergraduate</v>
      </c>
      <c r="E82" s="1" t="d">
        <v>2023-01-23</v>
      </c>
      <c r="F82" t="s">
        <v>159</v>
      </c>
      <c r="G82" t="s">
        <v>2275</v>
      </c>
      <c r="H82" t="str">
        <f>_xlfn.XLOOKUP(Table2[[#This Row],[Unique BarCode]],$N$10:$N$37,$O$10:$O$37)</f>
        <v>iPad</v>
      </c>
      <c r="I82" t="str">
        <f>_xlfn.XLOOKUP(Table2[[#This Row],[Unique BarCode]],$N$10:$N$37,$P$10:$P$37)</f>
        <v>Device</v>
      </c>
      <c r="J82" t="s">
        <v>8</v>
      </c>
      <c r="K82" t="s">
        <v>160</v>
      </c>
      <c r="L82">
        <v>1</v>
      </c>
    </row>
    <row r="83" spans="1:12" x14ac:dyDescent="0.2">
      <c r="A83" s="1" t="d">
        <v>2023-01-09</v>
      </c>
      <c r="B83" s="45">
        <v>-1</v>
      </c>
      <c r="C83" t="s">
        <v>77</v>
      </c>
      <c r="D83" t="str">
        <f>_xlfn.XLOOKUP(Table2[[#This Row],[Patron Group]],$R$10:$R$24,$S$10:$S$24)</f>
        <v>Undergraduate</v>
      </c>
      <c r="E83" s="1" t="d">
        <v>2023-01-23</v>
      </c>
      <c r="F83" t="s">
        <v>161</v>
      </c>
      <c r="G83" t="s">
        <v>2275</v>
      </c>
      <c r="H83" t="str">
        <f>_xlfn.XLOOKUP(Table2[[#This Row],[Unique BarCode]],$N$10:$N$37,$O$10:$O$37)</f>
        <v>iPad</v>
      </c>
      <c r="I83" t="str">
        <f>_xlfn.XLOOKUP(Table2[[#This Row],[Unique BarCode]],$N$10:$N$37,$P$10:$P$37)</f>
        <v>Device</v>
      </c>
      <c r="J83" t="s">
        <v>8</v>
      </c>
      <c r="K83" t="s">
        <v>162</v>
      </c>
      <c r="L83">
        <v>1</v>
      </c>
    </row>
    <row r="84" spans="1:12" x14ac:dyDescent="0.2">
      <c r="A84" s="1" t="d">
        <v>2023-01-09</v>
      </c>
      <c r="B84" s="45">
        <v>-1</v>
      </c>
      <c r="C84" t="s">
        <v>77</v>
      </c>
      <c r="D84" t="str">
        <f>_xlfn.XLOOKUP(Table2[[#This Row],[Patron Group]],$R$10:$R$24,$S$10:$S$24)</f>
        <v>Undergraduate</v>
      </c>
      <c r="E84" s="1" t="d">
        <v>2023-01-23</v>
      </c>
      <c r="F84" t="s">
        <v>163</v>
      </c>
      <c r="G84" t="s">
        <v>2275</v>
      </c>
      <c r="H84" t="str">
        <f>_xlfn.XLOOKUP(Table2[[#This Row],[Unique BarCode]],$N$10:$N$37,$O$10:$O$37)</f>
        <v>iPad</v>
      </c>
      <c r="I84" t="str">
        <f>_xlfn.XLOOKUP(Table2[[#This Row],[Unique BarCode]],$N$10:$N$37,$P$10:$P$37)</f>
        <v>Device</v>
      </c>
      <c r="J84" t="s">
        <v>8</v>
      </c>
      <c r="K84" t="s">
        <v>164</v>
      </c>
      <c r="L84">
        <v>1</v>
      </c>
    </row>
    <row r="85" spans="1:12" x14ac:dyDescent="0.2">
      <c r="A85" s="1" t="d">
        <v>2023-01-09</v>
      </c>
      <c r="B85" s="45">
        <v>-1</v>
      </c>
      <c r="C85" t="s">
        <v>77</v>
      </c>
      <c r="D85" t="str">
        <f>_xlfn.XLOOKUP(Table2[[#This Row],[Patron Group]],$R$10:$R$24,$S$10:$S$24)</f>
        <v>Undergraduate</v>
      </c>
      <c r="E85" s="1" t="d">
        <v>2023-01-23</v>
      </c>
      <c r="F85" t="s">
        <v>165</v>
      </c>
      <c r="G85" t="s">
        <v>2275</v>
      </c>
      <c r="H85" t="str">
        <f>_xlfn.XLOOKUP(Table2[[#This Row],[Unique BarCode]],$N$10:$N$37,$O$10:$O$37)</f>
        <v>iPad</v>
      </c>
      <c r="I85" t="str">
        <f>_xlfn.XLOOKUP(Table2[[#This Row],[Unique BarCode]],$N$10:$N$37,$P$10:$P$37)</f>
        <v>Device</v>
      </c>
      <c r="J85" t="s">
        <v>8</v>
      </c>
      <c r="L85">
        <v>1</v>
      </c>
    </row>
    <row r="86" spans="1:12" x14ac:dyDescent="0.2">
      <c r="A86" s="1" t="d">
        <v>2023-01-09</v>
      </c>
      <c r="B86" s="45">
        <v>-1</v>
      </c>
      <c r="C86" t="s">
        <v>77</v>
      </c>
      <c r="D86" t="str">
        <f>_xlfn.XLOOKUP(Table2[[#This Row],[Patron Group]],$R$10:$R$24,$S$10:$S$24)</f>
        <v>Undergraduate</v>
      </c>
      <c r="E86" s="1" t="d">
        <v>2023-01-23</v>
      </c>
      <c r="F86" t="s">
        <v>166</v>
      </c>
      <c r="G86" t="s">
        <v>2275</v>
      </c>
      <c r="H86" t="str">
        <f>_xlfn.XLOOKUP(Table2[[#This Row],[Unique BarCode]],$N$10:$N$37,$O$10:$O$37)</f>
        <v>iPad</v>
      </c>
      <c r="I86" t="str">
        <f>_xlfn.XLOOKUP(Table2[[#This Row],[Unique BarCode]],$N$10:$N$37,$P$10:$P$37)</f>
        <v>Device</v>
      </c>
      <c r="J86" t="s">
        <v>8</v>
      </c>
      <c r="L86">
        <v>1</v>
      </c>
    </row>
    <row r="87" spans="1:12" x14ac:dyDescent="0.2">
      <c r="A87" s="1" t="d">
        <v>2023-01-09</v>
      </c>
      <c r="B87" s="45">
        <v>-1</v>
      </c>
      <c r="C87" t="s">
        <v>77</v>
      </c>
      <c r="D87" t="str">
        <f>_xlfn.XLOOKUP(Table2[[#This Row],[Patron Group]],$R$10:$R$24,$S$10:$S$24)</f>
        <v>Undergraduate</v>
      </c>
      <c r="E87" s="1" t="d">
        <v>2023-01-23</v>
      </c>
      <c r="F87" t="s">
        <v>167</v>
      </c>
      <c r="G87" t="s">
        <v>2263</v>
      </c>
      <c r="H87" t="str">
        <f>_xlfn.XLOOKUP(Table2[[#This Row],[Unique BarCode]],$N$10:$N$37,$O$10:$O$37)</f>
        <v>HP Laptop</v>
      </c>
      <c r="I87" t="str">
        <f>_xlfn.XLOOKUP(Table2[[#This Row],[Unique BarCode]],$N$10:$N$37,$P$10:$P$37)</f>
        <v>Device</v>
      </c>
      <c r="J87" t="s">
        <v>8</v>
      </c>
      <c r="K87" t="s">
        <v>168</v>
      </c>
      <c r="L87">
        <v>1</v>
      </c>
    </row>
    <row r="88" spans="1:12" x14ac:dyDescent="0.2">
      <c r="A88" s="1" t="d">
        <v>2023-01-09</v>
      </c>
      <c r="B88" s="45">
        <v>-1</v>
      </c>
      <c r="C88" t="s">
        <v>77</v>
      </c>
      <c r="D88" t="str">
        <f>_xlfn.XLOOKUP(Table2[[#This Row],[Patron Group]],$R$10:$R$24,$S$10:$S$24)</f>
        <v>Undergraduate</v>
      </c>
      <c r="E88" s="1" t="d">
        <v>2023-01-23</v>
      </c>
      <c r="F88" t="s">
        <v>169</v>
      </c>
      <c r="G88" t="s">
        <v>2263</v>
      </c>
      <c r="H88" t="str">
        <f>_xlfn.XLOOKUP(Table2[[#This Row],[Unique BarCode]],$N$10:$N$37,$O$10:$O$37)</f>
        <v>HP Laptop</v>
      </c>
      <c r="I88" t="str">
        <f>_xlfn.XLOOKUP(Table2[[#This Row],[Unique BarCode]],$N$10:$N$37,$P$10:$P$37)</f>
        <v>Device</v>
      </c>
      <c r="J88" t="s">
        <v>8</v>
      </c>
      <c r="K88" t="s">
        <v>170</v>
      </c>
      <c r="L88">
        <v>1</v>
      </c>
    </row>
    <row r="89" spans="1:12" x14ac:dyDescent="0.2">
      <c r="A89" s="1" t="d">
        <v>2023-01-09</v>
      </c>
      <c r="B89" s="45">
        <v>-1</v>
      </c>
      <c r="C89" t="s">
        <v>77</v>
      </c>
      <c r="D89" t="str">
        <f>_xlfn.XLOOKUP(Table2[[#This Row],[Patron Group]],$R$10:$R$24,$S$10:$S$24)</f>
        <v>Undergraduate</v>
      </c>
      <c r="E89" s="1" t="d">
        <v>2023-01-23</v>
      </c>
      <c r="F89" t="s">
        <v>171</v>
      </c>
      <c r="G89" t="s">
        <v>2263</v>
      </c>
      <c r="H89" t="str">
        <f>_xlfn.XLOOKUP(Table2[[#This Row],[Unique BarCode]],$N$10:$N$37,$O$10:$O$37)</f>
        <v>HP Laptop</v>
      </c>
      <c r="I89" t="str">
        <f>_xlfn.XLOOKUP(Table2[[#This Row],[Unique BarCode]],$N$10:$N$37,$P$10:$P$37)</f>
        <v>Device</v>
      </c>
      <c r="J89" t="s">
        <v>8</v>
      </c>
      <c r="K89" t="s">
        <v>172</v>
      </c>
      <c r="L89">
        <v>1</v>
      </c>
    </row>
    <row r="90" spans="1:12" x14ac:dyDescent="0.2">
      <c r="A90" s="1" t="d">
        <v>2023-01-09</v>
      </c>
      <c r="B90" s="45">
        <v>-1</v>
      </c>
      <c r="C90" t="s">
        <v>77</v>
      </c>
      <c r="D90" t="str">
        <f>_xlfn.XLOOKUP(Table2[[#This Row],[Patron Group]],$R$10:$R$24,$S$10:$S$24)</f>
        <v>Undergraduate</v>
      </c>
      <c r="E90" s="1" t="d">
        <v>2023-01-23</v>
      </c>
      <c r="F90" t="s">
        <v>173</v>
      </c>
      <c r="G90" t="s">
        <v>2263</v>
      </c>
      <c r="H90" t="str">
        <f>_xlfn.XLOOKUP(Table2[[#This Row],[Unique BarCode]],$N$10:$N$37,$O$10:$O$37)</f>
        <v>HP Laptop</v>
      </c>
      <c r="I90" t="str">
        <f>_xlfn.XLOOKUP(Table2[[#This Row],[Unique BarCode]],$N$10:$N$37,$P$10:$P$37)</f>
        <v>Device</v>
      </c>
      <c r="J90" t="s">
        <v>8</v>
      </c>
      <c r="K90" t="s">
        <v>174</v>
      </c>
      <c r="L90">
        <v>1</v>
      </c>
    </row>
    <row r="91" spans="1:12" x14ac:dyDescent="0.2">
      <c r="A91" s="1" t="d">
        <v>2023-01-09</v>
      </c>
      <c r="B91" s="45">
        <v>-1</v>
      </c>
      <c r="C91" t="s">
        <v>77</v>
      </c>
      <c r="D91" t="str">
        <f>_xlfn.XLOOKUP(Table2[[#This Row],[Patron Group]],$R$10:$R$24,$S$10:$S$24)</f>
        <v>Undergraduate</v>
      </c>
      <c r="E91" s="1" t="d">
        <v>2023-01-23</v>
      </c>
      <c r="F91" t="s">
        <v>175</v>
      </c>
      <c r="G91" t="s">
        <v>2263</v>
      </c>
      <c r="H91" t="str">
        <f>_xlfn.XLOOKUP(Table2[[#This Row],[Unique BarCode]],$N$10:$N$37,$O$10:$O$37)</f>
        <v>HP Laptop</v>
      </c>
      <c r="I91" t="str">
        <f>_xlfn.XLOOKUP(Table2[[#This Row],[Unique BarCode]],$N$10:$N$37,$P$10:$P$37)</f>
        <v>Device</v>
      </c>
      <c r="J91" t="s">
        <v>8</v>
      </c>
      <c r="K91" t="s">
        <v>176</v>
      </c>
      <c r="L91">
        <v>1</v>
      </c>
    </row>
    <row r="92" spans="1:12" x14ac:dyDescent="0.2">
      <c r="A92" s="1" t="d">
        <v>2023-01-09</v>
      </c>
      <c r="B92" s="45">
        <v>-1</v>
      </c>
      <c r="C92" t="s">
        <v>77</v>
      </c>
      <c r="D92" t="str">
        <f>_xlfn.XLOOKUP(Table2[[#This Row],[Patron Group]],$R$10:$R$24,$S$10:$S$24)</f>
        <v>Undergraduate</v>
      </c>
      <c r="E92" s="1" t="d">
        <v>2023-01-23</v>
      </c>
      <c r="F92" t="s">
        <v>177</v>
      </c>
      <c r="G92" t="s">
        <v>2263</v>
      </c>
      <c r="H92" t="str">
        <f>_xlfn.XLOOKUP(Table2[[#This Row],[Unique BarCode]],$N$10:$N$37,$O$10:$O$37)</f>
        <v>HP Laptop</v>
      </c>
      <c r="I92" t="str">
        <f>_xlfn.XLOOKUP(Table2[[#This Row],[Unique BarCode]],$N$10:$N$37,$P$10:$P$37)</f>
        <v>Device</v>
      </c>
      <c r="J92" t="s">
        <v>8</v>
      </c>
      <c r="K92" t="s">
        <v>178</v>
      </c>
      <c r="L92">
        <v>1</v>
      </c>
    </row>
    <row r="93" spans="1:12" x14ac:dyDescent="0.2">
      <c r="A93" s="1" t="d">
        <v>2023-01-09</v>
      </c>
      <c r="B93" s="45">
        <v>-1</v>
      </c>
      <c r="C93" t="s">
        <v>77</v>
      </c>
      <c r="D93" t="str">
        <f>_xlfn.XLOOKUP(Table2[[#This Row],[Patron Group]],$R$10:$R$24,$S$10:$S$24)</f>
        <v>Undergraduate</v>
      </c>
      <c r="E93" s="1" t="d">
        <v>2023-01-23</v>
      </c>
      <c r="F93" t="s">
        <v>179</v>
      </c>
      <c r="G93" t="s">
        <v>2263</v>
      </c>
      <c r="H93" t="str">
        <f>_xlfn.XLOOKUP(Table2[[#This Row],[Unique BarCode]],$N$10:$N$37,$O$10:$O$37)</f>
        <v>HP Laptop</v>
      </c>
      <c r="I93" t="str">
        <f>_xlfn.XLOOKUP(Table2[[#This Row],[Unique BarCode]],$N$10:$N$37,$P$10:$P$37)</f>
        <v>Device</v>
      </c>
      <c r="J93" t="s">
        <v>8</v>
      </c>
      <c r="K93" t="s">
        <v>180</v>
      </c>
      <c r="L93">
        <v>1</v>
      </c>
    </row>
    <row r="94" spans="1:12" x14ac:dyDescent="0.2">
      <c r="A94" s="1" t="d">
        <v>2023-01-09</v>
      </c>
      <c r="B94" s="45">
        <v>-1</v>
      </c>
      <c r="C94" t="s">
        <v>77</v>
      </c>
      <c r="D94" t="str">
        <f>_xlfn.XLOOKUP(Table2[[#This Row],[Patron Group]],$R$10:$R$24,$S$10:$S$24)</f>
        <v>Undergraduate</v>
      </c>
      <c r="E94" s="1" t="d">
        <v>2023-04-09</v>
      </c>
      <c r="F94" t="s">
        <v>181</v>
      </c>
      <c r="G94" t="s">
        <v>2279</v>
      </c>
      <c r="H94" t="str">
        <f>_xlfn.XLOOKUP(Table2[[#This Row],[Unique BarCode]],$N$10:$N$37,$O$10:$O$37)</f>
        <v>EE Devices</v>
      </c>
      <c r="I94" t="str">
        <f>_xlfn.XLOOKUP(Table2[[#This Row],[Unique BarCode]],$N$10:$N$37,$P$10:$P$37)</f>
        <v>EE Devices</v>
      </c>
      <c r="J94" t="s">
        <v>49</v>
      </c>
      <c r="K94" t="s">
        <v>182</v>
      </c>
      <c r="L94">
        <v>1</v>
      </c>
    </row>
    <row r="95" spans="1:12" x14ac:dyDescent="0.2">
      <c r="A95" s="1" t="d">
        <v>2023-01-09</v>
      </c>
      <c r="B95" s="45">
        <v>-1</v>
      </c>
      <c r="C95" t="s">
        <v>77</v>
      </c>
      <c r="D95" t="str">
        <f>_xlfn.XLOOKUP(Table2[[#This Row],[Patron Group]],$R$10:$R$24,$S$10:$S$24)</f>
        <v>Undergraduate</v>
      </c>
      <c r="E95" s="1" t="d">
        <v>2023-04-09</v>
      </c>
      <c r="F95" t="s">
        <v>183</v>
      </c>
      <c r="G95" t="s">
        <v>2279</v>
      </c>
      <c r="H95" t="str">
        <f>_xlfn.XLOOKUP(Table2[[#This Row],[Unique BarCode]],$N$10:$N$37,$O$10:$O$37)</f>
        <v>EE Devices</v>
      </c>
      <c r="I95" t="str">
        <f>_xlfn.XLOOKUP(Table2[[#This Row],[Unique BarCode]],$N$10:$N$37,$P$10:$P$37)</f>
        <v>EE Devices</v>
      </c>
      <c r="J95" t="s">
        <v>49</v>
      </c>
      <c r="K95" t="s">
        <v>184</v>
      </c>
      <c r="L95">
        <v>1</v>
      </c>
    </row>
    <row r="96" spans="1:12" x14ac:dyDescent="0.2">
      <c r="A96" s="1" t="d">
        <v>2023-01-09</v>
      </c>
      <c r="B96" s="45">
        <v>-1</v>
      </c>
      <c r="C96" t="s">
        <v>77</v>
      </c>
      <c r="D96" t="str">
        <f>_xlfn.XLOOKUP(Table2[[#This Row],[Patron Group]],$R$10:$R$24,$S$10:$S$24)</f>
        <v>Undergraduate</v>
      </c>
      <c r="E96" s="1" t="d">
        <v>2023-04-09</v>
      </c>
      <c r="F96" t="s">
        <v>185</v>
      </c>
      <c r="G96" t="s">
        <v>2279</v>
      </c>
      <c r="H96" t="str">
        <f>_xlfn.XLOOKUP(Table2[[#This Row],[Unique BarCode]],$N$10:$N$37,$O$10:$O$37)</f>
        <v>EE Devices</v>
      </c>
      <c r="I96" t="str">
        <f>_xlfn.XLOOKUP(Table2[[#This Row],[Unique BarCode]],$N$10:$N$37,$P$10:$P$37)</f>
        <v>EE Devices</v>
      </c>
      <c r="J96" t="s">
        <v>49</v>
      </c>
      <c r="K96" t="s">
        <v>186</v>
      </c>
      <c r="L96">
        <v>1</v>
      </c>
    </row>
    <row r="97" spans="1:12" x14ac:dyDescent="0.2">
      <c r="A97" s="1" t="d">
        <v>2023-01-09</v>
      </c>
      <c r="B97" s="45">
        <v>-1</v>
      </c>
      <c r="C97" t="s">
        <v>77</v>
      </c>
      <c r="D97" t="str">
        <f>_xlfn.XLOOKUP(Table2[[#This Row],[Patron Group]],$R$10:$R$24,$S$10:$S$24)</f>
        <v>Undergraduate</v>
      </c>
      <c r="E97" s="1" t="d">
        <v>2023-04-09</v>
      </c>
      <c r="F97" t="s">
        <v>187</v>
      </c>
      <c r="G97" t="s">
        <v>2279</v>
      </c>
      <c r="H97" t="str">
        <f>_xlfn.XLOOKUP(Table2[[#This Row],[Unique BarCode]],$N$10:$N$37,$O$10:$O$37)</f>
        <v>EE Devices</v>
      </c>
      <c r="I97" t="str">
        <f>_xlfn.XLOOKUP(Table2[[#This Row],[Unique BarCode]],$N$10:$N$37,$P$10:$P$37)</f>
        <v>EE Devices</v>
      </c>
      <c r="J97" t="s">
        <v>49</v>
      </c>
      <c r="K97" t="s">
        <v>188</v>
      </c>
      <c r="L97">
        <v>1</v>
      </c>
    </row>
    <row r="98" spans="1:12" x14ac:dyDescent="0.2">
      <c r="A98" s="1" t="d">
        <v>2023-01-09</v>
      </c>
      <c r="B98" s="45">
        <v>-1</v>
      </c>
      <c r="C98" t="s">
        <v>77</v>
      </c>
      <c r="D98" t="str">
        <f>_xlfn.XLOOKUP(Table2[[#This Row],[Patron Group]],$R$10:$R$24,$S$10:$S$24)</f>
        <v>Undergraduate</v>
      </c>
      <c r="E98" s="1" t="d">
        <v>2023-04-09</v>
      </c>
      <c r="F98" t="s">
        <v>189</v>
      </c>
      <c r="G98" t="s">
        <v>2279</v>
      </c>
      <c r="H98" t="str">
        <f>_xlfn.XLOOKUP(Table2[[#This Row],[Unique BarCode]],$N$10:$N$37,$O$10:$O$37)</f>
        <v>EE Devices</v>
      </c>
      <c r="I98" t="str">
        <f>_xlfn.XLOOKUP(Table2[[#This Row],[Unique BarCode]],$N$10:$N$37,$P$10:$P$37)</f>
        <v>EE Devices</v>
      </c>
      <c r="J98" t="s">
        <v>49</v>
      </c>
      <c r="K98" t="s">
        <v>190</v>
      </c>
      <c r="L98">
        <v>1</v>
      </c>
    </row>
    <row r="99" spans="1:12" x14ac:dyDescent="0.2">
      <c r="A99" s="1" t="d">
        <v>2023-01-09</v>
      </c>
      <c r="B99" s="45">
        <v>-1</v>
      </c>
      <c r="C99" t="s">
        <v>77</v>
      </c>
      <c r="D99" t="str">
        <f>_xlfn.XLOOKUP(Table2[[#This Row],[Patron Group]],$R$10:$R$24,$S$10:$S$24)</f>
        <v>Undergraduate</v>
      </c>
      <c r="E99" s="1" t="d">
        <v>2023-04-09</v>
      </c>
      <c r="F99" t="s">
        <v>191</v>
      </c>
      <c r="G99" t="s">
        <v>2279</v>
      </c>
      <c r="H99" t="str">
        <f>_xlfn.XLOOKUP(Table2[[#This Row],[Unique BarCode]],$N$10:$N$37,$O$10:$O$37)</f>
        <v>EE Devices</v>
      </c>
      <c r="I99" t="str">
        <f>_xlfn.XLOOKUP(Table2[[#This Row],[Unique BarCode]],$N$10:$N$37,$P$10:$P$37)</f>
        <v>EE Devices</v>
      </c>
      <c r="J99" t="s">
        <v>49</v>
      </c>
      <c r="K99" t="s">
        <v>192</v>
      </c>
      <c r="L99">
        <v>1</v>
      </c>
    </row>
    <row r="100" spans="1:12" x14ac:dyDescent="0.2">
      <c r="A100" s="1" t="d">
        <v>2023-01-09</v>
      </c>
      <c r="B100" s="45">
        <v>-1</v>
      </c>
      <c r="C100" t="s">
        <v>77</v>
      </c>
      <c r="D100" t="str">
        <f>_xlfn.XLOOKUP(Table2[[#This Row],[Patron Group]],$R$10:$R$24,$S$10:$S$24)</f>
        <v>Undergraduate</v>
      </c>
      <c r="E100" s="1" t="d">
        <v>2023-04-09</v>
      </c>
      <c r="F100" t="s">
        <v>193</v>
      </c>
      <c r="G100" t="s">
        <v>2279</v>
      </c>
      <c r="H100" t="str">
        <f>_xlfn.XLOOKUP(Table2[[#This Row],[Unique BarCode]],$N$10:$N$37,$O$10:$O$37)</f>
        <v>EE Devices</v>
      </c>
      <c r="I100" t="str">
        <f>_xlfn.XLOOKUP(Table2[[#This Row],[Unique BarCode]],$N$10:$N$37,$P$10:$P$37)</f>
        <v>EE Devices</v>
      </c>
      <c r="J100" t="s">
        <v>49</v>
      </c>
      <c r="K100" t="s">
        <v>194</v>
      </c>
      <c r="L100">
        <v>1</v>
      </c>
    </row>
    <row r="101" spans="1:12" x14ac:dyDescent="0.2">
      <c r="A101" s="1" t="d">
        <v>2023-01-09</v>
      </c>
      <c r="B101" s="45">
        <v>-1</v>
      </c>
      <c r="C101" t="s">
        <v>77</v>
      </c>
      <c r="D101" t="str">
        <f>_xlfn.XLOOKUP(Table2[[#This Row],[Patron Group]],$R$10:$R$24,$S$10:$S$24)</f>
        <v>Undergraduate</v>
      </c>
      <c r="E101" s="1" t="d">
        <v>2023-04-09</v>
      </c>
      <c r="F101" t="s">
        <v>195</v>
      </c>
      <c r="G101" t="s">
        <v>2279</v>
      </c>
      <c r="H101" t="str">
        <f>_xlfn.XLOOKUP(Table2[[#This Row],[Unique BarCode]],$N$10:$N$37,$O$10:$O$37)</f>
        <v>EE Devices</v>
      </c>
      <c r="I101" t="str">
        <f>_xlfn.XLOOKUP(Table2[[#This Row],[Unique BarCode]],$N$10:$N$37,$P$10:$P$37)</f>
        <v>EE Devices</v>
      </c>
      <c r="J101" t="s">
        <v>49</v>
      </c>
      <c r="K101" t="s">
        <v>196</v>
      </c>
      <c r="L101">
        <v>1</v>
      </c>
    </row>
    <row r="102" spans="1:12" x14ac:dyDescent="0.2">
      <c r="A102" s="1" t="d">
        <v>2023-01-09</v>
      </c>
      <c r="B102" s="45">
        <v>-1</v>
      </c>
      <c r="C102" t="s">
        <v>77</v>
      </c>
      <c r="D102" t="str">
        <f>_xlfn.XLOOKUP(Table2[[#This Row],[Patron Group]],$R$10:$R$24,$S$10:$S$24)</f>
        <v>Undergraduate</v>
      </c>
      <c r="E102" s="1" t="d">
        <v>2023-04-09</v>
      </c>
      <c r="F102" t="s">
        <v>197</v>
      </c>
      <c r="G102" t="s">
        <v>2279</v>
      </c>
      <c r="H102" t="str">
        <f>_xlfn.XLOOKUP(Table2[[#This Row],[Unique BarCode]],$N$10:$N$37,$O$10:$O$37)</f>
        <v>EE Devices</v>
      </c>
      <c r="I102" t="str">
        <f>_xlfn.XLOOKUP(Table2[[#This Row],[Unique BarCode]],$N$10:$N$37,$P$10:$P$37)</f>
        <v>EE Devices</v>
      </c>
      <c r="J102" t="s">
        <v>49</v>
      </c>
      <c r="K102" t="s">
        <v>198</v>
      </c>
      <c r="L102">
        <v>1</v>
      </c>
    </row>
    <row r="103" spans="1:12" x14ac:dyDescent="0.2">
      <c r="A103" s="1" t="d">
        <v>2023-01-09</v>
      </c>
      <c r="B103" s="45">
        <v>-1</v>
      </c>
      <c r="C103" t="s">
        <v>77</v>
      </c>
      <c r="D103" t="str">
        <f>_xlfn.XLOOKUP(Table2[[#This Row],[Patron Group]],$R$10:$R$24,$S$10:$S$24)</f>
        <v>Undergraduate</v>
      </c>
      <c r="E103" s="1" t="d">
        <v>2023-04-09</v>
      </c>
      <c r="F103" t="s">
        <v>199</v>
      </c>
      <c r="G103" t="s">
        <v>2279</v>
      </c>
      <c r="H103" t="str">
        <f>_xlfn.XLOOKUP(Table2[[#This Row],[Unique BarCode]],$N$10:$N$37,$O$10:$O$37)</f>
        <v>EE Devices</v>
      </c>
      <c r="I103" t="str">
        <f>_xlfn.XLOOKUP(Table2[[#This Row],[Unique BarCode]],$N$10:$N$37,$P$10:$P$37)</f>
        <v>EE Devices</v>
      </c>
      <c r="J103" t="s">
        <v>49</v>
      </c>
      <c r="K103" t="s">
        <v>200</v>
      </c>
      <c r="L103">
        <v>1</v>
      </c>
    </row>
    <row r="104" spans="1:12" x14ac:dyDescent="0.2">
      <c r="A104" s="1" t="d">
        <v>2023-01-09</v>
      </c>
      <c r="B104" s="45">
        <v>-1</v>
      </c>
      <c r="C104" t="s">
        <v>77</v>
      </c>
      <c r="D104" t="str">
        <f>_xlfn.XLOOKUP(Table2[[#This Row],[Patron Group]],$R$10:$R$24,$S$10:$S$24)</f>
        <v>Undergraduate</v>
      </c>
      <c r="E104" s="1" t="d">
        <v>2023-04-09</v>
      </c>
      <c r="F104" t="s">
        <v>201</v>
      </c>
      <c r="G104" t="s">
        <v>2279</v>
      </c>
      <c r="H104" t="str">
        <f>_xlfn.XLOOKUP(Table2[[#This Row],[Unique BarCode]],$N$10:$N$37,$O$10:$O$37)</f>
        <v>EE Devices</v>
      </c>
      <c r="I104" t="str">
        <f>_xlfn.XLOOKUP(Table2[[#This Row],[Unique BarCode]],$N$10:$N$37,$P$10:$P$37)</f>
        <v>EE Devices</v>
      </c>
      <c r="J104" t="s">
        <v>49</v>
      </c>
      <c r="K104" t="s">
        <v>202</v>
      </c>
      <c r="L104">
        <v>1</v>
      </c>
    </row>
    <row r="105" spans="1:12" x14ac:dyDescent="0.2">
      <c r="A105" s="1" t="d">
        <v>2023-01-09</v>
      </c>
      <c r="B105" s="45">
        <v>-1</v>
      </c>
      <c r="C105" t="s">
        <v>77</v>
      </c>
      <c r="D105" t="str">
        <f>_xlfn.XLOOKUP(Table2[[#This Row],[Patron Group]],$R$10:$R$24,$S$10:$S$24)</f>
        <v>Undergraduate</v>
      </c>
      <c r="E105" s="1" t="d">
        <v>2023-04-09</v>
      </c>
      <c r="F105" t="s">
        <v>203</v>
      </c>
      <c r="G105" t="s">
        <v>2279</v>
      </c>
      <c r="H105" t="str">
        <f>_xlfn.XLOOKUP(Table2[[#This Row],[Unique BarCode]],$N$10:$N$37,$O$10:$O$37)</f>
        <v>EE Devices</v>
      </c>
      <c r="I105" t="str">
        <f>_xlfn.XLOOKUP(Table2[[#This Row],[Unique BarCode]],$N$10:$N$37,$P$10:$P$37)</f>
        <v>EE Devices</v>
      </c>
      <c r="J105" t="s">
        <v>49</v>
      </c>
      <c r="L105">
        <v>1</v>
      </c>
    </row>
    <row r="106" spans="1:12" x14ac:dyDescent="0.2">
      <c r="A106" s="1" t="d">
        <v>2023-01-09</v>
      </c>
      <c r="B106" s="45">
        <v>-1</v>
      </c>
      <c r="C106" t="s">
        <v>77</v>
      </c>
      <c r="D106" t="str">
        <f>_xlfn.XLOOKUP(Table2[[#This Row],[Patron Group]],$R$10:$R$24,$S$10:$S$24)</f>
        <v>Undergraduate</v>
      </c>
      <c r="E106" s="1" t="d">
        <v>2023-04-09</v>
      </c>
      <c r="F106" t="s">
        <v>204</v>
      </c>
      <c r="G106" t="s">
        <v>2279</v>
      </c>
      <c r="H106" t="str">
        <f>_xlfn.XLOOKUP(Table2[[#This Row],[Unique BarCode]],$N$10:$N$37,$O$10:$O$37)</f>
        <v>EE Devices</v>
      </c>
      <c r="I106" t="str">
        <f>_xlfn.XLOOKUP(Table2[[#This Row],[Unique BarCode]],$N$10:$N$37,$P$10:$P$37)</f>
        <v>EE Devices</v>
      </c>
      <c r="J106" t="s">
        <v>49</v>
      </c>
      <c r="L106">
        <v>1</v>
      </c>
    </row>
    <row r="107" spans="1:12" x14ac:dyDescent="0.2">
      <c r="A107" s="1" t="d">
        <v>2023-01-09</v>
      </c>
      <c r="B107" s="45">
        <v>5558261410006530</v>
      </c>
      <c r="C107" t="s">
        <v>77</v>
      </c>
      <c r="D107" t="str">
        <f>_xlfn.XLOOKUP(Table2[[#This Row],[Patron Group]],$R$10:$R$24,$S$10:$S$24)</f>
        <v>Undergraduate</v>
      </c>
      <c r="E107" s="1" t="d">
        <v>2023-06-01</v>
      </c>
      <c r="F107" t="s">
        <v>205</v>
      </c>
      <c r="G107" t="s">
        <v>2279</v>
      </c>
      <c r="H107" t="str">
        <f>_xlfn.XLOOKUP(Table2[[#This Row],[Unique BarCode]],$N$10:$N$37,$O$10:$O$37)</f>
        <v>EE Devices</v>
      </c>
      <c r="I107" t="str">
        <f>_xlfn.XLOOKUP(Table2[[#This Row],[Unique BarCode]],$N$10:$N$37,$P$10:$P$37)</f>
        <v>EE Devices</v>
      </c>
      <c r="J107" t="s">
        <v>49</v>
      </c>
      <c r="K107" t="s">
        <v>206</v>
      </c>
      <c r="L107">
        <v>1</v>
      </c>
    </row>
    <row r="108" spans="1:12" x14ac:dyDescent="0.2">
      <c r="A108" s="1" t="d">
        <v>2023-01-09</v>
      </c>
      <c r="B108" s="45">
        <v>5560450750006530</v>
      </c>
      <c r="C108" t="s">
        <v>77</v>
      </c>
      <c r="D108" t="str">
        <f>_xlfn.XLOOKUP(Table2[[#This Row],[Patron Group]],$R$10:$R$24,$S$10:$S$24)</f>
        <v>Undergraduate</v>
      </c>
      <c r="E108" s="1" t="d">
        <v>2023-06-01</v>
      </c>
      <c r="F108" t="s">
        <v>187</v>
      </c>
      <c r="G108" t="s">
        <v>2279</v>
      </c>
      <c r="H108" t="str">
        <f>_xlfn.XLOOKUP(Table2[[#This Row],[Unique BarCode]],$N$10:$N$37,$O$10:$O$37)</f>
        <v>EE Devices</v>
      </c>
      <c r="I108" t="str">
        <f>_xlfn.XLOOKUP(Table2[[#This Row],[Unique BarCode]],$N$10:$N$37,$P$10:$P$37)</f>
        <v>EE Devices</v>
      </c>
      <c r="J108" t="s">
        <v>49</v>
      </c>
      <c r="K108" t="s">
        <v>188</v>
      </c>
      <c r="L108">
        <v>1</v>
      </c>
    </row>
    <row r="109" spans="1:12" x14ac:dyDescent="0.2">
      <c r="A109" s="1" t="d">
        <v>2023-01-09</v>
      </c>
      <c r="B109" s="45">
        <v>5560462480006530</v>
      </c>
      <c r="C109" t="s">
        <v>20</v>
      </c>
      <c r="D109" t="str">
        <f>_xlfn.XLOOKUP(Table2[[#This Row],[Patron Group]],$R$10:$R$24,$S$10:$S$24)</f>
        <v>Graduate</v>
      </c>
      <c r="E109" s="1" t="d">
        <v>2023-01-26</v>
      </c>
      <c r="F109" t="s">
        <v>207</v>
      </c>
      <c r="G109" t="s">
        <v>2263</v>
      </c>
      <c r="H109" t="str">
        <f>_xlfn.XLOOKUP(Table2[[#This Row],[Unique BarCode]],$N$10:$N$37,$O$10:$O$37)</f>
        <v>HP Laptop</v>
      </c>
      <c r="I109" t="str">
        <f>_xlfn.XLOOKUP(Table2[[#This Row],[Unique BarCode]],$N$10:$N$37,$P$10:$P$37)</f>
        <v>Device</v>
      </c>
      <c r="J109" t="s">
        <v>8</v>
      </c>
      <c r="K109" t="s">
        <v>208</v>
      </c>
      <c r="L109">
        <v>1</v>
      </c>
    </row>
    <row r="110" spans="1:12" x14ac:dyDescent="0.2">
      <c r="A110" s="1" t="d">
        <v>2023-01-09</v>
      </c>
      <c r="B110" s="45">
        <v>6200523990006530</v>
      </c>
      <c r="C110" t="s">
        <v>77</v>
      </c>
      <c r="D110" t="str">
        <f>_xlfn.XLOOKUP(Table2[[#This Row],[Patron Group]],$R$10:$R$24,$S$10:$S$24)</f>
        <v>Undergraduate</v>
      </c>
      <c r="E110" s="1" t="d">
        <v>2023-06-01</v>
      </c>
      <c r="F110" t="s">
        <v>209</v>
      </c>
      <c r="G110" t="s">
        <v>2279</v>
      </c>
      <c r="H110" t="str">
        <f>_xlfn.XLOOKUP(Table2[[#This Row],[Unique BarCode]],$N$10:$N$37,$O$10:$O$37)</f>
        <v>EE Devices</v>
      </c>
      <c r="I110" t="str">
        <f>_xlfn.XLOOKUP(Table2[[#This Row],[Unique BarCode]],$N$10:$N$37,$P$10:$P$37)</f>
        <v>EE Devices</v>
      </c>
      <c r="J110" t="s">
        <v>49</v>
      </c>
      <c r="K110" t="s">
        <v>210</v>
      </c>
      <c r="L110">
        <v>1</v>
      </c>
    </row>
    <row r="111" spans="1:12" x14ac:dyDescent="0.2">
      <c r="A111" s="1" t="d">
        <v>2023-01-10</v>
      </c>
      <c r="B111" s="45">
        <v>-1</v>
      </c>
      <c r="C111" t="s">
        <v>15</v>
      </c>
      <c r="D111" t="str">
        <f>_xlfn.XLOOKUP(Table2[[#This Row],[Patron Group]],$R$10:$R$24,$S$10:$S$24)</f>
        <v>Academic</v>
      </c>
      <c r="E111" s="1" t="d">
        <v>2023-01-10</v>
      </c>
      <c r="F111" t="s">
        <v>16</v>
      </c>
      <c r="G111" t="s">
        <v>2266</v>
      </c>
      <c r="H111" t="str">
        <f>_xlfn.XLOOKUP(Table2[[#This Row],[Unique BarCode]],$N$10:$N$37,$O$10:$O$37)</f>
        <v>Headphones</v>
      </c>
      <c r="I111" t="str">
        <f>_xlfn.XLOOKUP(Table2[[#This Row],[Unique BarCode]],$N$10:$N$37,$P$10:$P$37)</f>
        <v>Accessory</v>
      </c>
      <c r="J111" t="s">
        <v>13</v>
      </c>
      <c r="K111" t="s">
        <v>17</v>
      </c>
      <c r="L111">
        <v>1</v>
      </c>
    </row>
    <row r="112" spans="1:12" x14ac:dyDescent="0.2">
      <c r="A112" s="1" t="d">
        <v>2023-01-10</v>
      </c>
      <c r="B112" s="45">
        <v>-1</v>
      </c>
      <c r="C112" t="s">
        <v>20</v>
      </c>
      <c r="D112" t="str">
        <f>_xlfn.XLOOKUP(Table2[[#This Row],[Patron Group]],$R$10:$R$24,$S$10:$S$24)</f>
        <v>Graduate</v>
      </c>
      <c r="E112" s="1" t="d">
        <v>2023-01-10</v>
      </c>
      <c r="F112" t="s">
        <v>215</v>
      </c>
      <c r="G112" t="s">
        <v>2281</v>
      </c>
      <c r="H112" t="str">
        <f>_xlfn.XLOOKUP(Table2[[#This Row],[Unique BarCode]],$N$10:$N$37,$O$10:$O$37)</f>
        <v>HDMIC</v>
      </c>
      <c r="I112" t="str">
        <f>_xlfn.XLOOKUP(Table2[[#This Row],[Unique BarCode]],$N$10:$N$37,$P$10:$P$37)</f>
        <v>Cable</v>
      </c>
      <c r="J112" t="s">
        <v>8</v>
      </c>
      <c r="K112" t="s">
        <v>216</v>
      </c>
      <c r="L112">
        <v>1</v>
      </c>
    </row>
    <row r="113" spans="1:12" x14ac:dyDescent="0.2">
      <c r="A113" s="1" t="d">
        <v>2023-01-10</v>
      </c>
      <c r="B113" s="45">
        <v>-1</v>
      </c>
      <c r="C113" t="s">
        <v>20</v>
      </c>
      <c r="D113" t="str">
        <f>_xlfn.XLOOKUP(Table2[[#This Row],[Patron Group]],$R$10:$R$24,$S$10:$S$24)</f>
        <v>Graduate</v>
      </c>
      <c r="E113" s="1" t="d">
        <v>2023-01-10</v>
      </c>
      <c r="F113" t="s">
        <v>21</v>
      </c>
      <c r="G113" t="s">
        <v>2266</v>
      </c>
      <c r="H113" t="str">
        <f>_xlfn.XLOOKUP(Table2[[#This Row],[Unique BarCode]],$N$10:$N$37,$O$10:$O$37)</f>
        <v>Headphones</v>
      </c>
      <c r="I113" t="str">
        <f>_xlfn.XLOOKUP(Table2[[#This Row],[Unique BarCode]],$N$10:$N$37,$P$10:$P$37)</f>
        <v>Accessory</v>
      </c>
      <c r="J113" t="s">
        <v>8</v>
      </c>
      <c r="K113" t="s">
        <v>22</v>
      </c>
      <c r="L113">
        <v>1</v>
      </c>
    </row>
    <row r="114" spans="1:12" x14ac:dyDescent="0.2">
      <c r="A114" s="1" t="d">
        <v>2023-01-10</v>
      </c>
      <c r="B114" s="45">
        <v>-1</v>
      </c>
      <c r="C114" t="s">
        <v>20</v>
      </c>
      <c r="D114" t="str">
        <f>_xlfn.XLOOKUP(Table2[[#This Row],[Patron Group]],$R$10:$R$24,$S$10:$S$24)</f>
        <v>Graduate</v>
      </c>
      <c r="E114" s="1" t="d">
        <v>2023-01-10</v>
      </c>
      <c r="F114" t="s">
        <v>217</v>
      </c>
      <c r="G114" t="s">
        <v>2282</v>
      </c>
      <c r="H114" t="str">
        <f>_xlfn.XLOOKUP(Table2[[#This Row],[Unique BarCode]],$N$10:$N$37,$O$10:$O$37)</f>
        <v>HPUSBC</v>
      </c>
      <c r="I114" t="str">
        <f>_xlfn.XLOOKUP(Table2[[#This Row],[Unique BarCode]],$N$10:$N$37,$P$10:$P$37)</f>
        <v>Charger</v>
      </c>
      <c r="J114" t="s">
        <v>49</v>
      </c>
      <c r="L114">
        <v>1</v>
      </c>
    </row>
    <row r="115" spans="1:12" x14ac:dyDescent="0.2">
      <c r="A115" s="1" t="d">
        <v>2023-01-10</v>
      </c>
      <c r="B115" s="45">
        <v>-1</v>
      </c>
      <c r="C115" t="s">
        <v>20</v>
      </c>
      <c r="D115" t="str">
        <f>_xlfn.XLOOKUP(Table2[[#This Row],[Patron Group]],$R$10:$R$24,$S$10:$S$24)</f>
        <v>Graduate</v>
      </c>
      <c r="E115" s="1" t="d">
        <v>2023-01-10</v>
      </c>
      <c r="F115" t="s">
        <v>218</v>
      </c>
      <c r="G115" t="s">
        <v>2265</v>
      </c>
      <c r="H115" t="str">
        <f>_xlfn.XLOOKUP(Table2[[#This Row],[Unique BarCode]],$N$10:$N$37,$O$10:$O$37)</f>
        <v>IPHONE</v>
      </c>
      <c r="I115" t="str">
        <f>_xlfn.XLOOKUP(Table2[[#This Row],[Unique BarCode]],$N$10:$N$37,$P$10:$P$37)</f>
        <v>Charger</v>
      </c>
      <c r="J115" t="s">
        <v>49</v>
      </c>
      <c r="K115" t="s">
        <v>219</v>
      </c>
      <c r="L115">
        <v>1</v>
      </c>
    </row>
    <row r="116" spans="1:12" x14ac:dyDescent="0.2">
      <c r="A116" s="1" t="d">
        <v>2023-01-10</v>
      </c>
      <c r="B116" s="45">
        <v>-1</v>
      </c>
      <c r="C116" t="s">
        <v>20</v>
      </c>
      <c r="D116" t="str">
        <f>_xlfn.XLOOKUP(Table2[[#This Row],[Patron Group]],$R$10:$R$24,$S$10:$S$24)</f>
        <v>Graduate</v>
      </c>
      <c r="E116" s="1" t="d">
        <v>2023-01-10</v>
      </c>
      <c r="F116" t="s">
        <v>84</v>
      </c>
      <c r="G116" t="s">
        <v>2265</v>
      </c>
      <c r="H116" t="str">
        <f>_xlfn.XLOOKUP(Table2[[#This Row],[Unique BarCode]],$N$10:$N$37,$O$10:$O$37)</f>
        <v>IPHONE</v>
      </c>
      <c r="I116" t="str">
        <f>_xlfn.XLOOKUP(Table2[[#This Row],[Unique BarCode]],$N$10:$N$37,$P$10:$P$37)</f>
        <v>Charger</v>
      </c>
      <c r="J116" t="s">
        <v>8</v>
      </c>
      <c r="K116" t="s">
        <v>85</v>
      </c>
      <c r="L116">
        <v>1</v>
      </c>
    </row>
    <row r="117" spans="1:12" x14ac:dyDescent="0.2">
      <c r="A117" s="1" t="d">
        <v>2023-01-10</v>
      </c>
      <c r="B117" s="45">
        <v>-1</v>
      </c>
      <c r="C117" t="s">
        <v>20</v>
      </c>
      <c r="D117" t="str">
        <f>_xlfn.XLOOKUP(Table2[[#This Row],[Patron Group]],$R$10:$R$24,$S$10:$S$24)</f>
        <v>Graduate</v>
      </c>
      <c r="E117" s="1" t="d">
        <v>2023-01-10</v>
      </c>
      <c r="F117" t="s">
        <v>71</v>
      </c>
      <c r="G117" t="s">
        <v>2265</v>
      </c>
      <c r="H117" t="str">
        <f>_xlfn.XLOOKUP(Table2[[#This Row],[Unique BarCode]],$N$10:$N$37,$O$10:$O$37)</f>
        <v>IPHONE</v>
      </c>
      <c r="I117" t="str">
        <f>_xlfn.XLOOKUP(Table2[[#This Row],[Unique BarCode]],$N$10:$N$37,$P$10:$P$37)</f>
        <v>Charger</v>
      </c>
      <c r="J117" t="s">
        <v>8</v>
      </c>
      <c r="K117" t="s">
        <v>72</v>
      </c>
      <c r="L117">
        <v>1</v>
      </c>
    </row>
    <row r="118" spans="1:12" x14ac:dyDescent="0.2">
      <c r="A118" s="1" t="d">
        <v>2023-01-10</v>
      </c>
      <c r="B118" s="45">
        <v>-1</v>
      </c>
      <c r="C118" t="s">
        <v>20</v>
      </c>
      <c r="D118" t="str">
        <f>_xlfn.XLOOKUP(Table2[[#This Row],[Patron Group]],$R$10:$R$24,$S$10:$S$24)</f>
        <v>Graduate</v>
      </c>
      <c r="E118" s="1" t="d">
        <v>2023-01-10</v>
      </c>
      <c r="F118" t="s">
        <v>220</v>
      </c>
      <c r="G118" t="s">
        <v>2265</v>
      </c>
      <c r="H118" t="str">
        <f>_xlfn.XLOOKUP(Table2[[#This Row],[Unique BarCode]],$N$10:$N$37,$O$10:$O$37)</f>
        <v>IPHONE</v>
      </c>
      <c r="I118" t="str">
        <f>_xlfn.XLOOKUP(Table2[[#This Row],[Unique BarCode]],$N$10:$N$37,$P$10:$P$37)</f>
        <v>Charger</v>
      </c>
      <c r="J118" t="s">
        <v>13</v>
      </c>
      <c r="K118" t="s">
        <v>221</v>
      </c>
      <c r="L118">
        <v>1</v>
      </c>
    </row>
    <row r="119" spans="1:12" x14ac:dyDescent="0.2">
      <c r="A119" s="1" t="d">
        <v>2023-01-10</v>
      </c>
      <c r="B119" s="45">
        <v>-1</v>
      </c>
      <c r="C119" t="s">
        <v>20</v>
      </c>
      <c r="D119" t="str">
        <f>_xlfn.XLOOKUP(Table2[[#This Row],[Patron Group]],$R$10:$R$24,$S$10:$S$24)</f>
        <v>Graduate</v>
      </c>
      <c r="E119" s="1" t="d">
        <v>2023-01-10</v>
      </c>
      <c r="F119" t="s">
        <v>222</v>
      </c>
      <c r="G119" t="s">
        <v>2265</v>
      </c>
      <c r="H119" t="str">
        <f>_xlfn.XLOOKUP(Table2[[#This Row],[Unique BarCode]],$N$10:$N$37,$O$10:$O$37)</f>
        <v>IPHONE</v>
      </c>
      <c r="I119" t="str">
        <f>_xlfn.XLOOKUP(Table2[[#This Row],[Unique BarCode]],$N$10:$N$37,$P$10:$P$37)</f>
        <v>Charger</v>
      </c>
      <c r="J119" t="s">
        <v>13</v>
      </c>
      <c r="K119" t="s">
        <v>223</v>
      </c>
      <c r="L119">
        <v>1</v>
      </c>
    </row>
    <row r="120" spans="1:12" x14ac:dyDescent="0.2">
      <c r="A120" s="1" t="d">
        <v>2023-01-10</v>
      </c>
      <c r="B120" s="45">
        <v>-1</v>
      </c>
      <c r="C120" t="s">
        <v>20</v>
      </c>
      <c r="D120" t="str">
        <f>_xlfn.XLOOKUP(Table2[[#This Row],[Patron Group]],$R$10:$R$24,$S$10:$S$24)</f>
        <v>Graduate</v>
      </c>
      <c r="E120" s="1" t="d">
        <v>2023-01-10</v>
      </c>
      <c r="F120" t="s">
        <v>12</v>
      </c>
      <c r="G120" t="s">
        <v>2265</v>
      </c>
      <c r="H120" t="str">
        <f>_xlfn.XLOOKUP(Table2[[#This Row],[Unique BarCode]],$N$10:$N$37,$O$10:$O$37)</f>
        <v>IPHONE</v>
      </c>
      <c r="I120" t="str">
        <f>_xlfn.XLOOKUP(Table2[[#This Row],[Unique BarCode]],$N$10:$N$37,$P$10:$P$37)</f>
        <v>Charger</v>
      </c>
      <c r="J120" t="s">
        <v>13</v>
      </c>
      <c r="K120" t="s">
        <v>14</v>
      </c>
      <c r="L120">
        <v>1</v>
      </c>
    </row>
    <row r="121" spans="1:12" x14ac:dyDescent="0.2">
      <c r="A121" s="1" t="d">
        <v>2023-01-10</v>
      </c>
      <c r="B121" s="45">
        <v>-1</v>
      </c>
      <c r="C121" t="s">
        <v>20</v>
      </c>
      <c r="D121" t="str">
        <f>_xlfn.XLOOKUP(Table2[[#This Row],[Patron Group]],$R$10:$R$24,$S$10:$S$24)</f>
        <v>Graduate</v>
      </c>
      <c r="E121" s="1" t="d">
        <v>2023-01-10</v>
      </c>
      <c r="F121" t="s">
        <v>88</v>
      </c>
      <c r="G121" t="s">
        <v>2265</v>
      </c>
      <c r="H121" t="str">
        <f>_xlfn.XLOOKUP(Table2[[#This Row],[Unique BarCode]],$N$10:$N$37,$O$10:$O$37)</f>
        <v>IPHONE</v>
      </c>
      <c r="I121" t="str">
        <f>_xlfn.XLOOKUP(Table2[[#This Row],[Unique BarCode]],$N$10:$N$37,$P$10:$P$37)</f>
        <v>Charger</v>
      </c>
      <c r="J121" t="s">
        <v>8</v>
      </c>
      <c r="L121">
        <v>1</v>
      </c>
    </row>
    <row r="122" spans="1:12" x14ac:dyDescent="0.2">
      <c r="A122" s="1" t="d">
        <v>2023-01-10</v>
      </c>
      <c r="B122" s="45">
        <v>-1</v>
      </c>
      <c r="C122" t="s">
        <v>20</v>
      </c>
      <c r="D122" t="str">
        <f>_xlfn.XLOOKUP(Table2[[#This Row],[Patron Group]],$R$10:$R$24,$S$10:$S$24)</f>
        <v>Graduate</v>
      </c>
      <c r="E122" s="1" t="d">
        <v>2023-01-10</v>
      </c>
      <c r="F122" t="s">
        <v>33</v>
      </c>
      <c r="G122" t="s">
        <v>2268</v>
      </c>
      <c r="H122" t="str">
        <f>_xlfn.XLOOKUP(Table2[[#This Row],[Unique BarCode]],$N$10:$N$37,$O$10:$O$37)</f>
        <v>MACCHRG</v>
      </c>
      <c r="I122" t="str">
        <f>_xlfn.XLOOKUP(Table2[[#This Row],[Unique BarCode]],$N$10:$N$37,$P$10:$P$37)</f>
        <v>Charger</v>
      </c>
      <c r="J122" t="s">
        <v>8</v>
      </c>
      <c r="K122" t="s">
        <v>34</v>
      </c>
      <c r="L122">
        <v>1</v>
      </c>
    </row>
    <row r="123" spans="1:12" x14ac:dyDescent="0.2">
      <c r="A123" s="1" t="d">
        <v>2023-01-10</v>
      </c>
      <c r="B123" s="45">
        <v>-1</v>
      </c>
      <c r="C123" t="s">
        <v>20</v>
      </c>
      <c r="D123" t="str">
        <f>_xlfn.XLOOKUP(Table2[[#This Row],[Patron Group]],$R$10:$R$24,$S$10:$S$24)</f>
        <v>Graduate</v>
      </c>
      <c r="E123" s="1" t="d">
        <v>2023-01-10</v>
      </c>
      <c r="F123" t="s">
        <v>224</v>
      </c>
      <c r="G123" t="s">
        <v>2296</v>
      </c>
      <c r="H123" t="str">
        <f>_xlfn.XLOOKUP(Table2[[#This Row],[Unique BarCode]],$N$10:$N$37,$O$10:$O$37)</f>
        <v>MACUSBC</v>
      </c>
      <c r="I123" t="str">
        <f>_xlfn.XLOOKUP(Table2[[#This Row],[Unique BarCode]],$N$10:$N$37,$P$10:$P$37)</f>
        <v>Charger</v>
      </c>
      <c r="J123" t="s">
        <v>8</v>
      </c>
      <c r="K123" t="s">
        <v>225</v>
      </c>
      <c r="L123">
        <v>1</v>
      </c>
    </row>
    <row r="124" spans="1:12" x14ac:dyDescent="0.2">
      <c r="A124" s="1" t="d">
        <v>2023-01-10</v>
      </c>
      <c r="B124" s="45">
        <v>-1</v>
      </c>
      <c r="C124" t="s">
        <v>20</v>
      </c>
      <c r="D124" t="str">
        <f>_xlfn.XLOOKUP(Table2[[#This Row],[Patron Group]],$R$10:$R$24,$S$10:$S$24)</f>
        <v>Graduate</v>
      </c>
      <c r="E124" s="1" t="d">
        <v>2023-01-10</v>
      </c>
      <c r="F124" t="s">
        <v>213</v>
      </c>
      <c r="G124" t="s">
        <v>2296</v>
      </c>
      <c r="H124" t="str">
        <f>_xlfn.XLOOKUP(Table2[[#This Row],[Unique BarCode]],$N$10:$N$37,$O$10:$O$37)</f>
        <v>MACUSBC</v>
      </c>
      <c r="I124" t="str">
        <f>_xlfn.XLOOKUP(Table2[[#This Row],[Unique BarCode]],$N$10:$N$37,$P$10:$P$37)</f>
        <v>Charger</v>
      </c>
      <c r="J124" t="s">
        <v>8</v>
      </c>
      <c r="K124" t="s">
        <v>214</v>
      </c>
      <c r="L124">
        <v>1</v>
      </c>
    </row>
    <row r="125" spans="1:12" x14ac:dyDescent="0.2">
      <c r="A125" s="1" t="d">
        <v>2023-01-10</v>
      </c>
      <c r="B125" s="45">
        <v>-1</v>
      </c>
      <c r="C125" t="s">
        <v>20</v>
      </c>
      <c r="D125" t="str">
        <f>_xlfn.XLOOKUP(Table2[[#This Row],[Patron Group]],$R$10:$R$24,$S$10:$S$24)</f>
        <v>Graduate</v>
      </c>
      <c r="E125" s="1" t="d">
        <v>2023-01-10</v>
      </c>
      <c r="F125" t="s">
        <v>37</v>
      </c>
      <c r="G125" t="s">
        <v>2296</v>
      </c>
      <c r="H125" t="str">
        <f>_xlfn.XLOOKUP(Table2[[#This Row],[Unique BarCode]],$N$10:$N$37,$O$10:$O$37)</f>
        <v>MACUSBC</v>
      </c>
      <c r="I125" t="str">
        <f>_xlfn.XLOOKUP(Table2[[#This Row],[Unique BarCode]],$N$10:$N$37,$P$10:$P$37)</f>
        <v>Charger</v>
      </c>
      <c r="J125" t="s">
        <v>8</v>
      </c>
      <c r="K125" t="s">
        <v>38</v>
      </c>
      <c r="L125">
        <v>1</v>
      </c>
    </row>
    <row r="126" spans="1:12" x14ac:dyDescent="0.2">
      <c r="A126" s="1" t="d">
        <v>2023-01-10</v>
      </c>
      <c r="B126" s="45">
        <v>-1</v>
      </c>
      <c r="C126" t="s">
        <v>20</v>
      </c>
      <c r="D126" t="str">
        <f>_xlfn.XLOOKUP(Table2[[#This Row],[Patron Group]],$R$10:$R$24,$S$10:$S$24)</f>
        <v>Graduate</v>
      </c>
      <c r="E126" s="1" t="d">
        <v>2023-01-10</v>
      </c>
      <c r="F126" t="s">
        <v>226</v>
      </c>
      <c r="G126" t="s">
        <v>2296</v>
      </c>
      <c r="H126" t="str">
        <f>_xlfn.XLOOKUP(Table2[[#This Row],[Unique BarCode]],$N$10:$N$37,$O$10:$O$37)</f>
        <v>MACUSBC</v>
      </c>
      <c r="I126" t="str">
        <f>_xlfn.XLOOKUP(Table2[[#This Row],[Unique BarCode]],$N$10:$N$37,$P$10:$P$37)</f>
        <v>Charger</v>
      </c>
      <c r="J126" t="s">
        <v>8</v>
      </c>
      <c r="L126">
        <v>1</v>
      </c>
    </row>
    <row r="127" spans="1:12" x14ac:dyDescent="0.2">
      <c r="A127" s="1" t="d">
        <v>2023-01-10</v>
      </c>
      <c r="B127" s="45">
        <v>-1</v>
      </c>
      <c r="C127" t="s">
        <v>20</v>
      </c>
      <c r="D127" t="str">
        <f>_xlfn.XLOOKUP(Table2[[#This Row],[Patron Group]],$R$10:$R$24,$S$10:$S$24)</f>
        <v>Graduate</v>
      </c>
      <c r="E127" s="1" t="d">
        <v>2023-01-10</v>
      </c>
      <c r="F127" t="s">
        <v>227</v>
      </c>
      <c r="G127" t="s">
        <v>2271</v>
      </c>
      <c r="H127" t="str">
        <f>_xlfn.XLOOKUP(Table2[[#This Row],[Unique BarCode]],$N$10:$N$37,$O$10:$O$37)</f>
        <v>OMNI</v>
      </c>
      <c r="I127" t="str">
        <f>_xlfn.XLOOKUP(Table2[[#This Row],[Unique BarCode]],$N$10:$N$37,$P$10:$P$37)</f>
        <v>Charger</v>
      </c>
      <c r="J127" t="s">
        <v>13</v>
      </c>
      <c r="K127" t="s">
        <v>228</v>
      </c>
      <c r="L127">
        <v>1</v>
      </c>
    </row>
    <row r="128" spans="1:12" x14ac:dyDescent="0.2">
      <c r="A128" s="1" t="d">
        <v>2023-01-10</v>
      </c>
      <c r="B128" s="45">
        <v>-1</v>
      </c>
      <c r="C128" t="s">
        <v>20</v>
      </c>
      <c r="D128" t="str">
        <f>_xlfn.XLOOKUP(Table2[[#This Row],[Patron Group]],$R$10:$R$24,$S$10:$S$24)</f>
        <v>Graduate</v>
      </c>
      <c r="E128" s="1" t="d">
        <v>2023-01-10</v>
      </c>
      <c r="F128" t="s">
        <v>229</v>
      </c>
      <c r="G128" t="s">
        <v>2272</v>
      </c>
      <c r="H128" t="str">
        <f>_xlfn.XLOOKUP(Table2[[#This Row],[Unique BarCode]],$N$10:$N$37,$O$10:$O$37)</f>
        <v>WALLADPT</v>
      </c>
      <c r="I128" t="str">
        <f>_xlfn.XLOOKUP(Table2[[#This Row],[Unique BarCode]],$N$10:$N$37,$P$10:$P$37)</f>
        <v>Charger</v>
      </c>
      <c r="J128" t="s">
        <v>49</v>
      </c>
      <c r="K128" t="s">
        <v>230</v>
      </c>
      <c r="L128">
        <v>1</v>
      </c>
    </row>
    <row r="129" spans="1:12" x14ac:dyDescent="0.2">
      <c r="A129" s="1" t="d">
        <v>2023-01-10</v>
      </c>
      <c r="B129" s="45">
        <v>-1</v>
      </c>
      <c r="C129" t="s">
        <v>20</v>
      </c>
      <c r="D129" t="str">
        <f>_xlfn.XLOOKUP(Table2[[#This Row],[Patron Group]],$R$10:$R$24,$S$10:$S$24)</f>
        <v>Graduate</v>
      </c>
      <c r="E129" s="1" t="d">
        <v>2023-01-10</v>
      </c>
      <c r="F129" t="s">
        <v>43</v>
      </c>
      <c r="G129" t="s">
        <v>2272</v>
      </c>
      <c r="H129" t="str">
        <f>_xlfn.XLOOKUP(Table2[[#This Row],[Unique BarCode]],$N$10:$N$37,$O$10:$O$37)</f>
        <v>WALLADPT</v>
      </c>
      <c r="I129" t="str">
        <f>_xlfn.XLOOKUP(Table2[[#This Row],[Unique BarCode]],$N$10:$N$37,$P$10:$P$37)</f>
        <v>Charger</v>
      </c>
      <c r="J129" t="s">
        <v>8</v>
      </c>
      <c r="K129" t="s">
        <v>44</v>
      </c>
      <c r="L129">
        <v>1</v>
      </c>
    </row>
    <row r="130" spans="1:12" x14ac:dyDescent="0.2">
      <c r="A130" s="1" t="d">
        <v>2023-01-10</v>
      </c>
      <c r="B130" s="45">
        <v>-1</v>
      </c>
      <c r="C130" t="s">
        <v>20</v>
      </c>
      <c r="D130" t="str">
        <f>_xlfn.XLOOKUP(Table2[[#This Row],[Patron Group]],$R$10:$R$24,$S$10:$S$24)</f>
        <v>Graduate</v>
      </c>
      <c r="E130" s="1" t="d">
        <v>2023-01-10</v>
      </c>
      <c r="F130" t="s">
        <v>45</v>
      </c>
      <c r="G130" t="s">
        <v>2272</v>
      </c>
      <c r="H130" t="str">
        <f>_xlfn.XLOOKUP(Table2[[#This Row],[Unique BarCode]],$N$10:$N$37,$O$10:$O$37)</f>
        <v>WALLADPT</v>
      </c>
      <c r="I130" t="str">
        <f>_xlfn.XLOOKUP(Table2[[#This Row],[Unique BarCode]],$N$10:$N$37,$P$10:$P$37)</f>
        <v>Charger</v>
      </c>
      <c r="J130" t="s">
        <v>13</v>
      </c>
      <c r="K130" t="s">
        <v>46</v>
      </c>
      <c r="L130">
        <v>1</v>
      </c>
    </row>
    <row r="131" spans="1:12" x14ac:dyDescent="0.2">
      <c r="A131" s="1" t="d">
        <v>2023-01-10</v>
      </c>
      <c r="B131" s="45">
        <v>-1</v>
      </c>
      <c r="C131" t="s">
        <v>20</v>
      </c>
      <c r="D131" t="str">
        <f>_xlfn.XLOOKUP(Table2[[#This Row],[Patron Group]],$R$10:$R$24,$S$10:$S$24)</f>
        <v>Graduate</v>
      </c>
      <c r="E131" s="1" t="d">
        <v>2023-01-10</v>
      </c>
      <c r="F131" t="s">
        <v>95</v>
      </c>
      <c r="G131" t="s">
        <v>2272</v>
      </c>
      <c r="H131" t="str">
        <f>_xlfn.XLOOKUP(Table2[[#This Row],[Unique BarCode]],$N$10:$N$37,$O$10:$O$37)</f>
        <v>WALLADPT</v>
      </c>
      <c r="I131" t="str">
        <f>_xlfn.XLOOKUP(Table2[[#This Row],[Unique BarCode]],$N$10:$N$37,$P$10:$P$37)</f>
        <v>Charger</v>
      </c>
      <c r="J131" t="s">
        <v>8</v>
      </c>
      <c r="L131">
        <v>1</v>
      </c>
    </row>
    <row r="132" spans="1:12" x14ac:dyDescent="0.2">
      <c r="A132" s="1" t="d">
        <v>2023-01-10</v>
      </c>
      <c r="B132" s="45">
        <v>-1</v>
      </c>
      <c r="C132" t="s">
        <v>20</v>
      </c>
      <c r="D132" t="str">
        <f>_xlfn.XLOOKUP(Table2[[#This Row],[Patron Group]],$R$10:$R$24,$S$10:$S$24)</f>
        <v>Graduate</v>
      </c>
      <c r="E132" s="1" t="d">
        <v>2023-01-17</v>
      </c>
      <c r="F132" t="s">
        <v>75</v>
      </c>
      <c r="G132" t="s">
        <v>2273</v>
      </c>
      <c r="H132" t="str">
        <f>_xlfn.XLOOKUP(Table2[[#This Row],[Unique BarCode]],$N$10:$N$37,$O$10:$O$37)</f>
        <v>ChromeBook</v>
      </c>
      <c r="I132" t="str">
        <f>_xlfn.XLOOKUP(Table2[[#This Row],[Unique BarCode]],$N$10:$N$37,$P$10:$P$37)</f>
        <v>Device</v>
      </c>
      <c r="J132" t="s">
        <v>13</v>
      </c>
      <c r="K132" t="s">
        <v>76</v>
      </c>
      <c r="L132">
        <v>1</v>
      </c>
    </row>
    <row r="133" spans="1:12" x14ac:dyDescent="0.2">
      <c r="A133" s="1" t="d">
        <v>2023-01-10</v>
      </c>
      <c r="B133" s="45">
        <v>-1</v>
      </c>
      <c r="C133" t="s">
        <v>20</v>
      </c>
      <c r="D133" t="str">
        <f>_xlfn.XLOOKUP(Table2[[#This Row],[Patron Group]],$R$10:$R$24,$S$10:$S$24)</f>
        <v>Graduate</v>
      </c>
      <c r="E133" s="1" t="d">
        <v>2023-01-17</v>
      </c>
      <c r="F133" t="s">
        <v>231</v>
      </c>
      <c r="G133" t="s">
        <v>2273</v>
      </c>
      <c r="H133" t="str">
        <f>_xlfn.XLOOKUP(Table2[[#This Row],[Unique BarCode]],$N$10:$N$37,$O$10:$O$37)</f>
        <v>ChromeBook</v>
      </c>
      <c r="I133" t="str">
        <f>_xlfn.XLOOKUP(Table2[[#This Row],[Unique BarCode]],$N$10:$N$37,$P$10:$P$37)</f>
        <v>Device</v>
      </c>
      <c r="J133" t="s">
        <v>13</v>
      </c>
      <c r="K133" t="s">
        <v>232</v>
      </c>
      <c r="L133">
        <v>1</v>
      </c>
    </row>
    <row r="134" spans="1:12" x14ac:dyDescent="0.2">
      <c r="A134" s="1" t="d">
        <v>2023-01-10</v>
      </c>
      <c r="B134" s="45">
        <v>-1</v>
      </c>
      <c r="C134" t="s">
        <v>20</v>
      </c>
      <c r="D134" t="str">
        <f>_xlfn.XLOOKUP(Table2[[#This Row],[Patron Group]],$R$10:$R$24,$S$10:$S$24)</f>
        <v>Graduate</v>
      </c>
      <c r="E134" s="1" t="d">
        <v>2023-01-17</v>
      </c>
      <c r="F134" t="s">
        <v>53</v>
      </c>
      <c r="G134" t="s">
        <v>2273</v>
      </c>
      <c r="H134" t="str">
        <f>_xlfn.XLOOKUP(Table2[[#This Row],[Unique BarCode]],$N$10:$N$37,$O$10:$O$37)</f>
        <v>ChromeBook</v>
      </c>
      <c r="I134" t="str">
        <f>_xlfn.XLOOKUP(Table2[[#This Row],[Unique BarCode]],$N$10:$N$37,$P$10:$P$37)</f>
        <v>Device</v>
      </c>
      <c r="J134" t="s">
        <v>13</v>
      </c>
      <c r="K134" t="s">
        <v>54</v>
      </c>
      <c r="L134">
        <v>1</v>
      </c>
    </row>
    <row r="135" spans="1:12" x14ac:dyDescent="0.2">
      <c r="A135" s="1" t="d">
        <v>2023-01-10</v>
      </c>
      <c r="B135" s="45">
        <v>-1</v>
      </c>
      <c r="C135" t="s">
        <v>20</v>
      </c>
      <c r="D135" t="str">
        <f>_xlfn.XLOOKUP(Table2[[#This Row],[Patron Group]],$R$10:$R$24,$S$10:$S$24)</f>
        <v>Graduate</v>
      </c>
      <c r="E135" s="1" t="d">
        <v>2023-01-17</v>
      </c>
      <c r="F135" t="s">
        <v>233</v>
      </c>
      <c r="G135" t="s">
        <v>2273</v>
      </c>
      <c r="H135" t="str">
        <f>_xlfn.XLOOKUP(Table2[[#This Row],[Unique BarCode]],$N$10:$N$37,$O$10:$O$37)</f>
        <v>ChromeBook</v>
      </c>
      <c r="I135" t="str">
        <f>_xlfn.XLOOKUP(Table2[[#This Row],[Unique BarCode]],$N$10:$N$37,$P$10:$P$37)</f>
        <v>Device</v>
      </c>
      <c r="J135" t="s">
        <v>128</v>
      </c>
      <c r="K135" t="s">
        <v>234</v>
      </c>
      <c r="L135">
        <v>1</v>
      </c>
    </row>
    <row r="136" spans="1:12" x14ac:dyDescent="0.2">
      <c r="A136" s="1" t="d">
        <v>2023-01-10</v>
      </c>
      <c r="B136" s="45">
        <v>-1</v>
      </c>
      <c r="C136" t="s">
        <v>20</v>
      </c>
      <c r="D136" t="str">
        <f>_xlfn.XLOOKUP(Table2[[#This Row],[Patron Group]],$R$10:$R$24,$S$10:$S$24)</f>
        <v>Graduate</v>
      </c>
      <c r="E136" s="1" t="d">
        <v>2023-01-17</v>
      </c>
      <c r="F136" t="s">
        <v>235</v>
      </c>
      <c r="G136" t="s">
        <v>2273</v>
      </c>
      <c r="H136" t="str">
        <f>_xlfn.XLOOKUP(Table2[[#This Row],[Unique BarCode]],$N$10:$N$37,$O$10:$O$37)</f>
        <v>ChromeBook</v>
      </c>
      <c r="I136" t="str">
        <f>_xlfn.XLOOKUP(Table2[[#This Row],[Unique BarCode]],$N$10:$N$37,$P$10:$P$37)</f>
        <v>Device</v>
      </c>
      <c r="J136" t="s">
        <v>8</v>
      </c>
      <c r="K136" t="s">
        <v>236</v>
      </c>
      <c r="L136">
        <v>1</v>
      </c>
    </row>
    <row r="137" spans="1:12" x14ac:dyDescent="0.2">
      <c r="A137" s="1" t="d">
        <v>2023-01-10</v>
      </c>
      <c r="B137" s="45">
        <v>-1</v>
      </c>
      <c r="C137" t="s">
        <v>20</v>
      </c>
      <c r="D137" t="str">
        <f>_xlfn.XLOOKUP(Table2[[#This Row],[Patron Group]],$R$10:$R$24,$S$10:$S$24)</f>
        <v>Graduate</v>
      </c>
      <c r="E137" s="1" t="d">
        <v>2023-01-17</v>
      </c>
      <c r="F137" t="s">
        <v>237</v>
      </c>
      <c r="G137" t="s">
        <v>2273</v>
      </c>
      <c r="H137" t="str">
        <f>_xlfn.XLOOKUP(Table2[[#This Row],[Unique BarCode]],$N$10:$N$37,$O$10:$O$37)</f>
        <v>ChromeBook</v>
      </c>
      <c r="I137" t="str">
        <f>_xlfn.XLOOKUP(Table2[[#This Row],[Unique BarCode]],$N$10:$N$37,$P$10:$P$37)</f>
        <v>Device</v>
      </c>
      <c r="J137" t="s">
        <v>128</v>
      </c>
      <c r="K137" t="s">
        <v>238</v>
      </c>
      <c r="L137">
        <v>1</v>
      </c>
    </row>
    <row r="138" spans="1:12" x14ac:dyDescent="0.2">
      <c r="A138" s="1" t="d">
        <v>2023-01-10</v>
      </c>
      <c r="B138" s="45">
        <v>-1</v>
      </c>
      <c r="C138" t="s">
        <v>20</v>
      </c>
      <c r="D138" t="str">
        <f>_xlfn.XLOOKUP(Table2[[#This Row],[Patron Group]],$R$10:$R$24,$S$10:$S$24)</f>
        <v>Graduate</v>
      </c>
      <c r="E138" s="1" t="d">
        <v>2023-01-17</v>
      </c>
      <c r="F138" t="s">
        <v>239</v>
      </c>
      <c r="G138" t="s">
        <v>2275</v>
      </c>
      <c r="H138" t="str">
        <f>_xlfn.XLOOKUP(Table2[[#This Row],[Unique BarCode]],$N$10:$N$37,$O$10:$O$37)</f>
        <v>iPad</v>
      </c>
      <c r="I138" t="str">
        <f>_xlfn.XLOOKUP(Table2[[#This Row],[Unique BarCode]],$N$10:$N$37,$P$10:$P$37)</f>
        <v>Device</v>
      </c>
      <c r="J138" t="s">
        <v>8</v>
      </c>
      <c r="L138">
        <v>1</v>
      </c>
    </row>
    <row r="139" spans="1:12" x14ac:dyDescent="0.2">
      <c r="A139" s="1" t="d">
        <v>2023-01-10</v>
      </c>
      <c r="B139" s="45">
        <v>-1</v>
      </c>
      <c r="C139" t="s">
        <v>20</v>
      </c>
      <c r="D139" t="str">
        <f>_xlfn.XLOOKUP(Table2[[#This Row],[Patron Group]],$R$10:$R$24,$S$10:$S$24)</f>
        <v>Graduate</v>
      </c>
      <c r="E139" s="1" t="d">
        <v>2023-01-17</v>
      </c>
      <c r="F139" t="s">
        <v>240</v>
      </c>
      <c r="G139" t="s">
        <v>2263</v>
      </c>
      <c r="H139" t="str">
        <f>_xlfn.XLOOKUP(Table2[[#This Row],[Unique BarCode]],$N$10:$N$37,$O$10:$O$37)</f>
        <v>HP Laptop</v>
      </c>
      <c r="I139" t="str">
        <f>_xlfn.XLOOKUP(Table2[[#This Row],[Unique BarCode]],$N$10:$N$37,$P$10:$P$37)</f>
        <v>Device</v>
      </c>
      <c r="J139" t="s">
        <v>8</v>
      </c>
      <c r="K139" t="s">
        <v>241</v>
      </c>
      <c r="L139">
        <v>1</v>
      </c>
    </row>
    <row r="140" spans="1:12" x14ac:dyDescent="0.2">
      <c r="A140" s="1" t="d">
        <v>2023-01-10</v>
      </c>
      <c r="B140" s="45">
        <v>-1</v>
      </c>
      <c r="C140" t="s">
        <v>20</v>
      </c>
      <c r="D140" t="str">
        <f>_xlfn.XLOOKUP(Table2[[#This Row],[Patron Group]],$R$10:$R$24,$S$10:$S$24)</f>
        <v>Graduate</v>
      </c>
      <c r="E140" s="1" t="d">
        <v>2023-01-23</v>
      </c>
      <c r="F140" t="s">
        <v>242</v>
      </c>
      <c r="G140" t="s">
        <v>2273</v>
      </c>
      <c r="H140" t="str">
        <f>_xlfn.XLOOKUP(Table2[[#This Row],[Unique BarCode]],$N$10:$N$37,$O$10:$O$37)</f>
        <v>ChromeBook</v>
      </c>
      <c r="I140" t="str">
        <f>_xlfn.XLOOKUP(Table2[[#This Row],[Unique BarCode]],$N$10:$N$37,$P$10:$P$37)</f>
        <v>Device</v>
      </c>
      <c r="J140" t="s">
        <v>8</v>
      </c>
      <c r="K140" t="s">
        <v>243</v>
      </c>
      <c r="L140">
        <v>1</v>
      </c>
    </row>
    <row r="141" spans="1:12" x14ac:dyDescent="0.2">
      <c r="A141" s="1" t="d">
        <v>2023-01-10</v>
      </c>
      <c r="B141" s="45">
        <v>-1</v>
      </c>
      <c r="C141" t="s">
        <v>20</v>
      </c>
      <c r="D141" t="str">
        <f>_xlfn.XLOOKUP(Table2[[#This Row],[Patron Group]],$R$10:$R$24,$S$10:$S$24)</f>
        <v>Graduate</v>
      </c>
      <c r="E141" s="1" t="d">
        <v>2023-01-23</v>
      </c>
      <c r="F141" t="s">
        <v>244</v>
      </c>
      <c r="G141" t="s">
        <v>2275</v>
      </c>
      <c r="H141" t="str">
        <f>_xlfn.XLOOKUP(Table2[[#This Row],[Unique BarCode]],$N$10:$N$37,$O$10:$O$37)</f>
        <v>iPad</v>
      </c>
      <c r="I141" t="str">
        <f>_xlfn.XLOOKUP(Table2[[#This Row],[Unique BarCode]],$N$10:$N$37,$P$10:$P$37)</f>
        <v>Device</v>
      </c>
      <c r="J141" t="s">
        <v>8</v>
      </c>
      <c r="K141" t="s">
        <v>245</v>
      </c>
      <c r="L141">
        <v>1</v>
      </c>
    </row>
    <row r="142" spans="1:12" x14ac:dyDescent="0.2">
      <c r="A142" s="1" t="d">
        <v>2023-01-10</v>
      </c>
      <c r="B142" s="45">
        <v>-1</v>
      </c>
      <c r="C142" t="s">
        <v>20</v>
      </c>
      <c r="D142" t="str">
        <f>_xlfn.XLOOKUP(Table2[[#This Row],[Patron Group]],$R$10:$R$24,$S$10:$S$24)</f>
        <v>Graduate</v>
      </c>
      <c r="E142" s="1" t="d">
        <v>2023-01-24</v>
      </c>
      <c r="F142" t="s">
        <v>246</v>
      </c>
      <c r="G142" t="s">
        <v>2274</v>
      </c>
      <c r="H142" t="str">
        <f>_xlfn.XLOOKUP(Table2[[#This Row],[Unique BarCode]],$N$10:$N$37,$O$10:$O$37)</f>
        <v>MacBook</v>
      </c>
      <c r="I142" t="str">
        <f>_xlfn.XLOOKUP(Table2[[#This Row],[Unique BarCode]],$N$10:$N$37,$P$10:$P$37)</f>
        <v>Device</v>
      </c>
      <c r="J142" t="s">
        <v>8</v>
      </c>
      <c r="K142" t="s">
        <v>247</v>
      </c>
      <c r="L142">
        <v>1</v>
      </c>
    </row>
    <row r="143" spans="1:12" x14ac:dyDescent="0.2">
      <c r="A143" s="1" t="d">
        <v>2023-01-10</v>
      </c>
      <c r="B143" s="45">
        <v>-1</v>
      </c>
      <c r="C143" t="s">
        <v>20</v>
      </c>
      <c r="D143" t="str">
        <f>_xlfn.XLOOKUP(Table2[[#This Row],[Patron Group]],$R$10:$R$24,$S$10:$S$24)</f>
        <v>Graduate</v>
      </c>
      <c r="E143" s="1" t="d">
        <v>2023-01-24</v>
      </c>
      <c r="F143" t="s">
        <v>248</v>
      </c>
      <c r="G143" t="s">
        <v>2275</v>
      </c>
      <c r="H143" t="str">
        <f>_xlfn.XLOOKUP(Table2[[#This Row],[Unique BarCode]],$N$10:$N$37,$O$10:$O$37)</f>
        <v>iPad</v>
      </c>
      <c r="I143" t="str">
        <f>_xlfn.XLOOKUP(Table2[[#This Row],[Unique BarCode]],$N$10:$N$37,$P$10:$P$37)</f>
        <v>Device</v>
      </c>
      <c r="J143" t="s">
        <v>8</v>
      </c>
      <c r="K143" t="s">
        <v>249</v>
      </c>
      <c r="L143">
        <v>1</v>
      </c>
    </row>
    <row r="144" spans="1:12" x14ac:dyDescent="0.2">
      <c r="A144" s="1" t="d">
        <v>2023-01-10</v>
      </c>
      <c r="B144" s="45">
        <v>-1</v>
      </c>
      <c r="C144" t="s">
        <v>20</v>
      </c>
      <c r="D144" t="str">
        <f>_xlfn.XLOOKUP(Table2[[#This Row],[Patron Group]],$R$10:$R$24,$S$10:$S$24)</f>
        <v>Graduate</v>
      </c>
      <c r="E144" s="1" t="d">
        <v>2023-03-24</v>
      </c>
      <c r="F144" t="s">
        <v>250</v>
      </c>
      <c r="G144" t="s">
        <v>2275</v>
      </c>
      <c r="H144" t="str">
        <f>_xlfn.XLOOKUP(Table2[[#This Row],[Unique BarCode]],$N$10:$N$37,$O$10:$O$37)</f>
        <v>iPad</v>
      </c>
      <c r="I144" t="str">
        <f>_xlfn.XLOOKUP(Table2[[#This Row],[Unique BarCode]],$N$10:$N$37,$P$10:$P$37)</f>
        <v>Device</v>
      </c>
      <c r="J144" t="s">
        <v>8</v>
      </c>
      <c r="K144" t="s">
        <v>251</v>
      </c>
      <c r="L144">
        <v>1</v>
      </c>
    </row>
    <row r="145" spans="1:12" x14ac:dyDescent="0.2">
      <c r="A145" s="1" t="d">
        <v>2023-01-10</v>
      </c>
      <c r="B145" s="45">
        <v>-1</v>
      </c>
      <c r="C145" t="s">
        <v>20</v>
      </c>
      <c r="D145" t="str">
        <f>_xlfn.XLOOKUP(Table2[[#This Row],[Patron Group]],$R$10:$R$24,$S$10:$S$24)</f>
        <v>Graduate</v>
      </c>
      <c r="E145" s="1" t="d">
        <v>2023-03-24</v>
      </c>
      <c r="F145" t="s">
        <v>252</v>
      </c>
      <c r="G145" t="s">
        <v>2275</v>
      </c>
      <c r="H145" t="str">
        <f>_xlfn.XLOOKUP(Table2[[#This Row],[Unique BarCode]],$N$10:$N$37,$O$10:$O$37)</f>
        <v>iPad</v>
      </c>
      <c r="I145" t="str">
        <f>_xlfn.XLOOKUP(Table2[[#This Row],[Unique BarCode]],$N$10:$N$37,$P$10:$P$37)</f>
        <v>Device</v>
      </c>
      <c r="J145" t="s">
        <v>8</v>
      </c>
      <c r="K145">
        <v>2022</v>
      </c>
      <c r="L145">
        <v>1</v>
      </c>
    </row>
    <row r="146" spans="1:12" x14ac:dyDescent="0.2">
      <c r="A146" s="1" t="d">
        <v>2023-01-10</v>
      </c>
      <c r="B146" s="45">
        <v>-1</v>
      </c>
      <c r="C146" t="s">
        <v>20</v>
      </c>
      <c r="D146" t="str">
        <f>_xlfn.XLOOKUP(Table2[[#This Row],[Patron Group]],$R$10:$R$24,$S$10:$S$24)</f>
        <v>Graduate</v>
      </c>
      <c r="E146" s="1" t="d">
        <v>2023-04-10</v>
      </c>
      <c r="F146" t="s">
        <v>253</v>
      </c>
      <c r="G146" t="s">
        <v>2279</v>
      </c>
      <c r="H146" t="str">
        <f>_xlfn.XLOOKUP(Table2[[#This Row],[Unique BarCode]],$N$10:$N$37,$O$10:$O$37)</f>
        <v>EE Devices</v>
      </c>
      <c r="I146" t="str">
        <f>_xlfn.XLOOKUP(Table2[[#This Row],[Unique BarCode]],$N$10:$N$37,$P$10:$P$37)</f>
        <v>EE Devices</v>
      </c>
      <c r="J146" t="s">
        <v>49</v>
      </c>
      <c r="K146" t="s">
        <v>254</v>
      </c>
      <c r="L146">
        <v>1</v>
      </c>
    </row>
    <row r="147" spans="1:12" x14ac:dyDescent="0.2">
      <c r="A147" s="1" t="d">
        <v>2023-01-10</v>
      </c>
      <c r="B147" s="45">
        <v>-1</v>
      </c>
      <c r="C147" t="s">
        <v>20</v>
      </c>
      <c r="D147" t="str">
        <f>_xlfn.XLOOKUP(Table2[[#This Row],[Patron Group]],$R$10:$R$24,$S$10:$S$24)</f>
        <v>Graduate</v>
      </c>
      <c r="E147" s="1" t="d">
        <v>2023-04-10</v>
      </c>
      <c r="F147" t="s">
        <v>255</v>
      </c>
      <c r="G147" t="s">
        <v>2279</v>
      </c>
      <c r="H147" t="str">
        <f>_xlfn.XLOOKUP(Table2[[#This Row],[Unique BarCode]],$N$10:$N$37,$O$10:$O$37)</f>
        <v>EE Devices</v>
      </c>
      <c r="I147" t="str">
        <f>_xlfn.XLOOKUP(Table2[[#This Row],[Unique BarCode]],$N$10:$N$37,$P$10:$P$37)</f>
        <v>EE Devices</v>
      </c>
      <c r="J147" t="s">
        <v>49</v>
      </c>
      <c r="K147" t="s">
        <v>256</v>
      </c>
      <c r="L147">
        <v>1</v>
      </c>
    </row>
    <row r="148" spans="1:12" x14ac:dyDescent="0.2">
      <c r="A148" s="1" t="d">
        <v>2023-01-10</v>
      </c>
      <c r="B148" s="45">
        <v>-1</v>
      </c>
      <c r="C148" t="s">
        <v>66</v>
      </c>
      <c r="D148" t="str">
        <f>_xlfn.XLOOKUP(Table2[[#This Row],[Patron Group]],$R$10:$R$24,$S$10:$S$24)</f>
        <v>Graduate</v>
      </c>
      <c r="E148" s="1" t="d">
        <v>2023-01-17</v>
      </c>
      <c r="F148" t="s">
        <v>67</v>
      </c>
      <c r="G148" t="s">
        <v>2273</v>
      </c>
      <c r="H148" t="str">
        <f>_xlfn.XLOOKUP(Table2[[#This Row],[Unique BarCode]],$N$10:$N$37,$O$10:$O$37)</f>
        <v>ChromeBook</v>
      </c>
      <c r="I148" t="str">
        <f>_xlfn.XLOOKUP(Table2[[#This Row],[Unique BarCode]],$N$10:$N$37,$P$10:$P$37)</f>
        <v>Device</v>
      </c>
      <c r="J148" t="s">
        <v>68</v>
      </c>
      <c r="K148" t="s">
        <v>69</v>
      </c>
      <c r="L148">
        <v>1</v>
      </c>
    </row>
    <row r="149" spans="1:12" x14ac:dyDescent="0.2">
      <c r="A149" s="1" t="d">
        <v>2023-01-10</v>
      </c>
      <c r="B149" s="45">
        <v>-1</v>
      </c>
      <c r="C149" t="s">
        <v>70</v>
      </c>
      <c r="D149" t="str">
        <f>_xlfn.XLOOKUP(Table2[[#This Row],[Patron Group]],$R$10:$R$24,$S$10:$S$24)</f>
        <v>Undergraduate</v>
      </c>
      <c r="E149" s="1" t="d">
        <v>2023-01-17</v>
      </c>
      <c r="F149" t="s">
        <v>67</v>
      </c>
      <c r="G149" t="s">
        <v>2273</v>
      </c>
      <c r="H149" t="str">
        <f>_xlfn.XLOOKUP(Table2[[#This Row],[Unique BarCode]],$N$10:$N$37,$O$10:$O$37)</f>
        <v>ChromeBook</v>
      </c>
      <c r="I149" t="str">
        <f>_xlfn.XLOOKUP(Table2[[#This Row],[Unique BarCode]],$N$10:$N$37,$P$10:$P$37)</f>
        <v>Device</v>
      </c>
      <c r="J149" t="s">
        <v>68</v>
      </c>
      <c r="K149" t="s">
        <v>69</v>
      </c>
      <c r="L149">
        <v>1</v>
      </c>
    </row>
    <row r="150" spans="1:12" x14ac:dyDescent="0.2">
      <c r="A150" s="1" t="d">
        <v>2023-01-10</v>
      </c>
      <c r="B150" s="45">
        <v>-1</v>
      </c>
      <c r="C150" t="s">
        <v>70</v>
      </c>
      <c r="D150" t="str">
        <f>_xlfn.XLOOKUP(Table2[[#This Row],[Patron Group]],$R$10:$R$24,$S$10:$S$24)</f>
        <v>Undergraduate</v>
      </c>
      <c r="E150" s="1" t="d">
        <v>2023-01-24</v>
      </c>
      <c r="F150" t="s">
        <v>257</v>
      </c>
      <c r="G150" t="s">
        <v>2275</v>
      </c>
      <c r="H150" t="str">
        <f>_xlfn.XLOOKUP(Table2[[#This Row],[Unique BarCode]],$N$10:$N$37,$O$10:$O$37)</f>
        <v>iPad</v>
      </c>
      <c r="I150" t="str">
        <f>_xlfn.XLOOKUP(Table2[[#This Row],[Unique BarCode]],$N$10:$N$37,$P$10:$P$37)</f>
        <v>Device</v>
      </c>
      <c r="J150" t="s">
        <v>8</v>
      </c>
      <c r="K150">
        <v>2022</v>
      </c>
      <c r="L150">
        <v>1</v>
      </c>
    </row>
    <row r="151" spans="1:12" x14ac:dyDescent="0.2">
      <c r="A151" s="1" t="d">
        <v>2023-01-10</v>
      </c>
      <c r="B151" s="45">
        <v>-1</v>
      </c>
      <c r="C151" t="s">
        <v>77</v>
      </c>
      <c r="D151" t="str">
        <f>_xlfn.XLOOKUP(Table2[[#This Row],[Patron Group]],$R$10:$R$24,$S$10:$S$24)</f>
        <v>Undergraduate</v>
      </c>
      <c r="E151" s="1" t="d">
        <v>2023-01-10</v>
      </c>
      <c r="F151" t="s">
        <v>21</v>
      </c>
      <c r="G151" t="s">
        <v>2266</v>
      </c>
      <c r="H151" t="str">
        <f>_xlfn.XLOOKUP(Table2[[#This Row],[Unique BarCode]],$N$10:$N$37,$O$10:$O$37)</f>
        <v>Headphones</v>
      </c>
      <c r="I151" t="str">
        <f>_xlfn.XLOOKUP(Table2[[#This Row],[Unique BarCode]],$N$10:$N$37,$P$10:$P$37)</f>
        <v>Accessory</v>
      </c>
      <c r="J151" t="s">
        <v>8</v>
      </c>
      <c r="K151" t="s">
        <v>22</v>
      </c>
      <c r="L151">
        <v>1</v>
      </c>
    </row>
    <row r="152" spans="1:12" x14ac:dyDescent="0.2">
      <c r="A152" s="1" t="d">
        <v>2023-01-10</v>
      </c>
      <c r="B152" s="45">
        <v>-1</v>
      </c>
      <c r="C152" t="s">
        <v>77</v>
      </c>
      <c r="D152" t="str">
        <f>_xlfn.XLOOKUP(Table2[[#This Row],[Patron Group]],$R$10:$R$24,$S$10:$S$24)</f>
        <v>Undergraduate</v>
      </c>
      <c r="E152" s="1" t="d">
        <v>2023-01-10</v>
      </c>
      <c r="F152" t="s">
        <v>258</v>
      </c>
      <c r="G152" t="s">
        <v>2282</v>
      </c>
      <c r="H152" t="str">
        <f>_xlfn.XLOOKUP(Table2[[#This Row],[Unique BarCode]],$N$10:$N$37,$O$10:$O$37)</f>
        <v>HPUSBC</v>
      </c>
      <c r="I152" t="str">
        <f>_xlfn.XLOOKUP(Table2[[#This Row],[Unique BarCode]],$N$10:$N$37,$P$10:$P$37)</f>
        <v>Charger</v>
      </c>
      <c r="J152" t="s">
        <v>49</v>
      </c>
      <c r="K152" t="s">
        <v>259</v>
      </c>
      <c r="L152">
        <v>1</v>
      </c>
    </row>
    <row r="153" spans="1:12" x14ac:dyDescent="0.2">
      <c r="A153" s="1" t="d">
        <v>2023-01-10</v>
      </c>
      <c r="B153" s="45">
        <v>-1</v>
      </c>
      <c r="C153" t="s">
        <v>77</v>
      </c>
      <c r="D153" t="str">
        <f>_xlfn.XLOOKUP(Table2[[#This Row],[Patron Group]],$R$10:$R$24,$S$10:$S$24)</f>
        <v>Undergraduate</v>
      </c>
      <c r="E153" s="1" t="d">
        <v>2023-01-10</v>
      </c>
      <c r="F153" t="s">
        <v>260</v>
      </c>
      <c r="G153" t="s">
        <v>2282</v>
      </c>
      <c r="H153" t="str">
        <f>_xlfn.XLOOKUP(Table2[[#This Row],[Unique BarCode]],$N$10:$N$37,$O$10:$O$37)</f>
        <v>HPUSBC</v>
      </c>
      <c r="I153" t="str">
        <f>_xlfn.XLOOKUP(Table2[[#This Row],[Unique BarCode]],$N$10:$N$37,$P$10:$P$37)</f>
        <v>Charger</v>
      </c>
      <c r="J153" t="s">
        <v>49</v>
      </c>
      <c r="L153">
        <v>1</v>
      </c>
    </row>
    <row r="154" spans="1:12" x14ac:dyDescent="0.2">
      <c r="A154" s="1" t="d">
        <v>2023-01-10</v>
      </c>
      <c r="B154" s="45">
        <v>-1</v>
      </c>
      <c r="C154" t="s">
        <v>77</v>
      </c>
      <c r="D154" t="str">
        <f>_xlfn.XLOOKUP(Table2[[#This Row],[Patron Group]],$R$10:$R$24,$S$10:$S$24)</f>
        <v>Undergraduate</v>
      </c>
      <c r="E154" s="1" t="d">
        <v>2023-01-10</v>
      </c>
      <c r="F154" t="s">
        <v>217</v>
      </c>
      <c r="G154" t="s">
        <v>2282</v>
      </c>
      <c r="H154" t="str">
        <f>_xlfn.XLOOKUP(Table2[[#This Row],[Unique BarCode]],$N$10:$N$37,$O$10:$O$37)</f>
        <v>HPUSBC</v>
      </c>
      <c r="I154" t="str">
        <f>_xlfn.XLOOKUP(Table2[[#This Row],[Unique BarCode]],$N$10:$N$37,$P$10:$P$37)</f>
        <v>Charger</v>
      </c>
      <c r="J154" t="s">
        <v>49</v>
      </c>
      <c r="L154">
        <v>1</v>
      </c>
    </row>
    <row r="155" spans="1:12" x14ac:dyDescent="0.2">
      <c r="A155" s="1" t="d">
        <v>2023-01-10</v>
      </c>
      <c r="B155" s="45">
        <v>-1</v>
      </c>
      <c r="C155" t="s">
        <v>77</v>
      </c>
      <c r="D155" t="str">
        <f>_xlfn.XLOOKUP(Table2[[#This Row],[Patron Group]],$R$10:$R$24,$S$10:$S$24)</f>
        <v>Undergraduate</v>
      </c>
      <c r="E155" s="1" t="d">
        <v>2023-01-10</v>
      </c>
      <c r="F155" t="s">
        <v>27</v>
      </c>
      <c r="G155" t="s">
        <v>2265</v>
      </c>
      <c r="H155" t="str">
        <f>_xlfn.XLOOKUP(Table2[[#This Row],[Unique BarCode]],$N$10:$N$37,$O$10:$O$37)</f>
        <v>IPHONE</v>
      </c>
      <c r="I155" t="str">
        <f>_xlfn.XLOOKUP(Table2[[#This Row],[Unique BarCode]],$N$10:$N$37,$P$10:$P$37)</f>
        <v>Charger</v>
      </c>
      <c r="J155" t="s">
        <v>8</v>
      </c>
      <c r="K155" t="s">
        <v>28</v>
      </c>
      <c r="L155">
        <v>1</v>
      </c>
    </row>
    <row r="156" spans="1:12" x14ac:dyDescent="0.2">
      <c r="A156" s="1" t="d">
        <v>2023-01-10</v>
      </c>
      <c r="B156" s="45">
        <v>-1</v>
      </c>
      <c r="C156" t="s">
        <v>77</v>
      </c>
      <c r="D156" t="str">
        <f>_xlfn.XLOOKUP(Table2[[#This Row],[Patron Group]],$R$10:$R$24,$S$10:$S$24)</f>
        <v>Undergraduate</v>
      </c>
      <c r="E156" s="1" t="d">
        <v>2023-01-10</v>
      </c>
      <c r="F156" t="s">
        <v>261</v>
      </c>
      <c r="G156" t="s">
        <v>2265</v>
      </c>
      <c r="H156" t="str">
        <f>_xlfn.XLOOKUP(Table2[[#This Row],[Unique BarCode]],$N$10:$N$37,$O$10:$O$37)</f>
        <v>IPHONE</v>
      </c>
      <c r="I156" t="str">
        <f>_xlfn.XLOOKUP(Table2[[#This Row],[Unique BarCode]],$N$10:$N$37,$P$10:$P$37)</f>
        <v>Charger</v>
      </c>
      <c r="J156" t="s">
        <v>8</v>
      </c>
      <c r="K156" t="s">
        <v>262</v>
      </c>
      <c r="L156">
        <v>1</v>
      </c>
    </row>
    <row r="157" spans="1:12" x14ac:dyDescent="0.2">
      <c r="A157" s="1" t="d">
        <v>2023-01-10</v>
      </c>
      <c r="B157" s="45">
        <v>-1</v>
      </c>
      <c r="C157" t="s">
        <v>77</v>
      </c>
      <c r="D157" t="str">
        <f>_xlfn.XLOOKUP(Table2[[#This Row],[Patron Group]],$R$10:$R$24,$S$10:$S$24)</f>
        <v>Undergraduate</v>
      </c>
      <c r="E157" s="1" t="d">
        <v>2023-01-10</v>
      </c>
      <c r="F157" t="s">
        <v>263</v>
      </c>
      <c r="G157" t="s">
        <v>2265</v>
      </c>
      <c r="H157" t="str">
        <f>_xlfn.XLOOKUP(Table2[[#This Row],[Unique BarCode]],$N$10:$N$37,$O$10:$O$37)</f>
        <v>IPHONE</v>
      </c>
      <c r="I157" t="str">
        <f>_xlfn.XLOOKUP(Table2[[#This Row],[Unique BarCode]],$N$10:$N$37,$P$10:$P$37)</f>
        <v>Charger</v>
      </c>
      <c r="J157" t="s">
        <v>8</v>
      </c>
      <c r="K157" t="s">
        <v>264</v>
      </c>
      <c r="L157">
        <v>1</v>
      </c>
    </row>
    <row r="158" spans="1:12" x14ac:dyDescent="0.2">
      <c r="A158" s="1" t="d">
        <v>2023-01-10</v>
      </c>
      <c r="B158" s="45">
        <v>-1</v>
      </c>
      <c r="C158" t="s">
        <v>77</v>
      </c>
      <c r="D158" t="str">
        <f>_xlfn.XLOOKUP(Table2[[#This Row],[Patron Group]],$R$10:$R$24,$S$10:$S$24)</f>
        <v>Undergraduate</v>
      </c>
      <c r="E158" s="1" t="d">
        <v>2023-01-10</v>
      </c>
      <c r="F158" t="s">
        <v>84</v>
      </c>
      <c r="G158" t="s">
        <v>2265</v>
      </c>
      <c r="H158" t="str">
        <f>_xlfn.XLOOKUP(Table2[[#This Row],[Unique BarCode]],$N$10:$N$37,$O$10:$O$37)</f>
        <v>IPHONE</v>
      </c>
      <c r="I158" t="str">
        <f>_xlfn.XLOOKUP(Table2[[#This Row],[Unique BarCode]],$N$10:$N$37,$P$10:$P$37)</f>
        <v>Charger</v>
      </c>
      <c r="J158" t="s">
        <v>8</v>
      </c>
      <c r="K158" t="s">
        <v>85</v>
      </c>
      <c r="L158">
        <v>1</v>
      </c>
    </row>
    <row r="159" spans="1:12" x14ac:dyDescent="0.2">
      <c r="A159" s="1" t="d">
        <v>2023-01-10</v>
      </c>
      <c r="B159" s="45">
        <v>-1</v>
      </c>
      <c r="C159" t="s">
        <v>77</v>
      </c>
      <c r="D159" t="str">
        <f>_xlfn.XLOOKUP(Table2[[#This Row],[Patron Group]],$R$10:$R$24,$S$10:$S$24)</f>
        <v>Undergraduate</v>
      </c>
      <c r="E159" s="1" t="d">
        <v>2023-01-10</v>
      </c>
      <c r="F159" t="s">
        <v>265</v>
      </c>
      <c r="G159" t="s">
        <v>2265</v>
      </c>
      <c r="H159" t="str">
        <f>_xlfn.XLOOKUP(Table2[[#This Row],[Unique BarCode]],$N$10:$N$37,$O$10:$O$37)</f>
        <v>IPHONE</v>
      </c>
      <c r="I159" t="str">
        <f>_xlfn.XLOOKUP(Table2[[#This Row],[Unique BarCode]],$N$10:$N$37,$P$10:$P$37)</f>
        <v>Charger</v>
      </c>
      <c r="J159" t="s">
        <v>128</v>
      </c>
      <c r="L159">
        <v>1</v>
      </c>
    </row>
    <row r="160" spans="1:12" x14ac:dyDescent="0.2">
      <c r="A160" s="1" t="d">
        <v>2023-01-10</v>
      </c>
      <c r="B160" s="45">
        <v>-1</v>
      </c>
      <c r="C160" t="s">
        <v>77</v>
      </c>
      <c r="D160" t="str">
        <f>_xlfn.XLOOKUP(Table2[[#This Row],[Patron Group]],$R$10:$R$24,$S$10:$S$24)</f>
        <v>Undergraduate</v>
      </c>
      <c r="E160" s="1" t="d">
        <v>2023-01-10</v>
      </c>
      <c r="F160" t="s">
        <v>71</v>
      </c>
      <c r="G160" t="s">
        <v>2265</v>
      </c>
      <c r="H160" t="str">
        <f>_xlfn.XLOOKUP(Table2[[#This Row],[Unique BarCode]],$N$10:$N$37,$O$10:$O$37)</f>
        <v>IPHONE</v>
      </c>
      <c r="I160" t="str">
        <f>_xlfn.XLOOKUP(Table2[[#This Row],[Unique BarCode]],$N$10:$N$37,$P$10:$P$37)</f>
        <v>Charger</v>
      </c>
      <c r="J160" t="s">
        <v>8</v>
      </c>
      <c r="K160" t="s">
        <v>72</v>
      </c>
      <c r="L160">
        <v>1</v>
      </c>
    </row>
    <row r="161" spans="1:12" x14ac:dyDescent="0.2">
      <c r="A161" s="1" t="d">
        <v>2023-01-10</v>
      </c>
      <c r="B161" s="45">
        <v>-1</v>
      </c>
      <c r="C161" t="s">
        <v>77</v>
      </c>
      <c r="D161" t="str">
        <f>_xlfn.XLOOKUP(Table2[[#This Row],[Patron Group]],$R$10:$R$24,$S$10:$S$24)</f>
        <v>Undergraduate</v>
      </c>
      <c r="E161" s="1" t="d">
        <v>2023-01-10</v>
      </c>
      <c r="F161" t="s">
        <v>29</v>
      </c>
      <c r="G161" t="s">
        <v>2265</v>
      </c>
      <c r="H161" t="str">
        <f>_xlfn.XLOOKUP(Table2[[#This Row],[Unique BarCode]],$N$10:$N$37,$O$10:$O$37)</f>
        <v>IPHONE</v>
      </c>
      <c r="I161" t="str">
        <f>_xlfn.XLOOKUP(Table2[[#This Row],[Unique BarCode]],$N$10:$N$37,$P$10:$P$37)</f>
        <v>Charger</v>
      </c>
      <c r="J161" t="s">
        <v>8</v>
      </c>
      <c r="K161" t="s">
        <v>30</v>
      </c>
      <c r="L161">
        <v>1</v>
      </c>
    </row>
    <row r="162" spans="1:12" x14ac:dyDescent="0.2">
      <c r="A162" s="1" t="d">
        <v>2023-01-10</v>
      </c>
      <c r="B162" s="45">
        <v>-1</v>
      </c>
      <c r="C162" t="s">
        <v>77</v>
      </c>
      <c r="D162" t="str">
        <f>_xlfn.XLOOKUP(Table2[[#This Row],[Patron Group]],$R$10:$R$24,$S$10:$S$24)</f>
        <v>Undergraduate</v>
      </c>
      <c r="E162" s="1" t="d">
        <v>2023-01-10</v>
      </c>
      <c r="F162" t="s">
        <v>266</v>
      </c>
      <c r="G162" t="s">
        <v>2265</v>
      </c>
      <c r="H162" t="str">
        <f>_xlfn.XLOOKUP(Table2[[#This Row],[Unique BarCode]],$N$10:$N$37,$O$10:$O$37)</f>
        <v>IPHONE</v>
      </c>
      <c r="I162" t="str">
        <f>_xlfn.XLOOKUP(Table2[[#This Row],[Unique BarCode]],$N$10:$N$37,$P$10:$P$37)</f>
        <v>Charger</v>
      </c>
      <c r="J162" t="s">
        <v>8</v>
      </c>
      <c r="L162">
        <v>1</v>
      </c>
    </row>
    <row r="163" spans="1:12" x14ac:dyDescent="0.2">
      <c r="A163" s="1" t="d">
        <v>2023-01-10</v>
      </c>
      <c r="B163" s="45">
        <v>-1</v>
      </c>
      <c r="C163" t="s">
        <v>77</v>
      </c>
      <c r="D163" t="str">
        <f>_xlfn.XLOOKUP(Table2[[#This Row],[Patron Group]],$R$10:$R$24,$S$10:$S$24)</f>
        <v>Undergraduate</v>
      </c>
      <c r="E163" s="1" t="d">
        <v>2023-01-10</v>
      </c>
      <c r="F163" t="s">
        <v>89</v>
      </c>
      <c r="G163" t="s">
        <v>2268</v>
      </c>
      <c r="H163" t="str">
        <f>_xlfn.XLOOKUP(Table2[[#This Row],[Unique BarCode]],$N$10:$N$37,$O$10:$O$37)</f>
        <v>MACCHRG</v>
      </c>
      <c r="I163" t="str">
        <f>_xlfn.XLOOKUP(Table2[[#This Row],[Unique BarCode]],$N$10:$N$37,$P$10:$P$37)</f>
        <v>Charger</v>
      </c>
      <c r="J163" t="s">
        <v>8</v>
      </c>
      <c r="K163" t="s">
        <v>90</v>
      </c>
      <c r="L163">
        <v>1</v>
      </c>
    </row>
    <row r="164" spans="1:12" x14ac:dyDescent="0.2">
      <c r="A164" s="1" t="d">
        <v>2023-01-10</v>
      </c>
      <c r="B164" s="45">
        <v>-1</v>
      </c>
      <c r="C164" t="s">
        <v>77</v>
      </c>
      <c r="D164" t="str">
        <f>_xlfn.XLOOKUP(Table2[[#This Row],[Patron Group]],$R$10:$R$24,$S$10:$S$24)</f>
        <v>Undergraduate</v>
      </c>
      <c r="E164" s="1" t="d">
        <v>2023-01-10</v>
      </c>
      <c r="F164" t="s">
        <v>267</v>
      </c>
      <c r="G164" t="s">
        <v>2268</v>
      </c>
      <c r="H164" t="str">
        <f>_xlfn.XLOOKUP(Table2[[#This Row],[Unique BarCode]],$N$10:$N$37,$O$10:$O$37)</f>
        <v>MACCHRG</v>
      </c>
      <c r="I164" t="str">
        <f>_xlfn.XLOOKUP(Table2[[#This Row],[Unique BarCode]],$N$10:$N$37,$P$10:$P$37)</f>
        <v>Charger</v>
      </c>
      <c r="J164" t="s">
        <v>8</v>
      </c>
      <c r="K164" t="s">
        <v>268</v>
      </c>
      <c r="L164">
        <v>1</v>
      </c>
    </row>
    <row r="165" spans="1:12" x14ac:dyDescent="0.2">
      <c r="A165" s="1" t="d">
        <v>2023-01-10</v>
      </c>
      <c r="B165" s="45">
        <v>-1</v>
      </c>
      <c r="C165" t="s">
        <v>77</v>
      </c>
      <c r="D165" t="str">
        <f>_xlfn.XLOOKUP(Table2[[#This Row],[Patron Group]],$R$10:$R$24,$S$10:$S$24)</f>
        <v>Undergraduate</v>
      </c>
      <c r="E165" s="1" t="d">
        <v>2023-01-10</v>
      </c>
      <c r="F165" t="s">
        <v>269</v>
      </c>
      <c r="G165" t="s">
        <v>2268</v>
      </c>
      <c r="H165" t="str">
        <f>_xlfn.XLOOKUP(Table2[[#This Row],[Unique BarCode]],$N$10:$N$37,$O$10:$O$37)</f>
        <v>MACCHRG</v>
      </c>
      <c r="I165" t="str">
        <f>_xlfn.XLOOKUP(Table2[[#This Row],[Unique BarCode]],$N$10:$N$37,$P$10:$P$37)</f>
        <v>Charger</v>
      </c>
      <c r="J165" t="s">
        <v>8</v>
      </c>
      <c r="K165" t="s">
        <v>270</v>
      </c>
      <c r="L165">
        <v>1</v>
      </c>
    </row>
    <row r="166" spans="1:12" x14ac:dyDescent="0.2">
      <c r="A166" s="1" t="d">
        <v>2023-01-10</v>
      </c>
      <c r="B166" s="45">
        <v>-1</v>
      </c>
      <c r="C166" t="s">
        <v>77</v>
      </c>
      <c r="D166" t="str">
        <f>_xlfn.XLOOKUP(Table2[[#This Row],[Patron Group]],$R$10:$R$24,$S$10:$S$24)</f>
        <v>Undergraduate</v>
      </c>
      <c r="E166" s="1" t="d">
        <v>2023-01-10</v>
      </c>
      <c r="F166" t="s">
        <v>224</v>
      </c>
      <c r="G166" t="s">
        <v>2296</v>
      </c>
      <c r="H166" t="str">
        <f>_xlfn.XLOOKUP(Table2[[#This Row],[Unique BarCode]],$N$10:$N$37,$O$10:$O$37)</f>
        <v>MACUSBC</v>
      </c>
      <c r="I166" t="str">
        <f>_xlfn.XLOOKUP(Table2[[#This Row],[Unique BarCode]],$N$10:$N$37,$P$10:$P$37)</f>
        <v>Charger</v>
      </c>
      <c r="J166" t="s">
        <v>8</v>
      </c>
      <c r="K166" t="s">
        <v>225</v>
      </c>
      <c r="L166">
        <v>1</v>
      </c>
    </row>
    <row r="167" spans="1:12" x14ac:dyDescent="0.2">
      <c r="A167" s="1" t="d">
        <v>2023-01-10</v>
      </c>
      <c r="B167" s="45">
        <v>-1</v>
      </c>
      <c r="C167" t="s">
        <v>77</v>
      </c>
      <c r="D167" t="str">
        <f>_xlfn.XLOOKUP(Table2[[#This Row],[Patron Group]],$R$10:$R$24,$S$10:$S$24)</f>
        <v>Undergraduate</v>
      </c>
      <c r="E167" s="1" t="d">
        <v>2023-01-10</v>
      </c>
      <c r="F167" t="s">
        <v>213</v>
      </c>
      <c r="G167" t="s">
        <v>2296</v>
      </c>
      <c r="H167" t="str">
        <f>_xlfn.XLOOKUP(Table2[[#This Row],[Unique BarCode]],$N$10:$N$37,$O$10:$O$37)</f>
        <v>MACUSBC</v>
      </c>
      <c r="I167" t="str">
        <f>_xlfn.XLOOKUP(Table2[[#This Row],[Unique BarCode]],$N$10:$N$37,$P$10:$P$37)</f>
        <v>Charger</v>
      </c>
      <c r="J167" t="s">
        <v>8</v>
      </c>
      <c r="K167" t="s">
        <v>214</v>
      </c>
      <c r="L167">
        <v>1</v>
      </c>
    </row>
    <row r="168" spans="1:12" x14ac:dyDescent="0.2">
      <c r="A168" s="1" t="d">
        <v>2023-01-10</v>
      </c>
      <c r="B168" s="45">
        <v>-1</v>
      </c>
      <c r="C168" t="s">
        <v>77</v>
      </c>
      <c r="D168" t="str">
        <f>_xlfn.XLOOKUP(Table2[[#This Row],[Patron Group]],$R$10:$R$24,$S$10:$S$24)</f>
        <v>Undergraduate</v>
      </c>
      <c r="E168" s="1" t="d">
        <v>2023-01-10</v>
      </c>
      <c r="F168" t="s">
        <v>37</v>
      </c>
      <c r="G168" t="s">
        <v>2296</v>
      </c>
      <c r="H168" t="str">
        <f>_xlfn.XLOOKUP(Table2[[#This Row],[Unique BarCode]],$N$10:$N$37,$O$10:$O$37)</f>
        <v>MACUSBC</v>
      </c>
      <c r="I168" t="str">
        <f>_xlfn.XLOOKUP(Table2[[#This Row],[Unique BarCode]],$N$10:$N$37,$P$10:$P$37)</f>
        <v>Charger</v>
      </c>
      <c r="J168" t="s">
        <v>8</v>
      </c>
      <c r="K168" t="s">
        <v>38</v>
      </c>
      <c r="L168">
        <v>1</v>
      </c>
    </row>
    <row r="169" spans="1:12" x14ac:dyDescent="0.2">
      <c r="A169" s="1" t="d">
        <v>2023-01-10</v>
      </c>
      <c r="B169" s="45">
        <v>-1</v>
      </c>
      <c r="C169" t="s">
        <v>77</v>
      </c>
      <c r="D169" t="str">
        <f>_xlfn.XLOOKUP(Table2[[#This Row],[Patron Group]],$R$10:$R$24,$S$10:$S$24)</f>
        <v>Undergraduate</v>
      </c>
      <c r="E169" s="1" t="d">
        <v>2023-01-10</v>
      </c>
      <c r="F169" t="s">
        <v>39</v>
      </c>
      <c r="G169" t="s">
        <v>2296</v>
      </c>
      <c r="H169" t="str">
        <f>_xlfn.XLOOKUP(Table2[[#This Row],[Unique BarCode]],$N$10:$N$37,$O$10:$O$37)</f>
        <v>MACUSBC</v>
      </c>
      <c r="I169" t="str">
        <f>_xlfn.XLOOKUP(Table2[[#This Row],[Unique BarCode]],$N$10:$N$37,$P$10:$P$37)</f>
        <v>Charger</v>
      </c>
      <c r="J169" t="s">
        <v>8</v>
      </c>
      <c r="K169" t="s">
        <v>40</v>
      </c>
      <c r="L169">
        <v>1</v>
      </c>
    </row>
    <row r="170" spans="1:12" x14ac:dyDescent="0.2">
      <c r="A170" s="1" t="d">
        <v>2023-01-10</v>
      </c>
      <c r="B170" s="45">
        <v>-1</v>
      </c>
      <c r="C170" t="s">
        <v>77</v>
      </c>
      <c r="D170" t="str">
        <f>_xlfn.XLOOKUP(Table2[[#This Row],[Patron Group]],$R$10:$R$24,$S$10:$S$24)</f>
        <v>Undergraduate</v>
      </c>
      <c r="E170" s="1" t="d">
        <v>2023-01-10</v>
      </c>
      <c r="F170" t="s">
        <v>41</v>
      </c>
      <c r="G170" t="s">
        <v>2271</v>
      </c>
      <c r="H170" t="str">
        <f>_xlfn.XLOOKUP(Table2[[#This Row],[Unique BarCode]],$N$10:$N$37,$O$10:$O$37)</f>
        <v>OMNI</v>
      </c>
      <c r="I170" t="str">
        <f>_xlfn.XLOOKUP(Table2[[#This Row],[Unique BarCode]],$N$10:$N$37,$P$10:$P$37)</f>
        <v>Charger</v>
      </c>
      <c r="J170" t="s">
        <v>8</v>
      </c>
      <c r="K170" t="s">
        <v>42</v>
      </c>
      <c r="L170">
        <v>1</v>
      </c>
    </row>
    <row r="171" spans="1:12" x14ac:dyDescent="0.2">
      <c r="A171" s="1" t="d">
        <v>2023-01-10</v>
      </c>
      <c r="B171" s="45">
        <v>-1</v>
      </c>
      <c r="C171" t="s">
        <v>77</v>
      </c>
      <c r="D171" t="str">
        <f>_xlfn.XLOOKUP(Table2[[#This Row],[Patron Group]],$R$10:$R$24,$S$10:$S$24)</f>
        <v>Undergraduate</v>
      </c>
      <c r="E171" s="1" t="d">
        <v>2023-01-10</v>
      </c>
      <c r="F171" t="s">
        <v>271</v>
      </c>
      <c r="G171" t="s">
        <v>2285</v>
      </c>
      <c r="H171" t="str">
        <f>_xlfn.XLOOKUP(Table2[[#This Row],[Unique BarCode]],$N$10:$N$37,$O$10:$O$37)</f>
        <v>UHDMI</v>
      </c>
      <c r="I171" t="str">
        <f>_xlfn.XLOOKUP(Table2[[#This Row],[Unique BarCode]],$N$10:$N$37,$P$10:$P$37)</f>
        <v>Cable</v>
      </c>
      <c r="J171" t="s">
        <v>8</v>
      </c>
      <c r="L171">
        <v>1</v>
      </c>
    </row>
    <row r="172" spans="1:12" x14ac:dyDescent="0.2">
      <c r="A172" s="1" t="d">
        <v>2023-01-10</v>
      </c>
      <c r="B172" s="45">
        <v>-1</v>
      </c>
      <c r="C172" t="s">
        <v>77</v>
      </c>
      <c r="D172" t="str">
        <f>_xlfn.XLOOKUP(Table2[[#This Row],[Patron Group]],$R$10:$R$24,$S$10:$S$24)</f>
        <v>Undergraduate</v>
      </c>
      <c r="E172" s="1" t="d">
        <v>2023-01-10</v>
      </c>
      <c r="F172" t="s">
        <v>272</v>
      </c>
      <c r="G172" t="s">
        <v>2272</v>
      </c>
      <c r="H172" t="str">
        <f>_xlfn.XLOOKUP(Table2[[#This Row],[Unique BarCode]],$N$10:$N$37,$O$10:$O$37)</f>
        <v>WALLADPT</v>
      </c>
      <c r="I172" t="str">
        <f>_xlfn.XLOOKUP(Table2[[#This Row],[Unique BarCode]],$N$10:$N$37,$P$10:$P$37)</f>
        <v>Charger</v>
      </c>
      <c r="J172" t="s">
        <v>49</v>
      </c>
      <c r="K172" t="s">
        <v>273</v>
      </c>
      <c r="L172">
        <v>1</v>
      </c>
    </row>
    <row r="173" spans="1:12" x14ac:dyDescent="0.2">
      <c r="A173" s="1" t="d">
        <v>2023-01-10</v>
      </c>
      <c r="B173" s="45">
        <v>-1</v>
      </c>
      <c r="C173" t="s">
        <v>77</v>
      </c>
      <c r="D173" t="str">
        <f>_xlfn.XLOOKUP(Table2[[#This Row],[Patron Group]],$R$10:$R$24,$S$10:$S$24)</f>
        <v>Undergraduate</v>
      </c>
      <c r="E173" s="1" t="d">
        <v>2023-01-10</v>
      </c>
      <c r="F173" t="s">
        <v>43</v>
      </c>
      <c r="G173" t="s">
        <v>2272</v>
      </c>
      <c r="H173" t="str">
        <f>_xlfn.XLOOKUP(Table2[[#This Row],[Unique BarCode]],$N$10:$N$37,$O$10:$O$37)</f>
        <v>WALLADPT</v>
      </c>
      <c r="I173" t="str">
        <f>_xlfn.XLOOKUP(Table2[[#This Row],[Unique BarCode]],$N$10:$N$37,$P$10:$P$37)</f>
        <v>Charger</v>
      </c>
      <c r="J173" t="s">
        <v>8</v>
      </c>
      <c r="K173" t="s">
        <v>44</v>
      </c>
      <c r="L173">
        <v>1</v>
      </c>
    </row>
    <row r="174" spans="1:12" x14ac:dyDescent="0.2">
      <c r="A174" s="1" t="d">
        <v>2023-01-10</v>
      </c>
      <c r="B174" s="45">
        <v>-1</v>
      </c>
      <c r="C174" t="s">
        <v>77</v>
      </c>
      <c r="D174" t="str">
        <f>_xlfn.XLOOKUP(Table2[[#This Row],[Patron Group]],$R$10:$R$24,$S$10:$S$24)</f>
        <v>Undergraduate</v>
      </c>
      <c r="E174" s="1" t="d">
        <v>2023-01-10</v>
      </c>
      <c r="F174" t="s">
        <v>274</v>
      </c>
      <c r="G174" t="s">
        <v>2272</v>
      </c>
      <c r="H174" t="str">
        <f>_xlfn.XLOOKUP(Table2[[#This Row],[Unique BarCode]],$N$10:$N$37,$O$10:$O$37)</f>
        <v>WALLADPT</v>
      </c>
      <c r="I174" t="str">
        <f>_xlfn.XLOOKUP(Table2[[#This Row],[Unique BarCode]],$N$10:$N$37,$P$10:$P$37)</f>
        <v>Charger</v>
      </c>
      <c r="J174" t="s">
        <v>8</v>
      </c>
      <c r="L174">
        <v>1</v>
      </c>
    </row>
    <row r="175" spans="1:12" x14ac:dyDescent="0.2">
      <c r="A175" s="1" t="d">
        <v>2023-01-10</v>
      </c>
      <c r="B175" s="45">
        <v>-1</v>
      </c>
      <c r="C175" t="s">
        <v>77</v>
      </c>
      <c r="D175" t="str">
        <f>_xlfn.XLOOKUP(Table2[[#This Row],[Patron Group]],$R$10:$R$24,$S$10:$S$24)</f>
        <v>Undergraduate</v>
      </c>
      <c r="E175" s="1" t="d">
        <v>2023-01-10</v>
      </c>
      <c r="F175" t="s">
        <v>47</v>
      </c>
      <c r="G175" t="s">
        <v>2272</v>
      </c>
      <c r="H175" t="str">
        <f>_xlfn.XLOOKUP(Table2[[#This Row],[Unique BarCode]],$N$10:$N$37,$O$10:$O$37)</f>
        <v>WALLADPT</v>
      </c>
      <c r="I175" t="str">
        <f>_xlfn.XLOOKUP(Table2[[#This Row],[Unique BarCode]],$N$10:$N$37,$P$10:$P$37)</f>
        <v>Charger</v>
      </c>
      <c r="J175" t="s">
        <v>8</v>
      </c>
      <c r="L175">
        <v>1</v>
      </c>
    </row>
    <row r="176" spans="1:12" x14ac:dyDescent="0.2">
      <c r="A176" s="1" t="d">
        <v>2023-01-10</v>
      </c>
      <c r="B176" s="45">
        <v>-1</v>
      </c>
      <c r="C176" t="s">
        <v>77</v>
      </c>
      <c r="D176" t="str">
        <f>_xlfn.XLOOKUP(Table2[[#This Row],[Patron Group]],$R$10:$R$24,$S$10:$S$24)</f>
        <v>Undergraduate</v>
      </c>
      <c r="E176" s="1" t="d">
        <v>2023-01-10</v>
      </c>
      <c r="F176" t="s">
        <v>95</v>
      </c>
      <c r="G176" t="s">
        <v>2272</v>
      </c>
      <c r="H176" t="str">
        <f>_xlfn.XLOOKUP(Table2[[#This Row],[Unique BarCode]],$N$10:$N$37,$O$10:$O$37)</f>
        <v>WALLADPT</v>
      </c>
      <c r="I176" t="str">
        <f>_xlfn.XLOOKUP(Table2[[#This Row],[Unique BarCode]],$N$10:$N$37,$P$10:$P$37)</f>
        <v>Charger</v>
      </c>
      <c r="J176" t="s">
        <v>8</v>
      </c>
      <c r="L176">
        <v>1</v>
      </c>
    </row>
    <row r="177" spans="1:12" x14ac:dyDescent="0.2">
      <c r="A177" s="1" t="d">
        <v>2023-01-10</v>
      </c>
      <c r="B177" s="45">
        <v>-1</v>
      </c>
      <c r="C177" t="s">
        <v>77</v>
      </c>
      <c r="D177" t="str">
        <f>_xlfn.XLOOKUP(Table2[[#This Row],[Patron Group]],$R$10:$R$24,$S$10:$S$24)</f>
        <v>Undergraduate</v>
      </c>
      <c r="E177" s="1" t="d">
        <v>2023-01-10</v>
      </c>
      <c r="F177" t="s">
        <v>73</v>
      </c>
      <c r="G177" t="s">
        <v>2272</v>
      </c>
      <c r="H177" t="str">
        <f>_xlfn.XLOOKUP(Table2[[#This Row],[Unique BarCode]],$N$10:$N$37,$O$10:$O$37)</f>
        <v>WALLADPT</v>
      </c>
      <c r="I177" t="str">
        <f>_xlfn.XLOOKUP(Table2[[#This Row],[Unique BarCode]],$N$10:$N$37,$P$10:$P$37)</f>
        <v>Charger</v>
      </c>
      <c r="J177" t="s">
        <v>8</v>
      </c>
      <c r="L177">
        <v>1</v>
      </c>
    </row>
    <row r="178" spans="1:12" x14ac:dyDescent="0.2">
      <c r="A178" s="1" t="d">
        <v>2023-01-10</v>
      </c>
      <c r="B178" s="45">
        <v>-1</v>
      </c>
      <c r="C178" t="s">
        <v>77</v>
      </c>
      <c r="D178" t="str">
        <f>_xlfn.XLOOKUP(Table2[[#This Row],[Patron Group]],$R$10:$R$24,$S$10:$S$24)</f>
        <v>Undergraduate</v>
      </c>
      <c r="E178" s="1" t="d">
        <v>2023-01-10</v>
      </c>
      <c r="F178" t="s">
        <v>275</v>
      </c>
      <c r="G178" t="s">
        <v>2272</v>
      </c>
      <c r="H178" t="str">
        <f>_xlfn.XLOOKUP(Table2[[#This Row],[Unique BarCode]],$N$10:$N$37,$O$10:$O$37)</f>
        <v>WALLADPT</v>
      </c>
      <c r="I178" t="str">
        <f>_xlfn.XLOOKUP(Table2[[#This Row],[Unique BarCode]],$N$10:$N$37,$P$10:$P$37)</f>
        <v>Charger</v>
      </c>
      <c r="J178" t="s">
        <v>8</v>
      </c>
      <c r="L178">
        <v>1</v>
      </c>
    </row>
    <row r="179" spans="1:12" x14ac:dyDescent="0.2">
      <c r="A179" s="1" t="d">
        <v>2023-01-10</v>
      </c>
      <c r="B179" s="45">
        <v>-1</v>
      </c>
      <c r="C179" t="s">
        <v>77</v>
      </c>
      <c r="D179" t="str">
        <f>_xlfn.XLOOKUP(Table2[[#This Row],[Patron Group]],$R$10:$R$24,$S$10:$S$24)</f>
        <v>Undergraduate</v>
      </c>
      <c r="E179" s="1" t="d">
        <v>2023-01-11</v>
      </c>
      <c r="F179" t="s">
        <v>276</v>
      </c>
      <c r="G179" t="s">
        <v>2296</v>
      </c>
      <c r="H179" t="str">
        <f>_xlfn.XLOOKUP(Table2[[#This Row],[Unique BarCode]],$N$10:$N$37,$O$10:$O$37)</f>
        <v>MACUSBC</v>
      </c>
      <c r="I179" t="str">
        <f>_xlfn.XLOOKUP(Table2[[#This Row],[Unique BarCode]],$N$10:$N$37,$P$10:$P$37)</f>
        <v>Charger</v>
      </c>
      <c r="J179" t="s">
        <v>8</v>
      </c>
      <c r="K179" t="s">
        <v>277</v>
      </c>
      <c r="L179">
        <v>1</v>
      </c>
    </row>
    <row r="180" spans="1:12" x14ac:dyDescent="0.2">
      <c r="A180" s="1" t="d">
        <v>2023-01-10</v>
      </c>
      <c r="B180" s="45">
        <v>-1</v>
      </c>
      <c r="C180" t="s">
        <v>77</v>
      </c>
      <c r="D180" t="str">
        <f>_xlfn.XLOOKUP(Table2[[#This Row],[Patron Group]],$R$10:$R$24,$S$10:$S$24)</f>
        <v>Undergraduate</v>
      </c>
      <c r="E180" s="1" t="d">
        <v>2023-01-17</v>
      </c>
      <c r="F180" t="s">
        <v>278</v>
      </c>
      <c r="G180" t="s">
        <v>2273</v>
      </c>
      <c r="H180" t="str">
        <f>_xlfn.XLOOKUP(Table2[[#This Row],[Unique BarCode]],$N$10:$N$37,$O$10:$O$37)</f>
        <v>ChromeBook</v>
      </c>
      <c r="I180" t="str">
        <f>_xlfn.XLOOKUP(Table2[[#This Row],[Unique BarCode]],$N$10:$N$37,$P$10:$P$37)</f>
        <v>Device</v>
      </c>
      <c r="J180" t="s">
        <v>8</v>
      </c>
      <c r="K180" t="s">
        <v>279</v>
      </c>
      <c r="L180">
        <v>1</v>
      </c>
    </row>
    <row r="181" spans="1:12" x14ac:dyDescent="0.2">
      <c r="A181" s="1" t="d">
        <v>2023-01-10</v>
      </c>
      <c r="B181" s="45">
        <v>-1</v>
      </c>
      <c r="C181" t="s">
        <v>77</v>
      </c>
      <c r="D181" t="str">
        <f>_xlfn.XLOOKUP(Table2[[#This Row],[Patron Group]],$R$10:$R$24,$S$10:$S$24)</f>
        <v>Undergraduate</v>
      </c>
      <c r="E181" s="1" t="d">
        <v>2023-01-17</v>
      </c>
      <c r="F181" t="s">
        <v>280</v>
      </c>
      <c r="G181" t="s">
        <v>2273</v>
      </c>
      <c r="H181" t="str">
        <f>_xlfn.XLOOKUP(Table2[[#This Row],[Unique BarCode]],$N$10:$N$37,$O$10:$O$37)</f>
        <v>ChromeBook</v>
      </c>
      <c r="I181" t="str">
        <f>_xlfn.XLOOKUP(Table2[[#This Row],[Unique BarCode]],$N$10:$N$37,$P$10:$P$37)</f>
        <v>Device</v>
      </c>
      <c r="J181" t="s">
        <v>8</v>
      </c>
      <c r="K181" t="s">
        <v>281</v>
      </c>
      <c r="L181">
        <v>1</v>
      </c>
    </row>
    <row r="182" spans="1:12" x14ac:dyDescent="0.2">
      <c r="A182" s="1" t="d">
        <v>2023-01-10</v>
      </c>
      <c r="B182" s="45">
        <v>-1</v>
      </c>
      <c r="C182" t="s">
        <v>77</v>
      </c>
      <c r="D182" t="str">
        <f>_xlfn.XLOOKUP(Table2[[#This Row],[Patron Group]],$R$10:$R$24,$S$10:$S$24)</f>
        <v>Undergraduate</v>
      </c>
      <c r="E182" s="1" t="d">
        <v>2023-01-17</v>
      </c>
      <c r="F182" t="s">
        <v>282</v>
      </c>
      <c r="G182" t="s">
        <v>2273</v>
      </c>
      <c r="H182" t="str">
        <f>_xlfn.XLOOKUP(Table2[[#This Row],[Unique BarCode]],$N$10:$N$37,$O$10:$O$37)</f>
        <v>ChromeBook</v>
      </c>
      <c r="I182" t="str">
        <f>_xlfn.XLOOKUP(Table2[[#This Row],[Unique BarCode]],$N$10:$N$37,$P$10:$P$37)</f>
        <v>Device</v>
      </c>
      <c r="J182" t="s">
        <v>128</v>
      </c>
      <c r="K182" t="s">
        <v>283</v>
      </c>
      <c r="L182">
        <v>1</v>
      </c>
    </row>
    <row r="183" spans="1:12" x14ac:dyDescent="0.2">
      <c r="A183" s="1" t="d">
        <v>2023-01-10</v>
      </c>
      <c r="B183" s="45">
        <v>-1</v>
      </c>
      <c r="C183" t="s">
        <v>77</v>
      </c>
      <c r="D183" t="str">
        <f>_xlfn.XLOOKUP(Table2[[#This Row],[Patron Group]],$R$10:$R$24,$S$10:$S$24)</f>
        <v>Undergraduate</v>
      </c>
      <c r="E183" s="1" t="d">
        <v>2023-01-17</v>
      </c>
      <c r="F183" t="s">
        <v>284</v>
      </c>
      <c r="G183" t="s">
        <v>2273</v>
      </c>
      <c r="H183" t="str">
        <f>_xlfn.XLOOKUP(Table2[[#This Row],[Unique BarCode]],$N$10:$N$37,$O$10:$O$37)</f>
        <v>ChromeBook</v>
      </c>
      <c r="I183" t="str">
        <f>_xlfn.XLOOKUP(Table2[[#This Row],[Unique BarCode]],$N$10:$N$37,$P$10:$P$37)</f>
        <v>Device</v>
      </c>
      <c r="J183" t="s">
        <v>8</v>
      </c>
      <c r="K183" t="s">
        <v>285</v>
      </c>
      <c r="L183">
        <v>1</v>
      </c>
    </row>
    <row r="184" spans="1:12" x14ac:dyDescent="0.2">
      <c r="A184" s="1" t="d">
        <v>2023-01-10</v>
      </c>
      <c r="B184" s="45">
        <v>-1</v>
      </c>
      <c r="C184" t="s">
        <v>77</v>
      </c>
      <c r="D184" t="str">
        <f>_xlfn.XLOOKUP(Table2[[#This Row],[Patron Group]],$R$10:$R$24,$S$10:$S$24)</f>
        <v>Undergraduate</v>
      </c>
      <c r="E184" s="1" t="d">
        <v>2023-01-17</v>
      </c>
      <c r="F184" t="s">
        <v>286</v>
      </c>
      <c r="G184" t="s">
        <v>2273</v>
      </c>
      <c r="H184" t="str">
        <f>_xlfn.XLOOKUP(Table2[[#This Row],[Unique BarCode]],$N$10:$N$37,$O$10:$O$37)</f>
        <v>ChromeBook</v>
      </c>
      <c r="I184" t="str">
        <f>_xlfn.XLOOKUP(Table2[[#This Row],[Unique BarCode]],$N$10:$N$37,$P$10:$P$37)</f>
        <v>Device</v>
      </c>
      <c r="J184" t="s">
        <v>128</v>
      </c>
      <c r="K184" t="s">
        <v>287</v>
      </c>
      <c r="L184">
        <v>1</v>
      </c>
    </row>
    <row r="185" spans="1:12" x14ac:dyDescent="0.2">
      <c r="A185" s="1" t="d">
        <v>2023-01-10</v>
      </c>
      <c r="B185" s="45">
        <v>-1</v>
      </c>
      <c r="C185" t="s">
        <v>77</v>
      </c>
      <c r="D185" t="str">
        <f>_xlfn.XLOOKUP(Table2[[#This Row],[Patron Group]],$R$10:$R$24,$S$10:$S$24)</f>
        <v>Undergraduate</v>
      </c>
      <c r="E185" s="1" t="d">
        <v>2023-01-17</v>
      </c>
      <c r="F185" t="s">
        <v>288</v>
      </c>
      <c r="G185" t="s">
        <v>2274</v>
      </c>
      <c r="H185" t="str">
        <f>_xlfn.XLOOKUP(Table2[[#This Row],[Unique BarCode]],$N$10:$N$37,$O$10:$O$37)</f>
        <v>MacBook</v>
      </c>
      <c r="I185" t="str">
        <f>_xlfn.XLOOKUP(Table2[[#This Row],[Unique BarCode]],$N$10:$N$37,$P$10:$P$37)</f>
        <v>Device</v>
      </c>
      <c r="J185" t="s">
        <v>8</v>
      </c>
      <c r="K185" t="s">
        <v>289</v>
      </c>
      <c r="L185">
        <v>1</v>
      </c>
    </row>
    <row r="186" spans="1:12" x14ac:dyDescent="0.2">
      <c r="A186" s="1" t="d">
        <v>2023-01-10</v>
      </c>
      <c r="B186" s="45">
        <v>-1</v>
      </c>
      <c r="C186" t="s">
        <v>77</v>
      </c>
      <c r="D186" t="str">
        <f>_xlfn.XLOOKUP(Table2[[#This Row],[Patron Group]],$R$10:$R$24,$S$10:$S$24)</f>
        <v>Undergraduate</v>
      </c>
      <c r="E186" s="1" t="d">
        <v>2023-01-17</v>
      </c>
      <c r="F186" t="s">
        <v>290</v>
      </c>
      <c r="G186" t="s">
        <v>2274</v>
      </c>
      <c r="H186" t="str">
        <f>_xlfn.XLOOKUP(Table2[[#This Row],[Unique BarCode]],$N$10:$N$37,$O$10:$O$37)</f>
        <v>MacBook</v>
      </c>
      <c r="I186" t="str">
        <f>_xlfn.XLOOKUP(Table2[[#This Row],[Unique BarCode]],$N$10:$N$37,$P$10:$P$37)</f>
        <v>Device</v>
      </c>
      <c r="J186" t="s">
        <v>8</v>
      </c>
      <c r="K186" t="s">
        <v>291</v>
      </c>
      <c r="L186">
        <v>1</v>
      </c>
    </row>
    <row r="187" spans="1:12" x14ac:dyDescent="0.2">
      <c r="A187" s="1" t="d">
        <v>2023-01-10</v>
      </c>
      <c r="B187" s="45">
        <v>-1</v>
      </c>
      <c r="C187" t="s">
        <v>77</v>
      </c>
      <c r="D187" t="str">
        <f>_xlfn.XLOOKUP(Table2[[#This Row],[Patron Group]],$R$10:$R$24,$S$10:$S$24)</f>
        <v>Undergraduate</v>
      </c>
      <c r="E187" s="1" t="d">
        <v>2023-01-17</v>
      </c>
      <c r="F187" t="s">
        <v>292</v>
      </c>
      <c r="G187" t="s">
        <v>2274</v>
      </c>
      <c r="H187" t="str">
        <f>_xlfn.XLOOKUP(Table2[[#This Row],[Unique BarCode]],$N$10:$N$37,$O$10:$O$37)</f>
        <v>MacBook</v>
      </c>
      <c r="I187" t="str">
        <f>_xlfn.XLOOKUP(Table2[[#This Row],[Unique BarCode]],$N$10:$N$37,$P$10:$P$37)</f>
        <v>Device</v>
      </c>
      <c r="J187" t="s">
        <v>8</v>
      </c>
      <c r="K187" t="s">
        <v>293</v>
      </c>
      <c r="L187">
        <v>1</v>
      </c>
    </row>
    <row r="188" spans="1:12" x14ac:dyDescent="0.2">
      <c r="A188" s="1" t="d">
        <v>2023-01-10</v>
      </c>
      <c r="B188" s="45">
        <v>-1</v>
      </c>
      <c r="C188" t="s">
        <v>77</v>
      </c>
      <c r="D188" t="str">
        <f>_xlfn.XLOOKUP(Table2[[#This Row],[Patron Group]],$R$10:$R$24,$S$10:$S$24)</f>
        <v>Undergraduate</v>
      </c>
      <c r="E188" s="1" t="d">
        <v>2023-01-17</v>
      </c>
      <c r="F188" t="s">
        <v>294</v>
      </c>
      <c r="G188" t="s">
        <v>2274</v>
      </c>
      <c r="H188" t="str">
        <f>_xlfn.XLOOKUP(Table2[[#This Row],[Unique BarCode]],$N$10:$N$37,$O$10:$O$37)</f>
        <v>MacBook</v>
      </c>
      <c r="I188" t="str">
        <f>_xlfn.XLOOKUP(Table2[[#This Row],[Unique BarCode]],$N$10:$N$37,$P$10:$P$37)</f>
        <v>Device</v>
      </c>
      <c r="J188" t="s">
        <v>8</v>
      </c>
      <c r="K188" t="s">
        <v>294</v>
      </c>
      <c r="L188">
        <v>1</v>
      </c>
    </row>
    <row r="189" spans="1:12" x14ac:dyDescent="0.2">
      <c r="A189" s="1" t="d">
        <v>2023-01-10</v>
      </c>
      <c r="B189" s="45">
        <v>-1</v>
      </c>
      <c r="C189" t="s">
        <v>77</v>
      </c>
      <c r="D189" t="str">
        <f>_xlfn.XLOOKUP(Table2[[#This Row],[Patron Group]],$R$10:$R$24,$S$10:$S$24)</f>
        <v>Undergraduate</v>
      </c>
      <c r="E189" s="1" t="d">
        <v>2023-01-17</v>
      </c>
      <c r="F189" t="s">
        <v>295</v>
      </c>
      <c r="G189" t="s">
        <v>2274</v>
      </c>
      <c r="H189" t="str">
        <f>_xlfn.XLOOKUP(Table2[[#This Row],[Unique BarCode]],$N$10:$N$37,$O$10:$O$37)</f>
        <v>MacBook</v>
      </c>
      <c r="I189" t="str">
        <f>_xlfn.XLOOKUP(Table2[[#This Row],[Unique BarCode]],$N$10:$N$37,$P$10:$P$37)</f>
        <v>Device</v>
      </c>
      <c r="J189" t="s">
        <v>8</v>
      </c>
      <c r="K189" t="s">
        <v>295</v>
      </c>
      <c r="L189">
        <v>1</v>
      </c>
    </row>
    <row r="190" spans="1:12" x14ac:dyDescent="0.2">
      <c r="A190" s="1" t="d">
        <v>2023-01-10</v>
      </c>
      <c r="B190" s="45">
        <v>-1</v>
      </c>
      <c r="C190" t="s">
        <v>77</v>
      </c>
      <c r="D190" t="str">
        <f>_xlfn.XLOOKUP(Table2[[#This Row],[Patron Group]],$R$10:$R$24,$S$10:$S$24)</f>
        <v>Undergraduate</v>
      </c>
      <c r="E190" s="1" t="d">
        <v>2023-01-17</v>
      </c>
      <c r="F190" t="s">
        <v>296</v>
      </c>
      <c r="G190" t="s">
        <v>2274</v>
      </c>
      <c r="H190" t="str">
        <f>_xlfn.XLOOKUP(Table2[[#This Row],[Unique BarCode]],$N$10:$N$37,$O$10:$O$37)</f>
        <v>MacBook</v>
      </c>
      <c r="I190" t="str">
        <f>_xlfn.XLOOKUP(Table2[[#This Row],[Unique BarCode]],$N$10:$N$37,$P$10:$P$37)</f>
        <v>Device</v>
      </c>
      <c r="J190" t="s">
        <v>8</v>
      </c>
      <c r="K190" t="s">
        <v>296</v>
      </c>
      <c r="L190">
        <v>1</v>
      </c>
    </row>
    <row r="191" spans="1:12" x14ac:dyDescent="0.2">
      <c r="A191" s="1" t="d">
        <v>2023-01-10</v>
      </c>
      <c r="B191" s="45">
        <v>-1</v>
      </c>
      <c r="C191" t="s">
        <v>77</v>
      </c>
      <c r="D191" t="str">
        <f>_xlfn.XLOOKUP(Table2[[#This Row],[Patron Group]],$R$10:$R$24,$S$10:$S$24)</f>
        <v>Undergraduate</v>
      </c>
      <c r="E191" s="1" t="d">
        <v>2023-01-17</v>
      </c>
      <c r="F191" t="s">
        <v>297</v>
      </c>
      <c r="G191" t="s">
        <v>2275</v>
      </c>
      <c r="H191" t="str">
        <f>_xlfn.XLOOKUP(Table2[[#This Row],[Unique BarCode]],$N$10:$N$37,$O$10:$O$37)</f>
        <v>iPad</v>
      </c>
      <c r="I191" t="str">
        <f>_xlfn.XLOOKUP(Table2[[#This Row],[Unique BarCode]],$N$10:$N$37,$P$10:$P$37)</f>
        <v>Device</v>
      </c>
      <c r="J191" t="s">
        <v>8</v>
      </c>
      <c r="K191" t="s">
        <v>298</v>
      </c>
      <c r="L191">
        <v>1</v>
      </c>
    </row>
    <row r="192" spans="1:12" x14ac:dyDescent="0.2">
      <c r="A192" s="1" t="d">
        <v>2023-01-10</v>
      </c>
      <c r="B192" s="45">
        <v>-1</v>
      </c>
      <c r="C192" t="s">
        <v>77</v>
      </c>
      <c r="D192" t="str">
        <f>_xlfn.XLOOKUP(Table2[[#This Row],[Patron Group]],$R$10:$R$24,$S$10:$S$24)</f>
        <v>Undergraduate</v>
      </c>
      <c r="E192" s="1" t="d">
        <v>2023-01-17</v>
      </c>
      <c r="F192" t="s">
        <v>299</v>
      </c>
      <c r="G192" t="s">
        <v>2263</v>
      </c>
      <c r="H192" t="str">
        <f>_xlfn.XLOOKUP(Table2[[#This Row],[Unique BarCode]],$N$10:$N$37,$O$10:$O$37)</f>
        <v>HP Laptop</v>
      </c>
      <c r="I192" t="str">
        <f>_xlfn.XLOOKUP(Table2[[#This Row],[Unique BarCode]],$N$10:$N$37,$P$10:$P$37)</f>
        <v>Device</v>
      </c>
      <c r="J192" t="s">
        <v>8</v>
      </c>
      <c r="K192" t="s">
        <v>300</v>
      </c>
      <c r="L192">
        <v>1</v>
      </c>
    </row>
    <row r="193" spans="1:12" x14ac:dyDescent="0.2">
      <c r="A193" s="1" t="d">
        <v>2023-01-10</v>
      </c>
      <c r="B193" s="45">
        <v>-1</v>
      </c>
      <c r="C193" t="s">
        <v>77</v>
      </c>
      <c r="D193" t="str">
        <f>_xlfn.XLOOKUP(Table2[[#This Row],[Patron Group]],$R$10:$R$24,$S$10:$S$24)</f>
        <v>Undergraduate</v>
      </c>
      <c r="E193" s="1" t="d">
        <v>2023-01-17</v>
      </c>
      <c r="F193" t="s">
        <v>301</v>
      </c>
      <c r="G193" t="s">
        <v>2263</v>
      </c>
      <c r="H193" t="str">
        <f>_xlfn.XLOOKUP(Table2[[#This Row],[Unique BarCode]],$N$10:$N$37,$O$10:$O$37)</f>
        <v>HP Laptop</v>
      </c>
      <c r="I193" t="str">
        <f>_xlfn.XLOOKUP(Table2[[#This Row],[Unique BarCode]],$N$10:$N$37,$P$10:$P$37)</f>
        <v>Device</v>
      </c>
      <c r="J193" t="s">
        <v>8</v>
      </c>
      <c r="K193" t="s">
        <v>302</v>
      </c>
      <c r="L193">
        <v>1</v>
      </c>
    </row>
    <row r="194" spans="1:12" x14ac:dyDescent="0.2">
      <c r="A194" s="1" t="d">
        <v>2023-01-10</v>
      </c>
      <c r="B194" s="45">
        <v>-1</v>
      </c>
      <c r="C194" t="s">
        <v>77</v>
      </c>
      <c r="D194" t="str">
        <f>_xlfn.XLOOKUP(Table2[[#This Row],[Patron Group]],$R$10:$R$24,$S$10:$S$24)</f>
        <v>Undergraduate</v>
      </c>
      <c r="E194" s="1" t="d">
        <v>2023-01-18</v>
      </c>
      <c r="F194" t="s">
        <v>303</v>
      </c>
      <c r="G194" t="s">
        <v>2273</v>
      </c>
      <c r="H194" t="str">
        <f>_xlfn.XLOOKUP(Table2[[#This Row],[Unique BarCode]],$N$10:$N$37,$O$10:$O$37)</f>
        <v>ChromeBook</v>
      </c>
      <c r="I194" t="str">
        <f>_xlfn.XLOOKUP(Table2[[#This Row],[Unique BarCode]],$N$10:$N$37,$P$10:$P$37)</f>
        <v>Device</v>
      </c>
      <c r="J194" t="s">
        <v>128</v>
      </c>
      <c r="K194" t="s">
        <v>304</v>
      </c>
      <c r="L194">
        <v>1</v>
      </c>
    </row>
    <row r="195" spans="1:12" x14ac:dyDescent="0.2">
      <c r="A195" s="1" t="d">
        <v>2023-01-10</v>
      </c>
      <c r="B195" s="45">
        <v>-1</v>
      </c>
      <c r="C195" t="s">
        <v>77</v>
      </c>
      <c r="D195" t="str">
        <f>_xlfn.XLOOKUP(Table2[[#This Row],[Patron Group]],$R$10:$R$24,$S$10:$S$24)</f>
        <v>Undergraduate</v>
      </c>
      <c r="E195" s="1" t="d">
        <v>2023-01-24</v>
      </c>
      <c r="F195" t="s">
        <v>305</v>
      </c>
      <c r="G195" t="s">
        <v>2273</v>
      </c>
      <c r="H195" t="str">
        <f>_xlfn.XLOOKUP(Table2[[#This Row],[Unique BarCode]],$N$10:$N$37,$O$10:$O$37)</f>
        <v>ChromeBook</v>
      </c>
      <c r="I195" t="str">
        <f>_xlfn.XLOOKUP(Table2[[#This Row],[Unique BarCode]],$N$10:$N$37,$P$10:$P$37)</f>
        <v>Device</v>
      </c>
      <c r="J195" t="s">
        <v>8</v>
      </c>
      <c r="K195" t="s">
        <v>306</v>
      </c>
      <c r="L195">
        <v>1</v>
      </c>
    </row>
    <row r="196" spans="1:12" x14ac:dyDescent="0.2">
      <c r="A196" s="1" t="d">
        <v>2023-01-10</v>
      </c>
      <c r="B196" s="45">
        <v>-1</v>
      </c>
      <c r="C196" t="s">
        <v>77</v>
      </c>
      <c r="D196" t="str">
        <f>_xlfn.XLOOKUP(Table2[[#This Row],[Patron Group]],$R$10:$R$24,$S$10:$S$24)</f>
        <v>Undergraduate</v>
      </c>
      <c r="E196" s="1" t="d">
        <v>2023-01-24</v>
      </c>
      <c r="F196" t="s">
        <v>307</v>
      </c>
      <c r="G196" t="s">
        <v>2273</v>
      </c>
      <c r="H196" t="str">
        <f>_xlfn.XLOOKUP(Table2[[#This Row],[Unique BarCode]],$N$10:$N$37,$O$10:$O$37)</f>
        <v>ChromeBook</v>
      </c>
      <c r="I196" t="str">
        <f>_xlfn.XLOOKUP(Table2[[#This Row],[Unique BarCode]],$N$10:$N$37,$P$10:$P$37)</f>
        <v>Device</v>
      </c>
      <c r="J196" t="s">
        <v>128</v>
      </c>
      <c r="K196" t="s">
        <v>308</v>
      </c>
      <c r="L196">
        <v>1</v>
      </c>
    </row>
    <row r="197" spans="1:12" x14ac:dyDescent="0.2">
      <c r="A197" s="1" t="d">
        <v>2023-01-10</v>
      </c>
      <c r="B197" s="45">
        <v>-1</v>
      </c>
      <c r="C197" t="s">
        <v>77</v>
      </c>
      <c r="D197" t="str">
        <f>_xlfn.XLOOKUP(Table2[[#This Row],[Patron Group]],$R$10:$R$24,$S$10:$S$24)</f>
        <v>Undergraduate</v>
      </c>
      <c r="E197" s="1" t="d">
        <v>2023-01-24</v>
      </c>
      <c r="F197" t="s">
        <v>309</v>
      </c>
      <c r="G197" t="s">
        <v>2274</v>
      </c>
      <c r="H197" t="str">
        <f>_xlfn.XLOOKUP(Table2[[#This Row],[Unique BarCode]],$N$10:$N$37,$O$10:$O$37)</f>
        <v>MacBook</v>
      </c>
      <c r="I197" t="str">
        <f>_xlfn.XLOOKUP(Table2[[#This Row],[Unique BarCode]],$N$10:$N$37,$P$10:$P$37)</f>
        <v>Device</v>
      </c>
      <c r="J197" t="s">
        <v>8</v>
      </c>
      <c r="K197" t="s">
        <v>310</v>
      </c>
      <c r="L197">
        <v>1</v>
      </c>
    </row>
    <row r="198" spans="1:12" x14ac:dyDescent="0.2">
      <c r="A198" s="1" t="d">
        <v>2023-01-10</v>
      </c>
      <c r="B198" s="45">
        <v>-1</v>
      </c>
      <c r="C198" t="s">
        <v>77</v>
      </c>
      <c r="D198" t="str">
        <f>_xlfn.XLOOKUP(Table2[[#This Row],[Patron Group]],$R$10:$R$24,$S$10:$S$24)</f>
        <v>Undergraduate</v>
      </c>
      <c r="E198" s="1" t="d">
        <v>2023-01-24</v>
      </c>
      <c r="F198" t="s">
        <v>311</v>
      </c>
      <c r="G198" t="s">
        <v>2274</v>
      </c>
      <c r="H198" t="str">
        <f>_xlfn.XLOOKUP(Table2[[#This Row],[Unique BarCode]],$N$10:$N$37,$O$10:$O$37)</f>
        <v>MacBook</v>
      </c>
      <c r="I198" t="str">
        <f>_xlfn.XLOOKUP(Table2[[#This Row],[Unique BarCode]],$N$10:$N$37,$P$10:$P$37)</f>
        <v>Device</v>
      </c>
      <c r="J198" t="s">
        <v>8</v>
      </c>
      <c r="K198" t="s">
        <v>312</v>
      </c>
      <c r="L198">
        <v>1</v>
      </c>
    </row>
    <row r="199" spans="1:12" x14ac:dyDescent="0.2">
      <c r="A199" s="1" t="d">
        <v>2023-01-10</v>
      </c>
      <c r="B199" s="45">
        <v>-1</v>
      </c>
      <c r="C199" t="s">
        <v>77</v>
      </c>
      <c r="D199" t="str">
        <f>_xlfn.XLOOKUP(Table2[[#This Row],[Patron Group]],$R$10:$R$24,$S$10:$S$24)</f>
        <v>Undergraduate</v>
      </c>
      <c r="E199" s="1" t="d">
        <v>2023-01-24</v>
      </c>
      <c r="F199" t="s">
        <v>313</v>
      </c>
      <c r="G199" t="s">
        <v>2274</v>
      </c>
      <c r="H199" t="str">
        <f>_xlfn.XLOOKUP(Table2[[#This Row],[Unique BarCode]],$N$10:$N$37,$O$10:$O$37)</f>
        <v>MacBook</v>
      </c>
      <c r="I199" t="str">
        <f>_xlfn.XLOOKUP(Table2[[#This Row],[Unique BarCode]],$N$10:$N$37,$P$10:$P$37)</f>
        <v>Device</v>
      </c>
      <c r="J199" t="s">
        <v>8</v>
      </c>
      <c r="K199" t="s">
        <v>314</v>
      </c>
      <c r="L199">
        <v>1</v>
      </c>
    </row>
    <row r="200" spans="1:12" x14ac:dyDescent="0.2">
      <c r="A200" s="1" t="d">
        <v>2023-01-10</v>
      </c>
      <c r="B200" s="45">
        <v>-1</v>
      </c>
      <c r="C200" t="s">
        <v>77</v>
      </c>
      <c r="D200" t="str">
        <f>_xlfn.XLOOKUP(Table2[[#This Row],[Patron Group]],$R$10:$R$24,$S$10:$S$24)</f>
        <v>Undergraduate</v>
      </c>
      <c r="E200" s="1" t="d">
        <v>2023-01-24</v>
      </c>
      <c r="F200" t="s">
        <v>315</v>
      </c>
      <c r="G200" t="s">
        <v>2274</v>
      </c>
      <c r="H200" t="str">
        <f>_xlfn.XLOOKUP(Table2[[#This Row],[Unique BarCode]],$N$10:$N$37,$O$10:$O$37)</f>
        <v>MacBook</v>
      </c>
      <c r="I200" t="str">
        <f>_xlfn.XLOOKUP(Table2[[#This Row],[Unique BarCode]],$N$10:$N$37,$P$10:$P$37)</f>
        <v>Device</v>
      </c>
      <c r="J200" t="s">
        <v>8</v>
      </c>
      <c r="K200" t="s">
        <v>316</v>
      </c>
      <c r="L200">
        <v>1</v>
      </c>
    </row>
    <row r="201" spans="1:12" x14ac:dyDescent="0.2">
      <c r="A201" s="1" t="d">
        <v>2023-01-10</v>
      </c>
      <c r="B201" s="45">
        <v>-1</v>
      </c>
      <c r="C201" t="s">
        <v>77</v>
      </c>
      <c r="D201" t="str">
        <f>_xlfn.XLOOKUP(Table2[[#This Row],[Patron Group]],$R$10:$R$24,$S$10:$S$24)</f>
        <v>Undergraduate</v>
      </c>
      <c r="E201" s="1" t="d">
        <v>2023-01-24</v>
      </c>
      <c r="F201" t="s">
        <v>317</v>
      </c>
      <c r="G201" t="s">
        <v>2274</v>
      </c>
      <c r="H201" t="str">
        <f>_xlfn.XLOOKUP(Table2[[#This Row],[Unique BarCode]],$N$10:$N$37,$O$10:$O$37)</f>
        <v>MacBook</v>
      </c>
      <c r="I201" t="str">
        <f>_xlfn.XLOOKUP(Table2[[#This Row],[Unique BarCode]],$N$10:$N$37,$P$10:$P$37)</f>
        <v>Device</v>
      </c>
      <c r="J201" t="s">
        <v>8</v>
      </c>
      <c r="K201" t="s">
        <v>318</v>
      </c>
      <c r="L201">
        <v>1</v>
      </c>
    </row>
    <row r="202" spans="1:12" x14ac:dyDescent="0.2">
      <c r="A202" s="1" t="d">
        <v>2023-01-10</v>
      </c>
      <c r="B202" s="45">
        <v>-1</v>
      </c>
      <c r="C202" t="s">
        <v>77</v>
      </c>
      <c r="D202" t="str">
        <f>_xlfn.XLOOKUP(Table2[[#This Row],[Patron Group]],$R$10:$R$24,$S$10:$S$24)</f>
        <v>Undergraduate</v>
      </c>
      <c r="E202" s="1" t="d">
        <v>2023-01-24</v>
      </c>
      <c r="F202" t="s">
        <v>319</v>
      </c>
      <c r="G202" t="s">
        <v>2274</v>
      </c>
      <c r="H202" t="str">
        <f>_xlfn.XLOOKUP(Table2[[#This Row],[Unique BarCode]],$N$10:$N$37,$O$10:$O$37)</f>
        <v>MacBook</v>
      </c>
      <c r="I202" t="str">
        <f>_xlfn.XLOOKUP(Table2[[#This Row],[Unique BarCode]],$N$10:$N$37,$P$10:$P$37)</f>
        <v>Device</v>
      </c>
      <c r="J202" t="s">
        <v>8</v>
      </c>
      <c r="K202" t="s">
        <v>319</v>
      </c>
      <c r="L202">
        <v>1</v>
      </c>
    </row>
    <row r="203" spans="1:12" x14ac:dyDescent="0.2">
      <c r="A203" s="1" t="d">
        <v>2023-01-10</v>
      </c>
      <c r="B203" s="45">
        <v>-1</v>
      </c>
      <c r="C203" t="s">
        <v>77</v>
      </c>
      <c r="D203" t="str">
        <f>_xlfn.XLOOKUP(Table2[[#This Row],[Patron Group]],$R$10:$R$24,$S$10:$S$24)</f>
        <v>Undergraduate</v>
      </c>
      <c r="E203" s="1" t="d">
        <v>2023-01-24</v>
      </c>
      <c r="F203" t="s">
        <v>320</v>
      </c>
      <c r="G203" t="s">
        <v>2274</v>
      </c>
      <c r="H203" t="str">
        <f>_xlfn.XLOOKUP(Table2[[#This Row],[Unique BarCode]],$N$10:$N$37,$O$10:$O$37)</f>
        <v>MacBook</v>
      </c>
      <c r="I203" t="str">
        <f>_xlfn.XLOOKUP(Table2[[#This Row],[Unique BarCode]],$N$10:$N$37,$P$10:$P$37)</f>
        <v>Device</v>
      </c>
      <c r="J203" t="s">
        <v>8</v>
      </c>
      <c r="K203" t="s">
        <v>320</v>
      </c>
      <c r="L203">
        <v>1</v>
      </c>
    </row>
    <row r="204" spans="1:12" x14ac:dyDescent="0.2">
      <c r="A204" s="1" t="d">
        <v>2023-01-10</v>
      </c>
      <c r="B204" s="45">
        <v>-1</v>
      </c>
      <c r="C204" t="s">
        <v>77</v>
      </c>
      <c r="D204" t="str">
        <f>_xlfn.XLOOKUP(Table2[[#This Row],[Patron Group]],$R$10:$R$24,$S$10:$S$24)</f>
        <v>Undergraduate</v>
      </c>
      <c r="E204" s="1" t="d">
        <v>2023-01-24</v>
      </c>
      <c r="F204" t="s">
        <v>321</v>
      </c>
      <c r="G204" t="s">
        <v>2275</v>
      </c>
      <c r="H204" t="str">
        <f>_xlfn.XLOOKUP(Table2[[#This Row],[Unique BarCode]],$N$10:$N$37,$O$10:$O$37)</f>
        <v>iPad</v>
      </c>
      <c r="I204" t="str">
        <f>_xlfn.XLOOKUP(Table2[[#This Row],[Unique BarCode]],$N$10:$N$37,$P$10:$P$37)</f>
        <v>Device</v>
      </c>
      <c r="J204" t="s">
        <v>8</v>
      </c>
      <c r="K204" t="s">
        <v>322</v>
      </c>
      <c r="L204">
        <v>1</v>
      </c>
    </row>
    <row r="205" spans="1:12" x14ac:dyDescent="0.2">
      <c r="A205" s="1" t="d">
        <v>2023-01-10</v>
      </c>
      <c r="B205" s="45">
        <v>-1</v>
      </c>
      <c r="C205" t="s">
        <v>77</v>
      </c>
      <c r="D205" t="str">
        <f>_xlfn.XLOOKUP(Table2[[#This Row],[Patron Group]],$R$10:$R$24,$S$10:$S$24)</f>
        <v>Undergraduate</v>
      </c>
      <c r="E205" s="1" t="d">
        <v>2023-01-24</v>
      </c>
      <c r="F205" t="s">
        <v>239</v>
      </c>
      <c r="G205" t="s">
        <v>2275</v>
      </c>
      <c r="H205" t="str">
        <f>_xlfn.XLOOKUP(Table2[[#This Row],[Unique BarCode]],$N$10:$N$37,$O$10:$O$37)</f>
        <v>iPad</v>
      </c>
      <c r="I205" t="str">
        <f>_xlfn.XLOOKUP(Table2[[#This Row],[Unique BarCode]],$N$10:$N$37,$P$10:$P$37)</f>
        <v>Device</v>
      </c>
      <c r="J205" t="s">
        <v>8</v>
      </c>
      <c r="L205">
        <v>1</v>
      </c>
    </row>
    <row r="206" spans="1:12" x14ac:dyDescent="0.2">
      <c r="A206" s="1" t="d">
        <v>2023-01-10</v>
      </c>
      <c r="B206" s="45">
        <v>-1</v>
      </c>
      <c r="C206" t="s">
        <v>77</v>
      </c>
      <c r="D206" t="str">
        <f>_xlfn.XLOOKUP(Table2[[#This Row],[Patron Group]],$R$10:$R$24,$S$10:$S$24)</f>
        <v>Undergraduate</v>
      </c>
      <c r="E206" s="1" t="d">
        <v>2023-01-24</v>
      </c>
      <c r="F206" t="s">
        <v>323</v>
      </c>
      <c r="G206" t="s">
        <v>2263</v>
      </c>
      <c r="H206" t="str">
        <f>_xlfn.XLOOKUP(Table2[[#This Row],[Unique BarCode]],$N$10:$N$37,$O$10:$O$37)</f>
        <v>HP Laptop</v>
      </c>
      <c r="I206" t="str">
        <f>_xlfn.XLOOKUP(Table2[[#This Row],[Unique BarCode]],$N$10:$N$37,$P$10:$P$37)</f>
        <v>Device</v>
      </c>
      <c r="J206" t="s">
        <v>8</v>
      </c>
      <c r="K206" t="s">
        <v>324</v>
      </c>
      <c r="L206">
        <v>1</v>
      </c>
    </row>
    <row r="207" spans="1:12" x14ac:dyDescent="0.2">
      <c r="A207" s="1" t="d">
        <v>2023-01-10</v>
      </c>
      <c r="B207" s="45">
        <v>-1</v>
      </c>
      <c r="C207" t="s">
        <v>77</v>
      </c>
      <c r="D207" t="str">
        <f>_xlfn.XLOOKUP(Table2[[#This Row],[Patron Group]],$R$10:$R$24,$S$10:$S$24)</f>
        <v>Undergraduate</v>
      </c>
      <c r="E207" s="1" t="d">
        <v>2023-01-24</v>
      </c>
      <c r="F207" t="s">
        <v>325</v>
      </c>
      <c r="G207" t="s">
        <v>2263</v>
      </c>
      <c r="H207" t="str">
        <f>_xlfn.XLOOKUP(Table2[[#This Row],[Unique BarCode]],$N$10:$N$37,$O$10:$O$37)</f>
        <v>HP Laptop</v>
      </c>
      <c r="I207" t="str">
        <f>_xlfn.XLOOKUP(Table2[[#This Row],[Unique BarCode]],$N$10:$N$37,$P$10:$P$37)</f>
        <v>Device</v>
      </c>
      <c r="J207" t="s">
        <v>8</v>
      </c>
      <c r="K207" t="s">
        <v>326</v>
      </c>
      <c r="L207">
        <v>1</v>
      </c>
    </row>
    <row r="208" spans="1:12" x14ac:dyDescent="0.2">
      <c r="A208" s="1" t="d">
        <v>2023-01-10</v>
      </c>
      <c r="B208" s="45">
        <v>-1</v>
      </c>
      <c r="C208" t="s">
        <v>77</v>
      </c>
      <c r="D208" t="str">
        <f>_xlfn.XLOOKUP(Table2[[#This Row],[Patron Group]],$R$10:$R$24,$S$10:$S$24)</f>
        <v>Undergraduate</v>
      </c>
      <c r="E208" s="1" t="d">
        <v>2023-01-24</v>
      </c>
      <c r="F208" t="s">
        <v>327</v>
      </c>
      <c r="G208" t="s">
        <v>2263</v>
      </c>
      <c r="H208" t="str">
        <f>_xlfn.XLOOKUP(Table2[[#This Row],[Unique BarCode]],$N$10:$N$37,$O$10:$O$37)</f>
        <v>HP Laptop</v>
      </c>
      <c r="I208" t="str">
        <f>_xlfn.XLOOKUP(Table2[[#This Row],[Unique BarCode]],$N$10:$N$37,$P$10:$P$37)</f>
        <v>Device</v>
      </c>
      <c r="J208" t="s">
        <v>8</v>
      </c>
      <c r="K208" t="s">
        <v>328</v>
      </c>
      <c r="L208">
        <v>1</v>
      </c>
    </row>
    <row r="209" spans="1:12" x14ac:dyDescent="0.2">
      <c r="A209" s="1" t="d">
        <v>2023-01-10</v>
      </c>
      <c r="B209" s="45">
        <v>-1</v>
      </c>
      <c r="C209" t="s">
        <v>77</v>
      </c>
      <c r="D209" t="str">
        <f>_xlfn.XLOOKUP(Table2[[#This Row],[Patron Group]],$R$10:$R$24,$S$10:$S$24)</f>
        <v>Undergraduate</v>
      </c>
      <c r="E209" s="1" t="d">
        <v>2023-01-24</v>
      </c>
      <c r="F209" t="s">
        <v>329</v>
      </c>
      <c r="G209" t="s">
        <v>2263</v>
      </c>
      <c r="H209" t="str">
        <f>_xlfn.XLOOKUP(Table2[[#This Row],[Unique BarCode]],$N$10:$N$37,$O$10:$O$37)</f>
        <v>HP Laptop</v>
      </c>
      <c r="I209" t="str">
        <f>_xlfn.XLOOKUP(Table2[[#This Row],[Unique BarCode]],$N$10:$N$37,$P$10:$P$37)</f>
        <v>Device</v>
      </c>
      <c r="J209" t="s">
        <v>8</v>
      </c>
      <c r="K209" t="s">
        <v>330</v>
      </c>
      <c r="L209">
        <v>1</v>
      </c>
    </row>
    <row r="210" spans="1:12" x14ac:dyDescent="0.2">
      <c r="A210" s="1" t="d">
        <v>2023-01-10</v>
      </c>
      <c r="B210" s="45">
        <v>-1</v>
      </c>
      <c r="C210" t="s">
        <v>77</v>
      </c>
      <c r="D210" t="str">
        <f>_xlfn.XLOOKUP(Table2[[#This Row],[Patron Group]],$R$10:$R$24,$S$10:$S$24)</f>
        <v>Undergraduate</v>
      </c>
      <c r="E210" s="1" t="d">
        <v>2023-01-24</v>
      </c>
      <c r="F210" t="s">
        <v>331</v>
      </c>
      <c r="G210" t="s">
        <v>2263</v>
      </c>
      <c r="H210" t="str">
        <f>_xlfn.XLOOKUP(Table2[[#This Row],[Unique BarCode]],$N$10:$N$37,$O$10:$O$37)</f>
        <v>HP Laptop</v>
      </c>
      <c r="I210" t="str">
        <f>_xlfn.XLOOKUP(Table2[[#This Row],[Unique BarCode]],$N$10:$N$37,$P$10:$P$37)</f>
        <v>Device</v>
      </c>
      <c r="J210" t="s">
        <v>8</v>
      </c>
      <c r="K210" t="s">
        <v>332</v>
      </c>
      <c r="L210">
        <v>1</v>
      </c>
    </row>
    <row r="211" spans="1:12" x14ac:dyDescent="0.2">
      <c r="A211" s="1" t="d">
        <v>2023-01-10</v>
      </c>
      <c r="B211" s="45">
        <v>-1</v>
      </c>
      <c r="C211" t="s">
        <v>77</v>
      </c>
      <c r="D211" t="str">
        <f>_xlfn.XLOOKUP(Table2[[#This Row],[Patron Group]],$R$10:$R$24,$S$10:$S$24)</f>
        <v>Undergraduate</v>
      </c>
      <c r="E211" s="1" t="d">
        <v>2023-04-10</v>
      </c>
      <c r="F211" t="s">
        <v>333</v>
      </c>
      <c r="G211" t="s">
        <v>2279</v>
      </c>
      <c r="H211" t="str">
        <f>_xlfn.XLOOKUP(Table2[[#This Row],[Unique BarCode]],$N$10:$N$37,$O$10:$O$37)</f>
        <v>EE Devices</v>
      </c>
      <c r="I211" t="str">
        <f>_xlfn.XLOOKUP(Table2[[#This Row],[Unique BarCode]],$N$10:$N$37,$P$10:$P$37)</f>
        <v>EE Devices</v>
      </c>
      <c r="J211" t="s">
        <v>49</v>
      </c>
      <c r="K211" t="s">
        <v>334</v>
      </c>
      <c r="L211">
        <v>1</v>
      </c>
    </row>
    <row r="212" spans="1:12" x14ac:dyDescent="0.2">
      <c r="A212" s="1" t="d">
        <v>2023-01-10</v>
      </c>
      <c r="B212" s="45">
        <v>-1</v>
      </c>
      <c r="C212" t="s">
        <v>77</v>
      </c>
      <c r="D212" t="str">
        <f>_xlfn.XLOOKUP(Table2[[#This Row],[Patron Group]],$R$10:$R$24,$S$10:$S$24)</f>
        <v>Undergraduate</v>
      </c>
      <c r="E212" s="1" t="d">
        <v>2023-04-10</v>
      </c>
      <c r="F212" t="s">
        <v>335</v>
      </c>
      <c r="G212" t="s">
        <v>2279</v>
      </c>
      <c r="H212" t="str">
        <f>_xlfn.XLOOKUP(Table2[[#This Row],[Unique BarCode]],$N$10:$N$37,$O$10:$O$37)</f>
        <v>EE Devices</v>
      </c>
      <c r="I212" t="str">
        <f>_xlfn.XLOOKUP(Table2[[#This Row],[Unique BarCode]],$N$10:$N$37,$P$10:$P$37)</f>
        <v>EE Devices</v>
      </c>
      <c r="J212" t="s">
        <v>49</v>
      </c>
      <c r="K212" t="s">
        <v>336</v>
      </c>
      <c r="L212">
        <v>1</v>
      </c>
    </row>
    <row r="213" spans="1:12" x14ac:dyDescent="0.2">
      <c r="A213" s="1" t="d">
        <v>2023-01-10</v>
      </c>
      <c r="B213" s="45">
        <v>-1</v>
      </c>
      <c r="C213" t="s">
        <v>77</v>
      </c>
      <c r="D213" t="str">
        <f>_xlfn.XLOOKUP(Table2[[#This Row],[Patron Group]],$R$10:$R$24,$S$10:$S$24)</f>
        <v>Undergraduate</v>
      </c>
      <c r="E213" s="1" t="d">
        <v>2023-04-10</v>
      </c>
      <c r="F213" t="s">
        <v>337</v>
      </c>
      <c r="G213" t="s">
        <v>2279</v>
      </c>
      <c r="H213" t="str">
        <f>_xlfn.XLOOKUP(Table2[[#This Row],[Unique BarCode]],$N$10:$N$37,$O$10:$O$37)</f>
        <v>EE Devices</v>
      </c>
      <c r="I213" t="str">
        <f>_xlfn.XLOOKUP(Table2[[#This Row],[Unique BarCode]],$N$10:$N$37,$P$10:$P$37)</f>
        <v>EE Devices</v>
      </c>
      <c r="J213" t="s">
        <v>49</v>
      </c>
      <c r="K213" t="s">
        <v>338</v>
      </c>
      <c r="L213">
        <v>1</v>
      </c>
    </row>
    <row r="214" spans="1:12" x14ac:dyDescent="0.2">
      <c r="A214" s="1" t="d">
        <v>2023-01-10</v>
      </c>
      <c r="B214" s="45">
        <v>-1</v>
      </c>
      <c r="C214" t="s">
        <v>77</v>
      </c>
      <c r="D214" t="str">
        <f>_xlfn.XLOOKUP(Table2[[#This Row],[Patron Group]],$R$10:$R$24,$S$10:$S$24)</f>
        <v>Undergraduate</v>
      </c>
      <c r="E214" s="1" t="d">
        <v>2023-04-10</v>
      </c>
      <c r="F214" t="s">
        <v>339</v>
      </c>
      <c r="G214" t="s">
        <v>2279</v>
      </c>
      <c r="H214" t="str">
        <f>_xlfn.XLOOKUP(Table2[[#This Row],[Unique BarCode]],$N$10:$N$37,$O$10:$O$37)</f>
        <v>EE Devices</v>
      </c>
      <c r="I214" t="str">
        <f>_xlfn.XLOOKUP(Table2[[#This Row],[Unique BarCode]],$N$10:$N$37,$P$10:$P$37)</f>
        <v>EE Devices</v>
      </c>
      <c r="J214" t="s">
        <v>49</v>
      </c>
      <c r="K214" t="s">
        <v>340</v>
      </c>
      <c r="L214">
        <v>1</v>
      </c>
    </row>
    <row r="215" spans="1:12" x14ac:dyDescent="0.2">
      <c r="A215" s="1" t="d">
        <v>2023-01-10</v>
      </c>
      <c r="B215" s="45">
        <v>-1</v>
      </c>
      <c r="C215" t="s">
        <v>77</v>
      </c>
      <c r="D215" t="str">
        <f>_xlfn.XLOOKUP(Table2[[#This Row],[Patron Group]],$R$10:$R$24,$S$10:$S$24)</f>
        <v>Undergraduate</v>
      </c>
      <c r="E215" s="1" t="d">
        <v>2023-04-10</v>
      </c>
      <c r="F215" t="s">
        <v>341</v>
      </c>
      <c r="G215" t="s">
        <v>2279</v>
      </c>
      <c r="H215" t="str">
        <f>_xlfn.XLOOKUP(Table2[[#This Row],[Unique BarCode]],$N$10:$N$37,$O$10:$O$37)</f>
        <v>EE Devices</v>
      </c>
      <c r="I215" t="str">
        <f>_xlfn.XLOOKUP(Table2[[#This Row],[Unique BarCode]],$N$10:$N$37,$P$10:$P$37)</f>
        <v>EE Devices</v>
      </c>
      <c r="J215" t="s">
        <v>49</v>
      </c>
      <c r="K215" t="s">
        <v>342</v>
      </c>
      <c r="L215">
        <v>1</v>
      </c>
    </row>
    <row r="216" spans="1:12" x14ac:dyDescent="0.2">
      <c r="A216" s="1" t="d">
        <v>2023-01-10</v>
      </c>
      <c r="B216" s="45">
        <v>-1</v>
      </c>
      <c r="C216" t="s">
        <v>77</v>
      </c>
      <c r="D216" t="str">
        <f>_xlfn.XLOOKUP(Table2[[#This Row],[Patron Group]],$R$10:$R$24,$S$10:$S$24)</f>
        <v>Undergraduate</v>
      </c>
      <c r="E216" s="1" t="d">
        <v>2023-04-10</v>
      </c>
      <c r="F216" t="s">
        <v>343</v>
      </c>
      <c r="G216" t="s">
        <v>2279</v>
      </c>
      <c r="H216" t="str">
        <f>_xlfn.XLOOKUP(Table2[[#This Row],[Unique BarCode]],$N$10:$N$37,$O$10:$O$37)</f>
        <v>EE Devices</v>
      </c>
      <c r="I216" t="str">
        <f>_xlfn.XLOOKUP(Table2[[#This Row],[Unique BarCode]],$N$10:$N$37,$P$10:$P$37)</f>
        <v>EE Devices</v>
      </c>
      <c r="J216" t="s">
        <v>49</v>
      </c>
      <c r="K216" t="s">
        <v>344</v>
      </c>
      <c r="L216">
        <v>1</v>
      </c>
    </row>
    <row r="217" spans="1:12" x14ac:dyDescent="0.2">
      <c r="A217" s="1" t="d">
        <v>2023-01-10</v>
      </c>
      <c r="B217" s="45">
        <v>-1</v>
      </c>
      <c r="C217" t="s">
        <v>77</v>
      </c>
      <c r="D217" t="str">
        <f>_xlfn.XLOOKUP(Table2[[#This Row],[Patron Group]],$R$10:$R$24,$S$10:$S$24)</f>
        <v>Undergraduate</v>
      </c>
      <c r="E217" s="1" t="d">
        <v>2023-04-10</v>
      </c>
      <c r="F217" t="s">
        <v>345</v>
      </c>
      <c r="G217" t="s">
        <v>2279</v>
      </c>
      <c r="H217" t="str">
        <f>_xlfn.XLOOKUP(Table2[[#This Row],[Unique BarCode]],$N$10:$N$37,$O$10:$O$37)</f>
        <v>EE Devices</v>
      </c>
      <c r="I217" t="str">
        <f>_xlfn.XLOOKUP(Table2[[#This Row],[Unique BarCode]],$N$10:$N$37,$P$10:$P$37)</f>
        <v>EE Devices</v>
      </c>
      <c r="J217" t="s">
        <v>49</v>
      </c>
      <c r="K217" t="s">
        <v>346</v>
      </c>
      <c r="L217">
        <v>1</v>
      </c>
    </row>
    <row r="218" spans="1:12" x14ac:dyDescent="0.2">
      <c r="A218" s="1" t="d">
        <v>2023-01-10</v>
      </c>
      <c r="B218" s="45">
        <v>-1</v>
      </c>
      <c r="C218" t="s">
        <v>77</v>
      </c>
      <c r="D218" t="str">
        <f>_xlfn.XLOOKUP(Table2[[#This Row],[Patron Group]],$R$10:$R$24,$S$10:$S$24)</f>
        <v>Undergraduate</v>
      </c>
      <c r="E218" s="1" t="d">
        <v>2023-04-10</v>
      </c>
      <c r="F218" t="s">
        <v>347</v>
      </c>
      <c r="G218" t="s">
        <v>2279</v>
      </c>
      <c r="H218" t="str">
        <f>_xlfn.XLOOKUP(Table2[[#This Row],[Unique BarCode]],$N$10:$N$37,$O$10:$O$37)</f>
        <v>EE Devices</v>
      </c>
      <c r="I218" t="str">
        <f>_xlfn.XLOOKUP(Table2[[#This Row],[Unique BarCode]],$N$10:$N$37,$P$10:$P$37)</f>
        <v>EE Devices</v>
      </c>
      <c r="J218" t="s">
        <v>49</v>
      </c>
      <c r="K218" t="s">
        <v>348</v>
      </c>
      <c r="L218">
        <v>1</v>
      </c>
    </row>
    <row r="219" spans="1:12" x14ac:dyDescent="0.2">
      <c r="A219" s="1" t="d">
        <v>2023-01-10</v>
      </c>
      <c r="B219" s="45">
        <v>-1</v>
      </c>
      <c r="C219" t="s">
        <v>77</v>
      </c>
      <c r="D219" t="str">
        <f>_xlfn.XLOOKUP(Table2[[#This Row],[Patron Group]],$R$10:$R$24,$S$10:$S$24)</f>
        <v>Undergraduate</v>
      </c>
      <c r="E219" s="1" t="d">
        <v>2023-04-10</v>
      </c>
      <c r="F219" t="s">
        <v>349</v>
      </c>
      <c r="G219" t="s">
        <v>2279</v>
      </c>
      <c r="H219" t="str">
        <f>_xlfn.XLOOKUP(Table2[[#This Row],[Unique BarCode]],$N$10:$N$37,$O$10:$O$37)</f>
        <v>EE Devices</v>
      </c>
      <c r="I219" t="str">
        <f>_xlfn.XLOOKUP(Table2[[#This Row],[Unique BarCode]],$N$10:$N$37,$P$10:$P$37)</f>
        <v>EE Devices</v>
      </c>
      <c r="J219" t="s">
        <v>49</v>
      </c>
      <c r="K219" t="s">
        <v>350</v>
      </c>
      <c r="L219">
        <v>1</v>
      </c>
    </row>
    <row r="220" spans="1:12" x14ac:dyDescent="0.2">
      <c r="A220" s="1" t="d">
        <v>2023-01-10</v>
      </c>
      <c r="B220" s="45">
        <v>-1</v>
      </c>
      <c r="C220" t="s">
        <v>77</v>
      </c>
      <c r="D220" t="str">
        <f>_xlfn.XLOOKUP(Table2[[#This Row],[Patron Group]],$R$10:$R$24,$S$10:$S$24)</f>
        <v>Undergraduate</v>
      </c>
      <c r="E220" s="1" t="d">
        <v>2023-04-10</v>
      </c>
      <c r="F220" t="s">
        <v>351</v>
      </c>
      <c r="G220" t="s">
        <v>2279</v>
      </c>
      <c r="H220" t="str">
        <f>_xlfn.XLOOKUP(Table2[[#This Row],[Unique BarCode]],$N$10:$N$37,$O$10:$O$37)</f>
        <v>EE Devices</v>
      </c>
      <c r="I220" t="str">
        <f>_xlfn.XLOOKUP(Table2[[#This Row],[Unique BarCode]],$N$10:$N$37,$P$10:$P$37)</f>
        <v>EE Devices</v>
      </c>
      <c r="J220" t="s">
        <v>49</v>
      </c>
      <c r="K220" t="s">
        <v>352</v>
      </c>
      <c r="L220">
        <v>1</v>
      </c>
    </row>
    <row r="221" spans="1:12" x14ac:dyDescent="0.2">
      <c r="A221" s="1" t="d">
        <v>2023-01-10</v>
      </c>
      <c r="B221" s="45">
        <v>-1</v>
      </c>
      <c r="C221" t="s">
        <v>77</v>
      </c>
      <c r="D221" t="str">
        <f>_xlfn.XLOOKUP(Table2[[#This Row],[Patron Group]],$R$10:$R$24,$S$10:$S$24)</f>
        <v>Undergraduate</v>
      </c>
      <c r="E221" s="1" t="d">
        <v>2023-04-10</v>
      </c>
      <c r="F221" t="s">
        <v>353</v>
      </c>
      <c r="G221" t="s">
        <v>2279</v>
      </c>
      <c r="H221" t="str">
        <f>_xlfn.XLOOKUP(Table2[[#This Row],[Unique BarCode]],$N$10:$N$37,$O$10:$O$37)</f>
        <v>EE Devices</v>
      </c>
      <c r="I221" t="str">
        <f>_xlfn.XLOOKUP(Table2[[#This Row],[Unique BarCode]],$N$10:$N$37,$P$10:$P$37)</f>
        <v>EE Devices</v>
      </c>
      <c r="J221" t="s">
        <v>49</v>
      </c>
      <c r="K221" t="s">
        <v>354</v>
      </c>
      <c r="L221">
        <v>1</v>
      </c>
    </row>
    <row r="222" spans="1:12" x14ac:dyDescent="0.2">
      <c r="A222" s="1" t="d">
        <v>2023-01-10</v>
      </c>
      <c r="B222" s="45">
        <v>-1</v>
      </c>
      <c r="C222" t="s">
        <v>77</v>
      </c>
      <c r="D222" t="str">
        <f>_xlfn.XLOOKUP(Table2[[#This Row],[Patron Group]],$R$10:$R$24,$S$10:$S$24)</f>
        <v>Undergraduate</v>
      </c>
      <c r="E222" s="1" t="d">
        <v>2023-04-10</v>
      </c>
      <c r="F222" t="s">
        <v>355</v>
      </c>
      <c r="G222" t="s">
        <v>2279</v>
      </c>
      <c r="H222" t="str">
        <f>_xlfn.XLOOKUP(Table2[[#This Row],[Unique BarCode]],$N$10:$N$37,$O$10:$O$37)</f>
        <v>EE Devices</v>
      </c>
      <c r="I222" t="str">
        <f>_xlfn.XLOOKUP(Table2[[#This Row],[Unique BarCode]],$N$10:$N$37,$P$10:$P$37)</f>
        <v>EE Devices</v>
      </c>
      <c r="J222" t="s">
        <v>49</v>
      </c>
      <c r="K222" t="s">
        <v>356</v>
      </c>
      <c r="L222">
        <v>1</v>
      </c>
    </row>
    <row r="223" spans="1:12" x14ac:dyDescent="0.2">
      <c r="A223" s="1" t="d">
        <v>2023-01-10</v>
      </c>
      <c r="B223" s="45">
        <v>-1</v>
      </c>
      <c r="C223" t="s">
        <v>77</v>
      </c>
      <c r="D223" t="str">
        <f>_xlfn.XLOOKUP(Table2[[#This Row],[Patron Group]],$R$10:$R$24,$S$10:$S$24)</f>
        <v>Undergraduate</v>
      </c>
      <c r="E223" s="1" t="d">
        <v>2023-04-10</v>
      </c>
      <c r="F223" t="s">
        <v>357</v>
      </c>
      <c r="G223" t="s">
        <v>2279</v>
      </c>
      <c r="H223" t="str">
        <f>_xlfn.XLOOKUP(Table2[[#This Row],[Unique BarCode]],$N$10:$N$37,$O$10:$O$37)</f>
        <v>EE Devices</v>
      </c>
      <c r="I223" t="str">
        <f>_xlfn.XLOOKUP(Table2[[#This Row],[Unique BarCode]],$N$10:$N$37,$P$10:$P$37)</f>
        <v>EE Devices</v>
      </c>
      <c r="J223" t="s">
        <v>49</v>
      </c>
      <c r="K223" t="s">
        <v>358</v>
      </c>
      <c r="L223">
        <v>1</v>
      </c>
    </row>
    <row r="224" spans="1:12" x14ac:dyDescent="0.2">
      <c r="A224" s="1" t="d">
        <v>2023-01-10</v>
      </c>
      <c r="B224" s="45">
        <v>-1</v>
      </c>
      <c r="C224" t="s">
        <v>77</v>
      </c>
      <c r="D224" t="str">
        <f>_xlfn.XLOOKUP(Table2[[#This Row],[Patron Group]],$R$10:$R$24,$S$10:$S$24)</f>
        <v>Undergraduate</v>
      </c>
      <c r="E224" s="1" t="d">
        <v>2023-04-10</v>
      </c>
      <c r="F224" t="s">
        <v>359</v>
      </c>
      <c r="G224" t="s">
        <v>2279</v>
      </c>
      <c r="H224" t="str">
        <f>_xlfn.XLOOKUP(Table2[[#This Row],[Unique BarCode]],$N$10:$N$37,$O$10:$O$37)</f>
        <v>EE Devices</v>
      </c>
      <c r="I224" t="str">
        <f>_xlfn.XLOOKUP(Table2[[#This Row],[Unique BarCode]],$N$10:$N$37,$P$10:$P$37)</f>
        <v>EE Devices</v>
      </c>
      <c r="J224" t="s">
        <v>49</v>
      </c>
      <c r="K224" t="s">
        <v>360</v>
      </c>
      <c r="L224">
        <v>1</v>
      </c>
    </row>
    <row r="225" spans="1:12" x14ac:dyDescent="0.2">
      <c r="A225" s="1" t="d">
        <v>2023-01-10</v>
      </c>
      <c r="B225" s="45">
        <v>-1</v>
      </c>
      <c r="C225" t="s">
        <v>77</v>
      </c>
      <c r="D225" t="str">
        <f>_xlfn.XLOOKUP(Table2[[#This Row],[Patron Group]],$R$10:$R$24,$S$10:$S$24)</f>
        <v>Undergraduate</v>
      </c>
      <c r="E225" s="1" t="d">
        <v>2023-04-10</v>
      </c>
      <c r="F225" t="s">
        <v>361</v>
      </c>
      <c r="G225" t="s">
        <v>2279</v>
      </c>
      <c r="H225" t="str">
        <f>_xlfn.XLOOKUP(Table2[[#This Row],[Unique BarCode]],$N$10:$N$37,$O$10:$O$37)</f>
        <v>EE Devices</v>
      </c>
      <c r="I225" t="str">
        <f>_xlfn.XLOOKUP(Table2[[#This Row],[Unique BarCode]],$N$10:$N$37,$P$10:$P$37)</f>
        <v>EE Devices</v>
      </c>
      <c r="J225" t="s">
        <v>49</v>
      </c>
      <c r="K225" t="s">
        <v>362</v>
      </c>
      <c r="L225">
        <v>1</v>
      </c>
    </row>
    <row r="226" spans="1:12" x14ac:dyDescent="0.2">
      <c r="A226" s="1" t="d">
        <v>2023-01-10</v>
      </c>
      <c r="B226" s="45">
        <v>-1</v>
      </c>
      <c r="C226" t="s">
        <v>77</v>
      </c>
      <c r="D226" t="str">
        <f>_xlfn.XLOOKUP(Table2[[#This Row],[Patron Group]],$R$10:$R$24,$S$10:$S$24)</f>
        <v>Undergraduate</v>
      </c>
      <c r="E226" s="1" t="d">
        <v>2023-04-10</v>
      </c>
      <c r="F226" t="s">
        <v>363</v>
      </c>
      <c r="G226" t="s">
        <v>2279</v>
      </c>
      <c r="H226" t="str">
        <f>_xlfn.XLOOKUP(Table2[[#This Row],[Unique BarCode]],$N$10:$N$37,$O$10:$O$37)</f>
        <v>EE Devices</v>
      </c>
      <c r="I226" t="str">
        <f>_xlfn.XLOOKUP(Table2[[#This Row],[Unique BarCode]],$N$10:$N$37,$P$10:$P$37)</f>
        <v>EE Devices</v>
      </c>
      <c r="J226" t="s">
        <v>49</v>
      </c>
      <c r="K226" t="s">
        <v>364</v>
      </c>
      <c r="L226">
        <v>1</v>
      </c>
    </row>
    <row r="227" spans="1:12" x14ac:dyDescent="0.2">
      <c r="A227" s="1" t="d">
        <v>2023-01-10</v>
      </c>
      <c r="B227" s="45">
        <v>-1</v>
      </c>
      <c r="C227" t="s">
        <v>77</v>
      </c>
      <c r="D227" t="str">
        <f>_xlfn.XLOOKUP(Table2[[#This Row],[Patron Group]],$R$10:$R$24,$S$10:$S$24)</f>
        <v>Undergraduate</v>
      </c>
      <c r="E227" s="1" t="d">
        <v>2023-04-10</v>
      </c>
      <c r="F227" t="s">
        <v>365</v>
      </c>
      <c r="G227" t="s">
        <v>2279</v>
      </c>
      <c r="H227" t="str">
        <f>_xlfn.XLOOKUP(Table2[[#This Row],[Unique BarCode]],$N$10:$N$37,$O$10:$O$37)</f>
        <v>EE Devices</v>
      </c>
      <c r="I227" t="str">
        <f>_xlfn.XLOOKUP(Table2[[#This Row],[Unique BarCode]],$N$10:$N$37,$P$10:$P$37)</f>
        <v>EE Devices</v>
      </c>
      <c r="J227" t="s">
        <v>49</v>
      </c>
      <c r="K227" t="s">
        <v>366</v>
      </c>
      <c r="L227">
        <v>1</v>
      </c>
    </row>
    <row r="228" spans="1:12" x14ac:dyDescent="0.2">
      <c r="A228" s="1" t="d">
        <v>2023-01-10</v>
      </c>
      <c r="B228" s="45">
        <v>-1</v>
      </c>
      <c r="C228" t="s">
        <v>77</v>
      </c>
      <c r="D228" t="str">
        <f>_xlfn.XLOOKUP(Table2[[#This Row],[Patron Group]],$R$10:$R$24,$S$10:$S$24)</f>
        <v>Undergraduate</v>
      </c>
      <c r="E228" s="1" t="d">
        <v>2023-04-10</v>
      </c>
      <c r="F228" t="s">
        <v>367</v>
      </c>
      <c r="G228" t="s">
        <v>2279</v>
      </c>
      <c r="H228" t="str">
        <f>_xlfn.XLOOKUP(Table2[[#This Row],[Unique BarCode]],$N$10:$N$37,$O$10:$O$37)</f>
        <v>EE Devices</v>
      </c>
      <c r="I228" t="str">
        <f>_xlfn.XLOOKUP(Table2[[#This Row],[Unique BarCode]],$N$10:$N$37,$P$10:$P$37)</f>
        <v>EE Devices</v>
      </c>
      <c r="J228" t="s">
        <v>49</v>
      </c>
      <c r="K228" t="s">
        <v>368</v>
      </c>
      <c r="L228">
        <v>1</v>
      </c>
    </row>
    <row r="229" spans="1:12" x14ac:dyDescent="0.2">
      <c r="A229" s="1" t="d">
        <v>2023-01-10</v>
      </c>
      <c r="B229" s="45">
        <v>-1</v>
      </c>
      <c r="C229" t="s">
        <v>77</v>
      </c>
      <c r="D229" t="str">
        <f>_xlfn.XLOOKUP(Table2[[#This Row],[Patron Group]],$R$10:$R$24,$S$10:$S$24)</f>
        <v>Undergraduate</v>
      </c>
      <c r="E229" s="1" t="d">
        <v>2023-04-10</v>
      </c>
      <c r="F229" t="s">
        <v>369</v>
      </c>
      <c r="G229" t="s">
        <v>2279</v>
      </c>
      <c r="H229" t="str">
        <f>_xlfn.XLOOKUP(Table2[[#This Row],[Unique BarCode]],$N$10:$N$37,$O$10:$O$37)</f>
        <v>EE Devices</v>
      </c>
      <c r="I229" t="str">
        <f>_xlfn.XLOOKUP(Table2[[#This Row],[Unique BarCode]],$N$10:$N$37,$P$10:$P$37)</f>
        <v>EE Devices</v>
      </c>
      <c r="J229" t="s">
        <v>49</v>
      </c>
      <c r="K229" t="s">
        <v>370</v>
      </c>
      <c r="L229">
        <v>1</v>
      </c>
    </row>
    <row r="230" spans="1:12" x14ac:dyDescent="0.2">
      <c r="A230" s="1" t="d">
        <v>2023-01-10</v>
      </c>
      <c r="B230" s="45">
        <v>-1</v>
      </c>
      <c r="C230" t="s">
        <v>77</v>
      </c>
      <c r="D230" t="str">
        <f>_xlfn.XLOOKUP(Table2[[#This Row],[Patron Group]],$R$10:$R$24,$S$10:$S$24)</f>
        <v>Undergraduate</v>
      </c>
      <c r="E230" s="1" t="d">
        <v>2023-04-10</v>
      </c>
      <c r="F230" t="s">
        <v>371</v>
      </c>
      <c r="G230" t="s">
        <v>2279</v>
      </c>
      <c r="H230" t="str">
        <f>_xlfn.XLOOKUP(Table2[[#This Row],[Unique BarCode]],$N$10:$N$37,$O$10:$O$37)</f>
        <v>EE Devices</v>
      </c>
      <c r="I230" t="str">
        <f>_xlfn.XLOOKUP(Table2[[#This Row],[Unique BarCode]],$N$10:$N$37,$P$10:$P$37)</f>
        <v>EE Devices</v>
      </c>
      <c r="J230" t="s">
        <v>49</v>
      </c>
      <c r="K230" t="s">
        <v>372</v>
      </c>
      <c r="L230">
        <v>1</v>
      </c>
    </row>
    <row r="231" spans="1:12" x14ac:dyDescent="0.2">
      <c r="A231" s="1" t="d">
        <v>2023-01-10</v>
      </c>
      <c r="B231" s="45">
        <v>-1</v>
      </c>
      <c r="C231" t="s">
        <v>77</v>
      </c>
      <c r="D231" t="str">
        <f>_xlfn.XLOOKUP(Table2[[#This Row],[Patron Group]],$R$10:$R$24,$S$10:$S$24)</f>
        <v>Undergraduate</v>
      </c>
      <c r="E231" s="1" t="d">
        <v>2023-04-10</v>
      </c>
      <c r="F231" t="s">
        <v>373</v>
      </c>
      <c r="G231" t="s">
        <v>2279</v>
      </c>
      <c r="H231" t="str">
        <f>_xlfn.XLOOKUP(Table2[[#This Row],[Unique BarCode]],$N$10:$N$37,$O$10:$O$37)</f>
        <v>EE Devices</v>
      </c>
      <c r="I231" t="str">
        <f>_xlfn.XLOOKUP(Table2[[#This Row],[Unique BarCode]],$N$10:$N$37,$P$10:$P$37)</f>
        <v>EE Devices</v>
      </c>
      <c r="J231" t="s">
        <v>49</v>
      </c>
      <c r="K231" t="s">
        <v>374</v>
      </c>
      <c r="L231">
        <v>1</v>
      </c>
    </row>
    <row r="232" spans="1:12" x14ac:dyDescent="0.2">
      <c r="A232" s="1" t="d">
        <v>2023-01-10</v>
      </c>
      <c r="B232" s="45">
        <v>-1</v>
      </c>
      <c r="C232" t="s">
        <v>77</v>
      </c>
      <c r="D232" t="str">
        <f>_xlfn.XLOOKUP(Table2[[#This Row],[Patron Group]],$R$10:$R$24,$S$10:$S$24)</f>
        <v>Undergraduate</v>
      </c>
      <c r="E232" s="1" t="d">
        <v>2023-04-10</v>
      </c>
      <c r="F232" t="s">
        <v>375</v>
      </c>
      <c r="G232" t="s">
        <v>2279</v>
      </c>
      <c r="H232" t="str">
        <f>_xlfn.XLOOKUP(Table2[[#This Row],[Unique BarCode]],$N$10:$N$37,$O$10:$O$37)</f>
        <v>EE Devices</v>
      </c>
      <c r="I232" t="str">
        <f>_xlfn.XLOOKUP(Table2[[#This Row],[Unique BarCode]],$N$10:$N$37,$P$10:$P$37)</f>
        <v>EE Devices</v>
      </c>
      <c r="J232" t="s">
        <v>49</v>
      </c>
      <c r="K232" t="s">
        <v>376</v>
      </c>
      <c r="L232">
        <v>1</v>
      </c>
    </row>
    <row r="233" spans="1:12" x14ac:dyDescent="0.2">
      <c r="A233" s="1" t="d">
        <v>2023-01-10</v>
      </c>
      <c r="B233" s="45">
        <v>-1</v>
      </c>
      <c r="C233" t="s">
        <v>77</v>
      </c>
      <c r="D233" t="str">
        <f>_xlfn.XLOOKUP(Table2[[#This Row],[Patron Group]],$R$10:$R$24,$S$10:$S$24)</f>
        <v>Undergraduate</v>
      </c>
      <c r="E233" s="1" t="d">
        <v>2023-04-10</v>
      </c>
      <c r="F233" t="s">
        <v>377</v>
      </c>
      <c r="G233" t="s">
        <v>2279</v>
      </c>
      <c r="H233" t="str">
        <f>_xlfn.XLOOKUP(Table2[[#This Row],[Unique BarCode]],$N$10:$N$37,$O$10:$O$37)</f>
        <v>EE Devices</v>
      </c>
      <c r="I233" t="str">
        <f>_xlfn.XLOOKUP(Table2[[#This Row],[Unique BarCode]],$N$10:$N$37,$P$10:$P$37)</f>
        <v>EE Devices</v>
      </c>
      <c r="J233" t="s">
        <v>49</v>
      </c>
      <c r="K233" t="s">
        <v>378</v>
      </c>
      <c r="L233">
        <v>1</v>
      </c>
    </row>
    <row r="234" spans="1:12" x14ac:dyDescent="0.2">
      <c r="A234" s="1" t="d">
        <v>2023-01-10</v>
      </c>
      <c r="B234" s="45">
        <v>-1</v>
      </c>
      <c r="C234" t="s">
        <v>77</v>
      </c>
      <c r="D234" t="str">
        <f>_xlfn.XLOOKUP(Table2[[#This Row],[Patron Group]],$R$10:$R$24,$S$10:$S$24)</f>
        <v>Undergraduate</v>
      </c>
      <c r="E234" s="1" t="d">
        <v>2023-04-10</v>
      </c>
      <c r="F234" t="s">
        <v>379</v>
      </c>
      <c r="G234" t="s">
        <v>2279</v>
      </c>
      <c r="H234" t="str">
        <f>_xlfn.XLOOKUP(Table2[[#This Row],[Unique BarCode]],$N$10:$N$37,$O$10:$O$37)</f>
        <v>EE Devices</v>
      </c>
      <c r="I234" t="str">
        <f>_xlfn.XLOOKUP(Table2[[#This Row],[Unique BarCode]],$N$10:$N$37,$P$10:$P$37)</f>
        <v>EE Devices</v>
      </c>
      <c r="J234" t="s">
        <v>49</v>
      </c>
      <c r="K234" t="s">
        <v>380</v>
      </c>
      <c r="L234">
        <v>1</v>
      </c>
    </row>
    <row r="235" spans="1:12" x14ac:dyDescent="0.2">
      <c r="A235" s="1" t="d">
        <v>2023-01-10</v>
      </c>
      <c r="B235" s="45">
        <v>-1</v>
      </c>
      <c r="C235" t="s">
        <v>77</v>
      </c>
      <c r="D235" t="str">
        <f>_xlfn.XLOOKUP(Table2[[#This Row],[Patron Group]],$R$10:$R$24,$S$10:$S$24)</f>
        <v>Undergraduate</v>
      </c>
      <c r="E235" s="1" t="d">
        <v>2023-04-10</v>
      </c>
      <c r="F235" t="s">
        <v>381</v>
      </c>
      <c r="G235" t="s">
        <v>2279</v>
      </c>
      <c r="H235" t="str">
        <f>_xlfn.XLOOKUP(Table2[[#This Row],[Unique BarCode]],$N$10:$N$37,$O$10:$O$37)</f>
        <v>EE Devices</v>
      </c>
      <c r="I235" t="str">
        <f>_xlfn.XLOOKUP(Table2[[#This Row],[Unique BarCode]],$N$10:$N$37,$P$10:$P$37)</f>
        <v>EE Devices</v>
      </c>
      <c r="J235" t="s">
        <v>49</v>
      </c>
      <c r="K235" t="s">
        <v>382</v>
      </c>
      <c r="L235">
        <v>1</v>
      </c>
    </row>
    <row r="236" spans="1:12" x14ac:dyDescent="0.2">
      <c r="A236" s="1" t="d">
        <v>2023-01-10</v>
      </c>
      <c r="B236" s="45">
        <v>-1</v>
      </c>
      <c r="C236" t="s">
        <v>77</v>
      </c>
      <c r="D236" t="str">
        <f>_xlfn.XLOOKUP(Table2[[#This Row],[Patron Group]],$R$10:$R$24,$S$10:$S$24)</f>
        <v>Undergraduate</v>
      </c>
      <c r="E236" s="1" t="d">
        <v>2023-04-10</v>
      </c>
      <c r="F236" t="s">
        <v>383</v>
      </c>
      <c r="G236" t="s">
        <v>2279</v>
      </c>
      <c r="H236" t="str">
        <f>_xlfn.XLOOKUP(Table2[[#This Row],[Unique BarCode]],$N$10:$N$37,$O$10:$O$37)</f>
        <v>EE Devices</v>
      </c>
      <c r="I236" t="str">
        <f>_xlfn.XLOOKUP(Table2[[#This Row],[Unique BarCode]],$N$10:$N$37,$P$10:$P$37)</f>
        <v>EE Devices</v>
      </c>
      <c r="J236" t="s">
        <v>49</v>
      </c>
      <c r="K236" t="s">
        <v>384</v>
      </c>
      <c r="L236">
        <v>1</v>
      </c>
    </row>
    <row r="237" spans="1:12" x14ac:dyDescent="0.2">
      <c r="A237" s="1" t="d">
        <v>2023-01-10</v>
      </c>
      <c r="B237" s="45">
        <v>-1</v>
      </c>
      <c r="C237" t="s">
        <v>77</v>
      </c>
      <c r="D237" t="str">
        <f>_xlfn.XLOOKUP(Table2[[#This Row],[Patron Group]],$R$10:$R$24,$S$10:$S$24)</f>
        <v>Undergraduate</v>
      </c>
      <c r="E237" s="1" t="d">
        <v>2023-04-10</v>
      </c>
      <c r="F237" t="s">
        <v>385</v>
      </c>
      <c r="G237" t="s">
        <v>2279</v>
      </c>
      <c r="H237" t="str">
        <f>_xlfn.XLOOKUP(Table2[[#This Row],[Unique BarCode]],$N$10:$N$37,$O$10:$O$37)</f>
        <v>EE Devices</v>
      </c>
      <c r="I237" t="str">
        <f>_xlfn.XLOOKUP(Table2[[#This Row],[Unique BarCode]],$N$10:$N$37,$P$10:$P$37)</f>
        <v>EE Devices</v>
      </c>
      <c r="J237" t="s">
        <v>49</v>
      </c>
      <c r="K237" t="s">
        <v>386</v>
      </c>
      <c r="L237">
        <v>1</v>
      </c>
    </row>
    <row r="238" spans="1:12" x14ac:dyDescent="0.2">
      <c r="A238" s="1" t="d">
        <v>2023-01-10</v>
      </c>
      <c r="B238" s="45">
        <v>-1</v>
      </c>
      <c r="C238" t="s">
        <v>77</v>
      </c>
      <c r="D238" t="str">
        <f>_xlfn.XLOOKUP(Table2[[#This Row],[Patron Group]],$R$10:$R$24,$S$10:$S$24)</f>
        <v>Undergraduate</v>
      </c>
      <c r="E238" s="1" t="d">
        <v>2023-04-10</v>
      </c>
      <c r="F238" t="s">
        <v>387</v>
      </c>
      <c r="G238" t="s">
        <v>2279</v>
      </c>
      <c r="H238" t="str">
        <f>_xlfn.XLOOKUP(Table2[[#This Row],[Unique BarCode]],$N$10:$N$37,$O$10:$O$37)</f>
        <v>EE Devices</v>
      </c>
      <c r="I238" t="str">
        <f>_xlfn.XLOOKUP(Table2[[#This Row],[Unique BarCode]],$N$10:$N$37,$P$10:$P$37)</f>
        <v>EE Devices</v>
      </c>
      <c r="J238" t="s">
        <v>49</v>
      </c>
      <c r="K238" t="s">
        <v>388</v>
      </c>
      <c r="L238">
        <v>1</v>
      </c>
    </row>
    <row r="239" spans="1:12" x14ac:dyDescent="0.2">
      <c r="A239" s="1" t="d">
        <v>2023-01-10</v>
      </c>
      <c r="B239" s="45">
        <v>-1</v>
      </c>
      <c r="C239" t="s">
        <v>77</v>
      </c>
      <c r="D239" t="str">
        <f>_xlfn.XLOOKUP(Table2[[#This Row],[Patron Group]],$R$10:$R$24,$S$10:$S$24)</f>
        <v>Undergraduate</v>
      </c>
      <c r="E239" s="1" t="d">
        <v>2023-04-10</v>
      </c>
      <c r="F239" t="s">
        <v>389</v>
      </c>
      <c r="G239" t="s">
        <v>2279</v>
      </c>
      <c r="H239" t="str">
        <f>_xlfn.XLOOKUP(Table2[[#This Row],[Unique BarCode]],$N$10:$N$37,$O$10:$O$37)</f>
        <v>EE Devices</v>
      </c>
      <c r="I239" t="str">
        <f>_xlfn.XLOOKUP(Table2[[#This Row],[Unique BarCode]],$N$10:$N$37,$P$10:$P$37)</f>
        <v>EE Devices</v>
      </c>
      <c r="J239" t="s">
        <v>49</v>
      </c>
      <c r="K239" t="s">
        <v>390</v>
      </c>
      <c r="L239">
        <v>1</v>
      </c>
    </row>
    <row r="240" spans="1:12" x14ac:dyDescent="0.2">
      <c r="A240" s="1" t="d">
        <v>2023-01-10</v>
      </c>
      <c r="B240" s="45">
        <v>-1</v>
      </c>
      <c r="C240" t="s">
        <v>77</v>
      </c>
      <c r="D240" t="str">
        <f>_xlfn.XLOOKUP(Table2[[#This Row],[Patron Group]],$R$10:$R$24,$S$10:$S$24)</f>
        <v>Undergraduate</v>
      </c>
      <c r="E240" s="1" t="d">
        <v>2023-04-10</v>
      </c>
      <c r="F240" t="s">
        <v>391</v>
      </c>
      <c r="G240" t="s">
        <v>2279</v>
      </c>
      <c r="H240" t="str">
        <f>_xlfn.XLOOKUP(Table2[[#This Row],[Unique BarCode]],$N$10:$N$37,$O$10:$O$37)</f>
        <v>EE Devices</v>
      </c>
      <c r="I240" t="str">
        <f>_xlfn.XLOOKUP(Table2[[#This Row],[Unique BarCode]],$N$10:$N$37,$P$10:$P$37)</f>
        <v>EE Devices</v>
      </c>
      <c r="J240" t="s">
        <v>49</v>
      </c>
      <c r="K240" t="s">
        <v>392</v>
      </c>
      <c r="L240">
        <v>1</v>
      </c>
    </row>
    <row r="241" spans="1:12" x14ac:dyDescent="0.2">
      <c r="A241" s="1" t="d">
        <v>2023-01-10</v>
      </c>
      <c r="B241" s="45">
        <v>-1</v>
      </c>
      <c r="C241" t="s">
        <v>77</v>
      </c>
      <c r="D241" t="str">
        <f>_xlfn.XLOOKUP(Table2[[#This Row],[Patron Group]],$R$10:$R$24,$S$10:$S$24)</f>
        <v>Undergraduate</v>
      </c>
      <c r="E241" s="1" t="d">
        <v>2023-04-10</v>
      </c>
      <c r="F241" t="s">
        <v>393</v>
      </c>
      <c r="G241" t="s">
        <v>2279</v>
      </c>
      <c r="H241" t="str">
        <f>_xlfn.XLOOKUP(Table2[[#This Row],[Unique BarCode]],$N$10:$N$37,$O$10:$O$37)</f>
        <v>EE Devices</v>
      </c>
      <c r="I241" t="str">
        <f>_xlfn.XLOOKUP(Table2[[#This Row],[Unique BarCode]],$N$10:$N$37,$P$10:$P$37)</f>
        <v>EE Devices</v>
      </c>
      <c r="J241" t="s">
        <v>49</v>
      </c>
      <c r="K241" t="s">
        <v>394</v>
      </c>
      <c r="L241">
        <v>1</v>
      </c>
    </row>
    <row r="242" spans="1:12" x14ac:dyDescent="0.2">
      <c r="A242" s="1" t="d">
        <v>2023-01-10</v>
      </c>
      <c r="B242" s="45">
        <v>-1</v>
      </c>
      <c r="C242" t="s">
        <v>77</v>
      </c>
      <c r="D242" t="str">
        <f>_xlfn.XLOOKUP(Table2[[#This Row],[Patron Group]],$R$10:$R$24,$S$10:$S$24)</f>
        <v>Undergraduate</v>
      </c>
      <c r="E242" s="1" t="d">
        <v>2023-04-10</v>
      </c>
      <c r="F242" t="s">
        <v>395</v>
      </c>
      <c r="G242" t="s">
        <v>2279</v>
      </c>
      <c r="H242" t="str">
        <f>_xlfn.XLOOKUP(Table2[[#This Row],[Unique BarCode]],$N$10:$N$37,$O$10:$O$37)</f>
        <v>EE Devices</v>
      </c>
      <c r="I242" t="str">
        <f>_xlfn.XLOOKUP(Table2[[#This Row],[Unique BarCode]],$N$10:$N$37,$P$10:$P$37)</f>
        <v>EE Devices</v>
      </c>
      <c r="J242" t="s">
        <v>49</v>
      </c>
      <c r="K242" t="s">
        <v>396</v>
      </c>
      <c r="L242">
        <v>1</v>
      </c>
    </row>
    <row r="243" spans="1:12" x14ac:dyDescent="0.2">
      <c r="A243" s="1" t="d">
        <v>2023-01-10</v>
      </c>
      <c r="B243" s="45">
        <v>-1</v>
      </c>
      <c r="C243" t="s">
        <v>77</v>
      </c>
      <c r="D243" t="str">
        <f>_xlfn.XLOOKUP(Table2[[#This Row],[Patron Group]],$R$10:$R$24,$S$10:$S$24)</f>
        <v>Undergraduate</v>
      </c>
      <c r="E243" s="1" t="d">
        <v>2023-04-10</v>
      </c>
      <c r="F243" t="s">
        <v>397</v>
      </c>
      <c r="G243" t="s">
        <v>2279</v>
      </c>
      <c r="H243" t="str">
        <f>_xlfn.XLOOKUP(Table2[[#This Row],[Unique BarCode]],$N$10:$N$37,$O$10:$O$37)</f>
        <v>EE Devices</v>
      </c>
      <c r="I243" t="str">
        <f>_xlfn.XLOOKUP(Table2[[#This Row],[Unique BarCode]],$N$10:$N$37,$P$10:$P$37)</f>
        <v>EE Devices</v>
      </c>
      <c r="J243" t="s">
        <v>49</v>
      </c>
      <c r="K243" t="s">
        <v>398</v>
      </c>
      <c r="L243">
        <v>1</v>
      </c>
    </row>
    <row r="244" spans="1:12" x14ac:dyDescent="0.2">
      <c r="A244" s="1" t="d">
        <v>2023-01-10</v>
      </c>
      <c r="B244" s="45">
        <v>-1</v>
      </c>
      <c r="C244" t="s">
        <v>77</v>
      </c>
      <c r="D244" t="str">
        <f>_xlfn.XLOOKUP(Table2[[#This Row],[Patron Group]],$R$10:$R$24,$S$10:$S$24)</f>
        <v>Undergraduate</v>
      </c>
      <c r="E244" s="1" t="d">
        <v>2023-04-10</v>
      </c>
      <c r="F244" t="s">
        <v>399</v>
      </c>
      <c r="G244" t="s">
        <v>2279</v>
      </c>
      <c r="H244" t="str">
        <f>_xlfn.XLOOKUP(Table2[[#This Row],[Unique BarCode]],$N$10:$N$37,$O$10:$O$37)</f>
        <v>EE Devices</v>
      </c>
      <c r="I244" t="str">
        <f>_xlfn.XLOOKUP(Table2[[#This Row],[Unique BarCode]],$N$10:$N$37,$P$10:$P$37)</f>
        <v>EE Devices</v>
      </c>
      <c r="J244" t="s">
        <v>49</v>
      </c>
      <c r="K244" t="s">
        <v>400</v>
      </c>
      <c r="L244">
        <v>1</v>
      </c>
    </row>
    <row r="245" spans="1:12" x14ac:dyDescent="0.2">
      <c r="A245" s="1" t="d">
        <v>2023-01-10</v>
      </c>
      <c r="B245" s="45">
        <v>-1</v>
      </c>
      <c r="C245" t="s">
        <v>77</v>
      </c>
      <c r="D245" t="str">
        <f>_xlfn.XLOOKUP(Table2[[#This Row],[Patron Group]],$R$10:$R$24,$S$10:$S$24)</f>
        <v>Undergraduate</v>
      </c>
      <c r="E245" s="1" t="d">
        <v>2023-04-10</v>
      </c>
      <c r="F245" t="s">
        <v>401</v>
      </c>
      <c r="G245" t="s">
        <v>2279</v>
      </c>
      <c r="H245" t="str">
        <f>_xlfn.XLOOKUP(Table2[[#This Row],[Unique BarCode]],$N$10:$N$37,$O$10:$O$37)</f>
        <v>EE Devices</v>
      </c>
      <c r="I245" t="str">
        <f>_xlfn.XLOOKUP(Table2[[#This Row],[Unique BarCode]],$N$10:$N$37,$P$10:$P$37)</f>
        <v>EE Devices</v>
      </c>
      <c r="J245" t="s">
        <v>49</v>
      </c>
      <c r="K245" t="s">
        <v>402</v>
      </c>
      <c r="L245">
        <v>1</v>
      </c>
    </row>
    <row r="246" spans="1:12" x14ac:dyDescent="0.2">
      <c r="A246" s="1" t="d">
        <v>2023-01-10</v>
      </c>
      <c r="B246" s="45">
        <v>-1</v>
      </c>
      <c r="C246" t="s">
        <v>77</v>
      </c>
      <c r="D246" t="str">
        <f>_xlfn.XLOOKUP(Table2[[#This Row],[Patron Group]],$R$10:$R$24,$S$10:$S$24)</f>
        <v>Undergraduate</v>
      </c>
      <c r="E246" s="1" t="d">
        <v>2023-04-10</v>
      </c>
      <c r="F246" t="s">
        <v>403</v>
      </c>
      <c r="G246" t="s">
        <v>2279</v>
      </c>
      <c r="H246" t="str">
        <f>_xlfn.XLOOKUP(Table2[[#This Row],[Unique BarCode]],$N$10:$N$37,$O$10:$O$37)</f>
        <v>EE Devices</v>
      </c>
      <c r="I246" t="str">
        <f>_xlfn.XLOOKUP(Table2[[#This Row],[Unique BarCode]],$N$10:$N$37,$P$10:$P$37)</f>
        <v>EE Devices</v>
      </c>
      <c r="J246" t="s">
        <v>49</v>
      </c>
      <c r="K246" t="s">
        <v>404</v>
      </c>
      <c r="L246">
        <v>1</v>
      </c>
    </row>
    <row r="247" spans="1:12" x14ac:dyDescent="0.2">
      <c r="A247" s="1" t="d">
        <v>2023-01-10</v>
      </c>
      <c r="B247" s="45">
        <v>-1</v>
      </c>
      <c r="C247" t="s">
        <v>77</v>
      </c>
      <c r="D247" t="str">
        <f>_xlfn.XLOOKUP(Table2[[#This Row],[Patron Group]],$R$10:$R$24,$S$10:$S$24)</f>
        <v>Undergraduate</v>
      </c>
      <c r="E247" s="1" t="d">
        <v>2023-04-10</v>
      </c>
      <c r="F247" t="s">
        <v>405</v>
      </c>
      <c r="G247" t="s">
        <v>2279</v>
      </c>
      <c r="H247" t="str">
        <f>_xlfn.XLOOKUP(Table2[[#This Row],[Unique BarCode]],$N$10:$N$37,$O$10:$O$37)</f>
        <v>EE Devices</v>
      </c>
      <c r="I247" t="str">
        <f>_xlfn.XLOOKUP(Table2[[#This Row],[Unique BarCode]],$N$10:$N$37,$P$10:$P$37)</f>
        <v>EE Devices</v>
      </c>
      <c r="J247" t="s">
        <v>49</v>
      </c>
      <c r="K247" t="s">
        <v>406</v>
      </c>
      <c r="L247">
        <v>1</v>
      </c>
    </row>
    <row r="248" spans="1:12" x14ac:dyDescent="0.2">
      <c r="A248" s="1" t="d">
        <v>2023-01-10</v>
      </c>
      <c r="B248" s="45">
        <v>-1</v>
      </c>
      <c r="C248" t="s">
        <v>77</v>
      </c>
      <c r="D248" t="str">
        <f>_xlfn.XLOOKUP(Table2[[#This Row],[Patron Group]],$R$10:$R$24,$S$10:$S$24)</f>
        <v>Undergraduate</v>
      </c>
      <c r="E248" s="1" t="d">
        <v>2023-04-10</v>
      </c>
      <c r="F248" t="s">
        <v>407</v>
      </c>
      <c r="G248" t="s">
        <v>2279</v>
      </c>
      <c r="H248" t="str">
        <f>_xlfn.XLOOKUP(Table2[[#This Row],[Unique BarCode]],$N$10:$N$37,$O$10:$O$37)</f>
        <v>EE Devices</v>
      </c>
      <c r="I248" t="str">
        <f>_xlfn.XLOOKUP(Table2[[#This Row],[Unique BarCode]],$N$10:$N$37,$P$10:$P$37)</f>
        <v>EE Devices</v>
      </c>
      <c r="J248" t="s">
        <v>49</v>
      </c>
      <c r="K248" t="s">
        <v>408</v>
      </c>
      <c r="L248">
        <v>1</v>
      </c>
    </row>
    <row r="249" spans="1:12" x14ac:dyDescent="0.2">
      <c r="A249" s="1" t="d">
        <v>2023-01-10</v>
      </c>
      <c r="B249" s="45">
        <v>-1</v>
      </c>
      <c r="C249" t="s">
        <v>77</v>
      </c>
      <c r="D249" t="str">
        <f>_xlfn.XLOOKUP(Table2[[#This Row],[Patron Group]],$R$10:$R$24,$S$10:$S$24)</f>
        <v>Undergraduate</v>
      </c>
      <c r="E249" s="1" t="d">
        <v>2023-04-10</v>
      </c>
      <c r="F249" t="s">
        <v>409</v>
      </c>
      <c r="G249" t="s">
        <v>2279</v>
      </c>
      <c r="H249" t="str">
        <f>_xlfn.XLOOKUP(Table2[[#This Row],[Unique BarCode]],$N$10:$N$37,$O$10:$O$37)</f>
        <v>EE Devices</v>
      </c>
      <c r="I249" t="str">
        <f>_xlfn.XLOOKUP(Table2[[#This Row],[Unique BarCode]],$N$10:$N$37,$P$10:$P$37)</f>
        <v>EE Devices</v>
      </c>
      <c r="J249" t="s">
        <v>49</v>
      </c>
      <c r="L249">
        <v>1</v>
      </c>
    </row>
    <row r="250" spans="1:12" x14ac:dyDescent="0.2">
      <c r="A250" s="1" t="d">
        <v>2023-01-10</v>
      </c>
      <c r="B250" s="45">
        <v>-1</v>
      </c>
      <c r="C250" t="s">
        <v>77</v>
      </c>
      <c r="D250" t="str">
        <f>_xlfn.XLOOKUP(Table2[[#This Row],[Patron Group]],$R$10:$R$24,$S$10:$S$24)</f>
        <v>Undergraduate</v>
      </c>
      <c r="E250" s="1" t="d">
        <v>2023-04-10</v>
      </c>
      <c r="F250" t="s">
        <v>410</v>
      </c>
      <c r="G250" t="s">
        <v>2279</v>
      </c>
      <c r="H250" t="str">
        <f>_xlfn.XLOOKUP(Table2[[#This Row],[Unique BarCode]],$N$10:$N$37,$O$10:$O$37)</f>
        <v>EE Devices</v>
      </c>
      <c r="I250" t="str">
        <f>_xlfn.XLOOKUP(Table2[[#This Row],[Unique BarCode]],$N$10:$N$37,$P$10:$P$37)</f>
        <v>EE Devices</v>
      </c>
      <c r="J250" t="s">
        <v>49</v>
      </c>
      <c r="L250">
        <v>1</v>
      </c>
    </row>
    <row r="251" spans="1:12" x14ac:dyDescent="0.2">
      <c r="A251" s="1" t="d">
        <v>2023-01-10</v>
      </c>
      <c r="B251" s="45">
        <v>-1</v>
      </c>
      <c r="C251" t="s">
        <v>77</v>
      </c>
      <c r="D251" t="str">
        <f>_xlfn.XLOOKUP(Table2[[#This Row],[Patron Group]],$R$10:$R$24,$S$10:$S$24)</f>
        <v>Undergraduate</v>
      </c>
      <c r="E251" s="1" t="d">
        <v>2023-04-10</v>
      </c>
      <c r="F251" t="s">
        <v>411</v>
      </c>
      <c r="G251" t="s">
        <v>2279</v>
      </c>
      <c r="H251" t="str">
        <f>_xlfn.XLOOKUP(Table2[[#This Row],[Unique BarCode]],$N$10:$N$37,$O$10:$O$37)</f>
        <v>EE Devices</v>
      </c>
      <c r="I251" t="str">
        <f>_xlfn.XLOOKUP(Table2[[#This Row],[Unique BarCode]],$N$10:$N$37,$P$10:$P$37)</f>
        <v>EE Devices</v>
      </c>
      <c r="J251" t="s">
        <v>49</v>
      </c>
      <c r="L251">
        <v>1</v>
      </c>
    </row>
    <row r="252" spans="1:12" x14ac:dyDescent="0.2">
      <c r="A252" s="1" t="d">
        <v>2023-01-10</v>
      </c>
      <c r="B252" s="45">
        <v>-1</v>
      </c>
      <c r="C252" t="s">
        <v>77</v>
      </c>
      <c r="D252" t="str">
        <f>_xlfn.XLOOKUP(Table2[[#This Row],[Patron Group]],$R$10:$R$24,$S$10:$S$24)</f>
        <v>Undergraduate</v>
      </c>
      <c r="E252" s="1" t="d">
        <v>2023-04-10</v>
      </c>
      <c r="F252" t="s">
        <v>412</v>
      </c>
      <c r="G252" t="s">
        <v>2279</v>
      </c>
      <c r="H252" t="str">
        <f>_xlfn.XLOOKUP(Table2[[#This Row],[Unique BarCode]],$N$10:$N$37,$O$10:$O$37)</f>
        <v>EE Devices</v>
      </c>
      <c r="I252" t="str">
        <f>_xlfn.XLOOKUP(Table2[[#This Row],[Unique BarCode]],$N$10:$N$37,$P$10:$P$37)</f>
        <v>EE Devices</v>
      </c>
      <c r="J252" t="s">
        <v>49</v>
      </c>
      <c r="L252">
        <v>1</v>
      </c>
    </row>
    <row r="253" spans="1:12" x14ac:dyDescent="0.2">
      <c r="A253" s="1" t="d">
        <v>2023-01-10</v>
      </c>
      <c r="B253" s="45">
        <v>-1</v>
      </c>
      <c r="C253" t="s">
        <v>77</v>
      </c>
      <c r="D253" t="str">
        <f>_xlfn.XLOOKUP(Table2[[#This Row],[Patron Group]],$R$10:$R$24,$S$10:$S$24)</f>
        <v>Undergraduate</v>
      </c>
      <c r="E253" s="1" t="d">
        <v>2023-04-10</v>
      </c>
      <c r="F253" t="s">
        <v>413</v>
      </c>
      <c r="G253" t="s">
        <v>2279</v>
      </c>
      <c r="H253" t="str">
        <f>_xlfn.XLOOKUP(Table2[[#This Row],[Unique BarCode]],$N$10:$N$37,$O$10:$O$37)</f>
        <v>EE Devices</v>
      </c>
      <c r="I253" t="str">
        <f>_xlfn.XLOOKUP(Table2[[#This Row],[Unique BarCode]],$N$10:$N$37,$P$10:$P$37)</f>
        <v>EE Devices</v>
      </c>
      <c r="J253" t="s">
        <v>49</v>
      </c>
      <c r="L253">
        <v>1</v>
      </c>
    </row>
    <row r="254" spans="1:12" x14ac:dyDescent="0.2">
      <c r="A254" s="1" t="d">
        <v>2023-01-10</v>
      </c>
      <c r="B254" s="45">
        <v>5560241160006530</v>
      </c>
      <c r="C254" t="s">
        <v>77</v>
      </c>
      <c r="D254" t="str">
        <f>_xlfn.XLOOKUP(Table2[[#This Row],[Patron Group]],$R$10:$R$24,$S$10:$S$24)</f>
        <v>Undergraduate</v>
      </c>
      <c r="E254" s="1" t="d">
        <v>2023-04-10</v>
      </c>
      <c r="F254" t="s">
        <v>414</v>
      </c>
      <c r="G254" t="s">
        <v>2279</v>
      </c>
      <c r="H254" t="str">
        <f>_xlfn.XLOOKUP(Table2[[#This Row],[Unique BarCode]],$N$10:$N$37,$O$10:$O$37)</f>
        <v>EE Devices</v>
      </c>
      <c r="I254" t="str">
        <f>_xlfn.XLOOKUP(Table2[[#This Row],[Unique BarCode]],$N$10:$N$37,$P$10:$P$37)</f>
        <v>EE Devices</v>
      </c>
      <c r="J254" t="s">
        <v>49</v>
      </c>
      <c r="K254" t="s">
        <v>415</v>
      </c>
      <c r="L254">
        <v>1</v>
      </c>
    </row>
    <row r="255" spans="1:12" x14ac:dyDescent="0.2">
      <c r="A255" s="1" t="d">
        <v>2023-01-10</v>
      </c>
      <c r="B255" s="45">
        <v>5560494230006530</v>
      </c>
      <c r="C255" t="s">
        <v>77</v>
      </c>
      <c r="D255" t="str">
        <f>_xlfn.XLOOKUP(Table2[[#This Row],[Patron Group]],$R$10:$R$24,$S$10:$S$24)</f>
        <v>Undergraduate</v>
      </c>
      <c r="E255" s="1" t="d">
        <v>2023-04-10</v>
      </c>
      <c r="F255" t="s">
        <v>416</v>
      </c>
      <c r="G255" t="s">
        <v>2279</v>
      </c>
      <c r="H255" t="str">
        <f>_xlfn.XLOOKUP(Table2[[#This Row],[Unique BarCode]],$N$10:$N$37,$O$10:$O$37)</f>
        <v>EE Devices</v>
      </c>
      <c r="I255" t="str">
        <f>_xlfn.XLOOKUP(Table2[[#This Row],[Unique BarCode]],$N$10:$N$37,$P$10:$P$37)</f>
        <v>EE Devices</v>
      </c>
      <c r="J255" t="s">
        <v>49</v>
      </c>
      <c r="K255" t="s">
        <v>417</v>
      </c>
      <c r="L255">
        <v>1</v>
      </c>
    </row>
    <row r="256" spans="1:12" x14ac:dyDescent="0.2">
      <c r="A256" s="1" t="d">
        <v>2023-01-10</v>
      </c>
      <c r="B256" s="45">
        <v>5567467010006530</v>
      </c>
      <c r="C256" t="s">
        <v>77</v>
      </c>
      <c r="D256" t="str">
        <f>_xlfn.XLOOKUP(Table2[[#This Row],[Patron Group]],$R$10:$R$24,$S$10:$S$24)</f>
        <v>Undergraduate</v>
      </c>
      <c r="E256" s="1" t="d">
        <v>2023-01-17</v>
      </c>
      <c r="F256" t="s">
        <v>418</v>
      </c>
      <c r="G256" t="s">
        <v>2263</v>
      </c>
      <c r="H256" t="str">
        <f>_xlfn.XLOOKUP(Table2[[#This Row],[Unique BarCode]],$N$10:$N$37,$O$10:$O$37)</f>
        <v>HP Laptop</v>
      </c>
      <c r="I256" t="str">
        <f>_xlfn.XLOOKUP(Table2[[#This Row],[Unique BarCode]],$N$10:$N$37,$P$10:$P$37)</f>
        <v>Device</v>
      </c>
      <c r="J256" t="s">
        <v>8</v>
      </c>
      <c r="K256" t="s">
        <v>419</v>
      </c>
      <c r="L256">
        <v>1</v>
      </c>
    </row>
    <row r="257" spans="1:12" x14ac:dyDescent="0.2">
      <c r="A257" s="1" t="d">
        <v>2023-01-10</v>
      </c>
      <c r="B257" s="45">
        <v>5569312570006530</v>
      </c>
      <c r="C257" t="s">
        <v>77</v>
      </c>
      <c r="D257" t="str">
        <f>_xlfn.XLOOKUP(Table2[[#This Row],[Patron Group]],$R$10:$R$24,$S$10:$S$24)</f>
        <v>Undergraduate</v>
      </c>
      <c r="E257" s="1" t="d">
        <v>2023-04-10</v>
      </c>
      <c r="F257" t="s">
        <v>420</v>
      </c>
      <c r="G257" t="s">
        <v>2279</v>
      </c>
      <c r="H257" t="str">
        <f>_xlfn.XLOOKUP(Table2[[#This Row],[Unique BarCode]],$N$10:$N$37,$O$10:$O$37)</f>
        <v>EE Devices</v>
      </c>
      <c r="I257" t="str">
        <f>_xlfn.XLOOKUP(Table2[[#This Row],[Unique BarCode]],$N$10:$N$37,$P$10:$P$37)</f>
        <v>EE Devices</v>
      </c>
      <c r="J257" t="s">
        <v>49</v>
      </c>
      <c r="L257">
        <v>1</v>
      </c>
    </row>
    <row r="258" spans="1:12" x14ac:dyDescent="0.2">
      <c r="A258" s="1" t="d">
        <v>2023-01-10</v>
      </c>
      <c r="B258" s="45">
        <v>5569891760006530</v>
      </c>
      <c r="C258" t="s">
        <v>77</v>
      </c>
      <c r="D258" t="str">
        <f>_xlfn.XLOOKUP(Table2[[#This Row],[Patron Group]],$R$10:$R$24,$S$10:$S$24)</f>
        <v>Undergraduate</v>
      </c>
      <c r="E258" s="1" t="d">
        <v>2023-04-10</v>
      </c>
      <c r="F258" t="s">
        <v>421</v>
      </c>
      <c r="G258" t="s">
        <v>2279</v>
      </c>
      <c r="H258" t="str">
        <f>_xlfn.XLOOKUP(Table2[[#This Row],[Unique BarCode]],$N$10:$N$37,$O$10:$O$37)</f>
        <v>EE Devices</v>
      </c>
      <c r="I258" t="str">
        <f>_xlfn.XLOOKUP(Table2[[#This Row],[Unique BarCode]],$N$10:$N$37,$P$10:$P$37)</f>
        <v>EE Devices</v>
      </c>
      <c r="J258" t="s">
        <v>49</v>
      </c>
      <c r="K258" t="s">
        <v>422</v>
      </c>
      <c r="L258">
        <v>1</v>
      </c>
    </row>
    <row r="259" spans="1:12" x14ac:dyDescent="0.2">
      <c r="A259" s="1" t="d">
        <v>2023-01-10</v>
      </c>
      <c r="B259" s="45">
        <v>6199943160006530</v>
      </c>
      <c r="C259" t="s">
        <v>20</v>
      </c>
      <c r="D259" t="str">
        <f>_xlfn.XLOOKUP(Table2[[#This Row],[Patron Group]],$R$10:$R$24,$S$10:$S$24)</f>
        <v>Graduate</v>
      </c>
      <c r="E259" s="1" t="d">
        <v>2023-03-24</v>
      </c>
      <c r="F259" t="s">
        <v>423</v>
      </c>
      <c r="G259" t="s">
        <v>2274</v>
      </c>
      <c r="H259" t="str">
        <f>_xlfn.XLOOKUP(Table2[[#This Row],[Unique BarCode]],$N$10:$N$37,$O$10:$O$37)</f>
        <v>MacBook</v>
      </c>
      <c r="I259" t="str">
        <f>_xlfn.XLOOKUP(Table2[[#This Row],[Unique BarCode]],$N$10:$N$37,$P$10:$P$37)</f>
        <v>Device</v>
      </c>
      <c r="J259" t="s">
        <v>8</v>
      </c>
      <c r="K259" t="s">
        <v>424</v>
      </c>
      <c r="L259">
        <v>1</v>
      </c>
    </row>
    <row r="260" spans="1:12" x14ac:dyDescent="0.2">
      <c r="A260" s="1" t="d">
        <v>2023-01-10</v>
      </c>
      <c r="B260" s="45">
        <v>9406391310006530</v>
      </c>
      <c r="C260" t="s">
        <v>77</v>
      </c>
      <c r="D260" t="str">
        <f>_xlfn.XLOOKUP(Table2[[#This Row],[Patron Group]],$R$10:$R$24,$S$10:$S$24)</f>
        <v>Undergraduate</v>
      </c>
      <c r="E260" s="1" t="d">
        <v>2023-04-10</v>
      </c>
      <c r="F260" t="s">
        <v>425</v>
      </c>
      <c r="G260" t="s">
        <v>2279</v>
      </c>
      <c r="H260" t="str">
        <f>_xlfn.XLOOKUP(Table2[[#This Row],[Unique BarCode]],$N$10:$N$37,$O$10:$O$37)</f>
        <v>EE Devices</v>
      </c>
      <c r="I260" t="str">
        <f>_xlfn.XLOOKUP(Table2[[#This Row],[Unique BarCode]],$N$10:$N$37,$P$10:$P$37)</f>
        <v>EE Devices</v>
      </c>
      <c r="J260" t="s">
        <v>49</v>
      </c>
      <c r="K260" t="s">
        <v>426</v>
      </c>
      <c r="L260">
        <v>1</v>
      </c>
    </row>
    <row r="261" spans="1:12" x14ac:dyDescent="0.2">
      <c r="A261" s="1" t="d">
        <v>2023-01-11</v>
      </c>
      <c r="B261" s="45">
        <v>-1</v>
      </c>
      <c r="C261" t="s">
        <v>20</v>
      </c>
      <c r="D261" t="str">
        <f>_xlfn.XLOOKUP(Table2[[#This Row],[Patron Group]],$R$10:$R$24,$S$10:$S$24)</f>
        <v>Graduate</v>
      </c>
      <c r="E261" s="1" t="d">
        <v>2023-01-11</v>
      </c>
      <c r="F261" t="s">
        <v>429</v>
      </c>
      <c r="G261" t="s">
        <v>2281</v>
      </c>
      <c r="H261" t="str">
        <f>_xlfn.XLOOKUP(Table2[[#This Row],[Unique BarCode]],$N$10:$N$37,$O$10:$O$37)</f>
        <v>HDMIC</v>
      </c>
      <c r="I261" t="str">
        <f>_xlfn.XLOOKUP(Table2[[#This Row],[Unique BarCode]],$N$10:$N$37,$P$10:$P$37)</f>
        <v>Cable</v>
      </c>
      <c r="J261" t="s">
        <v>13</v>
      </c>
      <c r="K261" t="s">
        <v>430</v>
      </c>
      <c r="L261">
        <v>1</v>
      </c>
    </row>
    <row r="262" spans="1:12" x14ac:dyDescent="0.2">
      <c r="A262" s="1" t="d">
        <v>2023-01-11</v>
      </c>
      <c r="B262" s="45">
        <v>-1</v>
      </c>
      <c r="C262" t="s">
        <v>20</v>
      </c>
      <c r="D262" t="str">
        <f>_xlfn.XLOOKUP(Table2[[#This Row],[Patron Group]],$R$10:$R$24,$S$10:$S$24)</f>
        <v>Graduate</v>
      </c>
      <c r="E262" s="1" t="d">
        <v>2023-01-11</v>
      </c>
      <c r="F262" t="s">
        <v>18</v>
      </c>
      <c r="G262" t="s">
        <v>2266</v>
      </c>
      <c r="H262" t="str">
        <f>_xlfn.XLOOKUP(Table2[[#This Row],[Unique BarCode]],$N$10:$N$37,$O$10:$O$37)</f>
        <v>Headphones</v>
      </c>
      <c r="I262" t="str">
        <f>_xlfn.XLOOKUP(Table2[[#This Row],[Unique BarCode]],$N$10:$N$37,$P$10:$P$37)</f>
        <v>Accessory</v>
      </c>
      <c r="J262" t="s">
        <v>13</v>
      </c>
      <c r="K262" t="s">
        <v>19</v>
      </c>
      <c r="L262">
        <v>1</v>
      </c>
    </row>
    <row r="263" spans="1:12" x14ac:dyDescent="0.2">
      <c r="A263" s="1" t="d">
        <v>2023-01-11</v>
      </c>
      <c r="B263" s="45">
        <v>-1</v>
      </c>
      <c r="C263" t="s">
        <v>20</v>
      </c>
      <c r="D263" t="str">
        <f>_xlfn.XLOOKUP(Table2[[#This Row],[Patron Group]],$R$10:$R$24,$S$10:$S$24)</f>
        <v>Graduate</v>
      </c>
      <c r="E263" s="1" t="d">
        <v>2023-01-11</v>
      </c>
      <c r="F263" t="s">
        <v>435</v>
      </c>
      <c r="G263" t="s">
        <v>2266</v>
      </c>
      <c r="H263" t="str">
        <f>_xlfn.XLOOKUP(Table2[[#This Row],[Unique BarCode]],$N$10:$N$37,$O$10:$O$37)</f>
        <v>Headphones</v>
      </c>
      <c r="I263" t="str">
        <f>_xlfn.XLOOKUP(Table2[[#This Row],[Unique BarCode]],$N$10:$N$37,$P$10:$P$37)</f>
        <v>Accessory</v>
      </c>
      <c r="J263" t="s">
        <v>8</v>
      </c>
      <c r="L263">
        <v>1</v>
      </c>
    </row>
    <row r="264" spans="1:12" x14ac:dyDescent="0.2">
      <c r="A264" s="1" t="d">
        <v>2023-01-11</v>
      </c>
      <c r="B264" s="45">
        <v>-1</v>
      </c>
      <c r="C264" t="s">
        <v>20</v>
      </c>
      <c r="D264" t="str">
        <f>_xlfn.XLOOKUP(Table2[[#This Row],[Patron Group]],$R$10:$R$24,$S$10:$S$24)</f>
        <v>Graduate</v>
      </c>
      <c r="E264" s="1" t="d">
        <v>2023-01-11</v>
      </c>
      <c r="F264" t="s">
        <v>436</v>
      </c>
      <c r="G264" t="s">
        <v>2282</v>
      </c>
      <c r="H264" t="str">
        <f>_xlfn.XLOOKUP(Table2[[#This Row],[Unique BarCode]],$N$10:$N$37,$O$10:$O$37)</f>
        <v>HPUSBC</v>
      </c>
      <c r="I264" t="str">
        <f>_xlfn.XLOOKUP(Table2[[#This Row],[Unique BarCode]],$N$10:$N$37,$P$10:$P$37)</f>
        <v>Charger</v>
      </c>
      <c r="J264" t="s">
        <v>49</v>
      </c>
      <c r="K264" t="s">
        <v>437</v>
      </c>
      <c r="L264">
        <v>1</v>
      </c>
    </row>
    <row r="265" spans="1:12" x14ac:dyDescent="0.2">
      <c r="A265" s="1" t="d">
        <v>2023-01-11</v>
      </c>
      <c r="B265" s="45">
        <v>-1</v>
      </c>
      <c r="C265" t="s">
        <v>20</v>
      </c>
      <c r="D265" t="str">
        <f>_xlfn.XLOOKUP(Table2[[#This Row],[Patron Group]],$R$10:$R$24,$S$10:$S$24)</f>
        <v>Graduate</v>
      </c>
      <c r="E265" s="1" t="d">
        <v>2023-01-11</v>
      </c>
      <c r="F265" t="s">
        <v>218</v>
      </c>
      <c r="G265" t="s">
        <v>2265</v>
      </c>
      <c r="H265" t="str">
        <f>_xlfn.XLOOKUP(Table2[[#This Row],[Unique BarCode]],$N$10:$N$37,$O$10:$O$37)</f>
        <v>IPHONE</v>
      </c>
      <c r="I265" t="str">
        <f>_xlfn.XLOOKUP(Table2[[#This Row],[Unique BarCode]],$N$10:$N$37,$P$10:$P$37)</f>
        <v>Charger</v>
      </c>
      <c r="J265" t="s">
        <v>49</v>
      </c>
      <c r="K265" t="s">
        <v>219</v>
      </c>
      <c r="L265">
        <v>1</v>
      </c>
    </row>
    <row r="266" spans="1:12" x14ac:dyDescent="0.2">
      <c r="A266" s="1" t="d">
        <v>2023-01-11</v>
      </c>
      <c r="B266" s="45">
        <v>-1</v>
      </c>
      <c r="C266" t="s">
        <v>20</v>
      </c>
      <c r="D266" t="str">
        <f>_xlfn.XLOOKUP(Table2[[#This Row],[Patron Group]],$R$10:$R$24,$S$10:$S$24)</f>
        <v>Graduate</v>
      </c>
      <c r="E266" s="1" t="d">
        <v>2023-01-11</v>
      </c>
      <c r="F266" t="s">
        <v>222</v>
      </c>
      <c r="G266" t="s">
        <v>2265</v>
      </c>
      <c r="H266" t="str">
        <f>_xlfn.XLOOKUP(Table2[[#This Row],[Unique BarCode]],$N$10:$N$37,$O$10:$O$37)</f>
        <v>IPHONE</v>
      </c>
      <c r="I266" t="str">
        <f>_xlfn.XLOOKUP(Table2[[#This Row],[Unique BarCode]],$N$10:$N$37,$P$10:$P$37)</f>
        <v>Charger</v>
      </c>
      <c r="J266" t="s">
        <v>13</v>
      </c>
      <c r="K266" t="s">
        <v>223</v>
      </c>
      <c r="L266">
        <v>1</v>
      </c>
    </row>
    <row r="267" spans="1:12" x14ac:dyDescent="0.2">
      <c r="A267" s="1" t="d">
        <v>2023-01-11</v>
      </c>
      <c r="B267" s="45">
        <v>-1</v>
      </c>
      <c r="C267" t="s">
        <v>20</v>
      </c>
      <c r="D267" t="str">
        <f>_xlfn.XLOOKUP(Table2[[#This Row],[Patron Group]],$R$10:$R$24,$S$10:$S$24)</f>
        <v>Graduate</v>
      </c>
      <c r="E267" s="1" t="d">
        <v>2023-01-11</v>
      </c>
      <c r="F267" t="s">
        <v>91</v>
      </c>
      <c r="G267" t="s">
        <v>2296</v>
      </c>
      <c r="H267" t="str">
        <f>_xlfn.XLOOKUP(Table2[[#This Row],[Unique BarCode]],$N$10:$N$37,$O$10:$O$37)</f>
        <v>MACUSBC</v>
      </c>
      <c r="I267" t="str">
        <f>_xlfn.XLOOKUP(Table2[[#This Row],[Unique BarCode]],$N$10:$N$37,$P$10:$P$37)</f>
        <v>Charger</v>
      </c>
      <c r="J267" t="s">
        <v>8</v>
      </c>
      <c r="K267" t="s">
        <v>92</v>
      </c>
      <c r="L267">
        <v>1</v>
      </c>
    </row>
    <row r="268" spans="1:12" x14ac:dyDescent="0.2">
      <c r="A268" s="1" t="d">
        <v>2023-01-11</v>
      </c>
      <c r="B268" s="45">
        <v>-1</v>
      </c>
      <c r="C268" t="s">
        <v>20</v>
      </c>
      <c r="D268" t="str">
        <f>_xlfn.XLOOKUP(Table2[[#This Row],[Patron Group]],$R$10:$R$24,$S$10:$S$24)</f>
        <v>Graduate</v>
      </c>
      <c r="E268" s="1" t="d">
        <v>2023-01-11</v>
      </c>
      <c r="F268" t="s">
        <v>37</v>
      </c>
      <c r="G268" t="s">
        <v>2296</v>
      </c>
      <c r="H268" t="str">
        <f>_xlfn.XLOOKUP(Table2[[#This Row],[Unique BarCode]],$N$10:$N$37,$O$10:$O$37)</f>
        <v>MACUSBC</v>
      </c>
      <c r="I268" t="str">
        <f>_xlfn.XLOOKUP(Table2[[#This Row],[Unique BarCode]],$N$10:$N$37,$P$10:$P$37)</f>
        <v>Charger</v>
      </c>
      <c r="J268" t="s">
        <v>8</v>
      </c>
      <c r="K268" t="s">
        <v>38</v>
      </c>
      <c r="L268">
        <v>1</v>
      </c>
    </row>
    <row r="269" spans="1:12" x14ac:dyDescent="0.2">
      <c r="A269" s="1" t="d">
        <v>2023-01-11</v>
      </c>
      <c r="B269" s="45">
        <v>-1</v>
      </c>
      <c r="C269" t="s">
        <v>20</v>
      </c>
      <c r="D269" t="str">
        <f>_xlfn.XLOOKUP(Table2[[#This Row],[Patron Group]],$R$10:$R$24,$S$10:$S$24)</f>
        <v>Graduate</v>
      </c>
      <c r="E269" s="1" t="d">
        <v>2023-01-11</v>
      </c>
      <c r="F269" t="s">
        <v>229</v>
      </c>
      <c r="G269" t="s">
        <v>2272</v>
      </c>
      <c r="H269" t="str">
        <f>_xlfn.XLOOKUP(Table2[[#This Row],[Unique BarCode]],$N$10:$N$37,$O$10:$O$37)</f>
        <v>WALLADPT</v>
      </c>
      <c r="I269" t="str">
        <f>_xlfn.XLOOKUP(Table2[[#This Row],[Unique BarCode]],$N$10:$N$37,$P$10:$P$37)</f>
        <v>Charger</v>
      </c>
      <c r="J269" t="s">
        <v>49</v>
      </c>
      <c r="K269" t="s">
        <v>230</v>
      </c>
      <c r="L269">
        <v>1</v>
      </c>
    </row>
    <row r="270" spans="1:12" x14ac:dyDescent="0.2">
      <c r="A270" s="1" t="d">
        <v>2023-01-11</v>
      </c>
      <c r="B270" s="45">
        <v>-1</v>
      </c>
      <c r="C270" t="s">
        <v>20</v>
      </c>
      <c r="D270" t="str">
        <f>_xlfn.XLOOKUP(Table2[[#This Row],[Patron Group]],$R$10:$R$24,$S$10:$S$24)</f>
        <v>Graduate</v>
      </c>
      <c r="E270" s="1" t="d">
        <v>2023-01-12</v>
      </c>
      <c r="F270" t="s">
        <v>438</v>
      </c>
      <c r="G270" t="s">
        <v>2296</v>
      </c>
      <c r="H270" t="str">
        <f>_xlfn.XLOOKUP(Table2[[#This Row],[Unique BarCode]],$N$10:$N$37,$O$10:$O$37)</f>
        <v>MACUSBC</v>
      </c>
      <c r="I270" t="str">
        <f>_xlfn.XLOOKUP(Table2[[#This Row],[Unique BarCode]],$N$10:$N$37,$P$10:$P$37)</f>
        <v>Charger</v>
      </c>
      <c r="J270" t="s">
        <v>128</v>
      </c>
      <c r="K270" t="s">
        <v>439</v>
      </c>
      <c r="L270">
        <v>1</v>
      </c>
    </row>
    <row r="271" spans="1:12" x14ac:dyDescent="0.2">
      <c r="A271" s="1" t="d">
        <v>2023-01-11</v>
      </c>
      <c r="B271" s="45">
        <v>-1</v>
      </c>
      <c r="C271" t="s">
        <v>20</v>
      </c>
      <c r="D271" t="str">
        <f>_xlfn.XLOOKUP(Table2[[#This Row],[Patron Group]],$R$10:$R$24,$S$10:$S$24)</f>
        <v>Graduate</v>
      </c>
      <c r="E271" s="1" t="d">
        <v>2023-01-12</v>
      </c>
      <c r="F271" t="s">
        <v>91</v>
      </c>
      <c r="G271" t="s">
        <v>2296</v>
      </c>
      <c r="H271" t="str">
        <f>_xlfn.XLOOKUP(Table2[[#This Row],[Unique BarCode]],$N$10:$N$37,$O$10:$O$37)</f>
        <v>MACUSBC</v>
      </c>
      <c r="I271" t="str">
        <f>_xlfn.XLOOKUP(Table2[[#This Row],[Unique BarCode]],$N$10:$N$37,$P$10:$P$37)</f>
        <v>Charger</v>
      </c>
      <c r="J271" t="s">
        <v>8</v>
      </c>
      <c r="K271" t="s">
        <v>92</v>
      </c>
      <c r="L271">
        <v>1</v>
      </c>
    </row>
    <row r="272" spans="1:12" x14ac:dyDescent="0.2">
      <c r="A272" s="1" t="d">
        <v>2023-01-11</v>
      </c>
      <c r="B272" s="45">
        <v>-1</v>
      </c>
      <c r="C272" t="s">
        <v>20</v>
      </c>
      <c r="D272" t="str">
        <f>_xlfn.XLOOKUP(Table2[[#This Row],[Patron Group]],$R$10:$R$24,$S$10:$S$24)</f>
        <v>Graduate</v>
      </c>
      <c r="E272" s="1" t="d">
        <v>2023-01-18</v>
      </c>
      <c r="F272" t="s">
        <v>440</v>
      </c>
      <c r="G272" t="s">
        <v>2273</v>
      </c>
      <c r="H272" t="str">
        <f>_xlfn.XLOOKUP(Table2[[#This Row],[Unique BarCode]],$N$10:$N$37,$O$10:$O$37)</f>
        <v>ChromeBook</v>
      </c>
      <c r="I272" t="str">
        <f>_xlfn.XLOOKUP(Table2[[#This Row],[Unique BarCode]],$N$10:$N$37,$P$10:$P$37)</f>
        <v>Device</v>
      </c>
      <c r="J272" t="s">
        <v>13</v>
      </c>
      <c r="K272" t="s">
        <v>441</v>
      </c>
      <c r="L272">
        <v>1</v>
      </c>
    </row>
    <row r="273" spans="1:12" x14ac:dyDescent="0.2">
      <c r="A273" s="1" t="d">
        <v>2023-01-11</v>
      </c>
      <c r="B273" s="45">
        <v>-1</v>
      </c>
      <c r="C273" t="s">
        <v>20</v>
      </c>
      <c r="D273" t="str">
        <f>_xlfn.XLOOKUP(Table2[[#This Row],[Patron Group]],$R$10:$R$24,$S$10:$S$24)</f>
        <v>Graduate</v>
      </c>
      <c r="E273" s="1" t="d">
        <v>2023-01-18</v>
      </c>
      <c r="F273" t="s">
        <v>53</v>
      </c>
      <c r="G273" t="s">
        <v>2273</v>
      </c>
      <c r="H273" t="str">
        <f>_xlfn.XLOOKUP(Table2[[#This Row],[Unique BarCode]],$N$10:$N$37,$O$10:$O$37)</f>
        <v>ChromeBook</v>
      </c>
      <c r="I273" t="str">
        <f>_xlfn.XLOOKUP(Table2[[#This Row],[Unique BarCode]],$N$10:$N$37,$P$10:$P$37)</f>
        <v>Device</v>
      </c>
      <c r="J273" t="s">
        <v>13</v>
      </c>
      <c r="K273" t="s">
        <v>54</v>
      </c>
      <c r="L273">
        <v>1</v>
      </c>
    </row>
    <row r="274" spans="1:12" x14ac:dyDescent="0.2">
      <c r="A274" s="1" t="d">
        <v>2023-01-11</v>
      </c>
      <c r="B274" s="45">
        <v>-1</v>
      </c>
      <c r="C274" t="s">
        <v>20</v>
      </c>
      <c r="D274" t="str">
        <f>_xlfn.XLOOKUP(Table2[[#This Row],[Patron Group]],$R$10:$R$24,$S$10:$S$24)</f>
        <v>Graduate</v>
      </c>
      <c r="E274" s="1" t="d">
        <v>2023-01-18</v>
      </c>
      <c r="F274" t="s">
        <v>442</v>
      </c>
      <c r="G274" t="s">
        <v>2275</v>
      </c>
      <c r="H274" t="str">
        <f>_xlfn.XLOOKUP(Table2[[#This Row],[Unique BarCode]],$N$10:$N$37,$O$10:$O$37)</f>
        <v>iPad</v>
      </c>
      <c r="I274" t="str">
        <f>_xlfn.XLOOKUP(Table2[[#This Row],[Unique BarCode]],$N$10:$N$37,$P$10:$P$37)</f>
        <v>Device</v>
      </c>
      <c r="J274" t="s">
        <v>8</v>
      </c>
      <c r="L274">
        <v>1</v>
      </c>
    </row>
    <row r="275" spans="1:12" x14ac:dyDescent="0.2">
      <c r="A275" s="1" t="d">
        <v>2023-01-11</v>
      </c>
      <c r="B275" s="45">
        <v>-1</v>
      </c>
      <c r="C275" t="s">
        <v>20</v>
      </c>
      <c r="D275" t="str">
        <f>_xlfn.XLOOKUP(Table2[[#This Row],[Patron Group]],$R$10:$R$24,$S$10:$S$24)</f>
        <v>Graduate</v>
      </c>
      <c r="E275" s="1" t="d">
        <v>2023-01-18</v>
      </c>
      <c r="F275" t="s">
        <v>443</v>
      </c>
      <c r="G275" t="s">
        <v>2263</v>
      </c>
      <c r="H275" t="str">
        <f>_xlfn.XLOOKUP(Table2[[#This Row],[Unique BarCode]],$N$10:$N$37,$O$10:$O$37)</f>
        <v>HP Laptop</v>
      </c>
      <c r="I275" t="str">
        <f>_xlfn.XLOOKUP(Table2[[#This Row],[Unique BarCode]],$N$10:$N$37,$P$10:$P$37)</f>
        <v>Device</v>
      </c>
      <c r="J275" t="s">
        <v>8</v>
      </c>
      <c r="K275" t="s">
        <v>444</v>
      </c>
      <c r="L275">
        <v>1</v>
      </c>
    </row>
    <row r="276" spans="1:12" x14ac:dyDescent="0.2">
      <c r="A276" s="1" t="d">
        <v>2023-01-11</v>
      </c>
      <c r="B276" s="45">
        <v>-1</v>
      </c>
      <c r="C276" t="s">
        <v>20</v>
      </c>
      <c r="D276" t="str">
        <f>_xlfn.XLOOKUP(Table2[[#This Row],[Patron Group]],$R$10:$R$24,$S$10:$S$24)</f>
        <v>Graduate</v>
      </c>
      <c r="E276" s="1" t="d">
        <v>2023-01-19</v>
      </c>
      <c r="F276" t="s">
        <v>445</v>
      </c>
      <c r="G276" t="s">
        <v>2263</v>
      </c>
      <c r="H276" t="str">
        <f>_xlfn.XLOOKUP(Table2[[#This Row],[Unique BarCode]],$N$10:$N$37,$O$10:$O$37)</f>
        <v>HP Laptop</v>
      </c>
      <c r="I276" t="str">
        <f>_xlfn.XLOOKUP(Table2[[#This Row],[Unique BarCode]],$N$10:$N$37,$P$10:$P$37)</f>
        <v>Device</v>
      </c>
      <c r="J276" t="s">
        <v>8</v>
      </c>
      <c r="K276" t="s">
        <v>446</v>
      </c>
      <c r="L276">
        <v>1</v>
      </c>
    </row>
    <row r="277" spans="1:12" x14ac:dyDescent="0.2">
      <c r="A277" s="1" t="d">
        <v>2023-01-11</v>
      </c>
      <c r="B277" s="45">
        <v>-1</v>
      </c>
      <c r="C277" t="s">
        <v>20</v>
      </c>
      <c r="D277" t="str">
        <f>_xlfn.XLOOKUP(Table2[[#This Row],[Patron Group]],$R$10:$R$24,$S$10:$S$24)</f>
        <v>Graduate</v>
      </c>
      <c r="E277" s="1" t="d">
        <v>2023-01-23</v>
      </c>
      <c r="F277" t="s">
        <v>447</v>
      </c>
      <c r="G277" t="s">
        <v>2274</v>
      </c>
      <c r="H277" t="str">
        <f>_xlfn.XLOOKUP(Table2[[#This Row],[Unique BarCode]],$N$10:$N$37,$O$10:$O$37)</f>
        <v>MacBook</v>
      </c>
      <c r="I277" t="str">
        <f>_xlfn.XLOOKUP(Table2[[#This Row],[Unique BarCode]],$N$10:$N$37,$P$10:$P$37)</f>
        <v>Device</v>
      </c>
      <c r="J277" t="s">
        <v>8</v>
      </c>
      <c r="K277" t="s">
        <v>448</v>
      </c>
      <c r="L277">
        <v>1</v>
      </c>
    </row>
    <row r="278" spans="1:12" x14ac:dyDescent="0.2">
      <c r="A278" s="1" t="d">
        <v>2023-01-11</v>
      </c>
      <c r="B278" s="45">
        <v>-1</v>
      </c>
      <c r="C278" t="s">
        <v>20</v>
      </c>
      <c r="D278" t="str">
        <f>_xlfn.XLOOKUP(Table2[[#This Row],[Patron Group]],$R$10:$R$24,$S$10:$S$24)</f>
        <v>Graduate</v>
      </c>
      <c r="E278" s="1" t="d">
        <v>2023-01-25</v>
      </c>
      <c r="F278" t="s">
        <v>449</v>
      </c>
      <c r="G278" t="s">
        <v>2274</v>
      </c>
      <c r="H278" t="str">
        <f>_xlfn.XLOOKUP(Table2[[#This Row],[Unique BarCode]],$N$10:$N$37,$O$10:$O$37)</f>
        <v>MacBook</v>
      </c>
      <c r="I278" t="str">
        <f>_xlfn.XLOOKUP(Table2[[#This Row],[Unique BarCode]],$N$10:$N$37,$P$10:$P$37)</f>
        <v>Device</v>
      </c>
      <c r="J278" t="s">
        <v>8</v>
      </c>
      <c r="K278" t="s">
        <v>449</v>
      </c>
      <c r="L278">
        <v>1</v>
      </c>
    </row>
    <row r="279" spans="1:12" x14ac:dyDescent="0.2">
      <c r="A279" s="1" t="d">
        <v>2023-01-11</v>
      </c>
      <c r="B279" s="45">
        <v>-1</v>
      </c>
      <c r="C279" t="s">
        <v>20</v>
      </c>
      <c r="D279" t="str">
        <f>_xlfn.XLOOKUP(Table2[[#This Row],[Patron Group]],$R$10:$R$24,$S$10:$S$24)</f>
        <v>Graduate</v>
      </c>
      <c r="E279" s="1" t="d">
        <v>2023-01-25</v>
      </c>
      <c r="F279" t="s">
        <v>450</v>
      </c>
      <c r="G279" t="s">
        <v>2275</v>
      </c>
      <c r="H279" t="str">
        <f>_xlfn.XLOOKUP(Table2[[#This Row],[Unique BarCode]],$N$10:$N$37,$O$10:$O$37)</f>
        <v>iPad</v>
      </c>
      <c r="I279" t="str">
        <f>_xlfn.XLOOKUP(Table2[[#This Row],[Unique BarCode]],$N$10:$N$37,$P$10:$P$37)</f>
        <v>Device</v>
      </c>
      <c r="J279" t="s">
        <v>8</v>
      </c>
      <c r="K279" t="s">
        <v>451</v>
      </c>
      <c r="L279">
        <v>1</v>
      </c>
    </row>
    <row r="280" spans="1:12" x14ac:dyDescent="0.2">
      <c r="A280" s="1" t="d">
        <v>2023-01-11</v>
      </c>
      <c r="B280" s="45">
        <v>-1</v>
      </c>
      <c r="C280" t="s">
        <v>452</v>
      </c>
      <c r="D280" t="str">
        <f>_xlfn.XLOOKUP(Table2[[#This Row],[Patron Group]],$R$10:$R$24,$S$10:$S$24)</f>
        <v>Graduate</v>
      </c>
      <c r="E280" s="1" t="d">
        <v>2023-01-25</v>
      </c>
      <c r="F280" t="s">
        <v>453</v>
      </c>
      <c r="G280" t="s">
        <v>2275</v>
      </c>
      <c r="H280" t="str">
        <f>_xlfn.XLOOKUP(Table2[[#This Row],[Unique BarCode]],$N$10:$N$37,$O$10:$O$37)</f>
        <v>iPad</v>
      </c>
      <c r="I280" t="str">
        <f>_xlfn.XLOOKUP(Table2[[#This Row],[Unique BarCode]],$N$10:$N$37,$P$10:$P$37)</f>
        <v>Device</v>
      </c>
      <c r="J280" t="s">
        <v>8</v>
      </c>
      <c r="L280">
        <v>1</v>
      </c>
    </row>
    <row r="281" spans="1:12" x14ac:dyDescent="0.2">
      <c r="A281" s="1" t="d">
        <v>2023-01-11</v>
      </c>
      <c r="B281" s="45">
        <v>-1</v>
      </c>
      <c r="C281" t="s">
        <v>77</v>
      </c>
      <c r="D281" t="str">
        <f>_xlfn.XLOOKUP(Table2[[#This Row],[Patron Group]],$R$10:$R$24,$S$10:$S$24)</f>
        <v>Undergraduate</v>
      </c>
      <c r="E281" s="1" t="d">
        <v>2023-01-11</v>
      </c>
      <c r="F281" t="s">
        <v>454</v>
      </c>
      <c r="G281" t="s">
        <v>2288</v>
      </c>
      <c r="H281" t="str">
        <f>_xlfn.XLOOKUP(Table2[[#This Row],[Unique BarCode]],$N$10:$N$37,$O$10:$O$37)</f>
        <v>Android Charger</v>
      </c>
      <c r="I281" t="str">
        <f>_xlfn.XLOOKUP(Table2[[#This Row],[Unique BarCode]],$N$10:$N$37,$P$10:$P$37)</f>
        <v>Charger</v>
      </c>
      <c r="J281" t="s">
        <v>128</v>
      </c>
      <c r="K281" t="s">
        <v>455</v>
      </c>
      <c r="L281">
        <v>1</v>
      </c>
    </row>
    <row r="282" spans="1:12" x14ac:dyDescent="0.2">
      <c r="A282" s="1" t="d">
        <v>2023-01-11</v>
      </c>
      <c r="B282" s="45">
        <v>-1</v>
      </c>
      <c r="C282" t="s">
        <v>77</v>
      </c>
      <c r="D282" t="str">
        <f>_xlfn.XLOOKUP(Table2[[#This Row],[Patron Group]],$R$10:$R$24,$S$10:$S$24)</f>
        <v>Undergraduate</v>
      </c>
      <c r="E282" s="1" t="d">
        <v>2023-01-11</v>
      </c>
      <c r="F282" t="s">
        <v>456</v>
      </c>
      <c r="G282" t="s">
        <v>2288</v>
      </c>
      <c r="H282" t="str">
        <f>_xlfn.XLOOKUP(Table2[[#This Row],[Unique BarCode]],$N$10:$N$37,$O$10:$O$37)</f>
        <v>Android Charger</v>
      </c>
      <c r="I282" t="str">
        <f>_xlfn.XLOOKUP(Table2[[#This Row],[Unique BarCode]],$N$10:$N$37,$P$10:$P$37)</f>
        <v>Charger</v>
      </c>
      <c r="J282" t="s">
        <v>8</v>
      </c>
      <c r="K282" t="s">
        <v>457</v>
      </c>
      <c r="L282">
        <v>1</v>
      </c>
    </row>
    <row r="283" spans="1:12" x14ac:dyDescent="0.2">
      <c r="A283" s="1" t="d">
        <v>2023-01-11</v>
      </c>
      <c r="B283" s="45">
        <v>-1</v>
      </c>
      <c r="C283" t="s">
        <v>77</v>
      </c>
      <c r="D283" t="str">
        <f>_xlfn.XLOOKUP(Table2[[#This Row],[Patron Group]],$R$10:$R$24,$S$10:$S$24)</f>
        <v>Undergraduate</v>
      </c>
      <c r="E283" s="1" t="d">
        <v>2023-01-11</v>
      </c>
      <c r="F283" t="s">
        <v>215</v>
      </c>
      <c r="G283" t="s">
        <v>2281</v>
      </c>
      <c r="H283" t="str">
        <f>_xlfn.XLOOKUP(Table2[[#This Row],[Unique BarCode]],$N$10:$N$37,$O$10:$O$37)</f>
        <v>HDMIC</v>
      </c>
      <c r="I283" t="str">
        <f>_xlfn.XLOOKUP(Table2[[#This Row],[Unique BarCode]],$N$10:$N$37,$P$10:$P$37)</f>
        <v>Cable</v>
      </c>
      <c r="J283" t="s">
        <v>8</v>
      </c>
      <c r="K283" t="s">
        <v>216</v>
      </c>
      <c r="L283">
        <v>1</v>
      </c>
    </row>
    <row r="284" spans="1:12" x14ac:dyDescent="0.2">
      <c r="A284" s="1" t="d">
        <v>2023-01-11</v>
      </c>
      <c r="B284" s="45">
        <v>-1</v>
      </c>
      <c r="C284" t="s">
        <v>77</v>
      </c>
      <c r="D284" t="str">
        <f>_xlfn.XLOOKUP(Table2[[#This Row],[Patron Group]],$R$10:$R$24,$S$10:$S$24)</f>
        <v>Undergraduate</v>
      </c>
      <c r="E284" s="1" t="d">
        <v>2023-01-11</v>
      </c>
      <c r="F284" t="s">
        <v>23</v>
      </c>
      <c r="G284" t="s">
        <v>2266</v>
      </c>
      <c r="H284" t="str">
        <f>_xlfn.XLOOKUP(Table2[[#This Row],[Unique BarCode]],$N$10:$N$37,$O$10:$O$37)</f>
        <v>Headphones</v>
      </c>
      <c r="I284" t="str">
        <f>_xlfn.XLOOKUP(Table2[[#This Row],[Unique BarCode]],$N$10:$N$37,$P$10:$P$37)</f>
        <v>Accessory</v>
      </c>
      <c r="J284" t="s">
        <v>8</v>
      </c>
      <c r="K284" t="s">
        <v>24</v>
      </c>
      <c r="L284">
        <v>1</v>
      </c>
    </row>
    <row r="285" spans="1:12" x14ac:dyDescent="0.2">
      <c r="A285" s="1" t="d">
        <v>2023-01-11</v>
      </c>
      <c r="B285" s="45">
        <v>-1</v>
      </c>
      <c r="C285" t="s">
        <v>77</v>
      </c>
      <c r="D285" t="str">
        <f>_xlfn.XLOOKUP(Table2[[#This Row],[Patron Group]],$R$10:$R$24,$S$10:$S$24)</f>
        <v>Undergraduate</v>
      </c>
      <c r="E285" s="1" t="d">
        <v>2023-01-11</v>
      </c>
      <c r="F285" t="s">
        <v>436</v>
      </c>
      <c r="G285" t="s">
        <v>2282</v>
      </c>
      <c r="H285" t="str">
        <f>_xlfn.XLOOKUP(Table2[[#This Row],[Unique BarCode]],$N$10:$N$37,$O$10:$O$37)</f>
        <v>HPUSBC</v>
      </c>
      <c r="I285" t="str">
        <f>_xlfn.XLOOKUP(Table2[[#This Row],[Unique BarCode]],$N$10:$N$37,$P$10:$P$37)</f>
        <v>Charger</v>
      </c>
      <c r="J285" t="s">
        <v>49</v>
      </c>
      <c r="K285" t="s">
        <v>437</v>
      </c>
      <c r="L285">
        <v>1</v>
      </c>
    </row>
    <row r="286" spans="1:12" x14ac:dyDescent="0.2">
      <c r="A286" s="1" t="d">
        <v>2023-01-11</v>
      </c>
      <c r="B286" s="45">
        <v>-1</v>
      </c>
      <c r="C286" t="s">
        <v>77</v>
      </c>
      <c r="D286" t="str">
        <f>_xlfn.XLOOKUP(Table2[[#This Row],[Patron Group]],$R$10:$R$24,$S$10:$S$24)</f>
        <v>Undergraduate</v>
      </c>
      <c r="E286" s="1" t="d">
        <v>2023-01-11</v>
      </c>
      <c r="F286" t="s">
        <v>458</v>
      </c>
      <c r="G286" t="s">
        <v>2282</v>
      </c>
      <c r="H286" t="str">
        <f>_xlfn.XLOOKUP(Table2[[#This Row],[Unique BarCode]],$N$10:$N$37,$O$10:$O$37)</f>
        <v>HPUSBC</v>
      </c>
      <c r="I286" t="str">
        <f>_xlfn.XLOOKUP(Table2[[#This Row],[Unique BarCode]],$N$10:$N$37,$P$10:$P$37)</f>
        <v>Charger</v>
      </c>
      <c r="J286" t="s">
        <v>49</v>
      </c>
      <c r="L286">
        <v>1</v>
      </c>
    </row>
    <row r="287" spans="1:12" x14ac:dyDescent="0.2">
      <c r="A287" s="1" t="d">
        <v>2023-01-11</v>
      </c>
      <c r="B287" s="45">
        <v>-1</v>
      </c>
      <c r="C287" t="s">
        <v>77</v>
      </c>
      <c r="D287" t="str">
        <f>_xlfn.XLOOKUP(Table2[[#This Row],[Patron Group]],$R$10:$R$24,$S$10:$S$24)</f>
        <v>Undergraduate</v>
      </c>
      <c r="E287" s="1" t="d">
        <v>2023-01-11</v>
      </c>
      <c r="F287" t="s">
        <v>217</v>
      </c>
      <c r="G287" t="s">
        <v>2282</v>
      </c>
      <c r="H287" t="str">
        <f>_xlfn.XLOOKUP(Table2[[#This Row],[Unique BarCode]],$N$10:$N$37,$O$10:$O$37)</f>
        <v>HPUSBC</v>
      </c>
      <c r="I287" t="str">
        <f>_xlfn.XLOOKUP(Table2[[#This Row],[Unique BarCode]],$N$10:$N$37,$P$10:$P$37)</f>
        <v>Charger</v>
      </c>
      <c r="J287" t="s">
        <v>49</v>
      </c>
      <c r="L287">
        <v>1</v>
      </c>
    </row>
    <row r="288" spans="1:12" x14ac:dyDescent="0.2">
      <c r="A288" s="1" t="d">
        <v>2023-01-11</v>
      </c>
      <c r="B288" s="45">
        <v>-1</v>
      </c>
      <c r="C288" t="s">
        <v>77</v>
      </c>
      <c r="D288" t="str">
        <f>_xlfn.XLOOKUP(Table2[[#This Row],[Patron Group]],$R$10:$R$24,$S$10:$S$24)</f>
        <v>Undergraduate</v>
      </c>
      <c r="E288" s="1" t="d">
        <v>2023-01-11</v>
      </c>
      <c r="F288" t="s">
        <v>459</v>
      </c>
      <c r="G288" t="s">
        <v>2265</v>
      </c>
      <c r="H288" t="str">
        <f>_xlfn.XLOOKUP(Table2[[#This Row],[Unique BarCode]],$N$10:$N$37,$O$10:$O$37)</f>
        <v>IPHONE</v>
      </c>
      <c r="I288" t="str">
        <f>_xlfn.XLOOKUP(Table2[[#This Row],[Unique BarCode]],$N$10:$N$37,$P$10:$P$37)</f>
        <v>Charger</v>
      </c>
      <c r="J288" t="s">
        <v>68</v>
      </c>
      <c r="K288" t="s">
        <v>460</v>
      </c>
      <c r="L288">
        <v>1</v>
      </c>
    </row>
    <row r="289" spans="1:12" x14ac:dyDescent="0.2">
      <c r="A289" s="1" t="d">
        <v>2023-01-11</v>
      </c>
      <c r="B289" s="45">
        <v>-1</v>
      </c>
      <c r="C289" t="s">
        <v>77</v>
      </c>
      <c r="D289" t="str">
        <f>_xlfn.XLOOKUP(Table2[[#This Row],[Patron Group]],$R$10:$R$24,$S$10:$S$24)</f>
        <v>Undergraduate</v>
      </c>
      <c r="E289" s="1" t="d">
        <v>2023-01-11</v>
      </c>
      <c r="F289" t="s">
        <v>27</v>
      </c>
      <c r="G289" t="s">
        <v>2265</v>
      </c>
      <c r="H289" t="str">
        <f>_xlfn.XLOOKUP(Table2[[#This Row],[Unique BarCode]],$N$10:$N$37,$O$10:$O$37)</f>
        <v>IPHONE</v>
      </c>
      <c r="I289" t="str">
        <f>_xlfn.XLOOKUP(Table2[[#This Row],[Unique BarCode]],$N$10:$N$37,$P$10:$P$37)</f>
        <v>Charger</v>
      </c>
      <c r="J289" t="s">
        <v>8</v>
      </c>
      <c r="K289" t="s">
        <v>28</v>
      </c>
      <c r="L289">
        <v>1</v>
      </c>
    </row>
    <row r="290" spans="1:12" x14ac:dyDescent="0.2">
      <c r="A290" s="1" t="d">
        <v>2023-01-11</v>
      </c>
      <c r="B290" s="45">
        <v>-1</v>
      </c>
      <c r="C290" t="s">
        <v>77</v>
      </c>
      <c r="D290" t="str">
        <f>_xlfn.XLOOKUP(Table2[[#This Row],[Patron Group]],$R$10:$R$24,$S$10:$S$24)</f>
        <v>Undergraduate</v>
      </c>
      <c r="E290" s="1" t="d">
        <v>2023-01-11</v>
      </c>
      <c r="F290" t="s">
        <v>261</v>
      </c>
      <c r="G290" t="s">
        <v>2265</v>
      </c>
      <c r="H290" t="str">
        <f>_xlfn.XLOOKUP(Table2[[#This Row],[Unique BarCode]],$N$10:$N$37,$O$10:$O$37)</f>
        <v>IPHONE</v>
      </c>
      <c r="I290" t="str">
        <f>_xlfn.XLOOKUP(Table2[[#This Row],[Unique BarCode]],$N$10:$N$37,$P$10:$P$37)</f>
        <v>Charger</v>
      </c>
      <c r="J290" t="s">
        <v>8</v>
      </c>
      <c r="K290" t="s">
        <v>262</v>
      </c>
      <c r="L290">
        <v>1</v>
      </c>
    </row>
    <row r="291" spans="1:12" x14ac:dyDescent="0.2">
      <c r="A291" s="1" t="d">
        <v>2023-01-11</v>
      </c>
      <c r="B291" s="45">
        <v>-1</v>
      </c>
      <c r="C291" t="s">
        <v>77</v>
      </c>
      <c r="D291" t="str">
        <f>_xlfn.XLOOKUP(Table2[[#This Row],[Patron Group]],$R$10:$R$24,$S$10:$S$24)</f>
        <v>Undergraduate</v>
      </c>
      <c r="E291" s="1" t="d">
        <v>2023-01-11</v>
      </c>
      <c r="F291" t="s">
        <v>263</v>
      </c>
      <c r="G291" t="s">
        <v>2265</v>
      </c>
      <c r="H291" t="str">
        <f>_xlfn.XLOOKUP(Table2[[#This Row],[Unique BarCode]],$N$10:$N$37,$O$10:$O$37)</f>
        <v>IPHONE</v>
      </c>
      <c r="I291" t="str">
        <f>_xlfn.XLOOKUP(Table2[[#This Row],[Unique BarCode]],$N$10:$N$37,$P$10:$P$37)</f>
        <v>Charger</v>
      </c>
      <c r="J291" t="s">
        <v>8</v>
      </c>
      <c r="K291" t="s">
        <v>264</v>
      </c>
      <c r="L291">
        <v>1</v>
      </c>
    </row>
    <row r="292" spans="1:12" x14ac:dyDescent="0.2">
      <c r="A292" s="1" t="d">
        <v>2023-01-11</v>
      </c>
      <c r="B292" s="45">
        <v>-1</v>
      </c>
      <c r="C292" t="s">
        <v>77</v>
      </c>
      <c r="D292" t="str">
        <f>_xlfn.XLOOKUP(Table2[[#This Row],[Patron Group]],$R$10:$R$24,$S$10:$S$24)</f>
        <v>Undergraduate</v>
      </c>
      <c r="E292" s="1" t="d">
        <v>2023-01-11</v>
      </c>
      <c r="F292" t="s">
        <v>461</v>
      </c>
      <c r="G292" t="s">
        <v>2265</v>
      </c>
      <c r="H292" t="str">
        <f>_xlfn.XLOOKUP(Table2[[#This Row],[Unique BarCode]],$N$10:$N$37,$O$10:$O$37)</f>
        <v>IPHONE</v>
      </c>
      <c r="I292" t="str">
        <f>_xlfn.XLOOKUP(Table2[[#This Row],[Unique BarCode]],$N$10:$N$37,$P$10:$P$37)</f>
        <v>Charger</v>
      </c>
      <c r="J292" t="s">
        <v>8</v>
      </c>
      <c r="K292" t="s">
        <v>462</v>
      </c>
      <c r="L292">
        <v>1</v>
      </c>
    </row>
    <row r="293" spans="1:12" x14ac:dyDescent="0.2">
      <c r="A293" s="1" t="d">
        <v>2023-01-11</v>
      </c>
      <c r="B293" s="45">
        <v>-1</v>
      </c>
      <c r="C293" t="s">
        <v>77</v>
      </c>
      <c r="D293" t="str">
        <f>_xlfn.XLOOKUP(Table2[[#This Row],[Patron Group]],$R$10:$R$24,$S$10:$S$24)</f>
        <v>Undergraduate</v>
      </c>
      <c r="E293" s="1" t="d">
        <v>2023-01-11</v>
      </c>
      <c r="F293" t="s">
        <v>71</v>
      </c>
      <c r="G293" t="s">
        <v>2265</v>
      </c>
      <c r="H293" t="str">
        <f>_xlfn.XLOOKUP(Table2[[#This Row],[Unique BarCode]],$N$10:$N$37,$O$10:$O$37)</f>
        <v>IPHONE</v>
      </c>
      <c r="I293" t="str">
        <f>_xlfn.XLOOKUP(Table2[[#This Row],[Unique BarCode]],$N$10:$N$37,$P$10:$P$37)</f>
        <v>Charger</v>
      </c>
      <c r="J293" t="s">
        <v>8</v>
      </c>
      <c r="K293" t="s">
        <v>72</v>
      </c>
      <c r="L293">
        <v>1</v>
      </c>
    </row>
    <row r="294" spans="1:12" x14ac:dyDescent="0.2">
      <c r="A294" s="1" t="d">
        <v>2023-01-11</v>
      </c>
      <c r="B294" s="45">
        <v>-1</v>
      </c>
      <c r="C294" t="s">
        <v>77</v>
      </c>
      <c r="D294" t="str">
        <f>_xlfn.XLOOKUP(Table2[[#This Row],[Patron Group]],$R$10:$R$24,$S$10:$S$24)</f>
        <v>Undergraduate</v>
      </c>
      <c r="E294" s="1" t="d">
        <v>2023-01-11</v>
      </c>
      <c r="F294" t="s">
        <v>433</v>
      </c>
      <c r="G294" t="s">
        <v>2265</v>
      </c>
      <c r="H294" t="str">
        <f>_xlfn.XLOOKUP(Table2[[#This Row],[Unique BarCode]],$N$10:$N$37,$O$10:$O$37)</f>
        <v>IPHONE</v>
      </c>
      <c r="I294" t="str">
        <f>_xlfn.XLOOKUP(Table2[[#This Row],[Unique BarCode]],$N$10:$N$37,$P$10:$P$37)</f>
        <v>Charger</v>
      </c>
      <c r="J294" t="s">
        <v>8</v>
      </c>
      <c r="K294" t="s">
        <v>434</v>
      </c>
      <c r="L294">
        <v>1</v>
      </c>
    </row>
    <row r="295" spans="1:12" x14ac:dyDescent="0.2">
      <c r="A295" s="1" t="d">
        <v>2023-01-11</v>
      </c>
      <c r="B295" s="45">
        <v>-1</v>
      </c>
      <c r="C295" t="s">
        <v>77</v>
      </c>
      <c r="D295" t="str">
        <f>_xlfn.XLOOKUP(Table2[[#This Row],[Patron Group]],$R$10:$R$24,$S$10:$S$24)</f>
        <v>Undergraduate</v>
      </c>
      <c r="E295" s="1" t="d">
        <v>2023-01-11</v>
      </c>
      <c r="F295" t="s">
        <v>33</v>
      </c>
      <c r="G295" t="s">
        <v>2268</v>
      </c>
      <c r="H295" t="str">
        <f>_xlfn.XLOOKUP(Table2[[#This Row],[Unique BarCode]],$N$10:$N$37,$O$10:$O$37)</f>
        <v>MACCHRG</v>
      </c>
      <c r="I295" t="str">
        <f>_xlfn.XLOOKUP(Table2[[#This Row],[Unique BarCode]],$N$10:$N$37,$P$10:$P$37)</f>
        <v>Charger</v>
      </c>
      <c r="J295" t="s">
        <v>8</v>
      </c>
      <c r="K295" t="s">
        <v>34</v>
      </c>
      <c r="L295">
        <v>1</v>
      </c>
    </row>
    <row r="296" spans="1:12" x14ac:dyDescent="0.2">
      <c r="A296" s="1" t="d">
        <v>2023-01-11</v>
      </c>
      <c r="B296" s="45">
        <v>-1</v>
      </c>
      <c r="C296" t="s">
        <v>77</v>
      </c>
      <c r="D296" t="str">
        <f>_xlfn.XLOOKUP(Table2[[#This Row],[Patron Group]],$R$10:$R$24,$S$10:$S$24)</f>
        <v>Undergraduate</v>
      </c>
      <c r="E296" s="1" t="d">
        <v>2023-01-11</v>
      </c>
      <c r="F296" t="s">
        <v>463</v>
      </c>
      <c r="G296" t="s">
        <v>2268</v>
      </c>
      <c r="H296" t="str">
        <f>_xlfn.XLOOKUP(Table2[[#This Row],[Unique BarCode]],$N$10:$N$37,$O$10:$O$37)</f>
        <v>MACCHRG</v>
      </c>
      <c r="I296" t="str">
        <f>_xlfn.XLOOKUP(Table2[[#This Row],[Unique BarCode]],$N$10:$N$37,$P$10:$P$37)</f>
        <v>Charger</v>
      </c>
      <c r="J296" t="s">
        <v>8</v>
      </c>
      <c r="K296" t="s">
        <v>464</v>
      </c>
      <c r="L296">
        <v>1</v>
      </c>
    </row>
    <row r="297" spans="1:12" x14ac:dyDescent="0.2">
      <c r="A297" s="1" t="d">
        <v>2023-01-11</v>
      </c>
      <c r="B297" s="45">
        <v>-1</v>
      </c>
      <c r="C297" t="s">
        <v>77</v>
      </c>
      <c r="D297" t="str">
        <f>_xlfn.XLOOKUP(Table2[[#This Row],[Patron Group]],$R$10:$R$24,$S$10:$S$24)</f>
        <v>Undergraduate</v>
      </c>
      <c r="E297" s="1" t="d">
        <v>2023-01-11</v>
      </c>
      <c r="F297" t="s">
        <v>465</v>
      </c>
      <c r="G297" t="s">
        <v>2268</v>
      </c>
      <c r="H297" t="str">
        <f>_xlfn.XLOOKUP(Table2[[#This Row],[Unique BarCode]],$N$10:$N$37,$O$10:$O$37)</f>
        <v>MACCHRG</v>
      </c>
      <c r="I297" t="str">
        <f>_xlfn.XLOOKUP(Table2[[#This Row],[Unique BarCode]],$N$10:$N$37,$P$10:$P$37)</f>
        <v>Charger</v>
      </c>
      <c r="J297" t="s">
        <v>8</v>
      </c>
      <c r="K297" t="s">
        <v>466</v>
      </c>
      <c r="L297">
        <v>1</v>
      </c>
    </row>
    <row r="298" spans="1:12" x14ac:dyDescent="0.2">
      <c r="A298" s="1" t="d">
        <v>2023-01-11</v>
      </c>
      <c r="B298" s="45">
        <v>-1</v>
      </c>
      <c r="C298" t="s">
        <v>77</v>
      </c>
      <c r="D298" t="str">
        <f>_xlfn.XLOOKUP(Table2[[#This Row],[Patron Group]],$R$10:$R$24,$S$10:$S$24)</f>
        <v>Undergraduate</v>
      </c>
      <c r="E298" s="1" t="d">
        <v>2023-01-11</v>
      </c>
      <c r="F298" t="s">
        <v>267</v>
      </c>
      <c r="G298" t="s">
        <v>2268</v>
      </c>
      <c r="H298" t="str">
        <f>_xlfn.XLOOKUP(Table2[[#This Row],[Unique BarCode]],$N$10:$N$37,$O$10:$O$37)</f>
        <v>MACCHRG</v>
      </c>
      <c r="I298" t="str">
        <f>_xlfn.XLOOKUP(Table2[[#This Row],[Unique BarCode]],$N$10:$N$37,$P$10:$P$37)</f>
        <v>Charger</v>
      </c>
      <c r="J298" t="s">
        <v>8</v>
      </c>
      <c r="K298" t="s">
        <v>268</v>
      </c>
      <c r="L298">
        <v>1</v>
      </c>
    </row>
    <row r="299" spans="1:12" x14ac:dyDescent="0.2">
      <c r="A299" s="1" t="d">
        <v>2023-01-11</v>
      </c>
      <c r="B299" s="45">
        <v>-1</v>
      </c>
      <c r="C299" t="s">
        <v>77</v>
      </c>
      <c r="D299" t="str">
        <f>_xlfn.XLOOKUP(Table2[[#This Row],[Patron Group]],$R$10:$R$24,$S$10:$S$24)</f>
        <v>Undergraduate</v>
      </c>
      <c r="E299" s="1" t="d">
        <v>2023-01-11</v>
      </c>
      <c r="F299" t="s">
        <v>467</v>
      </c>
      <c r="G299" t="s">
        <v>2268</v>
      </c>
      <c r="H299" t="str">
        <f>_xlfn.XLOOKUP(Table2[[#This Row],[Unique BarCode]],$N$10:$N$37,$O$10:$O$37)</f>
        <v>MACCHRG</v>
      </c>
      <c r="I299" t="str">
        <f>_xlfn.XLOOKUP(Table2[[#This Row],[Unique BarCode]],$N$10:$N$37,$P$10:$P$37)</f>
        <v>Charger</v>
      </c>
      <c r="J299" t="s">
        <v>8</v>
      </c>
      <c r="K299" t="s">
        <v>468</v>
      </c>
      <c r="L299">
        <v>1</v>
      </c>
    </row>
    <row r="300" spans="1:12" x14ac:dyDescent="0.2">
      <c r="A300" s="1" t="d">
        <v>2023-01-11</v>
      </c>
      <c r="B300" s="45">
        <v>-1</v>
      </c>
      <c r="C300" t="s">
        <v>77</v>
      </c>
      <c r="D300" t="str">
        <f>_xlfn.XLOOKUP(Table2[[#This Row],[Patron Group]],$R$10:$R$24,$S$10:$S$24)</f>
        <v>Undergraduate</v>
      </c>
      <c r="E300" s="1" t="d">
        <v>2023-01-11</v>
      </c>
      <c r="F300" t="s">
        <v>269</v>
      </c>
      <c r="G300" t="s">
        <v>2268</v>
      </c>
      <c r="H300" t="str">
        <f>_xlfn.XLOOKUP(Table2[[#This Row],[Unique BarCode]],$N$10:$N$37,$O$10:$O$37)</f>
        <v>MACCHRG</v>
      </c>
      <c r="I300" t="str">
        <f>_xlfn.XLOOKUP(Table2[[#This Row],[Unique BarCode]],$N$10:$N$37,$P$10:$P$37)</f>
        <v>Charger</v>
      </c>
      <c r="J300" t="s">
        <v>8</v>
      </c>
      <c r="K300" t="s">
        <v>270</v>
      </c>
      <c r="L300">
        <v>1</v>
      </c>
    </row>
    <row r="301" spans="1:12" x14ac:dyDescent="0.2">
      <c r="A301" s="1" t="d">
        <v>2023-01-11</v>
      </c>
      <c r="B301" s="45">
        <v>-1</v>
      </c>
      <c r="C301" t="s">
        <v>77</v>
      </c>
      <c r="D301" t="str">
        <f>_xlfn.XLOOKUP(Table2[[#This Row],[Patron Group]],$R$10:$R$24,$S$10:$S$24)</f>
        <v>Undergraduate</v>
      </c>
      <c r="E301" s="1" t="d">
        <v>2023-01-11</v>
      </c>
      <c r="F301" t="s">
        <v>35</v>
      </c>
      <c r="G301" t="s">
        <v>2268</v>
      </c>
      <c r="H301" t="str">
        <f>_xlfn.XLOOKUP(Table2[[#This Row],[Unique BarCode]],$N$10:$N$37,$O$10:$O$37)</f>
        <v>MACCHRG</v>
      </c>
      <c r="I301" t="str">
        <f>_xlfn.XLOOKUP(Table2[[#This Row],[Unique BarCode]],$N$10:$N$37,$P$10:$P$37)</f>
        <v>Charger</v>
      </c>
      <c r="J301" t="s">
        <v>13</v>
      </c>
      <c r="K301" t="s">
        <v>36</v>
      </c>
      <c r="L301">
        <v>1</v>
      </c>
    </row>
    <row r="302" spans="1:12" x14ac:dyDescent="0.2">
      <c r="A302" s="1" t="d">
        <v>2023-01-11</v>
      </c>
      <c r="B302" s="45">
        <v>-1</v>
      </c>
      <c r="C302" t="s">
        <v>77</v>
      </c>
      <c r="D302" t="str">
        <f>_xlfn.XLOOKUP(Table2[[#This Row],[Patron Group]],$R$10:$R$24,$S$10:$S$24)</f>
        <v>Undergraduate</v>
      </c>
      <c r="E302" s="1" t="d">
        <v>2023-01-11</v>
      </c>
      <c r="F302" t="s">
        <v>469</v>
      </c>
      <c r="G302" t="s">
        <v>2296</v>
      </c>
      <c r="H302" t="str">
        <f>_xlfn.XLOOKUP(Table2[[#This Row],[Unique BarCode]],$N$10:$N$37,$O$10:$O$37)</f>
        <v>MACUSBC</v>
      </c>
      <c r="I302" t="str">
        <f>_xlfn.XLOOKUP(Table2[[#This Row],[Unique BarCode]],$N$10:$N$37,$P$10:$P$37)</f>
        <v>Charger</v>
      </c>
      <c r="J302" t="s">
        <v>8</v>
      </c>
      <c r="K302" t="s">
        <v>470</v>
      </c>
      <c r="L302">
        <v>1</v>
      </c>
    </row>
    <row r="303" spans="1:12" x14ac:dyDescent="0.2">
      <c r="A303" s="1" t="d">
        <v>2023-01-11</v>
      </c>
      <c r="B303" s="45">
        <v>-1</v>
      </c>
      <c r="C303" t="s">
        <v>77</v>
      </c>
      <c r="D303" t="str">
        <f>_xlfn.XLOOKUP(Table2[[#This Row],[Patron Group]],$R$10:$R$24,$S$10:$S$24)</f>
        <v>Undergraduate</v>
      </c>
      <c r="E303" s="1" t="d">
        <v>2023-01-11</v>
      </c>
      <c r="F303" t="s">
        <v>471</v>
      </c>
      <c r="G303" t="s">
        <v>2296</v>
      </c>
      <c r="H303" t="str">
        <f>_xlfn.XLOOKUP(Table2[[#This Row],[Unique BarCode]],$N$10:$N$37,$O$10:$O$37)</f>
        <v>MACUSBC</v>
      </c>
      <c r="I303" t="str">
        <f>_xlfn.XLOOKUP(Table2[[#This Row],[Unique BarCode]],$N$10:$N$37,$P$10:$P$37)</f>
        <v>Charger</v>
      </c>
      <c r="J303" t="s">
        <v>8</v>
      </c>
      <c r="K303" t="s">
        <v>472</v>
      </c>
      <c r="L303">
        <v>1</v>
      </c>
    </row>
    <row r="304" spans="1:12" x14ac:dyDescent="0.2">
      <c r="A304" s="1" t="d">
        <v>2023-01-11</v>
      </c>
      <c r="B304" s="45">
        <v>-1</v>
      </c>
      <c r="C304" t="s">
        <v>77</v>
      </c>
      <c r="D304" t="str">
        <f>_xlfn.XLOOKUP(Table2[[#This Row],[Patron Group]],$R$10:$R$24,$S$10:$S$24)</f>
        <v>Undergraduate</v>
      </c>
      <c r="E304" s="1" t="d">
        <v>2023-01-11</v>
      </c>
      <c r="F304" t="s">
        <v>438</v>
      </c>
      <c r="G304" t="s">
        <v>2296</v>
      </c>
      <c r="H304" t="str">
        <f>_xlfn.XLOOKUP(Table2[[#This Row],[Unique BarCode]],$N$10:$N$37,$O$10:$O$37)</f>
        <v>MACUSBC</v>
      </c>
      <c r="I304" t="str">
        <f>_xlfn.XLOOKUP(Table2[[#This Row],[Unique BarCode]],$N$10:$N$37,$P$10:$P$37)</f>
        <v>Charger</v>
      </c>
      <c r="J304" t="s">
        <v>128</v>
      </c>
      <c r="K304" t="s">
        <v>439</v>
      </c>
      <c r="L304">
        <v>1</v>
      </c>
    </row>
    <row r="305" spans="1:12" x14ac:dyDescent="0.2">
      <c r="A305" s="1" t="d">
        <v>2023-01-11</v>
      </c>
      <c r="B305" s="45">
        <v>-1</v>
      </c>
      <c r="C305" t="s">
        <v>77</v>
      </c>
      <c r="D305" t="str">
        <f>_xlfn.XLOOKUP(Table2[[#This Row],[Patron Group]],$R$10:$R$24,$S$10:$S$24)</f>
        <v>Undergraduate</v>
      </c>
      <c r="E305" s="1" t="d">
        <v>2023-01-11</v>
      </c>
      <c r="F305" t="s">
        <v>473</v>
      </c>
      <c r="G305" t="s">
        <v>2296</v>
      </c>
      <c r="H305" t="str">
        <f>_xlfn.XLOOKUP(Table2[[#This Row],[Unique BarCode]],$N$10:$N$37,$O$10:$O$37)</f>
        <v>MACUSBC</v>
      </c>
      <c r="I305" t="str">
        <f>_xlfn.XLOOKUP(Table2[[#This Row],[Unique BarCode]],$N$10:$N$37,$P$10:$P$37)</f>
        <v>Charger</v>
      </c>
      <c r="J305" t="s">
        <v>128</v>
      </c>
      <c r="K305" t="s">
        <v>474</v>
      </c>
      <c r="L305">
        <v>1</v>
      </c>
    </row>
    <row r="306" spans="1:12" x14ac:dyDescent="0.2">
      <c r="A306" s="1" t="d">
        <v>2023-01-11</v>
      </c>
      <c r="B306" s="45">
        <v>-1</v>
      </c>
      <c r="C306" t="s">
        <v>77</v>
      </c>
      <c r="D306" t="str">
        <f>_xlfn.XLOOKUP(Table2[[#This Row],[Patron Group]],$R$10:$R$24,$S$10:$S$24)</f>
        <v>Undergraduate</v>
      </c>
      <c r="E306" s="1" t="d">
        <v>2023-01-11</v>
      </c>
      <c r="F306" t="s">
        <v>475</v>
      </c>
      <c r="G306" t="s">
        <v>2296</v>
      </c>
      <c r="H306" t="str">
        <f>_xlfn.XLOOKUP(Table2[[#This Row],[Unique BarCode]],$N$10:$N$37,$O$10:$O$37)</f>
        <v>MACUSBC</v>
      </c>
      <c r="I306" t="str">
        <f>_xlfn.XLOOKUP(Table2[[#This Row],[Unique BarCode]],$N$10:$N$37,$P$10:$P$37)</f>
        <v>Charger</v>
      </c>
      <c r="J306" t="s">
        <v>8</v>
      </c>
      <c r="K306" t="s">
        <v>476</v>
      </c>
      <c r="L306">
        <v>1</v>
      </c>
    </row>
    <row r="307" spans="1:12" x14ac:dyDescent="0.2">
      <c r="A307" s="1" t="d">
        <v>2023-01-11</v>
      </c>
      <c r="B307" s="45">
        <v>-1</v>
      </c>
      <c r="C307" t="s">
        <v>77</v>
      </c>
      <c r="D307" t="str">
        <f>_xlfn.XLOOKUP(Table2[[#This Row],[Patron Group]],$R$10:$R$24,$S$10:$S$24)</f>
        <v>Undergraduate</v>
      </c>
      <c r="E307" s="1" t="d">
        <v>2023-01-11</v>
      </c>
      <c r="F307" t="s">
        <v>213</v>
      </c>
      <c r="G307" t="s">
        <v>2296</v>
      </c>
      <c r="H307" t="str">
        <f>_xlfn.XLOOKUP(Table2[[#This Row],[Unique BarCode]],$N$10:$N$37,$O$10:$O$37)</f>
        <v>MACUSBC</v>
      </c>
      <c r="I307" t="str">
        <f>_xlfn.XLOOKUP(Table2[[#This Row],[Unique BarCode]],$N$10:$N$37,$P$10:$P$37)</f>
        <v>Charger</v>
      </c>
      <c r="J307" t="s">
        <v>8</v>
      </c>
      <c r="K307" t="s">
        <v>214</v>
      </c>
      <c r="L307">
        <v>1</v>
      </c>
    </row>
    <row r="308" spans="1:12" x14ac:dyDescent="0.2">
      <c r="A308" s="1" t="d">
        <v>2023-01-11</v>
      </c>
      <c r="B308" s="45">
        <v>-1</v>
      </c>
      <c r="C308" t="s">
        <v>77</v>
      </c>
      <c r="D308" t="str">
        <f>_xlfn.XLOOKUP(Table2[[#This Row],[Patron Group]],$R$10:$R$24,$S$10:$S$24)</f>
        <v>Undergraduate</v>
      </c>
      <c r="E308" s="1" t="d">
        <v>2023-01-11</v>
      </c>
      <c r="F308" t="s">
        <v>39</v>
      </c>
      <c r="G308" t="s">
        <v>2296</v>
      </c>
      <c r="H308" t="str">
        <f>_xlfn.XLOOKUP(Table2[[#This Row],[Unique BarCode]],$N$10:$N$37,$O$10:$O$37)</f>
        <v>MACUSBC</v>
      </c>
      <c r="I308" t="str">
        <f>_xlfn.XLOOKUP(Table2[[#This Row],[Unique BarCode]],$N$10:$N$37,$P$10:$P$37)</f>
        <v>Charger</v>
      </c>
      <c r="J308" t="s">
        <v>8</v>
      </c>
      <c r="K308" t="s">
        <v>40</v>
      </c>
      <c r="L308">
        <v>1</v>
      </c>
    </row>
    <row r="309" spans="1:12" x14ac:dyDescent="0.2">
      <c r="A309" s="1" t="d">
        <v>2023-01-11</v>
      </c>
      <c r="B309" s="45">
        <v>-1</v>
      </c>
      <c r="C309" t="s">
        <v>77</v>
      </c>
      <c r="D309" t="str">
        <f>_xlfn.XLOOKUP(Table2[[#This Row],[Patron Group]],$R$10:$R$24,$S$10:$S$24)</f>
        <v>Undergraduate</v>
      </c>
      <c r="E309" s="1" t="d">
        <v>2023-01-11</v>
      </c>
      <c r="F309" t="s">
        <v>93</v>
      </c>
      <c r="G309" t="s">
        <v>2296</v>
      </c>
      <c r="H309" t="str">
        <f>_xlfn.XLOOKUP(Table2[[#This Row],[Unique BarCode]],$N$10:$N$37,$O$10:$O$37)</f>
        <v>MACUSBC</v>
      </c>
      <c r="I309" t="str">
        <f>_xlfn.XLOOKUP(Table2[[#This Row],[Unique BarCode]],$N$10:$N$37,$P$10:$P$37)</f>
        <v>Charger</v>
      </c>
      <c r="J309" t="s">
        <v>8</v>
      </c>
      <c r="K309" t="s">
        <v>94</v>
      </c>
      <c r="L309">
        <v>1</v>
      </c>
    </row>
    <row r="310" spans="1:12" x14ac:dyDescent="0.2">
      <c r="A310" s="1" t="d">
        <v>2023-01-11</v>
      </c>
      <c r="B310" s="45">
        <v>-1</v>
      </c>
      <c r="C310" t="s">
        <v>77</v>
      </c>
      <c r="D310" t="str">
        <f>_xlfn.XLOOKUP(Table2[[#This Row],[Patron Group]],$R$10:$R$24,$S$10:$S$24)</f>
        <v>Undergraduate</v>
      </c>
      <c r="E310" s="1" t="d">
        <v>2023-01-11</v>
      </c>
      <c r="F310" t="s">
        <v>226</v>
      </c>
      <c r="G310" t="s">
        <v>2296</v>
      </c>
      <c r="H310" t="str">
        <f>_xlfn.XLOOKUP(Table2[[#This Row],[Unique BarCode]],$N$10:$N$37,$O$10:$O$37)</f>
        <v>MACUSBC</v>
      </c>
      <c r="I310" t="str">
        <f>_xlfn.XLOOKUP(Table2[[#This Row],[Unique BarCode]],$N$10:$N$37,$P$10:$P$37)</f>
        <v>Charger</v>
      </c>
      <c r="J310" t="s">
        <v>8</v>
      </c>
      <c r="L310">
        <v>1</v>
      </c>
    </row>
    <row r="311" spans="1:12" x14ac:dyDescent="0.2">
      <c r="A311" s="1" t="d">
        <v>2023-01-11</v>
      </c>
      <c r="B311" s="45">
        <v>-1</v>
      </c>
      <c r="C311" t="s">
        <v>77</v>
      </c>
      <c r="D311" t="str">
        <f>_xlfn.XLOOKUP(Table2[[#This Row],[Patron Group]],$R$10:$R$24,$S$10:$S$24)</f>
        <v>Undergraduate</v>
      </c>
      <c r="E311" s="1" t="d">
        <v>2023-01-11</v>
      </c>
      <c r="F311" t="s">
        <v>477</v>
      </c>
      <c r="G311" t="s">
        <v>2293</v>
      </c>
      <c r="H311" t="str">
        <f>_xlfn.XLOOKUP(Table2[[#This Row],[Unique BarCode]],$N$10:$N$37,$O$10:$O$37)</f>
        <v>OLDMACCHRG</v>
      </c>
      <c r="I311" t="str">
        <f>_xlfn.XLOOKUP(Table2[[#This Row],[Unique BarCode]],$N$10:$N$37,$P$10:$P$37)</f>
        <v>Charger</v>
      </c>
      <c r="J311" t="s">
        <v>8</v>
      </c>
      <c r="K311" t="s">
        <v>478</v>
      </c>
      <c r="L311">
        <v>1</v>
      </c>
    </row>
    <row r="312" spans="1:12" x14ac:dyDescent="0.2">
      <c r="A312" s="1" t="d">
        <v>2023-01-11</v>
      </c>
      <c r="B312" s="45">
        <v>-1</v>
      </c>
      <c r="C312" t="s">
        <v>77</v>
      </c>
      <c r="D312" t="str">
        <f>_xlfn.XLOOKUP(Table2[[#This Row],[Patron Group]],$R$10:$R$24,$S$10:$S$24)</f>
        <v>Undergraduate</v>
      </c>
      <c r="E312" s="1" t="d">
        <v>2023-01-11</v>
      </c>
      <c r="F312" t="s">
        <v>479</v>
      </c>
      <c r="G312" t="s">
        <v>2271</v>
      </c>
      <c r="H312" t="str">
        <f>_xlfn.XLOOKUP(Table2[[#This Row],[Unique BarCode]],$N$10:$N$37,$O$10:$O$37)</f>
        <v>OMNI</v>
      </c>
      <c r="I312" t="str">
        <f>_xlfn.XLOOKUP(Table2[[#This Row],[Unique BarCode]],$N$10:$N$37,$P$10:$P$37)</f>
        <v>Charger</v>
      </c>
      <c r="J312" t="s">
        <v>68</v>
      </c>
      <c r="K312" t="s">
        <v>480</v>
      </c>
      <c r="L312">
        <v>1</v>
      </c>
    </row>
    <row r="313" spans="1:12" x14ac:dyDescent="0.2">
      <c r="A313" s="1" t="d">
        <v>2023-01-11</v>
      </c>
      <c r="B313" s="45">
        <v>-1</v>
      </c>
      <c r="C313" t="s">
        <v>77</v>
      </c>
      <c r="D313" t="str">
        <f>_xlfn.XLOOKUP(Table2[[#This Row],[Patron Group]],$R$10:$R$24,$S$10:$S$24)</f>
        <v>Undergraduate</v>
      </c>
      <c r="E313" s="1" t="d">
        <v>2023-01-11</v>
      </c>
      <c r="F313" t="s">
        <v>481</v>
      </c>
      <c r="G313" t="s">
        <v>2285</v>
      </c>
      <c r="H313" t="str">
        <f>_xlfn.XLOOKUP(Table2[[#This Row],[Unique BarCode]],$N$10:$N$37,$O$10:$O$37)</f>
        <v>UHDMI</v>
      </c>
      <c r="I313" t="str">
        <f>_xlfn.XLOOKUP(Table2[[#This Row],[Unique BarCode]],$N$10:$N$37,$P$10:$P$37)</f>
        <v>Cable</v>
      </c>
      <c r="J313" t="s">
        <v>8</v>
      </c>
      <c r="L313">
        <v>1</v>
      </c>
    </row>
    <row r="314" spans="1:12" x14ac:dyDescent="0.2">
      <c r="A314" s="1" t="d">
        <v>2023-01-11</v>
      </c>
      <c r="B314" s="45">
        <v>-1</v>
      </c>
      <c r="C314" t="s">
        <v>77</v>
      </c>
      <c r="D314" t="str">
        <f>_xlfn.XLOOKUP(Table2[[#This Row],[Patron Group]],$R$10:$R$24,$S$10:$S$24)</f>
        <v>Undergraduate</v>
      </c>
      <c r="E314" s="1" t="d">
        <v>2023-01-11</v>
      </c>
      <c r="F314" t="s">
        <v>43</v>
      </c>
      <c r="G314" t="s">
        <v>2272</v>
      </c>
      <c r="H314" t="str">
        <f>_xlfn.XLOOKUP(Table2[[#This Row],[Unique BarCode]],$N$10:$N$37,$O$10:$O$37)</f>
        <v>WALLADPT</v>
      </c>
      <c r="I314" t="str">
        <f>_xlfn.XLOOKUP(Table2[[#This Row],[Unique BarCode]],$N$10:$N$37,$P$10:$P$37)</f>
        <v>Charger</v>
      </c>
      <c r="J314" t="s">
        <v>8</v>
      </c>
      <c r="K314" t="s">
        <v>44</v>
      </c>
      <c r="L314">
        <v>1</v>
      </c>
    </row>
    <row r="315" spans="1:12" x14ac:dyDescent="0.2">
      <c r="A315" s="1" t="d">
        <v>2023-01-11</v>
      </c>
      <c r="B315" s="45">
        <v>-1</v>
      </c>
      <c r="C315" t="s">
        <v>77</v>
      </c>
      <c r="D315" t="str">
        <f>_xlfn.XLOOKUP(Table2[[#This Row],[Patron Group]],$R$10:$R$24,$S$10:$S$24)</f>
        <v>Undergraduate</v>
      </c>
      <c r="E315" s="1" t="d">
        <v>2023-01-11</v>
      </c>
      <c r="F315" t="s">
        <v>274</v>
      </c>
      <c r="G315" t="s">
        <v>2272</v>
      </c>
      <c r="H315" t="str">
        <f>_xlfn.XLOOKUP(Table2[[#This Row],[Unique BarCode]],$N$10:$N$37,$O$10:$O$37)</f>
        <v>WALLADPT</v>
      </c>
      <c r="I315" t="str">
        <f>_xlfn.XLOOKUP(Table2[[#This Row],[Unique BarCode]],$N$10:$N$37,$P$10:$P$37)</f>
        <v>Charger</v>
      </c>
      <c r="J315" t="s">
        <v>8</v>
      </c>
      <c r="L315">
        <v>1</v>
      </c>
    </row>
    <row r="316" spans="1:12" x14ac:dyDescent="0.2">
      <c r="A316" s="1" t="d">
        <v>2023-01-11</v>
      </c>
      <c r="B316" s="45">
        <v>-1</v>
      </c>
      <c r="C316" t="s">
        <v>77</v>
      </c>
      <c r="D316" t="str">
        <f>_xlfn.XLOOKUP(Table2[[#This Row],[Patron Group]],$R$10:$R$24,$S$10:$S$24)</f>
        <v>Undergraduate</v>
      </c>
      <c r="E316" s="1" t="d">
        <v>2023-01-11</v>
      </c>
      <c r="F316" t="s">
        <v>482</v>
      </c>
      <c r="G316" t="s">
        <v>2272</v>
      </c>
      <c r="H316" t="str">
        <f>_xlfn.XLOOKUP(Table2[[#This Row],[Unique BarCode]],$N$10:$N$37,$O$10:$O$37)</f>
        <v>WALLADPT</v>
      </c>
      <c r="I316" t="str">
        <f>_xlfn.XLOOKUP(Table2[[#This Row],[Unique BarCode]],$N$10:$N$37,$P$10:$P$37)</f>
        <v>Charger</v>
      </c>
      <c r="J316" t="s">
        <v>8</v>
      </c>
      <c r="L316">
        <v>1</v>
      </c>
    </row>
    <row r="317" spans="1:12" x14ac:dyDescent="0.2">
      <c r="A317" s="1" t="d">
        <v>2023-01-11</v>
      </c>
      <c r="B317" s="45">
        <v>-1</v>
      </c>
      <c r="C317" t="s">
        <v>77</v>
      </c>
      <c r="D317" t="str">
        <f>_xlfn.XLOOKUP(Table2[[#This Row],[Patron Group]],$R$10:$R$24,$S$10:$S$24)</f>
        <v>Undergraduate</v>
      </c>
      <c r="E317" s="1" t="d">
        <v>2023-01-11</v>
      </c>
      <c r="F317" t="s">
        <v>483</v>
      </c>
      <c r="G317" t="s">
        <v>2272</v>
      </c>
      <c r="H317" t="str">
        <f>_xlfn.XLOOKUP(Table2[[#This Row],[Unique BarCode]],$N$10:$N$37,$O$10:$O$37)</f>
        <v>WALLADPT</v>
      </c>
      <c r="I317" t="str">
        <f>_xlfn.XLOOKUP(Table2[[#This Row],[Unique BarCode]],$N$10:$N$37,$P$10:$P$37)</f>
        <v>Charger</v>
      </c>
      <c r="J317" t="s">
        <v>8</v>
      </c>
      <c r="L317">
        <v>1</v>
      </c>
    </row>
    <row r="318" spans="1:12" x14ac:dyDescent="0.2">
      <c r="A318" s="1" t="d">
        <v>2023-01-11</v>
      </c>
      <c r="B318" s="45">
        <v>-1</v>
      </c>
      <c r="C318" t="s">
        <v>77</v>
      </c>
      <c r="D318" t="str">
        <f>_xlfn.XLOOKUP(Table2[[#This Row],[Patron Group]],$R$10:$R$24,$S$10:$S$24)</f>
        <v>Undergraduate</v>
      </c>
      <c r="E318" s="1" t="d">
        <v>2023-01-11</v>
      </c>
      <c r="F318" t="s">
        <v>484</v>
      </c>
      <c r="G318" t="s">
        <v>2272</v>
      </c>
      <c r="H318" t="str">
        <f>_xlfn.XLOOKUP(Table2[[#This Row],[Unique BarCode]],$N$10:$N$37,$O$10:$O$37)</f>
        <v>WALLADPT</v>
      </c>
      <c r="I318" t="str">
        <f>_xlfn.XLOOKUP(Table2[[#This Row],[Unique BarCode]],$N$10:$N$37,$P$10:$P$37)</f>
        <v>Charger</v>
      </c>
      <c r="J318" t="s">
        <v>8</v>
      </c>
      <c r="L318">
        <v>1</v>
      </c>
    </row>
    <row r="319" spans="1:12" x14ac:dyDescent="0.2">
      <c r="A319" s="1" t="d">
        <v>2023-01-11</v>
      </c>
      <c r="B319" s="45">
        <v>-1</v>
      </c>
      <c r="C319" t="s">
        <v>77</v>
      </c>
      <c r="D319" t="str">
        <f>_xlfn.XLOOKUP(Table2[[#This Row],[Patron Group]],$R$10:$R$24,$S$10:$S$24)</f>
        <v>Undergraduate</v>
      </c>
      <c r="E319" s="1" t="d">
        <v>2023-01-11</v>
      </c>
      <c r="F319" t="s">
        <v>96</v>
      </c>
      <c r="G319" t="s">
        <v>2272</v>
      </c>
      <c r="H319" t="str">
        <f>_xlfn.XLOOKUP(Table2[[#This Row],[Unique BarCode]],$N$10:$N$37,$O$10:$O$37)</f>
        <v>WALLADPT</v>
      </c>
      <c r="I319" t="str">
        <f>_xlfn.XLOOKUP(Table2[[#This Row],[Unique BarCode]],$N$10:$N$37,$P$10:$P$37)</f>
        <v>Charger</v>
      </c>
      <c r="J319" t="s">
        <v>8</v>
      </c>
      <c r="L319">
        <v>1</v>
      </c>
    </row>
    <row r="320" spans="1:12" x14ac:dyDescent="0.2">
      <c r="A320" s="1" t="d">
        <v>2023-01-11</v>
      </c>
      <c r="B320" s="45">
        <v>-1</v>
      </c>
      <c r="C320" t="s">
        <v>77</v>
      </c>
      <c r="D320" t="str">
        <f>_xlfn.XLOOKUP(Table2[[#This Row],[Patron Group]],$R$10:$R$24,$S$10:$S$24)</f>
        <v>Undergraduate</v>
      </c>
      <c r="E320" s="1" t="d">
        <v>2023-01-11</v>
      </c>
      <c r="F320" t="s">
        <v>97</v>
      </c>
      <c r="G320" t="s">
        <v>2272</v>
      </c>
      <c r="H320" t="str">
        <f>_xlfn.XLOOKUP(Table2[[#This Row],[Unique BarCode]],$N$10:$N$37,$O$10:$O$37)</f>
        <v>WALLADPT</v>
      </c>
      <c r="I320" t="str">
        <f>_xlfn.XLOOKUP(Table2[[#This Row],[Unique BarCode]],$N$10:$N$37,$P$10:$P$37)</f>
        <v>Charger</v>
      </c>
      <c r="J320" t="s">
        <v>8</v>
      </c>
      <c r="L320">
        <v>1</v>
      </c>
    </row>
    <row r="321" spans="1:12" x14ac:dyDescent="0.2">
      <c r="A321" s="1" t="d">
        <v>2023-01-11</v>
      </c>
      <c r="B321" s="45">
        <v>-1</v>
      </c>
      <c r="C321" t="s">
        <v>77</v>
      </c>
      <c r="D321" t="str">
        <f>_xlfn.XLOOKUP(Table2[[#This Row],[Patron Group]],$R$10:$R$24,$S$10:$S$24)</f>
        <v>Undergraduate</v>
      </c>
      <c r="E321" s="1" t="d">
        <v>2023-01-18</v>
      </c>
      <c r="F321" t="s">
        <v>485</v>
      </c>
      <c r="G321" t="s">
        <v>2273</v>
      </c>
      <c r="H321" t="str">
        <f>_xlfn.XLOOKUP(Table2[[#This Row],[Unique BarCode]],$N$10:$N$37,$O$10:$O$37)</f>
        <v>ChromeBook</v>
      </c>
      <c r="I321" t="str">
        <f>_xlfn.XLOOKUP(Table2[[#This Row],[Unique BarCode]],$N$10:$N$37,$P$10:$P$37)</f>
        <v>Device</v>
      </c>
      <c r="J321" t="s">
        <v>49</v>
      </c>
      <c r="K321" t="s">
        <v>486</v>
      </c>
      <c r="L321">
        <v>1</v>
      </c>
    </row>
    <row r="322" spans="1:12" x14ac:dyDescent="0.2">
      <c r="A322" s="1" t="d">
        <v>2023-01-11</v>
      </c>
      <c r="B322" s="45">
        <v>-1</v>
      </c>
      <c r="C322" t="s">
        <v>77</v>
      </c>
      <c r="D322" t="str">
        <f>_xlfn.XLOOKUP(Table2[[#This Row],[Patron Group]],$R$10:$R$24,$S$10:$S$24)</f>
        <v>Undergraduate</v>
      </c>
      <c r="E322" s="1" t="d">
        <v>2023-01-18</v>
      </c>
      <c r="F322" t="s">
        <v>487</v>
      </c>
      <c r="G322" t="s">
        <v>2273</v>
      </c>
      <c r="H322" t="str">
        <f>_xlfn.XLOOKUP(Table2[[#This Row],[Unique BarCode]],$N$10:$N$37,$O$10:$O$37)</f>
        <v>ChromeBook</v>
      </c>
      <c r="I322" t="str">
        <f>_xlfn.XLOOKUP(Table2[[#This Row],[Unique BarCode]],$N$10:$N$37,$P$10:$P$37)</f>
        <v>Device</v>
      </c>
      <c r="J322" t="s">
        <v>128</v>
      </c>
      <c r="K322" t="s">
        <v>488</v>
      </c>
      <c r="L322">
        <v>1</v>
      </c>
    </row>
    <row r="323" spans="1:12" x14ac:dyDescent="0.2">
      <c r="A323" s="1" t="d">
        <v>2023-01-11</v>
      </c>
      <c r="B323" s="45">
        <v>-1</v>
      </c>
      <c r="C323" t="s">
        <v>77</v>
      </c>
      <c r="D323" t="str">
        <f>_xlfn.XLOOKUP(Table2[[#This Row],[Patron Group]],$R$10:$R$24,$S$10:$S$24)</f>
        <v>Undergraduate</v>
      </c>
      <c r="E323" s="1" t="d">
        <v>2023-01-18</v>
      </c>
      <c r="F323" t="s">
        <v>489</v>
      </c>
      <c r="G323" t="s">
        <v>2273</v>
      </c>
      <c r="H323" t="str">
        <f>_xlfn.XLOOKUP(Table2[[#This Row],[Unique BarCode]],$N$10:$N$37,$O$10:$O$37)</f>
        <v>ChromeBook</v>
      </c>
      <c r="I323" t="str">
        <f>_xlfn.XLOOKUP(Table2[[#This Row],[Unique BarCode]],$N$10:$N$37,$P$10:$P$37)</f>
        <v>Device</v>
      </c>
      <c r="J323" t="s">
        <v>8</v>
      </c>
      <c r="K323" t="s">
        <v>490</v>
      </c>
      <c r="L323">
        <v>1</v>
      </c>
    </row>
    <row r="324" spans="1:12" x14ac:dyDescent="0.2">
      <c r="A324" s="1" t="d">
        <v>2023-01-11</v>
      </c>
      <c r="B324" s="45">
        <v>-1</v>
      </c>
      <c r="C324" t="s">
        <v>77</v>
      </c>
      <c r="D324" t="str">
        <f>_xlfn.XLOOKUP(Table2[[#This Row],[Patron Group]],$R$10:$R$24,$S$10:$S$24)</f>
        <v>Undergraduate</v>
      </c>
      <c r="E324" s="1" t="d">
        <v>2023-01-18</v>
      </c>
      <c r="F324" t="s">
        <v>491</v>
      </c>
      <c r="G324" t="s">
        <v>2273</v>
      </c>
      <c r="H324" t="str">
        <f>_xlfn.XLOOKUP(Table2[[#This Row],[Unique BarCode]],$N$10:$N$37,$O$10:$O$37)</f>
        <v>ChromeBook</v>
      </c>
      <c r="I324" t="str">
        <f>_xlfn.XLOOKUP(Table2[[#This Row],[Unique BarCode]],$N$10:$N$37,$P$10:$P$37)</f>
        <v>Device</v>
      </c>
      <c r="J324" t="s">
        <v>8</v>
      </c>
      <c r="K324" t="s">
        <v>492</v>
      </c>
      <c r="L324">
        <v>1</v>
      </c>
    </row>
    <row r="325" spans="1:12" x14ac:dyDescent="0.2">
      <c r="A325" s="1" t="d">
        <v>2023-01-11</v>
      </c>
      <c r="B325" s="45">
        <v>-1</v>
      </c>
      <c r="C325" t="s">
        <v>77</v>
      </c>
      <c r="D325" t="str">
        <f>_xlfn.XLOOKUP(Table2[[#This Row],[Patron Group]],$R$10:$R$24,$S$10:$S$24)</f>
        <v>Undergraduate</v>
      </c>
      <c r="E325" s="1" t="d">
        <v>2023-01-18</v>
      </c>
      <c r="F325" t="s">
        <v>493</v>
      </c>
      <c r="G325" t="s">
        <v>2273</v>
      </c>
      <c r="H325" t="str">
        <f>_xlfn.XLOOKUP(Table2[[#This Row],[Unique BarCode]],$N$10:$N$37,$O$10:$O$37)</f>
        <v>ChromeBook</v>
      </c>
      <c r="I325" t="str">
        <f>_xlfn.XLOOKUP(Table2[[#This Row],[Unique BarCode]],$N$10:$N$37,$P$10:$P$37)</f>
        <v>Device</v>
      </c>
      <c r="J325" t="s">
        <v>8</v>
      </c>
      <c r="K325" t="s">
        <v>494</v>
      </c>
      <c r="L325">
        <v>1</v>
      </c>
    </row>
    <row r="326" spans="1:12" x14ac:dyDescent="0.2">
      <c r="A326" s="1" t="d">
        <v>2023-01-11</v>
      </c>
      <c r="B326" s="45">
        <v>-1</v>
      </c>
      <c r="C326" t="s">
        <v>77</v>
      </c>
      <c r="D326" t="str">
        <f>_xlfn.XLOOKUP(Table2[[#This Row],[Patron Group]],$R$10:$R$24,$S$10:$S$24)</f>
        <v>Undergraduate</v>
      </c>
      <c r="E326" s="1" t="d">
        <v>2023-01-18</v>
      </c>
      <c r="F326" t="s">
        <v>495</v>
      </c>
      <c r="G326" t="s">
        <v>2273</v>
      </c>
      <c r="H326" t="str">
        <f>_xlfn.XLOOKUP(Table2[[#This Row],[Unique BarCode]],$N$10:$N$37,$O$10:$O$37)</f>
        <v>ChromeBook</v>
      </c>
      <c r="I326" t="str">
        <f>_xlfn.XLOOKUP(Table2[[#This Row],[Unique BarCode]],$N$10:$N$37,$P$10:$P$37)</f>
        <v>Device</v>
      </c>
      <c r="J326" t="s">
        <v>8</v>
      </c>
      <c r="K326" t="s">
        <v>496</v>
      </c>
      <c r="L326">
        <v>1</v>
      </c>
    </row>
    <row r="327" spans="1:12" x14ac:dyDescent="0.2">
      <c r="A327" s="1" t="d">
        <v>2023-01-11</v>
      </c>
      <c r="B327" s="45">
        <v>-1</v>
      </c>
      <c r="C327" t="s">
        <v>77</v>
      </c>
      <c r="D327" t="str">
        <f>_xlfn.XLOOKUP(Table2[[#This Row],[Patron Group]],$R$10:$R$24,$S$10:$S$24)</f>
        <v>Undergraduate</v>
      </c>
      <c r="E327" s="1" t="d">
        <v>2023-01-18</v>
      </c>
      <c r="F327" t="s">
        <v>497</v>
      </c>
      <c r="G327" t="s">
        <v>2274</v>
      </c>
      <c r="H327" t="str">
        <f>_xlfn.XLOOKUP(Table2[[#This Row],[Unique BarCode]],$N$10:$N$37,$O$10:$O$37)</f>
        <v>MacBook</v>
      </c>
      <c r="I327" t="str">
        <f>_xlfn.XLOOKUP(Table2[[#This Row],[Unique BarCode]],$N$10:$N$37,$P$10:$P$37)</f>
        <v>Device</v>
      </c>
      <c r="J327" t="s">
        <v>8</v>
      </c>
      <c r="K327" t="s">
        <v>498</v>
      </c>
      <c r="L327">
        <v>1</v>
      </c>
    </row>
    <row r="328" spans="1:12" x14ac:dyDescent="0.2">
      <c r="A328" s="1" t="d">
        <v>2023-01-11</v>
      </c>
      <c r="B328" s="45">
        <v>-1</v>
      </c>
      <c r="C328" t="s">
        <v>77</v>
      </c>
      <c r="D328" t="str">
        <f>_xlfn.XLOOKUP(Table2[[#This Row],[Patron Group]],$R$10:$R$24,$S$10:$S$24)</f>
        <v>Undergraduate</v>
      </c>
      <c r="E328" s="1" t="d">
        <v>2023-01-18</v>
      </c>
      <c r="F328" t="s">
        <v>499</v>
      </c>
      <c r="G328" t="s">
        <v>2274</v>
      </c>
      <c r="H328" t="str">
        <f>_xlfn.XLOOKUP(Table2[[#This Row],[Unique BarCode]],$N$10:$N$37,$O$10:$O$37)</f>
        <v>MacBook</v>
      </c>
      <c r="I328" t="str">
        <f>_xlfn.XLOOKUP(Table2[[#This Row],[Unique BarCode]],$N$10:$N$37,$P$10:$P$37)</f>
        <v>Device</v>
      </c>
      <c r="J328" t="s">
        <v>8</v>
      </c>
      <c r="K328" t="s">
        <v>500</v>
      </c>
      <c r="L328">
        <v>1</v>
      </c>
    </row>
    <row r="329" spans="1:12" x14ac:dyDescent="0.2">
      <c r="A329" s="1" t="d">
        <v>2023-01-11</v>
      </c>
      <c r="B329" s="45">
        <v>-1</v>
      </c>
      <c r="C329" t="s">
        <v>77</v>
      </c>
      <c r="D329" t="str">
        <f>_xlfn.XLOOKUP(Table2[[#This Row],[Patron Group]],$R$10:$R$24,$S$10:$S$24)</f>
        <v>Undergraduate</v>
      </c>
      <c r="E329" s="1" t="d">
        <v>2023-01-18</v>
      </c>
      <c r="F329" t="s">
        <v>501</v>
      </c>
      <c r="G329" t="s">
        <v>2275</v>
      </c>
      <c r="H329" t="str">
        <f>_xlfn.XLOOKUP(Table2[[#This Row],[Unique BarCode]],$N$10:$N$37,$O$10:$O$37)</f>
        <v>iPad</v>
      </c>
      <c r="I329" t="str">
        <f>_xlfn.XLOOKUP(Table2[[#This Row],[Unique BarCode]],$N$10:$N$37,$P$10:$P$37)</f>
        <v>Device</v>
      </c>
      <c r="J329" t="s">
        <v>8</v>
      </c>
      <c r="K329" t="s">
        <v>502</v>
      </c>
      <c r="L329">
        <v>1</v>
      </c>
    </row>
    <row r="330" spans="1:12" x14ac:dyDescent="0.2">
      <c r="A330" s="1" t="d">
        <v>2023-01-11</v>
      </c>
      <c r="B330" s="45">
        <v>-1</v>
      </c>
      <c r="C330" t="s">
        <v>77</v>
      </c>
      <c r="D330" t="str">
        <f>_xlfn.XLOOKUP(Table2[[#This Row],[Patron Group]],$R$10:$R$24,$S$10:$S$24)</f>
        <v>Undergraduate</v>
      </c>
      <c r="E330" s="1" t="d">
        <v>2023-01-18</v>
      </c>
      <c r="F330" t="s">
        <v>503</v>
      </c>
      <c r="G330" t="s">
        <v>2275</v>
      </c>
      <c r="H330" t="str">
        <f>_xlfn.XLOOKUP(Table2[[#This Row],[Unique BarCode]],$N$10:$N$37,$O$10:$O$37)</f>
        <v>iPad</v>
      </c>
      <c r="I330" t="str">
        <f>_xlfn.XLOOKUP(Table2[[#This Row],[Unique BarCode]],$N$10:$N$37,$P$10:$P$37)</f>
        <v>Device</v>
      </c>
      <c r="J330" t="s">
        <v>8</v>
      </c>
      <c r="K330" t="s">
        <v>504</v>
      </c>
      <c r="L330">
        <v>1</v>
      </c>
    </row>
    <row r="331" spans="1:12" x14ac:dyDescent="0.2">
      <c r="A331" s="1" t="d">
        <v>2023-01-11</v>
      </c>
      <c r="B331" s="45">
        <v>-1</v>
      </c>
      <c r="C331" t="s">
        <v>77</v>
      </c>
      <c r="D331" t="str">
        <f>_xlfn.XLOOKUP(Table2[[#This Row],[Patron Group]],$R$10:$R$24,$S$10:$S$24)</f>
        <v>Undergraduate</v>
      </c>
      <c r="E331" s="1" t="d">
        <v>2023-01-18</v>
      </c>
      <c r="F331" t="s">
        <v>505</v>
      </c>
      <c r="G331" t="s">
        <v>2275</v>
      </c>
      <c r="H331" t="str">
        <f>_xlfn.XLOOKUP(Table2[[#This Row],[Unique BarCode]],$N$10:$N$37,$O$10:$O$37)</f>
        <v>iPad</v>
      </c>
      <c r="I331" t="str">
        <f>_xlfn.XLOOKUP(Table2[[#This Row],[Unique BarCode]],$N$10:$N$37,$P$10:$P$37)</f>
        <v>Device</v>
      </c>
      <c r="J331" t="s">
        <v>8</v>
      </c>
      <c r="L331">
        <v>1</v>
      </c>
    </row>
    <row r="332" spans="1:12" x14ac:dyDescent="0.2">
      <c r="A332" s="1" t="d">
        <v>2023-01-11</v>
      </c>
      <c r="B332" s="45">
        <v>-1</v>
      </c>
      <c r="C332" t="s">
        <v>77</v>
      </c>
      <c r="D332" t="str">
        <f>_xlfn.XLOOKUP(Table2[[#This Row],[Patron Group]],$R$10:$R$24,$S$10:$S$24)</f>
        <v>Undergraduate</v>
      </c>
      <c r="E332" s="1" t="d">
        <v>2023-01-18</v>
      </c>
      <c r="F332" t="s">
        <v>506</v>
      </c>
      <c r="G332" t="s">
        <v>2263</v>
      </c>
      <c r="H332" t="str">
        <f>_xlfn.XLOOKUP(Table2[[#This Row],[Unique BarCode]],$N$10:$N$37,$O$10:$O$37)</f>
        <v>HP Laptop</v>
      </c>
      <c r="I332" t="str">
        <f>_xlfn.XLOOKUP(Table2[[#This Row],[Unique BarCode]],$N$10:$N$37,$P$10:$P$37)</f>
        <v>Device</v>
      </c>
      <c r="J332" t="s">
        <v>8</v>
      </c>
      <c r="K332" t="s">
        <v>507</v>
      </c>
      <c r="L332">
        <v>1</v>
      </c>
    </row>
    <row r="333" spans="1:12" x14ac:dyDescent="0.2">
      <c r="A333" s="1" t="d">
        <v>2023-01-11</v>
      </c>
      <c r="B333" s="45">
        <v>-1</v>
      </c>
      <c r="C333" t="s">
        <v>77</v>
      </c>
      <c r="D333" t="str">
        <f>_xlfn.XLOOKUP(Table2[[#This Row],[Patron Group]],$R$10:$R$24,$S$10:$S$24)</f>
        <v>Undergraduate</v>
      </c>
      <c r="E333" s="1" t="d">
        <v>2023-01-18</v>
      </c>
      <c r="F333" t="s">
        <v>508</v>
      </c>
      <c r="G333" t="s">
        <v>2263</v>
      </c>
      <c r="H333" t="str">
        <f>_xlfn.XLOOKUP(Table2[[#This Row],[Unique BarCode]],$N$10:$N$37,$O$10:$O$37)</f>
        <v>HP Laptop</v>
      </c>
      <c r="I333" t="str">
        <f>_xlfn.XLOOKUP(Table2[[#This Row],[Unique BarCode]],$N$10:$N$37,$P$10:$P$37)</f>
        <v>Device</v>
      </c>
      <c r="J333" t="s">
        <v>8</v>
      </c>
      <c r="K333" t="s">
        <v>509</v>
      </c>
      <c r="L333">
        <v>1</v>
      </c>
    </row>
    <row r="334" spans="1:12" x14ac:dyDescent="0.2">
      <c r="A334" s="1" t="d">
        <v>2023-01-11</v>
      </c>
      <c r="B334" s="45">
        <v>-1</v>
      </c>
      <c r="C334" t="s">
        <v>77</v>
      </c>
      <c r="D334" t="str">
        <f>_xlfn.XLOOKUP(Table2[[#This Row],[Patron Group]],$R$10:$R$24,$S$10:$S$24)</f>
        <v>Undergraduate</v>
      </c>
      <c r="E334" s="1" t="d">
        <v>2023-01-20</v>
      </c>
      <c r="F334" t="s">
        <v>510</v>
      </c>
      <c r="G334" t="s">
        <v>2263</v>
      </c>
      <c r="H334" t="str">
        <f>_xlfn.XLOOKUP(Table2[[#This Row],[Unique BarCode]],$N$10:$N$37,$O$10:$O$37)</f>
        <v>HP Laptop</v>
      </c>
      <c r="I334" t="str">
        <f>_xlfn.XLOOKUP(Table2[[#This Row],[Unique BarCode]],$N$10:$N$37,$P$10:$P$37)</f>
        <v>Device</v>
      </c>
      <c r="J334" t="s">
        <v>8</v>
      </c>
      <c r="K334" t="s">
        <v>511</v>
      </c>
      <c r="L334">
        <v>1</v>
      </c>
    </row>
    <row r="335" spans="1:12" x14ac:dyDescent="0.2">
      <c r="A335" s="1" t="d">
        <v>2023-01-11</v>
      </c>
      <c r="B335" s="45">
        <v>-1</v>
      </c>
      <c r="C335" t="s">
        <v>77</v>
      </c>
      <c r="D335" t="str">
        <f>_xlfn.XLOOKUP(Table2[[#This Row],[Patron Group]],$R$10:$R$24,$S$10:$S$24)</f>
        <v>Undergraduate</v>
      </c>
      <c r="E335" s="1" t="d">
        <v>2023-01-24</v>
      </c>
      <c r="F335" t="s">
        <v>512</v>
      </c>
      <c r="G335" t="s">
        <v>2274</v>
      </c>
      <c r="H335" t="str">
        <f>_xlfn.XLOOKUP(Table2[[#This Row],[Unique BarCode]],$N$10:$N$37,$O$10:$O$37)</f>
        <v>MacBook</v>
      </c>
      <c r="I335" t="str">
        <f>_xlfn.XLOOKUP(Table2[[#This Row],[Unique BarCode]],$N$10:$N$37,$P$10:$P$37)</f>
        <v>Device</v>
      </c>
      <c r="J335" t="s">
        <v>8</v>
      </c>
      <c r="K335" t="s">
        <v>513</v>
      </c>
      <c r="L335">
        <v>1</v>
      </c>
    </row>
    <row r="336" spans="1:12" x14ac:dyDescent="0.2">
      <c r="A336" s="1" t="d">
        <v>2023-01-11</v>
      </c>
      <c r="B336" s="45">
        <v>-1</v>
      </c>
      <c r="C336" t="s">
        <v>77</v>
      </c>
      <c r="D336" t="str">
        <f>_xlfn.XLOOKUP(Table2[[#This Row],[Patron Group]],$R$10:$R$24,$S$10:$S$24)</f>
        <v>Undergraduate</v>
      </c>
      <c r="E336" s="1" t="d">
        <v>2023-01-24</v>
      </c>
      <c r="F336" t="s">
        <v>514</v>
      </c>
      <c r="G336" t="s">
        <v>2263</v>
      </c>
      <c r="H336" t="str">
        <f>_xlfn.XLOOKUP(Table2[[#This Row],[Unique BarCode]],$N$10:$N$37,$O$10:$O$37)</f>
        <v>HP Laptop</v>
      </c>
      <c r="I336" t="str">
        <f>_xlfn.XLOOKUP(Table2[[#This Row],[Unique BarCode]],$N$10:$N$37,$P$10:$P$37)</f>
        <v>Device</v>
      </c>
      <c r="J336" t="s">
        <v>8</v>
      </c>
      <c r="K336" t="s">
        <v>515</v>
      </c>
      <c r="L336">
        <v>1</v>
      </c>
    </row>
    <row r="337" spans="1:12" x14ac:dyDescent="0.2">
      <c r="A337" s="1" t="d">
        <v>2023-01-11</v>
      </c>
      <c r="B337" s="45">
        <v>-1</v>
      </c>
      <c r="C337" t="s">
        <v>77</v>
      </c>
      <c r="D337" t="str">
        <f>_xlfn.XLOOKUP(Table2[[#This Row],[Patron Group]],$R$10:$R$24,$S$10:$S$24)</f>
        <v>Undergraduate</v>
      </c>
      <c r="E337" s="1" t="d">
        <v>2023-01-25</v>
      </c>
      <c r="F337" t="s">
        <v>516</v>
      </c>
      <c r="G337" t="s">
        <v>2274</v>
      </c>
      <c r="H337" t="str">
        <f>_xlfn.XLOOKUP(Table2[[#This Row],[Unique BarCode]],$N$10:$N$37,$O$10:$O$37)</f>
        <v>MacBook</v>
      </c>
      <c r="I337" t="str">
        <f>_xlfn.XLOOKUP(Table2[[#This Row],[Unique BarCode]],$N$10:$N$37,$P$10:$P$37)</f>
        <v>Device</v>
      </c>
      <c r="J337" t="s">
        <v>8</v>
      </c>
      <c r="K337" t="s">
        <v>517</v>
      </c>
      <c r="L337">
        <v>1</v>
      </c>
    </row>
    <row r="338" spans="1:12" x14ac:dyDescent="0.2">
      <c r="A338" s="1" t="d">
        <v>2023-01-11</v>
      </c>
      <c r="B338" s="45">
        <v>-1</v>
      </c>
      <c r="C338" t="s">
        <v>77</v>
      </c>
      <c r="D338" t="str">
        <f>_xlfn.XLOOKUP(Table2[[#This Row],[Patron Group]],$R$10:$R$24,$S$10:$S$24)</f>
        <v>Undergraduate</v>
      </c>
      <c r="E338" s="1" t="d">
        <v>2023-01-25</v>
      </c>
      <c r="F338" t="s">
        <v>499</v>
      </c>
      <c r="G338" t="s">
        <v>2274</v>
      </c>
      <c r="H338" t="str">
        <f>_xlfn.XLOOKUP(Table2[[#This Row],[Unique BarCode]],$N$10:$N$37,$O$10:$O$37)</f>
        <v>MacBook</v>
      </c>
      <c r="I338" t="str">
        <f>_xlfn.XLOOKUP(Table2[[#This Row],[Unique BarCode]],$N$10:$N$37,$P$10:$P$37)</f>
        <v>Device</v>
      </c>
      <c r="J338" t="s">
        <v>8</v>
      </c>
      <c r="K338" t="s">
        <v>500</v>
      </c>
      <c r="L338">
        <v>1</v>
      </c>
    </row>
    <row r="339" spans="1:12" x14ac:dyDescent="0.2">
      <c r="A339" s="1" t="d">
        <v>2023-01-11</v>
      </c>
      <c r="B339" s="45">
        <v>-1</v>
      </c>
      <c r="C339" t="s">
        <v>77</v>
      </c>
      <c r="D339" t="str">
        <f>_xlfn.XLOOKUP(Table2[[#This Row],[Patron Group]],$R$10:$R$24,$S$10:$S$24)</f>
        <v>Undergraduate</v>
      </c>
      <c r="E339" s="1" t="d">
        <v>2023-01-25</v>
      </c>
      <c r="F339" t="s">
        <v>518</v>
      </c>
      <c r="G339" t="s">
        <v>2274</v>
      </c>
      <c r="H339" t="str">
        <f>_xlfn.XLOOKUP(Table2[[#This Row],[Unique BarCode]],$N$10:$N$37,$O$10:$O$37)</f>
        <v>MacBook</v>
      </c>
      <c r="I339" t="str">
        <f>_xlfn.XLOOKUP(Table2[[#This Row],[Unique BarCode]],$N$10:$N$37,$P$10:$P$37)</f>
        <v>Device</v>
      </c>
      <c r="J339" t="s">
        <v>8</v>
      </c>
      <c r="K339" t="s">
        <v>519</v>
      </c>
      <c r="L339">
        <v>1</v>
      </c>
    </row>
    <row r="340" spans="1:12" x14ac:dyDescent="0.2">
      <c r="A340" s="1" t="d">
        <v>2023-01-11</v>
      </c>
      <c r="B340" s="45">
        <v>-1</v>
      </c>
      <c r="C340" t="s">
        <v>77</v>
      </c>
      <c r="D340" t="str">
        <f>_xlfn.XLOOKUP(Table2[[#This Row],[Patron Group]],$R$10:$R$24,$S$10:$S$24)</f>
        <v>Undergraduate</v>
      </c>
      <c r="E340" s="1" t="d">
        <v>2023-01-25</v>
      </c>
      <c r="F340" t="s">
        <v>520</v>
      </c>
      <c r="G340" t="s">
        <v>2274</v>
      </c>
      <c r="H340" t="str">
        <f>_xlfn.XLOOKUP(Table2[[#This Row],[Unique BarCode]],$N$10:$N$37,$O$10:$O$37)</f>
        <v>MacBook</v>
      </c>
      <c r="I340" t="str">
        <f>_xlfn.XLOOKUP(Table2[[#This Row],[Unique BarCode]],$N$10:$N$37,$P$10:$P$37)</f>
        <v>Device</v>
      </c>
      <c r="J340" t="s">
        <v>8</v>
      </c>
      <c r="K340" t="s">
        <v>520</v>
      </c>
      <c r="L340">
        <v>1</v>
      </c>
    </row>
    <row r="341" spans="1:12" x14ac:dyDescent="0.2">
      <c r="A341" s="1" t="d">
        <v>2023-01-11</v>
      </c>
      <c r="B341" s="45">
        <v>-1</v>
      </c>
      <c r="C341" t="s">
        <v>77</v>
      </c>
      <c r="D341" t="str">
        <f>_xlfn.XLOOKUP(Table2[[#This Row],[Patron Group]],$R$10:$R$24,$S$10:$S$24)</f>
        <v>Undergraduate</v>
      </c>
      <c r="E341" s="1" t="d">
        <v>2023-01-25</v>
      </c>
      <c r="F341" t="s">
        <v>521</v>
      </c>
      <c r="G341" t="s">
        <v>2275</v>
      </c>
      <c r="H341" t="str">
        <f>_xlfn.XLOOKUP(Table2[[#This Row],[Unique BarCode]],$N$10:$N$37,$O$10:$O$37)</f>
        <v>iPad</v>
      </c>
      <c r="I341" t="str">
        <f>_xlfn.XLOOKUP(Table2[[#This Row],[Unique BarCode]],$N$10:$N$37,$P$10:$P$37)</f>
        <v>Device</v>
      </c>
      <c r="J341" t="s">
        <v>8</v>
      </c>
      <c r="L341">
        <v>1</v>
      </c>
    </row>
    <row r="342" spans="1:12" x14ac:dyDescent="0.2">
      <c r="A342" s="1" t="d">
        <v>2023-01-11</v>
      </c>
      <c r="B342" s="45">
        <v>-1</v>
      </c>
      <c r="C342" t="s">
        <v>77</v>
      </c>
      <c r="D342" t="str">
        <f>_xlfn.XLOOKUP(Table2[[#This Row],[Patron Group]],$R$10:$R$24,$S$10:$S$24)</f>
        <v>Undergraduate</v>
      </c>
      <c r="E342" s="1" t="d">
        <v>2023-01-25</v>
      </c>
      <c r="F342" t="s">
        <v>522</v>
      </c>
      <c r="G342" t="s">
        <v>2263</v>
      </c>
      <c r="H342" t="str">
        <f>_xlfn.XLOOKUP(Table2[[#This Row],[Unique BarCode]],$N$10:$N$37,$O$10:$O$37)</f>
        <v>HP Laptop</v>
      </c>
      <c r="I342" t="str">
        <f>_xlfn.XLOOKUP(Table2[[#This Row],[Unique BarCode]],$N$10:$N$37,$P$10:$P$37)</f>
        <v>Device</v>
      </c>
      <c r="J342" t="s">
        <v>8</v>
      </c>
      <c r="K342" t="s">
        <v>523</v>
      </c>
      <c r="L342">
        <v>1</v>
      </c>
    </row>
    <row r="343" spans="1:12" x14ac:dyDescent="0.2">
      <c r="A343" s="1" t="d">
        <v>2023-01-11</v>
      </c>
      <c r="B343" s="45">
        <v>-1</v>
      </c>
      <c r="C343" t="s">
        <v>77</v>
      </c>
      <c r="D343" t="str">
        <f>_xlfn.XLOOKUP(Table2[[#This Row],[Patron Group]],$R$10:$R$24,$S$10:$S$24)</f>
        <v>Undergraduate</v>
      </c>
      <c r="E343" s="1" t="d">
        <v>2023-01-25</v>
      </c>
      <c r="F343" t="s">
        <v>125</v>
      </c>
      <c r="G343" t="s">
        <v>2263</v>
      </c>
      <c r="H343" t="str">
        <f>_xlfn.XLOOKUP(Table2[[#This Row],[Unique BarCode]],$N$10:$N$37,$O$10:$O$37)</f>
        <v>HP Laptop</v>
      </c>
      <c r="I343" t="str">
        <f>_xlfn.XLOOKUP(Table2[[#This Row],[Unique BarCode]],$N$10:$N$37,$P$10:$P$37)</f>
        <v>Device</v>
      </c>
      <c r="J343" t="s">
        <v>8</v>
      </c>
      <c r="K343" t="s">
        <v>126</v>
      </c>
      <c r="L343">
        <v>1</v>
      </c>
    </row>
    <row r="344" spans="1:12" x14ac:dyDescent="0.2">
      <c r="A344" s="1" t="d">
        <v>2023-01-11</v>
      </c>
      <c r="B344" s="45">
        <v>-1</v>
      </c>
      <c r="C344" t="s">
        <v>77</v>
      </c>
      <c r="D344" t="str">
        <f>_xlfn.XLOOKUP(Table2[[#This Row],[Patron Group]],$R$10:$R$24,$S$10:$S$24)</f>
        <v>Undergraduate</v>
      </c>
      <c r="E344" s="1" t="d">
        <v>2023-04-11</v>
      </c>
      <c r="F344" t="s">
        <v>524</v>
      </c>
      <c r="G344" t="s">
        <v>2279</v>
      </c>
      <c r="H344" t="str">
        <f>_xlfn.XLOOKUP(Table2[[#This Row],[Unique BarCode]],$N$10:$N$37,$O$10:$O$37)</f>
        <v>EE Devices</v>
      </c>
      <c r="I344" t="str">
        <f>_xlfn.XLOOKUP(Table2[[#This Row],[Unique BarCode]],$N$10:$N$37,$P$10:$P$37)</f>
        <v>EE Devices</v>
      </c>
      <c r="J344" t="s">
        <v>49</v>
      </c>
      <c r="K344" t="s">
        <v>525</v>
      </c>
      <c r="L344">
        <v>1</v>
      </c>
    </row>
    <row r="345" spans="1:12" x14ac:dyDescent="0.2">
      <c r="A345" s="1" t="d">
        <v>2023-01-11</v>
      </c>
      <c r="B345" s="45">
        <v>-1</v>
      </c>
      <c r="C345" t="s">
        <v>77</v>
      </c>
      <c r="D345" t="str">
        <f>_xlfn.XLOOKUP(Table2[[#This Row],[Patron Group]],$R$10:$R$24,$S$10:$S$24)</f>
        <v>Undergraduate</v>
      </c>
      <c r="E345" s="1" t="d">
        <v>2023-04-11</v>
      </c>
      <c r="F345" t="s">
        <v>526</v>
      </c>
      <c r="G345" t="s">
        <v>2279</v>
      </c>
      <c r="H345" t="str">
        <f>_xlfn.XLOOKUP(Table2[[#This Row],[Unique BarCode]],$N$10:$N$37,$O$10:$O$37)</f>
        <v>EE Devices</v>
      </c>
      <c r="I345" t="str">
        <f>_xlfn.XLOOKUP(Table2[[#This Row],[Unique BarCode]],$N$10:$N$37,$P$10:$P$37)</f>
        <v>EE Devices</v>
      </c>
      <c r="J345" t="s">
        <v>49</v>
      </c>
      <c r="K345" t="s">
        <v>527</v>
      </c>
      <c r="L345">
        <v>1</v>
      </c>
    </row>
    <row r="346" spans="1:12" x14ac:dyDescent="0.2">
      <c r="A346" s="1" t="d">
        <v>2023-01-11</v>
      </c>
      <c r="B346" s="45">
        <v>-1</v>
      </c>
      <c r="C346" t="s">
        <v>77</v>
      </c>
      <c r="D346" t="str">
        <f>_xlfn.XLOOKUP(Table2[[#This Row],[Patron Group]],$R$10:$R$24,$S$10:$S$24)</f>
        <v>Undergraduate</v>
      </c>
      <c r="E346" s="1" t="d">
        <v>2023-04-11</v>
      </c>
      <c r="F346" t="s">
        <v>528</v>
      </c>
      <c r="G346" t="s">
        <v>2279</v>
      </c>
      <c r="H346" t="str">
        <f>_xlfn.XLOOKUP(Table2[[#This Row],[Unique BarCode]],$N$10:$N$37,$O$10:$O$37)</f>
        <v>EE Devices</v>
      </c>
      <c r="I346" t="str">
        <f>_xlfn.XLOOKUP(Table2[[#This Row],[Unique BarCode]],$N$10:$N$37,$P$10:$P$37)</f>
        <v>EE Devices</v>
      </c>
      <c r="J346" t="s">
        <v>49</v>
      </c>
      <c r="K346" t="s">
        <v>529</v>
      </c>
      <c r="L346">
        <v>1</v>
      </c>
    </row>
    <row r="347" spans="1:12" x14ac:dyDescent="0.2">
      <c r="A347" s="1" t="d">
        <v>2023-01-11</v>
      </c>
      <c r="B347" s="45">
        <v>-1</v>
      </c>
      <c r="C347" t="s">
        <v>77</v>
      </c>
      <c r="D347" t="str">
        <f>_xlfn.XLOOKUP(Table2[[#This Row],[Patron Group]],$R$10:$R$24,$S$10:$S$24)</f>
        <v>Undergraduate</v>
      </c>
      <c r="E347" s="1" t="d">
        <v>2023-04-11</v>
      </c>
      <c r="F347" t="s">
        <v>530</v>
      </c>
      <c r="G347" t="s">
        <v>2279</v>
      </c>
      <c r="H347" t="str">
        <f>_xlfn.XLOOKUP(Table2[[#This Row],[Unique BarCode]],$N$10:$N$37,$O$10:$O$37)</f>
        <v>EE Devices</v>
      </c>
      <c r="I347" t="str">
        <f>_xlfn.XLOOKUP(Table2[[#This Row],[Unique BarCode]],$N$10:$N$37,$P$10:$P$37)</f>
        <v>EE Devices</v>
      </c>
      <c r="J347" t="s">
        <v>49</v>
      </c>
      <c r="K347" t="s">
        <v>531</v>
      </c>
      <c r="L347">
        <v>1</v>
      </c>
    </row>
    <row r="348" spans="1:12" x14ac:dyDescent="0.2">
      <c r="A348" s="1" t="d">
        <v>2023-01-11</v>
      </c>
      <c r="B348" s="45">
        <v>-1</v>
      </c>
      <c r="C348" t="s">
        <v>77</v>
      </c>
      <c r="D348" t="str">
        <f>_xlfn.XLOOKUP(Table2[[#This Row],[Patron Group]],$R$10:$R$24,$S$10:$S$24)</f>
        <v>Undergraduate</v>
      </c>
      <c r="E348" s="1" t="d">
        <v>2023-04-11</v>
      </c>
      <c r="F348" t="s">
        <v>532</v>
      </c>
      <c r="G348" t="s">
        <v>2279</v>
      </c>
      <c r="H348" t="str">
        <f>_xlfn.XLOOKUP(Table2[[#This Row],[Unique BarCode]],$N$10:$N$37,$O$10:$O$37)</f>
        <v>EE Devices</v>
      </c>
      <c r="I348" t="str">
        <f>_xlfn.XLOOKUP(Table2[[#This Row],[Unique BarCode]],$N$10:$N$37,$P$10:$P$37)</f>
        <v>EE Devices</v>
      </c>
      <c r="J348" t="s">
        <v>49</v>
      </c>
      <c r="K348" t="s">
        <v>533</v>
      </c>
      <c r="L348">
        <v>1</v>
      </c>
    </row>
    <row r="349" spans="1:12" x14ac:dyDescent="0.2">
      <c r="A349" s="1" t="d">
        <v>2023-01-11</v>
      </c>
      <c r="B349" s="45">
        <v>-1</v>
      </c>
      <c r="C349" t="s">
        <v>77</v>
      </c>
      <c r="D349" t="str">
        <f>_xlfn.XLOOKUP(Table2[[#This Row],[Patron Group]],$R$10:$R$24,$S$10:$S$24)</f>
        <v>Undergraduate</v>
      </c>
      <c r="E349" s="1" t="d">
        <v>2023-04-11</v>
      </c>
      <c r="F349" t="s">
        <v>534</v>
      </c>
      <c r="G349" t="s">
        <v>2279</v>
      </c>
      <c r="H349" t="str">
        <f>_xlfn.XLOOKUP(Table2[[#This Row],[Unique BarCode]],$N$10:$N$37,$O$10:$O$37)</f>
        <v>EE Devices</v>
      </c>
      <c r="I349" t="str">
        <f>_xlfn.XLOOKUP(Table2[[#This Row],[Unique BarCode]],$N$10:$N$37,$P$10:$P$37)</f>
        <v>EE Devices</v>
      </c>
      <c r="J349" t="s">
        <v>49</v>
      </c>
      <c r="K349" t="s">
        <v>535</v>
      </c>
      <c r="L349">
        <v>1</v>
      </c>
    </row>
    <row r="350" spans="1:12" x14ac:dyDescent="0.2">
      <c r="A350" s="1" t="d">
        <v>2023-01-11</v>
      </c>
      <c r="B350" s="45">
        <v>-1</v>
      </c>
      <c r="C350" t="s">
        <v>77</v>
      </c>
      <c r="D350" t="str">
        <f>_xlfn.XLOOKUP(Table2[[#This Row],[Patron Group]],$R$10:$R$24,$S$10:$S$24)</f>
        <v>Undergraduate</v>
      </c>
      <c r="E350" s="1" t="d">
        <v>2023-04-11</v>
      </c>
      <c r="F350" t="s">
        <v>536</v>
      </c>
      <c r="G350" t="s">
        <v>2279</v>
      </c>
      <c r="H350" t="str">
        <f>_xlfn.XLOOKUP(Table2[[#This Row],[Unique BarCode]],$N$10:$N$37,$O$10:$O$37)</f>
        <v>EE Devices</v>
      </c>
      <c r="I350" t="str">
        <f>_xlfn.XLOOKUP(Table2[[#This Row],[Unique BarCode]],$N$10:$N$37,$P$10:$P$37)</f>
        <v>EE Devices</v>
      </c>
      <c r="J350" t="s">
        <v>49</v>
      </c>
      <c r="K350" t="s">
        <v>537</v>
      </c>
      <c r="L350">
        <v>1</v>
      </c>
    </row>
    <row r="351" spans="1:12" x14ac:dyDescent="0.2">
      <c r="A351" s="1" t="d">
        <v>2023-01-11</v>
      </c>
      <c r="B351" s="45">
        <v>-1</v>
      </c>
      <c r="C351" t="s">
        <v>77</v>
      </c>
      <c r="D351" t="str">
        <f>_xlfn.XLOOKUP(Table2[[#This Row],[Patron Group]],$R$10:$R$24,$S$10:$S$24)</f>
        <v>Undergraduate</v>
      </c>
      <c r="E351" s="1" t="d">
        <v>2023-04-11</v>
      </c>
      <c r="F351" t="s">
        <v>538</v>
      </c>
      <c r="G351" t="s">
        <v>2279</v>
      </c>
      <c r="H351" t="str">
        <f>_xlfn.XLOOKUP(Table2[[#This Row],[Unique BarCode]],$N$10:$N$37,$O$10:$O$37)</f>
        <v>EE Devices</v>
      </c>
      <c r="I351" t="str">
        <f>_xlfn.XLOOKUP(Table2[[#This Row],[Unique BarCode]],$N$10:$N$37,$P$10:$P$37)</f>
        <v>EE Devices</v>
      </c>
      <c r="J351" t="s">
        <v>49</v>
      </c>
      <c r="K351" t="s">
        <v>539</v>
      </c>
      <c r="L351">
        <v>1</v>
      </c>
    </row>
    <row r="352" spans="1:12" x14ac:dyDescent="0.2">
      <c r="A352" s="1" t="d">
        <v>2023-01-11</v>
      </c>
      <c r="B352" s="45">
        <v>-1</v>
      </c>
      <c r="C352" t="s">
        <v>77</v>
      </c>
      <c r="D352" t="str">
        <f>_xlfn.XLOOKUP(Table2[[#This Row],[Patron Group]],$R$10:$R$24,$S$10:$S$24)</f>
        <v>Undergraduate</v>
      </c>
      <c r="E352" s="1" t="d">
        <v>2023-04-11</v>
      </c>
      <c r="F352" t="s">
        <v>540</v>
      </c>
      <c r="G352" t="s">
        <v>2279</v>
      </c>
      <c r="H352" t="str">
        <f>_xlfn.XLOOKUP(Table2[[#This Row],[Unique BarCode]],$N$10:$N$37,$O$10:$O$37)</f>
        <v>EE Devices</v>
      </c>
      <c r="I352" t="str">
        <f>_xlfn.XLOOKUP(Table2[[#This Row],[Unique BarCode]],$N$10:$N$37,$P$10:$P$37)</f>
        <v>EE Devices</v>
      </c>
      <c r="J352" t="s">
        <v>49</v>
      </c>
      <c r="K352" t="s">
        <v>541</v>
      </c>
      <c r="L352">
        <v>1</v>
      </c>
    </row>
    <row r="353" spans="1:12" x14ac:dyDescent="0.2">
      <c r="A353" s="1" t="d">
        <v>2023-01-11</v>
      </c>
      <c r="B353" s="45">
        <v>-1</v>
      </c>
      <c r="C353" t="s">
        <v>77</v>
      </c>
      <c r="D353" t="str">
        <f>_xlfn.XLOOKUP(Table2[[#This Row],[Patron Group]],$R$10:$R$24,$S$10:$S$24)</f>
        <v>Undergraduate</v>
      </c>
      <c r="E353" s="1" t="d">
        <v>2023-04-11</v>
      </c>
      <c r="F353" t="s">
        <v>542</v>
      </c>
      <c r="G353" t="s">
        <v>2279</v>
      </c>
      <c r="H353" t="str">
        <f>_xlfn.XLOOKUP(Table2[[#This Row],[Unique BarCode]],$N$10:$N$37,$O$10:$O$37)</f>
        <v>EE Devices</v>
      </c>
      <c r="I353" t="str">
        <f>_xlfn.XLOOKUP(Table2[[#This Row],[Unique BarCode]],$N$10:$N$37,$P$10:$P$37)</f>
        <v>EE Devices</v>
      </c>
      <c r="J353" t="s">
        <v>49</v>
      </c>
      <c r="L353">
        <v>1</v>
      </c>
    </row>
    <row r="354" spans="1:12" x14ac:dyDescent="0.2">
      <c r="A354" s="1" t="d">
        <v>2023-01-11</v>
      </c>
      <c r="B354" s="45">
        <v>5564738850006530</v>
      </c>
      <c r="C354" t="s">
        <v>77</v>
      </c>
      <c r="D354" t="str">
        <f>_xlfn.XLOOKUP(Table2[[#This Row],[Patron Group]],$R$10:$R$24,$S$10:$S$24)</f>
        <v>Undergraduate</v>
      </c>
      <c r="E354" s="1" t="d">
        <v>2023-01-18</v>
      </c>
      <c r="F354" t="s">
        <v>543</v>
      </c>
      <c r="G354" t="s">
        <v>2274</v>
      </c>
      <c r="H354" t="str">
        <f>_xlfn.XLOOKUP(Table2[[#This Row],[Unique BarCode]],$N$10:$N$37,$O$10:$O$37)</f>
        <v>MacBook</v>
      </c>
      <c r="I354" t="str">
        <f>_xlfn.XLOOKUP(Table2[[#This Row],[Unique BarCode]],$N$10:$N$37,$P$10:$P$37)</f>
        <v>Device</v>
      </c>
      <c r="J354" t="s">
        <v>8</v>
      </c>
      <c r="K354" t="s">
        <v>544</v>
      </c>
      <c r="L354">
        <v>1</v>
      </c>
    </row>
    <row r="355" spans="1:12" x14ac:dyDescent="0.2">
      <c r="A355" s="1" t="d">
        <v>2023-01-11</v>
      </c>
      <c r="B355" s="45">
        <v>5566337800006530</v>
      </c>
      <c r="C355" t="s">
        <v>77</v>
      </c>
      <c r="D355" t="str">
        <f>_xlfn.XLOOKUP(Table2[[#This Row],[Patron Group]],$R$10:$R$24,$S$10:$S$24)</f>
        <v>Undergraduate</v>
      </c>
      <c r="E355" s="1" t="d">
        <v>2023-04-11</v>
      </c>
      <c r="F355" t="s">
        <v>545</v>
      </c>
      <c r="G355" t="s">
        <v>2279</v>
      </c>
      <c r="H355" t="str">
        <f>_xlfn.XLOOKUP(Table2[[#This Row],[Unique BarCode]],$N$10:$N$37,$O$10:$O$37)</f>
        <v>EE Devices</v>
      </c>
      <c r="I355" t="str">
        <f>_xlfn.XLOOKUP(Table2[[#This Row],[Unique BarCode]],$N$10:$N$37,$P$10:$P$37)</f>
        <v>EE Devices</v>
      </c>
      <c r="J355" t="s">
        <v>49</v>
      </c>
      <c r="K355" t="s">
        <v>546</v>
      </c>
      <c r="L355">
        <v>1</v>
      </c>
    </row>
    <row r="356" spans="1:12" x14ac:dyDescent="0.2">
      <c r="A356" s="1" t="d">
        <v>2023-01-11</v>
      </c>
      <c r="B356" s="45">
        <v>5567018710006530</v>
      </c>
      <c r="C356" t="s">
        <v>77</v>
      </c>
      <c r="D356" t="str">
        <f>_xlfn.XLOOKUP(Table2[[#This Row],[Patron Group]],$R$10:$R$24,$S$10:$S$24)</f>
        <v>Undergraduate</v>
      </c>
      <c r="E356" s="1" t="d">
        <v>2023-04-11</v>
      </c>
      <c r="F356" t="s">
        <v>547</v>
      </c>
      <c r="G356" t="s">
        <v>2279</v>
      </c>
      <c r="H356" t="str">
        <f>_xlfn.XLOOKUP(Table2[[#This Row],[Unique BarCode]],$N$10:$N$37,$O$10:$O$37)</f>
        <v>EE Devices</v>
      </c>
      <c r="I356" t="str">
        <f>_xlfn.XLOOKUP(Table2[[#This Row],[Unique BarCode]],$N$10:$N$37,$P$10:$P$37)</f>
        <v>EE Devices</v>
      </c>
      <c r="J356" t="s">
        <v>49</v>
      </c>
      <c r="L356">
        <v>1</v>
      </c>
    </row>
    <row r="357" spans="1:12" x14ac:dyDescent="0.2">
      <c r="A357" s="1" t="d">
        <v>2023-01-11</v>
      </c>
      <c r="B357" s="45">
        <v>9399417670006530</v>
      </c>
      <c r="C357" t="s">
        <v>77</v>
      </c>
      <c r="D357" t="str">
        <f>_xlfn.XLOOKUP(Table2[[#This Row],[Patron Group]],$R$10:$R$24,$S$10:$S$24)</f>
        <v>Undergraduate</v>
      </c>
      <c r="E357" s="1" t="d">
        <v>2023-01-18</v>
      </c>
      <c r="F357" t="s">
        <v>548</v>
      </c>
      <c r="G357" t="s">
        <v>2274</v>
      </c>
      <c r="H357" t="str">
        <f>_xlfn.XLOOKUP(Table2[[#This Row],[Unique BarCode]],$N$10:$N$37,$O$10:$O$37)</f>
        <v>MacBook</v>
      </c>
      <c r="I357" t="str">
        <f>_xlfn.XLOOKUP(Table2[[#This Row],[Unique BarCode]],$N$10:$N$37,$P$10:$P$37)</f>
        <v>Device</v>
      </c>
      <c r="J357" t="s">
        <v>8</v>
      </c>
      <c r="K357" t="s">
        <v>549</v>
      </c>
      <c r="L357">
        <v>1</v>
      </c>
    </row>
    <row r="358" spans="1:12" x14ac:dyDescent="0.2">
      <c r="A358" s="1" t="d">
        <v>2023-01-11</v>
      </c>
      <c r="B358" s="45">
        <v>9401453510006530</v>
      </c>
      <c r="C358" t="s">
        <v>77</v>
      </c>
      <c r="D358" t="str">
        <f>_xlfn.XLOOKUP(Table2[[#This Row],[Patron Group]],$R$10:$R$24,$S$10:$S$24)</f>
        <v>Undergraduate</v>
      </c>
      <c r="E358" s="1" t="d">
        <v>2023-01-25</v>
      </c>
      <c r="F358" t="s">
        <v>550</v>
      </c>
      <c r="G358" t="s">
        <v>2263</v>
      </c>
      <c r="H358" t="str">
        <f>_xlfn.XLOOKUP(Table2[[#This Row],[Unique BarCode]],$N$10:$N$37,$O$10:$O$37)</f>
        <v>HP Laptop</v>
      </c>
      <c r="I358" t="str">
        <f>_xlfn.XLOOKUP(Table2[[#This Row],[Unique BarCode]],$N$10:$N$37,$P$10:$P$37)</f>
        <v>Device</v>
      </c>
      <c r="J358" t="s">
        <v>8</v>
      </c>
      <c r="K358" t="s">
        <v>551</v>
      </c>
      <c r="L358">
        <v>1</v>
      </c>
    </row>
    <row r="359" spans="1:12" x14ac:dyDescent="0.2">
      <c r="A359" s="1" t="d">
        <v>2023-01-12</v>
      </c>
      <c r="B359" s="45">
        <v>-1</v>
      </c>
      <c r="C359" t="s">
        <v>15</v>
      </c>
      <c r="D359" t="str">
        <f>_xlfn.XLOOKUP(Table2[[#This Row],[Patron Group]],$R$10:$R$24,$S$10:$S$24)</f>
        <v>Academic</v>
      </c>
      <c r="E359" s="1" t="d">
        <v>2023-01-19</v>
      </c>
      <c r="F359" t="s">
        <v>554</v>
      </c>
      <c r="G359" t="s">
        <v>2273</v>
      </c>
      <c r="H359" t="str">
        <f>_xlfn.XLOOKUP(Table2[[#This Row],[Unique BarCode]],$N$10:$N$37,$O$10:$O$37)</f>
        <v>ChromeBook</v>
      </c>
      <c r="I359" t="str">
        <f>_xlfn.XLOOKUP(Table2[[#This Row],[Unique BarCode]],$N$10:$N$37,$P$10:$P$37)</f>
        <v>Device</v>
      </c>
      <c r="J359" t="s">
        <v>8</v>
      </c>
      <c r="K359" t="s">
        <v>555</v>
      </c>
      <c r="L359">
        <v>1</v>
      </c>
    </row>
    <row r="360" spans="1:12" x14ac:dyDescent="0.2">
      <c r="A360" s="1" t="d">
        <v>2023-01-12</v>
      </c>
      <c r="B360" s="45">
        <v>-1</v>
      </c>
      <c r="C360" t="s">
        <v>20</v>
      </c>
      <c r="D360" t="str">
        <f>_xlfn.XLOOKUP(Table2[[#This Row],[Patron Group]],$R$10:$R$24,$S$10:$S$24)</f>
        <v>Graduate</v>
      </c>
      <c r="E360" s="1" t="d">
        <v>2023-01-12</v>
      </c>
      <c r="F360" t="s">
        <v>215</v>
      </c>
      <c r="G360" t="s">
        <v>2281</v>
      </c>
      <c r="H360" t="str">
        <f>_xlfn.XLOOKUP(Table2[[#This Row],[Unique BarCode]],$N$10:$N$37,$O$10:$O$37)</f>
        <v>HDMIC</v>
      </c>
      <c r="I360" t="str">
        <f>_xlfn.XLOOKUP(Table2[[#This Row],[Unique BarCode]],$N$10:$N$37,$P$10:$P$37)</f>
        <v>Cable</v>
      </c>
      <c r="J360" t="s">
        <v>8</v>
      </c>
      <c r="K360" t="s">
        <v>216</v>
      </c>
      <c r="L360">
        <v>1</v>
      </c>
    </row>
    <row r="361" spans="1:12" x14ac:dyDescent="0.2">
      <c r="A361" s="1" t="d">
        <v>2023-01-12</v>
      </c>
      <c r="B361" s="45">
        <v>-1</v>
      </c>
      <c r="C361" t="s">
        <v>20</v>
      </c>
      <c r="D361" t="str">
        <f>_xlfn.XLOOKUP(Table2[[#This Row],[Patron Group]],$R$10:$R$24,$S$10:$S$24)</f>
        <v>Graduate</v>
      </c>
      <c r="E361" s="1" t="d">
        <v>2023-01-12</v>
      </c>
      <c r="F361" t="s">
        <v>23</v>
      </c>
      <c r="G361" t="s">
        <v>2266</v>
      </c>
      <c r="H361" t="str">
        <f>_xlfn.XLOOKUP(Table2[[#This Row],[Unique BarCode]],$N$10:$N$37,$O$10:$O$37)</f>
        <v>Headphones</v>
      </c>
      <c r="I361" t="str">
        <f>_xlfn.XLOOKUP(Table2[[#This Row],[Unique BarCode]],$N$10:$N$37,$P$10:$P$37)</f>
        <v>Accessory</v>
      </c>
      <c r="J361" t="s">
        <v>8</v>
      </c>
      <c r="K361" t="s">
        <v>24</v>
      </c>
      <c r="L361">
        <v>1</v>
      </c>
    </row>
    <row r="362" spans="1:12" x14ac:dyDescent="0.2">
      <c r="A362" s="1" t="d">
        <v>2023-01-12</v>
      </c>
      <c r="B362" s="45">
        <v>-1</v>
      </c>
      <c r="C362" t="s">
        <v>20</v>
      </c>
      <c r="D362" t="str">
        <f>_xlfn.XLOOKUP(Table2[[#This Row],[Patron Group]],$R$10:$R$24,$S$10:$S$24)</f>
        <v>Graduate</v>
      </c>
      <c r="E362" s="1" t="d">
        <v>2023-01-12</v>
      </c>
      <c r="F362" t="s">
        <v>258</v>
      </c>
      <c r="G362" t="s">
        <v>2282</v>
      </c>
      <c r="H362" t="str">
        <f>_xlfn.XLOOKUP(Table2[[#This Row],[Unique BarCode]],$N$10:$N$37,$O$10:$O$37)</f>
        <v>HPUSBC</v>
      </c>
      <c r="I362" t="str">
        <f>_xlfn.XLOOKUP(Table2[[#This Row],[Unique BarCode]],$N$10:$N$37,$P$10:$P$37)</f>
        <v>Charger</v>
      </c>
      <c r="J362" t="s">
        <v>49</v>
      </c>
      <c r="K362" t="s">
        <v>259</v>
      </c>
      <c r="L362">
        <v>1</v>
      </c>
    </row>
    <row r="363" spans="1:12" x14ac:dyDescent="0.2">
      <c r="A363" s="1" t="d">
        <v>2023-01-12</v>
      </c>
      <c r="B363" s="45">
        <v>-1</v>
      </c>
      <c r="C363" t="s">
        <v>20</v>
      </c>
      <c r="D363" t="str">
        <f>_xlfn.XLOOKUP(Table2[[#This Row],[Patron Group]],$R$10:$R$24,$S$10:$S$24)</f>
        <v>Graduate</v>
      </c>
      <c r="E363" s="1" t="d">
        <v>2023-01-12</v>
      </c>
      <c r="F363" t="s">
        <v>436</v>
      </c>
      <c r="G363" t="s">
        <v>2282</v>
      </c>
      <c r="H363" t="str">
        <f>_xlfn.XLOOKUP(Table2[[#This Row],[Unique BarCode]],$N$10:$N$37,$O$10:$O$37)</f>
        <v>HPUSBC</v>
      </c>
      <c r="I363" t="str">
        <f>_xlfn.XLOOKUP(Table2[[#This Row],[Unique BarCode]],$N$10:$N$37,$P$10:$P$37)</f>
        <v>Charger</v>
      </c>
      <c r="J363" t="s">
        <v>49</v>
      </c>
      <c r="K363" t="s">
        <v>437</v>
      </c>
      <c r="L363">
        <v>1</v>
      </c>
    </row>
    <row r="364" spans="1:12" x14ac:dyDescent="0.2">
      <c r="A364" s="1" t="d">
        <v>2023-01-12</v>
      </c>
      <c r="B364" s="45">
        <v>-1</v>
      </c>
      <c r="C364" t="s">
        <v>20</v>
      </c>
      <c r="D364" t="str">
        <f>_xlfn.XLOOKUP(Table2[[#This Row],[Patron Group]],$R$10:$R$24,$S$10:$S$24)</f>
        <v>Graduate</v>
      </c>
      <c r="E364" s="1" t="d">
        <v>2023-01-12</v>
      </c>
      <c r="F364" t="s">
        <v>458</v>
      </c>
      <c r="G364" t="s">
        <v>2282</v>
      </c>
      <c r="H364" t="str">
        <f>_xlfn.XLOOKUP(Table2[[#This Row],[Unique BarCode]],$N$10:$N$37,$O$10:$O$37)</f>
        <v>HPUSBC</v>
      </c>
      <c r="I364" t="str">
        <f>_xlfn.XLOOKUP(Table2[[#This Row],[Unique BarCode]],$N$10:$N$37,$P$10:$P$37)</f>
        <v>Charger</v>
      </c>
      <c r="J364" t="s">
        <v>49</v>
      </c>
      <c r="L364">
        <v>1</v>
      </c>
    </row>
    <row r="365" spans="1:12" x14ac:dyDescent="0.2">
      <c r="A365" s="1" t="d">
        <v>2023-01-12</v>
      </c>
      <c r="B365" s="45">
        <v>-1</v>
      </c>
      <c r="C365" t="s">
        <v>20</v>
      </c>
      <c r="D365" t="str">
        <f>_xlfn.XLOOKUP(Table2[[#This Row],[Patron Group]],$R$10:$R$24,$S$10:$S$24)</f>
        <v>Graduate</v>
      </c>
      <c r="E365" s="1" t="d">
        <v>2023-01-12</v>
      </c>
      <c r="F365" t="s">
        <v>218</v>
      </c>
      <c r="G365" t="s">
        <v>2265</v>
      </c>
      <c r="H365" t="str">
        <f>_xlfn.XLOOKUP(Table2[[#This Row],[Unique BarCode]],$N$10:$N$37,$O$10:$O$37)</f>
        <v>IPHONE</v>
      </c>
      <c r="I365" t="str">
        <f>_xlfn.XLOOKUP(Table2[[#This Row],[Unique BarCode]],$N$10:$N$37,$P$10:$P$37)</f>
        <v>Charger</v>
      </c>
      <c r="J365" t="s">
        <v>49</v>
      </c>
      <c r="K365" t="s">
        <v>219</v>
      </c>
      <c r="L365">
        <v>1</v>
      </c>
    </row>
    <row r="366" spans="1:12" x14ac:dyDescent="0.2">
      <c r="A366" s="1" t="d">
        <v>2023-01-12</v>
      </c>
      <c r="B366" s="45">
        <v>-1</v>
      </c>
      <c r="C366" t="s">
        <v>20</v>
      </c>
      <c r="D366" t="str">
        <f>_xlfn.XLOOKUP(Table2[[#This Row],[Patron Group]],$R$10:$R$24,$S$10:$S$24)</f>
        <v>Graduate</v>
      </c>
      <c r="E366" s="1" t="d">
        <v>2023-01-12</v>
      </c>
      <c r="F366" t="s">
        <v>261</v>
      </c>
      <c r="G366" t="s">
        <v>2265</v>
      </c>
      <c r="H366" t="str">
        <f>_xlfn.XLOOKUP(Table2[[#This Row],[Unique BarCode]],$N$10:$N$37,$O$10:$O$37)</f>
        <v>IPHONE</v>
      </c>
      <c r="I366" t="str">
        <f>_xlfn.XLOOKUP(Table2[[#This Row],[Unique BarCode]],$N$10:$N$37,$P$10:$P$37)</f>
        <v>Charger</v>
      </c>
      <c r="J366" t="s">
        <v>8</v>
      </c>
      <c r="K366" t="s">
        <v>262</v>
      </c>
      <c r="L366">
        <v>1</v>
      </c>
    </row>
    <row r="367" spans="1:12" x14ac:dyDescent="0.2">
      <c r="A367" s="1" t="d">
        <v>2023-01-12</v>
      </c>
      <c r="B367" s="45">
        <v>-1</v>
      </c>
      <c r="C367" t="s">
        <v>20</v>
      </c>
      <c r="D367" t="str">
        <f>_xlfn.XLOOKUP(Table2[[#This Row],[Patron Group]],$R$10:$R$24,$S$10:$S$24)</f>
        <v>Graduate</v>
      </c>
      <c r="E367" s="1" t="d">
        <v>2023-01-12</v>
      </c>
      <c r="F367" t="s">
        <v>84</v>
      </c>
      <c r="G367" t="s">
        <v>2265</v>
      </c>
      <c r="H367" t="str">
        <f>_xlfn.XLOOKUP(Table2[[#This Row],[Unique BarCode]],$N$10:$N$37,$O$10:$O$37)</f>
        <v>IPHONE</v>
      </c>
      <c r="I367" t="str">
        <f>_xlfn.XLOOKUP(Table2[[#This Row],[Unique BarCode]],$N$10:$N$37,$P$10:$P$37)</f>
        <v>Charger</v>
      </c>
      <c r="J367" t="s">
        <v>8</v>
      </c>
      <c r="K367" t="s">
        <v>85</v>
      </c>
      <c r="L367">
        <v>1</v>
      </c>
    </row>
    <row r="368" spans="1:12" x14ac:dyDescent="0.2">
      <c r="A368" s="1" t="d">
        <v>2023-01-12</v>
      </c>
      <c r="B368" s="45">
        <v>-1</v>
      </c>
      <c r="C368" t="s">
        <v>20</v>
      </c>
      <c r="D368" t="str">
        <f>_xlfn.XLOOKUP(Table2[[#This Row],[Patron Group]],$R$10:$R$24,$S$10:$S$24)</f>
        <v>Graduate</v>
      </c>
      <c r="E368" s="1" t="d">
        <v>2023-01-12</v>
      </c>
      <c r="F368" t="s">
        <v>71</v>
      </c>
      <c r="G368" t="s">
        <v>2265</v>
      </c>
      <c r="H368" t="str">
        <f>_xlfn.XLOOKUP(Table2[[#This Row],[Unique BarCode]],$N$10:$N$37,$O$10:$O$37)</f>
        <v>IPHONE</v>
      </c>
      <c r="I368" t="str">
        <f>_xlfn.XLOOKUP(Table2[[#This Row],[Unique BarCode]],$N$10:$N$37,$P$10:$P$37)</f>
        <v>Charger</v>
      </c>
      <c r="J368" t="s">
        <v>8</v>
      </c>
      <c r="K368" t="s">
        <v>72</v>
      </c>
      <c r="L368">
        <v>1</v>
      </c>
    </row>
    <row r="369" spans="1:12" x14ac:dyDescent="0.2">
      <c r="A369" s="1" t="d">
        <v>2023-01-12</v>
      </c>
      <c r="B369" s="45">
        <v>-1</v>
      </c>
      <c r="C369" t="s">
        <v>20</v>
      </c>
      <c r="D369" t="str">
        <f>_xlfn.XLOOKUP(Table2[[#This Row],[Patron Group]],$R$10:$R$24,$S$10:$S$24)</f>
        <v>Graduate</v>
      </c>
      <c r="E369" s="1" t="d">
        <v>2023-01-12</v>
      </c>
      <c r="F369" t="s">
        <v>86</v>
      </c>
      <c r="G369" t="s">
        <v>2265</v>
      </c>
      <c r="H369" t="str">
        <f>_xlfn.XLOOKUP(Table2[[#This Row],[Unique BarCode]],$N$10:$N$37,$O$10:$O$37)</f>
        <v>IPHONE</v>
      </c>
      <c r="I369" t="str">
        <f>_xlfn.XLOOKUP(Table2[[#This Row],[Unique BarCode]],$N$10:$N$37,$P$10:$P$37)</f>
        <v>Charger</v>
      </c>
      <c r="J369" t="s">
        <v>8</v>
      </c>
      <c r="K369" t="s">
        <v>87</v>
      </c>
      <c r="L369">
        <v>1</v>
      </c>
    </row>
    <row r="370" spans="1:12" x14ac:dyDescent="0.2">
      <c r="A370" s="1" t="d">
        <v>2023-01-12</v>
      </c>
      <c r="B370" s="45">
        <v>-1</v>
      </c>
      <c r="C370" t="s">
        <v>20</v>
      </c>
      <c r="D370" t="str">
        <f>_xlfn.XLOOKUP(Table2[[#This Row],[Patron Group]],$R$10:$R$24,$S$10:$S$24)</f>
        <v>Graduate</v>
      </c>
      <c r="E370" s="1" t="d">
        <v>2023-01-12</v>
      </c>
      <c r="F370" t="s">
        <v>29</v>
      </c>
      <c r="G370" t="s">
        <v>2265</v>
      </c>
      <c r="H370" t="str">
        <f>_xlfn.XLOOKUP(Table2[[#This Row],[Unique BarCode]],$N$10:$N$37,$O$10:$O$37)</f>
        <v>IPHONE</v>
      </c>
      <c r="I370" t="str">
        <f>_xlfn.XLOOKUP(Table2[[#This Row],[Unique BarCode]],$N$10:$N$37,$P$10:$P$37)</f>
        <v>Charger</v>
      </c>
      <c r="J370" t="s">
        <v>8</v>
      </c>
      <c r="K370" t="s">
        <v>30</v>
      </c>
      <c r="L370">
        <v>1</v>
      </c>
    </row>
    <row r="371" spans="1:12" x14ac:dyDescent="0.2">
      <c r="A371" s="1" t="d">
        <v>2023-01-12</v>
      </c>
      <c r="B371" s="45">
        <v>-1</v>
      </c>
      <c r="C371" t="s">
        <v>20</v>
      </c>
      <c r="D371" t="str">
        <f>_xlfn.XLOOKUP(Table2[[#This Row],[Patron Group]],$R$10:$R$24,$S$10:$S$24)</f>
        <v>Graduate</v>
      </c>
      <c r="E371" s="1" t="d">
        <v>2023-01-12</v>
      </c>
      <c r="F371" t="s">
        <v>463</v>
      </c>
      <c r="G371" t="s">
        <v>2268</v>
      </c>
      <c r="H371" t="str">
        <f>_xlfn.XLOOKUP(Table2[[#This Row],[Unique BarCode]],$N$10:$N$37,$O$10:$O$37)</f>
        <v>MACCHRG</v>
      </c>
      <c r="I371" t="str">
        <f>_xlfn.XLOOKUP(Table2[[#This Row],[Unique BarCode]],$N$10:$N$37,$P$10:$P$37)</f>
        <v>Charger</v>
      </c>
      <c r="J371" t="s">
        <v>8</v>
      </c>
      <c r="K371" t="s">
        <v>464</v>
      </c>
      <c r="L371">
        <v>1</v>
      </c>
    </row>
    <row r="372" spans="1:12" x14ac:dyDescent="0.2">
      <c r="A372" s="1" t="d">
        <v>2023-01-12</v>
      </c>
      <c r="B372" s="45">
        <v>-1</v>
      </c>
      <c r="C372" t="s">
        <v>20</v>
      </c>
      <c r="D372" t="str">
        <f>_xlfn.XLOOKUP(Table2[[#This Row],[Patron Group]],$R$10:$R$24,$S$10:$S$24)</f>
        <v>Graduate</v>
      </c>
      <c r="E372" s="1" t="d">
        <v>2023-01-12</v>
      </c>
      <c r="F372" t="s">
        <v>269</v>
      </c>
      <c r="G372" t="s">
        <v>2268</v>
      </c>
      <c r="H372" t="str">
        <f>_xlfn.XLOOKUP(Table2[[#This Row],[Unique BarCode]],$N$10:$N$37,$O$10:$O$37)</f>
        <v>MACCHRG</v>
      </c>
      <c r="I372" t="str">
        <f>_xlfn.XLOOKUP(Table2[[#This Row],[Unique BarCode]],$N$10:$N$37,$P$10:$P$37)</f>
        <v>Charger</v>
      </c>
      <c r="J372" t="s">
        <v>8</v>
      </c>
      <c r="K372" t="s">
        <v>270</v>
      </c>
      <c r="L372">
        <v>1</v>
      </c>
    </row>
    <row r="373" spans="1:12" x14ac:dyDescent="0.2">
      <c r="A373" s="1" t="d">
        <v>2023-01-12</v>
      </c>
      <c r="B373" s="45">
        <v>-1</v>
      </c>
      <c r="C373" t="s">
        <v>20</v>
      </c>
      <c r="D373" t="str">
        <f>_xlfn.XLOOKUP(Table2[[#This Row],[Patron Group]],$R$10:$R$24,$S$10:$S$24)</f>
        <v>Graduate</v>
      </c>
      <c r="E373" s="1" t="d">
        <v>2023-01-12</v>
      </c>
      <c r="F373" t="s">
        <v>224</v>
      </c>
      <c r="G373" t="s">
        <v>2296</v>
      </c>
      <c r="H373" t="str">
        <f>_xlfn.XLOOKUP(Table2[[#This Row],[Unique BarCode]],$N$10:$N$37,$O$10:$O$37)</f>
        <v>MACUSBC</v>
      </c>
      <c r="I373" t="str">
        <f>_xlfn.XLOOKUP(Table2[[#This Row],[Unique BarCode]],$N$10:$N$37,$P$10:$P$37)</f>
        <v>Charger</v>
      </c>
      <c r="J373" t="s">
        <v>8</v>
      </c>
      <c r="K373" t="s">
        <v>225</v>
      </c>
      <c r="L373">
        <v>1</v>
      </c>
    </row>
    <row r="374" spans="1:12" x14ac:dyDescent="0.2">
      <c r="A374" s="1" t="d">
        <v>2023-01-12</v>
      </c>
      <c r="B374" s="45">
        <v>-1</v>
      </c>
      <c r="C374" t="s">
        <v>20</v>
      </c>
      <c r="D374" t="str">
        <f>_xlfn.XLOOKUP(Table2[[#This Row],[Patron Group]],$R$10:$R$24,$S$10:$S$24)</f>
        <v>Graduate</v>
      </c>
      <c r="E374" s="1" t="d">
        <v>2023-01-12</v>
      </c>
      <c r="F374" t="s">
        <v>469</v>
      </c>
      <c r="G374" t="s">
        <v>2296</v>
      </c>
      <c r="H374" t="str">
        <f>_xlfn.XLOOKUP(Table2[[#This Row],[Unique BarCode]],$N$10:$N$37,$O$10:$O$37)</f>
        <v>MACUSBC</v>
      </c>
      <c r="I374" t="str">
        <f>_xlfn.XLOOKUP(Table2[[#This Row],[Unique BarCode]],$N$10:$N$37,$P$10:$P$37)</f>
        <v>Charger</v>
      </c>
      <c r="J374" t="s">
        <v>8</v>
      </c>
      <c r="K374" t="s">
        <v>470</v>
      </c>
      <c r="L374">
        <v>1</v>
      </c>
    </row>
    <row r="375" spans="1:12" x14ac:dyDescent="0.2">
      <c r="A375" s="1" t="d">
        <v>2023-01-12</v>
      </c>
      <c r="B375" s="45">
        <v>-1</v>
      </c>
      <c r="C375" t="s">
        <v>20</v>
      </c>
      <c r="D375" t="str">
        <f>_xlfn.XLOOKUP(Table2[[#This Row],[Patron Group]],$R$10:$R$24,$S$10:$S$24)</f>
        <v>Graduate</v>
      </c>
      <c r="E375" s="1" t="d">
        <v>2023-01-12</v>
      </c>
      <c r="F375" t="s">
        <v>471</v>
      </c>
      <c r="G375" t="s">
        <v>2296</v>
      </c>
      <c r="H375" t="str">
        <f>_xlfn.XLOOKUP(Table2[[#This Row],[Unique BarCode]],$N$10:$N$37,$O$10:$O$37)</f>
        <v>MACUSBC</v>
      </c>
      <c r="I375" t="str">
        <f>_xlfn.XLOOKUP(Table2[[#This Row],[Unique BarCode]],$N$10:$N$37,$P$10:$P$37)</f>
        <v>Charger</v>
      </c>
      <c r="J375" t="s">
        <v>8</v>
      </c>
      <c r="K375" t="s">
        <v>472</v>
      </c>
      <c r="L375">
        <v>1</v>
      </c>
    </row>
    <row r="376" spans="1:12" x14ac:dyDescent="0.2">
      <c r="A376" s="1" t="d">
        <v>2023-01-12</v>
      </c>
      <c r="B376" s="45">
        <v>-1</v>
      </c>
      <c r="C376" t="s">
        <v>20</v>
      </c>
      <c r="D376" t="str">
        <f>_xlfn.XLOOKUP(Table2[[#This Row],[Patron Group]],$R$10:$R$24,$S$10:$S$24)</f>
        <v>Graduate</v>
      </c>
      <c r="E376" s="1" t="d">
        <v>2023-01-12</v>
      </c>
      <c r="F376" t="s">
        <v>213</v>
      </c>
      <c r="G376" t="s">
        <v>2296</v>
      </c>
      <c r="H376" t="str">
        <f>_xlfn.XLOOKUP(Table2[[#This Row],[Unique BarCode]],$N$10:$N$37,$O$10:$O$37)</f>
        <v>MACUSBC</v>
      </c>
      <c r="I376" t="str">
        <f>_xlfn.XLOOKUP(Table2[[#This Row],[Unique BarCode]],$N$10:$N$37,$P$10:$P$37)</f>
        <v>Charger</v>
      </c>
      <c r="J376" t="s">
        <v>8</v>
      </c>
      <c r="K376" t="s">
        <v>214</v>
      </c>
      <c r="L376">
        <v>1</v>
      </c>
    </row>
    <row r="377" spans="1:12" x14ac:dyDescent="0.2">
      <c r="A377" s="1" t="d">
        <v>2023-01-12</v>
      </c>
      <c r="B377" s="45">
        <v>-1</v>
      </c>
      <c r="C377" t="s">
        <v>20</v>
      </c>
      <c r="D377" t="str">
        <f>_xlfn.XLOOKUP(Table2[[#This Row],[Patron Group]],$R$10:$R$24,$S$10:$S$24)</f>
        <v>Graduate</v>
      </c>
      <c r="E377" s="1" t="d">
        <v>2023-01-12</v>
      </c>
      <c r="F377" t="s">
        <v>37</v>
      </c>
      <c r="G377" t="s">
        <v>2296</v>
      </c>
      <c r="H377" t="str">
        <f>_xlfn.XLOOKUP(Table2[[#This Row],[Unique BarCode]],$N$10:$N$37,$O$10:$O$37)</f>
        <v>MACUSBC</v>
      </c>
      <c r="I377" t="str">
        <f>_xlfn.XLOOKUP(Table2[[#This Row],[Unique BarCode]],$N$10:$N$37,$P$10:$P$37)</f>
        <v>Charger</v>
      </c>
      <c r="J377" t="s">
        <v>8</v>
      </c>
      <c r="K377" t="s">
        <v>38</v>
      </c>
      <c r="L377">
        <v>1</v>
      </c>
    </row>
    <row r="378" spans="1:12" x14ac:dyDescent="0.2">
      <c r="A378" s="1" t="d">
        <v>2023-01-12</v>
      </c>
      <c r="B378" s="45">
        <v>-1</v>
      </c>
      <c r="C378" t="s">
        <v>20</v>
      </c>
      <c r="D378" t="str">
        <f>_xlfn.XLOOKUP(Table2[[#This Row],[Patron Group]],$R$10:$R$24,$S$10:$S$24)</f>
        <v>Graduate</v>
      </c>
      <c r="E378" s="1" t="d">
        <v>2023-01-12</v>
      </c>
      <c r="F378" t="s">
        <v>39</v>
      </c>
      <c r="G378" t="s">
        <v>2296</v>
      </c>
      <c r="H378" t="str">
        <f>_xlfn.XLOOKUP(Table2[[#This Row],[Unique BarCode]],$N$10:$N$37,$O$10:$O$37)</f>
        <v>MACUSBC</v>
      </c>
      <c r="I378" t="str">
        <f>_xlfn.XLOOKUP(Table2[[#This Row],[Unique BarCode]],$N$10:$N$37,$P$10:$P$37)</f>
        <v>Charger</v>
      </c>
      <c r="J378" t="s">
        <v>8</v>
      </c>
      <c r="K378" t="s">
        <v>40</v>
      </c>
      <c r="L378">
        <v>1</v>
      </c>
    </row>
    <row r="379" spans="1:12" x14ac:dyDescent="0.2">
      <c r="A379" s="1" t="d">
        <v>2023-01-12</v>
      </c>
      <c r="B379" s="45">
        <v>-1</v>
      </c>
      <c r="C379" t="s">
        <v>20</v>
      </c>
      <c r="D379" t="str">
        <f>_xlfn.XLOOKUP(Table2[[#This Row],[Patron Group]],$R$10:$R$24,$S$10:$S$24)</f>
        <v>Graduate</v>
      </c>
      <c r="E379" s="1" t="d">
        <v>2023-01-12</v>
      </c>
      <c r="F379" t="s">
        <v>556</v>
      </c>
      <c r="G379" t="s">
        <v>2285</v>
      </c>
      <c r="H379" t="str">
        <f>_xlfn.XLOOKUP(Table2[[#This Row],[Unique BarCode]],$N$10:$N$37,$O$10:$O$37)</f>
        <v>UHDMI</v>
      </c>
      <c r="I379" t="str">
        <f>_xlfn.XLOOKUP(Table2[[#This Row],[Unique BarCode]],$N$10:$N$37,$P$10:$P$37)</f>
        <v>Cable</v>
      </c>
      <c r="J379" t="s">
        <v>8</v>
      </c>
      <c r="L379">
        <v>1</v>
      </c>
    </row>
    <row r="380" spans="1:12" x14ac:dyDescent="0.2">
      <c r="A380" s="1" t="d">
        <v>2023-01-12</v>
      </c>
      <c r="B380" s="45">
        <v>-1</v>
      </c>
      <c r="C380" t="s">
        <v>20</v>
      </c>
      <c r="D380" t="str">
        <f>_xlfn.XLOOKUP(Table2[[#This Row],[Patron Group]],$R$10:$R$24,$S$10:$S$24)</f>
        <v>Graduate</v>
      </c>
      <c r="E380" s="1" t="d">
        <v>2023-01-12</v>
      </c>
      <c r="F380" t="s">
        <v>557</v>
      </c>
      <c r="G380" t="s">
        <v>2294</v>
      </c>
      <c r="H380" t="str">
        <f>_xlfn.XLOOKUP(Table2[[#This Row],[Unique BarCode]],$N$10:$N$37,$O$10:$O$37)</f>
        <v>UVGA</v>
      </c>
      <c r="I380" t="str">
        <f>_xlfn.XLOOKUP(Table2[[#This Row],[Unique BarCode]],$N$10:$N$37,$P$10:$P$37)</f>
        <v>Cable</v>
      </c>
      <c r="J380" t="s">
        <v>13</v>
      </c>
      <c r="K380" t="s">
        <v>558</v>
      </c>
      <c r="L380">
        <v>1</v>
      </c>
    </row>
    <row r="381" spans="1:12" x14ac:dyDescent="0.2">
      <c r="A381" s="1" t="d">
        <v>2023-01-12</v>
      </c>
      <c r="B381" s="45">
        <v>-1</v>
      </c>
      <c r="C381" t="s">
        <v>20</v>
      </c>
      <c r="D381" t="str">
        <f>_xlfn.XLOOKUP(Table2[[#This Row],[Patron Group]],$R$10:$R$24,$S$10:$S$24)</f>
        <v>Graduate</v>
      </c>
      <c r="E381" s="1" t="d">
        <v>2023-01-12</v>
      </c>
      <c r="F381" t="s">
        <v>559</v>
      </c>
      <c r="G381" t="s">
        <v>2294</v>
      </c>
      <c r="H381" t="str">
        <f>_xlfn.XLOOKUP(Table2[[#This Row],[Unique BarCode]],$N$10:$N$37,$O$10:$O$37)</f>
        <v>UVGA</v>
      </c>
      <c r="I381" t="str">
        <f>_xlfn.XLOOKUP(Table2[[#This Row],[Unique BarCode]],$N$10:$N$37,$P$10:$P$37)</f>
        <v>Cable</v>
      </c>
      <c r="J381" t="s">
        <v>8</v>
      </c>
      <c r="L381">
        <v>1</v>
      </c>
    </row>
    <row r="382" spans="1:12" x14ac:dyDescent="0.2">
      <c r="A382" s="1" t="d">
        <v>2023-01-12</v>
      </c>
      <c r="B382" s="45">
        <v>-1</v>
      </c>
      <c r="C382" t="s">
        <v>20</v>
      </c>
      <c r="D382" t="str">
        <f>_xlfn.XLOOKUP(Table2[[#This Row],[Patron Group]],$R$10:$R$24,$S$10:$S$24)</f>
        <v>Graduate</v>
      </c>
      <c r="E382" s="1" t="d">
        <v>2023-01-12</v>
      </c>
      <c r="F382" t="s">
        <v>229</v>
      </c>
      <c r="G382" t="s">
        <v>2272</v>
      </c>
      <c r="H382" t="str">
        <f>_xlfn.XLOOKUP(Table2[[#This Row],[Unique BarCode]],$N$10:$N$37,$O$10:$O$37)</f>
        <v>WALLADPT</v>
      </c>
      <c r="I382" t="str">
        <f>_xlfn.XLOOKUP(Table2[[#This Row],[Unique BarCode]],$N$10:$N$37,$P$10:$P$37)</f>
        <v>Charger</v>
      </c>
      <c r="J382" t="s">
        <v>49</v>
      </c>
      <c r="K382" t="s">
        <v>230</v>
      </c>
      <c r="L382">
        <v>1</v>
      </c>
    </row>
    <row r="383" spans="1:12" x14ac:dyDescent="0.2">
      <c r="A383" s="1" t="d">
        <v>2023-01-12</v>
      </c>
      <c r="B383" s="45">
        <v>-1</v>
      </c>
      <c r="C383" t="s">
        <v>20</v>
      </c>
      <c r="D383" t="str">
        <f>_xlfn.XLOOKUP(Table2[[#This Row],[Patron Group]],$R$10:$R$24,$S$10:$S$24)</f>
        <v>Graduate</v>
      </c>
      <c r="E383" s="1" t="d">
        <v>2023-01-12</v>
      </c>
      <c r="F383" t="s">
        <v>274</v>
      </c>
      <c r="G383" t="s">
        <v>2272</v>
      </c>
      <c r="H383" t="str">
        <f>_xlfn.XLOOKUP(Table2[[#This Row],[Unique BarCode]],$N$10:$N$37,$O$10:$O$37)</f>
        <v>WALLADPT</v>
      </c>
      <c r="I383" t="str">
        <f>_xlfn.XLOOKUP(Table2[[#This Row],[Unique BarCode]],$N$10:$N$37,$P$10:$P$37)</f>
        <v>Charger</v>
      </c>
      <c r="J383" t="s">
        <v>8</v>
      </c>
      <c r="L383">
        <v>1</v>
      </c>
    </row>
    <row r="384" spans="1:12" x14ac:dyDescent="0.2">
      <c r="A384" s="1" t="d">
        <v>2023-01-12</v>
      </c>
      <c r="B384" s="45">
        <v>-1</v>
      </c>
      <c r="C384" t="s">
        <v>20</v>
      </c>
      <c r="D384" t="str">
        <f>_xlfn.XLOOKUP(Table2[[#This Row],[Patron Group]],$R$10:$R$24,$S$10:$S$24)</f>
        <v>Graduate</v>
      </c>
      <c r="E384" s="1" t="d">
        <v>2023-01-12</v>
      </c>
      <c r="F384" t="s">
        <v>47</v>
      </c>
      <c r="G384" t="s">
        <v>2272</v>
      </c>
      <c r="H384" t="str">
        <f>_xlfn.XLOOKUP(Table2[[#This Row],[Unique BarCode]],$N$10:$N$37,$O$10:$O$37)</f>
        <v>WALLADPT</v>
      </c>
      <c r="I384" t="str">
        <f>_xlfn.XLOOKUP(Table2[[#This Row],[Unique BarCode]],$N$10:$N$37,$P$10:$P$37)</f>
        <v>Charger</v>
      </c>
      <c r="J384" t="s">
        <v>8</v>
      </c>
      <c r="L384">
        <v>1</v>
      </c>
    </row>
    <row r="385" spans="1:12" x14ac:dyDescent="0.2">
      <c r="A385" s="1" t="d">
        <v>2023-01-12</v>
      </c>
      <c r="B385" s="45">
        <v>-1</v>
      </c>
      <c r="C385" t="s">
        <v>20</v>
      </c>
      <c r="D385" t="str">
        <f>_xlfn.XLOOKUP(Table2[[#This Row],[Patron Group]],$R$10:$R$24,$S$10:$S$24)</f>
        <v>Graduate</v>
      </c>
      <c r="E385" s="1" t="d">
        <v>2023-01-12</v>
      </c>
      <c r="F385" t="s">
        <v>560</v>
      </c>
      <c r="G385" t="s">
        <v>2272</v>
      </c>
      <c r="H385" t="str">
        <f>_xlfn.XLOOKUP(Table2[[#This Row],[Unique BarCode]],$N$10:$N$37,$O$10:$O$37)</f>
        <v>WALLADPT</v>
      </c>
      <c r="I385" t="str">
        <f>_xlfn.XLOOKUP(Table2[[#This Row],[Unique BarCode]],$N$10:$N$37,$P$10:$P$37)</f>
        <v>Charger</v>
      </c>
      <c r="J385" t="s">
        <v>8</v>
      </c>
      <c r="L385">
        <v>1</v>
      </c>
    </row>
    <row r="386" spans="1:12" x14ac:dyDescent="0.2">
      <c r="A386" s="1" t="d">
        <v>2023-01-12</v>
      </c>
      <c r="B386" s="45">
        <v>-1</v>
      </c>
      <c r="C386" t="s">
        <v>20</v>
      </c>
      <c r="D386" t="str">
        <f>_xlfn.XLOOKUP(Table2[[#This Row],[Patron Group]],$R$10:$R$24,$S$10:$S$24)</f>
        <v>Graduate</v>
      </c>
      <c r="E386" s="1" t="d">
        <v>2023-01-12</v>
      </c>
      <c r="F386" t="s">
        <v>95</v>
      </c>
      <c r="G386" t="s">
        <v>2272</v>
      </c>
      <c r="H386" t="str">
        <f>_xlfn.XLOOKUP(Table2[[#This Row],[Unique BarCode]],$N$10:$N$37,$O$10:$O$37)</f>
        <v>WALLADPT</v>
      </c>
      <c r="I386" t="str">
        <f>_xlfn.XLOOKUP(Table2[[#This Row],[Unique BarCode]],$N$10:$N$37,$P$10:$P$37)</f>
        <v>Charger</v>
      </c>
      <c r="J386" t="s">
        <v>8</v>
      </c>
      <c r="L386">
        <v>1</v>
      </c>
    </row>
    <row r="387" spans="1:12" x14ac:dyDescent="0.2">
      <c r="A387" s="1" t="d">
        <v>2023-01-12</v>
      </c>
      <c r="B387" s="45">
        <v>-1</v>
      </c>
      <c r="C387" t="s">
        <v>20</v>
      </c>
      <c r="D387" t="str">
        <f>_xlfn.XLOOKUP(Table2[[#This Row],[Patron Group]],$R$10:$R$24,$S$10:$S$24)</f>
        <v>Graduate</v>
      </c>
      <c r="E387" s="1" t="d">
        <v>2023-01-19</v>
      </c>
      <c r="F387" t="s">
        <v>561</v>
      </c>
      <c r="G387" t="s">
        <v>2273</v>
      </c>
      <c r="H387" t="str">
        <f>_xlfn.XLOOKUP(Table2[[#This Row],[Unique BarCode]],$N$10:$N$37,$O$10:$O$37)</f>
        <v>ChromeBook</v>
      </c>
      <c r="I387" t="str">
        <f>_xlfn.XLOOKUP(Table2[[#This Row],[Unique BarCode]],$N$10:$N$37,$P$10:$P$37)</f>
        <v>Device</v>
      </c>
      <c r="J387" t="s">
        <v>128</v>
      </c>
      <c r="K387" t="s">
        <v>562</v>
      </c>
      <c r="L387">
        <v>1</v>
      </c>
    </row>
    <row r="388" spans="1:12" x14ac:dyDescent="0.2">
      <c r="A388" s="1" t="d">
        <v>2023-01-12</v>
      </c>
      <c r="B388" s="45">
        <v>-1</v>
      </c>
      <c r="C388" t="s">
        <v>20</v>
      </c>
      <c r="D388" t="str">
        <f>_xlfn.XLOOKUP(Table2[[#This Row],[Patron Group]],$R$10:$R$24,$S$10:$S$24)</f>
        <v>Graduate</v>
      </c>
      <c r="E388" s="1" t="d">
        <v>2023-01-19</v>
      </c>
      <c r="F388" t="s">
        <v>440</v>
      </c>
      <c r="G388" t="s">
        <v>2273</v>
      </c>
      <c r="H388" t="str">
        <f>_xlfn.XLOOKUP(Table2[[#This Row],[Unique BarCode]],$N$10:$N$37,$O$10:$O$37)</f>
        <v>ChromeBook</v>
      </c>
      <c r="I388" t="str">
        <f>_xlfn.XLOOKUP(Table2[[#This Row],[Unique BarCode]],$N$10:$N$37,$P$10:$P$37)</f>
        <v>Device</v>
      </c>
      <c r="J388" t="s">
        <v>13</v>
      </c>
      <c r="K388" t="s">
        <v>441</v>
      </c>
      <c r="L388">
        <v>1</v>
      </c>
    </row>
    <row r="389" spans="1:12" x14ac:dyDescent="0.2">
      <c r="A389" s="1" t="d">
        <v>2023-01-12</v>
      </c>
      <c r="B389" s="45">
        <v>-1</v>
      </c>
      <c r="C389" t="s">
        <v>20</v>
      </c>
      <c r="D389" t="str">
        <f>_xlfn.XLOOKUP(Table2[[#This Row],[Patron Group]],$R$10:$R$24,$S$10:$S$24)</f>
        <v>Graduate</v>
      </c>
      <c r="E389" s="1" t="d">
        <v>2023-01-19</v>
      </c>
      <c r="F389" t="s">
        <v>53</v>
      </c>
      <c r="G389" t="s">
        <v>2273</v>
      </c>
      <c r="H389" t="str">
        <f>_xlfn.XLOOKUP(Table2[[#This Row],[Unique BarCode]],$N$10:$N$37,$O$10:$O$37)</f>
        <v>ChromeBook</v>
      </c>
      <c r="I389" t="str">
        <f>_xlfn.XLOOKUP(Table2[[#This Row],[Unique BarCode]],$N$10:$N$37,$P$10:$P$37)</f>
        <v>Device</v>
      </c>
      <c r="J389" t="s">
        <v>13</v>
      </c>
      <c r="K389" t="s">
        <v>54</v>
      </c>
      <c r="L389">
        <v>1</v>
      </c>
    </row>
    <row r="390" spans="1:12" x14ac:dyDescent="0.2">
      <c r="A390" s="1" t="d">
        <v>2023-01-12</v>
      </c>
      <c r="B390" s="45">
        <v>-1</v>
      </c>
      <c r="C390" t="s">
        <v>20</v>
      </c>
      <c r="D390" t="str">
        <f>_xlfn.XLOOKUP(Table2[[#This Row],[Patron Group]],$R$10:$R$24,$S$10:$S$24)</f>
        <v>Graduate</v>
      </c>
      <c r="E390" s="1" t="d">
        <v>2023-01-19</v>
      </c>
      <c r="F390" t="s">
        <v>563</v>
      </c>
      <c r="G390" t="s">
        <v>2273</v>
      </c>
      <c r="H390" t="str">
        <f>_xlfn.XLOOKUP(Table2[[#This Row],[Unique BarCode]],$N$10:$N$37,$O$10:$O$37)</f>
        <v>ChromeBook</v>
      </c>
      <c r="I390" t="str">
        <f>_xlfn.XLOOKUP(Table2[[#This Row],[Unique BarCode]],$N$10:$N$37,$P$10:$P$37)</f>
        <v>Device</v>
      </c>
      <c r="J390" t="s">
        <v>8</v>
      </c>
      <c r="K390" t="s">
        <v>564</v>
      </c>
      <c r="L390">
        <v>1</v>
      </c>
    </row>
    <row r="391" spans="1:12" x14ac:dyDescent="0.2">
      <c r="A391" s="1" t="d">
        <v>2023-01-12</v>
      </c>
      <c r="B391" s="45">
        <v>-1</v>
      </c>
      <c r="C391" t="s">
        <v>20</v>
      </c>
      <c r="D391" t="str">
        <f>_xlfn.XLOOKUP(Table2[[#This Row],[Patron Group]],$R$10:$R$24,$S$10:$S$24)</f>
        <v>Graduate</v>
      </c>
      <c r="E391" s="1" t="d">
        <v>2023-01-19</v>
      </c>
      <c r="F391" t="s">
        <v>565</v>
      </c>
      <c r="G391" t="s">
        <v>2275</v>
      </c>
      <c r="H391" t="str">
        <f>_xlfn.XLOOKUP(Table2[[#This Row],[Unique BarCode]],$N$10:$N$37,$O$10:$O$37)</f>
        <v>iPad</v>
      </c>
      <c r="I391" t="str">
        <f>_xlfn.XLOOKUP(Table2[[#This Row],[Unique BarCode]],$N$10:$N$37,$P$10:$P$37)</f>
        <v>Device</v>
      </c>
      <c r="J391" t="s">
        <v>8</v>
      </c>
      <c r="K391" t="s">
        <v>566</v>
      </c>
      <c r="L391">
        <v>1</v>
      </c>
    </row>
    <row r="392" spans="1:12" x14ac:dyDescent="0.2">
      <c r="A392" s="1" t="d">
        <v>2023-01-12</v>
      </c>
      <c r="B392" s="45">
        <v>-1</v>
      </c>
      <c r="C392" t="s">
        <v>20</v>
      </c>
      <c r="D392" t="str">
        <f>_xlfn.XLOOKUP(Table2[[#This Row],[Patron Group]],$R$10:$R$24,$S$10:$S$24)</f>
        <v>Graduate</v>
      </c>
      <c r="E392" s="1" t="d">
        <v>2023-01-19</v>
      </c>
      <c r="F392" t="s">
        <v>567</v>
      </c>
      <c r="G392" t="s">
        <v>2275</v>
      </c>
      <c r="H392" t="str">
        <f>_xlfn.XLOOKUP(Table2[[#This Row],[Unique BarCode]],$N$10:$N$37,$O$10:$O$37)</f>
        <v>iPad</v>
      </c>
      <c r="I392" t="str">
        <f>_xlfn.XLOOKUP(Table2[[#This Row],[Unique BarCode]],$N$10:$N$37,$P$10:$P$37)</f>
        <v>Device</v>
      </c>
      <c r="J392" t="s">
        <v>8</v>
      </c>
      <c r="K392" t="s">
        <v>568</v>
      </c>
      <c r="L392">
        <v>1</v>
      </c>
    </row>
    <row r="393" spans="1:12" x14ac:dyDescent="0.2">
      <c r="A393" s="1" t="d">
        <v>2023-01-12</v>
      </c>
      <c r="B393" s="45">
        <v>-1</v>
      </c>
      <c r="C393" t="s">
        <v>20</v>
      </c>
      <c r="D393" t="str">
        <f>_xlfn.XLOOKUP(Table2[[#This Row],[Patron Group]],$R$10:$R$24,$S$10:$S$24)</f>
        <v>Graduate</v>
      </c>
      <c r="E393" s="1" t="d">
        <v>2023-01-19</v>
      </c>
      <c r="F393" t="s">
        <v>569</v>
      </c>
      <c r="G393" t="s">
        <v>2263</v>
      </c>
      <c r="H393" t="str">
        <f>_xlfn.XLOOKUP(Table2[[#This Row],[Unique BarCode]],$N$10:$N$37,$O$10:$O$37)</f>
        <v>HP Laptop</v>
      </c>
      <c r="I393" t="str">
        <f>_xlfn.XLOOKUP(Table2[[#This Row],[Unique BarCode]],$N$10:$N$37,$P$10:$P$37)</f>
        <v>Device</v>
      </c>
      <c r="J393" t="s">
        <v>8</v>
      </c>
      <c r="K393" t="s">
        <v>570</v>
      </c>
      <c r="L393">
        <v>1</v>
      </c>
    </row>
    <row r="394" spans="1:12" x14ac:dyDescent="0.2">
      <c r="A394" s="1" t="d">
        <v>2023-01-12</v>
      </c>
      <c r="B394" s="45">
        <v>-1</v>
      </c>
      <c r="C394" t="s">
        <v>20</v>
      </c>
      <c r="D394" t="str">
        <f>_xlfn.XLOOKUP(Table2[[#This Row],[Patron Group]],$R$10:$R$24,$S$10:$S$24)</f>
        <v>Graduate</v>
      </c>
      <c r="E394" s="1" t="d">
        <v>2023-01-19</v>
      </c>
      <c r="F394" t="s">
        <v>571</v>
      </c>
      <c r="G394" t="s">
        <v>2263</v>
      </c>
      <c r="H394" t="str">
        <f>_xlfn.XLOOKUP(Table2[[#This Row],[Unique BarCode]],$N$10:$N$37,$O$10:$O$37)</f>
        <v>HP Laptop</v>
      </c>
      <c r="I394" t="str">
        <f>_xlfn.XLOOKUP(Table2[[#This Row],[Unique BarCode]],$N$10:$N$37,$P$10:$P$37)</f>
        <v>Device</v>
      </c>
      <c r="J394" t="s">
        <v>8</v>
      </c>
      <c r="K394" t="s">
        <v>572</v>
      </c>
      <c r="L394">
        <v>1</v>
      </c>
    </row>
    <row r="395" spans="1:12" x14ac:dyDescent="0.2">
      <c r="A395" s="1" t="d">
        <v>2023-01-12</v>
      </c>
      <c r="B395" s="45">
        <v>-1</v>
      </c>
      <c r="C395" t="s">
        <v>20</v>
      </c>
      <c r="D395" t="str">
        <f>_xlfn.XLOOKUP(Table2[[#This Row],[Patron Group]],$R$10:$R$24,$S$10:$S$24)</f>
        <v>Graduate</v>
      </c>
      <c r="E395" s="1" t="d">
        <v>2023-01-26</v>
      </c>
      <c r="F395" t="s">
        <v>117</v>
      </c>
      <c r="G395" t="s">
        <v>2275</v>
      </c>
      <c r="H395" t="str">
        <f>_xlfn.XLOOKUP(Table2[[#This Row],[Unique BarCode]],$N$10:$N$37,$O$10:$O$37)</f>
        <v>iPad</v>
      </c>
      <c r="I395" t="str">
        <f>_xlfn.XLOOKUP(Table2[[#This Row],[Unique BarCode]],$N$10:$N$37,$P$10:$P$37)</f>
        <v>Device</v>
      </c>
      <c r="J395" t="s">
        <v>8</v>
      </c>
      <c r="K395" t="s">
        <v>118</v>
      </c>
      <c r="L395">
        <v>1</v>
      </c>
    </row>
    <row r="396" spans="1:12" x14ac:dyDescent="0.2">
      <c r="A396" s="1" t="d">
        <v>2023-01-12</v>
      </c>
      <c r="B396" s="45">
        <v>-1</v>
      </c>
      <c r="C396" t="s">
        <v>20</v>
      </c>
      <c r="D396" t="str">
        <f>_xlfn.XLOOKUP(Table2[[#This Row],[Patron Group]],$R$10:$R$24,$S$10:$S$24)</f>
        <v>Graduate</v>
      </c>
      <c r="E396" s="1" t="d">
        <v>2023-01-26</v>
      </c>
      <c r="F396" t="s">
        <v>573</v>
      </c>
      <c r="G396" t="s">
        <v>2275</v>
      </c>
      <c r="H396" t="str">
        <f>_xlfn.XLOOKUP(Table2[[#This Row],[Unique BarCode]],$N$10:$N$37,$O$10:$O$37)</f>
        <v>iPad</v>
      </c>
      <c r="I396" t="str">
        <f>_xlfn.XLOOKUP(Table2[[#This Row],[Unique BarCode]],$N$10:$N$37,$P$10:$P$37)</f>
        <v>Device</v>
      </c>
      <c r="J396" t="s">
        <v>8</v>
      </c>
      <c r="K396">
        <v>2022</v>
      </c>
      <c r="L396">
        <v>1</v>
      </c>
    </row>
    <row r="397" spans="1:12" x14ac:dyDescent="0.2">
      <c r="A397" s="1" t="d">
        <v>2023-01-12</v>
      </c>
      <c r="B397" s="45">
        <v>-1</v>
      </c>
      <c r="C397" t="s">
        <v>20</v>
      </c>
      <c r="D397" t="str">
        <f>_xlfn.XLOOKUP(Table2[[#This Row],[Patron Group]],$R$10:$R$24,$S$10:$S$24)</f>
        <v>Graduate</v>
      </c>
      <c r="E397" s="1" t="d">
        <v>2023-01-26</v>
      </c>
      <c r="F397" t="s">
        <v>574</v>
      </c>
      <c r="G397" t="s">
        <v>2275</v>
      </c>
      <c r="H397" t="str">
        <f>_xlfn.XLOOKUP(Table2[[#This Row],[Unique BarCode]],$N$10:$N$37,$O$10:$O$37)</f>
        <v>iPad</v>
      </c>
      <c r="I397" t="str">
        <f>_xlfn.XLOOKUP(Table2[[#This Row],[Unique BarCode]],$N$10:$N$37,$P$10:$P$37)</f>
        <v>Device</v>
      </c>
      <c r="J397" t="s">
        <v>8</v>
      </c>
      <c r="L397">
        <v>1</v>
      </c>
    </row>
    <row r="398" spans="1:12" x14ac:dyDescent="0.2">
      <c r="A398" s="1" t="d">
        <v>2023-01-12</v>
      </c>
      <c r="B398" s="45">
        <v>-1</v>
      </c>
      <c r="C398" t="s">
        <v>20</v>
      </c>
      <c r="D398" t="str">
        <f>_xlfn.XLOOKUP(Table2[[#This Row],[Patron Group]],$R$10:$R$24,$S$10:$S$24)</f>
        <v>Graduate</v>
      </c>
      <c r="E398" s="1" t="d">
        <v>2023-01-26</v>
      </c>
      <c r="F398" t="s">
        <v>575</v>
      </c>
      <c r="G398" t="s">
        <v>2263</v>
      </c>
      <c r="H398" t="str">
        <f>_xlfn.XLOOKUP(Table2[[#This Row],[Unique BarCode]],$N$10:$N$37,$O$10:$O$37)</f>
        <v>HP Laptop</v>
      </c>
      <c r="I398" t="str">
        <f>_xlfn.XLOOKUP(Table2[[#This Row],[Unique BarCode]],$N$10:$N$37,$P$10:$P$37)</f>
        <v>Device</v>
      </c>
      <c r="J398" t="s">
        <v>8</v>
      </c>
      <c r="K398" t="s">
        <v>576</v>
      </c>
      <c r="L398">
        <v>1</v>
      </c>
    </row>
    <row r="399" spans="1:12" x14ac:dyDescent="0.2">
      <c r="A399" s="1" t="d">
        <v>2023-01-12</v>
      </c>
      <c r="B399" s="45">
        <v>-1</v>
      </c>
      <c r="C399" t="s">
        <v>70</v>
      </c>
      <c r="D399" t="str">
        <f>_xlfn.XLOOKUP(Table2[[#This Row],[Patron Group]],$R$10:$R$24,$S$10:$S$24)</f>
        <v>Undergraduate</v>
      </c>
      <c r="E399" s="1" t="d">
        <v>2023-01-12</v>
      </c>
      <c r="F399" t="s">
        <v>577</v>
      </c>
      <c r="G399" t="s">
        <v>2296</v>
      </c>
      <c r="H399" t="str">
        <f>_xlfn.XLOOKUP(Table2[[#This Row],[Unique BarCode]],$N$10:$N$37,$O$10:$O$37)</f>
        <v>MACUSBC</v>
      </c>
      <c r="I399" t="str">
        <f>_xlfn.XLOOKUP(Table2[[#This Row],[Unique BarCode]],$N$10:$N$37,$P$10:$P$37)</f>
        <v>Charger</v>
      </c>
      <c r="J399" t="s">
        <v>8</v>
      </c>
      <c r="K399" t="s">
        <v>578</v>
      </c>
      <c r="L399">
        <v>1</v>
      </c>
    </row>
    <row r="400" spans="1:12" x14ac:dyDescent="0.2">
      <c r="A400" s="1" t="d">
        <v>2023-01-12</v>
      </c>
      <c r="B400" s="45">
        <v>-1</v>
      </c>
      <c r="C400" t="s">
        <v>70</v>
      </c>
      <c r="D400" t="str">
        <f>_xlfn.XLOOKUP(Table2[[#This Row],[Patron Group]],$R$10:$R$24,$S$10:$S$24)</f>
        <v>Undergraduate</v>
      </c>
      <c r="E400" s="1" t="d">
        <v>2023-01-12</v>
      </c>
      <c r="F400" t="s">
        <v>471</v>
      </c>
      <c r="G400" t="s">
        <v>2296</v>
      </c>
      <c r="H400" t="str">
        <f>_xlfn.XLOOKUP(Table2[[#This Row],[Unique BarCode]],$N$10:$N$37,$O$10:$O$37)</f>
        <v>MACUSBC</v>
      </c>
      <c r="I400" t="str">
        <f>_xlfn.XLOOKUP(Table2[[#This Row],[Unique BarCode]],$N$10:$N$37,$P$10:$P$37)</f>
        <v>Charger</v>
      </c>
      <c r="J400" t="s">
        <v>8</v>
      </c>
      <c r="K400" t="s">
        <v>472</v>
      </c>
      <c r="L400">
        <v>1</v>
      </c>
    </row>
    <row r="401" spans="1:12" x14ac:dyDescent="0.2">
      <c r="A401" s="1" t="d">
        <v>2023-01-12</v>
      </c>
      <c r="B401" s="45">
        <v>-1</v>
      </c>
      <c r="C401" t="s">
        <v>77</v>
      </c>
      <c r="D401" t="str">
        <f>_xlfn.XLOOKUP(Table2[[#This Row],[Patron Group]],$R$10:$R$24,$S$10:$S$24)</f>
        <v>Undergraduate</v>
      </c>
      <c r="E401" s="1" t="d">
        <v>2023-01-12</v>
      </c>
      <c r="F401" t="s">
        <v>215</v>
      </c>
      <c r="G401" t="s">
        <v>2281</v>
      </c>
      <c r="H401" t="str">
        <f>_xlfn.XLOOKUP(Table2[[#This Row],[Unique BarCode]],$N$10:$N$37,$O$10:$O$37)</f>
        <v>HDMIC</v>
      </c>
      <c r="I401" t="str">
        <f>_xlfn.XLOOKUP(Table2[[#This Row],[Unique BarCode]],$N$10:$N$37,$P$10:$P$37)</f>
        <v>Cable</v>
      </c>
      <c r="J401" t="s">
        <v>8</v>
      </c>
      <c r="K401" t="s">
        <v>216</v>
      </c>
      <c r="L401">
        <v>1</v>
      </c>
    </row>
    <row r="402" spans="1:12" x14ac:dyDescent="0.2">
      <c r="A402" s="1" t="d">
        <v>2023-01-12</v>
      </c>
      <c r="B402" s="45">
        <v>-1</v>
      </c>
      <c r="C402" t="s">
        <v>77</v>
      </c>
      <c r="D402" t="str">
        <f>_xlfn.XLOOKUP(Table2[[#This Row],[Patron Group]],$R$10:$R$24,$S$10:$S$24)</f>
        <v>Undergraduate</v>
      </c>
      <c r="E402" s="1" t="d">
        <v>2023-01-12</v>
      </c>
      <c r="F402" t="s">
        <v>258</v>
      </c>
      <c r="G402" t="s">
        <v>2282</v>
      </c>
      <c r="H402" t="str">
        <f>_xlfn.XLOOKUP(Table2[[#This Row],[Unique BarCode]],$N$10:$N$37,$O$10:$O$37)</f>
        <v>HPUSBC</v>
      </c>
      <c r="I402" t="str">
        <f>_xlfn.XLOOKUP(Table2[[#This Row],[Unique BarCode]],$N$10:$N$37,$P$10:$P$37)</f>
        <v>Charger</v>
      </c>
      <c r="J402" t="s">
        <v>49</v>
      </c>
      <c r="K402" t="s">
        <v>259</v>
      </c>
      <c r="L402">
        <v>1</v>
      </c>
    </row>
    <row r="403" spans="1:12" x14ac:dyDescent="0.2">
      <c r="A403" s="1" t="d">
        <v>2023-01-12</v>
      </c>
      <c r="B403" s="45">
        <v>-1</v>
      </c>
      <c r="C403" t="s">
        <v>77</v>
      </c>
      <c r="D403" t="str">
        <f>_xlfn.XLOOKUP(Table2[[#This Row],[Patron Group]],$R$10:$R$24,$S$10:$S$24)</f>
        <v>Undergraduate</v>
      </c>
      <c r="E403" s="1" t="d">
        <v>2023-01-12</v>
      </c>
      <c r="F403" t="s">
        <v>579</v>
      </c>
      <c r="G403" t="s">
        <v>2265</v>
      </c>
      <c r="H403" t="str">
        <f>_xlfn.XLOOKUP(Table2[[#This Row],[Unique BarCode]],$N$10:$N$37,$O$10:$O$37)</f>
        <v>IPHONE</v>
      </c>
      <c r="I403" t="str">
        <f>_xlfn.XLOOKUP(Table2[[#This Row],[Unique BarCode]],$N$10:$N$37,$P$10:$P$37)</f>
        <v>Charger</v>
      </c>
      <c r="J403" t="s">
        <v>49</v>
      </c>
      <c r="K403" t="s">
        <v>580</v>
      </c>
      <c r="L403">
        <v>1</v>
      </c>
    </row>
    <row r="404" spans="1:12" x14ac:dyDescent="0.2">
      <c r="A404" s="1" t="d">
        <v>2023-01-12</v>
      </c>
      <c r="B404" s="45">
        <v>-1</v>
      </c>
      <c r="C404" t="s">
        <v>77</v>
      </c>
      <c r="D404" t="str">
        <f>_xlfn.XLOOKUP(Table2[[#This Row],[Patron Group]],$R$10:$R$24,$S$10:$S$24)</f>
        <v>Undergraduate</v>
      </c>
      <c r="E404" s="1" t="d">
        <v>2023-01-12</v>
      </c>
      <c r="F404" t="s">
        <v>218</v>
      </c>
      <c r="G404" t="s">
        <v>2265</v>
      </c>
      <c r="H404" t="str">
        <f>_xlfn.XLOOKUP(Table2[[#This Row],[Unique BarCode]],$N$10:$N$37,$O$10:$O$37)</f>
        <v>IPHONE</v>
      </c>
      <c r="I404" t="str">
        <f>_xlfn.XLOOKUP(Table2[[#This Row],[Unique BarCode]],$N$10:$N$37,$P$10:$P$37)</f>
        <v>Charger</v>
      </c>
      <c r="J404" t="s">
        <v>49</v>
      </c>
      <c r="K404" t="s">
        <v>219</v>
      </c>
      <c r="L404">
        <v>1</v>
      </c>
    </row>
    <row r="405" spans="1:12" x14ac:dyDescent="0.2">
      <c r="A405" s="1" t="d">
        <v>2023-01-12</v>
      </c>
      <c r="B405" s="45">
        <v>-1</v>
      </c>
      <c r="C405" t="s">
        <v>77</v>
      </c>
      <c r="D405" t="str">
        <f>_xlfn.XLOOKUP(Table2[[#This Row],[Patron Group]],$R$10:$R$24,$S$10:$S$24)</f>
        <v>Undergraduate</v>
      </c>
      <c r="E405" s="1" t="d">
        <v>2023-01-12</v>
      </c>
      <c r="F405" t="s">
        <v>581</v>
      </c>
      <c r="G405" t="s">
        <v>2265</v>
      </c>
      <c r="H405" t="str">
        <f>_xlfn.XLOOKUP(Table2[[#This Row],[Unique BarCode]],$N$10:$N$37,$O$10:$O$37)</f>
        <v>IPHONE</v>
      </c>
      <c r="I405" t="str">
        <f>_xlfn.XLOOKUP(Table2[[#This Row],[Unique BarCode]],$N$10:$N$37,$P$10:$P$37)</f>
        <v>Charger</v>
      </c>
      <c r="J405" t="s">
        <v>49</v>
      </c>
      <c r="K405" t="s">
        <v>582</v>
      </c>
      <c r="L405">
        <v>1</v>
      </c>
    </row>
    <row r="406" spans="1:12" x14ac:dyDescent="0.2">
      <c r="A406" s="1" t="d">
        <v>2023-01-12</v>
      </c>
      <c r="B406" s="45">
        <v>-1</v>
      </c>
      <c r="C406" t="s">
        <v>77</v>
      </c>
      <c r="D406" t="str">
        <f>_xlfn.XLOOKUP(Table2[[#This Row],[Patron Group]],$R$10:$R$24,$S$10:$S$24)</f>
        <v>Undergraduate</v>
      </c>
      <c r="E406" s="1" t="d">
        <v>2023-01-12</v>
      </c>
      <c r="F406" t="s">
        <v>27</v>
      </c>
      <c r="G406" t="s">
        <v>2265</v>
      </c>
      <c r="H406" t="str">
        <f>_xlfn.XLOOKUP(Table2[[#This Row],[Unique BarCode]],$N$10:$N$37,$O$10:$O$37)</f>
        <v>IPHONE</v>
      </c>
      <c r="I406" t="str">
        <f>_xlfn.XLOOKUP(Table2[[#This Row],[Unique BarCode]],$N$10:$N$37,$P$10:$P$37)</f>
        <v>Charger</v>
      </c>
      <c r="J406" t="s">
        <v>8</v>
      </c>
      <c r="K406" t="s">
        <v>28</v>
      </c>
      <c r="L406">
        <v>1</v>
      </c>
    </row>
    <row r="407" spans="1:12" x14ac:dyDescent="0.2">
      <c r="A407" s="1" t="d">
        <v>2023-01-12</v>
      </c>
      <c r="B407" s="45">
        <v>-1</v>
      </c>
      <c r="C407" t="s">
        <v>77</v>
      </c>
      <c r="D407" t="str">
        <f>_xlfn.XLOOKUP(Table2[[#This Row],[Patron Group]],$R$10:$R$24,$S$10:$S$24)</f>
        <v>Undergraduate</v>
      </c>
      <c r="E407" s="1" t="d">
        <v>2023-01-12</v>
      </c>
      <c r="F407" t="s">
        <v>84</v>
      </c>
      <c r="G407" t="s">
        <v>2265</v>
      </c>
      <c r="H407" t="str">
        <f>_xlfn.XLOOKUP(Table2[[#This Row],[Unique BarCode]],$N$10:$N$37,$O$10:$O$37)</f>
        <v>IPHONE</v>
      </c>
      <c r="I407" t="str">
        <f>_xlfn.XLOOKUP(Table2[[#This Row],[Unique BarCode]],$N$10:$N$37,$P$10:$P$37)</f>
        <v>Charger</v>
      </c>
      <c r="J407" t="s">
        <v>8</v>
      </c>
      <c r="K407" t="s">
        <v>85</v>
      </c>
      <c r="L407">
        <v>1</v>
      </c>
    </row>
    <row r="408" spans="1:12" x14ac:dyDescent="0.2">
      <c r="A408" s="1" t="d">
        <v>2023-01-12</v>
      </c>
      <c r="B408" s="45">
        <v>-1</v>
      </c>
      <c r="C408" t="s">
        <v>77</v>
      </c>
      <c r="D408" t="str">
        <f>_xlfn.XLOOKUP(Table2[[#This Row],[Patron Group]],$R$10:$R$24,$S$10:$S$24)</f>
        <v>Undergraduate</v>
      </c>
      <c r="E408" s="1" t="d">
        <v>2023-01-12</v>
      </c>
      <c r="F408" t="s">
        <v>86</v>
      </c>
      <c r="G408" t="s">
        <v>2265</v>
      </c>
      <c r="H408" t="str">
        <f>_xlfn.XLOOKUP(Table2[[#This Row],[Unique BarCode]],$N$10:$N$37,$O$10:$O$37)</f>
        <v>IPHONE</v>
      </c>
      <c r="I408" t="str">
        <f>_xlfn.XLOOKUP(Table2[[#This Row],[Unique BarCode]],$N$10:$N$37,$P$10:$P$37)</f>
        <v>Charger</v>
      </c>
      <c r="J408" t="s">
        <v>8</v>
      </c>
      <c r="K408" t="s">
        <v>87</v>
      </c>
      <c r="L408">
        <v>1</v>
      </c>
    </row>
    <row r="409" spans="1:12" x14ac:dyDescent="0.2">
      <c r="A409" s="1" t="d">
        <v>2023-01-12</v>
      </c>
      <c r="B409" s="45">
        <v>-1</v>
      </c>
      <c r="C409" t="s">
        <v>77</v>
      </c>
      <c r="D409" t="str">
        <f>_xlfn.XLOOKUP(Table2[[#This Row],[Patron Group]],$R$10:$R$24,$S$10:$S$24)</f>
        <v>Undergraduate</v>
      </c>
      <c r="E409" s="1" t="d">
        <v>2023-01-12</v>
      </c>
      <c r="F409" t="s">
        <v>433</v>
      </c>
      <c r="G409" t="s">
        <v>2265</v>
      </c>
      <c r="H409" t="str">
        <f>_xlfn.XLOOKUP(Table2[[#This Row],[Unique BarCode]],$N$10:$N$37,$O$10:$O$37)</f>
        <v>IPHONE</v>
      </c>
      <c r="I409" t="str">
        <f>_xlfn.XLOOKUP(Table2[[#This Row],[Unique BarCode]],$N$10:$N$37,$P$10:$P$37)</f>
        <v>Charger</v>
      </c>
      <c r="J409" t="s">
        <v>8</v>
      </c>
      <c r="K409" t="s">
        <v>434</v>
      </c>
      <c r="L409">
        <v>1</v>
      </c>
    </row>
    <row r="410" spans="1:12" x14ac:dyDescent="0.2">
      <c r="A410" s="1" t="d">
        <v>2023-01-12</v>
      </c>
      <c r="B410" s="45">
        <v>-1</v>
      </c>
      <c r="C410" t="s">
        <v>77</v>
      </c>
      <c r="D410" t="str">
        <f>_xlfn.XLOOKUP(Table2[[#This Row],[Patron Group]],$R$10:$R$24,$S$10:$S$24)</f>
        <v>Undergraduate</v>
      </c>
      <c r="E410" s="1" t="d">
        <v>2023-01-12</v>
      </c>
      <c r="F410" t="s">
        <v>583</v>
      </c>
      <c r="G410" t="s">
        <v>2268</v>
      </c>
      <c r="H410" t="str">
        <f>_xlfn.XLOOKUP(Table2[[#This Row],[Unique BarCode]],$N$10:$N$37,$O$10:$O$37)</f>
        <v>MACCHRG</v>
      </c>
      <c r="I410" t="str">
        <f>_xlfn.XLOOKUP(Table2[[#This Row],[Unique BarCode]],$N$10:$N$37,$P$10:$P$37)</f>
        <v>Charger</v>
      </c>
      <c r="J410" t="s">
        <v>49</v>
      </c>
      <c r="K410" t="s">
        <v>584</v>
      </c>
      <c r="L410">
        <v>1</v>
      </c>
    </row>
    <row r="411" spans="1:12" x14ac:dyDescent="0.2">
      <c r="A411" s="1" t="d">
        <v>2023-01-12</v>
      </c>
      <c r="B411" s="45">
        <v>-1</v>
      </c>
      <c r="C411" t="s">
        <v>77</v>
      </c>
      <c r="D411" t="str">
        <f>_xlfn.XLOOKUP(Table2[[#This Row],[Patron Group]],$R$10:$R$24,$S$10:$S$24)</f>
        <v>Undergraduate</v>
      </c>
      <c r="E411" s="1" t="d">
        <v>2023-01-12</v>
      </c>
      <c r="F411" t="s">
        <v>463</v>
      </c>
      <c r="G411" t="s">
        <v>2268</v>
      </c>
      <c r="H411" t="str">
        <f>_xlfn.XLOOKUP(Table2[[#This Row],[Unique BarCode]],$N$10:$N$37,$O$10:$O$37)</f>
        <v>MACCHRG</v>
      </c>
      <c r="I411" t="str">
        <f>_xlfn.XLOOKUP(Table2[[#This Row],[Unique BarCode]],$N$10:$N$37,$P$10:$P$37)</f>
        <v>Charger</v>
      </c>
      <c r="J411" t="s">
        <v>8</v>
      </c>
      <c r="K411" t="s">
        <v>464</v>
      </c>
      <c r="L411">
        <v>1</v>
      </c>
    </row>
    <row r="412" spans="1:12" x14ac:dyDescent="0.2">
      <c r="A412" s="1" t="d">
        <v>2023-01-12</v>
      </c>
      <c r="B412" s="45">
        <v>-1</v>
      </c>
      <c r="C412" t="s">
        <v>77</v>
      </c>
      <c r="D412" t="str">
        <f>_xlfn.XLOOKUP(Table2[[#This Row],[Patron Group]],$R$10:$R$24,$S$10:$S$24)</f>
        <v>Undergraduate</v>
      </c>
      <c r="E412" s="1" t="d">
        <v>2023-01-12</v>
      </c>
      <c r="F412" t="s">
        <v>467</v>
      </c>
      <c r="G412" t="s">
        <v>2268</v>
      </c>
      <c r="H412" t="str">
        <f>_xlfn.XLOOKUP(Table2[[#This Row],[Unique BarCode]],$N$10:$N$37,$O$10:$O$37)</f>
        <v>MACCHRG</v>
      </c>
      <c r="I412" t="str">
        <f>_xlfn.XLOOKUP(Table2[[#This Row],[Unique BarCode]],$N$10:$N$37,$P$10:$P$37)</f>
        <v>Charger</v>
      </c>
      <c r="J412" t="s">
        <v>8</v>
      </c>
      <c r="K412" t="s">
        <v>468</v>
      </c>
      <c r="L412">
        <v>1</v>
      </c>
    </row>
    <row r="413" spans="1:12" x14ac:dyDescent="0.2">
      <c r="A413" s="1" t="d">
        <v>2023-01-12</v>
      </c>
      <c r="B413" s="45">
        <v>-1</v>
      </c>
      <c r="C413" t="s">
        <v>77</v>
      </c>
      <c r="D413" t="str">
        <f>_xlfn.XLOOKUP(Table2[[#This Row],[Patron Group]],$R$10:$R$24,$S$10:$S$24)</f>
        <v>Undergraduate</v>
      </c>
      <c r="E413" s="1" t="d">
        <v>2023-01-12</v>
      </c>
      <c r="F413" t="s">
        <v>585</v>
      </c>
      <c r="G413" t="s">
        <v>2296</v>
      </c>
      <c r="H413" t="str">
        <f>_xlfn.XLOOKUP(Table2[[#This Row],[Unique BarCode]],$N$10:$N$37,$O$10:$O$37)</f>
        <v>MACUSBC</v>
      </c>
      <c r="I413" t="str">
        <f>_xlfn.XLOOKUP(Table2[[#This Row],[Unique BarCode]],$N$10:$N$37,$P$10:$P$37)</f>
        <v>Charger</v>
      </c>
      <c r="J413" t="s">
        <v>68</v>
      </c>
      <c r="L413">
        <v>1</v>
      </c>
    </row>
    <row r="414" spans="1:12" x14ac:dyDescent="0.2">
      <c r="A414" s="1" t="d">
        <v>2023-01-12</v>
      </c>
      <c r="B414" s="45">
        <v>-1</v>
      </c>
      <c r="C414" t="s">
        <v>77</v>
      </c>
      <c r="D414" t="str">
        <f>_xlfn.XLOOKUP(Table2[[#This Row],[Patron Group]],$R$10:$R$24,$S$10:$S$24)</f>
        <v>Undergraduate</v>
      </c>
      <c r="E414" s="1" t="d">
        <v>2023-01-12</v>
      </c>
      <c r="F414" t="s">
        <v>224</v>
      </c>
      <c r="G414" t="s">
        <v>2296</v>
      </c>
      <c r="H414" t="str">
        <f>_xlfn.XLOOKUP(Table2[[#This Row],[Unique BarCode]],$N$10:$N$37,$O$10:$O$37)</f>
        <v>MACUSBC</v>
      </c>
      <c r="I414" t="str">
        <f>_xlfn.XLOOKUP(Table2[[#This Row],[Unique BarCode]],$N$10:$N$37,$P$10:$P$37)</f>
        <v>Charger</v>
      </c>
      <c r="J414" t="s">
        <v>8</v>
      </c>
      <c r="K414" t="s">
        <v>225</v>
      </c>
      <c r="L414">
        <v>1</v>
      </c>
    </row>
    <row r="415" spans="1:12" x14ac:dyDescent="0.2">
      <c r="A415" s="1" t="d">
        <v>2023-01-12</v>
      </c>
      <c r="B415" s="45">
        <v>-1</v>
      </c>
      <c r="C415" t="s">
        <v>77</v>
      </c>
      <c r="D415" t="str">
        <f>_xlfn.XLOOKUP(Table2[[#This Row],[Patron Group]],$R$10:$R$24,$S$10:$S$24)</f>
        <v>Undergraduate</v>
      </c>
      <c r="E415" s="1" t="d">
        <v>2023-01-12</v>
      </c>
      <c r="F415" t="s">
        <v>276</v>
      </c>
      <c r="G415" t="s">
        <v>2296</v>
      </c>
      <c r="H415" t="str">
        <f>_xlfn.XLOOKUP(Table2[[#This Row],[Unique BarCode]],$N$10:$N$37,$O$10:$O$37)</f>
        <v>MACUSBC</v>
      </c>
      <c r="I415" t="str">
        <f>_xlfn.XLOOKUP(Table2[[#This Row],[Unique BarCode]],$N$10:$N$37,$P$10:$P$37)</f>
        <v>Charger</v>
      </c>
      <c r="J415" t="s">
        <v>8</v>
      </c>
      <c r="K415" t="s">
        <v>277</v>
      </c>
      <c r="L415">
        <v>1</v>
      </c>
    </row>
    <row r="416" spans="1:12" x14ac:dyDescent="0.2">
      <c r="A416" s="1" t="d">
        <v>2023-01-12</v>
      </c>
      <c r="B416" s="45">
        <v>-1</v>
      </c>
      <c r="C416" t="s">
        <v>77</v>
      </c>
      <c r="D416" t="str">
        <f>_xlfn.XLOOKUP(Table2[[#This Row],[Patron Group]],$R$10:$R$24,$S$10:$S$24)</f>
        <v>Undergraduate</v>
      </c>
      <c r="E416" s="1" t="d">
        <v>2023-01-12</v>
      </c>
      <c r="F416" t="s">
        <v>213</v>
      </c>
      <c r="G416" t="s">
        <v>2296</v>
      </c>
      <c r="H416" t="str">
        <f>_xlfn.XLOOKUP(Table2[[#This Row],[Unique BarCode]],$N$10:$N$37,$O$10:$O$37)</f>
        <v>MACUSBC</v>
      </c>
      <c r="I416" t="str">
        <f>_xlfn.XLOOKUP(Table2[[#This Row],[Unique BarCode]],$N$10:$N$37,$P$10:$P$37)</f>
        <v>Charger</v>
      </c>
      <c r="J416" t="s">
        <v>8</v>
      </c>
      <c r="K416" t="s">
        <v>214</v>
      </c>
      <c r="L416">
        <v>1</v>
      </c>
    </row>
    <row r="417" spans="1:12" x14ac:dyDescent="0.2">
      <c r="A417" s="1" t="d">
        <v>2023-01-12</v>
      </c>
      <c r="B417" s="45">
        <v>-1</v>
      </c>
      <c r="C417" t="s">
        <v>77</v>
      </c>
      <c r="D417" t="str">
        <f>_xlfn.XLOOKUP(Table2[[#This Row],[Patron Group]],$R$10:$R$24,$S$10:$S$24)</f>
        <v>Undergraduate</v>
      </c>
      <c r="E417" s="1" t="d">
        <v>2023-01-12</v>
      </c>
      <c r="F417" t="s">
        <v>37</v>
      </c>
      <c r="G417" t="s">
        <v>2296</v>
      </c>
      <c r="H417" t="str">
        <f>_xlfn.XLOOKUP(Table2[[#This Row],[Unique BarCode]],$N$10:$N$37,$O$10:$O$37)</f>
        <v>MACUSBC</v>
      </c>
      <c r="I417" t="str">
        <f>_xlfn.XLOOKUP(Table2[[#This Row],[Unique BarCode]],$N$10:$N$37,$P$10:$P$37)</f>
        <v>Charger</v>
      </c>
      <c r="J417" t="s">
        <v>8</v>
      </c>
      <c r="K417" t="s">
        <v>38</v>
      </c>
      <c r="L417">
        <v>1</v>
      </c>
    </row>
    <row r="418" spans="1:12" x14ac:dyDescent="0.2">
      <c r="A418" s="1" t="d">
        <v>2023-01-12</v>
      </c>
      <c r="B418" s="45">
        <v>-1</v>
      </c>
      <c r="C418" t="s">
        <v>77</v>
      </c>
      <c r="D418" t="str">
        <f>_xlfn.XLOOKUP(Table2[[#This Row],[Patron Group]],$R$10:$R$24,$S$10:$S$24)</f>
        <v>Undergraduate</v>
      </c>
      <c r="E418" s="1" t="d">
        <v>2023-01-12</v>
      </c>
      <c r="F418" t="s">
        <v>93</v>
      </c>
      <c r="G418" t="s">
        <v>2296</v>
      </c>
      <c r="H418" t="str">
        <f>_xlfn.XLOOKUP(Table2[[#This Row],[Unique BarCode]],$N$10:$N$37,$O$10:$O$37)</f>
        <v>MACUSBC</v>
      </c>
      <c r="I418" t="str">
        <f>_xlfn.XLOOKUP(Table2[[#This Row],[Unique BarCode]],$N$10:$N$37,$P$10:$P$37)</f>
        <v>Charger</v>
      </c>
      <c r="J418" t="s">
        <v>8</v>
      </c>
      <c r="K418" t="s">
        <v>94</v>
      </c>
      <c r="L418">
        <v>1</v>
      </c>
    </row>
    <row r="419" spans="1:12" x14ac:dyDescent="0.2">
      <c r="A419" s="1" t="d">
        <v>2023-01-12</v>
      </c>
      <c r="B419" s="45">
        <v>-1</v>
      </c>
      <c r="C419" t="s">
        <v>77</v>
      </c>
      <c r="D419" t="str">
        <f>_xlfn.XLOOKUP(Table2[[#This Row],[Patron Group]],$R$10:$R$24,$S$10:$S$24)</f>
        <v>Undergraduate</v>
      </c>
      <c r="E419" s="1" t="d">
        <v>2023-01-12</v>
      </c>
      <c r="F419" t="s">
        <v>226</v>
      </c>
      <c r="G419" t="s">
        <v>2296</v>
      </c>
      <c r="H419" t="str">
        <f>_xlfn.XLOOKUP(Table2[[#This Row],[Unique BarCode]],$N$10:$N$37,$O$10:$O$37)</f>
        <v>MACUSBC</v>
      </c>
      <c r="I419" t="str">
        <f>_xlfn.XLOOKUP(Table2[[#This Row],[Unique BarCode]],$N$10:$N$37,$P$10:$P$37)</f>
        <v>Charger</v>
      </c>
      <c r="J419" t="s">
        <v>8</v>
      </c>
      <c r="L419">
        <v>1</v>
      </c>
    </row>
    <row r="420" spans="1:12" x14ac:dyDescent="0.2">
      <c r="A420" s="1" t="d">
        <v>2023-01-12</v>
      </c>
      <c r="B420" s="45">
        <v>-1</v>
      </c>
      <c r="C420" t="s">
        <v>77</v>
      </c>
      <c r="D420" t="str">
        <f>_xlfn.XLOOKUP(Table2[[#This Row],[Patron Group]],$R$10:$R$24,$S$10:$S$24)</f>
        <v>Undergraduate</v>
      </c>
      <c r="E420" s="1" t="d">
        <v>2023-01-12</v>
      </c>
      <c r="F420" t="s">
        <v>586</v>
      </c>
      <c r="G420" t="s">
        <v>2285</v>
      </c>
      <c r="H420" t="str">
        <f>_xlfn.XLOOKUP(Table2[[#This Row],[Unique BarCode]],$N$10:$N$37,$O$10:$O$37)</f>
        <v>UHDMI</v>
      </c>
      <c r="I420" t="str">
        <f>_xlfn.XLOOKUP(Table2[[#This Row],[Unique BarCode]],$N$10:$N$37,$P$10:$P$37)</f>
        <v>Cable</v>
      </c>
      <c r="J420" t="s">
        <v>8</v>
      </c>
      <c r="L420">
        <v>1</v>
      </c>
    </row>
    <row r="421" spans="1:12" x14ac:dyDescent="0.2">
      <c r="A421" s="1" t="d">
        <v>2023-01-12</v>
      </c>
      <c r="B421" s="45">
        <v>-1</v>
      </c>
      <c r="C421" t="s">
        <v>77</v>
      </c>
      <c r="D421" t="str">
        <f>_xlfn.XLOOKUP(Table2[[#This Row],[Patron Group]],$R$10:$R$24,$S$10:$S$24)</f>
        <v>Undergraduate</v>
      </c>
      <c r="E421" s="1" t="d">
        <v>2023-01-12</v>
      </c>
      <c r="F421" t="s">
        <v>559</v>
      </c>
      <c r="G421" t="s">
        <v>2294</v>
      </c>
      <c r="H421" t="str">
        <f>_xlfn.XLOOKUP(Table2[[#This Row],[Unique BarCode]],$N$10:$N$37,$O$10:$O$37)</f>
        <v>UVGA</v>
      </c>
      <c r="I421" t="str">
        <f>_xlfn.XLOOKUP(Table2[[#This Row],[Unique BarCode]],$N$10:$N$37,$P$10:$P$37)</f>
        <v>Cable</v>
      </c>
      <c r="J421" t="s">
        <v>8</v>
      </c>
      <c r="L421">
        <v>1</v>
      </c>
    </row>
    <row r="422" spans="1:12" x14ac:dyDescent="0.2">
      <c r="A422" s="1" t="d">
        <v>2023-01-12</v>
      </c>
      <c r="B422" s="45">
        <v>-1</v>
      </c>
      <c r="C422" t="s">
        <v>77</v>
      </c>
      <c r="D422" t="str">
        <f>_xlfn.XLOOKUP(Table2[[#This Row],[Patron Group]],$R$10:$R$24,$S$10:$S$24)</f>
        <v>Undergraduate</v>
      </c>
      <c r="E422" s="1" t="d">
        <v>2023-01-12</v>
      </c>
      <c r="F422" t="s">
        <v>229</v>
      </c>
      <c r="G422" t="s">
        <v>2272</v>
      </c>
      <c r="H422" t="str">
        <f>_xlfn.XLOOKUP(Table2[[#This Row],[Unique BarCode]],$N$10:$N$37,$O$10:$O$37)</f>
        <v>WALLADPT</v>
      </c>
      <c r="I422" t="str">
        <f>_xlfn.XLOOKUP(Table2[[#This Row],[Unique BarCode]],$N$10:$N$37,$P$10:$P$37)</f>
        <v>Charger</v>
      </c>
      <c r="J422" t="s">
        <v>49</v>
      </c>
      <c r="K422" t="s">
        <v>230</v>
      </c>
      <c r="L422">
        <v>1</v>
      </c>
    </row>
    <row r="423" spans="1:12" x14ac:dyDescent="0.2">
      <c r="A423" s="1" t="d">
        <v>2023-01-12</v>
      </c>
      <c r="B423" s="45">
        <v>-1</v>
      </c>
      <c r="C423" t="s">
        <v>77</v>
      </c>
      <c r="D423" t="str">
        <f>_xlfn.XLOOKUP(Table2[[#This Row],[Patron Group]],$R$10:$R$24,$S$10:$S$24)</f>
        <v>Undergraduate</v>
      </c>
      <c r="E423" s="1" t="d">
        <v>2023-01-12</v>
      </c>
      <c r="F423" t="s">
        <v>272</v>
      </c>
      <c r="G423" t="s">
        <v>2272</v>
      </c>
      <c r="H423" t="str">
        <f>_xlfn.XLOOKUP(Table2[[#This Row],[Unique BarCode]],$N$10:$N$37,$O$10:$O$37)</f>
        <v>WALLADPT</v>
      </c>
      <c r="I423" t="str">
        <f>_xlfn.XLOOKUP(Table2[[#This Row],[Unique BarCode]],$N$10:$N$37,$P$10:$P$37)</f>
        <v>Charger</v>
      </c>
      <c r="J423" t="s">
        <v>49</v>
      </c>
      <c r="K423" t="s">
        <v>273</v>
      </c>
      <c r="L423">
        <v>1</v>
      </c>
    </row>
    <row r="424" spans="1:12" x14ac:dyDescent="0.2">
      <c r="A424" s="1" t="d">
        <v>2023-01-12</v>
      </c>
      <c r="B424" s="45">
        <v>-1</v>
      </c>
      <c r="C424" t="s">
        <v>77</v>
      </c>
      <c r="D424" t="str">
        <f>_xlfn.XLOOKUP(Table2[[#This Row],[Patron Group]],$R$10:$R$24,$S$10:$S$24)</f>
        <v>Undergraduate</v>
      </c>
      <c r="E424" s="1" t="d">
        <v>2023-01-12</v>
      </c>
      <c r="F424" t="s">
        <v>587</v>
      </c>
      <c r="G424" t="s">
        <v>2272</v>
      </c>
      <c r="H424" t="str">
        <f>_xlfn.XLOOKUP(Table2[[#This Row],[Unique BarCode]],$N$10:$N$37,$O$10:$O$37)</f>
        <v>WALLADPT</v>
      </c>
      <c r="I424" t="str">
        <f>_xlfn.XLOOKUP(Table2[[#This Row],[Unique BarCode]],$N$10:$N$37,$P$10:$P$37)</f>
        <v>Charger</v>
      </c>
      <c r="J424" t="s">
        <v>49</v>
      </c>
      <c r="K424" t="s">
        <v>588</v>
      </c>
      <c r="L424">
        <v>1</v>
      </c>
    </row>
    <row r="425" spans="1:12" x14ac:dyDescent="0.2">
      <c r="A425" s="1" t="d">
        <v>2023-01-12</v>
      </c>
      <c r="B425" s="45">
        <v>-1</v>
      </c>
      <c r="C425" t="s">
        <v>77</v>
      </c>
      <c r="D425" t="str">
        <f>_xlfn.XLOOKUP(Table2[[#This Row],[Patron Group]],$R$10:$R$24,$S$10:$S$24)</f>
        <v>Undergraduate</v>
      </c>
      <c r="E425" s="1" t="d">
        <v>2023-01-12</v>
      </c>
      <c r="F425" t="s">
        <v>484</v>
      </c>
      <c r="G425" t="s">
        <v>2272</v>
      </c>
      <c r="H425" t="str">
        <f>_xlfn.XLOOKUP(Table2[[#This Row],[Unique BarCode]],$N$10:$N$37,$O$10:$O$37)</f>
        <v>WALLADPT</v>
      </c>
      <c r="I425" t="str">
        <f>_xlfn.XLOOKUP(Table2[[#This Row],[Unique BarCode]],$N$10:$N$37,$P$10:$P$37)</f>
        <v>Charger</v>
      </c>
      <c r="J425" t="s">
        <v>8</v>
      </c>
      <c r="L425">
        <v>1</v>
      </c>
    </row>
    <row r="426" spans="1:12" x14ac:dyDescent="0.2">
      <c r="A426" s="1" t="d">
        <v>2023-01-12</v>
      </c>
      <c r="B426" s="45">
        <v>-1</v>
      </c>
      <c r="C426" t="s">
        <v>77</v>
      </c>
      <c r="D426" t="str">
        <f>_xlfn.XLOOKUP(Table2[[#This Row],[Patron Group]],$R$10:$R$24,$S$10:$S$24)</f>
        <v>Undergraduate</v>
      </c>
      <c r="E426" s="1" t="d">
        <v>2023-01-12</v>
      </c>
      <c r="F426" t="s">
        <v>560</v>
      </c>
      <c r="G426" t="s">
        <v>2272</v>
      </c>
      <c r="H426" t="str">
        <f>_xlfn.XLOOKUP(Table2[[#This Row],[Unique BarCode]],$N$10:$N$37,$O$10:$O$37)</f>
        <v>WALLADPT</v>
      </c>
      <c r="I426" t="str">
        <f>_xlfn.XLOOKUP(Table2[[#This Row],[Unique BarCode]],$N$10:$N$37,$P$10:$P$37)</f>
        <v>Charger</v>
      </c>
      <c r="J426" t="s">
        <v>8</v>
      </c>
      <c r="L426">
        <v>1</v>
      </c>
    </row>
    <row r="427" spans="1:12" x14ac:dyDescent="0.2">
      <c r="A427" s="1" t="d">
        <v>2023-01-12</v>
      </c>
      <c r="B427" s="45">
        <v>-1</v>
      </c>
      <c r="C427" t="s">
        <v>77</v>
      </c>
      <c r="D427" t="str">
        <f>_xlfn.XLOOKUP(Table2[[#This Row],[Patron Group]],$R$10:$R$24,$S$10:$S$24)</f>
        <v>Undergraduate</v>
      </c>
      <c r="E427" s="1" t="d">
        <v>2023-01-12</v>
      </c>
      <c r="F427" t="s">
        <v>95</v>
      </c>
      <c r="G427" t="s">
        <v>2272</v>
      </c>
      <c r="H427" t="str">
        <f>_xlfn.XLOOKUP(Table2[[#This Row],[Unique BarCode]],$N$10:$N$37,$O$10:$O$37)</f>
        <v>WALLADPT</v>
      </c>
      <c r="I427" t="str">
        <f>_xlfn.XLOOKUP(Table2[[#This Row],[Unique BarCode]],$N$10:$N$37,$P$10:$P$37)</f>
        <v>Charger</v>
      </c>
      <c r="J427" t="s">
        <v>8</v>
      </c>
      <c r="L427">
        <v>1</v>
      </c>
    </row>
    <row r="428" spans="1:12" x14ac:dyDescent="0.2">
      <c r="A428" s="1" t="d">
        <v>2023-01-12</v>
      </c>
      <c r="B428" s="45">
        <v>-1</v>
      </c>
      <c r="C428" t="s">
        <v>77</v>
      </c>
      <c r="D428" t="str">
        <f>_xlfn.XLOOKUP(Table2[[#This Row],[Patron Group]],$R$10:$R$24,$S$10:$S$24)</f>
        <v>Undergraduate</v>
      </c>
      <c r="E428" s="1" t="d">
        <v>2023-01-19</v>
      </c>
      <c r="F428" t="s">
        <v>589</v>
      </c>
      <c r="G428" t="s">
        <v>2273</v>
      </c>
      <c r="H428" t="str">
        <f>_xlfn.XLOOKUP(Table2[[#This Row],[Unique BarCode]],$N$10:$N$37,$O$10:$O$37)</f>
        <v>ChromeBook</v>
      </c>
      <c r="I428" t="str">
        <f>_xlfn.XLOOKUP(Table2[[#This Row],[Unique BarCode]],$N$10:$N$37,$P$10:$P$37)</f>
        <v>Device</v>
      </c>
      <c r="J428" t="s">
        <v>8</v>
      </c>
      <c r="K428" t="s">
        <v>590</v>
      </c>
      <c r="L428">
        <v>1</v>
      </c>
    </row>
    <row r="429" spans="1:12" x14ac:dyDescent="0.2">
      <c r="A429" s="1" t="d">
        <v>2023-01-12</v>
      </c>
      <c r="B429" s="45">
        <v>-1</v>
      </c>
      <c r="C429" t="s">
        <v>77</v>
      </c>
      <c r="D429" t="str">
        <f>_xlfn.XLOOKUP(Table2[[#This Row],[Patron Group]],$R$10:$R$24,$S$10:$S$24)</f>
        <v>Undergraduate</v>
      </c>
      <c r="E429" s="1" t="d">
        <v>2023-01-19</v>
      </c>
      <c r="F429" t="s">
        <v>485</v>
      </c>
      <c r="G429" t="s">
        <v>2273</v>
      </c>
      <c r="H429" t="str">
        <f>_xlfn.XLOOKUP(Table2[[#This Row],[Unique BarCode]],$N$10:$N$37,$O$10:$O$37)</f>
        <v>ChromeBook</v>
      </c>
      <c r="I429" t="str">
        <f>_xlfn.XLOOKUP(Table2[[#This Row],[Unique BarCode]],$N$10:$N$37,$P$10:$P$37)</f>
        <v>Device</v>
      </c>
      <c r="J429" t="s">
        <v>49</v>
      </c>
      <c r="K429" t="s">
        <v>486</v>
      </c>
      <c r="L429">
        <v>1</v>
      </c>
    </row>
    <row r="430" spans="1:12" x14ac:dyDescent="0.2">
      <c r="A430" s="1" t="d">
        <v>2023-01-12</v>
      </c>
      <c r="B430" s="45">
        <v>-1</v>
      </c>
      <c r="C430" t="s">
        <v>77</v>
      </c>
      <c r="D430" t="str">
        <f>_xlfn.XLOOKUP(Table2[[#This Row],[Patron Group]],$R$10:$R$24,$S$10:$S$24)</f>
        <v>Undergraduate</v>
      </c>
      <c r="E430" s="1" t="d">
        <v>2023-01-19</v>
      </c>
      <c r="F430" t="s">
        <v>591</v>
      </c>
      <c r="G430" t="s">
        <v>2273</v>
      </c>
      <c r="H430" t="str">
        <f>_xlfn.XLOOKUP(Table2[[#This Row],[Unique BarCode]],$N$10:$N$37,$O$10:$O$37)</f>
        <v>ChromeBook</v>
      </c>
      <c r="I430" t="str">
        <f>_xlfn.XLOOKUP(Table2[[#This Row],[Unique BarCode]],$N$10:$N$37,$P$10:$P$37)</f>
        <v>Device</v>
      </c>
      <c r="J430" t="s">
        <v>49</v>
      </c>
      <c r="K430" t="s">
        <v>592</v>
      </c>
      <c r="L430">
        <v>1</v>
      </c>
    </row>
    <row r="431" spans="1:12" x14ac:dyDescent="0.2">
      <c r="A431" s="1" t="d">
        <v>2023-01-12</v>
      </c>
      <c r="B431" s="45">
        <v>-1</v>
      </c>
      <c r="C431" t="s">
        <v>77</v>
      </c>
      <c r="D431" t="str">
        <f>_xlfn.XLOOKUP(Table2[[#This Row],[Patron Group]],$R$10:$R$24,$S$10:$S$24)</f>
        <v>Undergraduate</v>
      </c>
      <c r="E431" s="1" t="d">
        <v>2023-01-19</v>
      </c>
      <c r="F431" t="s">
        <v>593</v>
      </c>
      <c r="G431" t="s">
        <v>2273</v>
      </c>
      <c r="H431" t="str">
        <f>_xlfn.XLOOKUP(Table2[[#This Row],[Unique BarCode]],$N$10:$N$37,$O$10:$O$37)</f>
        <v>ChromeBook</v>
      </c>
      <c r="I431" t="str">
        <f>_xlfn.XLOOKUP(Table2[[#This Row],[Unique BarCode]],$N$10:$N$37,$P$10:$P$37)</f>
        <v>Device</v>
      </c>
      <c r="J431" t="s">
        <v>49</v>
      </c>
      <c r="K431" t="s">
        <v>594</v>
      </c>
      <c r="L431">
        <v>1</v>
      </c>
    </row>
    <row r="432" spans="1:12" x14ac:dyDescent="0.2">
      <c r="A432" s="1" t="d">
        <v>2023-01-12</v>
      </c>
      <c r="B432" s="45">
        <v>-1</v>
      </c>
      <c r="C432" t="s">
        <v>77</v>
      </c>
      <c r="D432" t="str">
        <f>_xlfn.XLOOKUP(Table2[[#This Row],[Patron Group]],$R$10:$R$24,$S$10:$S$24)</f>
        <v>Undergraduate</v>
      </c>
      <c r="E432" s="1" t="d">
        <v>2023-01-19</v>
      </c>
      <c r="F432" t="s">
        <v>595</v>
      </c>
      <c r="G432" t="s">
        <v>2273</v>
      </c>
      <c r="H432" t="str">
        <f>_xlfn.XLOOKUP(Table2[[#This Row],[Unique BarCode]],$N$10:$N$37,$O$10:$O$37)</f>
        <v>ChromeBook</v>
      </c>
      <c r="I432" t="str">
        <f>_xlfn.XLOOKUP(Table2[[#This Row],[Unique BarCode]],$N$10:$N$37,$P$10:$P$37)</f>
        <v>Device</v>
      </c>
      <c r="J432" t="s">
        <v>8</v>
      </c>
      <c r="K432" t="s">
        <v>596</v>
      </c>
      <c r="L432">
        <v>1</v>
      </c>
    </row>
    <row r="433" spans="1:12" x14ac:dyDescent="0.2">
      <c r="A433" s="1" t="d">
        <v>2023-01-12</v>
      </c>
      <c r="B433" s="45">
        <v>-1</v>
      </c>
      <c r="C433" t="s">
        <v>77</v>
      </c>
      <c r="D433" t="str">
        <f>_xlfn.XLOOKUP(Table2[[#This Row],[Patron Group]],$R$10:$R$24,$S$10:$S$24)</f>
        <v>Undergraduate</v>
      </c>
      <c r="E433" s="1" t="d">
        <v>2023-01-19</v>
      </c>
      <c r="F433" t="s">
        <v>597</v>
      </c>
      <c r="G433" t="s">
        <v>2274</v>
      </c>
      <c r="H433" t="str">
        <f>_xlfn.XLOOKUP(Table2[[#This Row],[Unique BarCode]],$N$10:$N$37,$O$10:$O$37)</f>
        <v>MacBook</v>
      </c>
      <c r="I433" t="str">
        <f>_xlfn.XLOOKUP(Table2[[#This Row],[Unique BarCode]],$N$10:$N$37,$P$10:$P$37)</f>
        <v>Device</v>
      </c>
      <c r="J433" t="s">
        <v>8</v>
      </c>
      <c r="K433" t="s">
        <v>598</v>
      </c>
      <c r="L433">
        <v>1</v>
      </c>
    </row>
    <row r="434" spans="1:12" x14ac:dyDescent="0.2">
      <c r="A434" s="1" t="d">
        <v>2023-01-12</v>
      </c>
      <c r="B434" s="45">
        <v>-1</v>
      </c>
      <c r="C434" t="s">
        <v>77</v>
      </c>
      <c r="D434" t="str">
        <f>_xlfn.XLOOKUP(Table2[[#This Row],[Patron Group]],$R$10:$R$24,$S$10:$S$24)</f>
        <v>Undergraduate</v>
      </c>
      <c r="E434" s="1" t="d">
        <v>2023-01-19</v>
      </c>
      <c r="F434" t="s">
        <v>599</v>
      </c>
      <c r="G434" t="s">
        <v>2274</v>
      </c>
      <c r="H434" t="str">
        <f>_xlfn.XLOOKUP(Table2[[#This Row],[Unique BarCode]],$N$10:$N$37,$O$10:$O$37)</f>
        <v>MacBook</v>
      </c>
      <c r="I434" t="str">
        <f>_xlfn.XLOOKUP(Table2[[#This Row],[Unique BarCode]],$N$10:$N$37,$P$10:$P$37)</f>
        <v>Device</v>
      </c>
      <c r="J434" t="s">
        <v>8</v>
      </c>
      <c r="K434" t="s">
        <v>600</v>
      </c>
      <c r="L434">
        <v>1</v>
      </c>
    </row>
    <row r="435" spans="1:12" x14ac:dyDescent="0.2">
      <c r="A435" s="1" t="d">
        <v>2023-01-12</v>
      </c>
      <c r="B435" s="45">
        <v>-1</v>
      </c>
      <c r="C435" t="s">
        <v>77</v>
      </c>
      <c r="D435" t="str">
        <f>_xlfn.XLOOKUP(Table2[[#This Row],[Patron Group]],$R$10:$R$24,$S$10:$S$24)</f>
        <v>Undergraduate</v>
      </c>
      <c r="E435" s="1" t="d">
        <v>2023-01-19</v>
      </c>
      <c r="F435" t="s">
        <v>601</v>
      </c>
      <c r="G435" t="s">
        <v>2274</v>
      </c>
      <c r="H435" t="str">
        <f>_xlfn.XLOOKUP(Table2[[#This Row],[Unique BarCode]],$N$10:$N$37,$O$10:$O$37)</f>
        <v>MacBook</v>
      </c>
      <c r="I435" t="str">
        <f>_xlfn.XLOOKUP(Table2[[#This Row],[Unique BarCode]],$N$10:$N$37,$P$10:$P$37)</f>
        <v>Device</v>
      </c>
      <c r="J435" t="s">
        <v>8</v>
      </c>
      <c r="K435" t="s">
        <v>602</v>
      </c>
      <c r="L435">
        <v>1</v>
      </c>
    </row>
    <row r="436" spans="1:12" x14ac:dyDescent="0.2">
      <c r="A436" s="1" t="d">
        <v>2023-01-12</v>
      </c>
      <c r="B436" s="45">
        <v>-1</v>
      </c>
      <c r="C436" t="s">
        <v>77</v>
      </c>
      <c r="D436" t="str">
        <f>_xlfn.XLOOKUP(Table2[[#This Row],[Patron Group]],$R$10:$R$24,$S$10:$S$24)</f>
        <v>Undergraduate</v>
      </c>
      <c r="E436" s="1" t="d">
        <v>2023-01-19</v>
      </c>
      <c r="F436" t="s">
        <v>603</v>
      </c>
      <c r="G436" t="s">
        <v>2274</v>
      </c>
      <c r="H436" t="str">
        <f>_xlfn.XLOOKUP(Table2[[#This Row],[Unique BarCode]],$N$10:$N$37,$O$10:$O$37)</f>
        <v>MacBook</v>
      </c>
      <c r="I436" t="str">
        <f>_xlfn.XLOOKUP(Table2[[#This Row],[Unique BarCode]],$N$10:$N$37,$P$10:$P$37)</f>
        <v>Device</v>
      </c>
      <c r="J436" t="s">
        <v>8</v>
      </c>
      <c r="K436" t="s">
        <v>604</v>
      </c>
      <c r="L436">
        <v>1</v>
      </c>
    </row>
    <row r="437" spans="1:12" x14ac:dyDescent="0.2">
      <c r="A437" s="1" t="d">
        <v>2023-01-12</v>
      </c>
      <c r="B437" s="45">
        <v>-1</v>
      </c>
      <c r="C437" t="s">
        <v>77</v>
      </c>
      <c r="D437" t="str">
        <f>_xlfn.XLOOKUP(Table2[[#This Row],[Patron Group]],$R$10:$R$24,$S$10:$S$24)</f>
        <v>Undergraduate</v>
      </c>
      <c r="E437" s="1" t="d">
        <v>2023-01-19</v>
      </c>
      <c r="F437" t="s">
        <v>605</v>
      </c>
      <c r="G437" t="s">
        <v>2274</v>
      </c>
      <c r="H437" t="str">
        <f>_xlfn.XLOOKUP(Table2[[#This Row],[Unique BarCode]],$N$10:$N$37,$O$10:$O$37)</f>
        <v>MacBook</v>
      </c>
      <c r="I437" t="str">
        <f>_xlfn.XLOOKUP(Table2[[#This Row],[Unique BarCode]],$N$10:$N$37,$P$10:$P$37)</f>
        <v>Device</v>
      </c>
      <c r="J437" t="s">
        <v>8</v>
      </c>
      <c r="K437" t="s">
        <v>606</v>
      </c>
      <c r="L437">
        <v>1</v>
      </c>
    </row>
    <row r="438" spans="1:12" x14ac:dyDescent="0.2">
      <c r="A438" s="1" t="d">
        <v>2023-01-12</v>
      </c>
      <c r="B438" s="45">
        <v>-1</v>
      </c>
      <c r="C438" t="s">
        <v>77</v>
      </c>
      <c r="D438" t="str">
        <f>_xlfn.XLOOKUP(Table2[[#This Row],[Patron Group]],$R$10:$R$24,$S$10:$S$24)</f>
        <v>Undergraduate</v>
      </c>
      <c r="E438" s="1" t="d">
        <v>2023-01-19</v>
      </c>
      <c r="F438" t="s">
        <v>607</v>
      </c>
      <c r="G438" t="s">
        <v>2274</v>
      </c>
      <c r="H438" t="str">
        <f>_xlfn.XLOOKUP(Table2[[#This Row],[Unique BarCode]],$N$10:$N$37,$O$10:$O$37)</f>
        <v>MacBook</v>
      </c>
      <c r="I438" t="str">
        <f>_xlfn.XLOOKUP(Table2[[#This Row],[Unique BarCode]],$N$10:$N$37,$P$10:$P$37)</f>
        <v>Device</v>
      </c>
      <c r="J438" t="s">
        <v>8</v>
      </c>
      <c r="K438" t="s">
        <v>608</v>
      </c>
      <c r="L438">
        <v>1</v>
      </c>
    </row>
    <row r="439" spans="1:12" x14ac:dyDescent="0.2">
      <c r="A439" s="1" t="d">
        <v>2023-01-12</v>
      </c>
      <c r="B439" s="45">
        <v>-1</v>
      </c>
      <c r="C439" t="s">
        <v>77</v>
      </c>
      <c r="D439" t="str">
        <f>_xlfn.XLOOKUP(Table2[[#This Row],[Patron Group]],$R$10:$R$24,$S$10:$S$24)</f>
        <v>Undergraduate</v>
      </c>
      <c r="E439" s="1" t="d">
        <v>2023-01-19</v>
      </c>
      <c r="F439" t="s">
        <v>609</v>
      </c>
      <c r="G439" t="s">
        <v>2275</v>
      </c>
      <c r="H439" t="str">
        <f>_xlfn.XLOOKUP(Table2[[#This Row],[Unique BarCode]],$N$10:$N$37,$O$10:$O$37)</f>
        <v>iPad</v>
      </c>
      <c r="I439" t="str">
        <f>_xlfn.XLOOKUP(Table2[[#This Row],[Unique BarCode]],$N$10:$N$37,$P$10:$P$37)</f>
        <v>Device</v>
      </c>
      <c r="J439" t="s">
        <v>8</v>
      </c>
      <c r="K439" t="s">
        <v>610</v>
      </c>
      <c r="L439">
        <v>1</v>
      </c>
    </row>
    <row r="440" spans="1:12" x14ac:dyDescent="0.2">
      <c r="A440" s="1" t="d">
        <v>2023-01-12</v>
      </c>
      <c r="B440" s="45">
        <v>-1</v>
      </c>
      <c r="C440" t="s">
        <v>77</v>
      </c>
      <c r="D440" t="str">
        <f>_xlfn.XLOOKUP(Table2[[#This Row],[Patron Group]],$R$10:$R$24,$S$10:$S$24)</f>
        <v>Undergraduate</v>
      </c>
      <c r="E440" s="1" t="d">
        <v>2023-01-19</v>
      </c>
      <c r="F440" t="s">
        <v>611</v>
      </c>
      <c r="G440" t="s">
        <v>2263</v>
      </c>
      <c r="H440" t="str">
        <f>_xlfn.XLOOKUP(Table2[[#This Row],[Unique BarCode]],$N$10:$N$37,$O$10:$O$37)</f>
        <v>HP Laptop</v>
      </c>
      <c r="I440" t="str">
        <f>_xlfn.XLOOKUP(Table2[[#This Row],[Unique BarCode]],$N$10:$N$37,$P$10:$P$37)</f>
        <v>Device</v>
      </c>
      <c r="J440" t="s">
        <v>8</v>
      </c>
      <c r="K440" t="s">
        <v>612</v>
      </c>
      <c r="L440">
        <v>1</v>
      </c>
    </row>
    <row r="441" spans="1:12" x14ac:dyDescent="0.2">
      <c r="A441" s="1" t="d">
        <v>2023-01-12</v>
      </c>
      <c r="B441" s="45">
        <v>-1</v>
      </c>
      <c r="C441" t="s">
        <v>77</v>
      </c>
      <c r="D441" t="str">
        <f>_xlfn.XLOOKUP(Table2[[#This Row],[Patron Group]],$R$10:$R$24,$S$10:$S$24)</f>
        <v>Undergraduate</v>
      </c>
      <c r="E441" s="1" t="d">
        <v>2023-01-19</v>
      </c>
      <c r="F441" t="s">
        <v>613</v>
      </c>
      <c r="G441" t="s">
        <v>2263</v>
      </c>
      <c r="H441" t="str">
        <f>_xlfn.XLOOKUP(Table2[[#This Row],[Unique BarCode]],$N$10:$N$37,$O$10:$O$37)</f>
        <v>HP Laptop</v>
      </c>
      <c r="I441" t="str">
        <f>_xlfn.XLOOKUP(Table2[[#This Row],[Unique BarCode]],$N$10:$N$37,$P$10:$P$37)</f>
        <v>Device</v>
      </c>
      <c r="J441" t="s">
        <v>8</v>
      </c>
      <c r="K441" t="s">
        <v>614</v>
      </c>
      <c r="L441">
        <v>1</v>
      </c>
    </row>
    <row r="442" spans="1:12" x14ac:dyDescent="0.2">
      <c r="A442" s="1" t="d">
        <v>2023-01-12</v>
      </c>
      <c r="B442" s="45">
        <v>-1</v>
      </c>
      <c r="C442" t="s">
        <v>77</v>
      </c>
      <c r="D442" t="str">
        <f>_xlfn.XLOOKUP(Table2[[#This Row],[Patron Group]],$R$10:$R$24,$S$10:$S$24)</f>
        <v>Undergraduate</v>
      </c>
      <c r="E442" s="1" t="d">
        <v>2023-01-19</v>
      </c>
      <c r="F442" t="s">
        <v>615</v>
      </c>
      <c r="G442" t="s">
        <v>2263</v>
      </c>
      <c r="H442" t="str">
        <f>_xlfn.XLOOKUP(Table2[[#This Row],[Unique BarCode]],$N$10:$N$37,$O$10:$O$37)</f>
        <v>HP Laptop</v>
      </c>
      <c r="I442" t="str">
        <f>_xlfn.XLOOKUP(Table2[[#This Row],[Unique BarCode]],$N$10:$N$37,$P$10:$P$37)</f>
        <v>Device</v>
      </c>
      <c r="J442" t="s">
        <v>8</v>
      </c>
      <c r="K442" t="s">
        <v>616</v>
      </c>
      <c r="L442">
        <v>1</v>
      </c>
    </row>
    <row r="443" spans="1:12" x14ac:dyDescent="0.2">
      <c r="A443" s="1" t="d">
        <v>2023-01-12</v>
      </c>
      <c r="B443" s="45">
        <v>-1</v>
      </c>
      <c r="C443" t="s">
        <v>77</v>
      </c>
      <c r="D443" t="str">
        <f>_xlfn.XLOOKUP(Table2[[#This Row],[Patron Group]],$R$10:$R$24,$S$10:$S$24)</f>
        <v>Undergraduate</v>
      </c>
      <c r="E443" s="1" t="d">
        <v>2023-01-19</v>
      </c>
      <c r="F443" t="s">
        <v>617</v>
      </c>
      <c r="G443" t="s">
        <v>2263</v>
      </c>
      <c r="H443" t="str">
        <f>_xlfn.XLOOKUP(Table2[[#This Row],[Unique BarCode]],$N$10:$N$37,$O$10:$O$37)</f>
        <v>HP Laptop</v>
      </c>
      <c r="I443" t="str">
        <f>_xlfn.XLOOKUP(Table2[[#This Row],[Unique BarCode]],$N$10:$N$37,$P$10:$P$37)</f>
        <v>Device</v>
      </c>
      <c r="J443" t="s">
        <v>8</v>
      </c>
      <c r="K443" t="s">
        <v>618</v>
      </c>
      <c r="L443">
        <v>1</v>
      </c>
    </row>
    <row r="444" spans="1:12" x14ac:dyDescent="0.2">
      <c r="A444" s="1" t="d">
        <v>2023-01-12</v>
      </c>
      <c r="B444" s="45">
        <v>-1</v>
      </c>
      <c r="C444" t="s">
        <v>77</v>
      </c>
      <c r="D444" t="str">
        <f>_xlfn.XLOOKUP(Table2[[#This Row],[Patron Group]],$R$10:$R$24,$S$10:$S$24)</f>
        <v>Undergraduate</v>
      </c>
      <c r="E444" s="1" t="d">
        <v>2023-01-24</v>
      </c>
      <c r="F444" t="s">
        <v>619</v>
      </c>
      <c r="G444" t="s">
        <v>2274</v>
      </c>
      <c r="H444" t="str">
        <f>_xlfn.XLOOKUP(Table2[[#This Row],[Unique BarCode]],$N$10:$N$37,$O$10:$O$37)</f>
        <v>MacBook</v>
      </c>
      <c r="I444" t="str">
        <f>_xlfn.XLOOKUP(Table2[[#This Row],[Unique BarCode]],$N$10:$N$37,$P$10:$P$37)</f>
        <v>Device</v>
      </c>
      <c r="J444" t="s">
        <v>8</v>
      </c>
      <c r="K444" t="s">
        <v>620</v>
      </c>
      <c r="L444">
        <v>1</v>
      </c>
    </row>
    <row r="445" spans="1:12" x14ac:dyDescent="0.2">
      <c r="A445" s="1" t="d">
        <v>2023-01-12</v>
      </c>
      <c r="B445" s="45">
        <v>-1</v>
      </c>
      <c r="C445" t="s">
        <v>77</v>
      </c>
      <c r="D445" t="str">
        <f>_xlfn.XLOOKUP(Table2[[#This Row],[Patron Group]],$R$10:$R$24,$S$10:$S$24)</f>
        <v>Undergraduate</v>
      </c>
      <c r="E445" s="1" t="d">
        <v>2023-01-25</v>
      </c>
      <c r="F445" t="s">
        <v>621</v>
      </c>
      <c r="G445" t="s">
        <v>2274</v>
      </c>
      <c r="H445" t="str">
        <f>_xlfn.XLOOKUP(Table2[[#This Row],[Unique BarCode]],$N$10:$N$37,$O$10:$O$37)</f>
        <v>MacBook</v>
      </c>
      <c r="I445" t="str">
        <f>_xlfn.XLOOKUP(Table2[[#This Row],[Unique BarCode]],$N$10:$N$37,$P$10:$P$37)</f>
        <v>Device</v>
      </c>
      <c r="J445" t="s">
        <v>8</v>
      </c>
      <c r="K445" t="s">
        <v>622</v>
      </c>
      <c r="L445">
        <v>1</v>
      </c>
    </row>
    <row r="446" spans="1:12" x14ac:dyDescent="0.2">
      <c r="A446" s="1" t="d">
        <v>2023-01-12</v>
      </c>
      <c r="B446" s="45">
        <v>-1</v>
      </c>
      <c r="C446" t="s">
        <v>77</v>
      </c>
      <c r="D446" t="str">
        <f>_xlfn.XLOOKUP(Table2[[#This Row],[Patron Group]],$R$10:$R$24,$S$10:$S$24)</f>
        <v>Undergraduate</v>
      </c>
      <c r="E446" s="1" t="d">
        <v>2023-01-25</v>
      </c>
      <c r="F446" t="s">
        <v>623</v>
      </c>
      <c r="G446" t="s">
        <v>2263</v>
      </c>
      <c r="H446" t="str">
        <f>_xlfn.XLOOKUP(Table2[[#This Row],[Unique BarCode]],$N$10:$N$37,$O$10:$O$37)</f>
        <v>HP Laptop</v>
      </c>
      <c r="I446" t="str">
        <f>_xlfn.XLOOKUP(Table2[[#This Row],[Unique BarCode]],$N$10:$N$37,$P$10:$P$37)</f>
        <v>Device</v>
      </c>
      <c r="J446" t="s">
        <v>8</v>
      </c>
      <c r="K446" t="s">
        <v>624</v>
      </c>
      <c r="L446">
        <v>1</v>
      </c>
    </row>
    <row r="447" spans="1:12" x14ac:dyDescent="0.2">
      <c r="A447" s="1" t="d">
        <v>2023-01-12</v>
      </c>
      <c r="B447" s="45">
        <v>-1</v>
      </c>
      <c r="C447" t="s">
        <v>77</v>
      </c>
      <c r="D447" t="str">
        <f>_xlfn.XLOOKUP(Table2[[#This Row],[Patron Group]],$R$10:$R$24,$S$10:$S$24)</f>
        <v>Undergraduate</v>
      </c>
      <c r="E447" s="1" t="d">
        <v>2023-01-26</v>
      </c>
      <c r="F447" t="s">
        <v>625</v>
      </c>
      <c r="G447" t="s">
        <v>2274</v>
      </c>
      <c r="H447" t="str">
        <f>_xlfn.XLOOKUP(Table2[[#This Row],[Unique BarCode]],$N$10:$N$37,$O$10:$O$37)</f>
        <v>MacBook</v>
      </c>
      <c r="I447" t="str">
        <f>_xlfn.XLOOKUP(Table2[[#This Row],[Unique BarCode]],$N$10:$N$37,$P$10:$P$37)</f>
        <v>Device</v>
      </c>
      <c r="J447" t="s">
        <v>8</v>
      </c>
      <c r="K447" t="s">
        <v>626</v>
      </c>
      <c r="L447">
        <v>1</v>
      </c>
    </row>
    <row r="448" spans="1:12" x14ac:dyDescent="0.2">
      <c r="A448" s="1" t="d">
        <v>2023-01-12</v>
      </c>
      <c r="B448" s="45">
        <v>-1</v>
      </c>
      <c r="C448" t="s">
        <v>77</v>
      </c>
      <c r="D448" t="str">
        <f>_xlfn.XLOOKUP(Table2[[#This Row],[Patron Group]],$R$10:$R$24,$S$10:$S$24)</f>
        <v>Undergraduate</v>
      </c>
      <c r="E448" s="1" t="d">
        <v>2023-01-26</v>
      </c>
      <c r="F448" t="s">
        <v>627</v>
      </c>
      <c r="G448" t="s">
        <v>2274</v>
      </c>
      <c r="H448" t="str">
        <f>_xlfn.XLOOKUP(Table2[[#This Row],[Unique BarCode]],$N$10:$N$37,$O$10:$O$37)</f>
        <v>MacBook</v>
      </c>
      <c r="I448" t="str">
        <f>_xlfn.XLOOKUP(Table2[[#This Row],[Unique BarCode]],$N$10:$N$37,$P$10:$P$37)</f>
        <v>Device</v>
      </c>
      <c r="J448" t="s">
        <v>8</v>
      </c>
      <c r="K448" t="s">
        <v>628</v>
      </c>
      <c r="L448">
        <v>1</v>
      </c>
    </row>
    <row r="449" spans="1:12" x14ac:dyDescent="0.2">
      <c r="A449" s="1" t="d">
        <v>2023-01-12</v>
      </c>
      <c r="B449" s="45">
        <v>-1</v>
      </c>
      <c r="C449" t="s">
        <v>77</v>
      </c>
      <c r="D449" t="str">
        <f>_xlfn.XLOOKUP(Table2[[#This Row],[Patron Group]],$R$10:$R$24,$S$10:$S$24)</f>
        <v>Undergraduate</v>
      </c>
      <c r="E449" s="1" t="d">
        <v>2023-01-26</v>
      </c>
      <c r="F449" t="s">
        <v>629</v>
      </c>
      <c r="G449" t="s">
        <v>2274</v>
      </c>
      <c r="H449" t="str">
        <f>_xlfn.XLOOKUP(Table2[[#This Row],[Unique BarCode]],$N$10:$N$37,$O$10:$O$37)</f>
        <v>MacBook</v>
      </c>
      <c r="I449" t="str">
        <f>_xlfn.XLOOKUP(Table2[[#This Row],[Unique BarCode]],$N$10:$N$37,$P$10:$P$37)</f>
        <v>Device</v>
      </c>
      <c r="J449" t="s">
        <v>8</v>
      </c>
      <c r="K449" t="s">
        <v>630</v>
      </c>
      <c r="L449">
        <v>1</v>
      </c>
    </row>
    <row r="450" spans="1:12" x14ac:dyDescent="0.2">
      <c r="A450" s="1" t="d">
        <v>2023-01-12</v>
      </c>
      <c r="B450" s="45">
        <v>-1</v>
      </c>
      <c r="C450" t="s">
        <v>77</v>
      </c>
      <c r="D450" t="str">
        <f>_xlfn.XLOOKUP(Table2[[#This Row],[Patron Group]],$R$10:$R$24,$S$10:$S$24)</f>
        <v>Undergraduate</v>
      </c>
      <c r="E450" s="1" t="d">
        <v>2023-01-26</v>
      </c>
      <c r="F450" t="s">
        <v>631</v>
      </c>
      <c r="G450" t="s">
        <v>2274</v>
      </c>
      <c r="H450" t="str">
        <f>_xlfn.XLOOKUP(Table2[[#This Row],[Unique BarCode]],$N$10:$N$37,$O$10:$O$37)</f>
        <v>MacBook</v>
      </c>
      <c r="I450" t="str">
        <f>_xlfn.XLOOKUP(Table2[[#This Row],[Unique BarCode]],$N$10:$N$37,$P$10:$P$37)</f>
        <v>Device</v>
      </c>
      <c r="J450" t="s">
        <v>8</v>
      </c>
      <c r="K450" t="s">
        <v>632</v>
      </c>
      <c r="L450">
        <v>1</v>
      </c>
    </row>
    <row r="451" spans="1:12" x14ac:dyDescent="0.2">
      <c r="A451" s="1" t="d">
        <v>2023-01-12</v>
      </c>
      <c r="B451" s="45">
        <v>-1</v>
      </c>
      <c r="C451" t="s">
        <v>77</v>
      </c>
      <c r="D451" t="str">
        <f>_xlfn.XLOOKUP(Table2[[#This Row],[Patron Group]],$R$10:$R$24,$S$10:$S$24)</f>
        <v>Undergraduate</v>
      </c>
      <c r="E451" s="1" t="d">
        <v>2023-01-26</v>
      </c>
      <c r="F451" t="s">
        <v>633</v>
      </c>
      <c r="G451" t="s">
        <v>2275</v>
      </c>
      <c r="H451" t="str">
        <f>_xlfn.XLOOKUP(Table2[[#This Row],[Unique BarCode]],$N$10:$N$37,$O$10:$O$37)</f>
        <v>iPad</v>
      </c>
      <c r="I451" t="str">
        <f>_xlfn.XLOOKUP(Table2[[#This Row],[Unique BarCode]],$N$10:$N$37,$P$10:$P$37)</f>
        <v>Device</v>
      </c>
      <c r="J451" t="s">
        <v>8</v>
      </c>
      <c r="L451">
        <v>1</v>
      </c>
    </row>
    <row r="452" spans="1:12" x14ac:dyDescent="0.2">
      <c r="A452" s="1" t="d">
        <v>2023-01-12</v>
      </c>
      <c r="B452" s="45">
        <v>-1</v>
      </c>
      <c r="C452" t="s">
        <v>77</v>
      </c>
      <c r="D452" t="str">
        <f>_xlfn.XLOOKUP(Table2[[#This Row],[Patron Group]],$R$10:$R$24,$S$10:$S$24)</f>
        <v>Undergraduate</v>
      </c>
      <c r="E452" s="1" t="d">
        <v>2023-01-26</v>
      </c>
      <c r="F452" t="s">
        <v>634</v>
      </c>
      <c r="G452" t="s">
        <v>2275</v>
      </c>
      <c r="H452" t="str">
        <f>_xlfn.XLOOKUP(Table2[[#This Row],[Unique BarCode]],$N$10:$N$37,$O$10:$O$37)</f>
        <v>iPad</v>
      </c>
      <c r="I452" t="str">
        <f>_xlfn.XLOOKUP(Table2[[#This Row],[Unique BarCode]],$N$10:$N$37,$P$10:$P$37)</f>
        <v>Device</v>
      </c>
      <c r="J452" t="s">
        <v>8</v>
      </c>
      <c r="L452">
        <v>1</v>
      </c>
    </row>
    <row r="453" spans="1:12" x14ac:dyDescent="0.2">
      <c r="A453" s="1" t="d">
        <v>2023-01-12</v>
      </c>
      <c r="B453" s="45">
        <v>-1</v>
      </c>
      <c r="C453" t="s">
        <v>77</v>
      </c>
      <c r="D453" t="str">
        <f>_xlfn.XLOOKUP(Table2[[#This Row],[Patron Group]],$R$10:$R$24,$S$10:$S$24)</f>
        <v>Undergraduate</v>
      </c>
      <c r="E453" s="1" t="d">
        <v>2023-01-26</v>
      </c>
      <c r="F453" t="s">
        <v>635</v>
      </c>
      <c r="G453" t="s">
        <v>2297</v>
      </c>
      <c r="H453" t="str">
        <f>_xlfn.XLOOKUP(Table2[[#This Row],[Unique BarCode]],$N$10:$N$37,$O$10:$O$37)</f>
        <v>iPad</v>
      </c>
      <c r="I453" t="str">
        <f>_xlfn.XLOOKUP(Table2[[#This Row],[Unique BarCode]],$N$10:$N$37,$P$10:$P$37)</f>
        <v>Device</v>
      </c>
      <c r="J453" t="s">
        <v>8</v>
      </c>
      <c r="K453" t="s">
        <v>636</v>
      </c>
      <c r="L453">
        <v>1</v>
      </c>
    </row>
    <row r="454" spans="1:12" x14ac:dyDescent="0.2">
      <c r="A454" s="1" t="d">
        <v>2023-01-12</v>
      </c>
      <c r="B454" s="45">
        <v>-1</v>
      </c>
      <c r="C454" t="s">
        <v>77</v>
      </c>
      <c r="D454" t="str">
        <f>_xlfn.XLOOKUP(Table2[[#This Row],[Patron Group]],$R$10:$R$24,$S$10:$S$24)</f>
        <v>Undergraduate</v>
      </c>
      <c r="E454" s="1" t="d">
        <v>2023-04-12</v>
      </c>
      <c r="F454" t="s">
        <v>637</v>
      </c>
      <c r="G454" t="s">
        <v>2279</v>
      </c>
      <c r="H454" t="str">
        <f>_xlfn.XLOOKUP(Table2[[#This Row],[Unique BarCode]],$N$10:$N$37,$O$10:$O$37)</f>
        <v>EE Devices</v>
      </c>
      <c r="I454" t="str">
        <f>_xlfn.XLOOKUP(Table2[[#This Row],[Unique BarCode]],$N$10:$N$37,$P$10:$P$37)</f>
        <v>EE Devices</v>
      </c>
      <c r="J454" t="s">
        <v>49</v>
      </c>
      <c r="K454" t="s">
        <v>638</v>
      </c>
      <c r="L454">
        <v>1</v>
      </c>
    </row>
    <row r="455" spans="1:12" x14ac:dyDescent="0.2">
      <c r="A455" s="1" t="d">
        <v>2023-01-12</v>
      </c>
      <c r="B455" s="45">
        <v>-1</v>
      </c>
      <c r="C455" t="s">
        <v>77</v>
      </c>
      <c r="D455" t="str">
        <f>_xlfn.XLOOKUP(Table2[[#This Row],[Patron Group]],$R$10:$R$24,$S$10:$S$24)</f>
        <v>Undergraduate</v>
      </c>
      <c r="E455" s="1" t="d">
        <v>2023-04-12</v>
      </c>
      <c r="F455" t="s">
        <v>639</v>
      </c>
      <c r="G455" t="s">
        <v>2279</v>
      </c>
      <c r="H455" t="str">
        <f>_xlfn.XLOOKUP(Table2[[#This Row],[Unique BarCode]],$N$10:$N$37,$O$10:$O$37)</f>
        <v>EE Devices</v>
      </c>
      <c r="I455" t="str">
        <f>_xlfn.XLOOKUP(Table2[[#This Row],[Unique BarCode]],$N$10:$N$37,$P$10:$P$37)</f>
        <v>EE Devices</v>
      </c>
      <c r="J455" t="s">
        <v>49</v>
      </c>
      <c r="K455" t="s">
        <v>640</v>
      </c>
      <c r="L455">
        <v>1</v>
      </c>
    </row>
    <row r="456" spans="1:12" x14ac:dyDescent="0.2">
      <c r="A456" s="1" t="d">
        <v>2023-01-12</v>
      </c>
      <c r="B456" s="45">
        <v>-1</v>
      </c>
      <c r="C456" t="s">
        <v>77</v>
      </c>
      <c r="D456" t="str">
        <f>_xlfn.XLOOKUP(Table2[[#This Row],[Patron Group]],$R$10:$R$24,$S$10:$S$24)</f>
        <v>Undergraduate</v>
      </c>
      <c r="E456" s="1" t="d">
        <v>2023-04-12</v>
      </c>
      <c r="F456" t="s">
        <v>641</v>
      </c>
      <c r="G456" t="s">
        <v>2279</v>
      </c>
      <c r="H456" t="str">
        <f>_xlfn.XLOOKUP(Table2[[#This Row],[Unique BarCode]],$N$10:$N$37,$O$10:$O$37)</f>
        <v>EE Devices</v>
      </c>
      <c r="I456" t="str">
        <f>_xlfn.XLOOKUP(Table2[[#This Row],[Unique BarCode]],$N$10:$N$37,$P$10:$P$37)</f>
        <v>EE Devices</v>
      </c>
      <c r="J456" t="s">
        <v>49</v>
      </c>
      <c r="K456" t="s">
        <v>642</v>
      </c>
      <c r="L456">
        <v>1</v>
      </c>
    </row>
    <row r="457" spans="1:12" x14ac:dyDescent="0.2">
      <c r="A457" s="1" t="d">
        <v>2023-01-12</v>
      </c>
      <c r="B457" s="45">
        <v>-1</v>
      </c>
      <c r="C457" t="s">
        <v>77</v>
      </c>
      <c r="D457" t="str">
        <f>_xlfn.XLOOKUP(Table2[[#This Row],[Patron Group]],$R$10:$R$24,$S$10:$S$24)</f>
        <v>Undergraduate</v>
      </c>
      <c r="E457" s="1" t="d">
        <v>2023-04-12</v>
      </c>
      <c r="F457" t="s">
        <v>643</v>
      </c>
      <c r="G457" t="s">
        <v>2279</v>
      </c>
      <c r="H457" t="str">
        <f>_xlfn.XLOOKUP(Table2[[#This Row],[Unique BarCode]],$N$10:$N$37,$O$10:$O$37)</f>
        <v>EE Devices</v>
      </c>
      <c r="I457" t="str">
        <f>_xlfn.XLOOKUP(Table2[[#This Row],[Unique BarCode]],$N$10:$N$37,$P$10:$P$37)</f>
        <v>EE Devices</v>
      </c>
      <c r="J457" t="s">
        <v>49</v>
      </c>
      <c r="K457" t="s">
        <v>644</v>
      </c>
      <c r="L457">
        <v>1</v>
      </c>
    </row>
    <row r="458" spans="1:12" x14ac:dyDescent="0.2">
      <c r="A458" s="1" t="d">
        <v>2023-01-12</v>
      </c>
      <c r="B458" s="45">
        <v>-1</v>
      </c>
      <c r="C458" t="s">
        <v>77</v>
      </c>
      <c r="D458" t="str">
        <f>_xlfn.XLOOKUP(Table2[[#This Row],[Patron Group]],$R$10:$R$24,$S$10:$S$24)</f>
        <v>Undergraduate</v>
      </c>
      <c r="E458" s="1" t="d">
        <v>2023-04-12</v>
      </c>
      <c r="F458" t="s">
        <v>645</v>
      </c>
      <c r="G458" t="s">
        <v>2279</v>
      </c>
      <c r="H458" t="str">
        <f>_xlfn.XLOOKUP(Table2[[#This Row],[Unique BarCode]],$N$10:$N$37,$O$10:$O$37)</f>
        <v>EE Devices</v>
      </c>
      <c r="I458" t="str">
        <f>_xlfn.XLOOKUP(Table2[[#This Row],[Unique BarCode]],$N$10:$N$37,$P$10:$P$37)</f>
        <v>EE Devices</v>
      </c>
      <c r="J458" t="s">
        <v>49</v>
      </c>
      <c r="K458" t="s">
        <v>646</v>
      </c>
      <c r="L458">
        <v>1</v>
      </c>
    </row>
    <row r="459" spans="1:12" x14ac:dyDescent="0.2">
      <c r="A459" s="1" t="d">
        <v>2023-01-12</v>
      </c>
      <c r="B459" s="45">
        <v>-1</v>
      </c>
      <c r="C459" t="s">
        <v>77</v>
      </c>
      <c r="D459" t="str">
        <f>_xlfn.XLOOKUP(Table2[[#This Row],[Patron Group]],$R$10:$R$24,$S$10:$S$24)</f>
        <v>Undergraduate</v>
      </c>
      <c r="E459" s="1" t="d">
        <v>2023-04-12</v>
      </c>
      <c r="F459" t="s">
        <v>647</v>
      </c>
      <c r="G459" t="s">
        <v>2279</v>
      </c>
      <c r="H459" t="str">
        <f>_xlfn.XLOOKUP(Table2[[#This Row],[Unique BarCode]],$N$10:$N$37,$O$10:$O$37)</f>
        <v>EE Devices</v>
      </c>
      <c r="I459" t="str">
        <f>_xlfn.XLOOKUP(Table2[[#This Row],[Unique BarCode]],$N$10:$N$37,$P$10:$P$37)</f>
        <v>EE Devices</v>
      </c>
      <c r="J459" t="s">
        <v>49</v>
      </c>
      <c r="K459" t="s">
        <v>648</v>
      </c>
      <c r="L459">
        <v>1</v>
      </c>
    </row>
    <row r="460" spans="1:12" x14ac:dyDescent="0.2">
      <c r="A460" s="1" t="d">
        <v>2023-01-12</v>
      </c>
      <c r="B460" s="45">
        <v>-1</v>
      </c>
      <c r="C460" t="s">
        <v>77</v>
      </c>
      <c r="D460" t="str">
        <f>_xlfn.XLOOKUP(Table2[[#This Row],[Patron Group]],$R$10:$R$24,$S$10:$S$24)</f>
        <v>Undergraduate</v>
      </c>
      <c r="E460" s="1" t="d">
        <v>2023-04-12</v>
      </c>
      <c r="F460" t="s">
        <v>649</v>
      </c>
      <c r="G460" t="s">
        <v>2279</v>
      </c>
      <c r="H460" t="str">
        <f>_xlfn.XLOOKUP(Table2[[#This Row],[Unique BarCode]],$N$10:$N$37,$O$10:$O$37)</f>
        <v>EE Devices</v>
      </c>
      <c r="I460" t="str">
        <f>_xlfn.XLOOKUP(Table2[[#This Row],[Unique BarCode]],$N$10:$N$37,$P$10:$P$37)</f>
        <v>EE Devices</v>
      </c>
      <c r="J460" t="s">
        <v>49</v>
      </c>
      <c r="K460" t="s">
        <v>650</v>
      </c>
      <c r="L460">
        <v>1</v>
      </c>
    </row>
    <row r="461" spans="1:12" x14ac:dyDescent="0.2">
      <c r="A461" s="1" t="d">
        <v>2023-01-12</v>
      </c>
      <c r="B461" s="45">
        <v>-1</v>
      </c>
      <c r="C461" t="s">
        <v>77</v>
      </c>
      <c r="D461" t="str">
        <f>_xlfn.XLOOKUP(Table2[[#This Row],[Patron Group]],$R$10:$R$24,$S$10:$S$24)</f>
        <v>Undergraduate</v>
      </c>
      <c r="E461" s="1" t="d">
        <v>2023-04-12</v>
      </c>
      <c r="F461" t="s">
        <v>651</v>
      </c>
      <c r="G461" t="s">
        <v>2279</v>
      </c>
      <c r="H461" t="str">
        <f>_xlfn.XLOOKUP(Table2[[#This Row],[Unique BarCode]],$N$10:$N$37,$O$10:$O$37)</f>
        <v>EE Devices</v>
      </c>
      <c r="I461" t="str">
        <f>_xlfn.XLOOKUP(Table2[[#This Row],[Unique BarCode]],$N$10:$N$37,$P$10:$P$37)</f>
        <v>EE Devices</v>
      </c>
      <c r="J461" t="s">
        <v>49</v>
      </c>
      <c r="K461" t="s">
        <v>652</v>
      </c>
      <c r="L461">
        <v>1</v>
      </c>
    </row>
    <row r="462" spans="1:12" x14ac:dyDescent="0.2">
      <c r="A462" s="1" t="d">
        <v>2023-01-12</v>
      </c>
      <c r="B462" s="45">
        <v>-1</v>
      </c>
      <c r="C462" t="s">
        <v>77</v>
      </c>
      <c r="D462" t="str">
        <f>_xlfn.XLOOKUP(Table2[[#This Row],[Patron Group]],$R$10:$R$24,$S$10:$S$24)</f>
        <v>Undergraduate</v>
      </c>
      <c r="E462" s="1" t="d">
        <v>2023-04-12</v>
      </c>
      <c r="F462" t="s">
        <v>653</v>
      </c>
      <c r="G462" t="s">
        <v>2279</v>
      </c>
      <c r="H462" t="str">
        <f>_xlfn.XLOOKUP(Table2[[#This Row],[Unique BarCode]],$N$10:$N$37,$O$10:$O$37)</f>
        <v>EE Devices</v>
      </c>
      <c r="I462" t="str">
        <f>_xlfn.XLOOKUP(Table2[[#This Row],[Unique BarCode]],$N$10:$N$37,$P$10:$P$37)</f>
        <v>EE Devices</v>
      </c>
      <c r="J462" t="s">
        <v>49</v>
      </c>
      <c r="K462" t="s">
        <v>654</v>
      </c>
      <c r="L462">
        <v>1</v>
      </c>
    </row>
    <row r="463" spans="1:12" x14ac:dyDescent="0.2">
      <c r="A463" s="1" t="d">
        <v>2023-01-12</v>
      </c>
      <c r="B463" s="45">
        <v>-1</v>
      </c>
      <c r="C463" t="s">
        <v>77</v>
      </c>
      <c r="D463" t="str">
        <f>_xlfn.XLOOKUP(Table2[[#This Row],[Patron Group]],$R$10:$R$24,$S$10:$S$24)</f>
        <v>Undergraduate</v>
      </c>
      <c r="E463" s="1" t="d">
        <v>2023-04-12</v>
      </c>
      <c r="F463" t="s">
        <v>655</v>
      </c>
      <c r="G463" t="s">
        <v>2279</v>
      </c>
      <c r="H463" t="str">
        <f>_xlfn.XLOOKUP(Table2[[#This Row],[Unique BarCode]],$N$10:$N$37,$O$10:$O$37)</f>
        <v>EE Devices</v>
      </c>
      <c r="I463" t="str">
        <f>_xlfn.XLOOKUP(Table2[[#This Row],[Unique BarCode]],$N$10:$N$37,$P$10:$P$37)</f>
        <v>EE Devices</v>
      </c>
      <c r="J463" t="s">
        <v>49</v>
      </c>
      <c r="K463" t="s">
        <v>656</v>
      </c>
      <c r="L463">
        <v>1</v>
      </c>
    </row>
    <row r="464" spans="1:12" x14ac:dyDescent="0.2">
      <c r="A464" s="1" t="d">
        <v>2023-01-12</v>
      </c>
      <c r="B464" s="45">
        <v>-1</v>
      </c>
      <c r="C464" t="s">
        <v>77</v>
      </c>
      <c r="D464" t="str">
        <f>_xlfn.XLOOKUP(Table2[[#This Row],[Patron Group]],$R$10:$R$24,$S$10:$S$24)</f>
        <v>Undergraduate</v>
      </c>
      <c r="E464" s="1" t="d">
        <v>2023-04-12</v>
      </c>
      <c r="F464" t="s">
        <v>657</v>
      </c>
      <c r="G464" t="s">
        <v>2279</v>
      </c>
      <c r="H464" t="str">
        <f>_xlfn.XLOOKUP(Table2[[#This Row],[Unique BarCode]],$N$10:$N$37,$O$10:$O$37)</f>
        <v>EE Devices</v>
      </c>
      <c r="I464" t="str">
        <f>_xlfn.XLOOKUP(Table2[[#This Row],[Unique BarCode]],$N$10:$N$37,$P$10:$P$37)</f>
        <v>EE Devices</v>
      </c>
      <c r="J464" t="s">
        <v>49</v>
      </c>
      <c r="K464" t="s">
        <v>658</v>
      </c>
      <c r="L464">
        <v>1</v>
      </c>
    </row>
    <row r="465" spans="1:12" x14ac:dyDescent="0.2">
      <c r="A465" s="1" t="d">
        <v>2023-01-12</v>
      </c>
      <c r="B465" s="45">
        <v>-1</v>
      </c>
      <c r="C465" t="s">
        <v>77</v>
      </c>
      <c r="D465" t="str">
        <f>_xlfn.XLOOKUP(Table2[[#This Row],[Patron Group]],$R$10:$R$24,$S$10:$S$24)</f>
        <v>Undergraduate</v>
      </c>
      <c r="E465" s="1" t="d">
        <v>2023-04-12</v>
      </c>
      <c r="F465" t="s">
        <v>659</v>
      </c>
      <c r="G465" t="s">
        <v>2279</v>
      </c>
      <c r="H465" t="str">
        <f>_xlfn.XLOOKUP(Table2[[#This Row],[Unique BarCode]],$N$10:$N$37,$O$10:$O$37)</f>
        <v>EE Devices</v>
      </c>
      <c r="I465" t="str">
        <f>_xlfn.XLOOKUP(Table2[[#This Row],[Unique BarCode]],$N$10:$N$37,$P$10:$P$37)</f>
        <v>EE Devices</v>
      </c>
      <c r="J465" t="s">
        <v>49</v>
      </c>
      <c r="K465" t="s">
        <v>660</v>
      </c>
      <c r="L465">
        <v>1</v>
      </c>
    </row>
    <row r="466" spans="1:12" x14ac:dyDescent="0.2">
      <c r="A466" s="1" t="d">
        <v>2023-01-12</v>
      </c>
      <c r="B466" s="45">
        <v>-1</v>
      </c>
      <c r="C466" t="s">
        <v>77</v>
      </c>
      <c r="D466" t="str">
        <f>_xlfn.XLOOKUP(Table2[[#This Row],[Patron Group]],$R$10:$R$24,$S$10:$S$24)</f>
        <v>Undergraduate</v>
      </c>
      <c r="E466" s="1" t="d">
        <v>2023-04-12</v>
      </c>
      <c r="F466" t="s">
        <v>661</v>
      </c>
      <c r="G466" t="s">
        <v>2279</v>
      </c>
      <c r="H466" t="str">
        <f>_xlfn.XLOOKUP(Table2[[#This Row],[Unique BarCode]],$N$10:$N$37,$O$10:$O$37)</f>
        <v>EE Devices</v>
      </c>
      <c r="I466" t="str">
        <f>_xlfn.XLOOKUP(Table2[[#This Row],[Unique BarCode]],$N$10:$N$37,$P$10:$P$37)</f>
        <v>EE Devices</v>
      </c>
      <c r="J466" t="s">
        <v>49</v>
      </c>
      <c r="K466" t="s">
        <v>662</v>
      </c>
      <c r="L466">
        <v>1</v>
      </c>
    </row>
    <row r="467" spans="1:12" x14ac:dyDescent="0.2">
      <c r="A467" s="1" t="d">
        <v>2023-01-12</v>
      </c>
      <c r="B467" s="45">
        <v>-1</v>
      </c>
      <c r="C467" t="s">
        <v>77</v>
      </c>
      <c r="D467" t="str">
        <f>_xlfn.XLOOKUP(Table2[[#This Row],[Patron Group]],$R$10:$R$24,$S$10:$S$24)</f>
        <v>Undergraduate</v>
      </c>
      <c r="E467" s="1" t="d">
        <v>2023-04-12</v>
      </c>
      <c r="F467" t="s">
        <v>663</v>
      </c>
      <c r="G467" t="s">
        <v>2279</v>
      </c>
      <c r="H467" t="str">
        <f>_xlfn.XLOOKUP(Table2[[#This Row],[Unique BarCode]],$N$10:$N$37,$O$10:$O$37)</f>
        <v>EE Devices</v>
      </c>
      <c r="I467" t="str">
        <f>_xlfn.XLOOKUP(Table2[[#This Row],[Unique BarCode]],$N$10:$N$37,$P$10:$P$37)</f>
        <v>EE Devices</v>
      </c>
      <c r="J467" t="s">
        <v>49</v>
      </c>
      <c r="L467">
        <v>1</v>
      </c>
    </row>
    <row r="468" spans="1:12" x14ac:dyDescent="0.2">
      <c r="A468" s="1" t="d">
        <v>2023-01-12</v>
      </c>
      <c r="B468" s="45">
        <v>5560959980006530</v>
      </c>
      <c r="C468" t="s">
        <v>77</v>
      </c>
      <c r="D468" t="str">
        <f>_xlfn.XLOOKUP(Table2[[#This Row],[Patron Group]],$R$10:$R$24,$S$10:$S$24)</f>
        <v>Undergraduate</v>
      </c>
      <c r="E468" s="1" t="d">
        <v>2023-04-12</v>
      </c>
      <c r="F468" t="s">
        <v>664</v>
      </c>
      <c r="G468" t="s">
        <v>2279</v>
      </c>
      <c r="H468" t="str">
        <f>_xlfn.XLOOKUP(Table2[[#This Row],[Unique BarCode]],$N$10:$N$37,$O$10:$O$37)</f>
        <v>EE Devices</v>
      </c>
      <c r="I468" t="str">
        <f>_xlfn.XLOOKUP(Table2[[#This Row],[Unique BarCode]],$N$10:$N$37,$P$10:$P$37)</f>
        <v>EE Devices</v>
      </c>
      <c r="J468" t="s">
        <v>49</v>
      </c>
      <c r="L468">
        <v>1</v>
      </c>
    </row>
    <row r="469" spans="1:12" x14ac:dyDescent="0.2">
      <c r="A469" s="1" t="d">
        <v>2023-01-12</v>
      </c>
      <c r="B469" s="45">
        <v>5567357330006530</v>
      </c>
      <c r="C469" t="s">
        <v>77</v>
      </c>
      <c r="D469" t="str">
        <f>_xlfn.XLOOKUP(Table2[[#This Row],[Patron Group]],$R$10:$R$24,$S$10:$S$24)</f>
        <v>Undergraduate</v>
      </c>
      <c r="E469" s="1" t="d">
        <v>2023-04-12</v>
      </c>
      <c r="F469" t="s">
        <v>665</v>
      </c>
      <c r="G469" t="s">
        <v>2279</v>
      </c>
      <c r="H469" t="str">
        <f>_xlfn.XLOOKUP(Table2[[#This Row],[Unique BarCode]],$N$10:$N$37,$O$10:$O$37)</f>
        <v>EE Devices</v>
      </c>
      <c r="I469" t="str">
        <f>_xlfn.XLOOKUP(Table2[[#This Row],[Unique BarCode]],$N$10:$N$37,$P$10:$P$37)</f>
        <v>EE Devices</v>
      </c>
      <c r="J469" t="s">
        <v>49</v>
      </c>
      <c r="K469" t="s">
        <v>666</v>
      </c>
      <c r="L469">
        <v>1</v>
      </c>
    </row>
    <row r="470" spans="1:12" x14ac:dyDescent="0.2">
      <c r="A470" s="1" t="d">
        <v>2023-01-12</v>
      </c>
      <c r="B470" s="45">
        <v>5568016150006530</v>
      </c>
      <c r="C470" t="s">
        <v>77</v>
      </c>
      <c r="D470" t="str">
        <f>_xlfn.XLOOKUP(Table2[[#This Row],[Patron Group]],$R$10:$R$24,$S$10:$S$24)</f>
        <v>Undergraduate</v>
      </c>
      <c r="E470" s="1" t="d">
        <v>2023-04-12</v>
      </c>
      <c r="F470" t="s">
        <v>667</v>
      </c>
      <c r="G470" t="s">
        <v>2279</v>
      </c>
      <c r="H470" t="str">
        <f>_xlfn.XLOOKUP(Table2[[#This Row],[Unique BarCode]],$N$10:$N$37,$O$10:$O$37)</f>
        <v>EE Devices</v>
      </c>
      <c r="I470" t="str">
        <f>_xlfn.XLOOKUP(Table2[[#This Row],[Unique BarCode]],$N$10:$N$37,$P$10:$P$37)</f>
        <v>EE Devices</v>
      </c>
      <c r="J470" t="s">
        <v>49</v>
      </c>
      <c r="K470" t="s">
        <v>668</v>
      </c>
      <c r="L470">
        <v>1</v>
      </c>
    </row>
    <row r="471" spans="1:12" x14ac:dyDescent="0.2">
      <c r="A471" s="1" t="d">
        <v>2023-01-12</v>
      </c>
      <c r="B471" s="45">
        <v>6200474170006530</v>
      </c>
      <c r="C471" t="s">
        <v>77</v>
      </c>
      <c r="D471" t="str">
        <f>_xlfn.XLOOKUP(Table2[[#This Row],[Patron Group]],$R$10:$R$24,$S$10:$S$24)</f>
        <v>Undergraduate</v>
      </c>
      <c r="E471" s="1" t="d">
        <v>2023-04-12</v>
      </c>
      <c r="F471" t="s">
        <v>669</v>
      </c>
      <c r="G471" t="s">
        <v>2279</v>
      </c>
      <c r="H471" t="str">
        <f>_xlfn.XLOOKUP(Table2[[#This Row],[Unique BarCode]],$N$10:$N$37,$O$10:$O$37)</f>
        <v>EE Devices</v>
      </c>
      <c r="I471" t="str">
        <f>_xlfn.XLOOKUP(Table2[[#This Row],[Unique BarCode]],$N$10:$N$37,$P$10:$P$37)</f>
        <v>EE Devices</v>
      </c>
      <c r="J471" t="s">
        <v>49</v>
      </c>
      <c r="L471">
        <v>1</v>
      </c>
    </row>
    <row r="472" spans="1:12" x14ac:dyDescent="0.2">
      <c r="A472" s="1" t="d">
        <v>2023-01-12</v>
      </c>
      <c r="B472" s="45">
        <v>6201366040006530</v>
      </c>
      <c r="C472" t="s">
        <v>77</v>
      </c>
      <c r="D472" t="str">
        <f>_xlfn.XLOOKUP(Table2[[#This Row],[Patron Group]],$R$10:$R$24,$S$10:$S$24)</f>
        <v>Undergraduate</v>
      </c>
      <c r="E472" s="1" t="d">
        <v>2023-04-12</v>
      </c>
      <c r="F472" t="s">
        <v>670</v>
      </c>
      <c r="G472" t="s">
        <v>2279</v>
      </c>
      <c r="H472" t="str">
        <f>_xlfn.XLOOKUP(Table2[[#This Row],[Unique BarCode]],$N$10:$N$37,$O$10:$O$37)</f>
        <v>EE Devices</v>
      </c>
      <c r="I472" t="str">
        <f>_xlfn.XLOOKUP(Table2[[#This Row],[Unique BarCode]],$N$10:$N$37,$P$10:$P$37)</f>
        <v>EE Devices</v>
      </c>
      <c r="J472" t="s">
        <v>49</v>
      </c>
      <c r="K472" t="s">
        <v>671</v>
      </c>
      <c r="L472">
        <v>1</v>
      </c>
    </row>
    <row r="473" spans="1:12" x14ac:dyDescent="0.2">
      <c r="A473" s="1" t="d">
        <v>2023-01-12</v>
      </c>
      <c r="B473" s="45">
        <v>6201516050006530</v>
      </c>
      <c r="C473" t="s">
        <v>77</v>
      </c>
      <c r="D473" t="str">
        <f>_xlfn.XLOOKUP(Table2[[#This Row],[Patron Group]],$R$10:$R$24,$S$10:$S$24)</f>
        <v>Undergraduate</v>
      </c>
      <c r="E473" s="1" t="d">
        <v>2023-04-12</v>
      </c>
      <c r="F473" t="s">
        <v>672</v>
      </c>
      <c r="G473" t="s">
        <v>2279</v>
      </c>
      <c r="H473" t="str">
        <f>_xlfn.XLOOKUP(Table2[[#This Row],[Unique BarCode]],$N$10:$N$37,$O$10:$O$37)</f>
        <v>EE Devices</v>
      </c>
      <c r="I473" t="str">
        <f>_xlfn.XLOOKUP(Table2[[#This Row],[Unique BarCode]],$N$10:$N$37,$P$10:$P$37)</f>
        <v>EE Devices</v>
      </c>
      <c r="J473" t="s">
        <v>49</v>
      </c>
      <c r="K473" t="s">
        <v>673</v>
      </c>
      <c r="L473">
        <v>1</v>
      </c>
    </row>
    <row r="474" spans="1:12" x14ac:dyDescent="0.2">
      <c r="A474" s="1" t="d">
        <v>2023-01-12</v>
      </c>
      <c r="B474" s="45">
        <v>6201688140006530</v>
      </c>
      <c r="C474" t="s">
        <v>77</v>
      </c>
      <c r="D474" t="str">
        <f>_xlfn.XLOOKUP(Table2[[#This Row],[Patron Group]],$R$10:$R$24,$S$10:$S$24)</f>
        <v>Undergraduate</v>
      </c>
      <c r="E474" s="1" t="d">
        <v>2023-04-12</v>
      </c>
      <c r="F474" t="s">
        <v>674</v>
      </c>
      <c r="G474" t="s">
        <v>2279</v>
      </c>
      <c r="H474" t="str">
        <f>_xlfn.XLOOKUP(Table2[[#This Row],[Unique BarCode]],$N$10:$N$37,$O$10:$O$37)</f>
        <v>EE Devices</v>
      </c>
      <c r="I474" t="str">
        <f>_xlfn.XLOOKUP(Table2[[#This Row],[Unique BarCode]],$N$10:$N$37,$P$10:$P$37)</f>
        <v>EE Devices</v>
      </c>
      <c r="J474" t="s">
        <v>49</v>
      </c>
      <c r="K474" t="s">
        <v>675</v>
      </c>
      <c r="L474">
        <v>1</v>
      </c>
    </row>
    <row r="475" spans="1:12" x14ac:dyDescent="0.2">
      <c r="A475" s="1" t="d">
        <v>2023-01-12</v>
      </c>
      <c r="B475" s="45">
        <v>6201742140006530</v>
      </c>
      <c r="C475" t="s">
        <v>77</v>
      </c>
      <c r="D475" t="str">
        <f>_xlfn.XLOOKUP(Table2[[#This Row],[Patron Group]],$R$10:$R$24,$S$10:$S$24)</f>
        <v>Undergraduate</v>
      </c>
      <c r="E475" s="1" t="d">
        <v>2023-04-12</v>
      </c>
      <c r="F475" t="s">
        <v>676</v>
      </c>
      <c r="G475" t="s">
        <v>2279</v>
      </c>
      <c r="H475" t="str">
        <f>_xlfn.XLOOKUP(Table2[[#This Row],[Unique BarCode]],$N$10:$N$37,$O$10:$O$37)</f>
        <v>EE Devices</v>
      </c>
      <c r="I475" t="str">
        <f>_xlfn.XLOOKUP(Table2[[#This Row],[Unique BarCode]],$N$10:$N$37,$P$10:$P$37)</f>
        <v>EE Devices</v>
      </c>
      <c r="J475" t="s">
        <v>49</v>
      </c>
      <c r="L475">
        <v>1</v>
      </c>
    </row>
    <row r="476" spans="1:12" x14ac:dyDescent="0.2">
      <c r="A476" s="1" t="d">
        <v>2023-01-12</v>
      </c>
      <c r="B476" s="45">
        <v>6201825030006530</v>
      </c>
      <c r="C476" t="s">
        <v>77</v>
      </c>
      <c r="D476" t="str">
        <f>_xlfn.XLOOKUP(Table2[[#This Row],[Patron Group]],$R$10:$R$24,$S$10:$S$24)</f>
        <v>Undergraduate</v>
      </c>
      <c r="E476" s="1" t="d">
        <v>2023-04-12</v>
      </c>
      <c r="F476" t="s">
        <v>677</v>
      </c>
      <c r="G476" t="s">
        <v>2279</v>
      </c>
      <c r="H476" t="str">
        <f>_xlfn.XLOOKUP(Table2[[#This Row],[Unique BarCode]],$N$10:$N$37,$O$10:$O$37)</f>
        <v>EE Devices</v>
      </c>
      <c r="I476" t="str">
        <f>_xlfn.XLOOKUP(Table2[[#This Row],[Unique BarCode]],$N$10:$N$37,$P$10:$P$37)</f>
        <v>EE Devices</v>
      </c>
      <c r="J476" t="s">
        <v>49</v>
      </c>
      <c r="K476" t="s">
        <v>678</v>
      </c>
      <c r="L476">
        <v>1</v>
      </c>
    </row>
    <row r="477" spans="1:12" x14ac:dyDescent="0.2">
      <c r="A477" s="1" t="d">
        <v>2023-01-12</v>
      </c>
      <c r="B477" s="45">
        <v>9405127420006530</v>
      </c>
      <c r="C477" t="s">
        <v>77</v>
      </c>
      <c r="D477" t="str">
        <f>_xlfn.XLOOKUP(Table2[[#This Row],[Patron Group]],$R$10:$R$24,$S$10:$S$24)</f>
        <v>Undergraduate</v>
      </c>
      <c r="E477" s="1" t="d">
        <v>2023-04-12</v>
      </c>
      <c r="F477" t="s">
        <v>679</v>
      </c>
      <c r="G477" t="s">
        <v>2279</v>
      </c>
      <c r="H477" t="str">
        <f>_xlfn.XLOOKUP(Table2[[#This Row],[Unique BarCode]],$N$10:$N$37,$O$10:$O$37)</f>
        <v>EE Devices</v>
      </c>
      <c r="I477" t="str">
        <f>_xlfn.XLOOKUP(Table2[[#This Row],[Unique BarCode]],$N$10:$N$37,$P$10:$P$37)</f>
        <v>EE Devices</v>
      </c>
      <c r="J477" t="s">
        <v>49</v>
      </c>
      <c r="K477" t="s">
        <v>680</v>
      </c>
      <c r="L477">
        <v>1</v>
      </c>
    </row>
    <row r="478" spans="1:12" x14ac:dyDescent="0.2">
      <c r="A478" s="1" t="d">
        <v>2023-01-13</v>
      </c>
      <c r="B478" s="45">
        <v>-1</v>
      </c>
      <c r="C478" t="s">
        <v>684</v>
      </c>
      <c r="D478" t="str">
        <f>_xlfn.XLOOKUP(Table2[[#This Row],[Patron Group]],$R$10:$R$24,$S$10:$S$24)</f>
        <v>Alumni</v>
      </c>
      <c r="E478" s="1" t="d">
        <v>2023-01-13</v>
      </c>
      <c r="F478" t="s">
        <v>685</v>
      </c>
      <c r="G478" t="s">
        <v>2273</v>
      </c>
      <c r="H478" t="str">
        <f>_xlfn.XLOOKUP(Table2[[#This Row],[Unique BarCode]],$N$10:$N$37,$O$10:$O$37)</f>
        <v>ChromeBook</v>
      </c>
      <c r="I478" t="str">
        <f>_xlfn.XLOOKUP(Table2[[#This Row],[Unique BarCode]],$N$10:$N$37,$P$10:$P$37)</f>
        <v>Device</v>
      </c>
      <c r="J478" t="s">
        <v>49</v>
      </c>
      <c r="K478" t="s">
        <v>686</v>
      </c>
      <c r="L478">
        <v>1</v>
      </c>
    </row>
    <row r="479" spans="1:12" x14ac:dyDescent="0.2">
      <c r="A479" s="1" t="d">
        <v>2023-01-13</v>
      </c>
      <c r="B479" s="45">
        <v>-1</v>
      </c>
      <c r="C479" t="s">
        <v>20</v>
      </c>
      <c r="D479" t="str">
        <f>_xlfn.XLOOKUP(Table2[[#This Row],[Patron Group]],$R$10:$R$24,$S$10:$S$24)</f>
        <v>Graduate</v>
      </c>
      <c r="E479" s="1" t="d">
        <v>2023-01-13</v>
      </c>
      <c r="F479" t="s">
        <v>23</v>
      </c>
      <c r="G479" t="s">
        <v>2266</v>
      </c>
      <c r="H479" t="str">
        <f>_xlfn.XLOOKUP(Table2[[#This Row],[Unique BarCode]],$N$10:$N$37,$O$10:$O$37)</f>
        <v>Headphones</v>
      </c>
      <c r="I479" t="str">
        <f>_xlfn.XLOOKUP(Table2[[#This Row],[Unique BarCode]],$N$10:$N$37,$P$10:$P$37)</f>
        <v>Accessory</v>
      </c>
      <c r="J479" t="s">
        <v>8</v>
      </c>
      <c r="K479" t="s">
        <v>24</v>
      </c>
      <c r="L479">
        <v>1</v>
      </c>
    </row>
    <row r="480" spans="1:12" x14ac:dyDescent="0.2">
      <c r="A480" s="1" t="d">
        <v>2023-01-13</v>
      </c>
      <c r="B480" s="45">
        <v>-1</v>
      </c>
      <c r="C480" t="s">
        <v>20</v>
      </c>
      <c r="D480" t="str">
        <f>_xlfn.XLOOKUP(Table2[[#This Row],[Patron Group]],$R$10:$R$24,$S$10:$S$24)</f>
        <v>Graduate</v>
      </c>
      <c r="E480" s="1" t="d">
        <v>2023-01-13</v>
      </c>
      <c r="F480" t="s">
        <v>436</v>
      </c>
      <c r="G480" t="s">
        <v>2282</v>
      </c>
      <c r="H480" t="str">
        <f>_xlfn.XLOOKUP(Table2[[#This Row],[Unique BarCode]],$N$10:$N$37,$O$10:$O$37)</f>
        <v>HPUSBC</v>
      </c>
      <c r="I480" t="str">
        <f>_xlfn.XLOOKUP(Table2[[#This Row],[Unique BarCode]],$N$10:$N$37,$P$10:$P$37)</f>
        <v>Charger</v>
      </c>
      <c r="J480" t="s">
        <v>49</v>
      </c>
      <c r="K480" t="s">
        <v>437</v>
      </c>
      <c r="L480">
        <v>1</v>
      </c>
    </row>
    <row r="481" spans="1:12" x14ac:dyDescent="0.2">
      <c r="A481" s="1" t="d">
        <v>2023-01-13</v>
      </c>
      <c r="B481" s="45">
        <v>-1</v>
      </c>
      <c r="C481" t="s">
        <v>20</v>
      </c>
      <c r="D481" t="str">
        <f>_xlfn.XLOOKUP(Table2[[#This Row],[Patron Group]],$R$10:$R$24,$S$10:$S$24)</f>
        <v>Graduate</v>
      </c>
      <c r="E481" s="1" t="d">
        <v>2023-01-13</v>
      </c>
      <c r="F481" t="s">
        <v>687</v>
      </c>
      <c r="G481" t="s">
        <v>2282</v>
      </c>
      <c r="H481" t="str">
        <f>_xlfn.XLOOKUP(Table2[[#This Row],[Unique BarCode]],$N$10:$N$37,$O$10:$O$37)</f>
        <v>HPUSBC</v>
      </c>
      <c r="I481" t="str">
        <f>_xlfn.XLOOKUP(Table2[[#This Row],[Unique BarCode]],$N$10:$N$37,$P$10:$P$37)</f>
        <v>Charger</v>
      </c>
      <c r="J481" t="s">
        <v>49</v>
      </c>
      <c r="L481">
        <v>1</v>
      </c>
    </row>
    <row r="482" spans="1:12" x14ac:dyDescent="0.2">
      <c r="A482" s="1" t="d">
        <v>2023-01-13</v>
      </c>
      <c r="B482" s="45">
        <v>-1</v>
      </c>
      <c r="C482" t="s">
        <v>20</v>
      </c>
      <c r="D482" t="str">
        <f>_xlfn.XLOOKUP(Table2[[#This Row],[Patron Group]],$R$10:$R$24,$S$10:$S$24)</f>
        <v>Graduate</v>
      </c>
      <c r="E482" s="1" t="d">
        <v>2023-01-13</v>
      </c>
      <c r="F482" t="s">
        <v>218</v>
      </c>
      <c r="G482" t="s">
        <v>2265</v>
      </c>
      <c r="H482" t="str">
        <f>_xlfn.XLOOKUP(Table2[[#This Row],[Unique BarCode]],$N$10:$N$37,$O$10:$O$37)</f>
        <v>IPHONE</v>
      </c>
      <c r="I482" t="str">
        <f>_xlfn.XLOOKUP(Table2[[#This Row],[Unique BarCode]],$N$10:$N$37,$P$10:$P$37)</f>
        <v>Charger</v>
      </c>
      <c r="J482" t="s">
        <v>49</v>
      </c>
      <c r="K482" t="s">
        <v>219</v>
      </c>
      <c r="L482">
        <v>1</v>
      </c>
    </row>
    <row r="483" spans="1:12" x14ac:dyDescent="0.2">
      <c r="A483" s="1" t="d">
        <v>2023-01-13</v>
      </c>
      <c r="B483" s="45">
        <v>-1</v>
      </c>
      <c r="C483" t="s">
        <v>20</v>
      </c>
      <c r="D483" t="str">
        <f>_xlfn.XLOOKUP(Table2[[#This Row],[Patron Group]],$R$10:$R$24,$S$10:$S$24)</f>
        <v>Graduate</v>
      </c>
      <c r="E483" s="1" t="d">
        <v>2023-01-13</v>
      </c>
      <c r="F483" t="s">
        <v>27</v>
      </c>
      <c r="G483" t="s">
        <v>2265</v>
      </c>
      <c r="H483" t="str">
        <f>_xlfn.XLOOKUP(Table2[[#This Row],[Unique BarCode]],$N$10:$N$37,$O$10:$O$37)</f>
        <v>IPHONE</v>
      </c>
      <c r="I483" t="str">
        <f>_xlfn.XLOOKUP(Table2[[#This Row],[Unique BarCode]],$N$10:$N$37,$P$10:$P$37)</f>
        <v>Charger</v>
      </c>
      <c r="J483" t="s">
        <v>8</v>
      </c>
      <c r="K483" t="s">
        <v>28</v>
      </c>
      <c r="L483">
        <v>1</v>
      </c>
    </row>
    <row r="484" spans="1:12" x14ac:dyDescent="0.2">
      <c r="A484" s="1" t="d">
        <v>2023-01-13</v>
      </c>
      <c r="B484" s="45">
        <v>-1</v>
      </c>
      <c r="C484" t="s">
        <v>20</v>
      </c>
      <c r="D484" t="str">
        <f>_xlfn.XLOOKUP(Table2[[#This Row],[Patron Group]],$R$10:$R$24,$S$10:$S$24)</f>
        <v>Graduate</v>
      </c>
      <c r="E484" s="1" t="d">
        <v>2023-01-13</v>
      </c>
      <c r="F484" t="s">
        <v>84</v>
      </c>
      <c r="G484" t="s">
        <v>2265</v>
      </c>
      <c r="H484" t="str">
        <f>_xlfn.XLOOKUP(Table2[[#This Row],[Unique BarCode]],$N$10:$N$37,$O$10:$O$37)</f>
        <v>IPHONE</v>
      </c>
      <c r="I484" t="str">
        <f>_xlfn.XLOOKUP(Table2[[#This Row],[Unique BarCode]],$N$10:$N$37,$P$10:$P$37)</f>
        <v>Charger</v>
      </c>
      <c r="J484" t="s">
        <v>8</v>
      </c>
      <c r="K484" t="s">
        <v>85</v>
      </c>
      <c r="L484">
        <v>1</v>
      </c>
    </row>
    <row r="485" spans="1:12" x14ac:dyDescent="0.2">
      <c r="A485" s="1" t="d">
        <v>2023-01-13</v>
      </c>
      <c r="B485" s="45">
        <v>-1</v>
      </c>
      <c r="C485" t="s">
        <v>20</v>
      </c>
      <c r="D485" t="str">
        <f>_xlfn.XLOOKUP(Table2[[#This Row],[Patron Group]],$R$10:$R$24,$S$10:$S$24)</f>
        <v>Graduate</v>
      </c>
      <c r="E485" s="1" t="d">
        <v>2023-01-13</v>
      </c>
      <c r="F485" t="s">
        <v>12</v>
      </c>
      <c r="G485" t="s">
        <v>2265</v>
      </c>
      <c r="H485" t="str">
        <f>_xlfn.XLOOKUP(Table2[[#This Row],[Unique BarCode]],$N$10:$N$37,$O$10:$O$37)</f>
        <v>IPHONE</v>
      </c>
      <c r="I485" t="str">
        <f>_xlfn.XLOOKUP(Table2[[#This Row],[Unique BarCode]],$N$10:$N$37,$P$10:$P$37)</f>
        <v>Charger</v>
      </c>
      <c r="J485" t="s">
        <v>13</v>
      </c>
      <c r="K485" t="s">
        <v>14</v>
      </c>
      <c r="L485">
        <v>1</v>
      </c>
    </row>
    <row r="486" spans="1:12" x14ac:dyDescent="0.2">
      <c r="A486" s="1" t="d">
        <v>2023-01-13</v>
      </c>
      <c r="B486" s="45">
        <v>-1</v>
      </c>
      <c r="C486" t="s">
        <v>20</v>
      </c>
      <c r="D486" t="str">
        <f>_xlfn.XLOOKUP(Table2[[#This Row],[Patron Group]],$R$10:$R$24,$S$10:$S$24)</f>
        <v>Graduate</v>
      </c>
      <c r="E486" s="1" t="d">
        <v>2023-01-13</v>
      </c>
      <c r="F486" t="s">
        <v>467</v>
      </c>
      <c r="G486" t="s">
        <v>2268</v>
      </c>
      <c r="H486" t="str">
        <f>_xlfn.XLOOKUP(Table2[[#This Row],[Unique BarCode]],$N$10:$N$37,$O$10:$O$37)</f>
        <v>MACCHRG</v>
      </c>
      <c r="I486" t="str">
        <f>_xlfn.XLOOKUP(Table2[[#This Row],[Unique BarCode]],$N$10:$N$37,$P$10:$P$37)</f>
        <v>Charger</v>
      </c>
      <c r="J486" t="s">
        <v>8</v>
      </c>
      <c r="K486" t="s">
        <v>468</v>
      </c>
      <c r="L486">
        <v>1</v>
      </c>
    </row>
    <row r="487" spans="1:12" x14ac:dyDescent="0.2">
      <c r="A487" s="1" t="d">
        <v>2023-01-13</v>
      </c>
      <c r="B487" s="45">
        <v>-1</v>
      </c>
      <c r="C487" t="s">
        <v>20</v>
      </c>
      <c r="D487" t="str">
        <f>_xlfn.XLOOKUP(Table2[[#This Row],[Patron Group]],$R$10:$R$24,$S$10:$S$24)</f>
        <v>Graduate</v>
      </c>
      <c r="E487" s="1" t="d">
        <v>2023-01-13</v>
      </c>
      <c r="F487" t="s">
        <v>213</v>
      </c>
      <c r="G487" t="s">
        <v>2296</v>
      </c>
      <c r="H487" t="str">
        <f>_xlfn.XLOOKUP(Table2[[#This Row],[Unique BarCode]],$N$10:$N$37,$O$10:$O$37)</f>
        <v>MACUSBC</v>
      </c>
      <c r="I487" t="str">
        <f>_xlfn.XLOOKUP(Table2[[#This Row],[Unique BarCode]],$N$10:$N$37,$P$10:$P$37)</f>
        <v>Charger</v>
      </c>
      <c r="J487" t="s">
        <v>8</v>
      </c>
      <c r="K487" t="s">
        <v>214</v>
      </c>
      <c r="L487">
        <v>1</v>
      </c>
    </row>
    <row r="488" spans="1:12" x14ac:dyDescent="0.2">
      <c r="A488" s="1" t="d">
        <v>2023-01-13</v>
      </c>
      <c r="B488" s="45">
        <v>-1</v>
      </c>
      <c r="C488" t="s">
        <v>20</v>
      </c>
      <c r="D488" t="str">
        <f>_xlfn.XLOOKUP(Table2[[#This Row],[Patron Group]],$R$10:$R$24,$S$10:$S$24)</f>
        <v>Graduate</v>
      </c>
      <c r="E488" s="1" t="d">
        <v>2023-01-13</v>
      </c>
      <c r="F488" t="s">
        <v>688</v>
      </c>
      <c r="G488" t="s">
        <v>2285</v>
      </c>
      <c r="H488" t="str">
        <f>_xlfn.XLOOKUP(Table2[[#This Row],[Unique BarCode]],$N$10:$N$37,$O$10:$O$37)</f>
        <v>UHDMI</v>
      </c>
      <c r="I488" t="str">
        <f>_xlfn.XLOOKUP(Table2[[#This Row],[Unique BarCode]],$N$10:$N$37,$P$10:$P$37)</f>
        <v>Cable</v>
      </c>
      <c r="J488" t="s">
        <v>8</v>
      </c>
      <c r="L488">
        <v>1</v>
      </c>
    </row>
    <row r="489" spans="1:12" x14ac:dyDescent="0.2">
      <c r="A489" s="1" t="d">
        <v>2023-01-13</v>
      </c>
      <c r="B489" s="45">
        <v>-1</v>
      </c>
      <c r="C489" t="s">
        <v>20</v>
      </c>
      <c r="D489" t="str">
        <f>_xlfn.XLOOKUP(Table2[[#This Row],[Patron Group]],$R$10:$R$24,$S$10:$S$24)</f>
        <v>Graduate</v>
      </c>
      <c r="E489" s="1" t="d">
        <v>2023-01-13</v>
      </c>
      <c r="F489" t="s">
        <v>229</v>
      </c>
      <c r="G489" t="s">
        <v>2272</v>
      </c>
      <c r="H489" t="str">
        <f>_xlfn.XLOOKUP(Table2[[#This Row],[Unique BarCode]],$N$10:$N$37,$O$10:$O$37)</f>
        <v>WALLADPT</v>
      </c>
      <c r="I489" t="str">
        <f>_xlfn.XLOOKUP(Table2[[#This Row],[Unique BarCode]],$N$10:$N$37,$P$10:$P$37)</f>
        <v>Charger</v>
      </c>
      <c r="J489" t="s">
        <v>49</v>
      </c>
      <c r="K489" t="s">
        <v>230</v>
      </c>
      <c r="L489">
        <v>1</v>
      </c>
    </row>
    <row r="490" spans="1:12" x14ac:dyDescent="0.2">
      <c r="A490" s="1" t="d">
        <v>2023-01-13</v>
      </c>
      <c r="B490" s="45">
        <v>-1</v>
      </c>
      <c r="C490" t="s">
        <v>20</v>
      </c>
      <c r="D490" t="str">
        <f>_xlfn.XLOOKUP(Table2[[#This Row],[Patron Group]],$R$10:$R$24,$S$10:$S$24)</f>
        <v>Graduate</v>
      </c>
      <c r="E490" s="1" t="d">
        <v>2023-01-13</v>
      </c>
      <c r="F490" t="s">
        <v>43</v>
      </c>
      <c r="G490" t="s">
        <v>2272</v>
      </c>
      <c r="H490" t="str">
        <f>_xlfn.XLOOKUP(Table2[[#This Row],[Unique BarCode]],$N$10:$N$37,$O$10:$O$37)</f>
        <v>WALLADPT</v>
      </c>
      <c r="I490" t="str">
        <f>_xlfn.XLOOKUP(Table2[[#This Row],[Unique BarCode]],$N$10:$N$37,$P$10:$P$37)</f>
        <v>Charger</v>
      </c>
      <c r="J490" t="s">
        <v>8</v>
      </c>
      <c r="K490" t="s">
        <v>44</v>
      </c>
      <c r="L490">
        <v>1</v>
      </c>
    </row>
    <row r="491" spans="1:12" x14ac:dyDescent="0.2">
      <c r="A491" s="1" t="d">
        <v>2023-01-13</v>
      </c>
      <c r="B491" s="45">
        <v>-1</v>
      </c>
      <c r="C491" t="s">
        <v>20</v>
      </c>
      <c r="D491" t="str">
        <f>_xlfn.XLOOKUP(Table2[[#This Row],[Patron Group]],$R$10:$R$24,$S$10:$S$24)</f>
        <v>Graduate</v>
      </c>
      <c r="E491" s="1" t="d">
        <v>2023-01-13</v>
      </c>
      <c r="F491" t="s">
        <v>73</v>
      </c>
      <c r="G491" t="s">
        <v>2272</v>
      </c>
      <c r="H491" t="str">
        <f>_xlfn.XLOOKUP(Table2[[#This Row],[Unique BarCode]],$N$10:$N$37,$O$10:$O$37)</f>
        <v>WALLADPT</v>
      </c>
      <c r="I491" t="str">
        <f>_xlfn.XLOOKUP(Table2[[#This Row],[Unique BarCode]],$N$10:$N$37,$P$10:$P$37)</f>
        <v>Charger</v>
      </c>
      <c r="J491" t="s">
        <v>8</v>
      </c>
      <c r="L491">
        <v>1</v>
      </c>
    </row>
    <row r="492" spans="1:12" x14ac:dyDescent="0.2">
      <c r="A492" s="1" t="d">
        <v>2023-01-13</v>
      </c>
      <c r="B492" s="45">
        <v>-1</v>
      </c>
      <c r="C492" t="s">
        <v>20</v>
      </c>
      <c r="D492" t="str">
        <f>_xlfn.XLOOKUP(Table2[[#This Row],[Patron Group]],$R$10:$R$24,$S$10:$S$24)</f>
        <v>Graduate</v>
      </c>
      <c r="E492" s="1" t="d">
        <v>2023-01-20</v>
      </c>
      <c r="F492" t="s">
        <v>689</v>
      </c>
      <c r="G492" t="s">
        <v>2273</v>
      </c>
      <c r="H492" t="str">
        <f>_xlfn.XLOOKUP(Table2[[#This Row],[Unique BarCode]],$N$10:$N$37,$O$10:$O$37)</f>
        <v>ChromeBook</v>
      </c>
      <c r="I492" t="str">
        <f>_xlfn.XLOOKUP(Table2[[#This Row],[Unique BarCode]],$N$10:$N$37,$P$10:$P$37)</f>
        <v>Device</v>
      </c>
      <c r="J492" t="s">
        <v>13</v>
      </c>
      <c r="K492" t="s">
        <v>690</v>
      </c>
      <c r="L492">
        <v>1</v>
      </c>
    </row>
    <row r="493" spans="1:12" x14ac:dyDescent="0.2">
      <c r="A493" s="1" t="d">
        <v>2023-01-13</v>
      </c>
      <c r="B493" s="45">
        <v>-1</v>
      </c>
      <c r="C493" t="s">
        <v>20</v>
      </c>
      <c r="D493" t="str">
        <f>_xlfn.XLOOKUP(Table2[[#This Row],[Patron Group]],$R$10:$R$24,$S$10:$S$24)</f>
        <v>Graduate</v>
      </c>
      <c r="E493" s="1" t="d">
        <v>2023-01-20</v>
      </c>
      <c r="F493" t="s">
        <v>691</v>
      </c>
      <c r="G493" t="s">
        <v>2273</v>
      </c>
      <c r="H493" t="str">
        <f>_xlfn.XLOOKUP(Table2[[#This Row],[Unique BarCode]],$N$10:$N$37,$O$10:$O$37)</f>
        <v>ChromeBook</v>
      </c>
      <c r="I493" t="str">
        <f>_xlfn.XLOOKUP(Table2[[#This Row],[Unique BarCode]],$N$10:$N$37,$P$10:$P$37)</f>
        <v>Device</v>
      </c>
      <c r="J493" t="s">
        <v>13</v>
      </c>
      <c r="K493" t="s">
        <v>692</v>
      </c>
      <c r="L493">
        <v>1</v>
      </c>
    </row>
    <row r="494" spans="1:12" x14ac:dyDescent="0.2">
      <c r="A494" s="1" t="d">
        <v>2023-01-13</v>
      </c>
      <c r="B494" s="45">
        <v>-1</v>
      </c>
      <c r="C494" t="s">
        <v>20</v>
      </c>
      <c r="D494" t="str">
        <f>_xlfn.XLOOKUP(Table2[[#This Row],[Patron Group]],$R$10:$R$24,$S$10:$S$24)</f>
        <v>Graduate</v>
      </c>
      <c r="E494" s="1" t="d">
        <v>2023-01-20</v>
      </c>
      <c r="F494" t="s">
        <v>491</v>
      </c>
      <c r="G494" t="s">
        <v>2273</v>
      </c>
      <c r="H494" t="str">
        <f>_xlfn.XLOOKUP(Table2[[#This Row],[Unique BarCode]],$N$10:$N$37,$O$10:$O$37)</f>
        <v>ChromeBook</v>
      </c>
      <c r="I494" t="str">
        <f>_xlfn.XLOOKUP(Table2[[#This Row],[Unique BarCode]],$N$10:$N$37,$P$10:$P$37)</f>
        <v>Device</v>
      </c>
      <c r="J494" t="s">
        <v>8</v>
      </c>
      <c r="K494" t="s">
        <v>492</v>
      </c>
      <c r="L494">
        <v>1</v>
      </c>
    </row>
    <row r="495" spans="1:12" x14ac:dyDescent="0.2">
      <c r="A495" s="1" t="d">
        <v>2023-01-13</v>
      </c>
      <c r="B495" s="45">
        <v>-1</v>
      </c>
      <c r="C495" t="s">
        <v>20</v>
      </c>
      <c r="D495" t="str">
        <f>_xlfn.XLOOKUP(Table2[[#This Row],[Patron Group]],$R$10:$R$24,$S$10:$S$24)</f>
        <v>Graduate</v>
      </c>
      <c r="E495" s="1" t="d">
        <v>2023-01-20</v>
      </c>
      <c r="F495" t="s">
        <v>693</v>
      </c>
      <c r="G495" t="s">
        <v>2274</v>
      </c>
      <c r="H495" t="str">
        <f>_xlfn.XLOOKUP(Table2[[#This Row],[Unique BarCode]],$N$10:$N$37,$O$10:$O$37)</f>
        <v>MacBook</v>
      </c>
      <c r="I495" t="str">
        <f>_xlfn.XLOOKUP(Table2[[#This Row],[Unique BarCode]],$N$10:$N$37,$P$10:$P$37)</f>
        <v>Device</v>
      </c>
      <c r="J495" t="s">
        <v>8</v>
      </c>
      <c r="K495" t="s">
        <v>694</v>
      </c>
      <c r="L495">
        <v>1</v>
      </c>
    </row>
    <row r="496" spans="1:12" x14ac:dyDescent="0.2">
      <c r="A496" s="1" t="d">
        <v>2023-01-13</v>
      </c>
      <c r="B496" s="45">
        <v>-1</v>
      </c>
      <c r="C496" t="s">
        <v>20</v>
      </c>
      <c r="D496" t="str">
        <f>_xlfn.XLOOKUP(Table2[[#This Row],[Patron Group]],$R$10:$R$24,$S$10:$S$24)</f>
        <v>Graduate</v>
      </c>
      <c r="E496" s="1" t="d">
        <v>2023-01-20</v>
      </c>
      <c r="F496" t="s">
        <v>695</v>
      </c>
      <c r="G496" t="s">
        <v>2275</v>
      </c>
      <c r="H496" t="str">
        <f>_xlfn.XLOOKUP(Table2[[#This Row],[Unique BarCode]],$N$10:$N$37,$O$10:$O$37)</f>
        <v>iPad</v>
      </c>
      <c r="I496" t="str">
        <f>_xlfn.XLOOKUP(Table2[[#This Row],[Unique BarCode]],$N$10:$N$37,$P$10:$P$37)</f>
        <v>Device</v>
      </c>
      <c r="J496" t="s">
        <v>8</v>
      </c>
      <c r="L496">
        <v>1</v>
      </c>
    </row>
    <row r="497" spans="1:12" x14ac:dyDescent="0.2">
      <c r="A497" s="1" t="d">
        <v>2023-01-13</v>
      </c>
      <c r="B497" s="45">
        <v>-1</v>
      </c>
      <c r="C497" t="s">
        <v>20</v>
      </c>
      <c r="D497" t="str">
        <f>_xlfn.XLOOKUP(Table2[[#This Row],[Patron Group]],$R$10:$R$24,$S$10:$S$24)</f>
        <v>Graduate</v>
      </c>
      <c r="E497" s="1" t="d">
        <v>2023-01-20</v>
      </c>
      <c r="F497" t="s">
        <v>696</v>
      </c>
      <c r="G497" t="s">
        <v>2263</v>
      </c>
      <c r="H497" t="str">
        <f>_xlfn.XLOOKUP(Table2[[#This Row],[Unique BarCode]],$N$10:$N$37,$O$10:$O$37)</f>
        <v>HP Laptop</v>
      </c>
      <c r="I497" t="str">
        <f>_xlfn.XLOOKUP(Table2[[#This Row],[Unique BarCode]],$N$10:$N$37,$P$10:$P$37)</f>
        <v>Device</v>
      </c>
      <c r="J497" t="s">
        <v>8</v>
      </c>
      <c r="K497" t="s">
        <v>697</v>
      </c>
      <c r="L497">
        <v>1</v>
      </c>
    </row>
    <row r="498" spans="1:12" x14ac:dyDescent="0.2">
      <c r="A498" s="1" t="d">
        <v>2023-01-13</v>
      </c>
      <c r="B498" s="45">
        <v>-1</v>
      </c>
      <c r="C498" t="s">
        <v>20</v>
      </c>
      <c r="D498" t="str">
        <f>_xlfn.XLOOKUP(Table2[[#This Row],[Patron Group]],$R$10:$R$24,$S$10:$S$24)</f>
        <v>Graduate</v>
      </c>
      <c r="E498" s="1" t="d">
        <v>2023-01-27</v>
      </c>
      <c r="F498" t="s">
        <v>698</v>
      </c>
      <c r="G498" t="s">
        <v>2275</v>
      </c>
      <c r="H498" t="str">
        <f>_xlfn.XLOOKUP(Table2[[#This Row],[Unique BarCode]],$N$10:$N$37,$O$10:$O$37)</f>
        <v>iPad</v>
      </c>
      <c r="I498" t="str">
        <f>_xlfn.XLOOKUP(Table2[[#This Row],[Unique BarCode]],$N$10:$N$37,$P$10:$P$37)</f>
        <v>Device</v>
      </c>
      <c r="J498" t="s">
        <v>8</v>
      </c>
      <c r="K498" t="s">
        <v>699</v>
      </c>
      <c r="L498">
        <v>1</v>
      </c>
    </row>
    <row r="499" spans="1:12" x14ac:dyDescent="0.2">
      <c r="A499" s="1" t="d">
        <v>2023-01-13</v>
      </c>
      <c r="B499" s="45">
        <v>-1</v>
      </c>
      <c r="C499" t="s">
        <v>20</v>
      </c>
      <c r="D499" t="str">
        <f>_xlfn.XLOOKUP(Table2[[#This Row],[Patron Group]],$R$10:$R$24,$S$10:$S$24)</f>
        <v>Graduate</v>
      </c>
      <c r="E499" s="1" t="d">
        <v>2023-01-27</v>
      </c>
      <c r="F499" t="s">
        <v>700</v>
      </c>
      <c r="G499" t="s">
        <v>2275</v>
      </c>
      <c r="H499" t="str">
        <f>_xlfn.XLOOKUP(Table2[[#This Row],[Unique BarCode]],$N$10:$N$37,$O$10:$O$37)</f>
        <v>iPad</v>
      </c>
      <c r="I499" t="str">
        <f>_xlfn.XLOOKUP(Table2[[#This Row],[Unique BarCode]],$N$10:$N$37,$P$10:$P$37)</f>
        <v>Device</v>
      </c>
      <c r="J499" t="s">
        <v>8</v>
      </c>
      <c r="L499">
        <v>1</v>
      </c>
    </row>
    <row r="500" spans="1:12" x14ac:dyDescent="0.2">
      <c r="A500" s="1" t="d">
        <v>2023-01-13</v>
      </c>
      <c r="B500" s="45">
        <v>-1</v>
      </c>
      <c r="C500" t="s">
        <v>20</v>
      </c>
      <c r="D500" t="str">
        <f>_xlfn.XLOOKUP(Table2[[#This Row],[Patron Group]],$R$10:$R$24,$S$10:$S$24)</f>
        <v>Graduate</v>
      </c>
      <c r="E500" s="1" t="d">
        <v>2023-03-24</v>
      </c>
      <c r="F500" t="s">
        <v>701</v>
      </c>
      <c r="G500" t="s">
        <v>2275</v>
      </c>
      <c r="H500" t="str">
        <f>_xlfn.XLOOKUP(Table2[[#This Row],[Unique BarCode]],$N$10:$N$37,$O$10:$O$37)</f>
        <v>iPad</v>
      </c>
      <c r="I500" t="str">
        <f>_xlfn.XLOOKUP(Table2[[#This Row],[Unique BarCode]],$N$10:$N$37,$P$10:$P$37)</f>
        <v>Device</v>
      </c>
      <c r="J500" t="s">
        <v>8</v>
      </c>
      <c r="K500" t="s">
        <v>702</v>
      </c>
      <c r="L500">
        <v>1</v>
      </c>
    </row>
    <row r="501" spans="1:12" x14ac:dyDescent="0.2">
      <c r="A501" s="1" t="d">
        <v>2023-01-13</v>
      </c>
      <c r="B501" s="45">
        <v>-1</v>
      </c>
      <c r="C501" t="s">
        <v>20</v>
      </c>
      <c r="D501" t="str">
        <f>_xlfn.XLOOKUP(Table2[[#This Row],[Patron Group]],$R$10:$R$24,$S$10:$S$24)</f>
        <v>Graduate</v>
      </c>
      <c r="E501" s="1" t="d">
        <v>2023-03-24</v>
      </c>
      <c r="F501" t="s">
        <v>703</v>
      </c>
      <c r="G501" t="s">
        <v>2275</v>
      </c>
      <c r="H501" t="str">
        <f>_xlfn.XLOOKUP(Table2[[#This Row],[Unique BarCode]],$N$10:$N$37,$O$10:$O$37)</f>
        <v>iPad</v>
      </c>
      <c r="I501" t="str">
        <f>_xlfn.XLOOKUP(Table2[[#This Row],[Unique BarCode]],$N$10:$N$37,$P$10:$P$37)</f>
        <v>Device</v>
      </c>
      <c r="J501" t="s">
        <v>8</v>
      </c>
      <c r="L501">
        <v>1</v>
      </c>
    </row>
    <row r="502" spans="1:12" x14ac:dyDescent="0.2">
      <c r="A502" s="1" t="d">
        <v>2023-01-13</v>
      </c>
      <c r="B502" s="45">
        <v>-1</v>
      </c>
      <c r="C502" t="s">
        <v>66</v>
      </c>
      <c r="D502" t="str">
        <f>_xlfn.XLOOKUP(Table2[[#This Row],[Patron Group]],$R$10:$R$24,$S$10:$S$24)</f>
        <v>Graduate</v>
      </c>
      <c r="E502" s="1" t="d">
        <v>2023-01-13</v>
      </c>
      <c r="F502" t="s">
        <v>479</v>
      </c>
      <c r="G502" t="s">
        <v>2271</v>
      </c>
      <c r="H502" t="str">
        <f>_xlfn.XLOOKUP(Table2[[#This Row],[Unique BarCode]],$N$10:$N$37,$O$10:$O$37)</f>
        <v>OMNI</v>
      </c>
      <c r="I502" t="str">
        <f>_xlfn.XLOOKUP(Table2[[#This Row],[Unique BarCode]],$N$10:$N$37,$P$10:$P$37)</f>
        <v>Charger</v>
      </c>
      <c r="J502" t="s">
        <v>68</v>
      </c>
      <c r="K502" t="s">
        <v>480</v>
      </c>
      <c r="L502">
        <v>1</v>
      </c>
    </row>
    <row r="503" spans="1:12" x14ac:dyDescent="0.2">
      <c r="A503" s="1" t="d">
        <v>2023-01-13</v>
      </c>
      <c r="B503" s="45">
        <v>-1</v>
      </c>
      <c r="C503" t="s">
        <v>77</v>
      </c>
      <c r="D503" t="str">
        <f>_xlfn.XLOOKUP(Table2[[#This Row],[Patron Group]],$R$10:$R$24,$S$10:$S$24)</f>
        <v>Undergraduate</v>
      </c>
      <c r="E503" s="1" t="d">
        <v>2023-01-13</v>
      </c>
      <c r="F503" t="s">
        <v>704</v>
      </c>
      <c r="G503" t="s">
        <v>2288</v>
      </c>
      <c r="H503" t="str">
        <f>_xlfn.XLOOKUP(Table2[[#This Row],[Unique BarCode]],$N$10:$N$37,$O$10:$O$37)</f>
        <v>Android Charger</v>
      </c>
      <c r="I503" t="str">
        <f>_xlfn.XLOOKUP(Table2[[#This Row],[Unique BarCode]],$N$10:$N$37,$P$10:$P$37)</f>
        <v>Charger</v>
      </c>
      <c r="J503" t="s">
        <v>68</v>
      </c>
      <c r="K503" t="s">
        <v>705</v>
      </c>
      <c r="L503">
        <v>1</v>
      </c>
    </row>
    <row r="504" spans="1:12" x14ac:dyDescent="0.2">
      <c r="A504" s="1" t="d">
        <v>2023-01-13</v>
      </c>
      <c r="B504" s="45">
        <v>-1</v>
      </c>
      <c r="C504" t="s">
        <v>77</v>
      </c>
      <c r="D504" t="str">
        <f>_xlfn.XLOOKUP(Table2[[#This Row],[Patron Group]],$R$10:$R$24,$S$10:$S$24)</f>
        <v>Undergraduate</v>
      </c>
      <c r="E504" s="1" t="d">
        <v>2023-01-13</v>
      </c>
      <c r="F504" t="s">
        <v>706</v>
      </c>
      <c r="G504" t="s">
        <v>2298</v>
      </c>
      <c r="H504" t="str">
        <f>_xlfn.XLOOKUP(Table2[[#This Row],[Unique BarCode]],$N$10:$N$37,$O$10:$O$37)</f>
        <v>ANKER</v>
      </c>
      <c r="I504" t="str">
        <f>_xlfn.XLOOKUP(Table2[[#This Row],[Unique BarCode]],$N$10:$N$37,$P$10:$P$37)</f>
        <v>Charger</v>
      </c>
      <c r="J504" t="s">
        <v>8</v>
      </c>
      <c r="L504">
        <v>1</v>
      </c>
    </row>
    <row r="505" spans="1:12" x14ac:dyDescent="0.2">
      <c r="A505" s="1" t="d">
        <v>2023-01-13</v>
      </c>
      <c r="B505" s="45">
        <v>-1</v>
      </c>
      <c r="C505" t="s">
        <v>77</v>
      </c>
      <c r="D505" t="str">
        <f>_xlfn.XLOOKUP(Table2[[#This Row],[Patron Group]],$R$10:$R$24,$S$10:$S$24)</f>
        <v>Undergraduate</v>
      </c>
      <c r="E505" s="1" t="d">
        <v>2023-01-13</v>
      </c>
      <c r="F505" t="s">
        <v>707</v>
      </c>
      <c r="G505" t="s">
        <v>2281</v>
      </c>
      <c r="H505" t="str">
        <f>_xlfn.XLOOKUP(Table2[[#This Row],[Unique BarCode]],$N$10:$N$37,$O$10:$O$37)</f>
        <v>HDMIC</v>
      </c>
      <c r="I505" t="str">
        <f>_xlfn.XLOOKUP(Table2[[#This Row],[Unique BarCode]],$N$10:$N$37,$P$10:$P$37)</f>
        <v>Cable</v>
      </c>
      <c r="J505" t="s">
        <v>8</v>
      </c>
      <c r="K505" t="s">
        <v>708</v>
      </c>
      <c r="L505">
        <v>1</v>
      </c>
    </row>
    <row r="506" spans="1:12" x14ac:dyDescent="0.2">
      <c r="A506" s="1" t="d">
        <v>2023-01-13</v>
      </c>
      <c r="B506" s="45">
        <v>-1</v>
      </c>
      <c r="C506" t="s">
        <v>77</v>
      </c>
      <c r="D506" t="str">
        <f>_xlfn.XLOOKUP(Table2[[#This Row],[Patron Group]],$R$10:$R$24,$S$10:$S$24)</f>
        <v>Undergraduate</v>
      </c>
      <c r="E506" s="1" t="d">
        <v>2023-01-13</v>
      </c>
      <c r="F506" t="s">
        <v>436</v>
      </c>
      <c r="G506" t="s">
        <v>2282</v>
      </c>
      <c r="H506" t="str">
        <f>_xlfn.XLOOKUP(Table2[[#This Row],[Unique BarCode]],$N$10:$N$37,$O$10:$O$37)</f>
        <v>HPUSBC</v>
      </c>
      <c r="I506" t="str">
        <f>_xlfn.XLOOKUP(Table2[[#This Row],[Unique BarCode]],$N$10:$N$37,$P$10:$P$37)</f>
        <v>Charger</v>
      </c>
      <c r="J506" t="s">
        <v>49</v>
      </c>
      <c r="K506" t="s">
        <v>437</v>
      </c>
      <c r="L506">
        <v>1</v>
      </c>
    </row>
    <row r="507" spans="1:12" x14ac:dyDescent="0.2">
      <c r="A507" s="1" t="d">
        <v>2023-01-13</v>
      </c>
      <c r="B507" s="45">
        <v>-1</v>
      </c>
      <c r="C507" t="s">
        <v>77</v>
      </c>
      <c r="D507" t="str">
        <f>_xlfn.XLOOKUP(Table2[[#This Row],[Patron Group]],$R$10:$R$24,$S$10:$S$24)</f>
        <v>Undergraduate</v>
      </c>
      <c r="E507" s="1" t="d">
        <v>2023-01-13</v>
      </c>
      <c r="F507" t="s">
        <v>687</v>
      </c>
      <c r="G507" t="s">
        <v>2282</v>
      </c>
      <c r="H507" t="str">
        <f>_xlfn.XLOOKUP(Table2[[#This Row],[Unique BarCode]],$N$10:$N$37,$O$10:$O$37)</f>
        <v>HPUSBC</v>
      </c>
      <c r="I507" t="str">
        <f>_xlfn.XLOOKUP(Table2[[#This Row],[Unique BarCode]],$N$10:$N$37,$P$10:$P$37)</f>
        <v>Charger</v>
      </c>
      <c r="J507" t="s">
        <v>49</v>
      </c>
      <c r="L507">
        <v>1</v>
      </c>
    </row>
    <row r="508" spans="1:12" x14ac:dyDescent="0.2">
      <c r="A508" s="1" t="d">
        <v>2023-01-13</v>
      </c>
      <c r="B508" s="45">
        <v>-1</v>
      </c>
      <c r="C508" t="s">
        <v>77</v>
      </c>
      <c r="D508" t="str">
        <f>_xlfn.XLOOKUP(Table2[[#This Row],[Patron Group]],$R$10:$R$24,$S$10:$S$24)</f>
        <v>Undergraduate</v>
      </c>
      <c r="E508" s="1" t="d">
        <v>2023-01-13</v>
      </c>
      <c r="F508" t="s">
        <v>579</v>
      </c>
      <c r="G508" t="s">
        <v>2265</v>
      </c>
      <c r="H508" t="str">
        <f>_xlfn.XLOOKUP(Table2[[#This Row],[Unique BarCode]],$N$10:$N$37,$O$10:$O$37)</f>
        <v>IPHONE</v>
      </c>
      <c r="I508" t="str">
        <f>_xlfn.XLOOKUP(Table2[[#This Row],[Unique BarCode]],$N$10:$N$37,$P$10:$P$37)</f>
        <v>Charger</v>
      </c>
      <c r="J508" t="s">
        <v>49</v>
      </c>
      <c r="K508" t="s">
        <v>580</v>
      </c>
      <c r="L508">
        <v>1</v>
      </c>
    </row>
    <row r="509" spans="1:12" x14ac:dyDescent="0.2">
      <c r="A509" s="1" t="d">
        <v>2023-01-13</v>
      </c>
      <c r="B509" s="45">
        <v>-1</v>
      </c>
      <c r="C509" t="s">
        <v>77</v>
      </c>
      <c r="D509" t="str">
        <f>_xlfn.XLOOKUP(Table2[[#This Row],[Patron Group]],$R$10:$R$24,$S$10:$S$24)</f>
        <v>Undergraduate</v>
      </c>
      <c r="E509" s="1" t="d">
        <v>2023-01-13</v>
      </c>
      <c r="F509" t="s">
        <v>709</v>
      </c>
      <c r="G509" t="s">
        <v>2265</v>
      </c>
      <c r="H509" t="str">
        <f>_xlfn.XLOOKUP(Table2[[#This Row],[Unique BarCode]],$N$10:$N$37,$O$10:$O$37)</f>
        <v>IPHONE</v>
      </c>
      <c r="I509" t="str">
        <f>_xlfn.XLOOKUP(Table2[[#This Row],[Unique BarCode]],$N$10:$N$37,$P$10:$P$37)</f>
        <v>Charger</v>
      </c>
      <c r="J509" t="s">
        <v>128</v>
      </c>
      <c r="K509" t="s">
        <v>710</v>
      </c>
      <c r="L509">
        <v>1</v>
      </c>
    </row>
    <row r="510" spans="1:12" x14ac:dyDescent="0.2">
      <c r="A510" s="1" t="d">
        <v>2023-01-13</v>
      </c>
      <c r="B510" s="45">
        <v>-1</v>
      </c>
      <c r="C510" t="s">
        <v>77</v>
      </c>
      <c r="D510" t="str">
        <f>_xlfn.XLOOKUP(Table2[[#This Row],[Patron Group]],$R$10:$R$24,$S$10:$S$24)</f>
        <v>Undergraduate</v>
      </c>
      <c r="E510" s="1" t="d">
        <v>2023-01-13</v>
      </c>
      <c r="F510" t="s">
        <v>71</v>
      </c>
      <c r="G510" t="s">
        <v>2265</v>
      </c>
      <c r="H510" t="str">
        <f>_xlfn.XLOOKUP(Table2[[#This Row],[Unique BarCode]],$N$10:$N$37,$O$10:$O$37)</f>
        <v>IPHONE</v>
      </c>
      <c r="I510" t="str">
        <f>_xlfn.XLOOKUP(Table2[[#This Row],[Unique BarCode]],$N$10:$N$37,$P$10:$P$37)</f>
        <v>Charger</v>
      </c>
      <c r="J510" t="s">
        <v>8</v>
      </c>
      <c r="K510" t="s">
        <v>72</v>
      </c>
      <c r="L510">
        <v>1</v>
      </c>
    </row>
    <row r="511" spans="1:12" x14ac:dyDescent="0.2">
      <c r="A511" s="1" t="d">
        <v>2023-01-13</v>
      </c>
      <c r="B511" s="45">
        <v>-1</v>
      </c>
      <c r="C511" t="s">
        <v>77</v>
      </c>
      <c r="D511" t="str">
        <f>_xlfn.XLOOKUP(Table2[[#This Row],[Patron Group]],$R$10:$R$24,$S$10:$S$24)</f>
        <v>Undergraduate</v>
      </c>
      <c r="E511" s="1" t="d">
        <v>2023-01-13</v>
      </c>
      <c r="F511" t="s">
        <v>86</v>
      </c>
      <c r="G511" t="s">
        <v>2265</v>
      </c>
      <c r="H511" t="str">
        <f>_xlfn.XLOOKUP(Table2[[#This Row],[Unique BarCode]],$N$10:$N$37,$O$10:$O$37)</f>
        <v>IPHONE</v>
      </c>
      <c r="I511" t="str">
        <f>_xlfn.XLOOKUP(Table2[[#This Row],[Unique BarCode]],$N$10:$N$37,$P$10:$P$37)</f>
        <v>Charger</v>
      </c>
      <c r="J511" t="s">
        <v>8</v>
      </c>
      <c r="K511" t="s">
        <v>87</v>
      </c>
      <c r="L511">
        <v>1</v>
      </c>
    </row>
    <row r="512" spans="1:12" x14ac:dyDescent="0.2">
      <c r="A512" s="1" t="d">
        <v>2023-01-13</v>
      </c>
      <c r="B512" s="45">
        <v>-1</v>
      </c>
      <c r="C512" t="s">
        <v>77</v>
      </c>
      <c r="D512" t="str">
        <f>_xlfn.XLOOKUP(Table2[[#This Row],[Patron Group]],$R$10:$R$24,$S$10:$S$24)</f>
        <v>Undergraduate</v>
      </c>
      <c r="E512" s="1" t="d">
        <v>2023-01-13</v>
      </c>
      <c r="F512" t="s">
        <v>433</v>
      </c>
      <c r="G512" t="s">
        <v>2265</v>
      </c>
      <c r="H512" t="str">
        <f>_xlfn.XLOOKUP(Table2[[#This Row],[Unique BarCode]],$N$10:$N$37,$O$10:$O$37)</f>
        <v>IPHONE</v>
      </c>
      <c r="I512" t="str">
        <f>_xlfn.XLOOKUP(Table2[[#This Row],[Unique BarCode]],$N$10:$N$37,$P$10:$P$37)</f>
        <v>Charger</v>
      </c>
      <c r="J512" t="s">
        <v>8</v>
      </c>
      <c r="K512" t="s">
        <v>434</v>
      </c>
      <c r="L512">
        <v>1</v>
      </c>
    </row>
    <row r="513" spans="1:12" x14ac:dyDescent="0.2">
      <c r="A513" s="1" t="d">
        <v>2023-01-13</v>
      </c>
      <c r="B513" s="45">
        <v>-1</v>
      </c>
      <c r="C513" t="s">
        <v>77</v>
      </c>
      <c r="D513" t="str">
        <f>_xlfn.XLOOKUP(Table2[[#This Row],[Patron Group]],$R$10:$R$24,$S$10:$S$24)</f>
        <v>Undergraduate</v>
      </c>
      <c r="E513" s="1" t="d">
        <v>2023-01-13</v>
      </c>
      <c r="F513" t="s">
        <v>29</v>
      </c>
      <c r="G513" t="s">
        <v>2265</v>
      </c>
      <c r="H513" t="str">
        <f>_xlfn.XLOOKUP(Table2[[#This Row],[Unique BarCode]],$N$10:$N$37,$O$10:$O$37)</f>
        <v>IPHONE</v>
      </c>
      <c r="I513" t="str">
        <f>_xlfn.XLOOKUP(Table2[[#This Row],[Unique BarCode]],$N$10:$N$37,$P$10:$P$37)</f>
        <v>Charger</v>
      </c>
      <c r="J513" t="s">
        <v>8</v>
      </c>
      <c r="K513" t="s">
        <v>30</v>
      </c>
      <c r="L513">
        <v>1</v>
      </c>
    </row>
    <row r="514" spans="1:12" x14ac:dyDescent="0.2">
      <c r="A514" s="1" t="d">
        <v>2023-01-13</v>
      </c>
      <c r="B514" s="45">
        <v>-1</v>
      </c>
      <c r="C514" t="s">
        <v>77</v>
      </c>
      <c r="D514" t="str">
        <f>_xlfn.XLOOKUP(Table2[[#This Row],[Patron Group]],$R$10:$R$24,$S$10:$S$24)</f>
        <v>Undergraduate</v>
      </c>
      <c r="E514" s="1" t="d">
        <v>2023-01-13</v>
      </c>
      <c r="F514" t="s">
        <v>276</v>
      </c>
      <c r="G514" t="s">
        <v>2296</v>
      </c>
      <c r="H514" t="str">
        <f>_xlfn.XLOOKUP(Table2[[#This Row],[Unique BarCode]],$N$10:$N$37,$O$10:$O$37)</f>
        <v>MACUSBC</v>
      </c>
      <c r="I514" t="str">
        <f>_xlfn.XLOOKUP(Table2[[#This Row],[Unique BarCode]],$N$10:$N$37,$P$10:$P$37)</f>
        <v>Charger</v>
      </c>
      <c r="J514" t="s">
        <v>8</v>
      </c>
      <c r="K514" t="s">
        <v>277</v>
      </c>
      <c r="L514">
        <v>1</v>
      </c>
    </row>
    <row r="515" spans="1:12" x14ac:dyDescent="0.2">
      <c r="A515" s="1" t="d">
        <v>2023-01-13</v>
      </c>
      <c r="B515" s="45">
        <v>-1</v>
      </c>
      <c r="C515" t="s">
        <v>77</v>
      </c>
      <c r="D515" t="str">
        <f>_xlfn.XLOOKUP(Table2[[#This Row],[Patron Group]],$R$10:$R$24,$S$10:$S$24)</f>
        <v>Undergraduate</v>
      </c>
      <c r="E515" s="1" t="d">
        <v>2023-01-13</v>
      </c>
      <c r="F515" t="s">
        <v>213</v>
      </c>
      <c r="G515" t="s">
        <v>2296</v>
      </c>
      <c r="H515" t="str">
        <f>_xlfn.XLOOKUP(Table2[[#This Row],[Unique BarCode]],$N$10:$N$37,$O$10:$O$37)</f>
        <v>MACUSBC</v>
      </c>
      <c r="I515" t="str">
        <f>_xlfn.XLOOKUP(Table2[[#This Row],[Unique BarCode]],$N$10:$N$37,$P$10:$P$37)</f>
        <v>Charger</v>
      </c>
      <c r="J515" t="s">
        <v>8</v>
      </c>
      <c r="K515" t="s">
        <v>214</v>
      </c>
      <c r="L515">
        <v>1</v>
      </c>
    </row>
    <row r="516" spans="1:12" x14ac:dyDescent="0.2">
      <c r="A516" s="1" t="d">
        <v>2023-01-13</v>
      </c>
      <c r="B516" s="45">
        <v>-1</v>
      </c>
      <c r="C516" t="s">
        <v>77</v>
      </c>
      <c r="D516" t="str">
        <f>_xlfn.XLOOKUP(Table2[[#This Row],[Patron Group]],$R$10:$R$24,$S$10:$S$24)</f>
        <v>Undergraduate</v>
      </c>
      <c r="E516" s="1" t="d">
        <v>2023-01-13</v>
      </c>
      <c r="F516" t="s">
        <v>39</v>
      </c>
      <c r="G516" t="s">
        <v>2296</v>
      </c>
      <c r="H516" t="str">
        <f>_xlfn.XLOOKUP(Table2[[#This Row],[Unique BarCode]],$N$10:$N$37,$O$10:$O$37)</f>
        <v>MACUSBC</v>
      </c>
      <c r="I516" t="str">
        <f>_xlfn.XLOOKUP(Table2[[#This Row],[Unique BarCode]],$N$10:$N$37,$P$10:$P$37)</f>
        <v>Charger</v>
      </c>
      <c r="J516" t="s">
        <v>8</v>
      </c>
      <c r="K516" t="s">
        <v>40</v>
      </c>
      <c r="L516">
        <v>1</v>
      </c>
    </row>
    <row r="517" spans="1:12" x14ac:dyDescent="0.2">
      <c r="A517" s="1" t="d">
        <v>2023-01-13</v>
      </c>
      <c r="B517" s="45">
        <v>-1</v>
      </c>
      <c r="C517" t="s">
        <v>77</v>
      </c>
      <c r="D517" t="str">
        <f>_xlfn.XLOOKUP(Table2[[#This Row],[Patron Group]],$R$10:$R$24,$S$10:$S$24)</f>
        <v>Undergraduate</v>
      </c>
      <c r="E517" s="1" t="d">
        <v>2023-01-13</v>
      </c>
      <c r="F517" t="s">
        <v>93</v>
      </c>
      <c r="G517" t="s">
        <v>2296</v>
      </c>
      <c r="H517" t="str">
        <f>_xlfn.XLOOKUP(Table2[[#This Row],[Unique BarCode]],$N$10:$N$37,$O$10:$O$37)</f>
        <v>MACUSBC</v>
      </c>
      <c r="I517" t="str">
        <f>_xlfn.XLOOKUP(Table2[[#This Row],[Unique BarCode]],$N$10:$N$37,$P$10:$P$37)</f>
        <v>Charger</v>
      </c>
      <c r="J517" t="s">
        <v>8</v>
      </c>
      <c r="K517" t="s">
        <v>94</v>
      </c>
      <c r="L517">
        <v>1</v>
      </c>
    </row>
    <row r="518" spans="1:12" x14ac:dyDescent="0.2">
      <c r="A518" s="1" t="d">
        <v>2023-01-13</v>
      </c>
      <c r="B518" s="45">
        <v>-1</v>
      </c>
      <c r="C518" t="s">
        <v>77</v>
      </c>
      <c r="D518" t="str">
        <f>_xlfn.XLOOKUP(Table2[[#This Row],[Patron Group]],$R$10:$R$24,$S$10:$S$24)</f>
        <v>Undergraduate</v>
      </c>
      <c r="E518" s="1" t="d">
        <v>2023-01-13</v>
      </c>
      <c r="F518" t="s">
        <v>226</v>
      </c>
      <c r="G518" t="s">
        <v>2296</v>
      </c>
      <c r="H518" t="str">
        <f>_xlfn.XLOOKUP(Table2[[#This Row],[Unique BarCode]],$N$10:$N$37,$O$10:$O$37)</f>
        <v>MACUSBC</v>
      </c>
      <c r="I518" t="str">
        <f>_xlfn.XLOOKUP(Table2[[#This Row],[Unique BarCode]],$N$10:$N$37,$P$10:$P$37)</f>
        <v>Charger</v>
      </c>
      <c r="J518" t="s">
        <v>8</v>
      </c>
      <c r="L518">
        <v>1</v>
      </c>
    </row>
    <row r="519" spans="1:12" x14ac:dyDescent="0.2">
      <c r="A519" s="1" t="d">
        <v>2023-01-13</v>
      </c>
      <c r="B519" s="45">
        <v>-1</v>
      </c>
      <c r="C519" t="s">
        <v>77</v>
      </c>
      <c r="D519" t="str">
        <f>_xlfn.XLOOKUP(Table2[[#This Row],[Patron Group]],$R$10:$R$24,$S$10:$S$24)</f>
        <v>Undergraduate</v>
      </c>
      <c r="E519" s="1" t="d">
        <v>2023-01-13</v>
      </c>
      <c r="F519" t="s">
        <v>711</v>
      </c>
      <c r="G519" t="s">
        <v>2271</v>
      </c>
      <c r="H519" t="str">
        <f>_xlfn.XLOOKUP(Table2[[#This Row],[Unique BarCode]],$N$10:$N$37,$O$10:$O$37)</f>
        <v>OMNI</v>
      </c>
      <c r="I519" t="str">
        <f>_xlfn.XLOOKUP(Table2[[#This Row],[Unique BarCode]],$N$10:$N$37,$P$10:$P$37)</f>
        <v>Charger</v>
      </c>
      <c r="J519" t="s">
        <v>68</v>
      </c>
      <c r="K519" t="s">
        <v>712</v>
      </c>
      <c r="L519">
        <v>1</v>
      </c>
    </row>
    <row r="520" spans="1:12" x14ac:dyDescent="0.2">
      <c r="A520" s="1" t="d">
        <v>2023-01-13</v>
      </c>
      <c r="B520" s="45">
        <v>-1</v>
      </c>
      <c r="C520" t="s">
        <v>77</v>
      </c>
      <c r="D520" t="str">
        <f>_xlfn.XLOOKUP(Table2[[#This Row],[Patron Group]],$R$10:$R$24,$S$10:$S$24)</f>
        <v>Undergraduate</v>
      </c>
      <c r="E520" s="1" t="d">
        <v>2023-01-13</v>
      </c>
      <c r="F520" t="s">
        <v>713</v>
      </c>
      <c r="G520" t="s">
        <v>2271</v>
      </c>
      <c r="H520" t="str">
        <f>_xlfn.XLOOKUP(Table2[[#This Row],[Unique BarCode]],$N$10:$N$37,$O$10:$O$37)</f>
        <v>OMNI</v>
      </c>
      <c r="I520" t="str">
        <f>_xlfn.XLOOKUP(Table2[[#This Row],[Unique BarCode]],$N$10:$N$37,$P$10:$P$37)</f>
        <v>Charger</v>
      </c>
      <c r="J520" t="s">
        <v>8</v>
      </c>
      <c r="L520">
        <v>1</v>
      </c>
    </row>
    <row r="521" spans="1:12" x14ac:dyDescent="0.2">
      <c r="A521" s="1" t="d">
        <v>2023-01-13</v>
      </c>
      <c r="B521" s="45">
        <v>-1</v>
      </c>
      <c r="C521" t="s">
        <v>77</v>
      </c>
      <c r="D521" t="str">
        <f>_xlfn.XLOOKUP(Table2[[#This Row],[Patron Group]],$R$10:$R$24,$S$10:$S$24)</f>
        <v>Undergraduate</v>
      </c>
      <c r="E521" s="1" t="d">
        <v>2023-01-13</v>
      </c>
      <c r="F521" t="s">
        <v>714</v>
      </c>
      <c r="G521" t="s">
        <v>2285</v>
      </c>
      <c r="H521" t="str">
        <f>_xlfn.XLOOKUP(Table2[[#This Row],[Unique BarCode]],$N$10:$N$37,$O$10:$O$37)</f>
        <v>UHDMI</v>
      </c>
      <c r="I521" t="str">
        <f>_xlfn.XLOOKUP(Table2[[#This Row],[Unique BarCode]],$N$10:$N$37,$P$10:$P$37)</f>
        <v>Cable</v>
      </c>
      <c r="J521" t="s">
        <v>8</v>
      </c>
      <c r="L521">
        <v>1</v>
      </c>
    </row>
    <row r="522" spans="1:12" x14ac:dyDescent="0.2">
      <c r="A522" s="1" t="d">
        <v>2023-01-13</v>
      </c>
      <c r="B522" s="45">
        <v>-1</v>
      </c>
      <c r="C522" t="s">
        <v>77</v>
      </c>
      <c r="D522" t="str">
        <f>_xlfn.XLOOKUP(Table2[[#This Row],[Patron Group]],$R$10:$R$24,$S$10:$S$24)</f>
        <v>Undergraduate</v>
      </c>
      <c r="E522" s="1" t="d">
        <v>2023-01-13</v>
      </c>
      <c r="F522" t="s">
        <v>587</v>
      </c>
      <c r="G522" t="s">
        <v>2272</v>
      </c>
      <c r="H522" t="str">
        <f>_xlfn.XLOOKUP(Table2[[#This Row],[Unique BarCode]],$N$10:$N$37,$O$10:$O$37)</f>
        <v>WALLADPT</v>
      </c>
      <c r="I522" t="str">
        <f>_xlfn.XLOOKUP(Table2[[#This Row],[Unique BarCode]],$N$10:$N$37,$P$10:$P$37)</f>
        <v>Charger</v>
      </c>
      <c r="J522" t="s">
        <v>49</v>
      </c>
      <c r="K522" t="s">
        <v>588</v>
      </c>
      <c r="L522">
        <v>1</v>
      </c>
    </row>
    <row r="523" spans="1:12" x14ac:dyDescent="0.2">
      <c r="A523" s="1" t="d">
        <v>2023-01-13</v>
      </c>
      <c r="B523" s="45">
        <v>-1</v>
      </c>
      <c r="C523" t="s">
        <v>77</v>
      </c>
      <c r="D523" t="str">
        <f>_xlfn.XLOOKUP(Table2[[#This Row],[Patron Group]],$R$10:$R$24,$S$10:$S$24)</f>
        <v>Undergraduate</v>
      </c>
      <c r="E523" s="1" t="d">
        <v>2023-01-13</v>
      </c>
      <c r="F523" t="s">
        <v>484</v>
      </c>
      <c r="G523" t="s">
        <v>2272</v>
      </c>
      <c r="H523" t="str">
        <f>_xlfn.XLOOKUP(Table2[[#This Row],[Unique BarCode]],$N$10:$N$37,$O$10:$O$37)</f>
        <v>WALLADPT</v>
      </c>
      <c r="I523" t="str">
        <f>_xlfn.XLOOKUP(Table2[[#This Row],[Unique BarCode]],$N$10:$N$37,$P$10:$P$37)</f>
        <v>Charger</v>
      </c>
      <c r="J523" t="s">
        <v>8</v>
      </c>
      <c r="L523">
        <v>1</v>
      </c>
    </row>
    <row r="524" spans="1:12" x14ac:dyDescent="0.2">
      <c r="A524" s="1" t="d">
        <v>2023-01-13</v>
      </c>
      <c r="B524" s="45">
        <v>-1</v>
      </c>
      <c r="C524" t="s">
        <v>77</v>
      </c>
      <c r="D524" t="str">
        <f>_xlfn.XLOOKUP(Table2[[#This Row],[Patron Group]],$R$10:$R$24,$S$10:$S$24)</f>
        <v>Undergraduate</v>
      </c>
      <c r="E524" s="1" t="d">
        <v>2023-01-13</v>
      </c>
      <c r="F524" t="s">
        <v>47</v>
      </c>
      <c r="G524" t="s">
        <v>2272</v>
      </c>
      <c r="H524" t="str">
        <f>_xlfn.XLOOKUP(Table2[[#This Row],[Unique BarCode]],$N$10:$N$37,$O$10:$O$37)</f>
        <v>WALLADPT</v>
      </c>
      <c r="I524" t="str">
        <f>_xlfn.XLOOKUP(Table2[[#This Row],[Unique BarCode]],$N$10:$N$37,$P$10:$P$37)</f>
        <v>Charger</v>
      </c>
      <c r="J524" t="s">
        <v>8</v>
      </c>
      <c r="L524">
        <v>1</v>
      </c>
    </row>
    <row r="525" spans="1:12" x14ac:dyDescent="0.2">
      <c r="A525" s="1" t="d">
        <v>2023-01-13</v>
      </c>
      <c r="B525" s="45">
        <v>-1</v>
      </c>
      <c r="C525" t="s">
        <v>77</v>
      </c>
      <c r="D525" t="str">
        <f>_xlfn.XLOOKUP(Table2[[#This Row],[Patron Group]],$R$10:$R$24,$S$10:$S$24)</f>
        <v>Undergraduate</v>
      </c>
      <c r="E525" s="1" t="d">
        <v>2023-01-13</v>
      </c>
      <c r="F525" t="s">
        <v>560</v>
      </c>
      <c r="G525" t="s">
        <v>2272</v>
      </c>
      <c r="H525" t="str">
        <f>_xlfn.XLOOKUP(Table2[[#This Row],[Unique BarCode]],$N$10:$N$37,$O$10:$O$37)</f>
        <v>WALLADPT</v>
      </c>
      <c r="I525" t="str">
        <f>_xlfn.XLOOKUP(Table2[[#This Row],[Unique BarCode]],$N$10:$N$37,$P$10:$P$37)</f>
        <v>Charger</v>
      </c>
      <c r="J525" t="s">
        <v>8</v>
      </c>
      <c r="L525">
        <v>1</v>
      </c>
    </row>
    <row r="526" spans="1:12" x14ac:dyDescent="0.2">
      <c r="A526" s="1" t="d">
        <v>2023-01-13</v>
      </c>
      <c r="B526" s="45">
        <v>-1</v>
      </c>
      <c r="C526" t="s">
        <v>77</v>
      </c>
      <c r="D526" t="str">
        <f>_xlfn.XLOOKUP(Table2[[#This Row],[Patron Group]],$R$10:$R$24,$S$10:$S$24)</f>
        <v>Undergraduate</v>
      </c>
      <c r="E526" s="1" t="d">
        <v>2023-01-13</v>
      </c>
      <c r="F526" t="s">
        <v>275</v>
      </c>
      <c r="G526" t="s">
        <v>2272</v>
      </c>
      <c r="H526" t="str">
        <f>_xlfn.XLOOKUP(Table2[[#This Row],[Unique BarCode]],$N$10:$N$37,$O$10:$O$37)</f>
        <v>WALLADPT</v>
      </c>
      <c r="I526" t="str">
        <f>_xlfn.XLOOKUP(Table2[[#This Row],[Unique BarCode]],$N$10:$N$37,$P$10:$P$37)</f>
        <v>Charger</v>
      </c>
      <c r="J526" t="s">
        <v>8</v>
      </c>
      <c r="L526">
        <v>1</v>
      </c>
    </row>
    <row r="527" spans="1:12" x14ac:dyDescent="0.2">
      <c r="A527" s="1" t="d">
        <v>2023-01-13</v>
      </c>
      <c r="B527" s="45">
        <v>-1</v>
      </c>
      <c r="C527" t="s">
        <v>77</v>
      </c>
      <c r="D527" t="str">
        <f>_xlfn.XLOOKUP(Table2[[#This Row],[Patron Group]],$R$10:$R$24,$S$10:$S$24)</f>
        <v>Undergraduate</v>
      </c>
      <c r="E527" s="1" t="d">
        <v>2023-01-20</v>
      </c>
      <c r="F527" t="s">
        <v>715</v>
      </c>
      <c r="G527" t="s">
        <v>2273</v>
      </c>
      <c r="H527" t="str">
        <f>_xlfn.XLOOKUP(Table2[[#This Row],[Unique BarCode]],$N$10:$N$37,$O$10:$O$37)</f>
        <v>ChromeBook</v>
      </c>
      <c r="I527" t="str">
        <f>_xlfn.XLOOKUP(Table2[[#This Row],[Unique BarCode]],$N$10:$N$37,$P$10:$P$37)</f>
        <v>Device</v>
      </c>
      <c r="J527" t="s">
        <v>68</v>
      </c>
      <c r="K527" t="s">
        <v>716</v>
      </c>
      <c r="L527">
        <v>1</v>
      </c>
    </row>
    <row r="528" spans="1:12" x14ac:dyDescent="0.2">
      <c r="A528" s="1" t="d">
        <v>2023-01-13</v>
      </c>
      <c r="B528" s="45">
        <v>-1</v>
      </c>
      <c r="C528" t="s">
        <v>77</v>
      </c>
      <c r="D528" t="str">
        <f>_xlfn.XLOOKUP(Table2[[#This Row],[Patron Group]],$R$10:$R$24,$S$10:$S$24)</f>
        <v>Undergraduate</v>
      </c>
      <c r="E528" s="1" t="d">
        <v>2023-01-20</v>
      </c>
      <c r="F528" t="s">
        <v>717</v>
      </c>
      <c r="G528" t="s">
        <v>2273</v>
      </c>
      <c r="H528" t="str">
        <f>_xlfn.XLOOKUP(Table2[[#This Row],[Unique BarCode]],$N$10:$N$37,$O$10:$O$37)</f>
        <v>ChromeBook</v>
      </c>
      <c r="I528" t="str">
        <f>_xlfn.XLOOKUP(Table2[[#This Row],[Unique BarCode]],$N$10:$N$37,$P$10:$P$37)</f>
        <v>Device</v>
      </c>
      <c r="J528" t="s">
        <v>128</v>
      </c>
      <c r="K528" t="s">
        <v>718</v>
      </c>
      <c r="L528">
        <v>1</v>
      </c>
    </row>
    <row r="529" spans="1:12" x14ac:dyDescent="0.2">
      <c r="A529" s="1" t="d">
        <v>2023-01-13</v>
      </c>
      <c r="B529" s="45">
        <v>-1</v>
      </c>
      <c r="C529" t="s">
        <v>77</v>
      </c>
      <c r="D529" t="str">
        <f>_xlfn.XLOOKUP(Table2[[#This Row],[Patron Group]],$R$10:$R$24,$S$10:$S$24)</f>
        <v>Undergraduate</v>
      </c>
      <c r="E529" s="1" t="d">
        <v>2023-01-20</v>
      </c>
      <c r="F529" t="s">
        <v>719</v>
      </c>
      <c r="G529" t="s">
        <v>2273</v>
      </c>
      <c r="H529" t="str">
        <f>_xlfn.XLOOKUP(Table2[[#This Row],[Unique BarCode]],$N$10:$N$37,$O$10:$O$37)</f>
        <v>ChromeBook</v>
      </c>
      <c r="I529" t="str">
        <f>_xlfn.XLOOKUP(Table2[[#This Row],[Unique BarCode]],$N$10:$N$37,$P$10:$P$37)</f>
        <v>Device</v>
      </c>
      <c r="J529" t="s">
        <v>49</v>
      </c>
      <c r="K529" t="s">
        <v>720</v>
      </c>
      <c r="L529">
        <v>1</v>
      </c>
    </row>
    <row r="530" spans="1:12" x14ac:dyDescent="0.2">
      <c r="A530" s="1" t="d">
        <v>2023-01-13</v>
      </c>
      <c r="B530" s="45">
        <v>-1</v>
      </c>
      <c r="C530" t="s">
        <v>77</v>
      </c>
      <c r="D530" t="str">
        <f>_xlfn.XLOOKUP(Table2[[#This Row],[Patron Group]],$R$10:$R$24,$S$10:$S$24)</f>
        <v>Undergraduate</v>
      </c>
      <c r="E530" s="1" t="d">
        <v>2023-01-20</v>
      </c>
      <c r="F530" t="s">
        <v>721</v>
      </c>
      <c r="G530" t="s">
        <v>2273</v>
      </c>
      <c r="H530" t="str">
        <f>_xlfn.XLOOKUP(Table2[[#This Row],[Unique BarCode]],$N$10:$N$37,$O$10:$O$37)</f>
        <v>ChromeBook</v>
      </c>
      <c r="I530" t="str">
        <f>_xlfn.XLOOKUP(Table2[[#This Row],[Unique BarCode]],$N$10:$N$37,$P$10:$P$37)</f>
        <v>Device</v>
      </c>
      <c r="J530" t="s">
        <v>49</v>
      </c>
      <c r="K530" t="s">
        <v>722</v>
      </c>
      <c r="L530">
        <v>1</v>
      </c>
    </row>
    <row r="531" spans="1:12" x14ac:dyDescent="0.2">
      <c r="A531" s="1" t="d">
        <v>2023-01-13</v>
      </c>
      <c r="B531" s="45">
        <v>-1</v>
      </c>
      <c r="C531" t="s">
        <v>77</v>
      </c>
      <c r="D531" t="str">
        <f>_xlfn.XLOOKUP(Table2[[#This Row],[Patron Group]],$R$10:$R$24,$S$10:$S$24)</f>
        <v>Undergraduate</v>
      </c>
      <c r="E531" s="1" t="d">
        <v>2023-01-20</v>
      </c>
      <c r="F531" t="s">
        <v>723</v>
      </c>
      <c r="G531" t="s">
        <v>2273</v>
      </c>
      <c r="H531" t="str">
        <f>_xlfn.XLOOKUP(Table2[[#This Row],[Unique BarCode]],$N$10:$N$37,$O$10:$O$37)</f>
        <v>ChromeBook</v>
      </c>
      <c r="I531" t="str">
        <f>_xlfn.XLOOKUP(Table2[[#This Row],[Unique BarCode]],$N$10:$N$37,$P$10:$P$37)</f>
        <v>Device</v>
      </c>
      <c r="J531" t="s">
        <v>128</v>
      </c>
      <c r="K531" t="s">
        <v>724</v>
      </c>
      <c r="L531">
        <v>1</v>
      </c>
    </row>
    <row r="532" spans="1:12" x14ac:dyDescent="0.2">
      <c r="A532" s="1" t="d">
        <v>2023-01-13</v>
      </c>
      <c r="B532" s="45">
        <v>-1</v>
      </c>
      <c r="C532" t="s">
        <v>77</v>
      </c>
      <c r="D532" t="str">
        <f>_xlfn.XLOOKUP(Table2[[#This Row],[Patron Group]],$R$10:$R$24,$S$10:$S$24)</f>
        <v>Undergraduate</v>
      </c>
      <c r="E532" s="1" t="d">
        <v>2023-01-20</v>
      </c>
      <c r="F532" t="s">
        <v>725</v>
      </c>
      <c r="G532" t="s">
        <v>2273</v>
      </c>
      <c r="H532" t="str">
        <f>_xlfn.XLOOKUP(Table2[[#This Row],[Unique BarCode]],$N$10:$N$37,$O$10:$O$37)</f>
        <v>ChromeBook</v>
      </c>
      <c r="I532" t="str">
        <f>_xlfn.XLOOKUP(Table2[[#This Row],[Unique BarCode]],$N$10:$N$37,$P$10:$P$37)</f>
        <v>Device</v>
      </c>
      <c r="J532" t="s">
        <v>8</v>
      </c>
      <c r="K532" t="s">
        <v>726</v>
      </c>
      <c r="L532">
        <v>1</v>
      </c>
    </row>
    <row r="533" spans="1:12" x14ac:dyDescent="0.2">
      <c r="A533" s="1" t="d">
        <v>2023-01-13</v>
      </c>
      <c r="B533" s="45">
        <v>-1</v>
      </c>
      <c r="C533" t="s">
        <v>77</v>
      </c>
      <c r="D533" t="str">
        <f>_xlfn.XLOOKUP(Table2[[#This Row],[Patron Group]],$R$10:$R$24,$S$10:$S$24)</f>
        <v>Undergraduate</v>
      </c>
      <c r="E533" s="1" t="d">
        <v>2023-01-20</v>
      </c>
      <c r="F533" t="s">
        <v>727</v>
      </c>
      <c r="G533" t="s">
        <v>2274</v>
      </c>
      <c r="H533" t="str">
        <f>_xlfn.XLOOKUP(Table2[[#This Row],[Unique BarCode]],$N$10:$N$37,$O$10:$O$37)</f>
        <v>MacBook</v>
      </c>
      <c r="I533" t="str">
        <f>_xlfn.XLOOKUP(Table2[[#This Row],[Unique BarCode]],$N$10:$N$37,$P$10:$P$37)</f>
        <v>Device</v>
      </c>
      <c r="J533" t="s">
        <v>8</v>
      </c>
      <c r="K533" t="s">
        <v>728</v>
      </c>
      <c r="L533">
        <v>1</v>
      </c>
    </row>
    <row r="534" spans="1:12" x14ac:dyDescent="0.2">
      <c r="A534" s="1" t="d">
        <v>2023-01-13</v>
      </c>
      <c r="B534" s="45">
        <v>-1</v>
      </c>
      <c r="C534" t="s">
        <v>77</v>
      </c>
      <c r="D534" t="str">
        <f>_xlfn.XLOOKUP(Table2[[#This Row],[Patron Group]],$R$10:$R$24,$S$10:$S$24)</f>
        <v>Undergraduate</v>
      </c>
      <c r="E534" s="1" t="d">
        <v>2023-01-20</v>
      </c>
      <c r="F534" t="s">
        <v>729</v>
      </c>
      <c r="G534" t="s">
        <v>2274</v>
      </c>
      <c r="H534" t="str">
        <f>_xlfn.XLOOKUP(Table2[[#This Row],[Unique BarCode]],$N$10:$N$37,$O$10:$O$37)</f>
        <v>MacBook</v>
      </c>
      <c r="I534" t="str">
        <f>_xlfn.XLOOKUP(Table2[[#This Row],[Unique BarCode]],$N$10:$N$37,$P$10:$P$37)</f>
        <v>Device</v>
      </c>
      <c r="J534" t="s">
        <v>8</v>
      </c>
      <c r="K534" t="s">
        <v>730</v>
      </c>
      <c r="L534">
        <v>1</v>
      </c>
    </row>
    <row r="535" spans="1:12" x14ac:dyDescent="0.2">
      <c r="A535" s="1" t="d">
        <v>2023-01-13</v>
      </c>
      <c r="B535" s="45">
        <v>-1</v>
      </c>
      <c r="C535" t="s">
        <v>77</v>
      </c>
      <c r="D535" t="str">
        <f>_xlfn.XLOOKUP(Table2[[#This Row],[Patron Group]],$R$10:$R$24,$S$10:$S$24)</f>
        <v>Undergraduate</v>
      </c>
      <c r="E535" s="1" t="d">
        <v>2023-01-20</v>
      </c>
      <c r="F535" t="s">
        <v>731</v>
      </c>
      <c r="G535" t="s">
        <v>2274</v>
      </c>
      <c r="H535" t="str">
        <f>_xlfn.XLOOKUP(Table2[[#This Row],[Unique BarCode]],$N$10:$N$37,$O$10:$O$37)</f>
        <v>MacBook</v>
      </c>
      <c r="I535" t="str">
        <f>_xlfn.XLOOKUP(Table2[[#This Row],[Unique BarCode]],$N$10:$N$37,$P$10:$P$37)</f>
        <v>Device</v>
      </c>
      <c r="J535" t="s">
        <v>8</v>
      </c>
      <c r="K535" t="s">
        <v>732</v>
      </c>
      <c r="L535">
        <v>1</v>
      </c>
    </row>
    <row r="536" spans="1:12" x14ac:dyDescent="0.2">
      <c r="A536" s="1" t="d">
        <v>2023-01-13</v>
      </c>
      <c r="B536" s="45">
        <v>-1</v>
      </c>
      <c r="C536" t="s">
        <v>77</v>
      </c>
      <c r="D536" t="str">
        <f>_xlfn.XLOOKUP(Table2[[#This Row],[Patron Group]],$R$10:$R$24,$S$10:$S$24)</f>
        <v>Undergraduate</v>
      </c>
      <c r="E536" s="1" t="d">
        <v>2023-01-20</v>
      </c>
      <c r="F536" t="s">
        <v>733</v>
      </c>
      <c r="G536" t="s">
        <v>2274</v>
      </c>
      <c r="H536" t="str">
        <f>_xlfn.XLOOKUP(Table2[[#This Row],[Unique BarCode]],$N$10:$N$37,$O$10:$O$37)</f>
        <v>MacBook</v>
      </c>
      <c r="I536" t="str">
        <f>_xlfn.XLOOKUP(Table2[[#This Row],[Unique BarCode]],$N$10:$N$37,$P$10:$P$37)</f>
        <v>Device</v>
      </c>
      <c r="J536" t="s">
        <v>8</v>
      </c>
      <c r="K536" t="s">
        <v>734</v>
      </c>
      <c r="L536">
        <v>1</v>
      </c>
    </row>
    <row r="537" spans="1:12" x14ac:dyDescent="0.2">
      <c r="A537" s="1" t="d">
        <v>2023-01-13</v>
      </c>
      <c r="B537" s="45">
        <v>-1</v>
      </c>
      <c r="C537" t="s">
        <v>77</v>
      </c>
      <c r="D537" t="str">
        <f>_xlfn.XLOOKUP(Table2[[#This Row],[Patron Group]],$R$10:$R$24,$S$10:$S$24)</f>
        <v>Undergraduate</v>
      </c>
      <c r="E537" s="1" t="d">
        <v>2023-01-20</v>
      </c>
      <c r="F537" t="s">
        <v>601</v>
      </c>
      <c r="G537" t="s">
        <v>2274</v>
      </c>
      <c r="H537" t="str">
        <f>_xlfn.XLOOKUP(Table2[[#This Row],[Unique BarCode]],$N$10:$N$37,$O$10:$O$37)</f>
        <v>MacBook</v>
      </c>
      <c r="I537" t="str">
        <f>_xlfn.XLOOKUP(Table2[[#This Row],[Unique BarCode]],$N$10:$N$37,$P$10:$P$37)</f>
        <v>Device</v>
      </c>
      <c r="J537" t="s">
        <v>8</v>
      </c>
      <c r="K537" t="s">
        <v>602</v>
      </c>
      <c r="L537">
        <v>1</v>
      </c>
    </row>
    <row r="538" spans="1:12" x14ac:dyDescent="0.2">
      <c r="A538" s="1" t="d">
        <v>2023-01-13</v>
      </c>
      <c r="B538" s="45">
        <v>-1</v>
      </c>
      <c r="C538" t="s">
        <v>77</v>
      </c>
      <c r="D538" t="str">
        <f>_xlfn.XLOOKUP(Table2[[#This Row],[Patron Group]],$R$10:$R$24,$S$10:$S$24)</f>
        <v>Undergraduate</v>
      </c>
      <c r="E538" s="1" t="d">
        <v>2023-01-20</v>
      </c>
      <c r="F538" t="s">
        <v>735</v>
      </c>
      <c r="G538" t="s">
        <v>2274</v>
      </c>
      <c r="H538" t="str">
        <f>_xlfn.XLOOKUP(Table2[[#This Row],[Unique BarCode]],$N$10:$N$37,$O$10:$O$37)</f>
        <v>MacBook</v>
      </c>
      <c r="I538" t="str">
        <f>_xlfn.XLOOKUP(Table2[[#This Row],[Unique BarCode]],$N$10:$N$37,$P$10:$P$37)</f>
        <v>Device</v>
      </c>
      <c r="J538" t="s">
        <v>8</v>
      </c>
      <c r="K538" t="s">
        <v>735</v>
      </c>
      <c r="L538">
        <v>1</v>
      </c>
    </row>
    <row r="539" spans="1:12" x14ac:dyDescent="0.2">
      <c r="A539" s="1" t="d">
        <v>2023-01-13</v>
      </c>
      <c r="B539" s="45">
        <v>-1</v>
      </c>
      <c r="C539" t="s">
        <v>77</v>
      </c>
      <c r="D539" t="str">
        <f>_xlfn.XLOOKUP(Table2[[#This Row],[Patron Group]],$R$10:$R$24,$S$10:$S$24)</f>
        <v>Undergraduate</v>
      </c>
      <c r="E539" s="1" t="d">
        <v>2023-01-20</v>
      </c>
      <c r="F539" t="s">
        <v>736</v>
      </c>
      <c r="G539" t="s">
        <v>2263</v>
      </c>
      <c r="H539" t="str">
        <f>_xlfn.XLOOKUP(Table2[[#This Row],[Unique BarCode]],$N$10:$N$37,$O$10:$O$37)</f>
        <v>HP Laptop</v>
      </c>
      <c r="I539" t="str">
        <f>_xlfn.XLOOKUP(Table2[[#This Row],[Unique BarCode]],$N$10:$N$37,$P$10:$P$37)</f>
        <v>Device</v>
      </c>
      <c r="J539" t="s">
        <v>8</v>
      </c>
      <c r="K539" t="s">
        <v>737</v>
      </c>
      <c r="L539">
        <v>1</v>
      </c>
    </row>
    <row r="540" spans="1:12" x14ac:dyDescent="0.2">
      <c r="A540" s="1" t="d">
        <v>2023-01-13</v>
      </c>
      <c r="B540" s="45">
        <v>-1</v>
      </c>
      <c r="C540" t="s">
        <v>77</v>
      </c>
      <c r="D540" t="str">
        <f>_xlfn.XLOOKUP(Table2[[#This Row],[Patron Group]],$R$10:$R$24,$S$10:$S$24)</f>
        <v>Undergraduate</v>
      </c>
      <c r="E540" s="1" t="d">
        <v>2023-01-20</v>
      </c>
      <c r="F540" t="s">
        <v>121</v>
      </c>
      <c r="G540" t="s">
        <v>2263</v>
      </c>
      <c r="H540" t="str">
        <f>_xlfn.XLOOKUP(Table2[[#This Row],[Unique BarCode]],$N$10:$N$37,$O$10:$O$37)</f>
        <v>HP Laptop</v>
      </c>
      <c r="I540" t="str">
        <f>_xlfn.XLOOKUP(Table2[[#This Row],[Unique BarCode]],$N$10:$N$37,$P$10:$P$37)</f>
        <v>Device</v>
      </c>
      <c r="J540" t="s">
        <v>8</v>
      </c>
      <c r="K540" t="s">
        <v>122</v>
      </c>
      <c r="L540">
        <v>1</v>
      </c>
    </row>
    <row r="541" spans="1:12" x14ac:dyDescent="0.2">
      <c r="A541" s="1" t="d">
        <v>2023-01-13</v>
      </c>
      <c r="B541" s="45">
        <v>-1</v>
      </c>
      <c r="C541" t="s">
        <v>77</v>
      </c>
      <c r="D541" t="str">
        <f>_xlfn.XLOOKUP(Table2[[#This Row],[Patron Group]],$R$10:$R$24,$S$10:$S$24)</f>
        <v>Undergraduate</v>
      </c>
      <c r="E541" s="1" t="d">
        <v>2023-01-20</v>
      </c>
      <c r="F541" t="s">
        <v>738</v>
      </c>
      <c r="G541" t="s">
        <v>2263</v>
      </c>
      <c r="H541" t="str">
        <f>_xlfn.XLOOKUP(Table2[[#This Row],[Unique BarCode]],$N$10:$N$37,$O$10:$O$37)</f>
        <v>HP Laptop</v>
      </c>
      <c r="I541" t="str">
        <f>_xlfn.XLOOKUP(Table2[[#This Row],[Unique BarCode]],$N$10:$N$37,$P$10:$P$37)</f>
        <v>Device</v>
      </c>
      <c r="J541" t="s">
        <v>8</v>
      </c>
      <c r="K541" t="s">
        <v>739</v>
      </c>
      <c r="L541">
        <v>1</v>
      </c>
    </row>
    <row r="542" spans="1:12" x14ac:dyDescent="0.2">
      <c r="A542" s="1" t="d">
        <v>2023-01-13</v>
      </c>
      <c r="B542" s="45">
        <v>-1</v>
      </c>
      <c r="C542" t="s">
        <v>77</v>
      </c>
      <c r="D542" t="str">
        <f>_xlfn.XLOOKUP(Table2[[#This Row],[Patron Group]],$R$10:$R$24,$S$10:$S$24)</f>
        <v>Undergraduate</v>
      </c>
      <c r="E542" s="1" t="d">
        <v>2023-01-20</v>
      </c>
      <c r="F542" t="s">
        <v>740</v>
      </c>
      <c r="G542" t="s">
        <v>2263</v>
      </c>
      <c r="H542" t="str">
        <f>_xlfn.XLOOKUP(Table2[[#This Row],[Unique BarCode]],$N$10:$N$37,$O$10:$O$37)</f>
        <v>HP Laptop</v>
      </c>
      <c r="I542" t="str">
        <f>_xlfn.XLOOKUP(Table2[[#This Row],[Unique BarCode]],$N$10:$N$37,$P$10:$P$37)</f>
        <v>Device</v>
      </c>
      <c r="J542" t="s">
        <v>8</v>
      </c>
      <c r="K542" t="s">
        <v>741</v>
      </c>
      <c r="L542">
        <v>1</v>
      </c>
    </row>
    <row r="543" spans="1:12" x14ac:dyDescent="0.2">
      <c r="A543" s="1" t="d">
        <v>2023-01-13</v>
      </c>
      <c r="B543" s="45">
        <v>-1</v>
      </c>
      <c r="C543" t="s">
        <v>77</v>
      </c>
      <c r="D543" t="str">
        <f>_xlfn.XLOOKUP(Table2[[#This Row],[Patron Group]],$R$10:$R$24,$S$10:$S$24)</f>
        <v>Undergraduate</v>
      </c>
      <c r="E543" s="1" t="d">
        <v>2023-01-26</v>
      </c>
      <c r="F543" t="s">
        <v>742</v>
      </c>
      <c r="G543" t="s">
        <v>2274</v>
      </c>
      <c r="H543" t="str">
        <f>_xlfn.XLOOKUP(Table2[[#This Row],[Unique BarCode]],$N$10:$N$37,$O$10:$O$37)</f>
        <v>MacBook</v>
      </c>
      <c r="I543" t="str">
        <f>_xlfn.XLOOKUP(Table2[[#This Row],[Unique BarCode]],$N$10:$N$37,$P$10:$P$37)</f>
        <v>Device</v>
      </c>
      <c r="J543" t="s">
        <v>8</v>
      </c>
      <c r="K543" t="s">
        <v>743</v>
      </c>
      <c r="L543">
        <v>1</v>
      </c>
    </row>
    <row r="544" spans="1:12" x14ac:dyDescent="0.2">
      <c r="A544" s="1" t="d">
        <v>2023-01-13</v>
      </c>
      <c r="B544" s="45">
        <v>-1</v>
      </c>
      <c r="C544" t="s">
        <v>77</v>
      </c>
      <c r="D544" t="str">
        <f>_xlfn.XLOOKUP(Table2[[#This Row],[Patron Group]],$R$10:$R$24,$S$10:$S$24)</f>
        <v>Undergraduate</v>
      </c>
      <c r="E544" s="1" t="d">
        <v>2023-01-26</v>
      </c>
      <c r="F544" t="s">
        <v>744</v>
      </c>
      <c r="G544" t="s">
        <v>2263</v>
      </c>
      <c r="H544" t="str">
        <f>_xlfn.XLOOKUP(Table2[[#This Row],[Unique BarCode]],$N$10:$N$37,$O$10:$O$37)</f>
        <v>HP Laptop</v>
      </c>
      <c r="I544" t="str">
        <f>_xlfn.XLOOKUP(Table2[[#This Row],[Unique BarCode]],$N$10:$N$37,$P$10:$P$37)</f>
        <v>Device</v>
      </c>
      <c r="J544" t="s">
        <v>8</v>
      </c>
      <c r="K544" t="s">
        <v>745</v>
      </c>
      <c r="L544">
        <v>1</v>
      </c>
    </row>
    <row r="545" spans="1:12" x14ac:dyDescent="0.2">
      <c r="A545" s="1" t="d">
        <v>2023-01-13</v>
      </c>
      <c r="B545" s="45">
        <v>-1</v>
      </c>
      <c r="C545" t="s">
        <v>77</v>
      </c>
      <c r="D545" t="str">
        <f>_xlfn.XLOOKUP(Table2[[#This Row],[Patron Group]],$R$10:$R$24,$S$10:$S$24)</f>
        <v>Undergraduate</v>
      </c>
      <c r="E545" s="1" t="d">
        <v>2023-01-26</v>
      </c>
      <c r="F545" t="s">
        <v>746</v>
      </c>
      <c r="G545" t="s">
        <v>2263</v>
      </c>
      <c r="H545" t="str">
        <f>_xlfn.XLOOKUP(Table2[[#This Row],[Unique BarCode]],$N$10:$N$37,$O$10:$O$37)</f>
        <v>HP Laptop</v>
      </c>
      <c r="I545" t="str">
        <f>_xlfn.XLOOKUP(Table2[[#This Row],[Unique BarCode]],$N$10:$N$37,$P$10:$P$37)</f>
        <v>Device</v>
      </c>
      <c r="J545" t="s">
        <v>8</v>
      </c>
      <c r="K545" t="s">
        <v>747</v>
      </c>
      <c r="L545">
        <v>1</v>
      </c>
    </row>
    <row r="546" spans="1:12" x14ac:dyDescent="0.2">
      <c r="A546" s="1" t="d">
        <v>2023-01-13</v>
      </c>
      <c r="B546" s="45">
        <v>-1</v>
      </c>
      <c r="C546" t="s">
        <v>77</v>
      </c>
      <c r="D546" t="str">
        <f>_xlfn.XLOOKUP(Table2[[#This Row],[Patron Group]],$R$10:$R$24,$S$10:$S$24)</f>
        <v>Undergraduate</v>
      </c>
      <c r="E546" s="1" t="d">
        <v>2023-01-27</v>
      </c>
      <c r="F546" t="s">
        <v>748</v>
      </c>
      <c r="G546" t="s">
        <v>2275</v>
      </c>
      <c r="H546" t="str">
        <f>_xlfn.XLOOKUP(Table2[[#This Row],[Unique BarCode]],$N$10:$N$37,$O$10:$O$37)</f>
        <v>iPad</v>
      </c>
      <c r="I546" t="str">
        <f>_xlfn.XLOOKUP(Table2[[#This Row],[Unique BarCode]],$N$10:$N$37,$P$10:$P$37)</f>
        <v>Device</v>
      </c>
      <c r="J546" t="s">
        <v>8</v>
      </c>
      <c r="L546">
        <v>1</v>
      </c>
    </row>
    <row r="547" spans="1:12" x14ac:dyDescent="0.2">
      <c r="A547" s="1" t="d">
        <v>2023-01-13</v>
      </c>
      <c r="B547" s="45">
        <v>-1</v>
      </c>
      <c r="C547" t="s">
        <v>77</v>
      </c>
      <c r="D547" t="str">
        <f>_xlfn.XLOOKUP(Table2[[#This Row],[Patron Group]],$R$10:$R$24,$S$10:$S$24)</f>
        <v>Undergraduate</v>
      </c>
      <c r="E547" s="1" t="d">
        <v>2023-01-27</v>
      </c>
      <c r="F547" t="s">
        <v>749</v>
      </c>
      <c r="G547" t="s">
        <v>2263</v>
      </c>
      <c r="H547" t="str">
        <f>_xlfn.XLOOKUP(Table2[[#This Row],[Unique BarCode]],$N$10:$N$37,$O$10:$O$37)</f>
        <v>HP Laptop</v>
      </c>
      <c r="I547" t="str">
        <f>_xlfn.XLOOKUP(Table2[[#This Row],[Unique BarCode]],$N$10:$N$37,$P$10:$P$37)</f>
        <v>Device</v>
      </c>
      <c r="J547" t="s">
        <v>8</v>
      </c>
      <c r="K547" t="s">
        <v>750</v>
      </c>
      <c r="L547">
        <v>1</v>
      </c>
    </row>
    <row r="548" spans="1:12" x14ac:dyDescent="0.2">
      <c r="A548" s="1" t="d">
        <v>2023-01-13</v>
      </c>
      <c r="B548" s="45">
        <v>-1</v>
      </c>
      <c r="C548" t="s">
        <v>77</v>
      </c>
      <c r="D548" t="str">
        <f>_xlfn.XLOOKUP(Table2[[#This Row],[Patron Group]],$R$10:$R$24,$S$10:$S$24)</f>
        <v>Undergraduate</v>
      </c>
      <c r="E548" s="1" t="d">
        <v>2023-01-27</v>
      </c>
      <c r="F548" t="s">
        <v>751</v>
      </c>
      <c r="G548" t="s">
        <v>2263</v>
      </c>
      <c r="H548" t="str">
        <f>_xlfn.XLOOKUP(Table2[[#This Row],[Unique BarCode]],$N$10:$N$37,$O$10:$O$37)</f>
        <v>HP Laptop</v>
      </c>
      <c r="I548" t="str">
        <f>_xlfn.XLOOKUP(Table2[[#This Row],[Unique BarCode]],$N$10:$N$37,$P$10:$P$37)</f>
        <v>Device</v>
      </c>
      <c r="J548" t="s">
        <v>8</v>
      </c>
      <c r="K548" t="s">
        <v>752</v>
      </c>
      <c r="L548">
        <v>1</v>
      </c>
    </row>
    <row r="549" spans="1:12" x14ac:dyDescent="0.2">
      <c r="A549" s="1" t="d">
        <v>2023-01-13</v>
      </c>
      <c r="B549" s="45">
        <v>-1</v>
      </c>
      <c r="C549" t="s">
        <v>77</v>
      </c>
      <c r="D549" t="str">
        <f>_xlfn.XLOOKUP(Table2[[#This Row],[Patron Group]],$R$10:$R$24,$S$10:$S$24)</f>
        <v>Undergraduate</v>
      </c>
      <c r="E549" s="1" t="d">
        <v>2023-01-27</v>
      </c>
      <c r="F549" t="s">
        <v>753</v>
      </c>
      <c r="G549" t="s">
        <v>2263</v>
      </c>
      <c r="H549" t="str">
        <f>_xlfn.XLOOKUP(Table2[[#This Row],[Unique BarCode]],$N$10:$N$37,$O$10:$O$37)</f>
        <v>HP Laptop</v>
      </c>
      <c r="I549" t="str">
        <f>_xlfn.XLOOKUP(Table2[[#This Row],[Unique BarCode]],$N$10:$N$37,$P$10:$P$37)</f>
        <v>Device</v>
      </c>
      <c r="J549" t="s">
        <v>8</v>
      </c>
      <c r="K549" t="s">
        <v>754</v>
      </c>
      <c r="L549">
        <v>1</v>
      </c>
    </row>
    <row r="550" spans="1:12" x14ac:dyDescent="0.2">
      <c r="A550" s="1" t="d">
        <v>2023-01-13</v>
      </c>
      <c r="B550" s="45">
        <v>-1</v>
      </c>
      <c r="C550" t="s">
        <v>77</v>
      </c>
      <c r="D550" t="str">
        <f>_xlfn.XLOOKUP(Table2[[#This Row],[Patron Group]],$R$10:$R$24,$S$10:$S$24)</f>
        <v>Undergraduate</v>
      </c>
      <c r="E550" s="1" t="d">
        <v>2023-04-13</v>
      </c>
      <c r="F550" t="s">
        <v>755</v>
      </c>
      <c r="G550" t="s">
        <v>2279</v>
      </c>
      <c r="H550" t="str">
        <f>_xlfn.XLOOKUP(Table2[[#This Row],[Unique BarCode]],$N$10:$N$37,$O$10:$O$37)</f>
        <v>EE Devices</v>
      </c>
      <c r="I550" t="str">
        <f>_xlfn.XLOOKUP(Table2[[#This Row],[Unique BarCode]],$N$10:$N$37,$P$10:$P$37)</f>
        <v>EE Devices</v>
      </c>
      <c r="J550" t="s">
        <v>49</v>
      </c>
      <c r="K550" t="s">
        <v>756</v>
      </c>
      <c r="L550">
        <v>1</v>
      </c>
    </row>
    <row r="551" spans="1:12" x14ac:dyDescent="0.2">
      <c r="A551" s="1" t="d">
        <v>2023-01-13</v>
      </c>
      <c r="B551" s="45">
        <v>-1</v>
      </c>
      <c r="C551" t="s">
        <v>77</v>
      </c>
      <c r="D551" t="str">
        <f>_xlfn.XLOOKUP(Table2[[#This Row],[Patron Group]],$R$10:$R$24,$S$10:$S$24)</f>
        <v>Undergraduate</v>
      </c>
      <c r="E551" s="1" t="d">
        <v>2023-04-13</v>
      </c>
      <c r="F551" t="s">
        <v>757</v>
      </c>
      <c r="G551" t="s">
        <v>2279</v>
      </c>
      <c r="H551" t="str">
        <f>_xlfn.XLOOKUP(Table2[[#This Row],[Unique BarCode]],$N$10:$N$37,$O$10:$O$37)</f>
        <v>EE Devices</v>
      </c>
      <c r="I551" t="str">
        <f>_xlfn.XLOOKUP(Table2[[#This Row],[Unique BarCode]],$N$10:$N$37,$P$10:$P$37)</f>
        <v>EE Devices</v>
      </c>
      <c r="J551" t="s">
        <v>49</v>
      </c>
      <c r="K551" t="s">
        <v>758</v>
      </c>
      <c r="L551">
        <v>1</v>
      </c>
    </row>
    <row r="552" spans="1:12" x14ac:dyDescent="0.2">
      <c r="A552" s="1" t="d">
        <v>2023-01-13</v>
      </c>
      <c r="B552" s="45">
        <v>-1</v>
      </c>
      <c r="C552" t="s">
        <v>77</v>
      </c>
      <c r="D552" t="str">
        <f>_xlfn.XLOOKUP(Table2[[#This Row],[Patron Group]],$R$10:$R$24,$S$10:$S$24)</f>
        <v>Undergraduate</v>
      </c>
      <c r="E552" s="1" t="d">
        <v>2023-04-13</v>
      </c>
      <c r="F552" t="s">
        <v>759</v>
      </c>
      <c r="G552" t="s">
        <v>2279</v>
      </c>
      <c r="H552" t="str">
        <f>_xlfn.XLOOKUP(Table2[[#This Row],[Unique BarCode]],$N$10:$N$37,$O$10:$O$37)</f>
        <v>EE Devices</v>
      </c>
      <c r="I552" t="str">
        <f>_xlfn.XLOOKUP(Table2[[#This Row],[Unique BarCode]],$N$10:$N$37,$P$10:$P$37)</f>
        <v>EE Devices</v>
      </c>
      <c r="J552" t="s">
        <v>49</v>
      </c>
      <c r="K552" t="s">
        <v>760</v>
      </c>
      <c r="L552">
        <v>1</v>
      </c>
    </row>
    <row r="553" spans="1:12" x14ac:dyDescent="0.2">
      <c r="A553" s="1" t="d">
        <v>2023-01-13</v>
      </c>
      <c r="B553" s="45">
        <v>-1</v>
      </c>
      <c r="C553" t="s">
        <v>77</v>
      </c>
      <c r="D553" t="str">
        <f>_xlfn.XLOOKUP(Table2[[#This Row],[Patron Group]],$R$10:$R$24,$S$10:$S$24)</f>
        <v>Undergraduate</v>
      </c>
      <c r="E553" s="1" t="d">
        <v>2023-04-13</v>
      </c>
      <c r="F553" t="s">
        <v>761</v>
      </c>
      <c r="G553" t="s">
        <v>2279</v>
      </c>
      <c r="H553" t="str">
        <f>_xlfn.XLOOKUP(Table2[[#This Row],[Unique BarCode]],$N$10:$N$37,$O$10:$O$37)</f>
        <v>EE Devices</v>
      </c>
      <c r="I553" t="str">
        <f>_xlfn.XLOOKUP(Table2[[#This Row],[Unique BarCode]],$N$10:$N$37,$P$10:$P$37)</f>
        <v>EE Devices</v>
      </c>
      <c r="J553" t="s">
        <v>49</v>
      </c>
      <c r="K553" t="s">
        <v>762</v>
      </c>
      <c r="L553">
        <v>1</v>
      </c>
    </row>
    <row r="554" spans="1:12" x14ac:dyDescent="0.2">
      <c r="A554" s="1" t="d">
        <v>2023-01-13</v>
      </c>
      <c r="B554" s="45">
        <v>-1</v>
      </c>
      <c r="C554" t="s">
        <v>77</v>
      </c>
      <c r="D554" t="str">
        <f>_xlfn.XLOOKUP(Table2[[#This Row],[Patron Group]],$R$10:$R$24,$S$10:$S$24)</f>
        <v>Undergraduate</v>
      </c>
      <c r="E554" s="1" t="d">
        <v>2023-04-13</v>
      </c>
      <c r="F554" t="s">
        <v>763</v>
      </c>
      <c r="G554" t="s">
        <v>2279</v>
      </c>
      <c r="H554" t="str">
        <f>_xlfn.XLOOKUP(Table2[[#This Row],[Unique BarCode]],$N$10:$N$37,$O$10:$O$37)</f>
        <v>EE Devices</v>
      </c>
      <c r="I554" t="str">
        <f>_xlfn.XLOOKUP(Table2[[#This Row],[Unique BarCode]],$N$10:$N$37,$P$10:$P$37)</f>
        <v>EE Devices</v>
      </c>
      <c r="J554" t="s">
        <v>49</v>
      </c>
      <c r="K554" t="s">
        <v>764</v>
      </c>
      <c r="L554">
        <v>1</v>
      </c>
    </row>
    <row r="555" spans="1:12" x14ac:dyDescent="0.2">
      <c r="A555" s="1" t="d">
        <v>2023-01-13</v>
      </c>
      <c r="B555" s="45">
        <v>-1</v>
      </c>
      <c r="C555" t="s">
        <v>77</v>
      </c>
      <c r="D555" t="str">
        <f>_xlfn.XLOOKUP(Table2[[#This Row],[Patron Group]],$R$10:$R$24,$S$10:$S$24)</f>
        <v>Undergraduate</v>
      </c>
      <c r="E555" s="1" t="d">
        <v>2023-04-13</v>
      </c>
      <c r="F555" t="s">
        <v>765</v>
      </c>
      <c r="G555" t="s">
        <v>2279</v>
      </c>
      <c r="H555" t="str">
        <f>_xlfn.XLOOKUP(Table2[[#This Row],[Unique BarCode]],$N$10:$N$37,$O$10:$O$37)</f>
        <v>EE Devices</v>
      </c>
      <c r="I555" t="str">
        <f>_xlfn.XLOOKUP(Table2[[#This Row],[Unique BarCode]],$N$10:$N$37,$P$10:$P$37)</f>
        <v>EE Devices</v>
      </c>
      <c r="J555" t="s">
        <v>49</v>
      </c>
      <c r="K555" t="s">
        <v>766</v>
      </c>
      <c r="L555">
        <v>1</v>
      </c>
    </row>
    <row r="556" spans="1:12" x14ac:dyDescent="0.2">
      <c r="A556" s="1" t="d">
        <v>2023-01-13</v>
      </c>
      <c r="B556" s="45">
        <v>-1</v>
      </c>
      <c r="C556" t="s">
        <v>77</v>
      </c>
      <c r="D556" t="str">
        <f>_xlfn.XLOOKUP(Table2[[#This Row],[Patron Group]],$R$10:$R$24,$S$10:$S$24)</f>
        <v>Undergraduate</v>
      </c>
      <c r="E556" s="1" t="d">
        <v>2023-04-13</v>
      </c>
      <c r="F556" t="s">
        <v>767</v>
      </c>
      <c r="G556" t="s">
        <v>2279</v>
      </c>
      <c r="H556" t="str">
        <f>_xlfn.XLOOKUP(Table2[[#This Row],[Unique BarCode]],$N$10:$N$37,$O$10:$O$37)</f>
        <v>EE Devices</v>
      </c>
      <c r="I556" t="str">
        <f>_xlfn.XLOOKUP(Table2[[#This Row],[Unique BarCode]],$N$10:$N$37,$P$10:$P$37)</f>
        <v>EE Devices</v>
      </c>
      <c r="J556" t="s">
        <v>49</v>
      </c>
      <c r="K556" t="s">
        <v>768</v>
      </c>
      <c r="L556">
        <v>1</v>
      </c>
    </row>
    <row r="557" spans="1:12" x14ac:dyDescent="0.2">
      <c r="A557" s="1" t="d">
        <v>2023-01-13</v>
      </c>
      <c r="B557" s="45">
        <v>-1</v>
      </c>
      <c r="C557" t="s">
        <v>77</v>
      </c>
      <c r="D557" t="str">
        <f>_xlfn.XLOOKUP(Table2[[#This Row],[Patron Group]],$R$10:$R$24,$S$10:$S$24)</f>
        <v>Undergraduate</v>
      </c>
      <c r="E557" s="1" t="d">
        <v>2023-04-13</v>
      </c>
      <c r="F557" t="s">
        <v>769</v>
      </c>
      <c r="G557" t="s">
        <v>2279</v>
      </c>
      <c r="H557" t="str">
        <f>_xlfn.XLOOKUP(Table2[[#This Row],[Unique BarCode]],$N$10:$N$37,$O$10:$O$37)</f>
        <v>EE Devices</v>
      </c>
      <c r="I557" t="str">
        <f>_xlfn.XLOOKUP(Table2[[#This Row],[Unique BarCode]],$N$10:$N$37,$P$10:$P$37)</f>
        <v>EE Devices</v>
      </c>
      <c r="J557" t="s">
        <v>49</v>
      </c>
      <c r="K557" t="s">
        <v>770</v>
      </c>
      <c r="L557">
        <v>1</v>
      </c>
    </row>
    <row r="558" spans="1:12" x14ac:dyDescent="0.2">
      <c r="A558" s="1" t="d">
        <v>2023-01-13</v>
      </c>
      <c r="B558" s="45">
        <v>-1</v>
      </c>
      <c r="C558" t="s">
        <v>77</v>
      </c>
      <c r="D558" t="str">
        <f>_xlfn.XLOOKUP(Table2[[#This Row],[Patron Group]],$R$10:$R$24,$S$10:$S$24)</f>
        <v>Undergraduate</v>
      </c>
      <c r="E558" s="1" t="d">
        <v>2023-04-13</v>
      </c>
      <c r="F558" t="s">
        <v>771</v>
      </c>
      <c r="G558" t="s">
        <v>2279</v>
      </c>
      <c r="H558" t="str">
        <f>_xlfn.XLOOKUP(Table2[[#This Row],[Unique BarCode]],$N$10:$N$37,$O$10:$O$37)</f>
        <v>EE Devices</v>
      </c>
      <c r="I558" t="str">
        <f>_xlfn.XLOOKUP(Table2[[#This Row],[Unique BarCode]],$N$10:$N$37,$P$10:$P$37)</f>
        <v>EE Devices</v>
      </c>
      <c r="J558" t="s">
        <v>49</v>
      </c>
      <c r="K558" t="s">
        <v>772</v>
      </c>
      <c r="L558">
        <v>1</v>
      </c>
    </row>
    <row r="559" spans="1:12" x14ac:dyDescent="0.2">
      <c r="A559" s="1" t="d">
        <v>2023-01-13</v>
      </c>
      <c r="B559" s="45">
        <v>-1</v>
      </c>
      <c r="C559" t="s">
        <v>77</v>
      </c>
      <c r="D559" t="str">
        <f>_xlfn.XLOOKUP(Table2[[#This Row],[Patron Group]],$R$10:$R$24,$S$10:$S$24)</f>
        <v>Undergraduate</v>
      </c>
      <c r="E559" s="1" t="d">
        <v>2023-04-13</v>
      </c>
      <c r="F559" t="s">
        <v>773</v>
      </c>
      <c r="G559" t="s">
        <v>2279</v>
      </c>
      <c r="H559" t="str">
        <f>_xlfn.XLOOKUP(Table2[[#This Row],[Unique BarCode]],$N$10:$N$37,$O$10:$O$37)</f>
        <v>EE Devices</v>
      </c>
      <c r="I559" t="str">
        <f>_xlfn.XLOOKUP(Table2[[#This Row],[Unique BarCode]],$N$10:$N$37,$P$10:$P$37)</f>
        <v>EE Devices</v>
      </c>
      <c r="J559" t="s">
        <v>49</v>
      </c>
      <c r="K559" t="s">
        <v>774</v>
      </c>
      <c r="L559">
        <v>1</v>
      </c>
    </row>
    <row r="560" spans="1:12" x14ac:dyDescent="0.2">
      <c r="A560" s="1" t="d">
        <v>2023-01-13</v>
      </c>
      <c r="B560" s="45">
        <v>-1</v>
      </c>
      <c r="C560" t="s">
        <v>77</v>
      </c>
      <c r="D560" t="str">
        <f>_xlfn.XLOOKUP(Table2[[#This Row],[Patron Group]],$R$10:$R$24,$S$10:$S$24)</f>
        <v>Undergraduate</v>
      </c>
      <c r="E560" s="1" t="d">
        <v>2023-04-13</v>
      </c>
      <c r="F560" t="s">
        <v>775</v>
      </c>
      <c r="G560" t="s">
        <v>2279</v>
      </c>
      <c r="H560" t="str">
        <f>_xlfn.XLOOKUP(Table2[[#This Row],[Unique BarCode]],$N$10:$N$37,$O$10:$O$37)</f>
        <v>EE Devices</v>
      </c>
      <c r="I560" t="str">
        <f>_xlfn.XLOOKUP(Table2[[#This Row],[Unique BarCode]],$N$10:$N$37,$P$10:$P$37)</f>
        <v>EE Devices</v>
      </c>
      <c r="J560" t="s">
        <v>49</v>
      </c>
      <c r="L560">
        <v>1</v>
      </c>
    </row>
    <row r="561" spans="1:12" x14ac:dyDescent="0.2">
      <c r="A561" s="1" t="d">
        <v>2023-01-13</v>
      </c>
      <c r="B561" s="45">
        <v>-1</v>
      </c>
      <c r="C561" t="s">
        <v>77</v>
      </c>
      <c r="D561" t="str">
        <f>_xlfn.XLOOKUP(Table2[[#This Row],[Patron Group]],$R$10:$R$24,$S$10:$S$24)</f>
        <v>Undergraduate</v>
      </c>
      <c r="E561" s="1" t="d">
        <v>2023-04-13</v>
      </c>
      <c r="F561" t="s">
        <v>776</v>
      </c>
      <c r="G561" t="s">
        <v>2279</v>
      </c>
      <c r="H561" t="str">
        <f>_xlfn.XLOOKUP(Table2[[#This Row],[Unique BarCode]],$N$10:$N$37,$O$10:$O$37)</f>
        <v>EE Devices</v>
      </c>
      <c r="I561" t="str">
        <f>_xlfn.XLOOKUP(Table2[[#This Row],[Unique BarCode]],$N$10:$N$37,$P$10:$P$37)</f>
        <v>EE Devices</v>
      </c>
      <c r="J561" t="s">
        <v>49</v>
      </c>
      <c r="L561">
        <v>1</v>
      </c>
    </row>
    <row r="562" spans="1:12" x14ac:dyDescent="0.2">
      <c r="A562" s="1" t="d">
        <v>2023-01-13</v>
      </c>
      <c r="B562" s="45">
        <v>-1</v>
      </c>
      <c r="C562" t="s">
        <v>77</v>
      </c>
      <c r="D562" t="str">
        <f>_xlfn.XLOOKUP(Table2[[#This Row],[Patron Group]],$R$10:$R$24,$S$10:$S$24)</f>
        <v>Undergraduate</v>
      </c>
      <c r="E562" s="1" t="d">
        <v>2023-04-13</v>
      </c>
      <c r="F562" t="s">
        <v>777</v>
      </c>
      <c r="G562" t="s">
        <v>2279</v>
      </c>
      <c r="H562" t="str">
        <f>_xlfn.XLOOKUP(Table2[[#This Row],[Unique BarCode]],$N$10:$N$37,$O$10:$O$37)</f>
        <v>EE Devices</v>
      </c>
      <c r="I562" t="str">
        <f>_xlfn.XLOOKUP(Table2[[#This Row],[Unique BarCode]],$N$10:$N$37,$P$10:$P$37)</f>
        <v>EE Devices</v>
      </c>
      <c r="J562" t="s">
        <v>49</v>
      </c>
      <c r="L562">
        <v>1</v>
      </c>
    </row>
    <row r="563" spans="1:12" x14ac:dyDescent="0.2">
      <c r="A563" s="1" t="d">
        <v>2023-01-13</v>
      </c>
      <c r="B563" s="45">
        <v>5566534220006530</v>
      </c>
      <c r="C563" t="s">
        <v>77</v>
      </c>
      <c r="D563" t="str">
        <f>_xlfn.XLOOKUP(Table2[[#This Row],[Patron Group]],$R$10:$R$24,$S$10:$S$24)</f>
        <v>Undergraduate</v>
      </c>
      <c r="E563" s="1" t="d">
        <v>2023-04-13</v>
      </c>
      <c r="F563" t="s">
        <v>778</v>
      </c>
      <c r="G563" t="s">
        <v>2279</v>
      </c>
      <c r="H563" t="str">
        <f>_xlfn.XLOOKUP(Table2[[#This Row],[Unique BarCode]],$N$10:$N$37,$O$10:$O$37)</f>
        <v>EE Devices</v>
      </c>
      <c r="I563" t="str">
        <f>_xlfn.XLOOKUP(Table2[[#This Row],[Unique BarCode]],$N$10:$N$37,$P$10:$P$37)</f>
        <v>EE Devices</v>
      </c>
      <c r="J563" t="s">
        <v>49</v>
      </c>
      <c r="L563">
        <v>1</v>
      </c>
    </row>
    <row r="564" spans="1:12" x14ac:dyDescent="0.2">
      <c r="A564" s="1" t="d">
        <v>2023-01-13</v>
      </c>
      <c r="B564" s="45">
        <v>5567614550006530</v>
      </c>
      <c r="C564" t="s">
        <v>77</v>
      </c>
      <c r="D564" t="str">
        <f>_xlfn.XLOOKUP(Table2[[#This Row],[Patron Group]],$R$10:$R$24,$S$10:$S$24)</f>
        <v>Undergraduate</v>
      </c>
      <c r="E564" s="1" t="d">
        <v>2023-04-13</v>
      </c>
      <c r="F564" t="s">
        <v>779</v>
      </c>
      <c r="G564" t="s">
        <v>2279</v>
      </c>
      <c r="H564" t="str">
        <f>_xlfn.XLOOKUP(Table2[[#This Row],[Unique BarCode]],$N$10:$N$37,$O$10:$O$37)</f>
        <v>EE Devices</v>
      </c>
      <c r="I564" t="str">
        <f>_xlfn.XLOOKUP(Table2[[#This Row],[Unique BarCode]],$N$10:$N$37,$P$10:$P$37)</f>
        <v>EE Devices</v>
      </c>
      <c r="J564" t="s">
        <v>49</v>
      </c>
      <c r="K564" t="s">
        <v>780</v>
      </c>
      <c r="L564">
        <v>1</v>
      </c>
    </row>
    <row r="565" spans="1:12" x14ac:dyDescent="0.2">
      <c r="A565" s="1" t="d">
        <v>2023-01-13</v>
      </c>
      <c r="B565" s="45">
        <v>5568326890006530</v>
      </c>
      <c r="C565" t="s">
        <v>77</v>
      </c>
      <c r="D565" t="str">
        <f>_xlfn.XLOOKUP(Table2[[#This Row],[Patron Group]],$R$10:$R$24,$S$10:$S$24)</f>
        <v>Undergraduate</v>
      </c>
      <c r="E565" s="1" t="d">
        <v>2023-04-13</v>
      </c>
      <c r="F565" t="s">
        <v>781</v>
      </c>
      <c r="G565" t="s">
        <v>2279</v>
      </c>
      <c r="H565" t="str">
        <f>_xlfn.XLOOKUP(Table2[[#This Row],[Unique BarCode]],$N$10:$N$37,$O$10:$O$37)</f>
        <v>EE Devices</v>
      </c>
      <c r="I565" t="str">
        <f>_xlfn.XLOOKUP(Table2[[#This Row],[Unique BarCode]],$N$10:$N$37,$P$10:$P$37)</f>
        <v>EE Devices</v>
      </c>
      <c r="J565" t="s">
        <v>49</v>
      </c>
      <c r="K565" t="s">
        <v>782</v>
      </c>
      <c r="L565">
        <v>1</v>
      </c>
    </row>
    <row r="566" spans="1:12" x14ac:dyDescent="0.2">
      <c r="A566" s="1" t="d">
        <v>2023-01-13</v>
      </c>
      <c r="B566" s="45">
        <v>5569325340006530</v>
      </c>
      <c r="C566" t="s">
        <v>77</v>
      </c>
      <c r="D566" t="str">
        <f>_xlfn.XLOOKUP(Table2[[#This Row],[Patron Group]],$R$10:$R$24,$S$10:$S$24)</f>
        <v>Undergraduate</v>
      </c>
      <c r="E566" s="1" t="d">
        <v>2023-06-01</v>
      </c>
      <c r="F566" t="s">
        <v>783</v>
      </c>
      <c r="G566" t="s">
        <v>2279</v>
      </c>
      <c r="H566" t="str">
        <f>_xlfn.XLOOKUP(Table2[[#This Row],[Unique BarCode]],$N$10:$N$37,$O$10:$O$37)</f>
        <v>EE Devices</v>
      </c>
      <c r="I566" t="str">
        <f>_xlfn.XLOOKUP(Table2[[#This Row],[Unique BarCode]],$N$10:$N$37,$P$10:$P$37)</f>
        <v>EE Devices</v>
      </c>
      <c r="J566" t="s">
        <v>49</v>
      </c>
      <c r="K566" t="s">
        <v>784</v>
      </c>
      <c r="L566">
        <v>1</v>
      </c>
    </row>
    <row r="567" spans="1:12" x14ac:dyDescent="0.2">
      <c r="A567" s="1" t="d">
        <v>2023-01-13</v>
      </c>
      <c r="B567" s="45">
        <v>6201536380006530</v>
      </c>
      <c r="C567" t="s">
        <v>77</v>
      </c>
      <c r="D567" t="str">
        <f>_xlfn.XLOOKUP(Table2[[#This Row],[Patron Group]],$R$10:$R$24,$S$10:$S$24)</f>
        <v>Undergraduate</v>
      </c>
      <c r="E567" s="1" t="d">
        <v>2023-04-13</v>
      </c>
      <c r="F567" t="s">
        <v>540</v>
      </c>
      <c r="G567" t="s">
        <v>2279</v>
      </c>
      <c r="H567" t="str">
        <f>_xlfn.XLOOKUP(Table2[[#This Row],[Unique BarCode]],$N$10:$N$37,$O$10:$O$37)</f>
        <v>EE Devices</v>
      </c>
      <c r="I567" t="str">
        <f>_xlfn.XLOOKUP(Table2[[#This Row],[Unique BarCode]],$N$10:$N$37,$P$10:$P$37)</f>
        <v>EE Devices</v>
      </c>
      <c r="J567" t="s">
        <v>49</v>
      </c>
      <c r="K567" t="s">
        <v>541</v>
      </c>
      <c r="L567">
        <v>1</v>
      </c>
    </row>
    <row r="568" spans="1:12" x14ac:dyDescent="0.2">
      <c r="A568" s="1" t="d">
        <v>2023-01-13</v>
      </c>
      <c r="B568" s="45">
        <v>9401475300006530</v>
      </c>
      <c r="C568" t="s">
        <v>77</v>
      </c>
      <c r="D568" t="str">
        <f>_xlfn.XLOOKUP(Table2[[#This Row],[Patron Group]],$R$10:$R$24,$S$10:$S$24)</f>
        <v>Undergraduate</v>
      </c>
      <c r="E568" s="1" t="d">
        <v>2023-04-13</v>
      </c>
      <c r="F568" t="s">
        <v>785</v>
      </c>
      <c r="G568" t="s">
        <v>2279</v>
      </c>
      <c r="H568" t="str">
        <f>_xlfn.XLOOKUP(Table2[[#This Row],[Unique BarCode]],$N$10:$N$37,$O$10:$O$37)</f>
        <v>EE Devices</v>
      </c>
      <c r="I568" t="str">
        <f>_xlfn.XLOOKUP(Table2[[#This Row],[Unique BarCode]],$N$10:$N$37,$P$10:$P$37)</f>
        <v>EE Devices</v>
      </c>
      <c r="J568" t="s">
        <v>49</v>
      </c>
      <c r="L568">
        <v>1</v>
      </c>
    </row>
    <row r="569" spans="1:12" x14ac:dyDescent="0.2">
      <c r="A569" s="1" t="d">
        <v>2023-01-15</v>
      </c>
      <c r="B569" s="45">
        <v>-1</v>
      </c>
      <c r="C569" t="s">
        <v>77</v>
      </c>
      <c r="D569" t="str">
        <f>_xlfn.XLOOKUP(Table2[[#This Row],[Patron Group]],$R$10:$R$24,$S$10:$S$24)</f>
        <v>Undergraduate</v>
      </c>
      <c r="E569" s="1" t="d">
        <v>2023-01-22</v>
      </c>
      <c r="F569" t="s">
        <v>786</v>
      </c>
      <c r="G569" t="s">
        <v>2273</v>
      </c>
      <c r="H569" t="str">
        <f>_xlfn.XLOOKUP(Table2[[#This Row],[Unique BarCode]],$N$10:$N$37,$O$10:$O$37)</f>
        <v>ChromeBook</v>
      </c>
      <c r="I569" t="str">
        <f>_xlfn.XLOOKUP(Table2[[#This Row],[Unique BarCode]],$N$10:$N$37,$P$10:$P$37)</f>
        <v>Device</v>
      </c>
      <c r="J569" t="s">
        <v>128</v>
      </c>
      <c r="K569" t="s">
        <v>787</v>
      </c>
      <c r="L569">
        <v>1</v>
      </c>
    </row>
    <row r="570" spans="1:12" x14ac:dyDescent="0.2">
      <c r="A570" s="1" t="d">
        <v>2023-01-16</v>
      </c>
      <c r="B570" s="45">
        <v>-1</v>
      </c>
      <c r="C570" t="s">
        <v>20</v>
      </c>
      <c r="D570" t="str">
        <f>_xlfn.XLOOKUP(Table2[[#This Row],[Patron Group]],$R$10:$R$24,$S$10:$S$24)</f>
        <v>Graduate</v>
      </c>
      <c r="E570" s="1" t="d">
        <v>2023-01-23</v>
      </c>
      <c r="F570" t="s">
        <v>790</v>
      </c>
      <c r="G570" t="s">
        <v>2263</v>
      </c>
      <c r="H570" t="str">
        <f>_xlfn.XLOOKUP(Table2[[#This Row],[Unique BarCode]],$N$10:$N$37,$O$10:$O$37)</f>
        <v>HP Laptop</v>
      </c>
      <c r="I570" t="str">
        <f>_xlfn.XLOOKUP(Table2[[#This Row],[Unique BarCode]],$N$10:$N$37,$P$10:$P$37)</f>
        <v>Device</v>
      </c>
      <c r="J570" t="s">
        <v>8</v>
      </c>
      <c r="K570" t="s">
        <v>791</v>
      </c>
      <c r="L570">
        <v>1</v>
      </c>
    </row>
    <row r="571" spans="1:12" x14ac:dyDescent="0.2">
      <c r="A571" s="1" t="d">
        <v>2023-01-16</v>
      </c>
      <c r="B571" s="45">
        <v>-1</v>
      </c>
      <c r="C571" t="s">
        <v>20</v>
      </c>
      <c r="D571" t="str">
        <f>_xlfn.XLOOKUP(Table2[[#This Row],[Patron Group]],$R$10:$R$24,$S$10:$S$24)</f>
        <v>Graduate</v>
      </c>
      <c r="E571" s="1" t="d">
        <v>2023-01-27</v>
      </c>
      <c r="F571" t="s">
        <v>792</v>
      </c>
      <c r="G571" t="s">
        <v>2263</v>
      </c>
      <c r="H571" t="str">
        <f>_xlfn.XLOOKUP(Table2[[#This Row],[Unique BarCode]],$N$10:$N$37,$O$10:$O$37)</f>
        <v>HP Laptop</v>
      </c>
      <c r="I571" t="str">
        <f>_xlfn.XLOOKUP(Table2[[#This Row],[Unique BarCode]],$N$10:$N$37,$P$10:$P$37)</f>
        <v>Device</v>
      </c>
      <c r="J571" t="s">
        <v>8</v>
      </c>
      <c r="K571" t="s">
        <v>793</v>
      </c>
      <c r="L571">
        <v>1</v>
      </c>
    </row>
    <row r="572" spans="1:12" x14ac:dyDescent="0.2">
      <c r="A572" s="1" t="d">
        <v>2023-01-16</v>
      </c>
      <c r="B572" s="45">
        <v>-1</v>
      </c>
      <c r="C572" t="s">
        <v>77</v>
      </c>
      <c r="D572" t="str">
        <f>_xlfn.XLOOKUP(Table2[[#This Row],[Patron Group]],$R$10:$R$24,$S$10:$S$24)</f>
        <v>Undergraduate</v>
      </c>
      <c r="E572" s="1" t="d">
        <v>2023-01-16</v>
      </c>
      <c r="F572" t="s">
        <v>261</v>
      </c>
      <c r="G572" t="s">
        <v>2265</v>
      </c>
      <c r="H572" t="str">
        <f>_xlfn.XLOOKUP(Table2[[#This Row],[Unique BarCode]],$N$10:$N$37,$O$10:$O$37)</f>
        <v>IPHONE</v>
      </c>
      <c r="I572" t="str">
        <f>_xlfn.XLOOKUP(Table2[[#This Row],[Unique BarCode]],$N$10:$N$37,$P$10:$P$37)</f>
        <v>Charger</v>
      </c>
      <c r="J572" t="s">
        <v>8</v>
      </c>
      <c r="K572" t="s">
        <v>262</v>
      </c>
      <c r="L572">
        <v>1</v>
      </c>
    </row>
    <row r="573" spans="1:12" x14ac:dyDescent="0.2">
      <c r="A573" s="1" t="d">
        <v>2023-01-16</v>
      </c>
      <c r="B573" s="45">
        <v>-1</v>
      </c>
      <c r="C573" t="s">
        <v>77</v>
      </c>
      <c r="D573" t="str">
        <f>_xlfn.XLOOKUP(Table2[[#This Row],[Patron Group]],$R$10:$R$24,$S$10:$S$24)</f>
        <v>Undergraduate</v>
      </c>
      <c r="E573" s="1" t="d">
        <v>2023-01-16</v>
      </c>
      <c r="F573" t="s">
        <v>433</v>
      </c>
      <c r="G573" t="s">
        <v>2265</v>
      </c>
      <c r="H573" t="str">
        <f>_xlfn.XLOOKUP(Table2[[#This Row],[Unique BarCode]],$N$10:$N$37,$O$10:$O$37)</f>
        <v>IPHONE</v>
      </c>
      <c r="I573" t="str">
        <f>_xlfn.XLOOKUP(Table2[[#This Row],[Unique BarCode]],$N$10:$N$37,$P$10:$P$37)</f>
        <v>Charger</v>
      </c>
      <c r="J573" t="s">
        <v>8</v>
      </c>
      <c r="K573" t="s">
        <v>434</v>
      </c>
      <c r="L573">
        <v>1</v>
      </c>
    </row>
    <row r="574" spans="1:12" x14ac:dyDescent="0.2">
      <c r="A574" s="1" t="d">
        <v>2023-01-16</v>
      </c>
      <c r="B574" s="45">
        <v>-1</v>
      </c>
      <c r="C574" t="s">
        <v>77</v>
      </c>
      <c r="D574" t="str">
        <f>_xlfn.XLOOKUP(Table2[[#This Row],[Patron Group]],$R$10:$R$24,$S$10:$S$24)</f>
        <v>Undergraduate</v>
      </c>
      <c r="E574" s="1" t="d">
        <v>2023-01-16</v>
      </c>
      <c r="F574" t="s">
        <v>37</v>
      </c>
      <c r="G574" t="s">
        <v>2296</v>
      </c>
      <c r="H574" t="str">
        <f>_xlfn.XLOOKUP(Table2[[#This Row],[Unique BarCode]],$N$10:$N$37,$O$10:$O$37)</f>
        <v>MACUSBC</v>
      </c>
      <c r="I574" t="str">
        <f>_xlfn.XLOOKUP(Table2[[#This Row],[Unique BarCode]],$N$10:$N$37,$P$10:$P$37)</f>
        <v>Charger</v>
      </c>
      <c r="J574" t="s">
        <v>8</v>
      </c>
      <c r="K574" t="s">
        <v>38</v>
      </c>
      <c r="L574">
        <v>1</v>
      </c>
    </row>
    <row r="575" spans="1:12" x14ac:dyDescent="0.2">
      <c r="A575" s="1" t="d">
        <v>2023-01-16</v>
      </c>
      <c r="B575" s="45">
        <v>-1</v>
      </c>
      <c r="C575" t="s">
        <v>77</v>
      </c>
      <c r="D575" t="str">
        <f>_xlfn.XLOOKUP(Table2[[#This Row],[Patron Group]],$R$10:$R$24,$S$10:$S$24)</f>
        <v>Undergraduate</v>
      </c>
      <c r="E575" s="1" t="d">
        <v>2023-01-16</v>
      </c>
      <c r="F575" t="s">
        <v>483</v>
      </c>
      <c r="G575" t="s">
        <v>2272</v>
      </c>
      <c r="H575" t="str">
        <f>_xlfn.XLOOKUP(Table2[[#This Row],[Unique BarCode]],$N$10:$N$37,$O$10:$O$37)</f>
        <v>WALLADPT</v>
      </c>
      <c r="I575" t="str">
        <f>_xlfn.XLOOKUP(Table2[[#This Row],[Unique BarCode]],$N$10:$N$37,$P$10:$P$37)</f>
        <v>Charger</v>
      </c>
      <c r="J575" t="s">
        <v>8</v>
      </c>
      <c r="L575">
        <v>1</v>
      </c>
    </row>
    <row r="576" spans="1:12" x14ac:dyDescent="0.2">
      <c r="A576" s="1" t="d">
        <v>2023-01-16</v>
      </c>
      <c r="B576" s="45">
        <v>-1</v>
      </c>
      <c r="C576" t="s">
        <v>77</v>
      </c>
      <c r="D576" t="str">
        <f>_xlfn.XLOOKUP(Table2[[#This Row],[Patron Group]],$R$10:$R$24,$S$10:$S$24)</f>
        <v>Undergraduate</v>
      </c>
      <c r="E576" s="1" t="d">
        <v>2023-01-16</v>
      </c>
      <c r="F576" t="s">
        <v>275</v>
      </c>
      <c r="G576" t="s">
        <v>2272</v>
      </c>
      <c r="H576" t="str">
        <f>_xlfn.XLOOKUP(Table2[[#This Row],[Unique BarCode]],$N$10:$N$37,$O$10:$O$37)</f>
        <v>WALLADPT</v>
      </c>
      <c r="I576" t="str">
        <f>_xlfn.XLOOKUP(Table2[[#This Row],[Unique BarCode]],$N$10:$N$37,$P$10:$P$37)</f>
        <v>Charger</v>
      </c>
      <c r="J576" t="s">
        <v>8</v>
      </c>
      <c r="L576">
        <v>1</v>
      </c>
    </row>
    <row r="577" spans="1:12" x14ac:dyDescent="0.2">
      <c r="A577" s="1" t="d">
        <v>2023-01-16</v>
      </c>
      <c r="B577" s="45">
        <v>-1</v>
      </c>
      <c r="C577" t="s">
        <v>77</v>
      </c>
      <c r="D577" t="str">
        <f>_xlfn.XLOOKUP(Table2[[#This Row],[Patron Group]],$R$10:$R$24,$S$10:$S$24)</f>
        <v>Undergraduate</v>
      </c>
      <c r="E577" s="1" t="d">
        <v>2023-01-23</v>
      </c>
      <c r="F577" t="s">
        <v>440</v>
      </c>
      <c r="G577" t="s">
        <v>2273</v>
      </c>
      <c r="H577" t="str">
        <f>_xlfn.XLOOKUP(Table2[[#This Row],[Unique BarCode]],$N$10:$N$37,$O$10:$O$37)</f>
        <v>ChromeBook</v>
      </c>
      <c r="I577" t="str">
        <f>_xlfn.XLOOKUP(Table2[[#This Row],[Unique BarCode]],$N$10:$N$37,$P$10:$P$37)</f>
        <v>Device</v>
      </c>
      <c r="J577" t="s">
        <v>13</v>
      </c>
      <c r="K577" t="s">
        <v>441</v>
      </c>
      <c r="L577">
        <v>1</v>
      </c>
    </row>
    <row r="578" spans="1:12" x14ac:dyDescent="0.2">
      <c r="A578" s="1" t="d">
        <v>2023-01-16</v>
      </c>
      <c r="B578" s="45">
        <v>-1</v>
      </c>
      <c r="C578" t="s">
        <v>77</v>
      </c>
      <c r="D578" t="str">
        <f>_xlfn.XLOOKUP(Table2[[#This Row],[Patron Group]],$R$10:$R$24,$S$10:$S$24)</f>
        <v>Undergraduate</v>
      </c>
      <c r="E578" s="1" t="d">
        <v>2023-01-23</v>
      </c>
      <c r="F578" t="s">
        <v>127</v>
      </c>
      <c r="G578" t="s">
        <v>2273</v>
      </c>
      <c r="H578" t="str">
        <f>_xlfn.XLOOKUP(Table2[[#This Row],[Unique BarCode]],$N$10:$N$37,$O$10:$O$37)</f>
        <v>ChromeBook</v>
      </c>
      <c r="I578" t="str">
        <f>_xlfn.XLOOKUP(Table2[[#This Row],[Unique BarCode]],$N$10:$N$37,$P$10:$P$37)</f>
        <v>Device</v>
      </c>
      <c r="J578" t="s">
        <v>128</v>
      </c>
      <c r="K578" t="s">
        <v>129</v>
      </c>
      <c r="L578">
        <v>1</v>
      </c>
    </row>
    <row r="579" spans="1:12" x14ac:dyDescent="0.2">
      <c r="A579" s="1" t="d">
        <v>2023-01-16</v>
      </c>
      <c r="B579" s="45">
        <v>-1</v>
      </c>
      <c r="C579" t="s">
        <v>77</v>
      </c>
      <c r="D579" t="str">
        <f>_xlfn.XLOOKUP(Table2[[#This Row],[Patron Group]],$R$10:$R$24,$S$10:$S$24)</f>
        <v>Undergraduate</v>
      </c>
      <c r="E579" s="1" t="d">
        <v>2023-01-23</v>
      </c>
      <c r="F579" t="s">
        <v>794</v>
      </c>
      <c r="G579" t="s">
        <v>2263</v>
      </c>
      <c r="H579" t="str">
        <f>_xlfn.XLOOKUP(Table2[[#This Row],[Unique BarCode]],$N$10:$N$37,$O$10:$O$37)</f>
        <v>HP Laptop</v>
      </c>
      <c r="I579" t="str">
        <f>_xlfn.XLOOKUP(Table2[[#This Row],[Unique BarCode]],$N$10:$N$37,$P$10:$P$37)</f>
        <v>Device</v>
      </c>
      <c r="J579" t="s">
        <v>8</v>
      </c>
      <c r="K579" t="s">
        <v>795</v>
      </c>
      <c r="L579">
        <v>1</v>
      </c>
    </row>
    <row r="580" spans="1:12" x14ac:dyDescent="0.2">
      <c r="A580" s="1" t="d">
        <v>2023-01-16</v>
      </c>
      <c r="B580" s="45">
        <v>-1</v>
      </c>
      <c r="C580" t="s">
        <v>77</v>
      </c>
      <c r="D580" t="str">
        <f>_xlfn.XLOOKUP(Table2[[#This Row],[Patron Group]],$R$10:$R$24,$S$10:$S$24)</f>
        <v>Undergraduate</v>
      </c>
      <c r="E580" s="1" t="d">
        <v>2023-01-30</v>
      </c>
      <c r="F580" t="s">
        <v>796</v>
      </c>
      <c r="G580" t="s">
        <v>2263</v>
      </c>
      <c r="H580" t="str">
        <f>_xlfn.XLOOKUP(Table2[[#This Row],[Unique BarCode]],$N$10:$N$37,$O$10:$O$37)</f>
        <v>HP Laptop</v>
      </c>
      <c r="I580" t="str">
        <f>_xlfn.XLOOKUP(Table2[[#This Row],[Unique BarCode]],$N$10:$N$37,$P$10:$P$37)</f>
        <v>Device</v>
      </c>
      <c r="J580" t="s">
        <v>8</v>
      </c>
      <c r="K580" t="s">
        <v>797</v>
      </c>
      <c r="L580">
        <v>1</v>
      </c>
    </row>
    <row r="581" spans="1:12" x14ac:dyDescent="0.2">
      <c r="A581" s="1" t="d">
        <v>2023-01-17</v>
      </c>
      <c r="B581" s="45">
        <v>-1</v>
      </c>
      <c r="C581" t="s">
        <v>800</v>
      </c>
      <c r="D581" t="str">
        <f>_xlfn.XLOOKUP(Table2[[#This Row],[Patron Group]],$R$10:$R$24,$S$10:$S$24)</f>
        <v>External 10 + Access</v>
      </c>
      <c r="E581" s="1" t="d">
        <v>2023-01-17</v>
      </c>
      <c r="F581" t="s">
        <v>801</v>
      </c>
      <c r="G581" t="s">
        <v>2279</v>
      </c>
      <c r="H581" t="str">
        <f>_xlfn.XLOOKUP(Table2[[#This Row],[Unique BarCode]],$N$10:$N$37,$O$10:$O$37)</f>
        <v>EE Devices</v>
      </c>
      <c r="I581" t="str">
        <f>_xlfn.XLOOKUP(Table2[[#This Row],[Unique BarCode]],$N$10:$N$37,$P$10:$P$37)</f>
        <v>EE Devices</v>
      </c>
      <c r="J581" t="s">
        <v>49</v>
      </c>
      <c r="K581" t="s">
        <v>802</v>
      </c>
      <c r="L581">
        <v>1</v>
      </c>
    </row>
    <row r="582" spans="1:12" x14ac:dyDescent="0.2">
      <c r="A582" s="1" t="d">
        <v>2023-01-17</v>
      </c>
      <c r="B582" s="45">
        <v>-1</v>
      </c>
      <c r="C582" t="s">
        <v>800</v>
      </c>
      <c r="D582" t="str">
        <f>_xlfn.XLOOKUP(Table2[[#This Row],[Patron Group]],$R$10:$R$24,$S$10:$S$24)</f>
        <v>External 10 + Access</v>
      </c>
      <c r="E582" s="1" t="d">
        <v>2023-01-17</v>
      </c>
      <c r="F582" t="s">
        <v>803</v>
      </c>
      <c r="G582" t="s">
        <v>2279</v>
      </c>
      <c r="H582" t="str">
        <f>_xlfn.XLOOKUP(Table2[[#This Row],[Unique BarCode]],$N$10:$N$37,$O$10:$O$37)</f>
        <v>EE Devices</v>
      </c>
      <c r="I582" t="str">
        <f>_xlfn.XLOOKUP(Table2[[#This Row],[Unique BarCode]],$N$10:$N$37,$P$10:$P$37)</f>
        <v>EE Devices</v>
      </c>
      <c r="J582" t="s">
        <v>49</v>
      </c>
      <c r="K582" t="s">
        <v>804</v>
      </c>
      <c r="L582">
        <v>1</v>
      </c>
    </row>
    <row r="583" spans="1:12" x14ac:dyDescent="0.2">
      <c r="A583" s="1" t="d">
        <v>2023-01-17</v>
      </c>
      <c r="B583" s="45">
        <v>-1</v>
      </c>
      <c r="C583" t="s">
        <v>15</v>
      </c>
      <c r="D583" t="str">
        <f>_xlfn.XLOOKUP(Table2[[#This Row],[Patron Group]],$R$10:$R$24,$S$10:$S$24)</f>
        <v>Academic</v>
      </c>
      <c r="E583" s="1" t="d">
        <v>2023-01-17</v>
      </c>
      <c r="F583" t="s">
        <v>16</v>
      </c>
      <c r="G583" t="s">
        <v>2266</v>
      </c>
      <c r="H583" t="str">
        <f>_xlfn.XLOOKUP(Table2[[#This Row],[Unique BarCode]],$N$10:$N$37,$O$10:$O$37)</f>
        <v>Headphones</v>
      </c>
      <c r="I583" t="str">
        <f>_xlfn.XLOOKUP(Table2[[#This Row],[Unique BarCode]],$N$10:$N$37,$P$10:$P$37)</f>
        <v>Accessory</v>
      </c>
      <c r="J583" t="s">
        <v>13</v>
      </c>
      <c r="K583" t="s">
        <v>17</v>
      </c>
      <c r="L583">
        <v>1</v>
      </c>
    </row>
    <row r="584" spans="1:12" x14ac:dyDescent="0.2">
      <c r="A584" s="1" t="d">
        <v>2023-01-17</v>
      </c>
      <c r="B584" s="45">
        <v>-1</v>
      </c>
      <c r="C584" t="s">
        <v>15</v>
      </c>
      <c r="D584" t="str">
        <f>_xlfn.XLOOKUP(Table2[[#This Row],[Patron Group]],$R$10:$R$24,$S$10:$S$24)</f>
        <v>Academic</v>
      </c>
      <c r="E584" s="1" t="d">
        <v>2023-01-24</v>
      </c>
      <c r="F584" t="s">
        <v>805</v>
      </c>
      <c r="G584" t="s">
        <v>2263</v>
      </c>
      <c r="H584" t="str">
        <f>_xlfn.XLOOKUP(Table2[[#This Row],[Unique BarCode]],$N$10:$N$37,$O$10:$O$37)</f>
        <v>HP Laptop</v>
      </c>
      <c r="I584" t="str">
        <f>_xlfn.XLOOKUP(Table2[[#This Row],[Unique BarCode]],$N$10:$N$37,$P$10:$P$37)</f>
        <v>Device</v>
      </c>
      <c r="J584" t="s">
        <v>8</v>
      </c>
      <c r="K584" t="s">
        <v>806</v>
      </c>
      <c r="L584">
        <v>1</v>
      </c>
    </row>
    <row r="585" spans="1:12" x14ac:dyDescent="0.2">
      <c r="A585" s="1" t="d">
        <v>2023-01-17</v>
      </c>
      <c r="B585" s="45">
        <v>-1</v>
      </c>
      <c r="C585" t="s">
        <v>20</v>
      </c>
      <c r="D585" t="str">
        <f>_xlfn.XLOOKUP(Table2[[#This Row],[Patron Group]],$R$10:$R$24,$S$10:$S$24)</f>
        <v>Graduate</v>
      </c>
      <c r="E585" s="1" t="d">
        <v>2023-01-17</v>
      </c>
      <c r="F585" t="s">
        <v>807</v>
      </c>
      <c r="G585" t="s">
        <v>2266</v>
      </c>
      <c r="H585" t="str">
        <f>_xlfn.XLOOKUP(Table2[[#This Row],[Unique BarCode]],$N$10:$N$37,$O$10:$O$37)</f>
        <v>Headphones</v>
      </c>
      <c r="I585" t="str">
        <f>_xlfn.XLOOKUP(Table2[[#This Row],[Unique BarCode]],$N$10:$N$37,$P$10:$P$37)</f>
        <v>Accessory</v>
      </c>
      <c r="J585" t="s">
        <v>8</v>
      </c>
      <c r="K585" t="s">
        <v>808</v>
      </c>
      <c r="L585">
        <v>1</v>
      </c>
    </row>
    <row r="586" spans="1:12" x14ac:dyDescent="0.2">
      <c r="A586" s="1" t="d">
        <v>2023-01-17</v>
      </c>
      <c r="B586" s="45">
        <v>-1</v>
      </c>
      <c r="C586" t="s">
        <v>20</v>
      </c>
      <c r="D586" t="str">
        <f>_xlfn.XLOOKUP(Table2[[#This Row],[Patron Group]],$R$10:$R$24,$S$10:$S$24)</f>
        <v>Graduate</v>
      </c>
      <c r="E586" s="1" t="d">
        <v>2023-01-17</v>
      </c>
      <c r="F586" t="s">
        <v>809</v>
      </c>
      <c r="G586" t="s">
        <v>2266</v>
      </c>
      <c r="H586" t="str">
        <f>_xlfn.XLOOKUP(Table2[[#This Row],[Unique BarCode]],$N$10:$N$37,$O$10:$O$37)</f>
        <v>Headphones</v>
      </c>
      <c r="I586" t="str">
        <f>_xlfn.XLOOKUP(Table2[[#This Row],[Unique BarCode]],$N$10:$N$37,$P$10:$P$37)</f>
        <v>Accessory</v>
      </c>
      <c r="J586" t="s">
        <v>8</v>
      </c>
      <c r="K586" t="s">
        <v>810</v>
      </c>
      <c r="L586">
        <v>1</v>
      </c>
    </row>
    <row r="587" spans="1:12" x14ac:dyDescent="0.2">
      <c r="A587" s="1" t="d">
        <v>2023-01-17</v>
      </c>
      <c r="B587" s="45">
        <v>-1</v>
      </c>
      <c r="C587" t="s">
        <v>20</v>
      </c>
      <c r="D587" t="str">
        <f>_xlfn.XLOOKUP(Table2[[#This Row],[Patron Group]],$R$10:$R$24,$S$10:$S$24)</f>
        <v>Graduate</v>
      </c>
      <c r="E587" s="1" t="d">
        <v>2023-01-17</v>
      </c>
      <c r="F587" t="s">
        <v>23</v>
      </c>
      <c r="G587" t="s">
        <v>2266</v>
      </c>
      <c r="H587" t="str">
        <f>_xlfn.XLOOKUP(Table2[[#This Row],[Unique BarCode]],$N$10:$N$37,$O$10:$O$37)</f>
        <v>Headphones</v>
      </c>
      <c r="I587" t="str">
        <f>_xlfn.XLOOKUP(Table2[[#This Row],[Unique BarCode]],$N$10:$N$37,$P$10:$P$37)</f>
        <v>Accessory</v>
      </c>
      <c r="J587" t="s">
        <v>8</v>
      </c>
      <c r="K587" t="s">
        <v>24</v>
      </c>
      <c r="L587">
        <v>1</v>
      </c>
    </row>
    <row r="588" spans="1:12" x14ac:dyDescent="0.2">
      <c r="A588" s="1" t="d">
        <v>2023-01-17</v>
      </c>
      <c r="B588" s="45">
        <v>-1</v>
      </c>
      <c r="C588" t="s">
        <v>20</v>
      </c>
      <c r="D588" t="str">
        <f>_xlfn.XLOOKUP(Table2[[#This Row],[Patron Group]],$R$10:$R$24,$S$10:$S$24)</f>
        <v>Graduate</v>
      </c>
      <c r="E588" s="1" t="d">
        <v>2023-01-17</v>
      </c>
      <c r="F588" t="s">
        <v>811</v>
      </c>
      <c r="G588" t="s">
        <v>2282</v>
      </c>
      <c r="H588" t="str">
        <f>_xlfn.XLOOKUP(Table2[[#This Row],[Unique BarCode]],$N$10:$N$37,$O$10:$O$37)</f>
        <v>HPUSBC</v>
      </c>
      <c r="I588" t="str">
        <f>_xlfn.XLOOKUP(Table2[[#This Row],[Unique BarCode]],$N$10:$N$37,$P$10:$P$37)</f>
        <v>Charger</v>
      </c>
      <c r="J588" t="s">
        <v>49</v>
      </c>
      <c r="K588" t="s">
        <v>812</v>
      </c>
      <c r="L588">
        <v>1</v>
      </c>
    </row>
    <row r="589" spans="1:12" x14ac:dyDescent="0.2">
      <c r="A589" s="1" t="d">
        <v>2023-01-17</v>
      </c>
      <c r="B589" s="45">
        <v>-1</v>
      </c>
      <c r="C589" t="s">
        <v>20</v>
      </c>
      <c r="D589" t="str">
        <f>_xlfn.XLOOKUP(Table2[[#This Row],[Patron Group]],$R$10:$R$24,$S$10:$S$24)</f>
        <v>Graduate</v>
      </c>
      <c r="E589" s="1" t="d">
        <v>2023-01-17</v>
      </c>
      <c r="F589" t="s">
        <v>581</v>
      </c>
      <c r="G589" t="s">
        <v>2265</v>
      </c>
      <c r="H589" t="str">
        <f>_xlfn.XLOOKUP(Table2[[#This Row],[Unique BarCode]],$N$10:$N$37,$O$10:$O$37)</f>
        <v>IPHONE</v>
      </c>
      <c r="I589" t="str">
        <f>_xlfn.XLOOKUP(Table2[[#This Row],[Unique BarCode]],$N$10:$N$37,$P$10:$P$37)</f>
        <v>Charger</v>
      </c>
      <c r="J589" t="s">
        <v>49</v>
      </c>
      <c r="K589" t="s">
        <v>582</v>
      </c>
      <c r="L589">
        <v>1</v>
      </c>
    </row>
    <row r="590" spans="1:12" x14ac:dyDescent="0.2">
      <c r="A590" s="1" t="d">
        <v>2023-01-17</v>
      </c>
      <c r="B590" s="45">
        <v>-1</v>
      </c>
      <c r="C590" t="s">
        <v>20</v>
      </c>
      <c r="D590" t="str">
        <f>_xlfn.XLOOKUP(Table2[[#This Row],[Patron Group]],$R$10:$R$24,$S$10:$S$24)</f>
        <v>Graduate</v>
      </c>
      <c r="E590" s="1" t="d">
        <v>2023-01-17</v>
      </c>
      <c r="F590" t="s">
        <v>261</v>
      </c>
      <c r="G590" t="s">
        <v>2265</v>
      </c>
      <c r="H590" t="str">
        <f>_xlfn.XLOOKUP(Table2[[#This Row],[Unique BarCode]],$N$10:$N$37,$O$10:$O$37)</f>
        <v>IPHONE</v>
      </c>
      <c r="I590" t="str">
        <f>_xlfn.XLOOKUP(Table2[[#This Row],[Unique BarCode]],$N$10:$N$37,$P$10:$P$37)</f>
        <v>Charger</v>
      </c>
      <c r="J590" t="s">
        <v>8</v>
      </c>
      <c r="K590" t="s">
        <v>262</v>
      </c>
      <c r="L590">
        <v>1</v>
      </c>
    </row>
    <row r="591" spans="1:12" x14ac:dyDescent="0.2">
      <c r="A591" s="1" t="d">
        <v>2023-01-17</v>
      </c>
      <c r="B591" s="45">
        <v>-1</v>
      </c>
      <c r="C591" t="s">
        <v>20</v>
      </c>
      <c r="D591" t="str">
        <f>_xlfn.XLOOKUP(Table2[[#This Row],[Patron Group]],$R$10:$R$24,$S$10:$S$24)</f>
        <v>Graduate</v>
      </c>
      <c r="E591" s="1" t="d">
        <v>2023-01-17</v>
      </c>
      <c r="F591" t="s">
        <v>265</v>
      </c>
      <c r="G591" t="s">
        <v>2265</v>
      </c>
      <c r="H591" t="str">
        <f>_xlfn.XLOOKUP(Table2[[#This Row],[Unique BarCode]],$N$10:$N$37,$O$10:$O$37)</f>
        <v>IPHONE</v>
      </c>
      <c r="I591" t="str">
        <f>_xlfn.XLOOKUP(Table2[[#This Row],[Unique BarCode]],$N$10:$N$37,$P$10:$P$37)</f>
        <v>Charger</v>
      </c>
      <c r="J591" t="s">
        <v>128</v>
      </c>
      <c r="L591">
        <v>1</v>
      </c>
    </row>
    <row r="592" spans="1:12" x14ac:dyDescent="0.2">
      <c r="A592" s="1" t="d">
        <v>2023-01-17</v>
      </c>
      <c r="B592" s="45">
        <v>-1</v>
      </c>
      <c r="C592" t="s">
        <v>20</v>
      </c>
      <c r="D592" t="str">
        <f>_xlfn.XLOOKUP(Table2[[#This Row],[Patron Group]],$R$10:$R$24,$S$10:$S$24)</f>
        <v>Graduate</v>
      </c>
      <c r="E592" s="1" t="d">
        <v>2023-01-17</v>
      </c>
      <c r="F592" t="s">
        <v>433</v>
      </c>
      <c r="G592" t="s">
        <v>2265</v>
      </c>
      <c r="H592" t="str">
        <f>_xlfn.XLOOKUP(Table2[[#This Row],[Unique BarCode]],$N$10:$N$37,$O$10:$O$37)</f>
        <v>IPHONE</v>
      </c>
      <c r="I592" t="str">
        <f>_xlfn.XLOOKUP(Table2[[#This Row],[Unique BarCode]],$N$10:$N$37,$P$10:$P$37)</f>
        <v>Charger</v>
      </c>
      <c r="J592" t="s">
        <v>8</v>
      </c>
      <c r="K592" t="s">
        <v>434</v>
      </c>
      <c r="L592">
        <v>1</v>
      </c>
    </row>
    <row r="593" spans="1:12" x14ac:dyDescent="0.2">
      <c r="A593" s="1" t="d">
        <v>2023-01-17</v>
      </c>
      <c r="B593" s="45">
        <v>-1</v>
      </c>
      <c r="C593" t="s">
        <v>20</v>
      </c>
      <c r="D593" t="str">
        <f>_xlfn.XLOOKUP(Table2[[#This Row],[Patron Group]],$R$10:$R$24,$S$10:$S$24)</f>
        <v>Graduate</v>
      </c>
      <c r="E593" s="1" t="d">
        <v>2023-01-17</v>
      </c>
      <c r="F593" t="s">
        <v>29</v>
      </c>
      <c r="G593" t="s">
        <v>2265</v>
      </c>
      <c r="H593" t="str">
        <f>_xlfn.XLOOKUP(Table2[[#This Row],[Unique BarCode]],$N$10:$N$37,$O$10:$O$37)</f>
        <v>IPHONE</v>
      </c>
      <c r="I593" t="str">
        <f>_xlfn.XLOOKUP(Table2[[#This Row],[Unique BarCode]],$N$10:$N$37,$P$10:$P$37)</f>
        <v>Charger</v>
      </c>
      <c r="J593" t="s">
        <v>8</v>
      </c>
      <c r="K593" t="s">
        <v>30</v>
      </c>
      <c r="L593">
        <v>1</v>
      </c>
    </row>
    <row r="594" spans="1:12" x14ac:dyDescent="0.2">
      <c r="A594" s="1" t="d">
        <v>2023-01-17</v>
      </c>
      <c r="B594" s="45">
        <v>-1</v>
      </c>
      <c r="C594" t="s">
        <v>20</v>
      </c>
      <c r="D594" t="str">
        <f>_xlfn.XLOOKUP(Table2[[#This Row],[Patron Group]],$R$10:$R$24,$S$10:$S$24)</f>
        <v>Graduate</v>
      </c>
      <c r="E594" s="1" t="d">
        <v>2023-01-17</v>
      </c>
      <c r="F594" t="s">
        <v>222</v>
      </c>
      <c r="G594" t="s">
        <v>2265</v>
      </c>
      <c r="H594" t="str">
        <f>_xlfn.XLOOKUP(Table2[[#This Row],[Unique BarCode]],$N$10:$N$37,$O$10:$O$37)</f>
        <v>IPHONE</v>
      </c>
      <c r="I594" t="str">
        <f>_xlfn.XLOOKUP(Table2[[#This Row],[Unique BarCode]],$N$10:$N$37,$P$10:$P$37)</f>
        <v>Charger</v>
      </c>
      <c r="J594" t="s">
        <v>13</v>
      </c>
      <c r="K594" t="s">
        <v>223</v>
      </c>
      <c r="L594">
        <v>1</v>
      </c>
    </row>
    <row r="595" spans="1:12" x14ac:dyDescent="0.2">
      <c r="A595" s="1" t="d">
        <v>2023-01-17</v>
      </c>
      <c r="B595" s="45">
        <v>-1</v>
      </c>
      <c r="C595" t="s">
        <v>20</v>
      </c>
      <c r="D595" t="str">
        <f>_xlfn.XLOOKUP(Table2[[#This Row],[Patron Group]],$R$10:$R$24,$S$10:$S$24)</f>
        <v>Graduate</v>
      </c>
      <c r="E595" s="1" t="d">
        <v>2023-01-17</v>
      </c>
      <c r="F595" t="s">
        <v>31</v>
      </c>
      <c r="G595" t="s">
        <v>2267</v>
      </c>
      <c r="H595" t="str">
        <f>_xlfn.XLOOKUP(Table2[[#This Row],[Unique BarCode]],$N$10:$N$37,$O$10:$O$37)</f>
        <v>Mouse</v>
      </c>
      <c r="I595" t="str">
        <f>_xlfn.XLOOKUP(Table2[[#This Row],[Unique BarCode]],$N$10:$N$37,$P$10:$P$37)</f>
        <v>Accessory</v>
      </c>
      <c r="J595" t="s">
        <v>8</v>
      </c>
      <c r="K595" t="s">
        <v>32</v>
      </c>
      <c r="L595">
        <v>1</v>
      </c>
    </row>
    <row r="596" spans="1:12" x14ac:dyDescent="0.2">
      <c r="A596" s="1" t="d">
        <v>2023-01-17</v>
      </c>
      <c r="B596" s="45">
        <v>-1</v>
      </c>
      <c r="C596" t="s">
        <v>20</v>
      </c>
      <c r="D596" t="str">
        <f>_xlfn.XLOOKUP(Table2[[#This Row],[Patron Group]],$R$10:$R$24,$S$10:$S$24)</f>
        <v>Graduate</v>
      </c>
      <c r="E596" s="1" t="d">
        <v>2023-01-17</v>
      </c>
      <c r="F596" t="s">
        <v>89</v>
      </c>
      <c r="G596" t="s">
        <v>2268</v>
      </c>
      <c r="H596" t="str">
        <f>_xlfn.XLOOKUP(Table2[[#This Row],[Unique BarCode]],$N$10:$N$37,$O$10:$O$37)</f>
        <v>MACCHRG</v>
      </c>
      <c r="I596" t="str">
        <f>_xlfn.XLOOKUP(Table2[[#This Row],[Unique BarCode]],$N$10:$N$37,$P$10:$P$37)</f>
        <v>Charger</v>
      </c>
      <c r="J596" t="s">
        <v>8</v>
      </c>
      <c r="K596" t="s">
        <v>90</v>
      </c>
      <c r="L596">
        <v>1</v>
      </c>
    </row>
    <row r="597" spans="1:12" x14ac:dyDescent="0.2">
      <c r="A597" s="1" t="d">
        <v>2023-01-17</v>
      </c>
      <c r="B597" s="45">
        <v>-1</v>
      </c>
      <c r="C597" t="s">
        <v>20</v>
      </c>
      <c r="D597" t="str">
        <f>_xlfn.XLOOKUP(Table2[[#This Row],[Patron Group]],$R$10:$R$24,$S$10:$S$24)</f>
        <v>Graduate</v>
      </c>
      <c r="E597" s="1" t="d">
        <v>2023-01-17</v>
      </c>
      <c r="F597" t="s">
        <v>813</v>
      </c>
      <c r="G597" t="s">
        <v>2268</v>
      </c>
      <c r="H597" t="str">
        <f>_xlfn.XLOOKUP(Table2[[#This Row],[Unique BarCode]],$N$10:$N$37,$O$10:$O$37)</f>
        <v>MACCHRG</v>
      </c>
      <c r="I597" t="str">
        <f>_xlfn.XLOOKUP(Table2[[#This Row],[Unique BarCode]],$N$10:$N$37,$P$10:$P$37)</f>
        <v>Charger</v>
      </c>
      <c r="J597" t="s">
        <v>13</v>
      </c>
      <c r="K597" t="s">
        <v>814</v>
      </c>
      <c r="L597">
        <v>1</v>
      </c>
    </row>
    <row r="598" spans="1:12" x14ac:dyDescent="0.2">
      <c r="A598" s="1" t="d">
        <v>2023-01-17</v>
      </c>
      <c r="B598" s="45">
        <v>-1</v>
      </c>
      <c r="C598" t="s">
        <v>20</v>
      </c>
      <c r="D598" t="str">
        <f>_xlfn.XLOOKUP(Table2[[#This Row],[Patron Group]],$R$10:$R$24,$S$10:$S$24)</f>
        <v>Graduate</v>
      </c>
      <c r="E598" s="1" t="d">
        <v>2023-01-17</v>
      </c>
      <c r="F598" t="s">
        <v>577</v>
      </c>
      <c r="G598" t="s">
        <v>2296</v>
      </c>
      <c r="H598" t="str">
        <f>_xlfn.XLOOKUP(Table2[[#This Row],[Unique BarCode]],$N$10:$N$37,$O$10:$O$37)</f>
        <v>MACUSBC</v>
      </c>
      <c r="I598" t="str">
        <f>_xlfn.XLOOKUP(Table2[[#This Row],[Unique BarCode]],$N$10:$N$37,$P$10:$P$37)</f>
        <v>Charger</v>
      </c>
      <c r="J598" t="s">
        <v>8</v>
      </c>
      <c r="K598" t="s">
        <v>578</v>
      </c>
      <c r="L598">
        <v>1</v>
      </c>
    </row>
    <row r="599" spans="1:12" x14ac:dyDescent="0.2">
      <c r="A599" s="1" t="d">
        <v>2023-01-17</v>
      </c>
      <c r="B599" s="45">
        <v>-1</v>
      </c>
      <c r="C599" t="s">
        <v>20</v>
      </c>
      <c r="D599" t="str">
        <f>_xlfn.XLOOKUP(Table2[[#This Row],[Patron Group]],$R$10:$R$24,$S$10:$S$24)</f>
        <v>Graduate</v>
      </c>
      <c r="E599" s="1" t="d">
        <v>2023-01-17</v>
      </c>
      <c r="F599" t="s">
        <v>276</v>
      </c>
      <c r="G599" t="s">
        <v>2296</v>
      </c>
      <c r="H599" t="str">
        <f>_xlfn.XLOOKUP(Table2[[#This Row],[Unique BarCode]],$N$10:$N$37,$O$10:$O$37)</f>
        <v>MACUSBC</v>
      </c>
      <c r="I599" t="str">
        <f>_xlfn.XLOOKUP(Table2[[#This Row],[Unique BarCode]],$N$10:$N$37,$P$10:$P$37)</f>
        <v>Charger</v>
      </c>
      <c r="J599" t="s">
        <v>8</v>
      </c>
      <c r="K599" t="s">
        <v>277</v>
      </c>
      <c r="L599">
        <v>1</v>
      </c>
    </row>
    <row r="600" spans="1:12" x14ac:dyDescent="0.2">
      <c r="A600" s="1" t="d">
        <v>2023-01-17</v>
      </c>
      <c r="B600" s="45">
        <v>-1</v>
      </c>
      <c r="C600" t="s">
        <v>20</v>
      </c>
      <c r="D600" t="str">
        <f>_xlfn.XLOOKUP(Table2[[#This Row],[Patron Group]],$R$10:$R$24,$S$10:$S$24)</f>
        <v>Graduate</v>
      </c>
      <c r="E600" s="1" t="d">
        <v>2023-01-17</v>
      </c>
      <c r="F600" t="s">
        <v>91</v>
      </c>
      <c r="G600" t="s">
        <v>2296</v>
      </c>
      <c r="H600" t="str">
        <f>_xlfn.XLOOKUP(Table2[[#This Row],[Unique BarCode]],$N$10:$N$37,$O$10:$O$37)</f>
        <v>MACUSBC</v>
      </c>
      <c r="I600" t="str">
        <f>_xlfn.XLOOKUP(Table2[[#This Row],[Unique BarCode]],$N$10:$N$37,$P$10:$P$37)</f>
        <v>Charger</v>
      </c>
      <c r="J600" t="s">
        <v>8</v>
      </c>
      <c r="K600" t="s">
        <v>92</v>
      </c>
      <c r="L600">
        <v>1</v>
      </c>
    </row>
    <row r="601" spans="1:12" x14ac:dyDescent="0.2">
      <c r="A601" s="1" t="d">
        <v>2023-01-17</v>
      </c>
      <c r="B601" s="45">
        <v>-1</v>
      </c>
      <c r="C601" t="s">
        <v>20</v>
      </c>
      <c r="D601" t="str">
        <f>_xlfn.XLOOKUP(Table2[[#This Row],[Patron Group]],$R$10:$R$24,$S$10:$S$24)</f>
        <v>Graduate</v>
      </c>
      <c r="E601" s="1" t="d">
        <v>2023-01-17</v>
      </c>
      <c r="F601" t="s">
        <v>37</v>
      </c>
      <c r="G601" t="s">
        <v>2296</v>
      </c>
      <c r="H601" t="str">
        <f>_xlfn.XLOOKUP(Table2[[#This Row],[Unique BarCode]],$N$10:$N$37,$O$10:$O$37)</f>
        <v>MACUSBC</v>
      </c>
      <c r="I601" t="str">
        <f>_xlfn.XLOOKUP(Table2[[#This Row],[Unique BarCode]],$N$10:$N$37,$P$10:$P$37)</f>
        <v>Charger</v>
      </c>
      <c r="J601" t="s">
        <v>8</v>
      </c>
      <c r="K601" t="s">
        <v>38</v>
      </c>
      <c r="L601">
        <v>1</v>
      </c>
    </row>
    <row r="602" spans="1:12" x14ac:dyDescent="0.2">
      <c r="A602" s="1" t="d">
        <v>2023-01-17</v>
      </c>
      <c r="B602" s="45">
        <v>-1</v>
      </c>
      <c r="C602" t="s">
        <v>20</v>
      </c>
      <c r="D602" t="str">
        <f>_xlfn.XLOOKUP(Table2[[#This Row],[Patron Group]],$R$10:$R$24,$S$10:$S$24)</f>
        <v>Graduate</v>
      </c>
      <c r="E602" s="1" t="d">
        <v>2023-01-17</v>
      </c>
      <c r="F602" t="s">
        <v>39</v>
      </c>
      <c r="G602" t="s">
        <v>2296</v>
      </c>
      <c r="H602" t="str">
        <f>_xlfn.XLOOKUP(Table2[[#This Row],[Unique BarCode]],$N$10:$N$37,$O$10:$O$37)</f>
        <v>MACUSBC</v>
      </c>
      <c r="I602" t="str">
        <f>_xlfn.XLOOKUP(Table2[[#This Row],[Unique BarCode]],$N$10:$N$37,$P$10:$P$37)</f>
        <v>Charger</v>
      </c>
      <c r="J602" t="s">
        <v>8</v>
      </c>
      <c r="K602" t="s">
        <v>40</v>
      </c>
      <c r="L602">
        <v>1</v>
      </c>
    </row>
    <row r="603" spans="1:12" x14ac:dyDescent="0.2">
      <c r="A603" s="1" t="d">
        <v>2023-01-17</v>
      </c>
      <c r="B603" s="45">
        <v>-1</v>
      </c>
      <c r="C603" t="s">
        <v>20</v>
      </c>
      <c r="D603" t="str">
        <f>_xlfn.XLOOKUP(Table2[[#This Row],[Patron Group]],$R$10:$R$24,$S$10:$S$24)</f>
        <v>Graduate</v>
      </c>
      <c r="E603" s="1" t="d">
        <v>2023-01-17</v>
      </c>
      <c r="F603" t="s">
        <v>815</v>
      </c>
      <c r="G603" t="s">
        <v>2294</v>
      </c>
      <c r="H603" t="str">
        <f>_xlfn.XLOOKUP(Table2[[#This Row],[Unique BarCode]],$N$10:$N$37,$O$10:$O$37)</f>
        <v>UVGA</v>
      </c>
      <c r="I603" t="str">
        <f>_xlfn.XLOOKUP(Table2[[#This Row],[Unique BarCode]],$N$10:$N$37,$P$10:$P$37)</f>
        <v>Cable</v>
      </c>
      <c r="J603" t="s">
        <v>8</v>
      </c>
      <c r="L603">
        <v>1</v>
      </c>
    </row>
    <row r="604" spans="1:12" x14ac:dyDescent="0.2">
      <c r="A604" s="1" t="d">
        <v>2023-01-17</v>
      </c>
      <c r="B604" s="45">
        <v>-1</v>
      </c>
      <c r="C604" t="s">
        <v>20</v>
      </c>
      <c r="D604" t="str">
        <f>_xlfn.XLOOKUP(Table2[[#This Row],[Patron Group]],$R$10:$R$24,$S$10:$S$24)</f>
        <v>Graduate</v>
      </c>
      <c r="E604" s="1" t="d">
        <v>2023-01-17</v>
      </c>
      <c r="F604" t="s">
        <v>816</v>
      </c>
      <c r="G604" t="s">
        <v>2294</v>
      </c>
      <c r="H604" t="str">
        <f>_xlfn.XLOOKUP(Table2[[#This Row],[Unique BarCode]],$N$10:$N$37,$O$10:$O$37)</f>
        <v>UVGA</v>
      </c>
      <c r="I604" t="str">
        <f>_xlfn.XLOOKUP(Table2[[#This Row],[Unique BarCode]],$N$10:$N$37,$P$10:$P$37)</f>
        <v>Cable</v>
      </c>
      <c r="J604" t="s">
        <v>8</v>
      </c>
      <c r="L604">
        <v>1</v>
      </c>
    </row>
    <row r="605" spans="1:12" x14ac:dyDescent="0.2">
      <c r="A605" s="1" t="d">
        <v>2023-01-17</v>
      </c>
      <c r="B605" s="45">
        <v>-1</v>
      </c>
      <c r="C605" t="s">
        <v>20</v>
      </c>
      <c r="D605" t="str">
        <f>_xlfn.XLOOKUP(Table2[[#This Row],[Patron Group]],$R$10:$R$24,$S$10:$S$24)</f>
        <v>Graduate</v>
      </c>
      <c r="E605" s="1" t="d">
        <v>2023-01-17</v>
      </c>
      <c r="F605" t="s">
        <v>272</v>
      </c>
      <c r="G605" t="s">
        <v>2272</v>
      </c>
      <c r="H605" t="str">
        <f>_xlfn.XLOOKUP(Table2[[#This Row],[Unique BarCode]],$N$10:$N$37,$O$10:$O$37)</f>
        <v>WALLADPT</v>
      </c>
      <c r="I605" t="str">
        <f>_xlfn.XLOOKUP(Table2[[#This Row],[Unique BarCode]],$N$10:$N$37,$P$10:$P$37)</f>
        <v>Charger</v>
      </c>
      <c r="J605" t="s">
        <v>49</v>
      </c>
      <c r="K605" t="s">
        <v>273</v>
      </c>
      <c r="L605">
        <v>1</v>
      </c>
    </row>
    <row r="606" spans="1:12" x14ac:dyDescent="0.2">
      <c r="A606" s="1" t="d">
        <v>2023-01-17</v>
      </c>
      <c r="B606" s="45">
        <v>-1</v>
      </c>
      <c r="C606" t="s">
        <v>20</v>
      </c>
      <c r="D606" t="str">
        <f>_xlfn.XLOOKUP(Table2[[#This Row],[Patron Group]],$R$10:$R$24,$S$10:$S$24)</f>
        <v>Graduate</v>
      </c>
      <c r="E606" s="1" t="d">
        <v>2023-01-17</v>
      </c>
      <c r="F606" t="s">
        <v>817</v>
      </c>
      <c r="G606" t="s">
        <v>2272</v>
      </c>
      <c r="H606" t="str">
        <f>_xlfn.XLOOKUP(Table2[[#This Row],[Unique BarCode]],$N$10:$N$37,$O$10:$O$37)</f>
        <v>WALLADPT</v>
      </c>
      <c r="I606" t="str">
        <f>_xlfn.XLOOKUP(Table2[[#This Row],[Unique BarCode]],$N$10:$N$37,$P$10:$P$37)</f>
        <v>Charger</v>
      </c>
      <c r="J606" t="s">
        <v>13</v>
      </c>
      <c r="K606" t="s">
        <v>818</v>
      </c>
      <c r="L606">
        <v>1</v>
      </c>
    </row>
    <row r="607" spans="1:12" x14ac:dyDescent="0.2">
      <c r="A607" s="1" t="d">
        <v>2023-01-17</v>
      </c>
      <c r="B607" s="45">
        <v>-1</v>
      </c>
      <c r="C607" t="s">
        <v>20</v>
      </c>
      <c r="D607" t="str">
        <f>_xlfn.XLOOKUP(Table2[[#This Row],[Patron Group]],$R$10:$R$24,$S$10:$S$24)</f>
        <v>Graduate</v>
      </c>
      <c r="E607" s="1" t="d">
        <v>2023-01-17</v>
      </c>
      <c r="F607" t="s">
        <v>483</v>
      </c>
      <c r="G607" t="s">
        <v>2272</v>
      </c>
      <c r="H607" t="str">
        <f>_xlfn.XLOOKUP(Table2[[#This Row],[Unique BarCode]],$N$10:$N$37,$O$10:$O$37)</f>
        <v>WALLADPT</v>
      </c>
      <c r="I607" t="str">
        <f>_xlfn.XLOOKUP(Table2[[#This Row],[Unique BarCode]],$N$10:$N$37,$P$10:$P$37)</f>
        <v>Charger</v>
      </c>
      <c r="J607" t="s">
        <v>8</v>
      </c>
      <c r="L607">
        <v>1</v>
      </c>
    </row>
    <row r="608" spans="1:12" x14ac:dyDescent="0.2">
      <c r="A608" s="1" t="d">
        <v>2023-01-17</v>
      </c>
      <c r="B608" s="45">
        <v>-1</v>
      </c>
      <c r="C608" t="s">
        <v>20</v>
      </c>
      <c r="D608" t="str">
        <f>_xlfn.XLOOKUP(Table2[[#This Row],[Patron Group]],$R$10:$R$24,$S$10:$S$24)</f>
        <v>Graduate</v>
      </c>
      <c r="E608" s="1" t="d">
        <v>2023-01-17</v>
      </c>
      <c r="F608" t="s">
        <v>47</v>
      </c>
      <c r="G608" t="s">
        <v>2272</v>
      </c>
      <c r="H608" t="str">
        <f>_xlfn.XLOOKUP(Table2[[#This Row],[Unique BarCode]],$N$10:$N$37,$O$10:$O$37)</f>
        <v>WALLADPT</v>
      </c>
      <c r="I608" t="str">
        <f>_xlfn.XLOOKUP(Table2[[#This Row],[Unique BarCode]],$N$10:$N$37,$P$10:$P$37)</f>
        <v>Charger</v>
      </c>
      <c r="J608" t="s">
        <v>8</v>
      </c>
      <c r="L608">
        <v>1</v>
      </c>
    </row>
    <row r="609" spans="1:12" x14ac:dyDescent="0.2">
      <c r="A609" s="1" t="d">
        <v>2023-01-17</v>
      </c>
      <c r="B609" s="45">
        <v>-1</v>
      </c>
      <c r="C609" t="s">
        <v>20</v>
      </c>
      <c r="D609" t="str">
        <f>_xlfn.XLOOKUP(Table2[[#This Row],[Patron Group]],$R$10:$R$24,$S$10:$S$24)</f>
        <v>Graduate</v>
      </c>
      <c r="E609" s="1" t="d">
        <v>2023-01-17</v>
      </c>
      <c r="F609" t="s">
        <v>275</v>
      </c>
      <c r="G609" t="s">
        <v>2272</v>
      </c>
      <c r="H609" t="str">
        <f>_xlfn.XLOOKUP(Table2[[#This Row],[Unique BarCode]],$N$10:$N$37,$O$10:$O$37)</f>
        <v>WALLADPT</v>
      </c>
      <c r="I609" t="str">
        <f>_xlfn.XLOOKUP(Table2[[#This Row],[Unique BarCode]],$N$10:$N$37,$P$10:$P$37)</f>
        <v>Charger</v>
      </c>
      <c r="J609" t="s">
        <v>8</v>
      </c>
      <c r="L609">
        <v>1</v>
      </c>
    </row>
    <row r="610" spans="1:12" x14ac:dyDescent="0.2">
      <c r="A610" s="1" t="d">
        <v>2023-01-17</v>
      </c>
      <c r="B610" s="45">
        <v>-1</v>
      </c>
      <c r="C610" t="s">
        <v>20</v>
      </c>
      <c r="D610" t="str">
        <f>_xlfn.XLOOKUP(Table2[[#This Row],[Patron Group]],$R$10:$R$24,$S$10:$S$24)</f>
        <v>Graduate</v>
      </c>
      <c r="E610" s="1" t="d">
        <v>2023-01-24</v>
      </c>
      <c r="F610" t="s">
        <v>51</v>
      </c>
      <c r="G610" t="s">
        <v>2273</v>
      </c>
      <c r="H610" t="str">
        <f>_xlfn.XLOOKUP(Table2[[#This Row],[Unique BarCode]],$N$10:$N$37,$O$10:$O$37)</f>
        <v>ChromeBook</v>
      </c>
      <c r="I610" t="str">
        <f>_xlfn.XLOOKUP(Table2[[#This Row],[Unique BarCode]],$N$10:$N$37,$P$10:$P$37)</f>
        <v>Device</v>
      </c>
      <c r="J610" t="s">
        <v>13</v>
      </c>
      <c r="K610" t="s">
        <v>52</v>
      </c>
      <c r="L610">
        <v>1</v>
      </c>
    </row>
    <row r="611" spans="1:12" x14ac:dyDescent="0.2">
      <c r="A611" s="1" t="d">
        <v>2023-01-17</v>
      </c>
      <c r="B611" s="45">
        <v>-1</v>
      </c>
      <c r="C611" t="s">
        <v>20</v>
      </c>
      <c r="D611" t="str">
        <f>_xlfn.XLOOKUP(Table2[[#This Row],[Patron Group]],$R$10:$R$24,$S$10:$S$24)</f>
        <v>Graduate</v>
      </c>
      <c r="E611" s="1" t="d">
        <v>2023-01-24</v>
      </c>
      <c r="F611" t="s">
        <v>284</v>
      </c>
      <c r="G611" t="s">
        <v>2273</v>
      </c>
      <c r="H611" t="str">
        <f>_xlfn.XLOOKUP(Table2[[#This Row],[Unique BarCode]],$N$10:$N$37,$O$10:$O$37)</f>
        <v>ChromeBook</v>
      </c>
      <c r="I611" t="str">
        <f>_xlfn.XLOOKUP(Table2[[#This Row],[Unique BarCode]],$N$10:$N$37,$P$10:$P$37)</f>
        <v>Device</v>
      </c>
      <c r="J611" t="s">
        <v>8</v>
      </c>
      <c r="K611" t="s">
        <v>285</v>
      </c>
      <c r="L611">
        <v>1</v>
      </c>
    </row>
    <row r="612" spans="1:12" x14ac:dyDescent="0.2">
      <c r="A612" s="1" t="d">
        <v>2023-01-17</v>
      </c>
      <c r="B612" s="45">
        <v>-1</v>
      </c>
      <c r="C612" t="s">
        <v>20</v>
      </c>
      <c r="D612" t="str">
        <f>_xlfn.XLOOKUP(Table2[[#This Row],[Patron Group]],$R$10:$R$24,$S$10:$S$24)</f>
        <v>Graduate</v>
      </c>
      <c r="E612" s="1" t="d">
        <v>2023-01-24</v>
      </c>
      <c r="F612" t="s">
        <v>819</v>
      </c>
      <c r="G612" t="s">
        <v>2273</v>
      </c>
      <c r="H612" t="str">
        <f>_xlfn.XLOOKUP(Table2[[#This Row],[Unique BarCode]],$N$10:$N$37,$O$10:$O$37)</f>
        <v>ChromeBook</v>
      </c>
      <c r="I612" t="str">
        <f>_xlfn.XLOOKUP(Table2[[#This Row],[Unique BarCode]],$N$10:$N$37,$P$10:$P$37)</f>
        <v>Device</v>
      </c>
      <c r="J612" t="s">
        <v>8</v>
      </c>
      <c r="K612" t="s">
        <v>820</v>
      </c>
      <c r="L612">
        <v>1</v>
      </c>
    </row>
    <row r="613" spans="1:12" x14ac:dyDescent="0.2">
      <c r="A613" s="1" t="d">
        <v>2023-01-17</v>
      </c>
      <c r="B613" s="45">
        <v>-1</v>
      </c>
      <c r="C613" t="s">
        <v>20</v>
      </c>
      <c r="D613" t="str">
        <f>_xlfn.XLOOKUP(Table2[[#This Row],[Patron Group]],$R$10:$R$24,$S$10:$S$24)</f>
        <v>Graduate</v>
      </c>
      <c r="E613" s="1" t="d">
        <v>2023-01-24</v>
      </c>
      <c r="F613" t="s">
        <v>821</v>
      </c>
      <c r="G613" t="s">
        <v>2263</v>
      </c>
      <c r="H613" t="str">
        <f>_xlfn.XLOOKUP(Table2[[#This Row],[Unique BarCode]],$N$10:$N$37,$O$10:$O$37)</f>
        <v>HP Laptop</v>
      </c>
      <c r="I613" t="str">
        <f>_xlfn.XLOOKUP(Table2[[#This Row],[Unique BarCode]],$N$10:$N$37,$P$10:$P$37)</f>
        <v>Device</v>
      </c>
      <c r="J613" t="s">
        <v>8</v>
      </c>
      <c r="K613" t="s">
        <v>822</v>
      </c>
      <c r="L613">
        <v>1</v>
      </c>
    </row>
    <row r="614" spans="1:12" x14ac:dyDescent="0.2">
      <c r="A614" s="1" t="d">
        <v>2023-01-17</v>
      </c>
      <c r="B614" s="45">
        <v>-1</v>
      </c>
      <c r="C614" t="s">
        <v>20</v>
      </c>
      <c r="D614" t="str">
        <f>_xlfn.XLOOKUP(Table2[[#This Row],[Patron Group]],$R$10:$R$24,$S$10:$S$24)</f>
        <v>Graduate</v>
      </c>
      <c r="E614" s="1" t="d">
        <v>2023-01-31</v>
      </c>
      <c r="F614" t="s">
        <v>240</v>
      </c>
      <c r="G614" t="s">
        <v>2263</v>
      </c>
      <c r="H614" t="str">
        <f>_xlfn.XLOOKUP(Table2[[#This Row],[Unique BarCode]],$N$10:$N$37,$O$10:$O$37)</f>
        <v>HP Laptop</v>
      </c>
      <c r="I614" t="str">
        <f>_xlfn.XLOOKUP(Table2[[#This Row],[Unique BarCode]],$N$10:$N$37,$P$10:$P$37)</f>
        <v>Device</v>
      </c>
      <c r="J614" t="s">
        <v>8</v>
      </c>
      <c r="K614" t="s">
        <v>241</v>
      </c>
      <c r="L614">
        <v>1</v>
      </c>
    </row>
    <row r="615" spans="1:12" x14ac:dyDescent="0.2">
      <c r="A615" s="1" t="d">
        <v>2023-01-17</v>
      </c>
      <c r="B615" s="45">
        <v>-1</v>
      </c>
      <c r="C615" t="s">
        <v>20</v>
      </c>
      <c r="D615" t="str">
        <f>_xlfn.XLOOKUP(Table2[[#This Row],[Patron Group]],$R$10:$R$24,$S$10:$S$24)</f>
        <v>Graduate</v>
      </c>
      <c r="E615" s="1" t="d">
        <v>2023-04-17</v>
      </c>
      <c r="F615" t="s">
        <v>823</v>
      </c>
      <c r="G615" t="s">
        <v>2279</v>
      </c>
      <c r="H615" t="str">
        <f>_xlfn.XLOOKUP(Table2[[#This Row],[Unique BarCode]],$N$10:$N$37,$O$10:$O$37)</f>
        <v>EE Devices</v>
      </c>
      <c r="I615" t="str">
        <f>_xlfn.XLOOKUP(Table2[[#This Row],[Unique BarCode]],$N$10:$N$37,$P$10:$P$37)</f>
        <v>EE Devices</v>
      </c>
      <c r="J615" t="s">
        <v>49</v>
      </c>
      <c r="K615" t="s">
        <v>824</v>
      </c>
      <c r="L615">
        <v>1</v>
      </c>
    </row>
    <row r="616" spans="1:12" x14ac:dyDescent="0.2">
      <c r="A616" s="1" t="d">
        <v>2023-01-17</v>
      </c>
      <c r="B616" s="45">
        <v>-1</v>
      </c>
      <c r="C616" t="s">
        <v>20</v>
      </c>
      <c r="D616" t="str">
        <f>_xlfn.XLOOKUP(Table2[[#This Row],[Patron Group]],$R$10:$R$24,$S$10:$S$24)</f>
        <v>Graduate</v>
      </c>
      <c r="E616" s="1" t="d">
        <v>2023-04-17</v>
      </c>
      <c r="F616" t="s">
        <v>825</v>
      </c>
      <c r="G616" t="s">
        <v>2273</v>
      </c>
      <c r="H616" t="str">
        <f>_xlfn.XLOOKUP(Table2[[#This Row],[Unique BarCode]],$N$10:$N$37,$O$10:$O$37)</f>
        <v>ChromeBook</v>
      </c>
      <c r="I616" t="str">
        <f>_xlfn.XLOOKUP(Table2[[#This Row],[Unique BarCode]],$N$10:$N$37,$P$10:$P$37)</f>
        <v>Device</v>
      </c>
      <c r="J616" t="s">
        <v>49</v>
      </c>
      <c r="L616">
        <v>1</v>
      </c>
    </row>
    <row r="617" spans="1:12" x14ac:dyDescent="0.2">
      <c r="A617" s="1" t="d">
        <v>2023-01-17</v>
      </c>
      <c r="B617" s="45">
        <v>-1</v>
      </c>
      <c r="C617" t="s">
        <v>826</v>
      </c>
      <c r="D617" t="str">
        <f>_xlfn.XLOOKUP(Table2[[#This Row],[Patron Group]],$R$10:$R$24,$S$10:$S$24)</f>
        <v>Academic</v>
      </c>
      <c r="E617" s="1" t="d">
        <v>2023-01-30</v>
      </c>
      <c r="F617" t="s">
        <v>827</v>
      </c>
      <c r="G617" t="s">
        <v>2274</v>
      </c>
      <c r="H617" t="str">
        <f>_xlfn.XLOOKUP(Table2[[#This Row],[Unique BarCode]],$N$10:$N$37,$O$10:$O$37)</f>
        <v>MacBook</v>
      </c>
      <c r="I617" t="str">
        <f>_xlfn.XLOOKUP(Table2[[#This Row],[Unique BarCode]],$N$10:$N$37,$P$10:$P$37)</f>
        <v>Device</v>
      </c>
      <c r="J617" t="s">
        <v>8</v>
      </c>
      <c r="K617" t="s">
        <v>828</v>
      </c>
      <c r="L617">
        <v>1</v>
      </c>
    </row>
    <row r="618" spans="1:12" x14ac:dyDescent="0.2">
      <c r="A618" s="1" t="d">
        <v>2023-01-17</v>
      </c>
      <c r="B618" s="45">
        <v>-1</v>
      </c>
      <c r="C618" t="s">
        <v>66</v>
      </c>
      <c r="D618" t="str">
        <f>_xlfn.XLOOKUP(Table2[[#This Row],[Patron Group]],$R$10:$R$24,$S$10:$S$24)</f>
        <v>Graduate</v>
      </c>
      <c r="E618" s="1" t="d">
        <v>2023-01-17</v>
      </c>
      <c r="F618" t="s">
        <v>829</v>
      </c>
      <c r="G618" t="s">
        <v>2271</v>
      </c>
      <c r="H618" t="str">
        <f>_xlfn.XLOOKUP(Table2[[#This Row],[Unique BarCode]],$N$10:$N$37,$O$10:$O$37)</f>
        <v>OMNI</v>
      </c>
      <c r="I618" t="str">
        <f>_xlfn.XLOOKUP(Table2[[#This Row],[Unique BarCode]],$N$10:$N$37,$P$10:$P$37)</f>
        <v>Charger</v>
      </c>
      <c r="J618" t="s">
        <v>68</v>
      </c>
      <c r="K618" t="s">
        <v>830</v>
      </c>
      <c r="L618">
        <v>1</v>
      </c>
    </row>
    <row r="619" spans="1:12" x14ac:dyDescent="0.2">
      <c r="A619" s="1" t="d">
        <v>2023-01-17</v>
      </c>
      <c r="B619" s="45">
        <v>-1</v>
      </c>
      <c r="C619" t="s">
        <v>70</v>
      </c>
      <c r="D619" t="str">
        <f>_xlfn.XLOOKUP(Table2[[#This Row],[Patron Group]],$R$10:$R$24,$S$10:$S$24)</f>
        <v>Undergraduate</v>
      </c>
      <c r="E619" s="1" t="d">
        <v>2023-01-17</v>
      </c>
      <c r="F619" t="s">
        <v>831</v>
      </c>
      <c r="G619" t="s">
        <v>2271</v>
      </c>
      <c r="H619" t="str">
        <f>_xlfn.XLOOKUP(Table2[[#This Row],[Unique BarCode]],$N$10:$N$37,$O$10:$O$37)</f>
        <v>OMNI</v>
      </c>
      <c r="I619" t="str">
        <f>_xlfn.XLOOKUP(Table2[[#This Row],[Unique BarCode]],$N$10:$N$37,$P$10:$P$37)</f>
        <v>Charger</v>
      </c>
      <c r="J619" t="s">
        <v>68</v>
      </c>
      <c r="K619" t="s">
        <v>832</v>
      </c>
      <c r="L619">
        <v>1</v>
      </c>
    </row>
    <row r="620" spans="1:12" x14ac:dyDescent="0.2">
      <c r="A620" s="1" t="d">
        <v>2023-01-17</v>
      </c>
      <c r="B620" s="45">
        <v>-1</v>
      </c>
      <c r="C620" t="s">
        <v>70</v>
      </c>
      <c r="D620" t="str">
        <f>_xlfn.XLOOKUP(Table2[[#This Row],[Patron Group]],$R$10:$R$24,$S$10:$S$24)</f>
        <v>Undergraduate</v>
      </c>
      <c r="E620" s="1" t="d">
        <v>2023-01-24</v>
      </c>
      <c r="F620" t="s">
        <v>715</v>
      </c>
      <c r="G620" t="s">
        <v>2273</v>
      </c>
      <c r="H620" t="str">
        <f>_xlfn.XLOOKUP(Table2[[#This Row],[Unique BarCode]],$N$10:$N$37,$O$10:$O$37)</f>
        <v>ChromeBook</v>
      </c>
      <c r="I620" t="str">
        <f>_xlfn.XLOOKUP(Table2[[#This Row],[Unique BarCode]],$N$10:$N$37,$P$10:$P$37)</f>
        <v>Device</v>
      </c>
      <c r="J620" t="s">
        <v>68</v>
      </c>
      <c r="K620" t="s">
        <v>716</v>
      </c>
      <c r="L620">
        <v>1</v>
      </c>
    </row>
    <row r="621" spans="1:12" x14ac:dyDescent="0.2">
      <c r="A621" s="1" t="d">
        <v>2023-01-17</v>
      </c>
      <c r="B621" s="45">
        <v>-1</v>
      </c>
      <c r="C621" t="s">
        <v>77</v>
      </c>
      <c r="D621" t="str">
        <f>_xlfn.XLOOKUP(Table2[[#This Row],[Patron Group]],$R$10:$R$24,$S$10:$S$24)</f>
        <v>Undergraduate</v>
      </c>
      <c r="E621" s="1" t="d">
        <v>2023-01-17</v>
      </c>
      <c r="F621" t="s">
        <v>704</v>
      </c>
      <c r="G621" t="s">
        <v>2288</v>
      </c>
      <c r="H621" t="str">
        <f>_xlfn.XLOOKUP(Table2[[#This Row],[Unique BarCode]],$N$10:$N$37,$O$10:$O$37)</f>
        <v>Android Charger</v>
      </c>
      <c r="I621" t="str">
        <f>_xlfn.XLOOKUP(Table2[[#This Row],[Unique BarCode]],$N$10:$N$37,$P$10:$P$37)</f>
        <v>Charger</v>
      </c>
      <c r="J621" t="s">
        <v>68</v>
      </c>
      <c r="K621" t="s">
        <v>705</v>
      </c>
      <c r="L621">
        <v>1</v>
      </c>
    </row>
    <row r="622" spans="1:12" x14ac:dyDescent="0.2">
      <c r="A622" s="1" t="d">
        <v>2023-01-17</v>
      </c>
      <c r="B622" s="45">
        <v>-1</v>
      </c>
      <c r="C622" t="s">
        <v>77</v>
      </c>
      <c r="D622" t="str">
        <f>_xlfn.XLOOKUP(Table2[[#This Row],[Patron Group]],$R$10:$R$24,$S$10:$S$24)</f>
        <v>Undergraduate</v>
      </c>
      <c r="E622" s="1" t="d">
        <v>2023-01-17</v>
      </c>
      <c r="F622" t="s">
        <v>78</v>
      </c>
      <c r="G622" t="s">
        <v>2276</v>
      </c>
      <c r="H622" t="str">
        <f>_xlfn.XLOOKUP(Table2[[#This Row],[Unique BarCode]],$N$10:$N$37,$O$10:$O$37)</f>
        <v>CALC</v>
      </c>
      <c r="I622" t="str">
        <f>_xlfn.XLOOKUP(Table2[[#This Row],[Unique BarCode]],$N$10:$N$37,$P$10:$P$37)</f>
        <v>Accessory</v>
      </c>
      <c r="J622" t="s">
        <v>8</v>
      </c>
      <c r="K622" t="s">
        <v>79</v>
      </c>
      <c r="L622">
        <v>1</v>
      </c>
    </row>
    <row r="623" spans="1:12" x14ac:dyDescent="0.2">
      <c r="A623" s="1" t="d">
        <v>2023-01-17</v>
      </c>
      <c r="B623" s="45">
        <v>-1</v>
      </c>
      <c r="C623" t="s">
        <v>77</v>
      </c>
      <c r="D623" t="str">
        <f>_xlfn.XLOOKUP(Table2[[#This Row],[Patron Group]],$R$10:$R$24,$S$10:$S$24)</f>
        <v>Undergraduate</v>
      </c>
      <c r="E623" s="1" t="d">
        <v>2023-01-17</v>
      </c>
      <c r="F623" t="s">
        <v>707</v>
      </c>
      <c r="G623" t="s">
        <v>2281</v>
      </c>
      <c r="H623" t="str">
        <f>_xlfn.XLOOKUP(Table2[[#This Row],[Unique BarCode]],$N$10:$N$37,$O$10:$O$37)</f>
        <v>HDMIC</v>
      </c>
      <c r="I623" t="str">
        <f>_xlfn.XLOOKUP(Table2[[#This Row],[Unique BarCode]],$N$10:$N$37,$P$10:$P$37)</f>
        <v>Cable</v>
      </c>
      <c r="J623" t="s">
        <v>8</v>
      </c>
      <c r="K623" t="s">
        <v>708</v>
      </c>
      <c r="L623">
        <v>1</v>
      </c>
    </row>
    <row r="624" spans="1:12" x14ac:dyDescent="0.2">
      <c r="A624" s="1" t="d">
        <v>2023-01-17</v>
      </c>
      <c r="B624" s="45">
        <v>-1</v>
      </c>
      <c r="C624" t="s">
        <v>77</v>
      </c>
      <c r="D624" t="str">
        <f>_xlfn.XLOOKUP(Table2[[#This Row],[Patron Group]],$R$10:$R$24,$S$10:$S$24)</f>
        <v>Undergraduate</v>
      </c>
      <c r="E624" s="1" t="d">
        <v>2023-01-17</v>
      </c>
      <c r="F624" t="s">
        <v>833</v>
      </c>
      <c r="G624" t="s">
        <v>2266</v>
      </c>
      <c r="H624" t="str">
        <f>_xlfn.XLOOKUP(Table2[[#This Row],[Unique BarCode]],$N$10:$N$37,$O$10:$O$37)</f>
        <v>Headphones</v>
      </c>
      <c r="I624" t="str">
        <f>_xlfn.XLOOKUP(Table2[[#This Row],[Unique BarCode]],$N$10:$N$37,$P$10:$P$37)</f>
        <v>Accessory</v>
      </c>
      <c r="J624" t="s">
        <v>49</v>
      </c>
      <c r="K624" t="s">
        <v>834</v>
      </c>
      <c r="L624">
        <v>1</v>
      </c>
    </row>
    <row r="625" spans="1:12" x14ac:dyDescent="0.2">
      <c r="A625" s="1" t="d">
        <v>2023-01-17</v>
      </c>
      <c r="B625" s="45">
        <v>-1</v>
      </c>
      <c r="C625" t="s">
        <v>77</v>
      </c>
      <c r="D625" t="str">
        <f>_xlfn.XLOOKUP(Table2[[#This Row],[Patron Group]],$R$10:$R$24,$S$10:$S$24)</f>
        <v>Undergraduate</v>
      </c>
      <c r="E625" s="1" t="d">
        <v>2023-01-17</v>
      </c>
      <c r="F625" t="s">
        <v>811</v>
      </c>
      <c r="G625" t="s">
        <v>2282</v>
      </c>
      <c r="H625" t="str">
        <f>_xlfn.XLOOKUP(Table2[[#This Row],[Unique BarCode]],$N$10:$N$37,$O$10:$O$37)</f>
        <v>HPUSBC</v>
      </c>
      <c r="I625" t="str">
        <f>_xlfn.XLOOKUP(Table2[[#This Row],[Unique BarCode]],$N$10:$N$37,$P$10:$P$37)</f>
        <v>Charger</v>
      </c>
      <c r="J625" t="s">
        <v>49</v>
      </c>
      <c r="K625" t="s">
        <v>812</v>
      </c>
      <c r="L625">
        <v>1</v>
      </c>
    </row>
    <row r="626" spans="1:12" x14ac:dyDescent="0.2">
      <c r="A626" s="1" t="d">
        <v>2023-01-17</v>
      </c>
      <c r="B626" s="45">
        <v>-1</v>
      </c>
      <c r="C626" t="s">
        <v>77</v>
      </c>
      <c r="D626" t="str">
        <f>_xlfn.XLOOKUP(Table2[[#This Row],[Patron Group]],$R$10:$R$24,$S$10:$S$24)</f>
        <v>Undergraduate</v>
      </c>
      <c r="E626" s="1" t="d">
        <v>2023-01-17</v>
      </c>
      <c r="F626" t="s">
        <v>835</v>
      </c>
      <c r="G626" t="s">
        <v>2265</v>
      </c>
      <c r="H626" t="str">
        <f>_xlfn.XLOOKUP(Table2[[#This Row],[Unique BarCode]],$N$10:$N$37,$O$10:$O$37)</f>
        <v>IPHONE</v>
      </c>
      <c r="I626" t="str">
        <f>_xlfn.XLOOKUP(Table2[[#This Row],[Unique BarCode]],$N$10:$N$37,$P$10:$P$37)</f>
        <v>Charger</v>
      </c>
      <c r="J626" t="s">
        <v>68</v>
      </c>
      <c r="K626" t="s">
        <v>836</v>
      </c>
      <c r="L626">
        <v>1</v>
      </c>
    </row>
    <row r="627" spans="1:12" x14ac:dyDescent="0.2">
      <c r="A627" s="1" t="d">
        <v>2023-01-17</v>
      </c>
      <c r="B627" s="45">
        <v>-1</v>
      </c>
      <c r="C627" t="s">
        <v>77</v>
      </c>
      <c r="D627" t="str">
        <f>_xlfn.XLOOKUP(Table2[[#This Row],[Patron Group]],$R$10:$R$24,$S$10:$S$24)</f>
        <v>Undergraduate</v>
      </c>
      <c r="E627" s="1" t="d">
        <v>2023-01-17</v>
      </c>
      <c r="F627" t="s">
        <v>579</v>
      </c>
      <c r="G627" t="s">
        <v>2265</v>
      </c>
      <c r="H627" t="str">
        <f>_xlfn.XLOOKUP(Table2[[#This Row],[Unique BarCode]],$N$10:$N$37,$O$10:$O$37)</f>
        <v>IPHONE</v>
      </c>
      <c r="I627" t="str">
        <f>_xlfn.XLOOKUP(Table2[[#This Row],[Unique BarCode]],$N$10:$N$37,$P$10:$P$37)</f>
        <v>Charger</v>
      </c>
      <c r="J627" t="s">
        <v>49</v>
      </c>
      <c r="K627" t="s">
        <v>580</v>
      </c>
      <c r="L627">
        <v>1</v>
      </c>
    </row>
    <row r="628" spans="1:12" x14ac:dyDescent="0.2">
      <c r="A628" s="1" t="d">
        <v>2023-01-17</v>
      </c>
      <c r="B628" s="45">
        <v>-1</v>
      </c>
      <c r="C628" t="s">
        <v>77</v>
      </c>
      <c r="D628" t="str">
        <f>_xlfn.XLOOKUP(Table2[[#This Row],[Patron Group]],$R$10:$R$24,$S$10:$S$24)</f>
        <v>Undergraduate</v>
      </c>
      <c r="E628" s="1" t="d">
        <v>2023-01-17</v>
      </c>
      <c r="F628" t="s">
        <v>27</v>
      </c>
      <c r="G628" t="s">
        <v>2265</v>
      </c>
      <c r="H628" t="str">
        <f>_xlfn.XLOOKUP(Table2[[#This Row],[Unique BarCode]],$N$10:$N$37,$O$10:$O$37)</f>
        <v>IPHONE</v>
      </c>
      <c r="I628" t="str">
        <f>_xlfn.XLOOKUP(Table2[[#This Row],[Unique BarCode]],$N$10:$N$37,$P$10:$P$37)</f>
        <v>Charger</v>
      </c>
      <c r="J628" t="s">
        <v>8</v>
      </c>
      <c r="K628" t="s">
        <v>28</v>
      </c>
      <c r="L628">
        <v>1</v>
      </c>
    </row>
    <row r="629" spans="1:12" x14ac:dyDescent="0.2">
      <c r="A629" s="1" t="d">
        <v>2023-01-17</v>
      </c>
      <c r="B629" s="45">
        <v>-1</v>
      </c>
      <c r="C629" t="s">
        <v>77</v>
      </c>
      <c r="D629" t="str">
        <f>_xlfn.XLOOKUP(Table2[[#This Row],[Patron Group]],$R$10:$R$24,$S$10:$S$24)</f>
        <v>Undergraduate</v>
      </c>
      <c r="E629" s="1" t="d">
        <v>2023-01-17</v>
      </c>
      <c r="F629" t="s">
        <v>837</v>
      </c>
      <c r="G629" t="s">
        <v>2265</v>
      </c>
      <c r="H629" t="str">
        <f>_xlfn.XLOOKUP(Table2[[#This Row],[Unique BarCode]],$N$10:$N$37,$O$10:$O$37)</f>
        <v>IPHONE</v>
      </c>
      <c r="I629" t="str">
        <f>_xlfn.XLOOKUP(Table2[[#This Row],[Unique BarCode]],$N$10:$N$37,$P$10:$P$37)</f>
        <v>Charger</v>
      </c>
      <c r="J629" t="s">
        <v>8</v>
      </c>
      <c r="K629" t="s">
        <v>838</v>
      </c>
      <c r="L629">
        <v>1</v>
      </c>
    </row>
    <row r="630" spans="1:12" x14ac:dyDescent="0.2">
      <c r="A630" s="1" t="d">
        <v>2023-01-17</v>
      </c>
      <c r="B630" s="45">
        <v>-1</v>
      </c>
      <c r="C630" t="s">
        <v>77</v>
      </c>
      <c r="D630" t="str">
        <f>_xlfn.XLOOKUP(Table2[[#This Row],[Patron Group]],$R$10:$R$24,$S$10:$S$24)</f>
        <v>Undergraduate</v>
      </c>
      <c r="E630" s="1" t="d">
        <v>2023-01-17</v>
      </c>
      <c r="F630" t="s">
        <v>263</v>
      </c>
      <c r="G630" t="s">
        <v>2265</v>
      </c>
      <c r="H630" t="str">
        <f>_xlfn.XLOOKUP(Table2[[#This Row],[Unique BarCode]],$N$10:$N$37,$O$10:$O$37)</f>
        <v>IPHONE</v>
      </c>
      <c r="I630" t="str">
        <f>_xlfn.XLOOKUP(Table2[[#This Row],[Unique BarCode]],$N$10:$N$37,$P$10:$P$37)</f>
        <v>Charger</v>
      </c>
      <c r="J630" t="s">
        <v>8</v>
      </c>
      <c r="K630" t="s">
        <v>264</v>
      </c>
      <c r="L630">
        <v>1</v>
      </c>
    </row>
    <row r="631" spans="1:12" x14ac:dyDescent="0.2">
      <c r="A631" s="1" t="d">
        <v>2023-01-17</v>
      </c>
      <c r="B631" s="45">
        <v>-1</v>
      </c>
      <c r="C631" t="s">
        <v>77</v>
      </c>
      <c r="D631" t="str">
        <f>_xlfn.XLOOKUP(Table2[[#This Row],[Patron Group]],$R$10:$R$24,$S$10:$S$24)</f>
        <v>Undergraduate</v>
      </c>
      <c r="E631" s="1" t="d">
        <v>2023-01-17</v>
      </c>
      <c r="F631" t="s">
        <v>461</v>
      </c>
      <c r="G631" t="s">
        <v>2265</v>
      </c>
      <c r="H631" t="str">
        <f>_xlfn.XLOOKUP(Table2[[#This Row],[Unique BarCode]],$N$10:$N$37,$O$10:$O$37)</f>
        <v>IPHONE</v>
      </c>
      <c r="I631" t="str">
        <f>_xlfn.XLOOKUP(Table2[[#This Row],[Unique BarCode]],$N$10:$N$37,$P$10:$P$37)</f>
        <v>Charger</v>
      </c>
      <c r="J631" t="s">
        <v>8</v>
      </c>
      <c r="K631" t="s">
        <v>462</v>
      </c>
      <c r="L631">
        <v>1</v>
      </c>
    </row>
    <row r="632" spans="1:12" x14ac:dyDescent="0.2">
      <c r="A632" s="1" t="d">
        <v>2023-01-17</v>
      </c>
      <c r="B632" s="45">
        <v>-1</v>
      </c>
      <c r="C632" t="s">
        <v>77</v>
      </c>
      <c r="D632" t="str">
        <f>_xlfn.XLOOKUP(Table2[[#This Row],[Patron Group]],$R$10:$R$24,$S$10:$S$24)</f>
        <v>Undergraduate</v>
      </c>
      <c r="E632" s="1" t="d">
        <v>2023-01-17</v>
      </c>
      <c r="F632" t="s">
        <v>84</v>
      </c>
      <c r="G632" t="s">
        <v>2265</v>
      </c>
      <c r="H632" t="str">
        <f>_xlfn.XLOOKUP(Table2[[#This Row],[Unique BarCode]],$N$10:$N$37,$O$10:$O$37)</f>
        <v>IPHONE</v>
      </c>
      <c r="I632" t="str">
        <f>_xlfn.XLOOKUP(Table2[[#This Row],[Unique BarCode]],$N$10:$N$37,$P$10:$P$37)</f>
        <v>Charger</v>
      </c>
      <c r="J632" t="s">
        <v>8</v>
      </c>
      <c r="K632" t="s">
        <v>85</v>
      </c>
      <c r="L632">
        <v>1</v>
      </c>
    </row>
    <row r="633" spans="1:12" x14ac:dyDescent="0.2">
      <c r="A633" s="1" t="d">
        <v>2023-01-17</v>
      </c>
      <c r="B633" s="45">
        <v>-1</v>
      </c>
      <c r="C633" t="s">
        <v>77</v>
      </c>
      <c r="D633" t="str">
        <f>_xlfn.XLOOKUP(Table2[[#This Row],[Patron Group]],$R$10:$R$24,$S$10:$S$24)</f>
        <v>Undergraduate</v>
      </c>
      <c r="E633" s="1" t="d">
        <v>2023-01-17</v>
      </c>
      <c r="F633" t="s">
        <v>839</v>
      </c>
      <c r="G633" t="s">
        <v>2265</v>
      </c>
      <c r="H633" t="str">
        <f>_xlfn.XLOOKUP(Table2[[#This Row],[Unique BarCode]],$N$10:$N$37,$O$10:$O$37)</f>
        <v>IPHONE</v>
      </c>
      <c r="I633" t="str">
        <f>_xlfn.XLOOKUP(Table2[[#This Row],[Unique BarCode]],$N$10:$N$37,$P$10:$P$37)</f>
        <v>Charger</v>
      </c>
      <c r="J633" t="s">
        <v>8</v>
      </c>
      <c r="K633" t="s">
        <v>840</v>
      </c>
      <c r="L633">
        <v>1</v>
      </c>
    </row>
    <row r="634" spans="1:12" x14ac:dyDescent="0.2">
      <c r="A634" s="1" t="d">
        <v>2023-01-17</v>
      </c>
      <c r="B634" s="45">
        <v>-1</v>
      </c>
      <c r="C634" t="s">
        <v>77</v>
      </c>
      <c r="D634" t="str">
        <f>_xlfn.XLOOKUP(Table2[[#This Row],[Patron Group]],$R$10:$R$24,$S$10:$S$24)</f>
        <v>Undergraduate</v>
      </c>
      <c r="E634" s="1" t="d">
        <v>2023-01-17</v>
      </c>
      <c r="F634" t="s">
        <v>71</v>
      </c>
      <c r="G634" t="s">
        <v>2265</v>
      </c>
      <c r="H634" t="str">
        <f>_xlfn.XLOOKUP(Table2[[#This Row],[Unique BarCode]],$N$10:$N$37,$O$10:$O$37)</f>
        <v>IPHONE</v>
      </c>
      <c r="I634" t="str">
        <f>_xlfn.XLOOKUP(Table2[[#This Row],[Unique BarCode]],$N$10:$N$37,$P$10:$P$37)</f>
        <v>Charger</v>
      </c>
      <c r="J634" t="s">
        <v>8</v>
      </c>
      <c r="K634" t="s">
        <v>72</v>
      </c>
      <c r="L634">
        <v>1</v>
      </c>
    </row>
    <row r="635" spans="1:12" x14ac:dyDescent="0.2">
      <c r="A635" s="1" t="d">
        <v>2023-01-17</v>
      </c>
      <c r="B635" s="45">
        <v>-1</v>
      </c>
      <c r="C635" t="s">
        <v>77</v>
      </c>
      <c r="D635" t="str">
        <f>_xlfn.XLOOKUP(Table2[[#This Row],[Patron Group]],$R$10:$R$24,$S$10:$S$24)</f>
        <v>Undergraduate</v>
      </c>
      <c r="E635" s="1" t="d">
        <v>2023-01-17</v>
      </c>
      <c r="F635" t="s">
        <v>433</v>
      </c>
      <c r="G635" t="s">
        <v>2265</v>
      </c>
      <c r="H635" t="str">
        <f>_xlfn.XLOOKUP(Table2[[#This Row],[Unique BarCode]],$N$10:$N$37,$O$10:$O$37)</f>
        <v>IPHONE</v>
      </c>
      <c r="I635" t="str">
        <f>_xlfn.XLOOKUP(Table2[[#This Row],[Unique BarCode]],$N$10:$N$37,$P$10:$P$37)</f>
        <v>Charger</v>
      </c>
      <c r="J635" t="s">
        <v>8</v>
      </c>
      <c r="K635" t="s">
        <v>434</v>
      </c>
      <c r="L635">
        <v>1</v>
      </c>
    </row>
    <row r="636" spans="1:12" x14ac:dyDescent="0.2">
      <c r="A636" s="1" t="d">
        <v>2023-01-17</v>
      </c>
      <c r="B636" s="45">
        <v>-1</v>
      </c>
      <c r="C636" t="s">
        <v>77</v>
      </c>
      <c r="D636" t="str">
        <f>_xlfn.XLOOKUP(Table2[[#This Row],[Patron Group]],$R$10:$R$24,$S$10:$S$24)</f>
        <v>Undergraduate</v>
      </c>
      <c r="E636" s="1" t="d">
        <v>2023-01-17</v>
      </c>
      <c r="F636" t="s">
        <v>29</v>
      </c>
      <c r="G636" t="s">
        <v>2265</v>
      </c>
      <c r="H636" t="str">
        <f>_xlfn.XLOOKUP(Table2[[#This Row],[Unique BarCode]],$N$10:$N$37,$O$10:$O$37)</f>
        <v>IPHONE</v>
      </c>
      <c r="I636" t="str">
        <f>_xlfn.XLOOKUP(Table2[[#This Row],[Unique BarCode]],$N$10:$N$37,$P$10:$P$37)</f>
        <v>Charger</v>
      </c>
      <c r="J636" t="s">
        <v>8</v>
      </c>
      <c r="K636" t="s">
        <v>30</v>
      </c>
      <c r="L636">
        <v>1</v>
      </c>
    </row>
    <row r="637" spans="1:12" x14ac:dyDescent="0.2">
      <c r="A637" s="1" t="d">
        <v>2023-01-17</v>
      </c>
      <c r="B637" s="45">
        <v>-1</v>
      </c>
      <c r="C637" t="s">
        <v>77</v>
      </c>
      <c r="D637" t="str">
        <f>_xlfn.XLOOKUP(Table2[[#This Row],[Patron Group]],$R$10:$R$24,$S$10:$S$24)</f>
        <v>Undergraduate</v>
      </c>
      <c r="E637" s="1" t="d">
        <v>2023-01-17</v>
      </c>
      <c r="F637" t="s">
        <v>266</v>
      </c>
      <c r="G637" t="s">
        <v>2265</v>
      </c>
      <c r="H637" t="str">
        <f>_xlfn.XLOOKUP(Table2[[#This Row],[Unique BarCode]],$N$10:$N$37,$O$10:$O$37)</f>
        <v>IPHONE</v>
      </c>
      <c r="I637" t="str">
        <f>_xlfn.XLOOKUP(Table2[[#This Row],[Unique BarCode]],$N$10:$N$37,$P$10:$P$37)</f>
        <v>Charger</v>
      </c>
      <c r="J637" t="s">
        <v>8</v>
      </c>
      <c r="L637">
        <v>1</v>
      </c>
    </row>
    <row r="638" spans="1:12" x14ac:dyDescent="0.2">
      <c r="A638" s="1" t="d">
        <v>2023-01-17</v>
      </c>
      <c r="B638" s="45">
        <v>-1</v>
      </c>
      <c r="C638" t="s">
        <v>77</v>
      </c>
      <c r="D638" t="str">
        <f>_xlfn.XLOOKUP(Table2[[#This Row],[Patron Group]],$R$10:$R$24,$S$10:$S$24)</f>
        <v>Undergraduate</v>
      </c>
      <c r="E638" s="1" t="d">
        <v>2023-01-17</v>
      </c>
      <c r="F638" t="s">
        <v>841</v>
      </c>
      <c r="G638" t="s">
        <v>2268</v>
      </c>
      <c r="H638" t="str">
        <f>_xlfn.XLOOKUP(Table2[[#This Row],[Unique BarCode]],$N$10:$N$37,$O$10:$O$37)</f>
        <v>MACCHRG</v>
      </c>
      <c r="I638" t="str">
        <f>_xlfn.XLOOKUP(Table2[[#This Row],[Unique BarCode]],$N$10:$N$37,$P$10:$P$37)</f>
        <v>Charger</v>
      </c>
      <c r="J638" t="s">
        <v>8</v>
      </c>
      <c r="K638" t="s">
        <v>842</v>
      </c>
      <c r="L638">
        <v>1</v>
      </c>
    </row>
    <row r="639" spans="1:12" x14ac:dyDescent="0.2">
      <c r="A639" s="1" t="d">
        <v>2023-01-17</v>
      </c>
      <c r="B639" s="45">
        <v>-1</v>
      </c>
      <c r="C639" t="s">
        <v>77</v>
      </c>
      <c r="D639" t="str">
        <f>_xlfn.XLOOKUP(Table2[[#This Row],[Patron Group]],$R$10:$R$24,$S$10:$S$24)</f>
        <v>Undergraduate</v>
      </c>
      <c r="E639" s="1" t="d">
        <v>2023-01-17</v>
      </c>
      <c r="F639" t="s">
        <v>585</v>
      </c>
      <c r="G639" t="s">
        <v>2296</v>
      </c>
      <c r="H639" t="str">
        <f>_xlfn.XLOOKUP(Table2[[#This Row],[Unique BarCode]],$N$10:$N$37,$O$10:$O$37)</f>
        <v>MACUSBC</v>
      </c>
      <c r="I639" t="str">
        <f>_xlfn.XLOOKUP(Table2[[#This Row],[Unique BarCode]],$N$10:$N$37,$P$10:$P$37)</f>
        <v>Charger</v>
      </c>
      <c r="J639" t="s">
        <v>68</v>
      </c>
      <c r="L639">
        <v>1</v>
      </c>
    </row>
    <row r="640" spans="1:12" x14ac:dyDescent="0.2">
      <c r="A640" s="1" t="d">
        <v>2023-01-17</v>
      </c>
      <c r="B640" s="45">
        <v>-1</v>
      </c>
      <c r="C640" t="s">
        <v>77</v>
      </c>
      <c r="D640" t="str">
        <f>_xlfn.XLOOKUP(Table2[[#This Row],[Patron Group]],$R$10:$R$24,$S$10:$S$24)</f>
        <v>Undergraduate</v>
      </c>
      <c r="E640" s="1" t="d">
        <v>2023-01-17</v>
      </c>
      <c r="F640" t="s">
        <v>577</v>
      </c>
      <c r="G640" t="s">
        <v>2296</v>
      </c>
      <c r="H640" t="str">
        <f>_xlfn.XLOOKUP(Table2[[#This Row],[Unique BarCode]],$N$10:$N$37,$O$10:$O$37)</f>
        <v>MACUSBC</v>
      </c>
      <c r="I640" t="str">
        <f>_xlfn.XLOOKUP(Table2[[#This Row],[Unique BarCode]],$N$10:$N$37,$P$10:$P$37)</f>
        <v>Charger</v>
      </c>
      <c r="J640" t="s">
        <v>8</v>
      </c>
      <c r="K640" t="s">
        <v>578</v>
      </c>
      <c r="L640">
        <v>1</v>
      </c>
    </row>
    <row r="641" spans="1:12" x14ac:dyDescent="0.2">
      <c r="A641" s="1" t="d">
        <v>2023-01-17</v>
      </c>
      <c r="B641" s="45">
        <v>-1</v>
      </c>
      <c r="C641" t="s">
        <v>77</v>
      </c>
      <c r="D641" t="str">
        <f>_xlfn.XLOOKUP(Table2[[#This Row],[Patron Group]],$R$10:$R$24,$S$10:$S$24)</f>
        <v>Undergraduate</v>
      </c>
      <c r="E641" s="1" t="d">
        <v>2023-01-17</v>
      </c>
      <c r="F641" t="s">
        <v>469</v>
      </c>
      <c r="G641" t="s">
        <v>2296</v>
      </c>
      <c r="H641" t="str">
        <f>_xlfn.XLOOKUP(Table2[[#This Row],[Unique BarCode]],$N$10:$N$37,$O$10:$O$37)</f>
        <v>MACUSBC</v>
      </c>
      <c r="I641" t="str">
        <f>_xlfn.XLOOKUP(Table2[[#This Row],[Unique BarCode]],$N$10:$N$37,$P$10:$P$37)</f>
        <v>Charger</v>
      </c>
      <c r="J641" t="s">
        <v>8</v>
      </c>
      <c r="K641" t="s">
        <v>470</v>
      </c>
      <c r="L641">
        <v>1</v>
      </c>
    </row>
    <row r="642" spans="1:12" x14ac:dyDescent="0.2">
      <c r="A642" s="1" t="d">
        <v>2023-01-17</v>
      </c>
      <c r="B642" s="45">
        <v>-1</v>
      </c>
      <c r="C642" t="s">
        <v>77</v>
      </c>
      <c r="D642" t="str">
        <f>_xlfn.XLOOKUP(Table2[[#This Row],[Patron Group]],$R$10:$R$24,$S$10:$S$24)</f>
        <v>Undergraduate</v>
      </c>
      <c r="E642" s="1" t="d">
        <v>2023-01-17</v>
      </c>
      <c r="F642" t="s">
        <v>438</v>
      </c>
      <c r="G642" t="s">
        <v>2296</v>
      </c>
      <c r="H642" t="str">
        <f>_xlfn.XLOOKUP(Table2[[#This Row],[Unique BarCode]],$N$10:$N$37,$O$10:$O$37)</f>
        <v>MACUSBC</v>
      </c>
      <c r="I642" t="str">
        <f>_xlfn.XLOOKUP(Table2[[#This Row],[Unique BarCode]],$N$10:$N$37,$P$10:$P$37)</f>
        <v>Charger</v>
      </c>
      <c r="J642" t="s">
        <v>128</v>
      </c>
      <c r="K642" t="s">
        <v>439</v>
      </c>
      <c r="L642">
        <v>1</v>
      </c>
    </row>
    <row r="643" spans="1:12" x14ac:dyDescent="0.2">
      <c r="A643" s="1" t="d">
        <v>2023-01-17</v>
      </c>
      <c r="B643" s="45">
        <v>-1</v>
      </c>
      <c r="C643" t="s">
        <v>77</v>
      </c>
      <c r="D643" t="str">
        <f>_xlfn.XLOOKUP(Table2[[#This Row],[Patron Group]],$R$10:$R$24,$S$10:$S$24)</f>
        <v>Undergraduate</v>
      </c>
      <c r="E643" s="1" t="d">
        <v>2023-01-17</v>
      </c>
      <c r="F643" t="s">
        <v>91</v>
      </c>
      <c r="G643" t="s">
        <v>2296</v>
      </c>
      <c r="H643" t="str">
        <f>_xlfn.XLOOKUP(Table2[[#This Row],[Unique BarCode]],$N$10:$N$37,$O$10:$O$37)</f>
        <v>MACUSBC</v>
      </c>
      <c r="I643" t="str">
        <f>_xlfn.XLOOKUP(Table2[[#This Row],[Unique BarCode]],$N$10:$N$37,$P$10:$P$37)</f>
        <v>Charger</v>
      </c>
      <c r="J643" t="s">
        <v>8</v>
      </c>
      <c r="K643" t="s">
        <v>92</v>
      </c>
      <c r="L643">
        <v>1</v>
      </c>
    </row>
    <row r="644" spans="1:12" x14ac:dyDescent="0.2">
      <c r="A644" s="1" t="d">
        <v>2023-01-17</v>
      </c>
      <c r="B644" s="45">
        <v>-1</v>
      </c>
      <c r="C644" t="s">
        <v>77</v>
      </c>
      <c r="D644" t="str">
        <f>_xlfn.XLOOKUP(Table2[[#This Row],[Patron Group]],$R$10:$R$24,$S$10:$S$24)</f>
        <v>Undergraduate</v>
      </c>
      <c r="E644" s="1" t="d">
        <v>2023-01-17</v>
      </c>
      <c r="F644" t="s">
        <v>213</v>
      </c>
      <c r="G644" t="s">
        <v>2296</v>
      </c>
      <c r="H644" t="str">
        <f>_xlfn.XLOOKUP(Table2[[#This Row],[Unique BarCode]],$N$10:$N$37,$O$10:$O$37)</f>
        <v>MACUSBC</v>
      </c>
      <c r="I644" t="str">
        <f>_xlfn.XLOOKUP(Table2[[#This Row],[Unique BarCode]],$N$10:$N$37,$P$10:$P$37)</f>
        <v>Charger</v>
      </c>
      <c r="J644" t="s">
        <v>8</v>
      </c>
      <c r="K644" t="s">
        <v>214</v>
      </c>
      <c r="L644">
        <v>1</v>
      </c>
    </row>
    <row r="645" spans="1:12" x14ac:dyDescent="0.2">
      <c r="A645" s="1" t="d">
        <v>2023-01-17</v>
      </c>
      <c r="B645" s="45">
        <v>-1</v>
      </c>
      <c r="C645" t="s">
        <v>77</v>
      </c>
      <c r="D645" t="str">
        <f>_xlfn.XLOOKUP(Table2[[#This Row],[Patron Group]],$R$10:$R$24,$S$10:$S$24)</f>
        <v>Undergraduate</v>
      </c>
      <c r="E645" s="1" t="d">
        <v>2023-01-17</v>
      </c>
      <c r="F645" t="s">
        <v>843</v>
      </c>
      <c r="G645" t="s">
        <v>2296</v>
      </c>
      <c r="H645" t="str">
        <f>_xlfn.XLOOKUP(Table2[[#This Row],[Unique BarCode]],$N$10:$N$37,$O$10:$O$37)</f>
        <v>MACUSBC</v>
      </c>
      <c r="I645" t="str">
        <f>_xlfn.XLOOKUP(Table2[[#This Row],[Unique BarCode]],$N$10:$N$37,$P$10:$P$37)</f>
        <v>Charger</v>
      </c>
      <c r="J645" t="s">
        <v>8</v>
      </c>
      <c r="K645" t="s">
        <v>844</v>
      </c>
      <c r="L645">
        <v>1</v>
      </c>
    </row>
    <row r="646" spans="1:12" x14ac:dyDescent="0.2">
      <c r="A646" s="1" t="d">
        <v>2023-01-17</v>
      </c>
      <c r="B646" s="45">
        <v>-1</v>
      </c>
      <c r="C646" t="s">
        <v>77</v>
      </c>
      <c r="D646" t="str">
        <f>_xlfn.XLOOKUP(Table2[[#This Row],[Patron Group]],$R$10:$R$24,$S$10:$S$24)</f>
        <v>Undergraduate</v>
      </c>
      <c r="E646" s="1" t="d">
        <v>2023-01-17</v>
      </c>
      <c r="F646" t="s">
        <v>37</v>
      </c>
      <c r="G646" t="s">
        <v>2296</v>
      </c>
      <c r="H646" t="str">
        <f>_xlfn.XLOOKUP(Table2[[#This Row],[Unique BarCode]],$N$10:$N$37,$O$10:$O$37)</f>
        <v>MACUSBC</v>
      </c>
      <c r="I646" t="str">
        <f>_xlfn.XLOOKUP(Table2[[#This Row],[Unique BarCode]],$N$10:$N$37,$P$10:$P$37)</f>
        <v>Charger</v>
      </c>
      <c r="J646" t="s">
        <v>8</v>
      </c>
      <c r="K646" t="s">
        <v>38</v>
      </c>
      <c r="L646">
        <v>1</v>
      </c>
    </row>
    <row r="647" spans="1:12" x14ac:dyDescent="0.2">
      <c r="A647" s="1" t="d">
        <v>2023-01-17</v>
      </c>
      <c r="B647" s="45">
        <v>-1</v>
      </c>
      <c r="C647" t="s">
        <v>77</v>
      </c>
      <c r="D647" t="str">
        <f>_xlfn.XLOOKUP(Table2[[#This Row],[Patron Group]],$R$10:$R$24,$S$10:$S$24)</f>
        <v>Undergraduate</v>
      </c>
      <c r="E647" s="1" t="d">
        <v>2023-01-17</v>
      </c>
      <c r="F647" t="s">
        <v>39</v>
      </c>
      <c r="G647" t="s">
        <v>2296</v>
      </c>
      <c r="H647" t="str">
        <f>_xlfn.XLOOKUP(Table2[[#This Row],[Unique BarCode]],$N$10:$N$37,$O$10:$O$37)</f>
        <v>MACUSBC</v>
      </c>
      <c r="I647" t="str">
        <f>_xlfn.XLOOKUP(Table2[[#This Row],[Unique BarCode]],$N$10:$N$37,$P$10:$P$37)</f>
        <v>Charger</v>
      </c>
      <c r="J647" t="s">
        <v>8</v>
      </c>
      <c r="K647" t="s">
        <v>40</v>
      </c>
      <c r="L647">
        <v>1</v>
      </c>
    </row>
    <row r="648" spans="1:12" x14ac:dyDescent="0.2">
      <c r="A648" s="1" t="d">
        <v>2023-01-17</v>
      </c>
      <c r="B648" s="45">
        <v>-1</v>
      </c>
      <c r="C648" t="s">
        <v>77</v>
      </c>
      <c r="D648" t="str">
        <f>_xlfn.XLOOKUP(Table2[[#This Row],[Patron Group]],$R$10:$R$24,$S$10:$S$24)</f>
        <v>Undergraduate</v>
      </c>
      <c r="E648" s="1" t="d">
        <v>2023-01-17</v>
      </c>
      <c r="F648" t="s">
        <v>845</v>
      </c>
      <c r="G648" t="s">
        <v>2271</v>
      </c>
      <c r="H648" t="str">
        <f>_xlfn.XLOOKUP(Table2[[#This Row],[Unique BarCode]],$N$10:$N$37,$O$10:$O$37)</f>
        <v>OMNI</v>
      </c>
      <c r="I648" t="str">
        <f>_xlfn.XLOOKUP(Table2[[#This Row],[Unique BarCode]],$N$10:$N$37,$P$10:$P$37)</f>
        <v>Charger</v>
      </c>
      <c r="J648" t="s">
        <v>49</v>
      </c>
      <c r="K648" t="s">
        <v>846</v>
      </c>
      <c r="L648">
        <v>1</v>
      </c>
    </row>
    <row r="649" spans="1:12" x14ac:dyDescent="0.2">
      <c r="A649" s="1" t="d">
        <v>2023-01-17</v>
      </c>
      <c r="B649" s="45">
        <v>-1</v>
      </c>
      <c r="C649" t="s">
        <v>77</v>
      </c>
      <c r="D649" t="str">
        <f>_xlfn.XLOOKUP(Table2[[#This Row],[Patron Group]],$R$10:$R$24,$S$10:$S$24)</f>
        <v>Undergraduate</v>
      </c>
      <c r="E649" s="1" t="d">
        <v>2023-01-17</v>
      </c>
      <c r="F649" t="s">
        <v>479</v>
      </c>
      <c r="G649" t="s">
        <v>2271</v>
      </c>
      <c r="H649" t="str">
        <f>_xlfn.XLOOKUP(Table2[[#This Row],[Unique BarCode]],$N$10:$N$37,$O$10:$O$37)</f>
        <v>OMNI</v>
      </c>
      <c r="I649" t="str">
        <f>_xlfn.XLOOKUP(Table2[[#This Row],[Unique BarCode]],$N$10:$N$37,$P$10:$P$37)</f>
        <v>Charger</v>
      </c>
      <c r="J649" t="s">
        <v>68</v>
      </c>
      <c r="K649" t="s">
        <v>480</v>
      </c>
      <c r="L649">
        <v>1</v>
      </c>
    </row>
    <row r="650" spans="1:12" x14ac:dyDescent="0.2">
      <c r="A650" s="1" t="d">
        <v>2023-01-17</v>
      </c>
      <c r="B650" s="45">
        <v>-1</v>
      </c>
      <c r="C650" t="s">
        <v>77</v>
      </c>
      <c r="D650" t="str">
        <f>_xlfn.XLOOKUP(Table2[[#This Row],[Patron Group]],$R$10:$R$24,$S$10:$S$24)</f>
        <v>Undergraduate</v>
      </c>
      <c r="E650" s="1" t="d">
        <v>2023-01-17</v>
      </c>
      <c r="F650" t="s">
        <v>847</v>
      </c>
      <c r="G650" t="s">
        <v>2271</v>
      </c>
      <c r="H650" t="str">
        <f>_xlfn.XLOOKUP(Table2[[#This Row],[Unique BarCode]],$N$10:$N$37,$O$10:$O$37)</f>
        <v>OMNI</v>
      </c>
      <c r="I650" t="str">
        <f>_xlfn.XLOOKUP(Table2[[#This Row],[Unique BarCode]],$N$10:$N$37,$P$10:$P$37)</f>
        <v>Charger</v>
      </c>
      <c r="J650" t="s">
        <v>68</v>
      </c>
      <c r="K650" t="s">
        <v>848</v>
      </c>
      <c r="L650">
        <v>1</v>
      </c>
    </row>
    <row r="651" spans="1:12" x14ac:dyDescent="0.2">
      <c r="A651" s="1" t="d">
        <v>2023-01-17</v>
      </c>
      <c r="B651" s="45">
        <v>-1</v>
      </c>
      <c r="C651" t="s">
        <v>77</v>
      </c>
      <c r="D651" t="str">
        <f>_xlfn.XLOOKUP(Table2[[#This Row],[Patron Group]],$R$10:$R$24,$S$10:$S$24)</f>
        <v>Undergraduate</v>
      </c>
      <c r="E651" s="1" t="d">
        <v>2023-01-17</v>
      </c>
      <c r="F651" t="s">
        <v>849</v>
      </c>
      <c r="G651" t="s">
        <v>2300</v>
      </c>
      <c r="H651" t="str">
        <f>_xlfn.XLOOKUP(Table2[[#This Row],[Unique BarCode]],$N$10:$N$37,$O$10:$O$37)</f>
        <v>Super Drive</v>
      </c>
      <c r="I651" t="str">
        <f>_xlfn.XLOOKUP(Table2[[#This Row],[Unique BarCode]],$N$10:$N$37,$P$10:$P$37)</f>
        <v>Accessory</v>
      </c>
      <c r="J651" t="s">
        <v>68</v>
      </c>
      <c r="K651" t="s">
        <v>850</v>
      </c>
      <c r="L651">
        <v>1</v>
      </c>
    </row>
    <row r="652" spans="1:12" x14ac:dyDescent="0.2">
      <c r="A652" s="1" t="d">
        <v>2023-01-17</v>
      </c>
      <c r="B652" s="45">
        <v>-1</v>
      </c>
      <c r="C652" t="s">
        <v>77</v>
      </c>
      <c r="D652" t="str">
        <f>_xlfn.XLOOKUP(Table2[[#This Row],[Patron Group]],$R$10:$R$24,$S$10:$S$24)</f>
        <v>Undergraduate</v>
      </c>
      <c r="E652" s="1" t="d">
        <v>2023-01-17</v>
      </c>
      <c r="F652" t="s">
        <v>851</v>
      </c>
      <c r="G652" t="s">
        <v>2300</v>
      </c>
      <c r="H652" t="str">
        <f>_xlfn.XLOOKUP(Table2[[#This Row],[Unique BarCode]],$N$10:$N$37,$O$10:$O$37)</f>
        <v>Super Drive</v>
      </c>
      <c r="I652" t="str">
        <f>_xlfn.XLOOKUP(Table2[[#This Row],[Unique BarCode]],$N$10:$N$37,$P$10:$P$37)</f>
        <v>Accessory</v>
      </c>
      <c r="J652" t="s">
        <v>68</v>
      </c>
      <c r="L652">
        <v>1</v>
      </c>
    </row>
    <row r="653" spans="1:12" x14ac:dyDescent="0.2">
      <c r="A653" s="1" t="d">
        <v>2023-01-17</v>
      </c>
      <c r="B653" s="45">
        <v>-1</v>
      </c>
      <c r="C653" t="s">
        <v>77</v>
      </c>
      <c r="D653" t="str">
        <f>_xlfn.XLOOKUP(Table2[[#This Row],[Patron Group]],$R$10:$R$24,$S$10:$S$24)</f>
        <v>Undergraduate</v>
      </c>
      <c r="E653" s="1" t="d">
        <v>2023-01-17</v>
      </c>
      <c r="F653" t="s">
        <v>816</v>
      </c>
      <c r="G653" t="s">
        <v>2294</v>
      </c>
      <c r="H653" t="str">
        <f>_xlfn.XLOOKUP(Table2[[#This Row],[Unique BarCode]],$N$10:$N$37,$O$10:$O$37)</f>
        <v>UVGA</v>
      </c>
      <c r="I653" t="str">
        <f>_xlfn.XLOOKUP(Table2[[#This Row],[Unique BarCode]],$N$10:$N$37,$P$10:$P$37)</f>
        <v>Cable</v>
      </c>
      <c r="J653" t="s">
        <v>8</v>
      </c>
      <c r="L653">
        <v>1</v>
      </c>
    </row>
    <row r="654" spans="1:12" x14ac:dyDescent="0.2">
      <c r="A654" s="1" t="d">
        <v>2023-01-17</v>
      </c>
      <c r="B654" s="45">
        <v>-1</v>
      </c>
      <c r="C654" t="s">
        <v>77</v>
      </c>
      <c r="D654" t="str">
        <f>_xlfn.XLOOKUP(Table2[[#This Row],[Patron Group]],$R$10:$R$24,$S$10:$S$24)</f>
        <v>Undergraduate</v>
      </c>
      <c r="E654" s="1" t="d">
        <v>2023-01-17</v>
      </c>
      <c r="F654" t="s">
        <v>852</v>
      </c>
      <c r="G654" t="s">
        <v>2301</v>
      </c>
      <c r="H654" t="str">
        <f>_xlfn.XLOOKUP(Table2[[#This Row],[Unique BarCode]],$N$10:$N$37,$O$10:$O$37)</f>
        <v>VGA Cable</v>
      </c>
      <c r="I654" t="str">
        <f>_xlfn.XLOOKUP(Table2[[#This Row],[Unique BarCode]],$N$10:$N$37,$P$10:$P$37)</f>
        <v>Cable</v>
      </c>
      <c r="J654" t="s">
        <v>8</v>
      </c>
      <c r="K654" t="s">
        <v>853</v>
      </c>
      <c r="L654">
        <v>1</v>
      </c>
    </row>
    <row r="655" spans="1:12" x14ac:dyDescent="0.2">
      <c r="A655" s="1" t="d">
        <v>2023-01-17</v>
      </c>
      <c r="B655" s="45">
        <v>-1</v>
      </c>
      <c r="C655" t="s">
        <v>77</v>
      </c>
      <c r="D655" t="str">
        <f>_xlfn.XLOOKUP(Table2[[#This Row],[Patron Group]],$R$10:$R$24,$S$10:$S$24)</f>
        <v>Undergraduate</v>
      </c>
      <c r="E655" s="1" t="d">
        <v>2023-01-17</v>
      </c>
      <c r="F655" t="s">
        <v>587</v>
      </c>
      <c r="G655" t="s">
        <v>2272</v>
      </c>
      <c r="H655" t="str">
        <f>_xlfn.XLOOKUP(Table2[[#This Row],[Unique BarCode]],$N$10:$N$37,$O$10:$O$37)</f>
        <v>WALLADPT</v>
      </c>
      <c r="I655" t="str">
        <f>_xlfn.XLOOKUP(Table2[[#This Row],[Unique BarCode]],$N$10:$N$37,$P$10:$P$37)</f>
        <v>Charger</v>
      </c>
      <c r="J655" t="s">
        <v>49</v>
      </c>
      <c r="K655" t="s">
        <v>588</v>
      </c>
      <c r="L655">
        <v>1</v>
      </c>
    </row>
    <row r="656" spans="1:12" x14ac:dyDescent="0.2">
      <c r="A656" s="1" t="d">
        <v>2023-01-17</v>
      </c>
      <c r="B656" s="45">
        <v>-1</v>
      </c>
      <c r="C656" t="s">
        <v>77</v>
      </c>
      <c r="D656" t="str">
        <f>_xlfn.XLOOKUP(Table2[[#This Row],[Patron Group]],$R$10:$R$24,$S$10:$S$24)</f>
        <v>Undergraduate</v>
      </c>
      <c r="E656" s="1" t="d">
        <v>2023-01-17</v>
      </c>
      <c r="F656" t="s">
        <v>43</v>
      </c>
      <c r="G656" t="s">
        <v>2272</v>
      </c>
      <c r="H656" t="str">
        <f>_xlfn.XLOOKUP(Table2[[#This Row],[Unique BarCode]],$N$10:$N$37,$O$10:$O$37)</f>
        <v>WALLADPT</v>
      </c>
      <c r="I656" t="str">
        <f>_xlfn.XLOOKUP(Table2[[#This Row],[Unique BarCode]],$N$10:$N$37,$P$10:$P$37)</f>
        <v>Charger</v>
      </c>
      <c r="J656" t="s">
        <v>8</v>
      </c>
      <c r="K656" t="s">
        <v>44</v>
      </c>
      <c r="L656">
        <v>1</v>
      </c>
    </row>
    <row r="657" spans="1:12" x14ac:dyDescent="0.2">
      <c r="A657" s="1" t="d">
        <v>2023-01-17</v>
      </c>
      <c r="B657" s="45">
        <v>-1</v>
      </c>
      <c r="C657" t="s">
        <v>77</v>
      </c>
      <c r="D657" t="str">
        <f>_xlfn.XLOOKUP(Table2[[#This Row],[Patron Group]],$R$10:$R$24,$S$10:$S$24)</f>
        <v>Undergraduate</v>
      </c>
      <c r="E657" s="1" t="d">
        <v>2023-01-17</v>
      </c>
      <c r="F657" t="s">
        <v>854</v>
      </c>
      <c r="G657" t="s">
        <v>2272</v>
      </c>
      <c r="H657" t="str">
        <f>_xlfn.XLOOKUP(Table2[[#This Row],[Unique BarCode]],$N$10:$N$37,$O$10:$O$37)</f>
        <v>WALLADPT</v>
      </c>
      <c r="I657" t="str">
        <f>_xlfn.XLOOKUP(Table2[[#This Row],[Unique BarCode]],$N$10:$N$37,$P$10:$P$37)</f>
        <v>Charger</v>
      </c>
      <c r="J657" t="s">
        <v>8</v>
      </c>
      <c r="L657">
        <v>1</v>
      </c>
    </row>
    <row r="658" spans="1:12" x14ac:dyDescent="0.2">
      <c r="A658" s="1" t="d">
        <v>2023-01-17</v>
      </c>
      <c r="B658" s="45">
        <v>-1</v>
      </c>
      <c r="C658" t="s">
        <v>77</v>
      </c>
      <c r="D658" t="str">
        <f>_xlfn.XLOOKUP(Table2[[#This Row],[Patron Group]],$R$10:$R$24,$S$10:$S$24)</f>
        <v>Undergraduate</v>
      </c>
      <c r="E658" s="1" t="d">
        <v>2023-01-17</v>
      </c>
      <c r="F658" t="s">
        <v>855</v>
      </c>
      <c r="G658" t="s">
        <v>2272</v>
      </c>
      <c r="H658" t="str">
        <f>_xlfn.XLOOKUP(Table2[[#This Row],[Unique BarCode]],$N$10:$N$37,$O$10:$O$37)</f>
        <v>WALLADPT</v>
      </c>
      <c r="I658" t="str">
        <f>_xlfn.XLOOKUP(Table2[[#This Row],[Unique BarCode]],$N$10:$N$37,$P$10:$P$37)</f>
        <v>Charger</v>
      </c>
      <c r="J658" t="s">
        <v>8</v>
      </c>
      <c r="L658">
        <v>1</v>
      </c>
    </row>
    <row r="659" spans="1:12" x14ac:dyDescent="0.2">
      <c r="A659" s="1" t="d">
        <v>2023-01-17</v>
      </c>
      <c r="B659" s="45">
        <v>-1</v>
      </c>
      <c r="C659" t="s">
        <v>77</v>
      </c>
      <c r="D659" t="str">
        <f>_xlfn.XLOOKUP(Table2[[#This Row],[Patron Group]],$R$10:$R$24,$S$10:$S$24)</f>
        <v>Undergraduate</v>
      </c>
      <c r="E659" s="1" t="d">
        <v>2023-01-17</v>
      </c>
      <c r="F659" t="s">
        <v>856</v>
      </c>
      <c r="G659" t="s">
        <v>2272</v>
      </c>
      <c r="H659" t="str">
        <f>_xlfn.XLOOKUP(Table2[[#This Row],[Unique BarCode]],$N$10:$N$37,$O$10:$O$37)</f>
        <v>WALLADPT</v>
      </c>
      <c r="I659" t="str">
        <f>_xlfn.XLOOKUP(Table2[[#This Row],[Unique BarCode]],$N$10:$N$37,$P$10:$P$37)</f>
        <v>Charger</v>
      </c>
      <c r="J659" t="s">
        <v>8</v>
      </c>
      <c r="L659">
        <v>1</v>
      </c>
    </row>
    <row r="660" spans="1:12" x14ac:dyDescent="0.2">
      <c r="A660" s="1" t="d">
        <v>2023-01-17</v>
      </c>
      <c r="B660" s="45">
        <v>-1</v>
      </c>
      <c r="C660" t="s">
        <v>77</v>
      </c>
      <c r="D660" t="str">
        <f>_xlfn.XLOOKUP(Table2[[#This Row],[Patron Group]],$R$10:$R$24,$S$10:$S$24)</f>
        <v>Undergraduate</v>
      </c>
      <c r="E660" s="1" t="d">
        <v>2023-01-17</v>
      </c>
      <c r="F660" t="s">
        <v>482</v>
      </c>
      <c r="G660" t="s">
        <v>2272</v>
      </c>
      <c r="H660" t="str">
        <f>_xlfn.XLOOKUP(Table2[[#This Row],[Unique BarCode]],$N$10:$N$37,$O$10:$O$37)</f>
        <v>WALLADPT</v>
      </c>
      <c r="I660" t="str">
        <f>_xlfn.XLOOKUP(Table2[[#This Row],[Unique BarCode]],$N$10:$N$37,$P$10:$P$37)</f>
        <v>Charger</v>
      </c>
      <c r="J660" t="s">
        <v>8</v>
      </c>
      <c r="L660">
        <v>1</v>
      </c>
    </row>
    <row r="661" spans="1:12" x14ac:dyDescent="0.2">
      <c r="A661" s="1" t="d">
        <v>2023-01-17</v>
      </c>
      <c r="B661" s="45">
        <v>-1</v>
      </c>
      <c r="C661" t="s">
        <v>77</v>
      </c>
      <c r="D661" t="str">
        <f>_xlfn.XLOOKUP(Table2[[#This Row],[Patron Group]],$R$10:$R$24,$S$10:$S$24)</f>
        <v>Undergraduate</v>
      </c>
      <c r="E661" s="1" t="d">
        <v>2023-01-17</v>
      </c>
      <c r="F661" t="s">
        <v>95</v>
      </c>
      <c r="G661" t="s">
        <v>2272</v>
      </c>
      <c r="H661" t="str">
        <f>_xlfn.XLOOKUP(Table2[[#This Row],[Unique BarCode]],$N$10:$N$37,$O$10:$O$37)</f>
        <v>WALLADPT</v>
      </c>
      <c r="I661" t="str">
        <f>_xlfn.XLOOKUP(Table2[[#This Row],[Unique BarCode]],$N$10:$N$37,$P$10:$P$37)</f>
        <v>Charger</v>
      </c>
      <c r="J661" t="s">
        <v>8</v>
      </c>
      <c r="L661">
        <v>1</v>
      </c>
    </row>
    <row r="662" spans="1:12" x14ac:dyDescent="0.2">
      <c r="A662" s="1" t="d">
        <v>2023-01-17</v>
      </c>
      <c r="B662" s="45">
        <v>-1</v>
      </c>
      <c r="C662" t="s">
        <v>77</v>
      </c>
      <c r="D662" t="str">
        <f>_xlfn.XLOOKUP(Table2[[#This Row],[Patron Group]],$R$10:$R$24,$S$10:$S$24)</f>
        <v>Undergraduate</v>
      </c>
      <c r="E662" s="1" t="d">
        <v>2023-01-17</v>
      </c>
      <c r="F662" t="s">
        <v>97</v>
      </c>
      <c r="G662" t="s">
        <v>2272</v>
      </c>
      <c r="H662" t="str">
        <f>_xlfn.XLOOKUP(Table2[[#This Row],[Unique BarCode]],$N$10:$N$37,$O$10:$O$37)</f>
        <v>WALLADPT</v>
      </c>
      <c r="I662" t="str">
        <f>_xlfn.XLOOKUP(Table2[[#This Row],[Unique BarCode]],$N$10:$N$37,$P$10:$P$37)</f>
        <v>Charger</v>
      </c>
      <c r="J662" t="s">
        <v>8</v>
      </c>
      <c r="L662">
        <v>1</v>
      </c>
    </row>
    <row r="663" spans="1:12" x14ac:dyDescent="0.2">
      <c r="A663" s="1" t="d">
        <v>2023-01-17</v>
      </c>
      <c r="B663" s="45">
        <v>-1</v>
      </c>
      <c r="C663" t="s">
        <v>77</v>
      </c>
      <c r="D663" t="str">
        <f>_xlfn.XLOOKUP(Table2[[#This Row],[Patron Group]],$R$10:$R$24,$S$10:$S$24)</f>
        <v>Undergraduate</v>
      </c>
      <c r="E663" s="1" t="d">
        <v>2023-01-17</v>
      </c>
      <c r="F663" t="s">
        <v>275</v>
      </c>
      <c r="G663" t="s">
        <v>2272</v>
      </c>
      <c r="H663" t="str">
        <f>_xlfn.XLOOKUP(Table2[[#This Row],[Unique BarCode]],$N$10:$N$37,$O$10:$O$37)</f>
        <v>WALLADPT</v>
      </c>
      <c r="I663" t="str">
        <f>_xlfn.XLOOKUP(Table2[[#This Row],[Unique BarCode]],$N$10:$N$37,$P$10:$P$37)</f>
        <v>Charger</v>
      </c>
      <c r="J663" t="s">
        <v>8</v>
      </c>
      <c r="L663">
        <v>1</v>
      </c>
    </row>
    <row r="664" spans="1:12" x14ac:dyDescent="0.2">
      <c r="A664" s="1" t="d">
        <v>2023-01-17</v>
      </c>
      <c r="B664" s="45">
        <v>-1</v>
      </c>
      <c r="C664" t="s">
        <v>77</v>
      </c>
      <c r="D664" t="str">
        <f>_xlfn.XLOOKUP(Table2[[#This Row],[Patron Group]],$R$10:$R$24,$S$10:$S$24)</f>
        <v>Undergraduate</v>
      </c>
      <c r="E664" s="1" t="d">
        <v>2023-01-24</v>
      </c>
      <c r="F664" t="s">
        <v>67</v>
      </c>
      <c r="G664" t="s">
        <v>2273</v>
      </c>
      <c r="H664" t="str">
        <f>_xlfn.XLOOKUP(Table2[[#This Row],[Unique BarCode]],$N$10:$N$37,$O$10:$O$37)</f>
        <v>ChromeBook</v>
      </c>
      <c r="I664" t="str">
        <f>_xlfn.XLOOKUP(Table2[[#This Row],[Unique BarCode]],$N$10:$N$37,$P$10:$P$37)</f>
        <v>Device</v>
      </c>
      <c r="J664" t="s">
        <v>68</v>
      </c>
      <c r="K664" t="s">
        <v>69</v>
      </c>
      <c r="L664">
        <v>1</v>
      </c>
    </row>
    <row r="665" spans="1:12" x14ac:dyDescent="0.2">
      <c r="A665" s="1" t="d">
        <v>2023-01-17</v>
      </c>
      <c r="B665" s="45">
        <v>-1</v>
      </c>
      <c r="C665" t="s">
        <v>77</v>
      </c>
      <c r="D665" t="str">
        <f>_xlfn.XLOOKUP(Table2[[#This Row],[Patron Group]],$R$10:$R$24,$S$10:$S$24)</f>
        <v>Undergraduate</v>
      </c>
      <c r="E665" s="1" t="d">
        <v>2023-01-24</v>
      </c>
      <c r="F665" t="s">
        <v>857</v>
      </c>
      <c r="G665" t="s">
        <v>2273</v>
      </c>
      <c r="H665" t="str">
        <f>_xlfn.XLOOKUP(Table2[[#This Row],[Unique BarCode]],$N$10:$N$37,$O$10:$O$37)</f>
        <v>ChromeBook</v>
      </c>
      <c r="I665" t="str">
        <f>_xlfn.XLOOKUP(Table2[[#This Row],[Unique BarCode]],$N$10:$N$37,$P$10:$P$37)</f>
        <v>Device</v>
      </c>
      <c r="J665" t="s">
        <v>8</v>
      </c>
      <c r="K665" t="s">
        <v>858</v>
      </c>
      <c r="L665">
        <v>1</v>
      </c>
    </row>
    <row r="666" spans="1:12" x14ac:dyDescent="0.2">
      <c r="A666" s="1" t="d">
        <v>2023-01-17</v>
      </c>
      <c r="B666" s="45">
        <v>-1</v>
      </c>
      <c r="C666" t="s">
        <v>77</v>
      </c>
      <c r="D666" t="str">
        <f>_xlfn.XLOOKUP(Table2[[#This Row],[Patron Group]],$R$10:$R$24,$S$10:$S$24)</f>
        <v>Undergraduate</v>
      </c>
      <c r="E666" s="1" t="d">
        <v>2023-01-24</v>
      </c>
      <c r="F666" t="s">
        <v>859</v>
      </c>
      <c r="G666" t="s">
        <v>2273</v>
      </c>
      <c r="H666" t="str">
        <f>_xlfn.XLOOKUP(Table2[[#This Row],[Unique BarCode]],$N$10:$N$37,$O$10:$O$37)</f>
        <v>ChromeBook</v>
      </c>
      <c r="I666" t="str">
        <f>_xlfn.XLOOKUP(Table2[[#This Row],[Unique BarCode]],$N$10:$N$37,$P$10:$P$37)</f>
        <v>Device</v>
      </c>
      <c r="J666" t="s">
        <v>128</v>
      </c>
      <c r="K666" t="s">
        <v>860</v>
      </c>
      <c r="L666">
        <v>1</v>
      </c>
    </row>
    <row r="667" spans="1:12" x14ac:dyDescent="0.2">
      <c r="A667" s="1" t="d">
        <v>2023-01-17</v>
      </c>
      <c r="B667" s="45">
        <v>-1</v>
      </c>
      <c r="C667" t="s">
        <v>77</v>
      </c>
      <c r="D667" t="str">
        <f>_xlfn.XLOOKUP(Table2[[#This Row],[Patron Group]],$R$10:$R$24,$S$10:$S$24)</f>
        <v>Undergraduate</v>
      </c>
      <c r="E667" s="1" t="d">
        <v>2023-01-24</v>
      </c>
      <c r="F667" t="s">
        <v>861</v>
      </c>
      <c r="G667" t="s">
        <v>2273</v>
      </c>
      <c r="H667" t="str">
        <f>_xlfn.XLOOKUP(Table2[[#This Row],[Unique BarCode]],$N$10:$N$37,$O$10:$O$37)</f>
        <v>ChromeBook</v>
      </c>
      <c r="I667" t="str">
        <f>_xlfn.XLOOKUP(Table2[[#This Row],[Unique BarCode]],$N$10:$N$37,$P$10:$P$37)</f>
        <v>Device</v>
      </c>
      <c r="J667" t="s">
        <v>128</v>
      </c>
      <c r="K667" t="s">
        <v>862</v>
      </c>
      <c r="L667">
        <v>1</v>
      </c>
    </row>
    <row r="668" spans="1:12" x14ac:dyDescent="0.2">
      <c r="A668" s="1" t="d">
        <v>2023-01-17</v>
      </c>
      <c r="B668" s="45">
        <v>-1</v>
      </c>
      <c r="C668" t="s">
        <v>77</v>
      </c>
      <c r="D668" t="str">
        <f>_xlfn.XLOOKUP(Table2[[#This Row],[Patron Group]],$R$10:$R$24,$S$10:$S$24)</f>
        <v>Undergraduate</v>
      </c>
      <c r="E668" s="1" t="d">
        <v>2023-01-24</v>
      </c>
      <c r="F668" t="s">
        <v>440</v>
      </c>
      <c r="G668" t="s">
        <v>2273</v>
      </c>
      <c r="H668" t="str">
        <f>_xlfn.XLOOKUP(Table2[[#This Row],[Unique BarCode]],$N$10:$N$37,$O$10:$O$37)</f>
        <v>ChromeBook</v>
      </c>
      <c r="I668" t="str">
        <f>_xlfn.XLOOKUP(Table2[[#This Row],[Unique BarCode]],$N$10:$N$37,$P$10:$P$37)</f>
        <v>Device</v>
      </c>
      <c r="J668" t="s">
        <v>13</v>
      </c>
      <c r="K668" t="s">
        <v>441</v>
      </c>
      <c r="L668">
        <v>1</v>
      </c>
    </row>
    <row r="669" spans="1:12" x14ac:dyDescent="0.2">
      <c r="A669" s="1" t="d">
        <v>2023-01-17</v>
      </c>
      <c r="B669" s="45">
        <v>-1</v>
      </c>
      <c r="C669" t="s">
        <v>77</v>
      </c>
      <c r="D669" t="str">
        <f>_xlfn.XLOOKUP(Table2[[#This Row],[Patron Group]],$R$10:$R$24,$S$10:$S$24)</f>
        <v>Undergraduate</v>
      </c>
      <c r="E669" s="1" t="d">
        <v>2023-01-24</v>
      </c>
      <c r="F669" t="s">
        <v>863</v>
      </c>
      <c r="G669" t="s">
        <v>2273</v>
      </c>
      <c r="H669" t="str">
        <f>_xlfn.XLOOKUP(Table2[[#This Row],[Unique BarCode]],$N$10:$N$37,$O$10:$O$37)</f>
        <v>ChromeBook</v>
      </c>
      <c r="I669" t="str">
        <f>_xlfn.XLOOKUP(Table2[[#This Row],[Unique BarCode]],$N$10:$N$37,$P$10:$P$37)</f>
        <v>Device</v>
      </c>
      <c r="J669" t="s">
        <v>49</v>
      </c>
      <c r="K669" t="s">
        <v>864</v>
      </c>
      <c r="L669">
        <v>1</v>
      </c>
    </row>
    <row r="670" spans="1:12" x14ac:dyDescent="0.2">
      <c r="A670" s="1" t="d">
        <v>2023-01-17</v>
      </c>
      <c r="B670" s="45">
        <v>-1</v>
      </c>
      <c r="C670" t="s">
        <v>77</v>
      </c>
      <c r="D670" t="str">
        <f>_xlfn.XLOOKUP(Table2[[#This Row],[Patron Group]],$R$10:$R$24,$S$10:$S$24)</f>
        <v>Undergraduate</v>
      </c>
      <c r="E670" s="1" t="d">
        <v>2023-01-24</v>
      </c>
      <c r="F670" t="s">
        <v>719</v>
      </c>
      <c r="G670" t="s">
        <v>2273</v>
      </c>
      <c r="H670" t="str">
        <f>_xlfn.XLOOKUP(Table2[[#This Row],[Unique BarCode]],$N$10:$N$37,$O$10:$O$37)</f>
        <v>ChromeBook</v>
      </c>
      <c r="I670" t="str">
        <f>_xlfn.XLOOKUP(Table2[[#This Row],[Unique BarCode]],$N$10:$N$37,$P$10:$P$37)</f>
        <v>Device</v>
      </c>
      <c r="J670" t="s">
        <v>49</v>
      </c>
      <c r="K670" t="s">
        <v>720</v>
      </c>
      <c r="L670">
        <v>1</v>
      </c>
    </row>
    <row r="671" spans="1:12" x14ac:dyDescent="0.2">
      <c r="A671" s="1" t="d">
        <v>2023-01-17</v>
      </c>
      <c r="B671" s="45">
        <v>-1</v>
      </c>
      <c r="C671" t="s">
        <v>77</v>
      </c>
      <c r="D671" t="str">
        <f>_xlfn.XLOOKUP(Table2[[#This Row],[Patron Group]],$R$10:$R$24,$S$10:$S$24)</f>
        <v>Undergraduate</v>
      </c>
      <c r="E671" s="1" t="d">
        <v>2023-01-24</v>
      </c>
      <c r="F671" t="s">
        <v>865</v>
      </c>
      <c r="G671" t="s">
        <v>2273</v>
      </c>
      <c r="H671" t="str">
        <f>_xlfn.XLOOKUP(Table2[[#This Row],[Unique BarCode]],$N$10:$N$37,$O$10:$O$37)</f>
        <v>ChromeBook</v>
      </c>
      <c r="I671" t="str">
        <f>_xlfn.XLOOKUP(Table2[[#This Row],[Unique BarCode]],$N$10:$N$37,$P$10:$P$37)</f>
        <v>Device</v>
      </c>
      <c r="J671" t="s">
        <v>8</v>
      </c>
      <c r="K671" t="s">
        <v>866</v>
      </c>
      <c r="L671">
        <v>1</v>
      </c>
    </row>
    <row r="672" spans="1:12" x14ac:dyDescent="0.2">
      <c r="A672" s="1" t="d">
        <v>2023-01-17</v>
      </c>
      <c r="B672" s="45">
        <v>-1</v>
      </c>
      <c r="C672" t="s">
        <v>77</v>
      </c>
      <c r="D672" t="str">
        <f>_xlfn.XLOOKUP(Table2[[#This Row],[Patron Group]],$R$10:$R$24,$S$10:$S$24)</f>
        <v>Undergraduate</v>
      </c>
      <c r="E672" s="1" t="d">
        <v>2023-01-24</v>
      </c>
      <c r="F672" t="s">
        <v>867</v>
      </c>
      <c r="G672" t="s">
        <v>2273</v>
      </c>
      <c r="H672" t="str">
        <f>_xlfn.XLOOKUP(Table2[[#This Row],[Unique BarCode]],$N$10:$N$37,$O$10:$O$37)</f>
        <v>ChromeBook</v>
      </c>
      <c r="I672" t="str">
        <f>_xlfn.XLOOKUP(Table2[[#This Row],[Unique BarCode]],$N$10:$N$37,$P$10:$P$37)</f>
        <v>Device</v>
      </c>
      <c r="J672" t="s">
        <v>8</v>
      </c>
      <c r="K672" t="s">
        <v>868</v>
      </c>
      <c r="L672">
        <v>1</v>
      </c>
    </row>
    <row r="673" spans="1:12" x14ac:dyDescent="0.2">
      <c r="A673" s="1" t="d">
        <v>2023-01-17</v>
      </c>
      <c r="B673" s="45">
        <v>-1</v>
      </c>
      <c r="C673" t="s">
        <v>77</v>
      </c>
      <c r="D673" t="str">
        <f>_xlfn.XLOOKUP(Table2[[#This Row],[Patron Group]],$R$10:$R$24,$S$10:$S$24)</f>
        <v>Undergraduate</v>
      </c>
      <c r="E673" s="1" t="d">
        <v>2023-01-24</v>
      </c>
      <c r="F673" t="s">
        <v>869</v>
      </c>
      <c r="G673" t="s">
        <v>2263</v>
      </c>
      <c r="H673" t="str">
        <f>_xlfn.XLOOKUP(Table2[[#This Row],[Unique BarCode]],$N$10:$N$37,$O$10:$O$37)</f>
        <v>HP Laptop</v>
      </c>
      <c r="I673" t="str">
        <f>_xlfn.XLOOKUP(Table2[[#This Row],[Unique BarCode]],$N$10:$N$37,$P$10:$P$37)</f>
        <v>Device</v>
      </c>
      <c r="J673" t="s">
        <v>8</v>
      </c>
      <c r="K673" t="s">
        <v>870</v>
      </c>
      <c r="L673">
        <v>1</v>
      </c>
    </row>
    <row r="674" spans="1:12" x14ac:dyDescent="0.2">
      <c r="A674" s="1" t="d">
        <v>2023-01-17</v>
      </c>
      <c r="B674" s="45">
        <v>-1</v>
      </c>
      <c r="C674" t="s">
        <v>77</v>
      </c>
      <c r="D674" t="str">
        <f>_xlfn.XLOOKUP(Table2[[#This Row],[Patron Group]],$R$10:$R$24,$S$10:$S$24)</f>
        <v>Undergraduate</v>
      </c>
      <c r="E674" s="1" t="d">
        <v>2023-01-24</v>
      </c>
      <c r="F674" t="s">
        <v>871</v>
      </c>
      <c r="G674" t="s">
        <v>2263</v>
      </c>
      <c r="H674" t="str">
        <f>_xlfn.XLOOKUP(Table2[[#This Row],[Unique BarCode]],$N$10:$N$37,$O$10:$O$37)</f>
        <v>HP Laptop</v>
      </c>
      <c r="I674" t="str">
        <f>_xlfn.XLOOKUP(Table2[[#This Row],[Unique BarCode]],$N$10:$N$37,$P$10:$P$37)</f>
        <v>Device</v>
      </c>
      <c r="J674" t="s">
        <v>8</v>
      </c>
      <c r="K674" t="s">
        <v>872</v>
      </c>
      <c r="L674">
        <v>1</v>
      </c>
    </row>
    <row r="675" spans="1:12" x14ac:dyDescent="0.2">
      <c r="A675" s="1" t="d">
        <v>2023-01-17</v>
      </c>
      <c r="B675" s="45">
        <v>-1</v>
      </c>
      <c r="C675" t="s">
        <v>77</v>
      </c>
      <c r="D675" t="str">
        <f>_xlfn.XLOOKUP(Table2[[#This Row],[Patron Group]],$R$10:$R$24,$S$10:$S$24)</f>
        <v>Undergraduate</v>
      </c>
      <c r="E675" s="1" t="d">
        <v>2023-01-24</v>
      </c>
      <c r="F675" t="s">
        <v>58</v>
      </c>
      <c r="G675" t="s">
        <v>2263</v>
      </c>
      <c r="H675" t="str">
        <f>_xlfn.XLOOKUP(Table2[[#This Row],[Unique BarCode]],$N$10:$N$37,$O$10:$O$37)</f>
        <v>HP Laptop</v>
      </c>
      <c r="I675" t="str">
        <f>_xlfn.XLOOKUP(Table2[[#This Row],[Unique BarCode]],$N$10:$N$37,$P$10:$P$37)</f>
        <v>Device</v>
      </c>
      <c r="J675" t="s">
        <v>8</v>
      </c>
      <c r="K675" t="s">
        <v>59</v>
      </c>
      <c r="L675">
        <v>1</v>
      </c>
    </row>
    <row r="676" spans="1:12" x14ac:dyDescent="0.2">
      <c r="A676" s="1" t="d">
        <v>2023-01-17</v>
      </c>
      <c r="B676" s="45">
        <v>-1</v>
      </c>
      <c r="C676" t="s">
        <v>77</v>
      </c>
      <c r="D676" t="str">
        <f>_xlfn.XLOOKUP(Table2[[#This Row],[Patron Group]],$R$10:$R$24,$S$10:$S$24)</f>
        <v>Undergraduate</v>
      </c>
      <c r="E676" s="1" t="d">
        <v>2023-01-24</v>
      </c>
      <c r="F676" t="s">
        <v>873</v>
      </c>
      <c r="G676" t="s">
        <v>2263</v>
      </c>
      <c r="H676" t="str">
        <f>_xlfn.XLOOKUP(Table2[[#This Row],[Unique BarCode]],$N$10:$N$37,$O$10:$O$37)</f>
        <v>HP Laptop</v>
      </c>
      <c r="I676" t="str">
        <f>_xlfn.XLOOKUP(Table2[[#This Row],[Unique BarCode]],$N$10:$N$37,$P$10:$P$37)</f>
        <v>Device</v>
      </c>
      <c r="J676" t="s">
        <v>8</v>
      </c>
      <c r="K676" t="s">
        <v>874</v>
      </c>
      <c r="L676">
        <v>1</v>
      </c>
    </row>
    <row r="677" spans="1:12" x14ac:dyDescent="0.2">
      <c r="A677" s="1" t="d">
        <v>2023-01-17</v>
      </c>
      <c r="B677" s="45">
        <v>-1</v>
      </c>
      <c r="C677" t="s">
        <v>77</v>
      </c>
      <c r="D677" t="str">
        <f>_xlfn.XLOOKUP(Table2[[#This Row],[Patron Group]],$R$10:$R$24,$S$10:$S$24)</f>
        <v>Undergraduate</v>
      </c>
      <c r="E677" s="1" t="d">
        <v>2023-01-24</v>
      </c>
      <c r="F677" t="s">
        <v>875</v>
      </c>
      <c r="G677" t="s">
        <v>2263</v>
      </c>
      <c r="H677" t="str">
        <f>_xlfn.XLOOKUP(Table2[[#This Row],[Unique BarCode]],$N$10:$N$37,$O$10:$O$37)</f>
        <v>HP Laptop</v>
      </c>
      <c r="I677" t="str">
        <f>_xlfn.XLOOKUP(Table2[[#This Row],[Unique BarCode]],$N$10:$N$37,$P$10:$P$37)</f>
        <v>Device</v>
      </c>
      <c r="J677" t="s">
        <v>8</v>
      </c>
      <c r="K677" t="s">
        <v>876</v>
      </c>
      <c r="L677">
        <v>1</v>
      </c>
    </row>
    <row r="678" spans="1:12" x14ac:dyDescent="0.2">
      <c r="A678" s="1" t="d">
        <v>2023-01-17</v>
      </c>
      <c r="B678" s="45">
        <v>-1</v>
      </c>
      <c r="C678" t="s">
        <v>77</v>
      </c>
      <c r="D678" t="str">
        <f>_xlfn.XLOOKUP(Table2[[#This Row],[Patron Group]],$R$10:$R$24,$S$10:$S$24)</f>
        <v>Undergraduate</v>
      </c>
      <c r="E678" s="1" t="d">
        <v>2023-01-27</v>
      </c>
      <c r="F678" t="s">
        <v>877</v>
      </c>
      <c r="G678" t="s">
        <v>2274</v>
      </c>
      <c r="H678" t="str">
        <f>_xlfn.XLOOKUP(Table2[[#This Row],[Unique BarCode]],$N$10:$N$37,$O$10:$O$37)</f>
        <v>MacBook</v>
      </c>
      <c r="I678" t="str">
        <f>_xlfn.XLOOKUP(Table2[[#This Row],[Unique BarCode]],$N$10:$N$37,$P$10:$P$37)</f>
        <v>Device</v>
      </c>
      <c r="J678" t="s">
        <v>8</v>
      </c>
      <c r="K678" t="s">
        <v>878</v>
      </c>
      <c r="L678">
        <v>1</v>
      </c>
    </row>
    <row r="679" spans="1:12" x14ac:dyDescent="0.2">
      <c r="A679" s="1" t="d">
        <v>2023-01-17</v>
      </c>
      <c r="B679" s="45">
        <v>-1</v>
      </c>
      <c r="C679" t="s">
        <v>77</v>
      </c>
      <c r="D679" t="str">
        <f>_xlfn.XLOOKUP(Table2[[#This Row],[Patron Group]],$R$10:$R$24,$S$10:$S$24)</f>
        <v>Undergraduate</v>
      </c>
      <c r="E679" s="1" t="d">
        <v>2023-01-27</v>
      </c>
      <c r="F679" t="s">
        <v>879</v>
      </c>
      <c r="G679" t="s">
        <v>2263</v>
      </c>
      <c r="H679" t="str">
        <f>_xlfn.XLOOKUP(Table2[[#This Row],[Unique BarCode]],$N$10:$N$37,$O$10:$O$37)</f>
        <v>HP Laptop</v>
      </c>
      <c r="I679" t="str">
        <f>_xlfn.XLOOKUP(Table2[[#This Row],[Unique BarCode]],$N$10:$N$37,$P$10:$P$37)</f>
        <v>Device</v>
      </c>
      <c r="J679" t="s">
        <v>8</v>
      </c>
      <c r="K679" t="s">
        <v>880</v>
      </c>
      <c r="L679">
        <v>1</v>
      </c>
    </row>
    <row r="680" spans="1:12" x14ac:dyDescent="0.2">
      <c r="A680" s="1" t="d">
        <v>2023-01-17</v>
      </c>
      <c r="B680" s="45">
        <v>-1</v>
      </c>
      <c r="C680" t="s">
        <v>77</v>
      </c>
      <c r="D680" t="str">
        <f>_xlfn.XLOOKUP(Table2[[#This Row],[Patron Group]],$R$10:$R$24,$S$10:$S$24)</f>
        <v>Undergraduate</v>
      </c>
      <c r="E680" s="1" t="d">
        <v>2023-01-30</v>
      </c>
      <c r="F680" t="s">
        <v>881</v>
      </c>
      <c r="G680" t="s">
        <v>2273</v>
      </c>
      <c r="H680" t="str">
        <f>_xlfn.XLOOKUP(Table2[[#This Row],[Unique BarCode]],$N$10:$N$37,$O$10:$O$37)</f>
        <v>ChromeBook</v>
      </c>
      <c r="I680" t="str">
        <f>_xlfn.XLOOKUP(Table2[[#This Row],[Unique BarCode]],$N$10:$N$37,$P$10:$P$37)</f>
        <v>Device</v>
      </c>
      <c r="J680" t="s">
        <v>8</v>
      </c>
      <c r="K680" t="s">
        <v>882</v>
      </c>
      <c r="L680">
        <v>1</v>
      </c>
    </row>
    <row r="681" spans="1:12" x14ac:dyDescent="0.2">
      <c r="A681" s="1" t="d">
        <v>2023-01-17</v>
      </c>
      <c r="B681" s="45">
        <v>-1</v>
      </c>
      <c r="C681" t="s">
        <v>77</v>
      </c>
      <c r="D681" t="str">
        <f>_xlfn.XLOOKUP(Table2[[#This Row],[Patron Group]],$R$10:$R$24,$S$10:$S$24)</f>
        <v>Undergraduate</v>
      </c>
      <c r="E681" s="1" t="d">
        <v>2023-01-30</v>
      </c>
      <c r="F681" t="s">
        <v>883</v>
      </c>
      <c r="G681" t="s">
        <v>2274</v>
      </c>
      <c r="H681" t="str">
        <f>_xlfn.XLOOKUP(Table2[[#This Row],[Unique BarCode]],$N$10:$N$37,$O$10:$O$37)</f>
        <v>MacBook</v>
      </c>
      <c r="I681" t="str">
        <f>_xlfn.XLOOKUP(Table2[[#This Row],[Unique BarCode]],$N$10:$N$37,$P$10:$P$37)</f>
        <v>Device</v>
      </c>
      <c r="J681" t="s">
        <v>8</v>
      </c>
      <c r="K681" t="s">
        <v>884</v>
      </c>
      <c r="L681">
        <v>1</v>
      </c>
    </row>
    <row r="682" spans="1:12" x14ac:dyDescent="0.2">
      <c r="A682" s="1" t="d">
        <v>2023-01-17</v>
      </c>
      <c r="B682" s="45">
        <v>-1</v>
      </c>
      <c r="C682" t="s">
        <v>77</v>
      </c>
      <c r="D682" t="str">
        <f>_xlfn.XLOOKUP(Table2[[#This Row],[Patron Group]],$R$10:$R$24,$S$10:$S$24)</f>
        <v>Undergraduate</v>
      </c>
      <c r="E682" s="1" t="d">
        <v>2023-01-30</v>
      </c>
      <c r="F682" t="s">
        <v>885</v>
      </c>
      <c r="G682" t="s">
        <v>2263</v>
      </c>
      <c r="H682" t="str">
        <f>_xlfn.XLOOKUP(Table2[[#This Row],[Unique BarCode]],$N$10:$N$37,$O$10:$O$37)</f>
        <v>HP Laptop</v>
      </c>
      <c r="I682" t="str">
        <f>_xlfn.XLOOKUP(Table2[[#This Row],[Unique BarCode]],$N$10:$N$37,$P$10:$P$37)</f>
        <v>Device</v>
      </c>
      <c r="J682" t="s">
        <v>8</v>
      </c>
      <c r="K682" t="s">
        <v>886</v>
      </c>
      <c r="L682">
        <v>1</v>
      </c>
    </row>
    <row r="683" spans="1:12" x14ac:dyDescent="0.2">
      <c r="A683" s="1" t="d">
        <v>2023-01-17</v>
      </c>
      <c r="B683" s="45">
        <v>-1</v>
      </c>
      <c r="C683" t="s">
        <v>77</v>
      </c>
      <c r="D683" t="str">
        <f>_xlfn.XLOOKUP(Table2[[#This Row],[Patron Group]],$R$10:$R$24,$S$10:$S$24)</f>
        <v>Undergraduate</v>
      </c>
      <c r="E683" s="1" t="d">
        <v>2023-01-31</v>
      </c>
      <c r="F683" t="s">
        <v>589</v>
      </c>
      <c r="G683" t="s">
        <v>2273</v>
      </c>
      <c r="H683" t="str">
        <f>_xlfn.XLOOKUP(Table2[[#This Row],[Unique BarCode]],$N$10:$N$37,$O$10:$O$37)</f>
        <v>ChromeBook</v>
      </c>
      <c r="I683" t="str">
        <f>_xlfn.XLOOKUP(Table2[[#This Row],[Unique BarCode]],$N$10:$N$37,$P$10:$P$37)</f>
        <v>Device</v>
      </c>
      <c r="J683" t="s">
        <v>8</v>
      </c>
      <c r="K683" t="s">
        <v>590</v>
      </c>
      <c r="L683">
        <v>1</v>
      </c>
    </row>
    <row r="684" spans="1:12" x14ac:dyDescent="0.2">
      <c r="A684" s="1" t="d">
        <v>2023-01-17</v>
      </c>
      <c r="B684" s="45">
        <v>-1</v>
      </c>
      <c r="C684" t="s">
        <v>77</v>
      </c>
      <c r="D684" t="str">
        <f>_xlfn.XLOOKUP(Table2[[#This Row],[Patron Group]],$R$10:$R$24,$S$10:$S$24)</f>
        <v>Undergraduate</v>
      </c>
      <c r="E684" s="1" t="d">
        <v>2023-01-31</v>
      </c>
      <c r="F684" t="s">
        <v>595</v>
      </c>
      <c r="G684" t="s">
        <v>2273</v>
      </c>
      <c r="H684" t="str">
        <f>_xlfn.XLOOKUP(Table2[[#This Row],[Unique BarCode]],$N$10:$N$37,$O$10:$O$37)</f>
        <v>ChromeBook</v>
      </c>
      <c r="I684" t="str">
        <f>_xlfn.XLOOKUP(Table2[[#This Row],[Unique BarCode]],$N$10:$N$37,$P$10:$P$37)</f>
        <v>Device</v>
      </c>
      <c r="J684" t="s">
        <v>8</v>
      </c>
      <c r="K684" t="s">
        <v>596</v>
      </c>
      <c r="L684">
        <v>1</v>
      </c>
    </row>
    <row r="685" spans="1:12" x14ac:dyDescent="0.2">
      <c r="A685" s="1" t="d">
        <v>2023-01-17</v>
      </c>
      <c r="B685" s="45">
        <v>-1</v>
      </c>
      <c r="C685" t="s">
        <v>77</v>
      </c>
      <c r="D685" t="str">
        <f>_xlfn.XLOOKUP(Table2[[#This Row],[Patron Group]],$R$10:$R$24,$S$10:$S$24)</f>
        <v>Undergraduate</v>
      </c>
      <c r="E685" s="1" t="d">
        <v>2023-01-31</v>
      </c>
      <c r="F685" t="s">
        <v>887</v>
      </c>
      <c r="G685" t="s">
        <v>2274</v>
      </c>
      <c r="H685" t="str">
        <f>_xlfn.XLOOKUP(Table2[[#This Row],[Unique BarCode]],$N$10:$N$37,$O$10:$O$37)</f>
        <v>MacBook</v>
      </c>
      <c r="I685" t="str">
        <f>_xlfn.XLOOKUP(Table2[[#This Row],[Unique BarCode]],$N$10:$N$37,$P$10:$P$37)</f>
        <v>Device</v>
      </c>
      <c r="J685" t="s">
        <v>8</v>
      </c>
      <c r="K685" t="s">
        <v>888</v>
      </c>
      <c r="L685">
        <v>1</v>
      </c>
    </row>
    <row r="686" spans="1:12" x14ac:dyDescent="0.2">
      <c r="A686" s="1" t="d">
        <v>2023-01-17</v>
      </c>
      <c r="B686" s="45">
        <v>-1</v>
      </c>
      <c r="C686" t="s">
        <v>77</v>
      </c>
      <c r="D686" t="str">
        <f>_xlfn.XLOOKUP(Table2[[#This Row],[Patron Group]],$R$10:$R$24,$S$10:$S$24)</f>
        <v>Undergraduate</v>
      </c>
      <c r="E686" s="1" t="d">
        <v>2023-01-31</v>
      </c>
      <c r="F686" t="s">
        <v>889</v>
      </c>
      <c r="G686" t="s">
        <v>2274</v>
      </c>
      <c r="H686" t="str">
        <f>_xlfn.XLOOKUP(Table2[[#This Row],[Unique BarCode]],$N$10:$N$37,$O$10:$O$37)</f>
        <v>MacBook</v>
      </c>
      <c r="I686" t="str">
        <f>_xlfn.XLOOKUP(Table2[[#This Row],[Unique BarCode]],$N$10:$N$37,$P$10:$P$37)</f>
        <v>Device</v>
      </c>
      <c r="J686" t="s">
        <v>8</v>
      </c>
      <c r="K686" t="s">
        <v>890</v>
      </c>
      <c r="L686">
        <v>1</v>
      </c>
    </row>
    <row r="687" spans="1:12" x14ac:dyDescent="0.2">
      <c r="A687" s="1" t="d">
        <v>2023-01-17</v>
      </c>
      <c r="B687" s="45">
        <v>-1</v>
      </c>
      <c r="C687" t="s">
        <v>77</v>
      </c>
      <c r="D687" t="str">
        <f>_xlfn.XLOOKUP(Table2[[#This Row],[Patron Group]],$R$10:$R$24,$S$10:$S$24)</f>
        <v>Undergraduate</v>
      </c>
      <c r="E687" s="1" t="d">
        <v>2023-01-31</v>
      </c>
      <c r="F687" t="s">
        <v>891</v>
      </c>
      <c r="G687" t="s">
        <v>2275</v>
      </c>
      <c r="H687" t="str">
        <f>_xlfn.XLOOKUP(Table2[[#This Row],[Unique BarCode]],$N$10:$N$37,$O$10:$O$37)</f>
        <v>iPad</v>
      </c>
      <c r="I687" t="str">
        <f>_xlfn.XLOOKUP(Table2[[#This Row],[Unique BarCode]],$N$10:$N$37,$P$10:$P$37)</f>
        <v>Device</v>
      </c>
      <c r="J687" t="s">
        <v>8</v>
      </c>
      <c r="L687">
        <v>1</v>
      </c>
    </row>
    <row r="688" spans="1:12" x14ac:dyDescent="0.2">
      <c r="A688" s="1" t="d">
        <v>2023-01-17</v>
      </c>
      <c r="B688" s="45">
        <v>-1</v>
      </c>
      <c r="C688" t="s">
        <v>77</v>
      </c>
      <c r="D688" t="str">
        <f>_xlfn.XLOOKUP(Table2[[#This Row],[Patron Group]],$R$10:$R$24,$S$10:$S$24)</f>
        <v>Undergraduate</v>
      </c>
      <c r="E688" s="1" t="d">
        <v>2023-01-31</v>
      </c>
      <c r="F688" t="s">
        <v>892</v>
      </c>
      <c r="G688" t="s">
        <v>2263</v>
      </c>
      <c r="H688" t="str">
        <f>_xlfn.XLOOKUP(Table2[[#This Row],[Unique BarCode]],$N$10:$N$37,$O$10:$O$37)</f>
        <v>HP Laptop</v>
      </c>
      <c r="I688" t="str">
        <f>_xlfn.XLOOKUP(Table2[[#This Row],[Unique BarCode]],$N$10:$N$37,$P$10:$P$37)</f>
        <v>Device</v>
      </c>
      <c r="J688" t="s">
        <v>8</v>
      </c>
      <c r="K688" t="s">
        <v>893</v>
      </c>
      <c r="L688">
        <v>1</v>
      </c>
    </row>
    <row r="689" spans="1:12" x14ac:dyDescent="0.2">
      <c r="A689" s="1" t="d">
        <v>2023-01-17</v>
      </c>
      <c r="B689" s="45">
        <v>-1</v>
      </c>
      <c r="C689" t="s">
        <v>77</v>
      </c>
      <c r="D689" t="str">
        <f>_xlfn.XLOOKUP(Table2[[#This Row],[Patron Group]],$R$10:$R$24,$S$10:$S$24)</f>
        <v>Undergraduate</v>
      </c>
      <c r="E689" s="1" t="d">
        <v>2023-01-31</v>
      </c>
      <c r="F689" t="s">
        <v>894</v>
      </c>
      <c r="G689" t="s">
        <v>2263</v>
      </c>
      <c r="H689" t="str">
        <f>_xlfn.XLOOKUP(Table2[[#This Row],[Unique BarCode]],$N$10:$N$37,$O$10:$O$37)</f>
        <v>HP Laptop</v>
      </c>
      <c r="I689" t="str">
        <f>_xlfn.XLOOKUP(Table2[[#This Row],[Unique BarCode]],$N$10:$N$37,$P$10:$P$37)</f>
        <v>Device</v>
      </c>
      <c r="J689" t="s">
        <v>8</v>
      </c>
      <c r="K689" t="s">
        <v>895</v>
      </c>
      <c r="L689">
        <v>1</v>
      </c>
    </row>
    <row r="690" spans="1:12" x14ac:dyDescent="0.2">
      <c r="A690" s="1" t="d">
        <v>2023-01-17</v>
      </c>
      <c r="B690" s="45">
        <v>-1</v>
      </c>
      <c r="C690" t="s">
        <v>77</v>
      </c>
      <c r="D690" t="str">
        <f>_xlfn.XLOOKUP(Table2[[#This Row],[Patron Group]],$R$10:$R$24,$S$10:$S$24)</f>
        <v>Undergraduate</v>
      </c>
      <c r="E690" s="1" t="d">
        <v>2023-02-01</v>
      </c>
      <c r="F690" t="s">
        <v>896</v>
      </c>
      <c r="G690" t="s">
        <v>2275</v>
      </c>
      <c r="H690" t="str">
        <f>_xlfn.XLOOKUP(Table2[[#This Row],[Unique BarCode]],$N$10:$N$37,$O$10:$O$37)</f>
        <v>iPad</v>
      </c>
      <c r="I690" t="str">
        <f>_xlfn.XLOOKUP(Table2[[#This Row],[Unique BarCode]],$N$10:$N$37,$P$10:$P$37)</f>
        <v>Device</v>
      </c>
      <c r="J690" t="s">
        <v>8</v>
      </c>
      <c r="L690">
        <v>1</v>
      </c>
    </row>
    <row r="691" spans="1:12" x14ac:dyDescent="0.2">
      <c r="A691" s="1" t="d">
        <v>2023-01-17</v>
      </c>
      <c r="B691" s="45">
        <v>-1</v>
      </c>
      <c r="C691" t="s">
        <v>77</v>
      </c>
      <c r="D691" t="str">
        <f>_xlfn.XLOOKUP(Table2[[#This Row],[Patron Group]],$R$10:$R$24,$S$10:$S$24)</f>
        <v>Undergraduate</v>
      </c>
      <c r="E691" s="1" t="d">
        <v>2023-03-24</v>
      </c>
      <c r="F691" t="s">
        <v>798</v>
      </c>
      <c r="G691" t="s">
        <v>2263</v>
      </c>
      <c r="H691" t="str">
        <f>_xlfn.XLOOKUP(Table2[[#This Row],[Unique BarCode]],$N$10:$N$37,$O$10:$O$37)</f>
        <v>HP Laptop</v>
      </c>
      <c r="I691" t="str">
        <f>_xlfn.XLOOKUP(Table2[[#This Row],[Unique BarCode]],$N$10:$N$37,$P$10:$P$37)</f>
        <v>Device</v>
      </c>
      <c r="J691" t="s">
        <v>8</v>
      </c>
      <c r="K691" t="s">
        <v>799</v>
      </c>
      <c r="L691">
        <v>1</v>
      </c>
    </row>
    <row r="692" spans="1:12" x14ac:dyDescent="0.2">
      <c r="A692" s="1" t="d">
        <v>2023-01-17</v>
      </c>
      <c r="B692" s="45">
        <v>-1</v>
      </c>
      <c r="C692" t="s">
        <v>77</v>
      </c>
      <c r="D692" t="str">
        <f>_xlfn.XLOOKUP(Table2[[#This Row],[Patron Group]],$R$10:$R$24,$S$10:$S$24)</f>
        <v>Undergraduate</v>
      </c>
      <c r="E692" s="1" t="d">
        <v>2023-03-24</v>
      </c>
      <c r="F692" t="s">
        <v>897</v>
      </c>
      <c r="G692" t="s">
        <v>2263</v>
      </c>
      <c r="H692" t="str">
        <f>_xlfn.XLOOKUP(Table2[[#This Row],[Unique BarCode]],$N$10:$N$37,$O$10:$O$37)</f>
        <v>HP Laptop</v>
      </c>
      <c r="I692" t="str">
        <f>_xlfn.XLOOKUP(Table2[[#This Row],[Unique BarCode]],$N$10:$N$37,$P$10:$P$37)</f>
        <v>Device</v>
      </c>
      <c r="J692" t="s">
        <v>8</v>
      </c>
      <c r="K692" t="s">
        <v>898</v>
      </c>
      <c r="L692">
        <v>1</v>
      </c>
    </row>
    <row r="693" spans="1:12" x14ac:dyDescent="0.2">
      <c r="A693" s="1" t="d">
        <v>2023-01-17</v>
      </c>
      <c r="B693" s="45">
        <v>-1</v>
      </c>
      <c r="C693" t="s">
        <v>77</v>
      </c>
      <c r="D693" t="str">
        <f>_xlfn.XLOOKUP(Table2[[#This Row],[Patron Group]],$R$10:$R$24,$S$10:$S$24)</f>
        <v>Undergraduate</v>
      </c>
      <c r="E693" s="1" t="d">
        <v>2023-04-17</v>
      </c>
      <c r="F693" t="s">
        <v>637</v>
      </c>
      <c r="G693" t="s">
        <v>2279</v>
      </c>
      <c r="H693" t="str">
        <f>_xlfn.XLOOKUP(Table2[[#This Row],[Unique BarCode]],$N$10:$N$37,$O$10:$O$37)</f>
        <v>EE Devices</v>
      </c>
      <c r="I693" t="str">
        <f>_xlfn.XLOOKUP(Table2[[#This Row],[Unique BarCode]],$N$10:$N$37,$P$10:$P$37)</f>
        <v>EE Devices</v>
      </c>
      <c r="J693" t="s">
        <v>49</v>
      </c>
      <c r="K693" t="s">
        <v>638</v>
      </c>
      <c r="L693">
        <v>1</v>
      </c>
    </row>
    <row r="694" spans="1:12" x14ac:dyDescent="0.2">
      <c r="A694" s="1" t="d">
        <v>2023-01-17</v>
      </c>
      <c r="B694" s="45">
        <v>-1</v>
      </c>
      <c r="C694" t="s">
        <v>77</v>
      </c>
      <c r="D694" t="str">
        <f>_xlfn.XLOOKUP(Table2[[#This Row],[Patron Group]],$R$10:$R$24,$S$10:$S$24)</f>
        <v>Undergraduate</v>
      </c>
      <c r="E694" s="1" t="d">
        <v>2023-04-17</v>
      </c>
      <c r="F694" t="s">
        <v>899</v>
      </c>
      <c r="G694" t="s">
        <v>2279</v>
      </c>
      <c r="H694" t="str">
        <f>_xlfn.XLOOKUP(Table2[[#This Row],[Unique BarCode]],$N$10:$N$37,$O$10:$O$37)</f>
        <v>EE Devices</v>
      </c>
      <c r="I694" t="str">
        <f>_xlfn.XLOOKUP(Table2[[#This Row],[Unique BarCode]],$N$10:$N$37,$P$10:$P$37)</f>
        <v>EE Devices</v>
      </c>
      <c r="J694" t="s">
        <v>49</v>
      </c>
      <c r="K694" t="s">
        <v>900</v>
      </c>
      <c r="L694">
        <v>1</v>
      </c>
    </row>
    <row r="695" spans="1:12" x14ac:dyDescent="0.2">
      <c r="A695" s="1" t="d">
        <v>2023-01-17</v>
      </c>
      <c r="B695" s="45">
        <v>-1</v>
      </c>
      <c r="C695" t="s">
        <v>77</v>
      </c>
      <c r="D695" t="str">
        <f>_xlfn.XLOOKUP(Table2[[#This Row],[Patron Group]],$R$10:$R$24,$S$10:$S$24)</f>
        <v>Undergraduate</v>
      </c>
      <c r="E695" s="1" t="d">
        <v>2023-04-17</v>
      </c>
      <c r="F695" t="s">
        <v>901</v>
      </c>
      <c r="G695" t="s">
        <v>2279</v>
      </c>
      <c r="H695" t="str">
        <f>_xlfn.XLOOKUP(Table2[[#This Row],[Unique BarCode]],$N$10:$N$37,$O$10:$O$37)</f>
        <v>EE Devices</v>
      </c>
      <c r="I695" t="str">
        <f>_xlfn.XLOOKUP(Table2[[#This Row],[Unique BarCode]],$N$10:$N$37,$P$10:$P$37)</f>
        <v>EE Devices</v>
      </c>
      <c r="J695" t="s">
        <v>49</v>
      </c>
      <c r="K695" t="s">
        <v>902</v>
      </c>
      <c r="L695">
        <v>1</v>
      </c>
    </row>
    <row r="696" spans="1:12" x14ac:dyDescent="0.2">
      <c r="A696" s="1" t="d">
        <v>2023-01-17</v>
      </c>
      <c r="B696" s="45">
        <v>5557534260006530</v>
      </c>
      <c r="C696" t="s">
        <v>77</v>
      </c>
      <c r="D696" t="str">
        <f>_xlfn.XLOOKUP(Table2[[#This Row],[Patron Group]],$R$10:$R$24,$S$10:$S$24)</f>
        <v>Undergraduate</v>
      </c>
      <c r="E696" s="1" t="d">
        <v>2023-04-17</v>
      </c>
      <c r="F696" t="s">
        <v>803</v>
      </c>
      <c r="G696" t="s">
        <v>2279</v>
      </c>
      <c r="H696" t="str">
        <f>_xlfn.XLOOKUP(Table2[[#This Row],[Unique BarCode]],$N$10:$N$37,$O$10:$O$37)</f>
        <v>EE Devices</v>
      </c>
      <c r="I696" t="str">
        <f>_xlfn.XLOOKUP(Table2[[#This Row],[Unique BarCode]],$N$10:$N$37,$P$10:$P$37)</f>
        <v>EE Devices</v>
      </c>
      <c r="J696" t="s">
        <v>49</v>
      </c>
      <c r="K696" t="s">
        <v>804</v>
      </c>
      <c r="L696">
        <v>1</v>
      </c>
    </row>
    <row r="697" spans="1:12" x14ac:dyDescent="0.2">
      <c r="A697" s="1" t="d">
        <v>2023-01-17</v>
      </c>
      <c r="B697" s="45">
        <v>5560086380006530</v>
      </c>
      <c r="C697" t="s">
        <v>77</v>
      </c>
      <c r="D697" t="str">
        <f>_xlfn.XLOOKUP(Table2[[#This Row],[Patron Group]],$R$10:$R$24,$S$10:$S$24)</f>
        <v>Undergraduate</v>
      </c>
      <c r="E697" s="1" t="d">
        <v>2023-01-17</v>
      </c>
      <c r="F697" t="s">
        <v>226</v>
      </c>
      <c r="G697" t="s">
        <v>2296</v>
      </c>
      <c r="H697" t="str">
        <f>_xlfn.XLOOKUP(Table2[[#This Row],[Unique BarCode]],$N$10:$N$37,$O$10:$O$37)</f>
        <v>MACUSBC</v>
      </c>
      <c r="I697" t="str">
        <f>_xlfn.XLOOKUP(Table2[[#This Row],[Unique BarCode]],$N$10:$N$37,$P$10:$P$37)</f>
        <v>Charger</v>
      </c>
      <c r="J697" t="s">
        <v>8</v>
      </c>
      <c r="L697">
        <v>1</v>
      </c>
    </row>
    <row r="698" spans="1:12" x14ac:dyDescent="0.2">
      <c r="A698" s="1" t="d">
        <v>2023-01-17</v>
      </c>
      <c r="B698" s="45">
        <v>5561843740006530</v>
      </c>
      <c r="C698" t="s">
        <v>77</v>
      </c>
      <c r="D698" t="str">
        <f>_xlfn.XLOOKUP(Table2[[#This Row],[Patron Group]],$R$10:$R$24,$S$10:$S$24)</f>
        <v>Undergraduate</v>
      </c>
      <c r="E698" s="1" t="d">
        <v>2023-04-17</v>
      </c>
      <c r="F698" t="s">
        <v>903</v>
      </c>
      <c r="G698" t="s">
        <v>2279</v>
      </c>
      <c r="H698" t="str">
        <f>_xlfn.XLOOKUP(Table2[[#This Row],[Unique BarCode]],$N$10:$N$37,$O$10:$O$37)</f>
        <v>EE Devices</v>
      </c>
      <c r="I698" t="str">
        <f>_xlfn.XLOOKUP(Table2[[#This Row],[Unique BarCode]],$N$10:$N$37,$P$10:$P$37)</f>
        <v>EE Devices</v>
      </c>
      <c r="J698" t="s">
        <v>49</v>
      </c>
      <c r="K698" t="s">
        <v>904</v>
      </c>
      <c r="L698">
        <v>1</v>
      </c>
    </row>
    <row r="699" spans="1:12" x14ac:dyDescent="0.2">
      <c r="A699" s="1" t="d">
        <v>2023-01-17</v>
      </c>
      <c r="B699" s="45">
        <v>5565916140006530</v>
      </c>
      <c r="C699" t="s">
        <v>77</v>
      </c>
      <c r="D699" t="str">
        <f>_xlfn.XLOOKUP(Table2[[#This Row],[Patron Group]],$R$10:$R$24,$S$10:$S$24)</f>
        <v>Undergraduate</v>
      </c>
      <c r="E699" s="1" t="d">
        <v>2023-04-17</v>
      </c>
      <c r="F699" t="s">
        <v>905</v>
      </c>
      <c r="G699" t="s">
        <v>2279</v>
      </c>
      <c r="H699" t="str">
        <f>_xlfn.XLOOKUP(Table2[[#This Row],[Unique BarCode]],$N$10:$N$37,$O$10:$O$37)</f>
        <v>EE Devices</v>
      </c>
      <c r="I699" t="str">
        <f>_xlfn.XLOOKUP(Table2[[#This Row],[Unique BarCode]],$N$10:$N$37,$P$10:$P$37)</f>
        <v>EE Devices</v>
      </c>
      <c r="J699" t="s">
        <v>49</v>
      </c>
      <c r="K699" t="s">
        <v>906</v>
      </c>
      <c r="L699">
        <v>1</v>
      </c>
    </row>
    <row r="700" spans="1:12" x14ac:dyDescent="0.2">
      <c r="A700" s="1" t="d">
        <v>2023-01-17</v>
      </c>
      <c r="B700" s="45">
        <v>5569730910006530</v>
      </c>
      <c r="C700" t="s">
        <v>77</v>
      </c>
      <c r="D700" t="str">
        <f>_xlfn.XLOOKUP(Table2[[#This Row],[Patron Group]],$R$10:$R$24,$S$10:$S$24)</f>
        <v>Undergraduate</v>
      </c>
      <c r="E700" s="1" t="d">
        <v>2023-04-17</v>
      </c>
      <c r="F700" t="s">
        <v>907</v>
      </c>
      <c r="G700" t="s">
        <v>2279</v>
      </c>
      <c r="H700" t="str">
        <f>_xlfn.XLOOKUP(Table2[[#This Row],[Unique BarCode]],$N$10:$N$37,$O$10:$O$37)</f>
        <v>EE Devices</v>
      </c>
      <c r="I700" t="str">
        <f>_xlfn.XLOOKUP(Table2[[#This Row],[Unique BarCode]],$N$10:$N$37,$P$10:$P$37)</f>
        <v>EE Devices</v>
      </c>
      <c r="J700" t="s">
        <v>49</v>
      </c>
      <c r="K700" t="s">
        <v>908</v>
      </c>
      <c r="L700">
        <v>1</v>
      </c>
    </row>
    <row r="701" spans="1:12" x14ac:dyDescent="0.2">
      <c r="A701" s="1" t="d">
        <v>2023-01-17</v>
      </c>
      <c r="B701" s="45">
        <v>6200940810006530</v>
      </c>
      <c r="C701" t="s">
        <v>77</v>
      </c>
      <c r="D701" t="str">
        <f>_xlfn.XLOOKUP(Table2[[#This Row],[Patron Group]],$R$10:$R$24,$S$10:$S$24)</f>
        <v>Undergraduate</v>
      </c>
      <c r="E701" s="1" t="d">
        <v>2023-04-17</v>
      </c>
      <c r="F701" t="s">
        <v>909</v>
      </c>
      <c r="G701" t="s">
        <v>2279</v>
      </c>
      <c r="H701" t="str">
        <f>_xlfn.XLOOKUP(Table2[[#This Row],[Unique BarCode]],$N$10:$N$37,$O$10:$O$37)</f>
        <v>EE Devices</v>
      </c>
      <c r="I701" t="str">
        <f>_xlfn.XLOOKUP(Table2[[#This Row],[Unique BarCode]],$N$10:$N$37,$P$10:$P$37)</f>
        <v>EE Devices</v>
      </c>
      <c r="J701" t="s">
        <v>49</v>
      </c>
      <c r="K701" t="s">
        <v>910</v>
      </c>
      <c r="L701">
        <v>1</v>
      </c>
    </row>
    <row r="702" spans="1:12" x14ac:dyDescent="0.2">
      <c r="A702" s="1" t="d">
        <v>2023-01-18</v>
      </c>
      <c r="B702" s="45">
        <v>-1</v>
      </c>
      <c r="C702" t="s">
        <v>15</v>
      </c>
      <c r="D702" t="str">
        <f>_xlfn.XLOOKUP(Table2[[#This Row],[Patron Group]],$R$10:$R$24,$S$10:$S$24)</f>
        <v>Academic</v>
      </c>
      <c r="E702" s="1" t="d">
        <v>2023-01-18</v>
      </c>
      <c r="F702" t="s">
        <v>707</v>
      </c>
      <c r="G702" t="s">
        <v>2281</v>
      </c>
      <c r="H702" t="str">
        <f>_xlfn.XLOOKUP(Table2[[#This Row],[Unique BarCode]],$N$10:$N$37,$O$10:$O$37)</f>
        <v>HDMIC</v>
      </c>
      <c r="I702" t="str">
        <f>_xlfn.XLOOKUP(Table2[[#This Row],[Unique BarCode]],$N$10:$N$37,$P$10:$P$37)</f>
        <v>Cable</v>
      </c>
      <c r="J702" t="s">
        <v>8</v>
      </c>
      <c r="K702" t="s">
        <v>708</v>
      </c>
      <c r="L702">
        <v>1</v>
      </c>
    </row>
    <row r="703" spans="1:12" x14ac:dyDescent="0.2">
      <c r="A703" s="1" t="d">
        <v>2023-01-18</v>
      </c>
      <c r="B703" s="45">
        <v>-1</v>
      </c>
      <c r="C703" t="s">
        <v>15</v>
      </c>
      <c r="D703" t="str">
        <f>_xlfn.XLOOKUP(Table2[[#This Row],[Patron Group]],$R$10:$R$24,$S$10:$S$24)</f>
        <v>Academic</v>
      </c>
      <c r="E703" s="1" t="d">
        <v>2023-01-18</v>
      </c>
      <c r="F703" t="s">
        <v>222</v>
      </c>
      <c r="G703" t="s">
        <v>2265</v>
      </c>
      <c r="H703" t="str">
        <f>_xlfn.XLOOKUP(Table2[[#This Row],[Unique BarCode]],$N$10:$N$37,$O$10:$O$37)</f>
        <v>IPHONE</v>
      </c>
      <c r="I703" t="str">
        <f>_xlfn.XLOOKUP(Table2[[#This Row],[Unique BarCode]],$N$10:$N$37,$P$10:$P$37)</f>
        <v>Charger</v>
      </c>
      <c r="J703" t="s">
        <v>13</v>
      </c>
      <c r="K703" t="s">
        <v>223</v>
      </c>
      <c r="L703">
        <v>1</v>
      </c>
    </row>
    <row r="704" spans="1:12" x14ac:dyDescent="0.2">
      <c r="A704" s="1" t="d">
        <v>2023-01-18</v>
      </c>
      <c r="B704" s="45">
        <v>-1</v>
      </c>
      <c r="C704" t="s">
        <v>15</v>
      </c>
      <c r="D704" t="str">
        <f>_xlfn.XLOOKUP(Table2[[#This Row],[Patron Group]],$R$10:$R$24,$S$10:$S$24)</f>
        <v>Academic</v>
      </c>
      <c r="E704" s="1" t="d">
        <v>2023-01-18</v>
      </c>
      <c r="F704" t="s">
        <v>918</v>
      </c>
      <c r="G704" t="s">
        <v>2285</v>
      </c>
      <c r="H704" t="str">
        <f>_xlfn.XLOOKUP(Table2[[#This Row],[Unique BarCode]],$N$10:$N$37,$O$10:$O$37)</f>
        <v>UHDMI</v>
      </c>
      <c r="I704" t="str">
        <f>_xlfn.XLOOKUP(Table2[[#This Row],[Unique BarCode]],$N$10:$N$37,$P$10:$P$37)</f>
        <v>Cable</v>
      </c>
      <c r="J704" t="s">
        <v>8</v>
      </c>
      <c r="L704">
        <v>1</v>
      </c>
    </row>
    <row r="705" spans="1:12" x14ac:dyDescent="0.2">
      <c r="A705" s="1" t="d">
        <v>2023-01-18</v>
      </c>
      <c r="B705" s="45">
        <v>-1</v>
      </c>
      <c r="C705" t="s">
        <v>15</v>
      </c>
      <c r="D705" t="str">
        <f>_xlfn.XLOOKUP(Table2[[#This Row],[Patron Group]],$R$10:$R$24,$S$10:$S$24)</f>
        <v>Academic</v>
      </c>
      <c r="E705" s="1" t="d">
        <v>2023-01-18</v>
      </c>
      <c r="F705" t="s">
        <v>919</v>
      </c>
      <c r="G705" t="s">
        <v>2272</v>
      </c>
      <c r="H705" t="str">
        <f>_xlfn.XLOOKUP(Table2[[#This Row],[Unique BarCode]],$N$10:$N$37,$O$10:$O$37)</f>
        <v>WALLADPT</v>
      </c>
      <c r="I705" t="str">
        <f>_xlfn.XLOOKUP(Table2[[#This Row],[Unique BarCode]],$N$10:$N$37,$P$10:$P$37)</f>
        <v>Charger</v>
      </c>
      <c r="J705" t="s">
        <v>13</v>
      </c>
      <c r="K705" t="s">
        <v>920</v>
      </c>
      <c r="L705">
        <v>1</v>
      </c>
    </row>
    <row r="706" spans="1:12" x14ac:dyDescent="0.2">
      <c r="A706" s="1" t="d">
        <v>2023-01-18</v>
      </c>
      <c r="B706" s="45">
        <v>-1</v>
      </c>
      <c r="C706" t="s">
        <v>20</v>
      </c>
      <c r="D706" t="str">
        <f>_xlfn.XLOOKUP(Table2[[#This Row],[Patron Group]],$R$10:$R$24,$S$10:$S$24)</f>
        <v>Graduate</v>
      </c>
      <c r="E706" s="1" t="d">
        <v>2023-01-18</v>
      </c>
      <c r="F706" t="s">
        <v>921</v>
      </c>
      <c r="G706" t="s">
        <v>2266</v>
      </c>
      <c r="H706" t="str">
        <f>_xlfn.XLOOKUP(Table2[[#This Row],[Unique BarCode]],$N$10:$N$37,$O$10:$O$37)</f>
        <v>Headphones</v>
      </c>
      <c r="I706" t="str">
        <f>_xlfn.XLOOKUP(Table2[[#This Row],[Unique BarCode]],$N$10:$N$37,$P$10:$P$37)</f>
        <v>Accessory</v>
      </c>
      <c r="J706" t="s">
        <v>8</v>
      </c>
      <c r="K706" t="s">
        <v>922</v>
      </c>
      <c r="L706">
        <v>1</v>
      </c>
    </row>
    <row r="707" spans="1:12" x14ac:dyDescent="0.2">
      <c r="A707" s="1" t="d">
        <v>2023-01-18</v>
      </c>
      <c r="B707" s="45">
        <v>-1</v>
      </c>
      <c r="C707" t="s">
        <v>20</v>
      </c>
      <c r="D707" t="str">
        <f>_xlfn.XLOOKUP(Table2[[#This Row],[Patron Group]],$R$10:$R$24,$S$10:$S$24)</f>
        <v>Graduate</v>
      </c>
      <c r="E707" s="1" t="d">
        <v>2023-01-18</v>
      </c>
      <c r="F707" t="s">
        <v>23</v>
      </c>
      <c r="G707" t="s">
        <v>2266</v>
      </c>
      <c r="H707" t="str">
        <f>_xlfn.XLOOKUP(Table2[[#This Row],[Unique BarCode]],$N$10:$N$37,$O$10:$O$37)</f>
        <v>Headphones</v>
      </c>
      <c r="I707" t="str">
        <f>_xlfn.XLOOKUP(Table2[[#This Row],[Unique BarCode]],$N$10:$N$37,$P$10:$P$37)</f>
        <v>Accessory</v>
      </c>
      <c r="J707" t="s">
        <v>8</v>
      </c>
      <c r="K707" t="s">
        <v>24</v>
      </c>
      <c r="L707">
        <v>1</v>
      </c>
    </row>
    <row r="708" spans="1:12" x14ac:dyDescent="0.2">
      <c r="A708" s="1" t="d">
        <v>2023-01-18</v>
      </c>
      <c r="B708" s="45">
        <v>-1</v>
      </c>
      <c r="C708" t="s">
        <v>20</v>
      </c>
      <c r="D708" t="str">
        <f>_xlfn.XLOOKUP(Table2[[#This Row],[Patron Group]],$R$10:$R$24,$S$10:$S$24)</f>
        <v>Graduate</v>
      </c>
      <c r="E708" s="1" t="d">
        <v>2023-01-18</v>
      </c>
      <c r="F708" t="s">
        <v>811</v>
      </c>
      <c r="G708" t="s">
        <v>2282</v>
      </c>
      <c r="H708" t="str">
        <f>_xlfn.XLOOKUP(Table2[[#This Row],[Unique BarCode]],$N$10:$N$37,$O$10:$O$37)</f>
        <v>HPUSBC</v>
      </c>
      <c r="I708" t="str">
        <f>_xlfn.XLOOKUP(Table2[[#This Row],[Unique BarCode]],$N$10:$N$37,$P$10:$P$37)</f>
        <v>Charger</v>
      </c>
      <c r="J708" t="s">
        <v>49</v>
      </c>
      <c r="K708" t="s">
        <v>812</v>
      </c>
      <c r="L708">
        <v>1</v>
      </c>
    </row>
    <row r="709" spans="1:12" x14ac:dyDescent="0.2">
      <c r="A709" s="1" t="d">
        <v>2023-01-18</v>
      </c>
      <c r="B709" s="45">
        <v>-1</v>
      </c>
      <c r="C709" t="s">
        <v>20</v>
      </c>
      <c r="D709" t="str">
        <f>_xlfn.XLOOKUP(Table2[[#This Row],[Patron Group]],$R$10:$R$24,$S$10:$S$24)</f>
        <v>Graduate</v>
      </c>
      <c r="E709" s="1" t="d">
        <v>2023-01-18</v>
      </c>
      <c r="F709" t="s">
        <v>923</v>
      </c>
      <c r="G709" t="s">
        <v>2264</v>
      </c>
      <c r="H709" t="str">
        <f>_xlfn.XLOOKUP(Table2[[#This Row],[Unique BarCode]],$N$10:$N$37,$O$10:$O$37)</f>
        <v>iPad</v>
      </c>
      <c r="I709" t="str">
        <f>_xlfn.XLOOKUP(Table2[[#This Row],[Unique BarCode]],$N$10:$N$37,$P$10:$P$37)</f>
        <v>Device</v>
      </c>
      <c r="J709" t="s">
        <v>8</v>
      </c>
      <c r="K709" t="s">
        <v>924</v>
      </c>
      <c r="L709">
        <v>1</v>
      </c>
    </row>
    <row r="710" spans="1:12" x14ac:dyDescent="0.2">
      <c r="A710" s="1" t="d">
        <v>2023-01-18</v>
      </c>
      <c r="B710" s="45">
        <v>-1</v>
      </c>
      <c r="C710" t="s">
        <v>20</v>
      </c>
      <c r="D710" t="str">
        <f>_xlfn.XLOOKUP(Table2[[#This Row],[Patron Group]],$R$10:$R$24,$S$10:$S$24)</f>
        <v>Graduate</v>
      </c>
      <c r="E710" s="1" t="d">
        <v>2023-01-18</v>
      </c>
      <c r="F710" t="s">
        <v>218</v>
      </c>
      <c r="G710" t="s">
        <v>2265</v>
      </c>
      <c r="H710" t="str">
        <f>_xlfn.XLOOKUP(Table2[[#This Row],[Unique BarCode]],$N$10:$N$37,$O$10:$O$37)</f>
        <v>IPHONE</v>
      </c>
      <c r="I710" t="str">
        <f>_xlfn.XLOOKUP(Table2[[#This Row],[Unique BarCode]],$N$10:$N$37,$P$10:$P$37)</f>
        <v>Charger</v>
      </c>
      <c r="J710" t="s">
        <v>49</v>
      </c>
      <c r="K710" t="s">
        <v>219</v>
      </c>
      <c r="L710">
        <v>1</v>
      </c>
    </row>
    <row r="711" spans="1:12" x14ac:dyDescent="0.2">
      <c r="A711" s="1" t="d">
        <v>2023-01-18</v>
      </c>
      <c r="B711" s="45">
        <v>-1</v>
      </c>
      <c r="C711" t="s">
        <v>20</v>
      </c>
      <c r="D711" t="str">
        <f>_xlfn.XLOOKUP(Table2[[#This Row],[Patron Group]],$R$10:$R$24,$S$10:$S$24)</f>
        <v>Graduate</v>
      </c>
      <c r="E711" s="1" t="d">
        <v>2023-01-18</v>
      </c>
      <c r="F711" t="s">
        <v>220</v>
      </c>
      <c r="G711" t="s">
        <v>2265</v>
      </c>
      <c r="H711" t="str">
        <f>_xlfn.XLOOKUP(Table2[[#This Row],[Unique BarCode]],$N$10:$N$37,$O$10:$O$37)</f>
        <v>IPHONE</v>
      </c>
      <c r="I711" t="str">
        <f>_xlfn.XLOOKUP(Table2[[#This Row],[Unique BarCode]],$N$10:$N$37,$P$10:$P$37)</f>
        <v>Charger</v>
      </c>
      <c r="J711" t="s">
        <v>13</v>
      </c>
      <c r="K711" t="s">
        <v>221</v>
      </c>
      <c r="L711">
        <v>1</v>
      </c>
    </row>
    <row r="712" spans="1:12" x14ac:dyDescent="0.2">
      <c r="A712" s="1" t="d">
        <v>2023-01-18</v>
      </c>
      <c r="B712" s="45">
        <v>-1</v>
      </c>
      <c r="C712" t="s">
        <v>20</v>
      </c>
      <c r="D712" t="str">
        <f>_xlfn.XLOOKUP(Table2[[#This Row],[Patron Group]],$R$10:$R$24,$S$10:$S$24)</f>
        <v>Graduate</v>
      </c>
      <c r="E712" s="1" t="d">
        <v>2023-01-18</v>
      </c>
      <c r="F712" t="s">
        <v>813</v>
      </c>
      <c r="G712" t="s">
        <v>2268</v>
      </c>
      <c r="H712" t="str">
        <f>_xlfn.XLOOKUP(Table2[[#This Row],[Unique BarCode]],$N$10:$N$37,$O$10:$O$37)</f>
        <v>MACCHRG</v>
      </c>
      <c r="I712" t="str">
        <f>_xlfn.XLOOKUP(Table2[[#This Row],[Unique BarCode]],$N$10:$N$37,$P$10:$P$37)</f>
        <v>Charger</v>
      </c>
      <c r="J712" t="s">
        <v>13</v>
      </c>
      <c r="K712" t="s">
        <v>814</v>
      </c>
      <c r="L712">
        <v>1</v>
      </c>
    </row>
    <row r="713" spans="1:12" x14ac:dyDescent="0.2">
      <c r="A713" s="1" t="d">
        <v>2023-01-18</v>
      </c>
      <c r="B713" s="45">
        <v>-1</v>
      </c>
      <c r="C713" t="s">
        <v>20</v>
      </c>
      <c r="D713" t="str">
        <f>_xlfn.XLOOKUP(Table2[[#This Row],[Patron Group]],$R$10:$R$24,$S$10:$S$24)</f>
        <v>Graduate</v>
      </c>
      <c r="E713" s="1" t="d">
        <v>2023-01-18</v>
      </c>
      <c r="F713" t="s">
        <v>91</v>
      </c>
      <c r="G713" t="s">
        <v>2296</v>
      </c>
      <c r="H713" t="str">
        <f>_xlfn.XLOOKUP(Table2[[#This Row],[Unique BarCode]],$N$10:$N$37,$O$10:$O$37)</f>
        <v>MACUSBC</v>
      </c>
      <c r="I713" t="str">
        <f>_xlfn.XLOOKUP(Table2[[#This Row],[Unique BarCode]],$N$10:$N$37,$P$10:$P$37)</f>
        <v>Charger</v>
      </c>
      <c r="J713" t="s">
        <v>8</v>
      </c>
      <c r="K713" t="s">
        <v>92</v>
      </c>
      <c r="L713">
        <v>1</v>
      </c>
    </row>
    <row r="714" spans="1:12" x14ac:dyDescent="0.2">
      <c r="A714" s="1" t="d">
        <v>2023-01-18</v>
      </c>
      <c r="B714" s="45">
        <v>-1</v>
      </c>
      <c r="C714" t="s">
        <v>20</v>
      </c>
      <c r="D714" t="str">
        <f>_xlfn.XLOOKUP(Table2[[#This Row],[Patron Group]],$R$10:$R$24,$S$10:$S$24)</f>
        <v>Graduate</v>
      </c>
      <c r="E714" s="1" t="d">
        <v>2023-01-18</v>
      </c>
      <c r="F714" t="s">
        <v>213</v>
      </c>
      <c r="G714" t="s">
        <v>2296</v>
      </c>
      <c r="H714" t="str">
        <f>_xlfn.XLOOKUP(Table2[[#This Row],[Unique BarCode]],$N$10:$N$37,$O$10:$O$37)</f>
        <v>MACUSBC</v>
      </c>
      <c r="I714" t="str">
        <f>_xlfn.XLOOKUP(Table2[[#This Row],[Unique BarCode]],$N$10:$N$37,$P$10:$P$37)</f>
        <v>Charger</v>
      </c>
      <c r="J714" t="s">
        <v>8</v>
      </c>
      <c r="K714" t="s">
        <v>214</v>
      </c>
      <c r="L714">
        <v>1</v>
      </c>
    </row>
    <row r="715" spans="1:12" x14ac:dyDescent="0.2">
      <c r="A715" s="1" t="d">
        <v>2023-01-18</v>
      </c>
      <c r="B715" s="45">
        <v>-1</v>
      </c>
      <c r="C715" t="s">
        <v>20</v>
      </c>
      <c r="D715" t="str">
        <f>_xlfn.XLOOKUP(Table2[[#This Row],[Patron Group]],$R$10:$R$24,$S$10:$S$24)</f>
        <v>Graduate</v>
      </c>
      <c r="E715" s="1" t="d">
        <v>2023-01-18</v>
      </c>
      <c r="F715" t="s">
        <v>816</v>
      </c>
      <c r="G715" t="s">
        <v>2294</v>
      </c>
      <c r="H715" t="str">
        <f>_xlfn.XLOOKUP(Table2[[#This Row],[Unique BarCode]],$N$10:$N$37,$O$10:$O$37)</f>
        <v>UVGA</v>
      </c>
      <c r="I715" t="str">
        <f>_xlfn.XLOOKUP(Table2[[#This Row],[Unique BarCode]],$N$10:$N$37,$P$10:$P$37)</f>
        <v>Cable</v>
      </c>
      <c r="J715" t="s">
        <v>8</v>
      </c>
      <c r="L715">
        <v>1</v>
      </c>
    </row>
    <row r="716" spans="1:12" x14ac:dyDescent="0.2">
      <c r="A716" s="1" t="d">
        <v>2023-01-18</v>
      </c>
      <c r="B716" s="45">
        <v>-1</v>
      </c>
      <c r="C716" t="s">
        <v>20</v>
      </c>
      <c r="D716" t="str">
        <f>_xlfn.XLOOKUP(Table2[[#This Row],[Patron Group]],$R$10:$R$24,$S$10:$S$24)</f>
        <v>Graduate</v>
      </c>
      <c r="E716" s="1" t="d">
        <v>2023-01-18</v>
      </c>
      <c r="F716" t="s">
        <v>925</v>
      </c>
      <c r="G716" t="s">
        <v>2294</v>
      </c>
      <c r="H716" t="str">
        <f>_xlfn.XLOOKUP(Table2[[#This Row],[Unique BarCode]],$N$10:$N$37,$O$10:$O$37)</f>
        <v>UVGA</v>
      </c>
      <c r="I716" t="str">
        <f>_xlfn.XLOOKUP(Table2[[#This Row],[Unique BarCode]],$N$10:$N$37,$P$10:$P$37)</f>
        <v>Cable</v>
      </c>
      <c r="J716" t="s">
        <v>8</v>
      </c>
      <c r="L716">
        <v>1</v>
      </c>
    </row>
    <row r="717" spans="1:12" x14ac:dyDescent="0.2">
      <c r="A717" s="1" t="d">
        <v>2023-01-18</v>
      </c>
      <c r="B717" s="45">
        <v>-1</v>
      </c>
      <c r="C717" t="s">
        <v>20</v>
      </c>
      <c r="D717" t="str">
        <f>_xlfn.XLOOKUP(Table2[[#This Row],[Patron Group]],$R$10:$R$24,$S$10:$S$24)</f>
        <v>Graduate</v>
      </c>
      <c r="E717" s="1" t="d">
        <v>2023-01-18</v>
      </c>
      <c r="F717" t="s">
        <v>229</v>
      </c>
      <c r="G717" t="s">
        <v>2272</v>
      </c>
      <c r="H717" t="str">
        <f>_xlfn.XLOOKUP(Table2[[#This Row],[Unique BarCode]],$N$10:$N$37,$O$10:$O$37)</f>
        <v>WALLADPT</v>
      </c>
      <c r="I717" t="str">
        <f>_xlfn.XLOOKUP(Table2[[#This Row],[Unique BarCode]],$N$10:$N$37,$P$10:$P$37)</f>
        <v>Charger</v>
      </c>
      <c r="J717" t="s">
        <v>49</v>
      </c>
      <c r="K717" t="s">
        <v>230</v>
      </c>
      <c r="L717">
        <v>1</v>
      </c>
    </row>
    <row r="718" spans="1:12" x14ac:dyDescent="0.2">
      <c r="A718" s="1" t="d">
        <v>2023-01-18</v>
      </c>
      <c r="B718" s="45">
        <v>-1</v>
      </c>
      <c r="C718" t="s">
        <v>20</v>
      </c>
      <c r="D718" t="str">
        <f>_xlfn.XLOOKUP(Table2[[#This Row],[Patron Group]],$R$10:$R$24,$S$10:$S$24)</f>
        <v>Graduate</v>
      </c>
      <c r="E718" s="1" t="d">
        <v>2023-01-25</v>
      </c>
      <c r="F718" t="s">
        <v>926</v>
      </c>
      <c r="G718" t="s">
        <v>2273</v>
      </c>
      <c r="H718" t="str">
        <f>_xlfn.XLOOKUP(Table2[[#This Row],[Unique BarCode]],$N$10:$N$37,$O$10:$O$37)</f>
        <v>ChromeBook</v>
      </c>
      <c r="I718" t="str">
        <f>_xlfn.XLOOKUP(Table2[[#This Row],[Unique BarCode]],$N$10:$N$37,$P$10:$P$37)</f>
        <v>Device</v>
      </c>
      <c r="J718" t="s">
        <v>8</v>
      </c>
      <c r="K718" t="s">
        <v>927</v>
      </c>
      <c r="L718">
        <v>1</v>
      </c>
    </row>
    <row r="719" spans="1:12" x14ac:dyDescent="0.2">
      <c r="A719" s="1" t="d">
        <v>2023-01-18</v>
      </c>
      <c r="B719" s="45">
        <v>-1</v>
      </c>
      <c r="C719" t="s">
        <v>20</v>
      </c>
      <c r="D719" t="str">
        <f>_xlfn.XLOOKUP(Table2[[#This Row],[Patron Group]],$R$10:$R$24,$S$10:$S$24)</f>
        <v>Graduate</v>
      </c>
      <c r="E719" s="1" t="d">
        <v>2023-01-25</v>
      </c>
      <c r="F719" t="s">
        <v>928</v>
      </c>
      <c r="G719" t="s">
        <v>2263</v>
      </c>
      <c r="H719" t="str">
        <f>_xlfn.XLOOKUP(Table2[[#This Row],[Unique BarCode]],$N$10:$N$37,$O$10:$O$37)</f>
        <v>HP Laptop</v>
      </c>
      <c r="I719" t="str">
        <f>_xlfn.XLOOKUP(Table2[[#This Row],[Unique BarCode]],$N$10:$N$37,$P$10:$P$37)</f>
        <v>Device</v>
      </c>
      <c r="J719" t="s">
        <v>8</v>
      </c>
      <c r="K719" t="s">
        <v>929</v>
      </c>
      <c r="L719">
        <v>1</v>
      </c>
    </row>
    <row r="720" spans="1:12" x14ac:dyDescent="0.2">
      <c r="A720" s="1" t="d">
        <v>2023-01-18</v>
      </c>
      <c r="B720" s="45">
        <v>-1</v>
      </c>
      <c r="C720" t="s">
        <v>20</v>
      </c>
      <c r="D720" t="str">
        <f>_xlfn.XLOOKUP(Table2[[#This Row],[Patron Group]],$R$10:$R$24,$S$10:$S$24)</f>
        <v>Graduate</v>
      </c>
      <c r="E720" s="1" t="d">
        <v>2023-01-25</v>
      </c>
      <c r="F720" t="s">
        <v>794</v>
      </c>
      <c r="G720" t="s">
        <v>2263</v>
      </c>
      <c r="H720" t="str">
        <f>_xlfn.XLOOKUP(Table2[[#This Row],[Unique BarCode]],$N$10:$N$37,$O$10:$O$37)</f>
        <v>HP Laptop</v>
      </c>
      <c r="I720" t="str">
        <f>_xlfn.XLOOKUP(Table2[[#This Row],[Unique BarCode]],$N$10:$N$37,$P$10:$P$37)</f>
        <v>Device</v>
      </c>
      <c r="J720" t="s">
        <v>8</v>
      </c>
      <c r="K720" t="s">
        <v>795</v>
      </c>
      <c r="L720">
        <v>1</v>
      </c>
    </row>
    <row r="721" spans="1:12" x14ac:dyDescent="0.2">
      <c r="A721" s="1" t="d">
        <v>2023-01-18</v>
      </c>
      <c r="B721" s="45">
        <v>-1</v>
      </c>
      <c r="C721" t="s">
        <v>20</v>
      </c>
      <c r="D721" t="str">
        <f>_xlfn.XLOOKUP(Table2[[#This Row],[Patron Group]],$R$10:$R$24,$S$10:$S$24)</f>
        <v>Graduate</v>
      </c>
      <c r="E721" s="1" t="d">
        <v>2023-01-25</v>
      </c>
      <c r="F721" t="s">
        <v>930</v>
      </c>
      <c r="G721" t="s">
        <v>2263</v>
      </c>
      <c r="H721" t="str">
        <f>_xlfn.XLOOKUP(Table2[[#This Row],[Unique BarCode]],$N$10:$N$37,$O$10:$O$37)</f>
        <v>HP Laptop</v>
      </c>
      <c r="I721" t="str">
        <f>_xlfn.XLOOKUP(Table2[[#This Row],[Unique BarCode]],$N$10:$N$37,$P$10:$P$37)</f>
        <v>Device</v>
      </c>
      <c r="J721" t="s">
        <v>8</v>
      </c>
      <c r="K721" t="s">
        <v>931</v>
      </c>
      <c r="L721">
        <v>1</v>
      </c>
    </row>
    <row r="722" spans="1:12" x14ac:dyDescent="0.2">
      <c r="A722" s="1" t="d">
        <v>2023-01-18</v>
      </c>
      <c r="B722" s="45">
        <v>-1</v>
      </c>
      <c r="C722" t="s">
        <v>20</v>
      </c>
      <c r="D722" t="str">
        <f>_xlfn.XLOOKUP(Table2[[#This Row],[Patron Group]],$R$10:$R$24,$S$10:$S$24)</f>
        <v>Graduate</v>
      </c>
      <c r="E722" s="1" t="d">
        <v>2023-01-25</v>
      </c>
      <c r="F722" t="s">
        <v>932</v>
      </c>
      <c r="G722" t="s">
        <v>2263</v>
      </c>
      <c r="H722" t="str">
        <f>_xlfn.XLOOKUP(Table2[[#This Row],[Unique BarCode]],$N$10:$N$37,$O$10:$O$37)</f>
        <v>HP Laptop</v>
      </c>
      <c r="I722" t="str">
        <f>_xlfn.XLOOKUP(Table2[[#This Row],[Unique BarCode]],$N$10:$N$37,$P$10:$P$37)</f>
        <v>Device</v>
      </c>
      <c r="J722" t="s">
        <v>8</v>
      </c>
      <c r="K722" t="s">
        <v>933</v>
      </c>
      <c r="L722">
        <v>1</v>
      </c>
    </row>
    <row r="723" spans="1:12" x14ac:dyDescent="0.2">
      <c r="A723" s="1" t="d">
        <v>2023-01-18</v>
      </c>
      <c r="B723" s="45">
        <v>-1</v>
      </c>
      <c r="C723" t="s">
        <v>20</v>
      </c>
      <c r="D723" t="str">
        <f>_xlfn.XLOOKUP(Table2[[#This Row],[Patron Group]],$R$10:$R$24,$S$10:$S$24)</f>
        <v>Graduate</v>
      </c>
      <c r="E723" s="1" t="d">
        <v>2023-02-01</v>
      </c>
      <c r="F723" t="s">
        <v>934</v>
      </c>
      <c r="G723" t="s">
        <v>2263</v>
      </c>
      <c r="H723" t="str">
        <f>_xlfn.XLOOKUP(Table2[[#This Row],[Unique BarCode]],$N$10:$N$37,$O$10:$O$37)</f>
        <v>HP Laptop</v>
      </c>
      <c r="I723" t="str">
        <f>_xlfn.XLOOKUP(Table2[[#This Row],[Unique BarCode]],$N$10:$N$37,$P$10:$P$37)</f>
        <v>Device</v>
      </c>
      <c r="J723" t="s">
        <v>8</v>
      </c>
      <c r="K723" t="s">
        <v>935</v>
      </c>
      <c r="L723">
        <v>1</v>
      </c>
    </row>
    <row r="724" spans="1:12" x14ac:dyDescent="0.2">
      <c r="A724" s="1" t="d">
        <v>2023-01-18</v>
      </c>
      <c r="B724" s="45">
        <v>-1</v>
      </c>
      <c r="C724" t="s">
        <v>20</v>
      </c>
      <c r="D724" t="str">
        <f>_xlfn.XLOOKUP(Table2[[#This Row],[Patron Group]],$R$10:$R$24,$S$10:$S$24)</f>
        <v>Graduate</v>
      </c>
      <c r="E724" s="1" t="d">
        <v>2023-03-24</v>
      </c>
      <c r="F724" t="s">
        <v>936</v>
      </c>
      <c r="G724" t="s">
        <v>2275</v>
      </c>
      <c r="H724" t="str">
        <f>_xlfn.XLOOKUP(Table2[[#This Row],[Unique BarCode]],$N$10:$N$37,$O$10:$O$37)</f>
        <v>iPad</v>
      </c>
      <c r="I724" t="str">
        <f>_xlfn.XLOOKUP(Table2[[#This Row],[Unique BarCode]],$N$10:$N$37,$P$10:$P$37)</f>
        <v>Device</v>
      </c>
      <c r="J724" t="s">
        <v>8</v>
      </c>
      <c r="K724" t="s">
        <v>937</v>
      </c>
      <c r="L724">
        <v>1</v>
      </c>
    </row>
    <row r="725" spans="1:12" x14ac:dyDescent="0.2">
      <c r="A725" s="1" t="d">
        <v>2023-01-18</v>
      </c>
      <c r="B725" s="45">
        <v>-1</v>
      </c>
      <c r="C725" t="s">
        <v>74</v>
      </c>
      <c r="D725" t="str">
        <f>_xlfn.XLOOKUP(Table2[[#This Row],[Patron Group]],$R$10:$R$24,$S$10:$S$24)</f>
        <v>Staff</v>
      </c>
      <c r="E725" s="1" t="d">
        <v>2023-01-31</v>
      </c>
      <c r="F725" t="s">
        <v>938</v>
      </c>
      <c r="G725" t="s">
        <v>2263</v>
      </c>
      <c r="H725" t="str">
        <f>_xlfn.XLOOKUP(Table2[[#This Row],[Unique BarCode]],$N$10:$N$37,$O$10:$O$37)</f>
        <v>HP Laptop</v>
      </c>
      <c r="I725" t="str">
        <f>_xlfn.XLOOKUP(Table2[[#This Row],[Unique BarCode]],$N$10:$N$37,$P$10:$P$37)</f>
        <v>Device</v>
      </c>
      <c r="J725" t="s">
        <v>8</v>
      </c>
      <c r="K725" t="s">
        <v>939</v>
      </c>
      <c r="L725">
        <v>1</v>
      </c>
    </row>
    <row r="726" spans="1:12" x14ac:dyDescent="0.2">
      <c r="A726" s="1" t="d">
        <v>2023-01-18</v>
      </c>
      <c r="B726" s="45">
        <v>-1</v>
      </c>
      <c r="C726" t="s">
        <v>77</v>
      </c>
      <c r="D726" t="str">
        <f>_xlfn.XLOOKUP(Table2[[#This Row],[Patron Group]],$R$10:$R$24,$S$10:$S$24)</f>
        <v>Undergraduate</v>
      </c>
      <c r="E726" s="1" t="d">
        <v>2023-01-18</v>
      </c>
      <c r="F726" t="s">
        <v>706</v>
      </c>
      <c r="G726" t="s">
        <v>2298</v>
      </c>
      <c r="H726" t="str">
        <f>_xlfn.XLOOKUP(Table2[[#This Row],[Unique BarCode]],$N$10:$N$37,$O$10:$O$37)</f>
        <v>ANKER</v>
      </c>
      <c r="I726" t="str">
        <f>_xlfn.XLOOKUP(Table2[[#This Row],[Unique BarCode]],$N$10:$N$37,$P$10:$P$37)</f>
        <v>Charger</v>
      </c>
      <c r="J726" t="s">
        <v>8</v>
      </c>
      <c r="L726">
        <v>1</v>
      </c>
    </row>
    <row r="727" spans="1:12" x14ac:dyDescent="0.2">
      <c r="A727" s="1" t="d">
        <v>2023-01-18</v>
      </c>
      <c r="B727" s="45">
        <v>-1</v>
      </c>
      <c r="C727" t="s">
        <v>77</v>
      </c>
      <c r="D727" t="str">
        <f>_xlfn.XLOOKUP(Table2[[#This Row],[Patron Group]],$R$10:$R$24,$S$10:$S$24)</f>
        <v>Undergraduate</v>
      </c>
      <c r="E727" s="1" t="d">
        <v>2023-01-18</v>
      </c>
      <c r="F727" t="s">
        <v>940</v>
      </c>
      <c r="G727" t="s">
        <v>2302</v>
      </c>
      <c r="H727" t="str">
        <f>_xlfn.XLOOKUP(Table2[[#This Row],[Unique BarCode]],$N$10:$N$37,$O$10:$O$37)</f>
        <v>IPHONE</v>
      </c>
      <c r="I727" t="str">
        <f>_xlfn.XLOOKUP(Table2[[#This Row],[Unique BarCode]],$N$10:$N$37,$P$10:$P$37)</f>
        <v>Charger</v>
      </c>
      <c r="J727" t="s">
        <v>49</v>
      </c>
      <c r="K727" t="s">
        <v>941</v>
      </c>
      <c r="L727">
        <v>1</v>
      </c>
    </row>
    <row r="728" spans="1:12" x14ac:dyDescent="0.2">
      <c r="A728" s="1" t="d">
        <v>2023-01-18</v>
      </c>
      <c r="B728" s="45">
        <v>-1</v>
      </c>
      <c r="C728" t="s">
        <v>77</v>
      </c>
      <c r="D728" t="str">
        <f>_xlfn.XLOOKUP(Table2[[#This Row],[Patron Group]],$R$10:$R$24,$S$10:$S$24)</f>
        <v>Undergraduate</v>
      </c>
      <c r="E728" s="1" t="d">
        <v>2023-01-18</v>
      </c>
      <c r="F728" t="s">
        <v>833</v>
      </c>
      <c r="G728" t="s">
        <v>2266</v>
      </c>
      <c r="H728" t="str">
        <f>_xlfn.XLOOKUP(Table2[[#This Row],[Unique BarCode]],$N$10:$N$37,$O$10:$O$37)</f>
        <v>Headphones</v>
      </c>
      <c r="I728" t="str">
        <f>_xlfn.XLOOKUP(Table2[[#This Row],[Unique BarCode]],$N$10:$N$37,$P$10:$P$37)</f>
        <v>Accessory</v>
      </c>
      <c r="J728" t="s">
        <v>49</v>
      </c>
      <c r="K728" t="s">
        <v>834</v>
      </c>
      <c r="L728">
        <v>1</v>
      </c>
    </row>
    <row r="729" spans="1:12" x14ac:dyDescent="0.2">
      <c r="A729" s="1" t="d">
        <v>2023-01-18</v>
      </c>
      <c r="B729" s="45">
        <v>-1</v>
      </c>
      <c r="C729" t="s">
        <v>77</v>
      </c>
      <c r="D729" t="str">
        <f>_xlfn.XLOOKUP(Table2[[#This Row],[Patron Group]],$R$10:$R$24,$S$10:$S$24)</f>
        <v>Undergraduate</v>
      </c>
      <c r="E729" s="1" t="d">
        <v>2023-01-18</v>
      </c>
      <c r="F729" t="s">
        <v>21</v>
      </c>
      <c r="G729" t="s">
        <v>2266</v>
      </c>
      <c r="H729" t="str">
        <f>_xlfn.XLOOKUP(Table2[[#This Row],[Unique BarCode]],$N$10:$N$37,$O$10:$O$37)</f>
        <v>Headphones</v>
      </c>
      <c r="I729" t="str">
        <f>_xlfn.XLOOKUP(Table2[[#This Row],[Unique BarCode]],$N$10:$N$37,$P$10:$P$37)</f>
        <v>Accessory</v>
      </c>
      <c r="J729" t="s">
        <v>8</v>
      </c>
      <c r="K729" t="s">
        <v>22</v>
      </c>
      <c r="L729">
        <v>1</v>
      </c>
    </row>
    <row r="730" spans="1:12" x14ac:dyDescent="0.2">
      <c r="A730" s="1" t="d">
        <v>2023-01-18</v>
      </c>
      <c r="B730" s="45">
        <v>-1</v>
      </c>
      <c r="C730" t="s">
        <v>77</v>
      </c>
      <c r="D730" t="str">
        <f>_xlfn.XLOOKUP(Table2[[#This Row],[Patron Group]],$R$10:$R$24,$S$10:$S$24)</f>
        <v>Undergraduate</v>
      </c>
      <c r="E730" s="1" t="d">
        <v>2023-01-18</v>
      </c>
      <c r="F730" t="s">
        <v>435</v>
      </c>
      <c r="G730" t="s">
        <v>2266</v>
      </c>
      <c r="H730" t="str">
        <f>_xlfn.XLOOKUP(Table2[[#This Row],[Unique BarCode]],$N$10:$N$37,$O$10:$O$37)</f>
        <v>Headphones</v>
      </c>
      <c r="I730" t="str">
        <f>_xlfn.XLOOKUP(Table2[[#This Row],[Unique BarCode]],$N$10:$N$37,$P$10:$P$37)</f>
        <v>Accessory</v>
      </c>
      <c r="J730" t="s">
        <v>8</v>
      </c>
      <c r="L730">
        <v>1</v>
      </c>
    </row>
    <row r="731" spans="1:12" x14ac:dyDescent="0.2">
      <c r="A731" s="1" t="d">
        <v>2023-01-18</v>
      </c>
      <c r="B731" s="45">
        <v>-1</v>
      </c>
      <c r="C731" t="s">
        <v>77</v>
      </c>
      <c r="D731" t="str">
        <f>_xlfn.XLOOKUP(Table2[[#This Row],[Patron Group]],$R$10:$R$24,$S$10:$S$24)</f>
        <v>Undergraduate</v>
      </c>
      <c r="E731" s="1" t="d">
        <v>2023-01-18</v>
      </c>
      <c r="F731" t="s">
        <v>258</v>
      </c>
      <c r="G731" t="s">
        <v>2282</v>
      </c>
      <c r="H731" t="str">
        <f>_xlfn.XLOOKUP(Table2[[#This Row],[Unique BarCode]],$N$10:$N$37,$O$10:$O$37)</f>
        <v>HPUSBC</v>
      </c>
      <c r="I731" t="str">
        <f>_xlfn.XLOOKUP(Table2[[#This Row],[Unique BarCode]],$N$10:$N$37,$P$10:$P$37)</f>
        <v>Charger</v>
      </c>
      <c r="J731" t="s">
        <v>49</v>
      </c>
      <c r="K731" t="s">
        <v>259</v>
      </c>
      <c r="L731">
        <v>1</v>
      </c>
    </row>
    <row r="732" spans="1:12" x14ac:dyDescent="0.2">
      <c r="A732" s="1" t="d">
        <v>2023-01-18</v>
      </c>
      <c r="B732" s="45">
        <v>-1</v>
      </c>
      <c r="C732" t="s">
        <v>77</v>
      </c>
      <c r="D732" t="str">
        <f>_xlfn.XLOOKUP(Table2[[#This Row],[Patron Group]],$R$10:$R$24,$S$10:$S$24)</f>
        <v>Undergraduate</v>
      </c>
      <c r="E732" s="1" t="d">
        <v>2023-01-18</v>
      </c>
      <c r="F732" t="s">
        <v>436</v>
      </c>
      <c r="G732" t="s">
        <v>2282</v>
      </c>
      <c r="H732" t="str">
        <f>_xlfn.XLOOKUP(Table2[[#This Row],[Unique BarCode]],$N$10:$N$37,$O$10:$O$37)</f>
        <v>HPUSBC</v>
      </c>
      <c r="I732" t="str">
        <f>_xlfn.XLOOKUP(Table2[[#This Row],[Unique BarCode]],$N$10:$N$37,$P$10:$P$37)</f>
        <v>Charger</v>
      </c>
      <c r="J732" t="s">
        <v>49</v>
      </c>
      <c r="K732" t="s">
        <v>437</v>
      </c>
      <c r="L732">
        <v>1</v>
      </c>
    </row>
    <row r="733" spans="1:12" x14ac:dyDescent="0.2">
      <c r="A733" s="1" t="d">
        <v>2023-01-18</v>
      </c>
      <c r="B733" s="45">
        <v>-1</v>
      </c>
      <c r="C733" t="s">
        <v>77</v>
      </c>
      <c r="D733" t="str">
        <f>_xlfn.XLOOKUP(Table2[[#This Row],[Patron Group]],$R$10:$R$24,$S$10:$S$24)</f>
        <v>Undergraduate</v>
      </c>
      <c r="E733" s="1" t="d">
        <v>2023-01-18</v>
      </c>
      <c r="F733" t="s">
        <v>458</v>
      </c>
      <c r="G733" t="s">
        <v>2282</v>
      </c>
      <c r="H733" t="str">
        <f>_xlfn.XLOOKUP(Table2[[#This Row],[Unique BarCode]],$N$10:$N$37,$O$10:$O$37)</f>
        <v>HPUSBC</v>
      </c>
      <c r="I733" t="str">
        <f>_xlfn.XLOOKUP(Table2[[#This Row],[Unique BarCode]],$N$10:$N$37,$P$10:$P$37)</f>
        <v>Charger</v>
      </c>
      <c r="J733" t="s">
        <v>49</v>
      </c>
      <c r="L733">
        <v>1</v>
      </c>
    </row>
    <row r="734" spans="1:12" x14ac:dyDescent="0.2">
      <c r="A734" s="1" t="d">
        <v>2023-01-18</v>
      </c>
      <c r="B734" s="45">
        <v>-1</v>
      </c>
      <c r="C734" t="s">
        <v>77</v>
      </c>
      <c r="D734" t="str">
        <f>_xlfn.XLOOKUP(Table2[[#This Row],[Patron Group]],$R$10:$R$24,$S$10:$S$24)</f>
        <v>Undergraduate</v>
      </c>
      <c r="E734" s="1" t="d">
        <v>2023-01-18</v>
      </c>
      <c r="F734" t="s">
        <v>687</v>
      </c>
      <c r="G734" t="s">
        <v>2282</v>
      </c>
      <c r="H734" t="str">
        <f>_xlfn.XLOOKUP(Table2[[#This Row],[Unique BarCode]],$N$10:$N$37,$O$10:$O$37)</f>
        <v>HPUSBC</v>
      </c>
      <c r="I734" t="str">
        <f>_xlfn.XLOOKUP(Table2[[#This Row],[Unique BarCode]],$N$10:$N$37,$P$10:$P$37)</f>
        <v>Charger</v>
      </c>
      <c r="J734" t="s">
        <v>49</v>
      </c>
      <c r="L734">
        <v>1</v>
      </c>
    </row>
    <row r="735" spans="1:12" x14ac:dyDescent="0.2">
      <c r="A735" s="1" t="d">
        <v>2023-01-18</v>
      </c>
      <c r="B735" s="45">
        <v>-1</v>
      </c>
      <c r="C735" t="s">
        <v>77</v>
      </c>
      <c r="D735" t="str">
        <f>_xlfn.XLOOKUP(Table2[[#This Row],[Patron Group]],$R$10:$R$24,$S$10:$S$24)</f>
        <v>Undergraduate</v>
      </c>
      <c r="E735" s="1" t="d">
        <v>2023-01-18</v>
      </c>
      <c r="F735" t="s">
        <v>942</v>
      </c>
      <c r="G735" t="s">
        <v>2265</v>
      </c>
      <c r="H735" t="str">
        <f>_xlfn.XLOOKUP(Table2[[#This Row],[Unique BarCode]],$N$10:$N$37,$O$10:$O$37)</f>
        <v>IPHONE</v>
      </c>
      <c r="I735" t="str">
        <f>_xlfn.XLOOKUP(Table2[[#This Row],[Unique BarCode]],$N$10:$N$37,$P$10:$P$37)</f>
        <v>Charger</v>
      </c>
      <c r="J735" t="s">
        <v>68</v>
      </c>
      <c r="K735" t="s">
        <v>943</v>
      </c>
      <c r="L735">
        <v>1</v>
      </c>
    </row>
    <row r="736" spans="1:12" x14ac:dyDescent="0.2">
      <c r="A736" s="1" t="d">
        <v>2023-01-18</v>
      </c>
      <c r="B736" s="45">
        <v>-1</v>
      </c>
      <c r="C736" t="s">
        <v>77</v>
      </c>
      <c r="D736" t="str">
        <f>_xlfn.XLOOKUP(Table2[[#This Row],[Patron Group]],$R$10:$R$24,$S$10:$S$24)</f>
        <v>Undergraduate</v>
      </c>
      <c r="E736" s="1" t="d">
        <v>2023-01-18</v>
      </c>
      <c r="F736" t="s">
        <v>579</v>
      </c>
      <c r="G736" t="s">
        <v>2265</v>
      </c>
      <c r="H736" t="str">
        <f>_xlfn.XLOOKUP(Table2[[#This Row],[Unique BarCode]],$N$10:$N$37,$O$10:$O$37)</f>
        <v>IPHONE</v>
      </c>
      <c r="I736" t="str">
        <f>_xlfn.XLOOKUP(Table2[[#This Row],[Unique BarCode]],$N$10:$N$37,$P$10:$P$37)</f>
        <v>Charger</v>
      </c>
      <c r="J736" t="s">
        <v>49</v>
      </c>
      <c r="K736" t="s">
        <v>580</v>
      </c>
      <c r="L736">
        <v>1</v>
      </c>
    </row>
    <row r="737" spans="1:12" x14ac:dyDescent="0.2">
      <c r="A737" s="1" t="d">
        <v>2023-01-18</v>
      </c>
      <c r="B737" s="45">
        <v>-1</v>
      </c>
      <c r="C737" t="s">
        <v>77</v>
      </c>
      <c r="D737" t="str">
        <f>_xlfn.XLOOKUP(Table2[[#This Row],[Patron Group]],$R$10:$R$24,$S$10:$S$24)</f>
        <v>Undergraduate</v>
      </c>
      <c r="E737" s="1" t="d">
        <v>2023-01-18</v>
      </c>
      <c r="F737" t="s">
        <v>218</v>
      </c>
      <c r="G737" t="s">
        <v>2265</v>
      </c>
      <c r="H737" t="str">
        <f>_xlfn.XLOOKUP(Table2[[#This Row],[Unique BarCode]],$N$10:$N$37,$O$10:$O$37)</f>
        <v>IPHONE</v>
      </c>
      <c r="I737" t="str">
        <f>_xlfn.XLOOKUP(Table2[[#This Row],[Unique BarCode]],$N$10:$N$37,$P$10:$P$37)</f>
        <v>Charger</v>
      </c>
      <c r="J737" t="s">
        <v>49</v>
      </c>
      <c r="K737" t="s">
        <v>219</v>
      </c>
      <c r="L737">
        <v>1</v>
      </c>
    </row>
    <row r="738" spans="1:12" x14ac:dyDescent="0.2">
      <c r="A738" s="1" t="d">
        <v>2023-01-18</v>
      </c>
      <c r="B738" s="45">
        <v>-1</v>
      </c>
      <c r="C738" t="s">
        <v>77</v>
      </c>
      <c r="D738" t="str">
        <f>_xlfn.XLOOKUP(Table2[[#This Row],[Patron Group]],$R$10:$R$24,$S$10:$S$24)</f>
        <v>Undergraduate</v>
      </c>
      <c r="E738" s="1" t="d">
        <v>2023-01-18</v>
      </c>
      <c r="F738" t="s">
        <v>263</v>
      </c>
      <c r="G738" t="s">
        <v>2265</v>
      </c>
      <c r="H738" t="str">
        <f>_xlfn.XLOOKUP(Table2[[#This Row],[Unique BarCode]],$N$10:$N$37,$O$10:$O$37)</f>
        <v>IPHONE</v>
      </c>
      <c r="I738" t="str">
        <f>_xlfn.XLOOKUP(Table2[[#This Row],[Unique BarCode]],$N$10:$N$37,$P$10:$P$37)</f>
        <v>Charger</v>
      </c>
      <c r="J738" t="s">
        <v>8</v>
      </c>
      <c r="K738" t="s">
        <v>264</v>
      </c>
      <c r="L738">
        <v>1</v>
      </c>
    </row>
    <row r="739" spans="1:12" x14ac:dyDescent="0.2">
      <c r="A739" s="1" t="d">
        <v>2023-01-18</v>
      </c>
      <c r="B739" s="45">
        <v>-1</v>
      </c>
      <c r="C739" t="s">
        <v>77</v>
      </c>
      <c r="D739" t="str">
        <f>_xlfn.XLOOKUP(Table2[[#This Row],[Patron Group]],$R$10:$R$24,$S$10:$S$24)</f>
        <v>Undergraduate</v>
      </c>
      <c r="E739" s="1" t="d">
        <v>2023-01-18</v>
      </c>
      <c r="F739" t="s">
        <v>461</v>
      </c>
      <c r="G739" t="s">
        <v>2265</v>
      </c>
      <c r="H739" t="str">
        <f>_xlfn.XLOOKUP(Table2[[#This Row],[Unique BarCode]],$N$10:$N$37,$O$10:$O$37)</f>
        <v>IPHONE</v>
      </c>
      <c r="I739" t="str">
        <f>_xlfn.XLOOKUP(Table2[[#This Row],[Unique BarCode]],$N$10:$N$37,$P$10:$P$37)</f>
        <v>Charger</v>
      </c>
      <c r="J739" t="s">
        <v>8</v>
      </c>
      <c r="K739" t="s">
        <v>462</v>
      </c>
      <c r="L739">
        <v>1</v>
      </c>
    </row>
    <row r="740" spans="1:12" x14ac:dyDescent="0.2">
      <c r="A740" s="1" t="d">
        <v>2023-01-18</v>
      </c>
      <c r="B740" s="45">
        <v>-1</v>
      </c>
      <c r="C740" t="s">
        <v>77</v>
      </c>
      <c r="D740" t="str">
        <f>_xlfn.XLOOKUP(Table2[[#This Row],[Patron Group]],$R$10:$R$24,$S$10:$S$24)</f>
        <v>Undergraduate</v>
      </c>
      <c r="E740" s="1" t="d">
        <v>2023-01-18</v>
      </c>
      <c r="F740" t="s">
        <v>84</v>
      </c>
      <c r="G740" t="s">
        <v>2265</v>
      </c>
      <c r="H740" t="str">
        <f>_xlfn.XLOOKUP(Table2[[#This Row],[Unique BarCode]],$N$10:$N$37,$O$10:$O$37)</f>
        <v>IPHONE</v>
      </c>
      <c r="I740" t="str">
        <f>_xlfn.XLOOKUP(Table2[[#This Row],[Unique BarCode]],$N$10:$N$37,$P$10:$P$37)</f>
        <v>Charger</v>
      </c>
      <c r="J740" t="s">
        <v>8</v>
      </c>
      <c r="K740" t="s">
        <v>85</v>
      </c>
      <c r="L740">
        <v>1</v>
      </c>
    </row>
    <row r="741" spans="1:12" x14ac:dyDescent="0.2">
      <c r="A741" s="1" t="d">
        <v>2023-01-18</v>
      </c>
      <c r="B741" s="45">
        <v>-1</v>
      </c>
      <c r="C741" t="s">
        <v>77</v>
      </c>
      <c r="D741" t="str">
        <f>_xlfn.XLOOKUP(Table2[[#This Row],[Patron Group]],$R$10:$R$24,$S$10:$S$24)</f>
        <v>Undergraduate</v>
      </c>
      <c r="E741" s="1" t="d">
        <v>2023-01-18</v>
      </c>
      <c r="F741" t="s">
        <v>839</v>
      </c>
      <c r="G741" t="s">
        <v>2265</v>
      </c>
      <c r="H741" t="str">
        <f>_xlfn.XLOOKUP(Table2[[#This Row],[Unique BarCode]],$N$10:$N$37,$O$10:$O$37)</f>
        <v>IPHONE</v>
      </c>
      <c r="I741" t="str">
        <f>_xlfn.XLOOKUP(Table2[[#This Row],[Unique BarCode]],$N$10:$N$37,$P$10:$P$37)</f>
        <v>Charger</v>
      </c>
      <c r="J741" t="s">
        <v>8</v>
      </c>
      <c r="K741" t="s">
        <v>840</v>
      </c>
      <c r="L741">
        <v>1</v>
      </c>
    </row>
    <row r="742" spans="1:12" x14ac:dyDescent="0.2">
      <c r="A742" s="1" t="d">
        <v>2023-01-18</v>
      </c>
      <c r="B742" s="45">
        <v>-1</v>
      </c>
      <c r="C742" t="s">
        <v>77</v>
      </c>
      <c r="D742" t="str">
        <f>_xlfn.XLOOKUP(Table2[[#This Row],[Patron Group]],$R$10:$R$24,$S$10:$S$24)</f>
        <v>Undergraduate</v>
      </c>
      <c r="E742" s="1" t="d">
        <v>2023-01-18</v>
      </c>
      <c r="F742" t="s">
        <v>709</v>
      </c>
      <c r="G742" t="s">
        <v>2265</v>
      </c>
      <c r="H742" t="str">
        <f>_xlfn.XLOOKUP(Table2[[#This Row],[Unique BarCode]],$N$10:$N$37,$O$10:$O$37)</f>
        <v>IPHONE</v>
      </c>
      <c r="I742" t="str">
        <f>_xlfn.XLOOKUP(Table2[[#This Row],[Unique BarCode]],$N$10:$N$37,$P$10:$P$37)</f>
        <v>Charger</v>
      </c>
      <c r="J742" t="s">
        <v>128</v>
      </c>
      <c r="K742" t="s">
        <v>710</v>
      </c>
      <c r="L742">
        <v>1</v>
      </c>
    </row>
    <row r="743" spans="1:12" x14ac:dyDescent="0.2">
      <c r="A743" s="1" t="d">
        <v>2023-01-18</v>
      </c>
      <c r="B743" s="45">
        <v>-1</v>
      </c>
      <c r="C743" t="s">
        <v>77</v>
      </c>
      <c r="D743" t="str">
        <f>_xlfn.XLOOKUP(Table2[[#This Row],[Patron Group]],$R$10:$R$24,$S$10:$S$24)</f>
        <v>Undergraduate</v>
      </c>
      <c r="E743" s="1" t="d">
        <v>2023-01-18</v>
      </c>
      <c r="F743" t="s">
        <v>71</v>
      </c>
      <c r="G743" t="s">
        <v>2265</v>
      </c>
      <c r="H743" t="str">
        <f>_xlfn.XLOOKUP(Table2[[#This Row],[Unique BarCode]],$N$10:$N$37,$O$10:$O$37)</f>
        <v>IPHONE</v>
      </c>
      <c r="I743" t="str">
        <f>_xlfn.XLOOKUP(Table2[[#This Row],[Unique BarCode]],$N$10:$N$37,$P$10:$P$37)</f>
        <v>Charger</v>
      </c>
      <c r="J743" t="s">
        <v>8</v>
      </c>
      <c r="K743" t="s">
        <v>72</v>
      </c>
      <c r="L743">
        <v>1</v>
      </c>
    </row>
    <row r="744" spans="1:12" x14ac:dyDescent="0.2">
      <c r="A744" s="1" t="d">
        <v>2023-01-18</v>
      </c>
      <c r="B744" s="45">
        <v>-1</v>
      </c>
      <c r="C744" t="s">
        <v>77</v>
      </c>
      <c r="D744" t="str">
        <f>_xlfn.XLOOKUP(Table2[[#This Row],[Patron Group]],$R$10:$R$24,$S$10:$S$24)</f>
        <v>Undergraduate</v>
      </c>
      <c r="E744" s="1" t="d">
        <v>2023-01-18</v>
      </c>
      <c r="F744" t="s">
        <v>433</v>
      </c>
      <c r="G744" t="s">
        <v>2265</v>
      </c>
      <c r="H744" t="str">
        <f>_xlfn.XLOOKUP(Table2[[#This Row],[Unique BarCode]],$N$10:$N$37,$O$10:$O$37)</f>
        <v>IPHONE</v>
      </c>
      <c r="I744" t="str">
        <f>_xlfn.XLOOKUP(Table2[[#This Row],[Unique BarCode]],$N$10:$N$37,$P$10:$P$37)</f>
        <v>Charger</v>
      </c>
      <c r="J744" t="s">
        <v>8</v>
      </c>
      <c r="K744" t="s">
        <v>434</v>
      </c>
      <c r="L744">
        <v>1</v>
      </c>
    </row>
    <row r="745" spans="1:12" x14ac:dyDescent="0.2">
      <c r="A745" s="1" t="d">
        <v>2023-01-18</v>
      </c>
      <c r="B745" s="45">
        <v>-1</v>
      </c>
      <c r="C745" t="s">
        <v>77</v>
      </c>
      <c r="D745" t="str">
        <f>_xlfn.XLOOKUP(Table2[[#This Row],[Patron Group]],$R$10:$R$24,$S$10:$S$24)</f>
        <v>Undergraduate</v>
      </c>
      <c r="E745" s="1" t="d">
        <v>2023-01-18</v>
      </c>
      <c r="F745" t="s">
        <v>88</v>
      </c>
      <c r="G745" t="s">
        <v>2265</v>
      </c>
      <c r="H745" t="str">
        <f>_xlfn.XLOOKUP(Table2[[#This Row],[Unique BarCode]],$N$10:$N$37,$O$10:$O$37)</f>
        <v>IPHONE</v>
      </c>
      <c r="I745" t="str">
        <f>_xlfn.XLOOKUP(Table2[[#This Row],[Unique BarCode]],$N$10:$N$37,$P$10:$P$37)</f>
        <v>Charger</v>
      </c>
      <c r="J745" t="s">
        <v>8</v>
      </c>
      <c r="L745">
        <v>1</v>
      </c>
    </row>
    <row r="746" spans="1:12" x14ac:dyDescent="0.2">
      <c r="A746" s="1" t="d">
        <v>2023-01-18</v>
      </c>
      <c r="B746" s="45">
        <v>-1</v>
      </c>
      <c r="C746" t="s">
        <v>77</v>
      </c>
      <c r="D746" t="str">
        <f>_xlfn.XLOOKUP(Table2[[#This Row],[Patron Group]],$R$10:$R$24,$S$10:$S$24)</f>
        <v>Undergraduate</v>
      </c>
      <c r="E746" s="1" t="d">
        <v>2023-01-18</v>
      </c>
      <c r="F746" t="s">
        <v>577</v>
      </c>
      <c r="G746" t="s">
        <v>2296</v>
      </c>
      <c r="H746" t="str">
        <f>_xlfn.XLOOKUP(Table2[[#This Row],[Unique BarCode]],$N$10:$N$37,$O$10:$O$37)</f>
        <v>MACUSBC</v>
      </c>
      <c r="I746" t="str">
        <f>_xlfn.XLOOKUP(Table2[[#This Row],[Unique BarCode]],$N$10:$N$37,$P$10:$P$37)</f>
        <v>Charger</v>
      </c>
      <c r="J746" t="s">
        <v>8</v>
      </c>
      <c r="K746" t="s">
        <v>578</v>
      </c>
      <c r="L746">
        <v>1</v>
      </c>
    </row>
    <row r="747" spans="1:12" x14ac:dyDescent="0.2">
      <c r="A747" s="1" t="d">
        <v>2023-01-18</v>
      </c>
      <c r="B747" s="45">
        <v>-1</v>
      </c>
      <c r="C747" t="s">
        <v>77</v>
      </c>
      <c r="D747" t="str">
        <f>_xlfn.XLOOKUP(Table2[[#This Row],[Patron Group]],$R$10:$R$24,$S$10:$S$24)</f>
        <v>Undergraduate</v>
      </c>
      <c r="E747" s="1" t="d">
        <v>2023-01-18</v>
      </c>
      <c r="F747" t="s">
        <v>469</v>
      </c>
      <c r="G747" t="s">
        <v>2296</v>
      </c>
      <c r="H747" t="str">
        <f>_xlfn.XLOOKUP(Table2[[#This Row],[Unique BarCode]],$N$10:$N$37,$O$10:$O$37)</f>
        <v>MACUSBC</v>
      </c>
      <c r="I747" t="str">
        <f>_xlfn.XLOOKUP(Table2[[#This Row],[Unique BarCode]],$N$10:$N$37,$P$10:$P$37)</f>
        <v>Charger</v>
      </c>
      <c r="J747" t="s">
        <v>8</v>
      </c>
      <c r="K747" t="s">
        <v>470</v>
      </c>
      <c r="L747">
        <v>1</v>
      </c>
    </row>
    <row r="748" spans="1:12" x14ac:dyDescent="0.2">
      <c r="A748" s="1" t="d">
        <v>2023-01-18</v>
      </c>
      <c r="B748" s="45">
        <v>-1</v>
      </c>
      <c r="C748" t="s">
        <v>77</v>
      </c>
      <c r="D748" t="str">
        <f>_xlfn.XLOOKUP(Table2[[#This Row],[Patron Group]],$R$10:$R$24,$S$10:$S$24)</f>
        <v>Undergraduate</v>
      </c>
      <c r="E748" s="1" t="d">
        <v>2023-01-18</v>
      </c>
      <c r="F748" t="s">
        <v>276</v>
      </c>
      <c r="G748" t="s">
        <v>2296</v>
      </c>
      <c r="H748" t="str">
        <f>_xlfn.XLOOKUP(Table2[[#This Row],[Unique BarCode]],$N$10:$N$37,$O$10:$O$37)</f>
        <v>MACUSBC</v>
      </c>
      <c r="I748" t="str">
        <f>_xlfn.XLOOKUP(Table2[[#This Row],[Unique BarCode]],$N$10:$N$37,$P$10:$P$37)</f>
        <v>Charger</v>
      </c>
      <c r="J748" t="s">
        <v>8</v>
      </c>
      <c r="K748" t="s">
        <v>277</v>
      </c>
      <c r="L748">
        <v>1</v>
      </c>
    </row>
    <row r="749" spans="1:12" x14ac:dyDescent="0.2">
      <c r="A749" s="1" t="d">
        <v>2023-01-18</v>
      </c>
      <c r="B749" s="45">
        <v>-1</v>
      </c>
      <c r="C749" t="s">
        <v>77</v>
      </c>
      <c r="D749" t="str">
        <f>_xlfn.XLOOKUP(Table2[[#This Row],[Patron Group]],$R$10:$R$24,$S$10:$S$24)</f>
        <v>Undergraduate</v>
      </c>
      <c r="E749" s="1" t="d">
        <v>2023-01-18</v>
      </c>
      <c r="F749" t="s">
        <v>91</v>
      </c>
      <c r="G749" t="s">
        <v>2296</v>
      </c>
      <c r="H749" t="str">
        <f>_xlfn.XLOOKUP(Table2[[#This Row],[Unique BarCode]],$N$10:$N$37,$O$10:$O$37)</f>
        <v>MACUSBC</v>
      </c>
      <c r="I749" t="str">
        <f>_xlfn.XLOOKUP(Table2[[#This Row],[Unique BarCode]],$N$10:$N$37,$P$10:$P$37)</f>
        <v>Charger</v>
      </c>
      <c r="J749" t="s">
        <v>8</v>
      </c>
      <c r="K749" t="s">
        <v>92</v>
      </c>
      <c r="L749">
        <v>1</v>
      </c>
    </row>
    <row r="750" spans="1:12" x14ac:dyDescent="0.2">
      <c r="A750" s="1" t="d">
        <v>2023-01-18</v>
      </c>
      <c r="B750" s="45">
        <v>-1</v>
      </c>
      <c r="C750" t="s">
        <v>77</v>
      </c>
      <c r="D750" t="str">
        <f>_xlfn.XLOOKUP(Table2[[#This Row],[Patron Group]],$R$10:$R$24,$S$10:$S$24)</f>
        <v>Undergraduate</v>
      </c>
      <c r="E750" s="1" t="d">
        <v>2023-01-18</v>
      </c>
      <c r="F750" t="s">
        <v>843</v>
      </c>
      <c r="G750" t="s">
        <v>2296</v>
      </c>
      <c r="H750" t="str">
        <f>_xlfn.XLOOKUP(Table2[[#This Row],[Unique BarCode]],$N$10:$N$37,$O$10:$O$37)</f>
        <v>MACUSBC</v>
      </c>
      <c r="I750" t="str">
        <f>_xlfn.XLOOKUP(Table2[[#This Row],[Unique BarCode]],$N$10:$N$37,$P$10:$P$37)</f>
        <v>Charger</v>
      </c>
      <c r="J750" t="s">
        <v>8</v>
      </c>
      <c r="K750" t="s">
        <v>844</v>
      </c>
      <c r="L750">
        <v>1</v>
      </c>
    </row>
    <row r="751" spans="1:12" x14ac:dyDescent="0.2">
      <c r="A751" s="1" t="d">
        <v>2023-01-18</v>
      </c>
      <c r="B751" s="45">
        <v>-1</v>
      </c>
      <c r="C751" t="s">
        <v>77</v>
      </c>
      <c r="D751" t="str">
        <f>_xlfn.XLOOKUP(Table2[[#This Row],[Patron Group]],$R$10:$R$24,$S$10:$S$24)</f>
        <v>Undergraduate</v>
      </c>
      <c r="E751" s="1" t="d">
        <v>2023-01-18</v>
      </c>
      <c r="F751" t="s">
        <v>37</v>
      </c>
      <c r="G751" t="s">
        <v>2296</v>
      </c>
      <c r="H751" t="str">
        <f>_xlfn.XLOOKUP(Table2[[#This Row],[Unique BarCode]],$N$10:$N$37,$O$10:$O$37)</f>
        <v>MACUSBC</v>
      </c>
      <c r="I751" t="str">
        <f>_xlfn.XLOOKUP(Table2[[#This Row],[Unique BarCode]],$N$10:$N$37,$P$10:$P$37)</f>
        <v>Charger</v>
      </c>
      <c r="J751" t="s">
        <v>8</v>
      </c>
      <c r="K751" t="s">
        <v>38</v>
      </c>
      <c r="L751">
        <v>1</v>
      </c>
    </row>
    <row r="752" spans="1:12" x14ac:dyDescent="0.2">
      <c r="A752" s="1" t="d">
        <v>2023-01-18</v>
      </c>
      <c r="B752" s="45">
        <v>-1</v>
      </c>
      <c r="C752" t="s">
        <v>77</v>
      </c>
      <c r="D752" t="str">
        <f>_xlfn.XLOOKUP(Table2[[#This Row],[Patron Group]],$R$10:$R$24,$S$10:$S$24)</f>
        <v>Undergraduate</v>
      </c>
      <c r="E752" s="1" t="d">
        <v>2023-01-18</v>
      </c>
      <c r="F752" t="s">
        <v>39</v>
      </c>
      <c r="G752" t="s">
        <v>2296</v>
      </c>
      <c r="H752" t="str">
        <f>_xlfn.XLOOKUP(Table2[[#This Row],[Unique BarCode]],$N$10:$N$37,$O$10:$O$37)</f>
        <v>MACUSBC</v>
      </c>
      <c r="I752" t="str">
        <f>_xlfn.XLOOKUP(Table2[[#This Row],[Unique BarCode]],$N$10:$N$37,$P$10:$P$37)</f>
        <v>Charger</v>
      </c>
      <c r="J752" t="s">
        <v>8</v>
      </c>
      <c r="K752" t="s">
        <v>40</v>
      </c>
      <c r="L752">
        <v>1</v>
      </c>
    </row>
    <row r="753" spans="1:12" x14ac:dyDescent="0.2">
      <c r="A753" s="1" t="d">
        <v>2023-01-18</v>
      </c>
      <c r="B753" s="45">
        <v>-1</v>
      </c>
      <c r="C753" t="s">
        <v>77</v>
      </c>
      <c r="D753" t="str">
        <f>_xlfn.XLOOKUP(Table2[[#This Row],[Patron Group]],$R$10:$R$24,$S$10:$S$24)</f>
        <v>Undergraduate</v>
      </c>
      <c r="E753" s="1" t="d">
        <v>2023-01-18</v>
      </c>
      <c r="F753" t="s">
        <v>93</v>
      </c>
      <c r="G753" t="s">
        <v>2296</v>
      </c>
      <c r="H753" t="str">
        <f>_xlfn.XLOOKUP(Table2[[#This Row],[Unique BarCode]],$N$10:$N$37,$O$10:$O$37)</f>
        <v>MACUSBC</v>
      </c>
      <c r="I753" t="str">
        <f>_xlfn.XLOOKUP(Table2[[#This Row],[Unique BarCode]],$N$10:$N$37,$P$10:$P$37)</f>
        <v>Charger</v>
      </c>
      <c r="J753" t="s">
        <v>8</v>
      </c>
      <c r="K753" t="s">
        <v>94</v>
      </c>
      <c r="L753">
        <v>1</v>
      </c>
    </row>
    <row r="754" spans="1:12" x14ac:dyDescent="0.2">
      <c r="A754" s="1" t="d">
        <v>2023-01-18</v>
      </c>
      <c r="B754" s="45">
        <v>-1</v>
      </c>
      <c r="C754" t="s">
        <v>77</v>
      </c>
      <c r="D754" t="str">
        <f>_xlfn.XLOOKUP(Table2[[#This Row],[Patron Group]],$R$10:$R$24,$S$10:$S$24)</f>
        <v>Undergraduate</v>
      </c>
      <c r="E754" s="1" t="d">
        <v>2023-01-18</v>
      </c>
      <c r="F754" t="s">
        <v>845</v>
      </c>
      <c r="G754" t="s">
        <v>2271</v>
      </c>
      <c r="H754" t="str">
        <f>_xlfn.XLOOKUP(Table2[[#This Row],[Unique BarCode]],$N$10:$N$37,$O$10:$O$37)</f>
        <v>OMNI</v>
      </c>
      <c r="I754" t="str">
        <f>_xlfn.XLOOKUP(Table2[[#This Row],[Unique BarCode]],$N$10:$N$37,$P$10:$P$37)</f>
        <v>Charger</v>
      </c>
      <c r="J754" t="s">
        <v>49</v>
      </c>
      <c r="K754" t="s">
        <v>846</v>
      </c>
      <c r="L754">
        <v>1</v>
      </c>
    </row>
    <row r="755" spans="1:12" x14ac:dyDescent="0.2">
      <c r="A755" s="1" t="d">
        <v>2023-01-18</v>
      </c>
      <c r="B755" s="45">
        <v>-1</v>
      </c>
      <c r="C755" t="s">
        <v>77</v>
      </c>
      <c r="D755" t="str">
        <f>_xlfn.XLOOKUP(Table2[[#This Row],[Patron Group]],$R$10:$R$24,$S$10:$S$24)</f>
        <v>Undergraduate</v>
      </c>
      <c r="E755" s="1" t="d">
        <v>2023-01-18</v>
      </c>
      <c r="F755" t="s">
        <v>916</v>
      </c>
      <c r="G755" t="s">
        <v>2271</v>
      </c>
      <c r="H755" t="str">
        <f>_xlfn.XLOOKUP(Table2[[#This Row],[Unique BarCode]],$N$10:$N$37,$O$10:$O$37)</f>
        <v>OMNI</v>
      </c>
      <c r="I755" t="str">
        <f>_xlfn.XLOOKUP(Table2[[#This Row],[Unique BarCode]],$N$10:$N$37,$P$10:$P$37)</f>
        <v>Charger</v>
      </c>
      <c r="J755" t="s">
        <v>49</v>
      </c>
      <c r="K755" t="s">
        <v>917</v>
      </c>
      <c r="L755">
        <v>1</v>
      </c>
    </row>
    <row r="756" spans="1:12" x14ac:dyDescent="0.2">
      <c r="A756" s="1" t="d">
        <v>2023-01-18</v>
      </c>
      <c r="B756" s="45">
        <v>-1</v>
      </c>
      <c r="C756" t="s">
        <v>77</v>
      </c>
      <c r="D756" t="str">
        <f>_xlfn.XLOOKUP(Table2[[#This Row],[Patron Group]],$R$10:$R$24,$S$10:$S$24)</f>
        <v>Undergraduate</v>
      </c>
      <c r="E756" s="1" t="d">
        <v>2023-01-18</v>
      </c>
      <c r="F756" t="s">
        <v>479</v>
      </c>
      <c r="G756" t="s">
        <v>2271</v>
      </c>
      <c r="H756" t="str">
        <f>_xlfn.XLOOKUP(Table2[[#This Row],[Unique BarCode]],$N$10:$N$37,$O$10:$O$37)</f>
        <v>OMNI</v>
      </c>
      <c r="I756" t="str">
        <f>_xlfn.XLOOKUP(Table2[[#This Row],[Unique BarCode]],$N$10:$N$37,$P$10:$P$37)</f>
        <v>Charger</v>
      </c>
      <c r="J756" t="s">
        <v>68</v>
      </c>
      <c r="K756" t="s">
        <v>480</v>
      </c>
      <c r="L756">
        <v>1</v>
      </c>
    </row>
    <row r="757" spans="1:12" x14ac:dyDescent="0.2">
      <c r="A757" s="1" t="d">
        <v>2023-01-18</v>
      </c>
      <c r="B757" s="45">
        <v>-1</v>
      </c>
      <c r="C757" t="s">
        <v>77</v>
      </c>
      <c r="D757" t="str">
        <f>_xlfn.XLOOKUP(Table2[[#This Row],[Patron Group]],$R$10:$R$24,$S$10:$S$24)</f>
        <v>Undergraduate</v>
      </c>
      <c r="E757" s="1" t="d">
        <v>2023-01-18</v>
      </c>
      <c r="F757" t="s">
        <v>831</v>
      </c>
      <c r="G757" t="s">
        <v>2271</v>
      </c>
      <c r="H757" t="str">
        <f>_xlfn.XLOOKUP(Table2[[#This Row],[Unique BarCode]],$N$10:$N$37,$O$10:$O$37)</f>
        <v>OMNI</v>
      </c>
      <c r="I757" t="str">
        <f>_xlfn.XLOOKUP(Table2[[#This Row],[Unique BarCode]],$N$10:$N$37,$P$10:$P$37)</f>
        <v>Charger</v>
      </c>
      <c r="J757" t="s">
        <v>68</v>
      </c>
      <c r="K757" t="s">
        <v>832</v>
      </c>
      <c r="L757">
        <v>1</v>
      </c>
    </row>
    <row r="758" spans="1:12" x14ac:dyDescent="0.2">
      <c r="A758" s="1" t="d">
        <v>2023-01-18</v>
      </c>
      <c r="B758" s="45">
        <v>-1</v>
      </c>
      <c r="C758" t="s">
        <v>77</v>
      </c>
      <c r="D758" t="str">
        <f>_xlfn.XLOOKUP(Table2[[#This Row],[Patron Group]],$R$10:$R$24,$S$10:$S$24)</f>
        <v>Undergraduate</v>
      </c>
      <c r="E758" s="1" t="d">
        <v>2023-01-18</v>
      </c>
      <c r="F758" t="s">
        <v>944</v>
      </c>
      <c r="G758" t="s">
        <v>2271</v>
      </c>
      <c r="H758" t="str">
        <f>_xlfn.XLOOKUP(Table2[[#This Row],[Unique BarCode]],$N$10:$N$37,$O$10:$O$37)</f>
        <v>OMNI</v>
      </c>
      <c r="I758" t="str">
        <f>_xlfn.XLOOKUP(Table2[[#This Row],[Unique BarCode]],$N$10:$N$37,$P$10:$P$37)</f>
        <v>Charger</v>
      </c>
      <c r="J758" t="s">
        <v>8</v>
      </c>
      <c r="L758">
        <v>1</v>
      </c>
    </row>
    <row r="759" spans="1:12" x14ac:dyDescent="0.2">
      <c r="A759" s="1" t="d">
        <v>2023-01-18</v>
      </c>
      <c r="B759" s="45">
        <v>-1</v>
      </c>
      <c r="C759" t="s">
        <v>77</v>
      </c>
      <c r="D759" t="str">
        <f>_xlfn.XLOOKUP(Table2[[#This Row],[Patron Group]],$R$10:$R$24,$S$10:$S$24)</f>
        <v>Undergraduate</v>
      </c>
      <c r="E759" s="1" t="d">
        <v>2023-01-18</v>
      </c>
      <c r="F759" t="s">
        <v>815</v>
      </c>
      <c r="G759" t="s">
        <v>2294</v>
      </c>
      <c r="H759" t="str">
        <f>_xlfn.XLOOKUP(Table2[[#This Row],[Unique BarCode]],$N$10:$N$37,$O$10:$O$37)</f>
        <v>UVGA</v>
      </c>
      <c r="I759" t="str">
        <f>_xlfn.XLOOKUP(Table2[[#This Row],[Unique BarCode]],$N$10:$N$37,$P$10:$P$37)</f>
        <v>Cable</v>
      </c>
      <c r="J759" t="s">
        <v>8</v>
      </c>
      <c r="L759">
        <v>1</v>
      </c>
    </row>
    <row r="760" spans="1:12" x14ac:dyDescent="0.2">
      <c r="A760" s="1" t="d">
        <v>2023-01-18</v>
      </c>
      <c r="B760" s="45">
        <v>-1</v>
      </c>
      <c r="C760" t="s">
        <v>77</v>
      </c>
      <c r="D760" t="str">
        <f>_xlfn.XLOOKUP(Table2[[#This Row],[Patron Group]],$R$10:$R$24,$S$10:$S$24)</f>
        <v>Undergraduate</v>
      </c>
      <c r="E760" s="1" t="d">
        <v>2023-01-18</v>
      </c>
      <c r="F760" t="s">
        <v>945</v>
      </c>
      <c r="G760" t="s">
        <v>2301</v>
      </c>
      <c r="H760" t="str">
        <f>_xlfn.XLOOKUP(Table2[[#This Row],[Unique BarCode]],$N$10:$N$37,$O$10:$O$37)</f>
        <v>VGA Cable</v>
      </c>
      <c r="I760" t="str">
        <f>_xlfn.XLOOKUP(Table2[[#This Row],[Unique BarCode]],$N$10:$N$37,$P$10:$P$37)</f>
        <v>Cable</v>
      </c>
      <c r="J760" t="s">
        <v>8</v>
      </c>
      <c r="K760" t="s">
        <v>946</v>
      </c>
      <c r="L760">
        <v>1</v>
      </c>
    </row>
    <row r="761" spans="1:12" x14ac:dyDescent="0.2">
      <c r="A761" s="1" t="d">
        <v>2023-01-18</v>
      </c>
      <c r="B761" s="45">
        <v>-1</v>
      </c>
      <c r="C761" t="s">
        <v>77</v>
      </c>
      <c r="D761" t="str">
        <f>_xlfn.XLOOKUP(Table2[[#This Row],[Patron Group]],$R$10:$R$24,$S$10:$S$24)</f>
        <v>Undergraduate</v>
      </c>
      <c r="E761" s="1" t="d">
        <v>2023-01-18</v>
      </c>
      <c r="F761" t="s">
        <v>947</v>
      </c>
      <c r="G761" t="s">
        <v>2303</v>
      </c>
      <c r="H761" t="str">
        <f>_xlfn.XLOOKUP(Table2[[#This Row],[Unique BarCode]],$N$10:$N$37,$O$10:$O$37)</f>
        <v>VGA Cable</v>
      </c>
      <c r="I761" t="str">
        <f>_xlfn.XLOOKUP(Table2[[#This Row],[Unique BarCode]],$N$10:$N$37,$P$10:$P$37)</f>
        <v>Cable</v>
      </c>
      <c r="J761" t="s">
        <v>8</v>
      </c>
      <c r="K761" t="s">
        <v>948</v>
      </c>
      <c r="L761">
        <v>1</v>
      </c>
    </row>
    <row r="762" spans="1:12" x14ac:dyDescent="0.2">
      <c r="A762" s="1" t="d">
        <v>2023-01-18</v>
      </c>
      <c r="B762" s="45">
        <v>-1</v>
      </c>
      <c r="C762" t="s">
        <v>77</v>
      </c>
      <c r="D762" t="str">
        <f>_xlfn.XLOOKUP(Table2[[#This Row],[Patron Group]],$R$10:$R$24,$S$10:$S$24)</f>
        <v>Undergraduate</v>
      </c>
      <c r="E762" s="1" t="d">
        <v>2023-01-18</v>
      </c>
      <c r="F762" t="s">
        <v>229</v>
      </c>
      <c r="G762" t="s">
        <v>2272</v>
      </c>
      <c r="H762" t="str">
        <f>_xlfn.XLOOKUP(Table2[[#This Row],[Unique BarCode]],$N$10:$N$37,$O$10:$O$37)</f>
        <v>WALLADPT</v>
      </c>
      <c r="I762" t="str">
        <f>_xlfn.XLOOKUP(Table2[[#This Row],[Unique BarCode]],$N$10:$N$37,$P$10:$P$37)</f>
        <v>Charger</v>
      </c>
      <c r="J762" t="s">
        <v>49</v>
      </c>
      <c r="K762" t="s">
        <v>230</v>
      </c>
      <c r="L762">
        <v>1</v>
      </c>
    </row>
    <row r="763" spans="1:12" x14ac:dyDescent="0.2">
      <c r="A763" s="1" t="d">
        <v>2023-01-18</v>
      </c>
      <c r="B763" s="45">
        <v>-1</v>
      </c>
      <c r="C763" t="s">
        <v>77</v>
      </c>
      <c r="D763" t="str">
        <f>_xlfn.XLOOKUP(Table2[[#This Row],[Patron Group]],$R$10:$R$24,$S$10:$S$24)</f>
        <v>Undergraduate</v>
      </c>
      <c r="E763" s="1" t="d">
        <v>2023-01-18</v>
      </c>
      <c r="F763" t="s">
        <v>272</v>
      </c>
      <c r="G763" t="s">
        <v>2272</v>
      </c>
      <c r="H763" t="str">
        <f>_xlfn.XLOOKUP(Table2[[#This Row],[Unique BarCode]],$N$10:$N$37,$O$10:$O$37)</f>
        <v>WALLADPT</v>
      </c>
      <c r="I763" t="str">
        <f>_xlfn.XLOOKUP(Table2[[#This Row],[Unique BarCode]],$N$10:$N$37,$P$10:$P$37)</f>
        <v>Charger</v>
      </c>
      <c r="J763" t="s">
        <v>49</v>
      </c>
      <c r="K763" t="s">
        <v>273</v>
      </c>
      <c r="L763">
        <v>1</v>
      </c>
    </row>
    <row r="764" spans="1:12" x14ac:dyDescent="0.2">
      <c r="A764" s="1" t="d">
        <v>2023-01-18</v>
      </c>
      <c r="B764" s="45">
        <v>-1</v>
      </c>
      <c r="C764" t="s">
        <v>77</v>
      </c>
      <c r="D764" t="str">
        <f>_xlfn.XLOOKUP(Table2[[#This Row],[Patron Group]],$R$10:$R$24,$S$10:$S$24)</f>
        <v>Undergraduate</v>
      </c>
      <c r="E764" s="1" t="d">
        <v>2023-01-18</v>
      </c>
      <c r="F764" t="s">
        <v>587</v>
      </c>
      <c r="G764" t="s">
        <v>2272</v>
      </c>
      <c r="H764" t="str">
        <f>_xlfn.XLOOKUP(Table2[[#This Row],[Unique BarCode]],$N$10:$N$37,$O$10:$O$37)</f>
        <v>WALLADPT</v>
      </c>
      <c r="I764" t="str">
        <f>_xlfn.XLOOKUP(Table2[[#This Row],[Unique BarCode]],$N$10:$N$37,$P$10:$P$37)</f>
        <v>Charger</v>
      </c>
      <c r="J764" t="s">
        <v>49</v>
      </c>
      <c r="K764" t="s">
        <v>588</v>
      </c>
      <c r="L764">
        <v>1</v>
      </c>
    </row>
    <row r="765" spans="1:12" x14ac:dyDescent="0.2">
      <c r="A765" s="1" t="d">
        <v>2023-01-18</v>
      </c>
      <c r="B765" s="45">
        <v>-1</v>
      </c>
      <c r="C765" t="s">
        <v>77</v>
      </c>
      <c r="D765" t="str">
        <f>_xlfn.XLOOKUP(Table2[[#This Row],[Patron Group]],$R$10:$R$24,$S$10:$S$24)</f>
        <v>Undergraduate</v>
      </c>
      <c r="E765" s="1" t="d">
        <v>2023-01-18</v>
      </c>
      <c r="F765" t="s">
        <v>43</v>
      </c>
      <c r="G765" t="s">
        <v>2272</v>
      </c>
      <c r="H765" t="str">
        <f>_xlfn.XLOOKUP(Table2[[#This Row],[Unique BarCode]],$N$10:$N$37,$O$10:$O$37)</f>
        <v>WALLADPT</v>
      </c>
      <c r="I765" t="str">
        <f>_xlfn.XLOOKUP(Table2[[#This Row],[Unique BarCode]],$N$10:$N$37,$P$10:$P$37)</f>
        <v>Charger</v>
      </c>
      <c r="J765" t="s">
        <v>8</v>
      </c>
      <c r="K765" t="s">
        <v>44</v>
      </c>
      <c r="L765">
        <v>1</v>
      </c>
    </row>
    <row r="766" spans="1:12" x14ac:dyDescent="0.2">
      <c r="A766" s="1" t="d">
        <v>2023-01-18</v>
      </c>
      <c r="B766" s="45">
        <v>-1</v>
      </c>
      <c r="C766" t="s">
        <v>77</v>
      </c>
      <c r="D766" t="str">
        <f>_xlfn.XLOOKUP(Table2[[#This Row],[Patron Group]],$R$10:$R$24,$S$10:$S$24)</f>
        <v>Undergraduate</v>
      </c>
      <c r="E766" s="1" t="d">
        <v>2023-01-18</v>
      </c>
      <c r="F766" t="s">
        <v>854</v>
      </c>
      <c r="G766" t="s">
        <v>2272</v>
      </c>
      <c r="H766" t="str">
        <f>_xlfn.XLOOKUP(Table2[[#This Row],[Unique BarCode]],$N$10:$N$37,$O$10:$O$37)</f>
        <v>WALLADPT</v>
      </c>
      <c r="I766" t="str">
        <f>_xlfn.XLOOKUP(Table2[[#This Row],[Unique BarCode]],$N$10:$N$37,$P$10:$P$37)</f>
        <v>Charger</v>
      </c>
      <c r="J766" t="s">
        <v>8</v>
      </c>
      <c r="L766">
        <v>1</v>
      </c>
    </row>
    <row r="767" spans="1:12" x14ac:dyDescent="0.2">
      <c r="A767" s="1" t="d">
        <v>2023-01-18</v>
      </c>
      <c r="B767" s="45">
        <v>-1</v>
      </c>
      <c r="C767" t="s">
        <v>77</v>
      </c>
      <c r="D767" t="str">
        <f>_xlfn.XLOOKUP(Table2[[#This Row],[Patron Group]],$R$10:$R$24,$S$10:$S$24)</f>
        <v>Undergraduate</v>
      </c>
      <c r="E767" s="1" t="d">
        <v>2023-01-18</v>
      </c>
      <c r="F767" t="s">
        <v>855</v>
      </c>
      <c r="G767" t="s">
        <v>2272</v>
      </c>
      <c r="H767" t="str">
        <f>_xlfn.XLOOKUP(Table2[[#This Row],[Unique BarCode]],$N$10:$N$37,$O$10:$O$37)</f>
        <v>WALLADPT</v>
      </c>
      <c r="I767" t="str">
        <f>_xlfn.XLOOKUP(Table2[[#This Row],[Unique BarCode]],$N$10:$N$37,$P$10:$P$37)</f>
        <v>Charger</v>
      </c>
      <c r="J767" t="s">
        <v>8</v>
      </c>
      <c r="L767">
        <v>1</v>
      </c>
    </row>
    <row r="768" spans="1:12" x14ac:dyDescent="0.2">
      <c r="A768" s="1" t="d">
        <v>2023-01-18</v>
      </c>
      <c r="B768" s="45">
        <v>-1</v>
      </c>
      <c r="C768" t="s">
        <v>77</v>
      </c>
      <c r="D768" t="str">
        <f>_xlfn.XLOOKUP(Table2[[#This Row],[Patron Group]],$R$10:$R$24,$S$10:$S$24)</f>
        <v>Undergraduate</v>
      </c>
      <c r="E768" s="1" t="d">
        <v>2023-01-18</v>
      </c>
      <c r="F768" t="s">
        <v>482</v>
      </c>
      <c r="G768" t="s">
        <v>2272</v>
      </c>
      <c r="H768" t="str">
        <f>_xlfn.XLOOKUP(Table2[[#This Row],[Unique BarCode]],$N$10:$N$37,$O$10:$O$37)</f>
        <v>WALLADPT</v>
      </c>
      <c r="I768" t="str">
        <f>_xlfn.XLOOKUP(Table2[[#This Row],[Unique BarCode]],$N$10:$N$37,$P$10:$P$37)</f>
        <v>Charger</v>
      </c>
      <c r="J768" t="s">
        <v>8</v>
      </c>
      <c r="L768">
        <v>1</v>
      </c>
    </row>
    <row r="769" spans="1:12" x14ac:dyDescent="0.2">
      <c r="A769" s="1" t="d">
        <v>2023-01-18</v>
      </c>
      <c r="B769" s="45">
        <v>-1</v>
      </c>
      <c r="C769" t="s">
        <v>77</v>
      </c>
      <c r="D769" t="str">
        <f>_xlfn.XLOOKUP(Table2[[#This Row],[Patron Group]],$R$10:$R$24,$S$10:$S$24)</f>
        <v>Undergraduate</v>
      </c>
      <c r="E769" s="1" t="d">
        <v>2023-01-18</v>
      </c>
      <c r="F769" t="s">
        <v>95</v>
      </c>
      <c r="G769" t="s">
        <v>2272</v>
      </c>
      <c r="H769" t="str">
        <f>_xlfn.XLOOKUP(Table2[[#This Row],[Unique BarCode]],$N$10:$N$37,$O$10:$O$37)</f>
        <v>WALLADPT</v>
      </c>
      <c r="I769" t="str">
        <f>_xlfn.XLOOKUP(Table2[[#This Row],[Unique BarCode]],$N$10:$N$37,$P$10:$P$37)</f>
        <v>Charger</v>
      </c>
      <c r="J769" t="s">
        <v>8</v>
      </c>
      <c r="L769">
        <v>1</v>
      </c>
    </row>
    <row r="770" spans="1:12" x14ac:dyDescent="0.2">
      <c r="A770" s="1" t="d">
        <v>2023-01-18</v>
      </c>
      <c r="B770" s="45">
        <v>-1</v>
      </c>
      <c r="C770" t="s">
        <v>77</v>
      </c>
      <c r="D770" t="str">
        <f>_xlfn.XLOOKUP(Table2[[#This Row],[Patron Group]],$R$10:$R$24,$S$10:$S$24)</f>
        <v>Undergraduate</v>
      </c>
      <c r="E770" s="1" t="d">
        <v>2023-01-18</v>
      </c>
      <c r="F770" t="s">
        <v>73</v>
      </c>
      <c r="G770" t="s">
        <v>2272</v>
      </c>
      <c r="H770" t="str">
        <f>_xlfn.XLOOKUP(Table2[[#This Row],[Unique BarCode]],$N$10:$N$37,$O$10:$O$37)</f>
        <v>WALLADPT</v>
      </c>
      <c r="I770" t="str">
        <f>_xlfn.XLOOKUP(Table2[[#This Row],[Unique BarCode]],$N$10:$N$37,$P$10:$P$37)</f>
        <v>Charger</v>
      </c>
      <c r="J770" t="s">
        <v>8</v>
      </c>
      <c r="L770">
        <v>1</v>
      </c>
    </row>
    <row r="771" spans="1:12" x14ac:dyDescent="0.2">
      <c r="A771" s="1" t="d">
        <v>2023-01-18</v>
      </c>
      <c r="B771" s="45">
        <v>-1</v>
      </c>
      <c r="C771" t="s">
        <v>77</v>
      </c>
      <c r="D771" t="str">
        <f>_xlfn.XLOOKUP(Table2[[#This Row],[Patron Group]],$R$10:$R$24,$S$10:$S$24)</f>
        <v>Undergraduate</v>
      </c>
      <c r="E771" s="1" t="d">
        <v>2023-01-18</v>
      </c>
      <c r="F771" t="s">
        <v>96</v>
      </c>
      <c r="G771" t="s">
        <v>2272</v>
      </c>
      <c r="H771" t="str">
        <f>_xlfn.XLOOKUP(Table2[[#This Row],[Unique BarCode]],$N$10:$N$37,$O$10:$O$37)</f>
        <v>WALLADPT</v>
      </c>
      <c r="I771" t="str">
        <f>_xlfn.XLOOKUP(Table2[[#This Row],[Unique BarCode]],$N$10:$N$37,$P$10:$P$37)</f>
        <v>Charger</v>
      </c>
      <c r="J771" t="s">
        <v>8</v>
      </c>
      <c r="L771">
        <v>1</v>
      </c>
    </row>
    <row r="772" spans="1:12" x14ac:dyDescent="0.2">
      <c r="A772" s="1" t="d">
        <v>2023-01-18</v>
      </c>
      <c r="B772" s="45">
        <v>-1</v>
      </c>
      <c r="C772" t="s">
        <v>77</v>
      </c>
      <c r="D772" t="str">
        <f>_xlfn.XLOOKUP(Table2[[#This Row],[Patron Group]],$R$10:$R$24,$S$10:$S$24)</f>
        <v>Undergraduate</v>
      </c>
      <c r="E772" s="1" t="d">
        <v>2023-01-18</v>
      </c>
      <c r="F772" t="s">
        <v>97</v>
      </c>
      <c r="G772" t="s">
        <v>2272</v>
      </c>
      <c r="H772" t="str">
        <f>_xlfn.XLOOKUP(Table2[[#This Row],[Unique BarCode]],$N$10:$N$37,$O$10:$O$37)</f>
        <v>WALLADPT</v>
      </c>
      <c r="I772" t="str">
        <f>_xlfn.XLOOKUP(Table2[[#This Row],[Unique BarCode]],$N$10:$N$37,$P$10:$P$37)</f>
        <v>Charger</v>
      </c>
      <c r="J772" t="s">
        <v>8</v>
      </c>
      <c r="L772">
        <v>1</v>
      </c>
    </row>
    <row r="773" spans="1:12" x14ac:dyDescent="0.2">
      <c r="A773" s="1" t="d">
        <v>2023-01-18</v>
      </c>
      <c r="B773" s="45">
        <v>-1</v>
      </c>
      <c r="C773" t="s">
        <v>77</v>
      </c>
      <c r="D773" t="str">
        <f>_xlfn.XLOOKUP(Table2[[#This Row],[Patron Group]],$R$10:$R$24,$S$10:$S$24)</f>
        <v>Undergraduate</v>
      </c>
      <c r="E773" s="1" t="d">
        <v>2023-01-25</v>
      </c>
      <c r="F773" t="s">
        <v>949</v>
      </c>
      <c r="G773" t="s">
        <v>2273</v>
      </c>
      <c r="H773" t="str">
        <f>_xlfn.XLOOKUP(Table2[[#This Row],[Unique BarCode]],$N$10:$N$37,$O$10:$O$37)</f>
        <v>ChromeBook</v>
      </c>
      <c r="I773" t="str">
        <f>_xlfn.XLOOKUP(Table2[[#This Row],[Unique BarCode]],$N$10:$N$37,$P$10:$P$37)</f>
        <v>Device</v>
      </c>
      <c r="J773" t="s">
        <v>128</v>
      </c>
      <c r="K773" t="s">
        <v>950</v>
      </c>
      <c r="L773">
        <v>1</v>
      </c>
    </row>
    <row r="774" spans="1:12" x14ac:dyDescent="0.2">
      <c r="A774" s="1" t="d">
        <v>2023-01-18</v>
      </c>
      <c r="B774" s="45">
        <v>-1</v>
      </c>
      <c r="C774" t="s">
        <v>77</v>
      </c>
      <c r="D774" t="str">
        <f>_xlfn.XLOOKUP(Table2[[#This Row],[Patron Group]],$R$10:$R$24,$S$10:$S$24)</f>
        <v>Undergraduate</v>
      </c>
      <c r="E774" s="1" t="d">
        <v>2023-01-25</v>
      </c>
      <c r="F774" t="s">
        <v>440</v>
      </c>
      <c r="G774" t="s">
        <v>2273</v>
      </c>
      <c r="H774" t="str">
        <f>_xlfn.XLOOKUP(Table2[[#This Row],[Unique BarCode]],$N$10:$N$37,$O$10:$O$37)</f>
        <v>ChromeBook</v>
      </c>
      <c r="I774" t="str">
        <f>_xlfn.XLOOKUP(Table2[[#This Row],[Unique BarCode]],$N$10:$N$37,$P$10:$P$37)</f>
        <v>Device</v>
      </c>
      <c r="J774" t="s">
        <v>13</v>
      </c>
      <c r="K774" t="s">
        <v>441</v>
      </c>
      <c r="L774">
        <v>1</v>
      </c>
    </row>
    <row r="775" spans="1:12" x14ac:dyDescent="0.2">
      <c r="A775" s="1" t="d">
        <v>2023-01-18</v>
      </c>
      <c r="B775" s="45">
        <v>-1</v>
      </c>
      <c r="C775" t="s">
        <v>77</v>
      </c>
      <c r="D775" t="str">
        <f>_xlfn.XLOOKUP(Table2[[#This Row],[Patron Group]],$R$10:$R$24,$S$10:$S$24)</f>
        <v>Undergraduate</v>
      </c>
      <c r="E775" s="1" t="d">
        <v>2023-01-25</v>
      </c>
      <c r="F775" t="s">
        <v>282</v>
      </c>
      <c r="G775" t="s">
        <v>2273</v>
      </c>
      <c r="H775" t="str">
        <f>_xlfn.XLOOKUP(Table2[[#This Row],[Unique BarCode]],$N$10:$N$37,$O$10:$O$37)</f>
        <v>ChromeBook</v>
      </c>
      <c r="I775" t="str">
        <f>_xlfn.XLOOKUP(Table2[[#This Row],[Unique BarCode]],$N$10:$N$37,$P$10:$P$37)</f>
        <v>Device</v>
      </c>
      <c r="J775" t="s">
        <v>8</v>
      </c>
      <c r="K775" t="s">
        <v>283</v>
      </c>
      <c r="L775">
        <v>1</v>
      </c>
    </row>
    <row r="776" spans="1:12" x14ac:dyDescent="0.2">
      <c r="A776" s="1" t="d">
        <v>2023-01-18</v>
      </c>
      <c r="B776" s="45">
        <v>-1</v>
      </c>
      <c r="C776" t="s">
        <v>77</v>
      </c>
      <c r="D776" t="str">
        <f>_xlfn.XLOOKUP(Table2[[#This Row],[Patron Group]],$R$10:$R$24,$S$10:$S$24)</f>
        <v>Undergraduate</v>
      </c>
      <c r="E776" s="1" t="d">
        <v>2023-01-25</v>
      </c>
      <c r="F776" t="s">
        <v>951</v>
      </c>
      <c r="G776" t="s">
        <v>2273</v>
      </c>
      <c r="H776" t="str">
        <f>_xlfn.XLOOKUP(Table2[[#This Row],[Unique BarCode]],$N$10:$N$37,$O$10:$O$37)</f>
        <v>ChromeBook</v>
      </c>
      <c r="I776" t="str">
        <f>_xlfn.XLOOKUP(Table2[[#This Row],[Unique BarCode]],$N$10:$N$37,$P$10:$P$37)</f>
        <v>Device</v>
      </c>
      <c r="J776" t="s">
        <v>8</v>
      </c>
      <c r="K776" t="s">
        <v>952</v>
      </c>
      <c r="L776">
        <v>1</v>
      </c>
    </row>
    <row r="777" spans="1:12" x14ac:dyDescent="0.2">
      <c r="A777" s="1" t="d">
        <v>2023-01-18</v>
      </c>
      <c r="B777" s="45">
        <v>-1</v>
      </c>
      <c r="C777" t="s">
        <v>77</v>
      </c>
      <c r="D777" t="str">
        <f>_xlfn.XLOOKUP(Table2[[#This Row],[Patron Group]],$R$10:$R$24,$S$10:$S$24)</f>
        <v>Undergraduate</v>
      </c>
      <c r="E777" s="1" t="d">
        <v>2023-01-25</v>
      </c>
      <c r="F777" t="s">
        <v>953</v>
      </c>
      <c r="G777" t="s">
        <v>2297</v>
      </c>
      <c r="H777" t="str">
        <f>_xlfn.XLOOKUP(Table2[[#This Row],[Unique BarCode]],$N$10:$N$37,$O$10:$O$37)</f>
        <v>iPad</v>
      </c>
      <c r="I777" t="str">
        <f>_xlfn.XLOOKUP(Table2[[#This Row],[Unique BarCode]],$N$10:$N$37,$P$10:$P$37)</f>
        <v>Device</v>
      </c>
      <c r="J777" t="s">
        <v>8</v>
      </c>
      <c r="K777" t="s">
        <v>954</v>
      </c>
      <c r="L777">
        <v>1</v>
      </c>
    </row>
    <row r="778" spans="1:12" x14ac:dyDescent="0.2">
      <c r="A778" s="1" t="d">
        <v>2023-01-18</v>
      </c>
      <c r="B778" s="45">
        <v>-1</v>
      </c>
      <c r="C778" t="s">
        <v>77</v>
      </c>
      <c r="D778" t="str">
        <f>_xlfn.XLOOKUP(Table2[[#This Row],[Patron Group]],$R$10:$R$24,$S$10:$S$24)</f>
        <v>Undergraduate</v>
      </c>
      <c r="E778" s="1" t="d">
        <v>2023-01-25</v>
      </c>
      <c r="F778" t="s">
        <v>7</v>
      </c>
      <c r="G778" t="s">
        <v>2263</v>
      </c>
      <c r="H778" t="str">
        <f>_xlfn.XLOOKUP(Table2[[#This Row],[Unique BarCode]],$N$10:$N$37,$O$10:$O$37)</f>
        <v>HP Laptop</v>
      </c>
      <c r="I778" t="str">
        <f>_xlfn.XLOOKUP(Table2[[#This Row],[Unique BarCode]],$N$10:$N$37,$P$10:$P$37)</f>
        <v>Device</v>
      </c>
      <c r="J778" t="s">
        <v>8</v>
      </c>
      <c r="K778" t="s">
        <v>9</v>
      </c>
      <c r="L778">
        <v>1</v>
      </c>
    </row>
    <row r="779" spans="1:12" x14ac:dyDescent="0.2">
      <c r="A779" s="1" t="d">
        <v>2023-01-18</v>
      </c>
      <c r="B779" s="45">
        <v>-1</v>
      </c>
      <c r="C779" t="s">
        <v>77</v>
      </c>
      <c r="D779" t="str">
        <f>_xlfn.XLOOKUP(Table2[[#This Row],[Patron Group]],$R$10:$R$24,$S$10:$S$24)</f>
        <v>Undergraduate</v>
      </c>
      <c r="E779" s="1" t="d">
        <v>2023-01-25</v>
      </c>
      <c r="F779" t="s">
        <v>955</v>
      </c>
      <c r="G779" t="s">
        <v>2263</v>
      </c>
      <c r="H779" t="str">
        <f>_xlfn.XLOOKUP(Table2[[#This Row],[Unique BarCode]],$N$10:$N$37,$O$10:$O$37)</f>
        <v>HP Laptop</v>
      </c>
      <c r="I779" t="str">
        <f>_xlfn.XLOOKUP(Table2[[#This Row],[Unique BarCode]],$N$10:$N$37,$P$10:$P$37)</f>
        <v>Device</v>
      </c>
      <c r="J779" t="s">
        <v>8</v>
      </c>
      <c r="K779" t="s">
        <v>956</v>
      </c>
      <c r="L779">
        <v>1</v>
      </c>
    </row>
    <row r="780" spans="1:12" x14ac:dyDescent="0.2">
      <c r="A780" s="1" t="d">
        <v>2023-01-18</v>
      </c>
      <c r="B780" s="45">
        <v>-1</v>
      </c>
      <c r="C780" t="s">
        <v>77</v>
      </c>
      <c r="D780" t="str">
        <f>_xlfn.XLOOKUP(Table2[[#This Row],[Patron Group]],$R$10:$R$24,$S$10:$S$24)</f>
        <v>Undergraduate</v>
      </c>
      <c r="E780" s="1" t="d">
        <v>2023-02-01</v>
      </c>
      <c r="F780" t="s">
        <v>957</v>
      </c>
      <c r="G780" t="s">
        <v>2273</v>
      </c>
      <c r="H780" t="str">
        <f>_xlfn.XLOOKUP(Table2[[#This Row],[Unique BarCode]],$N$10:$N$37,$O$10:$O$37)</f>
        <v>ChromeBook</v>
      </c>
      <c r="I780" t="str">
        <f>_xlfn.XLOOKUP(Table2[[#This Row],[Unique BarCode]],$N$10:$N$37,$P$10:$P$37)</f>
        <v>Device</v>
      </c>
      <c r="J780" t="s">
        <v>8</v>
      </c>
      <c r="K780" t="s">
        <v>958</v>
      </c>
      <c r="L780">
        <v>1</v>
      </c>
    </row>
    <row r="781" spans="1:12" x14ac:dyDescent="0.2">
      <c r="A781" s="1" t="d">
        <v>2023-01-18</v>
      </c>
      <c r="B781" s="45">
        <v>-1</v>
      </c>
      <c r="C781" t="s">
        <v>77</v>
      </c>
      <c r="D781" t="str">
        <f>_xlfn.XLOOKUP(Table2[[#This Row],[Patron Group]],$R$10:$R$24,$S$10:$S$24)</f>
        <v>Undergraduate</v>
      </c>
      <c r="E781" s="1" t="d">
        <v>2023-02-01</v>
      </c>
      <c r="F781" t="s">
        <v>959</v>
      </c>
      <c r="G781" t="s">
        <v>2273</v>
      </c>
      <c r="H781" t="str">
        <f>_xlfn.XLOOKUP(Table2[[#This Row],[Unique BarCode]],$N$10:$N$37,$O$10:$O$37)</f>
        <v>ChromeBook</v>
      </c>
      <c r="I781" t="str">
        <f>_xlfn.XLOOKUP(Table2[[#This Row],[Unique BarCode]],$N$10:$N$37,$P$10:$P$37)</f>
        <v>Device</v>
      </c>
      <c r="J781" t="s">
        <v>8</v>
      </c>
      <c r="K781" t="s">
        <v>960</v>
      </c>
      <c r="L781">
        <v>1</v>
      </c>
    </row>
    <row r="782" spans="1:12" x14ac:dyDescent="0.2">
      <c r="A782" s="1" t="d">
        <v>2023-01-18</v>
      </c>
      <c r="B782" s="45">
        <v>-1</v>
      </c>
      <c r="C782" t="s">
        <v>77</v>
      </c>
      <c r="D782" t="str">
        <f>_xlfn.XLOOKUP(Table2[[#This Row],[Patron Group]],$R$10:$R$24,$S$10:$S$24)</f>
        <v>Undergraduate</v>
      </c>
      <c r="E782" s="1" t="d">
        <v>2023-02-01</v>
      </c>
      <c r="F782" t="s">
        <v>299</v>
      </c>
      <c r="G782" t="s">
        <v>2263</v>
      </c>
      <c r="H782" t="str">
        <f>_xlfn.XLOOKUP(Table2[[#This Row],[Unique BarCode]],$N$10:$N$37,$O$10:$O$37)</f>
        <v>HP Laptop</v>
      </c>
      <c r="I782" t="str">
        <f>_xlfn.XLOOKUP(Table2[[#This Row],[Unique BarCode]],$N$10:$N$37,$P$10:$P$37)</f>
        <v>Device</v>
      </c>
      <c r="J782" t="s">
        <v>8</v>
      </c>
      <c r="K782" t="s">
        <v>300</v>
      </c>
      <c r="L782">
        <v>1</v>
      </c>
    </row>
    <row r="783" spans="1:12" x14ac:dyDescent="0.2">
      <c r="A783" s="1" t="d">
        <v>2023-01-18</v>
      </c>
      <c r="B783" s="45">
        <v>-1</v>
      </c>
      <c r="C783" t="s">
        <v>77</v>
      </c>
      <c r="D783" t="str">
        <f>_xlfn.XLOOKUP(Table2[[#This Row],[Patron Group]],$R$10:$R$24,$S$10:$S$24)</f>
        <v>Undergraduate</v>
      </c>
      <c r="E783" s="1" t="d">
        <v>2023-02-01</v>
      </c>
      <c r="F783" t="s">
        <v>961</v>
      </c>
      <c r="G783" t="s">
        <v>2263</v>
      </c>
      <c r="H783" t="str">
        <f>_xlfn.XLOOKUP(Table2[[#This Row],[Unique BarCode]],$N$10:$N$37,$O$10:$O$37)</f>
        <v>HP Laptop</v>
      </c>
      <c r="I783" t="str">
        <f>_xlfn.XLOOKUP(Table2[[#This Row],[Unique BarCode]],$N$10:$N$37,$P$10:$P$37)</f>
        <v>Device</v>
      </c>
      <c r="J783" t="s">
        <v>8</v>
      </c>
      <c r="K783" t="s">
        <v>962</v>
      </c>
      <c r="L783">
        <v>1</v>
      </c>
    </row>
    <row r="784" spans="1:12" x14ac:dyDescent="0.2">
      <c r="A784" s="1" t="d">
        <v>2023-01-18</v>
      </c>
      <c r="B784" s="45">
        <v>-1</v>
      </c>
      <c r="C784" t="s">
        <v>77</v>
      </c>
      <c r="D784" t="str">
        <f>_xlfn.XLOOKUP(Table2[[#This Row],[Patron Group]],$R$10:$R$24,$S$10:$S$24)</f>
        <v>Undergraduate</v>
      </c>
      <c r="E784" s="1" t="d">
        <v>2023-02-01</v>
      </c>
      <c r="F784" t="s">
        <v>963</v>
      </c>
      <c r="G784" t="s">
        <v>2263</v>
      </c>
      <c r="H784" t="str">
        <f>_xlfn.XLOOKUP(Table2[[#This Row],[Unique BarCode]],$N$10:$N$37,$O$10:$O$37)</f>
        <v>HP Laptop</v>
      </c>
      <c r="I784" t="str">
        <f>_xlfn.XLOOKUP(Table2[[#This Row],[Unique BarCode]],$N$10:$N$37,$P$10:$P$37)</f>
        <v>Device</v>
      </c>
      <c r="J784" t="s">
        <v>8</v>
      </c>
      <c r="K784" t="s">
        <v>964</v>
      </c>
      <c r="L784">
        <v>1</v>
      </c>
    </row>
    <row r="785" spans="1:12" x14ac:dyDescent="0.2">
      <c r="A785" s="1" t="d">
        <v>2023-01-18</v>
      </c>
      <c r="B785" s="45">
        <v>-1</v>
      </c>
      <c r="C785" t="s">
        <v>77</v>
      </c>
      <c r="D785" t="str">
        <f>_xlfn.XLOOKUP(Table2[[#This Row],[Patron Group]],$R$10:$R$24,$S$10:$S$24)</f>
        <v>Undergraduate</v>
      </c>
      <c r="E785" s="1" t="d">
        <v>2023-02-01</v>
      </c>
      <c r="F785" t="s">
        <v>965</v>
      </c>
      <c r="G785" t="s">
        <v>2263</v>
      </c>
      <c r="H785" t="str">
        <f>_xlfn.XLOOKUP(Table2[[#This Row],[Unique BarCode]],$N$10:$N$37,$O$10:$O$37)</f>
        <v>HP Laptop</v>
      </c>
      <c r="I785" t="str">
        <f>_xlfn.XLOOKUP(Table2[[#This Row],[Unique BarCode]],$N$10:$N$37,$P$10:$P$37)</f>
        <v>Device</v>
      </c>
      <c r="J785" t="s">
        <v>8</v>
      </c>
      <c r="K785" t="s">
        <v>966</v>
      </c>
      <c r="L785">
        <v>1</v>
      </c>
    </row>
    <row r="786" spans="1:12" x14ac:dyDescent="0.2">
      <c r="A786" s="1" t="d">
        <v>2023-01-18</v>
      </c>
      <c r="B786" s="45">
        <v>-1</v>
      </c>
      <c r="C786" t="s">
        <v>77</v>
      </c>
      <c r="D786" t="str">
        <f>_xlfn.XLOOKUP(Table2[[#This Row],[Patron Group]],$R$10:$R$24,$S$10:$S$24)</f>
        <v>Undergraduate</v>
      </c>
      <c r="E786" s="1" t="d">
        <v>2023-02-01</v>
      </c>
      <c r="F786" t="s">
        <v>967</v>
      </c>
      <c r="G786" t="s">
        <v>2263</v>
      </c>
      <c r="H786" t="str">
        <f>_xlfn.XLOOKUP(Table2[[#This Row],[Unique BarCode]],$N$10:$N$37,$O$10:$O$37)</f>
        <v>HP Laptop</v>
      </c>
      <c r="I786" t="str">
        <f>_xlfn.XLOOKUP(Table2[[#This Row],[Unique BarCode]],$N$10:$N$37,$P$10:$P$37)</f>
        <v>Device</v>
      </c>
      <c r="J786" t="s">
        <v>8</v>
      </c>
      <c r="K786" t="s">
        <v>968</v>
      </c>
      <c r="L786">
        <v>1</v>
      </c>
    </row>
    <row r="787" spans="1:12" x14ac:dyDescent="0.2">
      <c r="A787" s="1" t="d">
        <v>2023-01-18</v>
      </c>
      <c r="B787" s="45">
        <v>-1</v>
      </c>
      <c r="C787" t="s">
        <v>77</v>
      </c>
      <c r="D787" t="str">
        <f>_xlfn.XLOOKUP(Table2[[#This Row],[Patron Group]],$R$10:$R$24,$S$10:$S$24)</f>
        <v>Undergraduate</v>
      </c>
      <c r="E787" s="1" t="d">
        <v>2023-02-01</v>
      </c>
      <c r="F787" t="s">
        <v>969</v>
      </c>
      <c r="G787" t="s">
        <v>2263</v>
      </c>
      <c r="H787" t="str">
        <f>_xlfn.XLOOKUP(Table2[[#This Row],[Unique BarCode]],$N$10:$N$37,$O$10:$O$37)</f>
        <v>HP Laptop</v>
      </c>
      <c r="I787" t="str">
        <f>_xlfn.XLOOKUP(Table2[[#This Row],[Unique BarCode]],$N$10:$N$37,$P$10:$P$37)</f>
        <v>Device</v>
      </c>
      <c r="J787" t="s">
        <v>8</v>
      </c>
      <c r="K787" t="s">
        <v>970</v>
      </c>
      <c r="L787">
        <v>1</v>
      </c>
    </row>
    <row r="788" spans="1:12" x14ac:dyDescent="0.2">
      <c r="A788" s="1" t="d">
        <v>2023-01-18</v>
      </c>
      <c r="B788" s="45">
        <v>-1</v>
      </c>
      <c r="C788" t="s">
        <v>77</v>
      </c>
      <c r="D788" t="str">
        <f>_xlfn.XLOOKUP(Table2[[#This Row],[Patron Group]],$R$10:$R$24,$S$10:$S$24)</f>
        <v>Undergraduate</v>
      </c>
      <c r="E788" s="1" t="d">
        <v>2023-02-01</v>
      </c>
      <c r="F788" t="s">
        <v>971</v>
      </c>
      <c r="G788" t="s">
        <v>2263</v>
      </c>
      <c r="H788" t="str">
        <f>_xlfn.XLOOKUP(Table2[[#This Row],[Unique BarCode]],$N$10:$N$37,$O$10:$O$37)</f>
        <v>HP Laptop</v>
      </c>
      <c r="I788" t="str">
        <f>_xlfn.XLOOKUP(Table2[[#This Row],[Unique BarCode]],$N$10:$N$37,$P$10:$P$37)</f>
        <v>Device</v>
      </c>
      <c r="J788" t="s">
        <v>8</v>
      </c>
      <c r="K788" t="s">
        <v>972</v>
      </c>
      <c r="L788">
        <v>1</v>
      </c>
    </row>
    <row r="789" spans="1:12" x14ac:dyDescent="0.2">
      <c r="A789" s="1" t="d">
        <v>2023-01-18</v>
      </c>
      <c r="B789" s="45">
        <v>-1</v>
      </c>
      <c r="C789" t="s">
        <v>77</v>
      </c>
      <c r="D789" t="str">
        <f>_xlfn.XLOOKUP(Table2[[#This Row],[Patron Group]],$R$10:$R$24,$S$10:$S$24)</f>
        <v>Undergraduate</v>
      </c>
      <c r="E789" s="1" t="d">
        <v>2023-02-01</v>
      </c>
      <c r="F789" t="s">
        <v>973</v>
      </c>
      <c r="G789" t="s">
        <v>2264</v>
      </c>
      <c r="H789" t="str">
        <f>_xlfn.XLOOKUP(Table2[[#This Row],[Unique BarCode]],$N$10:$N$37,$O$10:$O$37)</f>
        <v>iPad</v>
      </c>
      <c r="I789" t="str">
        <f>_xlfn.XLOOKUP(Table2[[#This Row],[Unique BarCode]],$N$10:$N$37,$P$10:$P$37)</f>
        <v>Device</v>
      </c>
      <c r="J789" t="s">
        <v>8</v>
      </c>
      <c r="K789" t="s">
        <v>974</v>
      </c>
      <c r="L789">
        <v>1</v>
      </c>
    </row>
    <row r="790" spans="1:12" x14ac:dyDescent="0.2">
      <c r="A790" s="1" t="d">
        <v>2023-01-18</v>
      </c>
      <c r="B790" s="45">
        <v>-1</v>
      </c>
      <c r="C790" t="s">
        <v>77</v>
      </c>
      <c r="D790" t="str">
        <f>_xlfn.XLOOKUP(Table2[[#This Row],[Patron Group]],$R$10:$R$24,$S$10:$S$24)</f>
        <v>Undergraduate</v>
      </c>
      <c r="E790" s="1" t="d">
        <v>2023-04-18</v>
      </c>
      <c r="F790" t="s">
        <v>975</v>
      </c>
      <c r="G790" t="s">
        <v>2279</v>
      </c>
      <c r="H790" t="str">
        <f>_xlfn.XLOOKUP(Table2[[#This Row],[Unique BarCode]],$N$10:$N$37,$O$10:$O$37)</f>
        <v>EE Devices</v>
      </c>
      <c r="I790" t="str">
        <f>_xlfn.XLOOKUP(Table2[[#This Row],[Unique BarCode]],$N$10:$N$37,$P$10:$P$37)</f>
        <v>EE Devices</v>
      </c>
      <c r="J790" t="s">
        <v>49</v>
      </c>
      <c r="L790">
        <v>1</v>
      </c>
    </row>
    <row r="791" spans="1:12" x14ac:dyDescent="0.2">
      <c r="A791" s="1" t="d">
        <v>2023-01-18</v>
      </c>
      <c r="B791" s="45">
        <v>-1</v>
      </c>
      <c r="C791" t="s">
        <v>77</v>
      </c>
      <c r="D791" t="str">
        <f>_xlfn.XLOOKUP(Table2[[#This Row],[Patron Group]],$R$10:$R$24,$S$10:$S$24)</f>
        <v>Undergraduate</v>
      </c>
      <c r="E791" s="1" t="d">
        <v>2023-04-18</v>
      </c>
      <c r="F791" t="s">
        <v>976</v>
      </c>
      <c r="G791" t="s">
        <v>2279</v>
      </c>
      <c r="H791" t="str">
        <f>_xlfn.XLOOKUP(Table2[[#This Row],[Unique BarCode]],$N$10:$N$37,$O$10:$O$37)</f>
        <v>EE Devices</v>
      </c>
      <c r="I791" t="str">
        <f>_xlfn.XLOOKUP(Table2[[#This Row],[Unique BarCode]],$N$10:$N$37,$P$10:$P$37)</f>
        <v>EE Devices</v>
      </c>
      <c r="J791" t="s">
        <v>49</v>
      </c>
      <c r="L791">
        <v>1</v>
      </c>
    </row>
    <row r="792" spans="1:12" x14ac:dyDescent="0.2">
      <c r="A792" s="1" t="d">
        <v>2023-01-18</v>
      </c>
      <c r="B792" s="45">
        <v>5556688340006530</v>
      </c>
      <c r="C792" t="s">
        <v>77</v>
      </c>
      <c r="D792" t="str">
        <f>_xlfn.XLOOKUP(Table2[[#This Row],[Patron Group]],$R$10:$R$24,$S$10:$S$24)</f>
        <v>Undergraduate</v>
      </c>
      <c r="E792" s="1" t="d">
        <v>2023-04-18</v>
      </c>
      <c r="F792" t="s">
        <v>977</v>
      </c>
      <c r="G792" t="s">
        <v>2279</v>
      </c>
      <c r="H792" t="str">
        <f>_xlfn.XLOOKUP(Table2[[#This Row],[Unique BarCode]],$N$10:$N$37,$O$10:$O$37)</f>
        <v>EE Devices</v>
      </c>
      <c r="I792" t="str">
        <f>_xlfn.XLOOKUP(Table2[[#This Row],[Unique BarCode]],$N$10:$N$37,$P$10:$P$37)</f>
        <v>EE Devices</v>
      </c>
      <c r="J792" t="s">
        <v>49</v>
      </c>
      <c r="K792" t="s">
        <v>978</v>
      </c>
      <c r="L792">
        <v>1</v>
      </c>
    </row>
    <row r="793" spans="1:12" x14ac:dyDescent="0.2">
      <c r="A793" s="1" t="d">
        <v>2023-01-18</v>
      </c>
      <c r="B793" s="45">
        <v>6201371180006530</v>
      </c>
      <c r="C793" t="s">
        <v>77</v>
      </c>
      <c r="D793" t="str">
        <f>_xlfn.XLOOKUP(Table2[[#This Row],[Patron Group]],$R$10:$R$24,$S$10:$S$24)</f>
        <v>Undergraduate</v>
      </c>
      <c r="E793" s="1" t="d">
        <v>2023-04-18</v>
      </c>
      <c r="F793" t="s">
        <v>801</v>
      </c>
      <c r="G793" t="s">
        <v>2279</v>
      </c>
      <c r="H793" t="str">
        <f>_xlfn.XLOOKUP(Table2[[#This Row],[Unique BarCode]],$N$10:$N$37,$O$10:$O$37)</f>
        <v>EE Devices</v>
      </c>
      <c r="I793" t="str">
        <f>_xlfn.XLOOKUP(Table2[[#This Row],[Unique BarCode]],$N$10:$N$37,$P$10:$P$37)</f>
        <v>EE Devices</v>
      </c>
      <c r="J793" t="s">
        <v>49</v>
      </c>
      <c r="K793" t="s">
        <v>802</v>
      </c>
      <c r="L793">
        <v>1</v>
      </c>
    </row>
    <row r="794" spans="1:12" x14ac:dyDescent="0.2">
      <c r="A794" s="1" t="d">
        <v>2023-01-18</v>
      </c>
      <c r="B794" s="45">
        <v>6201467920006530</v>
      </c>
      <c r="C794" t="s">
        <v>77</v>
      </c>
      <c r="D794" t="str">
        <f>_xlfn.XLOOKUP(Table2[[#This Row],[Patron Group]],$R$10:$R$24,$S$10:$S$24)</f>
        <v>Undergraduate</v>
      </c>
      <c r="E794" s="1" t="d">
        <v>2023-02-01</v>
      </c>
      <c r="F794" t="s">
        <v>979</v>
      </c>
      <c r="G794" t="s">
        <v>2264</v>
      </c>
      <c r="H794" t="str">
        <f>_xlfn.XLOOKUP(Table2[[#This Row],[Unique BarCode]],$N$10:$N$37,$O$10:$O$37)</f>
        <v>iPad</v>
      </c>
      <c r="I794" t="str">
        <f>_xlfn.XLOOKUP(Table2[[#This Row],[Unique BarCode]],$N$10:$N$37,$P$10:$P$37)</f>
        <v>Device</v>
      </c>
      <c r="J794" t="s">
        <v>8</v>
      </c>
      <c r="K794" t="s">
        <v>980</v>
      </c>
      <c r="L794">
        <v>1</v>
      </c>
    </row>
    <row r="795" spans="1:12" x14ac:dyDescent="0.2">
      <c r="A795" s="1" t="d">
        <v>2023-01-18</v>
      </c>
      <c r="B795" s="45">
        <v>1.25050023500065E+16</v>
      </c>
      <c r="C795" t="s">
        <v>77</v>
      </c>
      <c r="D795" t="str">
        <f>_xlfn.XLOOKUP(Table2[[#This Row],[Patron Group]],$R$10:$R$24,$S$10:$S$24)</f>
        <v>Undergraduate</v>
      </c>
      <c r="E795" s="1" t="d">
        <v>2023-04-18</v>
      </c>
      <c r="F795" t="s">
        <v>981</v>
      </c>
      <c r="G795" t="s">
        <v>2279</v>
      </c>
      <c r="H795" t="str">
        <f>_xlfn.XLOOKUP(Table2[[#This Row],[Unique BarCode]],$N$10:$N$37,$O$10:$O$37)</f>
        <v>EE Devices</v>
      </c>
      <c r="I795" t="str">
        <f>_xlfn.XLOOKUP(Table2[[#This Row],[Unique BarCode]],$N$10:$N$37,$P$10:$P$37)</f>
        <v>EE Devices</v>
      </c>
      <c r="J795" t="s">
        <v>49</v>
      </c>
      <c r="K795" t="s">
        <v>982</v>
      </c>
      <c r="L795">
        <v>1</v>
      </c>
    </row>
    <row r="796" spans="1:12" x14ac:dyDescent="0.2">
      <c r="A796" s="1" t="d">
        <v>2023-01-19</v>
      </c>
      <c r="B796" s="45">
        <v>-1</v>
      </c>
      <c r="C796" t="s">
        <v>20</v>
      </c>
      <c r="D796" t="str">
        <f>_xlfn.XLOOKUP(Table2[[#This Row],[Patron Group]],$R$10:$R$24,$S$10:$S$24)</f>
        <v>Graduate</v>
      </c>
      <c r="E796" s="1" t="d">
        <v>2023-01-19</v>
      </c>
      <c r="F796" t="s">
        <v>921</v>
      </c>
      <c r="G796" t="s">
        <v>2266</v>
      </c>
      <c r="H796" t="str">
        <f>_xlfn.XLOOKUP(Table2[[#This Row],[Unique BarCode]],$N$10:$N$37,$O$10:$O$37)</f>
        <v>Headphones</v>
      </c>
      <c r="I796" t="str">
        <f>_xlfn.XLOOKUP(Table2[[#This Row],[Unique BarCode]],$N$10:$N$37,$P$10:$P$37)</f>
        <v>Accessory</v>
      </c>
      <c r="J796" t="s">
        <v>8</v>
      </c>
      <c r="K796" t="s">
        <v>922</v>
      </c>
      <c r="L796">
        <v>1</v>
      </c>
    </row>
    <row r="797" spans="1:12" x14ac:dyDescent="0.2">
      <c r="A797" s="1" t="d">
        <v>2023-01-19</v>
      </c>
      <c r="B797" s="45">
        <v>-1</v>
      </c>
      <c r="C797" t="s">
        <v>20</v>
      </c>
      <c r="D797" t="str">
        <f>_xlfn.XLOOKUP(Table2[[#This Row],[Patron Group]],$R$10:$R$24,$S$10:$S$24)</f>
        <v>Graduate</v>
      </c>
      <c r="E797" s="1" t="d">
        <v>2023-01-19</v>
      </c>
      <c r="F797" t="s">
        <v>435</v>
      </c>
      <c r="G797" t="s">
        <v>2266</v>
      </c>
      <c r="H797" t="str">
        <f>_xlfn.XLOOKUP(Table2[[#This Row],[Unique BarCode]],$N$10:$N$37,$O$10:$O$37)</f>
        <v>Headphones</v>
      </c>
      <c r="I797" t="str">
        <f>_xlfn.XLOOKUP(Table2[[#This Row],[Unique BarCode]],$N$10:$N$37,$P$10:$P$37)</f>
        <v>Accessory</v>
      </c>
      <c r="J797" t="s">
        <v>8</v>
      </c>
      <c r="L797">
        <v>1</v>
      </c>
    </row>
    <row r="798" spans="1:12" x14ac:dyDescent="0.2">
      <c r="A798" s="1" t="d">
        <v>2023-01-19</v>
      </c>
      <c r="B798" s="45">
        <v>-1</v>
      </c>
      <c r="C798" t="s">
        <v>20</v>
      </c>
      <c r="D798" t="str">
        <f>_xlfn.XLOOKUP(Table2[[#This Row],[Patron Group]],$R$10:$R$24,$S$10:$S$24)</f>
        <v>Graduate</v>
      </c>
      <c r="E798" s="1" t="d">
        <v>2023-01-19</v>
      </c>
      <c r="F798" t="s">
        <v>811</v>
      </c>
      <c r="G798" t="s">
        <v>2282</v>
      </c>
      <c r="H798" t="str">
        <f>_xlfn.XLOOKUP(Table2[[#This Row],[Unique BarCode]],$N$10:$N$37,$O$10:$O$37)</f>
        <v>HPUSBC</v>
      </c>
      <c r="I798" t="str">
        <f>_xlfn.XLOOKUP(Table2[[#This Row],[Unique BarCode]],$N$10:$N$37,$P$10:$P$37)</f>
        <v>Charger</v>
      </c>
      <c r="J798" t="s">
        <v>49</v>
      </c>
      <c r="K798" t="s">
        <v>812</v>
      </c>
      <c r="L798">
        <v>1</v>
      </c>
    </row>
    <row r="799" spans="1:12" x14ac:dyDescent="0.2">
      <c r="A799" s="1" t="d">
        <v>2023-01-19</v>
      </c>
      <c r="B799" s="45">
        <v>-1</v>
      </c>
      <c r="C799" t="s">
        <v>20</v>
      </c>
      <c r="D799" t="str">
        <f>_xlfn.XLOOKUP(Table2[[#This Row],[Patron Group]],$R$10:$R$24,$S$10:$S$24)</f>
        <v>Graduate</v>
      </c>
      <c r="E799" s="1" t="d">
        <v>2023-01-19</v>
      </c>
      <c r="F799" t="s">
        <v>258</v>
      </c>
      <c r="G799" t="s">
        <v>2282</v>
      </c>
      <c r="H799" t="str">
        <f>_xlfn.XLOOKUP(Table2[[#This Row],[Unique BarCode]],$N$10:$N$37,$O$10:$O$37)</f>
        <v>HPUSBC</v>
      </c>
      <c r="I799" t="str">
        <f>_xlfn.XLOOKUP(Table2[[#This Row],[Unique BarCode]],$N$10:$N$37,$P$10:$P$37)</f>
        <v>Charger</v>
      </c>
      <c r="J799" t="s">
        <v>49</v>
      </c>
      <c r="K799" t="s">
        <v>259</v>
      </c>
      <c r="L799">
        <v>1</v>
      </c>
    </row>
    <row r="800" spans="1:12" x14ac:dyDescent="0.2">
      <c r="A800" s="1" t="d">
        <v>2023-01-19</v>
      </c>
      <c r="B800" s="45">
        <v>-1</v>
      </c>
      <c r="C800" t="s">
        <v>20</v>
      </c>
      <c r="D800" t="str">
        <f>_xlfn.XLOOKUP(Table2[[#This Row],[Patron Group]],$R$10:$R$24,$S$10:$S$24)</f>
        <v>Graduate</v>
      </c>
      <c r="E800" s="1" t="d">
        <v>2023-01-19</v>
      </c>
      <c r="F800" t="s">
        <v>579</v>
      </c>
      <c r="G800" t="s">
        <v>2265</v>
      </c>
      <c r="H800" t="str">
        <f>_xlfn.XLOOKUP(Table2[[#This Row],[Unique BarCode]],$N$10:$N$37,$O$10:$O$37)</f>
        <v>IPHONE</v>
      </c>
      <c r="I800" t="str">
        <f>_xlfn.XLOOKUP(Table2[[#This Row],[Unique BarCode]],$N$10:$N$37,$P$10:$P$37)</f>
        <v>Charger</v>
      </c>
      <c r="J800" t="s">
        <v>13</v>
      </c>
      <c r="K800" t="s">
        <v>580</v>
      </c>
      <c r="L800">
        <v>1</v>
      </c>
    </row>
    <row r="801" spans="1:12" x14ac:dyDescent="0.2">
      <c r="A801" s="1" t="d">
        <v>2023-01-19</v>
      </c>
      <c r="B801" s="45">
        <v>-1</v>
      </c>
      <c r="C801" t="s">
        <v>20</v>
      </c>
      <c r="D801" t="str">
        <f>_xlfn.XLOOKUP(Table2[[#This Row],[Patron Group]],$R$10:$R$24,$S$10:$S$24)</f>
        <v>Graduate</v>
      </c>
      <c r="E801" s="1" t="d">
        <v>2023-01-19</v>
      </c>
      <c r="F801" t="s">
        <v>579</v>
      </c>
      <c r="G801" t="s">
        <v>2265</v>
      </c>
      <c r="H801" t="str">
        <f>_xlfn.XLOOKUP(Table2[[#This Row],[Unique BarCode]],$N$10:$N$37,$O$10:$O$37)</f>
        <v>IPHONE</v>
      </c>
      <c r="I801" t="str">
        <f>_xlfn.XLOOKUP(Table2[[#This Row],[Unique BarCode]],$N$10:$N$37,$P$10:$P$37)</f>
        <v>Charger</v>
      </c>
      <c r="J801" t="s">
        <v>49</v>
      </c>
      <c r="K801" t="s">
        <v>580</v>
      </c>
      <c r="L801">
        <v>1</v>
      </c>
    </row>
    <row r="802" spans="1:12" x14ac:dyDescent="0.2">
      <c r="A802" s="1" t="d">
        <v>2023-01-19</v>
      </c>
      <c r="B802" s="45">
        <v>-1</v>
      </c>
      <c r="C802" t="s">
        <v>20</v>
      </c>
      <c r="D802" t="str">
        <f>_xlfn.XLOOKUP(Table2[[#This Row],[Patron Group]],$R$10:$R$24,$S$10:$S$24)</f>
        <v>Graduate</v>
      </c>
      <c r="E802" s="1" t="d">
        <v>2023-01-19</v>
      </c>
      <c r="F802" t="s">
        <v>218</v>
      </c>
      <c r="G802" t="s">
        <v>2265</v>
      </c>
      <c r="H802" t="str">
        <f>_xlfn.XLOOKUP(Table2[[#This Row],[Unique BarCode]],$N$10:$N$37,$O$10:$O$37)</f>
        <v>IPHONE</v>
      </c>
      <c r="I802" t="str">
        <f>_xlfn.XLOOKUP(Table2[[#This Row],[Unique BarCode]],$N$10:$N$37,$P$10:$P$37)</f>
        <v>Charger</v>
      </c>
      <c r="J802" t="s">
        <v>49</v>
      </c>
      <c r="K802" t="s">
        <v>219</v>
      </c>
      <c r="L802">
        <v>1</v>
      </c>
    </row>
    <row r="803" spans="1:12" x14ac:dyDescent="0.2">
      <c r="A803" s="1" t="d">
        <v>2023-01-19</v>
      </c>
      <c r="B803" s="45">
        <v>-1</v>
      </c>
      <c r="C803" t="s">
        <v>20</v>
      </c>
      <c r="D803" t="str">
        <f>_xlfn.XLOOKUP(Table2[[#This Row],[Patron Group]],$R$10:$R$24,$S$10:$S$24)</f>
        <v>Graduate</v>
      </c>
      <c r="E803" s="1" t="d">
        <v>2023-01-19</v>
      </c>
      <c r="F803" t="s">
        <v>71</v>
      </c>
      <c r="G803" t="s">
        <v>2265</v>
      </c>
      <c r="H803" t="str">
        <f>_xlfn.XLOOKUP(Table2[[#This Row],[Unique BarCode]],$N$10:$N$37,$O$10:$O$37)</f>
        <v>IPHONE</v>
      </c>
      <c r="I803" t="str">
        <f>_xlfn.XLOOKUP(Table2[[#This Row],[Unique BarCode]],$N$10:$N$37,$P$10:$P$37)</f>
        <v>Charger</v>
      </c>
      <c r="J803" t="s">
        <v>8</v>
      </c>
      <c r="K803" t="s">
        <v>72</v>
      </c>
      <c r="L803">
        <v>1</v>
      </c>
    </row>
    <row r="804" spans="1:12" x14ac:dyDescent="0.2">
      <c r="A804" s="1" t="d">
        <v>2023-01-19</v>
      </c>
      <c r="B804" s="45">
        <v>-1</v>
      </c>
      <c r="C804" t="s">
        <v>20</v>
      </c>
      <c r="D804" t="str">
        <f>_xlfn.XLOOKUP(Table2[[#This Row],[Patron Group]],$R$10:$R$24,$S$10:$S$24)</f>
        <v>Graduate</v>
      </c>
      <c r="E804" s="1" t="d">
        <v>2023-01-19</v>
      </c>
      <c r="F804" t="s">
        <v>220</v>
      </c>
      <c r="G804" t="s">
        <v>2265</v>
      </c>
      <c r="H804" t="str">
        <f>_xlfn.XLOOKUP(Table2[[#This Row],[Unique BarCode]],$N$10:$N$37,$O$10:$O$37)</f>
        <v>IPHONE</v>
      </c>
      <c r="I804" t="str">
        <f>_xlfn.XLOOKUP(Table2[[#This Row],[Unique BarCode]],$N$10:$N$37,$P$10:$P$37)</f>
        <v>Charger</v>
      </c>
      <c r="J804" t="s">
        <v>13</v>
      </c>
      <c r="K804" t="s">
        <v>221</v>
      </c>
      <c r="L804">
        <v>1</v>
      </c>
    </row>
    <row r="805" spans="1:12" x14ac:dyDescent="0.2">
      <c r="A805" s="1" t="d">
        <v>2023-01-19</v>
      </c>
      <c r="B805" s="45">
        <v>-1</v>
      </c>
      <c r="C805" t="s">
        <v>20</v>
      </c>
      <c r="D805" t="str">
        <f>_xlfn.XLOOKUP(Table2[[#This Row],[Patron Group]],$R$10:$R$24,$S$10:$S$24)</f>
        <v>Graduate</v>
      </c>
      <c r="E805" s="1" t="d">
        <v>2023-01-19</v>
      </c>
      <c r="F805" t="s">
        <v>813</v>
      </c>
      <c r="G805" t="s">
        <v>2268</v>
      </c>
      <c r="H805" t="str">
        <f>_xlfn.XLOOKUP(Table2[[#This Row],[Unique BarCode]],$N$10:$N$37,$O$10:$O$37)</f>
        <v>MACCHRG</v>
      </c>
      <c r="I805" t="str">
        <f>_xlfn.XLOOKUP(Table2[[#This Row],[Unique BarCode]],$N$10:$N$37,$P$10:$P$37)</f>
        <v>Charger</v>
      </c>
      <c r="J805" t="s">
        <v>13</v>
      </c>
      <c r="K805" t="s">
        <v>814</v>
      </c>
      <c r="L805">
        <v>1</v>
      </c>
    </row>
    <row r="806" spans="1:12" x14ac:dyDescent="0.2">
      <c r="A806" s="1" t="d">
        <v>2023-01-19</v>
      </c>
      <c r="B806" s="45">
        <v>-1</v>
      </c>
      <c r="C806" t="s">
        <v>20</v>
      </c>
      <c r="D806" t="str">
        <f>_xlfn.XLOOKUP(Table2[[#This Row],[Patron Group]],$R$10:$R$24,$S$10:$S$24)</f>
        <v>Graduate</v>
      </c>
      <c r="E806" s="1" t="d">
        <v>2023-01-19</v>
      </c>
      <c r="F806" t="s">
        <v>39</v>
      </c>
      <c r="G806" t="s">
        <v>2296</v>
      </c>
      <c r="H806" t="str">
        <f>_xlfn.XLOOKUP(Table2[[#This Row],[Unique BarCode]],$N$10:$N$37,$O$10:$O$37)</f>
        <v>MACUSBC</v>
      </c>
      <c r="I806" t="str">
        <f>_xlfn.XLOOKUP(Table2[[#This Row],[Unique BarCode]],$N$10:$N$37,$P$10:$P$37)</f>
        <v>Charger</v>
      </c>
      <c r="J806" t="s">
        <v>8</v>
      </c>
      <c r="K806" t="s">
        <v>40</v>
      </c>
      <c r="L806">
        <v>1</v>
      </c>
    </row>
    <row r="807" spans="1:12" x14ac:dyDescent="0.2">
      <c r="A807" s="1" t="d">
        <v>2023-01-19</v>
      </c>
      <c r="B807" s="45">
        <v>-1</v>
      </c>
      <c r="C807" t="s">
        <v>20</v>
      </c>
      <c r="D807" t="str">
        <f>_xlfn.XLOOKUP(Table2[[#This Row],[Patron Group]],$R$10:$R$24,$S$10:$S$24)</f>
        <v>Graduate</v>
      </c>
      <c r="E807" s="1" t="d">
        <v>2023-01-19</v>
      </c>
      <c r="F807" t="s">
        <v>559</v>
      </c>
      <c r="G807" t="s">
        <v>2294</v>
      </c>
      <c r="H807" t="str">
        <f>_xlfn.XLOOKUP(Table2[[#This Row],[Unique BarCode]],$N$10:$N$37,$O$10:$O$37)</f>
        <v>UVGA</v>
      </c>
      <c r="I807" t="str">
        <f>_xlfn.XLOOKUP(Table2[[#This Row],[Unique BarCode]],$N$10:$N$37,$P$10:$P$37)</f>
        <v>Cable</v>
      </c>
      <c r="J807" t="s">
        <v>8</v>
      </c>
      <c r="L807">
        <v>1</v>
      </c>
    </row>
    <row r="808" spans="1:12" x14ac:dyDescent="0.2">
      <c r="A808" s="1" t="d">
        <v>2023-01-19</v>
      </c>
      <c r="B808" s="45">
        <v>-1</v>
      </c>
      <c r="C808" t="s">
        <v>20</v>
      </c>
      <c r="D808" t="str">
        <f>_xlfn.XLOOKUP(Table2[[#This Row],[Patron Group]],$R$10:$R$24,$S$10:$S$24)</f>
        <v>Graduate</v>
      </c>
      <c r="E808" s="1" t="d">
        <v>2023-01-19</v>
      </c>
      <c r="F808" t="s">
        <v>229</v>
      </c>
      <c r="G808" t="s">
        <v>2272</v>
      </c>
      <c r="H808" t="str">
        <f>_xlfn.XLOOKUP(Table2[[#This Row],[Unique BarCode]],$N$10:$N$37,$O$10:$O$37)</f>
        <v>WALLADPT</v>
      </c>
      <c r="I808" t="str">
        <f>_xlfn.XLOOKUP(Table2[[#This Row],[Unique BarCode]],$N$10:$N$37,$P$10:$P$37)</f>
        <v>Charger</v>
      </c>
      <c r="J808" t="s">
        <v>49</v>
      </c>
      <c r="K808" t="s">
        <v>230</v>
      </c>
      <c r="L808">
        <v>1</v>
      </c>
    </row>
    <row r="809" spans="1:12" x14ac:dyDescent="0.2">
      <c r="A809" s="1" t="d">
        <v>2023-01-19</v>
      </c>
      <c r="B809" s="45">
        <v>-1</v>
      </c>
      <c r="C809" t="s">
        <v>20</v>
      </c>
      <c r="D809" t="str">
        <f>_xlfn.XLOOKUP(Table2[[#This Row],[Patron Group]],$R$10:$R$24,$S$10:$S$24)</f>
        <v>Graduate</v>
      </c>
      <c r="E809" s="1" t="d">
        <v>2023-01-19</v>
      </c>
      <c r="F809" t="s">
        <v>587</v>
      </c>
      <c r="G809" t="s">
        <v>2272</v>
      </c>
      <c r="H809" t="str">
        <f>_xlfn.XLOOKUP(Table2[[#This Row],[Unique BarCode]],$N$10:$N$37,$O$10:$O$37)</f>
        <v>WALLADPT</v>
      </c>
      <c r="I809" t="str">
        <f>_xlfn.XLOOKUP(Table2[[#This Row],[Unique BarCode]],$N$10:$N$37,$P$10:$P$37)</f>
        <v>Charger</v>
      </c>
      <c r="J809" t="s">
        <v>13</v>
      </c>
      <c r="K809" t="s">
        <v>588</v>
      </c>
      <c r="L809">
        <v>1</v>
      </c>
    </row>
    <row r="810" spans="1:12" x14ac:dyDescent="0.2">
      <c r="A810" s="1" t="d">
        <v>2023-01-19</v>
      </c>
      <c r="B810" s="45">
        <v>-1</v>
      </c>
      <c r="C810" t="s">
        <v>20</v>
      </c>
      <c r="D810" t="str">
        <f>_xlfn.XLOOKUP(Table2[[#This Row],[Patron Group]],$R$10:$R$24,$S$10:$S$24)</f>
        <v>Graduate</v>
      </c>
      <c r="E810" s="1" t="d">
        <v>2023-01-19</v>
      </c>
      <c r="F810" t="s">
        <v>587</v>
      </c>
      <c r="G810" t="s">
        <v>2272</v>
      </c>
      <c r="H810" t="str">
        <f>_xlfn.XLOOKUP(Table2[[#This Row],[Unique BarCode]],$N$10:$N$37,$O$10:$O$37)</f>
        <v>WALLADPT</v>
      </c>
      <c r="I810" t="str">
        <f>_xlfn.XLOOKUP(Table2[[#This Row],[Unique BarCode]],$N$10:$N$37,$P$10:$P$37)</f>
        <v>Charger</v>
      </c>
      <c r="J810" t="s">
        <v>49</v>
      </c>
      <c r="K810" t="s">
        <v>588</v>
      </c>
      <c r="L810">
        <v>1</v>
      </c>
    </row>
    <row r="811" spans="1:12" x14ac:dyDescent="0.2">
      <c r="A811" s="1" t="d">
        <v>2023-01-19</v>
      </c>
      <c r="B811" s="45">
        <v>-1</v>
      </c>
      <c r="C811" t="s">
        <v>20</v>
      </c>
      <c r="D811" t="str">
        <f>_xlfn.XLOOKUP(Table2[[#This Row],[Patron Group]],$R$10:$R$24,$S$10:$S$24)</f>
        <v>Graduate</v>
      </c>
      <c r="E811" s="1" t="d">
        <v>2023-01-19</v>
      </c>
      <c r="F811" t="s">
        <v>817</v>
      </c>
      <c r="G811" t="s">
        <v>2272</v>
      </c>
      <c r="H811" t="str">
        <f>_xlfn.XLOOKUP(Table2[[#This Row],[Unique BarCode]],$N$10:$N$37,$O$10:$O$37)</f>
        <v>WALLADPT</v>
      </c>
      <c r="I811" t="str">
        <f>_xlfn.XLOOKUP(Table2[[#This Row],[Unique BarCode]],$N$10:$N$37,$P$10:$P$37)</f>
        <v>Charger</v>
      </c>
      <c r="J811" t="s">
        <v>13</v>
      </c>
      <c r="K811" t="s">
        <v>818</v>
      </c>
      <c r="L811">
        <v>1</v>
      </c>
    </row>
    <row r="812" spans="1:12" x14ac:dyDescent="0.2">
      <c r="A812" s="1" t="d">
        <v>2023-01-19</v>
      </c>
      <c r="B812" s="45">
        <v>-1</v>
      </c>
      <c r="C812" t="s">
        <v>20</v>
      </c>
      <c r="D812" t="str">
        <f>_xlfn.XLOOKUP(Table2[[#This Row],[Patron Group]],$R$10:$R$24,$S$10:$S$24)</f>
        <v>Graduate</v>
      </c>
      <c r="E812" s="1" t="d">
        <v>2023-01-19</v>
      </c>
      <c r="F812" t="s">
        <v>484</v>
      </c>
      <c r="G812" t="s">
        <v>2272</v>
      </c>
      <c r="H812" t="str">
        <f>_xlfn.XLOOKUP(Table2[[#This Row],[Unique BarCode]],$N$10:$N$37,$O$10:$O$37)</f>
        <v>WALLADPT</v>
      </c>
      <c r="I812" t="str">
        <f>_xlfn.XLOOKUP(Table2[[#This Row],[Unique BarCode]],$N$10:$N$37,$P$10:$P$37)</f>
        <v>Charger</v>
      </c>
      <c r="J812" t="s">
        <v>8</v>
      </c>
      <c r="L812">
        <v>1</v>
      </c>
    </row>
    <row r="813" spans="1:12" x14ac:dyDescent="0.2">
      <c r="A813" s="1" t="d">
        <v>2023-01-19</v>
      </c>
      <c r="B813" s="45">
        <v>-1</v>
      </c>
      <c r="C813" t="s">
        <v>20</v>
      </c>
      <c r="D813" t="str">
        <f>_xlfn.XLOOKUP(Table2[[#This Row],[Patron Group]],$R$10:$R$24,$S$10:$S$24)</f>
        <v>Graduate</v>
      </c>
      <c r="E813" s="1" t="d">
        <v>2023-01-26</v>
      </c>
      <c r="F813" t="s">
        <v>231</v>
      </c>
      <c r="G813" t="s">
        <v>2273</v>
      </c>
      <c r="H813" t="str">
        <f>_xlfn.XLOOKUP(Table2[[#This Row],[Unique BarCode]],$N$10:$N$37,$O$10:$O$37)</f>
        <v>ChromeBook</v>
      </c>
      <c r="I813" t="str">
        <f>_xlfn.XLOOKUP(Table2[[#This Row],[Unique BarCode]],$N$10:$N$37,$P$10:$P$37)</f>
        <v>Device</v>
      </c>
      <c r="J813" t="s">
        <v>13</v>
      </c>
      <c r="K813" t="s">
        <v>232</v>
      </c>
      <c r="L813">
        <v>1</v>
      </c>
    </row>
    <row r="814" spans="1:12" x14ac:dyDescent="0.2">
      <c r="A814" s="1" t="d">
        <v>2023-01-19</v>
      </c>
      <c r="B814" s="45">
        <v>-1</v>
      </c>
      <c r="C814" t="s">
        <v>20</v>
      </c>
      <c r="D814" t="str">
        <f>_xlfn.XLOOKUP(Table2[[#This Row],[Patron Group]],$R$10:$R$24,$S$10:$S$24)</f>
        <v>Graduate</v>
      </c>
      <c r="E814" s="1" t="d">
        <v>2023-01-26</v>
      </c>
      <c r="F814" t="s">
        <v>691</v>
      </c>
      <c r="G814" t="s">
        <v>2273</v>
      </c>
      <c r="H814" t="str">
        <f>_xlfn.XLOOKUP(Table2[[#This Row],[Unique BarCode]],$N$10:$N$37,$O$10:$O$37)</f>
        <v>ChromeBook</v>
      </c>
      <c r="I814" t="str">
        <f>_xlfn.XLOOKUP(Table2[[#This Row],[Unique BarCode]],$N$10:$N$37,$P$10:$P$37)</f>
        <v>Device</v>
      </c>
      <c r="J814" t="s">
        <v>13</v>
      </c>
      <c r="K814" t="s">
        <v>692</v>
      </c>
      <c r="L814">
        <v>1</v>
      </c>
    </row>
    <row r="815" spans="1:12" x14ac:dyDescent="0.2">
      <c r="A815" s="1" t="d">
        <v>2023-01-19</v>
      </c>
      <c r="B815" s="45">
        <v>-1</v>
      </c>
      <c r="C815" t="s">
        <v>20</v>
      </c>
      <c r="D815" t="str">
        <f>_xlfn.XLOOKUP(Table2[[#This Row],[Patron Group]],$R$10:$R$24,$S$10:$S$24)</f>
        <v>Graduate</v>
      </c>
      <c r="E815" s="1" t="d">
        <v>2023-01-26</v>
      </c>
      <c r="F815" t="s">
        <v>990</v>
      </c>
      <c r="G815" t="s">
        <v>2273</v>
      </c>
      <c r="H815" t="str">
        <f>_xlfn.XLOOKUP(Table2[[#This Row],[Unique BarCode]],$N$10:$N$37,$O$10:$O$37)</f>
        <v>ChromeBook</v>
      </c>
      <c r="I815" t="str">
        <f>_xlfn.XLOOKUP(Table2[[#This Row],[Unique BarCode]],$N$10:$N$37,$P$10:$P$37)</f>
        <v>Device</v>
      </c>
      <c r="J815" t="s">
        <v>991</v>
      </c>
      <c r="K815" t="s">
        <v>992</v>
      </c>
      <c r="L815">
        <v>1</v>
      </c>
    </row>
    <row r="816" spans="1:12" x14ac:dyDescent="0.2">
      <c r="A816" s="1" t="d">
        <v>2023-01-19</v>
      </c>
      <c r="B816" s="45">
        <v>-1</v>
      </c>
      <c r="C816" t="s">
        <v>20</v>
      </c>
      <c r="D816" t="str">
        <f>_xlfn.XLOOKUP(Table2[[#This Row],[Patron Group]],$R$10:$R$24,$S$10:$S$24)</f>
        <v>Graduate</v>
      </c>
      <c r="E816" s="1" t="d">
        <v>2023-01-26</v>
      </c>
      <c r="F816" t="s">
        <v>151</v>
      </c>
      <c r="G816" t="s">
        <v>2273</v>
      </c>
      <c r="H816" t="str">
        <f>_xlfn.XLOOKUP(Table2[[#This Row],[Unique BarCode]],$N$10:$N$37,$O$10:$O$37)</f>
        <v>ChromeBook</v>
      </c>
      <c r="I816" t="str">
        <f>_xlfn.XLOOKUP(Table2[[#This Row],[Unique BarCode]],$N$10:$N$37,$P$10:$P$37)</f>
        <v>Device</v>
      </c>
      <c r="J816" t="s">
        <v>128</v>
      </c>
      <c r="K816" t="s">
        <v>152</v>
      </c>
      <c r="L816">
        <v>1</v>
      </c>
    </row>
    <row r="817" spans="1:12" x14ac:dyDescent="0.2">
      <c r="A817" s="1" t="d">
        <v>2023-01-19</v>
      </c>
      <c r="B817" s="45">
        <v>-1</v>
      </c>
      <c r="C817" t="s">
        <v>20</v>
      </c>
      <c r="D817" t="str">
        <f>_xlfn.XLOOKUP(Table2[[#This Row],[Patron Group]],$R$10:$R$24,$S$10:$S$24)</f>
        <v>Graduate</v>
      </c>
      <c r="E817" s="1" t="d">
        <v>2023-01-26</v>
      </c>
      <c r="F817" t="s">
        <v>565</v>
      </c>
      <c r="G817" t="s">
        <v>2275</v>
      </c>
      <c r="H817" t="str">
        <f>_xlfn.XLOOKUP(Table2[[#This Row],[Unique BarCode]],$N$10:$N$37,$O$10:$O$37)</f>
        <v>iPad</v>
      </c>
      <c r="I817" t="str">
        <f>_xlfn.XLOOKUP(Table2[[#This Row],[Unique BarCode]],$N$10:$N$37,$P$10:$P$37)</f>
        <v>Device</v>
      </c>
      <c r="J817" t="s">
        <v>8</v>
      </c>
      <c r="K817" t="s">
        <v>566</v>
      </c>
      <c r="L817">
        <v>1</v>
      </c>
    </row>
    <row r="818" spans="1:12" x14ac:dyDescent="0.2">
      <c r="A818" s="1" t="d">
        <v>2023-01-19</v>
      </c>
      <c r="B818" s="45">
        <v>-1</v>
      </c>
      <c r="C818" t="s">
        <v>20</v>
      </c>
      <c r="D818" t="str">
        <f>_xlfn.XLOOKUP(Table2[[#This Row],[Patron Group]],$R$10:$R$24,$S$10:$S$24)</f>
        <v>Graduate</v>
      </c>
      <c r="E818" s="1" t="d">
        <v>2023-01-30</v>
      </c>
      <c r="F818" t="s">
        <v>993</v>
      </c>
      <c r="G818" t="s">
        <v>2275</v>
      </c>
      <c r="H818" t="str">
        <f>_xlfn.XLOOKUP(Table2[[#This Row],[Unique BarCode]],$N$10:$N$37,$O$10:$O$37)</f>
        <v>iPad</v>
      </c>
      <c r="I818" t="str">
        <f>_xlfn.XLOOKUP(Table2[[#This Row],[Unique BarCode]],$N$10:$N$37,$P$10:$P$37)</f>
        <v>Device</v>
      </c>
      <c r="J818" t="s">
        <v>8</v>
      </c>
      <c r="K818" t="s">
        <v>994</v>
      </c>
      <c r="L818">
        <v>1</v>
      </c>
    </row>
    <row r="819" spans="1:12" x14ac:dyDescent="0.2">
      <c r="A819" s="1" t="d">
        <v>2023-01-19</v>
      </c>
      <c r="B819" s="45">
        <v>-1</v>
      </c>
      <c r="C819" t="s">
        <v>20</v>
      </c>
      <c r="D819" t="str">
        <f>_xlfn.XLOOKUP(Table2[[#This Row],[Patron Group]],$R$10:$R$24,$S$10:$S$24)</f>
        <v>Graduate</v>
      </c>
      <c r="E819" s="1" t="d">
        <v>2023-02-02</v>
      </c>
      <c r="F819" t="s">
        <v>995</v>
      </c>
      <c r="G819" t="s">
        <v>2274</v>
      </c>
      <c r="H819" t="str">
        <f>_xlfn.XLOOKUP(Table2[[#This Row],[Unique BarCode]],$N$10:$N$37,$O$10:$O$37)</f>
        <v>MacBook</v>
      </c>
      <c r="I819" t="str">
        <f>_xlfn.XLOOKUP(Table2[[#This Row],[Unique BarCode]],$N$10:$N$37,$P$10:$P$37)</f>
        <v>Device</v>
      </c>
      <c r="J819" t="s">
        <v>8</v>
      </c>
      <c r="K819" t="s">
        <v>995</v>
      </c>
      <c r="L819">
        <v>1</v>
      </c>
    </row>
    <row r="820" spans="1:12" x14ac:dyDescent="0.2">
      <c r="A820" s="1" t="d">
        <v>2023-01-19</v>
      </c>
      <c r="B820" s="45">
        <v>-1</v>
      </c>
      <c r="C820" t="s">
        <v>20</v>
      </c>
      <c r="D820" t="str">
        <f>_xlfn.XLOOKUP(Table2[[#This Row],[Patron Group]],$R$10:$R$24,$S$10:$S$24)</f>
        <v>Graduate</v>
      </c>
      <c r="E820" s="1" t="d">
        <v>2023-02-02</v>
      </c>
      <c r="F820" t="s">
        <v>996</v>
      </c>
      <c r="G820" t="s">
        <v>2275</v>
      </c>
      <c r="H820" t="str">
        <f>_xlfn.XLOOKUP(Table2[[#This Row],[Unique BarCode]],$N$10:$N$37,$O$10:$O$37)</f>
        <v>iPad</v>
      </c>
      <c r="I820" t="str">
        <f>_xlfn.XLOOKUP(Table2[[#This Row],[Unique BarCode]],$N$10:$N$37,$P$10:$P$37)</f>
        <v>Device</v>
      </c>
      <c r="J820" t="s">
        <v>8</v>
      </c>
      <c r="K820" t="s">
        <v>997</v>
      </c>
      <c r="L820">
        <v>1</v>
      </c>
    </row>
    <row r="821" spans="1:12" x14ac:dyDescent="0.2">
      <c r="A821" s="1" t="d">
        <v>2023-01-19</v>
      </c>
      <c r="B821" s="45">
        <v>-1</v>
      </c>
      <c r="C821" t="s">
        <v>20</v>
      </c>
      <c r="D821" t="str">
        <f>_xlfn.XLOOKUP(Table2[[#This Row],[Patron Group]],$R$10:$R$24,$S$10:$S$24)</f>
        <v>Graduate</v>
      </c>
      <c r="E821" s="1" t="d">
        <v>2023-02-02</v>
      </c>
      <c r="F821" t="s">
        <v>998</v>
      </c>
      <c r="G821" t="s">
        <v>2263</v>
      </c>
      <c r="H821" t="str">
        <f>_xlfn.XLOOKUP(Table2[[#This Row],[Unique BarCode]],$N$10:$N$37,$O$10:$O$37)</f>
        <v>HP Laptop</v>
      </c>
      <c r="I821" t="str">
        <f>_xlfn.XLOOKUP(Table2[[#This Row],[Unique BarCode]],$N$10:$N$37,$P$10:$P$37)</f>
        <v>Device</v>
      </c>
      <c r="J821" t="s">
        <v>8</v>
      </c>
      <c r="K821" t="s">
        <v>999</v>
      </c>
      <c r="L821">
        <v>1</v>
      </c>
    </row>
    <row r="822" spans="1:12" x14ac:dyDescent="0.2">
      <c r="A822" s="1" t="d">
        <v>2023-01-19</v>
      </c>
      <c r="B822" s="45">
        <v>-1</v>
      </c>
      <c r="C822" t="s">
        <v>20</v>
      </c>
      <c r="D822" t="str">
        <f>_xlfn.XLOOKUP(Table2[[#This Row],[Patron Group]],$R$10:$R$24,$S$10:$S$24)</f>
        <v>Graduate</v>
      </c>
      <c r="E822" s="1" t="d">
        <v>2023-03-24</v>
      </c>
      <c r="F822" t="s">
        <v>1000</v>
      </c>
      <c r="G822" t="s">
        <v>2275</v>
      </c>
      <c r="H822" t="str">
        <f>_xlfn.XLOOKUP(Table2[[#This Row],[Unique BarCode]],$N$10:$N$37,$O$10:$O$37)</f>
        <v>iPad</v>
      </c>
      <c r="I822" t="str">
        <f>_xlfn.XLOOKUP(Table2[[#This Row],[Unique BarCode]],$N$10:$N$37,$P$10:$P$37)</f>
        <v>Device</v>
      </c>
      <c r="J822" t="s">
        <v>8</v>
      </c>
      <c r="K822" t="s">
        <v>1001</v>
      </c>
      <c r="L822">
        <v>1</v>
      </c>
    </row>
    <row r="823" spans="1:12" x14ac:dyDescent="0.2">
      <c r="A823" s="1" t="d">
        <v>2023-01-19</v>
      </c>
      <c r="B823" s="45">
        <v>-1</v>
      </c>
      <c r="C823" t="s">
        <v>74</v>
      </c>
      <c r="D823" t="str">
        <f>_xlfn.XLOOKUP(Table2[[#This Row],[Patron Group]],$R$10:$R$24,$S$10:$S$24)</f>
        <v>Staff</v>
      </c>
      <c r="E823" s="1" t="d">
        <v>2023-02-02</v>
      </c>
      <c r="F823" t="s">
        <v>443</v>
      </c>
      <c r="G823" t="s">
        <v>2263</v>
      </c>
      <c r="H823" t="str">
        <f>_xlfn.XLOOKUP(Table2[[#This Row],[Unique BarCode]],$N$10:$N$37,$O$10:$O$37)</f>
        <v>HP Laptop</v>
      </c>
      <c r="I823" t="str">
        <f>_xlfn.XLOOKUP(Table2[[#This Row],[Unique BarCode]],$N$10:$N$37,$P$10:$P$37)</f>
        <v>Device</v>
      </c>
      <c r="J823" t="s">
        <v>8</v>
      </c>
      <c r="K823" t="s">
        <v>444</v>
      </c>
      <c r="L823">
        <v>1</v>
      </c>
    </row>
    <row r="824" spans="1:12" x14ac:dyDescent="0.2">
      <c r="A824" s="1" t="d">
        <v>2023-01-19</v>
      </c>
      <c r="B824" s="45">
        <v>-1</v>
      </c>
      <c r="C824" t="s">
        <v>77</v>
      </c>
      <c r="D824" t="str">
        <f>_xlfn.XLOOKUP(Table2[[#This Row],[Patron Group]],$R$10:$R$24,$S$10:$S$24)</f>
        <v>Undergraduate</v>
      </c>
      <c r="E824" s="1" t="d">
        <v>2023-01-19</v>
      </c>
      <c r="F824" t="s">
        <v>1002</v>
      </c>
      <c r="G824" t="s">
        <v>2298</v>
      </c>
      <c r="H824" t="str">
        <f>_xlfn.XLOOKUP(Table2[[#This Row],[Unique BarCode]],$N$10:$N$37,$O$10:$O$37)</f>
        <v>ANKER</v>
      </c>
      <c r="I824" t="str">
        <f>_xlfn.XLOOKUP(Table2[[#This Row],[Unique BarCode]],$N$10:$N$37,$P$10:$P$37)</f>
        <v>Charger</v>
      </c>
      <c r="J824" t="s">
        <v>8</v>
      </c>
      <c r="L824">
        <v>1</v>
      </c>
    </row>
    <row r="825" spans="1:12" x14ac:dyDescent="0.2">
      <c r="A825" s="1" t="d">
        <v>2023-01-19</v>
      </c>
      <c r="B825" s="45">
        <v>-1</v>
      </c>
      <c r="C825" t="s">
        <v>77</v>
      </c>
      <c r="D825" t="str">
        <f>_xlfn.XLOOKUP(Table2[[#This Row],[Patron Group]],$R$10:$R$24,$S$10:$S$24)</f>
        <v>Undergraduate</v>
      </c>
      <c r="E825" s="1" t="d">
        <v>2023-01-19</v>
      </c>
      <c r="F825" t="s">
        <v>1003</v>
      </c>
      <c r="G825" t="s">
        <v>2265</v>
      </c>
      <c r="H825" t="str">
        <f>_xlfn.XLOOKUP(Table2[[#This Row],[Unique BarCode]],$N$10:$N$37,$O$10:$O$37)</f>
        <v>IPHONE</v>
      </c>
      <c r="I825" t="str">
        <f>_xlfn.XLOOKUP(Table2[[#This Row],[Unique BarCode]],$N$10:$N$37,$P$10:$P$37)</f>
        <v>Charger</v>
      </c>
      <c r="J825" t="s">
        <v>68</v>
      </c>
      <c r="L825">
        <v>1</v>
      </c>
    </row>
    <row r="826" spans="1:12" x14ac:dyDescent="0.2">
      <c r="A826" s="1" t="d">
        <v>2023-01-19</v>
      </c>
      <c r="B826" s="45">
        <v>-1</v>
      </c>
      <c r="C826" t="s">
        <v>77</v>
      </c>
      <c r="D826" t="str">
        <f>_xlfn.XLOOKUP(Table2[[#This Row],[Patron Group]],$R$10:$R$24,$S$10:$S$24)</f>
        <v>Undergraduate</v>
      </c>
      <c r="E826" s="1" t="d">
        <v>2023-01-19</v>
      </c>
      <c r="F826" t="s">
        <v>579</v>
      </c>
      <c r="G826" t="s">
        <v>2265</v>
      </c>
      <c r="H826" t="str">
        <f>_xlfn.XLOOKUP(Table2[[#This Row],[Unique BarCode]],$N$10:$N$37,$O$10:$O$37)</f>
        <v>IPHONE</v>
      </c>
      <c r="I826" t="str">
        <f>_xlfn.XLOOKUP(Table2[[#This Row],[Unique BarCode]],$N$10:$N$37,$P$10:$P$37)</f>
        <v>Charger</v>
      </c>
      <c r="J826" t="s">
        <v>49</v>
      </c>
      <c r="K826" t="s">
        <v>580</v>
      </c>
      <c r="L826">
        <v>1</v>
      </c>
    </row>
    <row r="827" spans="1:12" x14ac:dyDescent="0.2">
      <c r="A827" s="1" t="d">
        <v>2023-01-19</v>
      </c>
      <c r="B827" s="45">
        <v>-1</v>
      </c>
      <c r="C827" t="s">
        <v>77</v>
      </c>
      <c r="D827" t="str">
        <f>_xlfn.XLOOKUP(Table2[[#This Row],[Patron Group]],$R$10:$R$24,$S$10:$S$24)</f>
        <v>Undergraduate</v>
      </c>
      <c r="E827" s="1" t="d">
        <v>2023-01-19</v>
      </c>
      <c r="F827" t="s">
        <v>1004</v>
      </c>
      <c r="G827" t="s">
        <v>2265</v>
      </c>
      <c r="H827" t="str">
        <f>_xlfn.XLOOKUP(Table2[[#This Row],[Unique BarCode]],$N$10:$N$37,$O$10:$O$37)</f>
        <v>IPHONE</v>
      </c>
      <c r="I827" t="str">
        <f>_xlfn.XLOOKUP(Table2[[#This Row],[Unique BarCode]],$N$10:$N$37,$P$10:$P$37)</f>
        <v>Charger</v>
      </c>
      <c r="J827" t="s">
        <v>991</v>
      </c>
      <c r="K827" t="s">
        <v>1005</v>
      </c>
      <c r="L827">
        <v>1</v>
      </c>
    </row>
    <row r="828" spans="1:12" x14ac:dyDescent="0.2">
      <c r="A828" s="1" t="d">
        <v>2023-01-19</v>
      </c>
      <c r="B828" s="45">
        <v>-1</v>
      </c>
      <c r="C828" t="s">
        <v>77</v>
      </c>
      <c r="D828" t="str">
        <f>_xlfn.XLOOKUP(Table2[[#This Row],[Patron Group]],$R$10:$R$24,$S$10:$S$24)</f>
        <v>Undergraduate</v>
      </c>
      <c r="E828" s="1" t="d">
        <v>2023-01-19</v>
      </c>
      <c r="F828" t="s">
        <v>261</v>
      </c>
      <c r="G828" t="s">
        <v>2265</v>
      </c>
      <c r="H828" t="str">
        <f>_xlfn.XLOOKUP(Table2[[#This Row],[Unique BarCode]],$N$10:$N$37,$O$10:$O$37)</f>
        <v>IPHONE</v>
      </c>
      <c r="I828" t="str">
        <f>_xlfn.XLOOKUP(Table2[[#This Row],[Unique BarCode]],$N$10:$N$37,$P$10:$P$37)</f>
        <v>Charger</v>
      </c>
      <c r="J828" t="s">
        <v>8</v>
      </c>
      <c r="K828" t="s">
        <v>262</v>
      </c>
      <c r="L828">
        <v>1</v>
      </c>
    </row>
    <row r="829" spans="1:12" x14ac:dyDescent="0.2">
      <c r="A829" s="1" t="d">
        <v>2023-01-19</v>
      </c>
      <c r="B829" s="45">
        <v>-1</v>
      </c>
      <c r="C829" t="s">
        <v>77</v>
      </c>
      <c r="D829" t="str">
        <f>_xlfn.XLOOKUP(Table2[[#This Row],[Patron Group]],$R$10:$R$24,$S$10:$S$24)</f>
        <v>Undergraduate</v>
      </c>
      <c r="E829" s="1" t="d">
        <v>2023-01-19</v>
      </c>
      <c r="F829" t="s">
        <v>837</v>
      </c>
      <c r="G829" t="s">
        <v>2265</v>
      </c>
      <c r="H829" t="str">
        <f>_xlfn.XLOOKUP(Table2[[#This Row],[Unique BarCode]],$N$10:$N$37,$O$10:$O$37)</f>
        <v>IPHONE</v>
      </c>
      <c r="I829" t="str">
        <f>_xlfn.XLOOKUP(Table2[[#This Row],[Unique BarCode]],$N$10:$N$37,$P$10:$P$37)</f>
        <v>Charger</v>
      </c>
      <c r="J829" t="s">
        <v>8</v>
      </c>
      <c r="K829" t="s">
        <v>838</v>
      </c>
      <c r="L829">
        <v>1</v>
      </c>
    </row>
    <row r="830" spans="1:12" x14ac:dyDescent="0.2">
      <c r="A830" s="1" t="d">
        <v>2023-01-19</v>
      </c>
      <c r="B830" s="45">
        <v>-1</v>
      </c>
      <c r="C830" t="s">
        <v>77</v>
      </c>
      <c r="D830" t="str">
        <f>_xlfn.XLOOKUP(Table2[[#This Row],[Patron Group]],$R$10:$R$24,$S$10:$S$24)</f>
        <v>Undergraduate</v>
      </c>
      <c r="E830" s="1" t="d">
        <v>2023-01-19</v>
      </c>
      <c r="F830" t="s">
        <v>461</v>
      </c>
      <c r="G830" t="s">
        <v>2265</v>
      </c>
      <c r="H830" t="str">
        <f>_xlfn.XLOOKUP(Table2[[#This Row],[Unique BarCode]],$N$10:$N$37,$O$10:$O$37)</f>
        <v>IPHONE</v>
      </c>
      <c r="I830" t="str">
        <f>_xlfn.XLOOKUP(Table2[[#This Row],[Unique BarCode]],$N$10:$N$37,$P$10:$P$37)</f>
        <v>Charger</v>
      </c>
      <c r="J830" t="s">
        <v>8</v>
      </c>
      <c r="K830" t="s">
        <v>462</v>
      </c>
      <c r="L830">
        <v>1</v>
      </c>
    </row>
    <row r="831" spans="1:12" x14ac:dyDescent="0.2">
      <c r="A831" s="1" t="d">
        <v>2023-01-19</v>
      </c>
      <c r="B831" s="45">
        <v>-1</v>
      </c>
      <c r="C831" t="s">
        <v>77</v>
      </c>
      <c r="D831" t="str">
        <f>_xlfn.XLOOKUP(Table2[[#This Row],[Patron Group]],$R$10:$R$24,$S$10:$S$24)</f>
        <v>Undergraduate</v>
      </c>
      <c r="E831" s="1" t="d">
        <v>2023-01-19</v>
      </c>
      <c r="F831" t="s">
        <v>839</v>
      </c>
      <c r="G831" t="s">
        <v>2265</v>
      </c>
      <c r="H831" t="str">
        <f>_xlfn.XLOOKUP(Table2[[#This Row],[Unique BarCode]],$N$10:$N$37,$O$10:$O$37)</f>
        <v>IPHONE</v>
      </c>
      <c r="I831" t="str">
        <f>_xlfn.XLOOKUP(Table2[[#This Row],[Unique BarCode]],$N$10:$N$37,$P$10:$P$37)</f>
        <v>Charger</v>
      </c>
      <c r="J831" t="s">
        <v>8</v>
      </c>
      <c r="K831" t="s">
        <v>840</v>
      </c>
      <c r="L831">
        <v>1</v>
      </c>
    </row>
    <row r="832" spans="1:12" x14ac:dyDescent="0.2">
      <c r="A832" s="1" t="d">
        <v>2023-01-19</v>
      </c>
      <c r="B832" s="45">
        <v>-1</v>
      </c>
      <c r="C832" t="s">
        <v>77</v>
      </c>
      <c r="D832" t="str">
        <f>_xlfn.XLOOKUP(Table2[[#This Row],[Patron Group]],$R$10:$R$24,$S$10:$S$24)</f>
        <v>Undergraduate</v>
      </c>
      <c r="E832" s="1" t="d">
        <v>2023-01-19</v>
      </c>
      <c r="F832" t="s">
        <v>265</v>
      </c>
      <c r="G832" t="s">
        <v>2265</v>
      </c>
      <c r="H832" t="str">
        <f>_xlfn.XLOOKUP(Table2[[#This Row],[Unique BarCode]],$N$10:$N$37,$O$10:$O$37)</f>
        <v>IPHONE</v>
      </c>
      <c r="I832" t="str">
        <f>_xlfn.XLOOKUP(Table2[[#This Row],[Unique BarCode]],$N$10:$N$37,$P$10:$P$37)</f>
        <v>Charger</v>
      </c>
      <c r="J832" t="s">
        <v>128</v>
      </c>
      <c r="L832">
        <v>1</v>
      </c>
    </row>
    <row r="833" spans="1:12" x14ac:dyDescent="0.2">
      <c r="A833" s="1" t="d">
        <v>2023-01-19</v>
      </c>
      <c r="B833" s="45">
        <v>-1</v>
      </c>
      <c r="C833" t="s">
        <v>77</v>
      </c>
      <c r="D833" t="str">
        <f>_xlfn.XLOOKUP(Table2[[#This Row],[Patron Group]],$R$10:$R$24,$S$10:$S$24)</f>
        <v>Undergraduate</v>
      </c>
      <c r="E833" s="1" t="d">
        <v>2023-01-19</v>
      </c>
      <c r="F833" t="s">
        <v>709</v>
      </c>
      <c r="G833" t="s">
        <v>2265</v>
      </c>
      <c r="H833" t="str">
        <f>_xlfn.XLOOKUP(Table2[[#This Row],[Unique BarCode]],$N$10:$N$37,$O$10:$O$37)</f>
        <v>IPHONE</v>
      </c>
      <c r="I833" t="str">
        <f>_xlfn.XLOOKUP(Table2[[#This Row],[Unique BarCode]],$N$10:$N$37,$P$10:$P$37)</f>
        <v>Charger</v>
      </c>
      <c r="J833" t="s">
        <v>128</v>
      </c>
      <c r="K833" t="s">
        <v>710</v>
      </c>
      <c r="L833">
        <v>1</v>
      </c>
    </row>
    <row r="834" spans="1:12" x14ac:dyDescent="0.2">
      <c r="A834" s="1" t="d">
        <v>2023-01-19</v>
      </c>
      <c r="B834" s="45">
        <v>-1</v>
      </c>
      <c r="C834" t="s">
        <v>77</v>
      </c>
      <c r="D834" t="str">
        <f>_xlfn.XLOOKUP(Table2[[#This Row],[Patron Group]],$R$10:$R$24,$S$10:$S$24)</f>
        <v>Undergraduate</v>
      </c>
      <c r="E834" s="1" t="d">
        <v>2023-01-19</v>
      </c>
      <c r="F834" t="s">
        <v>86</v>
      </c>
      <c r="G834" t="s">
        <v>2265</v>
      </c>
      <c r="H834" t="str">
        <f>_xlfn.XLOOKUP(Table2[[#This Row],[Unique BarCode]],$N$10:$N$37,$O$10:$O$37)</f>
        <v>IPHONE</v>
      </c>
      <c r="I834" t="str">
        <f>_xlfn.XLOOKUP(Table2[[#This Row],[Unique BarCode]],$N$10:$N$37,$P$10:$P$37)</f>
        <v>Charger</v>
      </c>
      <c r="J834" t="s">
        <v>8</v>
      </c>
      <c r="K834" t="s">
        <v>87</v>
      </c>
      <c r="L834">
        <v>1</v>
      </c>
    </row>
    <row r="835" spans="1:12" x14ac:dyDescent="0.2">
      <c r="A835" s="1" t="d">
        <v>2023-01-19</v>
      </c>
      <c r="B835" s="45">
        <v>-1</v>
      </c>
      <c r="C835" t="s">
        <v>77</v>
      </c>
      <c r="D835" t="str">
        <f>_xlfn.XLOOKUP(Table2[[#This Row],[Patron Group]],$R$10:$R$24,$S$10:$S$24)</f>
        <v>Undergraduate</v>
      </c>
      <c r="E835" s="1" t="d">
        <v>2023-01-19</v>
      </c>
      <c r="F835" t="s">
        <v>433</v>
      </c>
      <c r="G835" t="s">
        <v>2265</v>
      </c>
      <c r="H835" t="str">
        <f>_xlfn.XLOOKUP(Table2[[#This Row],[Unique BarCode]],$N$10:$N$37,$O$10:$O$37)</f>
        <v>IPHONE</v>
      </c>
      <c r="I835" t="str">
        <f>_xlfn.XLOOKUP(Table2[[#This Row],[Unique BarCode]],$N$10:$N$37,$P$10:$P$37)</f>
        <v>Charger</v>
      </c>
      <c r="J835" t="s">
        <v>8</v>
      </c>
      <c r="K835" t="s">
        <v>434</v>
      </c>
      <c r="L835">
        <v>1</v>
      </c>
    </row>
    <row r="836" spans="1:12" x14ac:dyDescent="0.2">
      <c r="A836" s="1" t="d">
        <v>2023-01-19</v>
      </c>
      <c r="B836" s="45">
        <v>-1</v>
      </c>
      <c r="C836" t="s">
        <v>77</v>
      </c>
      <c r="D836" t="str">
        <f>_xlfn.XLOOKUP(Table2[[#This Row],[Patron Group]],$R$10:$R$24,$S$10:$S$24)</f>
        <v>Undergraduate</v>
      </c>
      <c r="E836" s="1" t="d">
        <v>2023-01-19</v>
      </c>
      <c r="F836" t="s">
        <v>29</v>
      </c>
      <c r="G836" t="s">
        <v>2265</v>
      </c>
      <c r="H836" t="str">
        <f>_xlfn.XLOOKUP(Table2[[#This Row],[Unique BarCode]],$N$10:$N$37,$O$10:$O$37)</f>
        <v>IPHONE</v>
      </c>
      <c r="I836" t="str">
        <f>_xlfn.XLOOKUP(Table2[[#This Row],[Unique BarCode]],$N$10:$N$37,$P$10:$P$37)</f>
        <v>Charger</v>
      </c>
      <c r="J836" t="s">
        <v>8</v>
      </c>
      <c r="K836" t="s">
        <v>30</v>
      </c>
      <c r="L836">
        <v>1</v>
      </c>
    </row>
    <row r="837" spans="1:12" x14ac:dyDescent="0.2">
      <c r="A837" s="1" t="d">
        <v>2023-01-19</v>
      </c>
      <c r="B837" s="45">
        <v>-1</v>
      </c>
      <c r="C837" t="s">
        <v>77</v>
      </c>
      <c r="D837" t="str">
        <f>_xlfn.XLOOKUP(Table2[[#This Row],[Patron Group]],$R$10:$R$24,$S$10:$S$24)</f>
        <v>Undergraduate</v>
      </c>
      <c r="E837" s="1" t="d">
        <v>2023-01-19</v>
      </c>
      <c r="F837" t="s">
        <v>88</v>
      </c>
      <c r="G837" t="s">
        <v>2265</v>
      </c>
      <c r="H837" t="str">
        <f>_xlfn.XLOOKUP(Table2[[#This Row],[Unique BarCode]],$N$10:$N$37,$O$10:$O$37)</f>
        <v>IPHONE</v>
      </c>
      <c r="I837" t="str">
        <f>_xlfn.XLOOKUP(Table2[[#This Row],[Unique BarCode]],$N$10:$N$37,$P$10:$P$37)</f>
        <v>Charger</v>
      </c>
      <c r="J837" t="s">
        <v>8</v>
      </c>
      <c r="L837">
        <v>1</v>
      </c>
    </row>
    <row r="838" spans="1:12" x14ac:dyDescent="0.2">
      <c r="A838" s="1" t="d">
        <v>2023-01-19</v>
      </c>
      <c r="B838" s="45">
        <v>-1</v>
      </c>
      <c r="C838" t="s">
        <v>77</v>
      </c>
      <c r="D838" t="str">
        <f>_xlfn.XLOOKUP(Table2[[#This Row],[Patron Group]],$R$10:$R$24,$S$10:$S$24)</f>
        <v>Undergraduate</v>
      </c>
      <c r="E838" s="1" t="d">
        <v>2023-01-19</v>
      </c>
      <c r="F838" t="s">
        <v>1006</v>
      </c>
      <c r="G838" t="s">
        <v>2268</v>
      </c>
      <c r="H838" t="str">
        <f>_xlfn.XLOOKUP(Table2[[#This Row],[Unique BarCode]],$N$10:$N$37,$O$10:$O$37)</f>
        <v>MACCHRG</v>
      </c>
      <c r="I838" t="str">
        <f>_xlfn.XLOOKUP(Table2[[#This Row],[Unique BarCode]],$N$10:$N$37,$P$10:$P$37)</f>
        <v>Charger</v>
      </c>
      <c r="J838" t="s">
        <v>68</v>
      </c>
      <c r="K838" t="s">
        <v>1007</v>
      </c>
      <c r="L838">
        <v>1</v>
      </c>
    </row>
    <row r="839" spans="1:12" x14ac:dyDescent="0.2">
      <c r="A839" s="1" t="d">
        <v>2023-01-19</v>
      </c>
      <c r="B839" s="45">
        <v>-1</v>
      </c>
      <c r="C839" t="s">
        <v>77</v>
      </c>
      <c r="D839" t="str">
        <f>_xlfn.XLOOKUP(Table2[[#This Row],[Patron Group]],$R$10:$R$24,$S$10:$S$24)</f>
        <v>Undergraduate</v>
      </c>
      <c r="E839" s="1" t="d">
        <v>2023-01-19</v>
      </c>
      <c r="F839" t="s">
        <v>224</v>
      </c>
      <c r="G839" t="s">
        <v>2296</v>
      </c>
      <c r="H839" t="str">
        <f>_xlfn.XLOOKUP(Table2[[#This Row],[Unique BarCode]],$N$10:$N$37,$O$10:$O$37)</f>
        <v>MACUSBC</v>
      </c>
      <c r="I839" t="str">
        <f>_xlfn.XLOOKUP(Table2[[#This Row],[Unique BarCode]],$N$10:$N$37,$P$10:$P$37)</f>
        <v>Charger</v>
      </c>
      <c r="J839" t="s">
        <v>8</v>
      </c>
      <c r="K839" t="s">
        <v>225</v>
      </c>
      <c r="L839">
        <v>1</v>
      </c>
    </row>
    <row r="840" spans="1:12" x14ac:dyDescent="0.2">
      <c r="A840" s="1" t="d">
        <v>2023-01-19</v>
      </c>
      <c r="B840" s="45">
        <v>-1</v>
      </c>
      <c r="C840" t="s">
        <v>77</v>
      </c>
      <c r="D840" t="str">
        <f>_xlfn.XLOOKUP(Table2[[#This Row],[Patron Group]],$R$10:$R$24,$S$10:$S$24)</f>
        <v>Undergraduate</v>
      </c>
      <c r="E840" s="1" t="d">
        <v>2023-01-19</v>
      </c>
      <c r="F840" t="s">
        <v>91</v>
      </c>
      <c r="G840" t="s">
        <v>2296</v>
      </c>
      <c r="H840" t="str">
        <f>_xlfn.XLOOKUP(Table2[[#This Row],[Unique BarCode]],$N$10:$N$37,$O$10:$O$37)</f>
        <v>MACUSBC</v>
      </c>
      <c r="I840" t="str">
        <f>_xlfn.XLOOKUP(Table2[[#This Row],[Unique BarCode]],$N$10:$N$37,$P$10:$P$37)</f>
        <v>Charger</v>
      </c>
      <c r="J840" t="s">
        <v>8</v>
      </c>
      <c r="K840" t="s">
        <v>92</v>
      </c>
      <c r="L840">
        <v>1</v>
      </c>
    </row>
    <row r="841" spans="1:12" x14ac:dyDescent="0.2">
      <c r="A841" s="1" t="d">
        <v>2023-01-19</v>
      </c>
      <c r="B841" s="45">
        <v>-1</v>
      </c>
      <c r="C841" t="s">
        <v>77</v>
      </c>
      <c r="D841" t="str">
        <f>_xlfn.XLOOKUP(Table2[[#This Row],[Patron Group]],$R$10:$R$24,$S$10:$S$24)</f>
        <v>Undergraduate</v>
      </c>
      <c r="E841" s="1" t="d">
        <v>2023-01-19</v>
      </c>
      <c r="F841" t="s">
        <v>213</v>
      </c>
      <c r="G841" t="s">
        <v>2296</v>
      </c>
      <c r="H841" t="str">
        <f>_xlfn.XLOOKUP(Table2[[#This Row],[Unique BarCode]],$N$10:$N$37,$O$10:$O$37)</f>
        <v>MACUSBC</v>
      </c>
      <c r="I841" t="str">
        <f>_xlfn.XLOOKUP(Table2[[#This Row],[Unique BarCode]],$N$10:$N$37,$P$10:$P$37)</f>
        <v>Charger</v>
      </c>
      <c r="J841" t="s">
        <v>8</v>
      </c>
      <c r="K841" t="s">
        <v>214</v>
      </c>
      <c r="L841">
        <v>1</v>
      </c>
    </row>
    <row r="842" spans="1:12" x14ac:dyDescent="0.2">
      <c r="A842" s="1" t="d">
        <v>2023-01-19</v>
      </c>
      <c r="B842" s="45">
        <v>-1</v>
      </c>
      <c r="C842" t="s">
        <v>77</v>
      </c>
      <c r="D842" t="str">
        <f>_xlfn.XLOOKUP(Table2[[#This Row],[Patron Group]],$R$10:$R$24,$S$10:$S$24)</f>
        <v>Undergraduate</v>
      </c>
      <c r="E842" s="1" t="d">
        <v>2023-01-19</v>
      </c>
      <c r="F842" t="s">
        <v>843</v>
      </c>
      <c r="G842" t="s">
        <v>2296</v>
      </c>
      <c r="H842" t="str">
        <f>_xlfn.XLOOKUP(Table2[[#This Row],[Unique BarCode]],$N$10:$N$37,$O$10:$O$37)</f>
        <v>MACUSBC</v>
      </c>
      <c r="I842" t="str">
        <f>_xlfn.XLOOKUP(Table2[[#This Row],[Unique BarCode]],$N$10:$N$37,$P$10:$P$37)</f>
        <v>Charger</v>
      </c>
      <c r="J842" t="s">
        <v>8</v>
      </c>
      <c r="K842" t="s">
        <v>844</v>
      </c>
      <c r="L842">
        <v>1</v>
      </c>
    </row>
    <row r="843" spans="1:12" x14ac:dyDescent="0.2">
      <c r="A843" s="1" t="d">
        <v>2023-01-19</v>
      </c>
      <c r="B843" s="45">
        <v>-1</v>
      </c>
      <c r="C843" t="s">
        <v>77</v>
      </c>
      <c r="D843" t="str">
        <f>_xlfn.XLOOKUP(Table2[[#This Row],[Patron Group]],$R$10:$R$24,$S$10:$S$24)</f>
        <v>Undergraduate</v>
      </c>
      <c r="E843" s="1" t="d">
        <v>2023-01-19</v>
      </c>
      <c r="F843" t="s">
        <v>37</v>
      </c>
      <c r="G843" t="s">
        <v>2296</v>
      </c>
      <c r="H843" t="str">
        <f>_xlfn.XLOOKUP(Table2[[#This Row],[Unique BarCode]],$N$10:$N$37,$O$10:$O$37)</f>
        <v>MACUSBC</v>
      </c>
      <c r="I843" t="str">
        <f>_xlfn.XLOOKUP(Table2[[#This Row],[Unique BarCode]],$N$10:$N$37,$P$10:$P$37)</f>
        <v>Charger</v>
      </c>
      <c r="J843" t="s">
        <v>8</v>
      </c>
      <c r="K843" t="s">
        <v>38</v>
      </c>
      <c r="L843">
        <v>1</v>
      </c>
    </row>
    <row r="844" spans="1:12" x14ac:dyDescent="0.2">
      <c r="A844" s="1" t="d">
        <v>2023-01-19</v>
      </c>
      <c r="B844" s="45">
        <v>-1</v>
      </c>
      <c r="C844" t="s">
        <v>77</v>
      </c>
      <c r="D844" t="str">
        <f>_xlfn.XLOOKUP(Table2[[#This Row],[Patron Group]],$R$10:$R$24,$S$10:$S$24)</f>
        <v>Undergraduate</v>
      </c>
      <c r="E844" s="1" t="d">
        <v>2023-01-19</v>
      </c>
      <c r="F844" t="s">
        <v>39</v>
      </c>
      <c r="G844" t="s">
        <v>2296</v>
      </c>
      <c r="H844" t="str">
        <f>_xlfn.XLOOKUP(Table2[[#This Row],[Unique BarCode]],$N$10:$N$37,$O$10:$O$37)</f>
        <v>MACUSBC</v>
      </c>
      <c r="I844" t="str">
        <f>_xlfn.XLOOKUP(Table2[[#This Row],[Unique BarCode]],$N$10:$N$37,$P$10:$P$37)</f>
        <v>Charger</v>
      </c>
      <c r="J844" t="s">
        <v>8</v>
      </c>
      <c r="K844" t="s">
        <v>40</v>
      </c>
      <c r="L844">
        <v>1</v>
      </c>
    </row>
    <row r="845" spans="1:12" x14ac:dyDescent="0.2">
      <c r="A845" s="1" t="d">
        <v>2023-01-19</v>
      </c>
      <c r="B845" s="45">
        <v>-1</v>
      </c>
      <c r="C845" t="s">
        <v>77</v>
      </c>
      <c r="D845" t="str">
        <f>_xlfn.XLOOKUP(Table2[[#This Row],[Patron Group]],$R$10:$R$24,$S$10:$S$24)</f>
        <v>Undergraduate</v>
      </c>
      <c r="E845" s="1" t="d">
        <v>2023-01-19</v>
      </c>
      <c r="F845" t="s">
        <v>93</v>
      </c>
      <c r="G845" t="s">
        <v>2296</v>
      </c>
      <c r="H845" t="str">
        <f>_xlfn.XLOOKUP(Table2[[#This Row],[Unique BarCode]],$N$10:$N$37,$O$10:$O$37)</f>
        <v>MACUSBC</v>
      </c>
      <c r="I845" t="str">
        <f>_xlfn.XLOOKUP(Table2[[#This Row],[Unique BarCode]],$N$10:$N$37,$P$10:$P$37)</f>
        <v>Charger</v>
      </c>
      <c r="J845" t="s">
        <v>8</v>
      </c>
      <c r="K845" t="s">
        <v>94</v>
      </c>
      <c r="L845">
        <v>1</v>
      </c>
    </row>
    <row r="846" spans="1:12" x14ac:dyDescent="0.2">
      <c r="A846" s="1" t="d">
        <v>2023-01-19</v>
      </c>
      <c r="B846" s="45">
        <v>-1</v>
      </c>
      <c r="C846" t="s">
        <v>77</v>
      </c>
      <c r="D846" t="str">
        <f>_xlfn.XLOOKUP(Table2[[#This Row],[Patron Group]],$R$10:$R$24,$S$10:$S$24)</f>
        <v>Undergraduate</v>
      </c>
      <c r="E846" s="1" t="d">
        <v>2023-01-19</v>
      </c>
      <c r="F846" t="s">
        <v>479</v>
      </c>
      <c r="G846" t="s">
        <v>2271</v>
      </c>
      <c r="H846" t="str">
        <f>_xlfn.XLOOKUP(Table2[[#This Row],[Unique BarCode]],$N$10:$N$37,$O$10:$O$37)</f>
        <v>OMNI</v>
      </c>
      <c r="I846" t="str">
        <f>_xlfn.XLOOKUP(Table2[[#This Row],[Unique BarCode]],$N$10:$N$37,$P$10:$P$37)</f>
        <v>Charger</v>
      </c>
      <c r="J846" t="s">
        <v>68</v>
      </c>
      <c r="K846" t="s">
        <v>480</v>
      </c>
      <c r="L846">
        <v>1</v>
      </c>
    </row>
    <row r="847" spans="1:12" x14ac:dyDescent="0.2">
      <c r="A847" s="1" t="d">
        <v>2023-01-19</v>
      </c>
      <c r="B847" s="45">
        <v>-1</v>
      </c>
      <c r="C847" t="s">
        <v>77</v>
      </c>
      <c r="D847" t="str">
        <f>_xlfn.XLOOKUP(Table2[[#This Row],[Patron Group]],$R$10:$R$24,$S$10:$S$24)</f>
        <v>Undergraduate</v>
      </c>
      <c r="E847" s="1" t="d">
        <v>2023-01-19</v>
      </c>
      <c r="F847" t="s">
        <v>1008</v>
      </c>
      <c r="G847" t="s">
        <v>2271</v>
      </c>
      <c r="H847" t="str">
        <f>_xlfn.XLOOKUP(Table2[[#This Row],[Unique BarCode]],$N$10:$N$37,$O$10:$O$37)</f>
        <v>OMNI</v>
      </c>
      <c r="I847" t="str">
        <f>_xlfn.XLOOKUP(Table2[[#This Row],[Unique BarCode]],$N$10:$N$37,$P$10:$P$37)</f>
        <v>Charger</v>
      </c>
      <c r="J847" t="s">
        <v>8</v>
      </c>
      <c r="K847" t="s">
        <v>1009</v>
      </c>
      <c r="L847">
        <v>1</v>
      </c>
    </row>
    <row r="848" spans="1:12" x14ac:dyDescent="0.2">
      <c r="A848" s="1" t="d">
        <v>2023-01-19</v>
      </c>
      <c r="B848" s="45">
        <v>-1</v>
      </c>
      <c r="C848" t="s">
        <v>77</v>
      </c>
      <c r="D848" t="str">
        <f>_xlfn.XLOOKUP(Table2[[#This Row],[Patron Group]],$R$10:$R$24,$S$10:$S$24)</f>
        <v>Undergraduate</v>
      </c>
      <c r="E848" s="1" t="d">
        <v>2023-01-19</v>
      </c>
      <c r="F848" t="s">
        <v>41</v>
      </c>
      <c r="G848" t="s">
        <v>2271</v>
      </c>
      <c r="H848" t="str">
        <f>_xlfn.XLOOKUP(Table2[[#This Row],[Unique BarCode]],$N$10:$N$37,$O$10:$O$37)</f>
        <v>OMNI</v>
      </c>
      <c r="I848" t="str">
        <f>_xlfn.XLOOKUP(Table2[[#This Row],[Unique BarCode]],$N$10:$N$37,$P$10:$P$37)</f>
        <v>Charger</v>
      </c>
      <c r="J848" t="s">
        <v>8</v>
      </c>
      <c r="K848" t="s">
        <v>42</v>
      </c>
      <c r="L848">
        <v>1</v>
      </c>
    </row>
    <row r="849" spans="1:12" x14ac:dyDescent="0.2">
      <c r="A849" s="1" t="d">
        <v>2023-01-19</v>
      </c>
      <c r="B849" s="45">
        <v>-1</v>
      </c>
      <c r="C849" t="s">
        <v>77</v>
      </c>
      <c r="D849" t="str">
        <f>_xlfn.XLOOKUP(Table2[[#This Row],[Patron Group]],$R$10:$R$24,$S$10:$S$24)</f>
        <v>Undergraduate</v>
      </c>
      <c r="E849" s="1" t="d">
        <v>2023-01-19</v>
      </c>
      <c r="F849" t="s">
        <v>557</v>
      </c>
      <c r="G849" t="s">
        <v>2294</v>
      </c>
      <c r="H849" t="str">
        <f>_xlfn.XLOOKUP(Table2[[#This Row],[Unique BarCode]],$N$10:$N$37,$O$10:$O$37)</f>
        <v>UVGA</v>
      </c>
      <c r="I849" t="str">
        <f>_xlfn.XLOOKUP(Table2[[#This Row],[Unique BarCode]],$N$10:$N$37,$P$10:$P$37)</f>
        <v>Cable</v>
      </c>
      <c r="J849" t="s">
        <v>13</v>
      </c>
      <c r="K849" t="s">
        <v>558</v>
      </c>
      <c r="L849">
        <v>1</v>
      </c>
    </row>
    <row r="850" spans="1:12" x14ac:dyDescent="0.2">
      <c r="A850" s="1" t="d">
        <v>2023-01-19</v>
      </c>
      <c r="B850" s="45">
        <v>-1</v>
      </c>
      <c r="C850" t="s">
        <v>77</v>
      </c>
      <c r="D850" t="str">
        <f>_xlfn.XLOOKUP(Table2[[#This Row],[Patron Group]],$R$10:$R$24,$S$10:$S$24)</f>
        <v>Undergraduate</v>
      </c>
      <c r="E850" s="1" t="d">
        <v>2023-01-19</v>
      </c>
      <c r="F850" t="s">
        <v>559</v>
      </c>
      <c r="G850" t="s">
        <v>2294</v>
      </c>
      <c r="H850" t="str">
        <f>_xlfn.XLOOKUP(Table2[[#This Row],[Unique BarCode]],$N$10:$N$37,$O$10:$O$37)</f>
        <v>UVGA</v>
      </c>
      <c r="I850" t="str">
        <f>_xlfn.XLOOKUP(Table2[[#This Row],[Unique BarCode]],$N$10:$N$37,$P$10:$P$37)</f>
        <v>Cable</v>
      </c>
      <c r="J850" t="s">
        <v>8</v>
      </c>
      <c r="L850">
        <v>1</v>
      </c>
    </row>
    <row r="851" spans="1:12" x14ac:dyDescent="0.2">
      <c r="A851" s="1" t="d">
        <v>2023-01-19</v>
      </c>
      <c r="B851" s="45">
        <v>-1</v>
      </c>
      <c r="C851" t="s">
        <v>77</v>
      </c>
      <c r="D851" t="str">
        <f>_xlfn.XLOOKUP(Table2[[#This Row],[Patron Group]],$R$10:$R$24,$S$10:$S$24)</f>
        <v>Undergraduate</v>
      </c>
      <c r="E851" s="1" t="d">
        <v>2023-01-19</v>
      </c>
      <c r="F851" t="s">
        <v>587</v>
      </c>
      <c r="G851" t="s">
        <v>2272</v>
      </c>
      <c r="H851" t="str">
        <f>_xlfn.XLOOKUP(Table2[[#This Row],[Unique BarCode]],$N$10:$N$37,$O$10:$O$37)</f>
        <v>WALLADPT</v>
      </c>
      <c r="I851" t="str">
        <f>_xlfn.XLOOKUP(Table2[[#This Row],[Unique BarCode]],$N$10:$N$37,$P$10:$P$37)</f>
        <v>Charger</v>
      </c>
      <c r="J851" t="s">
        <v>49</v>
      </c>
      <c r="K851" t="s">
        <v>588</v>
      </c>
      <c r="L851">
        <v>1</v>
      </c>
    </row>
    <row r="852" spans="1:12" x14ac:dyDescent="0.2">
      <c r="A852" s="1" t="d">
        <v>2023-01-19</v>
      </c>
      <c r="B852" s="45">
        <v>-1</v>
      </c>
      <c r="C852" t="s">
        <v>77</v>
      </c>
      <c r="D852" t="str">
        <f>_xlfn.XLOOKUP(Table2[[#This Row],[Patron Group]],$R$10:$R$24,$S$10:$S$24)</f>
        <v>Undergraduate</v>
      </c>
      <c r="E852" s="1" t="d">
        <v>2023-01-19</v>
      </c>
      <c r="F852" t="s">
        <v>854</v>
      </c>
      <c r="G852" t="s">
        <v>2272</v>
      </c>
      <c r="H852" t="str">
        <f>_xlfn.XLOOKUP(Table2[[#This Row],[Unique BarCode]],$N$10:$N$37,$O$10:$O$37)</f>
        <v>WALLADPT</v>
      </c>
      <c r="I852" t="str">
        <f>_xlfn.XLOOKUP(Table2[[#This Row],[Unique BarCode]],$N$10:$N$37,$P$10:$P$37)</f>
        <v>Charger</v>
      </c>
      <c r="J852" t="s">
        <v>8</v>
      </c>
      <c r="L852">
        <v>1</v>
      </c>
    </row>
    <row r="853" spans="1:12" x14ac:dyDescent="0.2">
      <c r="A853" s="1" t="d">
        <v>2023-01-19</v>
      </c>
      <c r="B853" s="45">
        <v>-1</v>
      </c>
      <c r="C853" t="s">
        <v>77</v>
      </c>
      <c r="D853" t="str">
        <f>_xlfn.XLOOKUP(Table2[[#This Row],[Patron Group]],$R$10:$R$24,$S$10:$S$24)</f>
        <v>Undergraduate</v>
      </c>
      <c r="E853" s="1" t="d">
        <v>2023-01-19</v>
      </c>
      <c r="F853" t="s">
        <v>855</v>
      </c>
      <c r="G853" t="s">
        <v>2272</v>
      </c>
      <c r="H853" t="str">
        <f>_xlfn.XLOOKUP(Table2[[#This Row],[Unique BarCode]],$N$10:$N$37,$O$10:$O$37)</f>
        <v>WALLADPT</v>
      </c>
      <c r="I853" t="str">
        <f>_xlfn.XLOOKUP(Table2[[#This Row],[Unique BarCode]],$N$10:$N$37,$P$10:$P$37)</f>
        <v>Charger</v>
      </c>
      <c r="J853" t="s">
        <v>8</v>
      </c>
      <c r="L853">
        <v>1</v>
      </c>
    </row>
    <row r="854" spans="1:12" x14ac:dyDescent="0.2">
      <c r="A854" s="1" t="d">
        <v>2023-01-19</v>
      </c>
      <c r="B854" s="45">
        <v>-1</v>
      </c>
      <c r="C854" t="s">
        <v>77</v>
      </c>
      <c r="D854" t="str">
        <f>_xlfn.XLOOKUP(Table2[[#This Row],[Patron Group]],$R$10:$R$24,$S$10:$S$24)</f>
        <v>Undergraduate</v>
      </c>
      <c r="E854" s="1" t="d">
        <v>2023-01-19</v>
      </c>
      <c r="F854" t="s">
        <v>989</v>
      </c>
      <c r="G854" t="s">
        <v>2272</v>
      </c>
      <c r="H854" t="str">
        <f>_xlfn.XLOOKUP(Table2[[#This Row],[Unique BarCode]],$N$10:$N$37,$O$10:$O$37)</f>
        <v>WALLADPT</v>
      </c>
      <c r="I854" t="str">
        <f>_xlfn.XLOOKUP(Table2[[#This Row],[Unique BarCode]],$N$10:$N$37,$P$10:$P$37)</f>
        <v>Charger</v>
      </c>
      <c r="J854" t="s">
        <v>8</v>
      </c>
      <c r="L854">
        <v>1</v>
      </c>
    </row>
    <row r="855" spans="1:12" x14ac:dyDescent="0.2">
      <c r="A855" s="1" t="d">
        <v>2023-01-19</v>
      </c>
      <c r="B855" s="45">
        <v>-1</v>
      </c>
      <c r="C855" t="s">
        <v>77</v>
      </c>
      <c r="D855" t="str">
        <f>_xlfn.XLOOKUP(Table2[[#This Row],[Patron Group]],$R$10:$R$24,$S$10:$S$24)</f>
        <v>Undergraduate</v>
      </c>
      <c r="E855" s="1" t="d">
        <v>2023-01-19</v>
      </c>
      <c r="F855" t="s">
        <v>483</v>
      </c>
      <c r="G855" t="s">
        <v>2272</v>
      </c>
      <c r="H855" t="str">
        <f>_xlfn.XLOOKUP(Table2[[#This Row],[Unique BarCode]],$N$10:$N$37,$O$10:$O$37)</f>
        <v>WALLADPT</v>
      </c>
      <c r="I855" t="str">
        <f>_xlfn.XLOOKUP(Table2[[#This Row],[Unique BarCode]],$N$10:$N$37,$P$10:$P$37)</f>
        <v>Charger</v>
      </c>
      <c r="J855" t="s">
        <v>8</v>
      </c>
      <c r="L855">
        <v>1</v>
      </c>
    </row>
    <row r="856" spans="1:12" x14ac:dyDescent="0.2">
      <c r="A856" s="1" t="d">
        <v>2023-01-19</v>
      </c>
      <c r="B856" s="45">
        <v>-1</v>
      </c>
      <c r="C856" t="s">
        <v>77</v>
      </c>
      <c r="D856" t="str">
        <f>_xlfn.XLOOKUP(Table2[[#This Row],[Patron Group]],$R$10:$R$24,$S$10:$S$24)</f>
        <v>Undergraduate</v>
      </c>
      <c r="E856" s="1" t="d">
        <v>2023-01-19</v>
      </c>
      <c r="F856" t="s">
        <v>73</v>
      </c>
      <c r="G856" t="s">
        <v>2272</v>
      </c>
      <c r="H856" t="str">
        <f>_xlfn.XLOOKUP(Table2[[#This Row],[Unique BarCode]],$N$10:$N$37,$O$10:$O$37)</f>
        <v>WALLADPT</v>
      </c>
      <c r="I856" t="str">
        <f>_xlfn.XLOOKUP(Table2[[#This Row],[Unique BarCode]],$N$10:$N$37,$P$10:$P$37)</f>
        <v>Charger</v>
      </c>
      <c r="J856" t="s">
        <v>8</v>
      </c>
      <c r="L856">
        <v>1</v>
      </c>
    </row>
    <row r="857" spans="1:12" x14ac:dyDescent="0.2">
      <c r="A857" s="1" t="d">
        <v>2023-01-19</v>
      </c>
      <c r="B857" s="45">
        <v>-1</v>
      </c>
      <c r="C857" t="s">
        <v>77</v>
      </c>
      <c r="D857" t="str">
        <f>_xlfn.XLOOKUP(Table2[[#This Row],[Patron Group]],$R$10:$R$24,$S$10:$S$24)</f>
        <v>Undergraduate</v>
      </c>
      <c r="E857" s="1" t="d">
        <v>2023-01-19</v>
      </c>
      <c r="F857" t="s">
        <v>96</v>
      </c>
      <c r="G857" t="s">
        <v>2272</v>
      </c>
      <c r="H857" t="str">
        <f>_xlfn.XLOOKUP(Table2[[#This Row],[Unique BarCode]],$N$10:$N$37,$O$10:$O$37)</f>
        <v>WALLADPT</v>
      </c>
      <c r="I857" t="str">
        <f>_xlfn.XLOOKUP(Table2[[#This Row],[Unique BarCode]],$N$10:$N$37,$P$10:$P$37)</f>
        <v>Charger</v>
      </c>
      <c r="J857" t="s">
        <v>8</v>
      </c>
      <c r="L857">
        <v>1</v>
      </c>
    </row>
    <row r="858" spans="1:12" x14ac:dyDescent="0.2">
      <c r="A858" s="1" t="d">
        <v>2023-01-19</v>
      </c>
      <c r="B858" s="45">
        <v>-1</v>
      </c>
      <c r="C858" t="s">
        <v>77</v>
      </c>
      <c r="D858" t="str">
        <f>_xlfn.XLOOKUP(Table2[[#This Row],[Patron Group]],$R$10:$R$24,$S$10:$S$24)</f>
        <v>Undergraduate</v>
      </c>
      <c r="E858" s="1" t="d">
        <v>2023-01-19</v>
      </c>
      <c r="F858" t="s">
        <v>97</v>
      </c>
      <c r="G858" t="s">
        <v>2272</v>
      </c>
      <c r="H858" t="str">
        <f>_xlfn.XLOOKUP(Table2[[#This Row],[Unique BarCode]],$N$10:$N$37,$O$10:$O$37)</f>
        <v>WALLADPT</v>
      </c>
      <c r="I858" t="str">
        <f>_xlfn.XLOOKUP(Table2[[#This Row],[Unique BarCode]],$N$10:$N$37,$P$10:$P$37)</f>
        <v>Charger</v>
      </c>
      <c r="J858" t="s">
        <v>8</v>
      </c>
      <c r="L858">
        <v>1</v>
      </c>
    </row>
    <row r="859" spans="1:12" x14ac:dyDescent="0.2">
      <c r="A859" s="1" t="d">
        <v>2023-01-19</v>
      </c>
      <c r="B859" s="45">
        <v>-1</v>
      </c>
      <c r="C859" t="s">
        <v>77</v>
      </c>
      <c r="D859" t="str">
        <f>_xlfn.XLOOKUP(Table2[[#This Row],[Patron Group]],$R$10:$R$24,$S$10:$S$24)</f>
        <v>Undergraduate</v>
      </c>
      <c r="E859" s="1" t="d">
        <v>2023-01-20</v>
      </c>
      <c r="F859" t="s">
        <v>265</v>
      </c>
      <c r="G859" t="s">
        <v>2265</v>
      </c>
      <c r="H859" t="str">
        <f>_xlfn.XLOOKUP(Table2[[#This Row],[Unique BarCode]],$N$10:$N$37,$O$10:$O$37)</f>
        <v>IPHONE</v>
      </c>
      <c r="I859" t="str">
        <f>_xlfn.XLOOKUP(Table2[[#This Row],[Unique BarCode]],$N$10:$N$37,$P$10:$P$37)</f>
        <v>Charger</v>
      </c>
      <c r="J859" t="s">
        <v>128</v>
      </c>
      <c r="L859">
        <v>1</v>
      </c>
    </row>
    <row r="860" spans="1:12" x14ac:dyDescent="0.2">
      <c r="A860" s="1" t="d">
        <v>2023-01-19</v>
      </c>
      <c r="B860" s="45">
        <v>-1</v>
      </c>
      <c r="C860" t="s">
        <v>77</v>
      </c>
      <c r="D860" t="str">
        <f>_xlfn.XLOOKUP(Table2[[#This Row],[Patron Group]],$R$10:$R$24,$S$10:$S$24)</f>
        <v>Undergraduate</v>
      </c>
      <c r="E860" s="1" t="d">
        <v>2023-01-26</v>
      </c>
      <c r="F860" t="s">
        <v>1010</v>
      </c>
      <c r="G860" t="s">
        <v>2273</v>
      </c>
      <c r="H860" t="str">
        <f>_xlfn.XLOOKUP(Table2[[#This Row],[Unique BarCode]],$N$10:$N$37,$O$10:$O$37)</f>
        <v>ChromeBook</v>
      </c>
      <c r="I860" t="str">
        <f>_xlfn.XLOOKUP(Table2[[#This Row],[Unique BarCode]],$N$10:$N$37,$P$10:$P$37)</f>
        <v>Device</v>
      </c>
      <c r="J860" t="s">
        <v>128</v>
      </c>
      <c r="K860" t="s">
        <v>1011</v>
      </c>
      <c r="L860">
        <v>1</v>
      </c>
    </row>
    <row r="861" spans="1:12" x14ac:dyDescent="0.2">
      <c r="A861" s="1" t="d">
        <v>2023-01-19</v>
      </c>
      <c r="B861" s="45">
        <v>-1</v>
      </c>
      <c r="C861" t="s">
        <v>77</v>
      </c>
      <c r="D861" t="str">
        <f>_xlfn.XLOOKUP(Table2[[#This Row],[Patron Group]],$R$10:$R$24,$S$10:$S$24)</f>
        <v>Undergraduate</v>
      </c>
      <c r="E861" s="1" t="d">
        <v>2023-01-26</v>
      </c>
      <c r="F861" t="s">
        <v>1012</v>
      </c>
      <c r="G861" t="s">
        <v>2273</v>
      </c>
      <c r="H861" t="str">
        <f>_xlfn.XLOOKUP(Table2[[#This Row],[Unique BarCode]],$N$10:$N$37,$O$10:$O$37)</f>
        <v>ChromeBook</v>
      </c>
      <c r="I861" t="str">
        <f>_xlfn.XLOOKUP(Table2[[#This Row],[Unique BarCode]],$N$10:$N$37,$P$10:$P$37)</f>
        <v>Device</v>
      </c>
      <c r="J861" t="s">
        <v>128</v>
      </c>
      <c r="K861" t="s">
        <v>1013</v>
      </c>
      <c r="L861">
        <v>1</v>
      </c>
    </row>
    <row r="862" spans="1:12" x14ac:dyDescent="0.2">
      <c r="A862" s="1" t="d">
        <v>2023-01-19</v>
      </c>
      <c r="B862" s="45">
        <v>-1</v>
      </c>
      <c r="C862" t="s">
        <v>77</v>
      </c>
      <c r="D862" t="str">
        <f>_xlfn.XLOOKUP(Table2[[#This Row],[Patron Group]],$R$10:$R$24,$S$10:$S$24)</f>
        <v>Undergraduate</v>
      </c>
      <c r="E862" s="1" t="d">
        <v>2023-01-26</v>
      </c>
      <c r="F862" t="s">
        <v>303</v>
      </c>
      <c r="G862" t="s">
        <v>2273</v>
      </c>
      <c r="H862" t="str">
        <f>_xlfn.XLOOKUP(Table2[[#This Row],[Unique BarCode]],$N$10:$N$37,$O$10:$O$37)</f>
        <v>ChromeBook</v>
      </c>
      <c r="I862" t="str">
        <f>_xlfn.XLOOKUP(Table2[[#This Row],[Unique BarCode]],$N$10:$N$37,$P$10:$P$37)</f>
        <v>Device</v>
      </c>
      <c r="J862" t="s">
        <v>128</v>
      </c>
      <c r="K862" t="s">
        <v>304</v>
      </c>
      <c r="L862">
        <v>1</v>
      </c>
    </row>
    <row r="863" spans="1:12" x14ac:dyDescent="0.2">
      <c r="A863" s="1" t="d">
        <v>2023-01-19</v>
      </c>
      <c r="B863" s="45">
        <v>-1</v>
      </c>
      <c r="C863" t="s">
        <v>77</v>
      </c>
      <c r="D863" t="str">
        <f>_xlfn.XLOOKUP(Table2[[#This Row],[Patron Group]],$R$10:$R$24,$S$10:$S$24)</f>
        <v>Undergraduate</v>
      </c>
      <c r="E863" s="1" t="d">
        <v>2023-01-26</v>
      </c>
      <c r="F863" t="s">
        <v>98</v>
      </c>
      <c r="G863" t="s">
        <v>2273</v>
      </c>
      <c r="H863" t="str">
        <f>_xlfn.XLOOKUP(Table2[[#This Row],[Unique BarCode]],$N$10:$N$37,$O$10:$O$37)</f>
        <v>ChromeBook</v>
      </c>
      <c r="I863" t="str">
        <f>_xlfn.XLOOKUP(Table2[[#This Row],[Unique BarCode]],$N$10:$N$37,$P$10:$P$37)</f>
        <v>Device</v>
      </c>
      <c r="J863" t="s">
        <v>128</v>
      </c>
      <c r="K863" t="s">
        <v>99</v>
      </c>
      <c r="L863">
        <v>1</v>
      </c>
    </row>
    <row r="864" spans="1:12" x14ac:dyDescent="0.2">
      <c r="A864" s="1" t="d">
        <v>2023-01-19</v>
      </c>
      <c r="B864" s="45">
        <v>-1</v>
      </c>
      <c r="C864" t="s">
        <v>77</v>
      </c>
      <c r="D864" t="str">
        <f>_xlfn.XLOOKUP(Table2[[#This Row],[Patron Group]],$R$10:$R$24,$S$10:$S$24)</f>
        <v>Undergraduate</v>
      </c>
      <c r="E864" s="1" t="d">
        <v>2023-01-26</v>
      </c>
      <c r="F864" t="s">
        <v>1014</v>
      </c>
      <c r="G864" t="s">
        <v>2274</v>
      </c>
      <c r="H864" t="str">
        <f>_xlfn.XLOOKUP(Table2[[#This Row],[Unique BarCode]],$N$10:$N$37,$O$10:$O$37)</f>
        <v>MacBook</v>
      </c>
      <c r="I864" t="str">
        <f>_xlfn.XLOOKUP(Table2[[#This Row],[Unique BarCode]],$N$10:$N$37,$P$10:$P$37)</f>
        <v>Device</v>
      </c>
      <c r="J864" t="s">
        <v>8</v>
      </c>
      <c r="K864" t="s">
        <v>1015</v>
      </c>
      <c r="L864">
        <v>1</v>
      </c>
    </row>
    <row r="865" spans="1:12" x14ac:dyDescent="0.2">
      <c r="A865" s="1" t="d">
        <v>2023-01-19</v>
      </c>
      <c r="B865" s="45">
        <v>-1</v>
      </c>
      <c r="C865" t="s">
        <v>77</v>
      </c>
      <c r="D865" t="str">
        <f>_xlfn.XLOOKUP(Table2[[#This Row],[Patron Group]],$R$10:$R$24,$S$10:$S$24)</f>
        <v>Undergraduate</v>
      </c>
      <c r="E865" s="1" t="d">
        <v>2023-01-26</v>
      </c>
      <c r="F865" t="s">
        <v>601</v>
      </c>
      <c r="G865" t="s">
        <v>2274</v>
      </c>
      <c r="H865" t="str">
        <f>_xlfn.XLOOKUP(Table2[[#This Row],[Unique BarCode]],$N$10:$N$37,$O$10:$O$37)</f>
        <v>MacBook</v>
      </c>
      <c r="I865" t="str">
        <f>_xlfn.XLOOKUP(Table2[[#This Row],[Unique BarCode]],$N$10:$N$37,$P$10:$P$37)</f>
        <v>Device</v>
      </c>
      <c r="J865" t="s">
        <v>8</v>
      </c>
      <c r="K865" t="s">
        <v>602</v>
      </c>
      <c r="L865">
        <v>1</v>
      </c>
    </row>
    <row r="866" spans="1:12" x14ac:dyDescent="0.2">
      <c r="A866" s="1" t="d">
        <v>2023-01-19</v>
      </c>
      <c r="B866" s="45">
        <v>-1</v>
      </c>
      <c r="C866" t="s">
        <v>77</v>
      </c>
      <c r="D866" t="str">
        <f>_xlfn.XLOOKUP(Table2[[#This Row],[Patron Group]],$R$10:$R$24,$S$10:$S$24)</f>
        <v>Undergraduate</v>
      </c>
      <c r="E866" s="1" t="d">
        <v>2023-01-26</v>
      </c>
      <c r="F866" t="s">
        <v>1016</v>
      </c>
      <c r="G866" t="s">
        <v>2274</v>
      </c>
      <c r="H866" t="str">
        <f>_xlfn.XLOOKUP(Table2[[#This Row],[Unique BarCode]],$N$10:$N$37,$O$10:$O$37)</f>
        <v>MacBook</v>
      </c>
      <c r="I866" t="str">
        <f>_xlfn.XLOOKUP(Table2[[#This Row],[Unique BarCode]],$N$10:$N$37,$P$10:$P$37)</f>
        <v>Device</v>
      </c>
      <c r="J866" t="s">
        <v>8</v>
      </c>
      <c r="K866" t="s">
        <v>1016</v>
      </c>
      <c r="L866">
        <v>1</v>
      </c>
    </row>
    <row r="867" spans="1:12" x14ac:dyDescent="0.2">
      <c r="A867" s="1" t="d">
        <v>2023-01-19</v>
      </c>
      <c r="B867" s="45">
        <v>-1</v>
      </c>
      <c r="C867" t="s">
        <v>77</v>
      </c>
      <c r="D867" t="str">
        <f>_xlfn.XLOOKUP(Table2[[#This Row],[Patron Group]],$R$10:$R$24,$S$10:$S$24)</f>
        <v>Undergraduate</v>
      </c>
      <c r="E867" s="1" t="d">
        <v>2023-01-26</v>
      </c>
      <c r="F867" t="s">
        <v>1017</v>
      </c>
      <c r="G867" t="s">
        <v>2263</v>
      </c>
      <c r="H867" t="str">
        <f>_xlfn.XLOOKUP(Table2[[#This Row],[Unique BarCode]],$N$10:$N$37,$O$10:$O$37)</f>
        <v>HP Laptop</v>
      </c>
      <c r="I867" t="str">
        <f>_xlfn.XLOOKUP(Table2[[#This Row],[Unique BarCode]],$N$10:$N$37,$P$10:$P$37)</f>
        <v>Device</v>
      </c>
      <c r="J867" t="s">
        <v>8</v>
      </c>
      <c r="K867" t="s">
        <v>1018</v>
      </c>
      <c r="L867">
        <v>1</v>
      </c>
    </row>
    <row r="868" spans="1:12" x14ac:dyDescent="0.2">
      <c r="A868" s="1" t="d">
        <v>2023-01-19</v>
      </c>
      <c r="B868" s="45">
        <v>-1</v>
      </c>
      <c r="C868" t="s">
        <v>77</v>
      </c>
      <c r="D868" t="str">
        <f>_xlfn.XLOOKUP(Table2[[#This Row],[Patron Group]],$R$10:$R$24,$S$10:$S$24)</f>
        <v>Undergraduate</v>
      </c>
      <c r="E868" s="1" t="d">
        <v>2023-01-26</v>
      </c>
      <c r="F868" t="s">
        <v>1019</v>
      </c>
      <c r="G868" t="s">
        <v>2263</v>
      </c>
      <c r="H868" t="str">
        <f>_xlfn.XLOOKUP(Table2[[#This Row],[Unique BarCode]],$N$10:$N$37,$O$10:$O$37)</f>
        <v>HP Laptop</v>
      </c>
      <c r="I868" t="str">
        <f>_xlfn.XLOOKUP(Table2[[#This Row],[Unique BarCode]],$N$10:$N$37,$P$10:$P$37)</f>
        <v>Device</v>
      </c>
      <c r="J868" t="s">
        <v>8</v>
      </c>
      <c r="K868" t="s">
        <v>1020</v>
      </c>
      <c r="L868">
        <v>1</v>
      </c>
    </row>
    <row r="869" spans="1:12" x14ac:dyDescent="0.2">
      <c r="A869" s="1" t="d">
        <v>2023-01-19</v>
      </c>
      <c r="B869" s="45">
        <v>-1</v>
      </c>
      <c r="C869" t="s">
        <v>77</v>
      </c>
      <c r="D869" t="str">
        <f>_xlfn.XLOOKUP(Table2[[#This Row],[Patron Group]],$R$10:$R$24,$S$10:$S$24)</f>
        <v>Undergraduate</v>
      </c>
      <c r="E869" s="1" t="d">
        <v>2023-01-31</v>
      </c>
      <c r="F869" t="s">
        <v>1021</v>
      </c>
      <c r="G869" t="s">
        <v>2263</v>
      </c>
      <c r="H869" t="str">
        <f>_xlfn.XLOOKUP(Table2[[#This Row],[Unique BarCode]],$N$10:$N$37,$O$10:$O$37)</f>
        <v>HP Laptop</v>
      </c>
      <c r="I869" t="str">
        <f>_xlfn.XLOOKUP(Table2[[#This Row],[Unique BarCode]],$N$10:$N$37,$P$10:$P$37)</f>
        <v>Device</v>
      </c>
      <c r="J869" t="s">
        <v>8</v>
      </c>
      <c r="K869" t="s">
        <v>1022</v>
      </c>
      <c r="L869">
        <v>1</v>
      </c>
    </row>
    <row r="870" spans="1:12" x14ac:dyDescent="0.2">
      <c r="A870" s="1" t="d">
        <v>2023-01-19</v>
      </c>
      <c r="B870" s="45">
        <v>-1</v>
      </c>
      <c r="C870" t="s">
        <v>77</v>
      </c>
      <c r="D870" t="str">
        <f>_xlfn.XLOOKUP(Table2[[#This Row],[Patron Group]],$R$10:$R$24,$S$10:$S$24)</f>
        <v>Undergraduate</v>
      </c>
      <c r="E870" s="1" t="d">
        <v>2023-02-01</v>
      </c>
      <c r="F870" t="s">
        <v>491</v>
      </c>
      <c r="G870" t="s">
        <v>2273</v>
      </c>
      <c r="H870" t="str">
        <f>_xlfn.XLOOKUP(Table2[[#This Row],[Unique BarCode]],$N$10:$N$37,$O$10:$O$37)</f>
        <v>ChromeBook</v>
      </c>
      <c r="I870" t="str">
        <f>_xlfn.XLOOKUP(Table2[[#This Row],[Unique BarCode]],$N$10:$N$37,$P$10:$P$37)</f>
        <v>Device</v>
      </c>
      <c r="J870" t="s">
        <v>8</v>
      </c>
      <c r="K870" t="s">
        <v>492</v>
      </c>
      <c r="L870">
        <v>1</v>
      </c>
    </row>
    <row r="871" spans="1:12" x14ac:dyDescent="0.2">
      <c r="A871" s="1" t="d">
        <v>2023-01-19</v>
      </c>
      <c r="B871" s="45">
        <v>-1</v>
      </c>
      <c r="C871" t="s">
        <v>77</v>
      </c>
      <c r="D871" t="str">
        <f>_xlfn.XLOOKUP(Table2[[#This Row],[Patron Group]],$R$10:$R$24,$S$10:$S$24)</f>
        <v>Undergraduate</v>
      </c>
      <c r="E871" s="1" t="d">
        <v>2023-02-02</v>
      </c>
      <c r="F871" t="s">
        <v>1023</v>
      </c>
      <c r="G871" t="s">
        <v>2274</v>
      </c>
      <c r="H871" t="str">
        <f>_xlfn.XLOOKUP(Table2[[#This Row],[Unique BarCode]],$N$10:$N$37,$O$10:$O$37)</f>
        <v>MacBook</v>
      </c>
      <c r="I871" t="str">
        <f>_xlfn.XLOOKUP(Table2[[#This Row],[Unique BarCode]],$N$10:$N$37,$P$10:$P$37)</f>
        <v>Device</v>
      </c>
      <c r="J871" t="s">
        <v>8</v>
      </c>
      <c r="K871" t="s">
        <v>1024</v>
      </c>
      <c r="L871">
        <v>1</v>
      </c>
    </row>
    <row r="872" spans="1:12" x14ac:dyDescent="0.2">
      <c r="A872" s="1" t="d">
        <v>2023-01-19</v>
      </c>
      <c r="B872" s="45">
        <v>-1</v>
      </c>
      <c r="C872" t="s">
        <v>77</v>
      </c>
      <c r="D872" t="str">
        <f>_xlfn.XLOOKUP(Table2[[#This Row],[Patron Group]],$R$10:$R$24,$S$10:$S$24)</f>
        <v>Undergraduate</v>
      </c>
      <c r="E872" s="1" t="d">
        <v>2023-02-02</v>
      </c>
      <c r="F872" t="s">
        <v>1025</v>
      </c>
      <c r="G872" t="s">
        <v>2275</v>
      </c>
      <c r="H872" t="str">
        <f>_xlfn.XLOOKUP(Table2[[#This Row],[Unique BarCode]],$N$10:$N$37,$O$10:$O$37)</f>
        <v>iPad</v>
      </c>
      <c r="I872" t="str">
        <f>_xlfn.XLOOKUP(Table2[[#This Row],[Unique BarCode]],$N$10:$N$37,$P$10:$P$37)</f>
        <v>Device</v>
      </c>
      <c r="J872" t="s">
        <v>8</v>
      </c>
      <c r="L872">
        <v>1</v>
      </c>
    </row>
    <row r="873" spans="1:12" x14ac:dyDescent="0.2">
      <c r="A873" s="1" t="d">
        <v>2023-01-19</v>
      </c>
      <c r="B873" s="45">
        <v>-1</v>
      </c>
      <c r="C873" t="s">
        <v>77</v>
      </c>
      <c r="D873" t="str">
        <f>_xlfn.XLOOKUP(Table2[[#This Row],[Patron Group]],$R$10:$R$24,$S$10:$S$24)</f>
        <v>Undergraduate</v>
      </c>
      <c r="E873" s="1" t="d">
        <v>2023-02-02</v>
      </c>
      <c r="F873" t="s">
        <v>1026</v>
      </c>
      <c r="G873" t="s">
        <v>2275</v>
      </c>
      <c r="H873" t="str">
        <f>_xlfn.XLOOKUP(Table2[[#This Row],[Unique BarCode]],$N$10:$N$37,$O$10:$O$37)</f>
        <v>iPad</v>
      </c>
      <c r="I873" t="str">
        <f>_xlfn.XLOOKUP(Table2[[#This Row],[Unique BarCode]],$N$10:$N$37,$P$10:$P$37)</f>
        <v>Device</v>
      </c>
      <c r="J873" t="s">
        <v>8</v>
      </c>
      <c r="L873">
        <v>1</v>
      </c>
    </row>
    <row r="874" spans="1:12" x14ac:dyDescent="0.2">
      <c r="A874" s="1" t="d">
        <v>2023-01-19</v>
      </c>
      <c r="B874" s="45">
        <v>-1</v>
      </c>
      <c r="C874" t="s">
        <v>77</v>
      </c>
      <c r="D874" t="str">
        <f>_xlfn.XLOOKUP(Table2[[#This Row],[Patron Group]],$R$10:$R$24,$S$10:$S$24)</f>
        <v>Undergraduate</v>
      </c>
      <c r="E874" s="1" t="d">
        <v>2023-02-02</v>
      </c>
      <c r="F874" t="s">
        <v>506</v>
      </c>
      <c r="G874" t="s">
        <v>2263</v>
      </c>
      <c r="H874" t="str">
        <f>_xlfn.XLOOKUP(Table2[[#This Row],[Unique BarCode]],$N$10:$N$37,$O$10:$O$37)</f>
        <v>HP Laptop</v>
      </c>
      <c r="I874" t="str">
        <f>_xlfn.XLOOKUP(Table2[[#This Row],[Unique BarCode]],$N$10:$N$37,$P$10:$P$37)</f>
        <v>Device</v>
      </c>
      <c r="J874" t="s">
        <v>8</v>
      </c>
      <c r="K874" t="s">
        <v>507</v>
      </c>
      <c r="L874">
        <v>1</v>
      </c>
    </row>
    <row r="875" spans="1:12" x14ac:dyDescent="0.2">
      <c r="A875" s="1" t="d">
        <v>2023-01-19</v>
      </c>
      <c r="B875" s="45">
        <v>-1</v>
      </c>
      <c r="C875" t="s">
        <v>77</v>
      </c>
      <c r="D875" t="str">
        <f>_xlfn.XLOOKUP(Table2[[#This Row],[Patron Group]],$R$10:$R$24,$S$10:$S$24)</f>
        <v>Undergraduate</v>
      </c>
      <c r="E875" s="1" t="d">
        <v>2023-02-02</v>
      </c>
      <c r="F875" t="s">
        <v>571</v>
      </c>
      <c r="G875" t="s">
        <v>2263</v>
      </c>
      <c r="H875" t="str">
        <f>_xlfn.XLOOKUP(Table2[[#This Row],[Unique BarCode]],$N$10:$N$37,$O$10:$O$37)</f>
        <v>HP Laptop</v>
      </c>
      <c r="I875" t="str">
        <f>_xlfn.XLOOKUP(Table2[[#This Row],[Unique BarCode]],$N$10:$N$37,$P$10:$P$37)</f>
        <v>Device</v>
      </c>
      <c r="J875" t="s">
        <v>8</v>
      </c>
      <c r="K875" t="s">
        <v>572</v>
      </c>
      <c r="L875">
        <v>1</v>
      </c>
    </row>
    <row r="876" spans="1:12" x14ac:dyDescent="0.2">
      <c r="A876" s="1" t="d">
        <v>2023-01-19</v>
      </c>
      <c r="B876" s="45">
        <v>-1</v>
      </c>
      <c r="C876" t="s">
        <v>77</v>
      </c>
      <c r="D876" t="str">
        <f>_xlfn.XLOOKUP(Table2[[#This Row],[Patron Group]],$R$10:$R$24,$S$10:$S$24)</f>
        <v>Undergraduate</v>
      </c>
      <c r="E876" s="1" t="d">
        <v>2023-04-19</v>
      </c>
      <c r="F876" t="s">
        <v>1027</v>
      </c>
      <c r="G876" t="s">
        <v>2279</v>
      </c>
      <c r="H876" t="str">
        <f>_xlfn.XLOOKUP(Table2[[#This Row],[Unique BarCode]],$N$10:$N$37,$O$10:$O$37)</f>
        <v>EE Devices</v>
      </c>
      <c r="I876" t="str">
        <f>_xlfn.XLOOKUP(Table2[[#This Row],[Unique BarCode]],$N$10:$N$37,$P$10:$P$37)</f>
        <v>EE Devices</v>
      </c>
      <c r="J876" t="s">
        <v>49</v>
      </c>
      <c r="K876" t="s">
        <v>1028</v>
      </c>
      <c r="L876">
        <v>1</v>
      </c>
    </row>
    <row r="877" spans="1:12" x14ac:dyDescent="0.2">
      <c r="A877" s="1" t="d">
        <v>2023-01-19</v>
      </c>
      <c r="B877" s="45">
        <v>-1</v>
      </c>
      <c r="C877" t="s">
        <v>77</v>
      </c>
      <c r="D877" t="str">
        <f>_xlfn.XLOOKUP(Table2[[#This Row],[Patron Group]],$R$10:$R$24,$S$10:$S$24)</f>
        <v>Undergraduate</v>
      </c>
      <c r="E877" s="1" t="d">
        <v>2023-04-19</v>
      </c>
      <c r="F877" t="s">
        <v>1029</v>
      </c>
      <c r="G877" t="s">
        <v>2279</v>
      </c>
      <c r="H877" t="str">
        <f>_xlfn.XLOOKUP(Table2[[#This Row],[Unique BarCode]],$N$10:$N$37,$O$10:$O$37)</f>
        <v>EE Devices</v>
      </c>
      <c r="I877" t="str">
        <f>_xlfn.XLOOKUP(Table2[[#This Row],[Unique BarCode]],$N$10:$N$37,$P$10:$P$37)</f>
        <v>EE Devices</v>
      </c>
      <c r="J877" t="s">
        <v>49</v>
      </c>
      <c r="K877" t="s">
        <v>1030</v>
      </c>
      <c r="L877">
        <v>1</v>
      </c>
    </row>
    <row r="878" spans="1:12" x14ac:dyDescent="0.2">
      <c r="A878" s="1" t="d">
        <v>2023-01-19</v>
      </c>
      <c r="B878" s="45">
        <v>5560265200006530</v>
      </c>
      <c r="C878" t="s">
        <v>77</v>
      </c>
      <c r="D878" t="str">
        <f>_xlfn.XLOOKUP(Table2[[#This Row],[Patron Group]],$R$10:$R$24,$S$10:$S$24)</f>
        <v>Undergraduate</v>
      </c>
      <c r="E878" s="1" t="d">
        <v>2023-06-01</v>
      </c>
      <c r="F878" t="s">
        <v>1031</v>
      </c>
      <c r="G878" t="s">
        <v>2279</v>
      </c>
      <c r="H878" t="str">
        <f>_xlfn.XLOOKUP(Table2[[#This Row],[Unique BarCode]],$N$10:$N$37,$O$10:$O$37)</f>
        <v>EE Devices</v>
      </c>
      <c r="I878" t="str">
        <f>_xlfn.XLOOKUP(Table2[[#This Row],[Unique BarCode]],$N$10:$N$37,$P$10:$P$37)</f>
        <v>EE Devices</v>
      </c>
      <c r="J878" t="s">
        <v>49</v>
      </c>
      <c r="K878" t="s">
        <v>1032</v>
      </c>
      <c r="L878">
        <v>1</v>
      </c>
    </row>
    <row r="879" spans="1:12" x14ac:dyDescent="0.2">
      <c r="A879" s="1" t="d">
        <v>2023-01-19</v>
      </c>
      <c r="B879" s="45">
        <v>5560600650006530</v>
      </c>
      <c r="C879" t="s">
        <v>77</v>
      </c>
      <c r="D879" t="str">
        <f>_xlfn.XLOOKUP(Table2[[#This Row],[Patron Group]],$R$10:$R$24,$S$10:$S$24)</f>
        <v>Undergraduate</v>
      </c>
      <c r="E879" s="1" t="d">
        <v>2023-04-19</v>
      </c>
      <c r="F879" t="s">
        <v>1033</v>
      </c>
      <c r="G879" t="s">
        <v>2279</v>
      </c>
      <c r="H879" t="str">
        <f>_xlfn.XLOOKUP(Table2[[#This Row],[Unique BarCode]],$N$10:$N$37,$O$10:$O$37)</f>
        <v>EE Devices</v>
      </c>
      <c r="I879" t="str">
        <f>_xlfn.XLOOKUP(Table2[[#This Row],[Unique BarCode]],$N$10:$N$37,$P$10:$P$37)</f>
        <v>EE Devices</v>
      </c>
      <c r="J879" t="s">
        <v>49</v>
      </c>
      <c r="L879">
        <v>1</v>
      </c>
    </row>
    <row r="880" spans="1:12" x14ac:dyDescent="0.2">
      <c r="A880" s="1" t="d">
        <v>2023-01-19</v>
      </c>
      <c r="B880" s="45">
        <v>9405351780006530</v>
      </c>
      <c r="C880" t="s">
        <v>20</v>
      </c>
      <c r="D880" t="str">
        <f>_xlfn.XLOOKUP(Table2[[#This Row],[Patron Group]],$R$10:$R$24,$S$10:$S$24)</f>
        <v>Graduate</v>
      </c>
      <c r="E880" s="1" t="d">
        <v>2023-02-02</v>
      </c>
      <c r="F880" t="s">
        <v>1034</v>
      </c>
      <c r="G880" t="s">
        <v>2275</v>
      </c>
      <c r="H880" t="str">
        <f>_xlfn.XLOOKUP(Table2[[#This Row],[Unique BarCode]],$N$10:$N$37,$O$10:$O$37)</f>
        <v>iPad</v>
      </c>
      <c r="I880" t="str">
        <f>_xlfn.XLOOKUP(Table2[[#This Row],[Unique BarCode]],$N$10:$N$37,$P$10:$P$37)</f>
        <v>Device</v>
      </c>
      <c r="J880" t="s">
        <v>8</v>
      </c>
      <c r="L880">
        <v>1</v>
      </c>
    </row>
    <row r="881" spans="1:12" x14ac:dyDescent="0.2">
      <c r="A881" s="1" t="d">
        <v>2023-01-19</v>
      </c>
      <c r="B881" s="45">
        <v>9405741700006530</v>
      </c>
      <c r="C881" t="s">
        <v>77</v>
      </c>
      <c r="D881" t="str">
        <f>_xlfn.XLOOKUP(Table2[[#This Row],[Patron Group]],$R$10:$R$24,$S$10:$S$24)</f>
        <v>Undergraduate</v>
      </c>
      <c r="E881" s="1" t="d">
        <v>2023-01-19</v>
      </c>
      <c r="F881" t="s">
        <v>921</v>
      </c>
      <c r="G881" t="s">
        <v>2266</v>
      </c>
      <c r="H881" t="str">
        <f>_xlfn.XLOOKUP(Table2[[#This Row],[Unique BarCode]],$N$10:$N$37,$O$10:$O$37)</f>
        <v>Headphones</v>
      </c>
      <c r="I881" t="str">
        <f>_xlfn.XLOOKUP(Table2[[#This Row],[Unique BarCode]],$N$10:$N$37,$P$10:$P$37)</f>
        <v>Accessory</v>
      </c>
      <c r="J881" t="s">
        <v>8</v>
      </c>
      <c r="K881" t="s">
        <v>922</v>
      </c>
      <c r="L881">
        <v>1</v>
      </c>
    </row>
    <row r="882" spans="1:12" x14ac:dyDescent="0.2">
      <c r="A882" s="1" t="d">
        <v>2023-01-20</v>
      </c>
      <c r="B882" s="45">
        <v>-1</v>
      </c>
      <c r="C882" t="s">
        <v>20</v>
      </c>
      <c r="D882" t="str">
        <f>_xlfn.XLOOKUP(Table2[[#This Row],[Patron Group]],$R$10:$R$24,$S$10:$S$24)</f>
        <v>Graduate</v>
      </c>
      <c r="E882" s="1" t="d">
        <v>2023-01-20</v>
      </c>
      <c r="F882" t="s">
        <v>1037</v>
      </c>
      <c r="G882" t="s">
        <v>2281</v>
      </c>
      <c r="H882" t="str">
        <f>_xlfn.XLOOKUP(Table2[[#This Row],[Unique BarCode]],$N$10:$N$37,$O$10:$O$37)</f>
        <v>HDMIC</v>
      </c>
      <c r="I882" t="str">
        <f>_xlfn.XLOOKUP(Table2[[#This Row],[Unique BarCode]],$N$10:$N$37,$P$10:$P$37)</f>
        <v>Cable</v>
      </c>
      <c r="J882" t="s">
        <v>8</v>
      </c>
      <c r="K882" t="s">
        <v>1038</v>
      </c>
      <c r="L882">
        <v>1</v>
      </c>
    </row>
    <row r="883" spans="1:12" x14ac:dyDescent="0.2">
      <c r="A883" s="1" t="d">
        <v>2023-01-20</v>
      </c>
      <c r="B883" s="45">
        <v>-1</v>
      </c>
      <c r="C883" t="s">
        <v>20</v>
      </c>
      <c r="D883" t="str">
        <f>_xlfn.XLOOKUP(Table2[[#This Row],[Patron Group]],$R$10:$R$24,$S$10:$S$24)</f>
        <v>Graduate</v>
      </c>
      <c r="E883" s="1" t="d">
        <v>2023-01-20</v>
      </c>
      <c r="F883" t="s">
        <v>707</v>
      </c>
      <c r="G883" t="s">
        <v>2281</v>
      </c>
      <c r="H883" t="str">
        <f>_xlfn.XLOOKUP(Table2[[#This Row],[Unique BarCode]],$N$10:$N$37,$O$10:$O$37)</f>
        <v>HDMIC</v>
      </c>
      <c r="I883" t="str">
        <f>_xlfn.XLOOKUP(Table2[[#This Row],[Unique BarCode]],$N$10:$N$37,$P$10:$P$37)</f>
        <v>Cable</v>
      </c>
      <c r="J883" t="s">
        <v>8</v>
      </c>
      <c r="K883" t="s">
        <v>708</v>
      </c>
      <c r="L883">
        <v>1</v>
      </c>
    </row>
    <row r="884" spans="1:12" x14ac:dyDescent="0.2">
      <c r="A884" s="1" t="d">
        <v>2023-01-20</v>
      </c>
      <c r="B884" s="45">
        <v>-1</v>
      </c>
      <c r="C884" t="s">
        <v>20</v>
      </c>
      <c r="D884" t="str">
        <f>_xlfn.XLOOKUP(Table2[[#This Row],[Patron Group]],$R$10:$R$24,$S$10:$S$24)</f>
        <v>Graduate</v>
      </c>
      <c r="E884" s="1" t="d">
        <v>2023-01-20</v>
      </c>
      <c r="F884" t="s">
        <v>215</v>
      </c>
      <c r="G884" t="s">
        <v>2281</v>
      </c>
      <c r="H884" t="str">
        <f>_xlfn.XLOOKUP(Table2[[#This Row],[Unique BarCode]],$N$10:$N$37,$O$10:$O$37)</f>
        <v>HDMIC</v>
      </c>
      <c r="I884" t="str">
        <f>_xlfn.XLOOKUP(Table2[[#This Row],[Unique BarCode]],$N$10:$N$37,$P$10:$P$37)</f>
        <v>Cable</v>
      </c>
      <c r="J884" t="s">
        <v>8</v>
      </c>
      <c r="K884" t="s">
        <v>216</v>
      </c>
      <c r="L884">
        <v>1</v>
      </c>
    </row>
    <row r="885" spans="1:12" x14ac:dyDescent="0.2">
      <c r="A885" s="1" t="d">
        <v>2023-01-20</v>
      </c>
      <c r="B885" s="45">
        <v>-1</v>
      </c>
      <c r="C885" t="s">
        <v>20</v>
      </c>
      <c r="D885" t="str">
        <f>_xlfn.XLOOKUP(Table2[[#This Row],[Patron Group]],$R$10:$R$24,$S$10:$S$24)</f>
        <v>Graduate</v>
      </c>
      <c r="E885" s="1" t="d">
        <v>2023-01-20</v>
      </c>
      <c r="F885" t="s">
        <v>1039</v>
      </c>
      <c r="G885" t="s">
        <v>2282</v>
      </c>
      <c r="H885" t="str">
        <f>_xlfn.XLOOKUP(Table2[[#This Row],[Unique BarCode]],$N$10:$N$37,$O$10:$O$37)</f>
        <v>HPUSBC</v>
      </c>
      <c r="I885" t="str">
        <f>_xlfn.XLOOKUP(Table2[[#This Row],[Unique BarCode]],$N$10:$N$37,$P$10:$P$37)</f>
        <v>Charger</v>
      </c>
      <c r="J885" t="s">
        <v>49</v>
      </c>
      <c r="K885" t="s">
        <v>1040</v>
      </c>
      <c r="L885">
        <v>1</v>
      </c>
    </row>
    <row r="886" spans="1:12" x14ac:dyDescent="0.2">
      <c r="A886" s="1" t="d">
        <v>2023-01-20</v>
      </c>
      <c r="B886" s="45">
        <v>-1</v>
      </c>
      <c r="C886" t="s">
        <v>20</v>
      </c>
      <c r="D886" t="str">
        <f>_xlfn.XLOOKUP(Table2[[#This Row],[Patron Group]],$R$10:$R$24,$S$10:$S$24)</f>
        <v>Graduate</v>
      </c>
      <c r="E886" s="1" t="d">
        <v>2023-01-20</v>
      </c>
      <c r="F886" t="s">
        <v>839</v>
      </c>
      <c r="G886" t="s">
        <v>2265</v>
      </c>
      <c r="H886" t="str">
        <f>_xlfn.XLOOKUP(Table2[[#This Row],[Unique BarCode]],$N$10:$N$37,$O$10:$O$37)</f>
        <v>IPHONE</v>
      </c>
      <c r="I886" t="str">
        <f>_xlfn.XLOOKUP(Table2[[#This Row],[Unique BarCode]],$N$10:$N$37,$P$10:$P$37)</f>
        <v>Charger</v>
      </c>
      <c r="J886" t="s">
        <v>8</v>
      </c>
      <c r="K886" t="s">
        <v>840</v>
      </c>
      <c r="L886">
        <v>1</v>
      </c>
    </row>
    <row r="887" spans="1:12" x14ac:dyDescent="0.2">
      <c r="A887" s="1" t="d">
        <v>2023-01-20</v>
      </c>
      <c r="B887" s="45">
        <v>-1</v>
      </c>
      <c r="C887" t="s">
        <v>20</v>
      </c>
      <c r="D887" t="str">
        <f>_xlfn.XLOOKUP(Table2[[#This Row],[Patron Group]],$R$10:$R$24,$S$10:$S$24)</f>
        <v>Graduate</v>
      </c>
      <c r="E887" s="1" t="d">
        <v>2023-01-20</v>
      </c>
      <c r="F887" t="s">
        <v>29</v>
      </c>
      <c r="G887" t="s">
        <v>2265</v>
      </c>
      <c r="H887" t="str">
        <f>_xlfn.XLOOKUP(Table2[[#This Row],[Unique BarCode]],$N$10:$N$37,$O$10:$O$37)</f>
        <v>IPHONE</v>
      </c>
      <c r="I887" t="str">
        <f>_xlfn.XLOOKUP(Table2[[#This Row],[Unique BarCode]],$N$10:$N$37,$P$10:$P$37)</f>
        <v>Charger</v>
      </c>
      <c r="J887" t="s">
        <v>8</v>
      </c>
      <c r="K887" t="s">
        <v>30</v>
      </c>
      <c r="L887">
        <v>1</v>
      </c>
    </row>
    <row r="888" spans="1:12" x14ac:dyDescent="0.2">
      <c r="A888" s="1" t="d">
        <v>2023-01-20</v>
      </c>
      <c r="B888" s="45">
        <v>-1</v>
      </c>
      <c r="C888" t="s">
        <v>20</v>
      </c>
      <c r="D888" t="str">
        <f>_xlfn.XLOOKUP(Table2[[#This Row],[Patron Group]],$R$10:$R$24,$S$10:$S$24)</f>
        <v>Graduate</v>
      </c>
      <c r="E888" s="1" t="d">
        <v>2023-01-20</v>
      </c>
      <c r="F888" t="s">
        <v>1041</v>
      </c>
      <c r="G888" t="s">
        <v>2265</v>
      </c>
      <c r="H888" t="str">
        <f>_xlfn.XLOOKUP(Table2[[#This Row],[Unique BarCode]],$N$10:$N$37,$O$10:$O$37)</f>
        <v>IPHONE</v>
      </c>
      <c r="I888" t="str">
        <f>_xlfn.XLOOKUP(Table2[[#This Row],[Unique BarCode]],$N$10:$N$37,$P$10:$P$37)</f>
        <v>Charger</v>
      </c>
      <c r="J888" t="s">
        <v>128</v>
      </c>
      <c r="L888">
        <v>1</v>
      </c>
    </row>
    <row r="889" spans="1:12" x14ac:dyDescent="0.2">
      <c r="A889" s="1" t="d">
        <v>2023-01-20</v>
      </c>
      <c r="B889" s="45">
        <v>-1</v>
      </c>
      <c r="C889" t="s">
        <v>20</v>
      </c>
      <c r="D889" t="str">
        <f>_xlfn.XLOOKUP(Table2[[#This Row],[Patron Group]],$R$10:$R$24,$S$10:$S$24)</f>
        <v>Graduate</v>
      </c>
      <c r="E889" s="1" t="d">
        <v>2023-01-20</v>
      </c>
      <c r="F889" t="s">
        <v>813</v>
      </c>
      <c r="G889" t="s">
        <v>2268</v>
      </c>
      <c r="H889" t="str">
        <f>_xlfn.XLOOKUP(Table2[[#This Row],[Unique BarCode]],$N$10:$N$37,$O$10:$O$37)</f>
        <v>MACCHRG</v>
      </c>
      <c r="I889" t="str">
        <f>_xlfn.XLOOKUP(Table2[[#This Row],[Unique BarCode]],$N$10:$N$37,$P$10:$P$37)</f>
        <v>Charger</v>
      </c>
      <c r="J889" t="s">
        <v>13</v>
      </c>
      <c r="K889" t="s">
        <v>814</v>
      </c>
      <c r="L889">
        <v>1</v>
      </c>
    </row>
    <row r="890" spans="1:12" x14ac:dyDescent="0.2">
      <c r="A890" s="1" t="d">
        <v>2023-01-20</v>
      </c>
      <c r="B890" s="45">
        <v>-1</v>
      </c>
      <c r="C890" t="s">
        <v>20</v>
      </c>
      <c r="D890" t="str">
        <f>_xlfn.XLOOKUP(Table2[[#This Row],[Patron Group]],$R$10:$R$24,$S$10:$S$24)</f>
        <v>Graduate</v>
      </c>
      <c r="E890" s="1" t="d">
        <v>2023-01-20</v>
      </c>
      <c r="F890" t="s">
        <v>37</v>
      </c>
      <c r="G890" t="s">
        <v>2296</v>
      </c>
      <c r="H890" t="str">
        <f>_xlfn.XLOOKUP(Table2[[#This Row],[Unique BarCode]],$N$10:$N$37,$O$10:$O$37)</f>
        <v>MACUSBC</v>
      </c>
      <c r="I890" t="str">
        <f>_xlfn.XLOOKUP(Table2[[#This Row],[Unique BarCode]],$N$10:$N$37,$P$10:$P$37)</f>
        <v>Charger</v>
      </c>
      <c r="J890" t="s">
        <v>8</v>
      </c>
      <c r="K890" t="s">
        <v>38</v>
      </c>
      <c r="L890">
        <v>1</v>
      </c>
    </row>
    <row r="891" spans="1:12" x14ac:dyDescent="0.2">
      <c r="A891" s="1" t="d">
        <v>2023-01-20</v>
      </c>
      <c r="B891" s="45">
        <v>-1</v>
      </c>
      <c r="C891" t="s">
        <v>20</v>
      </c>
      <c r="D891" t="str">
        <f>_xlfn.XLOOKUP(Table2[[#This Row],[Patron Group]],$R$10:$R$24,$S$10:$S$24)</f>
        <v>Graduate</v>
      </c>
      <c r="E891" s="1" t="d">
        <v>2023-01-20</v>
      </c>
      <c r="F891" t="s">
        <v>39</v>
      </c>
      <c r="G891" t="s">
        <v>2296</v>
      </c>
      <c r="H891" t="str">
        <f>_xlfn.XLOOKUP(Table2[[#This Row],[Unique BarCode]],$N$10:$N$37,$O$10:$O$37)</f>
        <v>MACUSBC</v>
      </c>
      <c r="I891" t="str">
        <f>_xlfn.XLOOKUP(Table2[[#This Row],[Unique BarCode]],$N$10:$N$37,$P$10:$P$37)</f>
        <v>Charger</v>
      </c>
      <c r="J891" t="s">
        <v>8</v>
      </c>
      <c r="K891" t="s">
        <v>40</v>
      </c>
      <c r="L891">
        <v>1</v>
      </c>
    </row>
    <row r="892" spans="1:12" x14ac:dyDescent="0.2">
      <c r="A892" s="1" t="d">
        <v>2023-01-20</v>
      </c>
      <c r="B892" s="45">
        <v>-1</v>
      </c>
      <c r="C892" t="s">
        <v>20</v>
      </c>
      <c r="D892" t="str">
        <f>_xlfn.XLOOKUP(Table2[[#This Row],[Patron Group]],$R$10:$R$24,$S$10:$S$24)</f>
        <v>Graduate</v>
      </c>
      <c r="E892" s="1" t="d">
        <v>2023-01-20</v>
      </c>
      <c r="F892" t="s">
        <v>481</v>
      </c>
      <c r="G892" t="s">
        <v>2285</v>
      </c>
      <c r="H892" t="str">
        <f>_xlfn.XLOOKUP(Table2[[#This Row],[Unique BarCode]],$N$10:$N$37,$O$10:$O$37)</f>
        <v>UHDMI</v>
      </c>
      <c r="I892" t="str">
        <f>_xlfn.XLOOKUP(Table2[[#This Row],[Unique BarCode]],$N$10:$N$37,$P$10:$P$37)</f>
        <v>Cable</v>
      </c>
      <c r="J892" t="s">
        <v>8</v>
      </c>
      <c r="L892">
        <v>1</v>
      </c>
    </row>
    <row r="893" spans="1:12" x14ac:dyDescent="0.2">
      <c r="A893" s="1" t="d">
        <v>2023-01-20</v>
      </c>
      <c r="B893" s="45">
        <v>-1</v>
      </c>
      <c r="C893" t="s">
        <v>20</v>
      </c>
      <c r="D893" t="str">
        <f>_xlfn.XLOOKUP(Table2[[#This Row],[Patron Group]],$R$10:$R$24,$S$10:$S$24)</f>
        <v>Graduate</v>
      </c>
      <c r="E893" s="1" t="d">
        <v>2023-01-20</v>
      </c>
      <c r="F893" t="s">
        <v>557</v>
      </c>
      <c r="G893" t="s">
        <v>2294</v>
      </c>
      <c r="H893" t="str">
        <f>_xlfn.XLOOKUP(Table2[[#This Row],[Unique BarCode]],$N$10:$N$37,$O$10:$O$37)</f>
        <v>UVGA</v>
      </c>
      <c r="I893" t="str">
        <f>_xlfn.XLOOKUP(Table2[[#This Row],[Unique BarCode]],$N$10:$N$37,$P$10:$P$37)</f>
        <v>Cable</v>
      </c>
      <c r="J893" t="s">
        <v>13</v>
      </c>
      <c r="K893" t="s">
        <v>558</v>
      </c>
      <c r="L893">
        <v>1</v>
      </c>
    </row>
    <row r="894" spans="1:12" x14ac:dyDescent="0.2">
      <c r="A894" s="1" t="d">
        <v>2023-01-20</v>
      </c>
      <c r="B894" s="45">
        <v>-1</v>
      </c>
      <c r="C894" t="s">
        <v>20</v>
      </c>
      <c r="D894" t="str">
        <f>_xlfn.XLOOKUP(Table2[[#This Row],[Patron Group]],$R$10:$R$24,$S$10:$S$24)</f>
        <v>Graduate</v>
      </c>
      <c r="E894" s="1" t="d">
        <v>2023-01-20</v>
      </c>
      <c r="F894" t="s">
        <v>815</v>
      </c>
      <c r="G894" t="s">
        <v>2294</v>
      </c>
      <c r="H894" t="str">
        <f>_xlfn.XLOOKUP(Table2[[#This Row],[Unique BarCode]],$N$10:$N$37,$O$10:$O$37)</f>
        <v>UVGA</v>
      </c>
      <c r="I894" t="str">
        <f>_xlfn.XLOOKUP(Table2[[#This Row],[Unique BarCode]],$N$10:$N$37,$P$10:$P$37)</f>
        <v>Cable</v>
      </c>
      <c r="J894" t="s">
        <v>8</v>
      </c>
      <c r="L894">
        <v>1</v>
      </c>
    </row>
    <row r="895" spans="1:12" x14ac:dyDescent="0.2">
      <c r="A895" s="1" t="d">
        <v>2023-01-20</v>
      </c>
      <c r="B895" s="45">
        <v>-1</v>
      </c>
      <c r="C895" t="s">
        <v>20</v>
      </c>
      <c r="D895" t="str">
        <f>_xlfn.XLOOKUP(Table2[[#This Row],[Patron Group]],$R$10:$R$24,$S$10:$S$24)</f>
        <v>Graduate</v>
      </c>
      <c r="E895" s="1" t="d">
        <v>2023-01-20</v>
      </c>
      <c r="F895" t="s">
        <v>925</v>
      </c>
      <c r="G895" t="s">
        <v>2294</v>
      </c>
      <c r="H895" t="str">
        <f>_xlfn.XLOOKUP(Table2[[#This Row],[Unique BarCode]],$N$10:$N$37,$O$10:$O$37)</f>
        <v>UVGA</v>
      </c>
      <c r="I895" t="str">
        <f>_xlfn.XLOOKUP(Table2[[#This Row],[Unique BarCode]],$N$10:$N$37,$P$10:$P$37)</f>
        <v>Cable</v>
      </c>
      <c r="J895" t="s">
        <v>8</v>
      </c>
      <c r="L895">
        <v>1</v>
      </c>
    </row>
    <row r="896" spans="1:12" x14ac:dyDescent="0.2">
      <c r="A896" s="1" t="d">
        <v>2023-01-20</v>
      </c>
      <c r="B896" s="45">
        <v>-1</v>
      </c>
      <c r="C896" t="s">
        <v>20</v>
      </c>
      <c r="D896" t="str">
        <f>_xlfn.XLOOKUP(Table2[[#This Row],[Patron Group]],$R$10:$R$24,$S$10:$S$24)</f>
        <v>Graduate</v>
      </c>
      <c r="E896" s="1" t="d">
        <v>2023-01-20</v>
      </c>
      <c r="F896" t="s">
        <v>1042</v>
      </c>
      <c r="G896" t="s">
        <v>2301</v>
      </c>
      <c r="H896" t="str">
        <f>_xlfn.XLOOKUP(Table2[[#This Row],[Unique BarCode]],$N$10:$N$37,$O$10:$O$37)</f>
        <v>VGA Cable</v>
      </c>
      <c r="I896" t="str">
        <f>_xlfn.XLOOKUP(Table2[[#This Row],[Unique BarCode]],$N$10:$N$37,$P$10:$P$37)</f>
        <v>Cable</v>
      </c>
      <c r="J896" t="s">
        <v>8</v>
      </c>
      <c r="K896" t="s">
        <v>1043</v>
      </c>
      <c r="L896">
        <v>1</v>
      </c>
    </row>
    <row r="897" spans="1:12" x14ac:dyDescent="0.2">
      <c r="A897" s="1" t="d">
        <v>2023-01-20</v>
      </c>
      <c r="B897" s="45">
        <v>-1</v>
      </c>
      <c r="C897" t="s">
        <v>20</v>
      </c>
      <c r="D897" t="str">
        <f>_xlfn.XLOOKUP(Table2[[#This Row],[Patron Group]],$R$10:$R$24,$S$10:$S$24)</f>
        <v>Graduate</v>
      </c>
      <c r="E897" s="1" t="d">
        <v>2023-01-20</v>
      </c>
      <c r="F897" t="s">
        <v>947</v>
      </c>
      <c r="G897" t="s">
        <v>2303</v>
      </c>
      <c r="H897" t="str">
        <f>_xlfn.XLOOKUP(Table2[[#This Row],[Unique BarCode]],$N$10:$N$37,$O$10:$O$37)</f>
        <v>VGA Cable</v>
      </c>
      <c r="I897" t="str">
        <f>_xlfn.XLOOKUP(Table2[[#This Row],[Unique BarCode]],$N$10:$N$37,$P$10:$P$37)</f>
        <v>Cable</v>
      </c>
      <c r="J897" t="s">
        <v>8</v>
      </c>
      <c r="K897" t="s">
        <v>948</v>
      </c>
      <c r="L897">
        <v>1</v>
      </c>
    </row>
    <row r="898" spans="1:12" x14ac:dyDescent="0.2">
      <c r="A898" s="1" t="d">
        <v>2023-01-20</v>
      </c>
      <c r="B898" s="45">
        <v>-1</v>
      </c>
      <c r="C898" t="s">
        <v>20</v>
      </c>
      <c r="D898" t="str">
        <f>_xlfn.XLOOKUP(Table2[[#This Row],[Patron Group]],$R$10:$R$24,$S$10:$S$24)</f>
        <v>Graduate</v>
      </c>
      <c r="E898" s="1" t="d">
        <v>2023-01-20</v>
      </c>
      <c r="F898" t="s">
        <v>1044</v>
      </c>
      <c r="G898" t="s">
        <v>2272</v>
      </c>
      <c r="H898" t="str">
        <f>_xlfn.XLOOKUP(Table2[[#This Row],[Unique BarCode]],$N$10:$N$37,$O$10:$O$37)</f>
        <v>WALLADPT</v>
      </c>
      <c r="I898" t="str">
        <f>_xlfn.XLOOKUP(Table2[[#This Row],[Unique BarCode]],$N$10:$N$37,$P$10:$P$37)</f>
        <v>Charger</v>
      </c>
      <c r="J898" t="s">
        <v>8</v>
      </c>
      <c r="K898" t="s">
        <v>1045</v>
      </c>
      <c r="L898">
        <v>1</v>
      </c>
    </row>
    <row r="899" spans="1:12" x14ac:dyDescent="0.2">
      <c r="A899" s="1" t="d">
        <v>2023-01-20</v>
      </c>
      <c r="B899" s="45">
        <v>-1</v>
      </c>
      <c r="C899" t="s">
        <v>20</v>
      </c>
      <c r="D899" t="str">
        <f>_xlfn.XLOOKUP(Table2[[#This Row],[Patron Group]],$R$10:$R$24,$S$10:$S$24)</f>
        <v>Graduate</v>
      </c>
      <c r="E899" s="1" t="d">
        <v>2023-01-20</v>
      </c>
      <c r="F899" t="s">
        <v>96</v>
      </c>
      <c r="G899" t="s">
        <v>2272</v>
      </c>
      <c r="H899" t="str">
        <f>_xlfn.XLOOKUP(Table2[[#This Row],[Unique BarCode]],$N$10:$N$37,$O$10:$O$37)</f>
        <v>WALLADPT</v>
      </c>
      <c r="I899" t="str">
        <f>_xlfn.XLOOKUP(Table2[[#This Row],[Unique BarCode]],$N$10:$N$37,$P$10:$P$37)</f>
        <v>Charger</v>
      </c>
      <c r="J899" t="s">
        <v>8</v>
      </c>
      <c r="L899">
        <v>1</v>
      </c>
    </row>
    <row r="900" spans="1:12" x14ac:dyDescent="0.2">
      <c r="A900" s="1" t="d">
        <v>2023-01-20</v>
      </c>
      <c r="B900" s="45">
        <v>-1</v>
      </c>
      <c r="C900" t="s">
        <v>20</v>
      </c>
      <c r="D900" t="str">
        <f>_xlfn.XLOOKUP(Table2[[#This Row],[Patron Group]],$R$10:$R$24,$S$10:$S$24)</f>
        <v>Graduate</v>
      </c>
      <c r="E900" s="1" t="d">
        <v>2023-01-27</v>
      </c>
      <c r="F900" t="s">
        <v>926</v>
      </c>
      <c r="G900" t="s">
        <v>2273</v>
      </c>
      <c r="H900" t="str">
        <f>_xlfn.XLOOKUP(Table2[[#This Row],[Unique BarCode]],$N$10:$N$37,$O$10:$O$37)</f>
        <v>ChromeBook</v>
      </c>
      <c r="I900" t="str">
        <f>_xlfn.XLOOKUP(Table2[[#This Row],[Unique BarCode]],$N$10:$N$37,$P$10:$P$37)</f>
        <v>Device</v>
      </c>
      <c r="J900" t="s">
        <v>8</v>
      </c>
      <c r="K900" t="s">
        <v>927</v>
      </c>
      <c r="L900">
        <v>1</v>
      </c>
    </row>
    <row r="901" spans="1:12" x14ac:dyDescent="0.2">
      <c r="A901" s="1" t="d">
        <v>2023-01-20</v>
      </c>
      <c r="B901" s="45">
        <v>-1</v>
      </c>
      <c r="C901" t="s">
        <v>20</v>
      </c>
      <c r="D901" t="str">
        <f>_xlfn.XLOOKUP(Table2[[#This Row],[Patron Group]],$R$10:$R$24,$S$10:$S$24)</f>
        <v>Graduate</v>
      </c>
      <c r="E901" s="1" t="d">
        <v>2023-01-27</v>
      </c>
      <c r="F901" t="s">
        <v>689</v>
      </c>
      <c r="G901" t="s">
        <v>2273</v>
      </c>
      <c r="H901" t="str">
        <f>_xlfn.XLOOKUP(Table2[[#This Row],[Unique BarCode]],$N$10:$N$37,$O$10:$O$37)</f>
        <v>ChromeBook</v>
      </c>
      <c r="I901" t="str">
        <f>_xlfn.XLOOKUP(Table2[[#This Row],[Unique BarCode]],$N$10:$N$37,$P$10:$P$37)</f>
        <v>Device</v>
      </c>
      <c r="J901" t="s">
        <v>13</v>
      </c>
      <c r="K901" t="s">
        <v>690</v>
      </c>
      <c r="L901">
        <v>1</v>
      </c>
    </row>
    <row r="902" spans="1:12" x14ac:dyDescent="0.2">
      <c r="A902" s="1" t="d">
        <v>2023-01-20</v>
      </c>
      <c r="B902" s="45">
        <v>-1</v>
      </c>
      <c r="C902" t="s">
        <v>20</v>
      </c>
      <c r="D902" t="str">
        <f>_xlfn.XLOOKUP(Table2[[#This Row],[Patron Group]],$R$10:$R$24,$S$10:$S$24)</f>
        <v>Graduate</v>
      </c>
      <c r="E902" s="1" t="d">
        <v>2023-01-27</v>
      </c>
      <c r="F902" t="s">
        <v>691</v>
      </c>
      <c r="G902" t="s">
        <v>2273</v>
      </c>
      <c r="H902" t="str">
        <f>_xlfn.XLOOKUP(Table2[[#This Row],[Unique BarCode]],$N$10:$N$37,$O$10:$O$37)</f>
        <v>ChromeBook</v>
      </c>
      <c r="I902" t="str">
        <f>_xlfn.XLOOKUP(Table2[[#This Row],[Unique BarCode]],$N$10:$N$37,$P$10:$P$37)</f>
        <v>Device</v>
      </c>
      <c r="J902" t="s">
        <v>13</v>
      </c>
      <c r="K902" t="s">
        <v>692</v>
      </c>
      <c r="L902">
        <v>1</v>
      </c>
    </row>
    <row r="903" spans="1:12" x14ac:dyDescent="0.2">
      <c r="A903" s="1" t="d">
        <v>2023-01-20</v>
      </c>
      <c r="B903" s="45">
        <v>-1</v>
      </c>
      <c r="C903" t="s">
        <v>20</v>
      </c>
      <c r="D903" t="str">
        <f>_xlfn.XLOOKUP(Table2[[#This Row],[Patron Group]],$R$10:$R$24,$S$10:$S$24)</f>
        <v>Graduate</v>
      </c>
      <c r="E903" s="1" t="d">
        <v>2023-01-27</v>
      </c>
      <c r="F903" t="s">
        <v>495</v>
      </c>
      <c r="G903" t="s">
        <v>2273</v>
      </c>
      <c r="H903" t="str">
        <f>_xlfn.XLOOKUP(Table2[[#This Row],[Unique BarCode]],$N$10:$N$37,$O$10:$O$37)</f>
        <v>ChromeBook</v>
      </c>
      <c r="I903" t="str">
        <f>_xlfn.XLOOKUP(Table2[[#This Row],[Unique BarCode]],$N$10:$N$37,$P$10:$P$37)</f>
        <v>Device</v>
      </c>
      <c r="J903" t="s">
        <v>8</v>
      </c>
      <c r="K903" t="s">
        <v>496</v>
      </c>
      <c r="L903">
        <v>1</v>
      </c>
    </row>
    <row r="904" spans="1:12" x14ac:dyDescent="0.2">
      <c r="A904" s="1" t="d">
        <v>2023-01-20</v>
      </c>
      <c r="B904" s="45">
        <v>-1</v>
      </c>
      <c r="C904" t="s">
        <v>20</v>
      </c>
      <c r="D904" t="str">
        <f>_xlfn.XLOOKUP(Table2[[#This Row],[Patron Group]],$R$10:$R$24,$S$10:$S$24)</f>
        <v>Graduate</v>
      </c>
      <c r="E904" s="1" t="d">
        <v>2023-02-03</v>
      </c>
      <c r="F904" t="s">
        <v>108</v>
      </c>
      <c r="G904" t="s">
        <v>2274</v>
      </c>
      <c r="H904" t="str">
        <f>_xlfn.XLOOKUP(Table2[[#This Row],[Unique BarCode]],$N$10:$N$37,$O$10:$O$37)</f>
        <v>MacBook</v>
      </c>
      <c r="I904" t="str">
        <f>_xlfn.XLOOKUP(Table2[[#This Row],[Unique BarCode]],$N$10:$N$37,$P$10:$P$37)</f>
        <v>Device</v>
      </c>
      <c r="J904" t="s">
        <v>8</v>
      </c>
      <c r="K904" t="s">
        <v>109</v>
      </c>
      <c r="L904">
        <v>1</v>
      </c>
    </row>
    <row r="905" spans="1:12" x14ac:dyDescent="0.2">
      <c r="A905" s="1" t="d">
        <v>2023-01-20</v>
      </c>
      <c r="B905" s="45">
        <v>-1</v>
      </c>
      <c r="C905" t="s">
        <v>20</v>
      </c>
      <c r="D905" t="str">
        <f>_xlfn.XLOOKUP(Table2[[#This Row],[Patron Group]],$R$10:$R$24,$S$10:$S$24)</f>
        <v>Graduate</v>
      </c>
      <c r="E905" s="1" t="d">
        <v>2023-02-03</v>
      </c>
      <c r="F905" t="s">
        <v>1046</v>
      </c>
      <c r="G905" t="s">
        <v>2274</v>
      </c>
      <c r="H905" t="str">
        <f>_xlfn.XLOOKUP(Table2[[#This Row],[Unique BarCode]],$N$10:$N$37,$O$10:$O$37)</f>
        <v>MacBook</v>
      </c>
      <c r="I905" t="str">
        <f>_xlfn.XLOOKUP(Table2[[#This Row],[Unique BarCode]],$N$10:$N$37,$P$10:$P$37)</f>
        <v>Device</v>
      </c>
      <c r="J905" t="s">
        <v>8</v>
      </c>
      <c r="K905" t="s">
        <v>1047</v>
      </c>
      <c r="L905">
        <v>1</v>
      </c>
    </row>
    <row r="906" spans="1:12" x14ac:dyDescent="0.2">
      <c r="A906" s="1" t="d">
        <v>2023-01-20</v>
      </c>
      <c r="B906" s="45">
        <v>-1</v>
      </c>
      <c r="C906" t="s">
        <v>20</v>
      </c>
      <c r="D906" t="str">
        <f>_xlfn.XLOOKUP(Table2[[#This Row],[Patron Group]],$R$10:$R$24,$S$10:$S$24)</f>
        <v>Graduate</v>
      </c>
      <c r="E906" s="1" t="d">
        <v>2023-02-03</v>
      </c>
      <c r="F906" t="s">
        <v>1048</v>
      </c>
      <c r="G906" t="s">
        <v>2275</v>
      </c>
      <c r="H906" t="str">
        <f>_xlfn.XLOOKUP(Table2[[#This Row],[Unique BarCode]],$N$10:$N$37,$O$10:$O$37)</f>
        <v>iPad</v>
      </c>
      <c r="I906" t="str">
        <f>_xlfn.XLOOKUP(Table2[[#This Row],[Unique BarCode]],$N$10:$N$37,$P$10:$P$37)</f>
        <v>Device</v>
      </c>
      <c r="J906" t="s">
        <v>8</v>
      </c>
      <c r="L906">
        <v>1</v>
      </c>
    </row>
    <row r="907" spans="1:12" x14ac:dyDescent="0.2">
      <c r="A907" s="1" t="d">
        <v>2023-01-20</v>
      </c>
      <c r="B907" s="45">
        <v>-1</v>
      </c>
      <c r="C907" t="s">
        <v>20</v>
      </c>
      <c r="D907" t="str">
        <f>_xlfn.XLOOKUP(Table2[[#This Row],[Patron Group]],$R$10:$R$24,$S$10:$S$24)</f>
        <v>Graduate</v>
      </c>
      <c r="E907" s="1" t="d">
        <v>2023-02-03</v>
      </c>
      <c r="F907" t="s">
        <v>65</v>
      </c>
      <c r="G907" t="s">
        <v>2275</v>
      </c>
      <c r="H907" t="str">
        <f>_xlfn.XLOOKUP(Table2[[#This Row],[Unique BarCode]],$N$10:$N$37,$O$10:$O$37)</f>
        <v>iPad</v>
      </c>
      <c r="I907" t="str">
        <f>_xlfn.XLOOKUP(Table2[[#This Row],[Unique BarCode]],$N$10:$N$37,$P$10:$P$37)</f>
        <v>Device</v>
      </c>
      <c r="J907" t="s">
        <v>8</v>
      </c>
      <c r="L907">
        <v>1</v>
      </c>
    </row>
    <row r="908" spans="1:12" x14ac:dyDescent="0.2">
      <c r="A908" s="1" t="d">
        <v>2023-01-20</v>
      </c>
      <c r="B908" s="45">
        <v>-1</v>
      </c>
      <c r="C908" t="s">
        <v>20</v>
      </c>
      <c r="D908" t="str">
        <f>_xlfn.XLOOKUP(Table2[[#This Row],[Patron Group]],$R$10:$R$24,$S$10:$S$24)</f>
        <v>Graduate</v>
      </c>
      <c r="E908" s="1" t="d">
        <v>2023-02-03</v>
      </c>
      <c r="F908" t="s">
        <v>790</v>
      </c>
      <c r="G908" t="s">
        <v>2263</v>
      </c>
      <c r="H908" t="str">
        <f>_xlfn.XLOOKUP(Table2[[#This Row],[Unique BarCode]],$N$10:$N$37,$O$10:$O$37)</f>
        <v>HP Laptop</v>
      </c>
      <c r="I908" t="str">
        <f>_xlfn.XLOOKUP(Table2[[#This Row],[Unique BarCode]],$N$10:$N$37,$P$10:$P$37)</f>
        <v>Device</v>
      </c>
      <c r="J908" t="s">
        <v>8</v>
      </c>
      <c r="K908" t="s">
        <v>791</v>
      </c>
      <c r="L908">
        <v>1</v>
      </c>
    </row>
    <row r="909" spans="1:12" x14ac:dyDescent="0.2">
      <c r="A909" s="1" t="d">
        <v>2023-01-20</v>
      </c>
      <c r="B909" s="45">
        <v>-1</v>
      </c>
      <c r="C909" t="s">
        <v>20</v>
      </c>
      <c r="D909" t="str">
        <f>_xlfn.XLOOKUP(Table2[[#This Row],[Patron Group]],$R$10:$R$24,$S$10:$S$24)</f>
        <v>Graduate</v>
      </c>
      <c r="E909" s="1" t="d">
        <v>2023-03-24</v>
      </c>
      <c r="F909" t="s">
        <v>1049</v>
      </c>
      <c r="G909" t="s">
        <v>2275</v>
      </c>
      <c r="H909" t="str">
        <f>_xlfn.XLOOKUP(Table2[[#This Row],[Unique BarCode]],$N$10:$N$37,$O$10:$O$37)</f>
        <v>iPad</v>
      </c>
      <c r="I909" t="str">
        <f>_xlfn.XLOOKUP(Table2[[#This Row],[Unique BarCode]],$N$10:$N$37,$P$10:$P$37)</f>
        <v>Device</v>
      </c>
      <c r="J909" t="s">
        <v>8</v>
      </c>
      <c r="L909">
        <v>1</v>
      </c>
    </row>
    <row r="910" spans="1:12" x14ac:dyDescent="0.2">
      <c r="A910" s="1" t="d">
        <v>2023-01-20</v>
      </c>
      <c r="B910" s="45">
        <v>-1</v>
      </c>
      <c r="C910" t="s">
        <v>20</v>
      </c>
      <c r="D910" t="str">
        <f>_xlfn.XLOOKUP(Table2[[#This Row],[Patron Group]],$R$10:$R$24,$S$10:$S$24)</f>
        <v>Graduate</v>
      </c>
      <c r="E910" s="1" t="d">
        <v>2023-03-24</v>
      </c>
      <c r="F910" t="s">
        <v>1050</v>
      </c>
      <c r="G910" t="s">
        <v>2297</v>
      </c>
      <c r="H910" t="str">
        <f>_xlfn.XLOOKUP(Table2[[#This Row],[Unique BarCode]],$N$10:$N$37,$O$10:$O$37)</f>
        <v>iPad</v>
      </c>
      <c r="I910" t="str">
        <f>_xlfn.XLOOKUP(Table2[[#This Row],[Unique BarCode]],$N$10:$N$37,$P$10:$P$37)</f>
        <v>Device</v>
      </c>
      <c r="J910" t="s">
        <v>8</v>
      </c>
      <c r="K910" t="s">
        <v>1051</v>
      </c>
      <c r="L910">
        <v>1</v>
      </c>
    </row>
    <row r="911" spans="1:12" x14ac:dyDescent="0.2">
      <c r="A911" s="1" t="d">
        <v>2023-01-20</v>
      </c>
      <c r="B911" s="45">
        <v>-1</v>
      </c>
      <c r="C911" t="s">
        <v>74</v>
      </c>
      <c r="D911" t="str">
        <f>_xlfn.XLOOKUP(Table2[[#This Row],[Patron Group]],$R$10:$R$24,$S$10:$S$24)</f>
        <v>Staff</v>
      </c>
      <c r="E911" s="1" t="d">
        <v>2023-02-02</v>
      </c>
      <c r="F911" t="s">
        <v>1052</v>
      </c>
      <c r="G911" t="s">
        <v>2274</v>
      </c>
      <c r="H911" t="str">
        <f>_xlfn.XLOOKUP(Table2[[#This Row],[Unique BarCode]],$N$10:$N$37,$O$10:$O$37)</f>
        <v>MacBook</v>
      </c>
      <c r="I911" t="str">
        <f>_xlfn.XLOOKUP(Table2[[#This Row],[Unique BarCode]],$N$10:$N$37,$P$10:$P$37)</f>
        <v>Device</v>
      </c>
      <c r="J911" t="s">
        <v>8</v>
      </c>
      <c r="K911" t="s">
        <v>1052</v>
      </c>
      <c r="L911">
        <v>1</v>
      </c>
    </row>
    <row r="912" spans="1:12" x14ac:dyDescent="0.2">
      <c r="A912" s="1" t="d">
        <v>2023-01-20</v>
      </c>
      <c r="B912" s="45">
        <v>-1</v>
      </c>
      <c r="C912" t="s">
        <v>77</v>
      </c>
      <c r="D912" t="str">
        <f>_xlfn.XLOOKUP(Table2[[#This Row],[Patron Group]],$R$10:$R$24,$S$10:$S$24)</f>
        <v>Undergraduate</v>
      </c>
      <c r="E912" s="1" t="d">
        <v>2023-01-20</v>
      </c>
      <c r="F912" t="s">
        <v>1053</v>
      </c>
      <c r="G912" t="s">
        <v>2276</v>
      </c>
      <c r="H912" t="str">
        <f>_xlfn.XLOOKUP(Table2[[#This Row],[Unique BarCode]],$N$10:$N$37,$O$10:$O$37)</f>
        <v>CALC</v>
      </c>
      <c r="I912" t="str">
        <f>_xlfn.XLOOKUP(Table2[[#This Row],[Unique BarCode]],$N$10:$N$37,$P$10:$P$37)</f>
        <v>Accessory</v>
      </c>
      <c r="J912" t="s">
        <v>8</v>
      </c>
      <c r="K912" t="s">
        <v>1054</v>
      </c>
      <c r="L912">
        <v>1</v>
      </c>
    </row>
    <row r="913" spans="1:12" x14ac:dyDescent="0.2">
      <c r="A913" s="1" t="d">
        <v>2023-01-20</v>
      </c>
      <c r="B913" s="45">
        <v>-1</v>
      </c>
      <c r="C913" t="s">
        <v>77</v>
      </c>
      <c r="D913" t="str">
        <f>_xlfn.XLOOKUP(Table2[[#This Row],[Patron Group]],$R$10:$R$24,$S$10:$S$24)</f>
        <v>Undergraduate</v>
      </c>
      <c r="E913" s="1" t="d">
        <v>2023-01-20</v>
      </c>
      <c r="F913" t="s">
        <v>1055</v>
      </c>
      <c r="G913" t="s">
        <v>2276</v>
      </c>
      <c r="H913" t="str">
        <f>_xlfn.XLOOKUP(Table2[[#This Row],[Unique BarCode]],$N$10:$N$37,$O$10:$O$37)</f>
        <v>CALC</v>
      </c>
      <c r="I913" t="str">
        <f>_xlfn.XLOOKUP(Table2[[#This Row],[Unique BarCode]],$N$10:$N$37,$P$10:$P$37)</f>
        <v>Accessory</v>
      </c>
      <c r="J913" t="s">
        <v>8</v>
      </c>
      <c r="L913">
        <v>1</v>
      </c>
    </row>
    <row r="914" spans="1:12" x14ac:dyDescent="0.2">
      <c r="A914" s="1" t="d">
        <v>2023-01-20</v>
      </c>
      <c r="B914" s="45">
        <v>-1</v>
      </c>
      <c r="C914" t="s">
        <v>77</v>
      </c>
      <c r="D914" t="str">
        <f>_xlfn.XLOOKUP(Table2[[#This Row],[Patron Group]],$R$10:$R$24,$S$10:$S$24)</f>
        <v>Undergraduate</v>
      </c>
      <c r="E914" s="1" t="d">
        <v>2023-01-20</v>
      </c>
      <c r="F914" t="s">
        <v>1056</v>
      </c>
      <c r="G914" t="s">
        <v>2276</v>
      </c>
      <c r="H914" t="str">
        <f>_xlfn.XLOOKUP(Table2[[#This Row],[Unique BarCode]],$N$10:$N$37,$O$10:$O$37)</f>
        <v>CALC</v>
      </c>
      <c r="I914" t="str">
        <f>_xlfn.XLOOKUP(Table2[[#This Row],[Unique BarCode]],$N$10:$N$37,$P$10:$P$37)</f>
        <v>Accessory</v>
      </c>
      <c r="J914" t="s">
        <v>49</v>
      </c>
      <c r="L914">
        <v>1</v>
      </c>
    </row>
    <row r="915" spans="1:12" x14ac:dyDescent="0.2">
      <c r="A915" s="1" t="d">
        <v>2023-01-20</v>
      </c>
      <c r="B915" s="45">
        <v>-1</v>
      </c>
      <c r="C915" t="s">
        <v>77</v>
      </c>
      <c r="D915" t="str">
        <f>_xlfn.XLOOKUP(Table2[[#This Row],[Patron Group]],$R$10:$R$24,$S$10:$S$24)</f>
        <v>Undergraduate</v>
      </c>
      <c r="E915" s="1" t="d">
        <v>2023-01-20</v>
      </c>
      <c r="F915" t="s">
        <v>833</v>
      </c>
      <c r="G915" t="s">
        <v>2266</v>
      </c>
      <c r="H915" t="str">
        <f>_xlfn.XLOOKUP(Table2[[#This Row],[Unique BarCode]],$N$10:$N$37,$O$10:$O$37)</f>
        <v>Headphones</v>
      </c>
      <c r="I915" t="str">
        <f>_xlfn.XLOOKUP(Table2[[#This Row],[Unique BarCode]],$N$10:$N$37,$P$10:$P$37)</f>
        <v>Accessory</v>
      </c>
      <c r="J915" t="s">
        <v>49</v>
      </c>
      <c r="K915" t="s">
        <v>834</v>
      </c>
      <c r="L915">
        <v>1</v>
      </c>
    </row>
    <row r="916" spans="1:12" x14ac:dyDescent="0.2">
      <c r="A916" s="1" t="d">
        <v>2023-01-20</v>
      </c>
      <c r="B916" s="45">
        <v>-1</v>
      </c>
      <c r="C916" t="s">
        <v>77</v>
      </c>
      <c r="D916" t="str">
        <f>_xlfn.XLOOKUP(Table2[[#This Row],[Patron Group]],$R$10:$R$24,$S$10:$S$24)</f>
        <v>Undergraduate</v>
      </c>
      <c r="E916" s="1" t="d">
        <v>2023-01-20</v>
      </c>
      <c r="F916" t="s">
        <v>811</v>
      </c>
      <c r="G916" t="s">
        <v>2282</v>
      </c>
      <c r="H916" t="str">
        <f>_xlfn.XLOOKUP(Table2[[#This Row],[Unique BarCode]],$N$10:$N$37,$O$10:$O$37)</f>
        <v>HPUSBC</v>
      </c>
      <c r="I916" t="str">
        <f>_xlfn.XLOOKUP(Table2[[#This Row],[Unique BarCode]],$N$10:$N$37,$P$10:$P$37)</f>
        <v>Charger</v>
      </c>
      <c r="J916" t="s">
        <v>49</v>
      </c>
      <c r="K916" t="s">
        <v>812</v>
      </c>
      <c r="L916">
        <v>1</v>
      </c>
    </row>
    <row r="917" spans="1:12" x14ac:dyDescent="0.2">
      <c r="A917" s="1" t="d">
        <v>2023-01-20</v>
      </c>
      <c r="B917" s="45">
        <v>-1</v>
      </c>
      <c r="C917" t="s">
        <v>77</v>
      </c>
      <c r="D917" t="str">
        <f>_xlfn.XLOOKUP(Table2[[#This Row],[Patron Group]],$R$10:$R$24,$S$10:$S$24)</f>
        <v>Undergraduate</v>
      </c>
      <c r="E917" s="1" t="d">
        <v>2023-01-20</v>
      </c>
      <c r="F917" t="s">
        <v>687</v>
      </c>
      <c r="G917" t="s">
        <v>2282</v>
      </c>
      <c r="H917" t="str">
        <f>_xlfn.XLOOKUP(Table2[[#This Row],[Unique BarCode]],$N$10:$N$37,$O$10:$O$37)</f>
        <v>HPUSBC</v>
      </c>
      <c r="I917" t="str">
        <f>_xlfn.XLOOKUP(Table2[[#This Row],[Unique BarCode]],$N$10:$N$37,$P$10:$P$37)</f>
        <v>Charger</v>
      </c>
      <c r="J917" t="s">
        <v>49</v>
      </c>
      <c r="L917">
        <v>1</v>
      </c>
    </row>
    <row r="918" spans="1:12" x14ac:dyDescent="0.2">
      <c r="A918" s="1" t="d">
        <v>2023-01-20</v>
      </c>
      <c r="B918" s="45">
        <v>-1</v>
      </c>
      <c r="C918" t="s">
        <v>77</v>
      </c>
      <c r="D918" t="str">
        <f>_xlfn.XLOOKUP(Table2[[#This Row],[Patron Group]],$R$10:$R$24,$S$10:$S$24)</f>
        <v>Undergraduate</v>
      </c>
      <c r="E918" s="1" t="d">
        <v>2023-01-20</v>
      </c>
      <c r="F918" t="s">
        <v>263</v>
      </c>
      <c r="G918" t="s">
        <v>2265</v>
      </c>
      <c r="H918" t="str">
        <f>_xlfn.XLOOKUP(Table2[[#This Row],[Unique BarCode]],$N$10:$N$37,$O$10:$O$37)</f>
        <v>IPHONE</v>
      </c>
      <c r="I918" t="str">
        <f>_xlfn.XLOOKUP(Table2[[#This Row],[Unique BarCode]],$N$10:$N$37,$P$10:$P$37)</f>
        <v>Charger</v>
      </c>
      <c r="J918" t="s">
        <v>8</v>
      </c>
      <c r="K918" t="s">
        <v>264</v>
      </c>
      <c r="L918">
        <v>1</v>
      </c>
    </row>
    <row r="919" spans="1:12" x14ac:dyDescent="0.2">
      <c r="A919" s="1" t="d">
        <v>2023-01-20</v>
      </c>
      <c r="B919" s="45">
        <v>-1</v>
      </c>
      <c r="C919" t="s">
        <v>77</v>
      </c>
      <c r="D919" t="str">
        <f>_xlfn.XLOOKUP(Table2[[#This Row],[Patron Group]],$R$10:$R$24,$S$10:$S$24)</f>
        <v>Undergraduate</v>
      </c>
      <c r="E919" s="1" t="d">
        <v>2023-01-20</v>
      </c>
      <c r="F919" t="s">
        <v>461</v>
      </c>
      <c r="G919" t="s">
        <v>2265</v>
      </c>
      <c r="H919" t="str">
        <f>_xlfn.XLOOKUP(Table2[[#This Row],[Unique BarCode]],$N$10:$N$37,$O$10:$O$37)</f>
        <v>IPHONE</v>
      </c>
      <c r="I919" t="str">
        <f>_xlfn.XLOOKUP(Table2[[#This Row],[Unique BarCode]],$N$10:$N$37,$P$10:$P$37)</f>
        <v>Charger</v>
      </c>
      <c r="J919" t="s">
        <v>8</v>
      </c>
      <c r="K919" t="s">
        <v>462</v>
      </c>
      <c r="L919">
        <v>1</v>
      </c>
    </row>
    <row r="920" spans="1:12" x14ac:dyDescent="0.2">
      <c r="A920" s="1" t="d">
        <v>2023-01-20</v>
      </c>
      <c r="B920" s="45">
        <v>-1</v>
      </c>
      <c r="C920" t="s">
        <v>77</v>
      </c>
      <c r="D920" t="str">
        <f>_xlfn.XLOOKUP(Table2[[#This Row],[Patron Group]],$R$10:$R$24,$S$10:$S$24)</f>
        <v>Undergraduate</v>
      </c>
      <c r="E920" s="1" t="d">
        <v>2023-01-20</v>
      </c>
      <c r="F920" t="s">
        <v>839</v>
      </c>
      <c r="G920" t="s">
        <v>2265</v>
      </c>
      <c r="H920" t="str">
        <f>_xlfn.XLOOKUP(Table2[[#This Row],[Unique BarCode]],$N$10:$N$37,$O$10:$O$37)</f>
        <v>IPHONE</v>
      </c>
      <c r="I920" t="str">
        <f>_xlfn.XLOOKUP(Table2[[#This Row],[Unique BarCode]],$N$10:$N$37,$P$10:$P$37)</f>
        <v>Charger</v>
      </c>
      <c r="J920" t="s">
        <v>8</v>
      </c>
      <c r="K920" t="s">
        <v>840</v>
      </c>
      <c r="L920">
        <v>1</v>
      </c>
    </row>
    <row r="921" spans="1:12" x14ac:dyDescent="0.2">
      <c r="A921" s="1" t="d">
        <v>2023-01-20</v>
      </c>
      <c r="B921" s="45">
        <v>-1</v>
      </c>
      <c r="C921" t="s">
        <v>77</v>
      </c>
      <c r="D921" t="str">
        <f>_xlfn.XLOOKUP(Table2[[#This Row],[Patron Group]],$R$10:$R$24,$S$10:$S$24)</f>
        <v>Undergraduate</v>
      </c>
      <c r="E921" s="1" t="d">
        <v>2023-01-20</v>
      </c>
      <c r="F921" t="s">
        <v>29</v>
      </c>
      <c r="G921" t="s">
        <v>2265</v>
      </c>
      <c r="H921" t="str">
        <f>_xlfn.XLOOKUP(Table2[[#This Row],[Unique BarCode]],$N$10:$N$37,$O$10:$O$37)</f>
        <v>IPHONE</v>
      </c>
      <c r="I921" t="str">
        <f>_xlfn.XLOOKUP(Table2[[#This Row],[Unique BarCode]],$N$10:$N$37,$P$10:$P$37)</f>
        <v>Charger</v>
      </c>
      <c r="J921" t="s">
        <v>8</v>
      </c>
      <c r="K921" t="s">
        <v>30</v>
      </c>
      <c r="L921">
        <v>1</v>
      </c>
    </row>
    <row r="922" spans="1:12" x14ac:dyDescent="0.2">
      <c r="A922" s="1" t="d">
        <v>2023-01-20</v>
      </c>
      <c r="B922" s="45">
        <v>-1</v>
      </c>
      <c r="C922" t="s">
        <v>77</v>
      </c>
      <c r="D922" t="str">
        <f>_xlfn.XLOOKUP(Table2[[#This Row],[Patron Group]],$R$10:$R$24,$S$10:$S$24)</f>
        <v>Undergraduate</v>
      </c>
      <c r="E922" s="1" t="d">
        <v>2023-01-20</v>
      </c>
      <c r="F922" t="s">
        <v>88</v>
      </c>
      <c r="G922" t="s">
        <v>2265</v>
      </c>
      <c r="H922" t="str">
        <f>_xlfn.XLOOKUP(Table2[[#This Row],[Unique BarCode]],$N$10:$N$37,$O$10:$O$37)</f>
        <v>IPHONE</v>
      </c>
      <c r="I922" t="str">
        <f>_xlfn.XLOOKUP(Table2[[#This Row],[Unique BarCode]],$N$10:$N$37,$P$10:$P$37)</f>
        <v>Charger</v>
      </c>
      <c r="J922" t="s">
        <v>8</v>
      </c>
      <c r="L922">
        <v>1</v>
      </c>
    </row>
    <row r="923" spans="1:12" x14ac:dyDescent="0.2">
      <c r="A923" s="1" t="d">
        <v>2023-01-20</v>
      </c>
      <c r="B923" s="45">
        <v>-1</v>
      </c>
      <c r="C923" t="s">
        <v>77</v>
      </c>
      <c r="D923" t="str">
        <f>_xlfn.XLOOKUP(Table2[[#This Row],[Patron Group]],$R$10:$R$24,$S$10:$S$24)</f>
        <v>Undergraduate</v>
      </c>
      <c r="E923" s="1" t="d">
        <v>2023-01-20</v>
      </c>
      <c r="F923" t="s">
        <v>224</v>
      </c>
      <c r="G923" t="s">
        <v>2296</v>
      </c>
      <c r="H923" t="str">
        <f>_xlfn.XLOOKUP(Table2[[#This Row],[Unique BarCode]],$N$10:$N$37,$O$10:$O$37)</f>
        <v>MACUSBC</v>
      </c>
      <c r="I923" t="str">
        <f>_xlfn.XLOOKUP(Table2[[#This Row],[Unique BarCode]],$N$10:$N$37,$P$10:$P$37)</f>
        <v>Charger</v>
      </c>
      <c r="J923" t="s">
        <v>8</v>
      </c>
      <c r="K923" t="s">
        <v>225</v>
      </c>
      <c r="L923">
        <v>1</v>
      </c>
    </row>
    <row r="924" spans="1:12" x14ac:dyDescent="0.2">
      <c r="A924" s="1" t="d">
        <v>2023-01-20</v>
      </c>
      <c r="B924" s="45">
        <v>-1</v>
      </c>
      <c r="C924" t="s">
        <v>77</v>
      </c>
      <c r="D924" t="str">
        <f>_xlfn.XLOOKUP(Table2[[#This Row],[Patron Group]],$R$10:$R$24,$S$10:$S$24)</f>
        <v>Undergraduate</v>
      </c>
      <c r="E924" s="1" t="d">
        <v>2023-01-20</v>
      </c>
      <c r="F924" t="s">
        <v>469</v>
      </c>
      <c r="G924" t="s">
        <v>2296</v>
      </c>
      <c r="H924" t="str">
        <f>_xlfn.XLOOKUP(Table2[[#This Row],[Unique BarCode]],$N$10:$N$37,$O$10:$O$37)</f>
        <v>MACUSBC</v>
      </c>
      <c r="I924" t="str">
        <f>_xlfn.XLOOKUP(Table2[[#This Row],[Unique BarCode]],$N$10:$N$37,$P$10:$P$37)</f>
        <v>Charger</v>
      </c>
      <c r="J924" t="s">
        <v>8</v>
      </c>
      <c r="K924" t="s">
        <v>470</v>
      </c>
      <c r="L924">
        <v>1</v>
      </c>
    </row>
    <row r="925" spans="1:12" x14ac:dyDescent="0.2">
      <c r="A925" s="1" t="d">
        <v>2023-01-20</v>
      </c>
      <c r="B925" s="45">
        <v>-1</v>
      </c>
      <c r="C925" t="s">
        <v>77</v>
      </c>
      <c r="D925" t="str">
        <f>_xlfn.XLOOKUP(Table2[[#This Row],[Patron Group]],$R$10:$R$24,$S$10:$S$24)</f>
        <v>Undergraduate</v>
      </c>
      <c r="E925" s="1" t="d">
        <v>2023-01-20</v>
      </c>
      <c r="F925" t="s">
        <v>276</v>
      </c>
      <c r="G925" t="s">
        <v>2296</v>
      </c>
      <c r="H925" t="str">
        <f>_xlfn.XLOOKUP(Table2[[#This Row],[Unique BarCode]],$N$10:$N$37,$O$10:$O$37)</f>
        <v>MACUSBC</v>
      </c>
      <c r="I925" t="str">
        <f>_xlfn.XLOOKUP(Table2[[#This Row],[Unique BarCode]],$N$10:$N$37,$P$10:$P$37)</f>
        <v>Charger</v>
      </c>
      <c r="J925" t="s">
        <v>8</v>
      </c>
      <c r="K925" t="s">
        <v>277</v>
      </c>
      <c r="L925">
        <v>1</v>
      </c>
    </row>
    <row r="926" spans="1:12" x14ac:dyDescent="0.2">
      <c r="A926" s="1" t="d">
        <v>2023-01-20</v>
      </c>
      <c r="B926" s="45">
        <v>-1</v>
      </c>
      <c r="C926" t="s">
        <v>77</v>
      </c>
      <c r="D926" t="str">
        <f>_xlfn.XLOOKUP(Table2[[#This Row],[Patron Group]],$R$10:$R$24,$S$10:$S$24)</f>
        <v>Undergraduate</v>
      </c>
      <c r="E926" s="1" t="d">
        <v>2023-01-20</v>
      </c>
      <c r="F926" t="s">
        <v>91</v>
      </c>
      <c r="G926" t="s">
        <v>2296</v>
      </c>
      <c r="H926" t="str">
        <f>_xlfn.XLOOKUP(Table2[[#This Row],[Unique BarCode]],$N$10:$N$37,$O$10:$O$37)</f>
        <v>MACUSBC</v>
      </c>
      <c r="I926" t="str">
        <f>_xlfn.XLOOKUP(Table2[[#This Row],[Unique BarCode]],$N$10:$N$37,$P$10:$P$37)</f>
        <v>Charger</v>
      </c>
      <c r="J926" t="s">
        <v>8</v>
      </c>
      <c r="K926" t="s">
        <v>92</v>
      </c>
      <c r="L926">
        <v>1</v>
      </c>
    </row>
    <row r="927" spans="1:12" x14ac:dyDescent="0.2">
      <c r="A927" s="1" t="d">
        <v>2023-01-20</v>
      </c>
      <c r="B927" s="45">
        <v>-1</v>
      </c>
      <c r="C927" t="s">
        <v>77</v>
      </c>
      <c r="D927" t="str">
        <f>_xlfn.XLOOKUP(Table2[[#This Row],[Patron Group]],$R$10:$R$24,$S$10:$S$24)</f>
        <v>Undergraduate</v>
      </c>
      <c r="E927" s="1" t="d">
        <v>2023-01-20</v>
      </c>
      <c r="F927" t="s">
        <v>213</v>
      </c>
      <c r="G927" t="s">
        <v>2296</v>
      </c>
      <c r="H927" t="str">
        <f>_xlfn.XLOOKUP(Table2[[#This Row],[Unique BarCode]],$N$10:$N$37,$O$10:$O$37)</f>
        <v>MACUSBC</v>
      </c>
      <c r="I927" t="str">
        <f>_xlfn.XLOOKUP(Table2[[#This Row],[Unique BarCode]],$N$10:$N$37,$P$10:$P$37)</f>
        <v>Charger</v>
      </c>
      <c r="J927" t="s">
        <v>8</v>
      </c>
      <c r="K927" t="s">
        <v>214</v>
      </c>
      <c r="L927">
        <v>1</v>
      </c>
    </row>
    <row r="928" spans="1:12" x14ac:dyDescent="0.2">
      <c r="A928" s="1" t="d">
        <v>2023-01-20</v>
      </c>
      <c r="B928" s="45">
        <v>-1</v>
      </c>
      <c r="C928" t="s">
        <v>77</v>
      </c>
      <c r="D928" t="str">
        <f>_xlfn.XLOOKUP(Table2[[#This Row],[Patron Group]],$R$10:$R$24,$S$10:$S$24)</f>
        <v>Undergraduate</v>
      </c>
      <c r="E928" s="1" t="d">
        <v>2023-01-20</v>
      </c>
      <c r="F928" t="s">
        <v>37</v>
      </c>
      <c r="G928" t="s">
        <v>2296</v>
      </c>
      <c r="H928" t="str">
        <f>_xlfn.XLOOKUP(Table2[[#This Row],[Unique BarCode]],$N$10:$N$37,$O$10:$O$37)</f>
        <v>MACUSBC</v>
      </c>
      <c r="I928" t="str">
        <f>_xlfn.XLOOKUP(Table2[[#This Row],[Unique BarCode]],$N$10:$N$37,$P$10:$P$37)</f>
        <v>Charger</v>
      </c>
      <c r="J928" t="s">
        <v>8</v>
      </c>
      <c r="K928" t="s">
        <v>38</v>
      </c>
      <c r="L928">
        <v>1</v>
      </c>
    </row>
    <row r="929" spans="1:12" x14ac:dyDescent="0.2">
      <c r="A929" s="1" t="d">
        <v>2023-01-20</v>
      </c>
      <c r="B929" s="45">
        <v>-1</v>
      </c>
      <c r="C929" t="s">
        <v>77</v>
      </c>
      <c r="D929" t="str">
        <f>_xlfn.XLOOKUP(Table2[[#This Row],[Patron Group]],$R$10:$R$24,$S$10:$S$24)</f>
        <v>Undergraduate</v>
      </c>
      <c r="E929" s="1" t="d">
        <v>2023-01-20</v>
      </c>
      <c r="F929" t="s">
        <v>845</v>
      </c>
      <c r="G929" t="s">
        <v>2271</v>
      </c>
      <c r="H929" t="str">
        <f>_xlfn.XLOOKUP(Table2[[#This Row],[Unique BarCode]],$N$10:$N$37,$O$10:$O$37)</f>
        <v>OMNI</v>
      </c>
      <c r="I929" t="str">
        <f>_xlfn.XLOOKUP(Table2[[#This Row],[Unique BarCode]],$N$10:$N$37,$P$10:$P$37)</f>
        <v>Charger</v>
      </c>
      <c r="J929" t="s">
        <v>49</v>
      </c>
      <c r="K929" t="s">
        <v>846</v>
      </c>
      <c r="L929">
        <v>1</v>
      </c>
    </row>
    <row r="930" spans="1:12" x14ac:dyDescent="0.2">
      <c r="A930" s="1" t="d">
        <v>2023-01-20</v>
      </c>
      <c r="B930" s="45">
        <v>-1</v>
      </c>
      <c r="C930" t="s">
        <v>77</v>
      </c>
      <c r="D930" t="str">
        <f>_xlfn.XLOOKUP(Table2[[#This Row],[Patron Group]],$R$10:$R$24,$S$10:$S$24)</f>
        <v>Undergraduate</v>
      </c>
      <c r="E930" s="1" t="d">
        <v>2023-01-20</v>
      </c>
      <c r="F930" t="s">
        <v>855</v>
      </c>
      <c r="G930" t="s">
        <v>2272</v>
      </c>
      <c r="H930" t="str">
        <f>_xlfn.XLOOKUP(Table2[[#This Row],[Unique BarCode]],$N$10:$N$37,$O$10:$O$37)</f>
        <v>WALLADPT</v>
      </c>
      <c r="I930" t="str">
        <f>_xlfn.XLOOKUP(Table2[[#This Row],[Unique BarCode]],$N$10:$N$37,$P$10:$P$37)</f>
        <v>Charger</v>
      </c>
      <c r="J930" t="s">
        <v>8</v>
      </c>
      <c r="L930">
        <v>1</v>
      </c>
    </row>
    <row r="931" spans="1:12" x14ac:dyDescent="0.2">
      <c r="A931" s="1" t="d">
        <v>2023-01-20</v>
      </c>
      <c r="B931" s="45">
        <v>-1</v>
      </c>
      <c r="C931" t="s">
        <v>77</v>
      </c>
      <c r="D931" t="str">
        <f>_xlfn.XLOOKUP(Table2[[#This Row],[Patron Group]],$R$10:$R$24,$S$10:$S$24)</f>
        <v>Undergraduate</v>
      </c>
      <c r="E931" s="1" t="d">
        <v>2023-01-20</v>
      </c>
      <c r="F931" t="s">
        <v>274</v>
      </c>
      <c r="G931" t="s">
        <v>2272</v>
      </c>
      <c r="H931" t="str">
        <f>_xlfn.XLOOKUP(Table2[[#This Row],[Unique BarCode]],$N$10:$N$37,$O$10:$O$37)</f>
        <v>WALLADPT</v>
      </c>
      <c r="I931" t="str">
        <f>_xlfn.XLOOKUP(Table2[[#This Row],[Unique BarCode]],$N$10:$N$37,$P$10:$P$37)</f>
        <v>Charger</v>
      </c>
      <c r="J931" t="s">
        <v>8</v>
      </c>
      <c r="L931">
        <v>1</v>
      </c>
    </row>
    <row r="932" spans="1:12" x14ac:dyDescent="0.2">
      <c r="A932" s="1" t="d">
        <v>2023-01-20</v>
      </c>
      <c r="B932" s="45">
        <v>-1</v>
      </c>
      <c r="C932" t="s">
        <v>77</v>
      </c>
      <c r="D932" t="str">
        <f>_xlfn.XLOOKUP(Table2[[#This Row],[Patron Group]],$R$10:$R$24,$S$10:$S$24)</f>
        <v>Undergraduate</v>
      </c>
      <c r="E932" s="1" t="d">
        <v>2023-01-20</v>
      </c>
      <c r="F932" t="s">
        <v>989</v>
      </c>
      <c r="G932" t="s">
        <v>2272</v>
      </c>
      <c r="H932" t="str">
        <f>_xlfn.XLOOKUP(Table2[[#This Row],[Unique BarCode]],$N$10:$N$37,$O$10:$O$37)</f>
        <v>WALLADPT</v>
      </c>
      <c r="I932" t="str">
        <f>_xlfn.XLOOKUP(Table2[[#This Row],[Unique BarCode]],$N$10:$N$37,$P$10:$P$37)</f>
        <v>Charger</v>
      </c>
      <c r="J932" t="s">
        <v>8</v>
      </c>
      <c r="L932">
        <v>1</v>
      </c>
    </row>
    <row r="933" spans="1:12" x14ac:dyDescent="0.2">
      <c r="A933" s="1" t="d">
        <v>2023-01-20</v>
      </c>
      <c r="B933" s="45">
        <v>-1</v>
      </c>
      <c r="C933" t="s">
        <v>77</v>
      </c>
      <c r="D933" t="str">
        <f>_xlfn.XLOOKUP(Table2[[#This Row],[Patron Group]],$R$10:$R$24,$S$10:$S$24)</f>
        <v>Undergraduate</v>
      </c>
      <c r="E933" s="1" t="d">
        <v>2023-01-20</v>
      </c>
      <c r="F933" t="s">
        <v>96</v>
      </c>
      <c r="G933" t="s">
        <v>2272</v>
      </c>
      <c r="H933" t="str">
        <f>_xlfn.XLOOKUP(Table2[[#This Row],[Unique BarCode]],$N$10:$N$37,$O$10:$O$37)</f>
        <v>WALLADPT</v>
      </c>
      <c r="I933" t="str">
        <f>_xlfn.XLOOKUP(Table2[[#This Row],[Unique BarCode]],$N$10:$N$37,$P$10:$P$37)</f>
        <v>Charger</v>
      </c>
      <c r="J933" t="s">
        <v>8</v>
      </c>
      <c r="L933">
        <v>1</v>
      </c>
    </row>
    <row r="934" spans="1:12" x14ac:dyDescent="0.2">
      <c r="A934" s="1" t="d">
        <v>2023-01-20</v>
      </c>
      <c r="B934" s="45">
        <v>-1</v>
      </c>
      <c r="C934" t="s">
        <v>77</v>
      </c>
      <c r="D934" t="str">
        <f>_xlfn.XLOOKUP(Table2[[#This Row],[Patron Group]],$R$10:$R$24,$S$10:$S$24)</f>
        <v>Undergraduate</v>
      </c>
      <c r="E934" s="1" t="d">
        <v>2023-01-27</v>
      </c>
      <c r="F934" t="s">
        <v>1057</v>
      </c>
      <c r="G934" t="s">
        <v>2273</v>
      </c>
      <c r="H934" t="str">
        <f>_xlfn.XLOOKUP(Table2[[#This Row],[Unique BarCode]],$N$10:$N$37,$O$10:$O$37)</f>
        <v>ChromeBook</v>
      </c>
      <c r="I934" t="str">
        <f>_xlfn.XLOOKUP(Table2[[#This Row],[Unique BarCode]],$N$10:$N$37,$P$10:$P$37)</f>
        <v>Device</v>
      </c>
      <c r="J934" t="s">
        <v>1058</v>
      </c>
      <c r="K934" t="s">
        <v>1059</v>
      </c>
      <c r="L934">
        <v>1</v>
      </c>
    </row>
    <row r="935" spans="1:12" x14ac:dyDescent="0.2">
      <c r="A935" s="1" t="d">
        <v>2023-01-20</v>
      </c>
      <c r="B935" s="45">
        <v>-1</v>
      </c>
      <c r="C935" t="s">
        <v>77</v>
      </c>
      <c r="D935" t="str">
        <f>_xlfn.XLOOKUP(Table2[[#This Row],[Patron Group]],$R$10:$R$24,$S$10:$S$24)</f>
        <v>Undergraduate</v>
      </c>
      <c r="E935" s="1" t="d">
        <v>2023-01-27</v>
      </c>
      <c r="F935" t="s">
        <v>1060</v>
      </c>
      <c r="G935" t="s">
        <v>2273</v>
      </c>
      <c r="H935" t="str">
        <f>_xlfn.XLOOKUP(Table2[[#This Row],[Unique BarCode]],$N$10:$N$37,$O$10:$O$37)</f>
        <v>ChromeBook</v>
      </c>
      <c r="I935" t="str">
        <f>_xlfn.XLOOKUP(Table2[[#This Row],[Unique BarCode]],$N$10:$N$37,$P$10:$P$37)</f>
        <v>Device</v>
      </c>
      <c r="J935" t="s">
        <v>8</v>
      </c>
      <c r="K935" t="s">
        <v>1061</v>
      </c>
      <c r="L935">
        <v>1</v>
      </c>
    </row>
    <row r="936" spans="1:12" x14ac:dyDescent="0.2">
      <c r="A936" s="1" t="d">
        <v>2023-01-20</v>
      </c>
      <c r="B936" s="45">
        <v>-1</v>
      </c>
      <c r="C936" t="s">
        <v>77</v>
      </c>
      <c r="D936" t="str">
        <f>_xlfn.XLOOKUP(Table2[[#This Row],[Patron Group]],$R$10:$R$24,$S$10:$S$24)</f>
        <v>Undergraduate</v>
      </c>
      <c r="E936" s="1" t="d">
        <v>2023-01-27</v>
      </c>
      <c r="F936" t="s">
        <v>1062</v>
      </c>
      <c r="G936" t="s">
        <v>2273</v>
      </c>
      <c r="H936" t="str">
        <f>_xlfn.XLOOKUP(Table2[[#This Row],[Unique BarCode]],$N$10:$N$37,$O$10:$O$37)</f>
        <v>ChromeBook</v>
      </c>
      <c r="I936" t="str">
        <f>_xlfn.XLOOKUP(Table2[[#This Row],[Unique BarCode]],$N$10:$N$37,$P$10:$P$37)</f>
        <v>Device</v>
      </c>
      <c r="J936" t="s">
        <v>8</v>
      </c>
      <c r="K936" t="s">
        <v>1063</v>
      </c>
      <c r="L936">
        <v>1</v>
      </c>
    </row>
    <row r="937" spans="1:12" x14ac:dyDescent="0.2">
      <c r="A937" s="1" t="d">
        <v>2023-01-20</v>
      </c>
      <c r="B937" s="45">
        <v>-1</v>
      </c>
      <c r="C937" t="s">
        <v>77</v>
      </c>
      <c r="D937" t="str">
        <f>_xlfn.XLOOKUP(Table2[[#This Row],[Patron Group]],$R$10:$R$24,$S$10:$S$24)</f>
        <v>Undergraduate</v>
      </c>
      <c r="E937" s="1" t="d">
        <v>2023-01-27</v>
      </c>
      <c r="F937" t="s">
        <v>719</v>
      </c>
      <c r="G937" t="s">
        <v>2273</v>
      </c>
      <c r="H937" t="str">
        <f>_xlfn.XLOOKUP(Table2[[#This Row],[Unique BarCode]],$N$10:$N$37,$O$10:$O$37)</f>
        <v>ChromeBook</v>
      </c>
      <c r="I937" t="str">
        <f>_xlfn.XLOOKUP(Table2[[#This Row],[Unique BarCode]],$N$10:$N$37,$P$10:$P$37)</f>
        <v>Device</v>
      </c>
      <c r="J937" t="s">
        <v>49</v>
      </c>
      <c r="K937" t="s">
        <v>720</v>
      </c>
      <c r="L937">
        <v>1</v>
      </c>
    </row>
    <row r="938" spans="1:12" x14ac:dyDescent="0.2">
      <c r="A938" s="1" t="d">
        <v>2023-01-20</v>
      </c>
      <c r="B938" s="45">
        <v>-1</v>
      </c>
      <c r="C938" t="s">
        <v>77</v>
      </c>
      <c r="D938" t="str">
        <f>_xlfn.XLOOKUP(Table2[[#This Row],[Patron Group]],$R$10:$R$24,$S$10:$S$24)</f>
        <v>Undergraduate</v>
      </c>
      <c r="E938" s="1" t="d">
        <v>2023-01-27</v>
      </c>
      <c r="F938" t="s">
        <v>725</v>
      </c>
      <c r="G938" t="s">
        <v>2273</v>
      </c>
      <c r="H938" t="str">
        <f>_xlfn.XLOOKUP(Table2[[#This Row],[Unique BarCode]],$N$10:$N$37,$O$10:$O$37)</f>
        <v>ChromeBook</v>
      </c>
      <c r="I938" t="str">
        <f>_xlfn.XLOOKUP(Table2[[#This Row],[Unique BarCode]],$N$10:$N$37,$P$10:$P$37)</f>
        <v>Device</v>
      </c>
      <c r="J938" t="s">
        <v>8</v>
      </c>
      <c r="K938" t="s">
        <v>726</v>
      </c>
      <c r="L938">
        <v>1</v>
      </c>
    </row>
    <row r="939" spans="1:12" x14ac:dyDescent="0.2">
      <c r="A939" s="1" t="d">
        <v>2023-01-20</v>
      </c>
      <c r="B939" s="45">
        <v>-1</v>
      </c>
      <c r="C939" t="s">
        <v>77</v>
      </c>
      <c r="D939" t="str">
        <f>_xlfn.XLOOKUP(Table2[[#This Row],[Patron Group]],$R$10:$R$24,$S$10:$S$24)</f>
        <v>Undergraduate</v>
      </c>
      <c r="E939" s="1" t="d">
        <v>2023-01-27</v>
      </c>
      <c r="F939" t="s">
        <v>1064</v>
      </c>
      <c r="G939" t="s">
        <v>2273</v>
      </c>
      <c r="H939" t="str">
        <f>_xlfn.XLOOKUP(Table2[[#This Row],[Unique BarCode]],$N$10:$N$37,$O$10:$O$37)</f>
        <v>ChromeBook</v>
      </c>
      <c r="I939" t="str">
        <f>_xlfn.XLOOKUP(Table2[[#This Row],[Unique BarCode]],$N$10:$N$37,$P$10:$P$37)</f>
        <v>Device</v>
      </c>
      <c r="J939" t="s">
        <v>8</v>
      </c>
      <c r="K939" t="s">
        <v>1065</v>
      </c>
      <c r="L939">
        <v>1</v>
      </c>
    </row>
    <row r="940" spans="1:12" x14ac:dyDescent="0.2">
      <c r="A940" s="1" t="d">
        <v>2023-01-20</v>
      </c>
      <c r="B940" s="45">
        <v>-1</v>
      </c>
      <c r="C940" t="s">
        <v>77</v>
      </c>
      <c r="D940" t="str">
        <f>_xlfn.XLOOKUP(Table2[[#This Row],[Patron Group]],$R$10:$R$24,$S$10:$S$24)</f>
        <v>Undergraduate</v>
      </c>
      <c r="E940" s="1" t="d">
        <v>2023-01-27</v>
      </c>
      <c r="F940" t="s">
        <v>1066</v>
      </c>
      <c r="G940" t="s">
        <v>2273</v>
      </c>
      <c r="H940" t="str">
        <f>_xlfn.XLOOKUP(Table2[[#This Row],[Unique BarCode]],$N$10:$N$37,$O$10:$O$37)</f>
        <v>ChromeBook</v>
      </c>
      <c r="I940" t="str">
        <f>_xlfn.XLOOKUP(Table2[[#This Row],[Unique BarCode]],$N$10:$N$37,$P$10:$P$37)</f>
        <v>Device</v>
      </c>
      <c r="J940" t="s">
        <v>8</v>
      </c>
      <c r="K940" t="s">
        <v>1067</v>
      </c>
      <c r="L940">
        <v>1</v>
      </c>
    </row>
    <row r="941" spans="1:12" x14ac:dyDescent="0.2">
      <c r="A941" s="1" t="d">
        <v>2023-01-20</v>
      </c>
      <c r="B941" s="45">
        <v>-1</v>
      </c>
      <c r="C941" t="s">
        <v>77</v>
      </c>
      <c r="D941" t="str">
        <f>_xlfn.XLOOKUP(Table2[[#This Row],[Patron Group]],$R$10:$R$24,$S$10:$S$24)</f>
        <v>Undergraduate</v>
      </c>
      <c r="E941" s="1" t="d">
        <v>2023-01-27</v>
      </c>
      <c r="F941" t="s">
        <v>867</v>
      </c>
      <c r="G941" t="s">
        <v>2273</v>
      </c>
      <c r="H941" t="str">
        <f>_xlfn.XLOOKUP(Table2[[#This Row],[Unique BarCode]],$N$10:$N$37,$O$10:$O$37)</f>
        <v>ChromeBook</v>
      </c>
      <c r="I941" t="str">
        <f>_xlfn.XLOOKUP(Table2[[#This Row],[Unique BarCode]],$N$10:$N$37,$P$10:$P$37)</f>
        <v>Device</v>
      </c>
      <c r="J941" t="s">
        <v>8</v>
      </c>
      <c r="K941" t="s">
        <v>868</v>
      </c>
      <c r="L941">
        <v>1</v>
      </c>
    </row>
    <row r="942" spans="1:12" x14ac:dyDescent="0.2">
      <c r="A942" s="1" t="d">
        <v>2023-01-20</v>
      </c>
      <c r="B942" s="45">
        <v>-1</v>
      </c>
      <c r="C942" t="s">
        <v>77</v>
      </c>
      <c r="D942" t="str">
        <f>_xlfn.XLOOKUP(Table2[[#This Row],[Patron Group]],$R$10:$R$24,$S$10:$S$24)</f>
        <v>Undergraduate</v>
      </c>
      <c r="E942" s="1" t="d">
        <v>2023-01-27</v>
      </c>
      <c r="F942" t="s">
        <v>130</v>
      </c>
      <c r="G942" t="s">
        <v>2274</v>
      </c>
      <c r="H942" t="str">
        <f>_xlfn.XLOOKUP(Table2[[#This Row],[Unique BarCode]],$N$10:$N$37,$O$10:$O$37)</f>
        <v>MacBook</v>
      </c>
      <c r="I942" t="str">
        <f>_xlfn.XLOOKUP(Table2[[#This Row],[Unique BarCode]],$N$10:$N$37,$P$10:$P$37)</f>
        <v>Device</v>
      </c>
      <c r="J942" t="s">
        <v>8</v>
      </c>
      <c r="K942" t="s">
        <v>131</v>
      </c>
      <c r="L942">
        <v>1</v>
      </c>
    </row>
    <row r="943" spans="1:12" x14ac:dyDescent="0.2">
      <c r="A943" s="1" t="d">
        <v>2023-01-20</v>
      </c>
      <c r="B943" s="45">
        <v>-1</v>
      </c>
      <c r="C943" t="s">
        <v>77</v>
      </c>
      <c r="D943" t="str">
        <f>_xlfn.XLOOKUP(Table2[[#This Row],[Patron Group]],$R$10:$R$24,$S$10:$S$24)</f>
        <v>Undergraduate</v>
      </c>
      <c r="E943" s="1" t="d">
        <v>2023-01-27</v>
      </c>
      <c r="F943" t="s">
        <v>1068</v>
      </c>
      <c r="G943" t="s">
        <v>2274</v>
      </c>
      <c r="H943" t="str">
        <f>_xlfn.XLOOKUP(Table2[[#This Row],[Unique BarCode]],$N$10:$N$37,$O$10:$O$37)</f>
        <v>MacBook</v>
      </c>
      <c r="I943" t="str">
        <f>_xlfn.XLOOKUP(Table2[[#This Row],[Unique BarCode]],$N$10:$N$37,$P$10:$P$37)</f>
        <v>Device</v>
      </c>
      <c r="J943" t="s">
        <v>8</v>
      </c>
      <c r="K943" t="s">
        <v>1068</v>
      </c>
      <c r="L943">
        <v>1</v>
      </c>
    </row>
    <row r="944" spans="1:12" x14ac:dyDescent="0.2">
      <c r="A944" s="1" t="d">
        <v>2023-01-20</v>
      </c>
      <c r="B944" s="45">
        <v>-1</v>
      </c>
      <c r="C944" t="s">
        <v>77</v>
      </c>
      <c r="D944" t="str">
        <f>_xlfn.XLOOKUP(Table2[[#This Row],[Patron Group]],$R$10:$R$24,$S$10:$S$24)</f>
        <v>Undergraduate</v>
      </c>
      <c r="E944" s="1" t="d">
        <v>2023-01-27</v>
      </c>
      <c r="F944" t="s">
        <v>1069</v>
      </c>
      <c r="G944" t="s">
        <v>2275</v>
      </c>
      <c r="H944" t="str">
        <f>_xlfn.XLOOKUP(Table2[[#This Row],[Unique BarCode]],$N$10:$N$37,$O$10:$O$37)</f>
        <v>iPad</v>
      </c>
      <c r="I944" t="str">
        <f>_xlfn.XLOOKUP(Table2[[#This Row],[Unique BarCode]],$N$10:$N$37,$P$10:$P$37)</f>
        <v>Device</v>
      </c>
      <c r="J944" t="s">
        <v>8</v>
      </c>
      <c r="K944" t="s">
        <v>1070</v>
      </c>
      <c r="L944">
        <v>1</v>
      </c>
    </row>
    <row r="945" spans="1:12" x14ac:dyDescent="0.2">
      <c r="A945" s="1" t="d">
        <v>2023-01-20</v>
      </c>
      <c r="B945" s="45">
        <v>-1</v>
      </c>
      <c r="C945" t="s">
        <v>77</v>
      </c>
      <c r="D945" t="str">
        <f>_xlfn.XLOOKUP(Table2[[#This Row],[Patron Group]],$R$10:$R$24,$S$10:$S$24)</f>
        <v>Undergraduate</v>
      </c>
      <c r="E945" s="1" t="d">
        <v>2023-01-27</v>
      </c>
      <c r="F945" t="s">
        <v>173</v>
      </c>
      <c r="G945" t="s">
        <v>2263</v>
      </c>
      <c r="H945" t="str">
        <f>_xlfn.XLOOKUP(Table2[[#This Row],[Unique BarCode]],$N$10:$N$37,$O$10:$O$37)</f>
        <v>HP Laptop</v>
      </c>
      <c r="I945" t="str">
        <f>_xlfn.XLOOKUP(Table2[[#This Row],[Unique BarCode]],$N$10:$N$37,$P$10:$P$37)</f>
        <v>Device</v>
      </c>
      <c r="J945" t="s">
        <v>8</v>
      </c>
      <c r="K945" t="s">
        <v>174</v>
      </c>
      <c r="L945">
        <v>1</v>
      </c>
    </row>
    <row r="946" spans="1:12" x14ac:dyDescent="0.2">
      <c r="A946" s="1" t="d">
        <v>2023-01-20</v>
      </c>
      <c r="B946" s="45">
        <v>-1</v>
      </c>
      <c r="C946" t="s">
        <v>77</v>
      </c>
      <c r="D946" t="str">
        <f>_xlfn.XLOOKUP(Table2[[#This Row],[Patron Group]],$R$10:$R$24,$S$10:$S$24)</f>
        <v>Undergraduate</v>
      </c>
      <c r="E946" s="1" t="d">
        <v>2023-01-27</v>
      </c>
      <c r="F946" t="s">
        <v>871</v>
      </c>
      <c r="G946" t="s">
        <v>2263</v>
      </c>
      <c r="H946" t="str">
        <f>_xlfn.XLOOKUP(Table2[[#This Row],[Unique BarCode]],$N$10:$N$37,$O$10:$O$37)</f>
        <v>HP Laptop</v>
      </c>
      <c r="I946" t="str">
        <f>_xlfn.XLOOKUP(Table2[[#This Row],[Unique BarCode]],$N$10:$N$37,$P$10:$P$37)</f>
        <v>Device</v>
      </c>
      <c r="J946" t="s">
        <v>8</v>
      </c>
      <c r="K946" t="s">
        <v>872</v>
      </c>
      <c r="L946">
        <v>1</v>
      </c>
    </row>
    <row r="947" spans="1:12" x14ac:dyDescent="0.2">
      <c r="A947" s="1" t="d">
        <v>2023-01-20</v>
      </c>
      <c r="B947" s="45">
        <v>-1</v>
      </c>
      <c r="C947" t="s">
        <v>77</v>
      </c>
      <c r="D947" t="str">
        <f>_xlfn.XLOOKUP(Table2[[#This Row],[Patron Group]],$R$10:$R$24,$S$10:$S$24)</f>
        <v>Undergraduate</v>
      </c>
      <c r="E947" s="1" t="d">
        <v>2023-01-27</v>
      </c>
      <c r="F947" t="s">
        <v>1071</v>
      </c>
      <c r="G947" t="s">
        <v>2263</v>
      </c>
      <c r="H947" t="str">
        <f>_xlfn.XLOOKUP(Table2[[#This Row],[Unique BarCode]],$N$10:$N$37,$O$10:$O$37)</f>
        <v>HP Laptop</v>
      </c>
      <c r="I947" t="str">
        <f>_xlfn.XLOOKUP(Table2[[#This Row],[Unique BarCode]],$N$10:$N$37,$P$10:$P$37)</f>
        <v>Device</v>
      </c>
      <c r="J947" t="s">
        <v>8</v>
      </c>
      <c r="K947" t="s">
        <v>1072</v>
      </c>
      <c r="L947">
        <v>1</v>
      </c>
    </row>
    <row r="948" spans="1:12" x14ac:dyDescent="0.2">
      <c r="A948" s="1" t="d">
        <v>2023-01-20</v>
      </c>
      <c r="B948" s="45">
        <v>-1</v>
      </c>
      <c r="C948" t="s">
        <v>77</v>
      </c>
      <c r="D948" t="str">
        <f>_xlfn.XLOOKUP(Table2[[#This Row],[Patron Group]],$R$10:$R$24,$S$10:$S$24)</f>
        <v>Undergraduate</v>
      </c>
      <c r="E948" s="1" t="d">
        <v>2023-01-31</v>
      </c>
      <c r="F948" t="s">
        <v>1073</v>
      </c>
      <c r="G948" t="s">
        <v>2263</v>
      </c>
      <c r="H948" t="str">
        <f>_xlfn.XLOOKUP(Table2[[#This Row],[Unique BarCode]],$N$10:$N$37,$O$10:$O$37)</f>
        <v>HP Laptop</v>
      </c>
      <c r="I948" t="str">
        <f>_xlfn.XLOOKUP(Table2[[#This Row],[Unique BarCode]],$N$10:$N$37,$P$10:$P$37)</f>
        <v>Device</v>
      </c>
      <c r="J948" t="s">
        <v>8</v>
      </c>
      <c r="K948" t="s">
        <v>1074</v>
      </c>
      <c r="L948">
        <v>1</v>
      </c>
    </row>
    <row r="949" spans="1:12" x14ac:dyDescent="0.2">
      <c r="A949" s="1" t="d">
        <v>2023-01-20</v>
      </c>
      <c r="B949" s="45">
        <v>-1</v>
      </c>
      <c r="C949" t="s">
        <v>77</v>
      </c>
      <c r="D949" t="str">
        <f>_xlfn.XLOOKUP(Table2[[#This Row],[Patron Group]],$R$10:$R$24,$S$10:$S$24)</f>
        <v>Undergraduate</v>
      </c>
      <c r="E949" s="1" t="d">
        <v>2023-02-01</v>
      </c>
      <c r="F949" t="s">
        <v>603</v>
      </c>
      <c r="G949" t="s">
        <v>2274</v>
      </c>
      <c r="H949" t="str">
        <f>_xlfn.XLOOKUP(Table2[[#This Row],[Unique BarCode]],$N$10:$N$37,$O$10:$O$37)</f>
        <v>MacBook</v>
      </c>
      <c r="I949" t="str">
        <f>_xlfn.XLOOKUP(Table2[[#This Row],[Unique BarCode]],$N$10:$N$37,$P$10:$P$37)</f>
        <v>Device</v>
      </c>
      <c r="J949" t="s">
        <v>8</v>
      </c>
      <c r="K949" t="s">
        <v>604</v>
      </c>
      <c r="L949">
        <v>1</v>
      </c>
    </row>
    <row r="950" spans="1:12" x14ac:dyDescent="0.2">
      <c r="A950" s="1" t="d">
        <v>2023-01-20</v>
      </c>
      <c r="B950" s="45">
        <v>-1</v>
      </c>
      <c r="C950" t="s">
        <v>77</v>
      </c>
      <c r="D950" t="str">
        <f>_xlfn.XLOOKUP(Table2[[#This Row],[Patron Group]],$R$10:$R$24,$S$10:$S$24)</f>
        <v>Undergraduate</v>
      </c>
      <c r="E950" s="1" t="d">
        <v>2023-02-01</v>
      </c>
      <c r="F950" t="s">
        <v>1075</v>
      </c>
      <c r="G950" t="s">
        <v>2263</v>
      </c>
      <c r="H950" t="str">
        <f>_xlfn.XLOOKUP(Table2[[#This Row],[Unique BarCode]],$N$10:$N$37,$O$10:$O$37)</f>
        <v>HP Laptop</v>
      </c>
      <c r="I950" t="str">
        <f>_xlfn.XLOOKUP(Table2[[#This Row],[Unique BarCode]],$N$10:$N$37,$P$10:$P$37)</f>
        <v>Device</v>
      </c>
      <c r="J950" t="s">
        <v>8</v>
      </c>
      <c r="K950" t="s">
        <v>1076</v>
      </c>
      <c r="L950">
        <v>1</v>
      </c>
    </row>
    <row r="951" spans="1:12" x14ac:dyDescent="0.2">
      <c r="A951" s="1" t="d">
        <v>2023-01-20</v>
      </c>
      <c r="B951" s="45">
        <v>-1</v>
      </c>
      <c r="C951" t="s">
        <v>77</v>
      </c>
      <c r="D951" t="str">
        <f>_xlfn.XLOOKUP(Table2[[#This Row],[Patron Group]],$R$10:$R$24,$S$10:$S$24)</f>
        <v>Undergraduate</v>
      </c>
      <c r="E951" s="1" t="d">
        <v>2023-02-02</v>
      </c>
      <c r="F951" t="s">
        <v>1077</v>
      </c>
      <c r="G951" t="s">
        <v>2263</v>
      </c>
      <c r="H951" t="str">
        <f>_xlfn.XLOOKUP(Table2[[#This Row],[Unique BarCode]],$N$10:$N$37,$O$10:$O$37)</f>
        <v>HP Laptop</v>
      </c>
      <c r="I951" t="str">
        <f>_xlfn.XLOOKUP(Table2[[#This Row],[Unique BarCode]],$N$10:$N$37,$P$10:$P$37)</f>
        <v>Device</v>
      </c>
      <c r="J951" t="s">
        <v>8</v>
      </c>
      <c r="K951" t="s">
        <v>1078</v>
      </c>
      <c r="L951">
        <v>1</v>
      </c>
    </row>
    <row r="952" spans="1:12" x14ac:dyDescent="0.2">
      <c r="A952" s="1" t="d">
        <v>2023-01-20</v>
      </c>
      <c r="B952" s="45">
        <v>-1</v>
      </c>
      <c r="C952" t="s">
        <v>77</v>
      </c>
      <c r="D952" t="str">
        <f>_xlfn.XLOOKUP(Table2[[#This Row],[Patron Group]],$R$10:$R$24,$S$10:$S$24)</f>
        <v>Undergraduate</v>
      </c>
      <c r="E952" s="1" t="d">
        <v>2023-02-03</v>
      </c>
      <c r="F952" t="s">
        <v>1079</v>
      </c>
      <c r="G952" t="s">
        <v>2273</v>
      </c>
      <c r="H952" t="str">
        <f>_xlfn.XLOOKUP(Table2[[#This Row],[Unique BarCode]],$N$10:$N$37,$O$10:$O$37)</f>
        <v>ChromeBook</v>
      </c>
      <c r="I952" t="str">
        <f>_xlfn.XLOOKUP(Table2[[#This Row],[Unique BarCode]],$N$10:$N$37,$P$10:$P$37)</f>
        <v>Device</v>
      </c>
      <c r="J952" t="s">
        <v>8</v>
      </c>
      <c r="K952" t="s">
        <v>1080</v>
      </c>
      <c r="L952">
        <v>1</v>
      </c>
    </row>
    <row r="953" spans="1:12" x14ac:dyDescent="0.2">
      <c r="A953" s="1" t="d">
        <v>2023-01-20</v>
      </c>
      <c r="B953" s="45">
        <v>-1</v>
      </c>
      <c r="C953" t="s">
        <v>77</v>
      </c>
      <c r="D953" t="str">
        <f>_xlfn.XLOOKUP(Table2[[#This Row],[Patron Group]],$R$10:$R$24,$S$10:$S$24)</f>
        <v>Undergraduate</v>
      </c>
      <c r="E953" s="1" t="d">
        <v>2023-02-03</v>
      </c>
      <c r="F953" t="s">
        <v>1081</v>
      </c>
      <c r="G953" t="s">
        <v>2275</v>
      </c>
      <c r="H953" t="str">
        <f>_xlfn.XLOOKUP(Table2[[#This Row],[Unique BarCode]],$N$10:$N$37,$O$10:$O$37)</f>
        <v>iPad</v>
      </c>
      <c r="I953" t="str">
        <f>_xlfn.XLOOKUP(Table2[[#This Row],[Unique BarCode]],$N$10:$N$37,$P$10:$P$37)</f>
        <v>Device</v>
      </c>
      <c r="J953" t="s">
        <v>8</v>
      </c>
      <c r="K953" t="s">
        <v>1082</v>
      </c>
      <c r="L953">
        <v>1</v>
      </c>
    </row>
    <row r="954" spans="1:12" x14ac:dyDescent="0.2">
      <c r="A954" s="1" t="d">
        <v>2023-01-20</v>
      </c>
      <c r="B954" s="45">
        <v>-1</v>
      </c>
      <c r="C954" t="s">
        <v>77</v>
      </c>
      <c r="D954" t="str">
        <f>_xlfn.XLOOKUP(Table2[[#This Row],[Patron Group]],$R$10:$R$24,$S$10:$S$24)</f>
        <v>Undergraduate</v>
      </c>
      <c r="E954" s="1" t="d">
        <v>2023-02-03</v>
      </c>
      <c r="F954" t="s">
        <v>427</v>
      </c>
      <c r="G954" t="s">
        <v>2275</v>
      </c>
      <c r="H954" t="str">
        <f>_xlfn.XLOOKUP(Table2[[#This Row],[Unique BarCode]],$N$10:$N$37,$O$10:$O$37)</f>
        <v>iPad</v>
      </c>
      <c r="I954" t="str">
        <f>_xlfn.XLOOKUP(Table2[[#This Row],[Unique BarCode]],$N$10:$N$37,$P$10:$P$37)</f>
        <v>Device</v>
      </c>
      <c r="J954" t="s">
        <v>8</v>
      </c>
      <c r="K954" t="s">
        <v>428</v>
      </c>
      <c r="L954">
        <v>1</v>
      </c>
    </row>
    <row r="955" spans="1:12" x14ac:dyDescent="0.2">
      <c r="A955" s="1" t="d">
        <v>2023-01-20</v>
      </c>
      <c r="B955" s="45">
        <v>-1</v>
      </c>
      <c r="C955" t="s">
        <v>77</v>
      </c>
      <c r="D955" t="str">
        <f>_xlfn.XLOOKUP(Table2[[#This Row],[Patron Group]],$R$10:$R$24,$S$10:$S$24)</f>
        <v>Undergraduate</v>
      </c>
      <c r="E955" s="1" t="d">
        <v>2023-02-03</v>
      </c>
      <c r="F955" t="s">
        <v>1083</v>
      </c>
      <c r="G955" t="s">
        <v>2275</v>
      </c>
      <c r="H955" t="str">
        <f>_xlfn.XLOOKUP(Table2[[#This Row],[Unique BarCode]],$N$10:$N$37,$O$10:$O$37)</f>
        <v>iPad</v>
      </c>
      <c r="I955" t="str">
        <f>_xlfn.XLOOKUP(Table2[[#This Row],[Unique BarCode]],$N$10:$N$37,$P$10:$P$37)</f>
        <v>Device</v>
      </c>
      <c r="J955" t="s">
        <v>8</v>
      </c>
      <c r="L955">
        <v>1</v>
      </c>
    </row>
    <row r="956" spans="1:12" x14ac:dyDescent="0.2">
      <c r="A956" s="1" t="d">
        <v>2023-01-20</v>
      </c>
      <c r="B956" s="45">
        <v>-1</v>
      </c>
      <c r="C956" t="s">
        <v>77</v>
      </c>
      <c r="D956" t="str">
        <f>_xlfn.XLOOKUP(Table2[[#This Row],[Patron Group]],$R$10:$R$24,$S$10:$S$24)</f>
        <v>Undergraduate</v>
      </c>
      <c r="E956" s="1" t="d">
        <v>2023-02-03</v>
      </c>
      <c r="F956" t="s">
        <v>953</v>
      </c>
      <c r="G956" t="s">
        <v>2297</v>
      </c>
      <c r="H956" t="str">
        <f>_xlfn.XLOOKUP(Table2[[#This Row],[Unique BarCode]],$N$10:$N$37,$O$10:$O$37)</f>
        <v>iPad</v>
      </c>
      <c r="I956" t="str">
        <f>_xlfn.XLOOKUP(Table2[[#This Row],[Unique BarCode]],$N$10:$N$37,$P$10:$P$37)</f>
        <v>Device</v>
      </c>
      <c r="J956" t="s">
        <v>8</v>
      </c>
      <c r="K956" t="s">
        <v>954</v>
      </c>
      <c r="L956">
        <v>1</v>
      </c>
    </row>
    <row r="957" spans="1:12" x14ac:dyDescent="0.2">
      <c r="A957" s="1" t="d">
        <v>2023-01-20</v>
      </c>
      <c r="B957" s="45">
        <v>-1</v>
      </c>
      <c r="C957" t="s">
        <v>77</v>
      </c>
      <c r="D957" t="str">
        <f>_xlfn.XLOOKUP(Table2[[#This Row],[Patron Group]],$R$10:$R$24,$S$10:$S$24)</f>
        <v>Undergraduate</v>
      </c>
      <c r="E957" s="1" t="d">
        <v>2023-02-03</v>
      </c>
      <c r="F957" t="s">
        <v>1084</v>
      </c>
      <c r="G957" t="s">
        <v>2263</v>
      </c>
      <c r="H957" t="str">
        <f>_xlfn.XLOOKUP(Table2[[#This Row],[Unique BarCode]],$N$10:$N$37,$O$10:$O$37)</f>
        <v>HP Laptop</v>
      </c>
      <c r="I957" t="str">
        <f>_xlfn.XLOOKUP(Table2[[#This Row],[Unique BarCode]],$N$10:$N$37,$P$10:$P$37)</f>
        <v>Device</v>
      </c>
      <c r="J957" t="s">
        <v>8</v>
      </c>
      <c r="K957" t="s">
        <v>1085</v>
      </c>
      <c r="L957">
        <v>1</v>
      </c>
    </row>
    <row r="958" spans="1:12" x14ac:dyDescent="0.2">
      <c r="A958" s="1" t="d">
        <v>2023-01-20</v>
      </c>
      <c r="B958" s="45">
        <v>-1</v>
      </c>
      <c r="C958" t="s">
        <v>77</v>
      </c>
      <c r="D958" t="str">
        <f>_xlfn.XLOOKUP(Table2[[#This Row],[Patron Group]],$R$10:$R$24,$S$10:$S$24)</f>
        <v>Undergraduate</v>
      </c>
      <c r="E958" s="1" t="d">
        <v>2023-04-20</v>
      </c>
      <c r="F958" t="s">
        <v>1086</v>
      </c>
      <c r="G958" t="s">
        <v>2279</v>
      </c>
      <c r="H958" t="str">
        <f>_xlfn.XLOOKUP(Table2[[#This Row],[Unique BarCode]],$N$10:$N$37,$O$10:$O$37)</f>
        <v>EE Devices</v>
      </c>
      <c r="I958" t="str">
        <f>_xlfn.XLOOKUP(Table2[[#This Row],[Unique BarCode]],$N$10:$N$37,$P$10:$P$37)</f>
        <v>EE Devices</v>
      </c>
      <c r="J958" t="s">
        <v>49</v>
      </c>
      <c r="K958" t="s">
        <v>1087</v>
      </c>
      <c r="L958">
        <v>1</v>
      </c>
    </row>
    <row r="959" spans="1:12" x14ac:dyDescent="0.2">
      <c r="A959" s="1" t="d">
        <v>2023-01-22</v>
      </c>
      <c r="B959" s="45">
        <v>-1</v>
      </c>
      <c r="C959" t="s">
        <v>20</v>
      </c>
      <c r="D959" t="str">
        <f>_xlfn.XLOOKUP(Table2[[#This Row],[Patron Group]],$R$10:$R$24,$S$10:$S$24)</f>
        <v>Graduate</v>
      </c>
      <c r="E959" s="1" t="d">
        <v>2023-02-05</v>
      </c>
      <c r="F959" t="s">
        <v>689</v>
      </c>
      <c r="G959" t="s">
        <v>2273</v>
      </c>
      <c r="H959" t="str">
        <f>_xlfn.XLOOKUP(Table2[[#This Row],[Unique BarCode]],$N$10:$N$37,$O$10:$O$37)</f>
        <v>ChromeBook</v>
      </c>
      <c r="I959" t="str">
        <f>_xlfn.XLOOKUP(Table2[[#This Row],[Unique BarCode]],$N$10:$N$37,$P$10:$P$37)</f>
        <v>Device</v>
      </c>
      <c r="J959" t="s">
        <v>13</v>
      </c>
      <c r="K959" t="s">
        <v>690</v>
      </c>
      <c r="L959">
        <v>1</v>
      </c>
    </row>
    <row r="960" spans="1:12" x14ac:dyDescent="0.2">
      <c r="A960" s="1" t="d">
        <v>2023-01-22</v>
      </c>
      <c r="B960" s="45">
        <v>-1</v>
      </c>
      <c r="C960" t="s">
        <v>66</v>
      </c>
      <c r="D960" t="str">
        <f>_xlfn.XLOOKUP(Table2[[#This Row],[Patron Group]],$R$10:$R$24,$S$10:$S$24)</f>
        <v>Graduate</v>
      </c>
      <c r="E960" s="1" t="d">
        <v>2023-01-22</v>
      </c>
      <c r="F960" t="s">
        <v>829</v>
      </c>
      <c r="G960" t="s">
        <v>2271</v>
      </c>
      <c r="H960" t="str">
        <f>_xlfn.XLOOKUP(Table2[[#This Row],[Unique BarCode]],$N$10:$N$37,$O$10:$O$37)</f>
        <v>OMNI</v>
      </c>
      <c r="I960" t="str">
        <f>_xlfn.XLOOKUP(Table2[[#This Row],[Unique BarCode]],$N$10:$N$37,$P$10:$P$37)</f>
        <v>Charger</v>
      </c>
      <c r="J960" t="s">
        <v>68</v>
      </c>
      <c r="K960" t="s">
        <v>830</v>
      </c>
      <c r="L960">
        <v>1</v>
      </c>
    </row>
    <row r="961" spans="1:12" x14ac:dyDescent="0.2">
      <c r="A961" s="1" t="d">
        <v>2023-01-22</v>
      </c>
      <c r="B961" s="45">
        <v>-1</v>
      </c>
      <c r="C961" t="s">
        <v>77</v>
      </c>
      <c r="D961" t="str">
        <f>_xlfn.XLOOKUP(Table2[[#This Row],[Patron Group]],$R$10:$R$24,$S$10:$S$24)</f>
        <v>Undergraduate</v>
      </c>
      <c r="E961" s="1" t="d">
        <v>2023-01-22</v>
      </c>
      <c r="F961" t="s">
        <v>1088</v>
      </c>
      <c r="G961" t="s">
        <v>2288</v>
      </c>
      <c r="H961" t="str">
        <f>_xlfn.XLOOKUP(Table2[[#This Row],[Unique BarCode]],$N$10:$N$37,$O$10:$O$37)</f>
        <v>Android Charger</v>
      </c>
      <c r="I961" t="str">
        <f>_xlfn.XLOOKUP(Table2[[#This Row],[Unique BarCode]],$N$10:$N$37,$P$10:$P$37)</f>
        <v>Charger</v>
      </c>
      <c r="J961" t="s">
        <v>128</v>
      </c>
      <c r="K961" t="s">
        <v>1089</v>
      </c>
      <c r="L961">
        <v>1</v>
      </c>
    </row>
    <row r="962" spans="1:12" x14ac:dyDescent="0.2">
      <c r="A962" s="1" t="d">
        <v>2023-01-22</v>
      </c>
      <c r="B962" s="45">
        <v>-1</v>
      </c>
      <c r="C962" t="s">
        <v>77</v>
      </c>
      <c r="D962" t="str">
        <f>_xlfn.XLOOKUP(Table2[[#This Row],[Patron Group]],$R$10:$R$24,$S$10:$S$24)</f>
        <v>Undergraduate</v>
      </c>
      <c r="E962" s="1" t="d">
        <v>2023-01-27</v>
      </c>
      <c r="F962" t="s">
        <v>1090</v>
      </c>
      <c r="G962" t="s">
        <v>2273</v>
      </c>
      <c r="H962" t="str">
        <f>_xlfn.XLOOKUP(Table2[[#This Row],[Unique BarCode]],$N$10:$N$37,$O$10:$O$37)</f>
        <v>ChromeBook</v>
      </c>
      <c r="I962" t="str">
        <f>_xlfn.XLOOKUP(Table2[[#This Row],[Unique BarCode]],$N$10:$N$37,$P$10:$P$37)</f>
        <v>Device</v>
      </c>
      <c r="J962" t="s">
        <v>128</v>
      </c>
      <c r="K962" t="s">
        <v>1091</v>
      </c>
      <c r="L962">
        <v>1</v>
      </c>
    </row>
    <row r="963" spans="1:12" x14ac:dyDescent="0.2">
      <c r="A963" s="1" t="d">
        <v>2023-01-22</v>
      </c>
      <c r="B963" s="45">
        <v>-1</v>
      </c>
      <c r="C963" t="s">
        <v>77</v>
      </c>
      <c r="D963" t="str">
        <f>_xlfn.XLOOKUP(Table2[[#This Row],[Patron Group]],$R$10:$R$24,$S$10:$S$24)</f>
        <v>Undergraduate</v>
      </c>
      <c r="E963" s="1" t="d">
        <v>2023-01-27</v>
      </c>
      <c r="F963" t="s">
        <v>1092</v>
      </c>
      <c r="G963" t="s">
        <v>2273</v>
      </c>
      <c r="H963" t="str">
        <f>_xlfn.XLOOKUP(Table2[[#This Row],[Unique BarCode]],$N$10:$N$37,$O$10:$O$37)</f>
        <v>ChromeBook</v>
      </c>
      <c r="I963" t="str">
        <f>_xlfn.XLOOKUP(Table2[[#This Row],[Unique BarCode]],$N$10:$N$37,$P$10:$P$37)</f>
        <v>Device</v>
      </c>
      <c r="J963" t="s">
        <v>128</v>
      </c>
      <c r="K963" t="s">
        <v>1093</v>
      </c>
      <c r="L963">
        <v>1</v>
      </c>
    </row>
    <row r="964" spans="1:12" x14ac:dyDescent="0.2">
      <c r="A964" s="1" t="d">
        <v>2023-01-22</v>
      </c>
      <c r="B964" s="45">
        <v>-1</v>
      </c>
      <c r="C964" t="s">
        <v>77</v>
      </c>
      <c r="D964" t="str">
        <f>_xlfn.XLOOKUP(Table2[[#This Row],[Patron Group]],$R$10:$R$24,$S$10:$S$24)</f>
        <v>Undergraduate</v>
      </c>
      <c r="E964" s="1" t="d">
        <v>2023-01-29</v>
      </c>
      <c r="F964" t="s">
        <v>1094</v>
      </c>
      <c r="G964" t="s">
        <v>2273</v>
      </c>
      <c r="H964" t="str">
        <f>_xlfn.XLOOKUP(Table2[[#This Row],[Unique BarCode]],$N$10:$N$37,$O$10:$O$37)</f>
        <v>ChromeBook</v>
      </c>
      <c r="I964" t="str">
        <f>_xlfn.XLOOKUP(Table2[[#This Row],[Unique BarCode]],$N$10:$N$37,$P$10:$P$37)</f>
        <v>Device</v>
      </c>
      <c r="J964" t="s">
        <v>128</v>
      </c>
      <c r="K964" t="s">
        <v>1095</v>
      </c>
      <c r="L964">
        <v>1</v>
      </c>
    </row>
    <row r="965" spans="1:12" x14ac:dyDescent="0.2">
      <c r="A965" s="1" t="d">
        <v>2023-01-22</v>
      </c>
      <c r="B965" s="45">
        <v>-1</v>
      </c>
      <c r="C965" t="s">
        <v>77</v>
      </c>
      <c r="D965" t="str">
        <f>_xlfn.XLOOKUP(Table2[[#This Row],[Patron Group]],$R$10:$R$24,$S$10:$S$24)</f>
        <v>Undergraduate</v>
      </c>
      <c r="E965" s="1" t="d">
        <v>2023-01-29</v>
      </c>
      <c r="F965" t="s">
        <v>1096</v>
      </c>
      <c r="G965" t="s">
        <v>2273</v>
      </c>
      <c r="H965" t="str">
        <f>_xlfn.XLOOKUP(Table2[[#This Row],[Unique BarCode]],$N$10:$N$37,$O$10:$O$37)</f>
        <v>ChromeBook</v>
      </c>
      <c r="I965" t="str">
        <f>_xlfn.XLOOKUP(Table2[[#This Row],[Unique BarCode]],$N$10:$N$37,$P$10:$P$37)</f>
        <v>Device</v>
      </c>
      <c r="J965" t="s">
        <v>128</v>
      </c>
      <c r="K965" t="s">
        <v>1097</v>
      </c>
      <c r="L965">
        <v>1</v>
      </c>
    </row>
    <row r="966" spans="1:12" x14ac:dyDescent="0.2">
      <c r="A966" s="1" t="d">
        <v>2023-01-23</v>
      </c>
      <c r="B966" s="45">
        <v>-1</v>
      </c>
      <c r="C966" t="s">
        <v>15</v>
      </c>
      <c r="D966" t="str">
        <f>_xlfn.XLOOKUP(Table2[[#This Row],[Patron Group]],$R$10:$R$24,$S$10:$S$24)</f>
        <v>Academic</v>
      </c>
      <c r="E966" s="1" t="d">
        <v>2023-01-23</v>
      </c>
      <c r="F966" t="s">
        <v>16</v>
      </c>
      <c r="G966" t="s">
        <v>2266</v>
      </c>
      <c r="H966" t="str">
        <f>_xlfn.XLOOKUP(Table2[[#This Row],[Unique BarCode]],$N$10:$N$37,$O$10:$O$37)</f>
        <v>Headphones</v>
      </c>
      <c r="I966" t="str">
        <f>_xlfn.XLOOKUP(Table2[[#This Row],[Unique BarCode]],$N$10:$N$37,$P$10:$P$37)</f>
        <v>Accessory</v>
      </c>
      <c r="J966" t="s">
        <v>13</v>
      </c>
      <c r="K966" t="s">
        <v>17</v>
      </c>
      <c r="L966">
        <v>1</v>
      </c>
    </row>
    <row r="967" spans="1:12" x14ac:dyDescent="0.2">
      <c r="A967" s="1" t="d">
        <v>2023-01-23</v>
      </c>
      <c r="B967" s="45">
        <v>-1</v>
      </c>
      <c r="C967" t="s">
        <v>15</v>
      </c>
      <c r="D967" t="str">
        <f>_xlfn.XLOOKUP(Table2[[#This Row],[Patron Group]],$R$10:$R$24,$S$10:$S$24)</f>
        <v>Academic</v>
      </c>
      <c r="E967" s="1" t="d">
        <v>2023-01-23</v>
      </c>
      <c r="F967" t="s">
        <v>222</v>
      </c>
      <c r="G967" t="s">
        <v>2265</v>
      </c>
      <c r="H967" t="str">
        <f>_xlfn.XLOOKUP(Table2[[#This Row],[Unique BarCode]],$N$10:$N$37,$O$10:$O$37)</f>
        <v>IPHONE</v>
      </c>
      <c r="I967" t="str">
        <f>_xlfn.XLOOKUP(Table2[[#This Row],[Unique BarCode]],$N$10:$N$37,$P$10:$P$37)</f>
        <v>Charger</v>
      </c>
      <c r="J967" t="s">
        <v>13</v>
      </c>
      <c r="K967" t="s">
        <v>223</v>
      </c>
      <c r="L967">
        <v>1</v>
      </c>
    </row>
    <row r="968" spans="1:12" x14ac:dyDescent="0.2">
      <c r="A968" s="1" t="d">
        <v>2023-01-23</v>
      </c>
      <c r="B968" s="45">
        <v>-1</v>
      </c>
      <c r="C968" t="s">
        <v>15</v>
      </c>
      <c r="D968" t="str">
        <f>_xlfn.XLOOKUP(Table2[[#This Row],[Patron Group]],$R$10:$R$24,$S$10:$S$24)</f>
        <v>Academic</v>
      </c>
      <c r="E968" s="1" t="d">
        <v>2023-01-30</v>
      </c>
      <c r="F968" t="s">
        <v>53</v>
      </c>
      <c r="G968" t="s">
        <v>2273</v>
      </c>
      <c r="H968" t="str">
        <f>_xlfn.XLOOKUP(Table2[[#This Row],[Unique BarCode]],$N$10:$N$37,$O$10:$O$37)</f>
        <v>ChromeBook</v>
      </c>
      <c r="I968" t="str">
        <f>_xlfn.XLOOKUP(Table2[[#This Row],[Unique BarCode]],$N$10:$N$37,$P$10:$P$37)</f>
        <v>Device</v>
      </c>
      <c r="J968" t="s">
        <v>13</v>
      </c>
      <c r="K968" t="s">
        <v>54</v>
      </c>
      <c r="L968">
        <v>1</v>
      </c>
    </row>
    <row r="969" spans="1:12" x14ac:dyDescent="0.2">
      <c r="A969" s="1" t="d">
        <v>2023-01-23</v>
      </c>
      <c r="B969" s="45">
        <v>-1</v>
      </c>
      <c r="C969" t="s">
        <v>15</v>
      </c>
      <c r="D969" t="str">
        <f>_xlfn.XLOOKUP(Table2[[#This Row],[Patron Group]],$R$10:$R$24,$S$10:$S$24)</f>
        <v>Academic</v>
      </c>
      <c r="E969" s="1" t="d">
        <v>2023-01-30</v>
      </c>
      <c r="F969" t="s">
        <v>284</v>
      </c>
      <c r="G969" t="s">
        <v>2273</v>
      </c>
      <c r="H969" t="str">
        <f>_xlfn.XLOOKUP(Table2[[#This Row],[Unique BarCode]],$N$10:$N$37,$O$10:$O$37)</f>
        <v>ChromeBook</v>
      </c>
      <c r="I969" t="str">
        <f>_xlfn.XLOOKUP(Table2[[#This Row],[Unique BarCode]],$N$10:$N$37,$P$10:$P$37)</f>
        <v>Device</v>
      </c>
      <c r="J969" t="s">
        <v>8</v>
      </c>
      <c r="K969" t="s">
        <v>285</v>
      </c>
      <c r="L969">
        <v>1</v>
      </c>
    </row>
    <row r="970" spans="1:12" x14ac:dyDescent="0.2">
      <c r="A970" s="1" t="d">
        <v>2023-01-23</v>
      </c>
      <c r="B970" s="45">
        <v>-1</v>
      </c>
      <c r="C970" t="s">
        <v>20</v>
      </c>
      <c r="D970" t="str">
        <f>_xlfn.XLOOKUP(Table2[[#This Row],[Patron Group]],$R$10:$R$24,$S$10:$S$24)</f>
        <v>Graduate</v>
      </c>
      <c r="E970" s="1" t="d">
        <v>2023-01-23</v>
      </c>
      <c r="F970" t="s">
        <v>1037</v>
      </c>
      <c r="G970" t="s">
        <v>2281</v>
      </c>
      <c r="H970" t="str">
        <f>_xlfn.XLOOKUP(Table2[[#This Row],[Unique BarCode]],$N$10:$N$37,$O$10:$O$37)</f>
        <v>HDMIC</v>
      </c>
      <c r="I970" t="str">
        <f>_xlfn.XLOOKUP(Table2[[#This Row],[Unique BarCode]],$N$10:$N$37,$P$10:$P$37)</f>
        <v>Cable</v>
      </c>
      <c r="J970" t="s">
        <v>8</v>
      </c>
      <c r="K970" t="s">
        <v>1038</v>
      </c>
      <c r="L970">
        <v>1</v>
      </c>
    </row>
    <row r="971" spans="1:12" x14ac:dyDescent="0.2">
      <c r="A971" s="1" t="d">
        <v>2023-01-23</v>
      </c>
      <c r="B971" s="45">
        <v>-1</v>
      </c>
      <c r="C971" t="s">
        <v>20</v>
      </c>
      <c r="D971" t="str">
        <f>_xlfn.XLOOKUP(Table2[[#This Row],[Patron Group]],$R$10:$R$24,$S$10:$S$24)</f>
        <v>Graduate</v>
      </c>
      <c r="E971" s="1" t="d">
        <v>2023-01-23</v>
      </c>
      <c r="F971" t="s">
        <v>23</v>
      </c>
      <c r="G971" t="s">
        <v>2266</v>
      </c>
      <c r="H971" t="str">
        <f>_xlfn.XLOOKUP(Table2[[#This Row],[Unique BarCode]],$N$10:$N$37,$O$10:$O$37)</f>
        <v>Headphones</v>
      </c>
      <c r="I971" t="str">
        <f>_xlfn.XLOOKUP(Table2[[#This Row],[Unique BarCode]],$N$10:$N$37,$P$10:$P$37)</f>
        <v>Accessory</v>
      </c>
      <c r="J971" t="s">
        <v>8</v>
      </c>
      <c r="K971" t="s">
        <v>24</v>
      </c>
      <c r="L971">
        <v>1</v>
      </c>
    </row>
    <row r="972" spans="1:12" x14ac:dyDescent="0.2">
      <c r="A972" s="1" t="d">
        <v>2023-01-23</v>
      </c>
      <c r="B972" s="45">
        <v>-1</v>
      </c>
      <c r="C972" t="s">
        <v>20</v>
      </c>
      <c r="D972" t="str">
        <f>_xlfn.XLOOKUP(Table2[[#This Row],[Patron Group]],$R$10:$R$24,$S$10:$S$24)</f>
        <v>Graduate</v>
      </c>
      <c r="E972" s="1" t="d">
        <v>2023-01-23</v>
      </c>
      <c r="F972" t="s">
        <v>25</v>
      </c>
      <c r="G972" t="s">
        <v>2266</v>
      </c>
      <c r="H972" t="str">
        <f>_xlfn.XLOOKUP(Table2[[#This Row],[Unique BarCode]],$N$10:$N$37,$O$10:$O$37)</f>
        <v>Headphones</v>
      </c>
      <c r="I972" t="str">
        <f>_xlfn.XLOOKUP(Table2[[#This Row],[Unique BarCode]],$N$10:$N$37,$P$10:$P$37)</f>
        <v>Accessory</v>
      </c>
      <c r="J972" t="s">
        <v>13</v>
      </c>
      <c r="K972" t="s">
        <v>26</v>
      </c>
      <c r="L972">
        <v>1</v>
      </c>
    </row>
    <row r="973" spans="1:12" x14ac:dyDescent="0.2">
      <c r="A973" s="1" t="d">
        <v>2023-01-23</v>
      </c>
      <c r="B973" s="45">
        <v>-1</v>
      </c>
      <c r="C973" t="s">
        <v>20</v>
      </c>
      <c r="D973" t="str">
        <f>_xlfn.XLOOKUP(Table2[[#This Row],[Patron Group]],$R$10:$R$24,$S$10:$S$24)</f>
        <v>Graduate</v>
      </c>
      <c r="E973" s="1" t="d">
        <v>2023-01-23</v>
      </c>
      <c r="F973" t="s">
        <v>436</v>
      </c>
      <c r="G973" t="s">
        <v>2282</v>
      </c>
      <c r="H973" t="str">
        <f>_xlfn.XLOOKUP(Table2[[#This Row],[Unique BarCode]],$N$10:$N$37,$O$10:$O$37)</f>
        <v>HPUSBC</v>
      </c>
      <c r="I973" t="str">
        <f>_xlfn.XLOOKUP(Table2[[#This Row],[Unique BarCode]],$N$10:$N$37,$P$10:$P$37)</f>
        <v>Charger</v>
      </c>
      <c r="J973" t="s">
        <v>49</v>
      </c>
      <c r="K973" t="s">
        <v>437</v>
      </c>
      <c r="L973">
        <v>1</v>
      </c>
    </row>
    <row r="974" spans="1:12" x14ac:dyDescent="0.2">
      <c r="A974" s="1" t="d">
        <v>2023-01-23</v>
      </c>
      <c r="B974" s="45">
        <v>-1</v>
      </c>
      <c r="C974" t="s">
        <v>20</v>
      </c>
      <c r="D974" t="str">
        <f>_xlfn.XLOOKUP(Table2[[#This Row],[Patron Group]],$R$10:$R$24,$S$10:$S$24)</f>
        <v>Graduate</v>
      </c>
      <c r="E974" s="1" t="d">
        <v>2023-01-23</v>
      </c>
      <c r="F974" t="s">
        <v>263</v>
      </c>
      <c r="G974" t="s">
        <v>2265</v>
      </c>
      <c r="H974" t="str">
        <f>_xlfn.XLOOKUP(Table2[[#This Row],[Unique BarCode]],$N$10:$N$37,$O$10:$O$37)</f>
        <v>IPHONE</v>
      </c>
      <c r="I974" t="str">
        <f>_xlfn.XLOOKUP(Table2[[#This Row],[Unique BarCode]],$N$10:$N$37,$P$10:$P$37)</f>
        <v>Charger</v>
      </c>
      <c r="J974" t="s">
        <v>8</v>
      </c>
      <c r="K974" t="s">
        <v>264</v>
      </c>
      <c r="L974">
        <v>1</v>
      </c>
    </row>
    <row r="975" spans="1:12" x14ac:dyDescent="0.2">
      <c r="A975" s="1" t="d">
        <v>2023-01-23</v>
      </c>
      <c r="B975" s="45">
        <v>-1</v>
      </c>
      <c r="C975" t="s">
        <v>20</v>
      </c>
      <c r="D975" t="str">
        <f>_xlfn.XLOOKUP(Table2[[#This Row],[Patron Group]],$R$10:$R$24,$S$10:$S$24)</f>
        <v>Graduate</v>
      </c>
      <c r="E975" s="1" t="d">
        <v>2023-01-23</v>
      </c>
      <c r="F975" t="s">
        <v>86</v>
      </c>
      <c r="G975" t="s">
        <v>2265</v>
      </c>
      <c r="H975" t="str">
        <f>_xlfn.XLOOKUP(Table2[[#This Row],[Unique BarCode]],$N$10:$N$37,$O$10:$O$37)</f>
        <v>IPHONE</v>
      </c>
      <c r="I975" t="str">
        <f>_xlfn.XLOOKUP(Table2[[#This Row],[Unique BarCode]],$N$10:$N$37,$P$10:$P$37)</f>
        <v>Charger</v>
      </c>
      <c r="J975" t="s">
        <v>8</v>
      </c>
      <c r="K975" t="s">
        <v>87</v>
      </c>
      <c r="L975">
        <v>1</v>
      </c>
    </row>
    <row r="976" spans="1:12" x14ac:dyDescent="0.2">
      <c r="A976" s="1" t="d">
        <v>2023-01-23</v>
      </c>
      <c r="B976" s="45">
        <v>-1</v>
      </c>
      <c r="C976" t="s">
        <v>20</v>
      </c>
      <c r="D976" t="str">
        <f>_xlfn.XLOOKUP(Table2[[#This Row],[Patron Group]],$R$10:$R$24,$S$10:$S$24)</f>
        <v>Graduate</v>
      </c>
      <c r="E976" s="1" t="d">
        <v>2023-01-23</v>
      </c>
      <c r="F976" t="s">
        <v>222</v>
      </c>
      <c r="G976" t="s">
        <v>2265</v>
      </c>
      <c r="H976" t="str">
        <f>_xlfn.XLOOKUP(Table2[[#This Row],[Unique BarCode]],$N$10:$N$37,$O$10:$O$37)</f>
        <v>IPHONE</v>
      </c>
      <c r="I976" t="str">
        <f>_xlfn.XLOOKUP(Table2[[#This Row],[Unique BarCode]],$N$10:$N$37,$P$10:$P$37)</f>
        <v>Charger</v>
      </c>
      <c r="J976" t="s">
        <v>13</v>
      </c>
      <c r="K976" t="s">
        <v>223</v>
      </c>
      <c r="L976">
        <v>1</v>
      </c>
    </row>
    <row r="977" spans="1:12" x14ac:dyDescent="0.2">
      <c r="A977" s="1" t="d">
        <v>2023-01-23</v>
      </c>
      <c r="B977" s="45">
        <v>-1</v>
      </c>
      <c r="C977" t="s">
        <v>20</v>
      </c>
      <c r="D977" t="str">
        <f>_xlfn.XLOOKUP(Table2[[#This Row],[Patron Group]],$R$10:$R$24,$S$10:$S$24)</f>
        <v>Graduate</v>
      </c>
      <c r="E977" s="1" t="d">
        <v>2023-01-23</v>
      </c>
      <c r="F977" t="s">
        <v>33</v>
      </c>
      <c r="G977" t="s">
        <v>2268</v>
      </c>
      <c r="H977" t="str">
        <f>_xlfn.XLOOKUP(Table2[[#This Row],[Unique BarCode]],$N$10:$N$37,$O$10:$O$37)</f>
        <v>MACCHRG</v>
      </c>
      <c r="I977" t="str">
        <f>_xlfn.XLOOKUP(Table2[[#This Row],[Unique BarCode]],$N$10:$N$37,$P$10:$P$37)</f>
        <v>Charger</v>
      </c>
      <c r="J977" t="s">
        <v>8</v>
      </c>
      <c r="K977" t="s">
        <v>34</v>
      </c>
      <c r="L977">
        <v>1</v>
      </c>
    </row>
    <row r="978" spans="1:12" x14ac:dyDescent="0.2">
      <c r="A978" s="1" t="d">
        <v>2023-01-23</v>
      </c>
      <c r="B978" s="45">
        <v>-1</v>
      </c>
      <c r="C978" t="s">
        <v>20</v>
      </c>
      <c r="D978" t="str">
        <f>_xlfn.XLOOKUP(Table2[[#This Row],[Patron Group]],$R$10:$R$24,$S$10:$S$24)</f>
        <v>Graduate</v>
      </c>
      <c r="E978" s="1" t="d">
        <v>2023-01-23</v>
      </c>
      <c r="F978" t="s">
        <v>93</v>
      </c>
      <c r="G978" t="s">
        <v>2296</v>
      </c>
      <c r="H978" t="str">
        <f>_xlfn.XLOOKUP(Table2[[#This Row],[Unique BarCode]],$N$10:$N$37,$O$10:$O$37)</f>
        <v>MACUSBC</v>
      </c>
      <c r="I978" t="str">
        <f>_xlfn.XLOOKUP(Table2[[#This Row],[Unique BarCode]],$N$10:$N$37,$P$10:$P$37)</f>
        <v>Charger</v>
      </c>
      <c r="J978" t="s">
        <v>8</v>
      </c>
      <c r="K978" t="s">
        <v>94</v>
      </c>
      <c r="L978">
        <v>1</v>
      </c>
    </row>
    <row r="979" spans="1:12" x14ac:dyDescent="0.2">
      <c r="A979" s="1" t="d">
        <v>2023-01-23</v>
      </c>
      <c r="B979" s="45">
        <v>-1</v>
      </c>
      <c r="C979" t="s">
        <v>20</v>
      </c>
      <c r="D979" t="str">
        <f>_xlfn.XLOOKUP(Table2[[#This Row],[Patron Group]],$R$10:$R$24,$S$10:$S$24)</f>
        <v>Graduate</v>
      </c>
      <c r="E979" s="1" t="d">
        <v>2023-01-23</v>
      </c>
      <c r="F979" t="s">
        <v>845</v>
      </c>
      <c r="G979" t="s">
        <v>2271</v>
      </c>
      <c r="H979" t="str">
        <f>_xlfn.XLOOKUP(Table2[[#This Row],[Unique BarCode]],$N$10:$N$37,$O$10:$O$37)</f>
        <v>OMNI</v>
      </c>
      <c r="I979" t="str">
        <f>_xlfn.XLOOKUP(Table2[[#This Row],[Unique BarCode]],$N$10:$N$37,$P$10:$P$37)</f>
        <v>Charger</v>
      </c>
      <c r="J979" t="s">
        <v>49</v>
      </c>
      <c r="K979" t="s">
        <v>846</v>
      </c>
      <c r="L979">
        <v>1</v>
      </c>
    </row>
    <row r="980" spans="1:12" x14ac:dyDescent="0.2">
      <c r="A980" s="1" t="d">
        <v>2023-01-23</v>
      </c>
      <c r="B980" s="45">
        <v>-1</v>
      </c>
      <c r="C980" t="s">
        <v>20</v>
      </c>
      <c r="D980" t="str">
        <f>_xlfn.XLOOKUP(Table2[[#This Row],[Patron Group]],$R$10:$R$24,$S$10:$S$24)</f>
        <v>Graduate</v>
      </c>
      <c r="E980" s="1" t="d">
        <v>2023-01-23</v>
      </c>
      <c r="F980" t="s">
        <v>925</v>
      </c>
      <c r="G980" t="s">
        <v>2294</v>
      </c>
      <c r="H980" t="str">
        <f>_xlfn.XLOOKUP(Table2[[#This Row],[Unique BarCode]],$N$10:$N$37,$O$10:$O$37)</f>
        <v>UVGA</v>
      </c>
      <c r="I980" t="str">
        <f>_xlfn.XLOOKUP(Table2[[#This Row],[Unique BarCode]],$N$10:$N$37,$P$10:$P$37)</f>
        <v>Cable</v>
      </c>
      <c r="J980" t="s">
        <v>8</v>
      </c>
      <c r="L980">
        <v>1</v>
      </c>
    </row>
    <row r="981" spans="1:12" x14ac:dyDescent="0.2">
      <c r="A981" s="1" t="d">
        <v>2023-01-23</v>
      </c>
      <c r="B981" s="45">
        <v>-1</v>
      </c>
      <c r="C981" t="s">
        <v>20</v>
      </c>
      <c r="D981" t="str">
        <f>_xlfn.XLOOKUP(Table2[[#This Row],[Patron Group]],$R$10:$R$24,$S$10:$S$24)</f>
        <v>Graduate</v>
      </c>
      <c r="E981" s="1" t="d">
        <v>2023-01-23</v>
      </c>
      <c r="F981" t="s">
        <v>1044</v>
      </c>
      <c r="G981" t="s">
        <v>2272</v>
      </c>
      <c r="H981" t="str">
        <f>_xlfn.XLOOKUP(Table2[[#This Row],[Unique BarCode]],$N$10:$N$37,$O$10:$O$37)</f>
        <v>WALLADPT</v>
      </c>
      <c r="I981" t="str">
        <f>_xlfn.XLOOKUP(Table2[[#This Row],[Unique BarCode]],$N$10:$N$37,$P$10:$P$37)</f>
        <v>Charger</v>
      </c>
      <c r="J981" t="s">
        <v>8</v>
      </c>
      <c r="K981" t="s">
        <v>1045</v>
      </c>
      <c r="L981">
        <v>1</v>
      </c>
    </row>
    <row r="982" spans="1:12" x14ac:dyDescent="0.2">
      <c r="A982" s="1" t="d">
        <v>2023-01-23</v>
      </c>
      <c r="B982" s="45">
        <v>-1</v>
      </c>
      <c r="C982" t="s">
        <v>20</v>
      </c>
      <c r="D982" t="str">
        <f>_xlfn.XLOOKUP(Table2[[#This Row],[Patron Group]],$R$10:$R$24,$S$10:$S$24)</f>
        <v>Graduate</v>
      </c>
      <c r="E982" s="1" t="d">
        <v>2023-01-23</v>
      </c>
      <c r="F982" t="s">
        <v>73</v>
      </c>
      <c r="G982" t="s">
        <v>2272</v>
      </c>
      <c r="H982" t="str">
        <f>_xlfn.XLOOKUP(Table2[[#This Row],[Unique BarCode]],$N$10:$N$37,$O$10:$O$37)</f>
        <v>WALLADPT</v>
      </c>
      <c r="I982" t="str">
        <f>_xlfn.XLOOKUP(Table2[[#This Row],[Unique BarCode]],$N$10:$N$37,$P$10:$P$37)</f>
        <v>Charger</v>
      </c>
      <c r="J982" t="s">
        <v>8</v>
      </c>
      <c r="L982">
        <v>1</v>
      </c>
    </row>
    <row r="983" spans="1:12" x14ac:dyDescent="0.2">
      <c r="A983" s="1" t="d">
        <v>2023-01-23</v>
      </c>
      <c r="B983" s="45">
        <v>-1</v>
      </c>
      <c r="C983" t="s">
        <v>20</v>
      </c>
      <c r="D983" t="str">
        <f>_xlfn.XLOOKUP(Table2[[#This Row],[Patron Group]],$R$10:$R$24,$S$10:$S$24)</f>
        <v>Graduate</v>
      </c>
      <c r="E983" s="1" t="d">
        <v>2023-01-30</v>
      </c>
      <c r="F983" t="s">
        <v>1102</v>
      </c>
      <c r="G983" t="s">
        <v>2273</v>
      </c>
      <c r="H983" t="str">
        <f>_xlfn.XLOOKUP(Table2[[#This Row],[Unique BarCode]],$N$10:$N$37,$O$10:$O$37)</f>
        <v>ChromeBook</v>
      </c>
      <c r="I983" t="str">
        <f>_xlfn.XLOOKUP(Table2[[#This Row],[Unique BarCode]],$N$10:$N$37,$P$10:$P$37)</f>
        <v>Device</v>
      </c>
      <c r="J983" t="s">
        <v>13</v>
      </c>
      <c r="K983" t="s">
        <v>1103</v>
      </c>
      <c r="L983">
        <v>1</v>
      </c>
    </row>
    <row r="984" spans="1:12" x14ac:dyDescent="0.2">
      <c r="A984" s="1" t="d">
        <v>2023-01-23</v>
      </c>
      <c r="B984" s="45">
        <v>-1</v>
      </c>
      <c r="C984" t="s">
        <v>20</v>
      </c>
      <c r="D984" t="str">
        <f>_xlfn.XLOOKUP(Table2[[#This Row],[Patron Group]],$R$10:$R$24,$S$10:$S$24)</f>
        <v>Graduate</v>
      </c>
      <c r="E984" s="1" t="d">
        <v>2023-01-30</v>
      </c>
      <c r="F984" t="s">
        <v>284</v>
      </c>
      <c r="G984" t="s">
        <v>2273</v>
      </c>
      <c r="H984" t="str">
        <f>_xlfn.XLOOKUP(Table2[[#This Row],[Unique BarCode]],$N$10:$N$37,$O$10:$O$37)</f>
        <v>ChromeBook</v>
      </c>
      <c r="I984" t="str">
        <f>_xlfn.XLOOKUP(Table2[[#This Row],[Unique BarCode]],$N$10:$N$37,$P$10:$P$37)</f>
        <v>Device</v>
      </c>
      <c r="J984" t="s">
        <v>8</v>
      </c>
      <c r="K984" t="s">
        <v>285</v>
      </c>
      <c r="L984">
        <v>1</v>
      </c>
    </row>
    <row r="985" spans="1:12" x14ac:dyDescent="0.2">
      <c r="A985" s="1" t="d">
        <v>2023-01-23</v>
      </c>
      <c r="B985" s="45">
        <v>-1</v>
      </c>
      <c r="C985" t="s">
        <v>20</v>
      </c>
      <c r="D985" t="str">
        <f>_xlfn.XLOOKUP(Table2[[#This Row],[Patron Group]],$R$10:$R$24,$S$10:$S$24)</f>
        <v>Graduate</v>
      </c>
      <c r="E985" s="1" t="d">
        <v>2023-01-30</v>
      </c>
      <c r="F985" t="s">
        <v>1104</v>
      </c>
      <c r="G985" t="s">
        <v>2275</v>
      </c>
      <c r="H985" t="str">
        <f>_xlfn.XLOOKUP(Table2[[#This Row],[Unique BarCode]],$N$10:$N$37,$O$10:$O$37)</f>
        <v>iPad</v>
      </c>
      <c r="I985" t="str">
        <f>_xlfn.XLOOKUP(Table2[[#This Row],[Unique BarCode]],$N$10:$N$37,$P$10:$P$37)</f>
        <v>Device</v>
      </c>
      <c r="J985" t="s">
        <v>8</v>
      </c>
      <c r="K985">
        <v>2022</v>
      </c>
      <c r="L985">
        <v>1</v>
      </c>
    </row>
    <row r="986" spans="1:12" x14ac:dyDescent="0.2">
      <c r="A986" s="1" t="d">
        <v>2023-01-23</v>
      </c>
      <c r="B986" s="45">
        <v>-1</v>
      </c>
      <c r="C986" t="s">
        <v>20</v>
      </c>
      <c r="D986" t="str">
        <f>_xlfn.XLOOKUP(Table2[[#This Row],[Patron Group]],$R$10:$R$24,$S$10:$S$24)</f>
        <v>Graduate</v>
      </c>
      <c r="E986" s="1" t="d">
        <v>2023-02-03</v>
      </c>
      <c r="F986" t="s">
        <v>1105</v>
      </c>
      <c r="G986" t="s">
        <v>2263</v>
      </c>
      <c r="H986" t="str">
        <f>_xlfn.XLOOKUP(Table2[[#This Row],[Unique BarCode]],$N$10:$N$37,$O$10:$O$37)</f>
        <v>HP Laptop</v>
      </c>
      <c r="I986" t="str">
        <f>_xlfn.XLOOKUP(Table2[[#This Row],[Unique BarCode]],$N$10:$N$37,$P$10:$P$37)</f>
        <v>Device</v>
      </c>
      <c r="J986" t="s">
        <v>8</v>
      </c>
      <c r="K986" t="s">
        <v>1106</v>
      </c>
      <c r="L986">
        <v>1</v>
      </c>
    </row>
    <row r="987" spans="1:12" x14ac:dyDescent="0.2">
      <c r="A987" s="1" t="d">
        <v>2023-01-23</v>
      </c>
      <c r="B987" s="45">
        <v>-1</v>
      </c>
      <c r="C987" t="s">
        <v>20</v>
      </c>
      <c r="D987" t="str">
        <f>_xlfn.XLOOKUP(Table2[[#This Row],[Patron Group]],$R$10:$R$24,$S$10:$S$24)</f>
        <v>Graduate</v>
      </c>
      <c r="E987" s="1" t="d">
        <v>2023-02-06</v>
      </c>
      <c r="F987" t="s">
        <v>597</v>
      </c>
      <c r="G987" t="s">
        <v>2274</v>
      </c>
      <c r="H987" t="str">
        <f>_xlfn.XLOOKUP(Table2[[#This Row],[Unique BarCode]],$N$10:$N$37,$O$10:$O$37)</f>
        <v>MacBook</v>
      </c>
      <c r="I987" t="str">
        <f>_xlfn.XLOOKUP(Table2[[#This Row],[Unique BarCode]],$N$10:$N$37,$P$10:$P$37)</f>
        <v>Device</v>
      </c>
      <c r="J987" t="s">
        <v>8</v>
      </c>
      <c r="K987" t="s">
        <v>598</v>
      </c>
      <c r="L987">
        <v>1</v>
      </c>
    </row>
    <row r="988" spans="1:12" x14ac:dyDescent="0.2">
      <c r="A988" s="1" t="d">
        <v>2023-01-23</v>
      </c>
      <c r="B988" s="45">
        <v>-1</v>
      </c>
      <c r="C988" t="s">
        <v>20</v>
      </c>
      <c r="D988" t="str">
        <f>_xlfn.XLOOKUP(Table2[[#This Row],[Patron Group]],$R$10:$R$24,$S$10:$S$24)</f>
        <v>Graduate</v>
      </c>
      <c r="E988" s="1" t="d">
        <v>2023-02-06</v>
      </c>
      <c r="F988" t="s">
        <v>114</v>
      </c>
      <c r="G988" t="s">
        <v>2274</v>
      </c>
      <c r="H988" t="str">
        <f>_xlfn.XLOOKUP(Table2[[#This Row],[Unique BarCode]],$N$10:$N$37,$O$10:$O$37)</f>
        <v>MacBook</v>
      </c>
      <c r="I988" t="str">
        <f>_xlfn.XLOOKUP(Table2[[#This Row],[Unique BarCode]],$N$10:$N$37,$P$10:$P$37)</f>
        <v>Device</v>
      </c>
      <c r="J988" t="s">
        <v>8</v>
      </c>
      <c r="K988" t="s">
        <v>114</v>
      </c>
      <c r="L988">
        <v>1</v>
      </c>
    </row>
    <row r="989" spans="1:12" x14ac:dyDescent="0.2">
      <c r="A989" s="1" t="d">
        <v>2023-01-23</v>
      </c>
      <c r="B989" s="45">
        <v>-1</v>
      </c>
      <c r="C989" t="s">
        <v>20</v>
      </c>
      <c r="D989" t="str">
        <f>_xlfn.XLOOKUP(Table2[[#This Row],[Patron Group]],$R$10:$R$24,$S$10:$S$24)</f>
        <v>Graduate</v>
      </c>
      <c r="E989" s="1" t="d">
        <v>2023-02-06</v>
      </c>
      <c r="F989" t="s">
        <v>1107</v>
      </c>
      <c r="G989" t="s">
        <v>2297</v>
      </c>
      <c r="H989" t="str">
        <f>_xlfn.XLOOKUP(Table2[[#This Row],[Unique BarCode]],$N$10:$N$37,$O$10:$O$37)</f>
        <v>iPad</v>
      </c>
      <c r="I989" t="str">
        <f>_xlfn.XLOOKUP(Table2[[#This Row],[Unique BarCode]],$N$10:$N$37,$P$10:$P$37)</f>
        <v>Device</v>
      </c>
      <c r="J989" t="s">
        <v>8</v>
      </c>
      <c r="K989" t="s">
        <v>1108</v>
      </c>
      <c r="L989">
        <v>1</v>
      </c>
    </row>
    <row r="990" spans="1:12" x14ac:dyDescent="0.2">
      <c r="A990" s="1" t="d">
        <v>2023-01-23</v>
      </c>
      <c r="B990" s="45">
        <v>-1</v>
      </c>
      <c r="C990" t="s">
        <v>20</v>
      </c>
      <c r="D990" t="str">
        <f>_xlfn.XLOOKUP(Table2[[#This Row],[Patron Group]],$R$10:$R$24,$S$10:$S$24)</f>
        <v>Graduate</v>
      </c>
      <c r="E990" s="1" t="d">
        <v>2023-03-24</v>
      </c>
      <c r="F990" t="s">
        <v>1109</v>
      </c>
      <c r="G990" t="s">
        <v>2274</v>
      </c>
      <c r="H990" t="str">
        <f>_xlfn.XLOOKUP(Table2[[#This Row],[Unique BarCode]],$N$10:$N$37,$O$10:$O$37)</f>
        <v>MacBook</v>
      </c>
      <c r="I990" t="str">
        <f>_xlfn.XLOOKUP(Table2[[#This Row],[Unique BarCode]],$N$10:$N$37,$P$10:$P$37)</f>
        <v>Device</v>
      </c>
      <c r="J990" t="s">
        <v>8</v>
      </c>
      <c r="K990" t="s">
        <v>1110</v>
      </c>
      <c r="L990">
        <v>1</v>
      </c>
    </row>
    <row r="991" spans="1:12" x14ac:dyDescent="0.2">
      <c r="A991" s="1" t="d">
        <v>2023-01-23</v>
      </c>
      <c r="B991" s="45">
        <v>-1</v>
      </c>
      <c r="C991" t="s">
        <v>20</v>
      </c>
      <c r="D991" t="str">
        <f>_xlfn.XLOOKUP(Table2[[#This Row],[Patron Group]],$R$10:$R$24,$S$10:$S$24)</f>
        <v>Graduate</v>
      </c>
      <c r="E991" s="1" t="d">
        <v>2023-03-24</v>
      </c>
      <c r="F991" t="s">
        <v>1111</v>
      </c>
      <c r="G991" t="s">
        <v>2275</v>
      </c>
      <c r="H991" t="str">
        <f>_xlfn.XLOOKUP(Table2[[#This Row],[Unique BarCode]],$N$10:$N$37,$O$10:$O$37)</f>
        <v>iPad</v>
      </c>
      <c r="I991" t="str">
        <f>_xlfn.XLOOKUP(Table2[[#This Row],[Unique BarCode]],$N$10:$N$37,$P$10:$P$37)</f>
        <v>Device</v>
      </c>
      <c r="J991" t="s">
        <v>8</v>
      </c>
      <c r="K991" t="s">
        <v>1112</v>
      </c>
      <c r="L991">
        <v>1</v>
      </c>
    </row>
    <row r="992" spans="1:12" x14ac:dyDescent="0.2">
      <c r="A992" s="1" t="d">
        <v>2023-01-23</v>
      </c>
      <c r="B992" s="45">
        <v>-1</v>
      </c>
      <c r="C992" t="s">
        <v>1113</v>
      </c>
      <c r="D992" t="str">
        <f>_xlfn.XLOOKUP(Table2[[#This Row],[Patron Group]],$R$10:$R$24,$S$10:$S$24)</f>
        <v>Graduate</v>
      </c>
      <c r="E992" s="1" t="d">
        <v>2023-01-23</v>
      </c>
      <c r="F992" t="s">
        <v>261</v>
      </c>
      <c r="G992" t="s">
        <v>2265</v>
      </c>
      <c r="H992" t="str">
        <f>_xlfn.XLOOKUP(Table2[[#This Row],[Unique BarCode]],$N$10:$N$37,$O$10:$O$37)</f>
        <v>IPHONE</v>
      </c>
      <c r="I992" t="str">
        <f>_xlfn.XLOOKUP(Table2[[#This Row],[Unique BarCode]],$N$10:$N$37,$P$10:$P$37)</f>
        <v>Charger</v>
      </c>
      <c r="J992" t="s">
        <v>8</v>
      </c>
      <c r="K992" t="s">
        <v>262</v>
      </c>
      <c r="L992">
        <v>1</v>
      </c>
    </row>
    <row r="993" spans="1:12" x14ac:dyDescent="0.2">
      <c r="A993" s="1" t="d">
        <v>2023-01-23</v>
      </c>
      <c r="B993" s="45">
        <v>-1</v>
      </c>
      <c r="C993" t="s">
        <v>1113</v>
      </c>
      <c r="D993" t="str">
        <f>_xlfn.XLOOKUP(Table2[[#This Row],[Patron Group]],$R$10:$R$24,$S$10:$S$24)</f>
        <v>Graduate</v>
      </c>
      <c r="E993" s="1" t="d">
        <v>2023-01-23</v>
      </c>
      <c r="F993" t="s">
        <v>854</v>
      </c>
      <c r="G993" t="s">
        <v>2272</v>
      </c>
      <c r="H993" t="str">
        <f>_xlfn.XLOOKUP(Table2[[#This Row],[Unique BarCode]],$N$10:$N$37,$O$10:$O$37)</f>
        <v>WALLADPT</v>
      </c>
      <c r="I993" t="str">
        <f>_xlfn.XLOOKUP(Table2[[#This Row],[Unique BarCode]],$N$10:$N$37,$P$10:$P$37)</f>
        <v>Charger</v>
      </c>
      <c r="J993" t="s">
        <v>8</v>
      </c>
      <c r="L993">
        <v>1</v>
      </c>
    </row>
    <row r="994" spans="1:12" x14ac:dyDescent="0.2">
      <c r="A994" s="1" t="d">
        <v>2023-01-23</v>
      </c>
      <c r="B994" s="45">
        <v>-1</v>
      </c>
      <c r="C994" t="s">
        <v>70</v>
      </c>
      <c r="D994" t="str">
        <f>_xlfn.XLOOKUP(Table2[[#This Row],[Patron Group]],$R$10:$R$24,$S$10:$S$24)</f>
        <v>Undergraduate</v>
      </c>
      <c r="E994" s="1" t="d">
        <v>2023-01-23</v>
      </c>
      <c r="F994" t="s">
        <v>86</v>
      </c>
      <c r="G994" t="s">
        <v>2265</v>
      </c>
      <c r="H994" t="str">
        <f>_xlfn.XLOOKUP(Table2[[#This Row],[Unique BarCode]],$N$10:$N$37,$O$10:$O$37)</f>
        <v>IPHONE</v>
      </c>
      <c r="I994" t="str">
        <f>_xlfn.XLOOKUP(Table2[[#This Row],[Unique BarCode]],$N$10:$N$37,$P$10:$P$37)</f>
        <v>Charger</v>
      </c>
      <c r="J994" t="s">
        <v>8</v>
      </c>
      <c r="K994" t="s">
        <v>87</v>
      </c>
      <c r="L994">
        <v>1</v>
      </c>
    </row>
    <row r="995" spans="1:12" x14ac:dyDescent="0.2">
      <c r="A995" s="1" t="d">
        <v>2023-01-23</v>
      </c>
      <c r="B995" s="45">
        <v>-1</v>
      </c>
      <c r="C995" t="s">
        <v>70</v>
      </c>
      <c r="D995" t="str">
        <f>_xlfn.XLOOKUP(Table2[[#This Row],[Patron Group]],$R$10:$R$24,$S$10:$S$24)</f>
        <v>Undergraduate</v>
      </c>
      <c r="E995" s="1" t="d">
        <v>2023-01-23</v>
      </c>
      <c r="F995" t="s">
        <v>37</v>
      </c>
      <c r="G995" t="s">
        <v>2296</v>
      </c>
      <c r="H995" t="str">
        <f>_xlfn.XLOOKUP(Table2[[#This Row],[Unique BarCode]],$N$10:$N$37,$O$10:$O$37)</f>
        <v>MACUSBC</v>
      </c>
      <c r="I995" t="str">
        <f>_xlfn.XLOOKUP(Table2[[#This Row],[Unique BarCode]],$N$10:$N$37,$P$10:$P$37)</f>
        <v>Charger</v>
      </c>
      <c r="J995" t="s">
        <v>8</v>
      </c>
      <c r="K995" t="s">
        <v>38</v>
      </c>
      <c r="L995">
        <v>1</v>
      </c>
    </row>
    <row r="996" spans="1:12" x14ac:dyDescent="0.2">
      <c r="A996" s="1" t="d">
        <v>2023-01-23</v>
      </c>
      <c r="B996" s="45">
        <v>-1</v>
      </c>
      <c r="C996" t="s">
        <v>70</v>
      </c>
      <c r="D996" t="str">
        <f>_xlfn.XLOOKUP(Table2[[#This Row],[Patron Group]],$R$10:$R$24,$S$10:$S$24)</f>
        <v>Undergraduate</v>
      </c>
      <c r="E996" s="1" t="d">
        <v>2023-01-23</v>
      </c>
      <c r="F996" t="s">
        <v>97</v>
      </c>
      <c r="G996" t="s">
        <v>2272</v>
      </c>
      <c r="H996" t="str">
        <f>_xlfn.XLOOKUP(Table2[[#This Row],[Unique BarCode]],$N$10:$N$37,$O$10:$O$37)</f>
        <v>WALLADPT</v>
      </c>
      <c r="I996" t="str">
        <f>_xlfn.XLOOKUP(Table2[[#This Row],[Unique BarCode]],$N$10:$N$37,$P$10:$P$37)</f>
        <v>Charger</v>
      </c>
      <c r="J996" t="s">
        <v>8</v>
      </c>
      <c r="L996">
        <v>1</v>
      </c>
    </row>
    <row r="997" spans="1:12" x14ac:dyDescent="0.2">
      <c r="A997" s="1" t="d">
        <v>2023-01-23</v>
      </c>
      <c r="B997" s="45">
        <v>-1</v>
      </c>
      <c r="C997" t="s">
        <v>74</v>
      </c>
      <c r="D997" t="str">
        <f>_xlfn.XLOOKUP(Table2[[#This Row],[Patron Group]],$R$10:$R$24,$S$10:$S$24)</f>
        <v>Staff</v>
      </c>
      <c r="E997" s="1" t="d">
        <v>2023-01-23</v>
      </c>
      <c r="F997" t="s">
        <v>1114</v>
      </c>
      <c r="G997" t="s">
        <v>2265</v>
      </c>
      <c r="H997" t="str">
        <f>_xlfn.XLOOKUP(Table2[[#This Row],[Unique BarCode]],$N$10:$N$37,$O$10:$O$37)</f>
        <v>IPHONE</v>
      </c>
      <c r="I997" t="str">
        <f>_xlfn.XLOOKUP(Table2[[#This Row],[Unique BarCode]],$N$10:$N$37,$P$10:$P$37)</f>
        <v>Charger</v>
      </c>
      <c r="J997" t="s">
        <v>1115</v>
      </c>
      <c r="K997" t="s">
        <v>1116</v>
      </c>
      <c r="L997">
        <v>1</v>
      </c>
    </row>
    <row r="998" spans="1:12" x14ac:dyDescent="0.2">
      <c r="A998" s="1" t="d">
        <v>2023-01-23</v>
      </c>
      <c r="B998" s="45">
        <v>-1</v>
      </c>
      <c r="C998" t="s">
        <v>74</v>
      </c>
      <c r="D998" t="str">
        <f>_xlfn.XLOOKUP(Table2[[#This Row],[Patron Group]],$R$10:$R$24,$S$10:$S$24)</f>
        <v>Staff</v>
      </c>
      <c r="E998" s="1" t="d">
        <v>2023-01-23</v>
      </c>
      <c r="F998" t="s">
        <v>1117</v>
      </c>
      <c r="G998" t="s">
        <v>2285</v>
      </c>
      <c r="H998" t="str">
        <f>_xlfn.XLOOKUP(Table2[[#This Row],[Unique BarCode]],$N$10:$N$37,$O$10:$O$37)</f>
        <v>UHDMI</v>
      </c>
      <c r="I998" t="str">
        <f>_xlfn.XLOOKUP(Table2[[#This Row],[Unique BarCode]],$N$10:$N$37,$P$10:$P$37)</f>
        <v>Cable</v>
      </c>
      <c r="J998" t="s">
        <v>1115</v>
      </c>
      <c r="K998" t="s">
        <v>1118</v>
      </c>
      <c r="L998">
        <v>1</v>
      </c>
    </row>
    <row r="999" spans="1:12" x14ac:dyDescent="0.2">
      <c r="A999" s="1" t="d">
        <v>2023-01-23</v>
      </c>
      <c r="B999" s="45">
        <v>-1</v>
      </c>
      <c r="C999" t="s">
        <v>74</v>
      </c>
      <c r="D999" t="str">
        <f>_xlfn.XLOOKUP(Table2[[#This Row],[Patron Group]],$R$10:$R$24,$S$10:$S$24)</f>
        <v>Staff</v>
      </c>
      <c r="E999" s="1" t="d">
        <v>2023-01-23</v>
      </c>
      <c r="F999" t="s">
        <v>1119</v>
      </c>
      <c r="G999" t="s">
        <v>2272</v>
      </c>
      <c r="H999" t="str">
        <f>_xlfn.XLOOKUP(Table2[[#This Row],[Unique BarCode]],$N$10:$N$37,$O$10:$O$37)</f>
        <v>WALLADPT</v>
      </c>
      <c r="I999" t="str">
        <f>_xlfn.XLOOKUP(Table2[[#This Row],[Unique BarCode]],$N$10:$N$37,$P$10:$P$37)</f>
        <v>Charger</v>
      </c>
      <c r="J999" t="s">
        <v>1115</v>
      </c>
      <c r="K999" t="s">
        <v>1120</v>
      </c>
      <c r="L999">
        <v>1</v>
      </c>
    </row>
    <row r="1000" spans="1:12" x14ac:dyDescent="0.2">
      <c r="A1000" s="1" t="d">
        <v>2023-01-23</v>
      </c>
      <c r="B1000" s="45">
        <v>-1</v>
      </c>
      <c r="C1000" t="s">
        <v>74</v>
      </c>
      <c r="D1000" t="str">
        <f>_xlfn.XLOOKUP(Table2[[#This Row],[Patron Group]],$R$10:$R$24,$S$10:$S$24)</f>
        <v>Staff</v>
      </c>
      <c r="E1000" s="1" t="d">
        <v>2023-01-30</v>
      </c>
      <c r="F1000" t="s">
        <v>1121</v>
      </c>
      <c r="G1000" t="s">
        <v>2273</v>
      </c>
      <c r="H1000" t="str">
        <f>_xlfn.XLOOKUP(Table2[[#This Row],[Unique BarCode]],$N$10:$N$37,$O$10:$O$37)</f>
        <v>ChromeBook</v>
      </c>
      <c r="I1000" t="str">
        <f>_xlfn.XLOOKUP(Table2[[#This Row],[Unique BarCode]],$N$10:$N$37,$P$10:$P$37)</f>
        <v>Device</v>
      </c>
      <c r="J1000" t="s">
        <v>1115</v>
      </c>
      <c r="K1000" t="s">
        <v>1122</v>
      </c>
      <c r="L1000">
        <v>1</v>
      </c>
    </row>
    <row r="1001" spans="1:12" x14ac:dyDescent="0.2">
      <c r="A1001" s="1" t="d">
        <v>2023-01-23</v>
      </c>
      <c r="B1001" s="45">
        <v>-1</v>
      </c>
      <c r="C1001" t="s">
        <v>77</v>
      </c>
      <c r="D1001" t="str">
        <f>_xlfn.XLOOKUP(Table2[[#This Row],[Patron Group]],$R$10:$R$24,$S$10:$S$24)</f>
        <v>Undergraduate</v>
      </c>
      <c r="E1001" s="1" t="d">
        <v>2023-01-23</v>
      </c>
      <c r="F1001" t="s">
        <v>1098</v>
      </c>
      <c r="G1001" t="s">
        <v>2276</v>
      </c>
      <c r="H1001" t="str">
        <f>_xlfn.XLOOKUP(Table2[[#This Row],[Unique BarCode]],$N$10:$N$37,$O$10:$O$37)</f>
        <v>CALC</v>
      </c>
      <c r="I1001" t="str">
        <f>_xlfn.XLOOKUP(Table2[[#This Row],[Unique BarCode]],$N$10:$N$37,$P$10:$P$37)</f>
        <v>Accessory</v>
      </c>
      <c r="J1001" t="s">
        <v>8</v>
      </c>
      <c r="K1001" t="s">
        <v>1099</v>
      </c>
      <c r="L1001">
        <v>1</v>
      </c>
    </row>
    <row r="1002" spans="1:12" x14ac:dyDescent="0.2">
      <c r="A1002" s="1" t="d">
        <v>2023-01-23</v>
      </c>
      <c r="B1002" s="45">
        <v>-1</v>
      </c>
      <c r="C1002" t="s">
        <v>77</v>
      </c>
      <c r="D1002" t="str">
        <f>_xlfn.XLOOKUP(Table2[[#This Row],[Patron Group]],$R$10:$R$24,$S$10:$S$24)</f>
        <v>Undergraduate</v>
      </c>
      <c r="E1002" s="1" t="d">
        <v>2023-01-23</v>
      </c>
      <c r="F1002" t="s">
        <v>1123</v>
      </c>
      <c r="G1002" t="s">
        <v>2276</v>
      </c>
      <c r="H1002" t="str">
        <f>_xlfn.XLOOKUP(Table2[[#This Row],[Unique BarCode]],$N$10:$N$37,$O$10:$O$37)</f>
        <v>CALC</v>
      </c>
      <c r="I1002" t="str">
        <f>_xlfn.XLOOKUP(Table2[[#This Row],[Unique BarCode]],$N$10:$N$37,$P$10:$P$37)</f>
        <v>Accessory</v>
      </c>
      <c r="J1002" t="s">
        <v>8</v>
      </c>
      <c r="K1002" t="s">
        <v>1124</v>
      </c>
      <c r="L1002">
        <v>1</v>
      </c>
    </row>
    <row r="1003" spans="1:12" x14ac:dyDescent="0.2">
      <c r="A1003" s="1" t="d">
        <v>2023-01-23</v>
      </c>
      <c r="B1003" s="45">
        <v>-1</v>
      </c>
      <c r="C1003" t="s">
        <v>77</v>
      </c>
      <c r="D1003" t="str">
        <f>_xlfn.XLOOKUP(Table2[[#This Row],[Patron Group]],$R$10:$R$24,$S$10:$S$24)</f>
        <v>Undergraduate</v>
      </c>
      <c r="E1003" s="1" t="d">
        <v>2023-01-23</v>
      </c>
      <c r="F1003" t="s">
        <v>436</v>
      </c>
      <c r="G1003" t="s">
        <v>2282</v>
      </c>
      <c r="H1003" t="str">
        <f>_xlfn.XLOOKUP(Table2[[#This Row],[Unique BarCode]],$N$10:$N$37,$O$10:$O$37)</f>
        <v>HPUSBC</v>
      </c>
      <c r="I1003" t="str">
        <f>_xlfn.XLOOKUP(Table2[[#This Row],[Unique BarCode]],$N$10:$N$37,$P$10:$P$37)</f>
        <v>Charger</v>
      </c>
      <c r="J1003" t="s">
        <v>49</v>
      </c>
      <c r="K1003" t="s">
        <v>437</v>
      </c>
      <c r="L1003">
        <v>1</v>
      </c>
    </row>
    <row r="1004" spans="1:12" x14ac:dyDescent="0.2">
      <c r="A1004" s="1" t="d">
        <v>2023-01-23</v>
      </c>
      <c r="B1004" s="45">
        <v>-1</v>
      </c>
      <c r="C1004" t="s">
        <v>77</v>
      </c>
      <c r="D1004" t="str">
        <f>_xlfn.XLOOKUP(Table2[[#This Row],[Patron Group]],$R$10:$R$24,$S$10:$S$24)</f>
        <v>Undergraduate</v>
      </c>
      <c r="E1004" s="1" t="d">
        <v>2023-01-23</v>
      </c>
      <c r="F1004" t="s">
        <v>260</v>
      </c>
      <c r="G1004" t="s">
        <v>2282</v>
      </c>
      <c r="H1004" t="str">
        <f>_xlfn.XLOOKUP(Table2[[#This Row],[Unique BarCode]],$N$10:$N$37,$O$10:$O$37)</f>
        <v>HPUSBC</v>
      </c>
      <c r="I1004" t="str">
        <f>_xlfn.XLOOKUP(Table2[[#This Row],[Unique BarCode]],$N$10:$N$37,$P$10:$P$37)</f>
        <v>Charger</v>
      </c>
      <c r="J1004" t="s">
        <v>49</v>
      </c>
      <c r="L1004">
        <v>1</v>
      </c>
    </row>
    <row r="1005" spans="1:12" x14ac:dyDescent="0.2">
      <c r="A1005" s="1" t="d">
        <v>2023-01-23</v>
      </c>
      <c r="B1005" s="45">
        <v>-1</v>
      </c>
      <c r="C1005" t="s">
        <v>77</v>
      </c>
      <c r="D1005" t="str">
        <f>_xlfn.XLOOKUP(Table2[[#This Row],[Patron Group]],$R$10:$R$24,$S$10:$S$24)</f>
        <v>Undergraduate</v>
      </c>
      <c r="E1005" s="1" t="d">
        <v>2023-01-23</v>
      </c>
      <c r="F1005" t="s">
        <v>687</v>
      </c>
      <c r="G1005" t="s">
        <v>2282</v>
      </c>
      <c r="H1005" t="str">
        <f>_xlfn.XLOOKUP(Table2[[#This Row],[Unique BarCode]],$N$10:$N$37,$O$10:$O$37)</f>
        <v>HPUSBC</v>
      </c>
      <c r="I1005" t="str">
        <f>_xlfn.XLOOKUP(Table2[[#This Row],[Unique BarCode]],$N$10:$N$37,$P$10:$P$37)</f>
        <v>Charger</v>
      </c>
      <c r="J1005" t="s">
        <v>49</v>
      </c>
      <c r="L1005">
        <v>1</v>
      </c>
    </row>
    <row r="1006" spans="1:12" x14ac:dyDescent="0.2">
      <c r="A1006" s="1" t="d">
        <v>2023-01-23</v>
      </c>
      <c r="B1006" s="45">
        <v>-1</v>
      </c>
      <c r="C1006" t="s">
        <v>77</v>
      </c>
      <c r="D1006" t="str">
        <f>_xlfn.XLOOKUP(Table2[[#This Row],[Patron Group]],$R$10:$R$24,$S$10:$S$24)</f>
        <v>Undergraduate</v>
      </c>
      <c r="E1006" s="1" t="d">
        <v>2023-01-23</v>
      </c>
      <c r="F1006" t="s">
        <v>579</v>
      </c>
      <c r="G1006" t="s">
        <v>2265</v>
      </c>
      <c r="H1006" t="str">
        <f>_xlfn.XLOOKUP(Table2[[#This Row],[Unique BarCode]],$N$10:$N$37,$O$10:$O$37)</f>
        <v>IPHONE</v>
      </c>
      <c r="I1006" t="str">
        <f>_xlfn.XLOOKUP(Table2[[#This Row],[Unique BarCode]],$N$10:$N$37,$P$10:$P$37)</f>
        <v>Charger</v>
      </c>
      <c r="J1006" t="s">
        <v>49</v>
      </c>
      <c r="K1006" t="s">
        <v>580</v>
      </c>
      <c r="L1006">
        <v>1</v>
      </c>
    </row>
    <row r="1007" spans="1:12" x14ac:dyDescent="0.2">
      <c r="A1007" s="1" t="d">
        <v>2023-01-23</v>
      </c>
      <c r="B1007" s="45">
        <v>-1</v>
      </c>
      <c r="C1007" t="s">
        <v>77</v>
      </c>
      <c r="D1007" t="str">
        <f>_xlfn.XLOOKUP(Table2[[#This Row],[Patron Group]],$R$10:$R$24,$S$10:$S$24)</f>
        <v>Undergraduate</v>
      </c>
      <c r="E1007" s="1" t="d">
        <v>2023-01-23</v>
      </c>
      <c r="F1007" t="s">
        <v>218</v>
      </c>
      <c r="G1007" t="s">
        <v>2265</v>
      </c>
      <c r="H1007" t="str">
        <f>_xlfn.XLOOKUP(Table2[[#This Row],[Unique BarCode]],$N$10:$N$37,$O$10:$O$37)</f>
        <v>IPHONE</v>
      </c>
      <c r="I1007" t="str">
        <f>_xlfn.XLOOKUP(Table2[[#This Row],[Unique BarCode]],$N$10:$N$37,$P$10:$P$37)</f>
        <v>Charger</v>
      </c>
      <c r="J1007" t="s">
        <v>49</v>
      </c>
      <c r="K1007" t="s">
        <v>219</v>
      </c>
      <c r="L1007">
        <v>1</v>
      </c>
    </row>
    <row r="1008" spans="1:12" x14ac:dyDescent="0.2">
      <c r="A1008" s="1" t="d">
        <v>2023-01-23</v>
      </c>
      <c r="B1008" s="45">
        <v>-1</v>
      </c>
      <c r="C1008" t="s">
        <v>77</v>
      </c>
      <c r="D1008" t="str">
        <f>_xlfn.XLOOKUP(Table2[[#This Row],[Patron Group]],$R$10:$R$24,$S$10:$S$24)</f>
        <v>Undergraduate</v>
      </c>
      <c r="E1008" s="1" t="d">
        <v>2023-01-23</v>
      </c>
      <c r="F1008" t="s">
        <v>27</v>
      </c>
      <c r="G1008" t="s">
        <v>2265</v>
      </c>
      <c r="H1008" t="str">
        <f>_xlfn.XLOOKUP(Table2[[#This Row],[Unique BarCode]],$N$10:$N$37,$O$10:$O$37)</f>
        <v>IPHONE</v>
      </c>
      <c r="I1008" t="str">
        <f>_xlfn.XLOOKUP(Table2[[#This Row],[Unique BarCode]],$N$10:$N$37,$P$10:$P$37)</f>
        <v>Charger</v>
      </c>
      <c r="J1008" t="s">
        <v>8</v>
      </c>
      <c r="K1008" t="s">
        <v>28</v>
      </c>
      <c r="L1008">
        <v>1</v>
      </c>
    </row>
    <row r="1009" spans="1:12" x14ac:dyDescent="0.2">
      <c r="A1009" s="1" t="d">
        <v>2023-01-23</v>
      </c>
      <c r="B1009" s="45">
        <v>-1</v>
      </c>
      <c r="C1009" t="s">
        <v>77</v>
      </c>
      <c r="D1009" t="str">
        <f>_xlfn.XLOOKUP(Table2[[#This Row],[Patron Group]],$R$10:$R$24,$S$10:$S$24)</f>
        <v>Undergraduate</v>
      </c>
      <c r="E1009" s="1" t="d">
        <v>2023-01-23</v>
      </c>
      <c r="F1009" t="s">
        <v>263</v>
      </c>
      <c r="G1009" t="s">
        <v>2265</v>
      </c>
      <c r="H1009" t="str">
        <f>_xlfn.XLOOKUP(Table2[[#This Row],[Unique BarCode]],$N$10:$N$37,$O$10:$O$37)</f>
        <v>IPHONE</v>
      </c>
      <c r="I1009" t="str">
        <f>_xlfn.XLOOKUP(Table2[[#This Row],[Unique BarCode]],$N$10:$N$37,$P$10:$P$37)</f>
        <v>Charger</v>
      </c>
      <c r="J1009" t="s">
        <v>8</v>
      </c>
      <c r="K1009" t="s">
        <v>264</v>
      </c>
      <c r="L1009">
        <v>1</v>
      </c>
    </row>
    <row r="1010" spans="1:12" x14ac:dyDescent="0.2">
      <c r="A1010" s="1" t="d">
        <v>2023-01-23</v>
      </c>
      <c r="B1010" s="45">
        <v>-1</v>
      </c>
      <c r="C1010" t="s">
        <v>77</v>
      </c>
      <c r="D1010" t="str">
        <f>_xlfn.XLOOKUP(Table2[[#This Row],[Patron Group]],$R$10:$R$24,$S$10:$S$24)</f>
        <v>Undergraduate</v>
      </c>
      <c r="E1010" s="1" t="d">
        <v>2023-01-23</v>
      </c>
      <c r="F1010" t="s">
        <v>71</v>
      </c>
      <c r="G1010" t="s">
        <v>2265</v>
      </c>
      <c r="H1010" t="str">
        <f>_xlfn.XLOOKUP(Table2[[#This Row],[Unique BarCode]],$N$10:$N$37,$O$10:$O$37)</f>
        <v>IPHONE</v>
      </c>
      <c r="I1010" t="str">
        <f>_xlfn.XLOOKUP(Table2[[#This Row],[Unique BarCode]],$N$10:$N$37,$P$10:$P$37)</f>
        <v>Charger</v>
      </c>
      <c r="J1010" t="s">
        <v>8</v>
      </c>
      <c r="K1010" t="s">
        <v>72</v>
      </c>
      <c r="L1010">
        <v>1</v>
      </c>
    </row>
    <row r="1011" spans="1:12" x14ac:dyDescent="0.2">
      <c r="A1011" s="1" t="d">
        <v>2023-01-23</v>
      </c>
      <c r="B1011" s="45">
        <v>-1</v>
      </c>
      <c r="C1011" t="s">
        <v>77</v>
      </c>
      <c r="D1011" t="str">
        <f>_xlfn.XLOOKUP(Table2[[#This Row],[Patron Group]],$R$10:$R$24,$S$10:$S$24)</f>
        <v>Undergraduate</v>
      </c>
      <c r="E1011" s="1" t="d">
        <v>2023-01-23</v>
      </c>
      <c r="F1011" t="s">
        <v>433</v>
      </c>
      <c r="G1011" t="s">
        <v>2265</v>
      </c>
      <c r="H1011" t="str">
        <f>_xlfn.XLOOKUP(Table2[[#This Row],[Unique BarCode]],$N$10:$N$37,$O$10:$O$37)</f>
        <v>IPHONE</v>
      </c>
      <c r="I1011" t="str">
        <f>_xlfn.XLOOKUP(Table2[[#This Row],[Unique BarCode]],$N$10:$N$37,$P$10:$P$37)</f>
        <v>Charger</v>
      </c>
      <c r="J1011" t="s">
        <v>8</v>
      </c>
      <c r="K1011" t="s">
        <v>434</v>
      </c>
      <c r="L1011">
        <v>1</v>
      </c>
    </row>
    <row r="1012" spans="1:12" x14ac:dyDescent="0.2">
      <c r="A1012" s="1" t="d">
        <v>2023-01-23</v>
      </c>
      <c r="B1012" s="45">
        <v>-1</v>
      </c>
      <c r="C1012" t="s">
        <v>77</v>
      </c>
      <c r="D1012" t="str">
        <f>_xlfn.XLOOKUP(Table2[[#This Row],[Patron Group]],$R$10:$R$24,$S$10:$S$24)</f>
        <v>Undergraduate</v>
      </c>
      <c r="E1012" s="1" t="d">
        <v>2023-01-23</v>
      </c>
      <c r="F1012" t="s">
        <v>29</v>
      </c>
      <c r="G1012" t="s">
        <v>2265</v>
      </c>
      <c r="H1012" t="str">
        <f>_xlfn.XLOOKUP(Table2[[#This Row],[Unique BarCode]],$N$10:$N$37,$O$10:$O$37)</f>
        <v>IPHONE</v>
      </c>
      <c r="I1012" t="str">
        <f>_xlfn.XLOOKUP(Table2[[#This Row],[Unique BarCode]],$N$10:$N$37,$P$10:$P$37)</f>
        <v>Charger</v>
      </c>
      <c r="J1012" t="s">
        <v>8</v>
      </c>
      <c r="K1012" t="s">
        <v>30</v>
      </c>
      <c r="L1012">
        <v>1</v>
      </c>
    </row>
    <row r="1013" spans="1:12" x14ac:dyDescent="0.2">
      <c r="A1013" s="1" t="d">
        <v>2023-01-23</v>
      </c>
      <c r="B1013" s="45">
        <v>-1</v>
      </c>
      <c r="C1013" t="s">
        <v>77</v>
      </c>
      <c r="D1013" t="str">
        <f>_xlfn.XLOOKUP(Table2[[#This Row],[Patron Group]],$R$10:$R$24,$S$10:$S$24)</f>
        <v>Undergraduate</v>
      </c>
      <c r="E1013" s="1" t="d">
        <v>2023-01-23</v>
      </c>
      <c r="F1013" t="s">
        <v>88</v>
      </c>
      <c r="G1013" t="s">
        <v>2265</v>
      </c>
      <c r="H1013" t="str">
        <f>_xlfn.XLOOKUP(Table2[[#This Row],[Unique BarCode]],$N$10:$N$37,$O$10:$O$37)</f>
        <v>IPHONE</v>
      </c>
      <c r="I1013" t="str">
        <f>_xlfn.XLOOKUP(Table2[[#This Row],[Unique BarCode]],$N$10:$N$37,$P$10:$P$37)</f>
        <v>Charger</v>
      </c>
      <c r="J1013" t="s">
        <v>8</v>
      </c>
      <c r="L1013">
        <v>1</v>
      </c>
    </row>
    <row r="1014" spans="1:12" x14ac:dyDescent="0.2">
      <c r="A1014" s="1" t="d">
        <v>2023-01-23</v>
      </c>
      <c r="B1014" s="45">
        <v>-1</v>
      </c>
      <c r="C1014" t="s">
        <v>77</v>
      </c>
      <c r="D1014" t="str">
        <f>_xlfn.XLOOKUP(Table2[[#This Row],[Patron Group]],$R$10:$R$24,$S$10:$S$24)</f>
        <v>Undergraduate</v>
      </c>
      <c r="E1014" s="1" t="d">
        <v>2023-01-23</v>
      </c>
      <c r="F1014" t="s">
        <v>269</v>
      </c>
      <c r="G1014" t="s">
        <v>2268</v>
      </c>
      <c r="H1014" t="str">
        <f>_xlfn.XLOOKUP(Table2[[#This Row],[Unique BarCode]],$N$10:$N$37,$O$10:$O$37)</f>
        <v>MACCHRG</v>
      </c>
      <c r="I1014" t="str">
        <f>_xlfn.XLOOKUP(Table2[[#This Row],[Unique BarCode]],$N$10:$N$37,$P$10:$P$37)</f>
        <v>Charger</v>
      </c>
      <c r="J1014" t="s">
        <v>8</v>
      </c>
      <c r="K1014" t="s">
        <v>270</v>
      </c>
      <c r="L1014">
        <v>1</v>
      </c>
    </row>
    <row r="1015" spans="1:12" x14ac:dyDescent="0.2">
      <c r="A1015" s="1" t="d">
        <v>2023-01-23</v>
      </c>
      <c r="B1015" s="45">
        <v>-1</v>
      </c>
      <c r="C1015" t="s">
        <v>77</v>
      </c>
      <c r="D1015" t="str">
        <f>_xlfn.XLOOKUP(Table2[[#This Row],[Patron Group]],$R$10:$R$24,$S$10:$S$24)</f>
        <v>Undergraduate</v>
      </c>
      <c r="E1015" s="1" t="d">
        <v>2023-01-23</v>
      </c>
      <c r="F1015" t="s">
        <v>224</v>
      </c>
      <c r="G1015" t="s">
        <v>2296</v>
      </c>
      <c r="H1015" t="str">
        <f>_xlfn.XLOOKUP(Table2[[#This Row],[Unique BarCode]],$N$10:$N$37,$O$10:$O$37)</f>
        <v>MACUSBC</v>
      </c>
      <c r="I1015" t="str">
        <f>_xlfn.XLOOKUP(Table2[[#This Row],[Unique BarCode]],$N$10:$N$37,$P$10:$P$37)</f>
        <v>Charger</v>
      </c>
      <c r="J1015" t="s">
        <v>8</v>
      </c>
      <c r="K1015" t="s">
        <v>225</v>
      </c>
      <c r="L1015">
        <v>1</v>
      </c>
    </row>
    <row r="1016" spans="1:12" x14ac:dyDescent="0.2">
      <c r="A1016" s="1" t="d">
        <v>2023-01-23</v>
      </c>
      <c r="B1016" s="45">
        <v>-1</v>
      </c>
      <c r="C1016" t="s">
        <v>77</v>
      </c>
      <c r="D1016" t="str">
        <f>_xlfn.XLOOKUP(Table2[[#This Row],[Patron Group]],$R$10:$R$24,$S$10:$S$24)</f>
        <v>Undergraduate</v>
      </c>
      <c r="E1016" s="1" t="d">
        <v>2023-01-23</v>
      </c>
      <c r="F1016" t="s">
        <v>213</v>
      </c>
      <c r="G1016" t="s">
        <v>2296</v>
      </c>
      <c r="H1016" t="str">
        <f>_xlfn.XLOOKUP(Table2[[#This Row],[Unique BarCode]],$N$10:$N$37,$O$10:$O$37)</f>
        <v>MACUSBC</v>
      </c>
      <c r="I1016" t="str">
        <f>_xlfn.XLOOKUP(Table2[[#This Row],[Unique BarCode]],$N$10:$N$37,$P$10:$P$37)</f>
        <v>Charger</v>
      </c>
      <c r="J1016" t="s">
        <v>8</v>
      </c>
      <c r="K1016" t="s">
        <v>214</v>
      </c>
      <c r="L1016">
        <v>1</v>
      </c>
    </row>
    <row r="1017" spans="1:12" x14ac:dyDescent="0.2">
      <c r="A1017" s="1" t="d">
        <v>2023-01-23</v>
      </c>
      <c r="B1017" s="45">
        <v>-1</v>
      </c>
      <c r="C1017" t="s">
        <v>77</v>
      </c>
      <c r="D1017" t="str">
        <f>_xlfn.XLOOKUP(Table2[[#This Row],[Patron Group]],$R$10:$R$24,$S$10:$S$24)</f>
        <v>Undergraduate</v>
      </c>
      <c r="E1017" s="1" t="d">
        <v>2023-01-23</v>
      </c>
      <c r="F1017" t="s">
        <v>39</v>
      </c>
      <c r="G1017" t="s">
        <v>2296</v>
      </c>
      <c r="H1017" t="str">
        <f>_xlfn.XLOOKUP(Table2[[#This Row],[Unique BarCode]],$N$10:$N$37,$O$10:$O$37)</f>
        <v>MACUSBC</v>
      </c>
      <c r="I1017" t="str">
        <f>_xlfn.XLOOKUP(Table2[[#This Row],[Unique BarCode]],$N$10:$N$37,$P$10:$P$37)</f>
        <v>Charger</v>
      </c>
      <c r="J1017" t="s">
        <v>8</v>
      </c>
      <c r="K1017" t="s">
        <v>40</v>
      </c>
      <c r="L1017">
        <v>1</v>
      </c>
    </row>
    <row r="1018" spans="1:12" x14ac:dyDescent="0.2">
      <c r="A1018" s="1" t="d">
        <v>2023-01-23</v>
      </c>
      <c r="B1018" s="45">
        <v>-1</v>
      </c>
      <c r="C1018" t="s">
        <v>77</v>
      </c>
      <c r="D1018" t="str">
        <f>_xlfn.XLOOKUP(Table2[[#This Row],[Patron Group]],$R$10:$R$24,$S$10:$S$24)</f>
        <v>Undergraduate</v>
      </c>
      <c r="E1018" s="1" t="d">
        <v>2023-01-23</v>
      </c>
      <c r="F1018" t="s">
        <v>93</v>
      </c>
      <c r="G1018" t="s">
        <v>2296</v>
      </c>
      <c r="H1018" t="str">
        <f>_xlfn.XLOOKUP(Table2[[#This Row],[Unique BarCode]],$N$10:$N$37,$O$10:$O$37)</f>
        <v>MACUSBC</v>
      </c>
      <c r="I1018" t="str">
        <f>_xlfn.XLOOKUP(Table2[[#This Row],[Unique BarCode]],$N$10:$N$37,$P$10:$P$37)</f>
        <v>Charger</v>
      </c>
      <c r="J1018" t="s">
        <v>8</v>
      </c>
      <c r="K1018" t="s">
        <v>94</v>
      </c>
      <c r="L1018">
        <v>1</v>
      </c>
    </row>
    <row r="1019" spans="1:12" x14ac:dyDescent="0.2">
      <c r="A1019" s="1" t="d">
        <v>2023-01-23</v>
      </c>
      <c r="B1019" s="45">
        <v>-1</v>
      </c>
      <c r="C1019" t="s">
        <v>77</v>
      </c>
      <c r="D1019" t="str">
        <f>_xlfn.XLOOKUP(Table2[[#This Row],[Patron Group]],$R$10:$R$24,$S$10:$S$24)</f>
        <v>Undergraduate</v>
      </c>
      <c r="E1019" s="1" t="d">
        <v>2023-01-23</v>
      </c>
      <c r="F1019" t="s">
        <v>815</v>
      </c>
      <c r="G1019" t="s">
        <v>2294</v>
      </c>
      <c r="H1019" t="str">
        <f>_xlfn.XLOOKUP(Table2[[#This Row],[Unique BarCode]],$N$10:$N$37,$O$10:$O$37)</f>
        <v>UVGA</v>
      </c>
      <c r="I1019" t="str">
        <f>_xlfn.XLOOKUP(Table2[[#This Row],[Unique BarCode]],$N$10:$N$37,$P$10:$P$37)</f>
        <v>Cable</v>
      </c>
      <c r="J1019" t="s">
        <v>8</v>
      </c>
      <c r="L1019">
        <v>1</v>
      </c>
    </row>
    <row r="1020" spans="1:12" x14ac:dyDescent="0.2">
      <c r="A1020" s="1" t="d">
        <v>2023-01-23</v>
      </c>
      <c r="B1020" s="45">
        <v>-1</v>
      </c>
      <c r="C1020" t="s">
        <v>77</v>
      </c>
      <c r="D1020" t="str">
        <f>_xlfn.XLOOKUP(Table2[[#This Row],[Patron Group]],$R$10:$R$24,$S$10:$S$24)</f>
        <v>Undergraduate</v>
      </c>
      <c r="E1020" s="1" t="d">
        <v>2023-01-23</v>
      </c>
      <c r="F1020" t="s">
        <v>272</v>
      </c>
      <c r="G1020" t="s">
        <v>2272</v>
      </c>
      <c r="H1020" t="str">
        <f>_xlfn.XLOOKUP(Table2[[#This Row],[Unique BarCode]],$N$10:$N$37,$O$10:$O$37)</f>
        <v>WALLADPT</v>
      </c>
      <c r="I1020" t="str">
        <f>_xlfn.XLOOKUP(Table2[[#This Row],[Unique BarCode]],$N$10:$N$37,$P$10:$P$37)</f>
        <v>Charger</v>
      </c>
      <c r="J1020" t="s">
        <v>49</v>
      </c>
      <c r="K1020" t="s">
        <v>273</v>
      </c>
      <c r="L1020">
        <v>1</v>
      </c>
    </row>
    <row r="1021" spans="1:12" x14ac:dyDescent="0.2">
      <c r="A1021" s="1" t="d">
        <v>2023-01-23</v>
      </c>
      <c r="B1021" s="45">
        <v>-1</v>
      </c>
      <c r="C1021" t="s">
        <v>77</v>
      </c>
      <c r="D1021" t="str">
        <f>_xlfn.XLOOKUP(Table2[[#This Row],[Patron Group]],$R$10:$R$24,$S$10:$S$24)</f>
        <v>Undergraduate</v>
      </c>
      <c r="E1021" s="1" t="d">
        <v>2023-01-23</v>
      </c>
      <c r="F1021" t="s">
        <v>587</v>
      </c>
      <c r="G1021" t="s">
        <v>2272</v>
      </c>
      <c r="H1021" t="str">
        <f>_xlfn.XLOOKUP(Table2[[#This Row],[Unique BarCode]],$N$10:$N$37,$O$10:$O$37)</f>
        <v>WALLADPT</v>
      </c>
      <c r="I1021" t="str">
        <f>_xlfn.XLOOKUP(Table2[[#This Row],[Unique BarCode]],$N$10:$N$37,$P$10:$P$37)</f>
        <v>Charger</v>
      </c>
      <c r="J1021" t="s">
        <v>49</v>
      </c>
      <c r="K1021" t="s">
        <v>588</v>
      </c>
      <c r="L1021">
        <v>1</v>
      </c>
    </row>
    <row r="1022" spans="1:12" x14ac:dyDescent="0.2">
      <c r="A1022" s="1" t="d">
        <v>2023-01-23</v>
      </c>
      <c r="B1022" s="45">
        <v>-1</v>
      </c>
      <c r="C1022" t="s">
        <v>77</v>
      </c>
      <c r="D1022" t="str">
        <f>_xlfn.XLOOKUP(Table2[[#This Row],[Patron Group]],$R$10:$R$24,$S$10:$S$24)</f>
        <v>Undergraduate</v>
      </c>
      <c r="E1022" s="1" t="d">
        <v>2023-01-23</v>
      </c>
      <c r="F1022" t="s">
        <v>989</v>
      </c>
      <c r="G1022" t="s">
        <v>2272</v>
      </c>
      <c r="H1022" t="str">
        <f>_xlfn.XLOOKUP(Table2[[#This Row],[Unique BarCode]],$N$10:$N$37,$O$10:$O$37)</f>
        <v>WALLADPT</v>
      </c>
      <c r="I1022" t="str">
        <f>_xlfn.XLOOKUP(Table2[[#This Row],[Unique BarCode]],$N$10:$N$37,$P$10:$P$37)</f>
        <v>Charger</v>
      </c>
      <c r="J1022" t="s">
        <v>8</v>
      </c>
      <c r="L1022">
        <v>1</v>
      </c>
    </row>
    <row r="1023" spans="1:12" x14ac:dyDescent="0.2">
      <c r="A1023" s="1" t="d">
        <v>2023-01-23</v>
      </c>
      <c r="B1023" s="45">
        <v>-1</v>
      </c>
      <c r="C1023" t="s">
        <v>77</v>
      </c>
      <c r="D1023" t="str">
        <f>_xlfn.XLOOKUP(Table2[[#This Row],[Patron Group]],$R$10:$R$24,$S$10:$S$24)</f>
        <v>Undergraduate</v>
      </c>
      <c r="E1023" s="1" t="d">
        <v>2023-01-23</v>
      </c>
      <c r="F1023" t="s">
        <v>484</v>
      </c>
      <c r="G1023" t="s">
        <v>2272</v>
      </c>
      <c r="H1023" t="str">
        <f>_xlfn.XLOOKUP(Table2[[#This Row],[Unique BarCode]],$N$10:$N$37,$O$10:$O$37)</f>
        <v>WALLADPT</v>
      </c>
      <c r="I1023" t="str">
        <f>_xlfn.XLOOKUP(Table2[[#This Row],[Unique BarCode]],$N$10:$N$37,$P$10:$P$37)</f>
        <v>Charger</v>
      </c>
      <c r="J1023" t="s">
        <v>8</v>
      </c>
      <c r="L1023">
        <v>1</v>
      </c>
    </row>
    <row r="1024" spans="1:12" x14ac:dyDescent="0.2">
      <c r="A1024" s="1" t="d">
        <v>2023-01-23</v>
      </c>
      <c r="B1024" s="45">
        <v>-1</v>
      </c>
      <c r="C1024" t="s">
        <v>77</v>
      </c>
      <c r="D1024" t="str">
        <f>_xlfn.XLOOKUP(Table2[[#This Row],[Patron Group]],$R$10:$R$24,$S$10:$S$24)</f>
        <v>Undergraduate</v>
      </c>
      <c r="E1024" s="1" t="d">
        <v>2023-01-23</v>
      </c>
      <c r="F1024" t="s">
        <v>95</v>
      </c>
      <c r="G1024" t="s">
        <v>2272</v>
      </c>
      <c r="H1024" t="str">
        <f>_xlfn.XLOOKUP(Table2[[#This Row],[Unique BarCode]],$N$10:$N$37,$O$10:$O$37)</f>
        <v>WALLADPT</v>
      </c>
      <c r="I1024" t="str">
        <f>_xlfn.XLOOKUP(Table2[[#This Row],[Unique BarCode]],$N$10:$N$37,$P$10:$P$37)</f>
        <v>Charger</v>
      </c>
      <c r="J1024" t="s">
        <v>8</v>
      </c>
      <c r="L1024">
        <v>1</v>
      </c>
    </row>
    <row r="1025" spans="1:12" x14ac:dyDescent="0.2">
      <c r="A1025" s="1" t="d">
        <v>2023-01-23</v>
      </c>
      <c r="B1025" s="45">
        <v>-1</v>
      </c>
      <c r="C1025" t="s">
        <v>77</v>
      </c>
      <c r="D1025" t="str">
        <f>_xlfn.XLOOKUP(Table2[[#This Row],[Patron Group]],$R$10:$R$24,$S$10:$S$24)</f>
        <v>Undergraduate</v>
      </c>
      <c r="E1025" s="1" t="d">
        <v>2023-01-23</v>
      </c>
      <c r="F1025" t="s">
        <v>73</v>
      </c>
      <c r="G1025" t="s">
        <v>2272</v>
      </c>
      <c r="H1025" t="str">
        <f>_xlfn.XLOOKUP(Table2[[#This Row],[Unique BarCode]],$N$10:$N$37,$O$10:$O$37)</f>
        <v>WALLADPT</v>
      </c>
      <c r="I1025" t="str">
        <f>_xlfn.XLOOKUP(Table2[[#This Row],[Unique BarCode]],$N$10:$N$37,$P$10:$P$37)</f>
        <v>Charger</v>
      </c>
      <c r="J1025" t="s">
        <v>8</v>
      </c>
      <c r="L1025">
        <v>1</v>
      </c>
    </row>
    <row r="1026" spans="1:12" x14ac:dyDescent="0.2">
      <c r="A1026" s="1" t="d">
        <v>2023-01-23</v>
      </c>
      <c r="B1026" s="45">
        <v>-1</v>
      </c>
      <c r="C1026" t="s">
        <v>77</v>
      </c>
      <c r="D1026" t="str">
        <f>_xlfn.XLOOKUP(Table2[[#This Row],[Patron Group]],$R$10:$R$24,$S$10:$S$24)</f>
        <v>Undergraduate</v>
      </c>
      <c r="E1026" s="1" t="d">
        <v>2023-01-23</v>
      </c>
      <c r="F1026" t="s">
        <v>96</v>
      </c>
      <c r="G1026" t="s">
        <v>2272</v>
      </c>
      <c r="H1026" t="str">
        <f>_xlfn.XLOOKUP(Table2[[#This Row],[Unique BarCode]],$N$10:$N$37,$O$10:$O$37)</f>
        <v>WALLADPT</v>
      </c>
      <c r="I1026" t="str">
        <f>_xlfn.XLOOKUP(Table2[[#This Row],[Unique BarCode]],$N$10:$N$37,$P$10:$P$37)</f>
        <v>Charger</v>
      </c>
      <c r="J1026" t="s">
        <v>8</v>
      </c>
      <c r="L1026">
        <v>1</v>
      </c>
    </row>
    <row r="1027" spans="1:12" x14ac:dyDescent="0.2">
      <c r="A1027" s="1" t="d">
        <v>2023-01-23</v>
      </c>
      <c r="B1027" s="45">
        <v>-1</v>
      </c>
      <c r="C1027" t="s">
        <v>77</v>
      </c>
      <c r="D1027" t="str">
        <f>_xlfn.XLOOKUP(Table2[[#This Row],[Patron Group]],$R$10:$R$24,$S$10:$S$24)</f>
        <v>Undergraduate</v>
      </c>
      <c r="E1027" s="1" t="d">
        <v>2023-01-30</v>
      </c>
      <c r="F1027" t="s">
        <v>1125</v>
      </c>
      <c r="G1027" t="s">
        <v>2273</v>
      </c>
      <c r="H1027" t="str">
        <f>_xlfn.XLOOKUP(Table2[[#This Row],[Unique BarCode]],$N$10:$N$37,$O$10:$O$37)</f>
        <v>ChromeBook</v>
      </c>
      <c r="I1027" t="str">
        <f>_xlfn.XLOOKUP(Table2[[#This Row],[Unique BarCode]],$N$10:$N$37,$P$10:$P$37)</f>
        <v>Device</v>
      </c>
      <c r="J1027" t="s">
        <v>1126</v>
      </c>
      <c r="K1027" t="s">
        <v>1127</v>
      </c>
      <c r="L1027">
        <v>1</v>
      </c>
    </row>
    <row r="1028" spans="1:12" x14ac:dyDescent="0.2">
      <c r="A1028" s="1" t="d">
        <v>2023-01-23</v>
      </c>
      <c r="B1028" s="45">
        <v>-1</v>
      </c>
      <c r="C1028" t="s">
        <v>77</v>
      </c>
      <c r="D1028" t="str">
        <f>_xlfn.XLOOKUP(Table2[[#This Row],[Patron Group]],$R$10:$R$24,$S$10:$S$24)</f>
        <v>Undergraduate</v>
      </c>
      <c r="E1028" s="1" t="d">
        <v>2023-01-30</v>
      </c>
      <c r="F1028" t="s">
        <v>145</v>
      </c>
      <c r="G1028" t="s">
        <v>2273</v>
      </c>
      <c r="H1028" t="str">
        <f>_xlfn.XLOOKUP(Table2[[#This Row],[Unique BarCode]],$N$10:$N$37,$O$10:$O$37)</f>
        <v>ChromeBook</v>
      </c>
      <c r="I1028" t="str">
        <f>_xlfn.XLOOKUP(Table2[[#This Row],[Unique BarCode]],$N$10:$N$37,$P$10:$P$37)</f>
        <v>Device</v>
      </c>
      <c r="J1028" t="s">
        <v>8</v>
      </c>
      <c r="K1028" t="s">
        <v>146</v>
      </c>
      <c r="L1028">
        <v>1</v>
      </c>
    </row>
    <row r="1029" spans="1:12" x14ac:dyDescent="0.2">
      <c r="A1029" s="1" t="d">
        <v>2023-01-23</v>
      </c>
      <c r="B1029" s="45">
        <v>-1</v>
      </c>
      <c r="C1029" t="s">
        <v>77</v>
      </c>
      <c r="D1029" t="str">
        <f>_xlfn.XLOOKUP(Table2[[#This Row],[Patron Group]],$R$10:$R$24,$S$10:$S$24)</f>
        <v>Undergraduate</v>
      </c>
      <c r="E1029" s="1" t="d">
        <v>2023-01-30</v>
      </c>
      <c r="F1029" t="s">
        <v>1128</v>
      </c>
      <c r="G1029" t="s">
        <v>2273</v>
      </c>
      <c r="H1029" t="str">
        <f>_xlfn.XLOOKUP(Table2[[#This Row],[Unique BarCode]],$N$10:$N$37,$O$10:$O$37)</f>
        <v>ChromeBook</v>
      </c>
      <c r="I1029" t="str">
        <f>_xlfn.XLOOKUP(Table2[[#This Row],[Unique BarCode]],$N$10:$N$37,$P$10:$P$37)</f>
        <v>Device</v>
      </c>
      <c r="J1029" t="s">
        <v>128</v>
      </c>
      <c r="K1029" t="s">
        <v>1129</v>
      </c>
      <c r="L1029">
        <v>1</v>
      </c>
    </row>
    <row r="1030" spans="1:12" x14ac:dyDescent="0.2">
      <c r="A1030" s="1" t="d">
        <v>2023-01-23</v>
      </c>
      <c r="B1030" s="45">
        <v>-1</v>
      </c>
      <c r="C1030" t="s">
        <v>77</v>
      </c>
      <c r="D1030" t="str">
        <f>_xlfn.XLOOKUP(Table2[[#This Row],[Patron Group]],$R$10:$R$24,$S$10:$S$24)</f>
        <v>Undergraduate</v>
      </c>
      <c r="E1030" s="1" t="d">
        <v>2023-01-30</v>
      </c>
      <c r="F1030" t="s">
        <v>495</v>
      </c>
      <c r="G1030" t="s">
        <v>2273</v>
      </c>
      <c r="H1030" t="str">
        <f>_xlfn.XLOOKUP(Table2[[#This Row],[Unique BarCode]],$N$10:$N$37,$O$10:$O$37)</f>
        <v>ChromeBook</v>
      </c>
      <c r="I1030" t="str">
        <f>_xlfn.XLOOKUP(Table2[[#This Row],[Unique BarCode]],$N$10:$N$37,$P$10:$P$37)</f>
        <v>Device</v>
      </c>
      <c r="J1030" t="s">
        <v>8</v>
      </c>
      <c r="K1030" t="s">
        <v>496</v>
      </c>
      <c r="L1030">
        <v>1</v>
      </c>
    </row>
    <row r="1031" spans="1:12" x14ac:dyDescent="0.2">
      <c r="A1031" s="1" t="d">
        <v>2023-01-23</v>
      </c>
      <c r="B1031" s="45">
        <v>-1</v>
      </c>
      <c r="C1031" t="s">
        <v>77</v>
      </c>
      <c r="D1031" t="str">
        <f>_xlfn.XLOOKUP(Table2[[#This Row],[Patron Group]],$R$10:$R$24,$S$10:$S$24)</f>
        <v>Undergraduate</v>
      </c>
      <c r="E1031" s="1" t="d">
        <v>2023-01-30</v>
      </c>
      <c r="F1031" t="s">
        <v>132</v>
      </c>
      <c r="G1031" t="s">
        <v>2274</v>
      </c>
      <c r="H1031" t="str">
        <f>_xlfn.XLOOKUP(Table2[[#This Row],[Unique BarCode]],$N$10:$N$37,$O$10:$O$37)</f>
        <v>MacBook</v>
      </c>
      <c r="I1031" t="str">
        <f>_xlfn.XLOOKUP(Table2[[#This Row],[Unique BarCode]],$N$10:$N$37,$P$10:$P$37)</f>
        <v>Device</v>
      </c>
      <c r="J1031" t="s">
        <v>8</v>
      </c>
      <c r="K1031" t="s">
        <v>133</v>
      </c>
      <c r="L1031">
        <v>1</v>
      </c>
    </row>
    <row r="1032" spans="1:12" x14ac:dyDescent="0.2">
      <c r="A1032" s="1" t="d">
        <v>2023-01-23</v>
      </c>
      <c r="B1032" s="45">
        <v>-1</v>
      </c>
      <c r="C1032" t="s">
        <v>77</v>
      </c>
      <c r="D1032" t="str">
        <f>_xlfn.XLOOKUP(Table2[[#This Row],[Patron Group]],$R$10:$R$24,$S$10:$S$24)</f>
        <v>Undergraduate</v>
      </c>
      <c r="E1032" s="1" t="d">
        <v>2023-01-30</v>
      </c>
      <c r="F1032" t="s">
        <v>1130</v>
      </c>
      <c r="G1032" t="s">
        <v>2274</v>
      </c>
      <c r="H1032" t="str">
        <f>_xlfn.XLOOKUP(Table2[[#This Row],[Unique BarCode]],$N$10:$N$37,$O$10:$O$37)</f>
        <v>MacBook</v>
      </c>
      <c r="I1032" t="str">
        <f>_xlfn.XLOOKUP(Table2[[#This Row],[Unique BarCode]],$N$10:$N$37,$P$10:$P$37)</f>
        <v>Device</v>
      </c>
      <c r="J1032" t="s">
        <v>8</v>
      </c>
      <c r="K1032" t="s">
        <v>1131</v>
      </c>
      <c r="L1032">
        <v>1</v>
      </c>
    </row>
    <row r="1033" spans="1:12" x14ac:dyDescent="0.2">
      <c r="A1033" s="1" t="d">
        <v>2023-01-23</v>
      </c>
      <c r="B1033" s="45">
        <v>-1</v>
      </c>
      <c r="C1033" t="s">
        <v>77</v>
      </c>
      <c r="D1033" t="str">
        <f>_xlfn.XLOOKUP(Table2[[#This Row],[Patron Group]],$R$10:$R$24,$S$10:$S$24)</f>
        <v>Undergraduate</v>
      </c>
      <c r="E1033" s="1" t="d">
        <v>2023-01-30</v>
      </c>
      <c r="F1033" t="s">
        <v>607</v>
      </c>
      <c r="G1033" t="s">
        <v>2274</v>
      </c>
      <c r="H1033" t="str">
        <f>_xlfn.XLOOKUP(Table2[[#This Row],[Unique BarCode]],$N$10:$N$37,$O$10:$O$37)</f>
        <v>MacBook</v>
      </c>
      <c r="I1033" t="str">
        <f>_xlfn.XLOOKUP(Table2[[#This Row],[Unique BarCode]],$N$10:$N$37,$P$10:$P$37)</f>
        <v>Device</v>
      </c>
      <c r="J1033" t="s">
        <v>8</v>
      </c>
      <c r="K1033" t="s">
        <v>608</v>
      </c>
      <c r="L1033">
        <v>1</v>
      </c>
    </row>
    <row r="1034" spans="1:12" x14ac:dyDescent="0.2">
      <c r="A1034" s="1" t="d">
        <v>2023-01-23</v>
      </c>
      <c r="B1034" s="45">
        <v>-1</v>
      </c>
      <c r="C1034" t="s">
        <v>77</v>
      </c>
      <c r="D1034" t="str">
        <f>_xlfn.XLOOKUP(Table2[[#This Row],[Patron Group]],$R$10:$R$24,$S$10:$S$24)</f>
        <v>Undergraduate</v>
      </c>
      <c r="E1034" s="1" t="d">
        <v>2023-01-30</v>
      </c>
      <c r="F1034" t="s">
        <v>1132</v>
      </c>
      <c r="G1034" t="s">
        <v>2274</v>
      </c>
      <c r="H1034" t="str">
        <f>_xlfn.XLOOKUP(Table2[[#This Row],[Unique BarCode]],$N$10:$N$37,$O$10:$O$37)</f>
        <v>MacBook</v>
      </c>
      <c r="I1034" t="str">
        <f>_xlfn.XLOOKUP(Table2[[#This Row],[Unique BarCode]],$N$10:$N$37,$P$10:$P$37)</f>
        <v>Device</v>
      </c>
      <c r="J1034" t="s">
        <v>8</v>
      </c>
      <c r="K1034" t="s">
        <v>1132</v>
      </c>
      <c r="L1034">
        <v>1</v>
      </c>
    </row>
    <row r="1035" spans="1:12" x14ac:dyDescent="0.2">
      <c r="A1035" s="1" t="d">
        <v>2023-01-23</v>
      </c>
      <c r="B1035" s="45">
        <v>-1</v>
      </c>
      <c r="C1035" t="s">
        <v>77</v>
      </c>
      <c r="D1035" t="str">
        <f>_xlfn.XLOOKUP(Table2[[#This Row],[Patron Group]],$R$10:$R$24,$S$10:$S$24)</f>
        <v>Undergraduate</v>
      </c>
      <c r="E1035" s="1" t="d">
        <v>2023-01-30</v>
      </c>
      <c r="F1035" t="s">
        <v>171</v>
      </c>
      <c r="G1035" t="s">
        <v>2263</v>
      </c>
      <c r="H1035" t="str">
        <f>_xlfn.XLOOKUP(Table2[[#This Row],[Unique BarCode]],$N$10:$N$37,$O$10:$O$37)</f>
        <v>HP Laptop</v>
      </c>
      <c r="I1035" t="str">
        <f>_xlfn.XLOOKUP(Table2[[#This Row],[Unique BarCode]],$N$10:$N$37,$P$10:$P$37)</f>
        <v>Device</v>
      </c>
      <c r="J1035" t="s">
        <v>8</v>
      </c>
      <c r="K1035" t="s">
        <v>172</v>
      </c>
      <c r="L1035">
        <v>1</v>
      </c>
    </row>
    <row r="1036" spans="1:12" x14ac:dyDescent="0.2">
      <c r="A1036" s="1" t="d">
        <v>2023-01-23</v>
      </c>
      <c r="B1036" s="45">
        <v>-1</v>
      </c>
      <c r="C1036" t="s">
        <v>77</v>
      </c>
      <c r="D1036" t="str">
        <f>_xlfn.XLOOKUP(Table2[[#This Row],[Patron Group]],$R$10:$R$24,$S$10:$S$24)</f>
        <v>Undergraduate</v>
      </c>
      <c r="E1036" s="1" t="d">
        <v>2023-01-30</v>
      </c>
      <c r="F1036" t="s">
        <v>1133</v>
      </c>
      <c r="G1036" t="s">
        <v>2263</v>
      </c>
      <c r="H1036" t="str">
        <f>_xlfn.XLOOKUP(Table2[[#This Row],[Unique BarCode]],$N$10:$N$37,$O$10:$O$37)</f>
        <v>HP Laptop</v>
      </c>
      <c r="I1036" t="str">
        <f>_xlfn.XLOOKUP(Table2[[#This Row],[Unique BarCode]],$N$10:$N$37,$P$10:$P$37)</f>
        <v>Device</v>
      </c>
      <c r="J1036" t="s">
        <v>8</v>
      </c>
      <c r="K1036" t="s">
        <v>1134</v>
      </c>
      <c r="L1036">
        <v>1</v>
      </c>
    </row>
    <row r="1037" spans="1:12" x14ac:dyDescent="0.2">
      <c r="A1037" s="1" t="d">
        <v>2023-01-23</v>
      </c>
      <c r="B1037" s="45">
        <v>-1</v>
      </c>
      <c r="C1037" t="s">
        <v>77</v>
      </c>
      <c r="D1037" t="str">
        <f>_xlfn.XLOOKUP(Table2[[#This Row],[Patron Group]],$R$10:$R$24,$S$10:$S$24)</f>
        <v>Undergraduate</v>
      </c>
      <c r="E1037" s="1" t="d">
        <v>2023-01-30</v>
      </c>
      <c r="F1037" t="s">
        <v>696</v>
      </c>
      <c r="G1037" t="s">
        <v>2263</v>
      </c>
      <c r="H1037" t="str">
        <f>_xlfn.XLOOKUP(Table2[[#This Row],[Unique BarCode]],$N$10:$N$37,$O$10:$O$37)</f>
        <v>HP Laptop</v>
      </c>
      <c r="I1037" t="str">
        <f>_xlfn.XLOOKUP(Table2[[#This Row],[Unique BarCode]],$N$10:$N$37,$P$10:$P$37)</f>
        <v>Device</v>
      </c>
      <c r="J1037" t="s">
        <v>8</v>
      </c>
      <c r="K1037" t="s">
        <v>697</v>
      </c>
      <c r="L1037">
        <v>1</v>
      </c>
    </row>
    <row r="1038" spans="1:12" x14ac:dyDescent="0.2">
      <c r="A1038" s="1" t="d">
        <v>2023-01-23</v>
      </c>
      <c r="B1038" s="45">
        <v>-1</v>
      </c>
      <c r="C1038" t="s">
        <v>77</v>
      </c>
      <c r="D1038" t="str">
        <f>_xlfn.XLOOKUP(Table2[[#This Row],[Patron Group]],$R$10:$R$24,$S$10:$S$24)</f>
        <v>Undergraduate</v>
      </c>
      <c r="E1038" s="1" t="d">
        <v>2023-02-03</v>
      </c>
      <c r="F1038" t="s">
        <v>605</v>
      </c>
      <c r="G1038" t="s">
        <v>2274</v>
      </c>
      <c r="H1038" t="str">
        <f>_xlfn.XLOOKUP(Table2[[#This Row],[Unique BarCode]],$N$10:$N$37,$O$10:$O$37)</f>
        <v>MacBook</v>
      </c>
      <c r="I1038" t="str">
        <f>_xlfn.XLOOKUP(Table2[[#This Row],[Unique BarCode]],$N$10:$N$37,$P$10:$P$37)</f>
        <v>Device</v>
      </c>
      <c r="J1038" t="s">
        <v>8</v>
      </c>
      <c r="K1038" t="s">
        <v>606</v>
      </c>
      <c r="L1038">
        <v>1</v>
      </c>
    </row>
    <row r="1039" spans="1:12" x14ac:dyDescent="0.2">
      <c r="A1039" s="1" t="d">
        <v>2023-01-23</v>
      </c>
      <c r="B1039" s="45">
        <v>-1</v>
      </c>
      <c r="C1039" t="s">
        <v>77</v>
      </c>
      <c r="D1039" t="str">
        <f>_xlfn.XLOOKUP(Table2[[#This Row],[Patron Group]],$R$10:$R$24,$S$10:$S$24)</f>
        <v>Undergraduate</v>
      </c>
      <c r="E1039" s="1" t="d">
        <v>2023-02-03</v>
      </c>
      <c r="F1039" t="s">
        <v>1135</v>
      </c>
      <c r="G1039" t="s">
        <v>2275</v>
      </c>
      <c r="H1039" t="str">
        <f>_xlfn.XLOOKUP(Table2[[#This Row],[Unique BarCode]],$N$10:$N$37,$O$10:$O$37)</f>
        <v>iPad</v>
      </c>
      <c r="I1039" t="str">
        <f>_xlfn.XLOOKUP(Table2[[#This Row],[Unique BarCode]],$N$10:$N$37,$P$10:$P$37)</f>
        <v>Device</v>
      </c>
      <c r="J1039" t="s">
        <v>8</v>
      </c>
      <c r="L1039">
        <v>1</v>
      </c>
    </row>
    <row r="1040" spans="1:12" x14ac:dyDescent="0.2">
      <c r="A1040" s="1" t="d">
        <v>2023-01-23</v>
      </c>
      <c r="B1040" s="45">
        <v>-1</v>
      </c>
      <c r="C1040" t="s">
        <v>77</v>
      </c>
      <c r="D1040" t="str">
        <f>_xlfn.XLOOKUP(Table2[[#This Row],[Patron Group]],$R$10:$R$24,$S$10:$S$24)</f>
        <v>Undergraduate</v>
      </c>
      <c r="E1040" s="1" t="d">
        <v>2023-02-03</v>
      </c>
      <c r="F1040" t="s">
        <v>1136</v>
      </c>
      <c r="G1040" t="s">
        <v>2275</v>
      </c>
      <c r="H1040" t="str">
        <f>_xlfn.XLOOKUP(Table2[[#This Row],[Unique BarCode]],$N$10:$N$37,$O$10:$O$37)</f>
        <v>iPad</v>
      </c>
      <c r="I1040" t="str">
        <f>_xlfn.XLOOKUP(Table2[[#This Row],[Unique BarCode]],$N$10:$N$37,$P$10:$P$37)</f>
        <v>Device</v>
      </c>
      <c r="J1040" t="s">
        <v>8</v>
      </c>
      <c r="L1040">
        <v>1</v>
      </c>
    </row>
    <row r="1041" spans="1:12" x14ac:dyDescent="0.2">
      <c r="A1041" s="1" t="d">
        <v>2023-01-23</v>
      </c>
      <c r="B1041" s="45">
        <v>-1</v>
      </c>
      <c r="C1041" t="s">
        <v>77</v>
      </c>
      <c r="D1041" t="str">
        <f>_xlfn.XLOOKUP(Table2[[#This Row],[Patron Group]],$R$10:$R$24,$S$10:$S$24)</f>
        <v>Undergraduate</v>
      </c>
      <c r="E1041" s="1" t="d">
        <v>2023-02-03</v>
      </c>
      <c r="F1041" t="s">
        <v>1137</v>
      </c>
      <c r="G1041" t="s">
        <v>2263</v>
      </c>
      <c r="H1041" t="str">
        <f>_xlfn.XLOOKUP(Table2[[#This Row],[Unique BarCode]],$N$10:$N$37,$O$10:$O$37)</f>
        <v>HP Laptop</v>
      </c>
      <c r="I1041" t="str">
        <f>_xlfn.XLOOKUP(Table2[[#This Row],[Unique BarCode]],$N$10:$N$37,$P$10:$P$37)</f>
        <v>Device</v>
      </c>
      <c r="J1041" t="s">
        <v>8</v>
      </c>
      <c r="K1041" t="s">
        <v>1138</v>
      </c>
      <c r="L1041">
        <v>1</v>
      </c>
    </row>
    <row r="1042" spans="1:12" x14ac:dyDescent="0.2">
      <c r="A1042" s="1" t="d">
        <v>2023-01-23</v>
      </c>
      <c r="B1042" s="45">
        <v>-1</v>
      </c>
      <c r="C1042" t="s">
        <v>77</v>
      </c>
      <c r="D1042" t="str">
        <f>_xlfn.XLOOKUP(Table2[[#This Row],[Patron Group]],$R$10:$R$24,$S$10:$S$24)</f>
        <v>Undergraduate</v>
      </c>
      <c r="E1042" s="1" t="d">
        <v>2023-02-03</v>
      </c>
      <c r="F1042" t="s">
        <v>1139</v>
      </c>
      <c r="G1042" t="s">
        <v>2263</v>
      </c>
      <c r="H1042" t="str">
        <f>_xlfn.XLOOKUP(Table2[[#This Row],[Unique BarCode]],$N$10:$N$37,$O$10:$O$37)</f>
        <v>HP Laptop</v>
      </c>
      <c r="I1042" t="str">
        <f>_xlfn.XLOOKUP(Table2[[#This Row],[Unique BarCode]],$N$10:$N$37,$P$10:$P$37)</f>
        <v>Device</v>
      </c>
      <c r="J1042" t="s">
        <v>8</v>
      </c>
      <c r="K1042" t="s">
        <v>1140</v>
      </c>
      <c r="L1042">
        <v>1</v>
      </c>
    </row>
    <row r="1043" spans="1:12" x14ac:dyDescent="0.2">
      <c r="A1043" s="1" t="d">
        <v>2023-01-23</v>
      </c>
      <c r="B1043" s="45">
        <v>-1</v>
      </c>
      <c r="C1043" t="s">
        <v>77</v>
      </c>
      <c r="D1043" t="str">
        <f>_xlfn.XLOOKUP(Table2[[#This Row],[Patron Group]],$R$10:$R$24,$S$10:$S$24)</f>
        <v>Undergraduate</v>
      </c>
      <c r="E1043" s="1" t="d">
        <v>2023-02-06</v>
      </c>
      <c r="F1043" t="s">
        <v>147</v>
      </c>
      <c r="G1043" t="s">
        <v>2273</v>
      </c>
      <c r="H1043" t="str">
        <f>_xlfn.XLOOKUP(Table2[[#This Row],[Unique BarCode]],$N$10:$N$37,$O$10:$O$37)</f>
        <v>ChromeBook</v>
      </c>
      <c r="I1043" t="str">
        <f>_xlfn.XLOOKUP(Table2[[#This Row],[Unique BarCode]],$N$10:$N$37,$P$10:$P$37)</f>
        <v>Device</v>
      </c>
      <c r="J1043" t="s">
        <v>8</v>
      </c>
      <c r="K1043" t="s">
        <v>148</v>
      </c>
      <c r="L1043">
        <v>1</v>
      </c>
    </row>
    <row r="1044" spans="1:12" x14ac:dyDescent="0.2">
      <c r="A1044" s="1" t="d">
        <v>2023-01-23</v>
      </c>
      <c r="B1044" s="45">
        <v>-1</v>
      </c>
      <c r="C1044" t="s">
        <v>77</v>
      </c>
      <c r="D1044" t="str">
        <f>_xlfn.XLOOKUP(Table2[[#This Row],[Patron Group]],$R$10:$R$24,$S$10:$S$24)</f>
        <v>Undergraduate</v>
      </c>
      <c r="E1044" s="1" t="d">
        <v>2023-02-06</v>
      </c>
      <c r="F1044" t="s">
        <v>1141</v>
      </c>
      <c r="G1044" t="s">
        <v>2273</v>
      </c>
      <c r="H1044" t="str">
        <f>_xlfn.XLOOKUP(Table2[[#This Row],[Unique BarCode]],$N$10:$N$37,$O$10:$O$37)</f>
        <v>ChromeBook</v>
      </c>
      <c r="I1044" t="str">
        <f>_xlfn.XLOOKUP(Table2[[#This Row],[Unique BarCode]],$N$10:$N$37,$P$10:$P$37)</f>
        <v>Device</v>
      </c>
      <c r="J1044" t="s">
        <v>8</v>
      </c>
      <c r="K1044" t="s">
        <v>1142</v>
      </c>
      <c r="L1044">
        <v>1</v>
      </c>
    </row>
    <row r="1045" spans="1:12" x14ac:dyDescent="0.2">
      <c r="A1045" s="1" t="d">
        <v>2023-01-23</v>
      </c>
      <c r="B1045" s="45">
        <v>-1</v>
      </c>
      <c r="C1045" t="s">
        <v>77</v>
      </c>
      <c r="D1045" t="str">
        <f>_xlfn.XLOOKUP(Table2[[#This Row],[Patron Group]],$R$10:$R$24,$S$10:$S$24)</f>
        <v>Undergraduate</v>
      </c>
      <c r="E1045" s="1" t="d">
        <v>2023-02-06</v>
      </c>
      <c r="F1045" t="s">
        <v>731</v>
      </c>
      <c r="G1045" t="s">
        <v>2274</v>
      </c>
      <c r="H1045" t="str">
        <f>_xlfn.XLOOKUP(Table2[[#This Row],[Unique BarCode]],$N$10:$N$37,$O$10:$O$37)</f>
        <v>MacBook</v>
      </c>
      <c r="I1045" t="str">
        <f>_xlfn.XLOOKUP(Table2[[#This Row],[Unique BarCode]],$N$10:$N$37,$P$10:$P$37)</f>
        <v>Device</v>
      </c>
      <c r="J1045" t="s">
        <v>8</v>
      </c>
      <c r="K1045" t="s">
        <v>732</v>
      </c>
      <c r="L1045">
        <v>1</v>
      </c>
    </row>
    <row r="1046" spans="1:12" x14ac:dyDescent="0.2">
      <c r="A1046" s="1" t="d">
        <v>2023-01-23</v>
      </c>
      <c r="B1046" s="45">
        <v>-1</v>
      </c>
      <c r="C1046" t="s">
        <v>77</v>
      </c>
      <c r="D1046" t="str">
        <f>_xlfn.XLOOKUP(Table2[[#This Row],[Patron Group]],$R$10:$R$24,$S$10:$S$24)</f>
        <v>Undergraduate</v>
      </c>
      <c r="E1046" s="1" t="d">
        <v>2023-02-06</v>
      </c>
      <c r="F1046" t="s">
        <v>292</v>
      </c>
      <c r="G1046" t="s">
        <v>2274</v>
      </c>
      <c r="H1046" t="str">
        <f>_xlfn.XLOOKUP(Table2[[#This Row],[Unique BarCode]],$N$10:$N$37,$O$10:$O$37)</f>
        <v>MacBook</v>
      </c>
      <c r="I1046" t="str">
        <f>_xlfn.XLOOKUP(Table2[[#This Row],[Unique BarCode]],$N$10:$N$37,$P$10:$P$37)</f>
        <v>Device</v>
      </c>
      <c r="J1046" t="s">
        <v>8</v>
      </c>
      <c r="K1046" t="s">
        <v>293</v>
      </c>
      <c r="L1046">
        <v>1</v>
      </c>
    </row>
    <row r="1047" spans="1:12" x14ac:dyDescent="0.2">
      <c r="A1047" s="1" t="d">
        <v>2023-01-23</v>
      </c>
      <c r="B1047" s="45">
        <v>-1</v>
      </c>
      <c r="C1047" t="s">
        <v>77</v>
      </c>
      <c r="D1047" t="str">
        <f>_xlfn.XLOOKUP(Table2[[#This Row],[Patron Group]],$R$10:$R$24,$S$10:$S$24)</f>
        <v>Undergraduate</v>
      </c>
      <c r="E1047" s="1" t="d">
        <v>2023-02-06</v>
      </c>
      <c r="F1047" t="s">
        <v>1143</v>
      </c>
      <c r="G1047" t="s">
        <v>2274</v>
      </c>
      <c r="H1047" t="str">
        <f>_xlfn.XLOOKUP(Table2[[#This Row],[Unique BarCode]],$N$10:$N$37,$O$10:$O$37)</f>
        <v>MacBook</v>
      </c>
      <c r="I1047" t="str">
        <f>_xlfn.XLOOKUP(Table2[[#This Row],[Unique BarCode]],$N$10:$N$37,$P$10:$P$37)</f>
        <v>Device</v>
      </c>
      <c r="J1047" t="s">
        <v>8</v>
      </c>
      <c r="K1047" t="s">
        <v>1143</v>
      </c>
      <c r="L1047">
        <v>1</v>
      </c>
    </row>
    <row r="1048" spans="1:12" x14ac:dyDescent="0.2">
      <c r="A1048" s="1" t="d">
        <v>2023-01-23</v>
      </c>
      <c r="B1048" s="45">
        <v>-1</v>
      </c>
      <c r="C1048" t="s">
        <v>77</v>
      </c>
      <c r="D1048" t="str">
        <f>_xlfn.XLOOKUP(Table2[[#This Row],[Patron Group]],$R$10:$R$24,$S$10:$S$24)</f>
        <v>Undergraduate</v>
      </c>
      <c r="E1048" s="1" t="d">
        <v>2023-02-06</v>
      </c>
      <c r="F1048" t="s">
        <v>136</v>
      </c>
      <c r="G1048" t="s">
        <v>2275</v>
      </c>
      <c r="H1048" t="str">
        <f>_xlfn.XLOOKUP(Table2[[#This Row],[Unique BarCode]],$N$10:$N$37,$O$10:$O$37)</f>
        <v>iPad</v>
      </c>
      <c r="I1048" t="str">
        <f>_xlfn.XLOOKUP(Table2[[#This Row],[Unique BarCode]],$N$10:$N$37,$P$10:$P$37)</f>
        <v>Device</v>
      </c>
      <c r="J1048" t="s">
        <v>8</v>
      </c>
      <c r="K1048" t="s">
        <v>137</v>
      </c>
      <c r="L1048">
        <v>1</v>
      </c>
    </row>
    <row r="1049" spans="1:12" x14ac:dyDescent="0.2">
      <c r="A1049" s="1" t="d">
        <v>2023-01-23</v>
      </c>
      <c r="B1049" s="45">
        <v>-1</v>
      </c>
      <c r="C1049" t="s">
        <v>77</v>
      </c>
      <c r="D1049" t="str">
        <f>_xlfn.XLOOKUP(Table2[[#This Row],[Patron Group]],$R$10:$R$24,$S$10:$S$24)</f>
        <v>Undergraduate</v>
      </c>
      <c r="E1049" s="1" t="d">
        <v>2023-02-06</v>
      </c>
      <c r="F1049" t="s">
        <v>1144</v>
      </c>
      <c r="G1049" t="s">
        <v>2275</v>
      </c>
      <c r="H1049" t="str">
        <f>_xlfn.XLOOKUP(Table2[[#This Row],[Unique BarCode]],$N$10:$N$37,$O$10:$O$37)</f>
        <v>iPad</v>
      </c>
      <c r="I1049" t="str">
        <f>_xlfn.XLOOKUP(Table2[[#This Row],[Unique BarCode]],$N$10:$N$37,$P$10:$P$37)</f>
        <v>Device</v>
      </c>
      <c r="J1049" t="s">
        <v>8</v>
      </c>
      <c r="K1049" t="s">
        <v>1145</v>
      </c>
      <c r="L1049">
        <v>1</v>
      </c>
    </row>
    <row r="1050" spans="1:12" x14ac:dyDescent="0.2">
      <c r="A1050" s="1" t="d">
        <v>2023-01-23</v>
      </c>
      <c r="B1050" s="45">
        <v>-1</v>
      </c>
      <c r="C1050" t="s">
        <v>77</v>
      </c>
      <c r="D1050" t="str">
        <f>_xlfn.XLOOKUP(Table2[[#This Row],[Patron Group]],$R$10:$R$24,$S$10:$S$24)</f>
        <v>Undergraduate</v>
      </c>
      <c r="E1050" s="1" t="d">
        <v>2023-02-06</v>
      </c>
      <c r="F1050" t="s">
        <v>1146</v>
      </c>
      <c r="G1050" t="s">
        <v>2263</v>
      </c>
      <c r="H1050" t="str">
        <f>_xlfn.XLOOKUP(Table2[[#This Row],[Unique BarCode]],$N$10:$N$37,$O$10:$O$37)</f>
        <v>HP Laptop</v>
      </c>
      <c r="I1050" t="str">
        <f>_xlfn.XLOOKUP(Table2[[#This Row],[Unique BarCode]],$N$10:$N$37,$P$10:$P$37)</f>
        <v>Device</v>
      </c>
      <c r="J1050" t="s">
        <v>8</v>
      </c>
      <c r="K1050" t="s">
        <v>1147</v>
      </c>
      <c r="L1050">
        <v>1</v>
      </c>
    </row>
    <row r="1051" spans="1:12" x14ac:dyDescent="0.2">
      <c r="A1051" s="1" t="d">
        <v>2023-01-23</v>
      </c>
      <c r="B1051" s="45">
        <v>-1</v>
      </c>
      <c r="C1051" t="s">
        <v>77</v>
      </c>
      <c r="D1051" t="str">
        <f>_xlfn.XLOOKUP(Table2[[#This Row],[Patron Group]],$R$10:$R$24,$S$10:$S$24)</f>
        <v>Undergraduate</v>
      </c>
      <c r="E1051" s="1" t="d">
        <v>2023-02-06</v>
      </c>
      <c r="F1051" t="s">
        <v>1148</v>
      </c>
      <c r="G1051" t="s">
        <v>2263</v>
      </c>
      <c r="H1051" t="str">
        <f>_xlfn.XLOOKUP(Table2[[#This Row],[Unique BarCode]],$N$10:$N$37,$O$10:$O$37)</f>
        <v>HP Laptop</v>
      </c>
      <c r="I1051" t="str">
        <f>_xlfn.XLOOKUP(Table2[[#This Row],[Unique BarCode]],$N$10:$N$37,$P$10:$P$37)</f>
        <v>Device</v>
      </c>
      <c r="J1051" t="s">
        <v>8</v>
      </c>
      <c r="K1051" t="s">
        <v>1149</v>
      </c>
      <c r="L1051">
        <v>1</v>
      </c>
    </row>
    <row r="1052" spans="1:12" x14ac:dyDescent="0.2">
      <c r="A1052" s="1" t="d">
        <v>2023-01-23</v>
      </c>
      <c r="B1052" s="45">
        <v>-1</v>
      </c>
      <c r="C1052" t="s">
        <v>77</v>
      </c>
      <c r="D1052" t="str">
        <f>_xlfn.XLOOKUP(Table2[[#This Row],[Patron Group]],$R$10:$R$24,$S$10:$S$24)</f>
        <v>Undergraduate</v>
      </c>
      <c r="E1052" s="1" t="d">
        <v>2023-02-06</v>
      </c>
      <c r="F1052" t="s">
        <v>740</v>
      </c>
      <c r="G1052" t="s">
        <v>2263</v>
      </c>
      <c r="H1052" t="str">
        <f>_xlfn.XLOOKUP(Table2[[#This Row],[Unique BarCode]],$N$10:$N$37,$O$10:$O$37)</f>
        <v>HP Laptop</v>
      </c>
      <c r="I1052" t="str">
        <f>_xlfn.XLOOKUP(Table2[[#This Row],[Unique BarCode]],$N$10:$N$37,$P$10:$P$37)</f>
        <v>Device</v>
      </c>
      <c r="J1052" t="s">
        <v>8</v>
      </c>
      <c r="K1052" t="s">
        <v>741</v>
      </c>
      <c r="L1052">
        <v>1</v>
      </c>
    </row>
    <row r="1053" spans="1:12" x14ac:dyDescent="0.2">
      <c r="A1053" s="1" t="d">
        <v>2023-01-23</v>
      </c>
      <c r="B1053" s="45">
        <v>-1</v>
      </c>
      <c r="C1053" t="s">
        <v>77</v>
      </c>
      <c r="D1053" t="str">
        <f>_xlfn.XLOOKUP(Table2[[#This Row],[Patron Group]],$R$10:$R$24,$S$10:$S$24)</f>
        <v>Undergraduate</v>
      </c>
      <c r="E1053" s="1" t="d">
        <v>2023-02-06</v>
      </c>
      <c r="F1053" t="s">
        <v>615</v>
      </c>
      <c r="G1053" t="s">
        <v>2263</v>
      </c>
      <c r="H1053" t="str">
        <f>_xlfn.XLOOKUP(Table2[[#This Row],[Unique BarCode]],$N$10:$N$37,$O$10:$O$37)</f>
        <v>HP Laptop</v>
      </c>
      <c r="I1053" t="str">
        <f>_xlfn.XLOOKUP(Table2[[#This Row],[Unique BarCode]],$N$10:$N$37,$P$10:$P$37)</f>
        <v>Device</v>
      </c>
      <c r="J1053" t="s">
        <v>8</v>
      </c>
      <c r="K1053" t="s">
        <v>616</v>
      </c>
      <c r="L1053">
        <v>1</v>
      </c>
    </row>
    <row r="1054" spans="1:12" x14ac:dyDescent="0.2">
      <c r="A1054" s="1" t="d">
        <v>2023-01-23</v>
      </c>
      <c r="B1054" s="45">
        <v>-1</v>
      </c>
      <c r="C1054" t="s">
        <v>77</v>
      </c>
      <c r="D1054" t="str">
        <f>_xlfn.XLOOKUP(Table2[[#This Row],[Patron Group]],$R$10:$R$24,$S$10:$S$24)</f>
        <v>Undergraduate</v>
      </c>
      <c r="E1054" s="1" t="d">
        <v>2023-02-06</v>
      </c>
      <c r="F1054" t="s">
        <v>617</v>
      </c>
      <c r="G1054" t="s">
        <v>2263</v>
      </c>
      <c r="H1054" t="str">
        <f>_xlfn.XLOOKUP(Table2[[#This Row],[Unique BarCode]],$N$10:$N$37,$O$10:$O$37)</f>
        <v>HP Laptop</v>
      </c>
      <c r="I1054" t="str">
        <f>_xlfn.XLOOKUP(Table2[[#This Row],[Unique BarCode]],$N$10:$N$37,$P$10:$P$37)</f>
        <v>Device</v>
      </c>
      <c r="J1054" t="s">
        <v>8</v>
      </c>
      <c r="K1054" t="s">
        <v>618</v>
      </c>
      <c r="L1054">
        <v>1</v>
      </c>
    </row>
    <row r="1055" spans="1:12" x14ac:dyDescent="0.2">
      <c r="A1055" s="1" t="d">
        <v>2023-01-23</v>
      </c>
      <c r="B1055" s="45">
        <v>-1</v>
      </c>
      <c r="C1055" t="s">
        <v>77</v>
      </c>
      <c r="D1055" t="str">
        <f>_xlfn.XLOOKUP(Table2[[#This Row],[Patron Group]],$R$10:$R$24,$S$10:$S$24)</f>
        <v>Undergraduate</v>
      </c>
      <c r="E1055" s="1" t="d">
        <v>2023-03-24</v>
      </c>
      <c r="F1055" t="s">
        <v>1150</v>
      </c>
      <c r="G1055" t="s">
        <v>2263</v>
      </c>
      <c r="H1055" t="str">
        <f>_xlfn.XLOOKUP(Table2[[#This Row],[Unique BarCode]],$N$10:$N$37,$O$10:$O$37)</f>
        <v>HP Laptop</v>
      </c>
      <c r="I1055" t="str">
        <f>_xlfn.XLOOKUP(Table2[[#This Row],[Unique BarCode]],$N$10:$N$37,$P$10:$P$37)</f>
        <v>Device</v>
      </c>
      <c r="J1055" t="s">
        <v>8</v>
      </c>
      <c r="K1055" t="s">
        <v>1151</v>
      </c>
      <c r="L1055">
        <v>1</v>
      </c>
    </row>
    <row r="1056" spans="1:12" x14ac:dyDescent="0.2">
      <c r="A1056" s="1" t="d">
        <v>2023-01-23</v>
      </c>
      <c r="B1056" s="45">
        <v>-1</v>
      </c>
      <c r="C1056" t="s">
        <v>77</v>
      </c>
      <c r="D1056" t="str">
        <f>_xlfn.XLOOKUP(Table2[[#This Row],[Patron Group]],$R$10:$R$24,$S$10:$S$24)</f>
        <v>Undergraduate</v>
      </c>
      <c r="E1056" s="1" t="d">
        <v>2023-04-23</v>
      </c>
      <c r="F1056" t="s">
        <v>1152</v>
      </c>
      <c r="G1056" t="s">
        <v>2279</v>
      </c>
      <c r="H1056" t="str">
        <f>_xlfn.XLOOKUP(Table2[[#This Row],[Unique BarCode]],$N$10:$N$37,$O$10:$O$37)</f>
        <v>EE Devices</v>
      </c>
      <c r="I1056" t="str">
        <f>_xlfn.XLOOKUP(Table2[[#This Row],[Unique BarCode]],$N$10:$N$37,$P$10:$P$37)</f>
        <v>EE Devices</v>
      </c>
      <c r="J1056" t="s">
        <v>49</v>
      </c>
      <c r="K1056" t="s">
        <v>1153</v>
      </c>
      <c r="L1056">
        <v>1</v>
      </c>
    </row>
    <row r="1057" spans="1:12" x14ac:dyDescent="0.2">
      <c r="A1057" s="1" t="d">
        <v>2023-01-23</v>
      </c>
      <c r="B1057" s="45">
        <v>5556409070006530</v>
      </c>
      <c r="C1057" t="s">
        <v>77</v>
      </c>
      <c r="D1057" t="str">
        <f>_xlfn.XLOOKUP(Table2[[#This Row],[Patron Group]],$R$10:$R$24,$S$10:$S$24)</f>
        <v>Undergraduate</v>
      </c>
      <c r="E1057" s="1" t="d">
        <v>2023-01-23</v>
      </c>
      <c r="F1057" t="s">
        <v>31</v>
      </c>
      <c r="G1057" t="s">
        <v>2267</v>
      </c>
      <c r="H1057" t="str">
        <f>_xlfn.XLOOKUP(Table2[[#This Row],[Unique BarCode]],$N$10:$N$37,$O$10:$O$37)</f>
        <v>Mouse</v>
      </c>
      <c r="I1057" t="str">
        <f>_xlfn.XLOOKUP(Table2[[#This Row],[Unique BarCode]],$N$10:$N$37,$P$10:$P$37)</f>
        <v>Accessory</v>
      </c>
      <c r="J1057" t="s">
        <v>8</v>
      </c>
      <c r="K1057" t="s">
        <v>32</v>
      </c>
      <c r="L1057">
        <v>1</v>
      </c>
    </row>
    <row r="1058" spans="1:12" x14ac:dyDescent="0.2">
      <c r="A1058" s="1" t="d">
        <v>2023-01-24</v>
      </c>
      <c r="B1058" s="45">
        <v>-1</v>
      </c>
      <c r="C1058" t="s">
        <v>15</v>
      </c>
      <c r="D1058" t="str">
        <f>_xlfn.XLOOKUP(Table2[[#This Row],[Patron Group]],$R$10:$R$24,$S$10:$S$24)</f>
        <v>Academic</v>
      </c>
      <c r="E1058" s="1" t="d">
        <v>2023-01-24</v>
      </c>
      <c r="F1058" t="s">
        <v>1155</v>
      </c>
      <c r="G1058" t="s">
        <v>2266</v>
      </c>
      <c r="H1058" t="str">
        <f>_xlfn.XLOOKUP(Table2[[#This Row],[Unique BarCode]],$N$10:$N$37,$O$10:$O$37)</f>
        <v>Headphones</v>
      </c>
      <c r="I1058" t="str">
        <f>_xlfn.XLOOKUP(Table2[[#This Row],[Unique BarCode]],$N$10:$N$37,$P$10:$P$37)</f>
        <v>Accessory</v>
      </c>
      <c r="J1058" t="s">
        <v>13</v>
      </c>
      <c r="K1058" t="s">
        <v>1156</v>
      </c>
      <c r="L1058">
        <v>1</v>
      </c>
    </row>
    <row r="1059" spans="1:12" x14ac:dyDescent="0.2">
      <c r="A1059" s="1" t="d">
        <v>2023-01-24</v>
      </c>
      <c r="B1059" s="45">
        <v>-1</v>
      </c>
      <c r="C1059" t="s">
        <v>20</v>
      </c>
      <c r="D1059" t="str">
        <f>_xlfn.XLOOKUP(Table2[[#This Row],[Patron Group]],$R$10:$R$24,$S$10:$S$24)</f>
        <v>Graduate</v>
      </c>
      <c r="E1059" s="1" t="d">
        <v>2023-01-24</v>
      </c>
      <c r="F1059" t="s">
        <v>1057</v>
      </c>
      <c r="G1059" t="s">
        <v>2273</v>
      </c>
      <c r="H1059" t="str">
        <f>_xlfn.XLOOKUP(Table2[[#This Row],[Unique BarCode]],$N$10:$N$37,$O$10:$O$37)</f>
        <v>ChromeBook</v>
      </c>
      <c r="I1059" t="str">
        <f>_xlfn.XLOOKUP(Table2[[#This Row],[Unique BarCode]],$N$10:$N$37,$P$10:$P$37)</f>
        <v>Device</v>
      </c>
      <c r="J1059" t="s">
        <v>1058</v>
      </c>
      <c r="K1059" t="s">
        <v>1059</v>
      </c>
      <c r="L1059">
        <v>1</v>
      </c>
    </row>
    <row r="1060" spans="1:12" x14ac:dyDescent="0.2">
      <c r="A1060" s="1" t="d">
        <v>2023-01-24</v>
      </c>
      <c r="B1060" s="45">
        <v>-1</v>
      </c>
      <c r="C1060" t="s">
        <v>20</v>
      </c>
      <c r="D1060" t="str">
        <f>_xlfn.XLOOKUP(Table2[[#This Row],[Patron Group]],$R$10:$R$24,$S$10:$S$24)</f>
        <v>Graduate</v>
      </c>
      <c r="E1060" s="1" t="d">
        <v>2023-01-24</v>
      </c>
      <c r="F1060" t="s">
        <v>687</v>
      </c>
      <c r="G1060" t="s">
        <v>2282</v>
      </c>
      <c r="H1060" t="str">
        <f>_xlfn.XLOOKUP(Table2[[#This Row],[Unique BarCode]],$N$10:$N$37,$O$10:$O$37)</f>
        <v>HPUSBC</v>
      </c>
      <c r="I1060" t="str">
        <f>_xlfn.XLOOKUP(Table2[[#This Row],[Unique BarCode]],$N$10:$N$37,$P$10:$P$37)</f>
        <v>Charger</v>
      </c>
      <c r="J1060" t="s">
        <v>49</v>
      </c>
      <c r="L1060">
        <v>1</v>
      </c>
    </row>
    <row r="1061" spans="1:12" x14ac:dyDescent="0.2">
      <c r="A1061" s="1" t="d">
        <v>2023-01-24</v>
      </c>
      <c r="B1061" s="45">
        <v>-1</v>
      </c>
      <c r="C1061" t="s">
        <v>20</v>
      </c>
      <c r="D1061" t="str">
        <f>_xlfn.XLOOKUP(Table2[[#This Row],[Patron Group]],$R$10:$R$24,$S$10:$S$24)</f>
        <v>Graduate</v>
      </c>
      <c r="E1061" s="1" t="d">
        <v>2023-01-24</v>
      </c>
      <c r="F1061" t="s">
        <v>218</v>
      </c>
      <c r="G1061" t="s">
        <v>2265</v>
      </c>
      <c r="H1061" t="str">
        <f>_xlfn.XLOOKUP(Table2[[#This Row],[Unique BarCode]],$N$10:$N$37,$O$10:$O$37)</f>
        <v>IPHONE</v>
      </c>
      <c r="I1061" t="str">
        <f>_xlfn.XLOOKUP(Table2[[#This Row],[Unique BarCode]],$N$10:$N$37,$P$10:$P$37)</f>
        <v>Charger</v>
      </c>
      <c r="J1061" t="s">
        <v>49</v>
      </c>
      <c r="K1061" t="s">
        <v>219</v>
      </c>
      <c r="L1061">
        <v>1</v>
      </c>
    </row>
    <row r="1062" spans="1:12" x14ac:dyDescent="0.2">
      <c r="A1062" s="1" t="d">
        <v>2023-01-24</v>
      </c>
      <c r="B1062" s="45">
        <v>-1</v>
      </c>
      <c r="C1062" t="s">
        <v>20</v>
      </c>
      <c r="D1062" t="str">
        <f>_xlfn.XLOOKUP(Table2[[#This Row],[Patron Group]],$R$10:$R$24,$S$10:$S$24)</f>
        <v>Graduate</v>
      </c>
      <c r="E1062" s="1" t="d">
        <v>2023-01-24</v>
      </c>
      <c r="F1062" t="s">
        <v>263</v>
      </c>
      <c r="G1062" t="s">
        <v>2265</v>
      </c>
      <c r="H1062" t="str">
        <f>_xlfn.XLOOKUP(Table2[[#This Row],[Unique BarCode]],$N$10:$N$37,$O$10:$O$37)</f>
        <v>IPHONE</v>
      </c>
      <c r="I1062" t="str">
        <f>_xlfn.XLOOKUP(Table2[[#This Row],[Unique BarCode]],$N$10:$N$37,$P$10:$P$37)</f>
        <v>Charger</v>
      </c>
      <c r="J1062" t="s">
        <v>8</v>
      </c>
      <c r="K1062" t="s">
        <v>264</v>
      </c>
      <c r="L1062">
        <v>1</v>
      </c>
    </row>
    <row r="1063" spans="1:12" x14ac:dyDescent="0.2">
      <c r="A1063" s="1" t="d">
        <v>2023-01-24</v>
      </c>
      <c r="B1063" s="45">
        <v>-1</v>
      </c>
      <c r="C1063" t="s">
        <v>20</v>
      </c>
      <c r="D1063" t="str">
        <f>_xlfn.XLOOKUP(Table2[[#This Row],[Patron Group]],$R$10:$R$24,$S$10:$S$24)</f>
        <v>Graduate</v>
      </c>
      <c r="E1063" s="1" t="d">
        <v>2023-01-24</v>
      </c>
      <c r="F1063" t="s">
        <v>1157</v>
      </c>
      <c r="G1063" t="s">
        <v>2268</v>
      </c>
      <c r="H1063" t="str">
        <f>_xlfn.XLOOKUP(Table2[[#This Row],[Unique BarCode]],$N$10:$N$37,$O$10:$O$37)</f>
        <v>MACCHRG</v>
      </c>
      <c r="I1063" t="str">
        <f>_xlfn.XLOOKUP(Table2[[#This Row],[Unique BarCode]],$N$10:$N$37,$P$10:$P$37)</f>
        <v>Charger</v>
      </c>
      <c r="J1063" t="s">
        <v>8</v>
      </c>
      <c r="K1063" t="s">
        <v>1158</v>
      </c>
      <c r="L1063">
        <v>1</v>
      </c>
    </row>
    <row r="1064" spans="1:12" x14ac:dyDescent="0.2">
      <c r="A1064" s="1" t="d">
        <v>2023-01-24</v>
      </c>
      <c r="B1064" s="45">
        <v>-1</v>
      </c>
      <c r="C1064" t="s">
        <v>20</v>
      </c>
      <c r="D1064" t="str">
        <f>_xlfn.XLOOKUP(Table2[[#This Row],[Patron Group]],$R$10:$R$24,$S$10:$S$24)</f>
        <v>Graduate</v>
      </c>
      <c r="E1064" s="1" t="d">
        <v>2023-01-24</v>
      </c>
      <c r="F1064" t="s">
        <v>37</v>
      </c>
      <c r="G1064" t="s">
        <v>2296</v>
      </c>
      <c r="H1064" t="str">
        <f>_xlfn.XLOOKUP(Table2[[#This Row],[Unique BarCode]],$N$10:$N$37,$O$10:$O$37)</f>
        <v>MACUSBC</v>
      </c>
      <c r="I1064" t="str">
        <f>_xlfn.XLOOKUP(Table2[[#This Row],[Unique BarCode]],$N$10:$N$37,$P$10:$P$37)</f>
        <v>Charger</v>
      </c>
      <c r="J1064" t="s">
        <v>8</v>
      </c>
      <c r="K1064" t="s">
        <v>38</v>
      </c>
      <c r="L1064">
        <v>1</v>
      </c>
    </row>
    <row r="1065" spans="1:12" x14ac:dyDescent="0.2">
      <c r="A1065" s="1" t="d">
        <v>2023-01-24</v>
      </c>
      <c r="B1065" s="45">
        <v>-1</v>
      </c>
      <c r="C1065" t="s">
        <v>20</v>
      </c>
      <c r="D1065" t="str">
        <f>_xlfn.XLOOKUP(Table2[[#This Row],[Patron Group]],$R$10:$R$24,$S$10:$S$24)</f>
        <v>Graduate</v>
      </c>
      <c r="E1065" s="1" t="d">
        <v>2023-01-24</v>
      </c>
      <c r="F1065" t="s">
        <v>39</v>
      </c>
      <c r="G1065" t="s">
        <v>2296</v>
      </c>
      <c r="H1065" t="str">
        <f>_xlfn.XLOOKUP(Table2[[#This Row],[Unique BarCode]],$N$10:$N$37,$O$10:$O$37)</f>
        <v>MACUSBC</v>
      </c>
      <c r="I1065" t="str">
        <f>_xlfn.XLOOKUP(Table2[[#This Row],[Unique BarCode]],$N$10:$N$37,$P$10:$P$37)</f>
        <v>Charger</v>
      </c>
      <c r="J1065" t="s">
        <v>8</v>
      </c>
      <c r="K1065" t="s">
        <v>40</v>
      </c>
      <c r="L1065">
        <v>1</v>
      </c>
    </row>
    <row r="1066" spans="1:12" x14ac:dyDescent="0.2">
      <c r="A1066" s="1" t="d">
        <v>2023-01-24</v>
      </c>
      <c r="B1066" s="45">
        <v>-1</v>
      </c>
      <c r="C1066" t="s">
        <v>20</v>
      </c>
      <c r="D1066" t="str">
        <f>_xlfn.XLOOKUP(Table2[[#This Row],[Patron Group]],$R$10:$R$24,$S$10:$S$24)</f>
        <v>Graduate</v>
      </c>
      <c r="E1066" s="1" t="d">
        <v>2023-01-24</v>
      </c>
      <c r="F1066" t="s">
        <v>1159</v>
      </c>
      <c r="G1066" t="s">
        <v>2294</v>
      </c>
      <c r="H1066" t="str">
        <f>_xlfn.XLOOKUP(Table2[[#This Row],[Unique BarCode]],$N$10:$N$37,$O$10:$O$37)</f>
        <v>UVGA</v>
      </c>
      <c r="I1066" t="str">
        <f>_xlfn.XLOOKUP(Table2[[#This Row],[Unique BarCode]],$N$10:$N$37,$P$10:$P$37)</f>
        <v>Cable</v>
      </c>
      <c r="J1066" t="s">
        <v>8</v>
      </c>
      <c r="L1066">
        <v>1</v>
      </c>
    </row>
    <row r="1067" spans="1:12" x14ac:dyDescent="0.2">
      <c r="A1067" s="1" t="d">
        <v>2023-01-24</v>
      </c>
      <c r="B1067" s="45">
        <v>-1</v>
      </c>
      <c r="C1067" t="s">
        <v>20</v>
      </c>
      <c r="D1067" t="str">
        <f>_xlfn.XLOOKUP(Table2[[#This Row],[Patron Group]],$R$10:$R$24,$S$10:$S$24)</f>
        <v>Graduate</v>
      </c>
      <c r="E1067" s="1" t="d">
        <v>2023-01-24</v>
      </c>
      <c r="F1067" t="s">
        <v>272</v>
      </c>
      <c r="G1067" t="s">
        <v>2272</v>
      </c>
      <c r="H1067" t="str">
        <f>_xlfn.XLOOKUP(Table2[[#This Row],[Unique BarCode]],$N$10:$N$37,$O$10:$O$37)</f>
        <v>WALLADPT</v>
      </c>
      <c r="I1067" t="str">
        <f>_xlfn.XLOOKUP(Table2[[#This Row],[Unique BarCode]],$N$10:$N$37,$P$10:$P$37)</f>
        <v>Charger</v>
      </c>
      <c r="J1067" t="s">
        <v>49</v>
      </c>
      <c r="K1067" t="s">
        <v>273</v>
      </c>
      <c r="L1067">
        <v>1</v>
      </c>
    </row>
    <row r="1068" spans="1:12" x14ac:dyDescent="0.2">
      <c r="A1068" s="1" t="d">
        <v>2023-01-24</v>
      </c>
      <c r="B1068" s="45">
        <v>-1</v>
      </c>
      <c r="C1068" t="s">
        <v>20</v>
      </c>
      <c r="D1068" t="str">
        <f>_xlfn.XLOOKUP(Table2[[#This Row],[Patron Group]],$R$10:$R$24,$S$10:$S$24)</f>
        <v>Graduate</v>
      </c>
      <c r="E1068" s="1" t="d">
        <v>2023-01-24</v>
      </c>
      <c r="F1068" t="s">
        <v>856</v>
      </c>
      <c r="G1068" t="s">
        <v>2272</v>
      </c>
      <c r="H1068" t="str">
        <f>_xlfn.XLOOKUP(Table2[[#This Row],[Unique BarCode]],$N$10:$N$37,$O$10:$O$37)</f>
        <v>WALLADPT</v>
      </c>
      <c r="I1068" t="str">
        <f>_xlfn.XLOOKUP(Table2[[#This Row],[Unique BarCode]],$N$10:$N$37,$P$10:$P$37)</f>
        <v>Charger</v>
      </c>
      <c r="J1068" t="s">
        <v>8</v>
      </c>
      <c r="L1068">
        <v>1</v>
      </c>
    </row>
    <row r="1069" spans="1:12" x14ac:dyDescent="0.2">
      <c r="A1069" s="1" t="d">
        <v>2023-01-24</v>
      </c>
      <c r="B1069" s="45">
        <v>-1</v>
      </c>
      <c r="C1069" t="s">
        <v>20</v>
      </c>
      <c r="D1069" t="str">
        <f>_xlfn.XLOOKUP(Table2[[#This Row],[Patron Group]],$R$10:$R$24,$S$10:$S$24)</f>
        <v>Graduate</v>
      </c>
      <c r="E1069" s="1" t="d">
        <v>2023-01-31</v>
      </c>
      <c r="F1069" t="s">
        <v>1057</v>
      </c>
      <c r="G1069" t="s">
        <v>2273</v>
      </c>
      <c r="H1069" t="str">
        <f>_xlfn.XLOOKUP(Table2[[#This Row],[Unique BarCode]],$N$10:$N$37,$O$10:$O$37)</f>
        <v>ChromeBook</v>
      </c>
      <c r="I1069" t="str">
        <f>_xlfn.XLOOKUP(Table2[[#This Row],[Unique BarCode]],$N$10:$N$37,$P$10:$P$37)</f>
        <v>Device</v>
      </c>
      <c r="J1069" t="s">
        <v>1058</v>
      </c>
      <c r="K1069" t="s">
        <v>1059</v>
      </c>
      <c r="L1069">
        <v>1</v>
      </c>
    </row>
    <row r="1070" spans="1:12" x14ac:dyDescent="0.2">
      <c r="A1070" s="1" t="d">
        <v>2023-01-24</v>
      </c>
      <c r="B1070" s="45">
        <v>-1</v>
      </c>
      <c r="C1070" t="s">
        <v>20</v>
      </c>
      <c r="D1070" t="str">
        <f>_xlfn.XLOOKUP(Table2[[#This Row],[Patron Group]],$R$10:$R$24,$S$10:$S$24)</f>
        <v>Graduate</v>
      </c>
      <c r="E1070" s="1" t="d">
        <v>2023-01-31</v>
      </c>
      <c r="F1070" t="s">
        <v>593</v>
      </c>
      <c r="G1070" t="s">
        <v>2273</v>
      </c>
      <c r="H1070" t="str">
        <f>_xlfn.XLOOKUP(Table2[[#This Row],[Unique BarCode]],$N$10:$N$37,$O$10:$O$37)</f>
        <v>ChromeBook</v>
      </c>
      <c r="I1070" t="str">
        <f>_xlfn.XLOOKUP(Table2[[#This Row],[Unique BarCode]],$N$10:$N$37,$P$10:$P$37)</f>
        <v>Device</v>
      </c>
      <c r="J1070" t="s">
        <v>49</v>
      </c>
      <c r="K1070" t="s">
        <v>594</v>
      </c>
      <c r="L1070">
        <v>1</v>
      </c>
    </row>
    <row r="1071" spans="1:12" x14ac:dyDescent="0.2">
      <c r="A1071" s="1" t="d">
        <v>2023-01-24</v>
      </c>
      <c r="B1071" s="45">
        <v>-1</v>
      </c>
      <c r="C1071" t="s">
        <v>20</v>
      </c>
      <c r="D1071" t="str">
        <f>_xlfn.XLOOKUP(Table2[[#This Row],[Patron Group]],$R$10:$R$24,$S$10:$S$24)</f>
        <v>Graduate</v>
      </c>
      <c r="E1071" s="1" t="d">
        <v>2023-01-31</v>
      </c>
      <c r="F1071" t="s">
        <v>1160</v>
      </c>
      <c r="G1071" t="s">
        <v>2273</v>
      </c>
      <c r="H1071" t="str">
        <f>_xlfn.XLOOKUP(Table2[[#This Row],[Unique BarCode]],$N$10:$N$37,$O$10:$O$37)</f>
        <v>ChromeBook</v>
      </c>
      <c r="I1071" t="str">
        <f>_xlfn.XLOOKUP(Table2[[#This Row],[Unique BarCode]],$N$10:$N$37,$P$10:$P$37)</f>
        <v>Device</v>
      </c>
      <c r="J1071" t="s">
        <v>49</v>
      </c>
      <c r="K1071" t="s">
        <v>1161</v>
      </c>
      <c r="L1071">
        <v>1</v>
      </c>
    </row>
    <row r="1072" spans="1:12" x14ac:dyDescent="0.2">
      <c r="A1072" s="1" t="d">
        <v>2023-01-24</v>
      </c>
      <c r="B1072" s="45">
        <v>-1</v>
      </c>
      <c r="C1072" t="s">
        <v>20</v>
      </c>
      <c r="D1072" t="str">
        <f>_xlfn.XLOOKUP(Table2[[#This Row],[Patron Group]],$R$10:$R$24,$S$10:$S$24)</f>
        <v>Graduate</v>
      </c>
      <c r="E1072" s="1" t="d">
        <v>2023-01-31</v>
      </c>
      <c r="F1072" t="s">
        <v>1162</v>
      </c>
      <c r="G1072" t="s">
        <v>2274</v>
      </c>
      <c r="H1072" t="str">
        <f>_xlfn.XLOOKUP(Table2[[#This Row],[Unique BarCode]],$N$10:$N$37,$O$10:$O$37)</f>
        <v>MacBook</v>
      </c>
      <c r="I1072" t="str">
        <f>_xlfn.XLOOKUP(Table2[[#This Row],[Unique BarCode]],$N$10:$N$37,$P$10:$P$37)</f>
        <v>Device</v>
      </c>
      <c r="J1072" t="s">
        <v>8</v>
      </c>
      <c r="K1072" t="s">
        <v>1163</v>
      </c>
      <c r="L1072">
        <v>1</v>
      </c>
    </row>
    <row r="1073" spans="1:12" x14ac:dyDescent="0.2">
      <c r="A1073" s="1" t="d">
        <v>2023-01-24</v>
      </c>
      <c r="B1073" s="45">
        <v>-1</v>
      </c>
      <c r="C1073" t="s">
        <v>20</v>
      </c>
      <c r="D1073" t="str">
        <f>_xlfn.XLOOKUP(Table2[[#This Row],[Patron Group]],$R$10:$R$24,$S$10:$S$24)</f>
        <v>Graduate</v>
      </c>
      <c r="E1073" s="1" t="d">
        <v>2023-01-31</v>
      </c>
      <c r="F1073" t="s">
        <v>601</v>
      </c>
      <c r="G1073" t="s">
        <v>2274</v>
      </c>
      <c r="H1073" t="str">
        <f>_xlfn.XLOOKUP(Table2[[#This Row],[Unique BarCode]],$N$10:$N$37,$O$10:$O$37)</f>
        <v>MacBook</v>
      </c>
      <c r="I1073" t="str">
        <f>_xlfn.XLOOKUP(Table2[[#This Row],[Unique BarCode]],$N$10:$N$37,$P$10:$P$37)</f>
        <v>Device</v>
      </c>
      <c r="J1073" t="s">
        <v>8</v>
      </c>
      <c r="K1073" t="s">
        <v>602</v>
      </c>
      <c r="L1073">
        <v>1</v>
      </c>
    </row>
    <row r="1074" spans="1:12" x14ac:dyDescent="0.2">
      <c r="A1074" s="1" t="d">
        <v>2023-01-24</v>
      </c>
      <c r="B1074" s="45">
        <v>-1</v>
      </c>
      <c r="C1074" t="s">
        <v>20</v>
      </c>
      <c r="D1074" t="str">
        <f>_xlfn.XLOOKUP(Table2[[#This Row],[Patron Group]],$R$10:$R$24,$S$10:$S$24)</f>
        <v>Graduate</v>
      </c>
      <c r="E1074" s="1" t="d">
        <v>2023-01-31</v>
      </c>
      <c r="F1074" t="s">
        <v>1164</v>
      </c>
      <c r="G1074" t="s">
        <v>2274</v>
      </c>
      <c r="H1074" t="str">
        <f>_xlfn.XLOOKUP(Table2[[#This Row],[Unique BarCode]],$N$10:$N$37,$O$10:$O$37)</f>
        <v>MacBook</v>
      </c>
      <c r="I1074" t="str">
        <f>_xlfn.XLOOKUP(Table2[[#This Row],[Unique BarCode]],$N$10:$N$37,$P$10:$P$37)</f>
        <v>Device</v>
      </c>
      <c r="J1074" t="s">
        <v>8</v>
      </c>
      <c r="K1074" t="s">
        <v>1164</v>
      </c>
      <c r="L1074">
        <v>1</v>
      </c>
    </row>
    <row r="1075" spans="1:12" x14ac:dyDescent="0.2">
      <c r="A1075" s="1" t="d">
        <v>2023-01-24</v>
      </c>
      <c r="B1075" s="45">
        <v>-1</v>
      </c>
      <c r="C1075" t="s">
        <v>20</v>
      </c>
      <c r="D1075" t="str">
        <f>_xlfn.XLOOKUP(Table2[[#This Row],[Patron Group]],$R$10:$R$24,$S$10:$S$24)</f>
        <v>Graduate</v>
      </c>
      <c r="E1075" s="1" t="d">
        <v>2023-01-31</v>
      </c>
      <c r="F1075" t="s">
        <v>179</v>
      </c>
      <c r="G1075" t="s">
        <v>2263</v>
      </c>
      <c r="H1075" t="str">
        <f>_xlfn.XLOOKUP(Table2[[#This Row],[Unique BarCode]],$N$10:$N$37,$O$10:$O$37)</f>
        <v>HP Laptop</v>
      </c>
      <c r="I1075" t="str">
        <f>_xlfn.XLOOKUP(Table2[[#This Row],[Unique BarCode]],$N$10:$N$37,$P$10:$P$37)</f>
        <v>Device</v>
      </c>
      <c r="J1075" t="s">
        <v>8</v>
      </c>
      <c r="K1075" t="s">
        <v>180</v>
      </c>
      <c r="L1075">
        <v>1</v>
      </c>
    </row>
    <row r="1076" spans="1:12" x14ac:dyDescent="0.2">
      <c r="A1076" s="1" t="d">
        <v>2023-01-24</v>
      </c>
      <c r="B1076" s="45">
        <v>-1</v>
      </c>
      <c r="C1076" t="s">
        <v>20</v>
      </c>
      <c r="D1076" t="str">
        <f>_xlfn.XLOOKUP(Table2[[#This Row],[Patron Group]],$R$10:$R$24,$S$10:$S$24)</f>
        <v>Graduate</v>
      </c>
      <c r="E1076" s="1" t="d">
        <v>2023-02-06</v>
      </c>
      <c r="F1076" t="s">
        <v>1165</v>
      </c>
      <c r="G1076" t="s">
        <v>2273</v>
      </c>
      <c r="H1076" t="str">
        <f>_xlfn.XLOOKUP(Table2[[#This Row],[Unique BarCode]],$N$10:$N$37,$O$10:$O$37)</f>
        <v>ChromeBook</v>
      </c>
      <c r="I1076" t="str">
        <f>_xlfn.XLOOKUP(Table2[[#This Row],[Unique BarCode]],$N$10:$N$37,$P$10:$P$37)</f>
        <v>Device</v>
      </c>
      <c r="J1076" t="s">
        <v>8</v>
      </c>
      <c r="K1076" t="s">
        <v>1166</v>
      </c>
      <c r="L1076">
        <v>1</v>
      </c>
    </row>
    <row r="1077" spans="1:12" x14ac:dyDescent="0.2">
      <c r="A1077" s="1" t="d">
        <v>2023-01-24</v>
      </c>
      <c r="B1077" s="45">
        <v>-1</v>
      </c>
      <c r="C1077" t="s">
        <v>20</v>
      </c>
      <c r="D1077" t="str">
        <f>_xlfn.XLOOKUP(Table2[[#This Row],[Patron Group]],$R$10:$R$24,$S$10:$S$24)</f>
        <v>Graduate</v>
      </c>
      <c r="E1077" s="1" t="d">
        <v>2023-02-07</v>
      </c>
      <c r="F1077" t="s">
        <v>1167</v>
      </c>
      <c r="G1077" t="s">
        <v>2274</v>
      </c>
      <c r="H1077" t="str">
        <f>_xlfn.XLOOKUP(Table2[[#This Row],[Unique BarCode]],$N$10:$N$37,$O$10:$O$37)</f>
        <v>MacBook</v>
      </c>
      <c r="I1077" t="str">
        <f>_xlfn.XLOOKUP(Table2[[#This Row],[Unique BarCode]],$N$10:$N$37,$P$10:$P$37)</f>
        <v>Device</v>
      </c>
      <c r="J1077" t="s">
        <v>8</v>
      </c>
      <c r="K1077" t="s">
        <v>1168</v>
      </c>
      <c r="L1077">
        <v>1</v>
      </c>
    </row>
    <row r="1078" spans="1:12" x14ac:dyDescent="0.2">
      <c r="A1078" s="1" t="d">
        <v>2023-01-24</v>
      </c>
      <c r="B1078" s="45">
        <v>-1</v>
      </c>
      <c r="C1078" t="s">
        <v>20</v>
      </c>
      <c r="D1078" t="str">
        <f>_xlfn.XLOOKUP(Table2[[#This Row],[Patron Group]],$R$10:$R$24,$S$10:$S$24)</f>
        <v>Graduate</v>
      </c>
      <c r="E1078" s="1" t="d">
        <v>2023-02-07</v>
      </c>
      <c r="F1078" t="s">
        <v>110</v>
      </c>
      <c r="G1078" t="s">
        <v>2274</v>
      </c>
      <c r="H1078" t="str">
        <f>_xlfn.XLOOKUP(Table2[[#This Row],[Unique BarCode]],$N$10:$N$37,$O$10:$O$37)</f>
        <v>MacBook</v>
      </c>
      <c r="I1078" t="str">
        <f>_xlfn.XLOOKUP(Table2[[#This Row],[Unique BarCode]],$N$10:$N$37,$P$10:$P$37)</f>
        <v>Device</v>
      </c>
      <c r="J1078" t="s">
        <v>8</v>
      </c>
      <c r="K1078" t="s">
        <v>111</v>
      </c>
      <c r="L1078">
        <v>1</v>
      </c>
    </row>
    <row r="1079" spans="1:12" x14ac:dyDescent="0.2">
      <c r="A1079" s="1" t="d">
        <v>2023-01-24</v>
      </c>
      <c r="B1079" s="45">
        <v>-1</v>
      </c>
      <c r="C1079" t="s">
        <v>20</v>
      </c>
      <c r="D1079" t="str">
        <f>_xlfn.XLOOKUP(Table2[[#This Row],[Patron Group]],$R$10:$R$24,$S$10:$S$24)</f>
        <v>Graduate</v>
      </c>
      <c r="E1079" s="1" t="d">
        <v>2023-02-07</v>
      </c>
      <c r="F1079" t="s">
        <v>1169</v>
      </c>
      <c r="G1079" t="s">
        <v>2274</v>
      </c>
      <c r="H1079" t="str">
        <f>_xlfn.XLOOKUP(Table2[[#This Row],[Unique BarCode]],$N$10:$N$37,$O$10:$O$37)</f>
        <v>MacBook</v>
      </c>
      <c r="I1079" t="str">
        <f>_xlfn.XLOOKUP(Table2[[#This Row],[Unique BarCode]],$N$10:$N$37,$P$10:$P$37)</f>
        <v>Device</v>
      </c>
      <c r="J1079" t="s">
        <v>8</v>
      </c>
      <c r="K1079" t="s">
        <v>1169</v>
      </c>
      <c r="L1079">
        <v>1</v>
      </c>
    </row>
    <row r="1080" spans="1:12" x14ac:dyDescent="0.2">
      <c r="A1080" s="1" t="d">
        <v>2023-01-24</v>
      </c>
      <c r="B1080" s="45">
        <v>-1</v>
      </c>
      <c r="C1080" t="s">
        <v>20</v>
      </c>
      <c r="D1080" t="str">
        <f>_xlfn.XLOOKUP(Table2[[#This Row],[Patron Group]],$R$10:$R$24,$S$10:$S$24)</f>
        <v>Graduate</v>
      </c>
      <c r="E1080" s="1" t="d">
        <v>2023-02-07</v>
      </c>
      <c r="F1080" t="s">
        <v>1170</v>
      </c>
      <c r="G1080" t="s">
        <v>2263</v>
      </c>
      <c r="H1080" t="str">
        <f>_xlfn.XLOOKUP(Table2[[#This Row],[Unique BarCode]],$N$10:$N$37,$O$10:$O$37)</f>
        <v>HP Laptop</v>
      </c>
      <c r="I1080" t="str">
        <f>_xlfn.XLOOKUP(Table2[[#This Row],[Unique BarCode]],$N$10:$N$37,$P$10:$P$37)</f>
        <v>Device</v>
      </c>
      <c r="J1080" t="s">
        <v>8</v>
      </c>
      <c r="K1080" t="s">
        <v>1171</v>
      </c>
      <c r="L1080">
        <v>1</v>
      </c>
    </row>
    <row r="1081" spans="1:12" x14ac:dyDescent="0.2">
      <c r="A1081" s="1" t="d">
        <v>2023-01-24</v>
      </c>
      <c r="B1081" s="45">
        <v>-1</v>
      </c>
      <c r="C1081" t="s">
        <v>20</v>
      </c>
      <c r="D1081" t="str">
        <f>_xlfn.XLOOKUP(Table2[[#This Row],[Patron Group]],$R$10:$R$24,$S$10:$S$24)</f>
        <v>Graduate</v>
      </c>
      <c r="E1081" s="1" t="d">
        <v>2023-03-24</v>
      </c>
      <c r="F1081" t="s">
        <v>55</v>
      </c>
      <c r="G1081" t="s">
        <v>2274</v>
      </c>
      <c r="H1081" t="str">
        <f>_xlfn.XLOOKUP(Table2[[#This Row],[Unique BarCode]],$N$10:$N$37,$O$10:$O$37)</f>
        <v>MacBook</v>
      </c>
      <c r="I1081" t="str">
        <f>_xlfn.XLOOKUP(Table2[[#This Row],[Unique BarCode]],$N$10:$N$37,$P$10:$P$37)</f>
        <v>Device</v>
      </c>
      <c r="J1081" t="s">
        <v>8</v>
      </c>
      <c r="K1081" t="s">
        <v>55</v>
      </c>
      <c r="L1081">
        <v>1</v>
      </c>
    </row>
    <row r="1082" spans="1:12" x14ac:dyDescent="0.2">
      <c r="A1082" s="1" t="d">
        <v>2023-01-24</v>
      </c>
      <c r="B1082" s="45">
        <v>-1</v>
      </c>
      <c r="C1082" t="s">
        <v>70</v>
      </c>
      <c r="D1082" t="str">
        <f>_xlfn.XLOOKUP(Table2[[#This Row],[Patron Group]],$R$10:$R$24,$S$10:$S$24)</f>
        <v>Undergraduate</v>
      </c>
      <c r="E1082" s="1" t="d">
        <v>2023-02-07</v>
      </c>
      <c r="F1082" t="s">
        <v>257</v>
      </c>
      <c r="G1082" t="s">
        <v>2275</v>
      </c>
      <c r="H1082" t="str">
        <f>_xlfn.XLOOKUP(Table2[[#This Row],[Unique BarCode]],$N$10:$N$37,$O$10:$O$37)</f>
        <v>iPad</v>
      </c>
      <c r="I1082" t="str">
        <f>_xlfn.XLOOKUP(Table2[[#This Row],[Unique BarCode]],$N$10:$N$37,$P$10:$P$37)</f>
        <v>Device</v>
      </c>
      <c r="J1082" t="s">
        <v>8</v>
      </c>
      <c r="K1082">
        <v>2022</v>
      </c>
      <c r="L1082">
        <v>1</v>
      </c>
    </row>
    <row r="1083" spans="1:12" x14ac:dyDescent="0.2">
      <c r="A1083" s="1" t="d">
        <v>2023-01-24</v>
      </c>
      <c r="B1083" s="45">
        <v>-1</v>
      </c>
      <c r="C1083" t="s">
        <v>74</v>
      </c>
      <c r="D1083" t="str">
        <f>_xlfn.XLOOKUP(Table2[[#This Row],[Patron Group]],$R$10:$R$24,$S$10:$S$24)</f>
        <v>Staff</v>
      </c>
      <c r="E1083" s="1" t="d">
        <v>2023-01-31</v>
      </c>
      <c r="F1083" t="s">
        <v>1172</v>
      </c>
      <c r="G1083" t="s">
        <v>2273</v>
      </c>
      <c r="H1083" t="str">
        <f>_xlfn.XLOOKUP(Table2[[#This Row],[Unique BarCode]],$N$10:$N$37,$O$10:$O$37)</f>
        <v>ChromeBook</v>
      </c>
      <c r="I1083" t="str">
        <f>_xlfn.XLOOKUP(Table2[[#This Row],[Unique BarCode]],$N$10:$N$37,$P$10:$P$37)</f>
        <v>Device</v>
      </c>
      <c r="J1083" t="s">
        <v>1115</v>
      </c>
      <c r="K1083" t="s">
        <v>1173</v>
      </c>
      <c r="L1083">
        <v>1</v>
      </c>
    </row>
    <row r="1084" spans="1:12" x14ac:dyDescent="0.2">
      <c r="A1084" s="1" t="d">
        <v>2023-01-24</v>
      </c>
      <c r="B1084" s="45">
        <v>-1</v>
      </c>
      <c r="C1084" t="s">
        <v>77</v>
      </c>
      <c r="D1084" t="str">
        <f>_xlfn.XLOOKUP(Table2[[#This Row],[Patron Group]],$R$10:$R$24,$S$10:$S$24)</f>
        <v>Undergraduate</v>
      </c>
      <c r="E1084" s="1" t="d">
        <v>2023-01-24</v>
      </c>
      <c r="F1084" t="s">
        <v>1174</v>
      </c>
      <c r="G1084" t="s">
        <v>2281</v>
      </c>
      <c r="H1084" t="str">
        <f>_xlfn.XLOOKUP(Table2[[#This Row],[Unique BarCode]],$N$10:$N$37,$O$10:$O$37)</f>
        <v>HDMIC</v>
      </c>
      <c r="I1084" t="str">
        <f>_xlfn.XLOOKUP(Table2[[#This Row],[Unique BarCode]],$N$10:$N$37,$P$10:$P$37)</f>
        <v>Cable</v>
      </c>
      <c r="J1084" t="s">
        <v>8</v>
      </c>
      <c r="K1084" t="s">
        <v>1175</v>
      </c>
      <c r="L1084">
        <v>1</v>
      </c>
    </row>
    <row r="1085" spans="1:12" x14ac:dyDescent="0.2">
      <c r="A1085" s="1" t="d">
        <v>2023-01-24</v>
      </c>
      <c r="B1085" s="45">
        <v>-1</v>
      </c>
      <c r="C1085" t="s">
        <v>77</v>
      </c>
      <c r="D1085" t="str">
        <f>_xlfn.XLOOKUP(Table2[[#This Row],[Patron Group]],$R$10:$R$24,$S$10:$S$24)</f>
        <v>Undergraduate</v>
      </c>
      <c r="E1085" s="1" t="d">
        <v>2023-01-24</v>
      </c>
      <c r="F1085" t="s">
        <v>21</v>
      </c>
      <c r="G1085" t="s">
        <v>2266</v>
      </c>
      <c r="H1085" t="str">
        <f>_xlfn.XLOOKUP(Table2[[#This Row],[Unique BarCode]],$N$10:$N$37,$O$10:$O$37)</f>
        <v>Headphones</v>
      </c>
      <c r="I1085" t="str">
        <f>_xlfn.XLOOKUP(Table2[[#This Row],[Unique BarCode]],$N$10:$N$37,$P$10:$P$37)</f>
        <v>Accessory</v>
      </c>
      <c r="J1085" t="s">
        <v>8</v>
      </c>
      <c r="K1085" t="s">
        <v>22</v>
      </c>
      <c r="L1085">
        <v>1</v>
      </c>
    </row>
    <row r="1086" spans="1:12" x14ac:dyDescent="0.2">
      <c r="A1086" s="1" t="d">
        <v>2023-01-24</v>
      </c>
      <c r="B1086" s="45">
        <v>-1</v>
      </c>
      <c r="C1086" t="s">
        <v>77</v>
      </c>
      <c r="D1086" t="str">
        <f>_xlfn.XLOOKUP(Table2[[#This Row],[Patron Group]],$R$10:$R$24,$S$10:$S$24)</f>
        <v>Undergraduate</v>
      </c>
      <c r="E1086" s="1" t="d">
        <v>2023-01-24</v>
      </c>
      <c r="F1086" t="s">
        <v>811</v>
      </c>
      <c r="G1086" t="s">
        <v>2282</v>
      </c>
      <c r="H1086" t="str">
        <f>_xlfn.XLOOKUP(Table2[[#This Row],[Unique BarCode]],$N$10:$N$37,$O$10:$O$37)</f>
        <v>HPUSBC</v>
      </c>
      <c r="I1086" t="str">
        <f>_xlfn.XLOOKUP(Table2[[#This Row],[Unique BarCode]],$N$10:$N$37,$P$10:$P$37)</f>
        <v>Charger</v>
      </c>
      <c r="J1086" t="s">
        <v>49</v>
      </c>
      <c r="K1086" t="s">
        <v>812</v>
      </c>
      <c r="L1086">
        <v>1</v>
      </c>
    </row>
    <row r="1087" spans="1:12" x14ac:dyDescent="0.2">
      <c r="A1087" s="1" t="d">
        <v>2023-01-24</v>
      </c>
      <c r="B1087" s="45">
        <v>-1</v>
      </c>
      <c r="C1087" t="s">
        <v>77</v>
      </c>
      <c r="D1087" t="str">
        <f>_xlfn.XLOOKUP(Table2[[#This Row],[Patron Group]],$R$10:$R$24,$S$10:$S$24)</f>
        <v>Undergraduate</v>
      </c>
      <c r="E1087" s="1" t="d">
        <v>2023-01-24</v>
      </c>
      <c r="F1087" t="s">
        <v>687</v>
      </c>
      <c r="G1087" t="s">
        <v>2282</v>
      </c>
      <c r="H1087" t="str">
        <f>_xlfn.XLOOKUP(Table2[[#This Row],[Unique BarCode]],$N$10:$N$37,$O$10:$O$37)</f>
        <v>HPUSBC</v>
      </c>
      <c r="I1087" t="str">
        <f>_xlfn.XLOOKUP(Table2[[#This Row],[Unique BarCode]],$N$10:$N$37,$P$10:$P$37)</f>
        <v>Charger</v>
      </c>
      <c r="J1087" t="s">
        <v>49</v>
      </c>
      <c r="L1087">
        <v>1</v>
      </c>
    </row>
    <row r="1088" spans="1:12" x14ac:dyDescent="0.2">
      <c r="A1088" s="1" t="d">
        <v>2023-01-24</v>
      </c>
      <c r="B1088" s="45">
        <v>-1</v>
      </c>
      <c r="C1088" t="s">
        <v>77</v>
      </c>
      <c r="D1088" t="str">
        <f>_xlfn.XLOOKUP(Table2[[#This Row],[Patron Group]],$R$10:$R$24,$S$10:$S$24)</f>
        <v>Undergraduate</v>
      </c>
      <c r="E1088" s="1" t="d">
        <v>2023-01-24</v>
      </c>
      <c r="F1088" t="s">
        <v>1176</v>
      </c>
      <c r="G1088" t="s">
        <v>2282</v>
      </c>
      <c r="H1088" t="str">
        <f>_xlfn.XLOOKUP(Table2[[#This Row],[Unique BarCode]],$N$10:$N$37,$O$10:$O$37)</f>
        <v>HPUSBC</v>
      </c>
      <c r="I1088" t="str">
        <f>_xlfn.XLOOKUP(Table2[[#This Row],[Unique BarCode]],$N$10:$N$37,$P$10:$P$37)</f>
        <v>Charger</v>
      </c>
      <c r="J1088" t="s">
        <v>49</v>
      </c>
      <c r="L1088">
        <v>1</v>
      </c>
    </row>
    <row r="1089" spans="1:12" x14ac:dyDescent="0.2">
      <c r="A1089" s="1" t="d">
        <v>2023-01-24</v>
      </c>
      <c r="B1089" s="45">
        <v>-1</v>
      </c>
      <c r="C1089" t="s">
        <v>77</v>
      </c>
      <c r="D1089" t="str">
        <f>_xlfn.XLOOKUP(Table2[[#This Row],[Patron Group]],$R$10:$R$24,$S$10:$S$24)</f>
        <v>Undergraduate</v>
      </c>
      <c r="E1089" s="1" t="d">
        <v>2023-01-24</v>
      </c>
      <c r="F1089" t="s">
        <v>1177</v>
      </c>
      <c r="G1089" t="s">
        <v>2265</v>
      </c>
      <c r="H1089" t="str">
        <f>_xlfn.XLOOKUP(Table2[[#This Row],[Unique BarCode]],$N$10:$N$37,$O$10:$O$37)</f>
        <v>IPHONE</v>
      </c>
      <c r="I1089" t="str">
        <f>_xlfn.XLOOKUP(Table2[[#This Row],[Unique BarCode]],$N$10:$N$37,$P$10:$P$37)</f>
        <v>Charger</v>
      </c>
      <c r="J1089" t="s">
        <v>68</v>
      </c>
      <c r="K1089" t="s">
        <v>1178</v>
      </c>
      <c r="L1089">
        <v>1</v>
      </c>
    </row>
    <row r="1090" spans="1:12" x14ac:dyDescent="0.2">
      <c r="A1090" s="1" t="d">
        <v>2023-01-24</v>
      </c>
      <c r="B1090" s="45">
        <v>-1</v>
      </c>
      <c r="C1090" t="s">
        <v>77</v>
      </c>
      <c r="D1090" t="str">
        <f>_xlfn.XLOOKUP(Table2[[#This Row],[Patron Group]],$R$10:$R$24,$S$10:$S$24)</f>
        <v>Undergraduate</v>
      </c>
      <c r="E1090" s="1" t="d">
        <v>2023-01-24</v>
      </c>
      <c r="F1090" t="s">
        <v>1179</v>
      </c>
      <c r="G1090" t="s">
        <v>2265</v>
      </c>
      <c r="H1090" t="str">
        <f>_xlfn.XLOOKUP(Table2[[#This Row],[Unique BarCode]],$N$10:$N$37,$O$10:$O$37)</f>
        <v>IPHONE</v>
      </c>
      <c r="I1090" t="str">
        <f>_xlfn.XLOOKUP(Table2[[#This Row],[Unique BarCode]],$N$10:$N$37,$P$10:$P$37)</f>
        <v>Charger</v>
      </c>
      <c r="J1090" t="s">
        <v>49</v>
      </c>
      <c r="K1090" t="s">
        <v>1180</v>
      </c>
      <c r="L1090">
        <v>1</v>
      </c>
    </row>
    <row r="1091" spans="1:12" x14ac:dyDescent="0.2">
      <c r="A1091" s="1" t="d">
        <v>2023-01-24</v>
      </c>
      <c r="B1091" s="45">
        <v>-1</v>
      </c>
      <c r="C1091" t="s">
        <v>77</v>
      </c>
      <c r="D1091" t="str">
        <f>_xlfn.XLOOKUP(Table2[[#This Row],[Patron Group]],$R$10:$R$24,$S$10:$S$24)</f>
        <v>Undergraduate</v>
      </c>
      <c r="E1091" s="1" t="d">
        <v>2023-01-24</v>
      </c>
      <c r="F1091" t="s">
        <v>579</v>
      </c>
      <c r="G1091" t="s">
        <v>2265</v>
      </c>
      <c r="H1091" t="str">
        <f>_xlfn.XLOOKUP(Table2[[#This Row],[Unique BarCode]],$N$10:$N$37,$O$10:$O$37)</f>
        <v>IPHONE</v>
      </c>
      <c r="I1091" t="str">
        <f>_xlfn.XLOOKUP(Table2[[#This Row],[Unique BarCode]],$N$10:$N$37,$P$10:$P$37)</f>
        <v>Charger</v>
      </c>
      <c r="J1091" t="s">
        <v>49</v>
      </c>
      <c r="K1091" t="s">
        <v>580</v>
      </c>
      <c r="L1091">
        <v>1</v>
      </c>
    </row>
    <row r="1092" spans="1:12" x14ac:dyDescent="0.2">
      <c r="A1092" s="1" t="d">
        <v>2023-01-24</v>
      </c>
      <c r="B1092" s="45">
        <v>-1</v>
      </c>
      <c r="C1092" t="s">
        <v>77</v>
      </c>
      <c r="D1092" t="str">
        <f>_xlfn.XLOOKUP(Table2[[#This Row],[Patron Group]],$R$10:$R$24,$S$10:$S$24)</f>
        <v>Undergraduate</v>
      </c>
      <c r="E1092" s="1" t="d">
        <v>2023-01-24</v>
      </c>
      <c r="F1092" t="s">
        <v>261</v>
      </c>
      <c r="G1092" t="s">
        <v>2265</v>
      </c>
      <c r="H1092" t="str">
        <f>_xlfn.XLOOKUP(Table2[[#This Row],[Unique BarCode]],$N$10:$N$37,$O$10:$O$37)</f>
        <v>IPHONE</v>
      </c>
      <c r="I1092" t="str">
        <f>_xlfn.XLOOKUP(Table2[[#This Row],[Unique BarCode]],$N$10:$N$37,$P$10:$P$37)</f>
        <v>Charger</v>
      </c>
      <c r="J1092" t="s">
        <v>8</v>
      </c>
      <c r="K1092" t="s">
        <v>262</v>
      </c>
      <c r="L1092">
        <v>1</v>
      </c>
    </row>
    <row r="1093" spans="1:12" x14ac:dyDescent="0.2">
      <c r="A1093" s="1" t="d">
        <v>2023-01-24</v>
      </c>
      <c r="B1093" s="45">
        <v>-1</v>
      </c>
      <c r="C1093" t="s">
        <v>77</v>
      </c>
      <c r="D1093" t="str">
        <f>_xlfn.XLOOKUP(Table2[[#This Row],[Patron Group]],$R$10:$R$24,$S$10:$S$24)</f>
        <v>Undergraduate</v>
      </c>
      <c r="E1093" s="1" t="d">
        <v>2023-01-24</v>
      </c>
      <c r="F1093" t="s">
        <v>461</v>
      </c>
      <c r="G1093" t="s">
        <v>2265</v>
      </c>
      <c r="H1093" t="str">
        <f>_xlfn.XLOOKUP(Table2[[#This Row],[Unique BarCode]],$N$10:$N$37,$O$10:$O$37)</f>
        <v>IPHONE</v>
      </c>
      <c r="I1093" t="str">
        <f>_xlfn.XLOOKUP(Table2[[#This Row],[Unique BarCode]],$N$10:$N$37,$P$10:$P$37)</f>
        <v>Charger</v>
      </c>
      <c r="J1093" t="s">
        <v>8</v>
      </c>
      <c r="K1093" t="s">
        <v>462</v>
      </c>
      <c r="L1093">
        <v>1</v>
      </c>
    </row>
    <row r="1094" spans="1:12" x14ac:dyDescent="0.2">
      <c r="A1094" s="1" t="d">
        <v>2023-01-24</v>
      </c>
      <c r="B1094" s="45">
        <v>-1</v>
      </c>
      <c r="C1094" t="s">
        <v>77</v>
      </c>
      <c r="D1094" t="str">
        <f>_xlfn.XLOOKUP(Table2[[#This Row],[Patron Group]],$R$10:$R$24,$S$10:$S$24)</f>
        <v>Undergraduate</v>
      </c>
      <c r="E1094" s="1" t="d">
        <v>2023-01-24</v>
      </c>
      <c r="F1094" t="s">
        <v>84</v>
      </c>
      <c r="G1094" t="s">
        <v>2265</v>
      </c>
      <c r="H1094" t="str">
        <f>_xlfn.XLOOKUP(Table2[[#This Row],[Unique BarCode]],$N$10:$N$37,$O$10:$O$37)</f>
        <v>IPHONE</v>
      </c>
      <c r="I1094" t="str">
        <f>_xlfn.XLOOKUP(Table2[[#This Row],[Unique BarCode]],$N$10:$N$37,$P$10:$P$37)</f>
        <v>Charger</v>
      </c>
      <c r="J1094" t="s">
        <v>8</v>
      </c>
      <c r="K1094" t="s">
        <v>85</v>
      </c>
      <c r="L1094">
        <v>1</v>
      </c>
    </row>
    <row r="1095" spans="1:12" x14ac:dyDescent="0.2">
      <c r="A1095" s="1" t="d">
        <v>2023-01-24</v>
      </c>
      <c r="B1095" s="45">
        <v>-1</v>
      </c>
      <c r="C1095" t="s">
        <v>77</v>
      </c>
      <c r="D1095" t="str">
        <f>_xlfn.XLOOKUP(Table2[[#This Row],[Patron Group]],$R$10:$R$24,$S$10:$S$24)</f>
        <v>Undergraduate</v>
      </c>
      <c r="E1095" s="1" t="d">
        <v>2023-01-24</v>
      </c>
      <c r="F1095" t="s">
        <v>839</v>
      </c>
      <c r="G1095" t="s">
        <v>2265</v>
      </c>
      <c r="H1095" t="str">
        <f>_xlfn.XLOOKUP(Table2[[#This Row],[Unique BarCode]],$N$10:$N$37,$O$10:$O$37)</f>
        <v>IPHONE</v>
      </c>
      <c r="I1095" t="str">
        <f>_xlfn.XLOOKUP(Table2[[#This Row],[Unique BarCode]],$N$10:$N$37,$P$10:$P$37)</f>
        <v>Charger</v>
      </c>
      <c r="J1095" t="s">
        <v>8</v>
      </c>
      <c r="K1095" t="s">
        <v>840</v>
      </c>
      <c r="L1095">
        <v>1</v>
      </c>
    </row>
    <row r="1096" spans="1:12" x14ac:dyDescent="0.2">
      <c r="A1096" s="1" t="d">
        <v>2023-01-24</v>
      </c>
      <c r="B1096" s="45">
        <v>-1</v>
      </c>
      <c r="C1096" t="s">
        <v>77</v>
      </c>
      <c r="D1096" t="str">
        <f>_xlfn.XLOOKUP(Table2[[#This Row],[Patron Group]],$R$10:$R$24,$S$10:$S$24)</f>
        <v>Undergraduate</v>
      </c>
      <c r="E1096" s="1" t="d">
        <v>2023-01-24</v>
      </c>
      <c r="F1096" t="s">
        <v>1181</v>
      </c>
      <c r="G1096" t="s">
        <v>2265</v>
      </c>
      <c r="H1096" t="str">
        <f>_xlfn.XLOOKUP(Table2[[#This Row],[Unique BarCode]],$N$10:$N$37,$O$10:$O$37)</f>
        <v>IPHONE</v>
      </c>
      <c r="I1096" t="str">
        <f>_xlfn.XLOOKUP(Table2[[#This Row],[Unique BarCode]],$N$10:$N$37,$P$10:$P$37)</f>
        <v>Charger</v>
      </c>
      <c r="J1096" t="s">
        <v>8</v>
      </c>
      <c r="K1096" t="s">
        <v>1182</v>
      </c>
      <c r="L1096">
        <v>1</v>
      </c>
    </row>
    <row r="1097" spans="1:12" x14ac:dyDescent="0.2">
      <c r="A1097" s="1" t="d">
        <v>2023-01-24</v>
      </c>
      <c r="B1097" s="45">
        <v>-1</v>
      </c>
      <c r="C1097" t="s">
        <v>77</v>
      </c>
      <c r="D1097" t="str">
        <f>_xlfn.XLOOKUP(Table2[[#This Row],[Patron Group]],$R$10:$R$24,$S$10:$S$24)</f>
        <v>Undergraduate</v>
      </c>
      <c r="E1097" s="1" t="d">
        <v>2023-01-24</v>
      </c>
      <c r="F1097" t="s">
        <v>86</v>
      </c>
      <c r="G1097" t="s">
        <v>2265</v>
      </c>
      <c r="H1097" t="str">
        <f>_xlfn.XLOOKUP(Table2[[#This Row],[Unique BarCode]],$N$10:$N$37,$O$10:$O$37)</f>
        <v>IPHONE</v>
      </c>
      <c r="I1097" t="str">
        <f>_xlfn.XLOOKUP(Table2[[#This Row],[Unique BarCode]],$N$10:$N$37,$P$10:$P$37)</f>
        <v>Charger</v>
      </c>
      <c r="J1097" t="s">
        <v>8</v>
      </c>
      <c r="K1097" t="s">
        <v>87</v>
      </c>
      <c r="L1097">
        <v>1</v>
      </c>
    </row>
    <row r="1098" spans="1:12" x14ac:dyDescent="0.2">
      <c r="A1098" s="1" t="d">
        <v>2023-01-24</v>
      </c>
      <c r="B1098" s="45">
        <v>-1</v>
      </c>
      <c r="C1098" t="s">
        <v>77</v>
      </c>
      <c r="D1098" t="str">
        <f>_xlfn.XLOOKUP(Table2[[#This Row],[Patron Group]],$R$10:$R$24,$S$10:$S$24)</f>
        <v>Undergraduate</v>
      </c>
      <c r="E1098" s="1" t="d">
        <v>2023-01-24</v>
      </c>
      <c r="F1098" t="s">
        <v>433</v>
      </c>
      <c r="G1098" t="s">
        <v>2265</v>
      </c>
      <c r="H1098" t="str">
        <f>_xlfn.XLOOKUP(Table2[[#This Row],[Unique BarCode]],$N$10:$N$37,$O$10:$O$37)</f>
        <v>IPHONE</v>
      </c>
      <c r="I1098" t="str">
        <f>_xlfn.XLOOKUP(Table2[[#This Row],[Unique BarCode]],$N$10:$N$37,$P$10:$P$37)</f>
        <v>Charger</v>
      </c>
      <c r="J1098" t="s">
        <v>8</v>
      </c>
      <c r="K1098" t="s">
        <v>434</v>
      </c>
      <c r="L1098">
        <v>1</v>
      </c>
    </row>
    <row r="1099" spans="1:12" x14ac:dyDescent="0.2">
      <c r="A1099" s="1" t="d">
        <v>2023-01-24</v>
      </c>
      <c r="B1099" s="45">
        <v>-1</v>
      </c>
      <c r="C1099" t="s">
        <v>77</v>
      </c>
      <c r="D1099" t="str">
        <f>_xlfn.XLOOKUP(Table2[[#This Row],[Patron Group]],$R$10:$R$24,$S$10:$S$24)</f>
        <v>Undergraduate</v>
      </c>
      <c r="E1099" s="1" t="d">
        <v>2023-01-24</v>
      </c>
      <c r="F1099" t="s">
        <v>29</v>
      </c>
      <c r="G1099" t="s">
        <v>2265</v>
      </c>
      <c r="H1099" t="str">
        <f>_xlfn.XLOOKUP(Table2[[#This Row],[Unique BarCode]],$N$10:$N$37,$O$10:$O$37)</f>
        <v>IPHONE</v>
      </c>
      <c r="I1099" t="str">
        <f>_xlfn.XLOOKUP(Table2[[#This Row],[Unique BarCode]],$N$10:$N$37,$P$10:$P$37)</f>
        <v>Charger</v>
      </c>
      <c r="J1099" t="s">
        <v>8</v>
      </c>
      <c r="K1099" t="s">
        <v>30</v>
      </c>
      <c r="L1099">
        <v>1</v>
      </c>
    </row>
    <row r="1100" spans="1:12" x14ac:dyDescent="0.2">
      <c r="A1100" s="1" t="d">
        <v>2023-01-24</v>
      </c>
      <c r="B1100" s="45">
        <v>-1</v>
      </c>
      <c r="C1100" t="s">
        <v>77</v>
      </c>
      <c r="D1100" t="str">
        <f>_xlfn.XLOOKUP(Table2[[#This Row],[Patron Group]],$R$10:$R$24,$S$10:$S$24)</f>
        <v>Undergraduate</v>
      </c>
      <c r="E1100" s="1" t="d">
        <v>2023-01-24</v>
      </c>
      <c r="F1100" t="s">
        <v>88</v>
      </c>
      <c r="G1100" t="s">
        <v>2265</v>
      </c>
      <c r="H1100" t="str">
        <f>_xlfn.XLOOKUP(Table2[[#This Row],[Unique BarCode]],$N$10:$N$37,$O$10:$O$37)</f>
        <v>IPHONE</v>
      </c>
      <c r="I1100" t="str">
        <f>_xlfn.XLOOKUP(Table2[[#This Row],[Unique BarCode]],$N$10:$N$37,$P$10:$P$37)</f>
        <v>Charger</v>
      </c>
      <c r="J1100" t="s">
        <v>8</v>
      </c>
      <c r="L1100">
        <v>1</v>
      </c>
    </row>
    <row r="1101" spans="1:12" x14ac:dyDescent="0.2">
      <c r="A1101" s="1" t="d">
        <v>2023-01-24</v>
      </c>
      <c r="B1101" s="45">
        <v>-1</v>
      </c>
      <c r="C1101" t="s">
        <v>77</v>
      </c>
      <c r="D1101" t="str">
        <f>_xlfn.XLOOKUP(Table2[[#This Row],[Patron Group]],$R$10:$R$24,$S$10:$S$24)</f>
        <v>Undergraduate</v>
      </c>
      <c r="E1101" s="1" t="d">
        <v>2023-01-24</v>
      </c>
      <c r="F1101" t="s">
        <v>583</v>
      </c>
      <c r="G1101" t="s">
        <v>2268</v>
      </c>
      <c r="H1101" t="str">
        <f>_xlfn.XLOOKUP(Table2[[#This Row],[Unique BarCode]],$N$10:$N$37,$O$10:$O$37)</f>
        <v>MACCHRG</v>
      </c>
      <c r="I1101" t="str">
        <f>_xlfn.XLOOKUP(Table2[[#This Row],[Unique BarCode]],$N$10:$N$37,$P$10:$P$37)</f>
        <v>Charger</v>
      </c>
      <c r="J1101" t="s">
        <v>49</v>
      </c>
      <c r="K1101" t="s">
        <v>584</v>
      </c>
      <c r="L1101">
        <v>1</v>
      </c>
    </row>
    <row r="1102" spans="1:12" x14ac:dyDescent="0.2">
      <c r="A1102" s="1" t="d">
        <v>2023-01-24</v>
      </c>
      <c r="B1102" s="45">
        <v>-1</v>
      </c>
      <c r="C1102" t="s">
        <v>77</v>
      </c>
      <c r="D1102" t="str">
        <f>_xlfn.XLOOKUP(Table2[[#This Row],[Patron Group]],$R$10:$R$24,$S$10:$S$24)</f>
        <v>Undergraduate</v>
      </c>
      <c r="E1102" s="1" t="d">
        <v>2023-01-24</v>
      </c>
      <c r="F1102" t="s">
        <v>224</v>
      </c>
      <c r="G1102" t="s">
        <v>2296</v>
      </c>
      <c r="H1102" t="str">
        <f>_xlfn.XLOOKUP(Table2[[#This Row],[Unique BarCode]],$N$10:$N$37,$O$10:$O$37)</f>
        <v>MACUSBC</v>
      </c>
      <c r="I1102" t="str">
        <f>_xlfn.XLOOKUP(Table2[[#This Row],[Unique BarCode]],$N$10:$N$37,$P$10:$P$37)</f>
        <v>Charger</v>
      </c>
      <c r="J1102" t="s">
        <v>8</v>
      </c>
      <c r="K1102" t="s">
        <v>225</v>
      </c>
      <c r="L1102">
        <v>1</v>
      </c>
    </row>
    <row r="1103" spans="1:12" x14ac:dyDescent="0.2">
      <c r="A1103" s="1" t="d">
        <v>2023-01-24</v>
      </c>
      <c r="B1103" s="45">
        <v>-1</v>
      </c>
      <c r="C1103" t="s">
        <v>77</v>
      </c>
      <c r="D1103" t="str">
        <f>_xlfn.XLOOKUP(Table2[[#This Row],[Patron Group]],$R$10:$R$24,$S$10:$S$24)</f>
        <v>Undergraduate</v>
      </c>
      <c r="E1103" s="1" t="d">
        <v>2023-01-24</v>
      </c>
      <c r="F1103" t="s">
        <v>469</v>
      </c>
      <c r="G1103" t="s">
        <v>2296</v>
      </c>
      <c r="H1103" t="str">
        <f>_xlfn.XLOOKUP(Table2[[#This Row],[Unique BarCode]],$N$10:$N$37,$O$10:$O$37)</f>
        <v>MACUSBC</v>
      </c>
      <c r="I1103" t="str">
        <f>_xlfn.XLOOKUP(Table2[[#This Row],[Unique BarCode]],$N$10:$N$37,$P$10:$P$37)</f>
        <v>Charger</v>
      </c>
      <c r="J1103" t="s">
        <v>8</v>
      </c>
      <c r="K1103" t="s">
        <v>470</v>
      </c>
      <c r="L1103">
        <v>1</v>
      </c>
    </row>
    <row r="1104" spans="1:12" x14ac:dyDescent="0.2">
      <c r="A1104" s="1" t="d">
        <v>2023-01-24</v>
      </c>
      <c r="B1104" s="45">
        <v>-1</v>
      </c>
      <c r="C1104" t="s">
        <v>77</v>
      </c>
      <c r="D1104" t="str">
        <f>_xlfn.XLOOKUP(Table2[[#This Row],[Patron Group]],$R$10:$R$24,$S$10:$S$24)</f>
        <v>Undergraduate</v>
      </c>
      <c r="E1104" s="1" t="d">
        <v>2023-01-24</v>
      </c>
      <c r="F1104" t="s">
        <v>276</v>
      </c>
      <c r="G1104" t="s">
        <v>2296</v>
      </c>
      <c r="H1104" t="str">
        <f>_xlfn.XLOOKUP(Table2[[#This Row],[Unique BarCode]],$N$10:$N$37,$O$10:$O$37)</f>
        <v>MACUSBC</v>
      </c>
      <c r="I1104" t="str">
        <f>_xlfn.XLOOKUP(Table2[[#This Row],[Unique BarCode]],$N$10:$N$37,$P$10:$P$37)</f>
        <v>Charger</v>
      </c>
      <c r="J1104" t="s">
        <v>8</v>
      </c>
      <c r="K1104" t="s">
        <v>277</v>
      </c>
      <c r="L1104">
        <v>1</v>
      </c>
    </row>
    <row r="1105" spans="1:12" x14ac:dyDescent="0.2">
      <c r="A1105" s="1" t="d">
        <v>2023-01-24</v>
      </c>
      <c r="B1105" s="45">
        <v>-1</v>
      </c>
      <c r="C1105" t="s">
        <v>77</v>
      </c>
      <c r="D1105" t="str">
        <f>_xlfn.XLOOKUP(Table2[[#This Row],[Patron Group]],$R$10:$R$24,$S$10:$S$24)</f>
        <v>Undergraduate</v>
      </c>
      <c r="E1105" s="1" t="d">
        <v>2023-01-24</v>
      </c>
      <c r="F1105" t="s">
        <v>91</v>
      </c>
      <c r="G1105" t="s">
        <v>2296</v>
      </c>
      <c r="H1105" t="str">
        <f>_xlfn.XLOOKUP(Table2[[#This Row],[Unique BarCode]],$N$10:$N$37,$O$10:$O$37)</f>
        <v>MACUSBC</v>
      </c>
      <c r="I1105" t="str">
        <f>_xlfn.XLOOKUP(Table2[[#This Row],[Unique BarCode]],$N$10:$N$37,$P$10:$P$37)</f>
        <v>Charger</v>
      </c>
      <c r="J1105" t="s">
        <v>8</v>
      </c>
      <c r="K1105" t="s">
        <v>92</v>
      </c>
      <c r="L1105">
        <v>1</v>
      </c>
    </row>
    <row r="1106" spans="1:12" x14ac:dyDescent="0.2">
      <c r="A1106" s="1" t="d">
        <v>2023-01-24</v>
      </c>
      <c r="B1106" s="45">
        <v>-1</v>
      </c>
      <c r="C1106" t="s">
        <v>77</v>
      </c>
      <c r="D1106" t="str">
        <f>_xlfn.XLOOKUP(Table2[[#This Row],[Patron Group]],$R$10:$R$24,$S$10:$S$24)</f>
        <v>Undergraduate</v>
      </c>
      <c r="E1106" s="1" t="d">
        <v>2023-01-24</v>
      </c>
      <c r="F1106" t="s">
        <v>213</v>
      </c>
      <c r="G1106" t="s">
        <v>2296</v>
      </c>
      <c r="H1106" t="str">
        <f>_xlfn.XLOOKUP(Table2[[#This Row],[Unique BarCode]],$N$10:$N$37,$O$10:$O$37)</f>
        <v>MACUSBC</v>
      </c>
      <c r="I1106" t="str">
        <f>_xlfn.XLOOKUP(Table2[[#This Row],[Unique BarCode]],$N$10:$N$37,$P$10:$P$37)</f>
        <v>Charger</v>
      </c>
      <c r="J1106" t="s">
        <v>8</v>
      </c>
      <c r="K1106" t="s">
        <v>214</v>
      </c>
      <c r="L1106">
        <v>1</v>
      </c>
    </row>
    <row r="1107" spans="1:12" x14ac:dyDescent="0.2">
      <c r="A1107" s="1" t="d">
        <v>2023-01-24</v>
      </c>
      <c r="B1107" s="45">
        <v>-1</v>
      </c>
      <c r="C1107" t="s">
        <v>77</v>
      </c>
      <c r="D1107" t="str">
        <f>_xlfn.XLOOKUP(Table2[[#This Row],[Patron Group]],$R$10:$R$24,$S$10:$S$24)</f>
        <v>Undergraduate</v>
      </c>
      <c r="E1107" s="1" t="d">
        <v>2023-01-24</v>
      </c>
      <c r="F1107" t="s">
        <v>843</v>
      </c>
      <c r="G1107" t="s">
        <v>2296</v>
      </c>
      <c r="H1107" t="str">
        <f>_xlfn.XLOOKUP(Table2[[#This Row],[Unique BarCode]],$N$10:$N$37,$O$10:$O$37)</f>
        <v>MACUSBC</v>
      </c>
      <c r="I1107" t="str">
        <f>_xlfn.XLOOKUP(Table2[[#This Row],[Unique BarCode]],$N$10:$N$37,$P$10:$P$37)</f>
        <v>Charger</v>
      </c>
      <c r="J1107" t="s">
        <v>8</v>
      </c>
      <c r="K1107" t="s">
        <v>844</v>
      </c>
      <c r="L1107">
        <v>1</v>
      </c>
    </row>
    <row r="1108" spans="1:12" x14ac:dyDescent="0.2">
      <c r="A1108" s="1" t="d">
        <v>2023-01-24</v>
      </c>
      <c r="B1108" s="45">
        <v>-1</v>
      </c>
      <c r="C1108" t="s">
        <v>77</v>
      </c>
      <c r="D1108" t="str">
        <f>_xlfn.XLOOKUP(Table2[[#This Row],[Patron Group]],$R$10:$R$24,$S$10:$S$24)</f>
        <v>Undergraduate</v>
      </c>
      <c r="E1108" s="1" t="d">
        <v>2023-01-24</v>
      </c>
      <c r="F1108" t="s">
        <v>37</v>
      </c>
      <c r="G1108" t="s">
        <v>2296</v>
      </c>
      <c r="H1108" t="str">
        <f>_xlfn.XLOOKUP(Table2[[#This Row],[Unique BarCode]],$N$10:$N$37,$O$10:$O$37)</f>
        <v>MACUSBC</v>
      </c>
      <c r="I1108" t="str">
        <f>_xlfn.XLOOKUP(Table2[[#This Row],[Unique BarCode]],$N$10:$N$37,$P$10:$P$37)</f>
        <v>Charger</v>
      </c>
      <c r="J1108" t="s">
        <v>8</v>
      </c>
      <c r="K1108" t="s">
        <v>38</v>
      </c>
      <c r="L1108">
        <v>1</v>
      </c>
    </row>
    <row r="1109" spans="1:12" x14ac:dyDescent="0.2">
      <c r="A1109" s="1" t="d">
        <v>2023-01-24</v>
      </c>
      <c r="B1109" s="45">
        <v>-1</v>
      </c>
      <c r="C1109" t="s">
        <v>77</v>
      </c>
      <c r="D1109" t="str">
        <f>_xlfn.XLOOKUP(Table2[[#This Row],[Patron Group]],$R$10:$R$24,$S$10:$S$24)</f>
        <v>Undergraduate</v>
      </c>
      <c r="E1109" s="1" t="d">
        <v>2023-01-24</v>
      </c>
      <c r="F1109" t="s">
        <v>93</v>
      </c>
      <c r="G1109" t="s">
        <v>2296</v>
      </c>
      <c r="H1109" t="str">
        <f>_xlfn.XLOOKUP(Table2[[#This Row],[Unique BarCode]],$N$10:$N$37,$O$10:$O$37)</f>
        <v>MACUSBC</v>
      </c>
      <c r="I1109" t="str">
        <f>_xlfn.XLOOKUP(Table2[[#This Row],[Unique BarCode]],$N$10:$N$37,$P$10:$P$37)</f>
        <v>Charger</v>
      </c>
      <c r="J1109" t="s">
        <v>8</v>
      </c>
      <c r="K1109" t="s">
        <v>94</v>
      </c>
      <c r="L1109">
        <v>1</v>
      </c>
    </row>
    <row r="1110" spans="1:12" x14ac:dyDescent="0.2">
      <c r="A1110" s="1" t="d">
        <v>2023-01-24</v>
      </c>
      <c r="B1110" s="45">
        <v>-1</v>
      </c>
      <c r="C1110" t="s">
        <v>77</v>
      </c>
      <c r="D1110" t="str">
        <f>_xlfn.XLOOKUP(Table2[[#This Row],[Patron Group]],$R$10:$R$24,$S$10:$S$24)</f>
        <v>Undergraduate</v>
      </c>
      <c r="E1110" s="1" t="d">
        <v>2023-01-24</v>
      </c>
      <c r="F1110" t="s">
        <v>829</v>
      </c>
      <c r="G1110" t="s">
        <v>2271</v>
      </c>
      <c r="H1110" t="str">
        <f>_xlfn.XLOOKUP(Table2[[#This Row],[Unique BarCode]],$N$10:$N$37,$O$10:$O$37)</f>
        <v>OMNI</v>
      </c>
      <c r="I1110" t="str">
        <f>_xlfn.XLOOKUP(Table2[[#This Row],[Unique BarCode]],$N$10:$N$37,$P$10:$P$37)</f>
        <v>Charger</v>
      </c>
      <c r="J1110" t="s">
        <v>68</v>
      </c>
      <c r="K1110" t="s">
        <v>830</v>
      </c>
      <c r="L1110">
        <v>1</v>
      </c>
    </row>
    <row r="1111" spans="1:12" x14ac:dyDescent="0.2">
      <c r="A1111" s="1" t="d">
        <v>2023-01-24</v>
      </c>
      <c r="B1111" s="45">
        <v>-1</v>
      </c>
      <c r="C1111" t="s">
        <v>77</v>
      </c>
      <c r="D1111" t="str">
        <f>_xlfn.XLOOKUP(Table2[[#This Row],[Patron Group]],$R$10:$R$24,$S$10:$S$24)</f>
        <v>Undergraduate</v>
      </c>
      <c r="E1111" s="1" t="d">
        <v>2023-01-24</v>
      </c>
      <c r="F1111" t="s">
        <v>481</v>
      </c>
      <c r="G1111" t="s">
        <v>2285</v>
      </c>
      <c r="H1111" t="str">
        <f>_xlfn.XLOOKUP(Table2[[#This Row],[Unique BarCode]],$N$10:$N$37,$O$10:$O$37)</f>
        <v>UHDMI</v>
      </c>
      <c r="I1111" t="str">
        <f>_xlfn.XLOOKUP(Table2[[#This Row],[Unique BarCode]],$N$10:$N$37,$P$10:$P$37)</f>
        <v>Cable</v>
      </c>
      <c r="J1111" t="s">
        <v>8</v>
      </c>
      <c r="L1111">
        <v>1</v>
      </c>
    </row>
    <row r="1112" spans="1:12" x14ac:dyDescent="0.2">
      <c r="A1112" s="1" t="d">
        <v>2023-01-24</v>
      </c>
      <c r="B1112" s="45">
        <v>-1</v>
      </c>
      <c r="C1112" t="s">
        <v>77</v>
      </c>
      <c r="D1112" t="str">
        <f>_xlfn.XLOOKUP(Table2[[#This Row],[Patron Group]],$R$10:$R$24,$S$10:$S$24)</f>
        <v>Undergraduate</v>
      </c>
      <c r="E1112" s="1" t="d">
        <v>2023-01-24</v>
      </c>
      <c r="F1112" t="s">
        <v>586</v>
      </c>
      <c r="G1112" t="s">
        <v>2285</v>
      </c>
      <c r="H1112" t="str">
        <f>_xlfn.XLOOKUP(Table2[[#This Row],[Unique BarCode]],$N$10:$N$37,$O$10:$O$37)</f>
        <v>UHDMI</v>
      </c>
      <c r="I1112" t="str">
        <f>_xlfn.XLOOKUP(Table2[[#This Row],[Unique BarCode]],$N$10:$N$37,$P$10:$P$37)</f>
        <v>Cable</v>
      </c>
      <c r="J1112" t="s">
        <v>8</v>
      </c>
      <c r="L1112">
        <v>1</v>
      </c>
    </row>
    <row r="1113" spans="1:12" x14ac:dyDescent="0.2">
      <c r="A1113" s="1" t="d">
        <v>2023-01-24</v>
      </c>
      <c r="B1113" s="45">
        <v>-1</v>
      </c>
      <c r="C1113" t="s">
        <v>77</v>
      </c>
      <c r="D1113" t="str">
        <f>_xlfn.XLOOKUP(Table2[[#This Row],[Patron Group]],$R$10:$R$24,$S$10:$S$24)</f>
        <v>Undergraduate</v>
      </c>
      <c r="E1113" s="1" t="d">
        <v>2023-01-24</v>
      </c>
      <c r="F1113" t="s">
        <v>1183</v>
      </c>
      <c r="G1113" t="s">
        <v>2294</v>
      </c>
      <c r="H1113" t="str">
        <f>_xlfn.XLOOKUP(Table2[[#This Row],[Unique BarCode]],$N$10:$N$37,$O$10:$O$37)</f>
        <v>UVGA</v>
      </c>
      <c r="I1113" t="str">
        <f>_xlfn.XLOOKUP(Table2[[#This Row],[Unique BarCode]],$N$10:$N$37,$P$10:$P$37)</f>
        <v>Cable</v>
      </c>
      <c r="J1113" t="s">
        <v>8</v>
      </c>
      <c r="L1113">
        <v>1</v>
      </c>
    </row>
    <row r="1114" spans="1:12" x14ac:dyDescent="0.2">
      <c r="A1114" s="1" t="d">
        <v>2023-01-24</v>
      </c>
      <c r="B1114" s="45">
        <v>-1</v>
      </c>
      <c r="C1114" t="s">
        <v>77</v>
      </c>
      <c r="D1114" t="str">
        <f>_xlfn.XLOOKUP(Table2[[#This Row],[Patron Group]],$R$10:$R$24,$S$10:$S$24)</f>
        <v>Undergraduate</v>
      </c>
      <c r="E1114" s="1" t="d">
        <v>2023-01-24</v>
      </c>
      <c r="F1114" t="s">
        <v>815</v>
      </c>
      <c r="G1114" t="s">
        <v>2294</v>
      </c>
      <c r="H1114" t="str">
        <f>_xlfn.XLOOKUP(Table2[[#This Row],[Unique BarCode]],$N$10:$N$37,$O$10:$O$37)</f>
        <v>UVGA</v>
      </c>
      <c r="I1114" t="str">
        <f>_xlfn.XLOOKUP(Table2[[#This Row],[Unique BarCode]],$N$10:$N$37,$P$10:$P$37)</f>
        <v>Cable</v>
      </c>
      <c r="J1114" t="s">
        <v>8</v>
      </c>
      <c r="L1114">
        <v>1</v>
      </c>
    </row>
    <row r="1115" spans="1:12" x14ac:dyDescent="0.2">
      <c r="A1115" s="1" t="d">
        <v>2023-01-24</v>
      </c>
      <c r="B1115" s="45">
        <v>-1</v>
      </c>
      <c r="C1115" t="s">
        <v>77</v>
      </c>
      <c r="D1115" t="str">
        <f>_xlfn.XLOOKUP(Table2[[#This Row],[Patron Group]],$R$10:$R$24,$S$10:$S$24)</f>
        <v>Undergraduate</v>
      </c>
      <c r="E1115" s="1" t="d">
        <v>2023-01-24</v>
      </c>
      <c r="F1115" t="s">
        <v>1184</v>
      </c>
      <c r="G1115" t="s">
        <v>2272</v>
      </c>
      <c r="H1115" t="str">
        <f>_xlfn.XLOOKUP(Table2[[#This Row],[Unique BarCode]],$N$10:$N$37,$O$10:$O$37)</f>
        <v>WALLADPT</v>
      </c>
      <c r="I1115" t="str">
        <f>_xlfn.XLOOKUP(Table2[[#This Row],[Unique BarCode]],$N$10:$N$37,$P$10:$P$37)</f>
        <v>Charger</v>
      </c>
      <c r="J1115" t="s">
        <v>49</v>
      </c>
      <c r="K1115" t="s">
        <v>1185</v>
      </c>
      <c r="L1115">
        <v>1</v>
      </c>
    </row>
    <row r="1116" spans="1:12" x14ac:dyDescent="0.2">
      <c r="A1116" s="1" t="d">
        <v>2023-01-24</v>
      </c>
      <c r="B1116" s="45">
        <v>-1</v>
      </c>
      <c r="C1116" t="s">
        <v>77</v>
      </c>
      <c r="D1116" t="str">
        <f>_xlfn.XLOOKUP(Table2[[#This Row],[Patron Group]],$R$10:$R$24,$S$10:$S$24)</f>
        <v>Undergraduate</v>
      </c>
      <c r="E1116" s="1" t="d">
        <v>2023-01-24</v>
      </c>
      <c r="F1116" t="s">
        <v>587</v>
      </c>
      <c r="G1116" t="s">
        <v>2272</v>
      </c>
      <c r="H1116" t="str">
        <f>_xlfn.XLOOKUP(Table2[[#This Row],[Unique BarCode]],$N$10:$N$37,$O$10:$O$37)</f>
        <v>WALLADPT</v>
      </c>
      <c r="I1116" t="str">
        <f>_xlfn.XLOOKUP(Table2[[#This Row],[Unique BarCode]],$N$10:$N$37,$P$10:$P$37)</f>
        <v>Charger</v>
      </c>
      <c r="J1116" t="s">
        <v>49</v>
      </c>
      <c r="K1116" t="s">
        <v>588</v>
      </c>
      <c r="L1116">
        <v>1</v>
      </c>
    </row>
    <row r="1117" spans="1:12" x14ac:dyDescent="0.2">
      <c r="A1117" s="1" t="d">
        <v>2023-01-24</v>
      </c>
      <c r="B1117" s="45">
        <v>-1</v>
      </c>
      <c r="C1117" t="s">
        <v>77</v>
      </c>
      <c r="D1117" t="str">
        <f>_xlfn.XLOOKUP(Table2[[#This Row],[Patron Group]],$R$10:$R$24,$S$10:$S$24)</f>
        <v>Undergraduate</v>
      </c>
      <c r="E1117" s="1" t="d">
        <v>2023-01-24</v>
      </c>
      <c r="F1117" t="s">
        <v>855</v>
      </c>
      <c r="G1117" t="s">
        <v>2272</v>
      </c>
      <c r="H1117" t="str">
        <f>_xlfn.XLOOKUP(Table2[[#This Row],[Unique BarCode]],$N$10:$N$37,$O$10:$O$37)</f>
        <v>WALLADPT</v>
      </c>
      <c r="I1117" t="str">
        <f>_xlfn.XLOOKUP(Table2[[#This Row],[Unique BarCode]],$N$10:$N$37,$P$10:$P$37)</f>
        <v>Charger</v>
      </c>
      <c r="J1117" t="s">
        <v>8</v>
      </c>
      <c r="L1117">
        <v>1</v>
      </c>
    </row>
    <row r="1118" spans="1:12" x14ac:dyDescent="0.2">
      <c r="A1118" s="1" t="d">
        <v>2023-01-24</v>
      </c>
      <c r="B1118" s="45">
        <v>-1</v>
      </c>
      <c r="C1118" t="s">
        <v>77</v>
      </c>
      <c r="D1118" t="str">
        <f>_xlfn.XLOOKUP(Table2[[#This Row],[Patron Group]],$R$10:$R$24,$S$10:$S$24)</f>
        <v>Undergraduate</v>
      </c>
      <c r="E1118" s="1" t="d">
        <v>2023-01-24</v>
      </c>
      <c r="F1118" t="s">
        <v>989</v>
      </c>
      <c r="G1118" t="s">
        <v>2272</v>
      </c>
      <c r="H1118" t="str">
        <f>_xlfn.XLOOKUP(Table2[[#This Row],[Unique BarCode]],$N$10:$N$37,$O$10:$O$37)</f>
        <v>WALLADPT</v>
      </c>
      <c r="I1118" t="str">
        <f>_xlfn.XLOOKUP(Table2[[#This Row],[Unique BarCode]],$N$10:$N$37,$P$10:$P$37)</f>
        <v>Charger</v>
      </c>
      <c r="J1118" t="s">
        <v>8</v>
      </c>
      <c r="L1118">
        <v>1</v>
      </c>
    </row>
    <row r="1119" spans="1:12" x14ac:dyDescent="0.2">
      <c r="A1119" s="1" t="d">
        <v>2023-01-24</v>
      </c>
      <c r="B1119" s="45">
        <v>-1</v>
      </c>
      <c r="C1119" t="s">
        <v>77</v>
      </c>
      <c r="D1119" t="str">
        <f>_xlfn.XLOOKUP(Table2[[#This Row],[Patron Group]],$R$10:$R$24,$S$10:$S$24)</f>
        <v>Undergraduate</v>
      </c>
      <c r="E1119" s="1" t="d">
        <v>2023-01-24</v>
      </c>
      <c r="F1119" t="s">
        <v>483</v>
      </c>
      <c r="G1119" t="s">
        <v>2272</v>
      </c>
      <c r="H1119" t="str">
        <f>_xlfn.XLOOKUP(Table2[[#This Row],[Unique BarCode]],$N$10:$N$37,$O$10:$O$37)</f>
        <v>WALLADPT</v>
      </c>
      <c r="I1119" t="str">
        <f>_xlfn.XLOOKUP(Table2[[#This Row],[Unique BarCode]],$N$10:$N$37,$P$10:$P$37)</f>
        <v>Charger</v>
      </c>
      <c r="J1119" t="s">
        <v>8</v>
      </c>
      <c r="L1119">
        <v>1</v>
      </c>
    </row>
    <row r="1120" spans="1:12" x14ac:dyDescent="0.2">
      <c r="A1120" s="1" t="d">
        <v>2023-01-24</v>
      </c>
      <c r="B1120" s="45">
        <v>-1</v>
      </c>
      <c r="C1120" t="s">
        <v>77</v>
      </c>
      <c r="D1120" t="str">
        <f>_xlfn.XLOOKUP(Table2[[#This Row],[Patron Group]],$R$10:$R$24,$S$10:$S$24)</f>
        <v>Undergraduate</v>
      </c>
      <c r="E1120" s="1" t="d">
        <v>2023-01-24</v>
      </c>
      <c r="F1120" t="s">
        <v>95</v>
      </c>
      <c r="G1120" t="s">
        <v>2272</v>
      </c>
      <c r="H1120" t="str">
        <f>_xlfn.XLOOKUP(Table2[[#This Row],[Unique BarCode]],$N$10:$N$37,$O$10:$O$37)</f>
        <v>WALLADPT</v>
      </c>
      <c r="I1120" t="str">
        <f>_xlfn.XLOOKUP(Table2[[#This Row],[Unique BarCode]],$N$10:$N$37,$P$10:$P$37)</f>
        <v>Charger</v>
      </c>
      <c r="J1120" t="s">
        <v>8</v>
      </c>
      <c r="L1120">
        <v>1</v>
      </c>
    </row>
    <row r="1121" spans="1:12" x14ac:dyDescent="0.2">
      <c r="A1121" s="1" t="d">
        <v>2023-01-24</v>
      </c>
      <c r="B1121" s="45">
        <v>-1</v>
      </c>
      <c r="C1121" t="s">
        <v>77</v>
      </c>
      <c r="D1121" t="str">
        <f>_xlfn.XLOOKUP(Table2[[#This Row],[Patron Group]],$R$10:$R$24,$S$10:$S$24)</f>
        <v>Undergraduate</v>
      </c>
      <c r="E1121" s="1" t="d">
        <v>2023-01-24</v>
      </c>
      <c r="F1121" t="s">
        <v>73</v>
      </c>
      <c r="G1121" t="s">
        <v>2272</v>
      </c>
      <c r="H1121" t="str">
        <f>_xlfn.XLOOKUP(Table2[[#This Row],[Unique BarCode]],$N$10:$N$37,$O$10:$O$37)</f>
        <v>WALLADPT</v>
      </c>
      <c r="I1121" t="str">
        <f>_xlfn.XLOOKUP(Table2[[#This Row],[Unique BarCode]],$N$10:$N$37,$P$10:$P$37)</f>
        <v>Charger</v>
      </c>
      <c r="J1121" t="s">
        <v>8</v>
      </c>
      <c r="L1121">
        <v>1</v>
      </c>
    </row>
    <row r="1122" spans="1:12" x14ac:dyDescent="0.2">
      <c r="A1122" s="1" t="d">
        <v>2023-01-24</v>
      </c>
      <c r="B1122" s="45">
        <v>-1</v>
      </c>
      <c r="C1122" t="s">
        <v>77</v>
      </c>
      <c r="D1122" t="str">
        <f>_xlfn.XLOOKUP(Table2[[#This Row],[Patron Group]],$R$10:$R$24,$S$10:$S$24)</f>
        <v>Undergraduate</v>
      </c>
      <c r="E1122" s="1" t="d">
        <v>2023-01-24</v>
      </c>
      <c r="F1122" t="s">
        <v>96</v>
      </c>
      <c r="G1122" t="s">
        <v>2272</v>
      </c>
      <c r="H1122" t="str">
        <f>_xlfn.XLOOKUP(Table2[[#This Row],[Unique BarCode]],$N$10:$N$37,$O$10:$O$37)</f>
        <v>WALLADPT</v>
      </c>
      <c r="I1122" t="str">
        <f>_xlfn.XLOOKUP(Table2[[#This Row],[Unique BarCode]],$N$10:$N$37,$P$10:$P$37)</f>
        <v>Charger</v>
      </c>
      <c r="J1122" t="s">
        <v>8</v>
      </c>
      <c r="L1122">
        <v>1</v>
      </c>
    </row>
    <row r="1123" spans="1:12" x14ac:dyDescent="0.2">
      <c r="A1123" s="1" t="d">
        <v>2023-01-24</v>
      </c>
      <c r="B1123" s="45">
        <v>-1</v>
      </c>
      <c r="C1123" t="s">
        <v>77</v>
      </c>
      <c r="D1123" t="str">
        <f>_xlfn.XLOOKUP(Table2[[#This Row],[Patron Group]],$R$10:$R$24,$S$10:$S$24)</f>
        <v>Undergraduate</v>
      </c>
      <c r="E1123" s="1" t="d">
        <v>2023-01-24</v>
      </c>
      <c r="F1123" t="s">
        <v>97</v>
      </c>
      <c r="G1123" t="s">
        <v>2272</v>
      </c>
      <c r="H1123" t="str">
        <f>_xlfn.XLOOKUP(Table2[[#This Row],[Unique BarCode]],$N$10:$N$37,$O$10:$O$37)</f>
        <v>WALLADPT</v>
      </c>
      <c r="I1123" t="str">
        <f>_xlfn.XLOOKUP(Table2[[#This Row],[Unique BarCode]],$N$10:$N$37,$P$10:$P$37)</f>
        <v>Charger</v>
      </c>
      <c r="J1123" t="s">
        <v>8</v>
      </c>
      <c r="L1123">
        <v>1</v>
      </c>
    </row>
    <row r="1124" spans="1:12" x14ac:dyDescent="0.2">
      <c r="A1124" s="1" t="d">
        <v>2023-01-24</v>
      </c>
      <c r="B1124" s="45">
        <v>-1</v>
      </c>
      <c r="C1124" t="s">
        <v>77</v>
      </c>
      <c r="D1124" t="str">
        <f>_xlfn.XLOOKUP(Table2[[#This Row],[Patron Group]],$R$10:$R$24,$S$10:$S$24)</f>
        <v>Undergraduate</v>
      </c>
      <c r="E1124" s="1" t="d">
        <v>2023-01-24</v>
      </c>
      <c r="F1124" t="s">
        <v>275</v>
      </c>
      <c r="G1124" t="s">
        <v>2272</v>
      </c>
      <c r="H1124" t="str">
        <f>_xlfn.XLOOKUP(Table2[[#This Row],[Unique BarCode]],$N$10:$N$37,$O$10:$O$37)</f>
        <v>WALLADPT</v>
      </c>
      <c r="I1124" t="str">
        <f>_xlfn.XLOOKUP(Table2[[#This Row],[Unique BarCode]],$N$10:$N$37,$P$10:$P$37)</f>
        <v>Charger</v>
      </c>
      <c r="J1124" t="s">
        <v>8</v>
      </c>
      <c r="L1124">
        <v>1</v>
      </c>
    </row>
    <row r="1125" spans="1:12" x14ac:dyDescent="0.2">
      <c r="A1125" s="1" t="d">
        <v>2023-01-24</v>
      </c>
      <c r="B1125" s="45">
        <v>-1</v>
      </c>
      <c r="C1125" t="s">
        <v>77</v>
      </c>
      <c r="D1125" t="str">
        <f>_xlfn.XLOOKUP(Table2[[#This Row],[Patron Group]],$R$10:$R$24,$S$10:$S$24)</f>
        <v>Undergraduate</v>
      </c>
      <c r="E1125" s="1" t="d">
        <v>2023-01-25</v>
      </c>
      <c r="F1125" t="s">
        <v>1186</v>
      </c>
      <c r="G1125" t="s">
        <v>2265</v>
      </c>
      <c r="H1125" t="str">
        <f>_xlfn.XLOOKUP(Table2[[#This Row],[Unique BarCode]],$N$10:$N$37,$O$10:$O$37)</f>
        <v>IPHONE</v>
      </c>
      <c r="I1125" t="str">
        <f>_xlfn.XLOOKUP(Table2[[#This Row],[Unique BarCode]],$N$10:$N$37,$P$10:$P$37)</f>
        <v>Charger</v>
      </c>
      <c r="J1125" t="s">
        <v>128</v>
      </c>
      <c r="K1125" t="s">
        <v>1187</v>
      </c>
      <c r="L1125">
        <v>1</v>
      </c>
    </row>
    <row r="1126" spans="1:12" x14ac:dyDescent="0.2">
      <c r="A1126" s="1" t="d">
        <v>2023-01-24</v>
      </c>
      <c r="B1126" s="45">
        <v>-1</v>
      </c>
      <c r="C1126" t="s">
        <v>77</v>
      </c>
      <c r="D1126" t="str">
        <f>_xlfn.XLOOKUP(Table2[[#This Row],[Patron Group]],$R$10:$R$24,$S$10:$S$24)</f>
        <v>Undergraduate</v>
      </c>
      <c r="E1126" s="1" t="d">
        <v>2023-01-25</v>
      </c>
      <c r="F1126" t="s">
        <v>1188</v>
      </c>
      <c r="G1126" t="s">
        <v>2265</v>
      </c>
      <c r="H1126" t="str">
        <f>_xlfn.XLOOKUP(Table2[[#This Row],[Unique BarCode]],$N$10:$N$37,$O$10:$O$37)</f>
        <v>IPHONE</v>
      </c>
      <c r="I1126" t="str">
        <f>_xlfn.XLOOKUP(Table2[[#This Row],[Unique BarCode]],$N$10:$N$37,$P$10:$P$37)</f>
        <v>Charger</v>
      </c>
      <c r="J1126" t="s">
        <v>128</v>
      </c>
      <c r="L1126">
        <v>1</v>
      </c>
    </row>
    <row r="1127" spans="1:12" x14ac:dyDescent="0.2">
      <c r="A1127" s="1" t="d">
        <v>2023-01-24</v>
      </c>
      <c r="B1127" s="45">
        <v>-1</v>
      </c>
      <c r="C1127" t="s">
        <v>77</v>
      </c>
      <c r="D1127" t="str">
        <f>_xlfn.XLOOKUP(Table2[[#This Row],[Patron Group]],$R$10:$R$24,$S$10:$S$24)</f>
        <v>Undergraduate</v>
      </c>
      <c r="E1127" s="1" t="d">
        <v>2023-01-31</v>
      </c>
      <c r="F1127" t="s">
        <v>1125</v>
      </c>
      <c r="G1127" t="s">
        <v>2273</v>
      </c>
      <c r="H1127" t="str">
        <f>_xlfn.XLOOKUP(Table2[[#This Row],[Unique BarCode]],$N$10:$N$37,$O$10:$O$37)</f>
        <v>ChromeBook</v>
      </c>
      <c r="I1127" t="str">
        <f>_xlfn.XLOOKUP(Table2[[#This Row],[Unique BarCode]],$N$10:$N$37,$P$10:$P$37)</f>
        <v>Device</v>
      </c>
      <c r="J1127" t="s">
        <v>1058</v>
      </c>
      <c r="K1127" t="s">
        <v>1127</v>
      </c>
      <c r="L1127">
        <v>1</v>
      </c>
    </row>
    <row r="1128" spans="1:12" x14ac:dyDescent="0.2">
      <c r="A1128" s="1" t="d">
        <v>2023-01-24</v>
      </c>
      <c r="B1128" s="45">
        <v>-1</v>
      </c>
      <c r="C1128" t="s">
        <v>77</v>
      </c>
      <c r="D1128" t="str">
        <f>_xlfn.XLOOKUP(Table2[[#This Row],[Patron Group]],$R$10:$R$24,$S$10:$S$24)</f>
        <v>Undergraduate</v>
      </c>
      <c r="E1128" s="1" t="d">
        <v>2023-01-31</v>
      </c>
      <c r="F1128" t="s">
        <v>62</v>
      </c>
      <c r="G1128" t="s">
        <v>2273</v>
      </c>
      <c r="H1128" t="str">
        <f>_xlfn.XLOOKUP(Table2[[#This Row],[Unique BarCode]],$N$10:$N$37,$O$10:$O$37)</f>
        <v>ChromeBook</v>
      </c>
      <c r="I1128" t="str">
        <f>_xlfn.XLOOKUP(Table2[[#This Row],[Unique BarCode]],$N$10:$N$37,$P$10:$P$37)</f>
        <v>Device</v>
      </c>
      <c r="J1128" t="s">
        <v>8</v>
      </c>
      <c r="K1128" t="s">
        <v>63</v>
      </c>
      <c r="L1128">
        <v>1</v>
      </c>
    </row>
    <row r="1129" spans="1:12" x14ac:dyDescent="0.2">
      <c r="A1129" s="1" t="d">
        <v>2023-01-24</v>
      </c>
      <c r="B1129" s="45">
        <v>-1</v>
      </c>
      <c r="C1129" t="s">
        <v>77</v>
      </c>
      <c r="D1129" t="str">
        <f>_xlfn.XLOOKUP(Table2[[#This Row],[Patron Group]],$R$10:$R$24,$S$10:$S$24)</f>
        <v>Undergraduate</v>
      </c>
      <c r="E1129" s="1" t="d">
        <v>2023-01-31</v>
      </c>
      <c r="F1129" t="s">
        <v>693</v>
      </c>
      <c r="G1129" t="s">
        <v>2274</v>
      </c>
      <c r="H1129" t="str">
        <f>_xlfn.XLOOKUP(Table2[[#This Row],[Unique BarCode]],$N$10:$N$37,$O$10:$O$37)</f>
        <v>MacBook</v>
      </c>
      <c r="I1129" t="str">
        <f>_xlfn.XLOOKUP(Table2[[#This Row],[Unique BarCode]],$N$10:$N$37,$P$10:$P$37)</f>
        <v>Device</v>
      </c>
      <c r="J1129" t="s">
        <v>8</v>
      </c>
      <c r="K1129" t="s">
        <v>694</v>
      </c>
      <c r="L1129">
        <v>1</v>
      </c>
    </row>
    <row r="1130" spans="1:12" x14ac:dyDescent="0.2">
      <c r="A1130" s="1" t="d">
        <v>2023-01-24</v>
      </c>
      <c r="B1130" s="45">
        <v>-1</v>
      </c>
      <c r="C1130" t="s">
        <v>77</v>
      </c>
      <c r="D1130" t="str">
        <f>_xlfn.XLOOKUP(Table2[[#This Row],[Patron Group]],$R$10:$R$24,$S$10:$S$24)</f>
        <v>Undergraduate</v>
      </c>
      <c r="E1130" s="1" t="d">
        <v>2023-01-31</v>
      </c>
      <c r="F1130" t="s">
        <v>599</v>
      </c>
      <c r="G1130" t="s">
        <v>2274</v>
      </c>
      <c r="H1130" t="str">
        <f>_xlfn.XLOOKUP(Table2[[#This Row],[Unique BarCode]],$N$10:$N$37,$O$10:$O$37)</f>
        <v>MacBook</v>
      </c>
      <c r="I1130" t="str">
        <f>_xlfn.XLOOKUP(Table2[[#This Row],[Unique BarCode]],$N$10:$N$37,$P$10:$P$37)</f>
        <v>Device</v>
      </c>
      <c r="J1130" t="s">
        <v>8</v>
      </c>
      <c r="K1130" t="s">
        <v>600</v>
      </c>
      <c r="L1130">
        <v>1</v>
      </c>
    </row>
    <row r="1131" spans="1:12" x14ac:dyDescent="0.2">
      <c r="A1131" s="1" t="d">
        <v>2023-01-24</v>
      </c>
      <c r="B1131" s="45">
        <v>-1</v>
      </c>
      <c r="C1131" t="s">
        <v>77</v>
      </c>
      <c r="D1131" t="str">
        <f>_xlfn.XLOOKUP(Table2[[#This Row],[Patron Group]],$R$10:$R$24,$S$10:$S$24)</f>
        <v>Undergraduate</v>
      </c>
      <c r="E1131" s="1" t="d">
        <v>2023-01-31</v>
      </c>
      <c r="F1131" t="s">
        <v>1189</v>
      </c>
      <c r="G1131" t="s">
        <v>2274</v>
      </c>
      <c r="H1131" t="str">
        <f>_xlfn.XLOOKUP(Table2[[#This Row],[Unique BarCode]],$N$10:$N$37,$O$10:$O$37)</f>
        <v>MacBook</v>
      </c>
      <c r="I1131" t="str">
        <f>_xlfn.XLOOKUP(Table2[[#This Row],[Unique BarCode]],$N$10:$N$37,$P$10:$P$37)</f>
        <v>Device</v>
      </c>
      <c r="J1131" t="s">
        <v>8</v>
      </c>
      <c r="K1131" t="s">
        <v>1189</v>
      </c>
      <c r="L1131">
        <v>1</v>
      </c>
    </row>
    <row r="1132" spans="1:12" x14ac:dyDescent="0.2">
      <c r="A1132" s="1" t="d">
        <v>2023-01-24</v>
      </c>
      <c r="B1132" s="45">
        <v>-1</v>
      </c>
      <c r="C1132" t="s">
        <v>77</v>
      </c>
      <c r="D1132" t="str">
        <f>_xlfn.XLOOKUP(Table2[[#This Row],[Patron Group]],$R$10:$R$24,$S$10:$S$24)</f>
        <v>Undergraduate</v>
      </c>
      <c r="E1132" s="1" t="d">
        <v>2023-01-31</v>
      </c>
      <c r="F1132" t="s">
        <v>294</v>
      </c>
      <c r="G1132" t="s">
        <v>2274</v>
      </c>
      <c r="H1132" t="str">
        <f>_xlfn.XLOOKUP(Table2[[#This Row],[Unique BarCode]],$N$10:$N$37,$O$10:$O$37)</f>
        <v>MacBook</v>
      </c>
      <c r="I1132" t="str">
        <f>_xlfn.XLOOKUP(Table2[[#This Row],[Unique BarCode]],$N$10:$N$37,$P$10:$P$37)</f>
        <v>Device</v>
      </c>
      <c r="J1132" t="s">
        <v>8</v>
      </c>
      <c r="K1132" t="s">
        <v>294</v>
      </c>
      <c r="L1132">
        <v>1</v>
      </c>
    </row>
    <row r="1133" spans="1:12" x14ac:dyDescent="0.2">
      <c r="A1133" s="1" t="d">
        <v>2023-01-24</v>
      </c>
      <c r="B1133" s="45">
        <v>-1</v>
      </c>
      <c r="C1133" t="s">
        <v>77</v>
      </c>
      <c r="D1133" t="str">
        <f>_xlfn.XLOOKUP(Table2[[#This Row],[Patron Group]],$R$10:$R$24,$S$10:$S$24)</f>
        <v>Undergraduate</v>
      </c>
      <c r="E1133" s="1" t="d">
        <v>2023-01-31</v>
      </c>
      <c r="F1133" t="s">
        <v>1190</v>
      </c>
      <c r="G1133" t="s">
        <v>2263</v>
      </c>
      <c r="H1133" t="str">
        <f>_xlfn.XLOOKUP(Table2[[#This Row],[Unique BarCode]],$N$10:$N$37,$O$10:$O$37)</f>
        <v>HP Laptop</v>
      </c>
      <c r="I1133" t="str">
        <f>_xlfn.XLOOKUP(Table2[[#This Row],[Unique BarCode]],$N$10:$N$37,$P$10:$P$37)</f>
        <v>Device</v>
      </c>
      <c r="J1133" t="s">
        <v>8</v>
      </c>
      <c r="K1133" t="s">
        <v>1191</v>
      </c>
      <c r="L1133">
        <v>1</v>
      </c>
    </row>
    <row r="1134" spans="1:12" x14ac:dyDescent="0.2">
      <c r="A1134" s="1" t="d">
        <v>2023-01-24</v>
      </c>
      <c r="B1134" s="45">
        <v>-1</v>
      </c>
      <c r="C1134" t="s">
        <v>77</v>
      </c>
      <c r="D1134" t="str">
        <f>_xlfn.XLOOKUP(Table2[[#This Row],[Patron Group]],$R$10:$R$24,$S$10:$S$24)</f>
        <v>Undergraduate</v>
      </c>
      <c r="E1134" s="1" t="d">
        <v>2023-02-02</v>
      </c>
      <c r="F1134" t="s">
        <v>445</v>
      </c>
      <c r="G1134" t="s">
        <v>2263</v>
      </c>
      <c r="H1134" t="str">
        <f>_xlfn.XLOOKUP(Table2[[#This Row],[Unique BarCode]],$N$10:$N$37,$O$10:$O$37)</f>
        <v>HP Laptop</v>
      </c>
      <c r="I1134" t="str">
        <f>_xlfn.XLOOKUP(Table2[[#This Row],[Unique BarCode]],$N$10:$N$37,$P$10:$P$37)</f>
        <v>Device</v>
      </c>
      <c r="J1134" t="s">
        <v>8</v>
      </c>
      <c r="K1134" t="s">
        <v>446</v>
      </c>
      <c r="L1134">
        <v>1</v>
      </c>
    </row>
    <row r="1135" spans="1:12" x14ac:dyDescent="0.2">
      <c r="A1135" s="1" t="d">
        <v>2023-01-24</v>
      </c>
      <c r="B1135" s="45">
        <v>-1</v>
      </c>
      <c r="C1135" t="s">
        <v>77</v>
      </c>
      <c r="D1135" t="str">
        <f>_xlfn.XLOOKUP(Table2[[#This Row],[Patron Group]],$R$10:$R$24,$S$10:$S$24)</f>
        <v>Undergraduate</v>
      </c>
      <c r="E1135" s="1" t="d">
        <v>2023-02-07</v>
      </c>
      <c r="F1135" t="s">
        <v>155</v>
      </c>
      <c r="G1135" t="s">
        <v>2274</v>
      </c>
      <c r="H1135" t="str">
        <f>_xlfn.XLOOKUP(Table2[[#This Row],[Unique BarCode]],$N$10:$N$37,$O$10:$O$37)</f>
        <v>MacBook</v>
      </c>
      <c r="I1135" t="str">
        <f>_xlfn.XLOOKUP(Table2[[#This Row],[Unique BarCode]],$N$10:$N$37,$P$10:$P$37)</f>
        <v>Device</v>
      </c>
      <c r="J1135" t="s">
        <v>8</v>
      </c>
      <c r="K1135" t="s">
        <v>156</v>
      </c>
      <c r="L1135">
        <v>1</v>
      </c>
    </row>
    <row r="1136" spans="1:12" x14ac:dyDescent="0.2">
      <c r="A1136" s="1" t="d">
        <v>2023-01-24</v>
      </c>
      <c r="B1136" s="45">
        <v>-1</v>
      </c>
      <c r="C1136" t="s">
        <v>77</v>
      </c>
      <c r="D1136" t="str">
        <f>_xlfn.XLOOKUP(Table2[[#This Row],[Patron Group]],$R$10:$R$24,$S$10:$S$24)</f>
        <v>Undergraduate</v>
      </c>
      <c r="E1136" s="1" t="d">
        <v>2023-02-07</v>
      </c>
      <c r="F1136" t="s">
        <v>1192</v>
      </c>
      <c r="G1136" t="s">
        <v>2274</v>
      </c>
      <c r="H1136" t="str">
        <f>_xlfn.XLOOKUP(Table2[[#This Row],[Unique BarCode]],$N$10:$N$37,$O$10:$O$37)</f>
        <v>MacBook</v>
      </c>
      <c r="I1136" t="str">
        <f>_xlfn.XLOOKUP(Table2[[#This Row],[Unique BarCode]],$N$10:$N$37,$P$10:$P$37)</f>
        <v>Device</v>
      </c>
      <c r="J1136" t="s">
        <v>8</v>
      </c>
      <c r="K1136" t="s">
        <v>1193</v>
      </c>
      <c r="L1136">
        <v>1</v>
      </c>
    </row>
    <row r="1137" spans="1:12" x14ac:dyDescent="0.2">
      <c r="A1137" s="1" t="d">
        <v>2023-01-24</v>
      </c>
      <c r="B1137" s="45">
        <v>-1</v>
      </c>
      <c r="C1137" t="s">
        <v>77</v>
      </c>
      <c r="D1137" t="str">
        <f>_xlfn.XLOOKUP(Table2[[#This Row],[Patron Group]],$R$10:$R$24,$S$10:$S$24)</f>
        <v>Undergraduate</v>
      </c>
      <c r="E1137" s="1" t="d">
        <v>2023-02-07</v>
      </c>
      <c r="F1137" t="s">
        <v>315</v>
      </c>
      <c r="G1137" t="s">
        <v>2274</v>
      </c>
      <c r="H1137" t="str">
        <f>_xlfn.XLOOKUP(Table2[[#This Row],[Unique BarCode]],$N$10:$N$37,$O$10:$O$37)</f>
        <v>MacBook</v>
      </c>
      <c r="I1137" t="str">
        <f>_xlfn.XLOOKUP(Table2[[#This Row],[Unique BarCode]],$N$10:$N$37,$P$10:$P$37)</f>
        <v>Device</v>
      </c>
      <c r="J1137" t="s">
        <v>8</v>
      </c>
      <c r="K1137" t="s">
        <v>316</v>
      </c>
      <c r="L1137">
        <v>1</v>
      </c>
    </row>
    <row r="1138" spans="1:12" x14ac:dyDescent="0.2">
      <c r="A1138" s="1" t="d">
        <v>2023-01-24</v>
      </c>
      <c r="B1138" s="45">
        <v>-1</v>
      </c>
      <c r="C1138" t="s">
        <v>77</v>
      </c>
      <c r="D1138" t="str">
        <f>_xlfn.XLOOKUP(Table2[[#This Row],[Patron Group]],$R$10:$R$24,$S$10:$S$24)</f>
        <v>Undergraduate</v>
      </c>
      <c r="E1138" s="1" t="d">
        <v>2023-02-07</v>
      </c>
      <c r="F1138" t="s">
        <v>447</v>
      </c>
      <c r="G1138" t="s">
        <v>2274</v>
      </c>
      <c r="H1138" t="str">
        <f>_xlfn.XLOOKUP(Table2[[#This Row],[Unique BarCode]],$N$10:$N$37,$O$10:$O$37)</f>
        <v>MacBook</v>
      </c>
      <c r="I1138" t="str">
        <f>_xlfn.XLOOKUP(Table2[[#This Row],[Unique BarCode]],$N$10:$N$37,$P$10:$P$37)</f>
        <v>Device</v>
      </c>
      <c r="J1138" t="s">
        <v>8</v>
      </c>
      <c r="K1138" t="s">
        <v>448</v>
      </c>
      <c r="L1138">
        <v>1</v>
      </c>
    </row>
    <row r="1139" spans="1:12" x14ac:dyDescent="0.2">
      <c r="A1139" s="1" t="d">
        <v>2023-01-24</v>
      </c>
      <c r="B1139" s="45">
        <v>-1</v>
      </c>
      <c r="C1139" t="s">
        <v>77</v>
      </c>
      <c r="D1139" t="str">
        <f>_xlfn.XLOOKUP(Table2[[#This Row],[Patron Group]],$R$10:$R$24,$S$10:$S$24)</f>
        <v>Undergraduate</v>
      </c>
      <c r="E1139" s="1" t="d">
        <v>2023-02-07</v>
      </c>
      <c r="F1139" t="s">
        <v>1194</v>
      </c>
      <c r="G1139" t="s">
        <v>2274</v>
      </c>
      <c r="H1139" t="str">
        <f>_xlfn.XLOOKUP(Table2[[#This Row],[Unique BarCode]],$N$10:$N$37,$O$10:$O$37)</f>
        <v>MacBook</v>
      </c>
      <c r="I1139" t="str">
        <f>_xlfn.XLOOKUP(Table2[[#This Row],[Unique BarCode]],$N$10:$N$37,$P$10:$P$37)</f>
        <v>Device</v>
      </c>
      <c r="J1139" t="s">
        <v>8</v>
      </c>
      <c r="K1139" t="s">
        <v>1194</v>
      </c>
      <c r="L1139">
        <v>1</v>
      </c>
    </row>
    <row r="1140" spans="1:12" x14ac:dyDescent="0.2">
      <c r="A1140" s="1" t="d">
        <v>2023-01-24</v>
      </c>
      <c r="B1140" s="45">
        <v>-1</v>
      </c>
      <c r="C1140" t="s">
        <v>77</v>
      </c>
      <c r="D1140" t="str">
        <f>_xlfn.XLOOKUP(Table2[[#This Row],[Patron Group]],$R$10:$R$24,$S$10:$S$24)</f>
        <v>Undergraduate</v>
      </c>
      <c r="E1140" s="1" t="d">
        <v>2023-02-07</v>
      </c>
      <c r="F1140" t="s">
        <v>873</v>
      </c>
      <c r="G1140" t="s">
        <v>2263</v>
      </c>
      <c r="H1140" t="str">
        <f>_xlfn.XLOOKUP(Table2[[#This Row],[Unique BarCode]],$N$10:$N$37,$O$10:$O$37)</f>
        <v>HP Laptop</v>
      </c>
      <c r="I1140" t="str">
        <f>_xlfn.XLOOKUP(Table2[[#This Row],[Unique BarCode]],$N$10:$N$37,$P$10:$P$37)</f>
        <v>Device</v>
      </c>
      <c r="J1140" t="s">
        <v>8</v>
      </c>
      <c r="K1140" t="s">
        <v>874</v>
      </c>
      <c r="L1140">
        <v>1</v>
      </c>
    </row>
    <row r="1141" spans="1:12" x14ac:dyDescent="0.2">
      <c r="A1141" s="1" t="d">
        <v>2023-01-24</v>
      </c>
      <c r="B1141" s="45">
        <v>-1</v>
      </c>
      <c r="C1141" t="s">
        <v>77</v>
      </c>
      <c r="D1141" t="str">
        <f>_xlfn.XLOOKUP(Table2[[#This Row],[Patron Group]],$R$10:$R$24,$S$10:$S$24)</f>
        <v>Undergraduate</v>
      </c>
      <c r="E1141" s="1" t="d">
        <v>2023-02-14</v>
      </c>
      <c r="F1141" t="s">
        <v>1195</v>
      </c>
      <c r="G1141" t="s">
        <v>2273</v>
      </c>
      <c r="H1141" t="str">
        <f>_xlfn.XLOOKUP(Table2[[#This Row],[Unique BarCode]],$N$10:$N$37,$O$10:$O$37)</f>
        <v>ChromeBook</v>
      </c>
      <c r="I1141" t="str">
        <f>_xlfn.XLOOKUP(Table2[[#This Row],[Unique BarCode]],$N$10:$N$37,$P$10:$P$37)</f>
        <v>Device</v>
      </c>
      <c r="J1141" t="s">
        <v>8</v>
      </c>
      <c r="K1141" t="s">
        <v>1196</v>
      </c>
      <c r="L1141">
        <v>1</v>
      </c>
    </row>
    <row r="1142" spans="1:12" x14ac:dyDescent="0.2">
      <c r="A1142" s="1" t="d">
        <v>2023-01-24</v>
      </c>
      <c r="B1142" s="45">
        <v>-1</v>
      </c>
      <c r="C1142" t="s">
        <v>77</v>
      </c>
      <c r="D1142" t="str">
        <f>_xlfn.XLOOKUP(Table2[[#This Row],[Patron Group]],$R$10:$R$24,$S$10:$S$24)</f>
        <v>Undergraduate</v>
      </c>
      <c r="E1142" s="1" t="d">
        <v>2023-03-24</v>
      </c>
      <c r="F1142" t="s">
        <v>123</v>
      </c>
      <c r="G1142" t="s">
        <v>2263</v>
      </c>
      <c r="H1142" t="str">
        <f>_xlfn.XLOOKUP(Table2[[#This Row],[Unique BarCode]],$N$10:$N$37,$O$10:$O$37)</f>
        <v>HP Laptop</v>
      </c>
      <c r="I1142" t="str">
        <f>_xlfn.XLOOKUP(Table2[[#This Row],[Unique BarCode]],$N$10:$N$37,$P$10:$P$37)</f>
        <v>Device</v>
      </c>
      <c r="J1142" t="s">
        <v>8</v>
      </c>
      <c r="K1142" t="s">
        <v>124</v>
      </c>
      <c r="L1142">
        <v>1</v>
      </c>
    </row>
    <row r="1143" spans="1:12" x14ac:dyDescent="0.2">
      <c r="A1143" s="1" t="d">
        <v>2023-01-24</v>
      </c>
      <c r="B1143" s="45">
        <v>-1</v>
      </c>
      <c r="C1143" t="s">
        <v>77</v>
      </c>
      <c r="D1143" t="str">
        <f>_xlfn.XLOOKUP(Table2[[#This Row],[Patron Group]],$R$10:$R$24,$S$10:$S$24)</f>
        <v>Undergraduate</v>
      </c>
      <c r="E1143" s="1" t="d">
        <v>2023-03-24</v>
      </c>
      <c r="F1143" t="s">
        <v>1197</v>
      </c>
      <c r="G1143" t="s">
        <v>2263</v>
      </c>
      <c r="H1143" t="str">
        <f>_xlfn.XLOOKUP(Table2[[#This Row],[Unique BarCode]],$N$10:$N$37,$O$10:$O$37)</f>
        <v>HP Laptop</v>
      </c>
      <c r="I1143" t="str">
        <f>_xlfn.XLOOKUP(Table2[[#This Row],[Unique BarCode]],$N$10:$N$37,$P$10:$P$37)</f>
        <v>Device</v>
      </c>
      <c r="J1143" t="s">
        <v>8</v>
      </c>
      <c r="K1143" t="s">
        <v>1198</v>
      </c>
      <c r="L1143">
        <v>1</v>
      </c>
    </row>
    <row r="1144" spans="1:12" x14ac:dyDescent="0.2">
      <c r="A1144" s="1" t="d">
        <v>2023-01-24</v>
      </c>
      <c r="B1144" s="45">
        <v>-1</v>
      </c>
      <c r="C1144" t="s">
        <v>77</v>
      </c>
      <c r="D1144" t="str">
        <f>_xlfn.XLOOKUP(Table2[[#This Row],[Patron Group]],$R$10:$R$24,$S$10:$S$24)</f>
        <v>Undergraduate</v>
      </c>
      <c r="E1144" s="1" t="d">
        <v>2023-04-24</v>
      </c>
      <c r="F1144" t="s">
        <v>1199</v>
      </c>
      <c r="G1144" t="s">
        <v>2279</v>
      </c>
      <c r="H1144" t="str">
        <f>_xlfn.XLOOKUP(Table2[[#This Row],[Unique BarCode]],$N$10:$N$37,$O$10:$O$37)</f>
        <v>EE Devices</v>
      </c>
      <c r="I1144" t="str">
        <f>_xlfn.XLOOKUP(Table2[[#This Row],[Unique BarCode]],$N$10:$N$37,$P$10:$P$37)</f>
        <v>EE Devices</v>
      </c>
      <c r="J1144" t="s">
        <v>49</v>
      </c>
      <c r="K1144" t="s">
        <v>1200</v>
      </c>
      <c r="L1144">
        <v>1</v>
      </c>
    </row>
    <row r="1145" spans="1:12" x14ac:dyDescent="0.2">
      <c r="A1145" s="1" t="d">
        <v>2023-01-24</v>
      </c>
      <c r="B1145" s="45">
        <v>5560890180006530</v>
      </c>
      <c r="C1145" t="s">
        <v>77</v>
      </c>
      <c r="D1145" t="str">
        <f>_xlfn.XLOOKUP(Table2[[#This Row],[Patron Group]],$R$10:$R$24,$S$10:$S$24)</f>
        <v>Undergraduate</v>
      </c>
      <c r="E1145" s="1" t="d">
        <v>2023-02-07</v>
      </c>
      <c r="F1145" t="s">
        <v>1201</v>
      </c>
      <c r="G1145" t="s">
        <v>2274</v>
      </c>
      <c r="H1145" t="str">
        <f>_xlfn.XLOOKUP(Table2[[#This Row],[Unique BarCode]],$N$10:$N$37,$O$10:$O$37)</f>
        <v>MacBook</v>
      </c>
      <c r="I1145" t="str">
        <f>_xlfn.XLOOKUP(Table2[[#This Row],[Unique BarCode]],$N$10:$N$37,$P$10:$P$37)</f>
        <v>Device</v>
      </c>
      <c r="J1145" t="s">
        <v>8</v>
      </c>
      <c r="K1145" t="s">
        <v>1201</v>
      </c>
      <c r="L1145">
        <v>1</v>
      </c>
    </row>
    <row r="1146" spans="1:12" x14ac:dyDescent="0.2">
      <c r="A1146" s="1" t="d">
        <v>2023-01-25</v>
      </c>
      <c r="B1146" s="45">
        <v>-1</v>
      </c>
      <c r="C1146" t="s">
        <v>15</v>
      </c>
      <c r="D1146" t="str">
        <f>_xlfn.XLOOKUP(Table2[[#This Row],[Patron Group]],$R$10:$R$24,$S$10:$S$24)</f>
        <v>Academic</v>
      </c>
      <c r="E1146" s="1" t="d">
        <v>2023-01-25</v>
      </c>
      <c r="F1146" t="s">
        <v>220</v>
      </c>
      <c r="G1146" t="s">
        <v>2265</v>
      </c>
      <c r="H1146" t="str">
        <f>_xlfn.XLOOKUP(Table2[[#This Row],[Unique BarCode]],$N$10:$N$37,$O$10:$O$37)</f>
        <v>IPHONE</v>
      </c>
      <c r="I1146" t="str">
        <f>_xlfn.XLOOKUP(Table2[[#This Row],[Unique BarCode]],$N$10:$N$37,$P$10:$P$37)</f>
        <v>Charger</v>
      </c>
      <c r="J1146" t="s">
        <v>13</v>
      </c>
      <c r="K1146" t="s">
        <v>221</v>
      </c>
      <c r="L1146">
        <v>1</v>
      </c>
    </row>
    <row r="1147" spans="1:12" x14ac:dyDescent="0.2">
      <c r="A1147" s="1" t="d">
        <v>2023-01-25</v>
      </c>
      <c r="B1147" s="45">
        <v>-1</v>
      </c>
      <c r="C1147" t="s">
        <v>15</v>
      </c>
      <c r="D1147" t="str">
        <f>_xlfn.XLOOKUP(Table2[[#This Row],[Patron Group]],$R$10:$R$24,$S$10:$S$24)</f>
        <v>Academic</v>
      </c>
      <c r="E1147" s="1" t="d">
        <v>2023-01-25</v>
      </c>
      <c r="F1147" t="s">
        <v>45</v>
      </c>
      <c r="G1147" t="s">
        <v>2272</v>
      </c>
      <c r="H1147" t="str">
        <f>_xlfn.XLOOKUP(Table2[[#This Row],[Unique BarCode]],$N$10:$N$37,$O$10:$O$37)</f>
        <v>WALLADPT</v>
      </c>
      <c r="I1147" t="str">
        <f>_xlfn.XLOOKUP(Table2[[#This Row],[Unique BarCode]],$N$10:$N$37,$P$10:$P$37)</f>
        <v>Charger</v>
      </c>
      <c r="J1147" t="s">
        <v>13</v>
      </c>
      <c r="K1147" t="s">
        <v>46</v>
      </c>
      <c r="L1147">
        <v>1</v>
      </c>
    </row>
    <row r="1148" spans="1:12" x14ac:dyDescent="0.2">
      <c r="A1148" s="1" t="d">
        <v>2023-01-25</v>
      </c>
      <c r="B1148" s="45">
        <v>-1</v>
      </c>
      <c r="C1148" t="s">
        <v>20</v>
      </c>
      <c r="D1148" t="str">
        <f>_xlfn.XLOOKUP(Table2[[#This Row],[Patron Group]],$R$10:$R$24,$S$10:$S$24)</f>
        <v>Graduate</v>
      </c>
      <c r="E1148" s="1" t="d">
        <v>2023-01-25</v>
      </c>
      <c r="F1148" t="s">
        <v>23</v>
      </c>
      <c r="G1148" t="s">
        <v>2266</v>
      </c>
      <c r="H1148" t="str">
        <f>_xlfn.XLOOKUP(Table2[[#This Row],[Unique BarCode]],$N$10:$N$37,$O$10:$O$37)</f>
        <v>Headphones</v>
      </c>
      <c r="I1148" t="str">
        <f>_xlfn.XLOOKUP(Table2[[#This Row],[Unique BarCode]],$N$10:$N$37,$P$10:$P$37)</f>
        <v>Accessory</v>
      </c>
      <c r="J1148" t="s">
        <v>8</v>
      </c>
      <c r="K1148" t="s">
        <v>24</v>
      </c>
      <c r="L1148">
        <v>1</v>
      </c>
    </row>
    <row r="1149" spans="1:12" x14ac:dyDescent="0.2">
      <c r="A1149" s="1" t="d">
        <v>2023-01-25</v>
      </c>
      <c r="B1149" s="45">
        <v>-1</v>
      </c>
      <c r="C1149" t="s">
        <v>20</v>
      </c>
      <c r="D1149" t="str">
        <f>_xlfn.XLOOKUP(Table2[[#This Row],[Patron Group]],$R$10:$R$24,$S$10:$S$24)</f>
        <v>Graduate</v>
      </c>
      <c r="E1149" s="1" t="d">
        <v>2023-01-25</v>
      </c>
      <c r="F1149" t="s">
        <v>435</v>
      </c>
      <c r="G1149" t="s">
        <v>2266</v>
      </c>
      <c r="H1149" t="str">
        <f>_xlfn.XLOOKUP(Table2[[#This Row],[Unique BarCode]],$N$10:$N$37,$O$10:$O$37)</f>
        <v>Headphones</v>
      </c>
      <c r="I1149" t="str">
        <f>_xlfn.XLOOKUP(Table2[[#This Row],[Unique BarCode]],$N$10:$N$37,$P$10:$P$37)</f>
        <v>Accessory</v>
      </c>
      <c r="J1149" t="s">
        <v>8</v>
      </c>
      <c r="L1149">
        <v>1</v>
      </c>
    </row>
    <row r="1150" spans="1:12" x14ac:dyDescent="0.2">
      <c r="A1150" s="1" t="d">
        <v>2023-01-25</v>
      </c>
      <c r="B1150" s="45">
        <v>-1</v>
      </c>
      <c r="C1150" t="s">
        <v>20</v>
      </c>
      <c r="D1150" t="str">
        <f>_xlfn.XLOOKUP(Table2[[#This Row],[Patron Group]],$R$10:$R$24,$S$10:$S$24)</f>
        <v>Graduate</v>
      </c>
      <c r="E1150" s="1" t="d">
        <v>2023-01-25</v>
      </c>
      <c r="F1150" t="s">
        <v>811</v>
      </c>
      <c r="G1150" t="s">
        <v>2282</v>
      </c>
      <c r="H1150" t="str">
        <f>_xlfn.XLOOKUP(Table2[[#This Row],[Unique BarCode]],$N$10:$N$37,$O$10:$O$37)</f>
        <v>HPUSBC</v>
      </c>
      <c r="I1150" t="str">
        <f>_xlfn.XLOOKUP(Table2[[#This Row],[Unique BarCode]],$N$10:$N$37,$P$10:$P$37)</f>
        <v>Charger</v>
      </c>
      <c r="J1150" t="s">
        <v>49</v>
      </c>
      <c r="K1150" t="s">
        <v>812</v>
      </c>
      <c r="L1150">
        <v>1</v>
      </c>
    </row>
    <row r="1151" spans="1:12" x14ac:dyDescent="0.2">
      <c r="A1151" s="1" t="d">
        <v>2023-01-25</v>
      </c>
      <c r="B1151" s="45">
        <v>-1</v>
      </c>
      <c r="C1151" t="s">
        <v>20</v>
      </c>
      <c r="D1151" t="str">
        <f>_xlfn.XLOOKUP(Table2[[#This Row],[Patron Group]],$R$10:$R$24,$S$10:$S$24)</f>
        <v>Graduate</v>
      </c>
      <c r="E1151" s="1" t="d">
        <v>2023-01-25</v>
      </c>
      <c r="F1151" t="s">
        <v>687</v>
      </c>
      <c r="G1151" t="s">
        <v>2282</v>
      </c>
      <c r="H1151" t="str">
        <f>_xlfn.XLOOKUP(Table2[[#This Row],[Unique BarCode]],$N$10:$N$37,$O$10:$O$37)</f>
        <v>HPUSBC</v>
      </c>
      <c r="I1151" t="str">
        <f>_xlfn.XLOOKUP(Table2[[#This Row],[Unique BarCode]],$N$10:$N$37,$P$10:$P$37)</f>
        <v>Charger</v>
      </c>
      <c r="J1151" t="s">
        <v>49</v>
      </c>
      <c r="L1151">
        <v>1</v>
      </c>
    </row>
    <row r="1152" spans="1:12" x14ac:dyDescent="0.2">
      <c r="A1152" s="1" t="d">
        <v>2023-01-25</v>
      </c>
      <c r="B1152" s="45">
        <v>-1</v>
      </c>
      <c r="C1152" t="s">
        <v>20</v>
      </c>
      <c r="D1152" t="str">
        <f>_xlfn.XLOOKUP(Table2[[#This Row],[Patron Group]],$R$10:$R$24,$S$10:$S$24)</f>
        <v>Graduate</v>
      </c>
      <c r="E1152" s="1" t="d">
        <v>2023-01-25</v>
      </c>
      <c r="F1152" t="s">
        <v>1176</v>
      </c>
      <c r="G1152" t="s">
        <v>2282</v>
      </c>
      <c r="H1152" t="str">
        <f>_xlfn.XLOOKUP(Table2[[#This Row],[Unique BarCode]],$N$10:$N$37,$O$10:$O$37)</f>
        <v>HPUSBC</v>
      </c>
      <c r="I1152" t="str">
        <f>_xlfn.XLOOKUP(Table2[[#This Row],[Unique BarCode]],$N$10:$N$37,$P$10:$P$37)</f>
        <v>Charger</v>
      </c>
      <c r="J1152" t="s">
        <v>49</v>
      </c>
      <c r="L1152">
        <v>1</v>
      </c>
    </row>
    <row r="1153" spans="1:12" x14ac:dyDescent="0.2">
      <c r="A1153" s="1" t="d">
        <v>2023-01-25</v>
      </c>
      <c r="B1153" s="45">
        <v>-1</v>
      </c>
      <c r="C1153" t="s">
        <v>20</v>
      </c>
      <c r="D1153" t="str">
        <f>_xlfn.XLOOKUP(Table2[[#This Row],[Patron Group]],$R$10:$R$24,$S$10:$S$24)</f>
        <v>Graduate</v>
      </c>
      <c r="E1153" s="1" t="d">
        <v>2023-01-25</v>
      </c>
      <c r="F1153" t="s">
        <v>86</v>
      </c>
      <c r="G1153" t="s">
        <v>2265</v>
      </c>
      <c r="H1153" t="str">
        <f>_xlfn.XLOOKUP(Table2[[#This Row],[Unique BarCode]],$N$10:$N$37,$O$10:$O$37)</f>
        <v>IPHONE</v>
      </c>
      <c r="I1153" t="str">
        <f>_xlfn.XLOOKUP(Table2[[#This Row],[Unique BarCode]],$N$10:$N$37,$P$10:$P$37)</f>
        <v>Charger</v>
      </c>
      <c r="J1153" t="s">
        <v>8</v>
      </c>
      <c r="K1153" t="s">
        <v>87</v>
      </c>
      <c r="L1153">
        <v>1</v>
      </c>
    </row>
    <row r="1154" spans="1:12" x14ac:dyDescent="0.2">
      <c r="A1154" s="1" t="d">
        <v>2023-01-25</v>
      </c>
      <c r="B1154" s="45">
        <v>-1</v>
      </c>
      <c r="C1154" t="s">
        <v>20</v>
      </c>
      <c r="D1154" t="str">
        <f>_xlfn.XLOOKUP(Table2[[#This Row],[Patron Group]],$R$10:$R$24,$S$10:$S$24)</f>
        <v>Graduate</v>
      </c>
      <c r="E1154" s="1" t="d">
        <v>2023-01-25</v>
      </c>
      <c r="F1154" t="s">
        <v>12</v>
      </c>
      <c r="G1154" t="s">
        <v>2265</v>
      </c>
      <c r="H1154" t="str">
        <f>_xlfn.XLOOKUP(Table2[[#This Row],[Unique BarCode]],$N$10:$N$37,$O$10:$O$37)</f>
        <v>IPHONE</v>
      </c>
      <c r="I1154" t="str">
        <f>_xlfn.XLOOKUP(Table2[[#This Row],[Unique BarCode]],$N$10:$N$37,$P$10:$P$37)</f>
        <v>Charger</v>
      </c>
      <c r="J1154" t="s">
        <v>13</v>
      </c>
      <c r="K1154" t="s">
        <v>14</v>
      </c>
      <c r="L1154">
        <v>1</v>
      </c>
    </row>
    <row r="1155" spans="1:12" x14ac:dyDescent="0.2">
      <c r="A1155" s="1" t="d">
        <v>2023-01-25</v>
      </c>
      <c r="B1155" s="45">
        <v>-1</v>
      </c>
      <c r="C1155" t="s">
        <v>20</v>
      </c>
      <c r="D1155" t="str">
        <f>_xlfn.XLOOKUP(Table2[[#This Row],[Patron Group]],$R$10:$R$24,$S$10:$S$24)</f>
        <v>Graduate</v>
      </c>
      <c r="E1155" s="1" t="d">
        <v>2023-01-25</v>
      </c>
      <c r="F1155" t="s">
        <v>91</v>
      </c>
      <c r="G1155" t="s">
        <v>2296</v>
      </c>
      <c r="H1155" t="str">
        <f>_xlfn.XLOOKUP(Table2[[#This Row],[Unique BarCode]],$N$10:$N$37,$O$10:$O$37)</f>
        <v>MACUSBC</v>
      </c>
      <c r="I1155" t="str">
        <f>_xlfn.XLOOKUP(Table2[[#This Row],[Unique BarCode]],$N$10:$N$37,$P$10:$P$37)</f>
        <v>Charger</v>
      </c>
      <c r="J1155" t="s">
        <v>8</v>
      </c>
      <c r="K1155" t="s">
        <v>92</v>
      </c>
      <c r="L1155">
        <v>1</v>
      </c>
    </row>
    <row r="1156" spans="1:12" x14ac:dyDescent="0.2">
      <c r="A1156" s="1" t="d">
        <v>2023-01-25</v>
      </c>
      <c r="B1156" s="45">
        <v>-1</v>
      </c>
      <c r="C1156" t="s">
        <v>20</v>
      </c>
      <c r="D1156" t="str">
        <f>_xlfn.XLOOKUP(Table2[[#This Row],[Patron Group]],$R$10:$R$24,$S$10:$S$24)</f>
        <v>Graduate</v>
      </c>
      <c r="E1156" s="1" t="d">
        <v>2023-01-25</v>
      </c>
      <c r="F1156" t="s">
        <v>843</v>
      </c>
      <c r="G1156" t="s">
        <v>2296</v>
      </c>
      <c r="H1156" t="str">
        <f>_xlfn.XLOOKUP(Table2[[#This Row],[Unique BarCode]],$N$10:$N$37,$O$10:$O$37)</f>
        <v>MACUSBC</v>
      </c>
      <c r="I1156" t="str">
        <f>_xlfn.XLOOKUP(Table2[[#This Row],[Unique BarCode]],$N$10:$N$37,$P$10:$P$37)</f>
        <v>Charger</v>
      </c>
      <c r="J1156" t="s">
        <v>8</v>
      </c>
      <c r="K1156" t="s">
        <v>844</v>
      </c>
      <c r="L1156">
        <v>1</v>
      </c>
    </row>
    <row r="1157" spans="1:12" x14ac:dyDescent="0.2">
      <c r="A1157" s="1" t="d">
        <v>2023-01-25</v>
      </c>
      <c r="B1157" s="45">
        <v>-1</v>
      </c>
      <c r="C1157" t="s">
        <v>20</v>
      </c>
      <c r="D1157" t="str">
        <f>_xlfn.XLOOKUP(Table2[[#This Row],[Patron Group]],$R$10:$R$24,$S$10:$S$24)</f>
        <v>Graduate</v>
      </c>
      <c r="E1157" s="1" t="d">
        <v>2023-01-25</v>
      </c>
      <c r="F1157" t="s">
        <v>37</v>
      </c>
      <c r="G1157" t="s">
        <v>2296</v>
      </c>
      <c r="H1157" t="str">
        <f>_xlfn.XLOOKUP(Table2[[#This Row],[Unique BarCode]],$N$10:$N$37,$O$10:$O$37)</f>
        <v>MACUSBC</v>
      </c>
      <c r="I1157" t="str">
        <f>_xlfn.XLOOKUP(Table2[[#This Row],[Unique BarCode]],$N$10:$N$37,$P$10:$P$37)</f>
        <v>Charger</v>
      </c>
      <c r="J1157" t="s">
        <v>8</v>
      </c>
      <c r="K1157" t="s">
        <v>38</v>
      </c>
      <c r="L1157">
        <v>1</v>
      </c>
    </row>
    <row r="1158" spans="1:12" x14ac:dyDescent="0.2">
      <c r="A1158" s="1" t="d">
        <v>2023-01-25</v>
      </c>
      <c r="B1158" s="45">
        <v>-1</v>
      </c>
      <c r="C1158" t="s">
        <v>20</v>
      </c>
      <c r="D1158" t="str">
        <f>_xlfn.XLOOKUP(Table2[[#This Row],[Patron Group]],$R$10:$R$24,$S$10:$S$24)</f>
        <v>Graduate</v>
      </c>
      <c r="E1158" s="1" t="d">
        <v>2023-01-25</v>
      </c>
      <c r="F1158" t="s">
        <v>93</v>
      </c>
      <c r="G1158" t="s">
        <v>2296</v>
      </c>
      <c r="H1158" t="str">
        <f>_xlfn.XLOOKUP(Table2[[#This Row],[Unique BarCode]],$N$10:$N$37,$O$10:$O$37)</f>
        <v>MACUSBC</v>
      </c>
      <c r="I1158" t="str">
        <f>_xlfn.XLOOKUP(Table2[[#This Row],[Unique BarCode]],$N$10:$N$37,$P$10:$P$37)</f>
        <v>Charger</v>
      </c>
      <c r="J1158" t="s">
        <v>8</v>
      </c>
      <c r="K1158" t="s">
        <v>94</v>
      </c>
      <c r="L1158">
        <v>1</v>
      </c>
    </row>
    <row r="1159" spans="1:12" x14ac:dyDescent="0.2">
      <c r="A1159" s="1" t="d">
        <v>2023-01-25</v>
      </c>
      <c r="B1159" s="45">
        <v>-1</v>
      </c>
      <c r="C1159" t="s">
        <v>20</v>
      </c>
      <c r="D1159" t="str">
        <f>_xlfn.XLOOKUP(Table2[[#This Row],[Patron Group]],$R$10:$R$24,$S$10:$S$24)</f>
        <v>Graduate</v>
      </c>
      <c r="E1159" s="1" t="d">
        <v>2023-01-25</v>
      </c>
      <c r="F1159" t="s">
        <v>227</v>
      </c>
      <c r="G1159" t="s">
        <v>2271</v>
      </c>
      <c r="H1159" t="str">
        <f>_xlfn.XLOOKUP(Table2[[#This Row],[Unique BarCode]],$N$10:$N$37,$O$10:$O$37)</f>
        <v>OMNI</v>
      </c>
      <c r="I1159" t="str">
        <f>_xlfn.XLOOKUP(Table2[[#This Row],[Unique BarCode]],$N$10:$N$37,$P$10:$P$37)</f>
        <v>Charger</v>
      </c>
      <c r="J1159" t="s">
        <v>13</v>
      </c>
      <c r="K1159" t="s">
        <v>228</v>
      </c>
      <c r="L1159">
        <v>1</v>
      </c>
    </row>
    <row r="1160" spans="1:12" x14ac:dyDescent="0.2">
      <c r="A1160" s="1" t="d">
        <v>2023-01-25</v>
      </c>
      <c r="B1160" s="45">
        <v>-1</v>
      </c>
      <c r="C1160" t="s">
        <v>20</v>
      </c>
      <c r="D1160" t="str">
        <f>_xlfn.XLOOKUP(Table2[[#This Row],[Patron Group]],$R$10:$R$24,$S$10:$S$24)</f>
        <v>Graduate</v>
      </c>
      <c r="E1160" s="1" t="d">
        <v>2023-01-25</v>
      </c>
      <c r="F1160" t="s">
        <v>918</v>
      </c>
      <c r="G1160" t="s">
        <v>2285</v>
      </c>
      <c r="H1160" t="str">
        <f>_xlfn.XLOOKUP(Table2[[#This Row],[Unique BarCode]],$N$10:$N$37,$O$10:$O$37)</f>
        <v>UHDMI</v>
      </c>
      <c r="I1160" t="str">
        <f>_xlfn.XLOOKUP(Table2[[#This Row],[Unique BarCode]],$N$10:$N$37,$P$10:$P$37)</f>
        <v>Cable</v>
      </c>
      <c r="J1160" t="s">
        <v>8</v>
      </c>
      <c r="L1160">
        <v>1</v>
      </c>
    </row>
    <row r="1161" spans="1:12" x14ac:dyDescent="0.2">
      <c r="A1161" s="1" t="d">
        <v>2023-01-25</v>
      </c>
      <c r="B1161" s="45">
        <v>-1</v>
      </c>
      <c r="C1161" t="s">
        <v>20</v>
      </c>
      <c r="D1161" t="str">
        <f>_xlfn.XLOOKUP(Table2[[#This Row],[Patron Group]],$R$10:$R$24,$S$10:$S$24)</f>
        <v>Graduate</v>
      </c>
      <c r="E1161" s="1" t="d">
        <v>2023-01-25</v>
      </c>
      <c r="F1161" t="s">
        <v>1159</v>
      </c>
      <c r="G1161" t="s">
        <v>2294</v>
      </c>
      <c r="H1161" t="str">
        <f>_xlfn.XLOOKUP(Table2[[#This Row],[Unique BarCode]],$N$10:$N$37,$O$10:$O$37)</f>
        <v>UVGA</v>
      </c>
      <c r="I1161" t="str">
        <f>_xlfn.XLOOKUP(Table2[[#This Row],[Unique BarCode]],$N$10:$N$37,$P$10:$P$37)</f>
        <v>Cable</v>
      </c>
      <c r="J1161" t="s">
        <v>8</v>
      </c>
      <c r="L1161">
        <v>1</v>
      </c>
    </row>
    <row r="1162" spans="1:12" x14ac:dyDescent="0.2">
      <c r="A1162" s="1" t="d">
        <v>2023-01-25</v>
      </c>
      <c r="B1162" s="45">
        <v>-1</v>
      </c>
      <c r="C1162" t="s">
        <v>20</v>
      </c>
      <c r="D1162" t="str">
        <f>_xlfn.XLOOKUP(Table2[[#This Row],[Patron Group]],$R$10:$R$24,$S$10:$S$24)</f>
        <v>Graduate</v>
      </c>
      <c r="E1162" s="1" t="d">
        <v>2023-01-25</v>
      </c>
      <c r="F1162" t="s">
        <v>817</v>
      </c>
      <c r="G1162" t="s">
        <v>2272</v>
      </c>
      <c r="H1162" t="str">
        <f>_xlfn.XLOOKUP(Table2[[#This Row],[Unique BarCode]],$N$10:$N$37,$O$10:$O$37)</f>
        <v>WALLADPT</v>
      </c>
      <c r="I1162" t="str">
        <f>_xlfn.XLOOKUP(Table2[[#This Row],[Unique BarCode]],$N$10:$N$37,$P$10:$P$37)</f>
        <v>Charger</v>
      </c>
      <c r="J1162" t="s">
        <v>13</v>
      </c>
      <c r="K1162" t="s">
        <v>818</v>
      </c>
      <c r="L1162">
        <v>1</v>
      </c>
    </row>
    <row r="1163" spans="1:12" x14ac:dyDescent="0.2">
      <c r="A1163" s="1" t="d">
        <v>2023-01-25</v>
      </c>
      <c r="B1163" s="45">
        <v>-1</v>
      </c>
      <c r="C1163" t="s">
        <v>20</v>
      </c>
      <c r="D1163" t="str">
        <f>_xlfn.XLOOKUP(Table2[[#This Row],[Patron Group]],$R$10:$R$24,$S$10:$S$24)</f>
        <v>Graduate</v>
      </c>
      <c r="E1163" s="1" t="d">
        <v>2023-01-25</v>
      </c>
      <c r="F1163" t="s">
        <v>97</v>
      </c>
      <c r="G1163" t="s">
        <v>2272</v>
      </c>
      <c r="H1163" t="str">
        <f>_xlfn.XLOOKUP(Table2[[#This Row],[Unique BarCode]],$N$10:$N$37,$O$10:$O$37)</f>
        <v>WALLADPT</v>
      </c>
      <c r="I1163" t="str">
        <f>_xlfn.XLOOKUP(Table2[[#This Row],[Unique BarCode]],$N$10:$N$37,$P$10:$P$37)</f>
        <v>Charger</v>
      </c>
      <c r="J1163" t="s">
        <v>8</v>
      </c>
      <c r="L1163">
        <v>1</v>
      </c>
    </row>
    <row r="1164" spans="1:12" x14ac:dyDescent="0.2">
      <c r="A1164" s="1" t="d">
        <v>2023-01-25</v>
      </c>
      <c r="B1164" s="45">
        <v>-1</v>
      </c>
      <c r="C1164" t="s">
        <v>20</v>
      </c>
      <c r="D1164" t="str">
        <f>_xlfn.XLOOKUP(Table2[[#This Row],[Patron Group]],$R$10:$R$24,$S$10:$S$24)</f>
        <v>Graduate</v>
      </c>
      <c r="E1164" s="1" t="d">
        <v>2023-02-01</v>
      </c>
      <c r="F1164" t="s">
        <v>231</v>
      </c>
      <c r="G1164" t="s">
        <v>2273</v>
      </c>
      <c r="H1164" t="str">
        <f>_xlfn.XLOOKUP(Table2[[#This Row],[Unique BarCode]],$N$10:$N$37,$O$10:$O$37)</f>
        <v>ChromeBook</v>
      </c>
      <c r="I1164" t="str">
        <f>_xlfn.XLOOKUP(Table2[[#This Row],[Unique BarCode]],$N$10:$N$37,$P$10:$P$37)</f>
        <v>Device</v>
      </c>
      <c r="J1164" t="s">
        <v>13</v>
      </c>
      <c r="K1164" t="s">
        <v>232</v>
      </c>
      <c r="L1164">
        <v>1</v>
      </c>
    </row>
    <row r="1165" spans="1:12" x14ac:dyDescent="0.2">
      <c r="A1165" s="1" t="d">
        <v>2023-01-25</v>
      </c>
      <c r="B1165" s="45">
        <v>-1</v>
      </c>
      <c r="C1165" t="s">
        <v>20</v>
      </c>
      <c r="D1165" t="str">
        <f>_xlfn.XLOOKUP(Table2[[#This Row],[Patron Group]],$R$10:$R$24,$S$10:$S$24)</f>
        <v>Graduate</v>
      </c>
      <c r="E1165" s="1" t="d">
        <v>2023-02-01</v>
      </c>
      <c r="F1165" t="s">
        <v>599</v>
      </c>
      <c r="G1165" t="s">
        <v>2274</v>
      </c>
      <c r="H1165" t="str">
        <f>_xlfn.XLOOKUP(Table2[[#This Row],[Unique BarCode]],$N$10:$N$37,$O$10:$O$37)</f>
        <v>MacBook</v>
      </c>
      <c r="I1165" t="str">
        <f>_xlfn.XLOOKUP(Table2[[#This Row],[Unique BarCode]],$N$10:$N$37,$P$10:$P$37)</f>
        <v>Device</v>
      </c>
      <c r="J1165" t="s">
        <v>8</v>
      </c>
      <c r="K1165" t="s">
        <v>600</v>
      </c>
      <c r="L1165">
        <v>1</v>
      </c>
    </row>
    <row r="1166" spans="1:12" x14ac:dyDescent="0.2">
      <c r="A1166" s="1" t="d">
        <v>2023-01-25</v>
      </c>
      <c r="B1166" s="45">
        <v>-1</v>
      </c>
      <c r="C1166" t="s">
        <v>20</v>
      </c>
      <c r="D1166" t="str">
        <f>_xlfn.XLOOKUP(Table2[[#This Row],[Patron Group]],$R$10:$R$24,$S$10:$S$24)</f>
        <v>Graduate</v>
      </c>
      <c r="E1166" s="1" t="d">
        <v>2023-02-06</v>
      </c>
      <c r="F1166" t="s">
        <v>522</v>
      </c>
      <c r="G1166" t="s">
        <v>2263</v>
      </c>
      <c r="H1166" t="str">
        <f>_xlfn.XLOOKUP(Table2[[#This Row],[Unique BarCode]],$N$10:$N$37,$O$10:$O$37)</f>
        <v>HP Laptop</v>
      </c>
      <c r="I1166" t="str">
        <f>_xlfn.XLOOKUP(Table2[[#This Row],[Unique BarCode]],$N$10:$N$37,$P$10:$P$37)</f>
        <v>Device</v>
      </c>
      <c r="J1166" t="s">
        <v>8</v>
      </c>
      <c r="K1166" t="s">
        <v>523</v>
      </c>
      <c r="L1166">
        <v>1</v>
      </c>
    </row>
    <row r="1167" spans="1:12" x14ac:dyDescent="0.2">
      <c r="A1167" s="1" t="d">
        <v>2023-01-25</v>
      </c>
      <c r="B1167" s="45">
        <v>-1</v>
      </c>
      <c r="C1167" t="s">
        <v>20</v>
      </c>
      <c r="D1167" t="str">
        <f>_xlfn.XLOOKUP(Table2[[#This Row],[Patron Group]],$R$10:$R$24,$S$10:$S$24)</f>
        <v>Graduate</v>
      </c>
      <c r="E1167" s="1" t="d">
        <v>2023-03-24</v>
      </c>
      <c r="F1167" t="s">
        <v>119</v>
      </c>
      <c r="G1167" t="s">
        <v>2275</v>
      </c>
      <c r="H1167" t="str">
        <f>_xlfn.XLOOKUP(Table2[[#This Row],[Unique BarCode]],$N$10:$N$37,$O$10:$O$37)</f>
        <v>iPad</v>
      </c>
      <c r="I1167" t="str">
        <f>_xlfn.XLOOKUP(Table2[[#This Row],[Unique BarCode]],$N$10:$N$37,$P$10:$P$37)</f>
        <v>Device</v>
      </c>
      <c r="J1167" t="s">
        <v>8</v>
      </c>
      <c r="L1167">
        <v>1</v>
      </c>
    </row>
    <row r="1168" spans="1:12" x14ac:dyDescent="0.2">
      <c r="A1168" s="1" t="d">
        <v>2023-01-25</v>
      </c>
      <c r="B1168" s="45">
        <v>-1</v>
      </c>
      <c r="C1168" t="s">
        <v>66</v>
      </c>
      <c r="D1168" t="str">
        <f>_xlfn.XLOOKUP(Table2[[#This Row],[Patron Group]],$R$10:$R$24,$S$10:$S$24)</f>
        <v>Graduate</v>
      </c>
      <c r="E1168" s="1" t="d">
        <v>2023-01-25</v>
      </c>
      <c r="F1168" t="s">
        <v>847</v>
      </c>
      <c r="G1168" t="s">
        <v>2271</v>
      </c>
      <c r="H1168" t="str">
        <f>_xlfn.XLOOKUP(Table2[[#This Row],[Unique BarCode]],$N$10:$N$37,$O$10:$O$37)</f>
        <v>OMNI</v>
      </c>
      <c r="I1168" t="str">
        <f>_xlfn.XLOOKUP(Table2[[#This Row],[Unique BarCode]],$N$10:$N$37,$P$10:$P$37)</f>
        <v>Charger</v>
      </c>
      <c r="J1168" t="s">
        <v>68</v>
      </c>
      <c r="K1168" t="s">
        <v>848</v>
      </c>
      <c r="L1168">
        <v>1</v>
      </c>
    </row>
    <row r="1169" spans="1:12" x14ac:dyDescent="0.2">
      <c r="A1169" s="1" t="d">
        <v>2023-01-25</v>
      </c>
      <c r="B1169" s="45">
        <v>-1</v>
      </c>
      <c r="C1169" t="s">
        <v>77</v>
      </c>
      <c r="D1169" t="str">
        <f>_xlfn.XLOOKUP(Table2[[#This Row],[Patron Group]],$R$10:$R$24,$S$10:$S$24)</f>
        <v>Undergraduate</v>
      </c>
      <c r="E1169" s="1" t="d">
        <v>2023-01-25</v>
      </c>
      <c r="F1169" t="s">
        <v>1206</v>
      </c>
      <c r="G1169" t="s">
        <v>2276</v>
      </c>
      <c r="H1169" t="str">
        <f>_xlfn.XLOOKUP(Table2[[#This Row],[Unique BarCode]],$N$10:$N$37,$O$10:$O$37)</f>
        <v>CALC</v>
      </c>
      <c r="I1169" t="str">
        <f>_xlfn.XLOOKUP(Table2[[#This Row],[Unique BarCode]],$N$10:$N$37,$P$10:$P$37)</f>
        <v>Accessory</v>
      </c>
      <c r="J1169" t="s">
        <v>8</v>
      </c>
      <c r="K1169" t="s">
        <v>1207</v>
      </c>
      <c r="L1169">
        <v>1</v>
      </c>
    </row>
    <row r="1170" spans="1:12" x14ac:dyDescent="0.2">
      <c r="A1170" s="1" t="d">
        <v>2023-01-25</v>
      </c>
      <c r="B1170" s="45">
        <v>-1</v>
      </c>
      <c r="C1170" t="s">
        <v>77</v>
      </c>
      <c r="D1170" t="str">
        <f>_xlfn.XLOOKUP(Table2[[#This Row],[Patron Group]],$R$10:$R$24,$S$10:$S$24)</f>
        <v>Undergraduate</v>
      </c>
      <c r="E1170" s="1" t="d">
        <v>2023-01-25</v>
      </c>
      <c r="F1170" t="s">
        <v>1174</v>
      </c>
      <c r="G1170" t="s">
        <v>2281</v>
      </c>
      <c r="H1170" t="str">
        <f>_xlfn.XLOOKUP(Table2[[#This Row],[Unique BarCode]],$N$10:$N$37,$O$10:$O$37)</f>
        <v>HDMIC</v>
      </c>
      <c r="I1170" t="str">
        <f>_xlfn.XLOOKUP(Table2[[#This Row],[Unique BarCode]],$N$10:$N$37,$P$10:$P$37)</f>
        <v>Cable</v>
      </c>
      <c r="J1170" t="s">
        <v>8</v>
      </c>
      <c r="K1170" t="s">
        <v>1175</v>
      </c>
      <c r="L1170">
        <v>1</v>
      </c>
    </row>
    <row r="1171" spans="1:12" x14ac:dyDescent="0.2">
      <c r="A1171" s="1" t="d">
        <v>2023-01-25</v>
      </c>
      <c r="B1171" s="45">
        <v>-1</v>
      </c>
      <c r="C1171" t="s">
        <v>77</v>
      </c>
      <c r="D1171" t="str">
        <f>_xlfn.XLOOKUP(Table2[[#This Row],[Patron Group]],$R$10:$R$24,$S$10:$S$24)</f>
        <v>Undergraduate</v>
      </c>
      <c r="E1171" s="1" t="d">
        <v>2023-01-25</v>
      </c>
      <c r="F1171" t="s">
        <v>1037</v>
      </c>
      <c r="G1171" t="s">
        <v>2281</v>
      </c>
      <c r="H1171" t="str">
        <f>_xlfn.XLOOKUP(Table2[[#This Row],[Unique BarCode]],$N$10:$N$37,$O$10:$O$37)</f>
        <v>HDMIC</v>
      </c>
      <c r="I1171" t="str">
        <f>_xlfn.XLOOKUP(Table2[[#This Row],[Unique BarCode]],$N$10:$N$37,$P$10:$P$37)</f>
        <v>Cable</v>
      </c>
      <c r="J1171" t="s">
        <v>8</v>
      </c>
      <c r="K1171" t="s">
        <v>1038</v>
      </c>
      <c r="L1171">
        <v>1</v>
      </c>
    </row>
    <row r="1172" spans="1:12" x14ac:dyDescent="0.2">
      <c r="A1172" s="1" t="d">
        <v>2023-01-25</v>
      </c>
      <c r="B1172" s="45">
        <v>-1</v>
      </c>
      <c r="C1172" t="s">
        <v>77</v>
      </c>
      <c r="D1172" t="str">
        <f>_xlfn.XLOOKUP(Table2[[#This Row],[Patron Group]],$R$10:$R$24,$S$10:$S$24)</f>
        <v>Undergraduate</v>
      </c>
      <c r="E1172" s="1" t="d">
        <v>2023-01-25</v>
      </c>
      <c r="F1172" t="s">
        <v>1208</v>
      </c>
      <c r="G1172" t="s">
        <v>2281</v>
      </c>
      <c r="H1172" t="str">
        <f>_xlfn.XLOOKUP(Table2[[#This Row],[Unique BarCode]],$N$10:$N$37,$O$10:$O$37)</f>
        <v>HDMIC</v>
      </c>
      <c r="I1172" t="str">
        <f>_xlfn.XLOOKUP(Table2[[#This Row],[Unique BarCode]],$N$10:$N$37,$P$10:$P$37)</f>
        <v>Cable</v>
      </c>
      <c r="J1172" t="s">
        <v>8</v>
      </c>
      <c r="K1172" t="s">
        <v>1209</v>
      </c>
      <c r="L1172">
        <v>1</v>
      </c>
    </row>
    <row r="1173" spans="1:12" x14ac:dyDescent="0.2">
      <c r="A1173" s="1" t="d">
        <v>2023-01-25</v>
      </c>
      <c r="B1173" s="45">
        <v>-1</v>
      </c>
      <c r="C1173" t="s">
        <v>77</v>
      </c>
      <c r="D1173" t="str">
        <f>_xlfn.XLOOKUP(Table2[[#This Row],[Patron Group]],$R$10:$R$24,$S$10:$S$24)</f>
        <v>Undergraduate</v>
      </c>
      <c r="E1173" s="1" t="d">
        <v>2023-01-25</v>
      </c>
      <c r="F1173" t="s">
        <v>1155</v>
      </c>
      <c r="G1173" t="s">
        <v>2266</v>
      </c>
      <c r="H1173" t="str">
        <f>_xlfn.XLOOKUP(Table2[[#This Row],[Unique BarCode]],$N$10:$N$37,$O$10:$O$37)</f>
        <v>Headphones</v>
      </c>
      <c r="I1173" t="str">
        <f>_xlfn.XLOOKUP(Table2[[#This Row],[Unique BarCode]],$N$10:$N$37,$P$10:$P$37)</f>
        <v>Accessory</v>
      </c>
      <c r="J1173" t="s">
        <v>13</v>
      </c>
      <c r="K1173" t="s">
        <v>1156</v>
      </c>
      <c r="L1173">
        <v>1</v>
      </c>
    </row>
    <row r="1174" spans="1:12" x14ac:dyDescent="0.2">
      <c r="A1174" s="1" t="d">
        <v>2023-01-25</v>
      </c>
      <c r="B1174" s="45">
        <v>-1</v>
      </c>
      <c r="C1174" t="s">
        <v>77</v>
      </c>
      <c r="D1174" t="str">
        <f>_xlfn.XLOOKUP(Table2[[#This Row],[Patron Group]],$R$10:$R$24,$S$10:$S$24)</f>
        <v>Undergraduate</v>
      </c>
      <c r="E1174" s="1" t="d">
        <v>2023-01-25</v>
      </c>
      <c r="F1174" t="s">
        <v>687</v>
      </c>
      <c r="G1174" t="s">
        <v>2282</v>
      </c>
      <c r="H1174" t="str">
        <f>_xlfn.XLOOKUP(Table2[[#This Row],[Unique BarCode]],$N$10:$N$37,$O$10:$O$37)</f>
        <v>HPUSBC</v>
      </c>
      <c r="I1174" t="str">
        <f>_xlfn.XLOOKUP(Table2[[#This Row],[Unique BarCode]],$N$10:$N$37,$P$10:$P$37)</f>
        <v>Charger</v>
      </c>
      <c r="J1174" t="s">
        <v>49</v>
      </c>
      <c r="L1174">
        <v>1</v>
      </c>
    </row>
    <row r="1175" spans="1:12" x14ac:dyDescent="0.2">
      <c r="A1175" s="1" t="d">
        <v>2023-01-25</v>
      </c>
      <c r="B1175" s="45">
        <v>-1</v>
      </c>
      <c r="C1175" t="s">
        <v>77</v>
      </c>
      <c r="D1175" t="str">
        <f>_xlfn.XLOOKUP(Table2[[#This Row],[Patron Group]],$R$10:$R$24,$S$10:$S$24)</f>
        <v>Undergraduate</v>
      </c>
      <c r="E1175" s="1" t="d">
        <v>2023-01-25</v>
      </c>
      <c r="F1175" t="s">
        <v>1003</v>
      </c>
      <c r="G1175" t="s">
        <v>2265</v>
      </c>
      <c r="H1175" t="str">
        <f>_xlfn.XLOOKUP(Table2[[#This Row],[Unique BarCode]],$N$10:$N$37,$O$10:$O$37)</f>
        <v>IPHONE</v>
      </c>
      <c r="I1175" t="str">
        <f>_xlfn.XLOOKUP(Table2[[#This Row],[Unique BarCode]],$N$10:$N$37,$P$10:$P$37)</f>
        <v>Charger</v>
      </c>
      <c r="J1175" t="s">
        <v>68</v>
      </c>
      <c r="L1175">
        <v>1</v>
      </c>
    </row>
    <row r="1176" spans="1:12" x14ac:dyDescent="0.2">
      <c r="A1176" s="1" t="d">
        <v>2023-01-25</v>
      </c>
      <c r="B1176" s="45">
        <v>-1</v>
      </c>
      <c r="C1176" t="s">
        <v>77</v>
      </c>
      <c r="D1176" t="str">
        <f>_xlfn.XLOOKUP(Table2[[#This Row],[Patron Group]],$R$10:$R$24,$S$10:$S$24)</f>
        <v>Undergraduate</v>
      </c>
      <c r="E1176" s="1" t="d">
        <v>2023-01-25</v>
      </c>
      <c r="F1176" t="s">
        <v>218</v>
      </c>
      <c r="G1176" t="s">
        <v>2265</v>
      </c>
      <c r="H1176" t="str">
        <f>_xlfn.XLOOKUP(Table2[[#This Row],[Unique BarCode]],$N$10:$N$37,$O$10:$O$37)</f>
        <v>IPHONE</v>
      </c>
      <c r="I1176" t="str">
        <f>_xlfn.XLOOKUP(Table2[[#This Row],[Unique BarCode]],$N$10:$N$37,$P$10:$P$37)</f>
        <v>Charger</v>
      </c>
      <c r="J1176" t="s">
        <v>49</v>
      </c>
      <c r="K1176" t="s">
        <v>219</v>
      </c>
      <c r="L1176">
        <v>1</v>
      </c>
    </row>
    <row r="1177" spans="1:12" x14ac:dyDescent="0.2">
      <c r="A1177" s="1" t="d">
        <v>2023-01-25</v>
      </c>
      <c r="B1177" s="45">
        <v>-1</v>
      </c>
      <c r="C1177" t="s">
        <v>77</v>
      </c>
      <c r="D1177" t="str">
        <f>_xlfn.XLOOKUP(Table2[[#This Row],[Patron Group]],$R$10:$R$24,$S$10:$S$24)</f>
        <v>Undergraduate</v>
      </c>
      <c r="E1177" s="1" t="d">
        <v>2023-01-25</v>
      </c>
      <c r="F1177" t="s">
        <v>27</v>
      </c>
      <c r="G1177" t="s">
        <v>2265</v>
      </c>
      <c r="H1177" t="str">
        <f>_xlfn.XLOOKUP(Table2[[#This Row],[Unique BarCode]],$N$10:$N$37,$O$10:$O$37)</f>
        <v>IPHONE</v>
      </c>
      <c r="I1177" t="str">
        <f>_xlfn.XLOOKUP(Table2[[#This Row],[Unique BarCode]],$N$10:$N$37,$P$10:$P$37)</f>
        <v>Charger</v>
      </c>
      <c r="J1177" t="s">
        <v>8</v>
      </c>
      <c r="K1177" t="s">
        <v>28</v>
      </c>
      <c r="L1177">
        <v>1</v>
      </c>
    </row>
    <row r="1178" spans="1:12" x14ac:dyDescent="0.2">
      <c r="A1178" s="1" t="d">
        <v>2023-01-25</v>
      </c>
      <c r="B1178" s="45">
        <v>-1</v>
      </c>
      <c r="C1178" t="s">
        <v>77</v>
      </c>
      <c r="D1178" t="str">
        <f>_xlfn.XLOOKUP(Table2[[#This Row],[Patron Group]],$R$10:$R$24,$S$10:$S$24)</f>
        <v>Undergraduate</v>
      </c>
      <c r="E1178" s="1" t="d">
        <v>2023-01-25</v>
      </c>
      <c r="F1178" t="s">
        <v>84</v>
      </c>
      <c r="G1178" t="s">
        <v>2265</v>
      </c>
      <c r="H1178" t="str">
        <f>_xlfn.XLOOKUP(Table2[[#This Row],[Unique BarCode]],$N$10:$N$37,$O$10:$O$37)</f>
        <v>IPHONE</v>
      </c>
      <c r="I1178" t="str">
        <f>_xlfn.XLOOKUP(Table2[[#This Row],[Unique BarCode]],$N$10:$N$37,$P$10:$P$37)</f>
        <v>Charger</v>
      </c>
      <c r="J1178" t="s">
        <v>8</v>
      </c>
      <c r="K1178" t="s">
        <v>85</v>
      </c>
      <c r="L1178">
        <v>1</v>
      </c>
    </row>
    <row r="1179" spans="1:12" x14ac:dyDescent="0.2">
      <c r="A1179" s="1" t="d">
        <v>2023-01-25</v>
      </c>
      <c r="B1179" s="45">
        <v>-1</v>
      </c>
      <c r="C1179" t="s">
        <v>77</v>
      </c>
      <c r="D1179" t="str">
        <f>_xlfn.XLOOKUP(Table2[[#This Row],[Patron Group]],$R$10:$R$24,$S$10:$S$24)</f>
        <v>Undergraduate</v>
      </c>
      <c r="E1179" s="1" t="d">
        <v>2023-01-25</v>
      </c>
      <c r="F1179" t="s">
        <v>86</v>
      </c>
      <c r="G1179" t="s">
        <v>2265</v>
      </c>
      <c r="H1179" t="str">
        <f>_xlfn.XLOOKUP(Table2[[#This Row],[Unique BarCode]],$N$10:$N$37,$O$10:$O$37)</f>
        <v>IPHONE</v>
      </c>
      <c r="I1179" t="str">
        <f>_xlfn.XLOOKUP(Table2[[#This Row],[Unique BarCode]],$N$10:$N$37,$P$10:$P$37)</f>
        <v>Charger</v>
      </c>
      <c r="J1179" t="s">
        <v>8</v>
      </c>
      <c r="K1179" t="s">
        <v>87</v>
      </c>
      <c r="L1179">
        <v>1</v>
      </c>
    </row>
    <row r="1180" spans="1:12" x14ac:dyDescent="0.2">
      <c r="A1180" s="1" t="d">
        <v>2023-01-25</v>
      </c>
      <c r="B1180" s="45">
        <v>-1</v>
      </c>
      <c r="C1180" t="s">
        <v>77</v>
      </c>
      <c r="D1180" t="str">
        <f>_xlfn.XLOOKUP(Table2[[#This Row],[Patron Group]],$R$10:$R$24,$S$10:$S$24)</f>
        <v>Undergraduate</v>
      </c>
      <c r="E1180" s="1" t="d">
        <v>2023-01-25</v>
      </c>
      <c r="F1180" t="s">
        <v>433</v>
      </c>
      <c r="G1180" t="s">
        <v>2265</v>
      </c>
      <c r="H1180" t="str">
        <f>_xlfn.XLOOKUP(Table2[[#This Row],[Unique BarCode]],$N$10:$N$37,$O$10:$O$37)</f>
        <v>IPHONE</v>
      </c>
      <c r="I1180" t="str">
        <f>_xlfn.XLOOKUP(Table2[[#This Row],[Unique BarCode]],$N$10:$N$37,$P$10:$P$37)</f>
        <v>Charger</v>
      </c>
      <c r="J1180" t="s">
        <v>8</v>
      </c>
      <c r="K1180" t="s">
        <v>434</v>
      </c>
      <c r="L1180">
        <v>1</v>
      </c>
    </row>
    <row r="1181" spans="1:12" x14ac:dyDescent="0.2">
      <c r="A1181" s="1" t="d">
        <v>2023-01-25</v>
      </c>
      <c r="B1181" s="45">
        <v>-1</v>
      </c>
      <c r="C1181" t="s">
        <v>77</v>
      </c>
      <c r="D1181" t="str">
        <f>_xlfn.XLOOKUP(Table2[[#This Row],[Patron Group]],$R$10:$R$24,$S$10:$S$24)</f>
        <v>Undergraduate</v>
      </c>
      <c r="E1181" s="1" t="d">
        <v>2023-01-25</v>
      </c>
      <c r="F1181" t="s">
        <v>222</v>
      </c>
      <c r="G1181" t="s">
        <v>2265</v>
      </c>
      <c r="H1181" t="str">
        <f>_xlfn.XLOOKUP(Table2[[#This Row],[Unique BarCode]],$N$10:$N$37,$O$10:$O$37)</f>
        <v>IPHONE</v>
      </c>
      <c r="I1181" t="str">
        <f>_xlfn.XLOOKUP(Table2[[#This Row],[Unique BarCode]],$N$10:$N$37,$P$10:$P$37)</f>
        <v>Charger</v>
      </c>
      <c r="J1181" t="s">
        <v>13</v>
      </c>
      <c r="K1181" t="s">
        <v>223</v>
      </c>
      <c r="L1181">
        <v>1</v>
      </c>
    </row>
    <row r="1182" spans="1:12" x14ac:dyDescent="0.2">
      <c r="A1182" s="1" t="d">
        <v>2023-01-25</v>
      </c>
      <c r="B1182" s="45">
        <v>-1</v>
      </c>
      <c r="C1182" t="s">
        <v>77</v>
      </c>
      <c r="D1182" t="str">
        <f>_xlfn.XLOOKUP(Table2[[#This Row],[Patron Group]],$R$10:$R$24,$S$10:$S$24)</f>
        <v>Undergraduate</v>
      </c>
      <c r="E1182" s="1" t="d">
        <v>2023-01-25</v>
      </c>
      <c r="F1182" t="s">
        <v>1041</v>
      </c>
      <c r="G1182" t="s">
        <v>2265</v>
      </c>
      <c r="H1182" t="str">
        <f>_xlfn.XLOOKUP(Table2[[#This Row],[Unique BarCode]],$N$10:$N$37,$O$10:$O$37)</f>
        <v>IPHONE</v>
      </c>
      <c r="I1182" t="str">
        <f>_xlfn.XLOOKUP(Table2[[#This Row],[Unique BarCode]],$N$10:$N$37,$P$10:$P$37)</f>
        <v>Charger</v>
      </c>
      <c r="J1182" t="s">
        <v>128</v>
      </c>
      <c r="L1182">
        <v>1</v>
      </c>
    </row>
    <row r="1183" spans="1:12" x14ac:dyDescent="0.2">
      <c r="A1183" s="1" t="d">
        <v>2023-01-25</v>
      </c>
      <c r="B1183" s="45">
        <v>-1</v>
      </c>
      <c r="C1183" t="s">
        <v>77</v>
      </c>
      <c r="D1183" t="str">
        <f>_xlfn.XLOOKUP(Table2[[#This Row],[Patron Group]],$R$10:$R$24,$S$10:$S$24)</f>
        <v>Undergraduate</v>
      </c>
      <c r="E1183" s="1" t="d">
        <v>2023-01-25</v>
      </c>
      <c r="F1183" t="s">
        <v>577</v>
      </c>
      <c r="G1183" t="s">
        <v>2296</v>
      </c>
      <c r="H1183" t="str">
        <f>_xlfn.XLOOKUP(Table2[[#This Row],[Unique BarCode]],$N$10:$N$37,$O$10:$O$37)</f>
        <v>MACUSBC</v>
      </c>
      <c r="I1183" t="str">
        <f>_xlfn.XLOOKUP(Table2[[#This Row],[Unique BarCode]],$N$10:$N$37,$P$10:$P$37)</f>
        <v>Charger</v>
      </c>
      <c r="J1183" t="s">
        <v>8</v>
      </c>
      <c r="K1183" t="s">
        <v>578</v>
      </c>
      <c r="L1183">
        <v>1</v>
      </c>
    </row>
    <row r="1184" spans="1:12" x14ac:dyDescent="0.2">
      <c r="A1184" s="1" t="d">
        <v>2023-01-25</v>
      </c>
      <c r="B1184" s="45">
        <v>-1</v>
      </c>
      <c r="C1184" t="s">
        <v>77</v>
      </c>
      <c r="D1184" t="str">
        <f>_xlfn.XLOOKUP(Table2[[#This Row],[Patron Group]],$R$10:$R$24,$S$10:$S$24)</f>
        <v>Undergraduate</v>
      </c>
      <c r="E1184" s="1" t="d">
        <v>2023-01-25</v>
      </c>
      <c r="F1184" t="s">
        <v>224</v>
      </c>
      <c r="G1184" t="s">
        <v>2296</v>
      </c>
      <c r="H1184" t="str">
        <f>_xlfn.XLOOKUP(Table2[[#This Row],[Unique BarCode]],$N$10:$N$37,$O$10:$O$37)</f>
        <v>MACUSBC</v>
      </c>
      <c r="I1184" t="str">
        <f>_xlfn.XLOOKUP(Table2[[#This Row],[Unique BarCode]],$N$10:$N$37,$P$10:$P$37)</f>
        <v>Charger</v>
      </c>
      <c r="J1184" t="s">
        <v>8</v>
      </c>
      <c r="K1184" t="s">
        <v>225</v>
      </c>
      <c r="L1184">
        <v>1</v>
      </c>
    </row>
    <row r="1185" spans="1:12" x14ac:dyDescent="0.2">
      <c r="A1185" s="1" t="d">
        <v>2023-01-25</v>
      </c>
      <c r="B1185" s="45">
        <v>-1</v>
      </c>
      <c r="C1185" t="s">
        <v>77</v>
      </c>
      <c r="D1185" t="str">
        <f>_xlfn.XLOOKUP(Table2[[#This Row],[Patron Group]],$R$10:$R$24,$S$10:$S$24)</f>
        <v>Undergraduate</v>
      </c>
      <c r="E1185" s="1" t="d">
        <v>2023-01-25</v>
      </c>
      <c r="F1185" t="s">
        <v>469</v>
      </c>
      <c r="G1185" t="s">
        <v>2296</v>
      </c>
      <c r="H1185" t="str">
        <f>_xlfn.XLOOKUP(Table2[[#This Row],[Unique BarCode]],$N$10:$N$37,$O$10:$O$37)</f>
        <v>MACUSBC</v>
      </c>
      <c r="I1185" t="str">
        <f>_xlfn.XLOOKUP(Table2[[#This Row],[Unique BarCode]],$N$10:$N$37,$P$10:$P$37)</f>
        <v>Charger</v>
      </c>
      <c r="J1185" t="s">
        <v>8</v>
      </c>
      <c r="K1185" t="s">
        <v>470</v>
      </c>
      <c r="L1185">
        <v>1</v>
      </c>
    </row>
    <row r="1186" spans="1:12" x14ac:dyDescent="0.2">
      <c r="A1186" s="1" t="d">
        <v>2023-01-25</v>
      </c>
      <c r="B1186" s="45">
        <v>-1</v>
      </c>
      <c r="C1186" t="s">
        <v>77</v>
      </c>
      <c r="D1186" t="str">
        <f>_xlfn.XLOOKUP(Table2[[#This Row],[Patron Group]],$R$10:$R$24,$S$10:$S$24)</f>
        <v>Undergraduate</v>
      </c>
      <c r="E1186" s="1" t="d">
        <v>2023-01-25</v>
      </c>
      <c r="F1186" t="s">
        <v>213</v>
      </c>
      <c r="G1186" t="s">
        <v>2296</v>
      </c>
      <c r="H1186" t="str">
        <f>_xlfn.XLOOKUP(Table2[[#This Row],[Unique BarCode]],$N$10:$N$37,$O$10:$O$37)</f>
        <v>MACUSBC</v>
      </c>
      <c r="I1186" t="str">
        <f>_xlfn.XLOOKUP(Table2[[#This Row],[Unique BarCode]],$N$10:$N$37,$P$10:$P$37)</f>
        <v>Charger</v>
      </c>
      <c r="J1186" t="s">
        <v>8</v>
      </c>
      <c r="K1186" t="s">
        <v>214</v>
      </c>
      <c r="L1186">
        <v>1</v>
      </c>
    </row>
    <row r="1187" spans="1:12" x14ac:dyDescent="0.2">
      <c r="A1187" s="1" t="d">
        <v>2023-01-25</v>
      </c>
      <c r="B1187" s="45">
        <v>-1</v>
      </c>
      <c r="C1187" t="s">
        <v>77</v>
      </c>
      <c r="D1187" t="str">
        <f>_xlfn.XLOOKUP(Table2[[#This Row],[Patron Group]],$R$10:$R$24,$S$10:$S$24)</f>
        <v>Undergraduate</v>
      </c>
      <c r="E1187" s="1" t="d">
        <v>2023-01-25</v>
      </c>
      <c r="F1187" t="s">
        <v>843</v>
      </c>
      <c r="G1187" t="s">
        <v>2296</v>
      </c>
      <c r="H1187" t="str">
        <f>_xlfn.XLOOKUP(Table2[[#This Row],[Unique BarCode]],$N$10:$N$37,$O$10:$O$37)</f>
        <v>MACUSBC</v>
      </c>
      <c r="I1187" t="str">
        <f>_xlfn.XLOOKUP(Table2[[#This Row],[Unique BarCode]],$N$10:$N$37,$P$10:$P$37)</f>
        <v>Charger</v>
      </c>
      <c r="J1187" t="s">
        <v>8</v>
      </c>
      <c r="K1187" t="s">
        <v>844</v>
      </c>
      <c r="L1187">
        <v>1</v>
      </c>
    </row>
    <row r="1188" spans="1:12" x14ac:dyDescent="0.2">
      <c r="A1188" s="1" t="d">
        <v>2023-01-25</v>
      </c>
      <c r="B1188" s="45">
        <v>-1</v>
      </c>
      <c r="C1188" t="s">
        <v>77</v>
      </c>
      <c r="D1188" t="str">
        <f>_xlfn.XLOOKUP(Table2[[#This Row],[Patron Group]],$R$10:$R$24,$S$10:$S$24)</f>
        <v>Undergraduate</v>
      </c>
      <c r="E1188" s="1" t="d">
        <v>2023-01-25</v>
      </c>
      <c r="F1188" t="s">
        <v>39</v>
      </c>
      <c r="G1188" t="s">
        <v>2296</v>
      </c>
      <c r="H1188" t="str">
        <f>_xlfn.XLOOKUP(Table2[[#This Row],[Unique BarCode]],$N$10:$N$37,$O$10:$O$37)</f>
        <v>MACUSBC</v>
      </c>
      <c r="I1188" t="str">
        <f>_xlfn.XLOOKUP(Table2[[#This Row],[Unique BarCode]],$N$10:$N$37,$P$10:$P$37)</f>
        <v>Charger</v>
      </c>
      <c r="J1188" t="s">
        <v>8</v>
      </c>
      <c r="K1188" t="s">
        <v>40</v>
      </c>
      <c r="L1188">
        <v>1</v>
      </c>
    </row>
    <row r="1189" spans="1:12" x14ac:dyDescent="0.2">
      <c r="A1189" s="1" t="d">
        <v>2023-01-25</v>
      </c>
      <c r="B1189" s="45">
        <v>-1</v>
      </c>
      <c r="C1189" t="s">
        <v>77</v>
      </c>
      <c r="D1189" t="str">
        <f>_xlfn.XLOOKUP(Table2[[#This Row],[Patron Group]],$R$10:$R$24,$S$10:$S$24)</f>
        <v>Undergraduate</v>
      </c>
      <c r="E1189" s="1" t="d">
        <v>2023-01-25</v>
      </c>
      <c r="F1189" t="s">
        <v>845</v>
      </c>
      <c r="G1189" t="s">
        <v>2271</v>
      </c>
      <c r="H1189" t="str">
        <f>_xlfn.XLOOKUP(Table2[[#This Row],[Unique BarCode]],$N$10:$N$37,$O$10:$O$37)</f>
        <v>OMNI</v>
      </c>
      <c r="I1189" t="str">
        <f>_xlfn.XLOOKUP(Table2[[#This Row],[Unique BarCode]],$N$10:$N$37,$P$10:$P$37)</f>
        <v>Charger</v>
      </c>
      <c r="J1189" t="s">
        <v>49</v>
      </c>
      <c r="K1189" t="s">
        <v>846</v>
      </c>
      <c r="L1189">
        <v>1</v>
      </c>
    </row>
    <row r="1190" spans="1:12" x14ac:dyDescent="0.2">
      <c r="A1190" s="1" t="d">
        <v>2023-01-25</v>
      </c>
      <c r="B1190" s="45">
        <v>-1</v>
      </c>
      <c r="C1190" t="s">
        <v>77</v>
      </c>
      <c r="D1190" t="str">
        <f>_xlfn.XLOOKUP(Table2[[#This Row],[Patron Group]],$R$10:$R$24,$S$10:$S$24)</f>
        <v>Undergraduate</v>
      </c>
      <c r="E1190" s="1" t="d">
        <v>2023-01-25</v>
      </c>
      <c r="F1190" t="s">
        <v>1204</v>
      </c>
      <c r="G1190" t="s">
        <v>2271</v>
      </c>
      <c r="H1190" t="str">
        <f>_xlfn.XLOOKUP(Table2[[#This Row],[Unique BarCode]],$N$10:$N$37,$O$10:$O$37)</f>
        <v>OMNI</v>
      </c>
      <c r="I1190" t="str">
        <f>_xlfn.XLOOKUP(Table2[[#This Row],[Unique BarCode]],$N$10:$N$37,$P$10:$P$37)</f>
        <v>Charger</v>
      </c>
      <c r="J1190" t="s">
        <v>49</v>
      </c>
      <c r="K1190" t="s">
        <v>1205</v>
      </c>
      <c r="L1190">
        <v>1</v>
      </c>
    </row>
    <row r="1191" spans="1:12" x14ac:dyDescent="0.2">
      <c r="A1191" s="1" t="d">
        <v>2023-01-25</v>
      </c>
      <c r="B1191" s="45">
        <v>-1</v>
      </c>
      <c r="C1191" t="s">
        <v>77</v>
      </c>
      <c r="D1191" t="str">
        <f>_xlfn.XLOOKUP(Table2[[#This Row],[Patron Group]],$R$10:$R$24,$S$10:$S$24)</f>
        <v>Undergraduate</v>
      </c>
      <c r="E1191" s="1" t="d">
        <v>2023-01-25</v>
      </c>
      <c r="F1191" t="s">
        <v>829</v>
      </c>
      <c r="G1191" t="s">
        <v>2271</v>
      </c>
      <c r="H1191" t="str">
        <f>_xlfn.XLOOKUP(Table2[[#This Row],[Unique BarCode]],$N$10:$N$37,$O$10:$O$37)</f>
        <v>OMNI</v>
      </c>
      <c r="I1191" t="str">
        <f>_xlfn.XLOOKUP(Table2[[#This Row],[Unique BarCode]],$N$10:$N$37,$P$10:$P$37)</f>
        <v>Charger</v>
      </c>
      <c r="J1191" t="s">
        <v>68</v>
      </c>
      <c r="K1191" t="s">
        <v>830</v>
      </c>
      <c r="L1191">
        <v>1</v>
      </c>
    </row>
    <row r="1192" spans="1:12" x14ac:dyDescent="0.2">
      <c r="A1192" s="1" t="d">
        <v>2023-01-25</v>
      </c>
      <c r="B1192" s="45">
        <v>-1</v>
      </c>
      <c r="C1192" t="s">
        <v>77</v>
      </c>
      <c r="D1192" t="str">
        <f>_xlfn.XLOOKUP(Table2[[#This Row],[Patron Group]],$R$10:$R$24,$S$10:$S$24)</f>
        <v>Undergraduate</v>
      </c>
      <c r="E1192" s="1" t="d">
        <v>2023-01-25</v>
      </c>
      <c r="F1192" t="s">
        <v>711</v>
      </c>
      <c r="G1192" t="s">
        <v>2271</v>
      </c>
      <c r="H1192" t="str">
        <f>_xlfn.XLOOKUP(Table2[[#This Row],[Unique BarCode]],$N$10:$N$37,$O$10:$O$37)</f>
        <v>OMNI</v>
      </c>
      <c r="I1192" t="str">
        <f>_xlfn.XLOOKUP(Table2[[#This Row],[Unique BarCode]],$N$10:$N$37,$P$10:$P$37)</f>
        <v>Charger</v>
      </c>
      <c r="J1192" t="s">
        <v>68</v>
      </c>
      <c r="K1192" t="s">
        <v>712</v>
      </c>
      <c r="L1192">
        <v>1</v>
      </c>
    </row>
    <row r="1193" spans="1:12" x14ac:dyDescent="0.2">
      <c r="A1193" s="1" t="d">
        <v>2023-01-25</v>
      </c>
      <c r="B1193" s="45">
        <v>-1</v>
      </c>
      <c r="C1193" t="s">
        <v>77</v>
      </c>
      <c r="D1193" t="str">
        <f>_xlfn.XLOOKUP(Table2[[#This Row],[Patron Group]],$R$10:$R$24,$S$10:$S$24)</f>
        <v>Undergraduate</v>
      </c>
      <c r="E1193" s="1" t="d">
        <v>2023-01-25</v>
      </c>
      <c r="F1193" t="s">
        <v>41</v>
      </c>
      <c r="G1193" t="s">
        <v>2271</v>
      </c>
      <c r="H1193" t="str">
        <f>_xlfn.XLOOKUP(Table2[[#This Row],[Unique BarCode]],$N$10:$N$37,$O$10:$O$37)</f>
        <v>OMNI</v>
      </c>
      <c r="I1193" t="str">
        <f>_xlfn.XLOOKUP(Table2[[#This Row],[Unique BarCode]],$N$10:$N$37,$P$10:$P$37)</f>
        <v>Charger</v>
      </c>
      <c r="J1193" t="s">
        <v>8</v>
      </c>
      <c r="K1193" t="s">
        <v>42</v>
      </c>
      <c r="L1193">
        <v>1</v>
      </c>
    </row>
    <row r="1194" spans="1:12" x14ac:dyDescent="0.2">
      <c r="A1194" s="1" t="d">
        <v>2023-01-25</v>
      </c>
      <c r="B1194" s="45">
        <v>-1</v>
      </c>
      <c r="C1194" t="s">
        <v>77</v>
      </c>
      <c r="D1194" t="str">
        <f>_xlfn.XLOOKUP(Table2[[#This Row],[Patron Group]],$R$10:$R$24,$S$10:$S$24)</f>
        <v>Undergraduate</v>
      </c>
      <c r="E1194" s="1" t="d">
        <v>2023-01-25</v>
      </c>
      <c r="F1194" t="s">
        <v>944</v>
      </c>
      <c r="G1194" t="s">
        <v>2271</v>
      </c>
      <c r="H1194" t="str">
        <f>_xlfn.XLOOKUP(Table2[[#This Row],[Unique BarCode]],$N$10:$N$37,$O$10:$O$37)</f>
        <v>OMNI</v>
      </c>
      <c r="I1194" t="str">
        <f>_xlfn.XLOOKUP(Table2[[#This Row],[Unique BarCode]],$N$10:$N$37,$P$10:$P$37)</f>
        <v>Charger</v>
      </c>
      <c r="J1194" t="s">
        <v>8</v>
      </c>
      <c r="L1194">
        <v>1</v>
      </c>
    </row>
    <row r="1195" spans="1:12" x14ac:dyDescent="0.2">
      <c r="A1195" s="1" t="d">
        <v>2023-01-25</v>
      </c>
      <c r="B1195" s="45">
        <v>-1</v>
      </c>
      <c r="C1195" t="s">
        <v>77</v>
      </c>
      <c r="D1195" t="str">
        <f>_xlfn.XLOOKUP(Table2[[#This Row],[Patron Group]],$R$10:$R$24,$S$10:$S$24)</f>
        <v>Undergraduate</v>
      </c>
      <c r="E1195" s="1" t="d">
        <v>2023-01-25</v>
      </c>
      <c r="F1195" t="s">
        <v>1210</v>
      </c>
      <c r="G1195" t="s">
        <v>2285</v>
      </c>
      <c r="H1195" t="str">
        <f>_xlfn.XLOOKUP(Table2[[#This Row],[Unique BarCode]],$N$10:$N$37,$O$10:$O$37)</f>
        <v>UHDMI</v>
      </c>
      <c r="I1195" t="str">
        <f>_xlfn.XLOOKUP(Table2[[#This Row],[Unique BarCode]],$N$10:$N$37,$P$10:$P$37)</f>
        <v>Cable</v>
      </c>
      <c r="J1195" t="s">
        <v>8</v>
      </c>
      <c r="L1195">
        <v>1</v>
      </c>
    </row>
    <row r="1196" spans="1:12" x14ac:dyDescent="0.2">
      <c r="A1196" s="1" t="d">
        <v>2023-01-25</v>
      </c>
      <c r="B1196" s="45">
        <v>-1</v>
      </c>
      <c r="C1196" t="s">
        <v>77</v>
      </c>
      <c r="D1196" t="str">
        <f>_xlfn.XLOOKUP(Table2[[#This Row],[Patron Group]],$R$10:$R$24,$S$10:$S$24)</f>
        <v>Undergraduate</v>
      </c>
      <c r="E1196" s="1" t="d">
        <v>2023-01-25</v>
      </c>
      <c r="F1196" t="s">
        <v>714</v>
      </c>
      <c r="G1196" t="s">
        <v>2285</v>
      </c>
      <c r="H1196" t="str">
        <f>_xlfn.XLOOKUP(Table2[[#This Row],[Unique BarCode]],$N$10:$N$37,$O$10:$O$37)</f>
        <v>UHDMI</v>
      </c>
      <c r="I1196" t="str">
        <f>_xlfn.XLOOKUP(Table2[[#This Row],[Unique BarCode]],$N$10:$N$37,$P$10:$P$37)</f>
        <v>Cable</v>
      </c>
      <c r="J1196" t="s">
        <v>8</v>
      </c>
      <c r="L1196">
        <v>1</v>
      </c>
    </row>
    <row r="1197" spans="1:12" x14ac:dyDescent="0.2">
      <c r="A1197" s="1" t="d">
        <v>2023-01-25</v>
      </c>
      <c r="B1197" s="45">
        <v>-1</v>
      </c>
      <c r="C1197" t="s">
        <v>77</v>
      </c>
      <c r="D1197" t="str">
        <f>_xlfn.XLOOKUP(Table2[[#This Row],[Patron Group]],$R$10:$R$24,$S$10:$S$24)</f>
        <v>Undergraduate</v>
      </c>
      <c r="E1197" s="1" t="d">
        <v>2023-01-25</v>
      </c>
      <c r="F1197" t="s">
        <v>1154</v>
      </c>
      <c r="G1197" t="s">
        <v>2294</v>
      </c>
      <c r="H1197" t="str">
        <f>_xlfn.XLOOKUP(Table2[[#This Row],[Unique BarCode]],$N$10:$N$37,$O$10:$O$37)</f>
        <v>UVGA</v>
      </c>
      <c r="I1197" t="str">
        <f>_xlfn.XLOOKUP(Table2[[#This Row],[Unique BarCode]],$N$10:$N$37,$P$10:$P$37)</f>
        <v>Cable</v>
      </c>
      <c r="J1197" t="s">
        <v>8</v>
      </c>
      <c r="L1197">
        <v>1</v>
      </c>
    </row>
    <row r="1198" spans="1:12" x14ac:dyDescent="0.2">
      <c r="A1198" s="1" t="d">
        <v>2023-01-25</v>
      </c>
      <c r="B1198" s="45">
        <v>-1</v>
      </c>
      <c r="C1198" t="s">
        <v>77</v>
      </c>
      <c r="D1198" t="str">
        <f>_xlfn.XLOOKUP(Table2[[#This Row],[Patron Group]],$R$10:$R$24,$S$10:$S$24)</f>
        <v>Undergraduate</v>
      </c>
      <c r="E1198" s="1" t="d">
        <v>2023-01-25</v>
      </c>
      <c r="F1198" t="s">
        <v>559</v>
      </c>
      <c r="G1198" t="s">
        <v>2294</v>
      </c>
      <c r="H1198" t="str">
        <f>_xlfn.XLOOKUP(Table2[[#This Row],[Unique BarCode]],$N$10:$N$37,$O$10:$O$37)</f>
        <v>UVGA</v>
      </c>
      <c r="I1198" t="str">
        <f>_xlfn.XLOOKUP(Table2[[#This Row],[Unique BarCode]],$N$10:$N$37,$P$10:$P$37)</f>
        <v>Cable</v>
      </c>
      <c r="J1198" t="s">
        <v>8</v>
      </c>
      <c r="L1198">
        <v>1</v>
      </c>
    </row>
    <row r="1199" spans="1:12" x14ac:dyDescent="0.2">
      <c r="A1199" s="1" t="d">
        <v>2023-01-25</v>
      </c>
      <c r="B1199" s="45">
        <v>-1</v>
      </c>
      <c r="C1199" t="s">
        <v>77</v>
      </c>
      <c r="D1199" t="str">
        <f>_xlfn.XLOOKUP(Table2[[#This Row],[Patron Group]],$R$10:$R$24,$S$10:$S$24)</f>
        <v>Undergraduate</v>
      </c>
      <c r="E1199" s="1" t="d">
        <v>2023-01-25</v>
      </c>
      <c r="F1199" t="s">
        <v>272</v>
      </c>
      <c r="G1199" t="s">
        <v>2272</v>
      </c>
      <c r="H1199" t="str">
        <f>_xlfn.XLOOKUP(Table2[[#This Row],[Unique BarCode]],$N$10:$N$37,$O$10:$O$37)</f>
        <v>WALLADPT</v>
      </c>
      <c r="I1199" t="str">
        <f>_xlfn.XLOOKUP(Table2[[#This Row],[Unique BarCode]],$N$10:$N$37,$P$10:$P$37)</f>
        <v>Charger</v>
      </c>
      <c r="J1199" t="s">
        <v>49</v>
      </c>
      <c r="K1199" t="s">
        <v>273</v>
      </c>
      <c r="L1199">
        <v>1</v>
      </c>
    </row>
    <row r="1200" spans="1:12" x14ac:dyDescent="0.2">
      <c r="A1200" s="1" t="d">
        <v>2023-01-25</v>
      </c>
      <c r="B1200" s="45">
        <v>-1</v>
      </c>
      <c r="C1200" t="s">
        <v>77</v>
      </c>
      <c r="D1200" t="str">
        <f>_xlfn.XLOOKUP(Table2[[#This Row],[Patron Group]],$R$10:$R$24,$S$10:$S$24)</f>
        <v>Undergraduate</v>
      </c>
      <c r="E1200" s="1" t="d">
        <v>2023-01-25</v>
      </c>
      <c r="F1200" t="s">
        <v>43</v>
      </c>
      <c r="G1200" t="s">
        <v>2272</v>
      </c>
      <c r="H1200" t="str">
        <f>_xlfn.XLOOKUP(Table2[[#This Row],[Unique BarCode]],$N$10:$N$37,$O$10:$O$37)</f>
        <v>WALLADPT</v>
      </c>
      <c r="I1200" t="str">
        <f>_xlfn.XLOOKUP(Table2[[#This Row],[Unique BarCode]],$N$10:$N$37,$P$10:$P$37)</f>
        <v>Charger</v>
      </c>
      <c r="J1200" t="s">
        <v>8</v>
      </c>
      <c r="K1200" t="s">
        <v>44</v>
      </c>
      <c r="L1200">
        <v>1</v>
      </c>
    </row>
    <row r="1201" spans="1:12" x14ac:dyDescent="0.2">
      <c r="A1201" s="1" t="d">
        <v>2023-01-25</v>
      </c>
      <c r="B1201" s="45">
        <v>-1</v>
      </c>
      <c r="C1201" t="s">
        <v>77</v>
      </c>
      <c r="D1201" t="str">
        <f>_xlfn.XLOOKUP(Table2[[#This Row],[Patron Group]],$R$10:$R$24,$S$10:$S$24)</f>
        <v>Undergraduate</v>
      </c>
      <c r="E1201" s="1" t="d">
        <v>2023-01-25</v>
      </c>
      <c r="F1201" t="s">
        <v>73</v>
      </c>
      <c r="G1201" t="s">
        <v>2272</v>
      </c>
      <c r="H1201" t="str">
        <f>_xlfn.XLOOKUP(Table2[[#This Row],[Unique BarCode]],$N$10:$N$37,$O$10:$O$37)</f>
        <v>WALLADPT</v>
      </c>
      <c r="I1201" t="str">
        <f>_xlfn.XLOOKUP(Table2[[#This Row],[Unique BarCode]],$N$10:$N$37,$P$10:$P$37)</f>
        <v>Charger</v>
      </c>
      <c r="J1201" t="s">
        <v>8</v>
      </c>
      <c r="L1201">
        <v>1</v>
      </c>
    </row>
    <row r="1202" spans="1:12" x14ac:dyDescent="0.2">
      <c r="A1202" s="1" t="d">
        <v>2023-01-25</v>
      </c>
      <c r="B1202" s="45">
        <v>-1</v>
      </c>
      <c r="C1202" t="s">
        <v>77</v>
      </c>
      <c r="D1202" t="str">
        <f>_xlfn.XLOOKUP(Table2[[#This Row],[Patron Group]],$R$10:$R$24,$S$10:$S$24)</f>
        <v>Undergraduate</v>
      </c>
      <c r="E1202" s="1" t="d">
        <v>2023-01-25</v>
      </c>
      <c r="F1202" t="s">
        <v>96</v>
      </c>
      <c r="G1202" t="s">
        <v>2272</v>
      </c>
      <c r="H1202" t="str">
        <f>_xlfn.XLOOKUP(Table2[[#This Row],[Unique BarCode]],$N$10:$N$37,$O$10:$O$37)</f>
        <v>WALLADPT</v>
      </c>
      <c r="I1202" t="str">
        <f>_xlfn.XLOOKUP(Table2[[#This Row],[Unique BarCode]],$N$10:$N$37,$P$10:$P$37)</f>
        <v>Charger</v>
      </c>
      <c r="J1202" t="s">
        <v>8</v>
      </c>
      <c r="L1202">
        <v>1</v>
      </c>
    </row>
    <row r="1203" spans="1:12" x14ac:dyDescent="0.2">
      <c r="A1203" s="1" t="d">
        <v>2023-01-25</v>
      </c>
      <c r="B1203" s="45">
        <v>-1</v>
      </c>
      <c r="C1203" t="s">
        <v>77</v>
      </c>
      <c r="D1203" t="str">
        <f>_xlfn.XLOOKUP(Table2[[#This Row],[Patron Group]],$R$10:$R$24,$S$10:$S$24)</f>
        <v>Undergraduate</v>
      </c>
      <c r="E1203" s="1" t="d">
        <v>2023-01-25</v>
      </c>
      <c r="F1203" t="s">
        <v>275</v>
      </c>
      <c r="G1203" t="s">
        <v>2272</v>
      </c>
      <c r="H1203" t="str">
        <f>_xlfn.XLOOKUP(Table2[[#This Row],[Unique BarCode]],$N$10:$N$37,$O$10:$O$37)</f>
        <v>WALLADPT</v>
      </c>
      <c r="I1203" t="str">
        <f>_xlfn.XLOOKUP(Table2[[#This Row],[Unique BarCode]],$N$10:$N$37,$P$10:$P$37)</f>
        <v>Charger</v>
      </c>
      <c r="J1203" t="s">
        <v>8</v>
      </c>
      <c r="L1203">
        <v>1</v>
      </c>
    </row>
    <row r="1204" spans="1:12" x14ac:dyDescent="0.2">
      <c r="A1204" s="1" t="d">
        <v>2023-01-25</v>
      </c>
      <c r="B1204" s="45">
        <v>-1</v>
      </c>
      <c r="C1204" t="s">
        <v>77</v>
      </c>
      <c r="D1204" t="str">
        <f>_xlfn.XLOOKUP(Table2[[#This Row],[Patron Group]],$R$10:$R$24,$S$10:$S$24)</f>
        <v>Undergraduate</v>
      </c>
      <c r="E1204" s="1" t="d">
        <v>2023-02-01</v>
      </c>
      <c r="F1204" t="s">
        <v>1211</v>
      </c>
      <c r="G1204" t="s">
        <v>2273</v>
      </c>
      <c r="H1204" t="str">
        <f>_xlfn.XLOOKUP(Table2[[#This Row],[Unique BarCode]],$N$10:$N$37,$O$10:$O$37)</f>
        <v>ChromeBook</v>
      </c>
      <c r="I1204" t="str">
        <f>_xlfn.XLOOKUP(Table2[[#This Row],[Unique BarCode]],$N$10:$N$37,$P$10:$P$37)</f>
        <v>Device</v>
      </c>
      <c r="J1204" t="s">
        <v>68</v>
      </c>
      <c r="L1204">
        <v>1</v>
      </c>
    </row>
    <row r="1205" spans="1:12" x14ac:dyDescent="0.2">
      <c r="A1205" s="1" t="d">
        <v>2023-01-25</v>
      </c>
      <c r="B1205" s="45">
        <v>-1</v>
      </c>
      <c r="C1205" t="s">
        <v>77</v>
      </c>
      <c r="D1205" t="str">
        <f>_xlfn.XLOOKUP(Table2[[#This Row],[Patron Group]],$R$10:$R$24,$S$10:$S$24)</f>
        <v>Undergraduate</v>
      </c>
      <c r="E1205" s="1" t="d">
        <v>2023-02-01</v>
      </c>
      <c r="F1205" t="s">
        <v>53</v>
      </c>
      <c r="G1205" t="s">
        <v>2273</v>
      </c>
      <c r="H1205" t="str">
        <f>_xlfn.XLOOKUP(Table2[[#This Row],[Unique BarCode]],$N$10:$N$37,$O$10:$O$37)</f>
        <v>ChromeBook</v>
      </c>
      <c r="I1205" t="str">
        <f>_xlfn.XLOOKUP(Table2[[#This Row],[Unique BarCode]],$N$10:$N$37,$P$10:$P$37)</f>
        <v>Device</v>
      </c>
      <c r="J1205" t="s">
        <v>13</v>
      </c>
      <c r="K1205" t="s">
        <v>54</v>
      </c>
      <c r="L1205">
        <v>1</v>
      </c>
    </row>
    <row r="1206" spans="1:12" x14ac:dyDescent="0.2">
      <c r="A1206" s="1" t="d">
        <v>2023-01-25</v>
      </c>
      <c r="B1206" s="45">
        <v>-1</v>
      </c>
      <c r="C1206" t="s">
        <v>77</v>
      </c>
      <c r="D1206" t="str">
        <f>_xlfn.XLOOKUP(Table2[[#This Row],[Patron Group]],$R$10:$R$24,$S$10:$S$24)</f>
        <v>Undergraduate</v>
      </c>
      <c r="E1206" s="1" t="d">
        <v>2023-02-01</v>
      </c>
      <c r="F1206" t="s">
        <v>1212</v>
      </c>
      <c r="G1206" t="s">
        <v>2273</v>
      </c>
      <c r="H1206" t="str">
        <f>_xlfn.XLOOKUP(Table2[[#This Row],[Unique BarCode]],$N$10:$N$37,$O$10:$O$37)</f>
        <v>ChromeBook</v>
      </c>
      <c r="I1206" t="str">
        <f>_xlfn.XLOOKUP(Table2[[#This Row],[Unique BarCode]],$N$10:$N$37,$P$10:$P$37)</f>
        <v>Device</v>
      </c>
      <c r="J1206" t="s">
        <v>13</v>
      </c>
      <c r="K1206" t="s">
        <v>1213</v>
      </c>
      <c r="L1206">
        <v>1</v>
      </c>
    </row>
    <row r="1207" spans="1:12" x14ac:dyDescent="0.2">
      <c r="A1207" s="1" t="d">
        <v>2023-01-25</v>
      </c>
      <c r="B1207" s="45">
        <v>-1</v>
      </c>
      <c r="C1207" t="s">
        <v>77</v>
      </c>
      <c r="D1207" t="str">
        <f>_xlfn.XLOOKUP(Table2[[#This Row],[Patron Group]],$R$10:$R$24,$S$10:$S$24)</f>
        <v>Undergraduate</v>
      </c>
      <c r="E1207" s="1" t="d">
        <v>2023-02-01</v>
      </c>
      <c r="F1207" t="s">
        <v>132</v>
      </c>
      <c r="G1207" t="s">
        <v>2274</v>
      </c>
      <c r="H1207" t="str">
        <f>_xlfn.XLOOKUP(Table2[[#This Row],[Unique BarCode]],$N$10:$N$37,$O$10:$O$37)</f>
        <v>MacBook</v>
      </c>
      <c r="I1207" t="str">
        <f>_xlfn.XLOOKUP(Table2[[#This Row],[Unique BarCode]],$N$10:$N$37,$P$10:$P$37)</f>
        <v>Device</v>
      </c>
      <c r="J1207" t="s">
        <v>8</v>
      </c>
      <c r="K1207" t="s">
        <v>133</v>
      </c>
      <c r="L1207">
        <v>1</v>
      </c>
    </row>
    <row r="1208" spans="1:12" x14ac:dyDescent="0.2">
      <c r="A1208" s="1" t="d">
        <v>2023-01-25</v>
      </c>
      <c r="B1208" s="45">
        <v>-1</v>
      </c>
      <c r="C1208" t="s">
        <v>77</v>
      </c>
      <c r="D1208" t="str">
        <f>_xlfn.XLOOKUP(Table2[[#This Row],[Patron Group]],$R$10:$R$24,$S$10:$S$24)</f>
        <v>Undergraduate</v>
      </c>
      <c r="E1208" s="1" t="d">
        <v>2023-02-01</v>
      </c>
      <c r="F1208" t="s">
        <v>311</v>
      </c>
      <c r="G1208" t="s">
        <v>2274</v>
      </c>
      <c r="H1208" t="str">
        <f>_xlfn.XLOOKUP(Table2[[#This Row],[Unique BarCode]],$N$10:$N$37,$O$10:$O$37)</f>
        <v>MacBook</v>
      </c>
      <c r="I1208" t="str">
        <f>_xlfn.XLOOKUP(Table2[[#This Row],[Unique BarCode]],$N$10:$N$37,$P$10:$P$37)</f>
        <v>Device</v>
      </c>
      <c r="J1208" t="s">
        <v>8</v>
      </c>
      <c r="K1208" t="s">
        <v>312</v>
      </c>
      <c r="L1208">
        <v>1</v>
      </c>
    </row>
    <row r="1209" spans="1:12" x14ac:dyDescent="0.2">
      <c r="A1209" s="1" t="d">
        <v>2023-01-25</v>
      </c>
      <c r="B1209" s="45">
        <v>-1</v>
      </c>
      <c r="C1209" t="s">
        <v>77</v>
      </c>
      <c r="D1209" t="str">
        <f>_xlfn.XLOOKUP(Table2[[#This Row],[Patron Group]],$R$10:$R$24,$S$10:$S$24)</f>
        <v>Undergraduate</v>
      </c>
      <c r="E1209" s="1" t="d">
        <v>2023-02-01</v>
      </c>
      <c r="F1209" t="s">
        <v>1214</v>
      </c>
      <c r="G1209" t="s">
        <v>2274</v>
      </c>
      <c r="H1209" t="str">
        <f>_xlfn.XLOOKUP(Table2[[#This Row],[Unique BarCode]],$N$10:$N$37,$O$10:$O$37)</f>
        <v>MacBook</v>
      </c>
      <c r="I1209" t="str">
        <f>_xlfn.XLOOKUP(Table2[[#This Row],[Unique BarCode]],$N$10:$N$37,$P$10:$P$37)</f>
        <v>Device</v>
      </c>
      <c r="J1209" t="s">
        <v>8</v>
      </c>
      <c r="K1209" t="s">
        <v>1214</v>
      </c>
      <c r="L1209">
        <v>1</v>
      </c>
    </row>
    <row r="1210" spans="1:12" x14ac:dyDescent="0.2">
      <c r="A1210" s="1" t="d">
        <v>2023-01-25</v>
      </c>
      <c r="B1210" s="45">
        <v>-1</v>
      </c>
      <c r="C1210" t="s">
        <v>77</v>
      </c>
      <c r="D1210" t="str">
        <f>_xlfn.XLOOKUP(Table2[[#This Row],[Patron Group]],$R$10:$R$24,$S$10:$S$24)</f>
        <v>Undergraduate</v>
      </c>
      <c r="E1210" s="1" t="d">
        <v>2023-02-01</v>
      </c>
      <c r="F1210" t="s">
        <v>1164</v>
      </c>
      <c r="G1210" t="s">
        <v>2274</v>
      </c>
      <c r="H1210" t="str">
        <f>_xlfn.XLOOKUP(Table2[[#This Row],[Unique BarCode]],$N$10:$N$37,$O$10:$O$37)</f>
        <v>MacBook</v>
      </c>
      <c r="I1210" t="str">
        <f>_xlfn.XLOOKUP(Table2[[#This Row],[Unique BarCode]],$N$10:$N$37,$P$10:$P$37)</f>
        <v>Device</v>
      </c>
      <c r="J1210" t="s">
        <v>8</v>
      </c>
      <c r="K1210" t="s">
        <v>1164</v>
      </c>
      <c r="L1210">
        <v>1</v>
      </c>
    </row>
    <row r="1211" spans="1:12" x14ac:dyDescent="0.2">
      <c r="A1211" s="1" t="d">
        <v>2023-01-25</v>
      </c>
      <c r="B1211" s="45">
        <v>-1</v>
      </c>
      <c r="C1211" t="s">
        <v>77</v>
      </c>
      <c r="D1211" t="str">
        <f>_xlfn.XLOOKUP(Table2[[#This Row],[Patron Group]],$R$10:$R$24,$S$10:$S$24)</f>
        <v>Undergraduate</v>
      </c>
      <c r="E1211" s="1" t="d">
        <v>2023-02-01</v>
      </c>
      <c r="F1211" t="s">
        <v>1215</v>
      </c>
      <c r="G1211" t="s">
        <v>2274</v>
      </c>
      <c r="H1211" t="str">
        <f>_xlfn.XLOOKUP(Table2[[#This Row],[Unique BarCode]],$N$10:$N$37,$O$10:$O$37)</f>
        <v>MacBook</v>
      </c>
      <c r="I1211" t="str">
        <f>_xlfn.XLOOKUP(Table2[[#This Row],[Unique BarCode]],$N$10:$N$37,$P$10:$P$37)</f>
        <v>Device</v>
      </c>
      <c r="J1211" t="s">
        <v>8</v>
      </c>
      <c r="K1211" t="s">
        <v>1215</v>
      </c>
      <c r="L1211">
        <v>1</v>
      </c>
    </row>
    <row r="1212" spans="1:12" x14ac:dyDescent="0.2">
      <c r="A1212" s="1" t="d">
        <v>2023-01-25</v>
      </c>
      <c r="B1212" s="45">
        <v>-1</v>
      </c>
      <c r="C1212" t="s">
        <v>77</v>
      </c>
      <c r="D1212" t="str">
        <f>_xlfn.XLOOKUP(Table2[[#This Row],[Patron Group]],$R$10:$R$24,$S$10:$S$24)</f>
        <v>Undergraduate</v>
      </c>
      <c r="E1212" s="1" t="d">
        <v>2023-02-01</v>
      </c>
      <c r="F1212" t="s">
        <v>1216</v>
      </c>
      <c r="G1212" t="s">
        <v>2275</v>
      </c>
      <c r="H1212" t="str">
        <f>_xlfn.XLOOKUP(Table2[[#This Row],[Unique BarCode]],$N$10:$N$37,$O$10:$O$37)</f>
        <v>iPad</v>
      </c>
      <c r="I1212" t="str">
        <f>_xlfn.XLOOKUP(Table2[[#This Row],[Unique BarCode]],$N$10:$N$37,$P$10:$P$37)</f>
        <v>Device</v>
      </c>
      <c r="J1212" t="s">
        <v>8</v>
      </c>
      <c r="K1212" t="s">
        <v>1217</v>
      </c>
      <c r="L1212">
        <v>1</v>
      </c>
    </row>
    <row r="1213" spans="1:12" x14ac:dyDescent="0.2">
      <c r="A1213" s="1" t="d">
        <v>2023-01-25</v>
      </c>
      <c r="B1213" s="45">
        <v>-1</v>
      </c>
      <c r="C1213" t="s">
        <v>77</v>
      </c>
      <c r="D1213" t="str">
        <f>_xlfn.XLOOKUP(Table2[[#This Row],[Patron Group]],$R$10:$R$24,$S$10:$S$24)</f>
        <v>Undergraduate</v>
      </c>
      <c r="E1213" s="1" t="d">
        <v>2023-02-01</v>
      </c>
      <c r="F1213" t="s">
        <v>1218</v>
      </c>
      <c r="G1213" t="s">
        <v>2275</v>
      </c>
      <c r="H1213" t="str">
        <f>_xlfn.XLOOKUP(Table2[[#This Row],[Unique BarCode]],$N$10:$N$37,$O$10:$O$37)</f>
        <v>iPad</v>
      </c>
      <c r="I1213" t="str">
        <f>_xlfn.XLOOKUP(Table2[[#This Row],[Unique BarCode]],$N$10:$N$37,$P$10:$P$37)</f>
        <v>Device</v>
      </c>
      <c r="J1213" t="s">
        <v>8</v>
      </c>
      <c r="K1213" t="s">
        <v>1219</v>
      </c>
      <c r="L1213">
        <v>1</v>
      </c>
    </row>
    <row r="1214" spans="1:12" x14ac:dyDescent="0.2">
      <c r="A1214" s="1" t="d">
        <v>2023-01-25</v>
      </c>
      <c r="B1214" s="45">
        <v>-1</v>
      </c>
      <c r="C1214" t="s">
        <v>77</v>
      </c>
      <c r="D1214" t="str">
        <f>_xlfn.XLOOKUP(Table2[[#This Row],[Patron Group]],$R$10:$R$24,$S$10:$S$24)</f>
        <v>Undergraduate</v>
      </c>
      <c r="E1214" s="1" t="d">
        <v>2023-02-01</v>
      </c>
      <c r="F1214" t="s">
        <v>1220</v>
      </c>
      <c r="G1214" t="s">
        <v>2275</v>
      </c>
      <c r="H1214" t="str">
        <f>_xlfn.XLOOKUP(Table2[[#This Row],[Unique BarCode]],$N$10:$N$37,$O$10:$O$37)</f>
        <v>iPad</v>
      </c>
      <c r="I1214" t="str">
        <f>_xlfn.XLOOKUP(Table2[[#This Row],[Unique BarCode]],$N$10:$N$37,$P$10:$P$37)</f>
        <v>Device</v>
      </c>
      <c r="J1214" t="s">
        <v>8</v>
      </c>
      <c r="K1214" t="s">
        <v>1221</v>
      </c>
      <c r="L1214">
        <v>1</v>
      </c>
    </row>
    <row r="1215" spans="1:12" x14ac:dyDescent="0.2">
      <c r="A1215" s="1" t="d">
        <v>2023-01-25</v>
      </c>
      <c r="B1215" s="45">
        <v>-1</v>
      </c>
      <c r="C1215" t="s">
        <v>77</v>
      </c>
      <c r="D1215" t="str">
        <f>_xlfn.XLOOKUP(Table2[[#This Row],[Patron Group]],$R$10:$R$24,$S$10:$S$24)</f>
        <v>Undergraduate</v>
      </c>
      <c r="E1215" s="1" t="d">
        <v>2023-02-01</v>
      </c>
      <c r="F1215" t="s">
        <v>1222</v>
      </c>
      <c r="G1215" t="s">
        <v>2275</v>
      </c>
      <c r="H1215" t="str">
        <f>_xlfn.XLOOKUP(Table2[[#This Row],[Unique BarCode]],$N$10:$N$37,$O$10:$O$37)</f>
        <v>iPad</v>
      </c>
      <c r="I1215" t="str">
        <f>_xlfn.XLOOKUP(Table2[[#This Row],[Unique BarCode]],$N$10:$N$37,$P$10:$P$37)</f>
        <v>Device</v>
      </c>
      <c r="J1215" t="s">
        <v>8</v>
      </c>
      <c r="K1215" t="s">
        <v>1223</v>
      </c>
      <c r="L1215">
        <v>1</v>
      </c>
    </row>
    <row r="1216" spans="1:12" x14ac:dyDescent="0.2">
      <c r="A1216" s="1" t="d">
        <v>2023-01-25</v>
      </c>
      <c r="B1216" s="45">
        <v>-1</v>
      </c>
      <c r="C1216" t="s">
        <v>77</v>
      </c>
      <c r="D1216" t="str">
        <f>_xlfn.XLOOKUP(Table2[[#This Row],[Patron Group]],$R$10:$R$24,$S$10:$S$24)</f>
        <v>Undergraduate</v>
      </c>
      <c r="E1216" s="1" t="d">
        <v>2023-02-01</v>
      </c>
      <c r="F1216" t="s">
        <v>1224</v>
      </c>
      <c r="G1216" t="s">
        <v>2275</v>
      </c>
      <c r="H1216" t="str">
        <f>_xlfn.XLOOKUP(Table2[[#This Row],[Unique BarCode]],$N$10:$N$37,$O$10:$O$37)</f>
        <v>iPad</v>
      </c>
      <c r="I1216" t="str">
        <f>_xlfn.XLOOKUP(Table2[[#This Row],[Unique BarCode]],$N$10:$N$37,$P$10:$P$37)</f>
        <v>Device</v>
      </c>
      <c r="J1216" t="s">
        <v>8</v>
      </c>
      <c r="K1216" t="s">
        <v>1225</v>
      </c>
      <c r="L1216">
        <v>1</v>
      </c>
    </row>
    <row r="1217" spans="1:12" x14ac:dyDescent="0.2">
      <c r="A1217" s="1" t="d">
        <v>2023-01-25</v>
      </c>
      <c r="B1217" s="45">
        <v>-1</v>
      </c>
      <c r="C1217" t="s">
        <v>77</v>
      </c>
      <c r="D1217" t="str">
        <f>_xlfn.XLOOKUP(Table2[[#This Row],[Patron Group]],$R$10:$R$24,$S$10:$S$24)</f>
        <v>Undergraduate</v>
      </c>
      <c r="E1217" s="1" t="d">
        <v>2023-02-01</v>
      </c>
      <c r="F1217" t="s">
        <v>1226</v>
      </c>
      <c r="G1217" t="s">
        <v>2275</v>
      </c>
      <c r="H1217" t="str">
        <f>_xlfn.XLOOKUP(Table2[[#This Row],[Unique BarCode]],$N$10:$N$37,$O$10:$O$37)</f>
        <v>iPad</v>
      </c>
      <c r="I1217" t="str">
        <f>_xlfn.XLOOKUP(Table2[[#This Row],[Unique BarCode]],$N$10:$N$37,$P$10:$P$37)</f>
        <v>Device</v>
      </c>
      <c r="J1217" t="s">
        <v>8</v>
      </c>
      <c r="L1217">
        <v>1</v>
      </c>
    </row>
    <row r="1218" spans="1:12" x14ac:dyDescent="0.2">
      <c r="A1218" s="1" t="d">
        <v>2023-01-25</v>
      </c>
      <c r="B1218" s="45">
        <v>-1</v>
      </c>
      <c r="C1218" t="s">
        <v>77</v>
      </c>
      <c r="D1218" t="str">
        <f>_xlfn.XLOOKUP(Table2[[#This Row],[Patron Group]],$R$10:$R$24,$S$10:$S$24)</f>
        <v>Undergraduate</v>
      </c>
      <c r="E1218" s="1" t="d">
        <v>2023-02-01</v>
      </c>
      <c r="F1218" t="s">
        <v>1227</v>
      </c>
      <c r="G1218" t="s">
        <v>2263</v>
      </c>
      <c r="H1218" t="str">
        <f>_xlfn.XLOOKUP(Table2[[#This Row],[Unique BarCode]],$N$10:$N$37,$O$10:$O$37)</f>
        <v>HP Laptop</v>
      </c>
      <c r="I1218" t="str">
        <f>_xlfn.XLOOKUP(Table2[[#This Row],[Unique BarCode]],$N$10:$N$37,$P$10:$P$37)</f>
        <v>Device</v>
      </c>
      <c r="J1218" t="s">
        <v>8</v>
      </c>
      <c r="K1218" t="s">
        <v>1228</v>
      </c>
      <c r="L1218">
        <v>1</v>
      </c>
    </row>
    <row r="1219" spans="1:12" x14ac:dyDescent="0.2">
      <c r="A1219" s="1" t="d">
        <v>2023-01-25</v>
      </c>
      <c r="B1219" s="45">
        <v>-1</v>
      </c>
      <c r="C1219" t="s">
        <v>77</v>
      </c>
      <c r="D1219" t="str">
        <f>_xlfn.XLOOKUP(Table2[[#This Row],[Patron Group]],$R$10:$R$24,$S$10:$S$24)</f>
        <v>Undergraduate</v>
      </c>
      <c r="E1219" s="1" t="d">
        <v>2023-02-07</v>
      </c>
      <c r="F1219" t="s">
        <v>727</v>
      </c>
      <c r="G1219" t="s">
        <v>2274</v>
      </c>
      <c r="H1219" t="str">
        <f>_xlfn.XLOOKUP(Table2[[#This Row],[Unique BarCode]],$N$10:$N$37,$O$10:$O$37)</f>
        <v>MacBook</v>
      </c>
      <c r="I1219" t="str">
        <f>_xlfn.XLOOKUP(Table2[[#This Row],[Unique BarCode]],$N$10:$N$37,$P$10:$P$37)</f>
        <v>Device</v>
      </c>
      <c r="J1219" t="s">
        <v>8</v>
      </c>
      <c r="K1219" t="s">
        <v>728</v>
      </c>
      <c r="L1219">
        <v>1</v>
      </c>
    </row>
    <row r="1220" spans="1:12" x14ac:dyDescent="0.2">
      <c r="A1220" s="1" t="d">
        <v>2023-01-25</v>
      </c>
      <c r="B1220" s="45">
        <v>-1</v>
      </c>
      <c r="C1220" t="s">
        <v>77</v>
      </c>
      <c r="D1220" t="str">
        <f>_xlfn.XLOOKUP(Table2[[#This Row],[Patron Group]],$R$10:$R$24,$S$10:$S$24)</f>
        <v>Undergraduate</v>
      </c>
      <c r="E1220" s="1" t="d">
        <v>2023-02-07</v>
      </c>
      <c r="F1220" t="s">
        <v>290</v>
      </c>
      <c r="G1220" t="s">
        <v>2274</v>
      </c>
      <c r="H1220" t="str">
        <f>_xlfn.XLOOKUP(Table2[[#This Row],[Unique BarCode]],$N$10:$N$37,$O$10:$O$37)</f>
        <v>MacBook</v>
      </c>
      <c r="I1220" t="str">
        <f>_xlfn.XLOOKUP(Table2[[#This Row],[Unique BarCode]],$N$10:$N$37,$P$10:$P$37)</f>
        <v>Device</v>
      </c>
      <c r="J1220" t="s">
        <v>8</v>
      </c>
      <c r="K1220" t="s">
        <v>291</v>
      </c>
      <c r="L1220">
        <v>1</v>
      </c>
    </row>
    <row r="1221" spans="1:12" x14ac:dyDescent="0.2">
      <c r="A1221" s="1" t="d">
        <v>2023-01-25</v>
      </c>
      <c r="B1221" s="45">
        <v>-1</v>
      </c>
      <c r="C1221" t="s">
        <v>77</v>
      </c>
      <c r="D1221" t="str">
        <f>_xlfn.XLOOKUP(Table2[[#This Row],[Patron Group]],$R$10:$R$24,$S$10:$S$24)</f>
        <v>Undergraduate</v>
      </c>
      <c r="E1221" s="1" t="d">
        <v>2023-02-07</v>
      </c>
      <c r="F1221" t="s">
        <v>1229</v>
      </c>
      <c r="G1221" t="s">
        <v>2263</v>
      </c>
      <c r="H1221" t="str">
        <f>_xlfn.XLOOKUP(Table2[[#This Row],[Unique BarCode]],$N$10:$N$37,$O$10:$O$37)</f>
        <v>HP Laptop</v>
      </c>
      <c r="I1221" t="str">
        <f>_xlfn.XLOOKUP(Table2[[#This Row],[Unique BarCode]],$N$10:$N$37,$P$10:$P$37)</f>
        <v>Device</v>
      </c>
      <c r="J1221" t="s">
        <v>8</v>
      </c>
      <c r="K1221" t="s">
        <v>1230</v>
      </c>
      <c r="L1221">
        <v>1</v>
      </c>
    </row>
    <row r="1222" spans="1:12" x14ac:dyDescent="0.2">
      <c r="A1222" s="1" t="d">
        <v>2023-01-25</v>
      </c>
      <c r="B1222" s="45">
        <v>-1</v>
      </c>
      <c r="C1222" t="s">
        <v>77</v>
      </c>
      <c r="D1222" t="str">
        <f>_xlfn.XLOOKUP(Table2[[#This Row],[Patron Group]],$R$10:$R$24,$S$10:$S$24)</f>
        <v>Undergraduate</v>
      </c>
      <c r="E1222" s="1" t="d">
        <v>2023-02-08</v>
      </c>
      <c r="F1222" t="s">
        <v>733</v>
      </c>
      <c r="G1222" t="s">
        <v>2274</v>
      </c>
      <c r="H1222" t="str">
        <f>_xlfn.XLOOKUP(Table2[[#This Row],[Unique BarCode]],$N$10:$N$37,$O$10:$O$37)</f>
        <v>MacBook</v>
      </c>
      <c r="I1222" t="str">
        <f>_xlfn.XLOOKUP(Table2[[#This Row],[Unique BarCode]],$N$10:$N$37,$P$10:$P$37)</f>
        <v>Device</v>
      </c>
      <c r="J1222" t="s">
        <v>8</v>
      </c>
      <c r="K1222" t="s">
        <v>734</v>
      </c>
      <c r="L1222">
        <v>1</v>
      </c>
    </row>
    <row r="1223" spans="1:12" x14ac:dyDescent="0.2">
      <c r="A1223" s="1" t="d">
        <v>2023-01-25</v>
      </c>
      <c r="B1223" s="45">
        <v>-1</v>
      </c>
      <c r="C1223" t="s">
        <v>77</v>
      </c>
      <c r="D1223" t="str">
        <f>_xlfn.XLOOKUP(Table2[[#This Row],[Patron Group]],$R$10:$R$24,$S$10:$S$24)</f>
        <v>Undergraduate</v>
      </c>
      <c r="E1223" s="1" t="d">
        <v>2023-02-08</v>
      </c>
      <c r="F1223" t="s">
        <v>1231</v>
      </c>
      <c r="G1223" t="s">
        <v>2274</v>
      </c>
      <c r="H1223" t="str">
        <f>_xlfn.XLOOKUP(Table2[[#This Row],[Unique BarCode]],$N$10:$N$37,$O$10:$O$37)</f>
        <v>MacBook</v>
      </c>
      <c r="I1223" t="str">
        <f>_xlfn.XLOOKUP(Table2[[#This Row],[Unique BarCode]],$N$10:$N$37,$P$10:$P$37)</f>
        <v>Device</v>
      </c>
      <c r="J1223" t="s">
        <v>8</v>
      </c>
      <c r="K1223" t="s">
        <v>1231</v>
      </c>
      <c r="L1223">
        <v>1</v>
      </c>
    </row>
    <row r="1224" spans="1:12" x14ac:dyDescent="0.2">
      <c r="A1224" s="1" t="d">
        <v>2023-01-25</v>
      </c>
      <c r="B1224" s="45">
        <v>-1</v>
      </c>
      <c r="C1224" t="s">
        <v>77</v>
      </c>
      <c r="D1224" t="str">
        <f>_xlfn.XLOOKUP(Table2[[#This Row],[Patron Group]],$R$10:$R$24,$S$10:$S$24)</f>
        <v>Undergraduate</v>
      </c>
      <c r="E1224" s="1" t="d">
        <v>2023-02-08</v>
      </c>
      <c r="F1224" t="s">
        <v>565</v>
      </c>
      <c r="G1224" t="s">
        <v>2275</v>
      </c>
      <c r="H1224" t="str">
        <f>_xlfn.XLOOKUP(Table2[[#This Row],[Unique BarCode]],$N$10:$N$37,$O$10:$O$37)</f>
        <v>iPad</v>
      </c>
      <c r="I1224" t="str">
        <f>_xlfn.XLOOKUP(Table2[[#This Row],[Unique BarCode]],$N$10:$N$37,$P$10:$P$37)</f>
        <v>Device</v>
      </c>
      <c r="J1224" t="s">
        <v>8</v>
      </c>
      <c r="K1224" t="s">
        <v>566</v>
      </c>
      <c r="L1224">
        <v>1</v>
      </c>
    </row>
    <row r="1225" spans="1:12" x14ac:dyDescent="0.2">
      <c r="A1225" s="1" t="d">
        <v>2023-01-25</v>
      </c>
      <c r="B1225" s="45">
        <v>-1</v>
      </c>
      <c r="C1225" t="s">
        <v>77</v>
      </c>
      <c r="D1225" t="str">
        <f>_xlfn.XLOOKUP(Table2[[#This Row],[Patron Group]],$R$10:$R$24,$S$10:$S$24)</f>
        <v>Undergraduate</v>
      </c>
      <c r="E1225" s="1" t="d">
        <v>2023-02-08</v>
      </c>
      <c r="F1225" t="s">
        <v>1232</v>
      </c>
      <c r="G1225" t="s">
        <v>2275</v>
      </c>
      <c r="H1225" t="str">
        <f>_xlfn.XLOOKUP(Table2[[#This Row],[Unique BarCode]],$N$10:$N$37,$O$10:$O$37)</f>
        <v>iPad</v>
      </c>
      <c r="I1225" t="str">
        <f>_xlfn.XLOOKUP(Table2[[#This Row],[Unique BarCode]],$N$10:$N$37,$P$10:$P$37)</f>
        <v>Device</v>
      </c>
      <c r="J1225" t="s">
        <v>8</v>
      </c>
      <c r="K1225" t="s">
        <v>1233</v>
      </c>
      <c r="L1225">
        <v>1</v>
      </c>
    </row>
    <row r="1226" spans="1:12" x14ac:dyDescent="0.2">
      <c r="A1226" s="1" t="d">
        <v>2023-01-25</v>
      </c>
      <c r="B1226" s="45">
        <v>-1</v>
      </c>
      <c r="C1226" t="s">
        <v>77</v>
      </c>
      <c r="D1226" t="str">
        <f>_xlfn.XLOOKUP(Table2[[#This Row],[Patron Group]],$R$10:$R$24,$S$10:$S$24)</f>
        <v>Undergraduate</v>
      </c>
      <c r="E1226" s="1" t="d">
        <v>2023-02-08</v>
      </c>
      <c r="F1226" t="s">
        <v>138</v>
      </c>
      <c r="G1226" t="s">
        <v>2275</v>
      </c>
      <c r="H1226" t="str">
        <f>_xlfn.XLOOKUP(Table2[[#This Row],[Unique BarCode]],$N$10:$N$37,$O$10:$O$37)</f>
        <v>iPad</v>
      </c>
      <c r="I1226" t="str">
        <f>_xlfn.XLOOKUP(Table2[[#This Row],[Unique BarCode]],$N$10:$N$37,$P$10:$P$37)</f>
        <v>Device</v>
      </c>
      <c r="J1226" t="s">
        <v>8</v>
      </c>
      <c r="L1226">
        <v>1</v>
      </c>
    </row>
    <row r="1227" spans="1:12" x14ac:dyDescent="0.2">
      <c r="A1227" s="1" t="d">
        <v>2023-01-25</v>
      </c>
      <c r="B1227" s="45">
        <v>-1</v>
      </c>
      <c r="C1227" t="s">
        <v>77</v>
      </c>
      <c r="D1227" t="str">
        <f>_xlfn.XLOOKUP(Table2[[#This Row],[Patron Group]],$R$10:$R$24,$S$10:$S$24)</f>
        <v>Undergraduate</v>
      </c>
      <c r="E1227" s="1" t="d">
        <v>2023-02-08</v>
      </c>
      <c r="F1227" t="s">
        <v>120</v>
      </c>
      <c r="G1227" t="s">
        <v>2275</v>
      </c>
      <c r="H1227" t="str">
        <f>_xlfn.XLOOKUP(Table2[[#This Row],[Unique BarCode]],$N$10:$N$37,$O$10:$O$37)</f>
        <v>iPad</v>
      </c>
      <c r="I1227" t="str">
        <f>_xlfn.XLOOKUP(Table2[[#This Row],[Unique BarCode]],$N$10:$N$37,$P$10:$P$37)</f>
        <v>Device</v>
      </c>
      <c r="J1227" t="s">
        <v>8</v>
      </c>
      <c r="L1227">
        <v>1</v>
      </c>
    </row>
    <row r="1228" spans="1:12" x14ac:dyDescent="0.2">
      <c r="A1228" s="1" t="d">
        <v>2023-01-25</v>
      </c>
      <c r="B1228" s="45">
        <v>-1</v>
      </c>
      <c r="C1228" t="s">
        <v>77</v>
      </c>
      <c r="D1228" t="str">
        <f>_xlfn.XLOOKUP(Table2[[#This Row],[Patron Group]],$R$10:$R$24,$S$10:$S$24)</f>
        <v>Undergraduate</v>
      </c>
      <c r="E1228" s="1" t="d">
        <v>2023-02-08</v>
      </c>
      <c r="F1228" t="s">
        <v>331</v>
      </c>
      <c r="G1228" t="s">
        <v>2263</v>
      </c>
      <c r="H1228" t="str">
        <f>_xlfn.XLOOKUP(Table2[[#This Row],[Unique BarCode]],$N$10:$N$37,$O$10:$O$37)</f>
        <v>HP Laptop</v>
      </c>
      <c r="I1228" t="str">
        <f>_xlfn.XLOOKUP(Table2[[#This Row],[Unique BarCode]],$N$10:$N$37,$P$10:$P$37)</f>
        <v>Device</v>
      </c>
      <c r="J1228" t="s">
        <v>8</v>
      </c>
      <c r="K1228" t="s">
        <v>332</v>
      </c>
      <c r="L1228">
        <v>1</v>
      </c>
    </row>
    <row r="1229" spans="1:12" x14ac:dyDescent="0.2">
      <c r="A1229" s="1" t="d">
        <v>2023-01-25</v>
      </c>
      <c r="B1229" s="45">
        <v>-1</v>
      </c>
      <c r="C1229" t="s">
        <v>77</v>
      </c>
      <c r="D1229" t="str">
        <f>_xlfn.XLOOKUP(Table2[[#This Row],[Patron Group]],$R$10:$R$24,$S$10:$S$24)</f>
        <v>Undergraduate</v>
      </c>
      <c r="E1229" s="1" t="d">
        <v>2023-04-25</v>
      </c>
      <c r="F1229" t="s">
        <v>1234</v>
      </c>
      <c r="G1229" t="s">
        <v>2279</v>
      </c>
      <c r="H1229" t="str">
        <f>_xlfn.XLOOKUP(Table2[[#This Row],[Unique BarCode]],$N$10:$N$37,$O$10:$O$37)</f>
        <v>EE Devices</v>
      </c>
      <c r="I1229" t="str">
        <f>_xlfn.XLOOKUP(Table2[[#This Row],[Unique BarCode]],$N$10:$N$37,$P$10:$P$37)</f>
        <v>EE Devices</v>
      </c>
      <c r="J1229" t="s">
        <v>49</v>
      </c>
      <c r="K1229" t="s">
        <v>1235</v>
      </c>
      <c r="L1229">
        <v>1</v>
      </c>
    </row>
    <row r="1230" spans="1:12" x14ac:dyDescent="0.2">
      <c r="A1230" s="1" t="d">
        <v>2023-01-25</v>
      </c>
      <c r="B1230" s="45">
        <v>5561657850006530</v>
      </c>
      <c r="C1230" t="s">
        <v>77</v>
      </c>
      <c r="D1230" t="str">
        <f>_xlfn.XLOOKUP(Table2[[#This Row],[Patron Group]],$R$10:$R$24,$S$10:$S$24)</f>
        <v>Undergraduate</v>
      </c>
      <c r="E1230" s="1" t="d">
        <v>2023-02-01</v>
      </c>
      <c r="F1230" t="s">
        <v>307</v>
      </c>
      <c r="G1230" t="s">
        <v>2273</v>
      </c>
      <c r="H1230" t="str">
        <f>_xlfn.XLOOKUP(Table2[[#This Row],[Unique BarCode]],$N$10:$N$37,$O$10:$O$37)</f>
        <v>ChromeBook</v>
      </c>
      <c r="I1230" t="str">
        <f>_xlfn.XLOOKUP(Table2[[#This Row],[Unique BarCode]],$N$10:$N$37,$P$10:$P$37)</f>
        <v>Device</v>
      </c>
      <c r="J1230" t="s">
        <v>128</v>
      </c>
      <c r="K1230" t="s">
        <v>308</v>
      </c>
      <c r="L1230">
        <v>1</v>
      </c>
    </row>
    <row r="1231" spans="1:12" x14ac:dyDescent="0.2">
      <c r="A1231" s="1" t="d">
        <v>2023-01-25</v>
      </c>
      <c r="B1231" s="45">
        <v>5567886940006530</v>
      </c>
      <c r="C1231" t="s">
        <v>77</v>
      </c>
      <c r="D1231" t="str">
        <f>_xlfn.XLOOKUP(Table2[[#This Row],[Patron Group]],$R$10:$R$24,$S$10:$S$24)</f>
        <v>Undergraduate</v>
      </c>
      <c r="E1231" s="1" t="d">
        <v>2023-02-07</v>
      </c>
      <c r="F1231" t="s">
        <v>1216</v>
      </c>
      <c r="G1231" t="s">
        <v>2275</v>
      </c>
      <c r="H1231" t="str">
        <f>_xlfn.XLOOKUP(Table2[[#This Row],[Unique BarCode]],$N$10:$N$37,$O$10:$O$37)</f>
        <v>iPad</v>
      </c>
      <c r="I1231" t="str">
        <f>_xlfn.XLOOKUP(Table2[[#This Row],[Unique BarCode]],$N$10:$N$37,$P$10:$P$37)</f>
        <v>Device</v>
      </c>
      <c r="J1231" t="s">
        <v>8</v>
      </c>
      <c r="K1231" t="s">
        <v>1217</v>
      </c>
      <c r="L1231">
        <v>1</v>
      </c>
    </row>
    <row r="1232" spans="1:12" x14ac:dyDescent="0.2">
      <c r="A1232" s="1" t="d">
        <v>2023-01-25</v>
      </c>
      <c r="B1232" s="45">
        <v>9403482150006530</v>
      </c>
      <c r="C1232" t="s">
        <v>77</v>
      </c>
      <c r="D1232" t="str">
        <f>_xlfn.XLOOKUP(Table2[[#This Row],[Patron Group]],$R$10:$R$24,$S$10:$S$24)</f>
        <v>Undergraduate</v>
      </c>
      <c r="E1232" s="1" t="d">
        <v>2023-01-25</v>
      </c>
      <c r="F1232" t="s">
        <v>1236</v>
      </c>
      <c r="G1232" t="s">
        <v>2281</v>
      </c>
      <c r="H1232" t="str">
        <f>_xlfn.XLOOKUP(Table2[[#This Row],[Unique BarCode]],$N$10:$N$37,$O$10:$O$37)</f>
        <v>HDMIC</v>
      </c>
      <c r="I1232" t="str">
        <f>_xlfn.XLOOKUP(Table2[[#This Row],[Unique BarCode]],$N$10:$N$37,$P$10:$P$37)</f>
        <v>Cable</v>
      </c>
      <c r="J1232" t="s">
        <v>8</v>
      </c>
      <c r="K1232" t="s">
        <v>1237</v>
      </c>
      <c r="L1232">
        <v>1</v>
      </c>
    </row>
    <row r="1233" spans="1:12" x14ac:dyDescent="0.2">
      <c r="A1233" s="1" t="d">
        <v>2023-01-26</v>
      </c>
      <c r="B1233" s="45">
        <v>-1</v>
      </c>
      <c r="C1233" t="s">
        <v>684</v>
      </c>
      <c r="D1233" t="str">
        <f>_xlfn.XLOOKUP(Table2[[#This Row],[Patron Group]],$R$10:$R$24,$S$10:$S$24)</f>
        <v>Alumni</v>
      </c>
      <c r="E1233" s="1" t="d">
        <v>2023-01-26</v>
      </c>
      <c r="F1233" t="s">
        <v>706</v>
      </c>
      <c r="G1233" t="s">
        <v>2298</v>
      </c>
      <c r="H1233" t="str">
        <f>_xlfn.XLOOKUP(Table2[[#This Row],[Unique BarCode]],$N$10:$N$37,$O$10:$O$37)</f>
        <v>ANKER</v>
      </c>
      <c r="I1233" t="str">
        <f>_xlfn.XLOOKUP(Table2[[#This Row],[Unique BarCode]],$N$10:$N$37,$P$10:$P$37)</f>
        <v>Charger</v>
      </c>
      <c r="J1233" t="s">
        <v>8</v>
      </c>
      <c r="L1233">
        <v>1</v>
      </c>
    </row>
    <row r="1234" spans="1:12" x14ac:dyDescent="0.2">
      <c r="A1234" s="1" t="d">
        <v>2023-01-26</v>
      </c>
      <c r="B1234" s="45">
        <v>-1</v>
      </c>
      <c r="C1234" t="s">
        <v>684</v>
      </c>
      <c r="D1234" t="str">
        <f>_xlfn.XLOOKUP(Table2[[#This Row],[Patron Group]],$R$10:$R$24,$S$10:$S$24)</f>
        <v>Alumni</v>
      </c>
      <c r="E1234" s="1" t="d">
        <v>2023-01-26</v>
      </c>
      <c r="F1234" t="s">
        <v>577</v>
      </c>
      <c r="G1234" t="s">
        <v>2296</v>
      </c>
      <c r="H1234" t="str">
        <f>_xlfn.XLOOKUP(Table2[[#This Row],[Unique BarCode]],$N$10:$N$37,$O$10:$O$37)</f>
        <v>MACUSBC</v>
      </c>
      <c r="I1234" t="str">
        <f>_xlfn.XLOOKUP(Table2[[#This Row],[Unique BarCode]],$N$10:$N$37,$P$10:$P$37)</f>
        <v>Charger</v>
      </c>
      <c r="J1234" t="s">
        <v>8</v>
      </c>
      <c r="K1234" t="s">
        <v>578</v>
      </c>
      <c r="L1234">
        <v>1</v>
      </c>
    </row>
    <row r="1235" spans="1:12" x14ac:dyDescent="0.2">
      <c r="A1235" s="1" t="d">
        <v>2023-01-26</v>
      </c>
      <c r="B1235" s="45">
        <v>-1</v>
      </c>
      <c r="C1235" t="s">
        <v>20</v>
      </c>
      <c r="D1235" t="str">
        <f>_xlfn.XLOOKUP(Table2[[#This Row],[Patron Group]],$R$10:$R$24,$S$10:$S$24)</f>
        <v>Graduate</v>
      </c>
      <c r="E1235" s="1" t="d">
        <v>2023-01-26</v>
      </c>
      <c r="F1235" t="s">
        <v>1037</v>
      </c>
      <c r="G1235" t="s">
        <v>2281</v>
      </c>
      <c r="H1235" t="str">
        <f>_xlfn.XLOOKUP(Table2[[#This Row],[Unique BarCode]],$N$10:$N$37,$O$10:$O$37)</f>
        <v>HDMIC</v>
      </c>
      <c r="I1235" t="str">
        <f>_xlfn.XLOOKUP(Table2[[#This Row],[Unique BarCode]],$N$10:$N$37,$P$10:$P$37)</f>
        <v>Cable</v>
      </c>
      <c r="J1235" t="s">
        <v>8</v>
      </c>
      <c r="K1235" t="s">
        <v>1038</v>
      </c>
      <c r="L1235">
        <v>1</v>
      </c>
    </row>
    <row r="1236" spans="1:12" x14ac:dyDescent="0.2">
      <c r="A1236" s="1" t="d">
        <v>2023-01-26</v>
      </c>
      <c r="B1236" s="45">
        <v>-1</v>
      </c>
      <c r="C1236" t="s">
        <v>20</v>
      </c>
      <c r="D1236" t="str">
        <f>_xlfn.XLOOKUP(Table2[[#This Row],[Patron Group]],$R$10:$R$24,$S$10:$S$24)</f>
        <v>Graduate</v>
      </c>
      <c r="E1236" s="1" t="d">
        <v>2023-01-26</v>
      </c>
      <c r="F1236" t="s">
        <v>687</v>
      </c>
      <c r="G1236" t="s">
        <v>2282</v>
      </c>
      <c r="H1236" t="str">
        <f>_xlfn.XLOOKUP(Table2[[#This Row],[Unique BarCode]],$N$10:$N$37,$O$10:$O$37)</f>
        <v>HPUSBC</v>
      </c>
      <c r="I1236" t="str">
        <f>_xlfn.XLOOKUP(Table2[[#This Row],[Unique BarCode]],$N$10:$N$37,$P$10:$P$37)</f>
        <v>Charger</v>
      </c>
      <c r="J1236" t="s">
        <v>49</v>
      </c>
      <c r="L1236">
        <v>1</v>
      </c>
    </row>
    <row r="1237" spans="1:12" x14ac:dyDescent="0.2">
      <c r="A1237" s="1" t="d">
        <v>2023-01-26</v>
      </c>
      <c r="B1237" s="45">
        <v>-1</v>
      </c>
      <c r="C1237" t="s">
        <v>20</v>
      </c>
      <c r="D1237" t="str">
        <f>_xlfn.XLOOKUP(Table2[[#This Row],[Patron Group]],$R$10:$R$24,$S$10:$S$24)</f>
        <v>Graduate</v>
      </c>
      <c r="E1237" s="1" t="d">
        <v>2023-01-26</v>
      </c>
      <c r="F1237" t="s">
        <v>1244</v>
      </c>
      <c r="G1237" t="s">
        <v>2264</v>
      </c>
      <c r="H1237" t="str">
        <f>_xlfn.XLOOKUP(Table2[[#This Row],[Unique BarCode]],$N$10:$N$37,$O$10:$O$37)</f>
        <v>iPad</v>
      </c>
      <c r="I1237" t="str">
        <f>_xlfn.XLOOKUP(Table2[[#This Row],[Unique BarCode]],$N$10:$N$37,$P$10:$P$37)</f>
        <v>Device</v>
      </c>
      <c r="J1237" t="s">
        <v>8</v>
      </c>
      <c r="K1237" t="s">
        <v>1245</v>
      </c>
      <c r="L1237">
        <v>1</v>
      </c>
    </row>
    <row r="1238" spans="1:12" x14ac:dyDescent="0.2">
      <c r="A1238" s="1" t="d">
        <v>2023-01-26</v>
      </c>
      <c r="B1238" s="45">
        <v>-1</v>
      </c>
      <c r="C1238" t="s">
        <v>20</v>
      </c>
      <c r="D1238" t="str">
        <f>_xlfn.XLOOKUP(Table2[[#This Row],[Patron Group]],$R$10:$R$24,$S$10:$S$24)</f>
        <v>Graduate</v>
      </c>
      <c r="E1238" s="1" t="d">
        <v>2023-01-26</v>
      </c>
      <c r="F1238" t="s">
        <v>837</v>
      </c>
      <c r="G1238" t="s">
        <v>2265</v>
      </c>
      <c r="H1238" t="str">
        <f>_xlfn.XLOOKUP(Table2[[#This Row],[Unique BarCode]],$N$10:$N$37,$O$10:$O$37)</f>
        <v>IPHONE</v>
      </c>
      <c r="I1238" t="str">
        <f>_xlfn.XLOOKUP(Table2[[#This Row],[Unique BarCode]],$N$10:$N$37,$P$10:$P$37)</f>
        <v>Charger</v>
      </c>
      <c r="J1238" t="s">
        <v>8</v>
      </c>
      <c r="K1238" t="s">
        <v>838</v>
      </c>
      <c r="L1238">
        <v>1</v>
      </c>
    </row>
    <row r="1239" spans="1:12" x14ac:dyDescent="0.2">
      <c r="A1239" s="1" t="d">
        <v>2023-01-26</v>
      </c>
      <c r="B1239" s="45">
        <v>-1</v>
      </c>
      <c r="C1239" t="s">
        <v>20</v>
      </c>
      <c r="D1239" t="str">
        <f>_xlfn.XLOOKUP(Table2[[#This Row],[Patron Group]],$R$10:$R$24,$S$10:$S$24)</f>
        <v>Graduate</v>
      </c>
      <c r="E1239" s="1" t="d">
        <v>2023-01-26</v>
      </c>
      <c r="F1239" t="s">
        <v>84</v>
      </c>
      <c r="G1239" t="s">
        <v>2265</v>
      </c>
      <c r="H1239" t="str">
        <f>_xlfn.XLOOKUP(Table2[[#This Row],[Unique BarCode]],$N$10:$N$37,$O$10:$O$37)</f>
        <v>IPHONE</v>
      </c>
      <c r="I1239" t="str">
        <f>_xlfn.XLOOKUP(Table2[[#This Row],[Unique BarCode]],$N$10:$N$37,$P$10:$P$37)</f>
        <v>Charger</v>
      </c>
      <c r="J1239" t="s">
        <v>8</v>
      </c>
      <c r="K1239" t="s">
        <v>85</v>
      </c>
      <c r="L1239">
        <v>1</v>
      </c>
    </row>
    <row r="1240" spans="1:12" x14ac:dyDescent="0.2">
      <c r="A1240" s="1" t="d">
        <v>2023-01-26</v>
      </c>
      <c r="B1240" s="45">
        <v>-1</v>
      </c>
      <c r="C1240" t="s">
        <v>20</v>
      </c>
      <c r="D1240" t="str">
        <f>_xlfn.XLOOKUP(Table2[[#This Row],[Patron Group]],$R$10:$R$24,$S$10:$S$24)</f>
        <v>Graduate</v>
      </c>
      <c r="E1240" s="1" t="d">
        <v>2023-01-26</v>
      </c>
      <c r="F1240" t="s">
        <v>86</v>
      </c>
      <c r="G1240" t="s">
        <v>2265</v>
      </c>
      <c r="H1240" t="str">
        <f>_xlfn.XLOOKUP(Table2[[#This Row],[Unique BarCode]],$N$10:$N$37,$O$10:$O$37)</f>
        <v>IPHONE</v>
      </c>
      <c r="I1240" t="str">
        <f>_xlfn.XLOOKUP(Table2[[#This Row],[Unique BarCode]],$N$10:$N$37,$P$10:$P$37)</f>
        <v>Charger</v>
      </c>
      <c r="J1240" t="s">
        <v>8</v>
      </c>
      <c r="K1240" t="s">
        <v>87</v>
      </c>
      <c r="L1240">
        <v>1</v>
      </c>
    </row>
    <row r="1241" spans="1:12" x14ac:dyDescent="0.2">
      <c r="A1241" s="1" t="d">
        <v>2023-01-26</v>
      </c>
      <c r="B1241" s="45">
        <v>-1</v>
      </c>
      <c r="C1241" t="s">
        <v>20</v>
      </c>
      <c r="D1241" t="str">
        <f>_xlfn.XLOOKUP(Table2[[#This Row],[Patron Group]],$R$10:$R$24,$S$10:$S$24)</f>
        <v>Graduate</v>
      </c>
      <c r="E1241" s="1" t="d">
        <v>2023-01-26</v>
      </c>
      <c r="F1241" t="s">
        <v>12</v>
      </c>
      <c r="G1241" t="s">
        <v>2265</v>
      </c>
      <c r="H1241" t="str">
        <f>_xlfn.XLOOKUP(Table2[[#This Row],[Unique BarCode]],$N$10:$N$37,$O$10:$O$37)</f>
        <v>IPHONE</v>
      </c>
      <c r="I1241" t="str">
        <f>_xlfn.XLOOKUP(Table2[[#This Row],[Unique BarCode]],$N$10:$N$37,$P$10:$P$37)</f>
        <v>Charger</v>
      </c>
      <c r="J1241" t="s">
        <v>13</v>
      </c>
      <c r="K1241" t="s">
        <v>14</v>
      </c>
      <c r="L1241">
        <v>1</v>
      </c>
    </row>
    <row r="1242" spans="1:12" x14ac:dyDescent="0.2">
      <c r="A1242" s="1" t="d">
        <v>2023-01-26</v>
      </c>
      <c r="B1242" s="45">
        <v>-1</v>
      </c>
      <c r="C1242" t="s">
        <v>20</v>
      </c>
      <c r="D1242" t="str">
        <f>_xlfn.XLOOKUP(Table2[[#This Row],[Patron Group]],$R$10:$R$24,$S$10:$S$24)</f>
        <v>Graduate</v>
      </c>
      <c r="E1242" s="1" t="d">
        <v>2023-01-26</v>
      </c>
      <c r="F1242" t="s">
        <v>213</v>
      </c>
      <c r="G1242" t="s">
        <v>2296</v>
      </c>
      <c r="H1242" t="str">
        <f>_xlfn.XLOOKUP(Table2[[#This Row],[Unique BarCode]],$N$10:$N$37,$O$10:$O$37)</f>
        <v>MACUSBC</v>
      </c>
      <c r="I1242" t="str">
        <f>_xlfn.XLOOKUP(Table2[[#This Row],[Unique BarCode]],$N$10:$N$37,$P$10:$P$37)</f>
        <v>Charger</v>
      </c>
      <c r="J1242" t="s">
        <v>8</v>
      </c>
      <c r="K1242" t="s">
        <v>214</v>
      </c>
      <c r="L1242">
        <v>1</v>
      </c>
    </row>
    <row r="1243" spans="1:12" x14ac:dyDescent="0.2">
      <c r="A1243" s="1" t="d">
        <v>2023-01-26</v>
      </c>
      <c r="B1243" s="45">
        <v>-1</v>
      </c>
      <c r="C1243" t="s">
        <v>20</v>
      </c>
      <c r="D1243" t="str">
        <f>_xlfn.XLOOKUP(Table2[[#This Row],[Patron Group]],$R$10:$R$24,$S$10:$S$24)</f>
        <v>Graduate</v>
      </c>
      <c r="E1243" s="1" t="d">
        <v>2023-01-26</v>
      </c>
      <c r="F1243" t="s">
        <v>843</v>
      </c>
      <c r="G1243" t="s">
        <v>2296</v>
      </c>
      <c r="H1243" t="str">
        <f>_xlfn.XLOOKUP(Table2[[#This Row],[Unique BarCode]],$N$10:$N$37,$O$10:$O$37)</f>
        <v>MACUSBC</v>
      </c>
      <c r="I1243" t="str">
        <f>_xlfn.XLOOKUP(Table2[[#This Row],[Unique BarCode]],$N$10:$N$37,$P$10:$P$37)</f>
        <v>Charger</v>
      </c>
      <c r="J1243" t="s">
        <v>8</v>
      </c>
      <c r="K1243" t="s">
        <v>844</v>
      </c>
      <c r="L1243">
        <v>1</v>
      </c>
    </row>
    <row r="1244" spans="1:12" x14ac:dyDescent="0.2">
      <c r="A1244" s="1" t="d">
        <v>2023-01-26</v>
      </c>
      <c r="B1244" s="45">
        <v>-1</v>
      </c>
      <c r="C1244" t="s">
        <v>20</v>
      </c>
      <c r="D1244" t="str">
        <f>_xlfn.XLOOKUP(Table2[[#This Row],[Patron Group]],$R$10:$R$24,$S$10:$S$24)</f>
        <v>Graduate</v>
      </c>
      <c r="E1244" s="1" t="d">
        <v>2023-01-26</v>
      </c>
      <c r="F1244" t="s">
        <v>37</v>
      </c>
      <c r="G1244" t="s">
        <v>2296</v>
      </c>
      <c r="H1244" t="str">
        <f>_xlfn.XLOOKUP(Table2[[#This Row],[Unique BarCode]],$N$10:$N$37,$O$10:$O$37)</f>
        <v>MACUSBC</v>
      </c>
      <c r="I1244" t="str">
        <f>_xlfn.XLOOKUP(Table2[[#This Row],[Unique BarCode]],$N$10:$N$37,$P$10:$P$37)</f>
        <v>Charger</v>
      </c>
      <c r="J1244" t="s">
        <v>8</v>
      </c>
      <c r="K1244" t="s">
        <v>38</v>
      </c>
      <c r="L1244">
        <v>1</v>
      </c>
    </row>
    <row r="1245" spans="1:12" x14ac:dyDescent="0.2">
      <c r="A1245" s="1" t="d">
        <v>2023-01-26</v>
      </c>
      <c r="B1245" s="45">
        <v>-1</v>
      </c>
      <c r="C1245" t="s">
        <v>20</v>
      </c>
      <c r="D1245" t="str">
        <f>_xlfn.XLOOKUP(Table2[[#This Row],[Patron Group]],$R$10:$R$24,$S$10:$S$24)</f>
        <v>Graduate</v>
      </c>
      <c r="E1245" s="1" t="d">
        <v>2023-01-26</v>
      </c>
      <c r="F1245" t="s">
        <v>93</v>
      </c>
      <c r="G1245" t="s">
        <v>2296</v>
      </c>
      <c r="H1245" t="str">
        <f>_xlfn.XLOOKUP(Table2[[#This Row],[Unique BarCode]],$N$10:$N$37,$O$10:$O$37)</f>
        <v>MACUSBC</v>
      </c>
      <c r="I1245" t="str">
        <f>_xlfn.XLOOKUP(Table2[[#This Row],[Unique BarCode]],$N$10:$N$37,$P$10:$P$37)</f>
        <v>Charger</v>
      </c>
      <c r="J1245" t="s">
        <v>8</v>
      </c>
      <c r="K1245" t="s">
        <v>94</v>
      </c>
      <c r="L1245">
        <v>1</v>
      </c>
    </row>
    <row r="1246" spans="1:12" x14ac:dyDescent="0.2">
      <c r="A1246" s="1" t="d">
        <v>2023-01-26</v>
      </c>
      <c r="B1246" s="45">
        <v>-1</v>
      </c>
      <c r="C1246" t="s">
        <v>20</v>
      </c>
      <c r="D1246" t="str">
        <f>_xlfn.XLOOKUP(Table2[[#This Row],[Patron Group]],$R$10:$R$24,$S$10:$S$24)</f>
        <v>Graduate</v>
      </c>
      <c r="E1246" s="1" t="d">
        <v>2023-01-26</v>
      </c>
      <c r="F1246" t="s">
        <v>1183</v>
      </c>
      <c r="G1246" t="s">
        <v>2294</v>
      </c>
      <c r="H1246" t="str">
        <f>_xlfn.XLOOKUP(Table2[[#This Row],[Unique BarCode]],$N$10:$N$37,$O$10:$O$37)</f>
        <v>UVGA</v>
      </c>
      <c r="I1246" t="str">
        <f>_xlfn.XLOOKUP(Table2[[#This Row],[Unique BarCode]],$N$10:$N$37,$P$10:$P$37)</f>
        <v>Cable</v>
      </c>
      <c r="J1246" t="s">
        <v>8</v>
      </c>
      <c r="L1246">
        <v>1</v>
      </c>
    </row>
    <row r="1247" spans="1:12" x14ac:dyDescent="0.2">
      <c r="A1247" s="1" t="d">
        <v>2023-01-26</v>
      </c>
      <c r="B1247" s="45">
        <v>-1</v>
      </c>
      <c r="C1247" t="s">
        <v>20</v>
      </c>
      <c r="D1247" t="str">
        <f>_xlfn.XLOOKUP(Table2[[#This Row],[Patron Group]],$R$10:$R$24,$S$10:$S$24)</f>
        <v>Graduate</v>
      </c>
      <c r="E1247" s="1" t="d">
        <v>2023-01-26</v>
      </c>
      <c r="F1247" t="s">
        <v>45</v>
      </c>
      <c r="G1247" t="s">
        <v>2272</v>
      </c>
      <c r="H1247" t="str">
        <f>_xlfn.XLOOKUP(Table2[[#This Row],[Unique BarCode]],$N$10:$N$37,$O$10:$O$37)</f>
        <v>WALLADPT</v>
      </c>
      <c r="I1247" t="str">
        <f>_xlfn.XLOOKUP(Table2[[#This Row],[Unique BarCode]],$N$10:$N$37,$P$10:$P$37)</f>
        <v>Charger</v>
      </c>
      <c r="J1247" t="s">
        <v>13</v>
      </c>
      <c r="K1247" t="s">
        <v>46</v>
      </c>
      <c r="L1247">
        <v>1</v>
      </c>
    </row>
    <row r="1248" spans="1:12" x14ac:dyDescent="0.2">
      <c r="A1248" s="1" t="d">
        <v>2023-01-26</v>
      </c>
      <c r="B1248" s="45">
        <v>-1</v>
      </c>
      <c r="C1248" t="s">
        <v>20</v>
      </c>
      <c r="D1248" t="str">
        <f>_xlfn.XLOOKUP(Table2[[#This Row],[Patron Group]],$R$10:$R$24,$S$10:$S$24)</f>
        <v>Graduate</v>
      </c>
      <c r="E1248" s="1" t="d">
        <v>2023-01-26</v>
      </c>
      <c r="F1248" t="s">
        <v>560</v>
      </c>
      <c r="G1248" t="s">
        <v>2272</v>
      </c>
      <c r="H1248" t="str">
        <f>_xlfn.XLOOKUP(Table2[[#This Row],[Unique BarCode]],$N$10:$N$37,$O$10:$O$37)</f>
        <v>WALLADPT</v>
      </c>
      <c r="I1248" t="str">
        <f>_xlfn.XLOOKUP(Table2[[#This Row],[Unique BarCode]],$N$10:$N$37,$P$10:$P$37)</f>
        <v>Charger</v>
      </c>
      <c r="J1248" t="s">
        <v>8</v>
      </c>
      <c r="L1248">
        <v>1</v>
      </c>
    </row>
    <row r="1249" spans="1:12" x14ac:dyDescent="0.2">
      <c r="A1249" s="1" t="d">
        <v>2023-01-26</v>
      </c>
      <c r="B1249" s="45">
        <v>-1</v>
      </c>
      <c r="C1249" t="s">
        <v>20</v>
      </c>
      <c r="D1249" t="str">
        <f>_xlfn.XLOOKUP(Table2[[#This Row],[Patron Group]],$R$10:$R$24,$S$10:$S$24)</f>
        <v>Graduate</v>
      </c>
      <c r="E1249" s="1" t="d">
        <v>2023-01-26</v>
      </c>
      <c r="F1249" t="s">
        <v>97</v>
      </c>
      <c r="G1249" t="s">
        <v>2272</v>
      </c>
      <c r="H1249" t="str">
        <f>_xlfn.XLOOKUP(Table2[[#This Row],[Unique BarCode]],$N$10:$N$37,$O$10:$O$37)</f>
        <v>WALLADPT</v>
      </c>
      <c r="I1249" t="str">
        <f>_xlfn.XLOOKUP(Table2[[#This Row],[Unique BarCode]],$N$10:$N$37,$P$10:$P$37)</f>
        <v>Charger</v>
      </c>
      <c r="J1249" t="s">
        <v>8</v>
      </c>
      <c r="L1249">
        <v>1</v>
      </c>
    </row>
    <row r="1250" spans="1:12" x14ac:dyDescent="0.2">
      <c r="A1250" s="1" t="d">
        <v>2023-01-26</v>
      </c>
      <c r="B1250" s="45">
        <v>-1</v>
      </c>
      <c r="C1250" t="s">
        <v>20</v>
      </c>
      <c r="D1250" t="str">
        <f>_xlfn.XLOOKUP(Table2[[#This Row],[Patron Group]],$R$10:$R$24,$S$10:$S$24)</f>
        <v>Graduate</v>
      </c>
      <c r="E1250" s="1" t="d">
        <v>2023-02-02</v>
      </c>
      <c r="F1250" t="s">
        <v>1246</v>
      </c>
      <c r="G1250" t="s">
        <v>2273</v>
      </c>
      <c r="H1250" t="str">
        <f>_xlfn.XLOOKUP(Table2[[#This Row],[Unique BarCode]],$N$10:$N$37,$O$10:$O$37)</f>
        <v>ChromeBook</v>
      </c>
      <c r="I1250" t="str">
        <f>_xlfn.XLOOKUP(Table2[[#This Row],[Unique BarCode]],$N$10:$N$37,$P$10:$P$37)</f>
        <v>Device</v>
      </c>
      <c r="J1250" t="s">
        <v>8</v>
      </c>
      <c r="K1250" t="s">
        <v>1247</v>
      </c>
      <c r="L1250">
        <v>1</v>
      </c>
    </row>
    <row r="1251" spans="1:12" x14ac:dyDescent="0.2">
      <c r="A1251" s="1" t="d">
        <v>2023-01-26</v>
      </c>
      <c r="B1251" s="45">
        <v>-1</v>
      </c>
      <c r="C1251" t="s">
        <v>20</v>
      </c>
      <c r="D1251" t="str">
        <f>_xlfn.XLOOKUP(Table2[[#This Row],[Patron Group]],$R$10:$R$24,$S$10:$S$24)</f>
        <v>Graduate</v>
      </c>
      <c r="E1251" s="1" t="d">
        <v>2023-02-02</v>
      </c>
      <c r="F1251" t="s">
        <v>231</v>
      </c>
      <c r="G1251" t="s">
        <v>2273</v>
      </c>
      <c r="H1251" t="str">
        <f>_xlfn.XLOOKUP(Table2[[#This Row],[Unique BarCode]],$N$10:$N$37,$O$10:$O$37)</f>
        <v>ChromeBook</v>
      </c>
      <c r="I1251" t="str">
        <f>_xlfn.XLOOKUP(Table2[[#This Row],[Unique BarCode]],$N$10:$N$37,$P$10:$P$37)</f>
        <v>Device</v>
      </c>
      <c r="J1251" t="s">
        <v>13</v>
      </c>
      <c r="K1251" t="s">
        <v>232</v>
      </c>
      <c r="L1251">
        <v>1</v>
      </c>
    </row>
    <row r="1252" spans="1:12" x14ac:dyDescent="0.2">
      <c r="A1252" s="1" t="d">
        <v>2023-01-26</v>
      </c>
      <c r="B1252" s="45">
        <v>-1</v>
      </c>
      <c r="C1252" t="s">
        <v>20</v>
      </c>
      <c r="D1252" t="str">
        <f>_xlfn.XLOOKUP(Table2[[#This Row],[Patron Group]],$R$10:$R$24,$S$10:$S$24)</f>
        <v>Graduate</v>
      </c>
      <c r="E1252" s="1" t="d">
        <v>2023-02-02</v>
      </c>
      <c r="F1252" t="s">
        <v>1248</v>
      </c>
      <c r="G1252" t="s">
        <v>2274</v>
      </c>
      <c r="H1252" t="str">
        <f>_xlfn.XLOOKUP(Table2[[#This Row],[Unique BarCode]],$N$10:$N$37,$O$10:$O$37)</f>
        <v>MacBook</v>
      </c>
      <c r="I1252" t="str">
        <f>_xlfn.XLOOKUP(Table2[[#This Row],[Unique BarCode]],$N$10:$N$37,$P$10:$P$37)</f>
        <v>Device</v>
      </c>
      <c r="J1252" t="s">
        <v>8</v>
      </c>
      <c r="K1252" t="s">
        <v>1249</v>
      </c>
      <c r="L1252">
        <v>1</v>
      </c>
    </row>
    <row r="1253" spans="1:12" x14ac:dyDescent="0.2">
      <c r="A1253" s="1" t="d">
        <v>2023-01-26</v>
      </c>
      <c r="B1253" s="45">
        <v>-1</v>
      </c>
      <c r="C1253" t="s">
        <v>20</v>
      </c>
      <c r="D1253" t="str">
        <f>_xlfn.XLOOKUP(Table2[[#This Row],[Patron Group]],$R$10:$R$24,$S$10:$S$24)</f>
        <v>Graduate</v>
      </c>
      <c r="E1253" s="1" t="d">
        <v>2023-02-02</v>
      </c>
      <c r="F1253" t="s">
        <v>319</v>
      </c>
      <c r="G1253" t="s">
        <v>2274</v>
      </c>
      <c r="H1253" t="str">
        <f>_xlfn.XLOOKUP(Table2[[#This Row],[Unique BarCode]],$N$10:$N$37,$O$10:$O$37)</f>
        <v>MacBook</v>
      </c>
      <c r="I1253" t="str">
        <f>_xlfn.XLOOKUP(Table2[[#This Row],[Unique BarCode]],$N$10:$N$37,$P$10:$P$37)</f>
        <v>Device</v>
      </c>
      <c r="J1253" t="s">
        <v>8</v>
      </c>
      <c r="K1253" t="s">
        <v>319</v>
      </c>
      <c r="L1253">
        <v>1</v>
      </c>
    </row>
    <row r="1254" spans="1:12" x14ac:dyDescent="0.2">
      <c r="A1254" s="1" t="d">
        <v>2023-01-26</v>
      </c>
      <c r="B1254" s="45">
        <v>-1</v>
      </c>
      <c r="C1254" t="s">
        <v>20</v>
      </c>
      <c r="D1254" t="str">
        <f>_xlfn.XLOOKUP(Table2[[#This Row],[Patron Group]],$R$10:$R$24,$S$10:$S$24)</f>
        <v>Graduate</v>
      </c>
      <c r="E1254" s="1" t="d">
        <v>2023-02-02</v>
      </c>
      <c r="F1254" t="s">
        <v>1250</v>
      </c>
      <c r="G1254" t="s">
        <v>2275</v>
      </c>
      <c r="H1254" t="str">
        <f>_xlfn.XLOOKUP(Table2[[#This Row],[Unique BarCode]],$N$10:$N$37,$O$10:$O$37)</f>
        <v>iPad</v>
      </c>
      <c r="I1254" t="str">
        <f>_xlfn.XLOOKUP(Table2[[#This Row],[Unique BarCode]],$N$10:$N$37,$P$10:$P$37)</f>
        <v>Device</v>
      </c>
      <c r="J1254" t="s">
        <v>8</v>
      </c>
      <c r="K1254" t="s">
        <v>1251</v>
      </c>
      <c r="L1254">
        <v>1</v>
      </c>
    </row>
    <row r="1255" spans="1:12" x14ac:dyDescent="0.2">
      <c r="A1255" s="1" t="d">
        <v>2023-01-26</v>
      </c>
      <c r="B1255" s="45">
        <v>-1</v>
      </c>
      <c r="C1255" t="s">
        <v>20</v>
      </c>
      <c r="D1255" t="str">
        <f>_xlfn.XLOOKUP(Table2[[#This Row],[Patron Group]],$R$10:$R$24,$S$10:$S$24)</f>
        <v>Graduate</v>
      </c>
      <c r="E1255" s="1" t="d">
        <v>2023-02-02</v>
      </c>
      <c r="F1255" t="s">
        <v>869</v>
      </c>
      <c r="G1255" t="s">
        <v>2263</v>
      </c>
      <c r="H1255" t="str">
        <f>_xlfn.XLOOKUP(Table2[[#This Row],[Unique BarCode]],$N$10:$N$37,$O$10:$O$37)</f>
        <v>HP Laptop</v>
      </c>
      <c r="I1255" t="str">
        <f>_xlfn.XLOOKUP(Table2[[#This Row],[Unique BarCode]],$N$10:$N$37,$P$10:$P$37)</f>
        <v>Device</v>
      </c>
      <c r="J1255" t="s">
        <v>8</v>
      </c>
      <c r="K1255" t="s">
        <v>870</v>
      </c>
      <c r="L1255">
        <v>1</v>
      </c>
    </row>
    <row r="1256" spans="1:12" x14ac:dyDescent="0.2">
      <c r="A1256" s="1" t="d">
        <v>2023-01-26</v>
      </c>
      <c r="B1256" s="45">
        <v>-1</v>
      </c>
      <c r="C1256" t="s">
        <v>20</v>
      </c>
      <c r="D1256" t="str">
        <f>_xlfn.XLOOKUP(Table2[[#This Row],[Patron Group]],$R$10:$R$24,$S$10:$S$24)</f>
        <v>Graduate</v>
      </c>
      <c r="E1256" s="1" t="d">
        <v>2023-02-02</v>
      </c>
      <c r="F1256" t="s">
        <v>179</v>
      </c>
      <c r="G1256" t="s">
        <v>2263</v>
      </c>
      <c r="H1256" t="str">
        <f>_xlfn.XLOOKUP(Table2[[#This Row],[Unique BarCode]],$N$10:$N$37,$O$10:$O$37)</f>
        <v>HP Laptop</v>
      </c>
      <c r="I1256" t="str">
        <f>_xlfn.XLOOKUP(Table2[[#This Row],[Unique BarCode]],$N$10:$N$37,$P$10:$P$37)</f>
        <v>Device</v>
      </c>
      <c r="J1256" t="s">
        <v>8</v>
      </c>
      <c r="K1256" t="s">
        <v>180</v>
      </c>
      <c r="L1256">
        <v>1</v>
      </c>
    </row>
    <row r="1257" spans="1:12" x14ac:dyDescent="0.2">
      <c r="A1257" s="1" t="d">
        <v>2023-01-26</v>
      </c>
      <c r="B1257" s="45">
        <v>-1</v>
      </c>
      <c r="C1257" t="s">
        <v>20</v>
      </c>
      <c r="D1257" t="str">
        <f>_xlfn.XLOOKUP(Table2[[#This Row],[Patron Group]],$R$10:$R$24,$S$10:$S$24)</f>
        <v>Graduate</v>
      </c>
      <c r="E1257" s="1" t="d">
        <v>2023-02-09</v>
      </c>
      <c r="F1257" t="s">
        <v>64</v>
      </c>
      <c r="G1257" t="s">
        <v>2275</v>
      </c>
      <c r="H1257" t="str">
        <f>_xlfn.XLOOKUP(Table2[[#This Row],[Unique BarCode]],$N$10:$N$37,$O$10:$O$37)</f>
        <v>iPad</v>
      </c>
      <c r="I1257" t="str">
        <f>_xlfn.XLOOKUP(Table2[[#This Row],[Unique BarCode]],$N$10:$N$37,$P$10:$P$37)</f>
        <v>Device</v>
      </c>
      <c r="J1257" t="s">
        <v>8</v>
      </c>
      <c r="L1257">
        <v>1</v>
      </c>
    </row>
    <row r="1258" spans="1:12" x14ac:dyDescent="0.2">
      <c r="A1258" s="1" t="d">
        <v>2023-01-26</v>
      </c>
      <c r="B1258" s="45">
        <v>-1</v>
      </c>
      <c r="C1258" t="s">
        <v>20</v>
      </c>
      <c r="D1258" t="str">
        <f>_xlfn.XLOOKUP(Table2[[#This Row],[Patron Group]],$R$10:$R$24,$S$10:$S$24)</f>
        <v>Graduate</v>
      </c>
      <c r="E1258" s="1" t="d">
        <v>2023-02-09</v>
      </c>
      <c r="F1258" t="s">
        <v>1252</v>
      </c>
      <c r="G1258" t="s">
        <v>2275</v>
      </c>
      <c r="H1258" t="str">
        <f>_xlfn.XLOOKUP(Table2[[#This Row],[Unique BarCode]],$N$10:$N$37,$O$10:$O$37)</f>
        <v>iPad</v>
      </c>
      <c r="I1258" t="str">
        <f>_xlfn.XLOOKUP(Table2[[#This Row],[Unique BarCode]],$N$10:$N$37,$P$10:$P$37)</f>
        <v>Device</v>
      </c>
      <c r="J1258" t="s">
        <v>8</v>
      </c>
      <c r="L1258">
        <v>1</v>
      </c>
    </row>
    <row r="1259" spans="1:12" x14ac:dyDescent="0.2">
      <c r="A1259" s="1" t="d">
        <v>2023-01-26</v>
      </c>
      <c r="B1259" s="45">
        <v>-1</v>
      </c>
      <c r="C1259" t="s">
        <v>20</v>
      </c>
      <c r="D1259" t="str">
        <f>_xlfn.XLOOKUP(Table2[[#This Row],[Patron Group]],$R$10:$R$24,$S$10:$S$24)</f>
        <v>Graduate</v>
      </c>
      <c r="E1259" s="1" t="d">
        <v>2023-02-09</v>
      </c>
      <c r="F1259" t="s">
        <v>239</v>
      </c>
      <c r="G1259" t="s">
        <v>2275</v>
      </c>
      <c r="H1259" t="str">
        <f>_xlfn.XLOOKUP(Table2[[#This Row],[Unique BarCode]],$N$10:$N$37,$O$10:$O$37)</f>
        <v>iPad</v>
      </c>
      <c r="I1259" t="str">
        <f>_xlfn.XLOOKUP(Table2[[#This Row],[Unique BarCode]],$N$10:$N$37,$P$10:$P$37)</f>
        <v>Device</v>
      </c>
      <c r="J1259" t="s">
        <v>8</v>
      </c>
      <c r="L1259">
        <v>1</v>
      </c>
    </row>
    <row r="1260" spans="1:12" x14ac:dyDescent="0.2">
      <c r="A1260" s="1" t="d">
        <v>2023-01-26</v>
      </c>
      <c r="B1260" s="45">
        <v>-1</v>
      </c>
      <c r="C1260" t="s">
        <v>452</v>
      </c>
      <c r="D1260" t="str">
        <f>_xlfn.XLOOKUP(Table2[[#This Row],[Patron Group]],$R$10:$R$24,$S$10:$S$24)</f>
        <v>Graduate</v>
      </c>
      <c r="E1260" s="1" t="d">
        <v>2023-02-09</v>
      </c>
      <c r="F1260" t="s">
        <v>1253</v>
      </c>
      <c r="G1260" t="s">
        <v>2275</v>
      </c>
      <c r="H1260" t="str">
        <f>_xlfn.XLOOKUP(Table2[[#This Row],[Unique BarCode]],$N$10:$N$37,$O$10:$O$37)</f>
        <v>iPad</v>
      </c>
      <c r="I1260" t="str">
        <f>_xlfn.XLOOKUP(Table2[[#This Row],[Unique BarCode]],$N$10:$N$37,$P$10:$P$37)</f>
        <v>Device</v>
      </c>
      <c r="J1260" t="s">
        <v>8</v>
      </c>
      <c r="L1260">
        <v>1</v>
      </c>
    </row>
    <row r="1261" spans="1:12" x14ac:dyDescent="0.2">
      <c r="A1261" s="1" t="d">
        <v>2023-01-26</v>
      </c>
      <c r="B1261" s="45">
        <v>-1</v>
      </c>
      <c r="C1261" t="s">
        <v>66</v>
      </c>
      <c r="D1261" t="str">
        <f>_xlfn.XLOOKUP(Table2[[#This Row],[Patron Group]],$R$10:$R$24,$S$10:$S$24)</f>
        <v>Graduate</v>
      </c>
      <c r="E1261" s="1" t="d">
        <v>2023-01-26</v>
      </c>
      <c r="F1261" t="s">
        <v>479</v>
      </c>
      <c r="G1261" t="s">
        <v>2271</v>
      </c>
      <c r="H1261" t="str">
        <f>_xlfn.XLOOKUP(Table2[[#This Row],[Unique BarCode]],$N$10:$N$37,$O$10:$O$37)</f>
        <v>OMNI</v>
      </c>
      <c r="I1261" t="str">
        <f>_xlfn.XLOOKUP(Table2[[#This Row],[Unique BarCode]],$N$10:$N$37,$P$10:$P$37)</f>
        <v>Charger</v>
      </c>
      <c r="J1261" t="s">
        <v>68</v>
      </c>
      <c r="K1261" t="s">
        <v>480</v>
      </c>
      <c r="L1261">
        <v>1</v>
      </c>
    </row>
    <row r="1262" spans="1:12" x14ac:dyDescent="0.2">
      <c r="A1262" s="1" t="d">
        <v>2023-01-26</v>
      </c>
      <c r="B1262" s="45">
        <v>-1</v>
      </c>
      <c r="C1262" t="s">
        <v>77</v>
      </c>
      <c r="D1262" t="str">
        <f>_xlfn.XLOOKUP(Table2[[#This Row],[Patron Group]],$R$10:$R$24,$S$10:$S$24)</f>
        <v>Undergraduate</v>
      </c>
      <c r="E1262" s="1" t="d">
        <v>2023-01-26</v>
      </c>
      <c r="F1262" t="s">
        <v>1002</v>
      </c>
      <c r="G1262" t="s">
        <v>2298</v>
      </c>
      <c r="H1262" t="str">
        <f>_xlfn.XLOOKUP(Table2[[#This Row],[Unique BarCode]],$N$10:$N$37,$O$10:$O$37)</f>
        <v>ANKER</v>
      </c>
      <c r="I1262" t="str">
        <f>_xlfn.XLOOKUP(Table2[[#This Row],[Unique BarCode]],$N$10:$N$37,$P$10:$P$37)</f>
        <v>Charger</v>
      </c>
      <c r="J1262" t="s">
        <v>8</v>
      </c>
      <c r="L1262">
        <v>1</v>
      </c>
    </row>
    <row r="1263" spans="1:12" x14ac:dyDescent="0.2">
      <c r="A1263" s="1" t="d">
        <v>2023-01-26</v>
      </c>
      <c r="B1263" s="45">
        <v>-1</v>
      </c>
      <c r="C1263" t="s">
        <v>77</v>
      </c>
      <c r="D1263" t="str">
        <f>_xlfn.XLOOKUP(Table2[[#This Row],[Patron Group]],$R$10:$R$24,$S$10:$S$24)</f>
        <v>Undergraduate</v>
      </c>
      <c r="E1263" s="1" t="d">
        <v>2023-01-26</v>
      </c>
      <c r="F1263" t="s">
        <v>1206</v>
      </c>
      <c r="G1263" t="s">
        <v>2276</v>
      </c>
      <c r="H1263" t="str">
        <f>_xlfn.XLOOKUP(Table2[[#This Row],[Unique BarCode]],$N$10:$N$37,$O$10:$O$37)</f>
        <v>CALC</v>
      </c>
      <c r="I1263" t="str">
        <f>_xlfn.XLOOKUP(Table2[[#This Row],[Unique BarCode]],$N$10:$N$37,$P$10:$P$37)</f>
        <v>Accessory</v>
      </c>
      <c r="J1263" t="s">
        <v>8</v>
      </c>
      <c r="K1263" t="s">
        <v>1207</v>
      </c>
      <c r="L1263">
        <v>1</v>
      </c>
    </row>
    <row r="1264" spans="1:12" x14ac:dyDescent="0.2">
      <c r="A1264" s="1" t="d">
        <v>2023-01-26</v>
      </c>
      <c r="B1264" s="45">
        <v>-1</v>
      </c>
      <c r="C1264" t="s">
        <v>77</v>
      </c>
      <c r="D1264" t="str">
        <f>_xlfn.XLOOKUP(Table2[[#This Row],[Patron Group]],$R$10:$R$24,$S$10:$S$24)</f>
        <v>Undergraduate</v>
      </c>
      <c r="E1264" s="1" t="d">
        <v>2023-01-26</v>
      </c>
      <c r="F1264" t="s">
        <v>811</v>
      </c>
      <c r="G1264" t="s">
        <v>2282</v>
      </c>
      <c r="H1264" t="str">
        <f>_xlfn.XLOOKUP(Table2[[#This Row],[Unique BarCode]],$N$10:$N$37,$O$10:$O$37)</f>
        <v>HPUSBC</v>
      </c>
      <c r="I1264" t="str">
        <f>_xlfn.XLOOKUP(Table2[[#This Row],[Unique BarCode]],$N$10:$N$37,$P$10:$P$37)</f>
        <v>Charger</v>
      </c>
      <c r="J1264" t="s">
        <v>49</v>
      </c>
      <c r="K1264" t="s">
        <v>812</v>
      </c>
      <c r="L1264">
        <v>1</v>
      </c>
    </row>
    <row r="1265" spans="1:12" x14ac:dyDescent="0.2">
      <c r="A1265" s="1" t="d">
        <v>2023-01-26</v>
      </c>
      <c r="B1265" s="45">
        <v>-1</v>
      </c>
      <c r="C1265" t="s">
        <v>77</v>
      </c>
      <c r="D1265" t="str">
        <f>_xlfn.XLOOKUP(Table2[[#This Row],[Patron Group]],$R$10:$R$24,$S$10:$S$24)</f>
        <v>Undergraduate</v>
      </c>
      <c r="E1265" s="1" t="d">
        <v>2023-01-26</v>
      </c>
      <c r="F1265" t="s">
        <v>687</v>
      </c>
      <c r="G1265" t="s">
        <v>2282</v>
      </c>
      <c r="H1265" t="str">
        <f>_xlfn.XLOOKUP(Table2[[#This Row],[Unique BarCode]],$N$10:$N$37,$O$10:$O$37)</f>
        <v>HPUSBC</v>
      </c>
      <c r="I1265" t="str">
        <f>_xlfn.XLOOKUP(Table2[[#This Row],[Unique BarCode]],$N$10:$N$37,$P$10:$P$37)</f>
        <v>Charger</v>
      </c>
      <c r="J1265" t="s">
        <v>49</v>
      </c>
      <c r="L1265">
        <v>1</v>
      </c>
    </row>
    <row r="1266" spans="1:12" x14ac:dyDescent="0.2">
      <c r="A1266" s="1" t="d">
        <v>2023-01-26</v>
      </c>
      <c r="B1266" s="45">
        <v>-1</v>
      </c>
      <c r="C1266" t="s">
        <v>77</v>
      </c>
      <c r="D1266" t="str">
        <f>_xlfn.XLOOKUP(Table2[[#This Row],[Patron Group]],$R$10:$R$24,$S$10:$S$24)</f>
        <v>Undergraduate</v>
      </c>
      <c r="E1266" s="1" t="d">
        <v>2023-01-26</v>
      </c>
      <c r="F1266" t="s">
        <v>1177</v>
      </c>
      <c r="G1266" t="s">
        <v>2265</v>
      </c>
      <c r="H1266" t="str">
        <f>_xlfn.XLOOKUP(Table2[[#This Row],[Unique BarCode]],$N$10:$N$37,$O$10:$O$37)</f>
        <v>IPHONE</v>
      </c>
      <c r="I1266" t="str">
        <f>_xlfn.XLOOKUP(Table2[[#This Row],[Unique BarCode]],$N$10:$N$37,$P$10:$P$37)</f>
        <v>Charger</v>
      </c>
      <c r="J1266" t="s">
        <v>68</v>
      </c>
      <c r="K1266" t="s">
        <v>1178</v>
      </c>
      <c r="L1266">
        <v>1</v>
      </c>
    </row>
    <row r="1267" spans="1:12" x14ac:dyDescent="0.2">
      <c r="A1267" s="1" t="d">
        <v>2023-01-26</v>
      </c>
      <c r="B1267" s="45">
        <v>-1</v>
      </c>
      <c r="C1267" t="s">
        <v>77</v>
      </c>
      <c r="D1267" t="str">
        <f>_xlfn.XLOOKUP(Table2[[#This Row],[Patron Group]],$R$10:$R$24,$S$10:$S$24)</f>
        <v>Undergraduate</v>
      </c>
      <c r="E1267" s="1" t="d">
        <v>2023-01-26</v>
      </c>
      <c r="F1267" t="s">
        <v>1179</v>
      </c>
      <c r="G1267" t="s">
        <v>2265</v>
      </c>
      <c r="H1267" t="str">
        <f>_xlfn.XLOOKUP(Table2[[#This Row],[Unique BarCode]],$N$10:$N$37,$O$10:$O$37)</f>
        <v>IPHONE</v>
      </c>
      <c r="I1267" t="str">
        <f>_xlfn.XLOOKUP(Table2[[#This Row],[Unique BarCode]],$N$10:$N$37,$P$10:$P$37)</f>
        <v>Charger</v>
      </c>
      <c r="J1267" t="s">
        <v>49</v>
      </c>
      <c r="K1267" t="s">
        <v>1180</v>
      </c>
      <c r="L1267">
        <v>1</v>
      </c>
    </row>
    <row r="1268" spans="1:12" x14ac:dyDescent="0.2">
      <c r="A1268" s="1" t="d">
        <v>2023-01-26</v>
      </c>
      <c r="B1268" s="45">
        <v>-1</v>
      </c>
      <c r="C1268" t="s">
        <v>77</v>
      </c>
      <c r="D1268" t="str">
        <f>_xlfn.XLOOKUP(Table2[[#This Row],[Patron Group]],$R$10:$R$24,$S$10:$S$24)</f>
        <v>Undergraduate</v>
      </c>
      <c r="E1268" s="1" t="d">
        <v>2023-01-26</v>
      </c>
      <c r="F1268" t="s">
        <v>1254</v>
      </c>
      <c r="G1268" t="s">
        <v>2265</v>
      </c>
      <c r="H1268" t="str">
        <f>_xlfn.XLOOKUP(Table2[[#This Row],[Unique BarCode]],$N$10:$N$37,$O$10:$O$37)</f>
        <v>IPHONE</v>
      </c>
      <c r="I1268" t="str">
        <f>_xlfn.XLOOKUP(Table2[[#This Row],[Unique BarCode]],$N$10:$N$37,$P$10:$P$37)</f>
        <v>Charger</v>
      </c>
      <c r="J1268" t="s">
        <v>49</v>
      </c>
      <c r="K1268" t="s">
        <v>1255</v>
      </c>
      <c r="L1268">
        <v>1</v>
      </c>
    </row>
    <row r="1269" spans="1:12" x14ac:dyDescent="0.2">
      <c r="A1269" s="1" t="d">
        <v>2023-01-26</v>
      </c>
      <c r="B1269" s="45">
        <v>-1</v>
      </c>
      <c r="C1269" t="s">
        <v>77</v>
      </c>
      <c r="D1269" t="str">
        <f>_xlfn.XLOOKUP(Table2[[#This Row],[Patron Group]],$R$10:$R$24,$S$10:$S$24)</f>
        <v>Undergraduate</v>
      </c>
      <c r="E1269" s="1" t="d">
        <v>2023-01-26</v>
      </c>
      <c r="F1269" t="s">
        <v>1256</v>
      </c>
      <c r="G1269" t="s">
        <v>2265</v>
      </c>
      <c r="H1269" t="str">
        <f>_xlfn.XLOOKUP(Table2[[#This Row],[Unique BarCode]],$N$10:$N$37,$O$10:$O$37)</f>
        <v>IPHONE</v>
      </c>
      <c r="I1269" t="str">
        <f>_xlfn.XLOOKUP(Table2[[#This Row],[Unique BarCode]],$N$10:$N$37,$P$10:$P$37)</f>
        <v>Charger</v>
      </c>
      <c r="J1269" t="s">
        <v>991</v>
      </c>
      <c r="K1269" t="s">
        <v>1257</v>
      </c>
      <c r="L1269">
        <v>1</v>
      </c>
    </row>
    <row r="1270" spans="1:12" x14ac:dyDescent="0.2">
      <c r="A1270" s="1" t="d">
        <v>2023-01-26</v>
      </c>
      <c r="B1270" s="45">
        <v>-1</v>
      </c>
      <c r="C1270" t="s">
        <v>77</v>
      </c>
      <c r="D1270" t="str">
        <f>_xlfn.XLOOKUP(Table2[[#This Row],[Patron Group]],$R$10:$R$24,$S$10:$S$24)</f>
        <v>Undergraduate</v>
      </c>
      <c r="E1270" s="1" t="d">
        <v>2023-01-26</v>
      </c>
      <c r="F1270" t="s">
        <v>261</v>
      </c>
      <c r="G1270" t="s">
        <v>2265</v>
      </c>
      <c r="H1270" t="str">
        <f>_xlfn.XLOOKUP(Table2[[#This Row],[Unique BarCode]],$N$10:$N$37,$O$10:$O$37)</f>
        <v>IPHONE</v>
      </c>
      <c r="I1270" t="str">
        <f>_xlfn.XLOOKUP(Table2[[#This Row],[Unique BarCode]],$N$10:$N$37,$P$10:$P$37)</f>
        <v>Charger</v>
      </c>
      <c r="J1270" t="s">
        <v>8</v>
      </c>
      <c r="K1270" t="s">
        <v>262</v>
      </c>
      <c r="L1270">
        <v>1</v>
      </c>
    </row>
    <row r="1271" spans="1:12" x14ac:dyDescent="0.2">
      <c r="A1271" s="1" t="d">
        <v>2023-01-26</v>
      </c>
      <c r="B1271" s="45">
        <v>-1</v>
      </c>
      <c r="C1271" t="s">
        <v>77</v>
      </c>
      <c r="D1271" t="str">
        <f>_xlfn.XLOOKUP(Table2[[#This Row],[Patron Group]],$R$10:$R$24,$S$10:$S$24)</f>
        <v>Undergraduate</v>
      </c>
      <c r="E1271" s="1" t="d">
        <v>2023-01-26</v>
      </c>
      <c r="F1271" t="s">
        <v>837</v>
      </c>
      <c r="G1271" t="s">
        <v>2265</v>
      </c>
      <c r="H1271" t="str">
        <f>_xlfn.XLOOKUP(Table2[[#This Row],[Unique BarCode]],$N$10:$N$37,$O$10:$O$37)</f>
        <v>IPHONE</v>
      </c>
      <c r="I1271" t="str">
        <f>_xlfn.XLOOKUP(Table2[[#This Row],[Unique BarCode]],$N$10:$N$37,$P$10:$P$37)</f>
        <v>Charger</v>
      </c>
      <c r="J1271" t="s">
        <v>8</v>
      </c>
      <c r="K1271" t="s">
        <v>838</v>
      </c>
      <c r="L1271">
        <v>1</v>
      </c>
    </row>
    <row r="1272" spans="1:12" x14ac:dyDescent="0.2">
      <c r="A1272" s="1" t="d">
        <v>2023-01-26</v>
      </c>
      <c r="B1272" s="45">
        <v>-1</v>
      </c>
      <c r="C1272" t="s">
        <v>77</v>
      </c>
      <c r="D1272" t="str">
        <f>_xlfn.XLOOKUP(Table2[[#This Row],[Patron Group]],$R$10:$R$24,$S$10:$S$24)</f>
        <v>Undergraduate</v>
      </c>
      <c r="E1272" s="1" t="d">
        <v>2023-01-26</v>
      </c>
      <c r="F1272" t="s">
        <v>461</v>
      </c>
      <c r="G1272" t="s">
        <v>2265</v>
      </c>
      <c r="H1272" t="str">
        <f>_xlfn.XLOOKUP(Table2[[#This Row],[Unique BarCode]],$N$10:$N$37,$O$10:$O$37)</f>
        <v>IPHONE</v>
      </c>
      <c r="I1272" t="str">
        <f>_xlfn.XLOOKUP(Table2[[#This Row],[Unique BarCode]],$N$10:$N$37,$P$10:$P$37)</f>
        <v>Charger</v>
      </c>
      <c r="J1272" t="s">
        <v>8</v>
      </c>
      <c r="K1272" t="s">
        <v>462</v>
      </c>
      <c r="L1272">
        <v>1</v>
      </c>
    </row>
    <row r="1273" spans="1:12" x14ac:dyDescent="0.2">
      <c r="A1273" s="1" t="d">
        <v>2023-01-26</v>
      </c>
      <c r="B1273" s="45">
        <v>-1</v>
      </c>
      <c r="C1273" t="s">
        <v>77</v>
      </c>
      <c r="D1273" t="str">
        <f>_xlfn.XLOOKUP(Table2[[#This Row],[Patron Group]],$R$10:$R$24,$S$10:$S$24)</f>
        <v>Undergraduate</v>
      </c>
      <c r="E1273" s="1" t="d">
        <v>2023-01-26</v>
      </c>
      <c r="F1273" t="s">
        <v>84</v>
      </c>
      <c r="G1273" t="s">
        <v>2265</v>
      </c>
      <c r="H1273" t="str">
        <f>_xlfn.XLOOKUP(Table2[[#This Row],[Unique BarCode]],$N$10:$N$37,$O$10:$O$37)</f>
        <v>IPHONE</v>
      </c>
      <c r="I1273" t="str">
        <f>_xlfn.XLOOKUP(Table2[[#This Row],[Unique BarCode]],$N$10:$N$37,$P$10:$P$37)</f>
        <v>Charger</v>
      </c>
      <c r="J1273" t="s">
        <v>8</v>
      </c>
      <c r="K1273" t="s">
        <v>85</v>
      </c>
      <c r="L1273">
        <v>1</v>
      </c>
    </row>
    <row r="1274" spans="1:12" x14ac:dyDescent="0.2">
      <c r="A1274" s="1" t="d">
        <v>2023-01-26</v>
      </c>
      <c r="B1274" s="45">
        <v>-1</v>
      </c>
      <c r="C1274" t="s">
        <v>77</v>
      </c>
      <c r="D1274" t="str">
        <f>_xlfn.XLOOKUP(Table2[[#This Row],[Patron Group]],$R$10:$R$24,$S$10:$S$24)</f>
        <v>Undergraduate</v>
      </c>
      <c r="E1274" s="1" t="d">
        <v>2023-01-26</v>
      </c>
      <c r="F1274" t="s">
        <v>1181</v>
      </c>
      <c r="G1274" t="s">
        <v>2265</v>
      </c>
      <c r="H1274" t="str">
        <f>_xlfn.XLOOKUP(Table2[[#This Row],[Unique BarCode]],$N$10:$N$37,$O$10:$O$37)</f>
        <v>IPHONE</v>
      </c>
      <c r="I1274" t="str">
        <f>_xlfn.XLOOKUP(Table2[[#This Row],[Unique BarCode]],$N$10:$N$37,$P$10:$P$37)</f>
        <v>Charger</v>
      </c>
      <c r="J1274" t="s">
        <v>8</v>
      </c>
      <c r="K1274" t="s">
        <v>1182</v>
      </c>
      <c r="L1274">
        <v>1</v>
      </c>
    </row>
    <row r="1275" spans="1:12" x14ac:dyDescent="0.2">
      <c r="A1275" s="1" t="d">
        <v>2023-01-26</v>
      </c>
      <c r="B1275" s="45">
        <v>-1</v>
      </c>
      <c r="C1275" t="s">
        <v>77</v>
      </c>
      <c r="D1275" t="str">
        <f>_xlfn.XLOOKUP(Table2[[#This Row],[Patron Group]],$R$10:$R$24,$S$10:$S$24)</f>
        <v>Undergraduate</v>
      </c>
      <c r="E1275" s="1" t="d">
        <v>2023-01-26</v>
      </c>
      <c r="F1275" t="s">
        <v>1186</v>
      </c>
      <c r="G1275" t="s">
        <v>2265</v>
      </c>
      <c r="H1275" t="str">
        <f>_xlfn.XLOOKUP(Table2[[#This Row],[Unique BarCode]],$N$10:$N$37,$O$10:$O$37)</f>
        <v>IPHONE</v>
      </c>
      <c r="I1275" t="str">
        <f>_xlfn.XLOOKUP(Table2[[#This Row],[Unique BarCode]],$N$10:$N$37,$P$10:$P$37)</f>
        <v>Charger</v>
      </c>
      <c r="J1275" t="s">
        <v>128</v>
      </c>
      <c r="K1275" t="s">
        <v>1187</v>
      </c>
      <c r="L1275">
        <v>1</v>
      </c>
    </row>
    <row r="1276" spans="1:12" x14ac:dyDescent="0.2">
      <c r="A1276" s="1" t="d">
        <v>2023-01-26</v>
      </c>
      <c r="B1276" s="45">
        <v>-1</v>
      </c>
      <c r="C1276" t="s">
        <v>77</v>
      </c>
      <c r="D1276" t="str">
        <f>_xlfn.XLOOKUP(Table2[[#This Row],[Patron Group]],$R$10:$R$24,$S$10:$S$24)</f>
        <v>Undergraduate</v>
      </c>
      <c r="E1276" s="1" t="d">
        <v>2023-01-26</v>
      </c>
      <c r="F1276" t="s">
        <v>71</v>
      </c>
      <c r="G1276" t="s">
        <v>2265</v>
      </c>
      <c r="H1276" t="str">
        <f>_xlfn.XLOOKUP(Table2[[#This Row],[Unique BarCode]],$N$10:$N$37,$O$10:$O$37)</f>
        <v>IPHONE</v>
      </c>
      <c r="I1276" t="str">
        <f>_xlfn.XLOOKUP(Table2[[#This Row],[Unique BarCode]],$N$10:$N$37,$P$10:$P$37)</f>
        <v>Charger</v>
      </c>
      <c r="J1276" t="s">
        <v>8</v>
      </c>
      <c r="K1276" t="s">
        <v>72</v>
      </c>
      <c r="L1276">
        <v>1</v>
      </c>
    </row>
    <row r="1277" spans="1:12" x14ac:dyDescent="0.2">
      <c r="A1277" s="1" t="d">
        <v>2023-01-26</v>
      </c>
      <c r="B1277" s="45">
        <v>-1</v>
      </c>
      <c r="C1277" t="s">
        <v>77</v>
      </c>
      <c r="D1277" t="str">
        <f>_xlfn.XLOOKUP(Table2[[#This Row],[Patron Group]],$R$10:$R$24,$S$10:$S$24)</f>
        <v>Undergraduate</v>
      </c>
      <c r="E1277" s="1" t="d">
        <v>2023-01-26</v>
      </c>
      <c r="F1277" t="s">
        <v>86</v>
      </c>
      <c r="G1277" t="s">
        <v>2265</v>
      </c>
      <c r="H1277" t="str">
        <f>_xlfn.XLOOKUP(Table2[[#This Row],[Unique BarCode]],$N$10:$N$37,$O$10:$O$37)</f>
        <v>IPHONE</v>
      </c>
      <c r="I1277" t="str">
        <f>_xlfn.XLOOKUP(Table2[[#This Row],[Unique BarCode]],$N$10:$N$37,$P$10:$P$37)</f>
        <v>Charger</v>
      </c>
      <c r="J1277" t="s">
        <v>8</v>
      </c>
      <c r="K1277" t="s">
        <v>87</v>
      </c>
      <c r="L1277">
        <v>1</v>
      </c>
    </row>
    <row r="1278" spans="1:12" x14ac:dyDescent="0.2">
      <c r="A1278" s="1" t="d">
        <v>2023-01-26</v>
      </c>
      <c r="B1278" s="45">
        <v>-1</v>
      </c>
      <c r="C1278" t="s">
        <v>77</v>
      </c>
      <c r="D1278" t="str">
        <f>_xlfn.XLOOKUP(Table2[[#This Row],[Patron Group]],$R$10:$R$24,$S$10:$S$24)</f>
        <v>Undergraduate</v>
      </c>
      <c r="E1278" s="1" t="d">
        <v>2023-01-26</v>
      </c>
      <c r="F1278" t="s">
        <v>433</v>
      </c>
      <c r="G1278" t="s">
        <v>2265</v>
      </c>
      <c r="H1278" t="str">
        <f>_xlfn.XLOOKUP(Table2[[#This Row],[Unique BarCode]],$N$10:$N$37,$O$10:$O$37)</f>
        <v>IPHONE</v>
      </c>
      <c r="I1278" t="str">
        <f>_xlfn.XLOOKUP(Table2[[#This Row],[Unique BarCode]],$N$10:$N$37,$P$10:$P$37)</f>
        <v>Charger</v>
      </c>
      <c r="J1278" t="s">
        <v>8</v>
      </c>
      <c r="K1278" t="s">
        <v>434</v>
      </c>
      <c r="L1278">
        <v>1</v>
      </c>
    </row>
    <row r="1279" spans="1:12" x14ac:dyDescent="0.2">
      <c r="A1279" s="1" t="d">
        <v>2023-01-26</v>
      </c>
      <c r="B1279" s="45">
        <v>-1</v>
      </c>
      <c r="C1279" t="s">
        <v>77</v>
      </c>
      <c r="D1279" t="str">
        <f>_xlfn.XLOOKUP(Table2[[#This Row],[Patron Group]],$R$10:$R$24,$S$10:$S$24)</f>
        <v>Undergraduate</v>
      </c>
      <c r="E1279" s="1" t="d">
        <v>2023-01-26</v>
      </c>
      <c r="F1279" t="s">
        <v>1188</v>
      </c>
      <c r="G1279" t="s">
        <v>2265</v>
      </c>
      <c r="H1279" t="str">
        <f>_xlfn.XLOOKUP(Table2[[#This Row],[Unique BarCode]],$N$10:$N$37,$O$10:$O$37)</f>
        <v>IPHONE</v>
      </c>
      <c r="I1279" t="str">
        <f>_xlfn.XLOOKUP(Table2[[#This Row],[Unique BarCode]],$N$10:$N$37,$P$10:$P$37)</f>
        <v>Charger</v>
      </c>
      <c r="J1279" t="s">
        <v>128</v>
      </c>
      <c r="L1279">
        <v>1</v>
      </c>
    </row>
    <row r="1280" spans="1:12" x14ac:dyDescent="0.2">
      <c r="A1280" s="1" t="d">
        <v>2023-01-26</v>
      </c>
      <c r="B1280" s="45">
        <v>-1</v>
      </c>
      <c r="C1280" t="s">
        <v>77</v>
      </c>
      <c r="D1280" t="str">
        <f>_xlfn.XLOOKUP(Table2[[#This Row],[Patron Group]],$R$10:$R$24,$S$10:$S$24)</f>
        <v>Undergraduate</v>
      </c>
      <c r="E1280" s="1" t="d">
        <v>2023-01-26</v>
      </c>
      <c r="F1280" t="s">
        <v>88</v>
      </c>
      <c r="G1280" t="s">
        <v>2265</v>
      </c>
      <c r="H1280" t="str">
        <f>_xlfn.XLOOKUP(Table2[[#This Row],[Unique BarCode]],$N$10:$N$37,$O$10:$O$37)</f>
        <v>IPHONE</v>
      </c>
      <c r="I1280" t="str">
        <f>_xlfn.XLOOKUP(Table2[[#This Row],[Unique BarCode]],$N$10:$N$37,$P$10:$P$37)</f>
        <v>Charger</v>
      </c>
      <c r="J1280" t="s">
        <v>8</v>
      </c>
      <c r="L1280">
        <v>1</v>
      </c>
    </row>
    <row r="1281" spans="1:12" x14ac:dyDescent="0.2">
      <c r="A1281" s="1" t="d">
        <v>2023-01-26</v>
      </c>
      <c r="B1281" s="45">
        <v>-1</v>
      </c>
      <c r="C1281" t="s">
        <v>77</v>
      </c>
      <c r="D1281" t="str">
        <f>_xlfn.XLOOKUP(Table2[[#This Row],[Patron Group]],$R$10:$R$24,$S$10:$S$24)</f>
        <v>Undergraduate</v>
      </c>
      <c r="E1281" s="1" t="d">
        <v>2023-01-26</v>
      </c>
      <c r="F1281" t="s">
        <v>224</v>
      </c>
      <c r="G1281" t="s">
        <v>2296</v>
      </c>
      <c r="H1281" t="str">
        <f>_xlfn.XLOOKUP(Table2[[#This Row],[Unique BarCode]],$N$10:$N$37,$O$10:$O$37)</f>
        <v>MACUSBC</v>
      </c>
      <c r="I1281" t="str">
        <f>_xlfn.XLOOKUP(Table2[[#This Row],[Unique BarCode]],$N$10:$N$37,$P$10:$P$37)</f>
        <v>Charger</v>
      </c>
      <c r="J1281" t="s">
        <v>8</v>
      </c>
      <c r="K1281" t="s">
        <v>225</v>
      </c>
      <c r="L1281">
        <v>1</v>
      </c>
    </row>
    <row r="1282" spans="1:12" x14ac:dyDescent="0.2">
      <c r="A1282" s="1" t="d">
        <v>2023-01-26</v>
      </c>
      <c r="B1282" s="45">
        <v>-1</v>
      </c>
      <c r="C1282" t="s">
        <v>77</v>
      </c>
      <c r="D1282" t="str">
        <f>_xlfn.XLOOKUP(Table2[[#This Row],[Patron Group]],$R$10:$R$24,$S$10:$S$24)</f>
        <v>Undergraduate</v>
      </c>
      <c r="E1282" s="1" t="d">
        <v>2023-01-26</v>
      </c>
      <c r="F1282" t="s">
        <v>469</v>
      </c>
      <c r="G1282" t="s">
        <v>2296</v>
      </c>
      <c r="H1282" t="str">
        <f>_xlfn.XLOOKUP(Table2[[#This Row],[Unique BarCode]],$N$10:$N$37,$O$10:$O$37)</f>
        <v>MACUSBC</v>
      </c>
      <c r="I1282" t="str">
        <f>_xlfn.XLOOKUP(Table2[[#This Row],[Unique BarCode]],$N$10:$N$37,$P$10:$P$37)</f>
        <v>Charger</v>
      </c>
      <c r="J1282" t="s">
        <v>8</v>
      </c>
      <c r="K1282" t="s">
        <v>470</v>
      </c>
      <c r="L1282">
        <v>1</v>
      </c>
    </row>
    <row r="1283" spans="1:12" x14ac:dyDescent="0.2">
      <c r="A1283" s="1" t="d">
        <v>2023-01-26</v>
      </c>
      <c r="B1283" s="45">
        <v>-1</v>
      </c>
      <c r="C1283" t="s">
        <v>77</v>
      </c>
      <c r="D1283" t="str">
        <f>_xlfn.XLOOKUP(Table2[[#This Row],[Patron Group]],$R$10:$R$24,$S$10:$S$24)</f>
        <v>Undergraduate</v>
      </c>
      <c r="E1283" s="1" t="d">
        <v>2023-01-26</v>
      </c>
      <c r="F1283" t="s">
        <v>276</v>
      </c>
      <c r="G1283" t="s">
        <v>2296</v>
      </c>
      <c r="H1283" t="str">
        <f>_xlfn.XLOOKUP(Table2[[#This Row],[Unique BarCode]],$N$10:$N$37,$O$10:$O$37)</f>
        <v>MACUSBC</v>
      </c>
      <c r="I1283" t="str">
        <f>_xlfn.XLOOKUP(Table2[[#This Row],[Unique BarCode]],$N$10:$N$37,$P$10:$P$37)</f>
        <v>Charger</v>
      </c>
      <c r="J1283" t="s">
        <v>8</v>
      </c>
      <c r="K1283" t="s">
        <v>277</v>
      </c>
      <c r="L1283">
        <v>1</v>
      </c>
    </row>
    <row r="1284" spans="1:12" x14ac:dyDescent="0.2">
      <c r="A1284" s="1" t="d">
        <v>2023-01-26</v>
      </c>
      <c r="B1284" s="45">
        <v>-1</v>
      </c>
      <c r="C1284" t="s">
        <v>77</v>
      </c>
      <c r="D1284" t="str">
        <f>_xlfn.XLOOKUP(Table2[[#This Row],[Patron Group]],$R$10:$R$24,$S$10:$S$24)</f>
        <v>Undergraduate</v>
      </c>
      <c r="E1284" s="1" t="d">
        <v>2023-01-26</v>
      </c>
      <c r="F1284" t="s">
        <v>91</v>
      </c>
      <c r="G1284" t="s">
        <v>2296</v>
      </c>
      <c r="H1284" t="str">
        <f>_xlfn.XLOOKUP(Table2[[#This Row],[Unique BarCode]],$N$10:$N$37,$O$10:$O$37)</f>
        <v>MACUSBC</v>
      </c>
      <c r="I1284" t="str">
        <f>_xlfn.XLOOKUP(Table2[[#This Row],[Unique BarCode]],$N$10:$N$37,$P$10:$P$37)</f>
        <v>Charger</v>
      </c>
      <c r="J1284" t="s">
        <v>8</v>
      </c>
      <c r="K1284" t="s">
        <v>92</v>
      </c>
      <c r="L1284">
        <v>1</v>
      </c>
    </row>
    <row r="1285" spans="1:12" x14ac:dyDescent="0.2">
      <c r="A1285" s="1" t="d">
        <v>2023-01-26</v>
      </c>
      <c r="B1285" s="45">
        <v>-1</v>
      </c>
      <c r="C1285" t="s">
        <v>77</v>
      </c>
      <c r="D1285" t="str">
        <f>_xlfn.XLOOKUP(Table2[[#This Row],[Patron Group]],$R$10:$R$24,$S$10:$S$24)</f>
        <v>Undergraduate</v>
      </c>
      <c r="E1285" s="1" t="d">
        <v>2023-01-26</v>
      </c>
      <c r="F1285" t="s">
        <v>213</v>
      </c>
      <c r="G1285" t="s">
        <v>2296</v>
      </c>
      <c r="H1285" t="str">
        <f>_xlfn.XLOOKUP(Table2[[#This Row],[Unique BarCode]],$N$10:$N$37,$O$10:$O$37)</f>
        <v>MACUSBC</v>
      </c>
      <c r="I1285" t="str">
        <f>_xlfn.XLOOKUP(Table2[[#This Row],[Unique BarCode]],$N$10:$N$37,$P$10:$P$37)</f>
        <v>Charger</v>
      </c>
      <c r="J1285" t="s">
        <v>8</v>
      </c>
      <c r="K1285" t="s">
        <v>214</v>
      </c>
      <c r="L1285">
        <v>1</v>
      </c>
    </row>
    <row r="1286" spans="1:12" x14ac:dyDescent="0.2">
      <c r="A1286" s="1" t="d">
        <v>2023-01-26</v>
      </c>
      <c r="B1286" s="45">
        <v>-1</v>
      </c>
      <c r="C1286" t="s">
        <v>77</v>
      </c>
      <c r="D1286" t="str">
        <f>_xlfn.XLOOKUP(Table2[[#This Row],[Patron Group]],$R$10:$R$24,$S$10:$S$24)</f>
        <v>Undergraduate</v>
      </c>
      <c r="E1286" s="1" t="d">
        <v>2023-01-26</v>
      </c>
      <c r="F1286" t="s">
        <v>843</v>
      </c>
      <c r="G1286" t="s">
        <v>2296</v>
      </c>
      <c r="H1286" t="str">
        <f>_xlfn.XLOOKUP(Table2[[#This Row],[Unique BarCode]],$N$10:$N$37,$O$10:$O$37)</f>
        <v>MACUSBC</v>
      </c>
      <c r="I1286" t="str">
        <f>_xlfn.XLOOKUP(Table2[[#This Row],[Unique BarCode]],$N$10:$N$37,$P$10:$P$37)</f>
        <v>Charger</v>
      </c>
      <c r="J1286" t="s">
        <v>8</v>
      </c>
      <c r="K1286" t="s">
        <v>844</v>
      </c>
      <c r="L1286">
        <v>1</v>
      </c>
    </row>
    <row r="1287" spans="1:12" x14ac:dyDescent="0.2">
      <c r="A1287" s="1" t="d">
        <v>2023-01-26</v>
      </c>
      <c r="B1287" s="45">
        <v>-1</v>
      </c>
      <c r="C1287" t="s">
        <v>77</v>
      </c>
      <c r="D1287" t="str">
        <f>_xlfn.XLOOKUP(Table2[[#This Row],[Patron Group]],$R$10:$R$24,$S$10:$S$24)</f>
        <v>Undergraduate</v>
      </c>
      <c r="E1287" s="1" t="d">
        <v>2023-01-26</v>
      </c>
      <c r="F1287" t="s">
        <v>37</v>
      </c>
      <c r="G1287" t="s">
        <v>2296</v>
      </c>
      <c r="H1287" t="str">
        <f>_xlfn.XLOOKUP(Table2[[#This Row],[Unique BarCode]],$N$10:$N$37,$O$10:$O$37)</f>
        <v>MACUSBC</v>
      </c>
      <c r="I1287" t="str">
        <f>_xlfn.XLOOKUP(Table2[[#This Row],[Unique BarCode]],$N$10:$N$37,$P$10:$P$37)</f>
        <v>Charger</v>
      </c>
      <c r="J1287" t="s">
        <v>8</v>
      </c>
      <c r="K1287" t="s">
        <v>38</v>
      </c>
      <c r="L1287">
        <v>1</v>
      </c>
    </row>
    <row r="1288" spans="1:12" x14ac:dyDescent="0.2">
      <c r="A1288" s="1" t="d">
        <v>2023-01-26</v>
      </c>
      <c r="B1288" s="45">
        <v>-1</v>
      </c>
      <c r="C1288" t="s">
        <v>77</v>
      </c>
      <c r="D1288" t="str">
        <f>_xlfn.XLOOKUP(Table2[[#This Row],[Patron Group]],$R$10:$R$24,$S$10:$S$24)</f>
        <v>Undergraduate</v>
      </c>
      <c r="E1288" s="1" t="d">
        <v>2023-01-26</v>
      </c>
      <c r="F1288" t="s">
        <v>39</v>
      </c>
      <c r="G1288" t="s">
        <v>2296</v>
      </c>
      <c r="H1288" t="str">
        <f>_xlfn.XLOOKUP(Table2[[#This Row],[Unique BarCode]],$N$10:$N$37,$O$10:$O$37)</f>
        <v>MACUSBC</v>
      </c>
      <c r="I1288" t="str">
        <f>_xlfn.XLOOKUP(Table2[[#This Row],[Unique BarCode]],$N$10:$N$37,$P$10:$P$37)</f>
        <v>Charger</v>
      </c>
      <c r="J1288" t="s">
        <v>8</v>
      </c>
      <c r="K1288" t="s">
        <v>40</v>
      </c>
      <c r="L1288">
        <v>1</v>
      </c>
    </row>
    <row r="1289" spans="1:12" x14ac:dyDescent="0.2">
      <c r="A1289" s="1" t="d">
        <v>2023-01-26</v>
      </c>
      <c r="B1289" s="45">
        <v>-1</v>
      </c>
      <c r="C1289" t="s">
        <v>77</v>
      </c>
      <c r="D1289" t="str">
        <f>_xlfn.XLOOKUP(Table2[[#This Row],[Patron Group]],$R$10:$R$24,$S$10:$S$24)</f>
        <v>Undergraduate</v>
      </c>
      <c r="E1289" s="1" t="d">
        <v>2023-01-26</v>
      </c>
      <c r="F1289" t="s">
        <v>93</v>
      </c>
      <c r="G1289" t="s">
        <v>2296</v>
      </c>
      <c r="H1289" t="str">
        <f>_xlfn.XLOOKUP(Table2[[#This Row],[Unique BarCode]],$N$10:$N$37,$O$10:$O$37)</f>
        <v>MACUSBC</v>
      </c>
      <c r="I1289" t="str">
        <f>_xlfn.XLOOKUP(Table2[[#This Row],[Unique BarCode]],$N$10:$N$37,$P$10:$P$37)</f>
        <v>Charger</v>
      </c>
      <c r="J1289" t="s">
        <v>8</v>
      </c>
      <c r="K1289" t="s">
        <v>94</v>
      </c>
      <c r="L1289">
        <v>1</v>
      </c>
    </row>
    <row r="1290" spans="1:12" x14ac:dyDescent="0.2">
      <c r="A1290" s="1" t="d">
        <v>2023-01-26</v>
      </c>
      <c r="B1290" s="45">
        <v>-1</v>
      </c>
      <c r="C1290" t="s">
        <v>77</v>
      </c>
      <c r="D1290" t="str">
        <f>_xlfn.XLOOKUP(Table2[[#This Row],[Patron Group]],$R$10:$R$24,$S$10:$S$24)</f>
        <v>Undergraduate</v>
      </c>
      <c r="E1290" s="1" t="d">
        <v>2023-01-26</v>
      </c>
      <c r="F1290" t="s">
        <v>1258</v>
      </c>
      <c r="G1290" t="s">
        <v>2304</v>
      </c>
      <c r="H1290" t="str">
        <f>_xlfn.XLOOKUP(Table2[[#This Row],[Unique BarCode]],$N$10:$N$37,$O$10:$O$37)</f>
        <v>Mouse</v>
      </c>
      <c r="I1290" t="str">
        <f>_xlfn.XLOOKUP(Table2[[#This Row],[Unique BarCode]],$N$10:$N$37,$P$10:$P$37)</f>
        <v>Accessory</v>
      </c>
      <c r="J1290" t="s">
        <v>49</v>
      </c>
      <c r="K1290" t="s">
        <v>1259</v>
      </c>
      <c r="L1290">
        <v>1</v>
      </c>
    </row>
    <row r="1291" spans="1:12" x14ac:dyDescent="0.2">
      <c r="A1291" s="1" t="d">
        <v>2023-01-26</v>
      </c>
      <c r="B1291" s="45">
        <v>-1</v>
      </c>
      <c r="C1291" t="s">
        <v>77</v>
      </c>
      <c r="D1291" t="str">
        <f>_xlfn.XLOOKUP(Table2[[#This Row],[Patron Group]],$R$10:$R$24,$S$10:$S$24)</f>
        <v>Undergraduate</v>
      </c>
      <c r="E1291" s="1" t="d">
        <v>2023-01-26</v>
      </c>
      <c r="F1291" t="s">
        <v>1035</v>
      </c>
      <c r="G1291" t="s">
        <v>2271</v>
      </c>
      <c r="H1291" t="str">
        <f>_xlfn.XLOOKUP(Table2[[#This Row],[Unique BarCode]],$N$10:$N$37,$O$10:$O$37)</f>
        <v>OMNI</v>
      </c>
      <c r="I1291" t="str">
        <f>_xlfn.XLOOKUP(Table2[[#This Row],[Unique BarCode]],$N$10:$N$37,$P$10:$P$37)</f>
        <v>Charger</v>
      </c>
      <c r="J1291" t="s">
        <v>49</v>
      </c>
      <c r="K1291" t="s">
        <v>1036</v>
      </c>
      <c r="L1291">
        <v>1</v>
      </c>
    </row>
    <row r="1292" spans="1:12" x14ac:dyDescent="0.2">
      <c r="A1292" s="1" t="d">
        <v>2023-01-26</v>
      </c>
      <c r="B1292" s="45">
        <v>-1</v>
      </c>
      <c r="C1292" t="s">
        <v>77</v>
      </c>
      <c r="D1292" t="str">
        <f>_xlfn.XLOOKUP(Table2[[#This Row],[Patron Group]],$R$10:$R$24,$S$10:$S$24)</f>
        <v>Undergraduate</v>
      </c>
      <c r="E1292" s="1" t="d">
        <v>2023-01-26</v>
      </c>
      <c r="F1292" t="s">
        <v>847</v>
      </c>
      <c r="G1292" t="s">
        <v>2271</v>
      </c>
      <c r="H1292" t="str">
        <f>_xlfn.XLOOKUP(Table2[[#This Row],[Unique BarCode]],$N$10:$N$37,$O$10:$O$37)</f>
        <v>OMNI</v>
      </c>
      <c r="I1292" t="str">
        <f>_xlfn.XLOOKUP(Table2[[#This Row],[Unique BarCode]],$N$10:$N$37,$P$10:$P$37)</f>
        <v>Charger</v>
      </c>
      <c r="J1292" t="s">
        <v>68</v>
      </c>
      <c r="K1292" t="s">
        <v>848</v>
      </c>
      <c r="L1292">
        <v>1</v>
      </c>
    </row>
    <row r="1293" spans="1:12" x14ac:dyDescent="0.2">
      <c r="A1293" s="1" t="d">
        <v>2023-01-26</v>
      </c>
      <c r="B1293" s="45">
        <v>-1</v>
      </c>
      <c r="C1293" t="s">
        <v>77</v>
      </c>
      <c r="D1293" t="str">
        <f>_xlfn.XLOOKUP(Table2[[#This Row],[Patron Group]],$R$10:$R$24,$S$10:$S$24)</f>
        <v>Undergraduate</v>
      </c>
      <c r="E1293" s="1" t="d">
        <v>2023-01-26</v>
      </c>
      <c r="F1293" t="s">
        <v>1260</v>
      </c>
      <c r="G1293" t="s">
        <v>2294</v>
      </c>
      <c r="H1293" t="str">
        <f>_xlfn.XLOOKUP(Table2[[#This Row],[Unique BarCode]],$N$10:$N$37,$O$10:$O$37)</f>
        <v>UVGA</v>
      </c>
      <c r="I1293" t="str">
        <f>_xlfn.XLOOKUP(Table2[[#This Row],[Unique BarCode]],$N$10:$N$37,$P$10:$P$37)</f>
        <v>Cable</v>
      </c>
      <c r="J1293" t="s">
        <v>13</v>
      </c>
      <c r="K1293" t="s">
        <v>1261</v>
      </c>
      <c r="L1293">
        <v>1</v>
      </c>
    </row>
    <row r="1294" spans="1:12" x14ac:dyDescent="0.2">
      <c r="A1294" s="1" t="d">
        <v>2023-01-26</v>
      </c>
      <c r="B1294" s="45">
        <v>-1</v>
      </c>
      <c r="C1294" t="s">
        <v>77</v>
      </c>
      <c r="D1294" t="str">
        <f>_xlfn.XLOOKUP(Table2[[#This Row],[Patron Group]],$R$10:$R$24,$S$10:$S$24)</f>
        <v>Undergraduate</v>
      </c>
      <c r="E1294" s="1" t="d">
        <v>2023-01-26</v>
      </c>
      <c r="F1294" t="s">
        <v>1159</v>
      </c>
      <c r="G1294" t="s">
        <v>2294</v>
      </c>
      <c r="H1294" t="str">
        <f>_xlfn.XLOOKUP(Table2[[#This Row],[Unique BarCode]],$N$10:$N$37,$O$10:$O$37)</f>
        <v>UVGA</v>
      </c>
      <c r="I1294" t="str">
        <f>_xlfn.XLOOKUP(Table2[[#This Row],[Unique BarCode]],$N$10:$N$37,$P$10:$P$37)</f>
        <v>Cable</v>
      </c>
      <c r="J1294" t="s">
        <v>8</v>
      </c>
      <c r="L1294">
        <v>1</v>
      </c>
    </row>
    <row r="1295" spans="1:12" x14ac:dyDescent="0.2">
      <c r="A1295" s="1" t="d">
        <v>2023-01-26</v>
      </c>
      <c r="B1295" s="45">
        <v>-1</v>
      </c>
      <c r="C1295" t="s">
        <v>77</v>
      </c>
      <c r="D1295" t="str">
        <f>_xlfn.XLOOKUP(Table2[[#This Row],[Patron Group]],$R$10:$R$24,$S$10:$S$24)</f>
        <v>Undergraduate</v>
      </c>
      <c r="E1295" s="1" t="d">
        <v>2023-01-26</v>
      </c>
      <c r="F1295" t="s">
        <v>1262</v>
      </c>
      <c r="G1295" t="s">
        <v>2294</v>
      </c>
      <c r="H1295" t="str">
        <f>_xlfn.XLOOKUP(Table2[[#This Row],[Unique BarCode]],$N$10:$N$37,$O$10:$O$37)</f>
        <v>UVGA</v>
      </c>
      <c r="I1295" t="str">
        <f>_xlfn.XLOOKUP(Table2[[#This Row],[Unique BarCode]],$N$10:$N$37,$P$10:$P$37)</f>
        <v>Cable</v>
      </c>
      <c r="J1295" t="s">
        <v>8</v>
      </c>
      <c r="L1295">
        <v>1</v>
      </c>
    </row>
    <row r="1296" spans="1:12" x14ac:dyDescent="0.2">
      <c r="A1296" s="1" t="d">
        <v>2023-01-26</v>
      </c>
      <c r="B1296" s="45">
        <v>-1</v>
      </c>
      <c r="C1296" t="s">
        <v>77</v>
      </c>
      <c r="D1296" t="str">
        <f>_xlfn.XLOOKUP(Table2[[#This Row],[Patron Group]],$R$10:$R$24,$S$10:$S$24)</f>
        <v>Undergraduate</v>
      </c>
      <c r="E1296" s="1" t="d">
        <v>2023-01-26</v>
      </c>
      <c r="F1296" t="s">
        <v>1184</v>
      </c>
      <c r="G1296" t="s">
        <v>2272</v>
      </c>
      <c r="H1296" t="str">
        <f>_xlfn.XLOOKUP(Table2[[#This Row],[Unique BarCode]],$N$10:$N$37,$O$10:$O$37)</f>
        <v>WALLADPT</v>
      </c>
      <c r="I1296" t="str">
        <f>_xlfn.XLOOKUP(Table2[[#This Row],[Unique BarCode]],$N$10:$N$37,$P$10:$P$37)</f>
        <v>Charger</v>
      </c>
      <c r="J1296" t="s">
        <v>49</v>
      </c>
      <c r="K1296" t="s">
        <v>1185</v>
      </c>
      <c r="L1296">
        <v>1</v>
      </c>
    </row>
    <row r="1297" spans="1:12" x14ac:dyDescent="0.2">
      <c r="A1297" s="1" t="d">
        <v>2023-01-26</v>
      </c>
      <c r="B1297" s="45">
        <v>-1</v>
      </c>
      <c r="C1297" t="s">
        <v>77</v>
      </c>
      <c r="D1297" t="str">
        <f>_xlfn.XLOOKUP(Table2[[#This Row],[Patron Group]],$R$10:$R$24,$S$10:$S$24)</f>
        <v>Undergraduate</v>
      </c>
      <c r="E1297" s="1" t="d">
        <v>2023-01-26</v>
      </c>
      <c r="F1297" t="s">
        <v>1263</v>
      </c>
      <c r="G1297" t="s">
        <v>2272</v>
      </c>
      <c r="H1297" t="str">
        <f>_xlfn.XLOOKUP(Table2[[#This Row],[Unique BarCode]],$N$10:$N$37,$O$10:$O$37)</f>
        <v>WALLADPT</v>
      </c>
      <c r="I1297" t="str">
        <f>_xlfn.XLOOKUP(Table2[[#This Row],[Unique BarCode]],$N$10:$N$37,$P$10:$P$37)</f>
        <v>Charger</v>
      </c>
      <c r="J1297" t="s">
        <v>49</v>
      </c>
      <c r="K1297" t="s">
        <v>1264</v>
      </c>
      <c r="L1297">
        <v>1</v>
      </c>
    </row>
    <row r="1298" spans="1:12" x14ac:dyDescent="0.2">
      <c r="A1298" s="1" t="d">
        <v>2023-01-26</v>
      </c>
      <c r="B1298" s="45">
        <v>-1</v>
      </c>
      <c r="C1298" t="s">
        <v>77</v>
      </c>
      <c r="D1298" t="str">
        <f>_xlfn.XLOOKUP(Table2[[#This Row],[Patron Group]],$R$10:$R$24,$S$10:$S$24)</f>
        <v>Undergraduate</v>
      </c>
      <c r="E1298" s="1" t="d">
        <v>2023-01-26</v>
      </c>
      <c r="F1298" t="s">
        <v>1265</v>
      </c>
      <c r="G1298" t="s">
        <v>2272</v>
      </c>
      <c r="H1298" t="str">
        <f>_xlfn.XLOOKUP(Table2[[#This Row],[Unique BarCode]],$N$10:$N$37,$O$10:$O$37)</f>
        <v>WALLADPT</v>
      </c>
      <c r="I1298" t="str">
        <f>_xlfn.XLOOKUP(Table2[[#This Row],[Unique BarCode]],$N$10:$N$37,$P$10:$P$37)</f>
        <v>Charger</v>
      </c>
      <c r="J1298" t="s">
        <v>991</v>
      </c>
      <c r="K1298" t="s">
        <v>1266</v>
      </c>
      <c r="L1298">
        <v>1</v>
      </c>
    </row>
    <row r="1299" spans="1:12" x14ac:dyDescent="0.2">
      <c r="A1299" s="1" t="d">
        <v>2023-01-26</v>
      </c>
      <c r="B1299" s="45">
        <v>-1</v>
      </c>
      <c r="C1299" t="s">
        <v>77</v>
      </c>
      <c r="D1299" t="str">
        <f>_xlfn.XLOOKUP(Table2[[#This Row],[Patron Group]],$R$10:$R$24,$S$10:$S$24)</f>
        <v>Undergraduate</v>
      </c>
      <c r="E1299" s="1" t="d">
        <v>2023-01-26</v>
      </c>
      <c r="F1299" t="s">
        <v>855</v>
      </c>
      <c r="G1299" t="s">
        <v>2272</v>
      </c>
      <c r="H1299" t="str">
        <f>_xlfn.XLOOKUP(Table2[[#This Row],[Unique BarCode]],$N$10:$N$37,$O$10:$O$37)</f>
        <v>WALLADPT</v>
      </c>
      <c r="I1299" t="str">
        <f>_xlfn.XLOOKUP(Table2[[#This Row],[Unique BarCode]],$N$10:$N$37,$P$10:$P$37)</f>
        <v>Charger</v>
      </c>
      <c r="J1299" t="s">
        <v>8</v>
      </c>
      <c r="L1299">
        <v>1</v>
      </c>
    </row>
    <row r="1300" spans="1:12" x14ac:dyDescent="0.2">
      <c r="A1300" s="1" t="d">
        <v>2023-01-26</v>
      </c>
      <c r="B1300" s="45">
        <v>-1</v>
      </c>
      <c r="C1300" t="s">
        <v>77</v>
      </c>
      <c r="D1300" t="str">
        <f>_xlfn.XLOOKUP(Table2[[#This Row],[Patron Group]],$R$10:$R$24,$S$10:$S$24)</f>
        <v>Undergraduate</v>
      </c>
      <c r="E1300" s="1" t="d">
        <v>2023-01-26</v>
      </c>
      <c r="F1300" t="s">
        <v>1267</v>
      </c>
      <c r="G1300" t="s">
        <v>2272</v>
      </c>
      <c r="H1300" t="str">
        <f>_xlfn.XLOOKUP(Table2[[#This Row],[Unique BarCode]],$N$10:$N$37,$O$10:$O$37)</f>
        <v>WALLADPT</v>
      </c>
      <c r="I1300" t="str">
        <f>_xlfn.XLOOKUP(Table2[[#This Row],[Unique BarCode]],$N$10:$N$37,$P$10:$P$37)</f>
        <v>Charger</v>
      </c>
      <c r="J1300" t="s">
        <v>8</v>
      </c>
      <c r="L1300">
        <v>1</v>
      </c>
    </row>
    <row r="1301" spans="1:12" x14ac:dyDescent="0.2">
      <c r="A1301" s="1" t="d">
        <v>2023-01-26</v>
      </c>
      <c r="B1301" s="45">
        <v>-1</v>
      </c>
      <c r="C1301" t="s">
        <v>77</v>
      </c>
      <c r="D1301" t="str">
        <f>_xlfn.XLOOKUP(Table2[[#This Row],[Patron Group]],$R$10:$R$24,$S$10:$S$24)</f>
        <v>Undergraduate</v>
      </c>
      <c r="E1301" s="1" t="d">
        <v>2023-01-26</v>
      </c>
      <c r="F1301" t="s">
        <v>989</v>
      </c>
      <c r="G1301" t="s">
        <v>2272</v>
      </c>
      <c r="H1301" t="str">
        <f>_xlfn.XLOOKUP(Table2[[#This Row],[Unique BarCode]],$N$10:$N$37,$O$10:$O$37)</f>
        <v>WALLADPT</v>
      </c>
      <c r="I1301" t="str">
        <f>_xlfn.XLOOKUP(Table2[[#This Row],[Unique BarCode]],$N$10:$N$37,$P$10:$P$37)</f>
        <v>Charger</v>
      </c>
      <c r="J1301" t="s">
        <v>8</v>
      </c>
      <c r="L1301">
        <v>1</v>
      </c>
    </row>
    <row r="1302" spans="1:12" x14ac:dyDescent="0.2">
      <c r="A1302" s="1" t="d">
        <v>2023-01-26</v>
      </c>
      <c r="B1302" s="45">
        <v>-1</v>
      </c>
      <c r="C1302" t="s">
        <v>77</v>
      </c>
      <c r="D1302" t="str">
        <f>_xlfn.XLOOKUP(Table2[[#This Row],[Patron Group]],$R$10:$R$24,$S$10:$S$24)</f>
        <v>Undergraduate</v>
      </c>
      <c r="E1302" s="1" t="d">
        <v>2023-01-26</v>
      </c>
      <c r="F1302" t="s">
        <v>483</v>
      </c>
      <c r="G1302" t="s">
        <v>2272</v>
      </c>
      <c r="H1302" t="str">
        <f>_xlfn.XLOOKUP(Table2[[#This Row],[Unique BarCode]],$N$10:$N$37,$O$10:$O$37)</f>
        <v>WALLADPT</v>
      </c>
      <c r="I1302" t="str">
        <f>_xlfn.XLOOKUP(Table2[[#This Row],[Unique BarCode]],$N$10:$N$37,$P$10:$P$37)</f>
        <v>Charger</v>
      </c>
      <c r="J1302" t="s">
        <v>8</v>
      </c>
      <c r="L1302">
        <v>1</v>
      </c>
    </row>
    <row r="1303" spans="1:12" x14ac:dyDescent="0.2">
      <c r="A1303" s="1" t="d">
        <v>2023-01-26</v>
      </c>
      <c r="B1303" s="45">
        <v>-1</v>
      </c>
      <c r="C1303" t="s">
        <v>77</v>
      </c>
      <c r="D1303" t="str">
        <f>_xlfn.XLOOKUP(Table2[[#This Row],[Patron Group]],$R$10:$R$24,$S$10:$S$24)</f>
        <v>Undergraduate</v>
      </c>
      <c r="E1303" s="1" t="d">
        <v>2023-01-26</v>
      </c>
      <c r="F1303" t="s">
        <v>560</v>
      </c>
      <c r="G1303" t="s">
        <v>2272</v>
      </c>
      <c r="H1303" t="str">
        <f>_xlfn.XLOOKUP(Table2[[#This Row],[Unique BarCode]],$N$10:$N$37,$O$10:$O$37)</f>
        <v>WALLADPT</v>
      </c>
      <c r="I1303" t="str">
        <f>_xlfn.XLOOKUP(Table2[[#This Row],[Unique BarCode]],$N$10:$N$37,$P$10:$P$37)</f>
        <v>Charger</v>
      </c>
      <c r="J1303" t="s">
        <v>8</v>
      </c>
      <c r="L1303">
        <v>1</v>
      </c>
    </row>
    <row r="1304" spans="1:12" x14ac:dyDescent="0.2">
      <c r="A1304" s="1" t="d">
        <v>2023-01-26</v>
      </c>
      <c r="B1304" s="45">
        <v>-1</v>
      </c>
      <c r="C1304" t="s">
        <v>77</v>
      </c>
      <c r="D1304" t="str">
        <f>_xlfn.XLOOKUP(Table2[[#This Row],[Patron Group]],$R$10:$R$24,$S$10:$S$24)</f>
        <v>Undergraduate</v>
      </c>
      <c r="E1304" s="1" t="d">
        <v>2023-01-26</v>
      </c>
      <c r="F1304" t="s">
        <v>73</v>
      </c>
      <c r="G1304" t="s">
        <v>2272</v>
      </c>
      <c r="H1304" t="str">
        <f>_xlfn.XLOOKUP(Table2[[#This Row],[Unique BarCode]],$N$10:$N$37,$O$10:$O$37)</f>
        <v>WALLADPT</v>
      </c>
      <c r="I1304" t="str">
        <f>_xlfn.XLOOKUP(Table2[[#This Row],[Unique BarCode]],$N$10:$N$37,$P$10:$P$37)</f>
        <v>Charger</v>
      </c>
      <c r="J1304" t="s">
        <v>8</v>
      </c>
      <c r="L1304">
        <v>1</v>
      </c>
    </row>
    <row r="1305" spans="1:12" x14ac:dyDescent="0.2">
      <c r="A1305" s="1" t="d">
        <v>2023-01-26</v>
      </c>
      <c r="B1305" s="45">
        <v>-1</v>
      </c>
      <c r="C1305" t="s">
        <v>77</v>
      </c>
      <c r="D1305" t="str">
        <f>_xlfn.XLOOKUP(Table2[[#This Row],[Patron Group]],$R$10:$R$24,$S$10:$S$24)</f>
        <v>Undergraduate</v>
      </c>
      <c r="E1305" s="1" t="d">
        <v>2023-01-26</v>
      </c>
      <c r="F1305" t="s">
        <v>97</v>
      </c>
      <c r="G1305" t="s">
        <v>2272</v>
      </c>
      <c r="H1305" t="str">
        <f>_xlfn.XLOOKUP(Table2[[#This Row],[Unique BarCode]],$N$10:$N$37,$O$10:$O$37)</f>
        <v>WALLADPT</v>
      </c>
      <c r="I1305" t="str">
        <f>_xlfn.XLOOKUP(Table2[[#This Row],[Unique BarCode]],$N$10:$N$37,$P$10:$P$37)</f>
        <v>Charger</v>
      </c>
      <c r="J1305" t="s">
        <v>8</v>
      </c>
      <c r="L1305">
        <v>1</v>
      </c>
    </row>
    <row r="1306" spans="1:12" x14ac:dyDescent="0.2">
      <c r="A1306" s="1" t="d">
        <v>2023-01-26</v>
      </c>
      <c r="B1306" s="45">
        <v>-1</v>
      </c>
      <c r="C1306" t="s">
        <v>77</v>
      </c>
      <c r="D1306" t="str">
        <f>_xlfn.XLOOKUP(Table2[[#This Row],[Patron Group]],$R$10:$R$24,$S$10:$S$24)</f>
        <v>Undergraduate</v>
      </c>
      <c r="E1306" s="1" t="d">
        <v>2023-01-26</v>
      </c>
      <c r="F1306" t="s">
        <v>275</v>
      </c>
      <c r="G1306" t="s">
        <v>2272</v>
      </c>
      <c r="H1306" t="str">
        <f>_xlfn.XLOOKUP(Table2[[#This Row],[Unique BarCode]],$N$10:$N$37,$O$10:$O$37)</f>
        <v>WALLADPT</v>
      </c>
      <c r="I1306" t="str">
        <f>_xlfn.XLOOKUP(Table2[[#This Row],[Unique BarCode]],$N$10:$N$37,$P$10:$P$37)</f>
        <v>Charger</v>
      </c>
      <c r="J1306" t="s">
        <v>8</v>
      </c>
      <c r="L1306">
        <v>1</v>
      </c>
    </row>
    <row r="1307" spans="1:12" x14ac:dyDescent="0.2">
      <c r="A1307" s="1" t="d">
        <v>2023-01-26</v>
      </c>
      <c r="B1307" s="45">
        <v>-1</v>
      </c>
      <c r="C1307" t="s">
        <v>77</v>
      </c>
      <c r="D1307" t="str">
        <f>_xlfn.XLOOKUP(Table2[[#This Row],[Patron Group]],$R$10:$R$24,$S$10:$S$24)</f>
        <v>Undergraduate</v>
      </c>
      <c r="E1307" s="1" t="d">
        <v>2023-02-02</v>
      </c>
      <c r="F1307" t="s">
        <v>67</v>
      </c>
      <c r="G1307" t="s">
        <v>2273</v>
      </c>
      <c r="H1307" t="str">
        <f>_xlfn.XLOOKUP(Table2[[#This Row],[Unique BarCode]],$N$10:$N$37,$O$10:$O$37)</f>
        <v>ChromeBook</v>
      </c>
      <c r="I1307" t="str">
        <f>_xlfn.XLOOKUP(Table2[[#This Row],[Unique BarCode]],$N$10:$N$37,$P$10:$P$37)</f>
        <v>Device</v>
      </c>
      <c r="J1307" t="s">
        <v>68</v>
      </c>
      <c r="K1307" t="s">
        <v>69</v>
      </c>
      <c r="L1307">
        <v>1</v>
      </c>
    </row>
    <row r="1308" spans="1:12" x14ac:dyDescent="0.2">
      <c r="A1308" s="1" t="d">
        <v>2023-01-26</v>
      </c>
      <c r="B1308" s="45">
        <v>-1</v>
      </c>
      <c r="C1308" t="s">
        <v>77</v>
      </c>
      <c r="D1308" t="str">
        <f>_xlfn.XLOOKUP(Table2[[#This Row],[Patron Group]],$R$10:$R$24,$S$10:$S$24)</f>
        <v>Undergraduate</v>
      </c>
      <c r="E1308" s="1" t="d">
        <v>2023-02-02</v>
      </c>
      <c r="F1308" t="s">
        <v>1014</v>
      </c>
      <c r="G1308" t="s">
        <v>2274</v>
      </c>
      <c r="H1308" t="str">
        <f>_xlfn.XLOOKUP(Table2[[#This Row],[Unique BarCode]],$N$10:$N$37,$O$10:$O$37)</f>
        <v>MacBook</v>
      </c>
      <c r="I1308" t="str">
        <f>_xlfn.XLOOKUP(Table2[[#This Row],[Unique BarCode]],$N$10:$N$37,$P$10:$P$37)</f>
        <v>Device</v>
      </c>
      <c r="J1308" t="s">
        <v>8</v>
      </c>
      <c r="K1308" t="s">
        <v>1015</v>
      </c>
      <c r="L1308">
        <v>1</v>
      </c>
    </row>
    <row r="1309" spans="1:12" x14ac:dyDescent="0.2">
      <c r="A1309" s="1" t="d">
        <v>2023-01-26</v>
      </c>
      <c r="B1309" s="45">
        <v>-1</v>
      </c>
      <c r="C1309" t="s">
        <v>77</v>
      </c>
      <c r="D1309" t="str">
        <f>_xlfn.XLOOKUP(Table2[[#This Row],[Patron Group]],$R$10:$R$24,$S$10:$S$24)</f>
        <v>Undergraduate</v>
      </c>
      <c r="E1309" s="1" t="d">
        <v>2023-02-02</v>
      </c>
      <c r="F1309" t="s">
        <v>1268</v>
      </c>
      <c r="G1309" t="s">
        <v>2274</v>
      </c>
      <c r="H1309" t="str">
        <f>_xlfn.XLOOKUP(Table2[[#This Row],[Unique BarCode]],$N$10:$N$37,$O$10:$O$37)</f>
        <v>MacBook</v>
      </c>
      <c r="I1309" t="str">
        <f>_xlfn.XLOOKUP(Table2[[#This Row],[Unique BarCode]],$N$10:$N$37,$P$10:$P$37)</f>
        <v>Device</v>
      </c>
      <c r="J1309" t="s">
        <v>8</v>
      </c>
      <c r="K1309" t="s">
        <v>1268</v>
      </c>
      <c r="L1309">
        <v>1</v>
      </c>
    </row>
    <row r="1310" spans="1:12" x14ac:dyDescent="0.2">
      <c r="A1310" s="1" t="d">
        <v>2023-01-26</v>
      </c>
      <c r="B1310" s="45">
        <v>-1</v>
      </c>
      <c r="C1310" t="s">
        <v>77</v>
      </c>
      <c r="D1310" t="str">
        <f>_xlfn.XLOOKUP(Table2[[#This Row],[Patron Group]],$R$10:$R$24,$S$10:$S$24)</f>
        <v>Undergraduate</v>
      </c>
      <c r="E1310" s="1" t="d">
        <v>2023-02-02</v>
      </c>
      <c r="F1310" t="s">
        <v>1269</v>
      </c>
      <c r="G1310" t="s">
        <v>2275</v>
      </c>
      <c r="H1310" t="str">
        <f>_xlfn.XLOOKUP(Table2[[#This Row],[Unique BarCode]],$N$10:$N$37,$O$10:$O$37)</f>
        <v>iPad</v>
      </c>
      <c r="I1310" t="str">
        <f>_xlfn.XLOOKUP(Table2[[#This Row],[Unique BarCode]],$N$10:$N$37,$P$10:$P$37)</f>
        <v>Device</v>
      </c>
      <c r="J1310" t="s">
        <v>8</v>
      </c>
      <c r="L1310">
        <v>1</v>
      </c>
    </row>
    <row r="1311" spans="1:12" x14ac:dyDescent="0.2">
      <c r="A1311" s="1" t="d">
        <v>2023-01-26</v>
      </c>
      <c r="B1311" s="45">
        <v>-1</v>
      </c>
      <c r="C1311" t="s">
        <v>77</v>
      </c>
      <c r="D1311" t="str">
        <f>_xlfn.XLOOKUP(Table2[[#This Row],[Patron Group]],$R$10:$R$24,$S$10:$S$24)</f>
        <v>Undergraduate</v>
      </c>
      <c r="E1311" s="1" t="d">
        <v>2023-02-08</v>
      </c>
      <c r="F1311" t="s">
        <v>1270</v>
      </c>
      <c r="G1311" t="s">
        <v>2275</v>
      </c>
      <c r="H1311" t="str">
        <f>_xlfn.XLOOKUP(Table2[[#This Row],[Unique BarCode]],$N$10:$N$37,$O$10:$O$37)</f>
        <v>iPad</v>
      </c>
      <c r="I1311" t="str">
        <f>_xlfn.XLOOKUP(Table2[[#This Row],[Unique BarCode]],$N$10:$N$37,$P$10:$P$37)</f>
        <v>Device</v>
      </c>
      <c r="J1311" t="s">
        <v>8</v>
      </c>
      <c r="L1311">
        <v>1</v>
      </c>
    </row>
    <row r="1312" spans="1:12" x14ac:dyDescent="0.2">
      <c r="A1312" s="1" t="d">
        <v>2023-01-26</v>
      </c>
      <c r="B1312" s="45">
        <v>-1</v>
      </c>
      <c r="C1312" t="s">
        <v>77</v>
      </c>
      <c r="D1312" t="str">
        <f>_xlfn.XLOOKUP(Table2[[#This Row],[Patron Group]],$R$10:$R$24,$S$10:$S$24)</f>
        <v>Undergraduate</v>
      </c>
      <c r="E1312" s="1" t="d">
        <v>2023-02-09</v>
      </c>
      <c r="F1312" t="s">
        <v>1271</v>
      </c>
      <c r="G1312" t="s">
        <v>2274</v>
      </c>
      <c r="H1312" t="str">
        <f>_xlfn.XLOOKUP(Table2[[#This Row],[Unique BarCode]],$N$10:$N$37,$O$10:$O$37)</f>
        <v>MacBook</v>
      </c>
      <c r="I1312" t="str">
        <f>_xlfn.XLOOKUP(Table2[[#This Row],[Unique BarCode]],$N$10:$N$37,$P$10:$P$37)</f>
        <v>Device</v>
      </c>
      <c r="J1312" t="s">
        <v>8</v>
      </c>
      <c r="K1312" t="s">
        <v>1271</v>
      </c>
      <c r="L1312">
        <v>1</v>
      </c>
    </row>
    <row r="1313" spans="1:12" x14ac:dyDescent="0.2">
      <c r="A1313" s="1" t="d">
        <v>2023-01-26</v>
      </c>
      <c r="B1313" s="45">
        <v>-1</v>
      </c>
      <c r="C1313" t="s">
        <v>77</v>
      </c>
      <c r="D1313" t="str">
        <f>_xlfn.XLOOKUP(Table2[[#This Row],[Patron Group]],$R$10:$R$24,$S$10:$S$24)</f>
        <v>Undergraduate</v>
      </c>
      <c r="E1313" s="1" t="d">
        <v>2023-02-09</v>
      </c>
      <c r="F1313" t="s">
        <v>1016</v>
      </c>
      <c r="G1313" t="s">
        <v>2274</v>
      </c>
      <c r="H1313" t="str">
        <f>_xlfn.XLOOKUP(Table2[[#This Row],[Unique BarCode]],$N$10:$N$37,$O$10:$O$37)</f>
        <v>MacBook</v>
      </c>
      <c r="I1313" t="str">
        <f>_xlfn.XLOOKUP(Table2[[#This Row],[Unique BarCode]],$N$10:$N$37,$P$10:$P$37)</f>
        <v>Device</v>
      </c>
      <c r="J1313" t="s">
        <v>8</v>
      </c>
      <c r="K1313" t="s">
        <v>1016</v>
      </c>
      <c r="L1313">
        <v>1</v>
      </c>
    </row>
    <row r="1314" spans="1:12" x14ac:dyDescent="0.2">
      <c r="A1314" s="1" t="d">
        <v>2023-01-26</v>
      </c>
      <c r="B1314" s="45">
        <v>-1</v>
      </c>
      <c r="C1314" t="s">
        <v>77</v>
      </c>
      <c r="D1314" t="str">
        <f>_xlfn.XLOOKUP(Table2[[#This Row],[Patron Group]],$R$10:$R$24,$S$10:$S$24)</f>
        <v>Undergraduate</v>
      </c>
      <c r="E1314" s="1" t="d">
        <v>2023-02-09</v>
      </c>
      <c r="F1314" t="s">
        <v>161</v>
      </c>
      <c r="G1314" t="s">
        <v>2275</v>
      </c>
      <c r="H1314" t="str">
        <f>_xlfn.XLOOKUP(Table2[[#This Row],[Unique BarCode]],$N$10:$N$37,$O$10:$O$37)</f>
        <v>iPad</v>
      </c>
      <c r="I1314" t="str">
        <f>_xlfn.XLOOKUP(Table2[[#This Row],[Unique BarCode]],$N$10:$N$37,$P$10:$P$37)</f>
        <v>Device</v>
      </c>
      <c r="J1314" t="s">
        <v>8</v>
      </c>
      <c r="K1314" t="s">
        <v>162</v>
      </c>
      <c r="L1314">
        <v>1</v>
      </c>
    </row>
    <row r="1315" spans="1:12" x14ac:dyDescent="0.2">
      <c r="A1315" s="1" t="d">
        <v>2023-01-26</v>
      </c>
      <c r="B1315" s="45">
        <v>-1</v>
      </c>
      <c r="C1315" t="s">
        <v>77</v>
      </c>
      <c r="D1315" t="str">
        <f>_xlfn.XLOOKUP(Table2[[#This Row],[Patron Group]],$R$10:$R$24,$S$10:$S$24)</f>
        <v>Undergraduate</v>
      </c>
      <c r="E1315" s="1" t="d">
        <v>2023-02-09</v>
      </c>
      <c r="F1315" t="s">
        <v>1272</v>
      </c>
      <c r="G1315" t="s">
        <v>2297</v>
      </c>
      <c r="H1315" t="str">
        <f>_xlfn.XLOOKUP(Table2[[#This Row],[Unique BarCode]],$N$10:$N$37,$O$10:$O$37)</f>
        <v>iPad</v>
      </c>
      <c r="I1315" t="str">
        <f>_xlfn.XLOOKUP(Table2[[#This Row],[Unique BarCode]],$N$10:$N$37,$P$10:$P$37)</f>
        <v>Device</v>
      </c>
      <c r="J1315" t="s">
        <v>8</v>
      </c>
      <c r="K1315" t="s">
        <v>1273</v>
      </c>
      <c r="L1315">
        <v>1</v>
      </c>
    </row>
    <row r="1316" spans="1:12" x14ac:dyDescent="0.2">
      <c r="A1316" s="1" t="d">
        <v>2023-01-26</v>
      </c>
      <c r="B1316" s="45">
        <v>-1</v>
      </c>
      <c r="C1316" t="s">
        <v>77</v>
      </c>
      <c r="D1316" t="str">
        <f>_xlfn.XLOOKUP(Table2[[#This Row],[Patron Group]],$R$10:$R$24,$S$10:$S$24)</f>
        <v>Undergraduate</v>
      </c>
      <c r="E1316" s="1" t="d">
        <v>2023-02-09</v>
      </c>
      <c r="F1316" t="s">
        <v>1274</v>
      </c>
      <c r="G1316" t="s">
        <v>2263</v>
      </c>
      <c r="H1316" t="str">
        <f>_xlfn.XLOOKUP(Table2[[#This Row],[Unique BarCode]],$N$10:$N$37,$O$10:$O$37)</f>
        <v>HP Laptop</v>
      </c>
      <c r="I1316" t="str">
        <f>_xlfn.XLOOKUP(Table2[[#This Row],[Unique BarCode]],$N$10:$N$37,$P$10:$P$37)</f>
        <v>Device</v>
      </c>
      <c r="J1316" t="s">
        <v>8</v>
      </c>
      <c r="K1316" t="s">
        <v>1275</v>
      </c>
      <c r="L1316">
        <v>1</v>
      </c>
    </row>
    <row r="1317" spans="1:12" x14ac:dyDescent="0.2">
      <c r="A1317" s="1" t="d">
        <v>2023-01-26</v>
      </c>
      <c r="B1317" s="45">
        <v>-1</v>
      </c>
      <c r="C1317" t="s">
        <v>77</v>
      </c>
      <c r="D1317" t="str">
        <f>_xlfn.XLOOKUP(Table2[[#This Row],[Patron Group]],$R$10:$R$24,$S$10:$S$24)</f>
        <v>Undergraduate</v>
      </c>
      <c r="E1317" s="1" t="d">
        <v>2023-02-09</v>
      </c>
      <c r="F1317" t="s">
        <v>569</v>
      </c>
      <c r="G1317" t="s">
        <v>2263</v>
      </c>
      <c r="H1317" t="str">
        <f>_xlfn.XLOOKUP(Table2[[#This Row],[Unique BarCode]],$N$10:$N$37,$O$10:$O$37)</f>
        <v>HP Laptop</v>
      </c>
      <c r="I1317" t="str">
        <f>_xlfn.XLOOKUP(Table2[[#This Row],[Unique BarCode]],$N$10:$N$37,$P$10:$P$37)</f>
        <v>Device</v>
      </c>
      <c r="J1317" t="s">
        <v>8</v>
      </c>
      <c r="K1317" t="s">
        <v>570</v>
      </c>
      <c r="L1317">
        <v>1</v>
      </c>
    </row>
    <row r="1318" spans="1:12" x14ac:dyDescent="0.2">
      <c r="A1318" s="1" t="d">
        <v>2023-01-26</v>
      </c>
      <c r="B1318" s="45">
        <v>5546506040006530</v>
      </c>
      <c r="C1318" t="s">
        <v>77</v>
      </c>
      <c r="D1318" t="str">
        <f>_xlfn.XLOOKUP(Table2[[#This Row],[Patron Group]],$R$10:$R$24,$S$10:$S$24)</f>
        <v>Undergraduate</v>
      </c>
      <c r="E1318" s="1" t="d">
        <v>2023-02-09</v>
      </c>
      <c r="F1318" t="s">
        <v>729</v>
      </c>
      <c r="G1318" t="s">
        <v>2274</v>
      </c>
      <c r="H1318" t="str">
        <f>_xlfn.XLOOKUP(Table2[[#This Row],[Unique BarCode]],$N$10:$N$37,$O$10:$O$37)</f>
        <v>MacBook</v>
      </c>
      <c r="I1318" t="str">
        <f>_xlfn.XLOOKUP(Table2[[#This Row],[Unique BarCode]],$N$10:$N$37,$P$10:$P$37)</f>
        <v>Device</v>
      </c>
      <c r="J1318" t="s">
        <v>8</v>
      </c>
      <c r="K1318" t="s">
        <v>730</v>
      </c>
      <c r="L1318">
        <v>1</v>
      </c>
    </row>
    <row r="1319" spans="1:12" x14ac:dyDescent="0.2">
      <c r="A1319" s="1" t="d">
        <v>2023-01-26</v>
      </c>
      <c r="B1319" s="45">
        <v>5556260070006530</v>
      </c>
      <c r="C1319" t="s">
        <v>77</v>
      </c>
      <c r="D1319" t="str">
        <f>_xlfn.XLOOKUP(Table2[[#This Row],[Patron Group]],$R$10:$R$24,$S$10:$S$24)</f>
        <v>Undergraduate</v>
      </c>
      <c r="E1319" s="1" t="d">
        <v>2023-02-02</v>
      </c>
      <c r="F1319" t="s">
        <v>139</v>
      </c>
      <c r="G1319" t="s">
        <v>2263</v>
      </c>
      <c r="H1319" t="str">
        <f>_xlfn.XLOOKUP(Table2[[#This Row],[Unique BarCode]],$N$10:$N$37,$O$10:$O$37)</f>
        <v>HP Laptop</v>
      </c>
      <c r="I1319" t="str">
        <f>_xlfn.XLOOKUP(Table2[[#This Row],[Unique BarCode]],$N$10:$N$37,$P$10:$P$37)</f>
        <v>Device</v>
      </c>
      <c r="J1319" t="s">
        <v>8</v>
      </c>
      <c r="K1319" t="s">
        <v>140</v>
      </c>
      <c r="L1319">
        <v>1</v>
      </c>
    </row>
    <row r="1320" spans="1:12" x14ac:dyDescent="0.2">
      <c r="A1320" s="1" t="d">
        <v>2023-01-27</v>
      </c>
      <c r="B1320" s="45">
        <v>-1</v>
      </c>
      <c r="C1320" t="s">
        <v>20</v>
      </c>
      <c r="D1320" t="str">
        <f>_xlfn.XLOOKUP(Table2[[#This Row],[Patron Group]],$R$10:$R$24,$S$10:$S$24)</f>
        <v>Graduate</v>
      </c>
      <c r="E1320" s="1" t="d">
        <v>2023-01-27</v>
      </c>
      <c r="F1320" t="s">
        <v>21</v>
      </c>
      <c r="G1320" t="s">
        <v>2266</v>
      </c>
      <c r="H1320" t="str">
        <f>_xlfn.XLOOKUP(Table2[[#This Row],[Unique BarCode]],$N$10:$N$37,$O$10:$O$37)</f>
        <v>Headphones</v>
      </c>
      <c r="I1320" t="str">
        <f>_xlfn.XLOOKUP(Table2[[#This Row],[Unique BarCode]],$N$10:$N$37,$P$10:$P$37)</f>
        <v>Accessory</v>
      </c>
      <c r="J1320" t="s">
        <v>8</v>
      </c>
      <c r="K1320" t="s">
        <v>22</v>
      </c>
      <c r="L1320">
        <v>1</v>
      </c>
    </row>
    <row r="1321" spans="1:12" x14ac:dyDescent="0.2">
      <c r="A1321" s="1" t="d">
        <v>2023-01-27</v>
      </c>
      <c r="B1321" s="45">
        <v>-1</v>
      </c>
      <c r="C1321" t="s">
        <v>20</v>
      </c>
      <c r="D1321" t="str">
        <f>_xlfn.XLOOKUP(Table2[[#This Row],[Patron Group]],$R$10:$R$24,$S$10:$S$24)</f>
        <v>Graduate</v>
      </c>
      <c r="E1321" s="1" t="d">
        <v>2023-01-27</v>
      </c>
      <c r="F1321" t="s">
        <v>687</v>
      </c>
      <c r="G1321" t="s">
        <v>2282</v>
      </c>
      <c r="H1321" t="str">
        <f>_xlfn.XLOOKUP(Table2[[#This Row],[Unique BarCode]],$N$10:$N$37,$O$10:$O$37)</f>
        <v>HPUSBC</v>
      </c>
      <c r="I1321" t="str">
        <f>_xlfn.XLOOKUP(Table2[[#This Row],[Unique BarCode]],$N$10:$N$37,$P$10:$P$37)</f>
        <v>Charger</v>
      </c>
      <c r="J1321" t="s">
        <v>49</v>
      </c>
      <c r="L1321">
        <v>1</v>
      </c>
    </row>
    <row r="1322" spans="1:12" x14ac:dyDescent="0.2">
      <c r="A1322" s="1" t="d">
        <v>2023-01-27</v>
      </c>
      <c r="B1322" s="45">
        <v>-1</v>
      </c>
      <c r="C1322" t="s">
        <v>20</v>
      </c>
      <c r="D1322" t="str">
        <f>_xlfn.XLOOKUP(Table2[[#This Row],[Patron Group]],$R$10:$R$24,$S$10:$S$24)</f>
        <v>Graduate</v>
      </c>
      <c r="E1322" s="1" t="d">
        <v>2023-01-27</v>
      </c>
      <c r="F1322" t="s">
        <v>1179</v>
      </c>
      <c r="G1322" t="s">
        <v>2265</v>
      </c>
      <c r="H1322" t="str">
        <f>_xlfn.XLOOKUP(Table2[[#This Row],[Unique BarCode]],$N$10:$N$37,$O$10:$O$37)</f>
        <v>IPHONE</v>
      </c>
      <c r="I1322" t="str">
        <f>_xlfn.XLOOKUP(Table2[[#This Row],[Unique BarCode]],$N$10:$N$37,$P$10:$P$37)</f>
        <v>Charger</v>
      </c>
      <c r="J1322" t="s">
        <v>49</v>
      </c>
      <c r="K1322" t="s">
        <v>1180</v>
      </c>
      <c r="L1322">
        <v>1</v>
      </c>
    </row>
    <row r="1323" spans="1:12" x14ac:dyDescent="0.2">
      <c r="A1323" s="1" t="d">
        <v>2023-01-27</v>
      </c>
      <c r="B1323" s="45">
        <v>-1</v>
      </c>
      <c r="C1323" t="s">
        <v>20</v>
      </c>
      <c r="D1323" t="str">
        <f>_xlfn.XLOOKUP(Table2[[#This Row],[Patron Group]],$R$10:$R$24,$S$10:$S$24)</f>
        <v>Graduate</v>
      </c>
      <c r="E1323" s="1" t="d">
        <v>2023-01-27</v>
      </c>
      <c r="F1323" t="s">
        <v>461</v>
      </c>
      <c r="G1323" t="s">
        <v>2265</v>
      </c>
      <c r="H1323" t="str">
        <f>_xlfn.XLOOKUP(Table2[[#This Row],[Unique BarCode]],$N$10:$N$37,$O$10:$O$37)</f>
        <v>IPHONE</v>
      </c>
      <c r="I1323" t="str">
        <f>_xlfn.XLOOKUP(Table2[[#This Row],[Unique BarCode]],$N$10:$N$37,$P$10:$P$37)</f>
        <v>Charger</v>
      </c>
      <c r="J1323" t="s">
        <v>8</v>
      </c>
      <c r="K1323" t="s">
        <v>462</v>
      </c>
      <c r="L1323">
        <v>1</v>
      </c>
    </row>
    <row r="1324" spans="1:12" x14ac:dyDescent="0.2">
      <c r="A1324" s="1" t="d">
        <v>2023-01-27</v>
      </c>
      <c r="B1324" s="45">
        <v>-1</v>
      </c>
      <c r="C1324" t="s">
        <v>20</v>
      </c>
      <c r="D1324" t="str">
        <f>_xlfn.XLOOKUP(Table2[[#This Row],[Patron Group]],$R$10:$R$24,$S$10:$S$24)</f>
        <v>Graduate</v>
      </c>
      <c r="E1324" s="1" t="d">
        <v>2023-01-27</v>
      </c>
      <c r="F1324" t="s">
        <v>1181</v>
      </c>
      <c r="G1324" t="s">
        <v>2265</v>
      </c>
      <c r="H1324" t="str">
        <f>_xlfn.XLOOKUP(Table2[[#This Row],[Unique BarCode]],$N$10:$N$37,$O$10:$O$37)</f>
        <v>IPHONE</v>
      </c>
      <c r="I1324" t="str">
        <f>_xlfn.XLOOKUP(Table2[[#This Row],[Unique BarCode]],$N$10:$N$37,$P$10:$P$37)</f>
        <v>Charger</v>
      </c>
      <c r="J1324" t="s">
        <v>8</v>
      </c>
      <c r="K1324" t="s">
        <v>1182</v>
      </c>
      <c r="L1324">
        <v>1</v>
      </c>
    </row>
    <row r="1325" spans="1:12" x14ac:dyDescent="0.2">
      <c r="A1325" s="1" t="d">
        <v>2023-01-27</v>
      </c>
      <c r="B1325" s="45">
        <v>-1</v>
      </c>
      <c r="C1325" t="s">
        <v>20</v>
      </c>
      <c r="D1325" t="str">
        <f>_xlfn.XLOOKUP(Table2[[#This Row],[Patron Group]],$R$10:$R$24,$S$10:$S$24)</f>
        <v>Graduate</v>
      </c>
      <c r="E1325" s="1" t="d">
        <v>2023-01-27</v>
      </c>
      <c r="F1325" t="s">
        <v>276</v>
      </c>
      <c r="G1325" t="s">
        <v>2296</v>
      </c>
      <c r="H1325" t="str">
        <f>_xlfn.XLOOKUP(Table2[[#This Row],[Unique BarCode]],$N$10:$N$37,$O$10:$O$37)</f>
        <v>MACUSBC</v>
      </c>
      <c r="I1325" t="str">
        <f>_xlfn.XLOOKUP(Table2[[#This Row],[Unique BarCode]],$N$10:$N$37,$P$10:$P$37)</f>
        <v>Charger</v>
      </c>
      <c r="J1325" t="s">
        <v>8</v>
      </c>
      <c r="K1325" t="s">
        <v>277</v>
      </c>
      <c r="L1325">
        <v>1</v>
      </c>
    </row>
    <row r="1326" spans="1:12" x14ac:dyDescent="0.2">
      <c r="A1326" s="1" t="d">
        <v>2023-01-27</v>
      </c>
      <c r="B1326" s="45">
        <v>-1</v>
      </c>
      <c r="C1326" t="s">
        <v>20</v>
      </c>
      <c r="D1326" t="str">
        <f>_xlfn.XLOOKUP(Table2[[#This Row],[Patron Group]],$R$10:$R$24,$S$10:$S$24)</f>
        <v>Graduate</v>
      </c>
      <c r="E1326" s="1" t="d">
        <v>2023-01-27</v>
      </c>
      <c r="F1326" t="s">
        <v>91</v>
      </c>
      <c r="G1326" t="s">
        <v>2296</v>
      </c>
      <c r="H1326" t="str">
        <f>_xlfn.XLOOKUP(Table2[[#This Row],[Unique BarCode]],$N$10:$N$37,$O$10:$O$37)</f>
        <v>MACUSBC</v>
      </c>
      <c r="I1326" t="str">
        <f>_xlfn.XLOOKUP(Table2[[#This Row],[Unique BarCode]],$N$10:$N$37,$P$10:$P$37)</f>
        <v>Charger</v>
      </c>
      <c r="J1326" t="s">
        <v>8</v>
      </c>
      <c r="K1326" t="s">
        <v>92</v>
      </c>
      <c r="L1326">
        <v>1</v>
      </c>
    </row>
    <row r="1327" spans="1:12" x14ac:dyDescent="0.2">
      <c r="A1327" s="1" t="d">
        <v>2023-01-27</v>
      </c>
      <c r="B1327" s="45">
        <v>-1</v>
      </c>
      <c r="C1327" t="s">
        <v>20</v>
      </c>
      <c r="D1327" t="str">
        <f>_xlfn.XLOOKUP(Table2[[#This Row],[Patron Group]],$R$10:$R$24,$S$10:$S$24)</f>
        <v>Graduate</v>
      </c>
      <c r="E1327" s="1" t="d">
        <v>2023-01-27</v>
      </c>
      <c r="F1327" t="s">
        <v>213</v>
      </c>
      <c r="G1327" t="s">
        <v>2296</v>
      </c>
      <c r="H1327" t="str">
        <f>_xlfn.XLOOKUP(Table2[[#This Row],[Unique BarCode]],$N$10:$N$37,$O$10:$O$37)</f>
        <v>MACUSBC</v>
      </c>
      <c r="I1327" t="str">
        <f>_xlfn.XLOOKUP(Table2[[#This Row],[Unique BarCode]],$N$10:$N$37,$P$10:$P$37)</f>
        <v>Charger</v>
      </c>
      <c r="J1327" t="s">
        <v>8</v>
      </c>
      <c r="K1327" t="s">
        <v>214</v>
      </c>
      <c r="L1327">
        <v>1</v>
      </c>
    </row>
    <row r="1328" spans="1:12" x14ac:dyDescent="0.2">
      <c r="A1328" s="1" t="d">
        <v>2023-01-27</v>
      </c>
      <c r="B1328" s="45">
        <v>-1</v>
      </c>
      <c r="C1328" t="s">
        <v>20</v>
      </c>
      <c r="D1328" t="str">
        <f>_xlfn.XLOOKUP(Table2[[#This Row],[Patron Group]],$R$10:$R$24,$S$10:$S$24)</f>
        <v>Graduate</v>
      </c>
      <c r="E1328" s="1" t="d">
        <v>2023-01-27</v>
      </c>
      <c r="F1328" t="s">
        <v>1184</v>
      </c>
      <c r="G1328" t="s">
        <v>2272</v>
      </c>
      <c r="H1328" t="str">
        <f>_xlfn.XLOOKUP(Table2[[#This Row],[Unique BarCode]],$N$10:$N$37,$O$10:$O$37)</f>
        <v>WALLADPT</v>
      </c>
      <c r="I1328" t="str">
        <f>_xlfn.XLOOKUP(Table2[[#This Row],[Unique BarCode]],$N$10:$N$37,$P$10:$P$37)</f>
        <v>Charger</v>
      </c>
      <c r="J1328" t="s">
        <v>49</v>
      </c>
      <c r="K1328" t="s">
        <v>1185</v>
      </c>
      <c r="L1328">
        <v>1</v>
      </c>
    </row>
    <row r="1329" spans="1:12" x14ac:dyDescent="0.2">
      <c r="A1329" s="1" t="d">
        <v>2023-01-27</v>
      </c>
      <c r="B1329" s="45">
        <v>-1</v>
      </c>
      <c r="C1329" t="s">
        <v>20</v>
      </c>
      <c r="D1329" t="str">
        <f>_xlfn.XLOOKUP(Table2[[#This Row],[Patron Group]],$R$10:$R$24,$S$10:$S$24)</f>
        <v>Graduate</v>
      </c>
      <c r="E1329" s="1" t="d">
        <v>2023-01-27</v>
      </c>
      <c r="F1329" t="s">
        <v>989</v>
      </c>
      <c r="G1329" t="s">
        <v>2272</v>
      </c>
      <c r="H1329" t="str">
        <f>_xlfn.XLOOKUP(Table2[[#This Row],[Unique BarCode]],$N$10:$N$37,$O$10:$O$37)</f>
        <v>WALLADPT</v>
      </c>
      <c r="I1329" t="str">
        <f>_xlfn.XLOOKUP(Table2[[#This Row],[Unique BarCode]],$N$10:$N$37,$P$10:$P$37)</f>
        <v>Charger</v>
      </c>
      <c r="J1329" t="s">
        <v>8</v>
      </c>
      <c r="L1329">
        <v>1</v>
      </c>
    </row>
    <row r="1330" spans="1:12" x14ac:dyDescent="0.2">
      <c r="A1330" s="1" t="d">
        <v>2023-01-27</v>
      </c>
      <c r="B1330" s="45">
        <v>-1</v>
      </c>
      <c r="C1330" t="s">
        <v>20</v>
      </c>
      <c r="D1330" t="str">
        <f>_xlfn.XLOOKUP(Table2[[#This Row],[Patron Group]],$R$10:$R$24,$S$10:$S$24)</f>
        <v>Graduate</v>
      </c>
      <c r="E1330" s="1" t="d">
        <v>2023-01-27</v>
      </c>
      <c r="F1330" t="s">
        <v>482</v>
      </c>
      <c r="G1330" t="s">
        <v>2272</v>
      </c>
      <c r="H1330" t="str">
        <f>_xlfn.XLOOKUP(Table2[[#This Row],[Unique BarCode]],$N$10:$N$37,$O$10:$O$37)</f>
        <v>WALLADPT</v>
      </c>
      <c r="I1330" t="str">
        <f>_xlfn.XLOOKUP(Table2[[#This Row],[Unique BarCode]],$N$10:$N$37,$P$10:$P$37)</f>
        <v>Charger</v>
      </c>
      <c r="J1330" t="s">
        <v>8</v>
      </c>
      <c r="L1330">
        <v>1</v>
      </c>
    </row>
    <row r="1331" spans="1:12" x14ac:dyDescent="0.2">
      <c r="A1331" s="1" t="d">
        <v>2023-01-27</v>
      </c>
      <c r="B1331" s="45">
        <v>-1</v>
      </c>
      <c r="C1331" t="s">
        <v>20</v>
      </c>
      <c r="D1331" t="str">
        <f>_xlfn.XLOOKUP(Table2[[#This Row],[Patron Group]],$R$10:$R$24,$S$10:$S$24)</f>
        <v>Graduate</v>
      </c>
      <c r="E1331" s="1" t="d">
        <v>2023-02-03</v>
      </c>
      <c r="F1331" t="s">
        <v>1277</v>
      </c>
      <c r="G1331" t="s">
        <v>2273</v>
      </c>
      <c r="H1331" t="str">
        <f>_xlfn.XLOOKUP(Table2[[#This Row],[Unique BarCode]],$N$10:$N$37,$O$10:$O$37)</f>
        <v>ChromeBook</v>
      </c>
      <c r="I1331" t="str">
        <f>_xlfn.XLOOKUP(Table2[[#This Row],[Unique BarCode]],$N$10:$N$37,$P$10:$P$37)</f>
        <v>Device</v>
      </c>
      <c r="J1331" t="s">
        <v>128</v>
      </c>
      <c r="K1331" t="s">
        <v>1278</v>
      </c>
      <c r="L1331">
        <v>1</v>
      </c>
    </row>
    <row r="1332" spans="1:12" x14ac:dyDescent="0.2">
      <c r="A1332" s="1" t="d">
        <v>2023-01-27</v>
      </c>
      <c r="B1332" s="45">
        <v>-1</v>
      </c>
      <c r="C1332" t="s">
        <v>20</v>
      </c>
      <c r="D1332" t="str">
        <f>_xlfn.XLOOKUP(Table2[[#This Row],[Patron Group]],$R$10:$R$24,$S$10:$S$24)</f>
        <v>Graduate</v>
      </c>
      <c r="E1332" s="1" t="d">
        <v>2023-02-03</v>
      </c>
      <c r="F1332" t="s">
        <v>231</v>
      </c>
      <c r="G1332" t="s">
        <v>2273</v>
      </c>
      <c r="H1332" t="str">
        <f>_xlfn.XLOOKUP(Table2[[#This Row],[Unique BarCode]],$N$10:$N$37,$O$10:$O$37)</f>
        <v>ChromeBook</v>
      </c>
      <c r="I1332" t="str">
        <f>_xlfn.XLOOKUP(Table2[[#This Row],[Unique BarCode]],$N$10:$N$37,$P$10:$P$37)</f>
        <v>Device</v>
      </c>
      <c r="J1332" t="s">
        <v>13</v>
      </c>
      <c r="K1332" t="s">
        <v>232</v>
      </c>
      <c r="L1332">
        <v>1</v>
      </c>
    </row>
    <row r="1333" spans="1:12" x14ac:dyDescent="0.2">
      <c r="A1333" s="1" t="d">
        <v>2023-01-27</v>
      </c>
      <c r="B1333" s="45">
        <v>-1</v>
      </c>
      <c r="C1333" t="s">
        <v>20</v>
      </c>
      <c r="D1333" t="str">
        <f>_xlfn.XLOOKUP(Table2[[#This Row],[Patron Group]],$R$10:$R$24,$S$10:$S$24)</f>
        <v>Graduate</v>
      </c>
      <c r="E1333" s="1" t="d">
        <v>2023-02-03</v>
      </c>
      <c r="F1333" t="s">
        <v>691</v>
      </c>
      <c r="G1333" t="s">
        <v>2273</v>
      </c>
      <c r="H1333" t="str">
        <f>_xlfn.XLOOKUP(Table2[[#This Row],[Unique BarCode]],$N$10:$N$37,$O$10:$O$37)</f>
        <v>ChromeBook</v>
      </c>
      <c r="I1333" t="str">
        <f>_xlfn.XLOOKUP(Table2[[#This Row],[Unique BarCode]],$N$10:$N$37,$P$10:$P$37)</f>
        <v>Device</v>
      </c>
      <c r="J1333" t="s">
        <v>13</v>
      </c>
      <c r="K1333" t="s">
        <v>692</v>
      </c>
      <c r="L1333">
        <v>1</v>
      </c>
    </row>
    <row r="1334" spans="1:12" x14ac:dyDescent="0.2">
      <c r="A1334" s="1" t="d">
        <v>2023-01-27</v>
      </c>
      <c r="B1334" s="45">
        <v>-1</v>
      </c>
      <c r="C1334" t="s">
        <v>20</v>
      </c>
      <c r="D1334" t="str">
        <f>_xlfn.XLOOKUP(Table2[[#This Row],[Patron Group]],$R$10:$R$24,$S$10:$S$24)</f>
        <v>Graduate</v>
      </c>
      <c r="E1334" s="1" t="d">
        <v>2023-02-03</v>
      </c>
      <c r="F1334" t="s">
        <v>323</v>
      </c>
      <c r="G1334" t="s">
        <v>2263</v>
      </c>
      <c r="H1334" t="str">
        <f>_xlfn.XLOOKUP(Table2[[#This Row],[Unique BarCode]],$N$10:$N$37,$O$10:$O$37)</f>
        <v>HP Laptop</v>
      </c>
      <c r="I1334" t="str">
        <f>_xlfn.XLOOKUP(Table2[[#This Row],[Unique BarCode]],$N$10:$N$37,$P$10:$P$37)</f>
        <v>Device</v>
      </c>
      <c r="J1334" t="s">
        <v>8</v>
      </c>
      <c r="K1334" t="s">
        <v>324</v>
      </c>
      <c r="L1334">
        <v>1</v>
      </c>
    </row>
    <row r="1335" spans="1:12" x14ac:dyDescent="0.2">
      <c r="A1335" s="1" t="d">
        <v>2023-01-27</v>
      </c>
      <c r="B1335" s="45">
        <v>-1</v>
      </c>
      <c r="C1335" t="s">
        <v>20</v>
      </c>
      <c r="D1335" t="str">
        <f>_xlfn.XLOOKUP(Table2[[#This Row],[Patron Group]],$R$10:$R$24,$S$10:$S$24)</f>
        <v>Graduate</v>
      </c>
      <c r="E1335" s="1" t="d">
        <v>2023-02-03</v>
      </c>
      <c r="F1335" t="s">
        <v>514</v>
      </c>
      <c r="G1335" t="s">
        <v>2263</v>
      </c>
      <c r="H1335" t="str">
        <f>_xlfn.XLOOKUP(Table2[[#This Row],[Unique BarCode]],$N$10:$N$37,$O$10:$O$37)</f>
        <v>HP Laptop</v>
      </c>
      <c r="I1335" t="str">
        <f>_xlfn.XLOOKUP(Table2[[#This Row],[Unique BarCode]],$N$10:$N$37,$P$10:$P$37)</f>
        <v>Device</v>
      </c>
      <c r="J1335" t="s">
        <v>8</v>
      </c>
      <c r="K1335" t="s">
        <v>515</v>
      </c>
      <c r="L1335">
        <v>1</v>
      </c>
    </row>
    <row r="1336" spans="1:12" x14ac:dyDescent="0.2">
      <c r="A1336" s="1" t="d">
        <v>2023-01-27</v>
      </c>
      <c r="B1336" s="45">
        <v>-1</v>
      </c>
      <c r="C1336" t="s">
        <v>20</v>
      </c>
      <c r="D1336" t="str">
        <f>_xlfn.XLOOKUP(Table2[[#This Row],[Patron Group]],$R$10:$R$24,$S$10:$S$24)</f>
        <v>Graduate</v>
      </c>
      <c r="E1336" s="1" t="d">
        <v>2023-02-09</v>
      </c>
      <c r="F1336" t="s">
        <v>1102</v>
      </c>
      <c r="G1336" t="s">
        <v>2273</v>
      </c>
      <c r="H1336" t="str">
        <f>_xlfn.XLOOKUP(Table2[[#This Row],[Unique BarCode]],$N$10:$N$37,$O$10:$O$37)</f>
        <v>ChromeBook</v>
      </c>
      <c r="I1336" t="str">
        <f>_xlfn.XLOOKUP(Table2[[#This Row],[Unique BarCode]],$N$10:$N$37,$P$10:$P$37)</f>
        <v>Device</v>
      </c>
      <c r="J1336" t="s">
        <v>13</v>
      </c>
      <c r="K1336" t="s">
        <v>1103</v>
      </c>
      <c r="L1336">
        <v>1</v>
      </c>
    </row>
    <row r="1337" spans="1:12" x14ac:dyDescent="0.2">
      <c r="A1337" s="1" t="d">
        <v>2023-01-27</v>
      </c>
      <c r="B1337" s="45">
        <v>-1</v>
      </c>
      <c r="C1337" t="s">
        <v>20</v>
      </c>
      <c r="D1337" t="str">
        <f>_xlfn.XLOOKUP(Table2[[#This Row],[Patron Group]],$R$10:$R$24,$S$10:$S$24)</f>
        <v>Graduate</v>
      </c>
      <c r="E1337" s="1" t="d">
        <v>2023-02-10</v>
      </c>
      <c r="F1337" t="s">
        <v>1279</v>
      </c>
      <c r="G1337" t="s">
        <v>2274</v>
      </c>
      <c r="H1337" t="str">
        <f>_xlfn.XLOOKUP(Table2[[#This Row],[Unique BarCode]],$N$10:$N$37,$O$10:$O$37)</f>
        <v>MacBook</v>
      </c>
      <c r="I1337" t="str">
        <f>_xlfn.XLOOKUP(Table2[[#This Row],[Unique BarCode]],$N$10:$N$37,$P$10:$P$37)</f>
        <v>Device</v>
      </c>
      <c r="J1337" t="s">
        <v>8</v>
      </c>
      <c r="K1337" t="s">
        <v>1279</v>
      </c>
      <c r="L1337">
        <v>1</v>
      </c>
    </row>
    <row r="1338" spans="1:12" x14ac:dyDescent="0.2">
      <c r="A1338" s="1" t="d">
        <v>2023-01-27</v>
      </c>
      <c r="B1338" s="45">
        <v>-1</v>
      </c>
      <c r="C1338" t="s">
        <v>20</v>
      </c>
      <c r="D1338" t="str">
        <f>_xlfn.XLOOKUP(Table2[[#This Row],[Patron Group]],$R$10:$R$24,$S$10:$S$24)</f>
        <v>Graduate</v>
      </c>
      <c r="E1338" s="1" t="d">
        <v>2023-02-10</v>
      </c>
      <c r="F1338" t="s">
        <v>1220</v>
      </c>
      <c r="G1338" t="s">
        <v>2275</v>
      </c>
      <c r="H1338" t="str">
        <f>_xlfn.XLOOKUP(Table2[[#This Row],[Unique BarCode]],$N$10:$N$37,$O$10:$O$37)</f>
        <v>iPad</v>
      </c>
      <c r="I1338" t="str">
        <f>_xlfn.XLOOKUP(Table2[[#This Row],[Unique BarCode]],$N$10:$N$37,$P$10:$P$37)</f>
        <v>Device</v>
      </c>
      <c r="J1338" t="s">
        <v>8</v>
      </c>
      <c r="K1338" t="s">
        <v>1221</v>
      </c>
      <c r="L1338">
        <v>1</v>
      </c>
    </row>
    <row r="1339" spans="1:12" x14ac:dyDescent="0.2">
      <c r="A1339" s="1" t="d">
        <v>2023-01-27</v>
      </c>
      <c r="B1339" s="45">
        <v>-1</v>
      </c>
      <c r="C1339" t="s">
        <v>20</v>
      </c>
      <c r="D1339" t="str">
        <f>_xlfn.XLOOKUP(Table2[[#This Row],[Patron Group]],$R$10:$R$24,$S$10:$S$24)</f>
        <v>Graduate</v>
      </c>
      <c r="E1339" s="1" t="d">
        <v>2023-02-10</v>
      </c>
      <c r="F1339" t="s">
        <v>521</v>
      </c>
      <c r="G1339" t="s">
        <v>2275</v>
      </c>
      <c r="H1339" t="str">
        <f>_xlfn.XLOOKUP(Table2[[#This Row],[Unique BarCode]],$N$10:$N$37,$O$10:$O$37)</f>
        <v>iPad</v>
      </c>
      <c r="I1339" t="str">
        <f>_xlfn.XLOOKUP(Table2[[#This Row],[Unique BarCode]],$N$10:$N$37,$P$10:$P$37)</f>
        <v>Device</v>
      </c>
      <c r="J1339" t="s">
        <v>8</v>
      </c>
      <c r="L1339">
        <v>1</v>
      </c>
    </row>
    <row r="1340" spans="1:12" x14ac:dyDescent="0.2">
      <c r="A1340" s="1" t="d">
        <v>2023-01-27</v>
      </c>
      <c r="B1340" s="45">
        <v>-1</v>
      </c>
      <c r="C1340" t="s">
        <v>20</v>
      </c>
      <c r="D1340" t="str">
        <f>_xlfn.XLOOKUP(Table2[[#This Row],[Patron Group]],$R$10:$R$24,$S$10:$S$24)</f>
        <v>Graduate</v>
      </c>
      <c r="E1340" s="1" t="d">
        <v>2023-02-10</v>
      </c>
      <c r="F1340" t="s">
        <v>173</v>
      </c>
      <c r="G1340" t="s">
        <v>2263</v>
      </c>
      <c r="H1340" t="str">
        <f>_xlfn.XLOOKUP(Table2[[#This Row],[Unique BarCode]],$N$10:$N$37,$O$10:$O$37)</f>
        <v>HP Laptop</v>
      </c>
      <c r="I1340" t="str">
        <f>_xlfn.XLOOKUP(Table2[[#This Row],[Unique BarCode]],$N$10:$N$37,$P$10:$P$37)</f>
        <v>Device</v>
      </c>
      <c r="J1340" t="s">
        <v>8</v>
      </c>
      <c r="K1340" t="s">
        <v>174</v>
      </c>
      <c r="L1340">
        <v>1</v>
      </c>
    </row>
    <row r="1341" spans="1:12" x14ac:dyDescent="0.2">
      <c r="A1341" s="1" t="d">
        <v>2023-01-27</v>
      </c>
      <c r="B1341" s="45">
        <v>-1</v>
      </c>
      <c r="C1341" t="s">
        <v>20</v>
      </c>
      <c r="D1341" t="str">
        <f>_xlfn.XLOOKUP(Table2[[#This Row],[Patron Group]],$R$10:$R$24,$S$10:$S$24)</f>
        <v>Graduate</v>
      </c>
      <c r="E1341" s="1" t="d">
        <v>2023-02-17</v>
      </c>
      <c r="F1341" t="s">
        <v>1222</v>
      </c>
      <c r="G1341" t="s">
        <v>2275</v>
      </c>
      <c r="H1341" t="str">
        <f>_xlfn.XLOOKUP(Table2[[#This Row],[Unique BarCode]],$N$10:$N$37,$O$10:$O$37)</f>
        <v>iPad</v>
      </c>
      <c r="I1341" t="str">
        <f>_xlfn.XLOOKUP(Table2[[#This Row],[Unique BarCode]],$N$10:$N$37,$P$10:$P$37)</f>
        <v>Device</v>
      </c>
      <c r="J1341" t="s">
        <v>8</v>
      </c>
      <c r="K1341" t="s">
        <v>1223</v>
      </c>
      <c r="L1341">
        <v>1</v>
      </c>
    </row>
    <row r="1342" spans="1:12" x14ac:dyDescent="0.2">
      <c r="A1342" s="1" t="d">
        <v>2023-01-27</v>
      </c>
      <c r="B1342" s="45">
        <v>-1</v>
      </c>
      <c r="C1342" t="s">
        <v>20</v>
      </c>
      <c r="D1342" t="str">
        <f>_xlfn.XLOOKUP(Table2[[#This Row],[Patron Group]],$R$10:$R$24,$S$10:$S$24)</f>
        <v>Graduate</v>
      </c>
      <c r="E1342" s="1" t="d">
        <v>2023-03-24</v>
      </c>
      <c r="F1342" t="s">
        <v>700</v>
      </c>
      <c r="G1342" t="s">
        <v>2275</v>
      </c>
      <c r="H1342" t="str">
        <f>_xlfn.XLOOKUP(Table2[[#This Row],[Unique BarCode]],$N$10:$N$37,$O$10:$O$37)</f>
        <v>iPad</v>
      </c>
      <c r="I1342" t="str">
        <f>_xlfn.XLOOKUP(Table2[[#This Row],[Unique BarCode]],$N$10:$N$37,$P$10:$P$37)</f>
        <v>Device</v>
      </c>
      <c r="J1342" t="s">
        <v>8</v>
      </c>
      <c r="L1342">
        <v>1</v>
      </c>
    </row>
    <row r="1343" spans="1:12" x14ac:dyDescent="0.2">
      <c r="A1343" s="1" t="d">
        <v>2023-01-27</v>
      </c>
      <c r="B1343" s="45">
        <v>-1</v>
      </c>
      <c r="C1343" t="s">
        <v>70</v>
      </c>
      <c r="D1343" t="str">
        <f>_xlfn.XLOOKUP(Table2[[#This Row],[Patron Group]],$R$10:$R$24,$S$10:$S$24)</f>
        <v>Undergraduate</v>
      </c>
      <c r="E1343" s="1" t="d">
        <v>2023-01-27</v>
      </c>
      <c r="F1343" t="s">
        <v>91</v>
      </c>
      <c r="G1343" t="s">
        <v>2296</v>
      </c>
      <c r="H1343" t="str">
        <f>_xlfn.XLOOKUP(Table2[[#This Row],[Unique BarCode]],$N$10:$N$37,$O$10:$O$37)</f>
        <v>MACUSBC</v>
      </c>
      <c r="I1343" t="str">
        <f>_xlfn.XLOOKUP(Table2[[#This Row],[Unique BarCode]],$N$10:$N$37,$P$10:$P$37)</f>
        <v>Charger</v>
      </c>
      <c r="J1343" t="s">
        <v>8</v>
      </c>
      <c r="K1343" t="s">
        <v>92</v>
      </c>
      <c r="L1343">
        <v>1</v>
      </c>
    </row>
    <row r="1344" spans="1:12" x14ac:dyDescent="0.2">
      <c r="A1344" s="1" t="d">
        <v>2023-01-27</v>
      </c>
      <c r="B1344" s="45">
        <v>-1</v>
      </c>
      <c r="C1344" t="s">
        <v>74</v>
      </c>
      <c r="D1344" t="str">
        <f>_xlfn.XLOOKUP(Table2[[#This Row],[Patron Group]],$R$10:$R$24,$S$10:$S$24)</f>
        <v>Staff</v>
      </c>
      <c r="E1344" s="1" t="d">
        <v>2023-02-03</v>
      </c>
      <c r="F1344" t="s">
        <v>1280</v>
      </c>
      <c r="G1344" t="s">
        <v>2273</v>
      </c>
      <c r="H1344" t="str">
        <f>_xlfn.XLOOKUP(Table2[[#This Row],[Unique BarCode]],$N$10:$N$37,$O$10:$O$37)</f>
        <v>ChromeBook</v>
      </c>
      <c r="I1344" t="str">
        <f>_xlfn.XLOOKUP(Table2[[#This Row],[Unique BarCode]],$N$10:$N$37,$P$10:$P$37)</f>
        <v>Device</v>
      </c>
      <c r="J1344" t="s">
        <v>1115</v>
      </c>
      <c r="K1344" t="s">
        <v>1281</v>
      </c>
      <c r="L1344">
        <v>1</v>
      </c>
    </row>
    <row r="1345" spans="1:12" x14ac:dyDescent="0.2">
      <c r="A1345" s="1" t="d">
        <v>2023-01-27</v>
      </c>
      <c r="B1345" s="45">
        <v>-1</v>
      </c>
      <c r="C1345" t="s">
        <v>74</v>
      </c>
      <c r="D1345" t="str">
        <f>_xlfn.XLOOKUP(Table2[[#This Row],[Patron Group]],$R$10:$R$24,$S$10:$S$24)</f>
        <v>Staff</v>
      </c>
      <c r="E1345" s="1" t="d">
        <v>2023-02-03</v>
      </c>
      <c r="F1345" t="s">
        <v>1282</v>
      </c>
      <c r="G1345" t="s">
        <v>2273</v>
      </c>
      <c r="H1345" t="str">
        <f>_xlfn.XLOOKUP(Table2[[#This Row],[Unique BarCode]],$N$10:$N$37,$O$10:$O$37)</f>
        <v>ChromeBook</v>
      </c>
      <c r="I1345" t="str">
        <f>_xlfn.XLOOKUP(Table2[[#This Row],[Unique BarCode]],$N$10:$N$37,$P$10:$P$37)</f>
        <v>Device</v>
      </c>
      <c r="J1345" t="s">
        <v>1115</v>
      </c>
      <c r="K1345" t="s">
        <v>1283</v>
      </c>
      <c r="L1345">
        <v>1</v>
      </c>
    </row>
    <row r="1346" spans="1:12" x14ac:dyDescent="0.2">
      <c r="A1346" s="1" t="d">
        <v>2023-01-27</v>
      </c>
      <c r="B1346" s="45">
        <v>-1</v>
      </c>
      <c r="C1346" t="s">
        <v>74</v>
      </c>
      <c r="D1346" t="str">
        <f>_xlfn.XLOOKUP(Table2[[#This Row],[Patron Group]],$R$10:$R$24,$S$10:$S$24)</f>
        <v>Staff</v>
      </c>
      <c r="E1346" s="1" t="d">
        <v>2023-02-03</v>
      </c>
      <c r="F1346" t="s">
        <v>1172</v>
      </c>
      <c r="G1346" t="s">
        <v>2273</v>
      </c>
      <c r="H1346" t="str">
        <f>_xlfn.XLOOKUP(Table2[[#This Row],[Unique BarCode]],$N$10:$N$37,$O$10:$O$37)</f>
        <v>ChromeBook</v>
      </c>
      <c r="I1346" t="str">
        <f>_xlfn.XLOOKUP(Table2[[#This Row],[Unique BarCode]],$N$10:$N$37,$P$10:$P$37)</f>
        <v>Device</v>
      </c>
      <c r="J1346" t="s">
        <v>1115</v>
      </c>
      <c r="K1346" t="s">
        <v>1173</v>
      </c>
      <c r="L1346">
        <v>1</v>
      </c>
    </row>
    <row r="1347" spans="1:12" x14ac:dyDescent="0.2">
      <c r="A1347" s="1" t="d">
        <v>2023-01-27</v>
      </c>
      <c r="B1347" s="45">
        <v>-1</v>
      </c>
      <c r="C1347" t="s">
        <v>74</v>
      </c>
      <c r="D1347" t="str">
        <f>_xlfn.XLOOKUP(Table2[[#This Row],[Patron Group]],$R$10:$R$24,$S$10:$S$24)</f>
        <v>Staff</v>
      </c>
      <c r="E1347" s="1" t="d">
        <v>2023-02-03</v>
      </c>
      <c r="F1347" t="s">
        <v>1284</v>
      </c>
      <c r="G1347" t="s">
        <v>2273</v>
      </c>
      <c r="H1347" t="str">
        <f>_xlfn.XLOOKUP(Table2[[#This Row],[Unique BarCode]],$N$10:$N$37,$O$10:$O$37)</f>
        <v>ChromeBook</v>
      </c>
      <c r="I1347" t="str">
        <f>_xlfn.XLOOKUP(Table2[[#This Row],[Unique BarCode]],$N$10:$N$37,$P$10:$P$37)</f>
        <v>Device</v>
      </c>
      <c r="J1347" t="s">
        <v>1115</v>
      </c>
      <c r="K1347" t="s">
        <v>1285</v>
      </c>
      <c r="L1347">
        <v>1</v>
      </c>
    </row>
    <row r="1348" spans="1:12" x14ac:dyDescent="0.2">
      <c r="A1348" s="1" t="d">
        <v>2023-01-27</v>
      </c>
      <c r="B1348" s="45">
        <v>-1</v>
      </c>
      <c r="C1348" t="s">
        <v>77</v>
      </c>
      <c r="D1348" t="str">
        <f>_xlfn.XLOOKUP(Table2[[#This Row],[Patron Group]],$R$10:$R$24,$S$10:$S$24)</f>
        <v>Undergraduate</v>
      </c>
      <c r="E1348" s="1" t="d">
        <v>2023-01-27</v>
      </c>
      <c r="F1348" t="s">
        <v>1055</v>
      </c>
      <c r="G1348" t="s">
        <v>2276</v>
      </c>
      <c r="H1348" t="str">
        <f>_xlfn.XLOOKUP(Table2[[#This Row],[Unique BarCode]],$N$10:$N$37,$O$10:$O$37)</f>
        <v>CALC</v>
      </c>
      <c r="I1348" t="str">
        <f>_xlfn.XLOOKUP(Table2[[#This Row],[Unique BarCode]],$N$10:$N$37,$P$10:$P$37)</f>
        <v>Accessory</v>
      </c>
      <c r="J1348" t="s">
        <v>8</v>
      </c>
      <c r="L1348">
        <v>1</v>
      </c>
    </row>
    <row r="1349" spans="1:12" x14ac:dyDescent="0.2">
      <c r="A1349" s="1" t="d">
        <v>2023-01-27</v>
      </c>
      <c r="B1349" s="45">
        <v>-1</v>
      </c>
      <c r="C1349" t="s">
        <v>77</v>
      </c>
      <c r="D1349" t="str">
        <f>_xlfn.XLOOKUP(Table2[[#This Row],[Patron Group]],$R$10:$R$24,$S$10:$S$24)</f>
        <v>Undergraduate</v>
      </c>
      <c r="E1349" s="1" t="d">
        <v>2023-01-27</v>
      </c>
      <c r="F1349" t="s">
        <v>21</v>
      </c>
      <c r="G1349" t="s">
        <v>2266</v>
      </c>
      <c r="H1349" t="str">
        <f>_xlfn.XLOOKUP(Table2[[#This Row],[Unique BarCode]],$N$10:$N$37,$O$10:$O$37)</f>
        <v>Headphones</v>
      </c>
      <c r="I1349" t="str">
        <f>_xlfn.XLOOKUP(Table2[[#This Row],[Unique BarCode]],$N$10:$N$37,$P$10:$P$37)</f>
        <v>Accessory</v>
      </c>
      <c r="J1349" t="s">
        <v>8</v>
      </c>
      <c r="K1349" t="s">
        <v>22</v>
      </c>
      <c r="L1349">
        <v>1</v>
      </c>
    </row>
    <row r="1350" spans="1:12" x14ac:dyDescent="0.2">
      <c r="A1350" s="1" t="d">
        <v>2023-01-27</v>
      </c>
      <c r="B1350" s="45">
        <v>-1</v>
      </c>
      <c r="C1350" t="s">
        <v>77</v>
      </c>
      <c r="D1350" t="str">
        <f>_xlfn.XLOOKUP(Table2[[#This Row],[Patron Group]],$R$10:$R$24,$S$10:$S$24)</f>
        <v>Undergraduate</v>
      </c>
      <c r="E1350" s="1" t="d">
        <v>2023-01-27</v>
      </c>
      <c r="F1350" t="s">
        <v>23</v>
      </c>
      <c r="G1350" t="s">
        <v>2266</v>
      </c>
      <c r="H1350" t="str">
        <f>_xlfn.XLOOKUP(Table2[[#This Row],[Unique BarCode]],$N$10:$N$37,$O$10:$O$37)</f>
        <v>Headphones</v>
      </c>
      <c r="I1350" t="str">
        <f>_xlfn.XLOOKUP(Table2[[#This Row],[Unique BarCode]],$N$10:$N$37,$P$10:$P$37)</f>
        <v>Accessory</v>
      </c>
      <c r="J1350" t="s">
        <v>8</v>
      </c>
      <c r="K1350" t="s">
        <v>24</v>
      </c>
      <c r="L1350">
        <v>1</v>
      </c>
    </row>
    <row r="1351" spans="1:12" x14ac:dyDescent="0.2">
      <c r="A1351" s="1" t="d">
        <v>2023-01-27</v>
      </c>
      <c r="B1351" s="45">
        <v>-1</v>
      </c>
      <c r="C1351" t="s">
        <v>77</v>
      </c>
      <c r="D1351" t="str">
        <f>_xlfn.XLOOKUP(Table2[[#This Row],[Patron Group]],$R$10:$R$24,$S$10:$S$24)</f>
        <v>Undergraduate</v>
      </c>
      <c r="E1351" s="1" t="d">
        <v>2023-01-27</v>
      </c>
      <c r="F1351" t="s">
        <v>435</v>
      </c>
      <c r="G1351" t="s">
        <v>2266</v>
      </c>
      <c r="H1351" t="str">
        <f>_xlfn.XLOOKUP(Table2[[#This Row],[Unique BarCode]],$N$10:$N$37,$O$10:$O$37)</f>
        <v>Headphones</v>
      </c>
      <c r="I1351" t="str">
        <f>_xlfn.XLOOKUP(Table2[[#This Row],[Unique BarCode]],$N$10:$N$37,$P$10:$P$37)</f>
        <v>Accessory</v>
      </c>
      <c r="J1351" t="s">
        <v>8</v>
      </c>
      <c r="L1351">
        <v>1</v>
      </c>
    </row>
    <row r="1352" spans="1:12" x14ac:dyDescent="0.2">
      <c r="A1352" s="1" t="d">
        <v>2023-01-27</v>
      </c>
      <c r="B1352" s="45">
        <v>-1</v>
      </c>
      <c r="C1352" t="s">
        <v>77</v>
      </c>
      <c r="D1352" t="str">
        <f>_xlfn.XLOOKUP(Table2[[#This Row],[Patron Group]],$R$10:$R$24,$S$10:$S$24)</f>
        <v>Undergraduate</v>
      </c>
      <c r="E1352" s="1" t="d">
        <v>2023-01-27</v>
      </c>
      <c r="F1352" t="s">
        <v>942</v>
      </c>
      <c r="G1352" t="s">
        <v>2265</v>
      </c>
      <c r="H1352" t="str">
        <f>_xlfn.XLOOKUP(Table2[[#This Row],[Unique BarCode]],$N$10:$N$37,$O$10:$O$37)</f>
        <v>IPHONE</v>
      </c>
      <c r="I1352" t="str">
        <f>_xlfn.XLOOKUP(Table2[[#This Row],[Unique BarCode]],$N$10:$N$37,$P$10:$P$37)</f>
        <v>Charger</v>
      </c>
      <c r="J1352" t="s">
        <v>68</v>
      </c>
      <c r="K1352" t="s">
        <v>943</v>
      </c>
      <c r="L1352">
        <v>1</v>
      </c>
    </row>
    <row r="1353" spans="1:12" x14ac:dyDescent="0.2">
      <c r="A1353" s="1" t="d">
        <v>2023-01-27</v>
      </c>
      <c r="B1353" s="45">
        <v>-1</v>
      </c>
      <c r="C1353" t="s">
        <v>77</v>
      </c>
      <c r="D1353" t="str">
        <f>_xlfn.XLOOKUP(Table2[[#This Row],[Patron Group]],$R$10:$R$24,$S$10:$S$24)</f>
        <v>Undergraduate</v>
      </c>
      <c r="E1353" s="1" t="d">
        <v>2023-01-27</v>
      </c>
      <c r="F1353" t="s">
        <v>1179</v>
      </c>
      <c r="G1353" t="s">
        <v>2265</v>
      </c>
      <c r="H1353" t="str">
        <f>_xlfn.XLOOKUP(Table2[[#This Row],[Unique BarCode]],$N$10:$N$37,$O$10:$O$37)</f>
        <v>IPHONE</v>
      </c>
      <c r="I1353" t="str">
        <f>_xlfn.XLOOKUP(Table2[[#This Row],[Unique BarCode]],$N$10:$N$37,$P$10:$P$37)</f>
        <v>Charger</v>
      </c>
      <c r="J1353" t="s">
        <v>49</v>
      </c>
      <c r="K1353" t="s">
        <v>1180</v>
      </c>
      <c r="L1353">
        <v>1</v>
      </c>
    </row>
    <row r="1354" spans="1:12" x14ac:dyDescent="0.2">
      <c r="A1354" s="1" t="d">
        <v>2023-01-27</v>
      </c>
      <c r="B1354" s="45">
        <v>-1</v>
      </c>
      <c r="C1354" t="s">
        <v>77</v>
      </c>
      <c r="D1354" t="str">
        <f>_xlfn.XLOOKUP(Table2[[#This Row],[Patron Group]],$R$10:$R$24,$S$10:$S$24)</f>
        <v>Undergraduate</v>
      </c>
      <c r="E1354" s="1" t="d">
        <v>2023-01-27</v>
      </c>
      <c r="F1354" t="s">
        <v>218</v>
      </c>
      <c r="G1354" t="s">
        <v>2265</v>
      </c>
      <c r="H1354" t="str">
        <f>_xlfn.XLOOKUP(Table2[[#This Row],[Unique BarCode]],$N$10:$N$37,$O$10:$O$37)</f>
        <v>IPHONE</v>
      </c>
      <c r="I1354" t="str">
        <f>_xlfn.XLOOKUP(Table2[[#This Row],[Unique BarCode]],$N$10:$N$37,$P$10:$P$37)</f>
        <v>Charger</v>
      </c>
      <c r="J1354" t="s">
        <v>49</v>
      </c>
      <c r="K1354" t="s">
        <v>219</v>
      </c>
      <c r="L1354">
        <v>1</v>
      </c>
    </row>
    <row r="1355" spans="1:12" x14ac:dyDescent="0.2">
      <c r="A1355" s="1" t="d">
        <v>2023-01-27</v>
      </c>
      <c r="B1355" s="45">
        <v>-1</v>
      </c>
      <c r="C1355" t="s">
        <v>77</v>
      </c>
      <c r="D1355" t="str">
        <f>_xlfn.XLOOKUP(Table2[[#This Row],[Patron Group]],$R$10:$R$24,$S$10:$S$24)</f>
        <v>Undergraduate</v>
      </c>
      <c r="E1355" s="1" t="d">
        <v>2023-01-27</v>
      </c>
      <c r="F1355" t="s">
        <v>84</v>
      </c>
      <c r="G1355" t="s">
        <v>2265</v>
      </c>
      <c r="H1355" t="str">
        <f>_xlfn.XLOOKUP(Table2[[#This Row],[Unique BarCode]],$N$10:$N$37,$O$10:$O$37)</f>
        <v>IPHONE</v>
      </c>
      <c r="I1355" t="str">
        <f>_xlfn.XLOOKUP(Table2[[#This Row],[Unique BarCode]],$N$10:$N$37,$P$10:$P$37)</f>
        <v>Charger</v>
      </c>
      <c r="J1355" t="s">
        <v>8</v>
      </c>
      <c r="K1355" t="s">
        <v>85</v>
      </c>
      <c r="L1355">
        <v>1</v>
      </c>
    </row>
    <row r="1356" spans="1:12" x14ac:dyDescent="0.2">
      <c r="A1356" s="1" t="d">
        <v>2023-01-27</v>
      </c>
      <c r="B1356" s="45">
        <v>-1</v>
      </c>
      <c r="C1356" t="s">
        <v>77</v>
      </c>
      <c r="D1356" t="str">
        <f>_xlfn.XLOOKUP(Table2[[#This Row],[Patron Group]],$R$10:$R$24,$S$10:$S$24)</f>
        <v>Undergraduate</v>
      </c>
      <c r="E1356" s="1" t="d">
        <v>2023-01-27</v>
      </c>
      <c r="F1356" t="s">
        <v>839</v>
      </c>
      <c r="G1356" t="s">
        <v>2265</v>
      </c>
      <c r="H1356" t="str">
        <f>_xlfn.XLOOKUP(Table2[[#This Row],[Unique BarCode]],$N$10:$N$37,$O$10:$O$37)</f>
        <v>IPHONE</v>
      </c>
      <c r="I1356" t="str">
        <f>_xlfn.XLOOKUP(Table2[[#This Row],[Unique BarCode]],$N$10:$N$37,$P$10:$P$37)</f>
        <v>Charger</v>
      </c>
      <c r="J1356" t="s">
        <v>8</v>
      </c>
      <c r="K1356" t="s">
        <v>840</v>
      </c>
      <c r="L1356">
        <v>1</v>
      </c>
    </row>
    <row r="1357" spans="1:12" x14ac:dyDescent="0.2">
      <c r="A1357" s="1" t="d">
        <v>2023-01-27</v>
      </c>
      <c r="B1357" s="45">
        <v>-1</v>
      </c>
      <c r="C1357" t="s">
        <v>77</v>
      </c>
      <c r="D1357" t="str">
        <f>_xlfn.XLOOKUP(Table2[[#This Row],[Patron Group]],$R$10:$R$24,$S$10:$S$24)</f>
        <v>Undergraduate</v>
      </c>
      <c r="E1357" s="1" t="d">
        <v>2023-01-27</v>
      </c>
      <c r="F1357" t="s">
        <v>1181</v>
      </c>
      <c r="G1357" t="s">
        <v>2265</v>
      </c>
      <c r="H1357" t="str">
        <f>_xlfn.XLOOKUP(Table2[[#This Row],[Unique BarCode]],$N$10:$N$37,$O$10:$O$37)</f>
        <v>IPHONE</v>
      </c>
      <c r="I1357" t="str">
        <f>_xlfn.XLOOKUP(Table2[[#This Row],[Unique BarCode]],$N$10:$N$37,$P$10:$P$37)</f>
        <v>Charger</v>
      </c>
      <c r="J1357" t="s">
        <v>8</v>
      </c>
      <c r="K1357" t="s">
        <v>1182</v>
      </c>
      <c r="L1357">
        <v>1</v>
      </c>
    </row>
    <row r="1358" spans="1:12" x14ac:dyDescent="0.2">
      <c r="A1358" s="1" t="d">
        <v>2023-01-27</v>
      </c>
      <c r="B1358" s="45">
        <v>-1</v>
      </c>
      <c r="C1358" t="s">
        <v>77</v>
      </c>
      <c r="D1358" t="str">
        <f>_xlfn.XLOOKUP(Table2[[#This Row],[Patron Group]],$R$10:$R$24,$S$10:$S$24)</f>
        <v>Undergraduate</v>
      </c>
      <c r="E1358" s="1" t="d">
        <v>2023-01-27</v>
      </c>
      <c r="F1358" t="s">
        <v>86</v>
      </c>
      <c r="G1358" t="s">
        <v>2265</v>
      </c>
      <c r="H1358" t="str">
        <f>_xlfn.XLOOKUP(Table2[[#This Row],[Unique BarCode]],$N$10:$N$37,$O$10:$O$37)</f>
        <v>IPHONE</v>
      </c>
      <c r="I1358" t="str">
        <f>_xlfn.XLOOKUP(Table2[[#This Row],[Unique BarCode]],$N$10:$N$37,$P$10:$P$37)</f>
        <v>Charger</v>
      </c>
      <c r="J1358" t="s">
        <v>8</v>
      </c>
      <c r="K1358" t="s">
        <v>87</v>
      </c>
      <c r="L1358">
        <v>1</v>
      </c>
    </row>
    <row r="1359" spans="1:12" x14ac:dyDescent="0.2">
      <c r="A1359" s="1" t="d">
        <v>2023-01-27</v>
      </c>
      <c r="B1359" s="45">
        <v>-1</v>
      </c>
      <c r="C1359" t="s">
        <v>77</v>
      </c>
      <c r="D1359" t="str">
        <f>_xlfn.XLOOKUP(Table2[[#This Row],[Patron Group]],$R$10:$R$24,$S$10:$S$24)</f>
        <v>Undergraduate</v>
      </c>
      <c r="E1359" s="1" t="d">
        <v>2023-01-27</v>
      </c>
      <c r="F1359" t="s">
        <v>433</v>
      </c>
      <c r="G1359" t="s">
        <v>2265</v>
      </c>
      <c r="H1359" t="str">
        <f>_xlfn.XLOOKUP(Table2[[#This Row],[Unique BarCode]],$N$10:$N$37,$O$10:$O$37)</f>
        <v>IPHONE</v>
      </c>
      <c r="I1359" t="str">
        <f>_xlfn.XLOOKUP(Table2[[#This Row],[Unique BarCode]],$N$10:$N$37,$P$10:$P$37)</f>
        <v>Charger</v>
      </c>
      <c r="J1359" t="s">
        <v>8</v>
      </c>
      <c r="K1359" t="s">
        <v>434</v>
      </c>
      <c r="L1359">
        <v>1</v>
      </c>
    </row>
    <row r="1360" spans="1:12" x14ac:dyDescent="0.2">
      <c r="A1360" s="1" t="d">
        <v>2023-01-27</v>
      </c>
      <c r="B1360" s="45">
        <v>-1</v>
      </c>
      <c r="C1360" t="s">
        <v>77</v>
      </c>
      <c r="D1360" t="str">
        <f>_xlfn.XLOOKUP(Table2[[#This Row],[Patron Group]],$R$10:$R$24,$S$10:$S$24)</f>
        <v>Undergraduate</v>
      </c>
      <c r="E1360" s="1" t="d">
        <v>2023-01-27</v>
      </c>
      <c r="F1360" t="s">
        <v>12</v>
      </c>
      <c r="G1360" t="s">
        <v>2265</v>
      </c>
      <c r="H1360" t="str">
        <f>_xlfn.XLOOKUP(Table2[[#This Row],[Unique BarCode]],$N$10:$N$37,$O$10:$O$37)</f>
        <v>IPHONE</v>
      </c>
      <c r="I1360" t="str">
        <f>_xlfn.XLOOKUP(Table2[[#This Row],[Unique BarCode]],$N$10:$N$37,$P$10:$P$37)</f>
        <v>Charger</v>
      </c>
      <c r="J1360" t="s">
        <v>13</v>
      </c>
      <c r="K1360" t="s">
        <v>14</v>
      </c>
      <c r="L1360">
        <v>1</v>
      </c>
    </row>
    <row r="1361" spans="1:12" x14ac:dyDescent="0.2">
      <c r="A1361" s="1" t="d">
        <v>2023-01-27</v>
      </c>
      <c r="B1361" s="45">
        <v>-1</v>
      </c>
      <c r="C1361" t="s">
        <v>77</v>
      </c>
      <c r="D1361" t="str">
        <f>_xlfn.XLOOKUP(Table2[[#This Row],[Patron Group]],$R$10:$R$24,$S$10:$S$24)</f>
        <v>Undergraduate</v>
      </c>
      <c r="E1361" s="1" t="d">
        <v>2023-01-27</v>
      </c>
      <c r="F1361" t="s">
        <v>266</v>
      </c>
      <c r="G1361" t="s">
        <v>2265</v>
      </c>
      <c r="H1361" t="str">
        <f>_xlfn.XLOOKUP(Table2[[#This Row],[Unique BarCode]],$N$10:$N$37,$O$10:$O$37)</f>
        <v>IPHONE</v>
      </c>
      <c r="I1361" t="str">
        <f>_xlfn.XLOOKUP(Table2[[#This Row],[Unique BarCode]],$N$10:$N$37,$P$10:$P$37)</f>
        <v>Charger</v>
      </c>
      <c r="J1361" t="s">
        <v>8</v>
      </c>
      <c r="L1361">
        <v>1</v>
      </c>
    </row>
    <row r="1362" spans="1:12" x14ac:dyDescent="0.2">
      <c r="A1362" s="1" t="d">
        <v>2023-01-27</v>
      </c>
      <c r="B1362" s="45">
        <v>-1</v>
      </c>
      <c r="C1362" t="s">
        <v>77</v>
      </c>
      <c r="D1362" t="str">
        <f>_xlfn.XLOOKUP(Table2[[#This Row],[Patron Group]],$R$10:$R$24,$S$10:$S$24)</f>
        <v>Undergraduate</v>
      </c>
      <c r="E1362" s="1" t="d">
        <v>2023-01-27</v>
      </c>
      <c r="F1362" t="s">
        <v>467</v>
      </c>
      <c r="G1362" t="s">
        <v>2268</v>
      </c>
      <c r="H1362" t="str">
        <f>_xlfn.XLOOKUP(Table2[[#This Row],[Unique BarCode]],$N$10:$N$37,$O$10:$O$37)</f>
        <v>MACCHRG</v>
      </c>
      <c r="I1362" t="str">
        <f>_xlfn.XLOOKUP(Table2[[#This Row],[Unique BarCode]],$N$10:$N$37,$P$10:$P$37)</f>
        <v>Charger</v>
      </c>
      <c r="J1362" t="s">
        <v>8</v>
      </c>
      <c r="K1362" t="s">
        <v>468</v>
      </c>
      <c r="L1362">
        <v>1</v>
      </c>
    </row>
    <row r="1363" spans="1:12" x14ac:dyDescent="0.2">
      <c r="A1363" s="1" t="d">
        <v>2023-01-27</v>
      </c>
      <c r="B1363" s="45">
        <v>-1</v>
      </c>
      <c r="C1363" t="s">
        <v>77</v>
      </c>
      <c r="D1363" t="str">
        <f>_xlfn.XLOOKUP(Table2[[#This Row],[Patron Group]],$R$10:$R$24,$S$10:$S$24)</f>
        <v>Undergraduate</v>
      </c>
      <c r="E1363" s="1" t="d">
        <v>2023-01-27</v>
      </c>
      <c r="F1363" t="s">
        <v>276</v>
      </c>
      <c r="G1363" t="s">
        <v>2296</v>
      </c>
      <c r="H1363" t="str">
        <f>_xlfn.XLOOKUP(Table2[[#This Row],[Unique BarCode]],$N$10:$N$37,$O$10:$O$37)</f>
        <v>MACUSBC</v>
      </c>
      <c r="I1363" t="str">
        <f>_xlfn.XLOOKUP(Table2[[#This Row],[Unique BarCode]],$N$10:$N$37,$P$10:$P$37)</f>
        <v>Charger</v>
      </c>
      <c r="J1363" t="s">
        <v>8</v>
      </c>
      <c r="K1363" t="s">
        <v>277</v>
      </c>
      <c r="L1363">
        <v>1</v>
      </c>
    </row>
    <row r="1364" spans="1:12" x14ac:dyDescent="0.2">
      <c r="A1364" s="1" t="d">
        <v>2023-01-27</v>
      </c>
      <c r="B1364" s="45">
        <v>-1</v>
      </c>
      <c r="C1364" t="s">
        <v>77</v>
      </c>
      <c r="D1364" t="str">
        <f>_xlfn.XLOOKUP(Table2[[#This Row],[Patron Group]],$R$10:$R$24,$S$10:$S$24)</f>
        <v>Undergraduate</v>
      </c>
      <c r="E1364" s="1" t="d">
        <v>2023-01-27</v>
      </c>
      <c r="F1364" t="s">
        <v>1286</v>
      </c>
      <c r="G1364" t="s">
        <v>2296</v>
      </c>
      <c r="H1364" t="str">
        <f>_xlfn.XLOOKUP(Table2[[#This Row],[Unique BarCode]],$N$10:$N$37,$O$10:$O$37)</f>
        <v>MACUSBC</v>
      </c>
      <c r="I1364" t="str">
        <f>_xlfn.XLOOKUP(Table2[[#This Row],[Unique BarCode]],$N$10:$N$37,$P$10:$P$37)</f>
        <v>Charger</v>
      </c>
      <c r="J1364" t="s">
        <v>128</v>
      </c>
      <c r="K1364" t="s">
        <v>1287</v>
      </c>
      <c r="L1364">
        <v>1</v>
      </c>
    </row>
    <row r="1365" spans="1:12" x14ac:dyDescent="0.2">
      <c r="A1365" s="1" t="d">
        <v>2023-01-27</v>
      </c>
      <c r="B1365" s="45">
        <v>-1</v>
      </c>
      <c r="C1365" t="s">
        <v>77</v>
      </c>
      <c r="D1365" t="str">
        <f>_xlfn.XLOOKUP(Table2[[#This Row],[Patron Group]],$R$10:$R$24,$S$10:$S$24)</f>
        <v>Undergraduate</v>
      </c>
      <c r="E1365" s="1" t="d">
        <v>2023-01-27</v>
      </c>
      <c r="F1365" t="s">
        <v>91</v>
      </c>
      <c r="G1365" t="s">
        <v>2296</v>
      </c>
      <c r="H1365" t="str">
        <f>_xlfn.XLOOKUP(Table2[[#This Row],[Unique BarCode]],$N$10:$N$37,$O$10:$O$37)</f>
        <v>MACUSBC</v>
      </c>
      <c r="I1365" t="str">
        <f>_xlfn.XLOOKUP(Table2[[#This Row],[Unique BarCode]],$N$10:$N$37,$P$10:$P$37)</f>
        <v>Charger</v>
      </c>
      <c r="J1365" t="s">
        <v>8</v>
      </c>
      <c r="K1365" t="s">
        <v>92</v>
      </c>
      <c r="L1365">
        <v>1</v>
      </c>
    </row>
    <row r="1366" spans="1:12" x14ac:dyDescent="0.2">
      <c r="A1366" s="1" t="d">
        <v>2023-01-27</v>
      </c>
      <c r="B1366" s="45">
        <v>-1</v>
      </c>
      <c r="C1366" t="s">
        <v>77</v>
      </c>
      <c r="D1366" t="str">
        <f>_xlfn.XLOOKUP(Table2[[#This Row],[Patron Group]],$R$10:$R$24,$S$10:$S$24)</f>
        <v>Undergraduate</v>
      </c>
      <c r="E1366" s="1" t="d">
        <v>2023-01-27</v>
      </c>
      <c r="F1366" t="s">
        <v>843</v>
      </c>
      <c r="G1366" t="s">
        <v>2296</v>
      </c>
      <c r="H1366" t="str">
        <f>_xlfn.XLOOKUP(Table2[[#This Row],[Unique BarCode]],$N$10:$N$37,$O$10:$O$37)</f>
        <v>MACUSBC</v>
      </c>
      <c r="I1366" t="str">
        <f>_xlfn.XLOOKUP(Table2[[#This Row],[Unique BarCode]],$N$10:$N$37,$P$10:$P$37)</f>
        <v>Charger</v>
      </c>
      <c r="J1366" t="s">
        <v>8</v>
      </c>
      <c r="K1366" t="s">
        <v>844</v>
      </c>
      <c r="L1366">
        <v>1</v>
      </c>
    </row>
    <row r="1367" spans="1:12" x14ac:dyDescent="0.2">
      <c r="A1367" s="1" t="d">
        <v>2023-01-27</v>
      </c>
      <c r="B1367" s="45">
        <v>-1</v>
      </c>
      <c r="C1367" t="s">
        <v>77</v>
      </c>
      <c r="D1367" t="str">
        <f>_xlfn.XLOOKUP(Table2[[#This Row],[Patron Group]],$R$10:$R$24,$S$10:$S$24)</f>
        <v>Undergraduate</v>
      </c>
      <c r="E1367" s="1" t="d">
        <v>2023-01-27</v>
      </c>
      <c r="F1367" t="s">
        <v>37</v>
      </c>
      <c r="G1367" t="s">
        <v>2296</v>
      </c>
      <c r="H1367" t="str">
        <f>_xlfn.XLOOKUP(Table2[[#This Row],[Unique BarCode]],$N$10:$N$37,$O$10:$O$37)</f>
        <v>MACUSBC</v>
      </c>
      <c r="I1367" t="str">
        <f>_xlfn.XLOOKUP(Table2[[#This Row],[Unique BarCode]],$N$10:$N$37,$P$10:$P$37)</f>
        <v>Charger</v>
      </c>
      <c r="J1367" t="s">
        <v>8</v>
      </c>
      <c r="K1367" t="s">
        <v>38</v>
      </c>
      <c r="L1367">
        <v>1</v>
      </c>
    </row>
    <row r="1368" spans="1:12" x14ac:dyDescent="0.2">
      <c r="A1368" s="1" t="d">
        <v>2023-01-27</v>
      </c>
      <c r="B1368" s="45">
        <v>-1</v>
      </c>
      <c r="C1368" t="s">
        <v>77</v>
      </c>
      <c r="D1368" t="str">
        <f>_xlfn.XLOOKUP(Table2[[#This Row],[Patron Group]],$R$10:$R$24,$S$10:$S$24)</f>
        <v>Undergraduate</v>
      </c>
      <c r="E1368" s="1" t="d">
        <v>2023-01-27</v>
      </c>
      <c r="F1368" t="s">
        <v>93</v>
      </c>
      <c r="G1368" t="s">
        <v>2296</v>
      </c>
      <c r="H1368" t="str">
        <f>_xlfn.XLOOKUP(Table2[[#This Row],[Unique BarCode]],$N$10:$N$37,$O$10:$O$37)</f>
        <v>MACUSBC</v>
      </c>
      <c r="I1368" t="str">
        <f>_xlfn.XLOOKUP(Table2[[#This Row],[Unique BarCode]],$N$10:$N$37,$P$10:$P$37)</f>
        <v>Charger</v>
      </c>
      <c r="J1368" t="s">
        <v>8</v>
      </c>
      <c r="K1368" t="s">
        <v>94</v>
      </c>
      <c r="L1368">
        <v>1</v>
      </c>
    </row>
    <row r="1369" spans="1:12" x14ac:dyDescent="0.2">
      <c r="A1369" s="1" t="d">
        <v>2023-01-27</v>
      </c>
      <c r="B1369" s="45">
        <v>-1</v>
      </c>
      <c r="C1369" t="s">
        <v>77</v>
      </c>
      <c r="D1369" t="str">
        <f>_xlfn.XLOOKUP(Table2[[#This Row],[Patron Group]],$R$10:$R$24,$S$10:$S$24)</f>
        <v>Undergraduate</v>
      </c>
      <c r="E1369" s="1" t="d">
        <v>2023-01-27</v>
      </c>
      <c r="F1369" t="s">
        <v>1288</v>
      </c>
      <c r="G1369" t="s">
        <v>2271</v>
      </c>
      <c r="H1369" t="str">
        <f>_xlfn.XLOOKUP(Table2[[#This Row],[Unique BarCode]],$N$10:$N$37,$O$10:$O$37)</f>
        <v>OMNI</v>
      </c>
      <c r="I1369" t="str">
        <f>_xlfn.XLOOKUP(Table2[[#This Row],[Unique BarCode]],$N$10:$N$37,$P$10:$P$37)</f>
        <v>Charger</v>
      </c>
      <c r="J1369" t="s">
        <v>49</v>
      </c>
      <c r="K1369" t="s">
        <v>1289</v>
      </c>
      <c r="L1369">
        <v>1</v>
      </c>
    </row>
    <row r="1370" spans="1:12" x14ac:dyDescent="0.2">
      <c r="A1370" s="1" t="d">
        <v>2023-01-27</v>
      </c>
      <c r="B1370" s="45">
        <v>-1</v>
      </c>
      <c r="C1370" t="s">
        <v>77</v>
      </c>
      <c r="D1370" t="str">
        <f>_xlfn.XLOOKUP(Table2[[#This Row],[Patron Group]],$R$10:$R$24,$S$10:$S$24)</f>
        <v>Undergraduate</v>
      </c>
      <c r="E1370" s="1" t="d">
        <v>2023-01-27</v>
      </c>
      <c r="F1370" t="s">
        <v>1204</v>
      </c>
      <c r="G1370" t="s">
        <v>2271</v>
      </c>
      <c r="H1370" t="str">
        <f>_xlfn.XLOOKUP(Table2[[#This Row],[Unique BarCode]],$N$10:$N$37,$O$10:$O$37)</f>
        <v>OMNI</v>
      </c>
      <c r="I1370" t="str">
        <f>_xlfn.XLOOKUP(Table2[[#This Row],[Unique BarCode]],$N$10:$N$37,$P$10:$P$37)</f>
        <v>Charger</v>
      </c>
      <c r="J1370" t="s">
        <v>49</v>
      </c>
      <c r="K1370" t="s">
        <v>1205</v>
      </c>
      <c r="L1370">
        <v>1</v>
      </c>
    </row>
    <row r="1371" spans="1:12" x14ac:dyDescent="0.2">
      <c r="A1371" s="1" t="d">
        <v>2023-01-27</v>
      </c>
      <c r="B1371" s="45">
        <v>-1</v>
      </c>
      <c r="C1371" t="s">
        <v>77</v>
      </c>
      <c r="D1371" t="str">
        <f>_xlfn.XLOOKUP(Table2[[#This Row],[Patron Group]],$R$10:$R$24,$S$10:$S$24)</f>
        <v>Undergraduate</v>
      </c>
      <c r="E1371" s="1" t="d">
        <v>2023-01-27</v>
      </c>
      <c r="F1371" t="s">
        <v>829</v>
      </c>
      <c r="G1371" t="s">
        <v>2271</v>
      </c>
      <c r="H1371" t="str">
        <f>_xlfn.XLOOKUP(Table2[[#This Row],[Unique BarCode]],$N$10:$N$37,$O$10:$O$37)</f>
        <v>OMNI</v>
      </c>
      <c r="I1371" t="str">
        <f>_xlfn.XLOOKUP(Table2[[#This Row],[Unique BarCode]],$N$10:$N$37,$P$10:$P$37)</f>
        <v>Charger</v>
      </c>
      <c r="J1371" t="s">
        <v>68</v>
      </c>
      <c r="K1371" t="s">
        <v>830</v>
      </c>
      <c r="L1371">
        <v>1</v>
      </c>
    </row>
    <row r="1372" spans="1:12" x14ac:dyDescent="0.2">
      <c r="A1372" s="1" t="d">
        <v>2023-01-27</v>
      </c>
      <c r="B1372" s="45">
        <v>-1</v>
      </c>
      <c r="C1372" t="s">
        <v>77</v>
      </c>
      <c r="D1372" t="str">
        <f>_xlfn.XLOOKUP(Table2[[#This Row],[Patron Group]],$R$10:$R$24,$S$10:$S$24)</f>
        <v>Undergraduate</v>
      </c>
      <c r="E1372" s="1" t="d">
        <v>2023-01-27</v>
      </c>
      <c r="F1372" t="s">
        <v>944</v>
      </c>
      <c r="G1372" t="s">
        <v>2271</v>
      </c>
      <c r="H1372" t="str">
        <f>_xlfn.XLOOKUP(Table2[[#This Row],[Unique BarCode]],$N$10:$N$37,$O$10:$O$37)</f>
        <v>OMNI</v>
      </c>
      <c r="I1372" t="str">
        <f>_xlfn.XLOOKUP(Table2[[#This Row],[Unique BarCode]],$N$10:$N$37,$P$10:$P$37)</f>
        <v>Charger</v>
      </c>
      <c r="J1372" t="s">
        <v>8</v>
      </c>
      <c r="L1372">
        <v>1</v>
      </c>
    </row>
    <row r="1373" spans="1:12" x14ac:dyDescent="0.2">
      <c r="A1373" s="1" t="d">
        <v>2023-01-27</v>
      </c>
      <c r="B1373" s="45">
        <v>-1</v>
      </c>
      <c r="C1373" t="s">
        <v>77</v>
      </c>
      <c r="D1373" t="str">
        <f>_xlfn.XLOOKUP(Table2[[#This Row],[Patron Group]],$R$10:$R$24,$S$10:$S$24)</f>
        <v>Undergraduate</v>
      </c>
      <c r="E1373" s="1" t="d">
        <v>2023-01-27</v>
      </c>
      <c r="F1373" t="s">
        <v>272</v>
      </c>
      <c r="G1373" t="s">
        <v>2272</v>
      </c>
      <c r="H1373" t="str">
        <f>_xlfn.XLOOKUP(Table2[[#This Row],[Unique BarCode]],$N$10:$N$37,$O$10:$O$37)</f>
        <v>WALLADPT</v>
      </c>
      <c r="I1373" t="str">
        <f>_xlfn.XLOOKUP(Table2[[#This Row],[Unique BarCode]],$N$10:$N$37,$P$10:$P$37)</f>
        <v>Charger</v>
      </c>
      <c r="J1373" t="s">
        <v>49</v>
      </c>
      <c r="K1373" t="s">
        <v>273</v>
      </c>
      <c r="L1373">
        <v>1</v>
      </c>
    </row>
    <row r="1374" spans="1:12" x14ac:dyDescent="0.2">
      <c r="A1374" s="1" t="d">
        <v>2023-01-27</v>
      </c>
      <c r="B1374" s="45">
        <v>-1</v>
      </c>
      <c r="C1374" t="s">
        <v>77</v>
      </c>
      <c r="D1374" t="str">
        <f>_xlfn.XLOOKUP(Table2[[#This Row],[Patron Group]],$R$10:$R$24,$S$10:$S$24)</f>
        <v>Undergraduate</v>
      </c>
      <c r="E1374" s="1" t="d">
        <v>2023-01-27</v>
      </c>
      <c r="F1374" t="s">
        <v>1184</v>
      </c>
      <c r="G1374" t="s">
        <v>2272</v>
      </c>
      <c r="H1374" t="str">
        <f>_xlfn.XLOOKUP(Table2[[#This Row],[Unique BarCode]],$N$10:$N$37,$O$10:$O$37)</f>
        <v>WALLADPT</v>
      </c>
      <c r="I1374" t="str">
        <f>_xlfn.XLOOKUP(Table2[[#This Row],[Unique BarCode]],$N$10:$N$37,$P$10:$P$37)</f>
        <v>Charger</v>
      </c>
      <c r="J1374" t="s">
        <v>49</v>
      </c>
      <c r="K1374" t="s">
        <v>1185</v>
      </c>
      <c r="L1374">
        <v>1</v>
      </c>
    </row>
    <row r="1375" spans="1:12" x14ac:dyDescent="0.2">
      <c r="A1375" s="1" t="d">
        <v>2023-01-27</v>
      </c>
      <c r="B1375" s="45">
        <v>-1</v>
      </c>
      <c r="C1375" t="s">
        <v>77</v>
      </c>
      <c r="D1375" t="str">
        <f>_xlfn.XLOOKUP(Table2[[#This Row],[Patron Group]],$R$10:$R$24,$S$10:$S$24)</f>
        <v>Undergraduate</v>
      </c>
      <c r="E1375" s="1" t="d">
        <v>2023-01-27</v>
      </c>
      <c r="F1375" t="s">
        <v>854</v>
      </c>
      <c r="G1375" t="s">
        <v>2272</v>
      </c>
      <c r="H1375" t="str">
        <f>_xlfn.XLOOKUP(Table2[[#This Row],[Unique BarCode]],$N$10:$N$37,$O$10:$O$37)</f>
        <v>WALLADPT</v>
      </c>
      <c r="I1375" t="str">
        <f>_xlfn.XLOOKUP(Table2[[#This Row],[Unique BarCode]],$N$10:$N$37,$P$10:$P$37)</f>
        <v>Charger</v>
      </c>
      <c r="J1375" t="s">
        <v>8</v>
      </c>
      <c r="L1375">
        <v>1</v>
      </c>
    </row>
    <row r="1376" spans="1:12" x14ac:dyDescent="0.2">
      <c r="A1376" s="1" t="d">
        <v>2023-01-27</v>
      </c>
      <c r="B1376" s="45">
        <v>-1</v>
      </c>
      <c r="C1376" t="s">
        <v>77</v>
      </c>
      <c r="D1376" t="str">
        <f>_xlfn.XLOOKUP(Table2[[#This Row],[Patron Group]],$R$10:$R$24,$S$10:$S$24)</f>
        <v>Undergraduate</v>
      </c>
      <c r="E1376" s="1" t="d">
        <v>2023-01-27</v>
      </c>
      <c r="F1376" t="s">
        <v>483</v>
      </c>
      <c r="G1376" t="s">
        <v>2272</v>
      </c>
      <c r="H1376" t="str">
        <f>_xlfn.XLOOKUP(Table2[[#This Row],[Unique BarCode]],$N$10:$N$37,$O$10:$O$37)</f>
        <v>WALLADPT</v>
      </c>
      <c r="I1376" t="str">
        <f>_xlfn.XLOOKUP(Table2[[#This Row],[Unique BarCode]],$N$10:$N$37,$P$10:$P$37)</f>
        <v>Charger</v>
      </c>
      <c r="J1376" t="s">
        <v>8</v>
      </c>
      <c r="L1376">
        <v>1</v>
      </c>
    </row>
    <row r="1377" spans="1:12" x14ac:dyDescent="0.2">
      <c r="A1377" s="1" t="d">
        <v>2023-01-27</v>
      </c>
      <c r="B1377" s="45">
        <v>-1</v>
      </c>
      <c r="C1377" t="s">
        <v>77</v>
      </c>
      <c r="D1377" t="str">
        <f>_xlfn.XLOOKUP(Table2[[#This Row],[Patron Group]],$R$10:$R$24,$S$10:$S$24)</f>
        <v>Undergraduate</v>
      </c>
      <c r="E1377" s="1" t="d">
        <v>2023-01-27</v>
      </c>
      <c r="F1377" t="s">
        <v>560</v>
      </c>
      <c r="G1377" t="s">
        <v>2272</v>
      </c>
      <c r="H1377" t="str">
        <f>_xlfn.XLOOKUP(Table2[[#This Row],[Unique BarCode]],$N$10:$N$37,$O$10:$O$37)</f>
        <v>WALLADPT</v>
      </c>
      <c r="I1377" t="str">
        <f>_xlfn.XLOOKUP(Table2[[#This Row],[Unique BarCode]],$N$10:$N$37,$P$10:$P$37)</f>
        <v>Charger</v>
      </c>
      <c r="J1377" t="s">
        <v>8</v>
      </c>
      <c r="L1377">
        <v>1</v>
      </c>
    </row>
    <row r="1378" spans="1:12" x14ac:dyDescent="0.2">
      <c r="A1378" s="1" t="d">
        <v>2023-01-27</v>
      </c>
      <c r="B1378" s="45">
        <v>-1</v>
      </c>
      <c r="C1378" t="s">
        <v>77</v>
      </c>
      <c r="D1378" t="str">
        <f>_xlfn.XLOOKUP(Table2[[#This Row],[Patron Group]],$R$10:$R$24,$S$10:$S$24)</f>
        <v>Undergraduate</v>
      </c>
      <c r="E1378" s="1" t="d">
        <v>2023-01-27</v>
      </c>
      <c r="F1378" t="s">
        <v>73</v>
      </c>
      <c r="G1378" t="s">
        <v>2272</v>
      </c>
      <c r="H1378" t="str">
        <f>_xlfn.XLOOKUP(Table2[[#This Row],[Unique BarCode]],$N$10:$N$37,$O$10:$O$37)</f>
        <v>WALLADPT</v>
      </c>
      <c r="I1378" t="str">
        <f>_xlfn.XLOOKUP(Table2[[#This Row],[Unique BarCode]],$N$10:$N$37,$P$10:$P$37)</f>
        <v>Charger</v>
      </c>
      <c r="J1378" t="s">
        <v>8</v>
      </c>
      <c r="L1378">
        <v>1</v>
      </c>
    </row>
    <row r="1379" spans="1:12" x14ac:dyDescent="0.2">
      <c r="A1379" s="1" t="d">
        <v>2023-01-27</v>
      </c>
      <c r="B1379" s="45">
        <v>-1</v>
      </c>
      <c r="C1379" t="s">
        <v>77</v>
      </c>
      <c r="D1379" t="str">
        <f>_xlfn.XLOOKUP(Table2[[#This Row],[Patron Group]],$R$10:$R$24,$S$10:$S$24)</f>
        <v>Undergraduate</v>
      </c>
      <c r="E1379" s="1" t="d">
        <v>2023-01-27</v>
      </c>
      <c r="F1379" t="s">
        <v>97</v>
      </c>
      <c r="G1379" t="s">
        <v>2272</v>
      </c>
      <c r="H1379" t="str">
        <f>_xlfn.XLOOKUP(Table2[[#This Row],[Unique BarCode]],$N$10:$N$37,$O$10:$O$37)</f>
        <v>WALLADPT</v>
      </c>
      <c r="I1379" t="str">
        <f>_xlfn.XLOOKUP(Table2[[#This Row],[Unique BarCode]],$N$10:$N$37,$P$10:$P$37)</f>
        <v>Charger</v>
      </c>
      <c r="J1379" t="s">
        <v>8</v>
      </c>
      <c r="L1379">
        <v>1</v>
      </c>
    </row>
    <row r="1380" spans="1:12" x14ac:dyDescent="0.2">
      <c r="A1380" s="1" t="d">
        <v>2023-01-27</v>
      </c>
      <c r="B1380" s="45">
        <v>-1</v>
      </c>
      <c r="C1380" t="s">
        <v>77</v>
      </c>
      <c r="D1380" t="str">
        <f>_xlfn.XLOOKUP(Table2[[#This Row],[Patron Group]],$R$10:$R$24,$S$10:$S$24)</f>
        <v>Undergraduate</v>
      </c>
      <c r="E1380" s="1" t="d">
        <v>2023-02-03</v>
      </c>
      <c r="F1380" t="s">
        <v>1290</v>
      </c>
      <c r="G1380" t="s">
        <v>2273</v>
      </c>
      <c r="H1380" t="str">
        <f>_xlfn.XLOOKUP(Table2[[#This Row],[Unique BarCode]],$N$10:$N$37,$O$10:$O$37)</f>
        <v>ChromeBook</v>
      </c>
      <c r="I1380" t="str">
        <f>_xlfn.XLOOKUP(Table2[[#This Row],[Unique BarCode]],$N$10:$N$37,$P$10:$P$37)</f>
        <v>Device</v>
      </c>
      <c r="J1380" t="s">
        <v>1058</v>
      </c>
      <c r="K1380" t="s">
        <v>1291</v>
      </c>
      <c r="L1380">
        <v>1</v>
      </c>
    </row>
    <row r="1381" spans="1:12" x14ac:dyDescent="0.2">
      <c r="A1381" s="1" t="d">
        <v>2023-01-27</v>
      </c>
      <c r="B1381" s="45">
        <v>-1</v>
      </c>
      <c r="C1381" t="s">
        <v>77</v>
      </c>
      <c r="D1381" t="str">
        <f>_xlfn.XLOOKUP(Table2[[#This Row],[Patron Group]],$R$10:$R$24,$S$10:$S$24)</f>
        <v>Undergraduate</v>
      </c>
      <c r="E1381" s="1" t="d">
        <v>2023-02-03</v>
      </c>
      <c r="F1381" t="s">
        <v>1057</v>
      </c>
      <c r="G1381" t="s">
        <v>2273</v>
      </c>
      <c r="H1381" t="str">
        <f>_xlfn.XLOOKUP(Table2[[#This Row],[Unique BarCode]],$N$10:$N$37,$O$10:$O$37)</f>
        <v>ChromeBook</v>
      </c>
      <c r="I1381" t="str">
        <f>_xlfn.XLOOKUP(Table2[[#This Row],[Unique BarCode]],$N$10:$N$37,$P$10:$P$37)</f>
        <v>Device</v>
      </c>
      <c r="J1381" t="s">
        <v>1058</v>
      </c>
      <c r="K1381" t="s">
        <v>1059</v>
      </c>
      <c r="L1381">
        <v>1</v>
      </c>
    </row>
    <row r="1382" spans="1:12" x14ac:dyDescent="0.2">
      <c r="A1382" s="1" t="d">
        <v>2023-01-27</v>
      </c>
      <c r="B1382" s="45">
        <v>-1</v>
      </c>
      <c r="C1382" t="s">
        <v>77</v>
      </c>
      <c r="D1382" t="str">
        <f>_xlfn.XLOOKUP(Table2[[#This Row],[Patron Group]],$R$10:$R$24,$S$10:$S$24)</f>
        <v>Undergraduate</v>
      </c>
      <c r="E1382" s="1" t="d">
        <v>2023-02-03</v>
      </c>
      <c r="F1382" t="s">
        <v>1292</v>
      </c>
      <c r="G1382" t="s">
        <v>2273</v>
      </c>
      <c r="H1382" t="str">
        <f>_xlfn.XLOOKUP(Table2[[#This Row],[Unique BarCode]],$N$10:$N$37,$O$10:$O$37)</f>
        <v>ChromeBook</v>
      </c>
      <c r="I1382" t="str">
        <f>_xlfn.XLOOKUP(Table2[[#This Row],[Unique BarCode]],$N$10:$N$37,$P$10:$P$37)</f>
        <v>Device</v>
      </c>
      <c r="J1382" t="s">
        <v>128</v>
      </c>
      <c r="K1382" t="s">
        <v>1293</v>
      </c>
      <c r="L1382">
        <v>1</v>
      </c>
    </row>
    <row r="1383" spans="1:12" x14ac:dyDescent="0.2">
      <c r="A1383" s="1" t="d">
        <v>2023-01-27</v>
      </c>
      <c r="B1383" s="45">
        <v>-1</v>
      </c>
      <c r="C1383" t="s">
        <v>77</v>
      </c>
      <c r="D1383" t="str">
        <f>_xlfn.XLOOKUP(Table2[[#This Row],[Patron Group]],$R$10:$R$24,$S$10:$S$24)</f>
        <v>Undergraduate</v>
      </c>
      <c r="E1383" s="1" t="d">
        <v>2023-02-03</v>
      </c>
      <c r="F1383" t="s">
        <v>717</v>
      </c>
      <c r="G1383" t="s">
        <v>2273</v>
      </c>
      <c r="H1383" t="str">
        <f>_xlfn.XLOOKUP(Table2[[#This Row],[Unique BarCode]],$N$10:$N$37,$O$10:$O$37)</f>
        <v>ChromeBook</v>
      </c>
      <c r="I1383" t="str">
        <f>_xlfn.XLOOKUP(Table2[[#This Row],[Unique BarCode]],$N$10:$N$37,$P$10:$P$37)</f>
        <v>Device</v>
      </c>
      <c r="J1383" t="s">
        <v>128</v>
      </c>
      <c r="K1383" t="s">
        <v>718</v>
      </c>
      <c r="L1383">
        <v>1</v>
      </c>
    </row>
    <row r="1384" spans="1:12" x14ac:dyDescent="0.2">
      <c r="A1384" s="1" t="d">
        <v>2023-01-27</v>
      </c>
      <c r="B1384" s="45">
        <v>-1</v>
      </c>
      <c r="C1384" t="s">
        <v>77</v>
      </c>
      <c r="D1384" t="str">
        <f>_xlfn.XLOOKUP(Table2[[#This Row],[Patron Group]],$R$10:$R$24,$S$10:$S$24)</f>
        <v>Undergraduate</v>
      </c>
      <c r="E1384" s="1" t="d">
        <v>2023-02-03</v>
      </c>
      <c r="F1384" t="s">
        <v>561</v>
      </c>
      <c r="G1384" t="s">
        <v>2273</v>
      </c>
      <c r="H1384" t="str">
        <f>_xlfn.XLOOKUP(Table2[[#This Row],[Unique BarCode]],$N$10:$N$37,$O$10:$O$37)</f>
        <v>ChromeBook</v>
      </c>
      <c r="I1384" t="str">
        <f>_xlfn.XLOOKUP(Table2[[#This Row],[Unique BarCode]],$N$10:$N$37,$P$10:$P$37)</f>
        <v>Device</v>
      </c>
      <c r="J1384" t="s">
        <v>128</v>
      </c>
      <c r="K1384" t="s">
        <v>562</v>
      </c>
      <c r="L1384">
        <v>1</v>
      </c>
    </row>
    <row r="1385" spans="1:12" x14ac:dyDescent="0.2">
      <c r="A1385" s="1" t="d">
        <v>2023-01-27</v>
      </c>
      <c r="B1385" s="45">
        <v>-1</v>
      </c>
      <c r="C1385" t="s">
        <v>77</v>
      </c>
      <c r="D1385" t="str">
        <f>_xlfn.XLOOKUP(Table2[[#This Row],[Patron Group]],$R$10:$R$24,$S$10:$S$24)</f>
        <v>Undergraduate</v>
      </c>
      <c r="E1385" s="1" t="d">
        <v>2023-02-03</v>
      </c>
      <c r="F1385" t="s">
        <v>601</v>
      </c>
      <c r="G1385" t="s">
        <v>2274</v>
      </c>
      <c r="H1385" t="str">
        <f>_xlfn.XLOOKUP(Table2[[#This Row],[Unique BarCode]],$N$10:$N$37,$O$10:$O$37)</f>
        <v>MacBook</v>
      </c>
      <c r="I1385" t="str">
        <f>_xlfn.XLOOKUP(Table2[[#This Row],[Unique BarCode]],$N$10:$N$37,$P$10:$P$37)</f>
        <v>Device</v>
      </c>
      <c r="J1385" t="s">
        <v>8</v>
      </c>
      <c r="K1385" t="s">
        <v>602</v>
      </c>
      <c r="L1385">
        <v>1</v>
      </c>
    </row>
    <row r="1386" spans="1:12" x14ac:dyDescent="0.2">
      <c r="A1386" s="1" t="d">
        <v>2023-01-27</v>
      </c>
      <c r="B1386" s="45">
        <v>-1</v>
      </c>
      <c r="C1386" t="s">
        <v>77</v>
      </c>
      <c r="D1386" t="str">
        <f>_xlfn.XLOOKUP(Table2[[#This Row],[Patron Group]],$R$10:$R$24,$S$10:$S$24)</f>
        <v>Undergraduate</v>
      </c>
      <c r="E1386" s="1" t="d">
        <v>2023-02-03</v>
      </c>
      <c r="F1386" t="s">
        <v>1294</v>
      </c>
      <c r="G1386" t="s">
        <v>2274</v>
      </c>
      <c r="H1386" t="str">
        <f>_xlfn.XLOOKUP(Table2[[#This Row],[Unique BarCode]],$N$10:$N$37,$O$10:$O$37)</f>
        <v>MacBook</v>
      </c>
      <c r="I1386" t="str">
        <f>_xlfn.XLOOKUP(Table2[[#This Row],[Unique BarCode]],$N$10:$N$37,$P$10:$P$37)</f>
        <v>Device</v>
      </c>
      <c r="J1386" t="s">
        <v>8</v>
      </c>
      <c r="K1386" t="s">
        <v>1294</v>
      </c>
      <c r="L1386">
        <v>1</v>
      </c>
    </row>
    <row r="1387" spans="1:12" x14ac:dyDescent="0.2">
      <c r="A1387" s="1" t="d">
        <v>2023-01-27</v>
      </c>
      <c r="B1387" s="45">
        <v>-1</v>
      </c>
      <c r="C1387" t="s">
        <v>77</v>
      </c>
      <c r="D1387" t="str">
        <f>_xlfn.XLOOKUP(Table2[[#This Row],[Patron Group]],$R$10:$R$24,$S$10:$S$24)</f>
        <v>Undergraduate</v>
      </c>
      <c r="E1387" s="1" t="d">
        <v>2023-02-03</v>
      </c>
      <c r="F1387" t="s">
        <v>1295</v>
      </c>
      <c r="G1387" t="s">
        <v>2274</v>
      </c>
      <c r="H1387" t="str">
        <f>_xlfn.XLOOKUP(Table2[[#This Row],[Unique BarCode]],$N$10:$N$37,$O$10:$O$37)</f>
        <v>MacBook</v>
      </c>
      <c r="I1387" t="str">
        <f>_xlfn.XLOOKUP(Table2[[#This Row],[Unique BarCode]],$N$10:$N$37,$P$10:$P$37)</f>
        <v>Device</v>
      </c>
      <c r="J1387" t="s">
        <v>8</v>
      </c>
      <c r="K1387" t="s">
        <v>1295</v>
      </c>
      <c r="L1387">
        <v>1</v>
      </c>
    </row>
    <row r="1388" spans="1:12" x14ac:dyDescent="0.2">
      <c r="A1388" s="1" t="d">
        <v>2023-01-27</v>
      </c>
      <c r="B1388" s="45">
        <v>-1</v>
      </c>
      <c r="C1388" t="s">
        <v>77</v>
      </c>
      <c r="D1388" t="str">
        <f>_xlfn.XLOOKUP(Table2[[#This Row],[Patron Group]],$R$10:$R$24,$S$10:$S$24)</f>
        <v>Undergraduate</v>
      </c>
      <c r="E1388" s="1" t="d">
        <v>2023-02-03</v>
      </c>
      <c r="F1388" t="s">
        <v>1017</v>
      </c>
      <c r="G1388" t="s">
        <v>2263</v>
      </c>
      <c r="H1388" t="str">
        <f>_xlfn.XLOOKUP(Table2[[#This Row],[Unique BarCode]],$N$10:$N$37,$O$10:$O$37)</f>
        <v>HP Laptop</v>
      </c>
      <c r="I1388" t="str">
        <f>_xlfn.XLOOKUP(Table2[[#This Row],[Unique BarCode]],$N$10:$N$37,$P$10:$P$37)</f>
        <v>Device</v>
      </c>
      <c r="J1388" t="s">
        <v>8</v>
      </c>
      <c r="K1388" t="s">
        <v>1018</v>
      </c>
      <c r="L1388">
        <v>1</v>
      </c>
    </row>
    <row r="1389" spans="1:12" x14ac:dyDescent="0.2">
      <c r="A1389" s="1" t="d">
        <v>2023-01-27</v>
      </c>
      <c r="B1389" s="45">
        <v>-1</v>
      </c>
      <c r="C1389" t="s">
        <v>77</v>
      </c>
      <c r="D1389" t="str">
        <f>_xlfn.XLOOKUP(Table2[[#This Row],[Patron Group]],$R$10:$R$24,$S$10:$S$24)</f>
        <v>Undergraduate</v>
      </c>
      <c r="E1389" s="1" t="d">
        <v>2023-02-03</v>
      </c>
      <c r="F1389" t="s">
        <v>623</v>
      </c>
      <c r="G1389" t="s">
        <v>2263</v>
      </c>
      <c r="H1389" t="str">
        <f>_xlfn.XLOOKUP(Table2[[#This Row],[Unique BarCode]],$N$10:$N$37,$O$10:$O$37)</f>
        <v>HP Laptop</v>
      </c>
      <c r="I1389" t="str">
        <f>_xlfn.XLOOKUP(Table2[[#This Row],[Unique BarCode]],$N$10:$N$37,$P$10:$P$37)</f>
        <v>Device</v>
      </c>
      <c r="J1389" t="s">
        <v>8</v>
      </c>
      <c r="K1389" t="s">
        <v>624</v>
      </c>
      <c r="L1389">
        <v>1</v>
      </c>
    </row>
    <row r="1390" spans="1:12" x14ac:dyDescent="0.2">
      <c r="A1390" s="1" t="d">
        <v>2023-01-27</v>
      </c>
      <c r="B1390" s="45">
        <v>-1</v>
      </c>
      <c r="C1390" t="s">
        <v>77</v>
      </c>
      <c r="D1390" t="str">
        <f>_xlfn.XLOOKUP(Table2[[#This Row],[Patron Group]],$R$10:$R$24,$S$10:$S$24)</f>
        <v>Undergraduate</v>
      </c>
      <c r="E1390" s="1" t="d">
        <v>2023-02-03</v>
      </c>
      <c r="F1390" t="s">
        <v>696</v>
      </c>
      <c r="G1390" t="s">
        <v>2263</v>
      </c>
      <c r="H1390" t="str">
        <f>_xlfn.XLOOKUP(Table2[[#This Row],[Unique BarCode]],$N$10:$N$37,$O$10:$O$37)</f>
        <v>HP Laptop</v>
      </c>
      <c r="I1390" t="str">
        <f>_xlfn.XLOOKUP(Table2[[#This Row],[Unique BarCode]],$N$10:$N$37,$P$10:$P$37)</f>
        <v>Device</v>
      </c>
      <c r="J1390" t="s">
        <v>8</v>
      </c>
      <c r="K1390" t="s">
        <v>697</v>
      </c>
      <c r="L1390">
        <v>1</v>
      </c>
    </row>
    <row r="1391" spans="1:12" x14ac:dyDescent="0.2">
      <c r="A1391" s="1" t="d">
        <v>2023-01-27</v>
      </c>
      <c r="B1391" s="45">
        <v>-1</v>
      </c>
      <c r="C1391" t="s">
        <v>77</v>
      </c>
      <c r="D1391" t="str">
        <f>_xlfn.XLOOKUP(Table2[[#This Row],[Patron Group]],$R$10:$R$24,$S$10:$S$24)</f>
        <v>Undergraduate</v>
      </c>
      <c r="E1391" s="1" t="d">
        <v>2023-02-09</v>
      </c>
      <c r="F1391" t="s">
        <v>1296</v>
      </c>
      <c r="G1391" t="s">
        <v>2274</v>
      </c>
      <c r="H1391" t="str">
        <f>_xlfn.XLOOKUP(Table2[[#This Row],[Unique BarCode]],$N$10:$N$37,$O$10:$O$37)</f>
        <v>MacBook</v>
      </c>
      <c r="I1391" t="str">
        <f>_xlfn.XLOOKUP(Table2[[#This Row],[Unique BarCode]],$N$10:$N$37,$P$10:$P$37)</f>
        <v>Device</v>
      </c>
      <c r="J1391" t="s">
        <v>8</v>
      </c>
      <c r="K1391" t="s">
        <v>1297</v>
      </c>
      <c r="L1391">
        <v>1</v>
      </c>
    </row>
    <row r="1392" spans="1:12" x14ac:dyDescent="0.2">
      <c r="A1392" s="1" t="d">
        <v>2023-01-27</v>
      </c>
      <c r="B1392" s="45">
        <v>-1</v>
      </c>
      <c r="C1392" t="s">
        <v>77</v>
      </c>
      <c r="D1392" t="str">
        <f>_xlfn.XLOOKUP(Table2[[#This Row],[Patron Group]],$R$10:$R$24,$S$10:$S$24)</f>
        <v>Undergraduate</v>
      </c>
      <c r="E1392" s="1" t="d">
        <v>2023-02-09</v>
      </c>
      <c r="F1392" t="s">
        <v>134</v>
      </c>
      <c r="G1392" t="s">
        <v>2274</v>
      </c>
      <c r="H1392" t="str">
        <f>_xlfn.XLOOKUP(Table2[[#This Row],[Unique BarCode]],$N$10:$N$37,$O$10:$O$37)</f>
        <v>MacBook</v>
      </c>
      <c r="I1392" t="str">
        <f>_xlfn.XLOOKUP(Table2[[#This Row],[Unique BarCode]],$N$10:$N$37,$P$10:$P$37)</f>
        <v>Device</v>
      </c>
      <c r="J1392" t="s">
        <v>8</v>
      </c>
      <c r="K1392" t="s">
        <v>135</v>
      </c>
      <c r="L1392">
        <v>1</v>
      </c>
    </row>
    <row r="1393" spans="1:12" x14ac:dyDescent="0.2">
      <c r="A1393" s="1" t="d">
        <v>2023-01-27</v>
      </c>
      <c r="B1393" s="45">
        <v>-1</v>
      </c>
      <c r="C1393" t="s">
        <v>77</v>
      </c>
      <c r="D1393" t="str">
        <f>_xlfn.XLOOKUP(Table2[[#This Row],[Patron Group]],$R$10:$R$24,$S$10:$S$24)</f>
        <v>Undergraduate</v>
      </c>
      <c r="E1393" s="1" t="d">
        <v>2023-02-09</v>
      </c>
      <c r="F1393" t="s">
        <v>177</v>
      </c>
      <c r="G1393" t="s">
        <v>2263</v>
      </c>
      <c r="H1393" t="str">
        <f>_xlfn.XLOOKUP(Table2[[#This Row],[Unique BarCode]],$N$10:$N$37,$O$10:$O$37)</f>
        <v>HP Laptop</v>
      </c>
      <c r="I1393" t="str">
        <f>_xlfn.XLOOKUP(Table2[[#This Row],[Unique BarCode]],$N$10:$N$37,$P$10:$P$37)</f>
        <v>Device</v>
      </c>
      <c r="J1393" t="s">
        <v>8</v>
      </c>
      <c r="K1393" t="s">
        <v>178</v>
      </c>
      <c r="L1393">
        <v>1</v>
      </c>
    </row>
    <row r="1394" spans="1:12" x14ac:dyDescent="0.2">
      <c r="A1394" s="1" t="d">
        <v>2023-01-27</v>
      </c>
      <c r="B1394" s="45">
        <v>-1</v>
      </c>
      <c r="C1394" t="s">
        <v>77</v>
      </c>
      <c r="D1394" t="str">
        <f>_xlfn.XLOOKUP(Table2[[#This Row],[Patron Group]],$R$10:$R$24,$S$10:$S$24)</f>
        <v>Undergraduate</v>
      </c>
      <c r="E1394" s="1" t="d">
        <v>2023-02-10</v>
      </c>
      <c r="F1394" t="s">
        <v>317</v>
      </c>
      <c r="G1394" t="s">
        <v>2274</v>
      </c>
      <c r="H1394" t="str">
        <f>_xlfn.XLOOKUP(Table2[[#This Row],[Unique BarCode]],$N$10:$N$37,$O$10:$O$37)</f>
        <v>MacBook</v>
      </c>
      <c r="I1394" t="str">
        <f>_xlfn.XLOOKUP(Table2[[#This Row],[Unique BarCode]],$N$10:$N$37,$P$10:$P$37)</f>
        <v>Device</v>
      </c>
      <c r="J1394" t="s">
        <v>8</v>
      </c>
      <c r="K1394" t="s">
        <v>318</v>
      </c>
      <c r="L1394">
        <v>1</v>
      </c>
    </row>
    <row r="1395" spans="1:12" x14ac:dyDescent="0.2">
      <c r="A1395" s="1" t="d">
        <v>2023-01-27</v>
      </c>
      <c r="B1395" s="45">
        <v>-1</v>
      </c>
      <c r="C1395" t="s">
        <v>77</v>
      </c>
      <c r="D1395" t="str">
        <f>_xlfn.XLOOKUP(Table2[[#This Row],[Patron Group]],$R$10:$R$24,$S$10:$S$24)</f>
        <v>Undergraduate</v>
      </c>
      <c r="E1395" s="1" t="d">
        <v>2023-02-10</v>
      </c>
      <c r="F1395" t="s">
        <v>296</v>
      </c>
      <c r="G1395" t="s">
        <v>2274</v>
      </c>
      <c r="H1395" t="str">
        <f>_xlfn.XLOOKUP(Table2[[#This Row],[Unique BarCode]],$N$10:$N$37,$O$10:$O$37)</f>
        <v>MacBook</v>
      </c>
      <c r="I1395" t="str">
        <f>_xlfn.XLOOKUP(Table2[[#This Row],[Unique BarCode]],$N$10:$N$37,$P$10:$P$37)</f>
        <v>Device</v>
      </c>
      <c r="J1395" t="s">
        <v>8</v>
      </c>
      <c r="K1395" t="s">
        <v>296</v>
      </c>
      <c r="L1395">
        <v>1</v>
      </c>
    </row>
    <row r="1396" spans="1:12" x14ac:dyDescent="0.2">
      <c r="A1396" s="1" t="d">
        <v>2023-01-27</v>
      </c>
      <c r="B1396" s="45">
        <v>-1</v>
      </c>
      <c r="C1396" t="s">
        <v>77</v>
      </c>
      <c r="D1396" t="str">
        <f>_xlfn.XLOOKUP(Table2[[#This Row],[Patron Group]],$R$10:$R$24,$S$10:$S$24)</f>
        <v>Undergraduate</v>
      </c>
      <c r="E1396" s="1" t="d">
        <v>2023-02-10</v>
      </c>
      <c r="F1396" t="s">
        <v>1298</v>
      </c>
      <c r="G1396" t="s">
        <v>2297</v>
      </c>
      <c r="H1396" t="str">
        <f>_xlfn.XLOOKUP(Table2[[#This Row],[Unique BarCode]],$N$10:$N$37,$O$10:$O$37)</f>
        <v>iPad</v>
      </c>
      <c r="I1396" t="str">
        <f>_xlfn.XLOOKUP(Table2[[#This Row],[Unique BarCode]],$N$10:$N$37,$P$10:$P$37)</f>
        <v>Device</v>
      </c>
      <c r="J1396" t="s">
        <v>8</v>
      </c>
      <c r="K1396" t="s">
        <v>1299</v>
      </c>
      <c r="L1396">
        <v>1</v>
      </c>
    </row>
    <row r="1397" spans="1:12" x14ac:dyDescent="0.2">
      <c r="A1397" s="1" t="d">
        <v>2023-01-27</v>
      </c>
      <c r="B1397" s="45">
        <v>5562228460006530</v>
      </c>
      <c r="C1397" t="s">
        <v>77</v>
      </c>
      <c r="D1397" t="str">
        <f>_xlfn.XLOOKUP(Table2[[#This Row],[Patron Group]],$R$10:$R$24,$S$10:$S$24)</f>
        <v>Undergraduate</v>
      </c>
      <c r="E1397" s="1" t="d">
        <v>2023-02-03</v>
      </c>
      <c r="F1397" t="s">
        <v>1300</v>
      </c>
      <c r="G1397" t="s">
        <v>2274</v>
      </c>
      <c r="H1397" t="str">
        <f>_xlfn.XLOOKUP(Table2[[#This Row],[Unique BarCode]],$N$10:$N$37,$O$10:$O$37)</f>
        <v>MacBook</v>
      </c>
      <c r="I1397" t="str">
        <f>_xlfn.XLOOKUP(Table2[[#This Row],[Unique BarCode]],$N$10:$N$37,$P$10:$P$37)</f>
        <v>Device</v>
      </c>
      <c r="J1397" t="s">
        <v>8</v>
      </c>
      <c r="K1397" t="s">
        <v>1300</v>
      </c>
      <c r="L1397">
        <v>1</v>
      </c>
    </row>
    <row r="1398" spans="1:12" x14ac:dyDescent="0.2">
      <c r="A1398" s="1" t="d">
        <v>2023-01-28</v>
      </c>
      <c r="B1398" s="45">
        <v>-1</v>
      </c>
      <c r="C1398" t="s">
        <v>66</v>
      </c>
      <c r="D1398" t="str">
        <f>_xlfn.XLOOKUP(Table2[[#This Row],[Patron Group]],$R$10:$R$24,$S$10:$S$24)</f>
        <v>Graduate</v>
      </c>
      <c r="E1398" s="1" t="d">
        <v>2023-01-28</v>
      </c>
      <c r="F1398" t="s">
        <v>479</v>
      </c>
      <c r="G1398" t="s">
        <v>2271</v>
      </c>
      <c r="H1398" t="str">
        <f>_xlfn.XLOOKUP(Table2[[#This Row],[Unique BarCode]],$N$10:$N$37,$O$10:$O$37)</f>
        <v>OMNI</v>
      </c>
      <c r="I1398" t="str">
        <f>_xlfn.XLOOKUP(Table2[[#This Row],[Unique BarCode]],$N$10:$N$37,$P$10:$P$37)</f>
        <v>Charger</v>
      </c>
      <c r="J1398" t="s">
        <v>68</v>
      </c>
      <c r="K1398" t="s">
        <v>480</v>
      </c>
      <c r="L1398">
        <v>1</v>
      </c>
    </row>
    <row r="1399" spans="1:12" x14ac:dyDescent="0.2">
      <c r="A1399" s="1" t="d">
        <v>2023-01-29</v>
      </c>
      <c r="B1399" s="45">
        <v>-1</v>
      </c>
      <c r="C1399" t="s">
        <v>77</v>
      </c>
      <c r="D1399" t="str">
        <f>_xlfn.XLOOKUP(Table2[[#This Row],[Patron Group]],$R$10:$R$24,$S$10:$S$24)</f>
        <v>Undergraduate</v>
      </c>
      <c r="E1399" s="1" t="d">
        <v>2023-01-29</v>
      </c>
      <c r="F1399" t="s">
        <v>1301</v>
      </c>
      <c r="G1399" t="s">
        <v>2265</v>
      </c>
      <c r="H1399" t="str">
        <f>_xlfn.XLOOKUP(Table2[[#This Row],[Unique BarCode]],$N$10:$N$37,$O$10:$O$37)</f>
        <v>IPHONE</v>
      </c>
      <c r="I1399" t="str">
        <f>_xlfn.XLOOKUP(Table2[[#This Row],[Unique BarCode]],$N$10:$N$37,$P$10:$P$37)</f>
        <v>Charger</v>
      </c>
      <c r="J1399" t="s">
        <v>128</v>
      </c>
      <c r="K1399" t="s">
        <v>1302</v>
      </c>
      <c r="L1399">
        <v>1</v>
      </c>
    </row>
    <row r="1400" spans="1:12" x14ac:dyDescent="0.2">
      <c r="A1400" s="1" t="d">
        <v>2023-01-29</v>
      </c>
      <c r="B1400" s="45">
        <v>-1</v>
      </c>
      <c r="C1400" t="s">
        <v>77</v>
      </c>
      <c r="D1400" t="str">
        <f>_xlfn.XLOOKUP(Table2[[#This Row],[Patron Group]],$R$10:$R$24,$S$10:$S$24)</f>
        <v>Undergraduate</v>
      </c>
      <c r="E1400" s="1" t="d">
        <v>2023-01-29</v>
      </c>
      <c r="F1400" t="s">
        <v>473</v>
      </c>
      <c r="G1400" t="s">
        <v>2296</v>
      </c>
      <c r="H1400" t="str">
        <f>_xlfn.XLOOKUP(Table2[[#This Row],[Unique BarCode]],$N$10:$N$37,$O$10:$O$37)</f>
        <v>MACUSBC</v>
      </c>
      <c r="I1400" t="str">
        <f>_xlfn.XLOOKUP(Table2[[#This Row],[Unique BarCode]],$N$10:$N$37,$P$10:$P$37)</f>
        <v>Charger</v>
      </c>
      <c r="J1400" t="s">
        <v>128</v>
      </c>
      <c r="K1400" t="s">
        <v>474</v>
      </c>
      <c r="L1400">
        <v>1</v>
      </c>
    </row>
    <row r="1401" spans="1:12" x14ac:dyDescent="0.2">
      <c r="A1401" s="1" t="d">
        <v>2023-01-29</v>
      </c>
      <c r="B1401" s="45">
        <v>-1</v>
      </c>
      <c r="C1401" t="s">
        <v>77</v>
      </c>
      <c r="D1401" t="str">
        <f>_xlfn.XLOOKUP(Table2[[#This Row],[Patron Group]],$R$10:$R$24,$S$10:$S$24)</f>
        <v>Undergraduate</v>
      </c>
      <c r="E1401" s="1" t="d">
        <v>2023-02-05</v>
      </c>
      <c r="F1401" t="s">
        <v>861</v>
      </c>
      <c r="G1401" t="s">
        <v>2273</v>
      </c>
      <c r="H1401" t="str">
        <f>_xlfn.XLOOKUP(Table2[[#This Row],[Unique BarCode]],$N$10:$N$37,$O$10:$O$37)</f>
        <v>ChromeBook</v>
      </c>
      <c r="I1401" t="str">
        <f>_xlfn.XLOOKUP(Table2[[#This Row],[Unique BarCode]],$N$10:$N$37,$P$10:$P$37)</f>
        <v>Device</v>
      </c>
      <c r="J1401" t="s">
        <v>128</v>
      </c>
      <c r="K1401" t="s">
        <v>862</v>
      </c>
      <c r="L1401">
        <v>1</v>
      </c>
    </row>
    <row r="1402" spans="1:12" x14ac:dyDescent="0.2">
      <c r="A1402" s="1" t="d">
        <v>2023-01-29</v>
      </c>
      <c r="B1402" s="45">
        <v>-1</v>
      </c>
      <c r="C1402" t="s">
        <v>77</v>
      </c>
      <c r="D1402" t="str">
        <f>_xlfn.XLOOKUP(Table2[[#This Row],[Patron Group]],$R$10:$R$24,$S$10:$S$24)</f>
        <v>Undergraduate</v>
      </c>
      <c r="E1402" s="1" t="d">
        <v>2023-02-05</v>
      </c>
      <c r="F1402" t="s">
        <v>591</v>
      </c>
      <c r="G1402" t="s">
        <v>2273</v>
      </c>
      <c r="H1402" t="str">
        <f>_xlfn.XLOOKUP(Table2[[#This Row],[Unique BarCode]],$N$10:$N$37,$O$10:$O$37)</f>
        <v>ChromeBook</v>
      </c>
      <c r="I1402" t="str">
        <f>_xlfn.XLOOKUP(Table2[[#This Row],[Unique BarCode]],$N$10:$N$37,$P$10:$P$37)</f>
        <v>Device</v>
      </c>
      <c r="J1402" t="s">
        <v>49</v>
      </c>
      <c r="K1402" t="s">
        <v>592</v>
      </c>
      <c r="L1402">
        <v>1</v>
      </c>
    </row>
    <row r="1403" spans="1:12" x14ac:dyDescent="0.2">
      <c r="A1403" s="1" t="d">
        <v>2023-01-29</v>
      </c>
      <c r="B1403" s="45">
        <v>-1</v>
      </c>
      <c r="C1403" t="s">
        <v>77</v>
      </c>
      <c r="D1403" t="str">
        <f>_xlfn.XLOOKUP(Table2[[#This Row],[Patron Group]],$R$10:$R$24,$S$10:$S$24)</f>
        <v>Undergraduate</v>
      </c>
      <c r="E1403" s="1" t="d">
        <v>2023-02-05</v>
      </c>
      <c r="F1403" t="s">
        <v>127</v>
      </c>
      <c r="G1403" t="s">
        <v>2273</v>
      </c>
      <c r="H1403" t="str">
        <f>_xlfn.XLOOKUP(Table2[[#This Row],[Unique BarCode]],$N$10:$N$37,$O$10:$O$37)</f>
        <v>ChromeBook</v>
      </c>
      <c r="I1403" t="str">
        <f>_xlfn.XLOOKUP(Table2[[#This Row],[Unique BarCode]],$N$10:$N$37,$P$10:$P$37)</f>
        <v>Device</v>
      </c>
      <c r="J1403" t="s">
        <v>128</v>
      </c>
      <c r="K1403" t="s">
        <v>129</v>
      </c>
      <c r="L1403">
        <v>1</v>
      </c>
    </row>
    <row r="1404" spans="1:12" x14ac:dyDescent="0.2">
      <c r="A1404" s="1" t="d">
        <v>2023-01-29</v>
      </c>
      <c r="B1404" s="45">
        <v>-1</v>
      </c>
      <c r="C1404" t="s">
        <v>77</v>
      </c>
      <c r="D1404" t="str">
        <f>_xlfn.XLOOKUP(Table2[[#This Row],[Patron Group]],$R$10:$R$24,$S$10:$S$24)</f>
        <v>Undergraduate</v>
      </c>
      <c r="E1404" s="1" t="d">
        <v>2023-02-12</v>
      </c>
      <c r="F1404" t="s">
        <v>231</v>
      </c>
      <c r="G1404" t="s">
        <v>2273</v>
      </c>
      <c r="H1404" t="str">
        <f>_xlfn.XLOOKUP(Table2[[#This Row],[Unique BarCode]],$N$10:$N$37,$O$10:$O$37)</f>
        <v>ChromeBook</v>
      </c>
      <c r="I1404" t="str">
        <f>_xlfn.XLOOKUP(Table2[[#This Row],[Unique BarCode]],$N$10:$N$37,$P$10:$P$37)</f>
        <v>Device</v>
      </c>
      <c r="J1404" t="s">
        <v>13</v>
      </c>
      <c r="K1404" t="s">
        <v>232</v>
      </c>
      <c r="L1404">
        <v>1</v>
      </c>
    </row>
    <row r="1405" spans="1:12" x14ac:dyDescent="0.2">
      <c r="A1405" s="1" t="d">
        <v>2023-01-30</v>
      </c>
      <c r="B1405" s="45">
        <v>-1</v>
      </c>
      <c r="C1405" t="s">
        <v>15</v>
      </c>
      <c r="D1405" t="str">
        <f>_xlfn.XLOOKUP(Table2[[#This Row],[Patron Group]],$R$10:$R$24,$S$10:$S$24)</f>
        <v>Academic</v>
      </c>
      <c r="E1405" s="1" t="d">
        <v>2023-02-06</v>
      </c>
      <c r="F1405" t="s">
        <v>100</v>
      </c>
      <c r="G1405" t="s">
        <v>2273</v>
      </c>
      <c r="H1405" t="str">
        <f>_xlfn.XLOOKUP(Table2[[#This Row],[Unique BarCode]],$N$10:$N$37,$O$10:$O$37)</f>
        <v>ChromeBook</v>
      </c>
      <c r="I1405" t="str">
        <f>_xlfn.XLOOKUP(Table2[[#This Row],[Unique BarCode]],$N$10:$N$37,$P$10:$P$37)</f>
        <v>Device</v>
      </c>
      <c r="J1405" t="s">
        <v>8</v>
      </c>
      <c r="K1405" t="s">
        <v>101</v>
      </c>
      <c r="L1405">
        <v>1</v>
      </c>
    </row>
    <row r="1406" spans="1:12" x14ac:dyDescent="0.2">
      <c r="A1406" s="1" t="d">
        <v>2023-01-30</v>
      </c>
      <c r="B1406" s="45">
        <v>-1</v>
      </c>
      <c r="C1406" t="s">
        <v>20</v>
      </c>
      <c r="D1406" t="str">
        <f>_xlfn.XLOOKUP(Table2[[#This Row],[Patron Group]],$R$10:$R$24,$S$10:$S$24)</f>
        <v>Graduate</v>
      </c>
      <c r="E1406" s="1" t="d">
        <v>2023-01-30</v>
      </c>
      <c r="F1406" t="s">
        <v>23</v>
      </c>
      <c r="G1406" t="s">
        <v>2266</v>
      </c>
      <c r="H1406" t="str">
        <f>_xlfn.XLOOKUP(Table2[[#This Row],[Unique BarCode]],$N$10:$N$37,$O$10:$O$37)</f>
        <v>Headphones</v>
      </c>
      <c r="I1406" t="str">
        <f>_xlfn.XLOOKUP(Table2[[#This Row],[Unique BarCode]],$N$10:$N$37,$P$10:$P$37)</f>
        <v>Accessory</v>
      </c>
      <c r="J1406" t="s">
        <v>8</v>
      </c>
      <c r="K1406" t="s">
        <v>24</v>
      </c>
      <c r="L1406">
        <v>1</v>
      </c>
    </row>
    <row r="1407" spans="1:12" x14ac:dyDescent="0.2">
      <c r="A1407" s="1" t="d">
        <v>2023-01-30</v>
      </c>
      <c r="B1407" s="45">
        <v>-1</v>
      </c>
      <c r="C1407" t="s">
        <v>20</v>
      </c>
      <c r="D1407" t="str">
        <f>_xlfn.XLOOKUP(Table2[[#This Row],[Patron Group]],$R$10:$R$24,$S$10:$S$24)</f>
        <v>Graduate</v>
      </c>
      <c r="E1407" s="1" t="d">
        <v>2023-01-30</v>
      </c>
      <c r="F1407" t="s">
        <v>687</v>
      </c>
      <c r="G1407" t="s">
        <v>2282</v>
      </c>
      <c r="H1407" t="str">
        <f>_xlfn.XLOOKUP(Table2[[#This Row],[Unique BarCode]],$N$10:$N$37,$O$10:$O$37)</f>
        <v>HPUSBC</v>
      </c>
      <c r="I1407" t="str">
        <f>_xlfn.XLOOKUP(Table2[[#This Row],[Unique BarCode]],$N$10:$N$37,$P$10:$P$37)</f>
        <v>Charger</v>
      </c>
      <c r="J1407" t="s">
        <v>49</v>
      </c>
      <c r="L1407">
        <v>1</v>
      </c>
    </row>
    <row r="1408" spans="1:12" x14ac:dyDescent="0.2">
      <c r="A1408" s="1" t="d">
        <v>2023-01-30</v>
      </c>
      <c r="B1408" s="45">
        <v>-1</v>
      </c>
      <c r="C1408" t="s">
        <v>20</v>
      </c>
      <c r="D1408" t="str">
        <f>_xlfn.XLOOKUP(Table2[[#This Row],[Patron Group]],$R$10:$R$24,$S$10:$S$24)</f>
        <v>Graduate</v>
      </c>
      <c r="E1408" s="1" t="d">
        <v>2023-01-30</v>
      </c>
      <c r="F1408" t="s">
        <v>1179</v>
      </c>
      <c r="G1408" t="s">
        <v>2265</v>
      </c>
      <c r="H1408" t="str">
        <f>_xlfn.XLOOKUP(Table2[[#This Row],[Unique BarCode]],$N$10:$N$37,$O$10:$O$37)</f>
        <v>IPHONE</v>
      </c>
      <c r="I1408" t="str">
        <f>_xlfn.XLOOKUP(Table2[[#This Row],[Unique BarCode]],$N$10:$N$37,$P$10:$P$37)</f>
        <v>Charger</v>
      </c>
      <c r="J1408" t="s">
        <v>49</v>
      </c>
      <c r="K1408" t="s">
        <v>1180</v>
      </c>
      <c r="L1408">
        <v>1</v>
      </c>
    </row>
    <row r="1409" spans="1:12" x14ac:dyDescent="0.2">
      <c r="A1409" s="1" t="d">
        <v>2023-01-30</v>
      </c>
      <c r="B1409" s="45">
        <v>-1</v>
      </c>
      <c r="C1409" t="s">
        <v>20</v>
      </c>
      <c r="D1409" t="str">
        <f>_xlfn.XLOOKUP(Table2[[#This Row],[Patron Group]],$R$10:$R$24,$S$10:$S$24)</f>
        <v>Graduate</v>
      </c>
      <c r="E1409" s="1" t="d">
        <v>2023-01-30</v>
      </c>
      <c r="F1409" t="s">
        <v>218</v>
      </c>
      <c r="G1409" t="s">
        <v>2265</v>
      </c>
      <c r="H1409" t="str">
        <f>_xlfn.XLOOKUP(Table2[[#This Row],[Unique BarCode]],$N$10:$N$37,$O$10:$O$37)</f>
        <v>IPHONE</v>
      </c>
      <c r="I1409" t="str">
        <f>_xlfn.XLOOKUP(Table2[[#This Row],[Unique BarCode]],$N$10:$N$37,$P$10:$P$37)</f>
        <v>Charger</v>
      </c>
      <c r="J1409" t="s">
        <v>49</v>
      </c>
      <c r="K1409" t="s">
        <v>219</v>
      </c>
      <c r="L1409">
        <v>1</v>
      </c>
    </row>
    <row r="1410" spans="1:12" x14ac:dyDescent="0.2">
      <c r="A1410" s="1" t="d">
        <v>2023-01-30</v>
      </c>
      <c r="B1410" s="45">
        <v>-1</v>
      </c>
      <c r="C1410" t="s">
        <v>20</v>
      </c>
      <c r="D1410" t="str">
        <f>_xlfn.XLOOKUP(Table2[[#This Row],[Patron Group]],$R$10:$R$24,$S$10:$S$24)</f>
        <v>Graduate</v>
      </c>
      <c r="E1410" s="1" t="d">
        <v>2023-01-30</v>
      </c>
      <c r="F1410" t="s">
        <v>813</v>
      </c>
      <c r="G1410" t="s">
        <v>2268</v>
      </c>
      <c r="H1410" t="str">
        <f>_xlfn.XLOOKUP(Table2[[#This Row],[Unique BarCode]],$N$10:$N$37,$O$10:$O$37)</f>
        <v>MACCHRG</v>
      </c>
      <c r="I1410" t="str">
        <f>_xlfn.XLOOKUP(Table2[[#This Row],[Unique BarCode]],$N$10:$N$37,$P$10:$P$37)</f>
        <v>Charger</v>
      </c>
      <c r="J1410" t="s">
        <v>13</v>
      </c>
      <c r="K1410" t="s">
        <v>814</v>
      </c>
      <c r="L1410">
        <v>1</v>
      </c>
    </row>
    <row r="1411" spans="1:12" x14ac:dyDescent="0.2">
      <c r="A1411" s="1" t="d">
        <v>2023-01-30</v>
      </c>
      <c r="B1411" s="45">
        <v>-1</v>
      </c>
      <c r="C1411" t="s">
        <v>20</v>
      </c>
      <c r="D1411" t="str">
        <f>_xlfn.XLOOKUP(Table2[[#This Row],[Patron Group]],$R$10:$R$24,$S$10:$S$24)</f>
        <v>Graduate</v>
      </c>
      <c r="E1411" s="1" t="d">
        <v>2023-01-30</v>
      </c>
      <c r="F1411" t="s">
        <v>224</v>
      </c>
      <c r="G1411" t="s">
        <v>2296</v>
      </c>
      <c r="H1411" t="str">
        <f>_xlfn.XLOOKUP(Table2[[#This Row],[Unique BarCode]],$N$10:$N$37,$O$10:$O$37)</f>
        <v>MACUSBC</v>
      </c>
      <c r="I1411" t="str">
        <f>_xlfn.XLOOKUP(Table2[[#This Row],[Unique BarCode]],$N$10:$N$37,$P$10:$P$37)</f>
        <v>Charger</v>
      </c>
      <c r="J1411" t="s">
        <v>8</v>
      </c>
      <c r="K1411" t="s">
        <v>225</v>
      </c>
      <c r="L1411">
        <v>1</v>
      </c>
    </row>
    <row r="1412" spans="1:12" x14ac:dyDescent="0.2">
      <c r="A1412" s="1" t="d">
        <v>2023-01-30</v>
      </c>
      <c r="B1412" s="45">
        <v>-1</v>
      </c>
      <c r="C1412" t="s">
        <v>20</v>
      </c>
      <c r="D1412" t="str">
        <f>_xlfn.XLOOKUP(Table2[[#This Row],[Patron Group]],$R$10:$R$24,$S$10:$S$24)</f>
        <v>Graduate</v>
      </c>
      <c r="E1412" s="1" t="d">
        <v>2023-01-30</v>
      </c>
      <c r="F1412" t="s">
        <v>471</v>
      </c>
      <c r="G1412" t="s">
        <v>2296</v>
      </c>
      <c r="H1412" t="str">
        <f>_xlfn.XLOOKUP(Table2[[#This Row],[Unique BarCode]],$N$10:$N$37,$O$10:$O$37)</f>
        <v>MACUSBC</v>
      </c>
      <c r="I1412" t="str">
        <f>_xlfn.XLOOKUP(Table2[[#This Row],[Unique BarCode]],$N$10:$N$37,$P$10:$P$37)</f>
        <v>Charger</v>
      </c>
      <c r="J1412" t="s">
        <v>8</v>
      </c>
      <c r="K1412" t="s">
        <v>472</v>
      </c>
      <c r="L1412">
        <v>1</v>
      </c>
    </row>
    <row r="1413" spans="1:12" x14ac:dyDescent="0.2">
      <c r="A1413" s="1" t="d">
        <v>2023-01-30</v>
      </c>
      <c r="B1413" s="45">
        <v>-1</v>
      </c>
      <c r="C1413" t="s">
        <v>20</v>
      </c>
      <c r="D1413" t="str">
        <f>_xlfn.XLOOKUP(Table2[[#This Row],[Patron Group]],$R$10:$R$24,$S$10:$S$24)</f>
        <v>Graduate</v>
      </c>
      <c r="E1413" s="1" t="d">
        <v>2023-01-30</v>
      </c>
      <c r="F1413" t="s">
        <v>213</v>
      </c>
      <c r="G1413" t="s">
        <v>2296</v>
      </c>
      <c r="H1413" t="str">
        <f>_xlfn.XLOOKUP(Table2[[#This Row],[Unique BarCode]],$N$10:$N$37,$O$10:$O$37)</f>
        <v>MACUSBC</v>
      </c>
      <c r="I1413" t="str">
        <f>_xlfn.XLOOKUP(Table2[[#This Row],[Unique BarCode]],$N$10:$N$37,$P$10:$P$37)</f>
        <v>Charger</v>
      </c>
      <c r="J1413" t="s">
        <v>8</v>
      </c>
      <c r="K1413" t="s">
        <v>214</v>
      </c>
      <c r="L1413">
        <v>1</v>
      </c>
    </row>
    <row r="1414" spans="1:12" x14ac:dyDescent="0.2">
      <c r="A1414" s="1" t="d">
        <v>2023-01-30</v>
      </c>
      <c r="B1414" s="45">
        <v>-1</v>
      </c>
      <c r="C1414" t="s">
        <v>20</v>
      </c>
      <c r="D1414" t="str">
        <f>_xlfn.XLOOKUP(Table2[[#This Row],[Patron Group]],$R$10:$R$24,$S$10:$S$24)</f>
        <v>Graduate</v>
      </c>
      <c r="E1414" s="1" t="d">
        <v>2023-01-30</v>
      </c>
      <c r="F1414" t="s">
        <v>93</v>
      </c>
      <c r="G1414" t="s">
        <v>2296</v>
      </c>
      <c r="H1414" t="str">
        <f>_xlfn.XLOOKUP(Table2[[#This Row],[Unique BarCode]],$N$10:$N$37,$O$10:$O$37)</f>
        <v>MACUSBC</v>
      </c>
      <c r="I1414" t="str">
        <f>_xlfn.XLOOKUP(Table2[[#This Row],[Unique BarCode]],$N$10:$N$37,$P$10:$P$37)</f>
        <v>Charger</v>
      </c>
      <c r="J1414" t="s">
        <v>8</v>
      </c>
      <c r="K1414" t="s">
        <v>94</v>
      </c>
      <c r="L1414">
        <v>1</v>
      </c>
    </row>
    <row r="1415" spans="1:12" x14ac:dyDescent="0.2">
      <c r="A1415" s="1" t="d">
        <v>2023-01-30</v>
      </c>
      <c r="B1415" s="45">
        <v>-1</v>
      </c>
      <c r="C1415" t="s">
        <v>20</v>
      </c>
      <c r="D1415" t="str">
        <f>_xlfn.XLOOKUP(Table2[[#This Row],[Patron Group]],$R$10:$R$24,$S$10:$S$24)</f>
        <v>Graduate</v>
      </c>
      <c r="E1415" s="1" t="d">
        <v>2023-01-30</v>
      </c>
      <c r="F1415" t="s">
        <v>1262</v>
      </c>
      <c r="G1415" t="s">
        <v>2294</v>
      </c>
      <c r="H1415" t="str">
        <f>_xlfn.XLOOKUP(Table2[[#This Row],[Unique BarCode]],$N$10:$N$37,$O$10:$O$37)</f>
        <v>UVGA</v>
      </c>
      <c r="I1415" t="str">
        <f>_xlfn.XLOOKUP(Table2[[#This Row],[Unique BarCode]],$N$10:$N$37,$P$10:$P$37)</f>
        <v>Cable</v>
      </c>
      <c r="J1415" t="s">
        <v>8</v>
      </c>
      <c r="L1415">
        <v>1</v>
      </c>
    </row>
    <row r="1416" spans="1:12" x14ac:dyDescent="0.2">
      <c r="A1416" s="1" t="d">
        <v>2023-01-30</v>
      </c>
      <c r="B1416" s="45">
        <v>-1</v>
      </c>
      <c r="C1416" t="s">
        <v>20</v>
      </c>
      <c r="D1416" t="str">
        <f>_xlfn.XLOOKUP(Table2[[#This Row],[Patron Group]],$R$10:$R$24,$S$10:$S$24)</f>
        <v>Graduate</v>
      </c>
      <c r="E1416" s="1" t="d">
        <v>2023-01-30</v>
      </c>
      <c r="F1416" t="s">
        <v>272</v>
      </c>
      <c r="G1416" t="s">
        <v>2272</v>
      </c>
      <c r="H1416" t="str">
        <f>_xlfn.XLOOKUP(Table2[[#This Row],[Unique BarCode]],$N$10:$N$37,$O$10:$O$37)</f>
        <v>WALLADPT</v>
      </c>
      <c r="I1416" t="str">
        <f>_xlfn.XLOOKUP(Table2[[#This Row],[Unique BarCode]],$N$10:$N$37,$P$10:$P$37)</f>
        <v>Charger</v>
      </c>
      <c r="J1416" t="s">
        <v>49</v>
      </c>
      <c r="K1416" t="s">
        <v>273</v>
      </c>
      <c r="L1416">
        <v>1</v>
      </c>
    </row>
    <row r="1417" spans="1:12" x14ac:dyDescent="0.2">
      <c r="A1417" s="1" t="d">
        <v>2023-01-30</v>
      </c>
      <c r="B1417" s="45">
        <v>-1</v>
      </c>
      <c r="C1417" t="s">
        <v>20</v>
      </c>
      <c r="D1417" t="str">
        <f>_xlfn.XLOOKUP(Table2[[#This Row],[Patron Group]],$R$10:$R$24,$S$10:$S$24)</f>
        <v>Graduate</v>
      </c>
      <c r="E1417" s="1" t="d">
        <v>2023-01-30</v>
      </c>
      <c r="F1417" t="s">
        <v>1184</v>
      </c>
      <c r="G1417" t="s">
        <v>2272</v>
      </c>
      <c r="H1417" t="str">
        <f>_xlfn.XLOOKUP(Table2[[#This Row],[Unique BarCode]],$N$10:$N$37,$O$10:$O$37)</f>
        <v>WALLADPT</v>
      </c>
      <c r="I1417" t="str">
        <f>_xlfn.XLOOKUP(Table2[[#This Row],[Unique BarCode]],$N$10:$N$37,$P$10:$P$37)</f>
        <v>Charger</v>
      </c>
      <c r="J1417" t="s">
        <v>49</v>
      </c>
      <c r="K1417" t="s">
        <v>1185</v>
      </c>
      <c r="L1417">
        <v>1</v>
      </c>
    </row>
    <row r="1418" spans="1:12" x14ac:dyDescent="0.2">
      <c r="A1418" s="1" t="d">
        <v>2023-01-30</v>
      </c>
      <c r="B1418" s="45">
        <v>-1</v>
      </c>
      <c r="C1418" t="s">
        <v>20</v>
      </c>
      <c r="D1418" t="str">
        <f>_xlfn.XLOOKUP(Table2[[#This Row],[Patron Group]],$R$10:$R$24,$S$10:$S$24)</f>
        <v>Graduate</v>
      </c>
      <c r="E1418" s="1" t="d">
        <v>2023-01-30</v>
      </c>
      <c r="F1418" t="s">
        <v>275</v>
      </c>
      <c r="G1418" t="s">
        <v>2272</v>
      </c>
      <c r="H1418" t="str">
        <f>_xlfn.XLOOKUP(Table2[[#This Row],[Unique BarCode]],$N$10:$N$37,$O$10:$O$37)</f>
        <v>WALLADPT</v>
      </c>
      <c r="I1418" t="str">
        <f>_xlfn.XLOOKUP(Table2[[#This Row],[Unique BarCode]],$N$10:$N$37,$P$10:$P$37)</f>
        <v>Charger</v>
      </c>
      <c r="J1418" t="s">
        <v>8</v>
      </c>
      <c r="L1418">
        <v>1</v>
      </c>
    </row>
    <row r="1419" spans="1:12" x14ac:dyDescent="0.2">
      <c r="A1419" s="1" t="d">
        <v>2023-01-30</v>
      </c>
      <c r="B1419" s="45">
        <v>-1</v>
      </c>
      <c r="C1419" t="s">
        <v>20</v>
      </c>
      <c r="D1419" t="str">
        <f>_xlfn.XLOOKUP(Table2[[#This Row],[Patron Group]],$R$10:$R$24,$S$10:$S$24)</f>
        <v>Graduate</v>
      </c>
      <c r="E1419" s="1" t="d">
        <v>2023-02-06</v>
      </c>
      <c r="F1419" t="s">
        <v>691</v>
      </c>
      <c r="G1419" t="s">
        <v>2273</v>
      </c>
      <c r="H1419" t="str">
        <f>_xlfn.XLOOKUP(Table2[[#This Row],[Unique BarCode]],$N$10:$N$37,$O$10:$O$37)</f>
        <v>ChromeBook</v>
      </c>
      <c r="I1419" t="str">
        <f>_xlfn.XLOOKUP(Table2[[#This Row],[Unique BarCode]],$N$10:$N$37,$P$10:$P$37)</f>
        <v>Device</v>
      </c>
      <c r="J1419" t="s">
        <v>13</v>
      </c>
      <c r="K1419" t="s">
        <v>692</v>
      </c>
      <c r="L1419">
        <v>1</v>
      </c>
    </row>
    <row r="1420" spans="1:12" x14ac:dyDescent="0.2">
      <c r="A1420" s="1" t="d">
        <v>2023-01-30</v>
      </c>
      <c r="B1420" s="45">
        <v>-1</v>
      </c>
      <c r="C1420" t="s">
        <v>20</v>
      </c>
      <c r="D1420" t="str">
        <f>_xlfn.XLOOKUP(Table2[[#This Row],[Patron Group]],$R$10:$R$24,$S$10:$S$24)</f>
        <v>Graduate</v>
      </c>
      <c r="E1420" s="1" t="d">
        <v>2023-02-06</v>
      </c>
      <c r="F1420" t="s">
        <v>1303</v>
      </c>
      <c r="G1420" t="s">
        <v>2273</v>
      </c>
      <c r="H1420" t="str">
        <f>_xlfn.XLOOKUP(Table2[[#This Row],[Unique BarCode]],$N$10:$N$37,$O$10:$O$37)</f>
        <v>ChromeBook</v>
      </c>
      <c r="I1420" t="str">
        <f>_xlfn.XLOOKUP(Table2[[#This Row],[Unique BarCode]],$N$10:$N$37,$P$10:$P$37)</f>
        <v>Device</v>
      </c>
      <c r="J1420" t="s">
        <v>13</v>
      </c>
      <c r="K1420" t="s">
        <v>1304</v>
      </c>
      <c r="L1420">
        <v>1</v>
      </c>
    </row>
    <row r="1421" spans="1:12" x14ac:dyDescent="0.2">
      <c r="A1421" s="1" t="d">
        <v>2023-01-30</v>
      </c>
      <c r="B1421" s="45">
        <v>-1</v>
      </c>
      <c r="C1421" t="s">
        <v>20</v>
      </c>
      <c r="D1421" t="str">
        <f>_xlfn.XLOOKUP(Table2[[#This Row],[Patron Group]],$R$10:$R$24,$S$10:$S$24)</f>
        <v>Graduate</v>
      </c>
      <c r="E1421" s="1" t="d">
        <v>2023-02-06</v>
      </c>
      <c r="F1421" t="s">
        <v>499</v>
      </c>
      <c r="G1421" t="s">
        <v>2274</v>
      </c>
      <c r="H1421" t="str">
        <f>_xlfn.XLOOKUP(Table2[[#This Row],[Unique BarCode]],$N$10:$N$37,$O$10:$O$37)</f>
        <v>MacBook</v>
      </c>
      <c r="I1421" t="str">
        <f>_xlfn.XLOOKUP(Table2[[#This Row],[Unique BarCode]],$N$10:$N$37,$P$10:$P$37)</f>
        <v>Device</v>
      </c>
      <c r="J1421" t="s">
        <v>8</v>
      </c>
      <c r="K1421" t="s">
        <v>500</v>
      </c>
      <c r="L1421">
        <v>1</v>
      </c>
    </row>
    <row r="1422" spans="1:12" x14ac:dyDescent="0.2">
      <c r="A1422" s="1" t="d">
        <v>2023-01-30</v>
      </c>
      <c r="B1422" s="45">
        <v>-1</v>
      </c>
      <c r="C1422" t="s">
        <v>20</v>
      </c>
      <c r="D1422" t="str">
        <f>_xlfn.XLOOKUP(Table2[[#This Row],[Patron Group]],$R$10:$R$24,$S$10:$S$24)</f>
        <v>Graduate</v>
      </c>
      <c r="E1422" s="1" t="d">
        <v>2023-02-06</v>
      </c>
      <c r="F1422" t="s">
        <v>1214</v>
      </c>
      <c r="G1422" t="s">
        <v>2274</v>
      </c>
      <c r="H1422" t="str">
        <f>_xlfn.XLOOKUP(Table2[[#This Row],[Unique BarCode]],$N$10:$N$37,$O$10:$O$37)</f>
        <v>MacBook</v>
      </c>
      <c r="I1422" t="str">
        <f>_xlfn.XLOOKUP(Table2[[#This Row],[Unique BarCode]],$N$10:$N$37,$P$10:$P$37)</f>
        <v>Device</v>
      </c>
      <c r="J1422" t="s">
        <v>8</v>
      </c>
      <c r="K1422" t="s">
        <v>1214</v>
      </c>
      <c r="L1422">
        <v>1</v>
      </c>
    </row>
    <row r="1423" spans="1:12" x14ac:dyDescent="0.2">
      <c r="A1423" s="1" t="d">
        <v>2023-01-30</v>
      </c>
      <c r="B1423" s="45">
        <v>-1</v>
      </c>
      <c r="C1423" t="s">
        <v>20</v>
      </c>
      <c r="D1423" t="str">
        <f>_xlfn.XLOOKUP(Table2[[#This Row],[Patron Group]],$R$10:$R$24,$S$10:$S$24)</f>
        <v>Graduate</v>
      </c>
      <c r="E1423" s="1" t="d">
        <v>2023-02-06</v>
      </c>
      <c r="F1423" t="s">
        <v>805</v>
      </c>
      <c r="G1423" t="s">
        <v>2263</v>
      </c>
      <c r="H1423" t="str">
        <f>_xlfn.XLOOKUP(Table2[[#This Row],[Unique BarCode]],$N$10:$N$37,$O$10:$O$37)</f>
        <v>HP Laptop</v>
      </c>
      <c r="I1423" t="str">
        <f>_xlfn.XLOOKUP(Table2[[#This Row],[Unique BarCode]],$N$10:$N$37,$P$10:$P$37)</f>
        <v>Device</v>
      </c>
      <c r="J1423" t="s">
        <v>8</v>
      </c>
      <c r="K1423" t="s">
        <v>806</v>
      </c>
      <c r="L1423">
        <v>1</v>
      </c>
    </row>
    <row r="1424" spans="1:12" x14ac:dyDescent="0.2">
      <c r="A1424" s="1" t="d">
        <v>2023-01-30</v>
      </c>
      <c r="B1424" s="45">
        <v>-1</v>
      </c>
      <c r="C1424" t="s">
        <v>20</v>
      </c>
      <c r="D1424" t="str">
        <f>_xlfn.XLOOKUP(Table2[[#This Row],[Patron Group]],$R$10:$R$24,$S$10:$S$24)</f>
        <v>Graduate</v>
      </c>
      <c r="E1424" s="1" t="d">
        <v>2023-02-13</v>
      </c>
      <c r="F1424" t="s">
        <v>440</v>
      </c>
      <c r="G1424" t="s">
        <v>2273</v>
      </c>
      <c r="H1424" t="str">
        <f>_xlfn.XLOOKUP(Table2[[#This Row],[Unique BarCode]],$N$10:$N$37,$O$10:$O$37)</f>
        <v>ChromeBook</v>
      </c>
      <c r="I1424" t="str">
        <f>_xlfn.XLOOKUP(Table2[[#This Row],[Unique BarCode]],$N$10:$N$37,$P$10:$P$37)</f>
        <v>Device</v>
      </c>
      <c r="J1424" t="s">
        <v>13</v>
      </c>
      <c r="K1424" t="s">
        <v>441</v>
      </c>
      <c r="L1424">
        <v>1</v>
      </c>
    </row>
    <row r="1425" spans="1:12" x14ac:dyDescent="0.2">
      <c r="A1425" s="1" t="d">
        <v>2023-01-30</v>
      </c>
      <c r="B1425" s="45">
        <v>-1</v>
      </c>
      <c r="C1425" t="s">
        <v>20</v>
      </c>
      <c r="D1425" t="str">
        <f>_xlfn.XLOOKUP(Table2[[#This Row],[Patron Group]],$R$10:$R$24,$S$10:$S$24)</f>
        <v>Graduate</v>
      </c>
      <c r="E1425" s="1" t="d">
        <v>2023-02-13</v>
      </c>
      <c r="F1425" t="s">
        <v>1305</v>
      </c>
      <c r="G1425" t="s">
        <v>2263</v>
      </c>
      <c r="H1425" t="str">
        <f>_xlfn.XLOOKUP(Table2[[#This Row],[Unique BarCode]],$N$10:$N$37,$O$10:$O$37)</f>
        <v>HP Laptop</v>
      </c>
      <c r="I1425" t="str">
        <f>_xlfn.XLOOKUP(Table2[[#This Row],[Unique BarCode]],$N$10:$N$37,$P$10:$P$37)</f>
        <v>Device</v>
      </c>
      <c r="J1425" t="s">
        <v>8</v>
      </c>
      <c r="K1425" t="s">
        <v>1306</v>
      </c>
      <c r="L1425">
        <v>1</v>
      </c>
    </row>
    <row r="1426" spans="1:12" x14ac:dyDescent="0.2">
      <c r="A1426" s="1" t="d">
        <v>2023-01-30</v>
      </c>
      <c r="B1426" s="45">
        <v>-1</v>
      </c>
      <c r="C1426" t="s">
        <v>20</v>
      </c>
      <c r="D1426" t="str">
        <f>_xlfn.XLOOKUP(Table2[[#This Row],[Patron Group]],$R$10:$R$24,$S$10:$S$24)</f>
        <v>Graduate</v>
      </c>
      <c r="E1426" s="1" t="d">
        <v>2023-02-13</v>
      </c>
      <c r="F1426" t="s">
        <v>125</v>
      </c>
      <c r="G1426" t="s">
        <v>2263</v>
      </c>
      <c r="H1426" t="str">
        <f>_xlfn.XLOOKUP(Table2[[#This Row],[Unique BarCode]],$N$10:$N$37,$O$10:$O$37)</f>
        <v>HP Laptop</v>
      </c>
      <c r="I1426" t="str">
        <f>_xlfn.XLOOKUP(Table2[[#This Row],[Unique BarCode]],$N$10:$N$37,$P$10:$P$37)</f>
        <v>Device</v>
      </c>
      <c r="J1426" t="s">
        <v>8</v>
      </c>
      <c r="K1426" t="s">
        <v>126</v>
      </c>
      <c r="L1426">
        <v>1</v>
      </c>
    </row>
    <row r="1427" spans="1:12" x14ac:dyDescent="0.2">
      <c r="A1427" s="1" t="d">
        <v>2023-01-30</v>
      </c>
      <c r="B1427" s="45">
        <v>-1</v>
      </c>
      <c r="C1427" t="s">
        <v>20</v>
      </c>
      <c r="D1427" t="str">
        <f>_xlfn.XLOOKUP(Table2[[#This Row],[Patron Group]],$R$10:$R$24,$S$10:$S$24)</f>
        <v>Graduate</v>
      </c>
      <c r="E1427" s="1" t="d">
        <v>2023-03-24</v>
      </c>
      <c r="F1427" t="s">
        <v>294</v>
      </c>
      <c r="G1427" t="s">
        <v>2274</v>
      </c>
      <c r="H1427" t="str">
        <f>_xlfn.XLOOKUP(Table2[[#This Row],[Unique BarCode]],$N$10:$N$37,$O$10:$O$37)</f>
        <v>MacBook</v>
      </c>
      <c r="I1427" t="str">
        <f>_xlfn.XLOOKUP(Table2[[#This Row],[Unique BarCode]],$N$10:$N$37,$P$10:$P$37)</f>
        <v>Device</v>
      </c>
      <c r="J1427" t="s">
        <v>8</v>
      </c>
      <c r="K1427" t="s">
        <v>294</v>
      </c>
      <c r="L1427">
        <v>1</v>
      </c>
    </row>
    <row r="1428" spans="1:12" x14ac:dyDescent="0.2">
      <c r="A1428" s="1" t="d">
        <v>2023-01-30</v>
      </c>
      <c r="B1428" s="45">
        <v>-1</v>
      </c>
      <c r="C1428" t="s">
        <v>66</v>
      </c>
      <c r="D1428" t="str">
        <f>_xlfn.XLOOKUP(Table2[[#This Row],[Patron Group]],$R$10:$R$24,$S$10:$S$24)</f>
        <v>Graduate</v>
      </c>
      <c r="E1428" s="1" t="d">
        <v>2023-01-30</v>
      </c>
      <c r="F1428" t="s">
        <v>942</v>
      </c>
      <c r="G1428" t="s">
        <v>2265</v>
      </c>
      <c r="H1428" t="str">
        <f>_xlfn.XLOOKUP(Table2[[#This Row],[Unique BarCode]],$N$10:$N$37,$O$10:$O$37)</f>
        <v>IPHONE</v>
      </c>
      <c r="I1428" t="str">
        <f>_xlfn.XLOOKUP(Table2[[#This Row],[Unique BarCode]],$N$10:$N$37,$P$10:$P$37)</f>
        <v>Charger</v>
      </c>
      <c r="J1428" t="s">
        <v>68</v>
      </c>
      <c r="K1428" t="s">
        <v>943</v>
      </c>
      <c r="L1428">
        <v>1</v>
      </c>
    </row>
    <row r="1429" spans="1:12" x14ac:dyDescent="0.2">
      <c r="A1429" s="1" t="d">
        <v>2023-01-30</v>
      </c>
      <c r="B1429" s="45">
        <v>-1</v>
      </c>
      <c r="C1429" t="s">
        <v>66</v>
      </c>
      <c r="D1429" t="str">
        <f>_xlfn.XLOOKUP(Table2[[#This Row],[Patron Group]],$R$10:$R$24,$S$10:$S$24)</f>
        <v>Graduate</v>
      </c>
      <c r="E1429" s="1" t="d">
        <v>2023-01-30</v>
      </c>
      <c r="F1429" t="s">
        <v>1006</v>
      </c>
      <c r="G1429" t="s">
        <v>2268</v>
      </c>
      <c r="H1429" t="str">
        <f>_xlfn.XLOOKUP(Table2[[#This Row],[Unique BarCode]],$N$10:$N$37,$O$10:$O$37)</f>
        <v>MACCHRG</v>
      </c>
      <c r="I1429" t="str">
        <f>_xlfn.XLOOKUP(Table2[[#This Row],[Unique BarCode]],$N$10:$N$37,$P$10:$P$37)</f>
        <v>Charger</v>
      </c>
      <c r="J1429" t="s">
        <v>68</v>
      </c>
      <c r="K1429" t="s">
        <v>1007</v>
      </c>
      <c r="L1429">
        <v>1</v>
      </c>
    </row>
    <row r="1430" spans="1:12" x14ac:dyDescent="0.2">
      <c r="A1430" s="1" t="d">
        <v>2023-01-30</v>
      </c>
      <c r="B1430" s="45">
        <v>-1</v>
      </c>
      <c r="C1430" t="s">
        <v>66</v>
      </c>
      <c r="D1430" t="str">
        <f>_xlfn.XLOOKUP(Table2[[#This Row],[Patron Group]],$R$10:$R$24,$S$10:$S$24)</f>
        <v>Graduate</v>
      </c>
      <c r="E1430" s="1" t="d">
        <v>2023-01-30</v>
      </c>
      <c r="F1430" t="s">
        <v>479</v>
      </c>
      <c r="G1430" t="s">
        <v>2271</v>
      </c>
      <c r="H1430" t="str">
        <f>_xlfn.XLOOKUP(Table2[[#This Row],[Unique BarCode]],$N$10:$N$37,$O$10:$O$37)</f>
        <v>OMNI</v>
      </c>
      <c r="I1430" t="str">
        <f>_xlfn.XLOOKUP(Table2[[#This Row],[Unique BarCode]],$N$10:$N$37,$P$10:$P$37)</f>
        <v>Charger</v>
      </c>
      <c r="J1430" t="s">
        <v>68</v>
      </c>
      <c r="K1430" t="s">
        <v>480</v>
      </c>
      <c r="L1430">
        <v>1</v>
      </c>
    </row>
    <row r="1431" spans="1:12" x14ac:dyDescent="0.2">
      <c r="A1431" s="1" t="d">
        <v>2023-01-30</v>
      </c>
      <c r="B1431" s="45">
        <v>-1</v>
      </c>
      <c r="C1431" t="s">
        <v>74</v>
      </c>
      <c r="D1431" t="str">
        <f>_xlfn.XLOOKUP(Table2[[#This Row],[Patron Group]],$R$10:$R$24,$S$10:$S$24)</f>
        <v>Staff</v>
      </c>
      <c r="E1431" s="1" t="d">
        <v>2023-02-06</v>
      </c>
      <c r="F1431" t="s">
        <v>1307</v>
      </c>
      <c r="G1431" t="s">
        <v>2273</v>
      </c>
      <c r="H1431" t="str">
        <f>_xlfn.XLOOKUP(Table2[[#This Row],[Unique BarCode]],$N$10:$N$37,$O$10:$O$37)</f>
        <v>ChromeBook</v>
      </c>
      <c r="I1431" t="str">
        <f>_xlfn.XLOOKUP(Table2[[#This Row],[Unique BarCode]],$N$10:$N$37,$P$10:$P$37)</f>
        <v>Device</v>
      </c>
      <c r="J1431" t="s">
        <v>13</v>
      </c>
      <c r="K1431" t="s">
        <v>1308</v>
      </c>
      <c r="L1431">
        <v>1</v>
      </c>
    </row>
    <row r="1432" spans="1:12" x14ac:dyDescent="0.2">
      <c r="A1432" s="1" t="d">
        <v>2023-01-30</v>
      </c>
      <c r="B1432" s="45">
        <v>-1</v>
      </c>
      <c r="C1432" t="s">
        <v>74</v>
      </c>
      <c r="D1432" t="str">
        <f>_xlfn.XLOOKUP(Table2[[#This Row],[Patron Group]],$R$10:$R$24,$S$10:$S$24)</f>
        <v>Staff</v>
      </c>
      <c r="E1432" s="1" t="d">
        <v>2023-02-10</v>
      </c>
      <c r="F1432" t="s">
        <v>1309</v>
      </c>
      <c r="G1432" t="s">
        <v>2263</v>
      </c>
      <c r="H1432" t="str">
        <f>_xlfn.XLOOKUP(Table2[[#This Row],[Unique BarCode]],$N$10:$N$37,$O$10:$O$37)</f>
        <v>HP Laptop</v>
      </c>
      <c r="I1432" t="str">
        <f>_xlfn.XLOOKUP(Table2[[#This Row],[Unique BarCode]],$N$10:$N$37,$P$10:$P$37)</f>
        <v>Device</v>
      </c>
      <c r="J1432" t="s">
        <v>8</v>
      </c>
      <c r="K1432" t="s">
        <v>1310</v>
      </c>
      <c r="L1432">
        <v>1</v>
      </c>
    </row>
    <row r="1433" spans="1:12" x14ac:dyDescent="0.2">
      <c r="A1433" s="1" t="d">
        <v>2023-01-30</v>
      </c>
      <c r="B1433" s="45">
        <v>-1</v>
      </c>
      <c r="C1433" t="s">
        <v>77</v>
      </c>
      <c r="D1433" t="str">
        <f>_xlfn.XLOOKUP(Table2[[#This Row],[Patron Group]],$R$10:$R$24,$S$10:$S$24)</f>
        <v>Undergraduate</v>
      </c>
      <c r="E1433" s="1" t="d">
        <v>2023-01-30</v>
      </c>
      <c r="F1433" t="s">
        <v>706</v>
      </c>
      <c r="G1433" t="s">
        <v>2298</v>
      </c>
      <c r="H1433" t="str">
        <f>_xlfn.XLOOKUP(Table2[[#This Row],[Unique BarCode]],$N$10:$N$37,$O$10:$O$37)</f>
        <v>ANKER</v>
      </c>
      <c r="I1433" t="str">
        <f>_xlfn.XLOOKUP(Table2[[#This Row],[Unique BarCode]],$N$10:$N$37,$P$10:$P$37)</f>
        <v>Charger</v>
      </c>
      <c r="J1433" t="s">
        <v>8</v>
      </c>
      <c r="L1433">
        <v>1</v>
      </c>
    </row>
    <row r="1434" spans="1:12" x14ac:dyDescent="0.2">
      <c r="A1434" s="1" t="d">
        <v>2023-01-30</v>
      </c>
      <c r="B1434" s="45">
        <v>-1</v>
      </c>
      <c r="C1434" t="s">
        <v>77</v>
      </c>
      <c r="D1434" t="str">
        <f>_xlfn.XLOOKUP(Table2[[#This Row],[Patron Group]],$R$10:$R$24,$S$10:$S$24)</f>
        <v>Undergraduate</v>
      </c>
      <c r="E1434" s="1" t="d">
        <v>2023-01-30</v>
      </c>
      <c r="F1434" t="s">
        <v>78</v>
      </c>
      <c r="G1434" t="s">
        <v>2276</v>
      </c>
      <c r="H1434" t="str">
        <f>_xlfn.XLOOKUP(Table2[[#This Row],[Unique BarCode]],$N$10:$N$37,$O$10:$O$37)</f>
        <v>CALC</v>
      </c>
      <c r="I1434" t="str">
        <f>_xlfn.XLOOKUP(Table2[[#This Row],[Unique BarCode]],$N$10:$N$37,$P$10:$P$37)</f>
        <v>Accessory</v>
      </c>
      <c r="J1434" t="s">
        <v>8</v>
      </c>
      <c r="K1434" t="s">
        <v>79</v>
      </c>
      <c r="L1434">
        <v>1</v>
      </c>
    </row>
    <row r="1435" spans="1:12" x14ac:dyDescent="0.2">
      <c r="A1435" s="1" t="d">
        <v>2023-01-30</v>
      </c>
      <c r="B1435" s="45">
        <v>-1</v>
      </c>
      <c r="C1435" t="s">
        <v>77</v>
      </c>
      <c r="D1435" t="str">
        <f>_xlfn.XLOOKUP(Table2[[#This Row],[Patron Group]],$R$10:$R$24,$S$10:$S$24)</f>
        <v>Undergraduate</v>
      </c>
      <c r="E1435" s="1" t="d">
        <v>2023-01-30</v>
      </c>
      <c r="F1435" t="s">
        <v>1123</v>
      </c>
      <c r="G1435" t="s">
        <v>2276</v>
      </c>
      <c r="H1435" t="str">
        <f>_xlfn.XLOOKUP(Table2[[#This Row],[Unique BarCode]],$N$10:$N$37,$O$10:$O$37)</f>
        <v>CALC</v>
      </c>
      <c r="I1435" t="str">
        <f>_xlfn.XLOOKUP(Table2[[#This Row],[Unique BarCode]],$N$10:$N$37,$P$10:$P$37)</f>
        <v>Accessory</v>
      </c>
      <c r="J1435" t="s">
        <v>8</v>
      </c>
      <c r="K1435" t="s">
        <v>1124</v>
      </c>
      <c r="L1435">
        <v>1</v>
      </c>
    </row>
    <row r="1436" spans="1:12" x14ac:dyDescent="0.2">
      <c r="A1436" s="1" t="d">
        <v>2023-01-30</v>
      </c>
      <c r="B1436" s="45">
        <v>-1</v>
      </c>
      <c r="C1436" t="s">
        <v>77</v>
      </c>
      <c r="D1436" t="str">
        <f>_xlfn.XLOOKUP(Table2[[#This Row],[Patron Group]],$R$10:$R$24,$S$10:$S$24)</f>
        <v>Undergraduate</v>
      </c>
      <c r="E1436" s="1" t="d">
        <v>2023-01-30</v>
      </c>
      <c r="F1436" t="s">
        <v>1311</v>
      </c>
      <c r="G1436" t="s">
        <v>2276</v>
      </c>
      <c r="H1436" t="str">
        <f>_xlfn.XLOOKUP(Table2[[#This Row],[Unique BarCode]],$N$10:$N$37,$O$10:$O$37)</f>
        <v>CALC</v>
      </c>
      <c r="I1436" t="str">
        <f>_xlfn.XLOOKUP(Table2[[#This Row],[Unique BarCode]],$N$10:$N$37,$P$10:$P$37)</f>
        <v>Accessory</v>
      </c>
      <c r="J1436" t="s">
        <v>49</v>
      </c>
      <c r="L1436">
        <v>1</v>
      </c>
    </row>
    <row r="1437" spans="1:12" x14ac:dyDescent="0.2">
      <c r="A1437" s="1" t="d">
        <v>2023-01-30</v>
      </c>
      <c r="B1437" s="45">
        <v>-1</v>
      </c>
      <c r="C1437" t="s">
        <v>77</v>
      </c>
      <c r="D1437" t="str">
        <f>_xlfn.XLOOKUP(Table2[[#This Row],[Patron Group]],$R$10:$R$24,$S$10:$S$24)</f>
        <v>Undergraduate</v>
      </c>
      <c r="E1437" s="1" t="d">
        <v>2023-01-30</v>
      </c>
      <c r="F1437" t="s">
        <v>1312</v>
      </c>
      <c r="G1437" t="s">
        <v>2281</v>
      </c>
      <c r="H1437" t="str">
        <f>_xlfn.XLOOKUP(Table2[[#This Row],[Unique BarCode]],$N$10:$N$37,$O$10:$O$37)</f>
        <v>HDMIC</v>
      </c>
      <c r="I1437" t="str">
        <f>_xlfn.XLOOKUP(Table2[[#This Row],[Unique BarCode]],$N$10:$N$37,$P$10:$P$37)</f>
        <v>Cable</v>
      </c>
      <c r="J1437" t="s">
        <v>8</v>
      </c>
      <c r="K1437" t="s">
        <v>1313</v>
      </c>
      <c r="L1437">
        <v>1</v>
      </c>
    </row>
    <row r="1438" spans="1:12" x14ac:dyDescent="0.2">
      <c r="A1438" s="1" t="d">
        <v>2023-01-30</v>
      </c>
      <c r="B1438" s="45">
        <v>-1</v>
      </c>
      <c r="C1438" t="s">
        <v>77</v>
      </c>
      <c r="D1438" t="str">
        <f>_xlfn.XLOOKUP(Table2[[#This Row],[Patron Group]],$R$10:$R$24,$S$10:$S$24)</f>
        <v>Undergraduate</v>
      </c>
      <c r="E1438" s="1" t="d">
        <v>2023-01-30</v>
      </c>
      <c r="F1438" t="s">
        <v>16</v>
      </c>
      <c r="G1438" t="s">
        <v>2266</v>
      </c>
      <c r="H1438" t="str">
        <f>_xlfn.XLOOKUP(Table2[[#This Row],[Unique BarCode]],$N$10:$N$37,$O$10:$O$37)</f>
        <v>Headphones</v>
      </c>
      <c r="I1438" t="str">
        <f>_xlfn.XLOOKUP(Table2[[#This Row],[Unique BarCode]],$N$10:$N$37,$P$10:$P$37)</f>
        <v>Accessory</v>
      </c>
      <c r="J1438" t="s">
        <v>13</v>
      </c>
      <c r="K1438" t="s">
        <v>17</v>
      </c>
      <c r="L1438">
        <v>1</v>
      </c>
    </row>
    <row r="1439" spans="1:12" x14ac:dyDescent="0.2">
      <c r="A1439" s="1" t="d">
        <v>2023-01-30</v>
      </c>
      <c r="B1439" s="45">
        <v>-1</v>
      </c>
      <c r="C1439" t="s">
        <v>77</v>
      </c>
      <c r="D1439" t="str">
        <f>_xlfn.XLOOKUP(Table2[[#This Row],[Patron Group]],$R$10:$R$24,$S$10:$S$24)</f>
        <v>Undergraduate</v>
      </c>
      <c r="E1439" s="1" t="d">
        <v>2023-01-30</v>
      </c>
      <c r="F1439" t="s">
        <v>1155</v>
      </c>
      <c r="G1439" t="s">
        <v>2266</v>
      </c>
      <c r="H1439" t="str">
        <f>_xlfn.XLOOKUP(Table2[[#This Row],[Unique BarCode]],$N$10:$N$37,$O$10:$O$37)</f>
        <v>Headphones</v>
      </c>
      <c r="I1439" t="str">
        <f>_xlfn.XLOOKUP(Table2[[#This Row],[Unique BarCode]],$N$10:$N$37,$P$10:$P$37)</f>
        <v>Accessory</v>
      </c>
      <c r="J1439" t="s">
        <v>13</v>
      </c>
      <c r="K1439" t="s">
        <v>1156</v>
      </c>
      <c r="L1439">
        <v>1</v>
      </c>
    </row>
    <row r="1440" spans="1:12" x14ac:dyDescent="0.2">
      <c r="A1440" s="1" t="d">
        <v>2023-01-30</v>
      </c>
      <c r="B1440" s="45">
        <v>-1</v>
      </c>
      <c r="C1440" t="s">
        <v>77</v>
      </c>
      <c r="D1440" t="str">
        <f>_xlfn.XLOOKUP(Table2[[#This Row],[Patron Group]],$R$10:$R$24,$S$10:$S$24)</f>
        <v>Undergraduate</v>
      </c>
      <c r="E1440" s="1" t="d">
        <v>2023-01-30</v>
      </c>
      <c r="F1440" t="s">
        <v>687</v>
      </c>
      <c r="G1440" t="s">
        <v>2282</v>
      </c>
      <c r="H1440" t="str">
        <f>_xlfn.XLOOKUP(Table2[[#This Row],[Unique BarCode]],$N$10:$N$37,$O$10:$O$37)</f>
        <v>HPUSBC</v>
      </c>
      <c r="I1440" t="str">
        <f>_xlfn.XLOOKUP(Table2[[#This Row],[Unique BarCode]],$N$10:$N$37,$P$10:$P$37)</f>
        <v>Charger</v>
      </c>
      <c r="J1440" t="s">
        <v>49</v>
      </c>
      <c r="L1440">
        <v>1</v>
      </c>
    </row>
    <row r="1441" spans="1:12" x14ac:dyDescent="0.2">
      <c r="A1441" s="1" t="d">
        <v>2023-01-30</v>
      </c>
      <c r="B1441" s="45">
        <v>-1</v>
      </c>
      <c r="C1441" t="s">
        <v>77</v>
      </c>
      <c r="D1441" t="str">
        <f>_xlfn.XLOOKUP(Table2[[#This Row],[Patron Group]],$R$10:$R$24,$S$10:$S$24)</f>
        <v>Undergraduate</v>
      </c>
      <c r="E1441" s="1" t="d">
        <v>2023-01-30</v>
      </c>
      <c r="F1441" t="s">
        <v>1176</v>
      </c>
      <c r="G1441" t="s">
        <v>2282</v>
      </c>
      <c r="H1441" t="str">
        <f>_xlfn.XLOOKUP(Table2[[#This Row],[Unique BarCode]],$N$10:$N$37,$O$10:$O$37)</f>
        <v>HPUSBC</v>
      </c>
      <c r="I1441" t="str">
        <f>_xlfn.XLOOKUP(Table2[[#This Row],[Unique BarCode]],$N$10:$N$37,$P$10:$P$37)</f>
        <v>Charger</v>
      </c>
      <c r="J1441" t="s">
        <v>49</v>
      </c>
      <c r="L1441">
        <v>1</v>
      </c>
    </row>
    <row r="1442" spans="1:12" x14ac:dyDescent="0.2">
      <c r="A1442" s="1" t="d">
        <v>2023-01-30</v>
      </c>
      <c r="B1442" s="45">
        <v>-1</v>
      </c>
      <c r="C1442" t="s">
        <v>77</v>
      </c>
      <c r="D1442" t="str">
        <f>_xlfn.XLOOKUP(Table2[[#This Row],[Patron Group]],$R$10:$R$24,$S$10:$S$24)</f>
        <v>Undergraduate</v>
      </c>
      <c r="E1442" s="1" t="d">
        <v>2023-01-30</v>
      </c>
      <c r="F1442" t="s">
        <v>1177</v>
      </c>
      <c r="G1442" t="s">
        <v>2265</v>
      </c>
      <c r="H1442" t="str">
        <f>_xlfn.XLOOKUP(Table2[[#This Row],[Unique BarCode]],$N$10:$N$37,$O$10:$O$37)</f>
        <v>IPHONE</v>
      </c>
      <c r="I1442" t="str">
        <f>_xlfn.XLOOKUP(Table2[[#This Row],[Unique BarCode]],$N$10:$N$37,$P$10:$P$37)</f>
        <v>Charger</v>
      </c>
      <c r="J1442" t="s">
        <v>68</v>
      </c>
      <c r="K1442" t="s">
        <v>1178</v>
      </c>
      <c r="L1442">
        <v>1</v>
      </c>
    </row>
    <row r="1443" spans="1:12" x14ac:dyDescent="0.2">
      <c r="A1443" s="1" t="d">
        <v>2023-01-30</v>
      </c>
      <c r="B1443" s="45">
        <v>-1</v>
      </c>
      <c r="C1443" t="s">
        <v>77</v>
      </c>
      <c r="D1443" t="str">
        <f>_xlfn.XLOOKUP(Table2[[#This Row],[Patron Group]],$R$10:$R$24,$S$10:$S$24)</f>
        <v>Undergraduate</v>
      </c>
      <c r="E1443" s="1" t="d">
        <v>2023-01-30</v>
      </c>
      <c r="F1443" t="s">
        <v>1179</v>
      </c>
      <c r="G1443" t="s">
        <v>2265</v>
      </c>
      <c r="H1443" t="str">
        <f>_xlfn.XLOOKUP(Table2[[#This Row],[Unique BarCode]],$N$10:$N$37,$O$10:$O$37)</f>
        <v>IPHONE</v>
      </c>
      <c r="I1443" t="str">
        <f>_xlfn.XLOOKUP(Table2[[#This Row],[Unique BarCode]],$N$10:$N$37,$P$10:$P$37)</f>
        <v>Charger</v>
      </c>
      <c r="J1443" t="s">
        <v>49</v>
      </c>
      <c r="K1443" t="s">
        <v>1180</v>
      </c>
      <c r="L1443">
        <v>1</v>
      </c>
    </row>
    <row r="1444" spans="1:12" x14ac:dyDescent="0.2">
      <c r="A1444" s="1" t="d">
        <v>2023-01-30</v>
      </c>
      <c r="B1444" s="45">
        <v>-1</v>
      </c>
      <c r="C1444" t="s">
        <v>77</v>
      </c>
      <c r="D1444" t="str">
        <f>_xlfn.XLOOKUP(Table2[[#This Row],[Patron Group]],$R$10:$R$24,$S$10:$S$24)</f>
        <v>Undergraduate</v>
      </c>
      <c r="E1444" s="1" t="d">
        <v>2023-01-30</v>
      </c>
      <c r="F1444" t="s">
        <v>1254</v>
      </c>
      <c r="G1444" t="s">
        <v>2265</v>
      </c>
      <c r="H1444" t="str">
        <f>_xlfn.XLOOKUP(Table2[[#This Row],[Unique BarCode]],$N$10:$N$37,$O$10:$O$37)</f>
        <v>IPHONE</v>
      </c>
      <c r="I1444" t="str">
        <f>_xlfn.XLOOKUP(Table2[[#This Row],[Unique BarCode]],$N$10:$N$37,$P$10:$P$37)</f>
        <v>Charger</v>
      </c>
      <c r="J1444" t="s">
        <v>49</v>
      </c>
      <c r="K1444" t="s">
        <v>1255</v>
      </c>
      <c r="L1444">
        <v>1</v>
      </c>
    </row>
    <row r="1445" spans="1:12" x14ac:dyDescent="0.2">
      <c r="A1445" s="1" t="d">
        <v>2023-01-30</v>
      </c>
      <c r="B1445" s="45">
        <v>-1</v>
      </c>
      <c r="C1445" t="s">
        <v>77</v>
      </c>
      <c r="D1445" t="str">
        <f>_xlfn.XLOOKUP(Table2[[#This Row],[Patron Group]],$R$10:$R$24,$S$10:$S$24)</f>
        <v>Undergraduate</v>
      </c>
      <c r="E1445" s="1" t="d">
        <v>2023-01-30</v>
      </c>
      <c r="F1445" t="s">
        <v>579</v>
      </c>
      <c r="G1445" t="s">
        <v>2265</v>
      </c>
      <c r="H1445" t="str">
        <f>_xlfn.XLOOKUP(Table2[[#This Row],[Unique BarCode]],$N$10:$N$37,$O$10:$O$37)</f>
        <v>IPHONE</v>
      </c>
      <c r="I1445" t="str">
        <f>_xlfn.XLOOKUP(Table2[[#This Row],[Unique BarCode]],$N$10:$N$37,$P$10:$P$37)</f>
        <v>Charger</v>
      </c>
      <c r="J1445" t="s">
        <v>49</v>
      </c>
      <c r="K1445" t="s">
        <v>580</v>
      </c>
      <c r="L1445">
        <v>1</v>
      </c>
    </row>
    <row r="1446" spans="1:12" x14ac:dyDescent="0.2">
      <c r="A1446" s="1" t="d">
        <v>2023-01-30</v>
      </c>
      <c r="B1446" s="45">
        <v>-1</v>
      </c>
      <c r="C1446" t="s">
        <v>77</v>
      </c>
      <c r="D1446" t="str">
        <f>_xlfn.XLOOKUP(Table2[[#This Row],[Patron Group]],$R$10:$R$24,$S$10:$S$24)</f>
        <v>Undergraduate</v>
      </c>
      <c r="E1446" s="1" t="d">
        <v>2023-01-30</v>
      </c>
      <c r="F1446" t="s">
        <v>27</v>
      </c>
      <c r="G1446" t="s">
        <v>2265</v>
      </c>
      <c r="H1446" t="str">
        <f>_xlfn.XLOOKUP(Table2[[#This Row],[Unique BarCode]],$N$10:$N$37,$O$10:$O$37)</f>
        <v>IPHONE</v>
      </c>
      <c r="I1446" t="str">
        <f>_xlfn.XLOOKUP(Table2[[#This Row],[Unique BarCode]],$N$10:$N$37,$P$10:$P$37)</f>
        <v>Charger</v>
      </c>
      <c r="J1446" t="s">
        <v>8</v>
      </c>
      <c r="K1446" t="s">
        <v>28</v>
      </c>
      <c r="L1446">
        <v>1</v>
      </c>
    </row>
    <row r="1447" spans="1:12" x14ac:dyDescent="0.2">
      <c r="A1447" s="1" t="d">
        <v>2023-01-30</v>
      </c>
      <c r="B1447" s="45">
        <v>-1</v>
      </c>
      <c r="C1447" t="s">
        <v>77</v>
      </c>
      <c r="D1447" t="str">
        <f>_xlfn.XLOOKUP(Table2[[#This Row],[Patron Group]],$R$10:$R$24,$S$10:$S$24)</f>
        <v>Undergraduate</v>
      </c>
      <c r="E1447" s="1" t="d">
        <v>2023-01-30</v>
      </c>
      <c r="F1447" t="s">
        <v>461</v>
      </c>
      <c r="G1447" t="s">
        <v>2265</v>
      </c>
      <c r="H1447" t="str">
        <f>_xlfn.XLOOKUP(Table2[[#This Row],[Unique BarCode]],$N$10:$N$37,$O$10:$O$37)</f>
        <v>IPHONE</v>
      </c>
      <c r="I1447" t="str">
        <f>_xlfn.XLOOKUP(Table2[[#This Row],[Unique BarCode]],$N$10:$N$37,$P$10:$P$37)</f>
        <v>Charger</v>
      </c>
      <c r="J1447" t="s">
        <v>8</v>
      </c>
      <c r="K1447" t="s">
        <v>462</v>
      </c>
      <c r="L1447">
        <v>1</v>
      </c>
    </row>
    <row r="1448" spans="1:12" x14ac:dyDescent="0.2">
      <c r="A1448" s="1" t="d">
        <v>2023-01-30</v>
      </c>
      <c r="B1448" s="45">
        <v>-1</v>
      </c>
      <c r="C1448" t="s">
        <v>77</v>
      </c>
      <c r="D1448" t="str">
        <f>_xlfn.XLOOKUP(Table2[[#This Row],[Patron Group]],$R$10:$R$24,$S$10:$S$24)</f>
        <v>Undergraduate</v>
      </c>
      <c r="E1448" s="1" t="d">
        <v>2023-01-30</v>
      </c>
      <c r="F1448" t="s">
        <v>1314</v>
      </c>
      <c r="G1448" t="s">
        <v>2265</v>
      </c>
      <c r="H1448" t="str">
        <f>_xlfn.XLOOKUP(Table2[[#This Row],[Unique BarCode]],$N$10:$N$37,$O$10:$O$37)</f>
        <v>IPHONE</v>
      </c>
      <c r="I1448" t="str">
        <f>_xlfn.XLOOKUP(Table2[[#This Row],[Unique BarCode]],$N$10:$N$37,$P$10:$P$37)</f>
        <v>Charger</v>
      </c>
      <c r="J1448" t="s">
        <v>8</v>
      </c>
      <c r="K1448" t="s">
        <v>1315</v>
      </c>
      <c r="L1448">
        <v>1</v>
      </c>
    </row>
    <row r="1449" spans="1:12" x14ac:dyDescent="0.2">
      <c r="A1449" s="1" t="d">
        <v>2023-01-30</v>
      </c>
      <c r="B1449" s="45">
        <v>-1</v>
      </c>
      <c r="C1449" t="s">
        <v>77</v>
      </c>
      <c r="D1449" t="str">
        <f>_xlfn.XLOOKUP(Table2[[#This Row],[Patron Group]],$R$10:$R$24,$S$10:$S$24)</f>
        <v>Undergraduate</v>
      </c>
      <c r="E1449" s="1" t="d">
        <v>2023-01-30</v>
      </c>
      <c r="F1449" t="s">
        <v>84</v>
      </c>
      <c r="G1449" t="s">
        <v>2265</v>
      </c>
      <c r="H1449" t="str">
        <f>_xlfn.XLOOKUP(Table2[[#This Row],[Unique BarCode]],$N$10:$N$37,$O$10:$O$37)</f>
        <v>IPHONE</v>
      </c>
      <c r="I1449" t="str">
        <f>_xlfn.XLOOKUP(Table2[[#This Row],[Unique BarCode]],$N$10:$N$37,$P$10:$P$37)</f>
        <v>Charger</v>
      </c>
      <c r="J1449" t="s">
        <v>8</v>
      </c>
      <c r="K1449" t="s">
        <v>85</v>
      </c>
      <c r="L1449">
        <v>1</v>
      </c>
    </row>
    <row r="1450" spans="1:12" x14ac:dyDescent="0.2">
      <c r="A1450" s="1" t="d">
        <v>2023-01-30</v>
      </c>
      <c r="B1450" s="45">
        <v>-1</v>
      </c>
      <c r="C1450" t="s">
        <v>77</v>
      </c>
      <c r="D1450" t="str">
        <f>_xlfn.XLOOKUP(Table2[[#This Row],[Patron Group]],$R$10:$R$24,$S$10:$S$24)</f>
        <v>Undergraduate</v>
      </c>
      <c r="E1450" s="1" t="d">
        <v>2023-01-30</v>
      </c>
      <c r="F1450" t="s">
        <v>1181</v>
      </c>
      <c r="G1450" t="s">
        <v>2265</v>
      </c>
      <c r="H1450" t="str">
        <f>_xlfn.XLOOKUP(Table2[[#This Row],[Unique BarCode]],$N$10:$N$37,$O$10:$O$37)</f>
        <v>IPHONE</v>
      </c>
      <c r="I1450" t="str">
        <f>_xlfn.XLOOKUP(Table2[[#This Row],[Unique BarCode]],$N$10:$N$37,$P$10:$P$37)</f>
        <v>Charger</v>
      </c>
      <c r="J1450" t="s">
        <v>8</v>
      </c>
      <c r="K1450" t="s">
        <v>1182</v>
      </c>
      <c r="L1450">
        <v>1</v>
      </c>
    </row>
    <row r="1451" spans="1:12" x14ac:dyDescent="0.2">
      <c r="A1451" s="1" t="d">
        <v>2023-01-30</v>
      </c>
      <c r="B1451" s="45">
        <v>-1</v>
      </c>
      <c r="C1451" t="s">
        <v>77</v>
      </c>
      <c r="D1451" t="str">
        <f>_xlfn.XLOOKUP(Table2[[#This Row],[Patron Group]],$R$10:$R$24,$S$10:$S$24)</f>
        <v>Undergraduate</v>
      </c>
      <c r="E1451" s="1" t="d">
        <v>2023-01-30</v>
      </c>
      <c r="F1451" t="s">
        <v>86</v>
      </c>
      <c r="G1451" t="s">
        <v>2265</v>
      </c>
      <c r="H1451" t="str">
        <f>_xlfn.XLOOKUP(Table2[[#This Row],[Unique BarCode]],$N$10:$N$37,$O$10:$O$37)</f>
        <v>IPHONE</v>
      </c>
      <c r="I1451" t="str">
        <f>_xlfn.XLOOKUP(Table2[[#This Row],[Unique BarCode]],$N$10:$N$37,$P$10:$P$37)</f>
        <v>Charger</v>
      </c>
      <c r="J1451" t="s">
        <v>8</v>
      </c>
      <c r="K1451" t="s">
        <v>87</v>
      </c>
      <c r="L1451">
        <v>1</v>
      </c>
    </row>
    <row r="1452" spans="1:12" x14ac:dyDescent="0.2">
      <c r="A1452" s="1" t="d">
        <v>2023-01-30</v>
      </c>
      <c r="B1452" s="45">
        <v>-1</v>
      </c>
      <c r="C1452" t="s">
        <v>77</v>
      </c>
      <c r="D1452" t="str">
        <f>_xlfn.XLOOKUP(Table2[[#This Row],[Patron Group]],$R$10:$R$24,$S$10:$S$24)</f>
        <v>Undergraduate</v>
      </c>
      <c r="E1452" s="1" t="d">
        <v>2023-01-30</v>
      </c>
      <c r="F1452" t="s">
        <v>433</v>
      </c>
      <c r="G1452" t="s">
        <v>2265</v>
      </c>
      <c r="H1452" t="str">
        <f>_xlfn.XLOOKUP(Table2[[#This Row],[Unique BarCode]],$N$10:$N$37,$O$10:$O$37)</f>
        <v>IPHONE</v>
      </c>
      <c r="I1452" t="str">
        <f>_xlfn.XLOOKUP(Table2[[#This Row],[Unique BarCode]],$N$10:$N$37,$P$10:$P$37)</f>
        <v>Charger</v>
      </c>
      <c r="J1452" t="s">
        <v>8</v>
      </c>
      <c r="K1452" t="s">
        <v>434</v>
      </c>
      <c r="L1452">
        <v>1</v>
      </c>
    </row>
    <row r="1453" spans="1:12" x14ac:dyDescent="0.2">
      <c r="A1453" s="1" t="d">
        <v>2023-01-30</v>
      </c>
      <c r="B1453" s="45">
        <v>-1</v>
      </c>
      <c r="C1453" t="s">
        <v>77</v>
      </c>
      <c r="D1453" t="str">
        <f>_xlfn.XLOOKUP(Table2[[#This Row],[Patron Group]],$R$10:$R$24,$S$10:$S$24)</f>
        <v>Undergraduate</v>
      </c>
      <c r="E1453" s="1" t="d">
        <v>2023-01-30</v>
      </c>
      <c r="F1453" t="s">
        <v>29</v>
      </c>
      <c r="G1453" t="s">
        <v>2265</v>
      </c>
      <c r="H1453" t="str">
        <f>_xlfn.XLOOKUP(Table2[[#This Row],[Unique BarCode]],$N$10:$N$37,$O$10:$O$37)</f>
        <v>IPHONE</v>
      </c>
      <c r="I1453" t="str">
        <f>_xlfn.XLOOKUP(Table2[[#This Row],[Unique BarCode]],$N$10:$N$37,$P$10:$P$37)</f>
        <v>Charger</v>
      </c>
      <c r="J1453" t="s">
        <v>8</v>
      </c>
      <c r="K1453" t="s">
        <v>30</v>
      </c>
      <c r="L1453">
        <v>1</v>
      </c>
    </row>
    <row r="1454" spans="1:12" x14ac:dyDescent="0.2">
      <c r="A1454" s="1" t="d">
        <v>2023-01-30</v>
      </c>
      <c r="B1454" s="45">
        <v>-1</v>
      </c>
      <c r="C1454" t="s">
        <v>77</v>
      </c>
      <c r="D1454" t="str">
        <f>_xlfn.XLOOKUP(Table2[[#This Row],[Patron Group]],$R$10:$R$24,$S$10:$S$24)</f>
        <v>Undergraduate</v>
      </c>
      <c r="E1454" s="1" t="d">
        <v>2023-01-30</v>
      </c>
      <c r="F1454" t="s">
        <v>222</v>
      </c>
      <c r="G1454" t="s">
        <v>2265</v>
      </c>
      <c r="H1454" t="str">
        <f>_xlfn.XLOOKUP(Table2[[#This Row],[Unique BarCode]],$N$10:$N$37,$O$10:$O$37)</f>
        <v>IPHONE</v>
      </c>
      <c r="I1454" t="str">
        <f>_xlfn.XLOOKUP(Table2[[#This Row],[Unique BarCode]],$N$10:$N$37,$P$10:$P$37)</f>
        <v>Charger</v>
      </c>
      <c r="J1454" t="s">
        <v>13</v>
      </c>
      <c r="K1454" t="s">
        <v>223</v>
      </c>
      <c r="L1454">
        <v>1</v>
      </c>
    </row>
    <row r="1455" spans="1:12" x14ac:dyDescent="0.2">
      <c r="A1455" s="1" t="d">
        <v>2023-01-30</v>
      </c>
      <c r="B1455" s="45">
        <v>-1</v>
      </c>
      <c r="C1455" t="s">
        <v>77</v>
      </c>
      <c r="D1455" t="str">
        <f>_xlfn.XLOOKUP(Table2[[#This Row],[Patron Group]],$R$10:$R$24,$S$10:$S$24)</f>
        <v>Undergraduate</v>
      </c>
      <c r="E1455" s="1" t="d">
        <v>2023-01-30</v>
      </c>
      <c r="F1455" t="s">
        <v>12</v>
      </c>
      <c r="G1455" t="s">
        <v>2265</v>
      </c>
      <c r="H1455" t="str">
        <f>_xlfn.XLOOKUP(Table2[[#This Row],[Unique BarCode]],$N$10:$N$37,$O$10:$O$37)</f>
        <v>IPHONE</v>
      </c>
      <c r="I1455" t="str">
        <f>_xlfn.XLOOKUP(Table2[[#This Row],[Unique BarCode]],$N$10:$N$37,$P$10:$P$37)</f>
        <v>Charger</v>
      </c>
      <c r="J1455" t="s">
        <v>13</v>
      </c>
      <c r="K1455" t="s">
        <v>14</v>
      </c>
      <c r="L1455">
        <v>1</v>
      </c>
    </row>
    <row r="1456" spans="1:12" x14ac:dyDescent="0.2">
      <c r="A1456" s="1" t="d">
        <v>2023-01-30</v>
      </c>
      <c r="B1456" s="45">
        <v>-1</v>
      </c>
      <c r="C1456" t="s">
        <v>77</v>
      </c>
      <c r="D1456" t="str">
        <f>_xlfn.XLOOKUP(Table2[[#This Row],[Patron Group]],$R$10:$R$24,$S$10:$S$24)</f>
        <v>Undergraduate</v>
      </c>
      <c r="E1456" s="1" t="d">
        <v>2023-01-30</v>
      </c>
      <c r="F1456" t="s">
        <v>266</v>
      </c>
      <c r="G1456" t="s">
        <v>2265</v>
      </c>
      <c r="H1456" t="str">
        <f>_xlfn.XLOOKUP(Table2[[#This Row],[Unique BarCode]],$N$10:$N$37,$O$10:$O$37)</f>
        <v>IPHONE</v>
      </c>
      <c r="I1456" t="str">
        <f>_xlfn.XLOOKUP(Table2[[#This Row],[Unique BarCode]],$N$10:$N$37,$P$10:$P$37)</f>
        <v>Charger</v>
      </c>
      <c r="J1456" t="s">
        <v>8</v>
      </c>
      <c r="L1456">
        <v>1</v>
      </c>
    </row>
    <row r="1457" spans="1:12" x14ac:dyDescent="0.2">
      <c r="A1457" s="1" t="d">
        <v>2023-01-30</v>
      </c>
      <c r="B1457" s="45">
        <v>-1</v>
      </c>
      <c r="C1457" t="s">
        <v>77</v>
      </c>
      <c r="D1457" t="str">
        <f>_xlfn.XLOOKUP(Table2[[#This Row],[Patron Group]],$R$10:$R$24,$S$10:$S$24)</f>
        <v>Undergraduate</v>
      </c>
      <c r="E1457" s="1" t="d">
        <v>2023-01-30</v>
      </c>
      <c r="F1457" t="s">
        <v>1316</v>
      </c>
      <c r="G1457" t="s">
        <v>2268</v>
      </c>
      <c r="H1457" t="str">
        <f>_xlfn.XLOOKUP(Table2[[#This Row],[Unique BarCode]],$N$10:$N$37,$O$10:$O$37)</f>
        <v>MACCHRG</v>
      </c>
      <c r="I1457" t="str">
        <f>_xlfn.XLOOKUP(Table2[[#This Row],[Unique BarCode]],$N$10:$N$37,$P$10:$P$37)</f>
        <v>Charger</v>
      </c>
      <c r="J1457" t="s">
        <v>8</v>
      </c>
      <c r="K1457" t="s">
        <v>1317</v>
      </c>
      <c r="L1457">
        <v>1</v>
      </c>
    </row>
    <row r="1458" spans="1:12" x14ac:dyDescent="0.2">
      <c r="A1458" s="1" t="d">
        <v>2023-01-30</v>
      </c>
      <c r="B1458" s="45">
        <v>-1</v>
      </c>
      <c r="C1458" t="s">
        <v>77</v>
      </c>
      <c r="D1458" t="str">
        <f>_xlfn.XLOOKUP(Table2[[#This Row],[Patron Group]],$R$10:$R$24,$S$10:$S$24)</f>
        <v>Undergraduate</v>
      </c>
      <c r="E1458" s="1" t="d">
        <v>2023-01-30</v>
      </c>
      <c r="F1458" t="s">
        <v>577</v>
      </c>
      <c r="G1458" t="s">
        <v>2296</v>
      </c>
      <c r="H1458" t="str">
        <f>_xlfn.XLOOKUP(Table2[[#This Row],[Unique BarCode]],$N$10:$N$37,$O$10:$O$37)</f>
        <v>MACUSBC</v>
      </c>
      <c r="I1458" t="str">
        <f>_xlfn.XLOOKUP(Table2[[#This Row],[Unique BarCode]],$N$10:$N$37,$P$10:$P$37)</f>
        <v>Charger</v>
      </c>
      <c r="J1458" t="s">
        <v>8</v>
      </c>
      <c r="K1458" t="s">
        <v>578</v>
      </c>
      <c r="L1458">
        <v>1</v>
      </c>
    </row>
    <row r="1459" spans="1:12" x14ac:dyDescent="0.2">
      <c r="A1459" s="1" t="d">
        <v>2023-01-30</v>
      </c>
      <c r="B1459" s="45">
        <v>-1</v>
      </c>
      <c r="C1459" t="s">
        <v>77</v>
      </c>
      <c r="D1459" t="str">
        <f>_xlfn.XLOOKUP(Table2[[#This Row],[Patron Group]],$R$10:$R$24,$S$10:$S$24)</f>
        <v>Undergraduate</v>
      </c>
      <c r="E1459" s="1" t="d">
        <v>2023-01-30</v>
      </c>
      <c r="F1459" t="s">
        <v>471</v>
      </c>
      <c r="G1459" t="s">
        <v>2296</v>
      </c>
      <c r="H1459" t="str">
        <f>_xlfn.XLOOKUP(Table2[[#This Row],[Unique BarCode]],$N$10:$N$37,$O$10:$O$37)</f>
        <v>MACUSBC</v>
      </c>
      <c r="I1459" t="str">
        <f>_xlfn.XLOOKUP(Table2[[#This Row],[Unique BarCode]],$N$10:$N$37,$P$10:$P$37)</f>
        <v>Charger</v>
      </c>
      <c r="J1459" t="s">
        <v>8</v>
      </c>
      <c r="K1459" t="s">
        <v>472</v>
      </c>
      <c r="L1459">
        <v>1</v>
      </c>
    </row>
    <row r="1460" spans="1:12" x14ac:dyDescent="0.2">
      <c r="A1460" s="1" t="d">
        <v>2023-01-30</v>
      </c>
      <c r="B1460" s="45">
        <v>-1</v>
      </c>
      <c r="C1460" t="s">
        <v>77</v>
      </c>
      <c r="D1460" t="str">
        <f>_xlfn.XLOOKUP(Table2[[#This Row],[Patron Group]],$R$10:$R$24,$S$10:$S$24)</f>
        <v>Undergraduate</v>
      </c>
      <c r="E1460" s="1" t="d">
        <v>2023-01-30</v>
      </c>
      <c r="F1460" t="s">
        <v>276</v>
      </c>
      <c r="G1460" t="s">
        <v>2296</v>
      </c>
      <c r="H1460" t="str">
        <f>_xlfn.XLOOKUP(Table2[[#This Row],[Unique BarCode]],$N$10:$N$37,$O$10:$O$37)</f>
        <v>MACUSBC</v>
      </c>
      <c r="I1460" t="str">
        <f>_xlfn.XLOOKUP(Table2[[#This Row],[Unique BarCode]],$N$10:$N$37,$P$10:$P$37)</f>
        <v>Charger</v>
      </c>
      <c r="J1460" t="s">
        <v>8</v>
      </c>
      <c r="K1460" t="s">
        <v>277</v>
      </c>
      <c r="L1460">
        <v>1</v>
      </c>
    </row>
    <row r="1461" spans="1:12" x14ac:dyDescent="0.2">
      <c r="A1461" s="1" t="d">
        <v>2023-01-30</v>
      </c>
      <c r="B1461" s="45">
        <v>-1</v>
      </c>
      <c r="C1461" t="s">
        <v>77</v>
      </c>
      <c r="D1461" t="str">
        <f>_xlfn.XLOOKUP(Table2[[#This Row],[Patron Group]],$R$10:$R$24,$S$10:$S$24)</f>
        <v>Undergraduate</v>
      </c>
      <c r="E1461" s="1" t="d">
        <v>2023-01-30</v>
      </c>
      <c r="F1461" t="s">
        <v>91</v>
      </c>
      <c r="G1461" t="s">
        <v>2296</v>
      </c>
      <c r="H1461" t="str">
        <f>_xlfn.XLOOKUP(Table2[[#This Row],[Unique BarCode]],$N$10:$N$37,$O$10:$O$37)</f>
        <v>MACUSBC</v>
      </c>
      <c r="I1461" t="str">
        <f>_xlfn.XLOOKUP(Table2[[#This Row],[Unique BarCode]],$N$10:$N$37,$P$10:$P$37)</f>
        <v>Charger</v>
      </c>
      <c r="J1461" t="s">
        <v>8</v>
      </c>
      <c r="K1461" t="s">
        <v>92</v>
      </c>
      <c r="L1461">
        <v>1</v>
      </c>
    </row>
    <row r="1462" spans="1:12" x14ac:dyDescent="0.2">
      <c r="A1462" s="1" t="d">
        <v>2023-01-30</v>
      </c>
      <c r="B1462" s="45">
        <v>-1</v>
      </c>
      <c r="C1462" t="s">
        <v>77</v>
      </c>
      <c r="D1462" t="str">
        <f>_xlfn.XLOOKUP(Table2[[#This Row],[Patron Group]],$R$10:$R$24,$S$10:$S$24)</f>
        <v>Undergraduate</v>
      </c>
      <c r="E1462" s="1" t="d">
        <v>2023-01-30</v>
      </c>
      <c r="F1462" t="s">
        <v>843</v>
      </c>
      <c r="G1462" t="s">
        <v>2296</v>
      </c>
      <c r="H1462" t="str">
        <f>_xlfn.XLOOKUP(Table2[[#This Row],[Unique BarCode]],$N$10:$N$37,$O$10:$O$37)</f>
        <v>MACUSBC</v>
      </c>
      <c r="I1462" t="str">
        <f>_xlfn.XLOOKUP(Table2[[#This Row],[Unique BarCode]],$N$10:$N$37,$P$10:$P$37)</f>
        <v>Charger</v>
      </c>
      <c r="J1462" t="s">
        <v>8</v>
      </c>
      <c r="K1462" t="s">
        <v>844</v>
      </c>
      <c r="L1462">
        <v>1</v>
      </c>
    </row>
    <row r="1463" spans="1:12" x14ac:dyDescent="0.2">
      <c r="A1463" s="1" t="d">
        <v>2023-01-30</v>
      </c>
      <c r="B1463" s="45">
        <v>-1</v>
      </c>
      <c r="C1463" t="s">
        <v>77</v>
      </c>
      <c r="D1463" t="str">
        <f>_xlfn.XLOOKUP(Table2[[#This Row],[Patron Group]],$R$10:$R$24,$S$10:$S$24)</f>
        <v>Undergraduate</v>
      </c>
      <c r="E1463" s="1" t="d">
        <v>2023-01-30</v>
      </c>
      <c r="F1463" t="s">
        <v>37</v>
      </c>
      <c r="G1463" t="s">
        <v>2296</v>
      </c>
      <c r="H1463" t="str">
        <f>_xlfn.XLOOKUP(Table2[[#This Row],[Unique BarCode]],$N$10:$N$37,$O$10:$O$37)</f>
        <v>MACUSBC</v>
      </c>
      <c r="I1463" t="str">
        <f>_xlfn.XLOOKUP(Table2[[#This Row],[Unique BarCode]],$N$10:$N$37,$P$10:$P$37)</f>
        <v>Charger</v>
      </c>
      <c r="J1463" t="s">
        <v>8</v>
      </c>
      <c r="K1463" t="s">
        <v>38</v>
      </c>
      <c r="L1463">
        <v>1</v>
      </c>
    </row>
    <row r="1464" spans="1:12" x14ac:dyDescent="0.2">
      <c r="A1464" s="1" t="d">
        <v>2023-01-30</v>
      </c>
      <c r="B1464" s="45">
        <v>-1</v>
      </c>
      <c r="C1464" t="s">
        <v>77</v>
      </c>
      <c r="D1464" t="str">
        <f>_xlfn.XLOOKUP(Table2[[#This Row],[Patron Group]],$R$10:$R$24,$S$10:$S$24)</f>
        <v>Undergraduate</v>
      </c>
      <c r="E1464" s="1" t="d">
        <v>2023-01-30</v>
      </c>
      <c r="F1464" t="s">
        <v>93</v>
      </c>
      <c r="G1464" t="s">
        <v>2296</v>
      </c>
      <c r="H1464" t="str">
        <f>_xlfn.XLOOKUP(Table2[[#This Row],[Unique BarCode]],$N$10:$N$37,$O$10:$O$37)</f>
        <v>MACUSBC</v>
      </c>
      <c r="I1464" t="str">
        <f>_xlfn.XLOOKUP(Table2[[#This Row],[Unique BarCode]],$N$10:$N$37,$P$10:$P$37)</f>
        <v>Charger</v>
      </c>
      <c r="J1464" t="s">
        <v>8</v>
      </c>
      <c r="K1464" t="s">
        <v>94</v>
      </c>
      <c r="L1464">
        <v>1</v>
      </c>
    </row>
    <row r="1465" spans="1:12" x14ac:dyDescent="0.2">
      <c r="A1465" s="1" t="d">
        <v>2023-01-30</v>
      </c>
      <c r="B1465" s="45">
        <v>-1</v>
      </c>
      <c r="C1465" t="s">
        <v>77</v>
      </c>
      <c r="D1465" t="str">
        <f>_xlfn.XLOOKUP(Table2[[#This Row],[Patron Group]],$R$10:$R$24,$S$10:$S$24)</f>
        <v>Undergraduate</v>
      </c>
      <c r="E1465" s="1" t="d">
        <v>2023-01-30</v>
      </c>
      <c r="F1465" t="s">
        <v>1318</v>
      </c>
      <c r="G1465" t="s">
        <v>2271</v>
      </c>
      <c r="H1465" t="str">
        <f>_xlfn.XLOOKUP(Table2[[#This Row],[Unique BarCode]],$N$10:$N$37,$O$10:$O$37)</f>
        <v>OMNI</v>
      </c>
      <c r="I1465" t="str">
        <f>_xlfn.XLOOKUP(Table2[[#This Row],[Unique BarCode]],$N$10:$N$37,$P$10:$P$37)</f>
        <v>Charger</v>
      </c>
      <c r="J1465" t="s">
        <v>49</v>
      </c>
      <c r="K1465" t="s">
        <v>1319</v>
      </c>
      <c r="L1465">
        <v>1</v>
      </c>
    </row>
    <row r="1466" spans="1:12" x14ac:dyDescent="0.2">
      <c r="A1466" s="1" t="d">
        <v>2023-01-30</v>
      </c>
      <c r="B1466" s="45">
        <v>-1</v>
      </c>
      <c r="C1466" t="s">
        <v>77</v>
      </c>
      <c r="D1466" t="str">
        <f>_xlfn.XLOOKUP(Table2[[#This Row],[Patron Group]],$R$10:$R$24,$S$10:$S$24)</f>
        <v>Undergraduate</v>
      </c>
      <c r="E1466" s="1" t="d">
        <v>2023-01-30</v>
      </c>
      <c r="F1466" t="s">
        <v>1320</v>
      </c>
      <c r="G1466" t="s">
        <v>2271</v>
      </c>
      <c r="H1466" t="str">
        <f>_xlfn.XLOOKUP(Table2[[#This Row],[Unique BarCode]],$N$10:$N$37,$O$10:$O$37)</f>
        <v>OMNI</v>
      </c>
      <c r="I1466" t="str">
        <f>_xlfn.XLOOKUP(Table2[[#This Row],[Unique BarCode]],$N$10:$N$37,$P$10:$P$37)</f>
        <v>Charger</v>
      </c>
      <c r="J1466" t="s">
        <v>49</v>
      </c>
      <c r="K1466" t="s">
        <v>1321</v>
      </c>
      <c r="L1466">
        <v>1</v>
      </c>
    </row>
    <row r="1467" spans="1:12" x14ac:dyDescent="0.2">
      <c r="A1467" s="1" t="d">
        <v>2023-01-30</v>
      </c>
      <c r="B1467" s="45">
        <v>-1</v>
      </c>
      <c r="C1467" t="s">
        <v>77</v>
      </c>
      <c r="D1467" t="str">
        <f>_xlfn.XLOOKUP(Table2[[#This Row],[Patron Group]],$R$10:$R$24,$S$10:$S$24)</f>
        <v>Undergraduate</v>
      </c>
      <c r="E1467" s="1" t="d">
        <v>2023-01-30</v>
      </c>
      <c r="F1467" t="s">
        <v>479</v>
      </c>
      <c r="G1467" t="s">
        <v>2271</v>
      </c>
      <c r="H1467" t="str">
        <f>_xlfn.XLOOKUP(Table2[[#This Row],[Unique BarCode]],$N$10:$N$37,$O$10:$O$37)</f>
        <v>OMNI</v>
      </c>
      <c r="I1467" t="str">
        <f>_xlfn.XLOOKUP(Table2[[#This Row],[Unique BarCode]],$N$10:$N$37,$P$10:$P$37)</f>
        <v>Charger</v>
      </c>
      <c r="J1467" t="s">
        <v>1115</v>
      </c>
      <c r="K1467" t="s">
        <v>480</v>
      </c>
      <c r="L1467">
        <v>1</v>
      </c>
    </row>
    <row r="1468" spans="1:12" x14ac:dyDescent="0.2">
      <c r="A1468" s="1" t="d">
        <v>2023-01-30</v>
      </c>
      <c r="B1468" s="45">
        <v>-1</v>
      </c>
      <c r="C1468" t="s">
        <v>77</v>
      </c>
      <c r="D1468" t="str">
        <f>_xlfn.XLOOKUP(Table2[[#This Row],[Patron Group]],$R$10:$R$24,$S$10:$S$24)</f>
        <v>Undergraduate</v>
      </c>
      <c r="E1468" s="1" t="d">
        <v>2023-01-30</v>
      </c>
      <c r="F1468" t="s">
        <v>713</v>
      </c>
      <c r="G1468" t="s">
        <v>2271</v>
      </c>
      <c r="H1468" t="str">
        <f>_xlfn.XLOOKUP(Table2[[#This Row],[Unique BarCode]],$N$10:$N$37,$O$10:$O$37)</f>
        <v>OMNI</v>
      </c>
      <c r="I1468" t="str">
        <f>_xlfn.XLOOKUP(Table2[[#This Row],[Unique BarCode]],$N$10:$N$37,$P$10:$P$37)</f>
        <v>Charger</v>
      </c>
      <c r="J1468" t="s">
        <v>8</v>
      </c>
      <c r="L1468">
        <v>1</v>
      </c>
    </row>
    <row r="1469" spans="1:12" x14ac:dyDescent="0.2">
      <c r="A1469" s="1" t="d">
        <v>2023-01-30</v>
      </c>
      <c r="B1469" s="45">
        <v>-1</v>
      </c>
      <c r="C1469" t="s">
        <v>77</v>
      </c>
      <c r="D1469" t="str">
        <f>_xlfn.XLOOKUP(Table2[[#This Row],[Patron Group]],$R$10:$R$24,$S$10:$S$24)</f>
        <v>Undergraduate</v>
      </c>
      <c r="E1469" s="1" t="d">
        <v>2023-01-30</v>
      </c>
      <c r="F1469" t="s">
        <v>586</v>
      </c>
      <c r="G1469" t="s">
        <v>2285</v>
      </c>
      <c r="H1469" t="str">
        <f>_xlfn.XLOOKUP(Table2[[#This Row],[Unique BarCode]],$N$10:$N$37,$O$10:$O$37)</f>
        <v>UHDMI</v>
      </c>
      <c r="I1469" t="str">
        <f>_xlfn.XLOOKUP(Table2[[#This Row],[Unique BarCode]],$N$10:$N$37,$P$10:$P$37)</f>
        <v>Cable</v>
      </c>
      <c r="J1469" t="s">
        <v>8</v>
      </c>
      <c r="L1469">
        <v>1</v>
      </c>
    </row>
    <row r="1470" spans="1:12" x14ac:dyDescent="0.2">
      <c r="A1470" s="1" t="d">
        <v>2023-01-30</v>
      </c>
      <c r="B1470" s="45">
        <v>-1</v>
      </c>
      <c r="C1470" t="s">
        <v>77</v>
      </c>
      <c r="D1470" t="str">
        <f>_xlfn.XLOOKUP(Table2[[#This Row],[Patron Group]],$R$10:$R$24,$S$10:$S$24)</f>
        <v>Undergraduate</v>
      </c>
      <c r="E1470" s="1" t="d">
        <v>2023-01-30</v>
      </c>
      <c r="F1470" t="s">
        <v>1322</v>
      </c>
      <c r="G1470" t="s">
        <v>2294</v>
      </c>
      <c r="H1470" t="str">
        <f>_xlfn.XLOOKUP(Table2[[#This Row],[Unique BarCode]],$N$10:$N$37,$O$10:$O$37)</f>
        <v>UVGA</v>
      </c>
      <c r="I1470" t="str">
        <f>_xlfn.XLOOKUP(Table2[[#This Row],[Unique BarCode]],$N$10:$N$37,$P$10:$P$37)</f>
        <v>Cable</v>
      </c>
      <c r="J1470" t="s">
        <v>8</v>
      </c>
      <c r="K1470" t="s">
        <v>1323</v>
      </c>
      <c r="L1470">
        <v>1</v>
      </c>
    </row>
    <row r="1471" spans="1:12" x14ac:dyDescent="0.2">
      <c r="A1471" s="1" t="d">
        <v>2023-01-30</v>
      </c>
      <c r="B1471" s="45">
        <v>-1</v>
      </c>
      <c r="C1471" t="s">
        <v>77</v>
      </c>
      <c r="D1471" t="str">
        <f>_xlfn.XLOOKUP(Table2[[#This Row],[Patron Group]],$R$10:$R$24,$S$10:$S$24)</f>
        <v>Undergraduate</v>
      </c>
      <c r="E1471" s="1" t="d">
        <v>2023-01-30</v>
      </c>
      <c r="F1471" t="s">
        <v>1184</v>
      </c>
      <c r="G1471" t="s">
        <v>2272</v>
      </c>
      <c r="H1471" t="str">
        <f>_xlfn.XLOOKUP(Table2[[#This Row],[Unique BarCode]],$N$10:$N$37,$O$10:$O$37)</f>
        <v>WALLADPT</v>
      </c>
      <c r="I1471" t="str">
        <f>_xlfn.XLOOKUP(Table2[[#This Row],[Unique BarCode]],$N$10:$N$37,$P$10:$P$37)</f>
        <v>Charger</v>
      </c>
      <c r="J1471" t="s">
        <v>49</v>
      </c>
      <c r="K1471" t="s">
        <v>1185</v>
      </c>
      <c r="L1471">
        <v>1</v>
      </c>
    </row>
    <row r="1472" spans="1:12" x14ac:dyDescent="0.2">
      <c r="A1472" s="1" t="d">
        <v>2023-01-30</v>
      </c>
      <c r="B1472" s="45">
        <v>-1</v>
      </c>
      <c r="C1472" t="s">
        <v>77</v>
      </c>
      <c r="D1472" t="str">
        <f>_xlfn.XLOOKUP(Table2[[#This Row],[Patron Group]],$R$10:$R$24,$S$10:$S$24)</f>
        <v>Undergraduate</v>
      </c>
      <c r="E1472" s="1" t="d">
        <v>2023-01-30</v>
      </c>
      <c r="F1472" t="s">
        <v>1263</v>
      </c>
      <c r="G1472" t="s">
        <v>2272</v>
      </c>
      <c r="H1472" t="str">
        <f>_xlfn.XLOOKUP(Table2[[#This Row],[Unique BarCode]],$N$10:$N$37,$O$10:$O$37)</f>
        <v>WALLADPT</v>
      </c>
      <c r="I1472" t="str">
        <f>_xlfn.XLOOKUP(Table2[[#This Row],[Unique BarCode]],$N$10:$N$37,$P$10:$P$37)</f>
        <v>Charger</v>
      </c>
      <c r="J1472" t="s">
        <v>49</v>
      </c>
      <c r="K1472" t="s">
        <v>1264</v>
      </c>
      <c r="L1472">
        <v>1</v>
      </c>
    </row>
    <row r="1473" spans="1:12" x14ac:dyDescent="0.2">
      <c r="A1473" s="1" t="d">
        <v>2023-01-30</v>
      </c>
      <c r="B1473" s="45">
        <v>-1</v>
      </c>
      <c r="C1473" t="s">
        <v>77</v>
      </c>
      <c r="D1473" t="str">
        <f>_xlfn.XLOOKUP(Table2[[#This Row],[Patron Group]],$R$10:$R$24,$S$10:$S$24)</f>
        <v>Undergraduate</v>
      </c>
      <c r="E1473" s="1" t="d">
        <v>2023-01-30</v>
      </c>
      <c r="F1473" t="s">
        <v>587</v>
      </c>
      <c r="G1473" t="s">
        <v>2272</v>
      </c>
      <c r="H1473" t="str">
        <f>_xlfn.XLOOKUP(Table2[[#This Row],[Unique BarCode]],$N$10:$N$37,$O$10:$O$37)</f>
        <v>WALLADPT</v>
      </c>
      <c r="I1473" t="str">
        <f>_xlfn.XLOOKUP(Table2[[#This Row],[Unique BarCode]],$N$10:$N$37,$P$10:$P$37)</f>
        <v>Charger</v>
      </c>
      <c r="J1473" t="s">
        <v>49</v>
      </c>
      <c r="K1473" t="s">
        <v>588</v>
      </c>
      <c r="L1473">
        <v>1</v>
      </c>
    </row>
    <row r="1474" spans="1:12" x14ac:dyDescent="0.2">
      <c r="A1474" s="1" t="d">
        <v>2023-01-30</v>
      </c>
      <c r="B1474" s="45">
        <v>-1</v>
      </c>
      <c r="C1474" t="s">
        <v>77</v>
      </c>
      <c r="D1474" t="str">
        <f>_xlfn.XLOOKUP(Table2[[#This Row],[Patron Group]],$R$10:$R$24,$S$10:$S$24)</f>
        <v>Undergraduate</v>
      </c>
      <c r="E1474" s="1" t="d">
        <v>2023-01-30</v>
      </c>
      <c r="F1474" t="s">
        <v>45</v>
      </c>
      <c r="G1474" t="s">
        <v>2272</v>
      </c>
      <c r="H1474" t="str">
        <f>_xlfn.XLOOKUP(Table2[[#This Row],[Unique BarCode]],$N$10:$N$37,$O$10:$O$37)</f>
        <v>WALLADPT</v>
      </c>
      <c r="I1474" t="str">
        <f>_xlfn.XLOOKUP(Table2[[#This Row],[Unique BarCode]],$N$10:$N$37,$P$10:$P$37)</f>
        <v>Charger</v>
      </c>
      <c r="J1474" t="s">
        <v>13</v>
      </c>
      <c r="K1474" t="s">
        <v>46</v>
      </c>
      <c r="L1474">
        <v>1</v>
      </c>
    </row>
    <row r="1475" spans="1:12" x14ac:dyDescent="0.2">
      <c r="A1475" s="1" t="d">
        <v>2023-01-30</v>
      </c>
      <c r="B1475" s="45">
        <v>-1</v>
      </c>
      <c r="C1475" t="s">
        <v>77</v>
      </c>
      <c r="D1475" t="str">
        <f>_xlfn.XLOOKUP(Table2[[#This Row],[Patron Group]],$R$10:$R$24,$S$10:$S$24)</f>
        <v>Undergraduate</v>
      </c>
      <c r="E1475" s="1" t="d">
        <v>2023-01-30</v>
      </c>
      <c r="F1475" t="s">
        <v>1324</v>
      </c>
      <c r="G1475" t="s">
        <v>2272</v>
      </c>
      <c r="H1475" t="str">
        <f>_xlfn.XLOOKUP(Table2[[#This Row],[Unique BarCode]],$N$10:$N$37,$O$10:$O$37)</f>
        <v>WALLADPT</v>
      </c>
      <c r="I1475" t="str">
        <f>_xlfn.XLOOKUP(Table2[[#This Row],[Unique BarCode]],$N$10:$N$37,$P$10:$P$37)</f>
        <v>Charger</v>
      </c>
      <c r="J1475" t="s">
        <v>13</v>
      </c>
      <c r="K1475" t="s">
        <v>1325</v>
      </c>
      <c r="L1475">
        <v>1</v>
      </c>
    </row>
    <row r="1476" spans="1:12" x14ac:dyDescent="0.2">
      <c r="A1476" s="1" t="d">
        <v>2023-01-30</v>
      </c>
      <c r="B1476" s="45">
        <v>-1</v>
      </c>
      <c r="C1476" t="s">
        <v>77</v>
      </c>
      <c r="D1476" t="str">
        <f>_xlfn.XLOOKUP(Table2[[#This Row],[Patron Group]],$R$10:$R$24,$S$10:$S$24)</f>
        <v>Undergraduate</v>
      </c>
      <c r="E1476" s="1" t="d">
        <v>2023-01-30</v>
      </c>
      <c r="F1476" t="s">
        <v>1326</v>
      </c>
      <c r="G1476" t="s">
        <v>2272</v>
      </c>
      <c r="H1476" t="str">
        <f>_xlfn.XLOOKUP(Table2[[#This Row],[Unique BarCode]],$N$10:$N$37,$O$10:$O$37)</f>
        <v>WALLADPT</v>
      </c>
      <c r="I1476" t="str">
        <f>_xlfn.XLOOKUP(Table2[[#This Row],[Unique BarCode]],$N$10:$N$37,$P$10:$P$37)</f>
        <v>Charger</v>
      </c>
      <c r="J1476" t="s">
        <v>8</v>
      </c>
      <c r="K1476" t="s">
        <v>1327</v>
      </c>
      <c r="L1476">
        <v>1</v>
      </c>
    </row>
    <row r="1477" spans="1:12" x14ac:dyDescent="0.2">
      <c r="A1477" s="1" t="d">
        <v>2023-01-30</v>
      </c>
      <c r="B1477" s="45">
        <v>-1</v>
      </c>
      <c r="C1477" t="s">
        <v>77</v>
      </c>
      <c r="D1477" t="str">
        <f>_xlfn.XLOOKUP(Table2[[#This Row],[Patron Group]],$R$10:$R$24,$S$10:$S$24)</f>
        <v>Undergraduate</v>
      </c>
      <c r="E1477" s="1" t="d">
        <v>2023-01-30</v>
      </c>
      <c r="F1477" t="s">
        <v>855</v>
      </c>
      <c r="G1477" t="s">
        <v>2272</v>
      </c>
      <c r="H1477" t="str">
        <f>_xlfn.XLOOKUP(Table2[[#This Row],[Unique BarCode]],$N$10:$N$37,$O$10:$O$37)</f>
        <v>WALLADPT</v>
      </c>
      <c r="I1477" t="str">
        <f>_xlfn.XLOOKUP(Table2[[#This Row],[Unique BarCode]],$N$10:$N$37,$P$10:$P$37)</f>
        <v>Charger</v>
      </c>
      <c r="J1477" t="s">
        <v>8</v>
      </c>
      <c r="L1477">
        <v>1</v>
      </c>
    </row>
    <row r="1478" spans="1:12" x14ac:dyDescent="0.2">
      <c r="A1478" s="1" t="d">
        <v>2023-01-30</v>
      </c>
      <c r="B1478" s="45">
        <v>-1</v>
      </c>
      <c r="C1478" t="s">
        <v>77</v>
      </c>
      <c r="D1478" t="str">
        <f>_xlfn.XLOOKUP(Table2[[#This Row],[Patron Group]],$R$10:$R$24,$S$10:$S$24)</f>
        <v>Undergraduate</v>
      </c>
      <c r="E1478" s="1" t="d">
        <v>2023-01-30</v>
      </c>
      <c r="F1478" t="s">
        <v>274</v>
      </c>
      <c r="G1478" t="s">
        <v>2272</v>
      </c>
      <c r="H1478" t="str">
        <f>_xlfn.XLOOKUP(Table2[[#This Row],[Unique BarCode]],$N$10:$N$37,$O$10:$O$37)</f>
        <v>WALLADPT</v>
      </c>
      <c r="I1478" t="str">
        <f>_xlfn.XLOOKUP(Table2[[#This Row],[Unique BarCode]],$N$10:$N$37,$P$10:$P$37)</f>
        <v>Charger</v>
      </c>
      <c r="J1478" t="s">
        <v>8</v>
      </c>
      <c r="L1478">
        <v>1</v>
      </c>
    </row>
    <row r="1479" spans="1:12" x14ac:dyDescent="0.2">
      <c r="A1479" s="1" t="d">
        <v>2023-01-30</v>
      </c>
      <c r="B1479" s="45">
        <v>-1</v>
      </c>
      <c r="C1479" t="s">
        <v>77</v>
      </c>
      <c r="D1479" t="str">
        <f>_xlfn.XLOOKUP(Table2[[#This Row],[Patron Group]],$R$10:$R$24,$S$10:$S$24)</f>
        <v>Undergraduate</v>
      </c>
      <c r="E1479" s="1" t="d">
        <v>2023-01-30</v>
      </c>
      <c r="F1479" t="s">
        <v>1267</v>
      </c>
      <c r="G1479" t="s">
        <v>2272</v>
      </c>
      <c r="H1479" t="str">
        <f>_xlfn.XLOOKUP(Table2[[#This Row],[Unique BarCode]],$N$10:$N$37,$O$10:$O$37)</f>
        <v>WALLADPT</v>
      </c>
      <c r="I1479" t="str">
        <f>_xlfn.XLOOKUP(Table2[[#This Row],[Unique BarCode]],$N$10:$N$37,$P$10:$P$37)</f>
        <v>Charger</v>
      </c>
      <c r="J1479" t="s">
        <v>8</v>
      </c>
      <c r="L1479">
        <v>1</v>
      </c>
    </row>
    <row r="1480" spans="1:12" x14ac:dyDescent="0.2">
      <c r="A1480" s="1" t="d">
        <v>2023-01-30</v>
      </c>
      <c r="B1480" s="45">
        <v>-1</v>
      </c>
      <c r="C1480" t="s">
        <v>77</v>
      </c>
      <c r="D1480" t="str">
        <f>_xlfn.XLOOKUP(Table2[[#This Row],[Patron Group]],$R$10:$R$24,$S$10:$S$24)</f>
        <v>Undergraduate</v>
      </c>
      <c r="E1480" s="1" t="d">
        <v>2023-01-30</v>
      </c>
      <c r="F1480" t="s">
        <v>95</v>
      </c>
      <c r="G1480" t="s">
        <v>2272</v>
      </c>
      <c r="H1480" t="str">
        <f>_xlfn.XLOOKUP(Table2[[#This Row],[Unique BarCode]],$N$10:$N$37,$O$10:$O$37)</f>
        <v>WALLADPT</v>
      </c>
      <c r="I1480" t="str">
        <f>_xlfn.XLOOKUP(Table2[[#This Row],[Unique BarCode]],$N$10:$N$37,$P$10:$P$37)</f>
        <v>Charger</v>
      </c>
      <c r="J1480" t="s">
        <v>8</v>
      </c>
      <c r="L1480">
        <v>1</v>
      </c>
    </row>
    <row r="1481" spans="1:12" x14ac:dyDescent="0.2">
      <c r="A1481" s="1" t="d">
        <v>2023-01-30</v>
      </c>
      <c r="B1481" s="45">
        <v>-1</v>
      </c>
      <c r="C1481" t="s">
        <v>77</v>
      </c>
      <c r="D1481" t="str">
        <f>_xlfn.XLOOKUP(Table2[[#This Row],[Patron Group]],$R$10:$R$24,$S$10:$S$24)</f>
        <v>Undergraduate</v>
      </c>
      <c r="E1481" s="1" t="d">
        <v>2023-01-30</v>
      </c>
      <c r="F1481" t="s">
        <v>73</v>
      </c>
      <c r="G1481" t="s">
        <v>2272</v>
      </c>
      <c r="H1481" t="str">
        <f>_xlfn.XLOOKUP(Table2[[#This Row],[Unique BarCode]],$N$10:$N$37,$O$10:$O$37)</f>
        <v>WALLADPT</v>
      </c>
      <c r="I1481" t="str">
        <f>_xlfn.XLOOKUP(Table2[[#This Row],[Unique BarCode]],$N$10:$N$37,$P$10:$P$37)</f>
        <v>Charger</v>
      </c>
      <c r="J1481" t="s">
        <v>8</v>
      </c>
      <c r="L1481">
        <v>1</v>
      </c>
    </row>
    <row r="1482" spans="1:12" x14ac:dyDescent="0.2">
      <c r="A1482" s="1" t="d">
        <v>2023-01-30</v>
      </c>
      <c r="B1482" s="45">
        <v>-1</v>
      </c>
      <c r="C1482" t="s">
        <v>77</v>
      </c>
      <c r="D1482" t="str">
        <f>_xlfn.XLOOKUP(Table2[[#This Row],[Patron Group]],$R$10:$R$24,$S$10:$S$24)</f>
        <v>Undergraduate</v>
      </c>
      <c r="E1482" s="1" t="d">
        <v>2023-01-30</v>
      </c>
      <c r="F1482" t="s">
        <v>97</v>
      </c>
      <c r="G1482" t="s">
        <v>2272</v>
      </c>
      <c r="H1482" t="str">
        <f>_xlfn.XLOOKUP(Table2[[#This Row],[Unique BarCode]],$N$10:$N$37,$O$10:$O$37)</f>
        <v>WALLADPT</v>
      </c>
      <c r="I1482" t="str">
        <f>_xlfn.XLOOKUP(Table2[[#This Row],[Unique BarCode]],$N$10:$N$37,$P$10:$P$37)</f>
        <v>Charger</v>
      </c>
      <c r="J1482" t="s">
        <v>8</v>
      </c>
      <c r="L1482">
        <v>1</v>
      </c>
    </row>
    <row r="1483" spans="1:12" x14ac:dyDescent="0.2">
      <c r="A1483" s="1" t="d">
        <v>2023-01-30</v>
      </c>
      <c r="B1483" s="45">
        <v>-1</v>
      </c>
      <c r="C1483" t="s">
        <v>77</v>
      </c>
      <c r="D1483" t="str">
        <f>_xlfn.XLOOKUP(Table2[[#This Row],[Patron Group]],$R$10:$R$24,$S$10:$S$24)</f>
        <v>Undergraduate</v>
      </c>
      <c r="E1483" s="1" t="d">
        <v>2023-01-30</v>
      </c>
      <c r="F1483" t="s">
        <v>275</v>
      </c>
      <c r="G1483" t="s">
        <v>2272</v>
      </c>
      <c r="H1483" t="str">
        <f>_xlfn.XLOOKUP(Table2[[#This Row],[Unique BarCode]],$N$10:$N$37,$O$10:$O$37)</f>
        <v>WALLADPT</v>
      </c>
      <c r="I1483" t="str">
        <f>_xlfn.XLOOKUP(Table2[[#This Row],[Unique BarCode]],$N$10:$N$37,$P$10:$P$37)</f>
        <v>Charger</v>
      </c>
      <c r="J1483" t="s">
        <v>8</v>
      </c>
      <c r="L1483">
        <v>1</v>
      </c>
    </row>
    <row r="1484" spans="1:12" x14ac:dyDescent="0.2">
      <c r="A1484" s="1" t="d">
        <v>2023-01-30</v>
      </c>
      <c r="B1484" s="45">
        <v>-1</v>
      </c>
      <c r="C1484" t="s">
        <v>77</v>
      </c>
      <c r="D1484" t="str">
        <f>_xlfn.XLOOKUP(Table2[[#This Row],[Patron Group]],$R$10:$R$24,$S$10:$S$24)</f>
        <v>Undergraduate</v>
      </c>
      <c r="E1484" s="1" t="d">
        <v>2023-01-31</v>
      </c>
      <c r="F1484" t="s">
        <v>1328</v>
      </c>
      <c r="G1484" t="s">
        <v>2285</v>
      </c>
      <c r="H1484" t="str">
        <f>_xlfn.XLOOKUP(Table2[[#This Row],[Unique BarCode]],$N$10:$N$37,$O$10:$O$37)</f>
        <v>UHDMI</v>
      </c>
      <c r="I1484" t="str">
        <f>_xlfn.XLOOKUP(Table2[[#This Row],[Unique BarCode]],$N$10:$N$37,$P$10:$P$37)</f>
        <v>Cable</v>
      </c>
      <c r="J1484" t="s">
        <v>8</v>
      </c>
      <c r="K1484" t="s">
        <v>1329</v>
      </c>
      <c r="L1484">
        <v>1</v>
      </c>
    </row>
    <row r="1485" spans="1:12" x14ac:dyDescent="0.2">
      <c r="A1485" s="1" t="d">
        <v>2023-01-30</v>
      </c>
      <c r="B1485" s="45">
        <v>-1</v>
      </c>
      <c r="C1485" t="s">
        <v>77</v>
      </c>
      <c r="D1485" t="str">
        <f>_xlfn.XLOOKUP(Table2[[#This Row],[Patron Group]],$R$10:$R$24,$S$10:$S$24)</f>
        <v>Undergraduate</v>
      </c>
      <c r="E1485" s="1" t="d">
        <v>2023-02-06</v>
      </c>
      <c r="F1485" t="s">
        <v>1330</v>
      </c>
      <c r="G1485" t="s">
        <v>2273</v>
      </c>
      <c r="H1485" t="str">
        <f>_xlfn.XLOOKUP(Table2[[#This Row],[Unique BarCode]],$N$10:$N$37,$O$10:$O$37)</f>
        <v>ChromeBook</v>
      </c>
      <c r="I1485" t="str">
        <f>_xlfn.XLOOKUP(Table2[[#This Row],[Unique BarCode]],$N$10:$N$37,$P$10:$P$37)</f>
        <v>Device</v>
      </c>
      <c r="J1485" t="s">
        <v>8</v>
      </c>
      <c r="K1485" t="s">
        <v>1331</v>
      </c>
      <c r="L1485">
        <v>1</v>
      </c>
    </row>
    <row r="1486" spans="1:12" x14ac:dyDescent="0.2">
      <c r="A1486" s="1" t="d">
        <v>2023-01-30</v>
      </c>
      <c r="B1486" s="45">
        <v>-1</v>
      </c>
      <c r="C1486" t="s">
        <v>77</v>
      </c>
      <c r="D1486" t="str">
        <f>_xlfn.XLOOKUP(Table2[[#This Row],[Patron Group]],$R$10:$R$24,$S$10:$S$24)</f>
        <v>Undergraduate</v>
      </c>
      <c r="E1486" s="1" t="d">
        <v>2023-02-06</v>
      </c>
      <c r="F1486" t="s">
        <v>859</v>
      </c>
      <c r="G1486" t="s">
        <v>2273</v>
      </c>
      <c r="H1486" t="str">
        <f>_xlfn.XLOOKUP(Table2[[#This Row],[Unique BarCode]],$N$10:$N$37,$O$10:$O$37)</f>
        <v>ChromeBook</v>
      </c>
      <c r="I1486" t="str">
        <f>_xlfn.XLOOKUP(Table2[[#This Row],[Unique BarCode]],$N$10:$N$37,$P$10:$P$37)</f>
        <v>Device</v>
      </c>
      <c r="J1486" t="s">
        <v>128</v>
      </c>
      <c r="K1486" t="s">
        <v>860</v>
      </c>
      <c r="L1486">
        <v>1</v>
      </c>
    </row>
    <row r="1487" spans="1:12" x14ac:dyDescent="0.2">
      <c r="A1487" s="1" t="d">
        <v>2023-01-30</v>
      </c>
      <c r="B1487" s="45">
        <v>-1</v>
      </c>
      <c r="C1487" t="s">
        <v>77</v>
      </c>
      <c r="D1487" t="str">
        <f>_xlfn.XLOOKUP(Table2[[#This Row],[Patron Group]],$R$10:$R$24,$S$10:$S$24)</f>
        <v>Undergraduate</v>
      </c>
      <c r="E1487" s="1" t="d">
        <v>2023-02-06</v>
      </c>
      <c r="F1487" t="s">
        <v>1303</v>
      </c>
      <c r="G1487" t="s">
        <v>2273</v>
      </c>
      <c r="H1487" t="str">
        <f>_xlfn.XLOOKUP(Table2[[#This Row],[Unique BarCode]],$N$10:$N$37,$O$10:$O$37)</f>
        <v>ChromeBook</v>
      </c>
      <c r="I1487" t="str">
        <f>_xlfn.XLOOKUP(Table2[[#This Row],[Unique BarCode]],$N$10:$N$37,$P$10:$P$37)</f>
        <v>Device</v>
      </c>
      <c r="J1487" t="s">
        <v>13</v>
      </c>
      <c r="K1487" t="s">
        <v>1304</v>
      </c>
      <c r="L1487">
        <v>1</v>
      </c>
    </row>
    <row r="1488" spans="1:12" x14ac:dyDescent="0.2">
      <c r="A1488" s="1" t="d">
        <v>2023-01-30</v>
      </c>
      <c r="B1488" s="45">
        <v>-1</v>
      </c>
      <c r="C1488" t="s">
        <v>77</v>
      </c>
      <c r="D1488" t="str">
        <f>_xlfn.XLOOKUP(Table2[[#This Row],[Patron Group]],$R$10:$R$24,$S$10:$S$24)</f>
        <v>Undergraduate</v>
      </c>
      <c r="E1488" s="1" t="d">
        <v>2023-02-06</v>
      </c>
      <c r="F1488" t="s">
        <v>242</v>
      </c>
      <c r="G1488" t="s">
        <v>2273</v>
      </c>
      <c r="H1488" t="str">
        <f>_xlfn.XLOOKUP(Table2[[#This Row],[Unique BarCode]],$N$10:$N$37,$O$10:$O$37)</f>
        <v>ChromeBook</v>
      </c>
      <c r="I1488" t="str">
        <f>_xlfn.XLOOKUP(Table2[[#This Row],[Unique BarCode]],$N$10:$N$37,$P$10:$P$37)</f>
        <v>Device</v>
      </c>
      <c r="J1488" t="s">
        <v>8</v>
      </c>
      <c r="K1488" t="s">
        <v>243</v>
      </c>
      <c r="L1488">
        <v>1</v>
      </c>
    </row>
    <row r="1489" spans="1:12" x14ac:dyDescent="0.2">
      <c r="A1489" s="1" t="d">
        <v>2023-01-30</v>
      </c>
      <c r="B1489" s="45">
        <v>-1</v>
      </c>
      <c r="C1489" t="s">
        <v>77</v>
      </c>
      <c r="D1489" t="str">
        <f>_xlfn.XLOOKUP(Table2[[#This Row],[Patron Group]],$R$10:$R$24,$S$10:$S$24)</f>
        <v>Undergraduate</v>
      </c>
      <c r="E1489" s="1" t="d">
        <v>2023-02-06</v>
      </c>
      <c r="F1489" t="s">
        <v>62</v>
      </c>
      <c r="G1489" t="s">
        <v>2273</v>
      </c>
      <c r="H1489" t="str">
        <f>_xlfn.XLOOKUP(Table2[[#This Row],[Unique BarCode]],$N$10:$N$37,$O$10:$O$37)</f>
        <v>ChromeBook</v>
      </c>
      <c r="I1489" t="str">
        <f>_xlfn.XLOOKUP(Table2[[#This Row],[Unique BarCode]],$N$10:$N$37,$P$10:$P$37)</f>
        <v>Device</v>
      </c>
      <c r="J1489" t="s">
        <v>8</v>
      </c>
      <c r="K1489" t="s">
        <v>63</v>
      </c>
      <c r="L1489">
        <v>1</v>
      </c>
    </row>
    <row r="1490" spans="1:12" x14ac:dyDescent="0.2">
      <c r="A1490" s="1" t="d">
        <v>2023-01-30</v>
      </c>
      <c r="B1490" s="45">
        <v>-1</v>
      </c>
      <c r="C1490" t="s">
        <v>77</v>
      </c>
      <c r="D1490" t="str">
        <f>_xlfn.XLOOKUP(Table2[[#This Row],[Patron Group]],$R$10:$R$24,$S$10:$S$24)</f>
        <v>Undergraduate</v>
      </c>
      <c r="E1490" s="1" t="d">
        <v>2023-02-06</v>
      </c>
      <c r="F1490" t="s">
        <v>1332</v>
      </c>
      <c r="G1490" t="s">
        <v>2274</v>
      </c>
      <c r="H1490" t="str">
        <f>_xlfn.XLOOKUP(Table2[[#This Row],[Unique BarCode]],$N$10:$N$37,$O$10:$O$37)</f>
        <v>MacBook</v>
      </c>
      <c r="I1490" t="str">
        <f>_xlfn.XLOOKUP(Table2[[#This Row],[Unique BarCode]],$N$10:$N$37,$P$10:$P$37)</f>
        <v>Device</v>
      </c>
      <c r="J1490" t="s">
        <v>8</v>
      </c>
      <c r="K1490" t="s">
        <v>1333</v>
      </c>
      <c r="L1490">
        <v>1</v>
      </c>
    </row>
    <row r="1491" spans="1:12" x14ac:dyDescent="0.2">
      <c r="A1491" s="1" t="d">
        <v>2023-01-30</v>
      </c>
      <c r="B1491" s="45">
        <v>-1</v>
      </c>
      <c r="C1491" t="s">
        <v>77</v>
      </c>
      <c r="D1491" t="str">
        <f>_xlfn.XLOOKUP(Table2[[#This Row],[Patron Group]],$R$10:$R$24,$S$10:$S$24)</f>
        <v>Undergraduate</v>
      </c>
      <c r="E1491" s="1" t="d">
        <v>2023-02-06</v>
      </c>
      <c r="F1491" t="s">
        <v>738</v>
      </c>
      <c r="G1491" t="s">
        <v>2263</v>
      </c>
      <c r="H1491" t="str">
        <f>_xlfn.XLOOKUP(Table2[[#This Row],[Unique BarCode]],$N$10:$N$37,$O$10:$O$37)</f>
        <v>HP Laptop</v>
      </c>
      <c r="I1491" t="str">
        <f>_xlfn.XLOOKUP(Table2[[#This Row],[Unique BarCode]],$N$10:$N$37,$P$10:$P$37)</f>
        <v>Device</v>
      </c>
      <c r="J1491" t="s">
        <v>8</v>
      </c>
      <c r="K1491" t="s">
        <v>739</v>
      </c>
      <c r="L1491">
        <v>1</v>
      </c>
    </row>
    <row r="1492" spans="1:12" x14ac:dyDescent="0.2">
      <c r="A1492" s="1" t="d">
        <v>2023-01-30</v>
      </c>
      <c r="B1492" s="45">
        <v>-1</v>
      </c>
      <c r="C1492" t="s">
        <v>77</v>
      </c>
      <c r="D1492" t="str">
        <f>_xlfn.XLOOKUP(Table2[[#This Row],[Patron Group]],$R$10:$R$24,$S$10:$S$24)</f>
        <v>Undergraduate</v>
      </c>
      <c r="E1492" s="1" t="d">
        <v>2023-02-06</v>
      </c>
      <c r="F1492" t="s">
        <v>1334</v>
      </c>
      <c r="G1492" t="s">
        <v>2263</v>
      </c>
      <c r="H1492" t="str">
        <f>_xlfn.XLOOKUP(Table2[[#This Row],[Unique BarCode]],$N$10:$N$37,$O$10:$O$37)</f>
        <v>HP Laptop</v>
      </c>
      <c r="I1492" t="str">
        <f>_xlfn.XLOOKUP(Table2[[#This Row],[Unique BarCode]],$N$10:$N$37,$P$10:$P$37)</f>
        <v>Device</v>
      </c>
      <c r="J1492" t="s">
        <v>8</v>
      </c>
      <c r="K1492" t="s">
        <v>1335</v>
      </c>
      <c r="L1492">
        <v>1</v>
      </c>
    </row>
    <row r="1493" spans="1:12" x14ac:dyDescent="0.2">
      <c r="A1493" s="1" t="d">
        <v>2023-01-30</v>
      </c>
      <c r="B1493" s="45">
        <v>-1</v>
      </c>
      <c r="C1493" t="s">
        <v>77</v>
      </c>
      <c r="D1493" t="str">
        <f>_xlfn.XLOOKUP(Table2[[#This Row],[Patron Group]],$R$10:$R$24,$S$10:$S$24)</f>
        <v>Undergraduate</v>
      </c>
      <c r="E1493" s="1" t="d">
        <v>2023-02-06</v>
      </c>
      <c r="F1493" t="s">
        <v>792</v>
      </c>
      <c r="G1493" t="s">
        <v>2263</v>
      </c>
      <c r="H1493" t="str">
        <f>_xlfn.XLOOKUP(Table2[[#This Row],[Unique BarCode]],$N$10:$N$37,$O$10:$O$37)</f>
        <v>HP Laptop</v>
      </c>
      <c r="I1493" t="str">
        <f>_xlfn.XLOOKUP(Table2[[#This Row],[Unique BarCode]],$N$10:$N$37,$P$10:$P$37)</f>
        <v>Device</v>
      </c>
      <c r="J1493" t="s">
        <v>8</v>
      </c>
      <c r="K1493" t="s">
        <v>793</v>
      </c>
      <c r="L1493">
        <v>1</v>
      </c>
    </row>
    <row r="1494" spans="1:12" x14ac:dyDescent="0.2">
      <c r="A1494" s="1" t="d">
        <v>2023-01-30</v>
      </c>
      <c r="B1494" s="45">
        <v>-1</v>
      </c>
      <c r="C1494" t="s">
        <v>77</v>
      </c>
      <c r="D1494" t="str">
        <f>_xlfn.XLOOKUP(Table2[[#This Row],[Patron Group]],$R$10:$R$24,$S$10:$S$24)</f>
        <v>Undergraduate</v>
      </c>
      <c r="E1494" s="1" t="d">
        <v>2023-02-06</v>
      </c>
      <c r="F1494" t="s">
        <v>879</v>
      </c>
      <c r="G1494" t="s">
        <v>2263</v>
      </c>
      <c r="H1494" t="str">
        <f>_xlfn.XLOOKUP(Table2[[#This Row],[Unique BarCode]],$N$10:$N$37,$O$10:$O$37)</f>
        <v>HP Laptop</v>
      </c>
      <c r="I1494" t="str">
        <f>_xlfn.XLOOKUP(Table2[[#This Row],[Unique BarCode]],$N$10:$N$37,$P$10:$P$37)</f>
        <v>Device</v>
      </c>
      <c r="J1494" t="s">
        <v>8</v>
      </c>
      <c r="K1494" t="s">
        <v>880</v>
      </c>
      <c r="L1494">
        <v>1</v>
      </c>
    </row>
    <row r="1495" spans="1:12" x14ac:dyDescent="0.2">
      <c r="A1495" s="1" t="d">
        <v>2023-01-30</v>
      </c>
      <c r="B1495" s="45">
        <v>-1</v>
      </c>
      <c r="C1495" t="s">
        <v>77</v>
      </c>
      <c r="D1495" t="str">
        <f>_xlfn.XLOOKUP(Table2[[#This Row],[Patron Group]],$R$10:$R$24,$S$10:$S$24)</f>
        <v>Undergraduate</v>
      </c>
      <c r="E1495" s="1" t="d">
        <v>2023-02-10</v>
      </c>
      <c r="F1495" t="s">
        <v>1336</v>
      </c>
      <c r="G1495" t="s">
        <v>2297</v>
      </c>
      <c r="H1495" t="str">
        <f>_xlfn.XLOOKUP(Table2[[#This Row],[Unique BarCode]],$N$10:$N$37,$O$10:$O$37)</f>
        <v>iPad</v>
      </c>
      <c r="I1495" t="str">
        <f>_xlfn.XLOOKUP(Table2[[#This Row],[Unique BarCode]],$N$10:$N$37,$P$10:$P$37)</f>
        <v>Device</v>
      </c>
      <c r="J1495" t="s">
        <v>8</v>
      </c>
      <c r="K1495" t="s">
        <v>1337</v>
      </c>
      <c r="L1495">
        <v>1</v>
      </c>
    </row>
    <row r="1496" spans="1:12" x14ac:dyDescent="0.2">
      <c r="A1496" s="1" t="d">
        <v>2023-01-30</v>
      </c>
      <c r="B1496" s="45">
        <v>-1</v>
      </c>
      <c r="C1496" t="s">
        <v>77</v>
      </c>
      <c r="D1496" t="str">
        <f>_xlfn.XLOOKUP(Table2[[#This Row],[Patron Group]],$R$10:$R$24,$S$10:$S$24)</f>
        <v>Undergraduate</v>
      </c>
      <c r="E1496" s="1" t="d">
        <v>2023-02-13</v>
      </c>
      <c r="F1496" t="s">
        <v>1248</v>
      </c>
      <c r="G1496" t="s">
        <v>2274</v>
      </c>
      <c r="H1496" t="str">
        <f>_xlfn.XLOOKUP(Table2[[#This Row],[Unique BarCode]],$N$10:$N$37,$O$10:$O$37)</f>
        <v>MacBook</v>
      </c>
      <c r="I1496" t="str">
        <f>_xlfn.XLOOKUP(Table2[[#This Row],[Unique BarCode]],$N$10:$N$37,$P$10:$P$37)</f>
        <v>Device</v>
      </c>
      <c r="J1496" t="s">
        <v>8</v>
      </c>
      <c r="K1496" t="s">
        <v>1249</v>
      </c>
      <c r="L1496">
        <v>1</v>
      </c>
    </row>
    <row r="1497" spans="1:12" x14ac:dyDescent="0.2">
      <c r="A1497" s="1" t="d">
        <v>2023-01-30</v>
      </c>
      <c r="B1497" s="45">
        <v>-1</v>
      </c>
      <c r="C1497" t="s">
        <v>77</v>
      </c>
      <c r="D1497" t="str">
        <f>_xlfn.XLOOKUP(Table2[[#This Row],[Patron Group]],$R$10:$R$24,$S$10:$S$24)</f>
        <v>Undergraduate</v>
      </c>
      <c r="E1497" s="1" t="d">
        <v>2023-02-13</v>
      </c>
      <c r="F1497" t="s">
        <v>130</v>
      </c>
      <c r="G1497" t="s">
        <v>2274</v>
      </c>
      <c r="H1497" t="str">
        <f>_xlfn.XLOOKUP(Table2[[#This Row],[Unique BarCode]],$N$10:$N$37,$O$10:$O$37)</f>
        <v>MacBook</v>
      </c>
      <c r="I1497" t="str">
        <f>_xlfn.XLOOKUP(Table2[[#This Row],[Unique BarCode]],$N$10:$N$37,$P$10:$P$37)</f>
        <v>Device</v>
      </c>
      <c r="J1497" t="s">
        <v>8</v>
      </c>
      <c r="K1497" t="s">
        <v>131</v>
      </c>
      <c r="L1497">
        <v>1</v>
      </c>
    </row>
    <row r="1498" spans="1:12" x14ac:dyDescent="0.2">
      <c r="A1498" s="1" t="d">
        <v>2023-01-30</v>
      </c>
      <c r="B1498" s="45">
        <v>-1</v>
      </c>
      <c r="C1498" t="s">
        <v>77</v>
      </c>
      <c r="D1498" t="str">
        <f>_xlfn.XLOOKUP(Table2[[#This Row],[Patron Group]],$R$10:$R$24,$S$10:$S$24)</f>
        <v>Undergraduate</v>
      </c>
      <c r="E1498" s="1" t="d">
        <v>2023-02-13</v>
      </c>
      <c r="F1498" t="s">
        <v>631</v>
      </c>
      <c r="G1498" t="s">
        <v>2274</v>
      </c>
      <c r="H1498" t="str">
        <f>_xlfn.XLOOKUP(Table2[[#This Row],[Unique BarCode]],$N$10:$N$37,$O$10:$O$37)</f>
        <v>MacBook</v>
      </c>
      <c r="I1498" t="str">
        <f>_xlfn.XLOOKUP(Table2[[#This Row],[Unique BarCode]],$N$10:$N$37,$P$10:$P$37)</f>
        <v>Device</v>
      </c>
      <c r="J1498" t="s">
        <v>8</v>
      </c>
      <c r="K1498" t="s">
        <v>632</v>
      </c>
      <c r="L1498">
        <v>1</v>
      </c>
    </row>
    <row r="1499" spans="1:12" x14ac:dyDescent="0.2">
      <c r="A1499" s="1" t="d">
        <v>2023-01-30</v>
      </c>
      <c r="B1499" s="45">
        <v>-1</v>
      </c>
      <c r="C1499" t="s">
        <v>77</v>
      </c>
      <c r="D1499" t="str">
        <f>_xlfn.XLOOKUP(Table2[[#This Row],[Patron Group]],$R$10:$R$24,$S$10:$S$24)</f>
        <v>Undergraduate</v>
      </c>
      <c r="E1499" s="1" t="d">
        <v>2023-02-13</v>
      </c>
      <c r="F1499" t="s">
        <v>1338</v>
      </c>
      <c r="G1499" t="s">
        <v>2274</v>
      </c>
      <c r="H1499" t="str">
        <f>_xlfn.XLOOKUP(Table2[[#This Row],[Unique BarCode]],$N$10:$N$37,$O$10:$O$37)</f>
        <v>MacBook</v>
      </c>
      <c r="I1499" t="str">
        <f>_xlfn.XLOOKUP(Table2[[#This Row],[Unique BarCode]],$N$10:$N$37,$P$10:$P$37)</f>
        <v>Device</v>
      </c>
      <c r="J1499" t="s">
        <v>8</v>
      </c>
      <c r="K1499" t="s">
        <v>1338</v>
      </c>
      <c r="L1499">
        <v>1</v>
      </c>
    </row>
    <row r="1500" spans="1:12" x14ac:dyDescent="0.2">
      <c r="A1500" s="1" t="d">
        <v>2023-01-30</v>
      </c>
      <c r="B1500" s="45">
        <v>-1</v>
      </c>
      <c r="C1500" t="s">
        <v>77</v>
      </c>
      <c r="D1500" t="str">
        <f>_xlfn.XLOOKUP(Table2[[#This Row],[Patron Group]],$R$10:$R$24,$S$10:$S$24)</f>
        <v>Undergraduate</v>
      </c>
      <c r="E1500" s="1" t="d">
        <v>2023-02-13</v>
      </c>
      <c r="F1500" t="s">
        <v>244</v>
      </c>
      <c r="G1500" t="s">
        <v>2275</v>
      </c>
      <c r="H1500" t="str">
        <f>_xlfn.XLOOKUP(Table2[[#This Row],[Unique BarCode]],$N$10:$N$37,$O$10:$O$37)</f>
        <v>iPad</v>
      </c>
      <c r="I1500" t="str">
        <f>_xlfn.XLOOKUP(Table2[[#This Row],[Unique BarCode]],$N$10:$N$37,$P$10:$P$37)</f>
        <v>Device</v>
      </c>
      <c r="J1500" t="s">
        <v>8</v>
      </c>
      <c r="K1500" t="s">
        <v>245</v>
      </c>
      <c r="L1500">
        <v>1</v>
      </c>
    </row>
    <row r="1501" spans="1:12" x14ac:dyDescent="0.2">
      <c r="A1501" s="1" t="d">
        <v>2023-01-30</v>
      </c>
      <c r="B1501" s="45">
        <v>-1</v>
      </c>
      <c r="C1501" t="s">
        <v>77</v>
      </c>
      <c r="D1501" t="str">
        <f>_xlfn.XLOOKUP(Table2[[#This Row],[Patron Group]],$R$10:$R$24,$S$10:$S$24)</f>
        <v>Undergraduate</v>
      </c>
      <c r="E1501" s="1" t="d">
        <v>2023-02-13</v>
      </c>
      <c r="F1501" t="s">
        <v>1339</v>
      </c>
      <c r="G1501" t="s">
        <v>2275</v>
      </c>
      <c r="H1501" t="str">
        <f>_xlfn.XLOOKUP(Table2[[#This Row],[Unique BarCode]],$N$10:$N$37,$O$10:$O$37)</f>
        <v>iPad</v>
      </c>
      <c r="I1501" t="str">
        <f>_xlfn.XLOOKUP(Table2[[#This Row],[Unique BarCode]],$N$10:$N$37,$P$10:$P$37)</f>
        <v>Device</v>
      </c>
      <c r="J1501" t="s">
        <v>8</v>
      </c>
      <c r="K1501" t="s">
        <v>1340</v>
      </c>
      <c r="L1501">
        <v>1</v>
      </c>
    </row>
    <row r="1502" spans="1:12" x14ac:dyDescent="0.2">
      <c r="A1502" s="1" t="d">
        <v>2023-01-30</v>
      </c>
      <c r="B1502" s="45">
        <v>-1</v>
      </c>
      <c r="C1502" t="s">
        <v>77</v>
      </c>
      <c r="D1502" t="str">
        <f>_xlfn.XLOOKUP(Table2[[#This Row],[Patron Group]],$R$10:$R$24,$S$10:$S$24)</f>
        <v>Undergraduate</v>
      </c>
      <c r="E1502" s="1" t="d">
        <v>2023-02-13</v>
      </c>
      <c r="F1502" t="s">
        <v>1341</v>
      </c>
      <c r="G1502" t="s">
        <v>2275</v>
      </c>
      <c r="H1502" t="str">
        <f>_xlfn.XLOOKUP(Table2[[#This Row],[Unique BarCode]],$N$10:$N$37,$O$10:$O$37)</f>
        <v>iPad</v>
      </c>
      <c r="I1502" t="str">
        <f>_xlfn.XLOOKUP(Table2[[#This Row],[Unique BarCode]],$N$10:$N$37,$P$10:$P$37)</f>
        <v>Device</v>
      </c>
      <c r="J1502" t="s">
        <v>8</v>
      </c>
      <c r="L1502">
        <v>1</v>
      </c>
    </row>
    <row r="1503" spans="1:12" x14ac:dyDescent="0.2">
      <c r="A1503" s="1" t="d">
        <v>2023-01-30</v>
      </c>
      <c r="B1503" s="45">
        <v>-1</v>
      </c>
      <c r="C1503" t="s">
        <v>77</v>
      </c>
      <c r="D1503" t="str">
        <f>_xlfn.XLOOKUP(Table2[[#This Row],[Patron Group]],$R$10:$R$24,$S$10:$S$24)</f>
        <v>Undergraduate</v>
      </c>
      <c r="E1503" s="1" t="d">
        <v>2023-02-13</v>
      </c>
      <c r="F1503" t="s">
        <v>1342</v>
      </c>
      <c r="G1503" t="s">
        <v>2275</v>
      </c>
      <c r="H1503" t="str">
        <f>_xlfn.XLOOKUP(Table2[[#This Row],[Unique BarCode]],$N$10:$N$37,$O$10:$O$37)</f>
        <v>iPad</v>
      </c>
      <c r="I1503" t="str">
        <f>_xlfn.XLOOKUP(Table2[[#This Row],[Unique BarCode]],$N$10:$N$37,$P$10:$P$37)</f>
        <v>Device</v>
      </c>
      <c r="J1503" t="s">
        <v>8</v>
      </c>
      <c r="L1503">
        <v>1</v>
      </c>
    </row>
    <row r="1504" spans="1:12" x14ac:dyDescent="0.2">
      <c r="A1504" s="1" t="d">
        <v>2023-01-30</v>
      </c>
      <c r="B1504" s="45">
        <v>-1</v>
      </c>
      <c r="C1504" t="s">
        <v>77</v>
      </c>
      <c r="D1504" t="str">
        <f>_xlfn.XLOOKUP(Table2[[#This Row],[Patron Group]],$R$10:$R$24,$S$10:$S$24)</f>
        <v>Undergraduate</v>
      </c>
      <c r="E1504" s="1" t="d">
        <v>2023-02-13</v>
      </c>
      <c r="F1504" t="s">
        <v>913</v>
      </c>
      <c r="G1504" t="s">
        <v>2275</v>
      </c>
      <c r="H1504" t="str">
        <f>_xlfn.XLOOKUP(Table2[[#This Row],[Unique BarCode]],$N$10:$N$37,$O$10:$O$37)</f>
        <v>iPad</v>
      </c>
      <c r="I1504" t="str">
        <f>_xlfn.XLOOKUP(Table2[[#This Row],[Unique BarCode]],$N$10:$N$37,$P$10:$P$37)</f>
        <v>Device</v>
      </c>
      <c r="J1504" t="s">
        <v>8</v>
      </c>
      <c r="L1504">
        <v>1</v>
      </c>
    </row>
    <row r="1505" spans="1:12" x14ac:dyDescent="0.2">
      <c r="A1505" s="1" t="d">
        <v>2023-01-30</v>
      </c>
      <c r="B1505" s="45">
        <v>-1</v>
      </c>
      <c r="C1505" t="s">
        <v>77</v>
      </c>
      <c r="D1505" t="str">
        <f>_xlfn.XLOOKUP(Table2[[#This Row],[Patron Group]],$R$10:$R$24,$S$10:$S$24)</f>
        <v>Undergraduate</v>
      </c>
      <c r="E1505" s="1" t="d">
        <v>2023-02-13</v>
      </c>
      <c r="F1505" t="s">
        <v>736</v>
      </c>
      <c r="G1505" t="s">
        <v>2263</v>
      </c>
      <c r="H1505" t="str">
        <f>_xlfn.XLOOKUP(Table2[[#This Row],[Unique BarCode]],$N$10:$N$37,$O$10:$O$37)</f>
        <v>HP Laptop</v>
      </c>
      <c r="I1505" t="str">
        <f>_xlfn.XLOOKUP(Table2[[#This Row],[Unique BarCode]],$N$10:$N$37,$P$10:$P$37)</f>
        <v>Device</v>
      </c>
      <c r="J1505" t="s">
        <v>8</v>
      </c>
      <c r="K1505" t="s">
        <v>737</v>
      </c>
      <c r="L1505">
        <v>1</v>
      </c>
    </row>
    <row r="1506" spans="1:12" x14ac:dyDescent="0.2">
      <c r="A1506" s="1" t="d">
        <v>2023-01-30</v>
      </c>
      <c r="B1506" s="45">
        <v>-1</v>
      </c>
      <c r="C1506" t="s">
        <v>77</v>
      </c>
      <c r="D1506" t="str">
        <f>_xlfn.XLOOKUP(Table2[[#This Row],[Patron Group]],$R$10:$R$24,$S$10:$S$24)</f>
        <v>Undergraduate</v>
      </c>
      <c r="E1506" s="1" t="d">
        <v>2023-02-13</v>
      </c>
      <c r="F1506" t="s">
        <v>928</v>
      </c>
      <c r="G1506" t="s">
        <v>2263</v>
      </c>
      <c r="H1506" t="str">
        <f>_xlfn.XLOOKUP(Table2[[#This Row],[Unique BarCode]],$N$10:$N$37,$O$10:$O$37)</f>
        <v>HP Laptop</v>
      </c>
      <c r="I1506" t="str">
        <f>_xlfn.XLOOKUP(Table2[[#This Row],[Unique BarCode]],$N$10:$N$37,$P$10:$P$37)</f>
        <v>Device</v>
      </c>
      <c r="J1506" t="s">
        <v>8</v>
      </c>
      <c r="K1506" t="s">
        <v>929</v>
      </c>
      <c r="L1506">
        <v>1</v>
      </c>
    </row>
    <row r="1507" spans="1:12" x14ac:dyDescent="0.2">
      <c r="A1507" s="1" t="d">
        <v>2023-01-30</v>
      </c>
      <c r="B1507" s="45">
        <v>-1</v>
      </c>
      <c r="C1507" t="s">
        <v>77</v>
      </c>
      <c r="D1507" t="str">
        <f>_xlfn.XLOOKUP(Table2[[#This Row],[Patron Group]],$R$10:$R$24,$S$10:$S$24)</f>
        <v>Undergraduate</v>
      </c>
      <c r="E1507" s="1" t="d">
        <v>2023-02-13</v>
      </c>
      <c r="F1507" t="s">
        <v>1202</v>
      </c>
      <c r="G1507" t="s">
        <v>2263</v>
      </c>
      <c r="H1507" t="str">
        <f>_xlfn.XLOOKUP(Table2[[#This Row],[Unique BarCode]],$N$10:$N$37,$O$10:$O$37)</f>
        <v>HP Laptop</v>
      </c>
      <c r="I1507" t="str">
        <f>_xlfn.XLOOKUP(Table2[[#This Row],[Unique BarCode]],$N$10:$N$37,$P$10:$P$37)</f>
        <v>Device</v>
      </c>
      <c r="J1507" t="s">
        <v>8</v>
      </c>
      <c r="K1507" t="s">
        <v>1203</v>
      </c>
      <c r="L1507">
        <v>1</v>
      </c>
    </row>
    <row r="1508" spans="1:12" x14ac:dyDescent="0.2">
      <c r="A1508" s="1" t="d">
        <v>2023-01-30</v>
      </c>
      <c r="B1508" s="45">
        <v>6200866010006530</v>
      </c>
      <c r="C1508" t="s">
        <v>77</v>
      </c>
      <c r="D1508" t="str">
        <f>_xlfn.XLOOKUP(Table2[[#This Row],[Patron Group]],$R$10:$R$24,$S$10:$S$24)</f>
        <v>Undergraduate</v>
      </c>
      <c r="E1508" s="1" t="d">
        <v>2023-02-06</v>
      </c>
      <c r="F1508" t="s">
        <v>1343</v>
      </c>
      <c r="G1508" t="s">
        <v>2274</v>
      </c>
      <c r="H1508" t="str">
        <f>_xlfn.XLOOKUP(Table2[[#This Row],[Unique BarCode]],$N$10:$N$37,$O$10:$O$37)</f>
        <v>MacBook</v>
      </c>
      <c r="I1508" t="str">
        <f>_xlfn.XLOOKUP(Table2[[#This Row],[Unique BarCode]],$N$10:$N$37,$P$10:$P$37)</f>
        <v>Device</v>
      </c>
      <c r="J1508" t="s">
        <v>8</v>
      </c>
      <c r="K1508" t="s">
        <v>1344</v>
      </c>
      <c r="L1508">
        <v>1</v>
      </c>
    </row>
    <row r="1509" spans="1:12" x14ac:dyDescent="0.2">
      <c r="A1509" s="1" t="d">
        <v>2023-01-31</v>
      </c>
      <c r="B1509" s="45">
        <v>-1</v>
      </c>
      <c r="C1509" t="s">
        <v>1353</v>
      </c>
      <c r="D1509" t="str">
        <f>_xlfn.XLOOKUP(Table2[[#This Row],[Patron Group]],$R$10:$R$24,$S$10:$S$24)</f>
        <v>Undergraduate</v>
      </c>
      <c r="E1509" s="1" t="d">
        <v>2023-01-31</v>
      </c>
      <c r="F1509" t="s">
        <v>1354</v>
      </c>
      <c r="G1509" t="s">
        <v>2298</v>
      </c>
      <c r="H1509" t="str">
        <f>_xlfn.XLOOKUP(Table2[[#This Row],[Unique BarCode]],$N$10:$N$37,$O$10:$O$37)</f>
        <v>ANKER</v>
      </c>
      <c r="I1509" t="str">
        <f>_xlfn.XLOOKUP(Table2[[#This Row],[Unique BarCode]],$N$10:$N$37,$P$10:$P$37)</f>
        <v>Charger</v>
      </c>
      <c r="J1509" t="s">
        <v>8</v>
      </c>
      <c r="L1509">
        <v>1</v>
      </c>
    </row>
    <row r="1510" spans="1:12" x14ac:dyDescent="0.2">
      <c r="A1510" s="1" t="d">
        <v>2023-01-31</v>
      </c>
      <c r="B1510" s="45">
        <v>-1</v>
      </c>
      <c r="C1510" t="s">
        <v>15</v>
      </c>
      <c r="D1510" t="str">
        <f>_xlfn.XLOOKUP(Table2[[#This Row],[Patron Group]],$R$10:$R$24,$S$10:$S$24)</f>
        <v>Academic</v>
      </c>
      <c r="E1510" s="1" t="d">
        <v>2023-01-31</v>
      </c>
      <c r="F1510" t="s">
        <v>1155</v>
      </c>
      <c r="G1510" t="s">
        <v>2266</v>
      </c>
      <c r="H1510" t="str">
        <f>_xlfn.XLOOKUP(Table2[[#This Row],[Unique BarCode]],$N$10:$N$37,$O$10:$O$37)</f>
        <v>Headphones</v>
      </c>
      <c r="I1510" t="str">
        <f>_xlfn.XLOOKUP(Table2[[#This Row],[Unique BarCode]],$N$10:$N$37,$P$10:$P$37)</f>
        <v>Accessory</v>
      </c>
      <c r="J1510" t="s">
        <v>13</v>
      </c>
      <c r="K1510" t="s">
        <v>1156</v>
      </c>
      <c r="L1510">
        <v>1</v>
      </c>
    </row>
    <row r="1511" spans="1:12" x14ac:dyDescent="0.2">
      <c r="A1511" s="1" t="d">
        <v>2023-01-31</v>
      </c>
      <c r="B1511" s="45">
        <v>-1</v>
      </c>
      <c r="C1511" t="s">
        <v>20</v>
      </c>
      <c r="D1511" t="str">
        <f>_xlfn.XLOOKUP(Table2[[#This Row],[Patron Group]],$R$10:$R$24,$S$10:$S$24)</f>
        <v>Graduate</v>
      </c>
      <c r="E1511" s="1" t="d">
        <v>2023-01-31</v>
      </c>
      <c r="F1511" t="s">
        <v>23</v>
      </c>
      <c r="G1511" t="s">
        <v>2266</v>
      </c>
      <c r="H1511" t="str">
        <f>_xlfn.XLOOKUP(Table2[[#This Row],[Unique BarCode]],$N$10:$N$37,$O$10:$O$37)</f>
        <v>Headphones</v>
      </c>
      <c r="I1511" t="str">
        <f>_xlfn.XLOOKUP(Table2[[#This Row],[Unique BarCode]],$N$10:$N$37,$P$10:$P$37)</f>
        <v>Accessory</v>
      </c>
      <c r="J1511" t="s">
        <v>8</v>
      </c>
      <c r="K1511" t="s">
        <v>24</v>
      </c>
      <c r="L1511">
        <v>1</v>
      </c>
    </row>
    <row r="1512" spans="1:12" x14ac:dyDescent="0.2">
      <c r="A1512" s="1" t="d">
        <v>2023-01-31</v>
      </c>
      <c r="B1512" s="45">
        <v>-1</v>
      </c>
      <c r="C1512" t="s">
        <v>20</v>
      </c>
      <c r="D1512" t="str">
        <f>_xlfn.XLOOKUP(Table2[[#This Row],[Patron Group]],$R$10:$R$24,$S$10:$S$24)</f>
        <v>Graduate</v>
      </c>
      <c r="E1512" s="1" t="d">
        <v>2023-01-31</v>
      </c>
      <c r="F1512" t="s">
        <v>435</v>
      </c>
      <c r="G1512" t="s">
        <v>2266</v>
      </c>
      <c r="H1512" t="str">
        <f>_xlfn.XLOOKUP(Table2[[#This Row],[Unique BarCode]],$N$10:$N$37,$O$10:$O$37)</f>
        <v>Headphones</v>
      </c>
      <c r="I1512" t="str">
        <f>_xlfn.XLOOKUP(Table2[[#This Row],[Unique BarCode]],$N$10:$N$37,$P$10:$P$37)</f>
        <v>Accessory</v>
      </c>
      <c r="J1512" t="s">
        <v>8</v>
      </c>
      <c r="L1512">
        <v>1</v>
      </c>
    </row>
    <row r="1513" spans="1:12" x14ac:dyDescent="0.2">
      <c r="A1513" s="1" t="d">
        <v>2023-01-31</v>
      </c>
      <c r="B1513" s="45">
        <v>-1</v>
      </c>
      <c r="C1513" t="s">
        <v>20</v>
      </c>
      <c r="D1513" t="str">
        <f>_xlfn.XLOOKUP(Table2[[#This Row],[Patron Group]],$R$10:$R$24,$S$10:$S$24)</f>
        <v>Graduate</v>
      </c>
      <c r="E1513" s="1" t="d">
        <v>2023-01-31</v>
      </c>
      <c r="F1513" t="s">
        <v>458</v>
      </c>
      <c r="G1513" t="s">
        <v>2282</v>
      </c>
      <c r="H1513" t="str">
        <f>_xlfn.XLOOKUP(Table2[[#This Row],[Unique BarCode]],$N$10:$N$37,$O$10:$O$37)</f>
        <v>HPUSBC</v>
      </c>
      <c r="I1513" t="str">
        <f>_xlfn.XLOOKUP(Table2[[#This Row],[Unique BarCode]],$N$10:$N$37,$P$10:$P$37)</f>
        <v>Charger</v>
      </c>
      <c r="J1513" t="s">
        <v>49</v>
      </c>
      <c r="L1513">
        <v>1</v>
      </c>
    </row>
    <row r="1514" spans="1:12" x14ac:dyDescent="0.2">
      <c r="A1514" s="1" t="d">
        <v>2023-01-31</v>
      </c>
      <c r="B1514" s="45">
        <v>-1</v>
      </c>
      <c r="C1514" t="s">
        <v>20</v>
      </c>
      <c r="D1514" t="str">
        <f>_xlfn.XLOOKUP(Table2[[#This Row],[Patron Group]],$R$10:$R$24,$S$10:$S$24)</f>
        <v>Graduate</v>
      </c>
      <c r="E1514" s="1" t="d">
        <v>2023-01-31</v>
      </c>
      <c r="F1514" t="s">
        <v>687</v>
      </c>
      <c r="G1514" t="s">
        <v>2282</v>
      </c>
      <c r="H1514" t="str">
        <f>_xlfn.XLOOKUP(Table2[[#This Row],[Unique BarCode]],$N$10:$N$37,$O$10:$O$37)</f>
        <v>HPUSBC</v>
      </c>
      <c r="I1514" t="str">
        <f>_xlfn.XLOOKUP(Table2[[#This Row],[Unique BarCode]],$N$10:$N$37,$P$10:$P$37)</f>
        <v>Charger</v>
      </c>
      <c r="J1514" t="s">
        <v>49</v>
      </c>
      <c r="L1514">
        <v>1</v>
      </c>
    </row>
    <row r="1515" spans="1:12" x14ac:dyDescent="0.2">
      <c r="A1515" s="1" t="d">
        <v>2023-01-31</v>
      </c>
      <c r="B1515" s="45">
        <v>-1</v>
      </c>
      <c r="C1515" t="s">
        <v>20</v>
      </c>
      <c r="D1515" t="str">
        <f>_xlfn.XLOOKUP(Table2[[#This Row],[Patron Group]],$R$10:$R$24,$S$10:$S$24)</f>
        <v>Graduate</v>
      </c>
      <c r="E1515" s="1" t="d">
        <v>2023-01-31</v>
      </c>
      <c r="F1515" t="s">
        <v>224</v>
      </c>
      <c r="G1515" t="s">
        <v>2296</v>
      </c>
      <c r="H1515" t="str">
        <f>_xlfn.XLOOKUP(Table2[[#This Row],[Unique BarCode]],$N$10:$N$37,$O$10:$O$37)</f>
        <v>MACUSBC</v>
      </c>
      <c r="I1515" t="str">
        <f>_xlfn.XLOOKUP(Table2[[#This Row],[Unique BarCode]],$N$10:$N$37,$P$10:$P$37)</f>
        <v>Charger</v>
      </c>
      <c r="J1515" t="s">
        <v>8</v>
      </c>
      <c r="K1515" t="s">
        <v>225</v>
      </c>
      <c r="L1515">
        <v>1</v>
      </c>
    </row>
    <row r="1516" spans="1:12" x14ac:dyDescent="0.2">
      <c r="A1516" s="1" t="d">
        <v>2023-01-31</v>
      </c>
      <c r="B1516" s="45">
        <v>-1</v>
      </c>
      <c r="C1516" t="s">
        <v>20</v>
      </c>
      <c r="D1516" t="str">
        <f>_xlfn.XLOOKUP(Table2[[#This Row],[Patron Group]],$R$10:$R$24,$S$10:$S$24)</f>
        <v>Graduate</v>
      </c>
      <c r="E1516" s="1" t="d">
        <v>2023-01-31</v>
      </c>
      <c r="F1516" t="s">
        <v>91</v>
      </c>
      <c r="G1516" t="s">
        <v>2296</v>
      </c>
      <c r="H1516" t="str">
        <f>_xlfn.XLOOKUP(Table2[[#This Row],[Unique BarCode]],$N$10:$N$37,$O$10:$O$37)</f>
        <v>MACUSBC</v>
      </c>
      <c r="I1516" t="str">
        <f>_xlfn.XLOOKUP(Table2[[#This Row],[Unique BarCode]],$N$10:$N$37,$P$10:$P$37)</f>
        <v>Charger</v>
      </c>
      <c r="J1516" t="s">
        <v>8</v>
      </c>
      <c r="K1516" t="s">
        <v>92</v>
      </c>
      <c r="L1516">
        <v>1</v>
      </c>
    </row>
    <row r="1517" spans="1:12" x14ac:dyDescent="0.2">
      <c r="A1517" s="1" t="d">
        <v>2023-01-31</v>
      </c>
      <c r="B1517" s="45">
        <v>-1</v>
      </c>
      <c r="C1517" t="s">
        <v>20</v>
      </c>
      <c r="D1517" t="str">
        <f>_xlfn.XLOOKUP(Table2[[#This Row],[Patron Group]],$R$10:$R$24,$S$10:$S$24)</f>
        <v>Graduate</v>
      </c>
      <c r="E1517" s="1" t="d">
        <v>2023-01-31</v>
      </c>
      <c r="F1517" t="s">
        <v>843</v>
      </c>
      <c r="G1517" t="s">
        <v>2296</v>
      </c>
      <c r="H1517" t="str">
        <f>_xlfn.XLOOKUP(Table2[[#This Row],[Unique BarCode]],$N$10:$N$37,$O$10:$O$37)</f>
        <v>MACUSBC</v>
      </c>
      <c r="I1517" t="str">
        <f>_xlfn.XLOOKUP(Table2[[#This Row],[Unique BarCode]],$N$10:$N$37,$P$10:$P$37)</f>
        <v>Charger</v>
      </c>
      <c r="J1517" t="s">
        <v>8</v>
      </c>
      <c r="K1517" t="s">
        <v>844</v>
      </c>
      <c r="L1517">
        <v>1</v>
      </c>
    </row>
    <row r="1518" spans="1:12" x14ac:dyDescent="0.2">
      <c r="A1518" s="1" t="d">
        <v>2023-01-31</v>
      </c>
      <c r="B1518" s="45">
        <v>-1</v>
      </c>
      <c r="C1518" t="s">
        <v>20</v>
      </c>
      <c r="D1518" t="str">
        <f>_xlfn.XLOOKUP(Table2[[#This Row],[Patron Group]],$R$10:$R$24,$S$10:$S$24)</f>
        <v>Graduate</v>
      </c>
      <c r="E1518" s="1" t="d">
        <v>2023-01-31</v>
      </c>
      <c r="F1518" t="s">
        <v>1355</v>
      </c>
      <c r="G1518" t="s">
        <v>2294</v>
      </c>
      <c r="H1518" t="str">
        <f>_xlfn.XLOOKUP(Table2[[#This Row],[Unique BarCode]],$N$10:$N$37,$O$10:$O$37)</f>
        <v>UVGA</v>
      </c>
      <c r="I1518" t="str">
        <f>_xlfn.XLOOKUP(Table2[[#This Row],[Unique BarCode]],$N$10:$N$37,$P$10:$P$37)</f>
        <v>Cable</v>
      </c>
      <c r="J1518" t="s">
        <v>8</v>
      </c>
      <c r="L1518">
        <v>1</v>
      </c>
    </row>
    <row r="1519" spans="1:12" x14ac:dyDescent="0.2">
      <c r="A1519" s="1" t="d">
        <v>2023-01-31</v>
      </c>
      <c r="B1519" s="45">
        <v>-1</v>
      </c>
      <c r="C1519" t="s">
        <v>20</v>
      </c>
      <c r="D1519" t="str">
        <f>_xlfn.XLOOKUP(Table2[[#This Row],[Patron Group]],$R$10:$R$24,$S$10:$S$24)</f>
        <v>Graduate</v>
      </c>
      <c r="E1519" s="1" t="d">
        <v>2023-02-07</v>
      </c>
      <c r="F1519" t="s">
        <v>1307</v>
      </c>
      <c r="G1519" t="s">
        <v>2273</v>
      </c>
      <c r="H1519" t="str">
        <f>_xlfn.XLOOKUP(Table2[[#This Row],[Unique BarCode]],$N$10:$N$37,$O$10:$O$37)</f>
        <v>ChromeBook</v>
      </c>
      <c r="I1519" t="str">
        <f>_xlfn.XLOOKUP(Table2[[#This Row],[Unique BarCode]],$N$10:$N$37,$P$10:$P$37)</f>
        <v>Device</v>
      </c>
      <c r="J1519" t="s">
        <v>13</v>
      </c>
      <c r="K1519" t="s">
        <v>1308</v>
      </c>
      <c r="L1519">
        <v>1</v>
      </c>
    </row>
    <row r="1520" spans="1:12" x14ac:dyDescent="0.2">
      <c r="A1520" s="1" t="d">
        <v>2023-01-31</v>
      </c>
      <c r="B1520" s="45">
        <v>-1</v>
      </c>
      <c r="C1520" t="s">
        <v>20</v>
      </c>
      <c r="D1520" t="str">
        <f>_xlfn.XLOOKUP(Table2[[#This Row],[Patron Group]],$R$10:$R$24,$S$10:$S$24)</f>
        <v>Graduate</v>
      </c>
      <c r="E1520" s="1" t="d">
        <v>2023-02-07</v>
      </c>
      <c r="F1520" t="s">
        <v>593</v>
      </c>
      <c r="G1520" t="s">
        <v>2273</v>
      </c>
      <c r="H1520" t="str">
        <f>_xlfn.XLOOKUP(Table2[[#This Row],[Unique BarCode]],$N$10:$N$37,$O$10:$O$37)</f>
        <v>ChromeBook</v>
      </c>
      <c r="I1520" t="str">
        <f>_xlfn.XLOOKUP(Table2[[#This Row],[Unique BarCode]],$N$10:$N$37,$P$10:$P$37)</f>
        <v>Device</v>
      </c>
      <c r="J1520" t="s">
        <v>49</v>
      </c>
      <c r="K1520" t="s">
        <v>594</v>
      </c>
      <c r="L1520">
        <v>1</v>
      </c>
    </row>
    <row r="1521" spans="1:12" x14ac:dyDescent="0.2">
      <c r="A1521" s="1" t="d">
        <v>2023-01-31</v>
      </c>
      <c r="B1521" s="45">
        <v>-1</v>
      </c>
      <c r="C1521" t="s">
        <v>20</v>
      </c>
      <c r="D1521" t="str">
        <f>_xlfn.XLOOKUP(Table2[[#This Row],[Patron Group]],$R$10:$R$24,$S$10:$S$24)</f>
        <v>Graduate</v>
      </c>
      <c r="E1521" s="1" t="d">
        <v>2023-02-08</v>
      </c>
      <c r="F1521" t="s">
        <v>1356</v>
      </c>
      <c r="G1521" t="s">
        <v>2273</v>
      </c>
      <c r="H1521" t="str">
        <f>_xlfn.XLOOKUP(Table2[[#This Row],[Unique BarCode]],$N$10:$N$37,$O$10:$O$37)</f>
        <v>ChromeBook</v>
      </c>
      <c r="I1521" t="str">
        <f>_xlfn.XLOOKUP(Table2[[#This Row],[Unique BarCode]],$N$10:$N$37,$P$10:$P$37)</f>
        <v>Device</v>
      </c>
      <c r="J1521" t="s">
        <v>13</v>
      </c>
      <c r="K1521" t="s">
        <v>1357</v>
      </c>
      <c r="L1521">
        <v>1</v>
      </c>
    </row>
    <row r="1522" spans="1:12" x14ac:dyDescent="0.2">
      <c r="A1522" s="1" t="d">
        <v>2023-01-31</v>
      </c>
      <c r="B1522" s="45">
        <v>-1</v>
      </c>
      <c r="C1522" t="s">
        <v>20</v>
      </c>
      <c r="D1522" t="str">
        <f>_xlfn.XLOOKUP(Table2[[#This Row],[Patron Group]],$R$10:$R$24,$S$10:$S$24)</f>
        <v>Graduate</v>
      </c>
      <c r="E1522" s="1" t="d">
        <v>2023-02-14</v>
      </c>
      <c r="F1522" t="s">
        <v>329</v>
      </c>
      <c r="G1522" t="s">
        <v>2263</v>
      </c>
      <c r="H1522" t="str">
        <f>_xlfn.XLOOKUP(Table2[[#This Row],[Unique BarCode]],$N$10:$N$37,$O$10:$O$37)</f>
        <v>HP Laptop</v>
      </c>
      <c r="I1522" t="str">
        <f>_xlfn.XLOOKUP(Table2[[#This Row],[Unique BarCode]],$N$10:$N$37,$P$10:$P$37)</f>
        <v>Device</v>
      </c>
      <c r="J1522" t="s">
        <v>8</v>
      </c>
      <c r="K1522" t="s">
        <v>330</v>
      </c>
      <c r="L1522">
        <v>1</v>
      </c>
    </row>
    <row r="1523" spans="1:12" x14ac:dyDescent="0.2">
      <c r="A1523" s="1" t="d">
        <v>2023-01-31</v>
      </c>
      <c r="B1523" s="45">
        <v>-1</v>
      </c>
      <c r="C1523" t="s">
        <v>20</v>
      </c>
      <c r="D1523" t="str">
        <f>_xlfn.XLOOKUP(Table2[[#This Row],[Patron Group]],$R$10:$R$24,$S$10:$S$24)</f>
        <v>Graduate</v>
      </c>
      <c r="E1523" s="1" t="d">
        <v>2023-02-14</v>
      </c>
      <c r="F1523" t="s">
        <v>60</v>
      </c>
      <c r="G1523" t="s">
        <v>2263</v>
      </c>
      <c r="H1523" t="str">
        <f>_xlfn.XLOOKUP(Table2[[#This Row],[Unique BarCode]],$N$10:$N$37,$O$10:$O$37)</f>
        <v>HP Laptop</v>
      </c>
      <c r="I1523" t="str">
        <f>_xlfn.XLOOKUP(Table2[[#This Row],[Unique BarCode]],$N$10:$N$37,$P$10:$P$37)</f>
        <v>Device</v>
      </c>
      <c r="J1523" t="s">
        <v>8</v>
      </c>
      <c r="K1523" t="s">
        <v>61</v>
      </c>
      <c r="L1523">
        <v>1</v>
      </c>
    </row>
    <row r="1524" spans="1:12" x14ac:dyDescent="0.2">
      <c r="A1524" s="1" t="d">
        <v>2023-01-31</v>
      </c>
      <c r="B1524" s="45">
        <v>-1</v>
      </c>
      <c r="C1524" t="s">
        <v>20</v>
      </c>
      <c r="D1524" t="str">
        <f>_xlfn.XLOOKUP(Table2[[#This Row],[Patron Group]],$R$10:$R$24,$S$10:$S$24)</f>
        <v>Graduate</v>
      </c>
      <c r="E1524" s="1" t="d">
        <v>2023-02-16</v>
      </c>
      <c r="F1524" t="s">
        <v>1358</v>
      </c>
      <c r="G1524" t="s">
        <v>2274</v>
      </c>
      <c r="H1524" t="str">
        <f>_xlfn.XLOOKUP(Table2[[#This Row],[Unique BarCode]],$N$10:$N$37,$O$10:$O$37)</f>
        <v>MacBook</v>
      </c>
      <c r="I1524" t="str">
        <f>_xlfn.XLOOKUP(Table2[[#This Row],[Unique BarCode]],$N$10:$N$37,$P$10:$P$37)</f>
        <v>Device</v>
      </c>
      <c r="J1524" t="s">
        <v>8</v>
      </c>
      <c r="K1524" t="s">
        <v>1359</v>
      </c>
      <c r="L1524">
        <v>1</v>
      </c>
    </row>
    <row r="1525" spans="1:12" x14ac:dyDescent="0.2">
      <c r="A1525" s="1" t="d">
        <v>2023-01-31</v>
      </c>
      <c r="B1525" s="45">
        <v>-1</v>
      </c>
      <c r="C1525" t="s">
        <v>1113</v>
      </c>
      <c r="D1525" t="str">
        <f>_xlfn.XLOOKUP(Table2[[#This Row],[Patron Group]],$R$10:$R$24,$S$10:$S$24)</f>
        <v>Graduate</v>
      </c>
      <c r="E1525" s="1" t="d">
        <v>2023-01-31</v>
      </c>
      <c r="F1525" t="s">
        <v>1176</v>
      </c>
      <c r="G1525" t="s">
        <v>2282</v>
      </c>
      <c r="H1525" t="str">
        <f>_xlfn.XLOOKUP(Table2[[#This Row],[Unique BarCode]],$N$10:$N$37,$O$10:$O$37)</f>
        <v>HPUSBC</v>
      </c>
      <c r="I1525" t="str">
        <f>_xlfn.XLOOKUP(Table2[[#This Row],[Unique BarCode]],$N$10:$N$37,$P$10:$P$37)</f>
        <v>Charger</v>
      </c>
      <c r="J1525" t="s">
        <v>49</v>
      </c>
      <c r="L1525">
        <v>1</v>
      </c>
    </row>
    <row r="1526" spans="1:12" x14ac:dyDescent="0.2">
      <c r="A1526" s="1" t="d">
        <v>2023-01-31</v>
      </c>
      <c r="B1526" s="45">
        <v>-1</v>
      </c>
      <c r="C1526" t="s">
        <v>70</v>
      </c>
      <c r="D1526" t="str">
        <f>_xlfn.XLOOKUP(Table2[[#This Row],[Patron Group]],$R$10:$R$24,$S$10:$S$24)</f>
        <v>Undergraduate</v>
      </c>
      <c r="E1526" s="1" t="d">
        <v>2023-01-31</v>
      </c>
      <c r="F1526" t="s">
        <v>479</v>
      </c>
      <c r="G1526" t="s">
        <v>2271</v>
      </c>
      <c r="H1526" t="str">
        <f>_xlfn.XLOOKUP(Table2[[#This Row],[Unique BarCode]],$N$10:$N$37,$O$10:$O$37)</f>
        <v>OMNI</v>
      </c>
      <c r="I1526" t="str">
        <f>_xlfn.XLOOKUP(Table2[[#This Row],[Unique BarCode]],$N$10:$N$37,$P$10:$P$37)</f>
        <v>Charger</v>
      </c>
      <c r="J1526" t="s">
        <v>68</v>
      </c>
      <c r="K1526" t="s">
        <v>480</v>
      </c>
      <c r="L1526">
        <v>1</v>
      </c>
    </row>
    <row r="1527" spans="1:12" x14ac:dyDescent="0.2">
      <c r="A1527" s="1" t="d">
        <v>2023-01-31</v>
      </c>
      <c r="B1527" s="45">
        <v>-1</v>
      </c>
      <c r="C1527" t="s">
        <v>70</v>
      </c>
      <c r="D1527" t="str">
        <f>_xlfn.XLOOKUP(Table2[[#This Row],[Patron Group]],$R$10:$R$24,$S$10:$S$24)</f>
        <v>Undergraduate</v>
      </c>
      <c r="E1527" s="1" t="d">
        <v>2023-01-31</v>
      </c>
      <c r="F1527" t="s">
        <v>847</v>
      </c>
      <c r="G1527" t="s">
        <v>2271</v>
      </c>
      <c r="H1527" t="str">
        <f>_xlfn.XLOOKUP(Table2[[#This Row],[Unique BarCode]],$N$10:$N$37,$O$10:$O$37)</f>
        <v>OMNI</v>
      </c>
      <c r="I1527" t="str">
        <f>_xlfn.XLOOKUP(Table2[[#This Row],[Unique BarCode]],$N$10:$N$37,$P$10:$P$37)</f>
        <v>Charger</v>
      </c>
      <c r="J1527" t="s">
        <v>68</v>
      </c>
      <c r="K1527" t="s">
        <v>848</v>
      </c>
      <c r="L1527">
        <v>1</v>
      </c>
    </row>
    <row r="1528" spans="1:12" x14ac:dyDescent="0.2">
      <c r="A1528" s="1" t="d">
        <v>2023-01-31</v>
      </c>
      <c r="B1528" s="45">
        <v>-1</v>
      </c>
      <c r="C1528" t="s">
        <v>70</v>
      </c>
      <c r="D1528" t="str">
        <f>_xlfn.XLOOKUP(Table2[[#This Row],[Patron Group]],$R$10:$R$24,$S$10:$S$24)</f>
        <v>Undergraduate</v>
      </c>
      <c r="E1528" s="1" t="d">
        <v>2023-02-07</v>
      </c>
      <c r="F1528" t="s">
        <v>1211</v>
      </c>
      <c r="G1528" t="s">
        <v>2273</v>
      </c>
      <c r="H1528" t="str">
        <f>_xlfn.XLOOKUP(Table2[[#This Row],[Unique BarCode]],$N$10:$N$37,$O$10:$O$37)</f>
        <v>ChromeBook</v>
      </c>
      <c r="I1528" t="str">
        <f>_xlfn.XLOOKUP(Table2[[#This Row],[Unique BarCode]],$N$10:$N$37,$P$10:$P$37)</f>
        <v>Device</v>
      </c>
      <c r="J1528" t="s">
        <v>68</v>
      </c>
      <c r="L1528">
        <v>1</v>
      </c>
    </row>
    <row r="1529" spans="1:12" x14ac:dyDescent="0.2">
      <c r="A1529" s="1" t="d">
        <v>2023-01-31</v>
      </c>
      <c r="B1529" s="45">
        <v>-1</v>
      </c>
      <c r="C1529" t="s">
        <v>70</v>
      </c>
      <c r="D1529" t="str">
        <f>_xlfn.XLOOKUP(Table2[[#This Row],[Patron Group]],$R$10:$R$24,$S$10:$S$24)</f>
        <v>Undergraduate</v>
      </c>
      <c r="E1529" s="1" t="d">
        <v>2023-02-07</v>
      </c>
      <c r="F1529" t="s">
        <v>67</v>
      </c>
      <c r="G1529" t="s">
        <v>2273</v>
      </c>
      <c r="H1529" t="str">
        <f>_xlfn.XLOOKUP(Table2[[#This Row],[Unique BarCode]],$N$10:$N$37,$O$10:$O$37)</f>
        <v>ChromeBook</v>
      </c>
      <c r="I1529" t="str">
        <f>_xlfn.XLOOKUP(Table2[[#This Row],[Unique BarCode]],$N$10:$N$37,$P$10:$P$37)</f>
        <v>Device</v>
      </c>
      <c r="J1529" t="s">
        <v>68</v>
      </c>
      <c r="K1529" t="s">
        <v>69</v>
      </c>
      <c r="L1529">
        <v>1</v>
      </c>
    </row>
    <row r="1530" spans="1:12" x14ac:dyDescent="0.2">
      <c r="A1530" s="1" t="d">
        <v>2023-01-31</v>
      </c>
      <c r="B1530" s="45">
        <v>-1</v>
      </c>
      <c r="C1530" t="s">
        <v>74</v>
      </c>
      <c r="D1530" t="str">
        <f>_xlfn.XLOOKUP(Table2[[#This Row],[Patron Group]],$R$10:$R$24,$S$10:$S$24)</f>
        <v>Staff</v>
      </c>
      <c r="E1530" s="1" t="d">
        <v>2023-02-14</v>
      </c>
      <c r="F1530" t="s">
        <v>1250</v>
      </c>
      <c r="G1530" t="s">
        <v>2275</v>
      </c>
      <c r="H1530" t="str">
        <f>_xlfn.XLOOKUP(Table2[[#This Row],[Unique BarCode]],$N$10:$N$37,$O$10:$O$37)</f>
        <v>iPad</v>
      </c>
      <c r="I1530" t="str">
        <f>_xlfn.XLOOKUP(Table2[[#This Row],[Unique BarCode]],$N$10:$N$37,$P$10:$P$37)</f>
        <v>Device</v>
      </c>
      <c r="J1530" t="s">
        <v>8</v>
      </c>
      <c r="K1530" t="s">
        <v>1251</v>
      </c>
      <c r="L1530">
        <v>1</v>
      </c>
    </row>
    <row r="1531" spans="1:12" x14ac:dyDescent="0.2">
      <c r="A1531" s="1" t="d">
        <v>2023-01-31</v>
      </c>
      <c r="B1531" s="45">
        <v>-1</v>
      </c>
      <c r="C1531" t="s">
        <v>77</v>
      </c>
      <c r="D1531" t="str">
        <f>_xlfn.XLOOKUP(Table2[[#This Row],[Patron Group]],$R$10:$R$24,$S$10:$S$24)</f>
        <v>Undergraduate</v>
      </c>
      <c r="E1531" s="1" t="d">
        <v>2023-01-31</v>
      </c>
      <c r="F1531" t="s">
        <v>983</v>
      </c>
      <c r="G1531" t="s">
        <v>2288</v>
      </c>
      <c r="H1531" t="str">
        <f>_xlfn.XLOOKUP(Table2[[#This Row],[Unique BarCode]],$N$10:$N$37,$O$10:$O$37)</f>
        <v>Android Charger</v>
      </c>
      <c r="I1531" t="str">
        <f>_xlfn.XLOOKUP(Table2[[#This Row],[Unique BarCode]],$N$10:$N$37,$P$10:$P$37)</f>
        <v>Charger</v>
      </c>
      <c r="J1531" t="s">
        <v>8</v>
      </c>
      <c r="K1531" t="s">
        <v>984</v>
      </c>
      <c r="L1531">
        <v>1</v>
      </c>
    </row>
    <row r="1532" spans="1:12" x14ac:dyDescent="0.2">
      <c r="A1532" s="1" t="d">
        <v>2023-01-31</v>
      </c>
      <c r="B1532" s="45">
        <v>-1</v>
      </c>
      <c r="C1532" t="s">
        <v>77</v>
      </c>
      <c r="D1532" t="str">
        <f>_xlfn.XLOOKUP(Table2[[#This Row],[Patron Group]],$R$10:$R$24,$S$10:$S$24)</f>
        <v>Undergraduate</v>
      </c>
      <c r="E1532" s="1" t="d">
        <v>2023-01-31</v>
      </c>
      <c r="F1532" t="s">
        <v>1360</v>
      </c>
      <c r="G1532" t="s">
        <v>2288</v>
      </c>
      <c r="H1532" t="str">
        <f>_xlfn.XLOOKUP(Table2[[#This Row],[Unique BarCode]],$N$10:$N$37,$O$10:$O$37)</f>
        <v>Android Charger</v>
      </c>
      <c r="I1532" t="str">
        <f>_xlfn.XLOOKUP(Table2[[#This Row],[Unique BarCode]],$N$10:$N$37,$P$10:$P$37)</f>
        <v>Charger</v>
      </c>
      <c r="J1532" t="s">
        <v>8</v>
      </c>
      <c r="L1532">
        <v>1</v>
      </c>
    </row>
    <row r="1533" spans="1:12" x14ac:dyDescent="0.2">
      <c r="A1533" s="1" t="d">
        <v>2023-01-31</v>
      </c>
      <c r="B1533" s="45">
        <v>-1</v>
      </c>
      <c r="C1533" t="s">
        <v>77</v>
      </c>
      <c r="D1533" t="str">
        <f>_xlfn.XLOOKUP(Table2[[#This Row],[Patron Group]],$R$10:$R$24,$S$10:$S$24)</f>
        <v>Undergraduate</v>
      </c>
      <c r="E1533" s="1" t="d">
        <v>2023-01-31</v>
      </c>
      <c r="F1533" t="s">
        <v>1361</v>
      </c>
      <c r="G1533" t="s">
        <v>2298</v>
      </c>
      <c r="H1533" t="str">
        <f>_xlfn.XLOOKUP(Table2[[#This Row],[Unique BarCode]],$N$10:$N$37,$O$10:$O$37)</f>
        <v>ANKER</v>
      </c>
      <c r="I1533" t="str">
        <f>_xlfn.XLOOKUP(Table2[[#This Row],[Unique BarCode]],$N$10:$N$37,$P$10:$P$37)</f>
        <v>Charger</v>
      </c>
      <c r="J1533" t="s">
        <v>8</v>
      </c>
      <c r="L1533">
        <v>1</v>
      </c>
    </row>
    <row r="1534" spans="1:12" x14ac:dyDescent="0.2">
      <c r="A1534" s="1" t="d">
        <v>2023-01-31</v>
      </c>
      <c r="B1534" s="45">
        <v>-1</v>
      </c>
      <c r="C1534" t="s">
        <v>77</v>
      </c>
      <c r="D1534" t="str">
        <f>_xlfn.XLOOKUP(Table2[[#This Row],[Patron Group]],$R$10:$R$24,$S$10:$S$24)</f>
        <v>Undergraduate</v>
      </c>
      <c r="E1534" s="1" t="d">
        <v>2023-01-31</v>
      </c>
      <c r="F1534" t="s">
        <v>1002</v>
      </c>
      <c r="G1534" t="s">
        <v>2298</v>
      </c>
      <c r="H1534" t="str">
        <f>_xlfn.XLOOKUP(Table2[[#This Row],[Unique BarCode]],$N$10:$N$37,$O$10:$O$37)</f>
        <v>ANKER</v>
      </c>
      <c r="I1534" t="str">
        <f>_xlfn.XLOOKUP(Table2[[#This Row],[Unique BarCode]],$N$10:$N$37,$P$10:$P$37)</f>
        <v>Charger</v>
      </c>
      <c r="J1534" t="s">
        <v>8</v>
      </c>
      <c r="L1534">
        <v>1</v>
      </c>
    </row>
    <row r="1535" spans="1:12" x14ac:dyDescent="0.2">
      <c r="A1535" s="1" t="d">
        <v>2023-01-31</v>
      </c>
      <c r="B1535" s="45">
        <v>-1</v>
      </c>
      <c r="C1535" t="s">
        <v>77</v>
      </c>
      <c r="D1535" t="str">
        <f>_xlfn.XLOOKUP(Table2[[#This Row],[Patron Group]],$R$10:$R$24,$S$10:$S$24)</f>
        <v>Undergraduate</v>
      </c>
      <c r="E1535" s="1" t="d">
        <v>2023-01-31</v>
      </c>
      <c r="F1535" t="s">
        <v>1345</v>
      </c>
      <c r="G1535" t="s">
        <v>2298</v>
      </c>
      <c r="H1535" t="str">
        <f>_xlfn.XLOOKUP(Table2[[#This Row],[Unique BarCode]],$N$10:$N$37,$O$10:$O$37)</f>
        <v>ANKER</v>
      </c>
      <c r="I1535" t="str">
        <f>_xlfn.XLOOKUP(Table2[[#This Row],[Unique BarCode]],$N$10:$N$37,$P$10:$P$37)</f>
        <v>Charger</v>
      </c>
      <c r="J1535" t="s">
        <v>8</v>
      </c>
      <c r="L1535">
        <v>1</v>
      </c>
    </row>
    <row r="1536" spans="1:12" x14ac:dyDescent="0.2">
      <c r="A1536" s="1" t="d">
        <v>2023-01-31</v>
      </c>
      <c r="B1536" s="45">
        <v>-1</v>
      </c>
      <c r="C1536" t="s">
        <v>77</v>
      </c>
      <c r="D1536" t="str">
        <f>_xlfn.XLOOKUP(Table2[[#This Row],[Patron Group]],$R$10:$R$24,$S$10:$S$24)</f>
        <v>Undergraduate</v>
      </c>
      <c r="E1536" s="1" t="d">
        <v>2023-01-31</v>
      </c>
      <c r="F1536" t="s">
        <v>1055</v>
      </c>
      <c r="G1536" t="s">
        <v>2276</v>
      </c>
      <c r="H1536" t="str">
        <f>_xlfn.XLOOKUP(Table2[[#This Row],[Unique BarCode]],$N$10:$N$37,$O$10:$O$37)</f>
        <v>CALC</v>
      </c>
      <c r="I1536" t="str">
        <f>_xlfn.XLOOKUP(Table2[[#This Row],[Unique BarCode]],$N$10:$N$37,$P$10:$P$37)</f>
        <v>Accessory</v>
      </c>
      <c r="J1536" t="s">
        <v>8</v>
      </c>
      <c r="L1536">
        <v>1</v>
      </c>
    </row>
    <row r="1537" spans="1:12" x14ac:dyDescent="0.2">
      <c r="A1537" s="1" t="d">
        <v>2023-01-31</v>
      </c>
      <c r="B1537" s="45">
        <v>-1</v>
      </c>
      <c r="C1537" t="s">
        <v>77</v>
      </c>
      <c r="D1537" t="str">
        <f>_xlfn.XLOOKUP(Table2[[#This Row],[Patron Group]],$R$10:$R$24,$S$10:$S$24)</f>
        <v>Undergraduate</v>
      </c>
      <c r="E1537" s="1" t="d">
        <v>2023-01-31</v>
      </c>
      <c r="F1537" t="s">
        <v>1362</v>
      </c>
      <c r="G1537" t="s">
        <v>2276</v>
      </c>
      <c r="H1537" t="str">
        <f>_xlfn.XLOOKUP(Table2[[#This Row],[Unique BarCode]],$N$10:$N$37,$O$10:$O$37)</f>
        <v>CALC</v>
      </c>
      <c r="I1537" t="str">
        <f>_xlfn.XLOOKUP(Table2[[#This Row],[Unique BarCode]],$N$10:$N$37,$P$10:$P$37)</f>
        <v>Accessory</v>
      </c>
      <c r="J1537" t="s">
        <v>49</v>
      </c>
      <c r="L1537">
        <v>1</v>
      </c>
    </row>
    <row r="1538" spans="1:12" x14ac:dyDescent="0.2">
      <c r="A1538" s="1" t="d">
        <v>2023-01-31</v>
      </c>
      <c r="B1538" s="45">
        <v>-1</v>
      </c>
      <c r="C1538" t="s">
        <v>77</v>
      </c>
      <c r="D1538" t="str">
        <f>_xlfn.XLOOKUP(Table2[[#This Row],[Patron Group]],$R$10:$R$24,$S$10:$S$24)</f>
        <v>Undergraduate</v>
      </c>
      <c r="E1538" s="1" t="d">
        <v>2023-01-31</v>
      </c>
      <c r="F1538" t="s">
        <v>1363</v>
      </c>
      <c r="G1538" t="s">
        <v>2281</v>
      </c>
      <c r="H1538" t="str">
        <f>_xlfn.XLOOKUP(Table2[[#This Row],[Unique BarCode]],$N$10:$N$37,$O$10:$O$37)</f>
        <v>HDMIC</v>
      </c>
      <c r="I1538" t="str">
        <f>_xlfn.XLOOKUP(Table2[[#This Row],[Unique BarCode]],$N$10:$N$37,$P$10:$P$37)</f>
        <v>Cable</v>
      </c>
      <c r="J1538" t="s">
        <v>8</v>
      </c>
      <c r="K1538" t="s">
        <v>1364</v>
      </c>
      <c r="L1538">
        <v>1</v>
      </c>
    </row>
    <row r="1539" spans="1:12" x14ac:dyDescent="0.2">
      <c r="A1539" s="1" t="d">
        <v>2023-01-31</v>
      </c>
      <c r="B1539" s="45">
        <v>-1</v>
      </c>
      <c r="C1539" t="s">
        <v>77</v>
      </c>
      <c r="D1539" t="str">
        <f>_xlfn.XLOOKUP(Table2[[#This Row],[Patron Group]],$R$10:$R$24,$S$10:$S$24)</f>
        <v>Undergraduate</v>
      </c>
      <c r="E1539" s="1" t="d">
        <v>2023-01-31</v>
      </c>
      <c r="F1539" t="s">
        <v>1365</v>
      </c>
      <c r="G1539" t="s">
        <v>2266</v>
      </c>
      <c r="H1539" t="str">
        <f>_xlfn.XLOOKUP(Table2[[#This Row],[Unique BarCode]],$N$10:$N$37,$O$10:$O$37)</f>
        <v>Headphones</v>
      </c>
      <c r="I1539" t="str">
        <f>_xlfn.XLOOKUP(Table2[[#This Row],[Unique BarCode]],$N$10:$N$37,$P$10:$P$37)</f>
        <v>Accessory</v>
      </c>
      <c r="J1539" t="s">
        <v>8</v>
      </c>
      <c r="K1539" t="s">
        <v>1366</v>
      </c>
      <c r="L1539">
        <v>1</v>
      </c>
    </row>
    <row r="1540" spans="1:12" x14ac:dyDescent="0.2">
      <c r="A1540" s="1" t="d">
        <v>2023-01-31</v>
      </c>
      <c r="B1540" s="45">
        <v>-1</v>
      </c>
      <c r="C1540" t="s">
        <v>77</v>
      </c>
      <c r="D1540" t="str">
        <f>_xlfn.XLOOKUP(Table2[[#This Row],[Patron Group]],$R$10:$R$24,$S$10:$S$24)</f>
        <v>Undergraduate</v>
      </c>
      <c r="E1540" s="1" t="d">
        <v>2023-01-31</v>
      </c>
      <c r="F1540" t="s">
        <v>23</v>
      </c>
      <c r="G1540" t="s">
        <v>2266</v>
      </c>
      <c r="H1540" t="str">
        <f>_xlfn.XLOOKUP(Table2[[#This Row],[Unique BarCode]],$N$10:$N$37,$O$10:$O$37)</f>
        <v>Headphones</v>
      </c>
      <c r="I1540" t="str">
        <f>_xlfn.XLOOKUP(Table2[[#This Row],[Unique BarCode]],$N$10:$N$37,$P$10:$P$37)</f>
        <v>Accessory</v>
      </c>
      <c r="J1540" t="s">
        <v>8</v>
      </c>
      <c r="K1540" t="s">
        <v>24</v>
      </c>
      <c r="L1540">
        <v>1</v>
      </c>
    </row>
    <row r="1541" spans="1:12" x14ac:dyDescent="0.2">
      <c r="A1541" s="1" t="d">
        <v>2023-01-31</v>
      </c>
      <c r="B1541" s="45">
        <v>-1</v>
      </c>
      <c r="C1541" t="s">
        <v>77</v>
      </c>
      <c r="D1541" t="str">
        <f>_xlfn.XLOOKUP(Table2[[#This Row],[Patron Group]],$R$10:$R$24,$S$10:$S$24)</f>
        <v>Undergraduate</v>
      </c>
      <c r="E1541" s="1" t="d">
        <v>2023-01-31</v>
      </c>
      <c r="F1541" t="s">
        <v>1367</v>
      </c>
      <c r="G1541" t="s">
        <v>2282</v>
      </c>
      <c r="H1541" t="str">
        <f>_xlfn.XLOOKUP(Table2[[#This Row],[Unique BarCode]],$N$10:$N$37,$O$10:$O$37)</f>
        <v>HPUSBC</v>
      </c>
      <c r="I1541" t="str">
        <f>_xlfn.XLOOKUP(Table2[[#This Row],[Unique BarCode]],$N$10:$N$37,$P$10:$P$37)</f>
        <v>Charger</v>
      </c>
      <c r="J1541" t="s">
        <v>49</v>
      </c>
      <c r="L1541">
        <v>1</v>
      </c>
    </row>
    <row r="1542" spans="1:12" x14ac:dyDescent="0.2">
      <c r="A1542" s="1" t="d">
        <v>2023-01-31</v>
      </c>
      <c r="B1542" s="45">
        <v>-1</v>
      </c>
      <c r="C1542" t="s">
        <v>77</v>
      </c>
      <c r="D1542" t="str">
        <f>_xlfn.XLOOKUP(Table2[[#This Row],[Patron Group]],$R$10:$R$24,$S$10:$S$24)</f>
        <v>Undergraduate</v>
      </c>
      <c r="E1542" s="1" t="d">
        <v>2023-01-31</v>
      </c>
      <c r="F1542" t="s">
        <v>1368</v>
      </c>
      <c r="G1542" t="s">
        <v>2282</v>
      </c>
      <c r="H1542" t="str">
        <f>_xlfn.XLOOKUP(Table2[[#This Row],[Unique BarCode]],$N$10:$N$37,$O$10:$O$37)</f>
        <v>HPUSBC</v>
      </c>
      <c r="I1542" t="str">
        <f>_xlfn.XLOOKUP(Table2[[#This Row],[Unique BarCode]],$N$10:$N$37,$P$10:$P$37)</f>
        <v>Charger</v>
      </c>
      <c r="J1542" t="s">
        <v>49</v>
      </c>
      <c r="L1542">
        <v>1</v>
      </c>
    </row>
    <row r="1543" spans="1:12" x14ac:dyDescent="0.2">
      <c r="A1543" s="1" t="d">
        <v>2023-01-31</v>
      </c>
      <c r="B1543" s="45">
        <v>-1</v>
      </c>
      <c r="C1543" t="s">
        <v>77</v>
      </c>
      <c r="D1543" t="str">
        <f>_xlfn.XLOOKUP(Table2[[#This Row],[Patron Group]],$R$10:$R$24,$S$10:$S$24)</f>
        <v>Undergraduate</v>
      </c>
      <c r="E1543" s="1" t="d">
        <v>2023-01-31</v>
      </c>
      <c r="F1543" t="s">
        <v>687</v>
      </c>
      <c r="G1543" t="s">
        <v>2282</v>
      </c>
      <c r="H1543" t="str">
        <f>_xlfn.XLOOKUP(Table2[[#This Row],[Unique BarCode]],$N$10:$N$37,$O$10:$O$37)</f>
        <v>HPUSBC</v>
      </c>
      <c r="I1543" t="str">
        <f>_xlfn.XLOOKUP(Table2[[#This Row],[Unique BarCode]],$N$10:$N$37,$P$10:$P$37)</f>
        <v>Charger</v>
      </c>
      <c r="J1543" t="s">
        <v>49</v>
      </c>
      <c r="L1543">
        <v>1</v>
      </c>
    </row>
    <row r="1544" spans="1:12" x14ac:dyDescent="0.2">
      <c r="A1544" s="1" t="d">
        <v>2023-01-31</v>
      </c>
      <c r="B1544" s="45">
        <v>-1</v>
      </c>
      <c r="C1544" t="s">
        <v>77</v>
      </c>
      <c r="D1544" t="str">
        <f>_xlfn.XLOOKUP(Table2[[#This Row],[Patron Group]],$R$10:$R$24,$S$10:$S$24)</f>
        <v>Undergraduate</v>
      </c>
      <c r="E1544" s="1" t="d">
        <v>2023-01-31</v>
      </c>
      <c r="F1544" t="s">
        <v>942</v>
      </c>
      <c r="G1544" t="s">
        <v>2265</v>
      </c>
      <c r="H1544" t="str">
        <f>_xlfn.XLOOKUP(Table2[[#This Row],[Unique BarCode]],$N$10:$N$37,$O$10:$O$37)</f>
        <v>IPHONE</v>
      </c>
      <c r="I1544" t="str">
        <f>_xlfn.XLOOKUP(Table2[[#This Row],[Unique BarCode]],$N$10:$N$37,$P$10:$P$37)</f>
        <v>Charger</v>
      </c>
      <c r="J1544" t="s">
        <v>68</v>
      </c>
      <c r="K1544" t="s">
        <v>943</v>
      </c>
      <c r="L1544">
        <v>1</v>
      </c>
    </row>
    <row r="1545" spans="1:12" x14ac:dyDescent="0.2">
      <c r="A1545" s="1" t="d">
        <v>2023-01-31</v>
      </c>
      <c r="B1545" s="45">
        <v>-1</v>
      </c>
      <c r="C1545" t="s">
        <v>77</v>
      </c>
      <c r="D1545" t="str">
        <f>_xlfn.XLOOKUP(Table2[[#This Row],[Patron Group]],$R$10:$R$24,$S$10:$S$24)</f>
        <v>Undergraduate</v>
      </c>
      <c r="E1545" s="1" t="d">
        <v>2023-01-31</v>
      </c>
      <c r="F1545" t="s">
        <v>579</v>
      </c>
      <c r="G1545" t="s">
        <v>2265</v>
      </c>
      <c r="H1545" t="str">
        <f>_xlfn.XLOOKUP(Table2[[#This Row],[Unique BarCode]],$N$10:$N$37,$O$10:$O$37)</f>
        <v>IPHONE</v>
      </c>
      <c r="I1545" t="str">
        <f>_xlfn.XLOOKUP(Table2[[#This Row],[Unique BarCode]],$N$10:$N$37,$P$10:$P$37)</f>
        <v>Charger</v>
      </c>
      <c r="J1545" t="s">
        <v>49</v>
      </c>
      <c r="K1545" t="s">
        <v>580</v>
      </c>
      <c r="L1545">
        <v>1</v>
      </c>
    </row>
    <row r="1546" spans="1:12" x14ac:dyDescent="0.2">
      <c r="A1546" s="1" t="d">
        <v>2023-01-31</v>
      </c>
      <c r="B1546" s="45">
        <v>-1</v>
      </c>
      <c r="C1546" t="s">
        <v>77</v>
      </c>
      <c r="D1546" t="str">
        <f>_xlfn.XLOOKUP(Table2[[#This Row],[Patron Group]],$R$10:$R$24,$S$10:$S$24)</f>
        <v>Undergraduate</v>
      </c>
      <c r="E1546" s="1" t="d">
        <v>2023-01-31</v>
      </c>
      <c r="F1546" t="s">
        <v>218</v>
      </c>
      <c r="G1546" t="s">
        <v>2265</v>
      </c>
      <c r="H1546" t="str">
        <f>_xlfn.XLOOKUP(Table2[[#This Row],[Unique BarCode]],$N$10:$N$37,$O$10:$O$37)</f>
        <v>IPHONE</v>
      </c>
      <c r="I1546" t="str">
        <f>_xlfn.XLOOKUP(Table2[[#This Row],[Unique BarCode]],$N$10:$N$37,$P$10:$P$37)</f>
        <v>Charger</v>
      </c>
      <c r="J1546" t="s">
        <v>49</v>
      </c>
      <c r="K1546" t="s">
        <v>219</v>
      </c>
      <c r="L1546">
        <v>1</v>
      </c>
    </row>
    <row r="1547" spans="1:12" x14ac:dyDescent="0.2">
      <c r="A1547" s="1" t="d">
        <v>2023-01-31</v>
      </c>
      <c r="B1547" s="45">
        <v>-1</v>
      </c>
      <c r="C1547" t="s">
        <v>77</v>
      </c>
      <c r="D1547" t="str">
        <f>_xlfn.XLOOKUP(Table2[[#This Row],[Patron Group]],$R$10:$R$24,$S$10:$S$24)</f>
        <v>Undergraduate</v>
      </c>
      <c r="E1547" s="1" t="d">
        <v>2023-01-31</v>
      </c>
      <c r="F1547" t="s">
        <v>461</v>
      </c>
      <c r="G1547" t="s">
        <v>2265</v>
      </c>
      <c r="H1547" t="str">
        <f>_xlfn.XLOOKUP(Table2[[#This Row],[Unique BarCode]],$N$10:$N$37,$O$10:$O$37)</f>
        <v>IPHONE</v>
      </c>
      <c r="I1547" t="str">
        <f>_xlfn.XLOOKUP(Table2[[#This Row],[Unique BarCode]],$N$10:$N$37,$P$10:$P$37)</f>
        <v>Charger</v>
      </c>
      <c r="J1547" t="s">
        <v>8</v>
      </c>
      <c r="K1547" t="s">
        <v>462</v>
      </c>
      <c r="L1547">
        <v>1</v>
      </c>
    </row>
    <row r="1548" spans="1:12" x14ac:dyDescent="0.2">
      <c r="A1548" s="1" t="d">
        <v>2023-01-31</v>
      </c>
      <c r="B1548" s="45">
        <v>-1</v>
      </c>
      <c r="C1548" t="s">
        <v>77</v>
      </c>
      <c r="D1548" t="str">
        <f>_xlfn.XLOOKUP(Table2[[#This Row],[Patron Group]],$R$10:$R$24,$S$10:$S$24)</f>
        <v>Undergraduate</v>
      </c>
      <c r="E1548" s="1" t="d">
        <v>2023-01-31</v>
      </c>
      <c r="F1548" t="s">
        <v>84</v>
      </c>
      <c r="G1548" t="s">
        <v>2265</v>
      </c>
      <c r="H1548" t="str">
        <f>_xlfn.XLOOKUP(Table2[[#This Row],[Unique BarCode]],$N$10:$N$37,$O$10:$O$37)</f>
        <v>IPHONE</v>
      </c>
      <c r="I1548" t="str">
        <f>_xlfn.XLOOKUP(Table2[[#This Row],[Unique BarCode]],$N$10:$N$37,$P$10:$P$37)</f>
        <v>Charger</v>
      </c>
      <c r="J1548" t="s">
        <v>8</v>
      </c>
      <c r="K1548" t="s">
        <v>85</v>
      </c>
      <c r="L1548">
        <v>1</v>
      </c>
    </row>
    <row r="1549" spans="1:12" x14ac:dyDescent="0.2">
      <c r="A1549" s="1" t="d">
        <v>2023-01-31</v>
      </c>
      <c r="B1549" s="45">
        <v>-1</v>
      </c>
      <c r="C1549" t="s">
        <v>77</v>
      </c>
      <c r="D1549" t="str">
        <f>_xlfn.XLOOKUP(Table2[[#This Row],[Patron Group]],$R$10:$R$24,$S$10:$S$24)</f>
        <v>Undergraduate</v>
      </c>
      <c r="E1549" s="1" t="d">
        <v>2023-01-31</v>
      </c>
      <c r="F1549" t="s">
        <v>1369</v>
      </c>
      <c r="G1549" t="s">
        <v>2265</v>
      </c>
      <c r="H1549" t="str">
        <f>_xlfn.XLOOKUP(Table2[[#This Row],[Unique BarCode]],$N$10:$N$37,$O$10:$O$37)</f>
        <v>IPHONE</v>
      </c>
      <c r="I1549" t="str">
        <f>_xlfn.XLOOKUP(Table2[[#This Row],[Unique BarCode]],$N$10:$N$37,$P$10:$P$37)</f>
        <v>Charger</v>
      </c>
      <c r="J1549" t="s">
        <v>8</v>
      </c>
      <c r="K1549" t="s">
        <v>1370</v>
      </c>
      <c r="L1549">
        <v>1</v>
      </c>
    </row>
    <row r="1550" spans="1:12" x14ac:dyDescent="0.2">
      <c r="A1550" s="1" t="d">
        <v>2023-01-31</v>
      </c>
      <c r="B1550" s="45">
        <v>-1</v>
      </c>
      <c r="C1550" t="s">
        <v>77</v>
      </c>
      <c r="D1550" t="str">
        <f>_xlfn.XLOOKUP(Table2[[#This Row],[Patron Group]],$R$10:$R$24,$S$10:$S$24)</f>
        <v>Undergraduate</v>
      </c>
      <c r="E1550" s="1" t="d">
        <v>2023-01-31</v>
      </c>
      <c r="F1550" t="s">
        <v>839</v>
      </c>
      <c r="G1550" t="s">
        <v>2265</v>
      </c>
      <c r="H1550" t="str">
        <f>_xlfn.XLOOKUP(Table2[[#This Row],[Unique BarCode]],$N$10:$N$37,$O$10:$O$37)</f>
        <v>IPHONE</v>
      </c>
      <c r="I1550" t="str">
        <f>_xlfn.XLOOKUP(Table2[[#This Row],[Unique BarCode]],$N$10:$N$37,$P$10:$P$37)</f>
        <v>Charger</v>
      </c>
      <c r="J1550" t="s">
        <v>8</v>
      </c>
      <c r="K1550" t="s">
        <v>840</v>
      </c>
      <c r="L1550">
        <v>1</v>
      </c>
    </row>
    <row r="1551" spans="1:12" x14ac:dyDescent="0.2">
      <c r="A1551" s="1" t="d">
        <v>2023-01-31</v>
      </c>
      <c r="B1551" s="45">
        <v>-1</v>
      </c>
      <c r="C1551" t="s">
        <v>77</v>
      </c>
      <c r="D1551" t="str">
        <f>_xlfn.XLOOKUP(Table2[[#This Row],[Patron Group]],$R$10:$R$24,$S$10:$S$24)</f>
        <v>Undergraduate</v>
      </c>
      <c r="E1551" s="1" t="d">
        <v>2023-01-31</v>
      </c>
      <c r="F1551" t="s">
        <v>433</v>
      </c>
      <c r="G1551" t="s">
        <v>2265</v>
      </c>
      <c r="H1551" t="str">
        <f>_xlfn.XLOOKUP(Table2[[#This Row],[Unique BarCode]],$N$10:$N$37,$O$10:$O$37)</f>
        <v>IPHONE</v>
      </c>
      <c r="I1551" t="str">
        <f>_xlfn.XLOOKUP(Table2[[#This Row],[Unique BarCode]],$N$10:$N$37,$P$10:$P$37)</f>
        <v>Charger</v>
      </c>
      <c r="J1551" t="s">
        <v>8</v>
      </c>
      <c r="K1551" t="s">
        <v>434</v>
      </c>
      <c r="L1551">
        <v>1</v>
      </c>
    </row>
    <row r="1552" spans="1:12" x14ac:dyDescent="0.2">
      <c r="A1552" s="1" t="d">
        <v>2023-01-31</v>
      </c>
      <c r="B1552" s="45">
        <v>-1</v>
      </c>
      <c r="C1552" t="s">
        <v>77</v>
      </c>
      <c r="D1552" t="str">
        <f>_xlfn.XLOOKUP(Table2[[#This Row],[Patron Group]],$R$10:$R$24,$S$10:$S$24)</f>
        <v>Undergraduate</v>
      </c>
      <c r="E1552" s="1" t="d">
        <v>2023-01-31</v>
      </c>
      <c r="F1552" t="s">
        <v>29</v>
      </c>
      <c r="G1552" t="s">
        <v>2265</v>
      </c>
      <c r="H1552" t="str">
        <f>_xlfn.XLOOKUP(Table2[[#This Row],[Unique BarCode]],$N$10:$N$37,$O$10:$O$37)</f>
        <v>IPHONE</v>
      </c>
      <c r="I1552" t="str">
        <f>_xlfn.XLOOKUP(Table2[[#This Row],[Unique BarCode]],$N$10:$N$37,$P$10:$P$37)</f>
        <v>Charger</v>
      </c>
      <c r="J1552" t="s">
        <v>8</v>
      </c>
      <c r="K1552" t="s">
        <v>30</v>
      </c>
      <c r="L1552">
        <v>1</v>
      </c>
    </row>
    <row r="1553" spans="1:12" x14ac:dyDescent="0.2">
      <c r="A1553" s="1" t="d">
        <v>2023-01-31</v>
      </c>
      <c r="B1553" s="45">
        <v>-1</v>
      </c>
      <c r="C1553" t="s">
        <v>77</v>
      </c>
      <c r="D1553" t="str">
        <f>_xlfn.XLOOKUP(Table2[[#This Row],[Patron Group]],$R$10:$R$24,$S$10:$S$24)</f>
        <v>Undergraduate</v>
      </c>
      <c r="E1553" s="1" t="d">
        <v>2023-01-31</v>
      </c>
      <c r="F1553" t="s">
        <v>266</v>
      </c>
      <c r="G1553" t="s">
        <v>2265</v>
      </c>
      <c r="H1553" t="str">
        <f>_xlfn.XLOOKUP(Table2[[#This Row],[Unique BarCode]],$N$10:$N$37,$O$10:$O$37)</f>
        <v>IPHONE</v>
      </c>
      <c r="I1553" t="str">
        <f>_xlfn.XLOOKUP(Table2[[#This Row],[Unique BarCode]],$N$10:$N$37,$P$10:$P$37)</f>
        <v>Charger</v>
      </c>
      <c r="J1553" t="s">
        <v>8</v>
      </c>
      <c r="L1553">
        <v>1</v>
      </c>
    </row>
    <row r="1554" spans="1:12" x14ac:dyDescent="0.2">
      <c r="A1554" s="1" t="d">
        <v>2023-01-31</v>
      </c>
      <c r="B1554" s="45">
        <v>-1</v>
      </c>
      <c r="C1554" t="s">
        <v>77</v>
      </c>
      <c r="D1554" t="str">
        <f>_xlfn.XLOOKUP(Table2[[#This Row],[Patron Group]],$R$10:$R$24,$S$10:$S$24)</f>
        <v>Undergraduate</v>
      </c>
      <c r="E1554" s="1" t="d">
        <v>2023-01-31</v>
      </c>
      <c r="F1554" t="s">
        <v>33</v>
      </c>
      <c r="G1554" t="s">
        <v>2268</v>
      </c>
      <c r="H1554" t="str">
        <f>_xlfn.XLOOKUP(Table2[[#This Row],[Unique BarCode]],$N$10:$N$37,$O$10:$O$37)</f>
        <v>MACCHRG</v>
      </c>
      <c r="I1554" t="str">
        <f>_xlfn.XLOOKUP(Table2[[#This Row],[Unique BarCode]],$N$10:$N$37,$P$10:$P$37)</f>
        <v>Charger</v>
      </c>
      <c r="J1554" t="s">
        <v>8</v>
      </c>
      <c r="K1554" t="s">
        <v>34</v>
      </c>
      <c r="L1554">
        <v>1</v>
      </c>
    </row>
    <row r="1555" spans="1:12" x14ac:dyDescent="0.2">
      <c r="A1555" s="1" t="d">
        <v>2023-01-31</v>
      </c>
      <c r="B1555" s="45">
        <v>-1</v>
      </c>
      <c r="C1555" t="s">
        <v>77</v>
      </c>
      <c r="D1555" t="str">
        <f>_xlfn.XLOOKUP(Table2[[#This Row],[Patron Group]],$R$10:$R$24,$S$10:$S$24)</f>
        <v>Undergraduate</v>
      </c>
      <c r="E1555" s="1" t="d">
        <v>2023-01-31</v>
      </c>
      <c r="F1555" t="s">
        <v>35</v>
      </c>
      <c r="G1555" t="s">
        <v>2268</v>
      </c>
      <c r="H1555" t="str">
        <f>_xlfn.XLOOKUP(Table2[[#This Row],[Unique BarCode]],$N$10:$N$37,$O$10:$O$37)</f>
        <v>MACCHRG</v>
      </c>
      <c r="I1555" t="str">
        <f>_xlfn.XLOOKUP(Table2[[#This Row],[Unique BarCode]],$N$10:$N$37,$P$10:$P$37)</f>
        <v>Charger</v>
      </c>
      <c r="J1555" t="s">
        <v>13</v>
      </c>
      <c r="K1555" t="s">
        <v>36</v>
      </c>
      <c r="L1555">
        <v>1</v>
      </c>
    </row>
    <row r="1556" spans="1:12" x14ac:dyDescent="0.2">
      <c r="A1556" s="1" t="d">
        <v>2023-01-31</v>
      </c>
      <c r="B1556" s="45">
        <v>-1</v>
      </c>
      <c r="C1556" t="s">
        <v>77</v>
      </c>
      <c r="D1556" t="str">
        <f>_xlfn.XLOOKUP(Table2[[#This Row],[Patron Group]],$R$10:$R$24,$S$10:$S$24)</f>
        <v>Undergraduate</v>
      </c>
      <c r="E1556" s="1" t="d">
        <v>2023-01-31</v>
      </c>
      <c r="F1556" t="s">
        <v>577</v>
      </c>
      <c r="G1556" t="s">
        <v>2296</v>
      </c>
      <c r="H1556" t="str">
        <f>_xlfn.XLOOKUP(Table2[[#This Row],[Unique BarCode]],$N$10:$N$37,$O$10:$O$37)</f>
        <v>MACUSBC</v>
      </c>
      <c r="I1556" t="str">
        <f>_xlfn.XLOOKUP(Table2[[#This Row],[Unique BarCode]],$N$10:$N$37,$P$10:$P$37)</f>
        <v>Charger</v>
      </c>
      <c r="J1556" t="s">
        <v>8</v>
      </c>
      <c r="K1556" t="s">
        <v>578</v>
      </c>
      <c r="L1556">
        <v>1</v>
      </c>
    </row>
    <row r="1557" spans="1:12" x14ac:dyDescent="0.2">
      <c r="A1557" s="1" t="d">
        <v>2023-01-31</v>
      </c>
      <c r="B1557" s="45">
        <v>-1</v>
      </c>
      <c r="C1557" t="s">
        <v>77</v>
      </c>
      <c r="D1557" t="str">
        <f>_xlfn.XLOOKUP(Table2[[#This Row],[Patron Group]],$R$10:$R$24,$S$10:$S$24)</f>
        <v>Undergraduate</v>
      </c>
      <c r="E1557" s="1" t="d">
        <v>2023-01-31</v>
      </c>
      <c r="F1557" t="s">
        <v>224</v>
      </c>
      <c r="G1557" t="s">
        <v>2296</v>
      </c>
      <c r="H1557" t="str">
        <f>_xlfn.XLOOKUP(Table2[[#This Row],[Unique BarCode]],$N$10:$N$37,$O$10:$O$37)</f>
        <v>MACUSBC</v>
      </c>
      <c r="I1557" t="str">
        <f>_xlfn.XLOOKUP(Table2[[#This Row],[Unique BarCode]],$N$10:$N$37,$P$10:$P$37)</f>
        <v>Charger</v>
      </c>
      <c r="J1557" t="s">
        <v>8</v>
      </c>
      <c r="K1557" t="s">
        <v>225</v>
      </c>
      <c r="L1557">
        <v>1</v>
      </c>
    </row>
    <row r="1558" spans="1:12" x14ac:dyDescent="0.2">
      <c r="A1558" s="1" t="d">
        <v>2023-01-31</v>
      </c>
      <c r="B1558" s="45">
        <v>-1</v>
      </c>
      <c r="C1558" t="s">
        <v>77</v>
      </c>
      <c r="D1558" t="str">
        <f>_xlfn.XLOOKUP(Table2[[#This Row],[Patron Group]],$R$10:$R$24,$S$10:$S$24)</f>
        <v>Undergraduate</v>
      </c>
      <c r="E1558" s="1" t="d">
        <v>2023-01-31</v>
      </c>
      <c r="F1558" t="s">
        <v>469</v>
      </c>
      <c r="G1558" t="s">
        <v>2296</v>
      </c>
      <c r="H1558" t="str">
        <f>_xlfn.XLOOKUP(Table2[[#This Row],[Unique BarCode]],$N$10:$N$37,$O$10:$O$37)</f>
        <v>MACUSBC</v>
      </c>
      <c r="I1558" t="str">
        <f>_xlfn.XLOOKUP(Table2[[#This Row],[Unique BarCode]],$N$10:$N$37,$P$10:$P$37)</f>
        <v>Charger</v>
      </c>
      <c r="J1558" t="s">
        <v>8</v>
      </c>
      <c r="K1558" t="s">
        <v>470</v>
      </c>
      <c r="L1558">
        <v>1</v>
      </c>
    </row>
    <row r="1559" spans="1:12" x14ac:dyDescent="0.2">
      <c r="A1559" s="1" t="d">
        <v>2023-01-31</v>
      </c>
      <c r="B1559" s="45">
        <v>-1</v>
      </c>
      <c r="C1559" t="s">
        <v>77</v>
      </c>
      <c r="D1559" t="str">
        <f>_xlfn.XLOOKUP(Table2[[#This Row],[Patron Group]],$R$10:$R$24,$S$10:$S$24)</f>
        <v>Undergraduate</v>
      </c>
      <c r="E1559" s="1" t="d">
        <v>2023-01-31</v>
      </c>
      <c r="F1559" t="s">
        <v>471</v>
      </c>
      <c r="G1559" t="s">
        <v>2296</v>
      </c>
      <c r="H1559" t="str">
        <f>_xlfn.XLOOKUP(Table2[[#This Row],[Unique BarCode]],$N$10:$N$37,$O$10:$O$37)</f>
        <v>MACUSBC</v>
      </c>
      <c r="I1559" t="str">
        <f>_xlfn.XLOOKUP(Table2[[#This Row],[Unique BarCode]],$N$10:$N$37,$P$10:$P$37)</f>
        <v>Charger</v>
      </c>
      <c r="J1559" t="s">
        <v>8</v>
      </c>
      <c r="K1559" t="s">
        <v>472</v>
      </c>
      <c r="L1559">
        <v>1</v>
      </c>
    </row>
    <row r="1560" spans="1:12" x14ac:dyDescent="0.2">
      <c r="A1560" s="1" t="d">
        <v>2023-01-31</v>
      </c>
      <c r="B1560" s="45">
        <v>-1</v>
      </c>
      <c r="C1560" t="s">
        <v>77</v>
      </c>
      <c r="D1560" t="str">
        <f>_xlfn.XLOOKUP(Table2[[#This Row],[Patron Group]],$R$10:$R$24,$S$10:$S$24)</f>
        <v>Undergraduate</v>
      </c>
      <c r="E1560" s="1" t="d">
        <v>2023-01-31</v>
      </c>
      <c r="F1560" t="s">
        <v>276</v>
      </c>
      <c r="G1560" t="s">
        <v>2296</v>
      </c>
      <c r="H1560" t="str">
        <f>_xlfn.XLOOKUP(Table2[[#This Row],[Unique BarCode]],$N$10:$N$37,$O$10:$O$37)</f>
        <v>MACUSBC</v>
      </c>
      <c r="I1560" t="str">
        <f>_xlfn.XLOOKUP(Table2[[#This Row],[Unique BarCode]],$N$10:$N$37,$P$10:$P$37)</f>
        <v>Charger</v>
      </c>
      <c r="J1560" t="s">
        <v>8</v>
      </c>
      <c r="K1560" t="s">
        <v>277</v>
      </c>
      <c r="L1560">
        <v>1</v>
      </c>
    </row>
    <row r="1561" spans="1:12" x14ac:dyDescent="0.2">
      <c r="A1561" s="1" t="d">
        <v>2023-01-31</v>
      </c>
      <c r="B1561" s="45">
        <v>-1</v>
      </c>
      <c r="C1561" t="s">
        <v>77</v>
      </c>
      <c r="D1561" t="str">
        <f>_xlfn.XLOOKUP(Table2[[#This Row],[Patron Group]],$R$10:$R$24,$S$10:$S$24)</f>
        <v>Undergraduate</v>
      </c>
      <c r="E1561" s="1" t="d">
        <v>2023-01-31</v>
      </c>
      <c r="F1561" t="s">
        <v>475</v>
      </c>
      <c r="G1561" t="s">
        <v>2296</v>
      </c>
      <c r="H1561" t="str">
        <f>_xlfn.XLOOKUP(Table2[[#This Row],[Unique BarCode]],$N$10:$N$37,$O$10:$O$37)</f>
        <v>MACUSBC</v>
      </c>
      <c r="I1561" t="str">
        <f>_xlfn.XLOOKUP(Table2[[#This Row],[Unique BarCode]],$N$10:$N$37,$P$10:$P$37)</f>
        <v>Charger</v>
      </c>
      <c r="J1561" t="s">
        <v>128</v>
      </c>
      <c r="K1561" t="s">
        <v>476</v>
      </c>
      <c r="L1561">
        <v>1</v>
      </c>
    </row>
    <row r="1562" spans="1:12" x14ac:dyDescent="0.2">
      <c r="A1562" s="1" t="d">
        <v>2023-01-31</v>
      </c>
      <c r="B1562" s="45">
        <v>-1</v>
      </c>
      <c r="C1562" t="s">
        <v>77</v>
      </c>
      <c r="D1562" t="str">
        <f>_xlfn.XLOOKUP(Table2[[#This Row],[Patron Group]],$R$10:$R$24,$S$10:$S$24)</f>
        <v>Undergraduate</v>
      </c>
      <c r="E1562" s="1" t="d">
        <v>2023-01-31</v>
      </c>
      <c r="F1562" t="s">
        <v>91</v>
      </c>
      <c r="G1562" t="s">
        <v>2296</v>
      </c>
      <c r="H1562" t="str">
        <f>_xlfn.XLOOKUP(Table2[[#This Row],[Unique BarCode]],$N$10:$N$37,$O$10:$O$37)</f>
        <v>MACUSBC</v>
      </c>
      <c r="I1562" t="str">
        <f>_xlfn.XLOOKUP(Table2[[#This Row],[Unique BarCode]],$N$10:$N$37,$P$10:$P$37)</f>
        <v>Charger</v>
      </c>
      <c r="J1562" t="s">
        <v>8</v>
      </c>
      <c r="K1562" t="s">
        <v>92</v>
      </c>
      <c r="L1562">
        <v>1</v>
      </c>
    </row>
    <row r="1563" spans="1:12" x14ac:dyDescent="0.2">
      <c r="A1563" s="1" t="d">
        <v>2023-01-31</v>
      </c>
      <c r="B1563" s="45">
        <v>-1</v>
      </c>
      <c r="C1563" t="s">
        <v>77</v>
      </c>
      <c r="D1563" t="str">
        <f>_xlfn.XLOOKUP(Table2[[#This Row],[Patron Group]],$R$10:$R$24,$S$10:$S$24)</f>
        <v>Undergraduate</v>
      </c>
      <c r="E1563" s="1" t="d">
        <v>2023-01-31</v>
      </c>
      <c r="F1563" t="s">
        <v>213</v>
      </c>
      <c r="G1563" t="s">
        <v>2296</v>
      </c>
      <c r="H1563" t="str">
        <f>_xlfn.XLOOKUP(Table2[[#This Row],[Unique BarCode]],$N$10:$N$37,$O$10:$O$37)</f>
        <v>MACUSBC</v>
      </c>
      <c r="I1563" t="str">
        <f>_xlfn.XLOOKUP(Table2[[#This Row],[Unique BarCode]],$N$10:$N$37,$P$10:$P$37)</f>
        <v>Charger</v>
      </c>
      <c r="J1563" t="s">
        <v>8</v>
      </c>
      <c r="K1563" t="s">
        <v>214</v>
      </c>
      <c r="L1563">
        <v>1</v>
      </c>
    </row>
    <row r="1564" spans="1:12" x14ac:dyDescent="0.2">
      <c r="A1564" s="1" t="d">
        <v>2023-01-31</v>
      </c>
      <c r="B1564" s="45">
        <v>-1</v>
      </c>
      <c r="C1564" t="s">
        <v>77</v>
      </c>
      <c r="D1564" t="str">
        <f>_xlfn.XLOOKUP(Table2[[#This Row],[Patron Group]],$R$10:$R$24,$S$10:$S$24)</f>
        <v>Undergraduate</v>
      </c>
      <c r="E1564" s="1" t="d">
        <v>2023-01-31</v>
      </c>
      <c r="F1564" t="s">
        <v>843</v>
      </c>
      <c r="G1564" t="s">
        <v>2296</v>
      </c>
      <c r="H1564" t="str">
        <f>_xlfn.XLOOKUP(Table2[[#This Row],[Unique BarCode]],$N$10:$N$37,$O$10:$O$37)</f>
        <v>MACUSBC</v>
      </c>
      <c r="I1564" t="str">
        <f>_xlfn.XLOOKUP(Table2[[#This Row],[Unique BarCode]],$N$10:$N$37,$P$10:$P$37)</f>
        <v>Charger</v>
      </c>
      <c r="J1564" t="s">
        <v>8</v>
      </c>
      <c r="K1564" t="s">
        <v>844</v>
      </c>
      <c r="L1564">
        <v>1</v>
      </c>
    </row>
    <row r="1565" spans="1:12" x14ac:dyDescent="0.2">
      <c r="A1565" s="1" t="d">
        <v>2023-01-31</v>
      </c>
      <c r="B1565" s="45">
        <v>-1</v>
      </c>
      <c r="C1565" t="s">
        <v>77</v>
      </c>
      <c r="D1565" t="str">
        <f>_xlfn.XLOOKUP(Table2[[#This Row],[Patron Group]],$R$10:$R$24,$S$10:$S$24)</f>
        <v>Undergraduate</v>
      </c>
      <c r="E1565" s="1" t="d">
        <v>2023-01-31</v>
      </c>
      <c r="F1565" t="s">
        <v>37</v>
      </c>
      <c r="G1565" t="s">
        <v>2296</v>
      </c>
      <c r="H1565" t="str">
        <f>_xlfn.XLOOKUP(Table2[[#This Row],[Unique BarCode]],$N$10:$N$37,$O$10:$O$37)</f>
        <v>MACUSBC</v>
      </c>
      <c r="I1565" t="str">
        <f>_xlfn.XLOOKUP(Table2[[#This Row],[Unique BarCode]],$N$10:$N$37,$P$10:$P$37)</f>
        <v>Charger</v>
      </c>
      <c r="J1565" t="s">
        <v>8</v>
      </c>
      <c r="K1565" t="s">
        <v>38</v>
      </c>
      <c r="L1565">
        <v>1</v>
      </c>
    </row>
    <row r="1566" spans="1:12" x14ac:dyDescent="0.2">
      <c r="A1566" s="1" t="d">
        <v>2023-01-31</v>
      </c>
      <c r="B1566" s="45">
        <v>-1</v>
      </c>
      <c r="C1566" t="s">
        <v>77</v>
      </c>
      <c r="D1566" t="str">
        <f>_xlfn.XLOOKUP(Table2[[#This Row],[Patron Group]],$R$10:$R$24,$S$10:$S$24)</f>
        <v>Undergraduate</v>
      </c>
      <c r="E1566" s="1" t="d">
        <v>2023-01-31</v>
      </c>
      <c r="F1566" t="s">
        <v>93</v>
      </c>
      <c r="G1566" t="s">
        <v>2296</v>
      </c>
      <c r="H1566" t="str">
        <f>_xlfn.XLOOKUP(Table2[[#This Row],[Unique BarCode]],$N$10:$N$37,$O$10:$O$37)</f>
        <v>MACUSBC</v>
      </c>
      <c r="I1566" t="str">
        <f>_xlfn.XLOOKUP(Table2[[#This Row],[Unique BarCode]],$N$10:$N$37,$P$10:$P$37)</f>
        <v>Charger</v>
      </c>
      <c r="J1566" t="s">
        <v>8</v>
      </c>
      <c r="K1566" t="s">
        <v>94</v>
      </c>
      <c r="L1566">
        <v>1</v>
      </c>
    </row>
    <row r="1567" spans="1:12" x14ac:dyDescent="0.2">
      <c r="A1567" s="1" t="d">
        <v>2023-01-31</v>
      </c>
      <c r="B1567" s="45">
        <v>-1</v>
      </c>
      <c r="C1567" t="s">
        <v>77</v>
      </c>
      <c r="D1567" t="str">
        <f>_xlfn.XLOOKUP(Table2[[#This Row],[Patron Group]],$R$10:$R$24,$S$10:$S$24)</f>
        <v>Undergraduate</v>
      </c>
      <c r="E1567" s="1" t="d">
        <v>2023-01-31</v>
      </c>
      <c r="F1567" t="s">
        <v>1371</v>
      </c>
      <c r="G1567" t="s">
        <v>2293</v>
      </c>
      <c r="H1567" t="str">
        <f>_xlfn.XLOOKUP(Table2[[#This Row],[Unique BarCode]],$N$10:$N$37,$O$10:$O$37)</f>
        <v>OLDMACCHRG</v>
      </c>
      <c r="I1567" t="str">
        <f>_xlfn.XLOOKUP(Table2[[#This Row],[Unique BarCode]],$N$10:$N$37,$P$10:$P$37)</f>
        <v>Charger</v>
      </c>
      <c r="J1567" t="s">
        <v>8</v>
      </c>
      <c r="K1567" t="s">
        <v>1372</v>
      </c>
      <c r="L1567">
        <v>1</v>
      </c>
    </row>
    <row r="1568" spans="1:12" x14ac:dyDescent="0.2">
      <c r="A1568" s="1" t="d">
        <v>2023-01-31</v>
      </c>
      <c r="B1568" s="45">
        <v>-1</v>
      </c>
      <c r="C1568" t="s">
        <v>77</v>
      </c>
      <c r="D1568" t="str">
        <f>_xlfn.XLOOKUP(Table2[[#This Row],[Patron Group]],$R$10:$R$24,$S$10:$S$24)</f>
        <v>Undergraduate</v>
      </c>
      <c r="E1568" s="1" t="d">
        <v>2023-01-31</v>
      </c>
      <c r="F1568" t="s">
        <v>1318</v>
      </c>
      <c r="G1568" t="s">
        <v>2271</v>
      </c>
      <c r="H1568" t="str">
        <f>_xlfn.XLOOKUP(Table2[[#This Row],[Unique BarCode]],$N$10:$N$37,$O$10:$O$37)</f>
        <v>OMNI</v>
      </c>
      <c r="I1568" t="str">
        <f>_xlfn.XLOOKUP(Table2[[#This Row],[Unique BarCode]],$N$10:$N$37,$P$10:$P$37)</f>
        <v>Charger</v>
      </c>
      <c r="J1568" t="s">
        <v>49</v>
      </c>
      <c r="K1568" t="s">
        <v>1319</v>
      </c>
      <c r="L1568">
        <v>1</v>
      </c>
    </row>
    <row r="1569" spans="1:12" x14ac:dyDescent="0.2">
      <c r="A1569" s="1" t="d">
        <v>2023-01-31</v>
      </c>
      <c r="B1569" s="45">
        <v>-1</v>
      </c>
      <c r="C1569" t="s">
        <v>77</v>
      </c>
      <c r="D1569" t="str">
        <f>_xlfn.XLOOKUP(Table2[[#This Row],[Patron Group]],$R$10:$R$24,$S$10:$S$24)</f>
        <v>Undergraduate</v>
      </c>
      <c r="E1569" s="1" t="d">
        <v>2023-01-31</v>
      </c>
      <c r="F1569" t="s">
        <v>1288</v>
      </c>
      <c r="G1569" t="s">
        <v>2271</v>
      </c>
      <c r="H1569" t="str">
        <f>_xlfn.XLOOKUP(Table2[[#This Row],[Unique BarCode]],$N$10:$N$37,$O$10:$O$37)</f>
        <v>OMNI</v>
      </c>
      <c r="I1569" t="str">
        <f>_xlfn.XLOOKUP(Table2[[#This Row],[Unique BarCode]],$N$10:$N$37,$P$10:$P$37)</f>
        <v>Charger</v>
      </c>
      <c r="J1569" t="s">
        <v>49</v>
      </c>
      <c r="K1569" t="s">
        <v>1289</v>
      </c>
      <c r="L1569">
        <v>1</v>
      </c>
    </row>
    <row r="1570" spans="1:12" x14ac:dyDescent="0.2">
      <c r="A1570" s="1" t="d">
        <v>2023-01-31</v>
      </c>
      <c r="B1570" s="45">
        <v>-1</v>
      </c>
      <c r="C1570" t="s">
        <v>77</v>
      </c>
      <c r="D1570" t="str">
        <f>_xlfn.XLOOKUP(Table2[[#This Row],[Patron Group]],$R$10:$R$24,$S$10:$S$24)</f>
        <v>Undergraduate</v>
      </c>
      <c r="E1570" s="1" t="d">
        <v>2023-01-31</v>
      </c>
      <c r="F1570" t="s">
        <v>829</v>
      </c>
      <c r="G1570" t="s">
        <v>2271</v>
      </c>
      <c r="H1570" t="str">
        <f>_xlfn.XLOOKUP(Table2[[#This Row],[Unique BarCode]],$N$10:$N$37,$O$10:$O$37)</f>
        <v>OMNI</v>
      </c>
      <c r="I1570" t="str">
        <f>_xlfn.XLOOKUP(Table2[[#This Row],[Unique BarCode]],$N$10:$N$37,$P$10:$P$37)</f>
        <v>Charger</v>
      </c>
      <c r="J1570" t="s">
        <v>68</v>
      </c>
      <c r="K1570" t="s">
        <v>830</v>
      </c>
      <c r="L1570">
        <v>1</v>
      </c>
    </row>
    <row r="1571" spans="1:12" x14ac:dyDescent="0.2">
      <c r="A1571" s="1" t="d">
        <v>2023-01-31</v>
      </c>
      <c r="B1571" s="45">
        <v>-1</v>
      </c>
      <c r="C1571" t="s">
        <v>77</v>
      </c>
      <c r="D1571" t="str">
        <f>_xlfn.XLOOKUP(Table2[[#This Row],[Patron Group]],$R$10:$R$24,$S$10:$S$24)</f>
        <v>Undergraduate</v>
      </c>
      <c r="E1571" s="1" t="d">
        <v>2023-01-31</v>
      </c>
      <c r="F1571" t="s">
        <v>586</v>
      </c>
      <c r="G1571" t="s">
        <v>2285</v>
      </c>
      <c r="H1571" t="str">
        <f>_xlfn.XLOOKUP(Table2[[#This Row],[Unique BarCode]],$N$10:$N$37,$O$10:$O$37)</f>
        <v>UHDMI</v>
      </c>
      <c r="I1571" t="str">
        <f>_xlfn.XLOOKUP(Table2[[#This Row],[Unique BarCode]],$N$10:$N$37,$P$10:$P$37)</f>
        <v>Cable</v>
      </c>
      <c r="J1571" t="s">
        <v>8</v>
      </c>
      <c r="L1571">
        <v>1</v>
      </c>
    </row>
    <row r="1572" spans="1:12" x14ac:dyDescent="0.2">
      <c r="A1572" s="1" t="d">
        <v>2023-01-31</v>
      </c>
      <c r="B1572" s="45">
        <v>-1</v>
      </c>
      <c r="C1572" t="s">
        <v>77</v>
      </c>
      <c r="D1572" t="str">
        <f>_xlfn.XLOOKUP(Table2[[#This Row],[Patron Group]],$R$10:$R$24,$S$10:$S$24)</f>
        <v>Undergraduate</v>
      </c>
      <c r="E1572" s="1" t="d">
        <v>2023-01-31</v>
      </c>
      <c r="F1572" t="s">
        <v>1322</v>
      </c>
      <c r="G1572" t="s">
        <v>2294</v>
      </c>
      <c r="H1572" t="str">
        <f>_xlfn.XLOOKUP(Table2[[#This Row],[Unique BarCode]],$N$10:$N$37,$O$10:$O$37)</f>
        <v>UVGA</v>
      </c>
      <c r="I1572" t="str">
        <f>_xlfn.XLOOKUP(Table2[[#This Row],[Unique BarCode]],$N$10:$N$37,$P$10:$P$37)</f>
        <v>Cable</v>
      </c>
      <c r="J1572" t="s">
        <v>8</v>
      </c>
      <c r="K1572" t="s">
        <v>1323</v>
      </c>
      <c r="L1572">
        <v>1</v>
      </c>
    </row>
    <row r="1573" spans="1:12" x14ac:dyDescent="0.2">
      <c r="A1573" s="1" t="d">
        <v>2023-01-31</v>
      </c>
      <c r="B1573" s="45">
        <v>-1</v>
      </c>
      <c r="C1573" t="s">
        <v>77</v>
      </c>
      <c r="D1573" t="str">
        <f>_xlfn.XLOOKUP(Table2[[#This Row],[Patron Group]],$R$10:$R$24,$S$10:$S$24)</f>
        <v>Undergraduate</v>
      </c>
      <c r="E1573" s="1" t="d">
        <v>2023-01-31</v>
      </c>
      <c r="F1573" t="s">
        <v>272</v>
      </c>
      <c r="G1573" t="s">
        <v>2272</v>
      </c>
      <c r="H1573" t="str">
        <f>_xlfn.XLOOKUP(Table2[[#This Row],[Unique BarCode]],$N$10:$N$37,$O$10:$O$37)</f>
        <v>WALLADPT</v>
      </c>
      <c r="I1573" t="str">
        <f>_xlfn.XLOOKUP(Table2[[#This Row],[Unique BarCode]],$N$10:$N$37,$P$10:$P$37)</f>
        <v>Charger</v>
      </c>
      <c r="J1573" t="s">
        <v>49</v>
      </c>
      <c r="K1573" t="s">
        <v>273</v>
      </c>
      <c r="L1573">
        <v>1</v>
      </c>
    </row>
    <row r="1574" spans="1:12" x14ac:dyDescent="0.2">
      <c r="A1574" s="1" t="d">
        <v>2023-01-31</v>
      </c>
      <c r="B1574" s="45">
        <v>-1</v>
      </c>
      <c r="C1574" t="s">
        <v>77</v>
      </c>
      <c r="D1574" t="str">
        <f>_xlfn.XLOOKUP(Table2[[#This Row],[Patron Group]],$R$10:$R$24,$S$10:$S$24)</f>
        <v>Undergraduate</v>
      </c>
      <c r="E1574" s="1" t="d">
        <v>2023-01-31</v>
      </c>
      <c r="F1574" t="s">
        <v>587</v>
      </c>
      <c r="G1574" t="s">
        <v>2272</v>
      </c>
      <c r="H1574" t="str">
        <f>_xlfn.XLOOKUP(Table2[[#This Row],[Unique BarCode]],$N$10:$N$37,$O$10:$O$37)</f>
        <v>WALLADPT</v>
      </c>
      <c r="I1574" t="str">
        <f>_xlfn.XLOOKUP(Table2[[#This Row],[Unique BarCode]],$N$10:$N$37,$P$10:$P$37)</f>
        <v>Charger</v>
      </c>
      <c r="J1574" t="s">
        <v>49</v>
      </c>
      <c r="K1574" t="s">
        <v>588</v>
      </c>
      <c r="L1574">
        <v>1</v>
      </c>
    </row>
    <row r="1575" spans="1:12" x14ac:dyDescent="0.2">
      <c r="A1575" s="1" t="d">
        <v>2023-01-31</v>
      </c>
      <c r="B1575" s="45">
        <v>-1</v>
      </c>
      <c r="C1575" t="s">
        <v>77</v>
      </c>
      <c r="D1575" t="str">
        <f>_xlfn.XLOOKUP(Table2[[#This Row],[Patron Group]],$R$10:$R$24,$S$10:$S$24)</f>
        <v>Undergraduate</v>
      </c>
      <c r="E1575" s="1" t="d">
        <v>2023-01-31</v>
      </c>
      <c r="F1575" t="s">
        <v>1326</v>
      </c>
      <c r="G1575" t="s">
        <v>2272</v>
      </c>
      <c r="H1575" t="str">
        <f>_xlfn.XLOOKUP(Table2[[#This Row],[Unique BarCode]],$N$10:$N$37,$O$10:$O$37)</f>
        <v>WALLADPT</v>
      </c>
      <c r="I1575" t="str">
        <f>_xlfn.XLOOKUP(Table2[[#This Row],[Unique BarCode]],$N$10:$N$37,$P$10:$P$37)</f>
        <v>Charger</v>
      </c>
      <c r="J1575" t="s">
        <v>8</v>
      </c>
      <c r="K1575" t="s">
        <v>1327</v>
      </c>
      <c r="L1575">
        <v>1</v>
      </c>
    </row>
    <row r="1576" spans="1:12" x14ac:dyDescent="0.2">
      <c r="A1576" s="1" t="d">
        <v>2023-01-31</v>
      </c>
      <c r="B1576" s="45">
        <v>-1</v>
      </c>
      <c r="C1576" t="s">
        <v>77</v>
      </c>
      <c r="D1576" t="str">
        <f>_xlfn.XLOOKUP(Table2[[#This Row],[Patron Group]],$R$10:$R$24,$S$10:$S$24)</f>
        <v>Undergraduate</v>
      </c>
      <c r="E1576" s="1" t="d">
        <v>2023-01-31</v>
      </c>
      <c r="F1576" t="s">
        <v>854</v>
      </c>
      <c r="G1576" t="s">
        <v>2272</v>
      </c>
      <c r="H1576" t="str">
        <f>_xlfn.XLOOKUP(Table2[[#This Row],[Unique BarCode]],$N$10:$N$37,$O$10:$O$37)</f>
        <v>WALLADPT</v>
      </c>
      <c r="I1576" t="str">
        <f>_xlfn.XLOOKUP(Table2[[#This Row],[Unique BarCode]],$N$10:$N$37,$P$10:$P$37)</f>
        <v>Charger</v>
      </c>
      <c r="J1576" t="s">
        <v>8</v>
      </c>
      <c r="L1576">
        <v>1</v>
      </c>
    </row>
    <row r="1577" spans="1:12" x14ac:dyDescent="0.2">
      <c r="A1577" s="1" t="d">
        <v>2023-01-31</v>
      </c>
      <c r="B1577" s="45">
        <v>-1</v>
      </c>
      <c r="C1577" t="s">
        <v>77</v>
      </c>
      <c r="D1577" t="str">
        <f>_xlfn.XLOOKUP(Table2[[#This Row],[Patron Group]],$R$10:$R$24,$S$10:$S$24)</f>
        <v>Undergraduate</v>
      </c>
      <c r="E1577" s="1" t="d">
        <v>2023-01-31</v>
      </c>
      <c r="F1577" t="s">
        <v>855</v>
      </c>
      <c r="G1577" t="s">
        <v>2272</v>
      </c>
      <c r="H1577" t="str">
        <f>_xlfn.XLOOKUP(Table2[[#This Row],[Unique BarCode]],$N$10:$N$37,$O$10:$O$37)</f>
        <v>WALLADPT</v>
      </c>
      <c r="I1577" t="str">
        <f>_xlfn.XLOOKUP(Table2[[#This Row],[Unique BarCode]],$N$10:$N$37,$P$10:$P$37)</f>
        <v>Charger</v>
      </c>
      <c r="J1577" t="s">
        <v>8</v>
      </c>
      <c r="L1577">
        <v>1</v>
      </c>
    </row>
    <row r="1578" spans="1:12" x14ac:dyDescent="0.2">
      <c r="A1578" s="1" t="d">
        <v>2023-01-31</v>
      </c>
      <c r="B1578" s="45">
        <v>-1</v>
      </c>
      <c r="C1578" t="s">
        <v>77</v>
      </c>
      <c r="D1578" t="str">
        <f>_xlfn.XLOOKUP(Table2[[#This Row],[Patron Group]],$R$10:$R$24,$S$10:$S$24)</f>
        <v>Undergraduate</v>
      </c>
      <c r="E1578" s="1" t="d">
        <v>2023-01-31</v>
      </c>
      <c r="F1578" t="s">
        <v>1267</v>
      </c>
      <c r="G1578" t="s">
        <v>2272</v>
      </c>
      <c r="H1578" t="str">
        <f>_xlfn.XLOOKUP(Table2[[#This Row],[Unique BarCode]],$N$10:$N$37,$O$10:$O$37)</f>
        <v>WALLADPT</v>
      </c>
      <c r="I1578" t="str">
        <f>_xlfn.XLOOKUP(Table2[[#This Row],[Unique BarCode]],$N$10:$N$37,$P$10:$P$37)</f>
        <v>Charger</v>
      </c>
      <c r="J1578" t="s">
        <v>8</v>
      </c>
      <c r="L1578">
        <v>1</v>
      </c>
    </row>
    <row r="1579" spans="1:12" x14ac:dyDescent="0.2">
      <c r="A1579" s="1" t="d">
        <v>2023-01-31</v>
      </c>
      <c r="B1579" s="45">
        <v>-1</v>
      </c>
      <c r="C1579" t="s">
        <v>77</v>
      </c>
      <c r="D1579" t="str">
        <f>_xlfn.XLOOKUP(Table2[[#This Row],[Patron Group]],$R$10:$R$24,$S$10:$S$24)</f>
        <v>Undergraduate</v>
      </c>
      <c r="E1579" s="1" t="d">
        <v>2023-01-31</v>
      </c>
      <c r="F1579" t="s">
        <v>73</v>
      </c>
      <c r="G1579" t="s">
        <v>2272</v>
      </c>
      <c r="H1579" t="str">
        <f>_xlfn.XLOOKUP(Table2[[#This Row],[Unique BarCode]],$N$10:$N$37,$O$10:$O$37)</f>
        <v>WALLADPT</v>
      </c>
      <c r="I1579" t="str">
        <f>_xlfn.XLOOKUP(Table2[[#This Row],[Unique BarCode]],$N$10:$N$37,$P$10:$P$37)</f>
        <v>Charger</v>
      </c>
      <c r="J1579" t="s">
        <v>8</v>
      </c>
      <c r="L1579">
        <v>1</v>
      </c>
    </row>
    <row r="1580" spans="1:12" x14ac:dyDescent="0.2">
      <c r="A1580" s="1" t="d">
        <v>2023-01-31</v>
      </c>
      <c r="B1580" s="45">
        <v>-1</v>
      </c>
      <c r="C1580" t="s">
        <v>77</v>
      </c>
      <c r="D1580" t="str">
        <f>_xlfn.XLOOKUP(Table2[[#This Row],[Patron Group]],$R$10:$R$24,$S$10:$S$24)</f>
        <v>Undergraduate</v>
      </c>
      <c r="E1580" s="1" t="d">
        <v>2023-01-31</v>
      </c>
      <c r="F1580" t="s">
        <v>275</v>
      </c>
      <c r="G1580" t="s">
        <v>2272</v>
      </c>
      <c r="H1580" t="str">
        <f>_xlfn.XLOOKUP(Table2[[#This Row],[Unique BarCode]],$N$10:$N$37,$O$10:$O$37)</f>
        <v>WALLADPT</v>
      </c>
      <c r="I1580" t="str">
        <f>_xlfn.XLOOKUP(Table2[[#This Row],[Unique BarCode]],$N$10:$N$37,$P$10:$P$37)</f>
        <v>Charger</v>
      </c>
      <c r="J1580" t="s">
        <v>8</v>
      </c>
      <c r="L1580">
        <v>1</v>
      </c>
    </row>
    <row r="1581" spans="1:12" x14ac:dyDescent="0.2">
      <c r="A1581" s="1" t="d">
        <v>2023-01-31</v>
      </c>
      <c r="B1581" s="45">
        <v>-1</v>
      </c>
      <c r="C1581" t="s">
        <v>77</v>
      </c>
      <c r="D1581" t="str">
        <f>_xlfn.XLOOKUP(Table2[[#This Row],[Patron Group]],$R$10:$R$24,$S$10:$S$24)</f>
        <v>Undergraduate</v>
      </c>
      <c r="E1581" s="1" t="d">
        <v>2023-02-07</v>
      </c>
      <c r="F1581" t="s">
        <v>1057</v>
      </c>
      <c r="G1581" t="s">
        <v>2273</v>
      </c>
      <c r="H1581" t="str">
        <f>_xlfn.XLOOKUP(Table2[[#This Row],[Unique BarCode]],$N$10:$N$37,$O$10:$O$37)</f>
        <v>ChromeBook</v>
      </c>
      <c r="I1581" t="str">
        <f>_xlfn.XLOOKUP(Table2[[#This Row],[Unique BarCode]],$N$10:$N$37,$P$10:$P$37)</f>
        <v>Device</v>
      </c>
      <c r="J1581" t="s">
        <v>1058</v>
      </c>
      <c r="K1581" t="s">
        <v>1059</v>
      </c>
      <c r="L1581">
        <v>1</v>
      </c>
    </row>
    <row r="1582" spans="1:12" x14ac:dyDescent="0.2">
      <c r="A1582" s="1" t="d">
        <v>2023-01-31</v>
      </c>
      <c r="B1582" s="45">
        <v>-1</v>
      </c>
      <c r="C1582" t="s">
        <v>77</v>
      </c>
      <c r="D1582" t="str">
        <f>_xlfn.XLOOKUP(Table2[[#This Row],[Patron Group]],$R$10:$R$24,$S$10:$S$24)</f>
        <v>Undergraduate</v>
      </c>
      <c r="E1582" s="1" t="d">
        <v>2023-02-07</v>
      </c>
      <c r="F1582" t="s">
        <v>1373</v>
      </c>
      <c r="G1582" t="s">
        <v>2275</v>
      </c>
      <c r="H1582" t="str">
        <f>_xlfn.XLOOKUP(Table2[[#This Row],[Unique BarCode]],$N$10:$N$37,$O$10:$O$37)</f>
        <v>iPad</v>
      </c>
      <c r="I1582" t="str">
        <f>_xlfn.XLOOKUP(Table2[[#This Row],[Unique BarCode]],$N$10:$N$37,$P$10:$P$37)</f>
        <v>Device</v>
      </c>
      <c r="J1582" t="s">
        <v>8</v>
      </c>
      <c r="K1582" t="s">
        <v>1374</v>
      </c>
      <c r="L1582">
        <v>1</v>
      </c>
    </row>
    <row r="1583" spans="1:12" x14ac:dyDescent="0.2">
      <c r="A1583" s="1" t="d">
        <v>2023-01-31</v>
      </c>
      <c r="B1583" s="45">
        <v>-1</v>
      </c>
      <c r="C1583" t="s">
        <v>77</v>
      </c>
      <c r="D1583" t="str">
        <f>_xlfn.XLOOKUP(Table2[[#This Row],[Patron Group]],$R$10:$R$24,$S$10:$S$24)</f>
        <v>Undergraduate</v>
      </c>
      <c r="E1583" s="1" t="d">
        <v>2023-02-07</v>
      </c>
      <c r="F1583" t="s">
        <v>635</v>
      </c>
      <c r="G1583" t="s">
        <v>2297</v>
      </c>
      <c r="H1583" t="str">
        <f>_xlfn.XLOOKUP(Table2[[#This Row],[Unique BarCode]],$N$10:$N$37,$O$10:$O$37)</f>
        <v>iPad</v>
      </c>
      <c r="I1583" t="str">
        <f>_xlfn.XLOOKUP(Table2[[#This Row],[Unique BarCode]],$N$10:$N$37,$P$10:$P$37)</f>
        <v>Device</v>
      </c>
      <c r="J1583" t="s">
        <v>8</v>
      </c>
      <c r="K1583" t="s">
        <v>636</v>
      </c>
      <c r="L1583">
        <v>1</v>
      </c>
    </row>
    <row r="1584" spans="1:12" x14ac:dyDescent="0.2">
      <c r="A1584" s="1" t="d">
        <v>2023-01-31</v>
      </c>
      <c r="B1584" s="45">
        <v>-1</v>
      </c>
      <c r="C1584" t="s">
        <v>77</v>
      </c>
      <c r="D1584" t="str">
        <f>_xlfn.XLOOKUP(Table2[[#This Row],[Patron Group]],$R$10:$R$24,$S$10:$S$24)</f>
        <v>Undergraduate</v>
      </c>
      <c r="E1584" s="1" t="d">
        <v>2023-02-13</v>
      </c>
      <c r="F1584" t="s">
        <v>607</v>
      </c>
      <c r="G1584" t="s">
        <v>2274</v>
      </c>
      <c r="H1584" t="str">
        <f>_xlfn.XLOOKUP(Table2[[#This Row],[Unique BarCode]],$N$10:$N$37,$O$10:$O$37)</f>
        <v>MacBook</v>
      </c>
      <c r="I1584" t="str">
        <f>_xlfn.XLOOKUP(Table2[[#This Row],[Unique BarCode]],$N$10:$N$37,$P$10:$P$37)</f>
        <v>Device</v>
      </c>
      <c r="J1584" t="s">
        <v>8</v>
      </c>
      <c r="K1584" t="s">
        <v>608</v>
      </c>
      <c r="L1584">
        <v>1</v>
      </c>
    </row>
    <row r="1585" spans="1:12" x14ac:dyDescent="0.2">
      <c r="A1585" s="1" t="d">
        <v>2023-01-31</v>
      </c>
      <c r="B1585" s="45">
        <v>-1</v>
      </c>
      <c r="C1585" t="s">
        <v>77</v>
      </c>
      <c r="D1585" t="str">
        <f>_xlfn.XLOOKUP(Table2[[#This Row],[Patron Group]],$R$10:$R$24,$S$10:$S$24)</f>
        <v>Undergraduate</v>
      </c>
      <c r="E1585" s="1" t="d">
        <v>2023-02-13</v>
      </c>
      <c r="F1585" t="s">
        <v>1375</v>
      </c>
      <c r="G1585" t="s">
        <v>2274</v>
      </c>
      <c r="H1585" t="str">
        <f>_xlfn.XLOOKUP(Table2[[#This Row],[Unique BarCode]],$N$10:$N$37,$O$10:$O$37)</f>
        <v>MacBook</v>
      </c>
      <c r="I1585" t="str">
        <f>_xlfn.XLOOKUP(Table2[[#This Row],[Unique BarCode]],$N$10:$N$37,$P$10:$P$37)</f>
        <v>Device</v>
      </c>
      <c r="J1585" t="s">
        <v>8</v>
      </c>
      <c r="K1585" t="s">
        <v>1375</v>
      </c>
      <c r="L1585">
        <v>1</v>
      </c>
    </row>
    <row r="1586" spans="1:12" x14ac:dyDescent="0.2">
      <c r="A1586" s="1" t="d">
        <v>2023-01-31</v>
      </c>
      <c r="B1586" s="45">
        <v>-1</v>
      </c>
      <c r="C1586" t="s">
        <v>77</v>
      </c>
      <c r="D1586" t="str">
        <f>_xlfn.XLOOKUP(Table2[[#This Row],[Patron Group]],$R$10:$R$24,$S$10:$S$24)</f>
        <v>Undergraduate</v>
      </c>
      <c r="E1586" s="1" t="d">
        <v>2023-02-13</v>
      </c>
      <c r="F1586" t="s">
        <v>1376</v>
      </c>
      <c r="G1586" t="s">
        <v>2274</v>
      </c>
      <c r="H1586" t="str">
        <f>_xlfn.XLOOKUP(Table2[[#This Row],[Unique BarCode]],$N$10:$N$37,$O$10:$O$37)</f>
        <v>MacBook</v>
      </c>
      <c r="I1586" t="str">
        <f>_xlfn.XLOOKUP(Table2[[#This Row],[Unique BarCode]],$N$10:$N$37,$P$10:$P$37)</f>
        <v>Device</v>
      </c>
      <c r="J1586" t="s">
        <v>8</v>
      </c>
      <c r="K1586" t="s">
        <v>1376</v>
      </c>
      <c r="L1586">
        <v>1</v>
      </c>
    </row>
    <row r="1587" spans="1:12" x14ac:dyDescent="0.2">
      <c r="A1587" s="1" t="d">
        <v>2023-01-31</v>
      </c>
      <c r="B1587" s="45">
        <v>-1</v>
      </c>
      <c r="C1587" t="s">
        <v>77</v>
      </c>
      <c r="D1587" t="str">
        <f>_xlfn.XLOOKUP(Table2[[#This Row],[Patron Group]],$R$10:$R$24,$S$10:$S$24)</f>
        <v>Undergraduate</v>
      </c>
      <c r="E1587" s="1" t="d">
        <v>2023-02-13</v>
      </c>
      <c r="F1587" t="s">
        <v>1377</v>
      </c>
      <c r="G1587" t="s">
        <v>2274</v>
      </c>
      <c r="H1587" t="str">
        <f>_xlfn.XLOOKUP(Table2[[#This Row],[Unique BarCode]],$N$10:$N$37,$O$10:$O$37)</f>
        <v>MacBook</v>
      </c>
      <c r="I1587" t="str">
        <f>_xlfn.XLOOKUP(Table2[[#This Row],[Unique BarCode]],$N$10:$N$37,$P$10:$P$37)</f>
        <v>Device</v>
      </c>
      <c r="J1587" t="s">
        <v>8</v>
      </c>
      <c r="K1587" t="s">
        <v>1377</v>
      </c>
      <c r="L1587">
        <v>1</v>
      </c>
    </row>
    <row r="1588" spans="1:12" x14ac:dyDescent="0.2">
      <c r="A1588" s="1" t="d">
        <v>2023-01-31</v>
      </c>
      <c r="B1588" s="45">
        <v>-1</v>
      </c>
      <c r="C1588" t="s">
        <v>77</v>
      </c>
      <c r="D1588" t="str">
        <f>_xlfn.XLOOKUP(Table2[[#This Row],[Patron Group]],$R$10:$R$24,$S$10:$S$24)</f>
        <v>Undergraduate</v>
      </c>
      <c r="E1588" s="1" t="d">
        <v>2023-02-13</v>
      </c>
      <c r="F1588" t="s">
        <v>321</v>
      </c>
      <c r="G1588" t="s">
        <v>2275</v>
      </c>
      <c r="H1588" t="str">
        <f>_xlfn.XLOOKUP(Table2[[#This Row],[Unique BarCode]],$N$10:$N$37,$O$10:$O$37)</f>
        <v>iPad</v>
      </c>
      <c r="I1588" t="str">
        <f>_xlfn.XLOOKUP(Table2[[#This Row],[Unique BarCode]],$N$10:$N$37,$P$10:$P$37)</f>
        <v>Device</v>
      </c>
      <c r="J1588" t="s">
        <v>8</v>
      </c>
      <c r="K1588" t="s">
        <v>322</v>
      </c>
      <c r="L1588">
        <v>1</v>
      </c>
    </row>
    <row r="1589" spans="1:12" x14ac:dyDescent="0.2">
      <c r="A1589" s="1" t="d">
        <v>2023-01-31</v>
      </c>
      <c r="B1589" s="45">
        <v>-1</v>
      </c>
      <c r="C1589" t="s">
        <v>77</v>
      </c>
      <c r="D1589" t="str">
        <f>_xlfn.XLOOKUP(Table2[[#This Row],[Patron Group]],$R$10:$R$24,$S$10:$S$24)</f>
        <v>Undergraduate</v>
      </c>
      <c r="E1589" s="1" t="d">
        <v>2023-02-13</v>
      </c>
      <c r="F1589" t="s">
        <v>1019</v>
      </c>
      <c r="G1589" t="s">
        <v>2263</v>
      </c>
      <c r="H1589" t="str">
        <f>_xlfn.XLOOKUP(Table2[[#This Row],[Unique BarCode]],$N$10:$N$37,$O$10:$O$37)</f>
        <v>HP Laptop</v>
      </c>
      <c r="I1589" t="str">
        <f>_xlfn.XLOOKUP(Table2[[#This Row],[Unique BarCode]],$N$10:$N$37,$P$10:$P$37)</f>
        <v>Device</v>
      </c>
      <c r="J1589" t="s">
        <v>8</v>
      </c>
      <c r="K1589" t="s">
        <v>1020</v>
      </c>
      <c r="L1589">
        <v>1</v>
      </c>
    </row>
    <row r="1590" spans="1:12" x14ac:dyDescent="0.2">
      <c r="A1590" s="1" t="d">
        <v>2023-01-31</v>
      </c>
      <c r="B1590" s="45">
        <v>-1</v>
      </c>
      <c r="C1590" t="s">
        <v>77</v>
      </c>
      <c r="D1590" t="str">
        <f>_xlfn.XLOOKUP(Table2[[#This Row],[Patron Group]],$R$10:$R$24,$S$10:$S$24)</f>
        <v>Undergraduate</v>
      </c>
      <c r="E1590" s="1" t="d">
        <v>2023-02-14</v>
      </c>
      <c r="F1590" t="s">
        <v>1378</v>
      </c>
      <c r="G1590" t="s">
        <v>2274</v>
      </c>
      <c r="H1590" t="str">
        <f>_xlfn.XLOOKUP(Table2[[#This Row],[Unique BarCode]],$N$10:$N$37,$O$10:$O$37)</f>
        <v>MacBook</v>
      </c>
      <c r="I1590" t="str">
        <f>_xlfn.XLOOKUP(Table2[[#This Row],[Unique BarCode]],$N$10:$N$37,$P$10:$P$37)</f>
        <v>Device</v>
      </c>
      <c r="J1590" t="s">
        <v>8</v>
      </c>
      <c r="K1590" t="s">
        <v>1379</v>
      </c>
      <c r="L1590">
        <v>1</v>
      </c>
    </row>
    <row r="1591" spans="1:12" x14ac:dyDescent="0.2">
      <c r="A1591" s="1" t="d">
        <v>2023-01-31</v>
      </c>
      <c r="B1591" s="45">
        <v>-1</v>
      </c>
      <c r="C1591" t="s">
        <v>77</v>
      </c>
      <c r="D1591" t="str">
        <f>_xlfn.XLOOKUP(Table2[[#This Row],[Patron Group]],$R$10:$R$24,$S$10:$S$24)</f>
        <v>Undergraduate</v>
      </c>
      <c r="E1591" s="1" t="d">
        <v>2023-02-14</v>
      </c>
      <c r="F1591" t="s">
        <v>288</v>
      </c>
      <c r="G1591" t="s">
        <v>2274</v>
      </c>
      <c r="H1591" t="str">
        <f>_xlfn.XLOOKUP(Table2[[#This Row],[Unique BarCode]],$N$10:$N$37,$O$10:$O$37)</f>
        <v>MacBook</v>
      </c>
      <c r="I1591" t="str">
        <f>_xlfn.XLOOKUP(Table2[[#This Row],[Unique BarCode]],$N$10:$N$37,$P$10:$P$37)</f>
        <v>Device</v>
      </c>
      <c r="J1591" t="s">
        <v>8</v>
      </c>
      <c r="K1591" t="s">
        <v>289</v>
      </c>
      <c r="L1591">
        <v>1</v>
      </c>
    </row>
    <row r="1592" spans="1:12" x14ac:dyDescent="0.2">
      <c r="A1592" s="1" t="d">
        <v>2023-01-31</v>
      </c>
      <c r="B1592" s="45">
        <v>-1</v>
      </c>
      <c r="C1592" t="s">
        <v>77</v>
      </c>
      <c r="D1592" t="str">
        <f>_xlfn.XLOOKUP(Table2[[#This Row],[Patron Group]],$R$10:$R$24,$S$10:$S$24)</f>
        <v>Undergraduate</v>
      </c>
      <c r="E1592" s="1" t="d">
        <v>2023-02-14</v>
      </c>
      <c r="F1592" t="s">
        <v>1380</v>
      </c>
      <c r="G1592" t="s">
        <v>2274</v>
      </c>
      <c r="H1592" t="str">
        <f>_xlfn.XLOOKUP(Table2[[#This Row],[Unique BarCode]],$N$10:$N$37,$O$10:$O$37)</f>
        <v>MacBook</v>
      </c>
      <c r="I1592" t="str">
        <f>_xlfn.XLOOKUP(Table2[[#This Row],[Unique BarCode]],$N$10:$N$37,$P$10:$P$37)</f>
        <v>Device</v>
      </c>
      <c r="J1592" t="s">
        <v>8</v>
      </c>
      <c r="K1592" t="s">
        <v>1380</v>
      </c>
      <c r="L1592">
        <v>1</v>
      </c>
    </row>
    <row r="1593" spans="1:12" x14ac:dyDescent="0.2">
      <c r="A1593" s="1" t="d">
        <v>2023-01-31</v>
      </c>
      <c r="B1593" s="45">
        <v>-1</v>
      </c>
      <c r="C1593" t="s">
        <v>77</v>
      </c>
      <c r="D1593" t="str">
        <f>_xlfn.XLOOKUP(Table2[[#This Row],[Patron Group]],$R$10:$R$24,$S$10:$S$24)</f>
        <v>Undergraduate</v>
      </c>
      <c r="E1593" s="1" t="d">
        <v>2023-02-14</v>
      </c>
      <c r="F1593" t="s">
        <v>520</v>
      </c>
      <c r="G1593" t="s">
        <v>2274</v>
      </c>
      <c r="H1593" t="str">
        <f>_xlfn.XLOOKUP(Table2[[#This Row],[Unique BarCode]],$N$10:$N$37,$O$10:$O$37)</f>
        <v>MacBook</v>
      </c>
      <c r="I1593" t="str">
        <f>_xlfn.XLOOKUP(Table2[[#This Row],[Unique BarCode]],$N$10:$N$37,$P$10:$P$37)</f>
        <v>Device</v>
      </c>
      <c r="J1593" t="s">
        <v>8</v>
      </c>
      <c r="K1593" t="s">
        <v>520</v>
      </c>
      <c r="L1593">
        <v>1</v>
      </c>
    </row>
    <row r="1594" spans="1:12" x14ac:dyDescent="0.2">
      <c r="A1594" s="1" t="d">
        <v>2023-01-31</v>
      </c>
      <c r="B1594" s="45">
        <v>-1</v>
      </c>
      <c r="C1594" t="s">
        <v>77</v>
      </c>
      <c r="D1594" t="str">
        <f>_xlfn.XLOOKUP(Table2[[#This Row],[Patron Group]],$R$10:$R$24,$S$10:$S$24)</f>
        <v>Undergraduate</v>
      </c>
      <c r="E1594" s="1" t="d">
        <v>2023-02-14</v>
      </c>
      <c r="F1594" t="s">
        <v>1381</v>
      </c>
      <c r="G1594" t="s">
        <v>2274</v>
      </c>
      <c r="H1594" t="str">
        <f>_xlfn.XLOOKUP(Table2[[#This Row],[Unique BarCode]],$N$10:$N$37,$O$10:$O$37)</f>
        <v>MacBook</v>
      </c>
      <c r="I1594" t="str">
        <f>_xlfn.XLOOKUP(Table2[[#This Row],[Unique BarCode]],$N$10:$N$37,$P$10:$P$37)</f>
        <v>Device</v>
      </c>
      <c r="J1594" t="s">
        <v>8</v>
      </c>
      <c r="K1594" t="s">
        <v>1381</v>
      </c>
      <c r="L1594">
        <v>1</v>
      </c>
    </row>
    <row r="1595" spans="1:12" x14ac:dyDescent="0.2">
      <c r="A1595" s="1" t="d">
        <v>2023-01-31</v>
      </c>
      <c r="B1595" s="45">
        <v>-1</v>
      </c>
      <c r="C1595" t="s">
        <v>77</v>
      </c>
      <c r="D1595" t="str">
        <f>_xlfn.XLOOKUP(Table2[[#This Row],[Patron Group]],$R$10:$R$24,$S$10:$S$24)</f>
        <v>Undergraduate</v>
      </c>
      <c r="E1595" s="1" t="d">
        <v>2023-02-14</v>
      </c>
      <c r="F1595" t="s">
        <v>1268</v>
      </c>
      <c r="G1595" t="s">
        <v>2274</v>
      </c>
      <c r="H1595" t="str">
        <f>_xlfn.XLOOKUP(Table2[[#This Row],[Unique BarCode]],$N$10:$N$37,$O$10:$O$37)</f>
        <v>MacBook</v>
      </c>
      <c r="I1595" t="str">
        <f>_xlfn.XLOOKUP(Table2[[#This Row],[Unique BarCode]],$N$10:$N$37,$P$10:$P$37)</f>
        <v>Device</v>
      </c>
      <c r="J1595" t="s">
        <v>8</v>
      </c>
      <c r="K1595" t="s">
        <v>1268</v>
      </c>
      <c r="L1595">
        <v>1</v>
      </c>
    </row>
    <row r="1596" spans="1:12" x14ac:dyDescent="0.2">
      <c r="A1596" s="1" t="d">
        <v>2023-01-31</v>
      </c>
      <c r="B1596" s="45">
        <v>-1</v>
      </c>
      <c r="C1596" t="s">
        <v>77</v>
      </c>
      <c r="D1596" t="str">
        <f>_xlfn.XLOOKUP(Table2[[#This Row],[Patron Group]],$R$10:$R$24,$S$10:$S$24)</f>
        <v>Undergraduate</v>
      </c>
      <c r="E1596" s="1" t="d">
        <v>2023-02-14</v>
      </c>
      <c r="F1596" t="s">
        <v>634</v>
      </c>
      <c r="G1596" t="s">
        <v>2275</v>
      </c>
      <c r="H1596" t="str">
        <f>_xlfn.XLOOKUP(Table2[[#This Row],[Unique BarCode]],$N$10:$N$37,$O$10:$O$37)</f>
        <v>iPad</v>
      </c>
      <c r="I1596" t="str">
        <f>_xlfn.XLOOKUP(Table2[[#This Row],[Unique BarCode]],$N$10:$N$37,$P$10:$P$37)</f>
        <v>Device</v>
      </c>
      <c r="J1596" t="s">
        <v>8</v>
      </c>
      <c r="L1596">
        <v>1</v>
      </c>
    </row>
    <row r="1597" spans="1:12" x14ac:dyDescent="0.2">
      <c r="A1597" s="1" t="d">
        <v>2023-01-31</v>
      </c>
      <c r="B1597" s="45">
        <v>-1</v>
      </c>
      <c r="C1597" t="s">
        <v>77</v>
      </c>
      <c r="D1597" t="str">
        <f>_xlfn.XLOOKUP(Table2[[#This Row],[Patron Group]],$R$10:$R$24,$S$10:$S$24)</f>
        <v>Undergraduate</v>
      </c>
      <c r="E1597" s="1" t="d">
        <v>2023-02-14</v>
      </c>
      <c r="F1597" t="s">
        <v>1382</v>
      </c>
      <c r="G1597" t="s">
        <v>2263</v>
      </c>
      <c r="H1597" t="str">
        <f>_xlfn.XLOOKUP(Table2[[#This Row],[Unique BarCode]],$N$10:$N$37,$O$10:$O$37)</f>
        <v>HP Laptop</v>
      </c>
      <c r="I1597" t="str">
        <f>_xlfn.XLOOKUP(Table2[[#This Row],[Unique BarCode]],$N$10:$N$37,$P$10:$P$37)</f>
        <v>Device</v>
      </c>
      <c r="J1597" t="s">
        <v>8</v>
      </c>
      <c r="K1597" t="s">
        <v>1383</v>
      </c>
      <c r="L1597">
        <v>1</v>
      </c>
    </row>
    <row r="1598" spans="1:12" x14ac:dyDescent="0.2">
      <c r="A1598" s="1" t="d">
        <v>2023-01-31</v>
      </c>
      <c r="B1598" s="45">
        <v>-1</v>
      </c>
      <c r="C1598" t="s">
        <v>77</v>
      </c>
      <c r="D1598" t="str">
        <f>_xlfn.XLOOKUP(Table2[[#This Row],[Patron Group]],$R$10:$R$24,$S$10:$S$24)</f>
        <v>Undergraduate</v>
      </c>
      <c r="E1598" s="1" t="d">
        <v>2023-02-14</v>
      </c>
      <c r="F1598" t="s">
        <v>1384</v>
      </c>
      <c r="G1598" t="s">
        <v>2263</v>
      </c>
      <c r="H1598" t="str">
        <f>_xlfn.XLOOKUP(Table2[[#This Row],[Unique BarCode]],$N$10:$N$37,$O$10:$O$37)</f>
        <v>HP Laptop</v>
      </c>
      <c r="I1598" t="str">
        <f>_xlfn.XLOOKUP(Table2[[#This Row],[Unique BarCode]],$N$10:$N$37,$P$10:$P$37)</f>
        <v>Device</v>
      </c>
      <c r="J1598" t="s">
        <v>8</v>
      </c>
      <c r="K1598" t="s">
        <v>1385</v>
      </c>
      <c r="L1598">
        <v>1</v>
      </c>
    </row>
    <row r="1599" spans="1:12" x14ac:dyDescent="0.2">
      <c r="A1599" s="1" t="d">
        <v>2023-01-31</v>
      </c>
      <c r="B1599" s="45">
        <v>-1</v>
      </c>
      <c r="C1599" t="s">
        <v>77</v>
      </c>
      <c r="D1599" t="str">
        <f>_xlfn.XLOOKUP(Table2[[#This Row],[Patron Group]],$R$10:$R$24,$S$10:$S$24)</f>
        <v>Undergraduate</v>
      </c>
      <c r="E1599" s="1" t="d">
        <v>2023-02-14</v>
      </c>
      <c r="F1599" t="s">
        <v>746</v>
      </c>
      <c r="G1599" t="s">
        <v>2263</v>
      </c>
      <c r="H1599" t="str">
        <f>_xlfn.XLOOKUP(Table2[[#This Row],[Unique BarCode]],$N$10:$N$37,$O$10:$O$37)</f>
        <v>HP Laptop</v>
      </c>
      <c r="I1599" t="str">
        <f>_xlfn.XLOOKUP(Table2[[#This Row],[Unique BarCode]],$N$10:$N$37,$P$10:$P$37)</f>
        <v>Device</v>
      </c>
      <c r="J1599" t="s">
        <v>8</v>
      </c>
      <c r="K1599" t="s">
        <v>747</v>
      </c>
      <c r="L1599">
        <v>1</v>
      </c>
    </row>
    <row r="1600" spans="1:12" x14ac:dyDescent="0.2">
      <c r="A1600" s="1" t="d">
        <v>2023-01-31</v>
      </c>
      <c r="B1600" s="45">
        <v>6200616520006530</v>
      </c>
      <c r="C1600" t="s">
        <v>77</v>
      </c>
      <c r="D1600" t="str">
        <f>_xlfn.XLOOKUP(Table2[[#This Row],[Patron Group]],$R$10:$R$24,$S$10:$S$24)</f>
        <v>Undergraduate</v>
      </c>
      <c r="E1600" s="1" t="d">
        <v>2023-01-31</v>
      </c>
      <c r="F1600" t="s">
        <v>586</v>
      </c>
      <c r="G1600" t="s">
        <v>2285</v>
      </c>
      <c r="H1600" t="str">
        <f>_xlfn.XLOOKUP(Table2[[#This Row],[Unique BarCode]],$N$10:$N$37,$O$10:$O$37)</f>
        <v>UHDMI</v>
      </c>
      <c r="I1600" t="str">
        <f>_xlfn.XLOOKUP(Table2[[#This Row],[Unique BarCode]],$N$10:$N$37,$P$10:$P$37)</f>
        <v>Cable</v>
      </c>
      <c r="J1600" t="s">
        <v>8</v>
      </c>
      <c r="L1600">
        <v>1</v>
      </c>
    </row>
    <row r="1601" spans="1:12" x14ac:dyDescent="0.2">
      <c r="A1601" s="1" t="d">
        <v>2023-02-01</v>
      </c>
      <c r="B1601" s="45">
        <v>-1</v>
      </c>
      <c r="C1601" t="s">
        <v>15</v>
      </c>
      <c r="D1601" t="str">
        <f>_xlfn.XLOOKUP(Table2[[#This Row],[Patron Group]],$R$10:$R$24,$S$10:$S$24)</f>
        <v>Academic</v>
      </c>
      <c r="E1601" s="1" t="d">
        <v>2023-02-01</v>
      </c>
      <c r="F1601" t="s">
        <v>1386</v>
      </c>
      <c r="G1601" t="s">
        <v>2294</v>
      </c>
      <c r="H1601" t="str">
        <f>_xlfn.XLOOKUP(Table2[[#This Row],[Unique BarCode]],$N$10:$N$37,$O$10:$O$37)</f>
        <v>UVGA</v>
      </c>
      <c r="I1601" t="str">
        <f>_xlfn.XLOOKUP(Table2[[#This Row],[Unique BarCode]],$N$10:$N$37,$P$10:$P$37)</f>
        <v>Cable</v>
      </c>
      <c r="J1601" t="s">
        <v>991</v>
      </c>
      <c r="K1601" t="s">
        <v>1387</v>
      </c>
      <c r="L1601">
        <v>1</v>
      </c>
    </row>
    <row r="1602" spans="1:12" x14ac:dyDescent="0.2">
      <c r="A1602" s="1" t="d">
        <v>2023-02-01</v>
      </c>
      <c r="B1602" s="45">
        <v>-1</v>
      </c>
      <c r="C1602" t="s">
        <v>15</v>
      </c>
      <c r="D1602" t="str">
        <f>_xlfn.XLOOKUP(Table2[[#This Row],[Patron Group]],$R$10:$R$24,$S$10:$S$24)</f>
        <v>Academic</v>
      </c>
      <c r="E1602" s="1" t="d">
        <v>2023-02-08</v>
      </c>
      <c r="F1602" t="s">
        <v>589</v>
      </c>
      <c r="G1602" t="s">
        <v>2273</v>
      </c>
      <c r="H1602" t="str">
        <f>_xlfn.XLOOKUP(Table2[[#This Row],[Unique BarCode]],$N$10:$N$37,$O$10:$O$37)</f>
        <v>ChromeBook</v>
      </c>
      <c r="I1602" t="str">
        <f>_xlfn.XLOOKUP(Table2[[#This Row],[Unique BarCode]],$N$10:$N$37,$P$10:$P$37)</f>
        <v>Device</v>
      </c>
      <c r="J1602" t="s">
        <v>8</v>
      </c>
      <c r="K1602" t="s">
        <v>590</v>
      </c>
      <c r="L1602">
        <v>1</v>
      </c>
    </row>
    <row r="1603" spans="1:12" x14ac:dyDescent="0.2">
      <c r="A1603" s="1" t="d">
        <v>2023-02-01</v>
      </c>
      <c r="B1603" s="45">
        <v>-1</v>
      </c>
      <c r="C1603" t="s">
        <v>15</v>
      </c>
      <c r="D1603" t="str">
        <f>_xlfn.XLOOKUP(Table2[[#This Row],[Patron Group]],$R$10:$R$24,$S$10:$S$24)</f>
        <v>Academic</v>
      </c>
      <c r="E1603" s="1" t="d">
        <v>2023-02-08</v>
      </c>
      <c r="F1603" t="s">
        <v>1212</v>
      </c>
      <c r="G1603" t="s">
        <v>2273</v>
      </c>
      <c r="H1603" t="str">
        <f>_xlfn.XLOOKUP(Table2[[#This Row],[Unique BarCode]],$N$10:$N$37,$O$10:$O$37)</f>
        <v>ChromeBook</v>
      </c>
      <c r="I1603" t="str">
        <f>_xlfn.XLOOKUP(Table2[[#This Row],[Unique BarCode]],$N$10:$N$37,$P$10:$P$37)</f>
        <v>Device</v>
      </c>
      <c r="J1603" t="s">
        <v>991</v>
      </c>
      <c r="K1603" t="s">
        <v>1213</v>
      </c>
      <c r="L1603">
        <v>1</v>
      </c>
    </row>
    <row r="1604" spans="1:12" x14ac:dyDescent="0.2">
      <c r="A1604" s="1" t="d">
        <v>2023-02-01</v>
      </c>
      <c r="B1604" s="45">
        <v>-1</v>
      </c>
      <c r="C1604" t="s">
        <v>20</v>
      </c>
      <c r="D1604" t="str">
        <f>_xlfn.XLOOKUP(Table2[[#This Row],[Patron Group]],$R$10:$R$24,$S$10:$S$24)</f>
        <v>Graduate</v>
      </c>
      <c r="E1604" s="1" t="d">
        <v>2023-02-01</v>
      </c>
      <c r="F1604" t="s">
        <v>1363</v>
      </c>
      <c r="G1604" t="s">
        <v>2281</v>
      </c>
      <c r="H1604" t="str">
        <f>_xlfn.XLOOKUP(Table2[[#This Row],[Unique BarCode]],$N$10:$N$37,$O$10:$O$37)</f>
        <v>HDMIC</v>
      </c>
      <c r="I1604" t="str">
        <f>_xlfn.XLOOKUP(Table2[[#This Row],[Unique BarCode]],$N$10:$N$37,$P$10:$P$37)</f>
        <v>Cable</v>
      </c>
      <c r="J1604" t="s">
        <v>8</v>
      </c>
      <c r="K1604" t="s">
        <v>1364</v>
      </c>
      <c r="L1604">
        <v>1</v>
      </c>
    </row>
    <row r="1605" spans="1:12" x14ac:dyDescent="0.2">
      <c r="A1605" s="1" t="d">
        <v>2023-02-01</v>
      </c>
      <c r="B1605" s="45">
        <v>-1</v>
      </c>
      <c r="C1605" t="s">
        <v>20</v>
      </c>
      <c r="D1605" t="str">
        <f>_xlfn.XLOOKUP(Table2[[#This Row],[Patron Group]],$R$10:$R$24,$S$10:$S$24)</f>
        <v>Graduate</v>
      </c>
      <c r="E1605" s="1" t="d">
        <v>2023-02-01</v>
      </c>
      <c r="F1605" t="s">
        <v>435</v>
      </c>
      <c r="G1605" t="s">
        <v>2266</v>
      </c>
      <c r="H1605" t="str">
        <f>_xlfn.XLOOKUP(Table2[[#This Row],[Unique BarCode]],$N$10:$N$37,$O$10:$O$37)</f>
        <v>Headphones</v>
      </c>
      <c r="I1605" t="str">
        <f>_xlfn.XLOOKUP(Table2[[#This Row],[Unique BarCode]],$N$10:$N$37,$P$10:$P$37)</f>
        <v>Accessory</v>
      </c>
      <c r="J1605" t="s">
        <v>8</v>
      </c>
      <c r="L1605">
        <v>1</v>
      </c>
    </row>
    <row r="1606" spans="1:12" x14ac:dyDescent="0.2">
      <c r="A1606" s="1" t="d">
        <v>2023-02-01</v>
      </c>
      <c r="B1606" s="45">
        <v>-1</v>
      </c>
      <c r="C1606" t="s">
        <v>20</v>
      </c>
      <c r="D1606" t="str">
        <f>_xlfn.XLOOKUP(Table2[[#This Row],[Patron Group]],$R$10:$R$24,$S$10:$S$24)</f>
        <v>Graduate</v>
      </c>
      <c r="E1606" s="1" t="d">
        <v>2023-02-01</v>
      </c>
      <c r="F1606" t="s">
        <v>1368</v>
      </c>
      <c r="G1606" t="s">
        <v>2282</v>
      </c>
      <c r="H1606" t="str">
        <f>_xlfn.XLOOKUP(Table2[[#This Row],[Unique BarCode]],$N$10:$N$37,$O$10:$O$37)</f>
        <v>HPUSBC</v>
      </c>
      <c r="I1606" t="str">
        <f>_xlfn.XLOOKUP(Table2[[#This Row],[Unique BarCode]],$N$10:$N$37,$P$10:$P$37)</f>
        <v>Charger</v>
      </c>
      <c r="J1606" t="s">
        <v>49</v>
      </c>
      <c r="L1606">
        <v>1</v>
      </c>
    </row>
    <row r="1607" spans="1:12" x14ac:dyDescent="0.2">
      <c r="A1607" s="1" t="d">
        <v>2023-02-01</v>
      </c>
      <c r="B1607" s="45">
        <v>-1</v>
      </c>
      <c r="C1607" t="s">
        <v>20</v>
      </c>
      <c r="D1607" t="str">
        <f>_xlfn.XLOOKUP(Table2[[#This Row],[Patron Group]],$R$10:$R$24,$S$10:$S$24)</f>
        <v>Graduate</v>
      </c>
      <c r="E1607" s="1" t="d">
        <v>2023-02-01</v>
      </c>
      <c r="F1607" t="s">
        <v>261</v>
      </c>
      <c r="G1607" t="s">
        <v>2265</v>
      </c>
      <c r="H1607" t="str">
        <f>_xlfn.XLOOKUP(Table2[[#This Row],[Unique BarCode]],$N$10:$N$37,$O$10:$O$37)</f>
        <v>IPHONE</v>
      </c>
      <c r="I1607" t="str">
        <f>_xlfn.XLOOKUP(Table2[[#This Row],[Unique BarCode]],$N$10:$N$37,$P$10:$P$37)</f>
        <v>Charger</v>
      </c>
      <c r="J1607" t="s">
        <v>8</v>
      </c>
      <c r="K1607" t="s">
        <v>262</v>
      </c>
      <c r="L1607">
        <v>1</v>
      </c>
    </row>
    <row r="1608" spans="1:12" x14ac:dyDescent="0.2">
      <c r="A1608" s="1" t="d">
        <v>2023-02-01</v>
      </c>
      <c r="B1608" s="45">
        <v>-1</v>
      </c>
      <c r="C1608" t="s">
        <v>20</v>
      </c>
      <c r="D1608" t="str">
        <f>_xlfn.XLOOKUP(Table2[[#This Row],[Patron Group]],$R$10:$R$24,$S$10:$S$24)</f>
        <v>Graduate</v>
      </c>
      <c r="E1608" s="1" t="d">
        <v>2023-02-01</v>
      </c>
      <c r="F1608" t="s">
        <v>86</v>
      </c>
      <c r="G1608" t="s">
        <v>2265</v>
      </c>
      <c r="H1608" t="str">
        <f>_xlfn.XLOOKUP(Table2[[#This Row],[Unique BarCode]],$N$10:$N$37,$O$10:$O$37)</f>
        <v>IPHONE</v>
      </c>
      <c r="I1608" t="str">
        <f>_xlfn.XLOOKUP(Table2[[#This Row],[Unique BarCode]],$N$10:$N$37,$P$10:$P$37)</f>
        <v>Charger</v>
      </c>
      <c r="J1608" t="s">
        <v>8</v>
      </c>
      <c r="K1608" t="s">
        <v>87</v>
      </c>
      <c r="L1608">
        <v>1</v>
      </c>
    </row>
    <row r="1609" spans="1:12" x14ac:dyDescent="0.2">
      <c r="A1609" s="1" t="d">
        <v>2023-02-01</v>
      </c>
      <c r="B1609" s="45">
        <v>-1</v>
      </c>
      <c r="C1609" t="s">
        <v>20</v>
      </c>
      <c r="D1609" t="str">
        <f>_xlfn.XLOOKUP(Table2[[#This Row],[Patron Group]],$R$10:$R$24,$S$10:$S$24)</f>
        <v>Graduate</v>
      </c>
      <c r="E1609" s="1" t="d">
        <v>2023-02-01</v>
      </c>
      <c r="F1609" t="s">
        <v>29</v>
      </c>
      <c r="G1609" t="s">
        <v>2265</v>
      </c>
      <c r="H1609" t="str">
        <f>_xlfn.XLOOKUP(Table2[[#This Row],[Unique BarCode]],$N$10:$N$37,$O$10:$O$37)</f>
        <v>IPHONE</v>
      </c>
      <c r="I1609" t="str">
        <f>_xlfn.XLOOKUP(Table2[[#This Row],[Unique BarCode]],$N$10:$N$37,$P$10:$P$37)</f>
        <v>Charger</v>
      </c>
      <c r="J1609" t="s">
        <v>8</v>
      </c>
      <c r="K1609" t="s">
        <v>30</v>
      </c>
      <c r="L1609">
        <v>1</v>
      </c>
    </row>
    <row r="1610" spans="1:12" x14ac:dyDescent="0.2">
      <c r="A1610" s="1" t="d">
        <v>2023-02-01</v>
      </c>
      <c r="B1610" s="45">
        <v>-1</v>
      </c>
      <c r="C1610" t="s">
        <v>20</v>
      </c>
      <c r="D1610" t="str">
        <f>_xlfn.XLOOKUP(Table2[[#This Row],[Patron Group]],$R$10:$R$24,$S$10:$S$24)</f>
        <v>Graduate</v>
      </c>
      <c r="E1610" s="1" t="d">
        <v>2023-02-01</v>
      </c>
      <c r="F1610" t="s">
        <v>35</v>
      </c>
      <c r="G1610" t="s">
        <v>2268</v>
      </c>
      <c r="H1610" t="str">
        <f>_xlfn.XLOOKUP(Table2[[#This Row],[Unique BarCode]],$N$10:$N$37,$O$10:$O$37)</f>
        <v>MACCHRG</v>
      </c>
      <c r="I1610" t="str">
        <f>_xlfn.XLOOKUP(Table2[[#This Row],[Unique BarCode]],$N$10:$N$37,$P$10:$P$37)</f>
        <v>Charger</v>
      </c>
      <c r="J1610" t="s">
        <v>13</v>
      </c>
      <c r="K1610" t="s">
        <v>36</v>
      </c>
      <c r="L1610">
        <v>1</v>
      </c>
    </row>
    <row r="1611" spans="1:12" x14ac:dyDescent="0.2">
      <c r="A1611" s="1" t="d">
        <v>2023-02-01</v>
      </c>
      <c r="B1611" s="45">
        <v>-1</v>
      </c>
      <c r="C1611" t="s">
        <v>20</v>
      </c>
      <c r="D1611" t="str">
        <f>_xlfn.XLOOKUP(Table2[[#This Row],[Patron Group]],$R$10:$R$24,$S$10:$S$24)</f>
        <v>Graduate</v>
      </c>
      <c r="E1611" s="1" t="d">
        <v>2023-02-01</v>
      </c>
      <c r="F1611" t="s">
        <v>224</v>
      </c>
      <c r="G1611" t="s">
        <v>2296</v>
      </c>
      <c r="H1611" t="str">
        <f>_xlfn.XLOOKUP(Table2[[#This Row],[Unique BarCode]],$N$10:$N$37,$O$10:$O$37)</f>
        <v>MACUSBC</v>
      </c>
      <c r="I1611" t="str">
        <f>_xlfn.XLOOKUP(Table2[[#This Row],[Unique BarCode]],$N$10:$N$37,$P$10:$P$37)</f>
        <v>Charger</v>
      </c>
      <c r="J1611" t="s">
        <v>8</v>
      </c>
      <c r="K1611" t="s">
        <v>225</v>
      </c>
      <c r="L1611">
        <v>1</v>
      </c>
    </row>
    <row r="1612" spans="1:12" x14ac:dyDescent="0.2">
      <c r="A1612" s="1" t="d">
        <v>2023-02-01</v>
      </c>
      <c r="B1612" s="45">
        <v>-1</v>
      </c>
      <c r="C1612" t="s">
        <v>20</v>
      </c>
      <c r="D1612" t="str">
        <f>_xlfn.XLOOKUP(Table2[[#This Row],[Patron Group]],$R$10:$R$24,$S$10:$S$24)</f>
        <v>Graduate</v>
      </c>
      <c r="E1612" s="1" t="d">
        <v>2023-02-01</v>
      </c>
      <c r="F1612" t="s">
        <v>469</v>
      </c>
      <c r="G1612" t="s">
        <v>2296</v>
      </c>
      <c r="H1612" t="str">
        <f>_xlfn.XLOOKUP(Table2[[#This Row],[Unique BarCode]],$N$10:$N$37,$O$10:$O$37)</f>
        <v>MACUSBC</v>
      </c>
      <c r="I1612" t="str">
        <f>_xlfn.XLOOKUP(Table2[[#This Row],[Unique BarCode]],$N$10:$N$37,$P$10:$P$37)</f>
        <v>Charger</v>
      </c>
      <c r="J1612" t="s">
        <v>8</v>
      </c>
      <c r="K1612" t="s">
        <v>470</v>
      </c>
      <c r="L1612">
        <v>1</v>
      </c>
    </row>
    <row r="1613" spans="1:12" x14ac:dyDescent="0.2">
      <c r="A1613" s="1" t="d">
        <v>2023-02-01</v>
      </c>
      <c r="B1613" s="45">
        <v>-1</v>
      </c>
      <c r="C1613" t="s">
        <v>20</v>
      </c>
      <c r="D1613" t="str">
        <f>_xlfn.XLOOKUP(Table2[[#This Row],[Patron Group]],$R$10:$R$24,$S$10:$S$24)</f>
        <v>Graduate</v>
      </c>
      <c r="E1613" s="1" t="d">
        <v>2023-02-01</v>
      </c>
      <c r="F1613" t="s">
        <v>471</v>
      </c>
      <c r="G1613" t="s">
        <v>2296</v>
      </c>
      <c r="H1613" t="str">
        <f>_xlfn.XLOOKUP(Table2[[#This Row],[Unique BarCode]],$N$10:$N$37,$O$10:$O$37)</f>
        <v>MACUSBC</v>
      </c>
      <c r="I1613" t="str">
        <f>_xlfn.XLOOKUP(Table2[[#This Row],[Unique BarCode]],$N$10:$N$37,$P$10:$P$37)</f>
        <v>Charger</v>
      </c>
      <c r="J1613" t="s">
        <v>8</v>
      </c>
      <c r="K1613" t="s">
        <v>472</v>
      </c>
      <c r="L1613">
        <v>1</v>
      </c>
    </row>
    <row r="1614" spans="1:12" x14ac:dyDescent="0.2">
      <c r="A1614" s="1" t="d">
        <v>2023-02-01</v>
      </c>
      <c r="B1614" s="45">
        <v>-1</v>
      </c>
      <c r="C1614" t="s">
        <v>20</v>
      </c>
      <c r="D1614" t="str">
        <f>_xlfn.XLOOKUP(Table2[[#This Row],[Patron Group]],$R$10:$R$24,$S$10:$S$24)</f>
        <v>Graduate</v>
      </c>
      <c r="E1614" s="1" t="d">
        <v>2023-02-01</v>
      </c>
      <c r="F1614" t="s">
        <v>213</v>
      </c>
      <c r="G1614" t="s">
        <v>2296</v>
      </c>
      <c r="H1614" t="str">
        <f>_xlfn.XLOOKUP(Table2[[#This Row],[Unique BarCode]],$N$10:$N$37,$O$10:$O$37)</f>
        <v>MACUSBC</v>
      </c>
      <c r="I1614" t="str">
        <f>_xlfn.XLOOKUP(Table2[[#This Row],[Unique BarCode]],$N$10:$N$37,$P$10:$P$37)</f>
        <v>Charger</v>
      </c>
      <c r="J1614" t="s">
        <v>8</v>
      </c>
      <c r="K1614" t="s">
        <v>214</v>
      </c>
      <c r="L1614">
        <v>1</v>
      </c>
    </row>
    <row r="1615" spans="1:12" x14ac:dyDescent="0.2">
      <c r="A1615" s="1" t="d">
        <v>2023-02-01</v>
      </c>
      <c r="B1615" s="45">
        <v>-1</v>
      </c>
      <c r="C1615" t="s">
        <v>20</v>
      </c>
      <c r="D1615" t="str">
        <f>_xlfn.XLOOKUP(Table2[[#This Row],[Patron Group]],$R$10:$R$24,$S$10:$S$24)</f>
        <v>Graduate</v>
      </c>
      <c r="E1615" s="1" t="d">
        <v>2023-02-01</v>
      </c>
      <c r="F1615" t="s">
        <v>843</v>
      </c>
      <c r="G1615" t="s">
        <v>2296</v>
      </c>
      <c r="H1615" t="str">
        <f>_xlfn.XLOOKUP(Table2[[#This Row],[Unique BarCode]],$N$10:$N$37,$O$10:$O$37)</f>
        <v>MACUSBC</v>
      </c>
      <c r="I1615" t="str">
        <f>_xlfn.XLOOKUP(Table2[[#This Row],[Unique BarCode]],$N$10:$N$37,$P$10:$P$37)</f>
        <v>Charger</v>
      </c>
      <c r="J1615" t="s">
        <v>8</v>
      </c>
      <c r="K1615" t="s">
        <v>844</v>
      </c>
      <c r="L1615">
        <v>1</v>
      </c>
    </row>
    <row r="1616" spans="1:12" x14ac:dyDescent="0.2">
      <c r="A1616" s="1" t="d">
        <v>2023-02-01</v>
      </c>
      <c r="B1616" s="45">
        <v>-1</v>
      </c>
      <c r="C1616" t="s">
        <v>20</v>
      </c>
      <c r="D1616" t="str">
        <f>_xlfn.XLOOKUP(Table2[[#This Row],[Patron Group]],$R$10:$R$24,$S$10:$S$24)</f>
        <v>Graduate</v>
      </c>
      <c r="E1616" s="1" t="d">
        <v>2023-02-01</v>
      </c>
      <c r="F1616" t="s">
        <v>227</v>
      </c>
      <c r="G1616" t="s">
        <v>2271</v>
      </c>
      <c r="H1616" t="str">
        <f>_xlfn.XLOOKUP(Table2[[#This Row],[Unique BarCode]],$N$10:$N$37,$O$10:$O$37)</f>
        <v>OMNI</v>
      </c>
      <c r="I1616" t="str">
        <f>_xlfn.XLOOKUP(Table2[[#This Row],[Unique BarCode]],$N$10:$N$37,$P$10:$P$37)</f>
        <v>Charger</v>
      </c>
      <c r="J1616" t="s">
        <v>13</v>
      </c>
      <c r="K1616" t="s">
        <v>228</v>
      </c>
      <c r="L1616">
        <v>1</v>
      </c>
    </row>
    <row r="1617" spans="1:12" x14ac:dyDescent="0.2">
      <c r="A1617" s="1" t="d">
        <v>2023-02-01</v>
      </c>
      <c r="B1617" s="45">
        <v>-1</v>
      </c>
      <c r="C1617" t="s">
        <v>20</v>
      </c>
      <c r="D1617" t="str">
        <f>_xlfn.XLOOKUP(Table2[[#This Row],[Patron Group]],$R$10:$R$24,$S$10:$S$24)</f>
        <v>Graduate</v>
      </c>
      <c r="E1617" s="1" t="d">
        <v>2023-02-01</v>
      </c>
      <c r="F1617" t="s">
        <v>1355</v>
      </c>
      <c r="G1617" t="s">
        <v>2294</v>
      </c>
      <c r="H1617" t="str">
        <f>_xlfn.XLOOKUP(Table2[[#This Row],[Unique BarCode]],$N$10:$N$37,$O$10:$O$37)</f>
        <v>UVGA</v>
      </c>
      <c r="I1617" t="str">
        <f>_xlfn.XLOOKUP(Table2[[#This Row],[Unique BarCode]],$N$10:$N$37,$P$10:$P$37)</f>
        <v>Cable</v>
      </c>
      <c r="J1617" t="s">
        <v>8</v>
      </c>
      <c r="L1617">
        <v>1</v>
      </c>
    </row>
    <row r="1618" spans="1:12" x14ac:dyDescent="0.2">
      <c r="A1618" s="1" t="d">
        <v>2023-02-01</v>
      </c>
      <c r="B1618" s="45">
        <v>-1</v>
      </c>
      <c r="C1618" t="s">
        <v>20</v>
      </c>
      <c r="D1618" t="str">
        <f>_xlfn.XLOOKUP(Table2[[#This Row],[Patron Group]],$R$10:$R$24,$S$10:$S$24)</f>
        <v>Graduate</v>
      </c>
      <c r="E1618" s="1" t="d">
        <v>2023-02-01</v>
      </c>
      <c r="F1618" t="s">
        <v>1388</v>
      </c>
      <c r="G1618" t="s">
        <v>2303</v>
      </c>
      <c r="H1618" t="str">
        <f>_xlfn.XLOOKUP(Table2[[#This Row],[Unique BarCode]],$N$10:$N$37,$O$10:$O$37)</f>
        <v>VGA Cable</v>
      </c>
      <c r="I1618" t="str">
        <f>_xlfn.XLOOKUP(Table2[[#This Row],[Unique BarCode]],$N$10:$N$37,$P$10:$P$37)</f>
        <v>Cable</v>
      </c>
      <c r="J1618" t="s">
        <v>8</v>
      </c>
      <c r="K1618" t="s">
        <v>1389</v>
      </c>
      <c r="L1618">
        <v>1</v>
      </c>
    </row>
    <row r="1619" spans="1:12" x14ac:dyDescent="0.2">
      <c r="A1619" s="1" t="d">
        <v>2023-02-01</v>
      </c>
      <c r="B1619" s="45">
        <v>-1</v>
      </c>
      <c r="C1619" t="s">
        <v>20</v>
      </c>
      <c r="D1619" t="str">
        <f>_xlfn.XLOOKUP(Table2[[#This Row],[Patron Group]],$R$10:$R$24,$S$10:$S$24)</f>
        <v>Graduate</v>
      </c>
      <c r="E1619" s="1" t="d">
        <v>2023-02-01</v>
      </c>
      <c r="F1619" t="s">
        <v>1390</v>
      </c>
      <c r="G1619" t="s">
        <v>2272</v>
      </c>
      <c r="H1619" t="str">
        <f>_xlfn.XLOOKUP(Table2[[#This Row],[Unique BarCode]],$N$10:$N$37,$O$10:$O$37)</f>
        <v>WALLADPT</v>
      </c>
      <c r="I1619" t="str">
        <f>_xlfn.XLOOKUP(Table2[[#This Row],[Unique BarCode]],$N$10:$N$37,$P$10:$P$37)</f>
        <v>Charger</v>
      </c>
      <c r="J1619" t="s">
        <v>8</v>
      </c>
      <c r="K1619" t="s">
        <v>1391</v>
      </c>
      <c r="L1619">
        <v>1</v>
      </c>
    </row>
    <row r="1620" spans="1:12" x14ac:dyDescent="0.2">
      <c r="A1620" s="1" t="d">
        <v>2023-02-01</v>
      </c>
      <c r="B1620" s="45">
        <v>-1</v>
      </c>
      <c r="C1620" t="s">
        <v>20</v>
      </c>
      <c r="D1620" t="str">
        <f>_xlfn.XLOOKUP(Table2[[#This Row],[Patron Group]],$R$10:$R$24,$S$10:$S$24)</f>
        <v>Graduate</v>
      </c>
      <c r="E1620" s="1" t="d">
        <v>2023-02-01</v>
      </c>
      <c r="F1620" t="s">
        <v>1326</v>
      </c>
      <c r="G1620" t="s">
        <v>2272</v>
      </c>
      <c r="H1620" t="str">
        <f>_xlfn.XLOOKUP(Table2[[#This Row],[Unique BarCode]],$N$10:$N$37,$O$10:$O$37)</f>
        <v>WALLADPT</v>
      </c>
      <c r="I1620" t="str">
        <f>_xlfn.XLOOKUP(Table2[[#This Row],[Unique BarCode]],$N$10:$N$37,$P$10:$P$37)</f>
        <v>Charger</v>
      </c>
      <c r="J1620" t="s">
        <v>8</v>
      </c>
      <c r="K1620" t="s">
        <v>1327</v>
      </c>
      <c r="L1620">
        <v>1</v>
      </c>
    </row>
    <row r="1621" spans="1:12" x14ac:dyDescent="0.2">
      <c r="A1621" s="1" t="d">
        <v>2023-02-01</v>
      </c>
      <c r="B1621" s="45">
        <v>-1</v>
      </c>
      <c r="C1621" t="s">
        <v>20</v>
      </c>
      <c r="D1621" t="str">
        <f>_xlfn.XLOOKUP(Table2[[#This Row],[Patron Group]],$R$10:$R$24,$S$10:$S$24)</f>
        <v>Graduate</v>
      </c>
      <c r="E1621" s="1" t="d">
        <v>2023-02-01</v>
      </c>
      <c r="F1621" t="s">
        <v>1392</v>
      </c>
      <c r="G1621" t="s">
        <v>2272</v>
      </c>
      <c r="H1621" t="str">
        <f>_xlfn.XLOOKUP(Table2[[#This Row],[Unique BarCode]],$N$10:$N$37,$O$10:$O$37)</f>
        <v>WALLADPT</v>
      </c>
      <c r="I1621" t="str">
        <f>_xlfn.XLOOKUP(Table2[[#This Row],[Unique BarCode]],$N$10:$N$37,$P$10:$P$37)</f>
        <v>Charger</v>
      </c>
      <c r="J1621" t="s">
        <v>8</v>
      </c>
      <c r="L1621">
        <v>1</v>
      </c>
    </row>
    <row r="1622" spans="1:12" x14ac:dyDescent="0.2">
      <c r="A1622" s="1" t="d">
        <v>2023-02-01</v>
      </c>
      <c r="B1622" s="45">
        <v>-1</v>
      </c>
      <c r="C1622" t="s">
        <v>20</v>
      </c>
      <c r="D1622" t="str">
        <f>_xlfn.XLOOKUP(Table2[[#This Row],[Patron Group]],$R$10:$R$24,$S$10:$S$24)</f>
        <v>Graduate</v>
      </c>
      <c r="E1622" s="1" t="d">
        <v>2023-02-08</v>
      </c>
      <c r="F1622" t="s">
        <v>1393</v>
      </c>
      <c r="G1622" t="s">
        <v>2273</v>
      </c>
      <c r="H1622" t="str">
        <f>_xlfn.XLOOKUP(Table2[[#This Row],[Unique BarCode]],$N$10:$N$37,$O$10:$O$37)</f>
        <v>ChromeBook</v>
      </c>
      <c r="I1622" t="str">
        <f>_xlfn.XLOOKUP(Table2[[#This Row],[Unique BarCode]],$N$10:$N$37,$P$10:$P$37)</f>
        <v>Device</v>
      </c>
      <c r="J1622" t="s">
        <v>13</v>
      </c>
      <c r="K1622" t="s">
        <v>1394</v>
      </c>
      <c r="L1622">
        <v>1</v>
      </c>
    </row>
    <row r="1623" spans="1:12" x14ac:dyDescent="0.2">
      <c r="A1623" s="1" t="d">
        <v>2023-02-01</v>
      </c>
      <c r="B1623" s="45">
        <v>-1</v>
      </c>
      <c r="C1623" t="s">
        <v>20</v>
      </c>
      <c r="D1623" t="str">
        <f>_xlfn.XLOOKUP(Table2[[#This Row],[Patron Group]],$R$10:$R$24,$S$10:$S$24)</f>
        <v>Graduate</v>
      </c>
      <c r="E1623" s="1" t="d">
        <v>2023-02-08</v>
      </c>
      <c r="F1623" t="s">
        <v>1303</v>
      </c>
      <c r="G1623" t="s">
        <v>2273</v>
      </c>
      <c r="H1623" t="str">
        <f>_xlfn.XLOOKUP(Table2[[#This Row],[Unique BarCode]],$N$10:$N$37,$O$10:$O$37)</f>
        <v>ChromeBook</v>
      </c>
      <c r="I1623" t="str">
        <f>_xlfn.XLOOKUP(Table2[[#This Row],[Unique BarCode]],$N$10:$N$37,$P$10:$P$37)</f>
        <v>Device</v>
      </c>
      <c r="J1623" t="s">
        <v>13</v>
      </c>
      <c r="K1623" t="s">
        <v>1304</v>
      </c>
      <c r="L1623">
        <v>1</v>
      </c>
    </row>
    <row r="1624" spans="1:12" x14ac:dyDescent="0.2">
      <c r="A1624" s="1" t="d">
        <v>2023-02-01</v>
      </c>
      <c r="B1624" s="45">
        <v>-1</v>
      </c>
      <c r="C1624" t="s">
        <v>20</v>
      </c>
      <c r="D1624" t="str">
        <f>_xlfn.XLOOKUP(Table2[[#This Row],[Patron Group]],$R$10:$R$24,$S$10:$S$24)</f>
        <v>Graduate</v>
      </c>
      <c r="E1624" s="1" t="d">
        <v>2023-02-08</v>
      </c>
      <c r="F1624" t="s">
        <v>1395</v>
      </c>
      <c r="G1624" t="s">
        <v>2273</v>
      </c>
      <c r="H1624" t="str">
        <f>_xlfn.XLOOKUP(Table2[[#This Row],[Unique BarCode]],$N$10:$N$37,$O$10:$O$37)</f>
        <v>ChromeBook</v>
      </c>
      <c r="I1624" t="str">
        <f>_xlfn.XLOOKUP(Table2[[#This Row],[Unique BarCode]],$N$10:$N$37,$P$10:$P$37)</f>
        <v>Device</v>
      </c>
      <c r="J1624" t="s">
        <v>13</v>
      </c>
      <c r="K1624" t="s">
        <v>1396</v>
      </c>
      <c r="L1624">
        <v>1</v>
      </c>
    </row>
    <row r="1625" spans="1:12" x14ac:dyDescent="0.2">
      <c r="A1625" s="1" t="d">
        <v>2023-02-01</v>
      </c>
      <c r="B1625" s="45">
        <v>-1</v>
      </c>
      <c r="C1625" t="s">
        <v>20</v>
      </c>
      <c r="D1625" t="str">
        <f>_xlfn.XLOOKUP(Table2[[#This Row],[Patron Group]],$R$10:$R$24,$S$10:$S$24)</f>
        <v>Graduate</v>
      </c>
      <c r="E1625" s="1" t="d">
        <v>2023-02-08</v>
      </c>
      <c r="F1625" t="s">
        <v>593</v>
      </c>
      <c r="G1625" t="s">
        <v>2273</v>
      </c>
      <c r="H1625" t="str">
        <f>_xlfn.XLOOKUP(Table2[[#This Row],[Unique BarCode]],$N$10:$N$37,$O$10:$O$37)</f>
        <v>ChromeBook</v>
      </c>
      <c r="I1625" t="str">
        <f>_xlfn.XLOOKUP(Table2[[#This Row],[Unique BarCode]],$N$10:$N$37,$P$10:$P$37)</f>
        <v>Device</v>
      </c>
      <c r="J1625" t="s">
        <v>49</v>
      </c>
      <c r="K1625" t="s">
        <v>594</v>
      </c>
      <c r="L1625">
        <v>1</v>
      </c>
    </row>
    <row r="1626" spans="1:12" x14ac:dyDescent="0.2">
      <c r="A1626" s="1" t="d">
        <v>2023-02-01</v>
      </c>
      <c r="B1626" s="45">
        <v>-1</v>
      </c>
      <c r="C1626" t="s">
        <v>20</v>
      </c>
      <c r="D1626" t="str">
        <f>_xlfn.XLOOKUP(Table2[[#This Row],[Patron Group]],$R$10:$R$24,$S$10:$S$24)</f>
        <v>Graduate</v>
      </c>
      <c r="E1626" s="1" t="d">
        <v>2023-02-15</v>
      </c>
      <c r="F1626" t="s">
        <v>159</v>
      </c>
      <c r="G1626" t="s">
        <v>2275</v>
      </c>
      <c r="H1626" t="str">
        <f>_xlfn.XLOOKUP(Table2[[#This Row],[Unique BarCode]],$N$10:$N$37,$O$10:$O$37)</f>
        <v>iPad</v>
      </c>
      <c r="I1626" t="str">
        <f>_xlfn.XLOOKUP(Table2[[#This Row],[Unique BarCode]],$N$10:$N$37,$P$10:$P$37)</f>
        <v>Device</v>
      </c>
      <c r="J1626" t="s">
        <v>8</v>
      </c>
      <c r="K1626" t="s">
        <v>160</v>
      </c>
      <c r="L1626">
        <v>1</v>
      </c>
    </row>
    <row r="1627" spans="1:12" x14ac:dyDescent="0.2">
      <c r="A1627" s="1" t="d">
        <v>2023-02-01</v>
      </c>
      <c r="B1627" s="45">
        <v>-1</v>
      </c>
      <c r="C1627" t="s">
        <v>20</v>
      </c>
      <c r="D1627" t="str">
        <f>_xlfn.XLOOKUP(Table2[[#This Row],[Patron Group]],$R$10:$R$24,$S$10:$S$24)</f>
        <v>Graduate</v>
      </c>
      <c r="E1627" s="1" t="d">
        <v>2023-02-15</v>
      </c>
      <c r="F1627" t="s">
        <v>753</v>
      </c>
      <c r="G1627" t="s">
        <v>2263</v>
      </c>
      <c r="H1627" t="str">
        <f>_xlfn.XLOOKUP(Table2[[#This Row],[Unique BarCode]],$N$10:$N$37,$O$10:$O$37)</f>
        <v>HP Laptop</v>
      </c>
      <c r="I1627" t="str">
        <f>_xlfn.XLOOKUP(Table2[[#This Row],[Unique BarCode]],$N$10:$N$37,$P$10:$P$37)</f>
        <v>Device</v>
      </c>
      <c r="J1627" t="s">
        <v>8</v>
      </c>
      <c r="K1627" t="s">
        <v>754</v>
      </c>
      <c r="L1627">
        <v>1</v>
      </c>
    </row>
    <row r="1628" spans="1:12" x14ac:dyDescent="0.2">
      <c r="A1628" s="1" t="d">
        <v>2023-02-01</v>
      </c>
      <c r="B1628" s="45">
        <v>-1</v>
      </c>
      <c r="C1628" t="s">
        <v>74</v>
      </c>
      <c r="D1628" t="str">
        <f>_xlfn.XLOOKUP(Table2[[#This Row],[Patron Group]],$R$10:$R$24,$S$10:$S$24)</f>
        <v>Staff</v>
      </c>
      <c r="E1628" s="1" t="d">
        <v>2023-02-01</v>
      </c>
      <c r="F1628" t="s">
        <v>435</v>
      </c>
      <c r="G1628" t="s">
        <v>2266</v>
      </c>
      <c r="H1628" t="str">
        <f>_xlfn.XLOOKUP(Table2[[#This Row],[Unique BarCode]],$N$10:$N$37,$O$10:$O$37)</f>
        <v>Headphones</v>
      </c>
      <c r="I1628" t="str">
        <f>_xlfn.XLOOKUP(Table2[[#This Row],[Unique BarCode]],$N$10:$N$37,$P$10:$P$37)</f>
        <v>Accessory</v>
      </c>
      <c r="J1628" t="s">
        <v>8</v>
      </c>
      <c r="L1628">
        <v>1</v>
      </c>
    </row>
    <row r="1629" spans="1:12" x14ac:dyDescent="0.2">
      <c r="A1629" s="1" t="d">
        <v>2023-02-01</v>
      </c>
      <c r="B1629" s="45">
        <v>-1</v>
      </c>
      <c r="C1629" t="s">
        <v>74</v>
      </c>
      <c r="D1629" t="str">
        <f>_xlfn.XLOOKUP(Table2[[#This Row],[Patron Group]],$R$10:$R$24,$S$10:$S$24)</f>
        <v>Staff</v>
      </c>
      <c r="E1629" s="1" t="d">
        <v>2023-02-01</v>
      </c>
      <c r="F1629" t="s">
        <v>469</v>
      </c>
      <c r="G1629" t="s">
        <v>2296</v>
      </c>
      <c r="H1629" t="str">
        <f>_xlfn.XLOOKUP(Table2[[#This Row],[Unique BarCode]],$N$10:$N$37,$O$10:$O$37)</f>
        <v>MACUSBC</v>
      </c>
      <c r="I1629" t="str">
        <f>_xlfn.XLOOKUP(Table2[[#This Row],[Unique BarCode]],$N$10:$N$37,$P$10:$P$37)</f>
        <v>Charger</v>
      </c>
      <c r="J1629" t="s">
        <v>8</v>
      </c>
      <c r="K1629" t="s">
        <v>470</v>
      </c>
      <c r="L1629">
        <v>1</v>
      </c>
    </row>
    <row r="1630" spans="1:12" x14ac:dyDescent="0.2">
      <c r="A1630" s="1" t="d">
        <v>2023-02-01</v>
      </c>
      <c r="B1630" s="45">
        <v>-1</v>
      </c>
      <c r="C1630" t="s">
        <v>74</v>
      </c>
      <c r="D1630" t="str">
        <f>_xlfn.XLOOKUP(Table2[[#This Row],[Patron Group]],$R$10:$R$24,$S$10:$S$24)</f>
        <v>Staff</v>
      </c>
      <c r="E1630" s="1" t="d">
        <v>2023-02-01</v>
      </c>
      <c r="F1630" t="s">
        <v>1267</v>
      </c>
      <c r="G1630" t="s">
        <v>2272</v>
      </c>
      <c r="H1630" t="str">
        <f>_xlfn.XLOOKUP(Table2[[#This Row],[Unique BarCode]],$N$10:$N$37,$O$10:$O$37)</f>
        <v>WALLADPT</v>
      </c>
      <c r="I1630" t="str">
        <f>_xlfn.XLOOKUP(Table2[[#This Row],[Unique BarCode]],$N$10:$N$37,$P$10:$P$37)</f>
        <v>Charger</v>
      </c>
      <c r="J1630" t="s">
        <v>8</v>
      </c>
      <c r="L1630">
        <v>1</v>
      </c>
    </row>
    <row r="1631" spans="1:12" x14ac:dyDescent="0.2">
      <c r="A1631" s="1" t="d">
        <v>2023-02-01</v>
      </c>
      <c r="B1631" s="45">
        <v>-1</v>
      </c>
      <c r="C1631" t="s">
        <v>74</v>
      </c>
      <c r="D1631" t="str">
        <f>_xlfn.XLOOKUP(Table2[[#This Row],[Patron Group]],$R$10:$R$24,$S$10:$S$24)</f>
        <v>Staff</v>
      </c>
      <c r="E1631" s="1" t="d">
        <v>2023-02-08</v>
      </c>
      <c r="F1631" t="s">
        <v>926</v>
      </c>
      <c r="G1631" t="s">
        <v>2273</v>
      </c>
      <c r="H1631" t="str">
        <f>_xlfn.XLOOKUP(Table2[[#This Row],[Unique BarCode]],$N$10:$N$37,$O$10:$O$37)</f>
        <v>ChromeBook</v>
      </c>
      <c r="I1631" t="str">
        <f>_xlfn.XLOOKUP(Table2[[#This Row],[Unique BarCode]],$N$10:$N$37,$P$10:$P$37)</f>
        <v>Device</v>
      </c>
      <c r="J1631" t="s">
        <v>8</v>
      </c>
      <c r="K1631" t="s">
        <v>927</v>
      </c>
      <c r="L1631">
        <v>1</v>
      </c>
    </row>
    <row r="1632" spans="1:12" x14ac:dyDescent="0.2">
      <c r="A1632" s="1" t="d">
        <v>2023-02-01</v>
      </c>
      <c r="B1632" s="45">
        <v>-1</v>
      </c>
      <c r="C1632" t="s">
        <v>77</v>
      </c>
      <c r="D1632" t="str">
        <f>_xlfn.XLOOKUP(Table2[[#This Row],[Patron Group]],$R$10:$R$24,$S$10:$S$24)</f>
        <v>Undergraduate</v>
      </c>
      <c r="E1632" s="1" t="d">
        <v>2023-02-01</v>
      </c>
      <c r="F1632" t="s">
        <v>1397</v>
      </c>
      <c r="G1632" t="s">
        <v>2288</v>
      </c>
      <c r="H1632" t="str">
        <f>_xlfn.XLOOKUP(Table2[[#This Row],[Unique BarCode]],$N$10:$N$37,$O$10:$O$37)</f>
        <v>Android Charger</v>
      </c>
      <c r="I1632" t="str">
        <f>_xlfn.XLOOKUP(Table2[[#This Row],[Unique BarCode]],$N$10:$N$37,$P$10:$P$37)</f>
        <v>Charger</v>
      </c>
      <c r="J1632" t="s">
        <v>49</v>
      </c>
      <c r="K1632" t="s">
        <v>1398</v>
      </c>
      <c r="L1632">
        <v>1</v>
      </c>
    </row>
    <row r="1633" spans="1:12" x14ac:dyDescent="0.2">
      <c r="A1633" s="1" t="d">
        <v>2023-02-01</v>
      </c>
      <c r="B1633" s="45">
        <v>-1</v>
      </c>
      <c r="C1633" t="s">
        <v>77</v>
      </c>
      <c r="D1633" t="str">
        <f>_xlfn.XLOOKUP(Table2[[#This Row],[Patron Group]],$R$10:$R$24,$S$10:$S$24)</f>
        <v>Undergraduate</v>
      </c>
      <c r="E1633" s="1" t="d">
        <v>2023-02-01</v>
      </c>
      <c r="F1633" t="s">
        <v>1399</v>
      </c>
      <c r="G1633" t="s">
        <v>2288</v>
      </c>
      <c r="H1633" t="str">
        <f>_xlfn.XLOOKUP(Table2[[#This Row],[Unique BarCode]],$N$10:$N$37,$O$10:$O$37)</f>
        <v>Android Charger</v>
      </c>
      <c r="I1633" t="str">
        <f>_xlfn.XLOOKUP(Table2[[#This Row],[Unique BarCode]],$N$10:$N$37,$P$10:$P$37)</f>
        <v>Charger</v>
      </c>
      <c r="J1633" t="s">
        <v>128</v>
      </c>
      <c r="K1633" t="s">
        <v>1400</v>
      </c>
      <c r="L1633">
        <v>1</v>
      </c>
    </row>
    <row r="1634" spans="1:12" x14ac:dyDescent="0.2">
      <c r="A1634" s="1" t="d">
        <v>2023-02-01</v>
      </c>
      <c r="B1634" s="45">
        <v>-1</v>
      </c>
      <c r="C1634" t="s">
        <v>77</v>
      </c>
      <c r="D1634" t="str">
        <f>_xlfn.XLOOKUP(Table2[[#This Row],[Patron Group]],$R$10:$R$24,$S$10:$S$24)</f>
        <v>Undergraduate</v>
      </c>
      <c r="E1634" s="1" t="d">
        <v>2023-02-01</v>
      </c>
      <c r="F1634" t="s">
        <v>1098</v>
      </c>
      <c r="G1634" t="s">
        <v>2276</v>
      </c>
      <c r="H1634" t="str">
        <f>_xlfn.XLOOKUP(Table2[[#This Row],[Unique BarCode]],$N$10:$N$37,$O$10:$O$37)</f>
        <v>CALC</v>
      </c>
      <c r="I1634" t="str">
        <f>_xlfn.XLOOKUP(Table2[[#This Row],[Unique BarCode]],$N$10:$N$37,$P$10:$P$37)</f>
        <v>Accessory</v>
      </c>
      <c r="J1634" t="s">
        <v>8</v>
      </c>
      <c r="K1634" t="s">
        <v>1099</v>
      </c>
      <c r="L1634">
        <v>1</v>
      </c>
    </row>
    <row r="1635" spans="1:12" x14ac:dyDescent="0.2">
      <c r="A1635" s="1" t="d">
        <v>2023-02-01</v>
      </c>
      <c r="B1635" s="45">
        <v>-1</v>
      </c>
      <c r="C1635" t="s">
        <v>77</v>
      </c>
      <c r="D1635" t="str">
        <f>_xlfn.XLOOKUP(Table2[[#This Row],[Patron Group]],$R$10:$R$24,$S$10:$S$24)</f>
        <v>Undergraduate</v>
      </c>
      <c r="E1635" s="1" t="d">
        <v>2023-02-01</v>
      </c>
      <c r="F1635" t="s">
        <v>1053</v>
      </c>
      <c r="G1635" t="s">
        <v>2276</v>
      </c>
      <c r="H1635" t="str">
        <f>_xlfn.XLOOKUP(Table2[[#This Row],[Unique BarCode]],$N$10:$N$37,$O$10:$O$37)</f>
        <v>CALC</v>
      </c>
      <c r="I1635" t="str">
        <f>_xlfn.XLOOKUP(Table2[[#This Row],[Unique BarCode]],$N$10:$N$37,$P$10:$P$37)</f>
        <v>Accessory</v>
      </c>
      <c r="J1635" t="s">
        <v>8</v>
      </c>
      <c r="K1635" t="s">
        <v>1054</v>
      </c>
      <c r="L1635">
        <v>1</v>
      </c>
    </row>
    <row r="1636" spans="1:12" x14ac:dyDescent="0.2">
      <c r="A1636" s="1" t="d">
        <v>2023-02-01</v>
      </c>
      <c r="B1636" s="45">
        <v>-1</v>
      </c>
      <c r="C1636" t="s">
        <v>77</v>
      </c>
      <c r="D1636" t="str">
        <f>_xlfn.XLOOKUP(Table2[[#This Row],[Patron Group]],$R$10:$R$24,$S$10:$S$24)</f>
        <v>Undergraduate</v>
      </c>
      <c r="E1636" s="1" t="d">
        <v>2023-02-01</v>
      </c>
      <c r="F1636" t="s">
        <v>78</v>
      </c>
      <c r="G1636" t="s">
        <v>2276</v>
      </c>
      <c r="H1636" t="str">
        <f>_xlfn.XLOOKUP(Table2[[#This Row],[Unique BarCode]],$N$10:$N$37,$O$10:$O$37)</f>
        <v>CALC</v>
      </c>
      <c r="I1636" t="str">
        <f>_xlfn.XLOOKUP(Table2[[#This Row],[Unique BarCode]],$N$10:$N$37,$P$10:$P$37)</f>
        <v>Accessory</v>
      </c>
      <c r="J1636" t="s">
        <v>8</v>
      </c>
      <c r="K1636" t="s">
        <v>79</v>
      </c>
      <c r="L1636">
        <v>1</v>
      </c>
    </row>
    <row r="1637" spans="1:12" x14ac:dyDescent="0.2">
      <c r="A1637" s="1" t="d">
        <v>2023-02-01</v>
      </c>
      <c r="B1637" s="45">
        <v>-1</v>
      </c>
      <c r="C1637" t="s">
        <v>77</v>
      </c>
      <c r="D1637" t="str">
        <f>_xlfn.XLOOKUP(Table2[[#This Row],[Patron Group]],$R$10:$R$24,$S$10:$S$24)</f>
        <v>Undergraduate</v>
      </c>
      <c r="E1637" s="1" t="d">
        <v>2023-02-01</v>
      </c>
      <c r="F1637" t="s">
        <v>1401</v>
      </c>
      <c r="G1637" t="s">
        <v>2276</v>
      </c>
      <c r="H1637" t="str">
        <f>_xlfn.XLOOKUP(Table2[[#This Row],[Unique BarCode]],$N$10:$N$37,$O$10:$O$37)</f>
        <v>CALC</v>
      </c>
      <c r="I1637" t="str">
        <f>_xlfn.XLOOKUP(Table2[[#This Row],[Unique BarCode]],$N$10:$N$37,$P$10:$P$37)</f>
        <v>Accessory</v>
      </c>
      <c r="J1637" t="s">
        <v>8</v>
      </c>
      <c r="L1637">
        <v>1</v>
      </c>
    </row>
    <row r="1638" spans="1:12" x14ac:dyDescent="0.2">
      <c r="A1638" s="1" t="d">
        <v>2023-02-01</v>
      </c>
      <c r="B1638" s="45">
        <v>-1</v>
      </c>
      <c r="C1638" t="s">
        <v>77</v>
      </c>
      <c r="D1638" t="str">
        <f>_xlfn.XLOOKUP(Table2[[#This Row],[Patron Group]],$R$10:$R$24,$S$10:$S$24)</f>
        <v>Undergraduate</v>
      </c>
      <c r="E1638" s="1" t="d">
        <v>2023-02-01</v>
      </c>
      <c r="F1638" t="s">
        <v>1402</v>
      </c>
      <c r="G1638" t="s">
        <v>2276</v>
      </c>
      <c r="H1638" t="str">
        <f>_xlfn.XLOOKUP(Table2[[#This Row],[Unique BarCode]],$N$10:$N$37,$O$10:$O$37)</f>
        <v>CALC</v>
      </c>
      <c r="I1638" t="str">
        <f>_xlfn.XLOOKUP(Table2[[#This Row],[Unique BarCode]],$N$10:$N$37,$P$10:$P$37)</f>
        <v>Accessory</v>
      </c>
      <c r="J1638" t="s">
        <v>8</v>
      </c>
      <c r="L1638">
        <v>1</v>
      </c>
    </row>
    <row r="1639" spans="1:12" x14ac:dyDescent="0.2">
      <c r="A1639" s="1" t="d">
        <v>2023-02-01</v>
      </c>
      <c r="B1639" s="45">
        <v>-1</v>
      </c>
      <c r="C1639" t="s">
        <v>77</v>
      </c>
      <c r="D1639" t="str">
        <f>_xlfn.XLOOKUP(Table2[[#This Row],[Patron Group]],$R$10:$R$24,$S$10:$S$24)</f>
        <v>Undergraduate</v>
      </c>
      <c r="E1639" s="1" t="d">
        <v>2023-02-01</v>
      </c>
      <c r="F1639" t="s">
        <v>1403</v>
      </c>
      <c r="G1639" t="s">
        <v>2276</v>
      </c>
      <c r="H1639" t="str">
        <f>_xlfn.XLOOKUP(Table2[[#This Row],[Unique BarCode]],$N$10:$N$37,$O$10:$O$37)</f>
        <v>CALC</v>
      </c>
      <c r="I1639" t="str">
        <f>_xlfn.XLOOKUP(Table2[[#This Row],[Unique BarCode]],$N$10:$N$37,$P$10:$P$37)</f>
        <v>Accessory</v>
      </c>
      <c r="J1639" t="s">
        <v>49</v>
      </c>
      <c r="L1639">
        <v>1</v>
      </c>
    </row>
    <row r="1640" spans="1:12" x14ac:dyDescent="0.2">
      <c r="A1640" s="1" t="d">
        <v>2023-02-01</v>
      </c>
      <c r="B1640" s="45">
        <v>-1</v>
      </c>
      <c r="C1640" t="s">
        <v>77</v>
      </c>
      <c r="D1640" t="str">
        <f>_xlfn.XLOOKUP(Table2[[#This Row],[Patron Group]],$R$10:$R$24,$S$10:$S$24)</f>
        <v>Undergraduate</v>
      </c>
      <c r="E1640" s="1" t="d">
        <v>2023-02-01</v>
      </c>
      <c r="F1640" t="s">
        <v>1404</v>
      </c>
      <c r="G1640" t="s">
        <v>2281</v>
      </c>
      <c r="H1640" t="str">
        <f>_xlfn.XLOOKUP(Table2[[#This Row],[Unique BarCode]],$N$10:$N$37,$O$10:$O$37)</f>
        <v>HDMIC</v>
      </c>
      <c r="I1640" t="str">
        <f>_xlfn.XLOOKUP(Table2[[#This Row],[Unique BarCode]],$N$10:$N$37,$P$10:$P$37)</f>
        <v>Cable</v>
      </c>
      <c r="J1640" t="s">
        <v>8</v>
      </c>
      <c r="K1640" t="s">
        <v>1405</v>
      </c>
      <c r="L1640">
        <v>1</v>
      </c>
    </row>
    <row r="1641" spans="1:12" x14ac:dyDescent="0.2">
      <c r="A1641" s="1" t="d">
        <v>2023-02-01</v>
      </c>
      <c r="B1641" s="45">
        <v>-1</v>
      </c>
      <c r="C1641" t="s">
        <v>77</v>
      </c>
      <c r="D1641" t="str">
        <f>_xlfn.XLOOKUP(Table2[[#This Row],[Patron Group]],$R$10:$R$24,$S$10:$S$24)</f>
        <v>Undergraduate</v>
      </c>
      <c r="E1641" s="1" t="d">
        <v>2023-02-01</v>
      </c>
      <c r="F1641" t="s">
        <v>1406</v>
      </c>
      <c r="G1641" t="s">
        <v>2281</v>
      </c>
      <c r="H1641" t="str">
        <f>_xlfn.XLOOKUP(Table2[[#This Row],[Unique BarCode]],$N$10:$N$37,$O$10:$O$37)</f>
        <v>HDMIC</v>
      </c>
      <c r="I1641" t="str">
        <f>_xlfn.XLOOKUP(Table2[[#This Row],[Unique BarCode]],$N$10:$N$37,$P$10:$P$37)</f>
        <v>Cable</v>
      </c>
      <c r="J1641" t="s">
        <v>8</v>
      </c>
      <c r="K1641" t="s">
        <v>1407</v>
      </c>
      <c r="L1641">
        <v>1</v>
      </c>
    </row>
    <row r="1642" spans="1:12" x14ac:dyDescent="0.2">
      <c r="A1642" s="1" t="d">
        <v>2023-02-01</v>
      </c>
      <c r="B1642" s="45">
        <v>-1</v>
      </c>
      <c r="C1642" t="s">
        <v>77</v>
      </c>
      <c r="D1642" t="str">
        <f>_xlfn.XLOOKUP(Table2[[#This Row],[Patron Group]],$R$10:$R$24,$S$10:$S$24)</f>
        <v>Undergraduate</v>
      </c>
      <c r="E1642" s="1" t="d">
        <v>2023-02-01</v>
      </c>
      <c r="F1642" t="s">
        <v>1408</v>
      </c>
      <c r="G1642" t="s">
        <v>2266</v>
      </c>
      <c r="H1642" t="str">
        <f>_xlfn.XLOOKUP(Table2[[#This Row],[Unique BarCode]],$N$10:$N$37,$O$10:$O$37)</f>
        <v>Headphones</v>
      </c>
      <c r="I1642" t="str">
        <f>_xlfn.XLOOKUP(Table2[[#This Row],[Unique BarCode]],$N$10:$N$37,$P$10:$P$37)</f>
        <v>Accessory</v>
      </c>
      <c r="J1642" t="s">
        <v>49</v>
      </c>
      <c r="K1642" t="s">
        <v>1409</v>
      </c>
      <c r="L1642">
        <v>1</v>
      </c>
    </row>
    <row r="1643" spans="1:12" x14ac:dyDescent="0.2">
      <c r="A1643" s="1" t="d">
        <v>2023-02-01</v>
      </c>
      <c r="B1643" s="45">
        <v>-1</v>
      </c>
      <c r="C1643" t="s">
        <v>77</v>
      </c>
      <c r="D1643" t="str">
        <f>_xlfn.XLOOKUP(Table2[[#This Row],[Patron Group]],$R$10:$R$24,$S$10:$S$24)</f>
        <v>Undergraduate</v>
      </c>
      <c r="E1643" s="1" t="d">
        <v>2023-02-01</v>
      </c>
      <c r="F1643" t="s">
        <v>1367</v>
      </c>
      <c r="G1643" t="s">
        <v>2282</v>
      </c>
      <c r="H1643" t="str">
        <f>_xlfn.XLOOKUP(Table2[[#This Row],[Unique BarCode]],$N$10:$N$37,$O$10:$O$37)</f>
        <v>HPUSBC</v>
      </c>
      <c r="I1643" t="str">
        <f>_xlfn.XLOOKUP(Table2[[#This Row],[Unique BarCode]],$N$10:$N$37,$P$10:$P$37)</f>
        <v>Charger</v>
      </c>
      <c r="J1643" t="s">
        <v>49</v>
      </c>
      <c r="L1643">
        <v>1</v>
      </c>
    </row>
    <row r="1644" spans="1:12" x14ac:dyDescent="0.2">
      <c r="A1644" s="1" t="d">
        <v>2023-02-01</v>
      </c>
      <c r="B1644" s="45">
        <v>-1</v>
      </c>
      <c r="C1644" t="s">
        <v>77</v>
      </c>
      <c r="D1644" t="str">
        <f>_xlfn.XLOOKUP(Table2[[#This Row],[Patron Group]],$R$10:$R$24,$S$10:$S$24)</f>
        <v>Undergraduate</v>
      </c>
      <c r="E1644" s="1" t="d">
        <v>2023-02-01</v>
      </c>
      <c r="F1644" t="s">
        <v>1368</v>
      </c>
      <c r="G1644" t="s">
        <v>2282</v>
      </c>
      <c r="H1644" t="str">
        <f>_xlfn.XLOOKUP(Table2[[#This Row],[Unique BarCode]],$N$10:$N$37,$O$10:$O$37)</f>
        <v>HPUSBC</v>
      </c>
      <c r="I1644" t="str">
        <f>_xlfn.XLOOKUP(Table2[[#This Row],[Unique BarCode]],$N$10:$N$37,$P$10:$P$37)</f>
        <v>Charger</v>
      </c>
      <c r="J1644" t="s">
        <v>49</v>
      </c>
      <c r="L1644">
        <v>1</v>
      </c>
    </row>
    <row r="1645" spans="1:12" x14ac:dyDescent="0.2">
      <c r="A1645" s="1" t="d">
        <v>2023-02-01</v>
      </c>
      <c r="B1645" s="45">
        <v>-1</v>
      </c>
      <c r="C1645" t="s">
        <v>77</v>
      </c>
      <c r="D1645" t="str">
        <f>_xlfn.XLOOKUP(Table2[[#This Row],[Patron Group]],$R$10:$R$24,$S$10:$S$24)</f>
        <v>Undergraduate</v>
      </c>
      <c r="E1645" s="1" t="d">
        <v>2023-02-01</v>
      </c>
      <c r="F1645" t="s">
        <v>1410</v>
      </c>
      <c r="G1645" t="s">
        <v>2265</v>
      </c>
      <c r="H1645" t="str">
        <f>_xlfn.XLOOKUP(Table2[[#This Row],[Unique BarCode]],$N$10:$N$37,$O$10:$O$37)</f>
        <v>IPHONE</v>
      </c>
      <c r="I1645" t="str">
        <f>_xlfn.XLOOKUP(Table2[[#This Row],[Unique BarCode]],$N$10:$N$37,$P$10:$P$37)</f>
        <v>Charger</v>
      </c>
      <c r="J1645" t="s">
        <v>68</v>
      </c>
      <c r="K1645" t="s">
        <v>1411</v>
      </c>
      <c r="L1645">
        <v>1</v>
      </c>
    </row>
    <row r="1646" spans="1:12" x14ac:dyDescent="0.2">
      <c r="A1646" s="1" t="d">
        <v>2023-02-01</v>
      </c>
      <c r="B1646" s="45">
        <v>-1</v>
      </c>
      <c r="C1646" t="s">
        <v>77</v>
      </c>
      <c r="D1646" t="str">
        <f>_xlfn.XLOOKUP(Table2[[#This Row],[Patron Group]],$R$10:$R$24,$S$10:$S$24)</f>
        <v>Undergraduate</v>
      </c>
      <c r="E1646" s="1" t="d">
        <v>2023-02-01</v>
      </c>
      <c r="F1646" t="s">
        <v>942</v>
      </c>
      <c r="G1646" t="s">
        <v>2265</v>
      </c>
      <c r="H1646" t="str">
        <f>_xlfn.XLOOKUP(Table2[[#This Row],[Unique BarCode]],$N$10:$N$37,$O$10:$O$37)</f>
        <v>IPHONE</v>
      </c>
      <c r="I1646" t="str">
        <f>_xlfn.XLOOKUP(Table2[[#This Row],[Unique BarCode]],$N$10:$N$37,$P$10:$P$37)</f>
        <v>Charger</v>
      </c>
      <c r="J1646" t="s">
        <v>68</v>
      </c>
      <c r="K1646" t="s">
        <v>943</v>
      </c>
      <c r="L1646">
        <v>1</v>
      </c>
    </row>
    <row r="1647" spans="1:12" x14ac:dyDescent="0.2">
      <c r="A1647" s="1" t="d">
        <v>2023-02-01</v>
      </c>
      <c r="B1647" s="45">
        <v>-1</v>
      </c>
      <c r="C1647" t="s">
        <v>77</v>
      </c>
      <c r="D1647" t="str">
        <f>_xlfn.XLOOKUP(Table2[[#This Row],[Patron Group]],$R$10:$R$24,$S$10:$S$24)</f>
        <v>Undergraduate</v>
      </c>
      <c r="E1647" s="1" t="d">
        <v>2023-02-01</v>
      </c>
      <c r="F1647" t="s">
        <v>581</v>
      </c>
      <c r="G1647" t="s">
        <v>2265</v>
      </c>
      <c r="H1647" t="str">
        <f>_xlfn.XLOOKUP(Table2[[#This Row],[Unique BarCode]],$N$10:$N$37,$O$10:$O$37)</f>
        <v>IPHONE</v>
      </c>
      <c r="I1647" t="str">
        <f>_xlfn.XLOOKUP(Table2[[#This Row],[Unique BarCode]],$N$10:$N$37,$P$10:$P$37)</f>
        <v>Charger</v>
      </c>
      <c r="J1647" t="s">
        <v>49</v>
      </c>
      <c r="K1647" t="s">
        <v>582</v>
      </c>
      <c r="L1647">
        <v>1</v>
      </c>
    </row>
    <row r="1648" spans="1:12" x14ac:dyDescent="0.2">
      <c r="A1648" s="1" t="d">
        <v>2023-02-01</v>
      </c>
      <c r="B1648" s="45">
        <v>-1</v>
      </c>
      <c r="C1648" t="s">
        <v>77</v>
      </c>
      <c r="D1648" t="str">
        <f>_xlfn.XLOOKUP(Table2[[#This Row],[Patron Group]],$R$10:$R$24,$S$10:$S$24)</f>
        <v>Undergraduate</v>
      </c>
      <c r="E1648" s="1" t="d">
        <v>2023-02-01</v>
      </c>
      <c r="F1648" t="s">
        <v>1004</v>
      </c>
      <c r="G1648" t="s">
        <v>2265</v>
      </c>
      <c r="H1648" t="str">
        <f>_xlfn.XLOOKUP(Table2[[#This Row],[Unique BarCode]],$N$10:$N$37,$O$10:$O$37)</f>
        <v>IPHONE</v>
      </c>
      <c r="I1648" t="str">
        <f>_xlfn.XLOOKUP(Table2[[#This Row],[Unique BarCode]],$N$10:$N$37,$P$10:$P$37)</f>
        <v>Charger</v>
      </c>
      <c r="J1648" t="s">
        <v>13</v>
      </c>
      <c r="K1648" t="s">
        <v>1005</v>
      </c>
      <c r="L1648">
        <v>1</v>
      </c>
    </row>
    <row r="1649" spans="1:12" x14ac:dyDescent="0.2">
      <c r="A1649" s="1" t="d">
        <v>2023-02-01</v>
      </c>
      <c r="B1649" s="45">
        <v>-1</v>
      </c>
      <c r="C1649" t="s">
        <v>77</v>
      </c>
      <c r="D1649" t="str">
        <f>_xlfn.XLOOKUP(Table2[[#This Row],[Patron Group]],$R$10:$R$24,$S$10:$S$24)</f>
        <v>Undergraduate</v>
      </c>
      <c r="E1649" s="1" t="d">
        <v>2023-02-01</v>
      </c>
      <c r="F1649" t="s">
        <v>27</v>
      </c>
      <c r="G1649" t="s">
        <v>2265</v>
      </c>
      <c r="H1649" t="str">
        <f>_xlfn.XLOOKUP(Table2[[#This Row],[Unique BarCode]],$N$10:$N$37,$O$10:$O$37)</f>
        <v>IPHONE</v>
      </c>
      <c r="I1649" t="str">
        <f>_xlfn.XLOOKUP(Table2[[#This Row],[Unique BarCode]],$N$10:$N$37,$P$10:$P$37)</f>
        <v>Charger</v>
      </c>
      <c r="J1649" t="s">
        <v>8</v>
      </c>
      <c r="K1649" t="s">
        <v>28</v>
      </c>
      <c r="L1649">
        <v>1</v>
      </c>
    </row>
    <row r="1650" spans="1:12" x14ac:dyDescent="0.2">
      <c r="A1650" s="1" t="d">
        <v>2023-02-01</v>
      </c>
      <c r="B1650" s="45">
        <v>-1</v>
      </c>
      <c r="C1650" t="s">
        <v>77</v>
      </c>
      <c r="D1650" t="str">
        <f>_xlfn.XLOOKUP(Table2[[#This Row],[Patron Group]],$R$10:$R$24,$S$10:$S$24)</f>
        <v>Undergraduate</v>
      </c>
      <c r="E1650" s="1" t="d">
        <v>2023-02-01</v>
      </c>
      <c r="F1650" t="s">
        <v>261</v>
      </c>
      <c r="G1650" t="s">
        <v>2265</v>
      </c>
      <c r="H1650" t="str">
        <f>_xlfn.XLOOKUP(Table2[[#This Row],[Unique BarCode]],$N$10:$N$37,$O$10:$O$37)</f>
        <v>IPHONE</v>
      </c>
      <c r="I1650" t="str">
        <f>_xlfn.XLOOKUP(Table2[[#This Row],[Unique BarCode]],$N$10:$N$37,$P$10:$P$37)</f>
        <v>Charger</v>
      </c>
      <c r="J1650" t="s">
        <v>8</v>
      </c>
      <c r="K1650" t="s">
        <v>262</v>
      </c>
      <c r="L1650">
        <v>1</v>
      </c>
    </row>
    <row r="1651" spans="1:12" x14ac:dyDescent="0.2">
      <c r="A1651" s="1" t="d">
        <v>2023-02-01</v>
      </c>
      <c r="B1651" s="45">
        <v>-1</v>
      </c>
      <c r="C1651" t="s">
        <v>77</v>
      </c>
      <c r="D1651" t="str">
        <f>_xlfn.XLOOKUP(Table2[[#This Row],[Patron Group]],$R$10:$R$24,$S$10:$S$24)</f>
        <v>Undergraduate</v>
      </c>
      <c r="E1651" s="1" t="d">
        <v>2023-02-01</v>
      </c>
      <c r="F1651" t="s">
        <v>837</v>
      </c>
      <c r="G1651" t="s">
        <v>2265</v>
      </c>
      <c r="H1651" t="str">
        <f>_xlfn.XLOOKUP(Table2[[#This Row],[Unique BarCode]],$N$10:$N$37,$O$10:$O$37)</f>
        <v>IPHONE</v>
      </c>
      <c r="I1651" t="str">
        <f>_xlfn.XLOOKUP(Table2[[#This Row],[Unique BarCode]],$N$10:$N$37,$P$10:$P$37)</f>
        <v>Charger</v>
      </c>
      <c r="J1651" t="s">
        <v>8</v>
      </c>
      <c r="K1651" t="s">
        <v>838</v>
      </c>
      <c r="L1651">
        <v>1</v>
      </c>
    </row>
    <row r="1652" spans="1:12" x14ac:dyDescent="0.2">
      <c r="A1652" s="1" t="d">
        <v>2023-02-01</v>
      </c>
      <c r="B1652" s="45">
        <v>-1</v>
      </c>
      <c r="C1652" t="s">
        <v>77</v>
      </c>
      <c r="D1652" t="str">
        <f>_xlfn.XLOOKUP(Table2[[#This Row],[Patron Group]],$R$10:$R$24,$S$10:$S$24)</f>
        <v>Undergraduate</v>
      </c>
      <c r="E1652" s="1" t="d">
        <v>2023-02-01</v>
      </c>
      <c r="F1652" t="s">
        <v>461</v>
      </c>
      <c r="G1652" t="s">
        <v>2265</v>
      </c>
      <c r="H1652" t="str">
        <f>_xlfn.XLOOKUP(Table2[[#This Row],[Unique BarCode]],$N$10:$N$37,$O$10:$O$37)</f>
        <v>IPHONE</v>
      </c>
      <c r="I1652" t="str">
        <f>_xlfn.XLOOKUP(Table2[[#This Row],[Unique BarCode]],$N$10:$N$37,$P$10:$P$37)</f>
        <v>Charger</v>
      </c>
      <c r="J1652" t="s">
        <v>8</v>
      </c>
      <c r="K1652" t="s">
        <v>462</v>
      </c>
      <c r="L1652">
        <v>1</v>
      </c>
    </row>
    <row r="1653" spans="1:12" x14ac:dyDescent="0.2">
      <c r="A1653" s="1" t="d">
        <v>2023-02-01</v>
      </c>
      <c r="B1653" s="45">
        <v>-1</v>
      </c>
      <c r="C1653" t="s">
        <v>77</v>
      </c>
      <c r="D1653" t="str">
        <f>_xlfn.XLOOKUP(Table2[[#This Row],[Patron Group]],$R$10:$R$24,$S$10:$S$24)</f>
        <v>Undergraduate</v>
      </c>
      <c r="E1653" s="1" t="d">
        <v>2023-02-01</v>
      </c>
      <c r="F1653" t="s">
        <v>1314</v>
      </c>
      <c r="G1653" t="s">
        <v>2265</v>
      </c>
      <c r="H1653" t="str">
        <f>_xlfn.XLOOKUP(Table2[[#This Row],[Unique BarCode]],$N$10:$N$37,$O$10:$O$37)</f>
        <v>IPHONE</v>
      </c>
      <c r="I1653" t="str">
        <f>_xlfn.XLOOKUP(Table2[[#This Row],[Unique BarCode]],$N$10:$N$37,$P$10:$P$37)</f>
        <v>Charger</v>
      </c>
      <c r="J1653" t="s">
        <v>8</v>
      </c>
      <c r="K1653" t="s">
        <v>1315</v>
      </c>
      <c r="L1653">
        <v>1</v>
      </c>
    </row>
    <row r="1654" spans="1:12" x14ac:dyDescent="0.2">
      <c r="A1654" s="1" t="d">
        <v>2023-02-01</v>
      </c>
      <c r="B1654" s="45">
        <v>-1</v>
      </c>
      <c r="C1654" t="s">
        <v>77</v>
      </c>
      <c r="D1654" t="str">
        <f>_xlfn.XLOOKUP(Table2[[#This Row],[Patron Group]],$R$10:$R$24,$S$10:$S$24)</f>
        <v>Undergraduate</v>
      </c>
      <c r="E1654" s="1" t="d">
        <v>2023-02-01</v>
      </c>
      <c r="F1654" t="s">
        <v>84</v>
      </c>
      <c r="G1654" t="s">
        <v>2265</v>
      </c>
      <c r="H1654" t="str">
        <f>_xlfn.XLOOKUP(Table2[[#This Row],[Unique BarCode]],$N$10:$N$37,$O$10:$O$37)</f>
        <v>IPHONE</v>
      </c>
      <c r="I1654" t="str">
        <f>_xlfn.XLOOKUP(Table2[[#This Row],[Unique BarCode]],$N$10:$N$37,$P$10:$P$37)</f>
        <v>Charger</v>
      </c>
      <c r="J1654" t="s">
        <v>8</v>
      </c>
      <c r="K1654" t="s">
        <v>85</v>
      </c>
      <c r="L1654">
        <v>1</v>
      </c>
    </row>
    <row r="1655" spans="1:12" x14ac:dyDescent="0.2">
      <c r="A1655" s="1" t="d">
        <v>2023-02-01</v>
      </c>
      <c r="B1655" s="45">
        <v>-1</v>
      </c>
      <c r="C1655" t="s">
        <v>77</v>
      </c>
      <c r="D1655" t="str">
        <f>_xlfn.XLOOKUP(Table2[[#This Row],[Patron Group]],$R$10:$R$24,$S$10:$S$24)</f>
        <v>Undergraduate</v>
      </c>
      <c r="E1655" s="1" t="d">
        <v>2023-02-01</v>
      </c>
      <c r="F1655" t="s">
        <v>839</v>
      </c>
      <c r="G1655" t="s">
        <v>2265</v>
      </c>
      <c r="H1655" t="str">
        <f>_xlfn.XLOOKUP(Table2[[#This Row],[Unique BarCode]],$N$10:$N$37,$O$10:$O$37)</f>
        <v>IPHONE</v>
      </c>
      <c r="I1655" t="str">
        <f>_xlfn.XLOOKUP(Table2[[#This Row],[Unique BarCode]],$N$10:$N$37,$P$10:$P$37)</f>
        <v>Charger</v>
      </c>
      <c r="J1655" t="s">
        <v>8</v>
      </c>
      <c r="K1655" t="s">
        <v>840</v>
      </c>
      <c r="L1655">
        <v>1</v>
      </c>
    </row>
    <row r="1656" spans="1:12" x14ac:dyDescent="0.2">
      <c r="A1656" s="1" t="d">
        <v>2023-02-01</v>
      </c>
      <c r="B1656" s="45">
        <v>-1</v>
      </c>
      <c r="C1656" t="s">
        <v>77</v>
      </c>
      <c r="D1656" t="str">
        <f>_xlfn.XLOOKUP(Table2[[#This Row],[Patron Group]],$R$10:$R$24,$S$10:$S$24)</f>
        <v>Undergraduate</v>
      </c>
      <c r="E1656" s="1" t="d">
        <v>2023-02-01</v>
      </c>
      <c r="F1656" t="s">
        <v>1186</v>
      </c>
      <c r="G1656" t="s">
        <v>2265</v>
      </c>
      <c r="H1656" t="str">
        <f>_xlfn.XLOOKUP(Table2[[#This Row],[Unique BarCode]],$N$10:$N$37,$O$10:$O$37)</f>
        <v>IPHONE</v>
      </c>
      <c r="I1656" t="str">
        <f>_xlfn.XLOOKUP(Table2[[#This Row],[Unique BarCode]],$N$10:$N$37,$P$10:$P$37)</f>
        <v>Charger</v>
      </c>
      <c r="J1656" t="s">
        <v>128</v>
      </c>
      <c r="K1656" t="s">
        <v>1187</v>
      </c>
      <c r="L1656">
        <v>1</v>
      </c>
    </row>
    <row r="1657" spans="1:12" x14ac:dyDescent="0.2">
      <c r="A1657" s="1" t="d">
        <v>2023-02-01</v>
      </c>
      <c r="B1657" s="45">
        <v>-1</v>
      </c>
      <c r="C1657" t="s">
        <v>77</v>
      </c>
      <c r="D1657" t="str">
        <f>_xlfn.XLOOKUP(Table2[[#This Row],[Patron Group]],$R$10:$R$24,$S$10:$S$24)</f>
        <v>Undergraduate</v>
      </c>
      <c r="E1657" s="1" t="d">
        <v>2023-02-01</v>
      </c>
      <c r="F1657" t="s">
        <v>71</v>
      </c>
      <c r="G1657" t="s">
        <v>2265</v>
      </c>
      <c r="H1657" t="str">
        <f>_xlfn.XLOOKUP(Table2[[#This Row],[Unique BarCode]],$N$10:$N$37,$O$10:$O$37)</f>
        <v>IPHONE</v>
      </c>
      <c r="I1657" t="str">
        <f>_xlfn.XLOOKUP(Table2[[#This Row],[Unique BarCode]],$N$10:$N$37,$P$10:$P$37)</f>
        <v>Charger</v>
      </c>
      <c r="J1657" t="s">
        <v>8</v>
      </c>
      <c r="K1657" t="s">
        <v>72</v>
      </c>
      <c r="L1657">
        <v>1</v>
      </c>
    </row>
    <row r="1658" spans="1:12" x14ac:dyDescent="0.2">
      <c r="A1658" s="1" t="d">
        <v>2023-02-01</v>
      </c>
      <c r="B1658" s="45">
        <v>-1</v>
      </c>
      <c r="C1658" t="s">
        <v>77</v>
      </c>
      <c r="D1658" t="str">
        <f>_xlfn.XLOOKUP(Table2[[#This Row],[Patron Group]],$R$10:$R$24,$S$10:$S$24)</f>
        <v>Undergraduate</v>
      </c>
      <c r="E1658" s="1" t="d">
        <v>2023-02-01</v>
      </c>
      <c r="F1658" t="s">
        <v>86</v>
      </c>
      <c r="G1658" t="s">
        <v>2265</v>
      </c>
      <c r="H1658" t="str">
        <f>_xlfn.XLOOKUP(Table2[[#This Row],[Unique BarCode]],$N$10:$N$37,$O$10:$O$37)</f>
        <v>IPHONE</v>
      </c>
      <c r="I1658" t="str">
        <f>_xlfn.XLOOKUP(Table2[[#This Row],[Unique BarCode]],$N$10:$N$37,$P$10:$P$37)</f>
        <v>Charger</v>
      </c>
      <c r="J1658" t="s">
        <v>8</v>
      </c>
      <c r="K1658" t="s">
        <v>87</v>
      </c>
      <c r="L1658">
        <v>1</v>
      </c>
    </row>
    <row r="1659" spans="1:12" x14ac:dyDescent="0.2">
      <c r="A1659" s="1" t="d">
        <v>2023-02-01</v>
      </c>
      <c r="B1659" s="45">
        <v>-1</v>
      </c>
      <c r="C1659" t="s">
        <v>77</v>
      </c>
      <c r="D1659" t="str">
        <f>_xlfn.XLOOKUP(Table2[[#This Row],[Patron Group]],$R$10:$R$24,$S$10:$S$24)</f>
        <v>Undergraduate</v>
      </c>
      <c r="E1659" s="1" t="d">
        <v>2023-02-01</v>
      </c>
      <c r="F1659" t="s">
        <v>433</v>
      </c>
      <c r="G1659" t="s">
        <v>2265</v>
      </c>
      <c r="H1659" t="str">
        <f>_xlfn.XLOOKUP(Table2[[#This Row],[Unique BarCode]],$N$10:$N$37,$O$10:$O$37)</f>
        <v>IPHONE</v>
      </c>
      <c r="I1659" t="str">
        <f>_xlfn.XLOOKUP(Table2[[#This Row],[Unique BarCode]],$N$10:$N$37,$P$10:$P$37)</f>
        <v>Charger</v>
      </c>
      <c r="J1659" t="s">
        <v>8</v>
      </c>
      <c r="K1659" t="s">
        <v>434</v>
      </c>
      <c r="L1659">
        <v>1</v>
      </c>
    </row>
    <row r="1660" spans="1:12" x14ac:dyDescent="0.2">
      <c r="A1660" s="1" t="d">
        <v>2023-02-01</v>
      </c>
      <c r="B1660" s="45">
        <v>-1</v>
      </c>
      <c r="C1660" t="s">
        <v>77</v>
      </c>
      <c r="D1660" t="str">
        <f>_xlfn.XLOOKUP(Table2[[#This Row],[Patron Group]],$R$10:$R$24,$S$10:$S$24)</f>
        <v>Undergraduate</v>
      </c>
      <c r="E1660" s="1" t="d">
        <v>2023-02-01</v>
      </c>
      <c r="F1660" t="s">
        <v>29</v>
      </c>
      <c r="G1660" t="s">
        <v>2265</v>
      </c>
      <c r="H1660" t="str">
        <f>_xlfn.XLOOKUP(Table2[[#This Row],[Unique BarCode]],$N$10:$N$37,$O$10:$O$37)</f>
        <v>IPHONE</v>
      </c>
      <c r="I1660" t="str">
        <f>_xlfn.XLOOKUP(Table2[[#This Row],[Unique BarCode]],$N$10:$N$37,$P$10:$P$37)</f>
        <v>Charger</v>
      </c>
      <c r="J1660" t="s">
        <v>8</v>
      </c>
      <c r="K1660" t="s">
        <v>30</v>
      </c>
      <c r="L1660">
        <v>1</v>
      </c>
    </row>
    <row r="1661" spans="1:12" x14ac:dyDescent="0.2">
      <c r="A1661" s="1" t="d">
        <v>2023-02-01</v>
      </c>
      <c r="B1661" s="45">
        <v>-1</v>
      </c>
      <c r="C1661" t="s">
        <v>77</v>
      </c>
      <c r="D1661" t="str">
        <f>_xlfn.XLOOKUP(Table2[[#This Row],[Patron Group]],$R$10:$R$24,$S$10:$S$24)</f>
        <v>Undergraduate</v>
      </c>
      <c r="E1661" s="1" t="d">
        <v>2023-02-01</v>
      </c>
      <c r="F1661" t="s">
        <v>1412</v>
      </c>
      <c r="G1661" t="s">
        <v>2268</v>
      </c>
      <c r="H1661" t="str">
        <f>_xlfn.XLOOKUP(Table2[[#This Row],[Unique BarCode]],$N$10:$N$37,$O$10:$O$37)</f>
        <v>MACCHRG</v>
      </c>
      <c r="I1661" t="str">
        <f>_xlfn.XLOOKUP(Table2[[#This Row],[Unique BarCode]],$N$10:$N$37,$P$10:$P$37)</f>
        <v>Charger</v>
      </c>
      <c r="J1661" t="s">
        <v>49</v>
      </c>
      <c r="K1661" t="s">
        <v>1413</v>
      </c>
      <c r="L1661">
        <v>1</v>
      </c>
    </row>
    <row r="1662" spans="1:12" x14ac:dyDescent="0.2">
      <c r="A1662" s="1" t="d">
        <v>2023-02-01</v>
      </c>
      <c r="B1662" s="45">
        <v>-1</v>
      </c>
      <c r="C1662" t="s">
        <v>77</v>
      </c>
      <c r="D1662" t="str">
        <f>_xlfn.XLOOKUP(Table2[[#This Row],[Patron Group]],$R$10:$R$24,$S$10:$S$24)</f>
        <v>Undergraduate</v>
      </c>
      <c r="E1662" s="1" t="d">
        <v>2023-02-01</v>
      </c>
      <c r="F1662" t="s">
        <v>1414</v>
      </c>
      <c r="G1662" t="s">
        <v>2268</v>
      </c>
      <c r="H1662" t="str">
        <f>_xlfn.XLOOKUP(Table2[[#This Row],[Unique BarCode]],$N$10:$N$37,$O$10:$O$37)</f>
        <v>MACCHRG</v>
      </c>
      <c r="I1662" t="str">
        <f>_xlfn.XLOOKUP(Table2[[#This Row],[Unique BarCode]],$N$10:$N$37,$P$10:$P$37)</f>
        <v>Charger</v>
      </c>
      <c r="J1662" t="s">
        <v>8</v>
      </c>
      <c r="L1662">
        <v>1</v>
      </c>
    </row>
    <row r="1663" spans="1:12" x14ac:dyDescent="0.2">
      <c r="A1663" s="1" t="d">
        <v>2023-02-01</v>
      </c>
      <c r="B1663" s="45">
        <v>-1</v>
      </c>
      <c r="C1663" t="s">
        <v>77</v>
      </c>
      <c r="D1663" t="str">
        <f>_xlfn.XLOOKUP(Table2[[#This Row],[Patron Group]],$R$10:$R$24,$S$10:$S$24)</f>
        <v>Undergraduate</v>
      </c>
      <c r="E1663" s="1" t="d">
        <v>2023-02-01</v>
      </c>
      <c r="F1663" t="s">
        <v>1415</v>
      </c>
      <c r="G1663" t="s">
        <v>2268</v>
      </c>
      <c r="H1663" t="str">
        <f>_xlfn.XLOOKUP(Table2[[#This Row],[Unique BarCode]],$N$10:$N$37,$O$10:$O$37)</f>
        <v>MACCHRG</v>
      </c>
      <c r="I1663" t="str">
        <f>_xlfn.XLOOKUP(Table2[[#This Row],[Unique BarCode]],$N$10:$N$37,$P$10:$P$37)</f>
        <v>Charger</v>
      </c>
      <c r="J1663" t="s">
        <v>8</v>
      </c>
      <c r="K1663" t="s">
        <v>1416</v>
      </c>
      <c r="L1663">
        <v>1</v>
      </c>
    </row>
    <row r="1664" spans="1:12" x14ac:dyDescent="0.2">
      <c r="A1664" s="1" t="d">
        <v>2023-02-01</v>
      </c>
      <c r="B1664" s="45">
        <v>-1</v>
      </c>
      <c r="C1664" t="s">
        <v>77</v>
      </c>
      <c r="D1664" t="str">
        <f>_xlfn.XLOOKUP(Table2[[#This Row],[Patron Group]],$R$10:$R$24,$S$10:$S$24)</f>
        <v>Undergraduate</v>
      </c>
      <c r="E1664" s="1" t="d">
        <v>2023-02-01</v>
      </c>
      <c r="F1664" t="s">
        <v>267</v>
      </c>
      <c r="G1664" t="s">
        <v>2268</v>
      </c>
      <c r="H1664" t="str">
        <f>_xlfn.XLOOKUP(Table2[[#This Row],[Unique BarCode]],$N$10:$N$37,$O$10:$O$37)</f>
        <v>MACCHRG</v>
      </c>
      <c r="I1664" t="str">
        <f>_xlfn.XLOOKUP(Table2[[#This Row],[Unique BarCode]],$N$10:$N$37,$P$10:$P$37)</f>
        <v>Charger</v>
      </c>
      <c r="J1664" t="s">
        <v>8</v>
      </c>
      <c r="K1664" t="s">
        <v>268</v>
      </c>
      <c r="L1664">
        <v>1</v>
      </c>
    </row>
    <row r="1665" spans="1:12" x14ac:dyDescent="0.2">
      <c r="A1665" s="1" t="d">
        <v>2023-02-01</v>
      </c>
      <c r="B1665" s="45">
        <v>-1</v>
      </c>
      <c r="C1665" t="s">
        <v>77</v>
      </c>
      <c r="D1665" t="str">
        <f>_xlfn.XLOOKUP(Table2[[#This Row],[Patron Group]],$R$10:$R$24,$S$10:$S$24)</f>
        <v>Undergraduate</v>
      </c>
      <c r="E1665" s="1" t="d">
        <v>2023-02-01</v>
      </c>
      <c r="F1665" t="s">
        <v>577</v>
      </c>
      <c r="G1665" t="s">
        <v>2296</v>
      </c>
      <c r="H1665" t="str">
        <f>_xlfn.XLOOKUP(Table2[[#This Row],[Unique BarCode]],$N$10:$N$37,$O$10:$O$37)</f>
        <v>MACUSBC</v>
      </c>
      <c r="I1665" t="str">
        <f>_xlfn.XLOOKUP(Table2[[#This Row],[Unique BarCode]],$N$10:$N$37,$P$10:$P$37)</f>
        <v>Charger</v>
      </c>
      <c r="J1665" t="s">
        <v>8</v>
      </c>
      <c r="K1665" t="s">
        <v>578</v>
      </c>
      <c r="L1665">
        <v>1</v>
      </c>
    </row>
    <row r="1666" spans="1:12" x14ac:dyDescent="0.2">
      <c r="A1666" s="1" t="d">
        <v>2023-02-01</v>
      </c>
      <c r="B1666" s="45">
        <v>-1</v>
      </c>
      <c r="C1666" t="s">
        <v>77</v>
      </c>
      <c r="D1666" t="str">
        <f>_xlfn.XLOOKUP(Table2[[#This Row],[Patron Group]],$R$10:$R$24,$S$10:$S$24)</f>
        <v>Undergraduate</v>
      </c>
      <c r="E1666" s="1" t="d">
        <v>2023-02-01</v>
      </c>
      <c r="F1666" t="s">
        <v>224</v>
      </c>
      <c r="G1666" t="s">
        <v>2296</v>
      </c>
      <c r="H1666" t="str">
        <f>_xlfn.XLOOKUP(Table2[[#This Row],[Unique BarCode]],$N$10:$N$37,$O$10:$O$37)</f>
        <v>MACUSBC</v>
      </c>
      <c r="I1666" t="str">
        <f>_xlfn.XLOOKUP(Table2[[#This Row],[Unique BarCode]],$N$10:$N$37,$P$10:$P$37)</f>
        <v>Charger</v>
      </c>
      <c r="J1666" t="s">
        <v>8</v>
      </c>
      <c r="K1666" t="s">
        <v>225</v>
      </c>
      <c r="L1666">
        <v>1</v>
      </c>
    </row>
    <row r="1667" spans="1:12" x14ac:dyDescent="0.2">
      <c r="A1667" s="1" t="d">
        <v>2023-02-01</v>
      </c>
      <c r="B1667" s="45">
        <v>-1</v>
      </c>
      <c r="C1667" t="s">
        <v>77</v>
      </c>
      <c r="D1667" t="str">
        <f>_xlfn.XLOOKUP(Table2[[#This Row],[Patron Group]],$R$10:$R$24,$S$10:$S$24)</f>
        <v>Undergraduate</v>
      </c>
      <c r="E1667" s="1" t="d">
        <v>2023-02-01</v>
      </c>
      <c r="F1667" t="s">
        <v>469</v>
      </c>
      <c r="G1667" t="s">
        <v>2296</v>
      </c>
      <c r="H1667" t="str">
        <f>_xlfn.XLOOKUP(Table2[[#This Row],[Unique BarCode]],$N$10:$N$37,$O$10:$O$37)</f>
        <v>MACUSBC</v>
      </c>
      <c r="I1667" t="str">
        <f>_xlfn.XLOOKUP(Table2[[#This Row],[Unique BarCode]],$N$10:$N$37,$P$10:$P$37)</f>
        <v>Charger</v>
      </c>
      <c r="J1667" t="s">
        <v>8</v>
      </c>
      <c r="K1667" t="s">
        <v>470</v>
      </c>
      <c r="L1667">
        <v>1</v>
      </c>
    </row>
    <row r="1668" spans="1:12" x14ac:dyDescent="0.2">
      <c r="A1668" s="1" t="d">
        <v>2023-02-01</v>
      </c>
      <c r="B1668" s="45">
        <v>-1</v>
      </c>
      <c r="C1668" t="s">
        <v>77</v>
      </c>
      <c r="D1668" t="str">
        <f>_xlfn.XLOOKUP(Table2[[#This Row],[Patron Group]],$R$10:$R$24,$S$10:$S$24)</f>
        <v>Undergraduate</v>
      </c>
      <c r="E1668" s="1" t="d">
        <v>2023-02-01</v>
      </c>
      <c r="F1668" t="s">
        <v>471</v>
      </c>
      <c r="G1668" t="s">
        <v>2296</v>
      </c>
      <c r="H1668" t="str">
        <f>_xlfn.XLOOKUP(Table2[[#This Row],[Unique BarCode]],$N$10:$N$37,$O$10:$O$37)</f>
        <v>MACUSBC</v>
      </c>
      <c r="I1668" t="str">
        <f>_xlfn.XLOOKUP(Table2[[#This Row],[Unique BarCode]],$N$10:$N$37,$P$10:$P$37)</f>
        <v>Charger</v>
      </c>
      <c r="J1668" t="s">
        <v>8</v>
      </c>
      <c r="K1668" t="s">
        <v>472</v>
      </c>
      <c r="L1668">
        <v>1</v>
      </c>
    </row>
    <row r="1669" spans="1:12" x14ac:dyDescent="0.2">
      <c r="A1669" s="1" t="d">
        <v>2023-02-01</v>
      </c>
      <c r="B1669" s="45">
        <v>-1</v>
      </c>
      <c r="C1669" t="s">
        <v>77</v>
      </c>
      <c r="D1669" t="str">
        <f>_xlfn.XLOOKUP(Table2[[#This Row],[Patron Group]],$R$10:$R$24,$S$10:$S$24)</f>
        <v>Undergraduate</v>
      </c>
      <c r="E1669" s="1" t="d">
        <v>2023-02-01</v>
      </c>
      <c r="F1669" t="s">
        <v>276</v>
      </c>
      <c r="G1669" t="s">
        <v>2296</v>
      </c>
      <c r="H1669" t="str">
        <f>_xlfn.XLOOKUP(Table2[[#This Row],[Unique BarCode]],$N$10:$N$37,$O$10:$O$37)</f>
        <v>MACUSBC</v>
      </c>
      <c r="I1669" t="str">
        <f>_xlfn.XLOOKUP(Table2[[#This Row],[Unique BarCode]],$N$10:$N$37,$P$10:$P$37)</f>
        <v>Charger</v>
      </c>
      <c r="J1669" t="s">
        <v>8</v>
      </c>
      <c r="K1669" t="s">
        <v>277</v>
      </c>
      <c r="L1669">
        <v>1</v>
      </c>
    </row>
    <row r="1670" spans="1:12" x14ac:dyDescent="0.2">
      <c r="A1670" s="1" t="d">
        <v>2023-02-01</v>
      </c>
      <c r="B1670" s="45">
        <v>-1</v>
      </c>
      <c r="C1670" t="s">
        <v>77</v>
      </c>
      <c r="D1670" t="str">
        <f>_xlfn.XLOOKUP(Table2[[#This Row],[Patron Group]],$R$10:$R$24,$S$10:$S$24)</f>
        <v>Undergraduate</v>
      </c>
      <c r="E1670" s="1" t="d">
        <v>2023-02-01</v>
      </c>
      <c r="F1670" t="s">
        <v>91</v>
      </c>
      <c r="G1670" t="s">
        <v>2296</v>
      </c>
      <c r="H1670" t="str">
        <f>_xlfn.XLOOKUP(Table2[[#This Row],[Unique BarCode]],$N$10:$N$37,$O$10:$O$37)</f>
        <v>MACUSBC</v>
      </c>
      <c r="I1670" t="str">
        <f>_xlfn.XLOOKUP(Table2[[#This Row],[Unique BarCode]],$N$10:$N$37,$P$10:$P$37)</f>
        <v>Charger</v>
      </c>
      <c r="J1670" t="s">
        <v>8</v>
      </c>
      <c r="K1670" t="s">
        <v>92</v>
      </c>
      <c r="L1670">
        <v>1</v>
      </c>
    </row>
    <row r="1671" spans="1:12" x14ac:dyDescent="0.2">
      <c r="A1671" s="1" t="d">
        <v>2023-02-01</v>
      </c>
      <c r="B1671" s="45">
        <v>-1</v>
      </c>
      <c r="C1671" t="s">
        <v>77</v>
      </c>
      <c r="D1671" t="str">
        <f>_xlfn.XLOOKUP(Table2[[#This Row],[Patron Group]],$R$10:$R$24,$S$10:$S$24)</f>
        <v>Undergraduate</v>
      </c>
      <c r="E1671" s="1" t="d">
        <v>2023-02-01</v>
      </c>
      <c r="F1671" t="s">
        <v>843</v>
      </c>
      <c r="G1671" t="s">
        <v>2296</v>
      </c>
      <c r="H1671" t="str">
        <f>_xlfn.XLOOKUP(Table2[[#This Row],[Unique BarCode]],$N$10:$N$37,$O$10:$O$37)</f>
        <v>MACUSBC</v>
      </c>
      <c r="I1671" t="str">
        <f>_xlfn.XLOOKUP(Table2[[#This Row],[Unique BarCode]],$N$10:$N$37,$P$10:$P$37)</f>
        <v>Charger</v>
      </c>
      <c r="J1671" t="s">
        <v>8</v>
      </c>
      <c r="K1671" t="s">
        <v>844</v>
      </c>
      <c r="L1671">
        <v>1</v>
      </c>
    </row>
    <row r="1672" spans="1:12" x14ac:dyDescent="0.2">
      <c r="A1672" s="1" t="d">
        <v>2023-02-01</v>
      </c>
      <c r="B1672" s="45">
        <v>-1</v>
      </c>
      <c r="C1672" t="s">
        <v>77</v>
      </c>
      <c r="D1672" t="str">
        <f>_xlfn.XLOOKUP(Table2[[#This Row],[Patron Group]],$R$10:$R$24,$S$10:$S$24)</f>
        <v>Undergraduate</v>
      </c>
      <c r="E1672" s="1" t="d">
        <v>2023-02-01</v>
      </c>
      <c r="F1672" t="s">
        <v>37</v>
      </c>
      <c r="G1672" t="s">
        <v>2296</v>
      </c>
      <c r="H1672" t="str">
        <f>_xlfn.XLOOKUP(Table2[[#This Row],[Unique BarCode]],$N$10:$N$37,$O$10:$O$37)</f>
        <v>MACUSBC</v>
      </c>
      <c r="I1672" t="str">
        <f>_xlfn.XLOOKUP(Table2[[#This Row],[Unique BarCode]],$N$10:$N$37,$P$10:$P$37)</f>
        <v>Charger</v>
      </c>
      <c r="J1672" t="s">
        <v>8</v>
      </c>
      <c r="K1672" t="s">
        <v>38</v>
      </c>
      <c r="L1672">
        <v>1</v>
      </c>
    </row>
    <row r="1673" spans="1:12" x14ac:dyDescent="0.2">
      <c r="A1673" s="1" t="d">
        <v>2023-02-01</v>
      </c>
      <c r="B1673" s="45">
        <v>-1</v>
      </c>
      <c r="C1673" t="s">
        <v>77</v>
      </c>
      <c r="D1673" t="str">
        <f>_xlfn.XLOOKUP(Table2[[#This Row],[Patron Group]],$R$10:$R$24,$S$10:$S$24)</f>
        <v>Undergraduate</v>
      </c>
      <c r="E1673" s="1" t="d">
        <v>2023-02-01</v>
      </c>
      <c r="F1673" t="s">
        <v>93</v>
      </c>
      <c r="G1673" t="s">
        <v>2296</v>
      </c>
      <c r="H1673" t="str">
        <f>_xlfn.XLOOKUP(Table2[[#This Row],[Unique BarCode]],$N$10:$N$37,$O$10:$O$37)</f>
        <v>MACUSBC</v>
      </c>
      <c r="I1673" t="str">
        <f>_xlfn.XLOOKUP(Table2[[#This Row],[Unique BarCode]],$N$10:$N$37,$P$10:$P$37)</f>
        <v>Charger</v>
      </c>
      <c r="J1673" t="s">
        <v>8</v>
      </c>
      <c r="K1673" t="s">
        <v>94</v>
      </c>
      <c r="L1673">
        <v>1</v>
      </c>
    </row>
    <row r="1674" spans="1:12" x14ac:dyDescent="0.2">
      <c r="A1674" s="1" t="d">
        <v>2023-02-01</v>
      </c>
      <c r="B1674" s="45">
        <v>-1</v>
      </c>
      <c r="C1674" t="s">
        <v>77</v>
      </c>
      <c r="D1674" t="str">
        <f>_xlfn.XLOOKUP(Table2[[#This Row],[Patron Group]],$R$10:$R$24,$S$10:$S$24)</f>
        <v>Undergraduate</v>
      </c>
      <c r="E1674" s="1" t="d">
        <v>2023-02-01</v>
      </c>
      <c r="F1674" t="s">
        <v>1288</v>
      </c>
      <c r="G1674" t="s">
        <v>2271</v>
      </c>
      <c r="H1674" t="str">
        <f>_xlfn.XLOOKUP(Table2[[#This Row],[Unique BarCode]],$N$10:$N$37,$O$10:$O$37)</f>
        <v>OMNI</v>
      </c>
      <c r="I1674" t="str">
        <f>_xlfn.XLOOKUP(Table2[[#This Row],[Unique BarCode]],$N$10:$N$37,$P$10:$P$37)</f>
        <v>Charger</v>
      </c>
      <c r="J1674" t="s">
        <v>49</v>
      </c>
      <c r="K1674" t="s">
        <v>1289</v>
      </c>
      <c r="L1674">
        <v>1</v>
      </c>
    </row>
    <row r="1675" spans="1:12" x14ac:dyDescent="0.2">
      <c r="A1675" s="1" t="d">
        <v>2023-02-01</v>
      </c>
      <c r="B1675" s="45">
        <v>-1</v>
      </c>
      <c r="C1675" t="s">
        <v>77</v>
      </c>
      <c r="D1675" t="str">
        <f>_xlfn.XLOOKUP(Table2[[#This Row],[Patron Group]],$R$10:$R$24,$S$10:$S$24)</f>
        <v>Undergraduate</v>
      </c>
      <c r="E1675" s="1" t="d">
        <v>2023-02-01</v>
      </c>
      <c r="F1675" t="s">
        <v>1417</v>
      </c>
      <c r="G1675" t="s">
        <v>2271</v>
      </c>
      <c r="H1675" t="str">
        <f>_xlfn.XLOOKUP(Table2[[#This Row],[Unique BarCode]],$N$10:$N$37,$O$10:$O$37)</f>
        <v>OMNI</v>
      </c>
      <c r="I1675" t="str">
        <f>_xlfn.XLOOKUP(Table2[[#This Row],[Unique BarCode]],$N$10:$N$37,$P$10:$P$37)</f>
        <v>Charger</v>
      </c>
      <c r="J1675" t="s">
        <v>49</v>
      </c>
      <c r="K1675" t="s">
        <v>1418</v>
      </c>
      <c r="L1675">
        <v>1</v>
      </c>
    </row>
    <row r="1676" spans="1:12" x14ac:dyDescent="0.2">
      <c r="A1676" s="1" t="d">
        <v>2023-02-01</v>
      </c>
      <c r="B1676" s="45">
        <v>-1</v>
      </c>
      <c r="C1676" t="s">
        <v>77</v>
      </c>
      <c r="D1676" t="str">
        <f>_xlfn.XLOOKUP(Table2[[#This Row],[Patron Group]],$R$10:$R$24,$S$10:$S$24)</f>
        <v>Undergraduate</v>
      </c>
      <c r="E1676" s="1" t="d">
        <v>2023-02-01</v>
      </c>
      <c r="F1676" t="s">
        <v>829</v>
      </c>
      <c r="G1676" t="s">
        <v>2271</v>
      </c>
      <c r="H1676" t="str">
        <f>_xlfn.XLOOKUP(Table2[[#This Row],[Unique BarCode]],$N$10:$N$37,$O$10:$O$37)</f>
        <v>OMNI</v>
      </c>
      <c r="I1676" t="str">
        <f>_xlfn.XLOOKUP(Table2[[#This Row],[Unique BarCode]],$N$10:$N$37,$P$10:$P$37)</f>
        <v>Charger</v>
      </c>
      <c r="J1676" t="s">
        <v>68</v>
      </c>
      <c r="K1676" t="s">
        <v>830</v>
      </c>
      <c r="L1676">
        <v>1</v>
      </c>
    </row>
    <row r="1677" spans="1:12" x14ac:dyDescent="0.2">
      <c r="A1677" s="1" t="d">
        <v>2023-02-01</v>
      </c>
      <c r="B1677" s="45">
        <v>-1</v>
      </c>
      <c r="C1677" t="s">
        <v>77</v>
      </c>
      <c r="D1677" t="str">
        <f>_xlfn.XLOOKUP(Table2[[#This Row],[Patron Group]],$R$10:$R$24,$S$10:$S$24)</f>
        <v>Undergraduate</v>
      </c>
      <c r="E1677" s="1" t="d">
        <v>2023-02-01</v>
      </c>
      <c r="F1677" t="s">
        <v>847</v>
      </c>
      <c r="G1677" t="s">
        <v>2271</v>
      </c>
      <c r="H1677" t="str">
        <f>_xlfn.XLOOKUP(Table2[[#This Row],[Unique BarCode]],$N$10:$N$37,$O$10:$O$37)</f>
        <v>OMNI</v>
      </c>
      <c r="I1677" t="str">
        <f>_xlfn.XLOOKUP(Table2[[#This Row],[Unique BarCode]],$N$10:$N$37,$P$10:$P$37)</f>
        <v>Charger</v>
      </c>
      <c r="J1677" t="s">
        <v>68</v>
      </c>
      <c r="K1677" t="s">
        <v>848</v>
      </c>
      <c r="L1677">
        <v>1</v>
      </c>
    </row>
    <row r="1678" spans="1:12" x14ac:dyDescent="0.2">
      <c r="A1678" s="1" t="d">
        <v>2023-02-01</v>
      </c>
      <c r="B1678" s="45">
        <v>-1</v>
      </c>
      <c r="C1678" t="s">
        <v>77</v>
      </c>
      <c r="D1678" t="str">
        <f>_xlfn.XLOOKUP(Table2[[#This Row],[Patron Group]],$R$10:$R$24,$S$10:$S$24)</f>
        <v>Undergraduate</v>
      </c>
      <c r="E1678" s="1" t="d">
        <v>2023-02-01</v>
      </c>
      <c r="F1678" t="s">
        <v>1419</v>
      </c>
      <c r="G1678" t="s">
        <v>2285</v>
      </c>
      <c r="H1678" t="str">
        <f>_xlfn.XLOOKUP(Table2[[#This Row],[Unique BarCode]],$N$10:$N$37,$O$10:$O$37)</f>
        <v>UHDMI</v>
      </c>
      <c r="I1678" t="str">
        <f>_xlfn.XLOOKUP(Table2[[#This Row],[Unique BarCode]],$N$10:$N$37,$P$10:$P$37)</f>
        <v>Cable</v>
      </c>
      <c r="J1678" t="s">
        <v>8</v>
      </c>
      <c r="L1678">
        <v>1</v>
      </c>
    </row>
    <row r="1679" spans="1:12" x14ac:dyDescent="0.2">
      <c r="A1679" s="1" t="d">
        <v>2023-02-01</v>
      </c>
      <c r="B1679" s="45">
        <v>-1</v>
      </c>
      <c r="C1679" t="s">
        <v>77</v>
      </c>
      <c r="D1679" t="str">
        <f>_xlfn.XLOOKUP(Table2[[#This Row],[Patron Group]],$R$10:$R$24,$S$10:$S$24)</f>
        <v>Undergraduate</v>
      </c>
      <c r="E1679" s="1" t="d">
        <v>2023-02-01</v>
      </c>
      <c r="F1679" t="s">
        <v>688</v>
      </c>
      <c r="G1679" t="s">
        <v>2285</v>
      </c>
      <c r="H1679" t="str">
        <f>_xlfn.XLOOKUP(Table2[[#This Row],[Unique BarCode]],$N$10:$N$37,$O$10:$O$37)</f>
        <v>UHDMI</v>
      </c>
      <c r="I1679" t="str">
        <f>_xlfn.XLOOKUP(Table2[[#This Row],[Unique BarCode]],$N$10:$N$37,$P$10:$P$37)</f>
        <v>Cable</v>
      </c>
      <c r="J1679" t="s">
        <v>8</v>
      </c>
      <c r="L1679">
        <v>1</v>
      </c>
    </row>
    <row r="1680" spans="1:12" x14ac:dyDescent="0.2">
      <c r="A1680" s="1" t="d">
        <v>2023-02-01</v>
      </c>
      <c r="B1680" s="45">
        <v>-1</v>
      </c>
      <c r="C1680" t="s">
        <v>77</v>
      </c>
      <c r="D1680" t="str">
        <f>_xlfn.XLOOKUP(Table2[[#This Row],[Patron Group]],$R$10:$R$24,$S$10:$S$24)</f>
        <v>Undergraduate</v>
      </c>
      <c r="E1680" s="1" t="d">
        <v>2023-02-01</v>
      </c>
      <c r="F1680" t="s">
        <v>481</v>
      </c>
      <c r="G1680" t="s">
        <v>2285</v>
      </c>
      <c r="H1680" t="str">
        <f>_xlfn.XLOOKUP(Table2[[#This Row],[Unique BarCode]],$N$10:$N$37,$O$10:$O$37)</f>
        <v>UHDMI</v>
      </c>
      <c r="I1680" t="str">
        <f>_xlfn.XLOOKUP(Table2[[#This Row],[Unique BarCode]],$N$10:$N$37,$P$10:$P$37)</f>
        <v>Cable</v>
      </c>
      <c r="J1680" t="s">
        <v>8</v>
      </c>
      <c r="L1680">
        <v>1</v>
      </c>
    </row>
    <row r="1681" spans="1:12" x14ac:dyDescent="0.2">
      <c r="A1681" s="1" t="d">
        <v>2023-02-01</v>
      </c>
      <c r="B1681" s="45">
        <v>-1</v>
      </c>
      <c r="C1681" t="s">
        <v>77</v>
      </c>
      <c r="D1681" t="str">
        <f>_xlfn.XLOOKUP(Table2[[#This Row],[Patron Group]],$R$10:$R$24,$S$10:$S$24)</f>
        <v>Undergraduate</v>
      </c>
      <c r="E1681" s="1" t="d">
        <v>2023-02-01</v>
      </c>
      <c r="F1681" t="s">
        <v>815</v>
      </c>
      <c r="G1681" t="s">
        <v>2294</v>
      </c>
      <c r="H1681" t="str">
        <f>_xlfn.XLOOKUP(Table2[[#This Row],[Unique BarCode]],$N$10:$N$37,$O$10:$O$37)</f>
        <v>UVGA</v>
      </c>
      <c r="I1681" t="str">
        <f>_xlfn.XLOOKUP(Table2[[#This Row],[Unique BarCode]],$N$10:$N$37,$P$10:$P$37)</f>
        <v>Cable</v>
      </c>
      <c r="J1681" t="s">
        <v>8</v>
      </c>
      <c r="L1681">
        <v>1</v>
      </c>
    </row>
    <row r="1682" spans="1:12" x14ac:dyDescent="0.2">
      <c r="A1682" s="1" t="d">
        <v>2023-02-01</v>
      </c>
      <c r="B1682" s="45">
        <v>-1</v>
      </c>
      <c r="C1682" t="s">
        <v>77</v>
      </c>
      <c r="D1682" t="str">
        <f>_xlfn.XLOOKUP(Table2[[#This Row],[Patron Group]],$R$10:$R$24,$S$10:$S$24)</f>
        <v>Undergraduate</v>
      </c>
      <c r="E1682" s="1" t="d">
        <v>2023-02-01</v>
      </c>
      <c r="F1682" t="s">
        <v>229</v>
      </c>
      <c r="G1682" t="s">
        <v>2272</v>
      </c>
      <c r="H1682" t="str">
        <f>_xlfn.XLOOKUP(Table2[[#This Row],[Unique BarCode]],$N$10:$N$37,$O$10:$O$37)</f>
        <v>WALLADPT</v>
      </c>
      <c r="I1682" t="str">
        <f>_xlfn.XLOOKUP(Table2[[#This Row],[Unique BarCode]],$N$10:$N$37,$P$10:$P$37)</f>
        <v>Charger</v>
      </c>
      <c r="J1682" t="s">
        <v>49</v>
      </c>
      <c r="K1682" t="s">
        <v>230</v>
      </c>
      <c r="L1682">
        <v>1</v>
      </c>
    </row>
    <row r="1683" spans="1:12" x14ac:dyDescent="0.2">
      <c r="A1683" s="1" t="d">
        <v>2023-02-01</v>
      </c>
      <c r="B1683" s="45">
        <v>-1</v>
      </c>
      <c r="C1683" t="s">
        <v>77</v>
      </c>
      <c r="D1683" t="str">
        <f>_xlfn.XLOOKUP(Table2[[#This Row],[Patron Group]],$R$10:$R$24,$S$10:$S$24)</f>
        <v>Undergraduate</v>
      </c>
      <c r="E1683" s="1" t="d">
        <v>2023-02-01</v>
      </c>
      <c r="F1683" t="s">
        <v>272</v>
      </c>
      <c r="G1683" t="s">
        <v>2272</v>
      </c>
      <c r="H1683" t="str">
        <f>_xlfn.XLOOKUP(Table2[[#This Row],[Unique BarCode]],$N$10:$N$37,$O$10:$O$37)</f>
        <v>WALLADPT</v>
      </c>
      <c r="I1683" t="str">
        <f>_xlfn.XLOOKUP(Table2[[#This Row],[Unique BarCode]],$N$10:$N$37,$P$10:$P$37)</f>
        <v>Charger</v>
      </c>
      <c r="J1683" t="s">
        <v>49</v>
      </c>
      <c r="K1683" t="s">
        <v>273</v>
      </c>
      <c r="L1683">
        <v>1</v>
      </c>
    </row>
    <row r="1684" spans="1:12" x14ac:dyDescent="0.2">
      <c r="A1684" s="1" t="d">
        <v>2023-02-01</v>
      </c>
      <c r="B1684" s="45">
        <v>-1</v>
      </c>
      <c r="C1684" t="s">
        <v>77</v>
      </c>
      <c r="D1684" t="str">
        <f>_xlfn.XLOOKUP(Table2[[#This Row],[Patron Group]],$R$10:$R$24,$S$10:$S$24)</f>
        <v>Undergraduate</v>
      </c>
      <c r="E1684" s="1" t="d">
        <v>2023-02-01</v>
      </c>
      <c r="F1684" t="s">
        <v>1420</v>
      </c>
      <c r="G1684" t="s">
        <v>2272</v>
      </c>
      <c r="H1684" t="str">
        <f>_xlfn.XLOOKUP(Table2[[#This Row],[Unique BarCode]],$N$10:$N$37,$O$10:$O$37)</f>
        <v>WALLADPT</v>
      </c>
      <c r="I1684" t="str">
        <f>_xlfn.XLOOKUP(Table2[[#This Row],[Unique BarCode]],$N$10:$N$37,$P$10:$P$37)</f>
        <v>Charger</v>
      </c>
      <c r="J1684" t="s">
        <v>13</v>
      </c>
      <c r="K1684" t="s">
        <v>1421</v>
      </c>
      <c r="L1684">
        <v>1</v>
      </c>
    </row>
    <row r="1685" spans="1:12" x14ac:dyDescent="0.2">
      <c r="A1685" s="1" t="d">
        <v>2023-02-01</v>
      </c>
      <c r="B1685" s="45">
        <v>-1</v>
      </c>
      <c r="C1685" t="s">
        <v>77</v>
      </c>
      <c r="D1685" t="str">
        <f>_xlfn.XLOOKUP(Table2[[#This Row],[Patron Group]],$R$10:$R$24,$S$10:$S$24)</f>
        <v>Undergraduate</v>
      </c>
      <c r="E1685" s="1" t="d">
        <v>2023-02-01</v>
      </c>
      <c r="F1685" t="s">
        <v>43</v>
      </c>
      <c r="G1685" t="s">
        <v>2272</v>
      </c>
      <c r="H1685" t="str">
        <f>_xlfn.XLOOKUP(Table2[[#This Row],[Unique BarCode]],$N$10:$N$37,$O$10:$O$37)</f>
        <v>WALLADPT</v>
      </c>
      <c r="I1685" t="str">
        <f>_xlfn.XLOOKUP(Table2[[#This Row],[Unique BarCode]],$N$10:$N$37,$P$10:$P$37)</f>
        <v>Charger</v>
      </c>
      <c r="J1685" t="s">
        <v>8</v>
      </c>
      <c r="K1685" t="s">
        <v>44</v>
      </c>
      <c r="L1685">
        <v>1</v>
      </c>
    </row>
    <row r="1686" spans="1:12" x14ac:dyDescent="0.2">
      <c r="A1686" s="1" t="d">
        <v>2023-02-01</v>
      </c>
      <c r="B1686" s="45">
        <v>-1</v>
      </c>
      <c r="C1686" t="s">
        <v>77</v>
      </c>
      <c r="D1686" t="str">
        <f>_xlfn.XLOOKUP(Table2[[#This Row],[Patron Group]],$R$10:$R$24,$S$10:$S$24)</f>
        <v>Undergraduate</v>
      </c>
      <c r="E1686" s="1" t="d">
        <v>2023-02-01</v>
      </c>
      <c r="F1686" t="s">
        <v>1390</v>
      </c>
      <c r="G1686" t="s">
        <v>2272</v>
      </c>
      <c r="H1686" t="str">
        <f>_xlfn.XLOOKUP(Table2[[#This Row],[Unique BarCode]],$N$10:$N$37,$O$10:$O$37)</f>
        <v>WALLADPT</v>
      </c>
      <c r="I1686" t="str">
        <f>_xlfn.XLOOKUP(Table2[[#This Row],[Unique BarCode]],$N$10:$N$37,$P$10:$P$37)</f>
        <v>Charger</v>
      </c>
      <c r="J1686" t="s">
        <v>8</v>
      </c>
      <c r="K1686" t="s">
        <v>1391</v>
      </c>
      <c r="L1686">
        <v>1</v>
      </c>
    </row>
    <row r="1687" spans="1:12" x14ac:dyDescent="0.2">
      <c r="A1687" s="1" t="d">
        <v>2023-02-01</v>
      </c>
      <c r="B1687" s="45">
        <v>-1</v>
      </c>
      <c r="C1687" t="s">
        <v>77</v>
      </c>
      <c r="D1687" t="str">
        <f>_xlfn.XLOOKUP(Table2[[#This Row],[Patron Group]],$R$10:$R$24,$S$10:$S$24)</f>
        <v>Undergraduate</v>
      </c>
      <c r="E1687" s="1" t="d">
        <v>2023-02-01</v>
      </c>
      <c r="F1687" t="s">
        <v>1326</v>
      </c>
      <c r="G1687" t="s">
        <v>2272</v>
      </c>
      <c r="H1687" t="str">
        <f>_xlfn.XLOOKUP(Table2[[#This Row],[Unique BarCode]],$N$10:$N$37,$O$10:$O$37)</f>
        <v>WALLADPT</v>
      </c>
      <c r="I1687" t="str">
        <f>_xlfn.XLOOKUP(Table2[[#This Row],[Unique BarCode]],$N$10:$N$37,$P$10:$P$37)</f>
        <v>Charger</v>
      </c>
      <c r="J1687" t="s">
        <v>8</v>
      </c>
      <c r="K1687" t="s">
        <v>1327</v>
      </c>
      <c r="L1687">
        <v>1</v>
      </c>
    </row>
    <row r="1688" spans="1:12" x14ac:dyDescent="0.2">
      <c r="A1688" s="1" t="d">
        <v>2023-02-01</v>
      </c>
      <c r="B1688" s="45">
        <v>-1</v>
      </c>
      <c r="C1688" t="s">
        <v>77</v>
      </c>
      <c r="D1688" t="str">
        <f>_xlfn.XLOOKUP(Table2[[#This Row],[Patron Group]],$R$10:$R$24,$S$10:$S$24)</f>
        <v>Undergraduate</v>
      </c>
      <c r="E1688" s="1" t="d">
        <v>2023-02-01</v>
      </c>
      <c r="F1688" t="s">
        <v>854</v>
      </c>
      <c r="G1688" t="s">
        <v>2272</v>
      </c>
      <c r="H1688" t="str">
        <f>_xlfn.XLOOKUP(Table2[[#This Row],[Unique BarCode]],$N$10:$N$37,$O$10:$O$37)</f>
        <v>WALLADPT</v>
      </c>
      <c r="I1688" t="str">
        <f>_xlfn.XLOOKUP(Table2[[#This Row],[Unique BarCode]],$N$10:$N$37,$P$10:$P$37)</f>
        <v>Charger</v>
      </c>
      <c r="J1688" t="s">
        <v>8</v>
      </c>
      <c r="L1688">
        <v>1</v>
      </c>
    </row>
    <row r="1689" spans="1:12" x14ac:dyDescent="0.2">
      <c r="A1689" s="1" t="d">
        <v>2023-02-01</v>
      </c>
      <c r="B1689" s="45">
        <v>-1</v>
      </c>
      <c r="C1689" t="s">
        <v>77</v>
      </c>
      <c r="D1689" t="str">
        <f>_xlfn.XLOOKUP(Table2[[#This Row],[Patron Group]],$R$10:$R$24,$S$10:$S$24)</f>
        <v>Undergraduate</v>
      </c>
      <c r="E1689" s="1" t="d">
        <v>2023-02-01</v>
      </c>
      <c r="F1689" t="s">
        <v>274</v>
      </c>
      <c r="G1689" t="s">
        <v>2272</v>
      </c>
      <c r="H1689" t="str">
        <f>_xlfn.XLOOKUP(Table2[[#This Row],[Unique BarCode]],$N$10:$N$37,$O$10:$O$37)</f>
        <v>WALLADPT</v>
      </c>
      <c r="I1689" t="str">
        <f>_xlfn.XLOOKUP(Table2[[#This Row],[Unique BarCode]],$N$10:$N$37,$P$10:$P$37)</f>
        <v>Charger</v>
      </c>
      <c r="J1689" t="s">
        <v>8</v>
      </c>
      <c r="L1689">
        <v>1</v>
      </c>
    </row>
    <row r="1690" spans="1:12" x14ac:dyDescent="0.2">
      <c r="A1690" s="1" t="d">
        <v>2023-02-01</v>
      </c>
      <c r="B1690" s="45">
        <v>-1</v>
      </c>
      <c r="C1690" t="s">
        <v>77</v>
      </c>
      <c r="D1690" t="str">
        <f>_xlfn.XLOOKUP(Table2[[#This Row],[Patron Group]],$R$10:$R$24,$S$10:$S$24)</f>
        <v>Undergraduate</v>
      </c>
      <c r="E1690" s="1" t="d">
        <v>2023-02-01</v>
      </c>
      <c r="F1690" t="s">
        <v>1267</v>
      </c>
      <c r="G1690" t="s">
        <v>2272</v>
      </c>
      <c r="H1690" t="str">
        <f>_xlfn.XLOOKUP(Table2[[#This Row],[Unique BarCode]],$N$10:$N$37,$O$10:$O$37)</f>
        <v>WALLADPT</v>
      </c>
      <c r="I1690" t="str">
        <f>_xlfn.XLOOKUP(Table2[[#This Row],[Unique BarCode]],$N$10:$N$37,$P$10:$P$37)</f>
        <v>Charger</v>
      </c>
      <c r="J1690" t="s">
        <v>8</v>
      </c>
      <c r="L1690">
        <v>1</v>
      </c>
    </row>
    <row r="1691" spans="1:12" x14ac:dyDescent="0.2">
      <c r="A1691" s="1" t="d">
        <v>2023-02-01</v>
      </c>
      <c r="B1691" s="45">
        <v>-1</v>
      </c>
      <c r="C1691" t="s">
        <v>77</v>
      </c>
      <c r="D1691" t="str">
        <f>_xlfn.XLOOKUP(Table2[[#This Row],[Patron Group]],$R$10:$R$24,$S$10:$S$24)</f>
        <v>Undergraduate</v>
      </c>
      <c r="E1691" s="1" t="d">
        <v>2023-02-01</v>
      </c>
      <c r="F1691" t="s">
        <v>1422</v>
      </c>
      <c r="G1691" t="s">
        <v>2272</v>
      </c>
      <c r="H1691" t="str">
        <f>_xlfn.XLOOKUP(Table2[[#This Row],[Unique BarCode]],$N$10:$N$37,$O$10:$O$37)</f>
        <v>WALLADPT</v>
      </c>
      <c r="I1691" t="str">
        <f>_xlfn.XLOOKUP(Table2[[#This Row],[Unique BarCode]],$N$10:$N$37,$P$10:$P$37)</f>
        <v>Charger</v>
      </c>
      <c r="J1691" t="s">
        <v>8</v>
      </c>
      <c r="L1691">
        <v>1</v>
      </c>
    </row>
    <row r="1692" spans="1:12" x14ac:dyDescent="0.2">
      <c r="A1692" s="1" t="d">
        <v>2023-02-01</v>
      </c>
      <c r="B1692" s="45">
        <v>-1</v>
      </c>
      <c r="C1692" t="s">
        <v>77</v>
      </c>
      <c r="D1692" t="str">
        <f>_xlfn.XLOOKUP(Table2[[#This Row],[Patron Group]],$R$10:$R$24,$S$10:$S$24)</f>
        <v>Undergraduate</v>
      </c>
      <c r="E1692" s="1" t="d">
        <v>2023-02-01</v>
      </c>
      <c r="F1692" t="s">
        <v>1392</v>
      </c>
      <c r="G1692" t="s">
        <v>2272</v>
      </c>
      <c r="H1692" t="str">
        <f>_xlfn.XLOOKUP(Table2[[#This Row],[Unique BarCode]],$N$10:$N$37,$O$10:$O$37)</f>
        <v>WALLADPT</v>
      </c>
      <c r="I1692" t="str">
        <f>_xlfn.XLOOKUP(Table2[[#This Row],[Unique BarCode]],$N$10:$N$37,$P$10:$P$37)</f>
        <v>Charger</v>
      </c>
      <c r="J1692" t="s">
        <v>8</v>
      </c>
      <c r="L1692">
        <v>1</v>
      </c>
    </row>
    <row r="1693" spans="1:12" x14ac:dyDescent="0.2">
      <c r="A1693" s="1" t="d">
        <v>2023-02-01</v>
      </c>
      <c r="B1693" s="45">
        <v>-1</v>
      </c>
      <c r="C1693" t="s">
        <v>77</v>
      </c>
      <c r="D1693" t="str">
        <f>_xlfn.XLOOKUP(Table2[[#This Row],[Patron Group]],$R$10:$R$24,$S$10:$S$24)</f>
        <v>Undergraduate</v>
      </c>
      <c r="E1693" s="1" t="d">
        <v>2023-02-01</v>
      </c>
      <c r="F1693" t="s">
        <v>95</v>
      </c>
      <c r="G1693" t="s">
        <v>2272</v>
      </c>
      <c r="H1693" t="str">
        <f>_xlfn.XLOOKUP(Table2[[#This Row],[Unique BarCode]],$N$10:$N$37,$O$10:$O$37)</f>
        <v>WALLADPT</v>
      </c>
      <c r="I1693" t="str">
        <f>_xlfn.XLOOKUP(Table2[[#This Row],[Unique BarCode]],$N$10:$N$37,$P$10:$P$37)</f>
        <v>Charger</v>
      </c>
      <c r="J1693" t="s">
        <v>8</v>
      </c>
      <c r="L1693">
        <v>1</v>
      </c>
    </row>
    <row r="1694" spans="1:12" x14ac:dyDescent="0.2">
      <c r="A1694" s="1" t="d">
        <v>2023-02-01</v>
      </c>
      <c r="B1694" s="45">
        <v>-1</v>
      </c>
      <c r="C1694" t="s">
        <v>77</v>
      </c>
      <c r="D1694" t="str">
        <f>_xlfn.XLOOKUP(Table2[[#This Row],[Patron Group]],$R$10:$R$24,$S$10:$S$24)</f>
        <v>Undergraduate</v>
      </c>
      <c r="E1694" s="1" t="d">
        <v>2023-02-01</v>
      </c>
      <c r="F1694" t="s">
        <v>73</v>
      </c>
      <c r="G1694" t="s">
        <v>2272</v>
      </c>
      <c r="H1694" t="str">
        <f>_xlfn.XLOOKUP(Table2[[#This Row],[Unique BarCode]],$N$10:$N$37,$O$10:$O$37)</f>
        <v>WALLADPT</v>
      </c>
      <c r="I1694" t="str">
        <f>_xlfn.XLOOKUP(Table2[[#This Row],[Unique BarCode]],$N$10:$N$37,$P$10:$P$37)</f>
        <v>Charger</v>
      </c>
      <c r="J1694" t="s">
        <v>8</v>
      </c>
      <c r="L1694">
        <v>1</v>
      </c>
    </row>
    <row r="1695" spans="1:12" x14ac:dyDescent="0.2">
      <c r="A1695" s="1" t="d">
        <v>2023-02-01</v>
      </c>
      <c r="B1695" s="45">
        <v>-1</v>
      </c>
      <c r="C1695" t="s">
        <v>77</v>
      </c>
      <c r="D1695" t="str">
        <f>_xlfn.XLOOKUP(Table2[[#This Row],[Patron Group]],$R$10:$R$24,$S$10:$S$24)</f>
        <v>Undergraduate</v>
      </c>
      <c r="E1695" s="1" t="d">
        <v>2023-02-01</v>
      </c>
      <c r="F1695" t="s">
        <v>275</v>
      </c>
      <c r="G1695" t="s">
        <v>2272</v>
      </c>
      <c r="H1695" t="str">
        <f>_xlfn.XLOOKUP(Table2[[#This Row],[Unique BarCode]],$N$10:$N$37,$O$10:$O$37)</f>
        <v>WALLADPT</v>
      </c>
      <c r="I1695" t="str">
        <f>_xlfn.XLOOKUP(Table2[[#This Row],[Unique BarCode]],$N$10:$N$37,$P$10:$P$37)</f>
        <v>Charger</v>
      </c>
      <c r="J1695" t="s">
        <v>8</v>
      </c>
      <c r="L1695">
        <v>1</v>
      </c>
    </row>
    <row r="1696" spans="1:12" x14ac:dyDescent="0.2">
      <c r="A1696" s="1" t="d">
        <v>2023-02-01</v>
      </c>
      <c r="B1696" s="45">
        <v>-1</v>
      </c>
      <c r="C1696" t="s">
        <v>77</v>
      </c>
      <c r="D1696" t="str">
        <f>_xlfn.XLOOKUP(Table2[[#This Row],[Patron Group]],$R$10:$R$24,$S$10:$S$24)</f>
        <v>Undergraduate</v>
      </c>
      <c r="E1696" s="1" t="d">
        <v>2023-02-08</v>
      </c>
      <c r="F1696" t="s">
        <v>1290</v>
      </c>
      <c r="G1696" t="s">
        <v>2273</v>
      </c>
      <c r="H1696" t="str">
        <f>_xlfn.XLOOKUP(Table2[[#This Row],[Unique BarCode]],$N$10:$N$37,$O$10:$O$37)</f>
        <v>ChromeBook</v>
      </c>
      <c r="I1696" t="str">
        <f>_xlfn.XLOOKUP(Table2[[#This Row],[Unique BarCode]],$N$10:$N$37,$P$10:$P$37)</f>
        <v>Device</v>
      </c>
      <c r="J1696" t="s">
        <v>1058</v>
      </c>
      <c r="K1696" t="s">
        <v>1291</v>
      </c>
      <c r="L1696">
        <v>1</v>
      </c>
    </row>
    <row r="1697" spans="1:12" x14ac:dyDescent="0.2">
      <c r="A1697" s="1" t="d">
        <v>2023-02-01</v>
      </c>
      <c r="B1697" s="45">
        <v>-1</v>
      </c>
      <c r="C1697" t="s">
        <v>77</v>
      </c>
      <c r="D1697" t="str">
        <f>_xlfn.XLOOKUP(Table2[[#This Row],[Patron Group]],$R$10:$R$24,$S$10:$S$24)</f>
        <v>Undergraduate</v>
      </c>
      <c r="E1697" s="1" t="d">
        <v>2023-02-08</v>
      </c>
      <c r="F1697" t="s">
        <v>1423</v>
      </c>
      <c r="G1697" t="s">
        <v>2273</v>
      </c>
      <c r="H1697" t="str">
        <f>_xlfn.XLOOKUP(Table2[[#This Row],[Unique BarCode]],$N$10:$N$37,$O$10:$O$37)</f>
        <v>ChromeBook</v>
      </c>
      <c r="I1697" t="str">
        <f>_xlfn.XLOOKUP(Table2[[#This Row],[Unique BarCode]],$N$10:$N$37,$P$10:$P$37)</f>
        <v>Device</v>
      </c>
      <c r="J1697" t="s">
        <v>128</v>
      </c>
      <c r="K1697" t="s">
        <v>1424</v>
      </c>
      <c r="L1697">
        <v>1</v>
      </c>
    </row>
    <row r="1698" spans="1:12" x14ac:dyDescent="0.2">
      <c r="A1698" s="1" t="d">
        <v>2023-02-01</v>
      </c>
      <c r="B1698" s="45">
        <v>-1</v>
      </c>
      <c r="C1698" t="s">
        <v>77</v>
      </c>
      <c r="D1698" t="str">
        <f>_xlfn.XLOOKUP(Table2[[#This Row],[Patron Group]],$R$10:$R$24,$S$10:$S$24)</f>
        <v>Undergraduate</v>
      </c>
      <c r="E1698" s="1" t="d">
        <v>2023-02-08</v>
      </c>
      <c r="F1698" t="s">
        <v>1425</v>
      </c>
      <c r="G1698" t="s">
        <v>2273</v>
      </c>
      <c r="H1698" t="str">
        <f>_xlfn.XLOOKUP(Table2[[#This Row],[Unique BarCode]],$N$10:$N$37,$O$10:$O$37)</f>
        <v>ChromeBook</v>
      </c>
      <c r="I1698" t="str">
        <f>_xlfn.XLOOKUP(Table2[[#This Row],[Unique BarCode]],$N$10:$N$37,$P$10:$P$37)</f>
        <v>Device</v>
      </c>
      <c r="J1698" t="s">
        <v>128</v>
      </c>
      <c r="K1698" t="s">
        <v>1426</v>
      </c>
      <c r="L1698">
        <v>1</v>
      </c>
    </row>
    <row r="1699" spans="1:12" x14ac:dyDescent="0.2">
      <c r="A1699" s="1" t="d">
        <v>2023-02-01</v>
      </c>
      <c r="B1699" s="45">
        <v>-1</v>
      </c>
      <c r="C1699" t="s">
        <v>77</v>
      </c>
      <c r="D1699" t="str">
        <f>_xlfn.XLOOKUP(Table2[[#This Row],[Patron Group]],$R$10:$R$24,$S$10:$S$24)</f>
        <v>Undergraduate</v>
      </c>
      <c r="E1699" s="1" t="d">
        <v>2023-02-08</v>
      </c>
      <c r="F1699" t="s">
        <v>1427</v>
      </c>
      <c r="G1699" t="s">
        <v>2273</v>
      </c>
      <c r="H1699" t="str">
        <f>_xlfn.XLOOKUP(Table2[[#This Row],[Unique BarCode]],$N$10:$N$37,$O$10:$O$37)</f>
        <v>ChromeBook</v>
      </c>
      <c r="I1699" t="str">
        <f>_xlfn.XLOOKUP(Table2[[#This Row],[Unique BarCode]],$N$10:$N$37,$P$10:$P$37)</f>
        <v>Device</v>
      </c>
      <c r="J1699" t="s">
        <v>8</v>
      </c>
      <c r="K1699" t="s">
        <v>1428</v>
      </c>
      <c r="L1699">
        <v>1</v>
      </c>
    </row>
    <row r="1700" spans="1:12" x14ac:dyDescent="0.2">
      <c r="A1700" s="1" t="d">
        <v>2023-02-01</v>
      </c>
      <c r="B1700" s="45">
        <v>-1</v>
      </c>
      <c r="C1700" t="s">
        <v>77</v>
      </c>
      <c r="D1700" t="str">
        <f>_xlfn.XLOOKUP(Table2[[#This Row],[Patron Group]],$R$10:$R$24,$S$10:$S$24)</f>
        <v>Undergraduate</v>
      </c>
      <c r="E1700" s="1" t="d">
        <v>2023-02-08</v>
      </c>
      <c r="F1700" t="s">
        <v>75</v>
      </c>
      <c r="G1700" t="s">
        <v>2273</v>
      </c>
      <c r="H1700" t="str">
        <f>_xlfn.XLOOKUP(Table2[[#This Row],[Unique BarCode]],$N$10:$N$37,$O$10:$O$37)</f>
        <v>ChromeBook</v>
      </c>
      <c r="I1700" t="str">
        <f>_xlfn.XLOOKUP(Table2[[#This Row],[Unique BarCode]],$N$10:$N$37,$P$10:$P$37)</f>
        <v>Device</v>
      </c>
      <c r="J1700" t="s">
        <v>13</v>
      </c>
      <c r="K1700" t="s">
        <v>76</v>
      </c>
      <c r="L1700">
        <v>1</v>
      </c>
    </row>
    <row r="1701" spans="1:12" x14ac:dyDescent="0.2">
      <c r="A1701" s="1" t="d">
        <v>2023-02-01</v>
      </c>
      <c r="B1701" s="45">
        <v>-1</v>
      </c>
      <c r="C1701" t="s">
        <v>77</v>
      </c>
      <c r="D1701" t="str">
        <f>_xlfn.XLOOKUP(Table2[[#This Row],[Patron Group]],$R$10:$R$24,$S$10:$S$24)</f>
        <v>Undergraduate</v>
      </c>
      <c r="E1701" s="1" t="d">
        <v>2023-02-08</v>
      </c>
      <c r="F1701" t="s">
        <v>1395</v>
      </c>
      <c r="G1701" t="s">
        <v>2273</v>
      </c>
      <c r="H1701" t="str">
        <f>_xlfn.XLOOKUP(Table2[[#This Row],[Unique BarCode]],$N$10:$N$37,$O$10:$O$37)</f>
        <v>ChromeBook</v>
      </c>
      <c r="I1701" t="str">
        <f>_xlfn.XLOOKUP(Table2[[#This Row],[Unique BarCode]],$N$10:$N$37,$P$10:$P$37)</f>
        <v>Device</v>
      </c>
      <c r="J1701" t="s">
        <v>13</v>
      </c>
      <c r="K1701" t="s">
        <v>1396</v>
      </c>
      <c r="L1701">
        <v>1</v>
      </c>
    </row>
    <row r="1702" spans="1:12" x14ac:dyDescent="0.2">
      <c r="A1702" s="1" t="d">
        <v>2023-02-01</v>
      </c>
      <c r="B1702" s="45">
        <v>-1</v>
      </c>
      <c r="C1702" t="s">
        <v>77</v>
      </c>
      <c r="D1702" t="str">
        <f>_xlfn.XLOOKUP(Table2[[#This Row],[Patron Group]],$R$10:$R$24,$S$10:$S$24)</f>
        <v>Undergraduate</v>
      </c>
      <c r="E1702" s="1" t="d">
        <v>2023-02-08</v>
      </c>
      <c r="F1702" t="s">
        <v>242</v>
      </c>
      <c r="G1702" t="s">
        <v>2273</v>
      </c>
      <c r="H1702" t="str">
        <f>_xlfn.XLOOKUP(Table2[[#This Row],[Unique BarCode]],$N$10:$N$37,$O$10:$O$37)</f>
        <v>ChromeBook</v>
      </c>
      <c r="I1702" t="str">
        <f>_xlfn.XLOOKUP(Table2[[#This Row],[Unique BarCode]],$N$10:$N$37,$P$10:$P$37)</f>
        <v>Device</v>
      </c>
      <c r="J1702" t="s">
        <v>8</v>
      </c>
      <c r="K1702" t="s">
        <v>243</v>
      </c>
      <c r="L1702">
        <v>1</v>
      </c>
    </row>
    <row r="1703" spans="1:12" x14ac:dyDescent="0.2">
      <c r="A1703" s="1" t="d">
        <v>2023-02-01</v>
      </c>
      <c r="B1703" s="45">
        <v>-1</v>
      </c>
      <c r="C1703" t="s">
        <v>77</v>
      </c>
      <c r="D1703" t="str">
        <f>_xlfn.XLOOKUP(Table2[[#This Row],[Patron Group]],$R$10:$R$24,$S$10:$S$24)</f>
        <v>Undergraduate</v>
      </c>
      <c r="E1703" s="1" t="d">
        <v>2023-02-08</v>
      </c>
      <c r="F1703" t="s">
        <v>495</v>
      </c>
      <c r="G1703" t="s">
        <v>2273</v>
      </c>
      <c r="H1703" t="str">
        <f>_xlfn.XLOOKUP(Table2[[#This Row],[Unique BarCode]],$N$10:$N$37,$O$10:$O$37)</f>
        <v>ChromeBook</v>
      </c>
      <c r="I1703" t="str">
        <f>_xlfn.XLOOKUP(Table2[[#This Row],[Unique BarCode]],$N$10:$N$37,$P$10:$P$37)</f>
        <v>Device</v>
      </c>
      <c r="J1703" t="s">
        <v>8</v>
      </c>
      <c r="K1703" t="s">
        <v>496</v>
      </c>
      <c r="L1703">
        <v>1</v>
      </c>
    </row>
    <row r="1704" spans="1:12" x14ac:dyDescent="0.2">
      <c r="A1704" s="1" t="d">
        <v>2023-02-01</v>
      </c>
      <c r="B1704" s="45">
        <v>-1</v>
      </c>
      <c r="C1704" t="s">
        <v>77</v>
      </c>
      <c r="D1704" t="str">
        <f>_xlfn.XLOOKUP(Table2[[#This Row],[Patron Group]],$R$10:$R$24,$S$10:$S$24)</f>
        <v>Undergraduate</v>
      </c>
      <c r="E1704" s="1" t="d">
        <v>2023-02-08</v>
      </c>
      <c r="F1704" t="s">
        <v>599</v>
      </c>
      <c r="G1704" t="s">
        <v>2274</v>
      </c>
      <c r="H1704" t="str">
        <f>_xlfn.XLOOKUP(Table2[[#This Row],[Unique BarCode]],$N$10:$N$37,$O$10:$O$37)</f>
        <v>MacBook</v>
      </c>
      <c r="I1704" t="str">
        <f>_xlfn.XLOOKUP(Table2[[#This Row],[Unique BarCode]],$N$10:$N$37,$P$10:$P$37)</f>
        <v>Device</v>
      </c>
      <c r="J1704" t="s">
        <v>8</v>
      </c>
      <c r="K1704" t="s">
        <v>600</v>
      </c>
      <c r="L1704">
        <v>1</v>
      </c>
    </row>
    <row r="1705" spans="1:12" x14ac:dyDescent="0.2">
      <c r="A1705" s="1" t="d">
        <v>2023-02-01</v>
      </c>
      <c r="B1705" s="45">
        <v>-1</v>
      </c>
      <c r="C1705" t="s">
        <v>77</v>
      </c>
      <c r="D1705" t="str">
        <f>_xlfn.XLOOKUP(Table2[[#This Row],[Patron Group]],$R$10:$R$24,$S$10:$S$24)</f>
        <v>Undergraduate</v>
      </c>
      <c r="E1705" s="1" t="d">
        <v>2023-02-08</v>
      </c>
      <c r="F1705" t="s">
        <v>698</v>
      </c>
      <c r="G1705" t="s">
        <v>2275</v>
      </c>
      <c r="H1705" t="str">
        <f>_xlfn.XLOOKUP(Table2[[#This Row],[Unique BarCode]],$N$10:$N$37,$O$10:$O$37)</f>
        <v>iPad</v>
      </c>
      <c r="I1705" t="str">
        <f>_xlfn.XLOOKUP(Table2[[#This Row],[Unique BarCode]],$N$10:$N$37,$P$10:$P$37)</f>
        <v>Device</v>
      </c>
      <c r="J1705" t="s">
        <v>8</v>
      </c>
      <c r="K1705" t="s">
        <v>699</v>
      </c>
      <c r="L1705">
        <v>1</v>
      </c>
    </row>
    <row r="1706" spans="1:12" x14ac:dyDescent="0.2">
      <c r="A1706" s="1" t="d">
        <v>2023-02-01</v>
      </c>
      <c r="B1706" s="45">
        <v>-1</v>
      </c>
      <c r="C1706" t="s">
        <v>77</v>
      </c>
      <c r="D1706" t="str">
        <f>_xlfn.XLOOKUP(Table2[[#This Row],[Patron Group]],$R$10:$R$24,$S$10:$S$24)</f>
        <v>Undergraduate</v>
      </c>
      <c r="E1706" s="1" t="d">
        <v>2023-02-08</v>
      </c>
      <c r="F1706" t="s">
        <v>1429</v>
      </c>
      <c r="G1706" t="s">
        <v>2263</v>
      </c>
      <c r="H1706" t="str">
        <f>_xlfn.XLOOKUP(Table2[[#This Row],[Unique BarCode]],$N$10:$N$37,$O$10:$O$37)</f>
        <v>HP Laptop</v>
      </c>
      <c r="I1706" t="str">
        <f>_xlfn.XLOOKUP(Table2[[#This Row],[Unique BarCode]],$N$10:$N$37,$P$10:$P$37)</f>
        <v>Device</v>
      </c>
      <c r="J1706" t="s">
        <v>8</v>
      </c>
      <c r="K1706" t="s">
        <v>1430</v>
      </c>
      <c r="L1706">
        <v>1</v>
      </c>
    </row>
    <row r="1707" spans="1:12" x14ac:dyDescent="0.2">
      <c r="A1707" s="1" t="d">
        <v>2023-02-01</v>
      </c>
      <c r="B1707" s="45">
        <v>-1</v>
      </c>
      <c r="C1707" t="s">
        <v>77</v>
      </c>
      <c r="D1707" t="str">
        <f>_xlfn.XLOOKUP(Table2[[#This Row],[Patron Group]],$R$10:$R$24,$S$10:$S$24)</f>
        <v>Undergraduate</v>
      </c>
      <c r="E1707" s="1" t="d">
        <v>2023-02-14</v>
      </c>
      <c r="F1707" t="s">
        <v>1431</v>
      </c>
      <c r="G1707" t="s">
        <v>2274</v>
      </c>
      <c r="H1707" t="str">
        <f>_xlfn.XLOOKUP(Table2[[#This Row],[Unique BarCode]],$N$10:$N$37,$O$10:$O$37)</f>
        <v>MacBook</v>
      </c>
      <c r="I1707" t="str">
        <f>_xlfn.XLOOKUP(Table2[[#This Row],[Unique BarCode]],$N$10:$N$37,$P$10:$P$37)</f>
        <v>Device</v>
      </c>
      <c r="J1707" t="s">
        <v>8</v>
      </c>
      <c r="K1707" t="s">
        <v>1432</v>
      </c>
      <c r="L1707">
        <v>1</v>
      </c>
    </row>
    <row r="1708" spans="1:12" x14ac:dyDescent="0.2">
      <c r="A1708" s="1" t="d">
        <v>2023-02-01</v>
      </c>
      <c r="B1708" s="45">
        <v>-1</v>
      </c>
      <c r="C1708" t="s">
        <v>77</v>
      </c>
      <c r="D1708" t="str">
        <f>_xlfn.XLOOKUP(Table2[[#This Row],[Patron Group]],$R$10:$R$24,$S$10:$S$24)</f>
        <v>Undergraduate</v>
      </c>
      <c r="E1708" s="1" t="d">
        <v>2023-02-14</v>
      </c>
      <c r="F1708" t="s">
        <v>1433</v>
      </c>
      <c r="G1708" t="s">
        <v>2274</v>
      </c>
      <c r="H1708" t="str">
        <f>_xlfn.XLOOKUP(Table2[[#This Row],[Unique BarCode]],$N$10:$N$37,$O$10:$O$37)</f>
        <v>MacBook</v>
      </c>
      <c r="I1708" t="str">
        <f>_xlfn.XLOOKUP(Table2[[#This Row],[Unique BarCode]],$N$10:$N$37,$P$10:$P$37)</f>
        <v>Device</v>
      </c>
      <c r="J1708" t="s">
        <v>8</v>
      </c>
      <c r="K1708" t="s">
        <v>1434</v>
      </c>
      <c r="L1708">
        <v>1</v>
      </c>
    </row>
    <row r="1709" spans="1:12" x14ac:dyDescent="0.2">
      <c r="A1709" s="1" t="d">
        <v>2023-02-01</v>
      </c>
      <c r="B1709" s="45">
        <v>-1</v>
      </c>
      <c r="C1709" t="s">
        <v>77</v>
      </c>
      <c r="D1709" t="str">
        <f>_xlfn.XLOOKUP(Table2[[#This Row],[Patron Group]],$R$10:$R$24,$S$10:$S$24)</f>
        <v>Undergraduate</v>
      </c>
      <c r="E1709" s="1" t="d">
        <v>2023-02-14</v>
      </c>
      <c r="F1709" t="s">
        <v>1294</v>
      </c>
      <c r="G1709" t="s">
        <v>2274</v>
      </c>
      <c r="H1709" t="str">
        <f>_xlfn.XLOOKUP(Table2[[#This Row],[Unique BarCode]],$N$10:$N$37,$O$10:$O$37)</f>
        <v>MacBook</v>
      </c>
      <c r="I1709" t="str">
        <f>_xlfn.XLOOKUP(Table2[[#This Row],[Unique BarCode]],$N$10:$N$37,$P$10:$P$37)</f>
        <v>Device</v>
      </c>
      <c r="J1709" t="s">
        <v>8</v>
      </c>
      <c r="K1709" t="s">
        <v>1294</v>
      </c>
      <c r="L1709">
        <v>1</v>
      </c>
    </row>
    <row r="1710" spans="1:12" x14ac:dyDescent="0.2">
      <c r="A1710" s="1" t="d">
        <v>2023-02-01</v>
      </c>
      <c r="B1710" s="45">
        <v>-1</v>
      </c>
      <c r="C1710" t="s">
        <v>77</v>
      </c>
      <c r="D1710" t="str">
        <f>_xlfn.XLOOKUP(Table2[[#This Row],[Patron Group]],$R$10:$R$24,$S$10:$S$24)</f>
        <v>Undergraduate</v>
      </c>
      <c r="E1710" s="1" t="d">
        <v>2023-02-14</v>
      </c>
      <c r="F1710" t="s">
        <v>796</v>
      </c>
      <c r="G1710" t="s">
        <v>2263</v>
      </c>
      <c r="H1710" t="str">
        <f>_xlfn.XLOOKUP(Table2[[#This Row],[Unique BarCode]],$N$10:$N$37,$O$10:$O$37)</f>
        <v>HP Laptop</v>
      </c>
      <c r="I1710" t="str">
        <f>_xlfn.XLOOKUP(Table2[[#This Row],[Unique BarCode]],$N$10:$N$37,$P$10:$P$37)</f>
        <v>Device</v>
      </c>
      <c r="J1710" t="s">
        <v>8</v>
      </c>
      <c r="K1710" t="s">
        <v>797</v>
      </c>
      <c r="L1710">
        <v>1</v>
      </c>
    </row>
    <row r="1711" spans="1:12" x14ac:dyDescent="0.2">
      <c r="A1711" s="1" t="d">
        <v>2023-02-01</v>
      </c>
      <c r="B1711" s="45">
        <v>-1</v>
      </c>
      <c r="C1711" t="s">
        <v>77</v>
      </c>
      <c r="D1711" t="str">
        <f>_xlfn.XLOOKUP(Table2[[#This Row],[Patron Group]],$R$10:$R$24,$S$10:$S$24)</f>
        <v>Undergraduate</v>
      </c>
      <c r="E1711" s="1" t="d">
        <v>2023-02-15</v>
      </c>
      <c r="F1711" t="s">
        <v>1435</v>
      </c>
      <c r="G1711" t="s">
        <v>2274</v>
      </c>
      <c r="H1711" t="str">
        <f>_xlfn.XLOOKUP(Table2[[#This Row],[Unique BarCode]],$N$10:$N$37,$O$10:$O$37)</f>
        <v>MacBook</v>
      </c>
      <c r="I1711" t="str">
        <f>_xlfn.XLOOKUP(Table2[[#This Row],[Unique BarCode]],$N$10:$N$37,$P$10:$P$37)</f>
        <v>Device</v>
      </c>
      <c r="J1711" t="s">
        <v>8</v>
      </c>
      <c r="K1711" t="s">
        <v>1436</v>
      </c>
      <c r="L1711">
        <v>1</v>
      </c>
    </row>
    <row r="1712" spans="1:12" x14ac:dyDescent="0.2">
      <c r="A1712" s="1" t="d">
        <v>2023-02-01</v>
      </c>
      <c r="B1712" s="45">
        <v>-1</v>
      </c>
      <c r="C1712" t="s">
        <v>77</v>
      </c>
      <c r="D1712" t="str">
        <f>_xlfn.XLOOKUP(Table2[[#This Row],[Patron Group]],$R$10:$R$24,$S$10:$S$24)</f>
        <v>Undergraduate</v>
      </c>
      <c r="E1712" s="1" t="d">
        <v>2023-02-15</v>
      </c>
      <c r="F1712" t="s">
        <v>246</v>
      </c>
      <c r="G1712" t="s">
        <v>2274</v>
      </c>
      <c r="H1712" t="str">
        <f>_xlfn.XLOOKUP(Table2[[#This Row],[Unique BarCode]],$N$10:$N$37,$O$10:$O$37)</f>
        <v>MacBook</v>
      </c>
      <c r="I1712" t="str">
        <f>_xlfn.XLOOKUP(Table2[[#This Row],[Unique BarCode]],$N$10:$N$37,$P$10:$P$37)</f>
        <v>Device</v>
      </c>
      <c r="J1712" t="s">
        <v>8</v>
      </c>
      <c r="K1712" t="s">
        <v>247</v>
      </c>
      <c r="L1712">
        <v>1</v>
      </c>
    </row>
    <row r="1713" spans="1:12" x14ac:dyDescent="0.2">
      <c r="A1713" s="1" t="d">
        <v>2023-02-01</v>
      </c>
      <c r="B1713" s="45">
        <v>-1</v>
      </c>
      <c r="C1713" t="s">
        <v>77</v>
      </c>
      <c r="D1713" t="str">
        <f>_xlfn.XLOOKUP(Table2[[#This Row],[Patron Group]],$R$10:$R$24,$S$10:$S$24)</f>
        <v>Undergraduate</v>
      </c>
      <c r="E1713" s="1" t="d">
        <v>2023-02-15</v>
      </c>
      <c r="F1713" t="s">
        <v>603</v>
      </c>
      <c r="G1713" t="s">
        <v>2274</v>
      </c>
      <c r="H1713" t="str">
        <f>_xlfn.XLOOKUP(Table2[[#This Row],[Unique BarCode]],$N$10:$N$37,$O$10:$O$37)</f>
        <v>MacBook</v>
      </c>
      <c r="I1713" t="str">
        <f>_xlfn.XLOOKUP(Table2[[#This Row],[Unique BarCode]],$N$10:$N$37,$P$10:$P$37)</f>
        <v>Device</v>
      </c>
      <c r="J1713" t="s">
        <v>8</v>
      </c>
      <c r="K1713" t="s">
        <v>604</v>
      </c>
      <c r="L1713">
        <v>1</v>
      </c>
    </row>
    <row r="1714" spans="1:12" x14ac:dyDescent="0.2">
      <c r="A1714" s="1" t="d">
        <v>2023-02-01</v>
      </c>
      <c r="B1714" s="45">
        <v>-1</v>
      </c>
      <c r="C1714" t="s">
        <v>77</v>
      </c>
      <c r="D1714" t="str">
        <f>_xlfn.XLOOKUP(Table2[[#This Row],[Patron Group]],$R$10:$R$24,$S$10:$S$24)</f>
        <v>Undergraduate</v>
      </c>
      <c r="E1714" s="1" t="d">
        <v>2023-02-15</v>
      </c>
      <c r="F1714" t="s">
        <v>1437</v>
      </c>
      <c r="G1714" t="s">
        <v>2274</v>
      </c>
      <c r="H1714" t="str">
        <f>_xlfn.XLOOKUP(Table2[[#This Row],[Unique BarCode]],$N$10:$N$37,$O$10:$O$37)</f>
        <v>MacBook</v>
      </c>
      <c r="I1714" t="str">
        <f>_xlfn.XLOOKUP(Table2[[#This Row],[Unique BarCode]],$N$10:$N$37,$P$10:$P$37)</f>
        <v>Device</v>
      </c>
      <c r="J1714" t="s">
        <v>8</v>
      </c>
      <c r="K1714" t="s">
        <v>1437</v>
      </c>
      <c r="L1714">
        <v>1</v>
      </c>
    </row>
    <row r="1715" spans="1:12" x14ac:dyDescent="0.2">
      <c r="A1715" s="1" t="d">
        <v>2023-02-01</v>
      </c>
      <c r="B1715" s="45">
        <v>-1</v>
      </c>
      <c r="C1715" t="s">
        <v>77</v>
      </c>
      <c r="D1715" t="str">
        <f>_xlfn.XLOOKUP(Table2[[#This Row],[Patron Group]],$R$10:$R$24,$S$10:$S$24)</f>
        <v>Undergraduate</v>
      </c>
      <c r="E1715" s="1" t="d">
        <v>2023-02-15</v>
      </c>
      <c r="F1715" t="s">
        <v>748</v>
      </c>
      <c r="G1715" t="s">
        <v>2275</v>
      </c>
      <c r="H1715" t="str">
        <f>_xlfn.XLOOKUP(Table2[[#This Row],[Unique BarCode]],$N$10:$N$37,$O$10:$O$37)</f>
        <v>iPad</v>
      </c>
      <c r="I1715" t="str">
        <f>_xlfn.XLOOKUP(Table2[[#This Row],[Unique BarCode]],$N$10:$N$37,$P$10:$P$37)</f>
        <v>Device</v>
      </c>
      <c r="J1715" t="s">
        <v>8</v>
      </c>
      <c r="L1715">
        <v>1</v>
      </c>
    </row>
    <row r="1716" spans="1:12" x14ac:dyDescent="0.2">
      <c r="A1716" s="1" t="d">
        <v>2023-02-01</v>
      </c>
      <c r="B1716" s="45">
        <v>-1</v>
      </c>
      <c r="C1716" t="s">
        <v>77</v>
      </c>
      <c r="D1716" t="str">
        <f>_xlfn.XLOOKUP(Table2[[#This Row],[Patron Group]],$R$10:$R$24,$S$10:$S$24)</f>
        <v>Undergraduate</v>
      </c>
      <c r="E1716" s="1" t="d">
        <v>2023-02-15</v>
      </c>
      <c r="F1716" t="s">
        <v>751</v>
      </c>
      <c r="G1716" t="s">
        <v>2263</v>
      </c>
      <c r="H1716" t="str">
        <f>_xlfn.XLOOKUP(Table2[[#This Row],[Unique BarCode]],$N$10:$N$37,$O$10:$O$37)</f>
        <v>HP Laptop</v>
      </c>
      <c r="I1716" t="str">
        <f>_xlfn.XLOOKUP(Table2[[#This Row],[Unique BarCode]],$N$10:$N$37,$P$10:$P$37)</f>
        <v>Device</v>
      </c>
      <c r="J1716" t="s">
        <v>8</v>
      </c>
      <c r="K1716" t="s">
        <v>752</v>
      </c>
      <c r="L1716">
        <v>1</v>
      </c>
    </row>
    <row r="1717" spans="1:12" x14ac:dyDescent="0.2">
      <c r="A1717" s="1" t="d">
        <v>2023-02-01</v>
      </c>
      <c r="B1717" s="45">
        <v>-1</v>
      </c>
      <c r="C1717" t="s">
        <v>77</v>
      </c>
      <c r="D1717" t="str">
        <f>_xlfn.XLOOKUP(Table2[[#This Row],[Patron Group]],$R$10:$R$24,$S$10:$S$24)</f>
        <v>Undergraduate</v>
      </c>
      <c r="E1717" s="1" t="d">
        <v>2023-02-15</v>
      </c>
      <c r="F1717" t="s">
        <v>892</v>
      </c>
      <c r="G1717" t="s">
        <v>2263</v>
      </c>
      <c r="H1717" t="str">
        <f>_xlfn.XLOOKUP(Table2[[#This Row],[Unique BarCode]],$N$10:$N$37,$O$10:$O$37)</f>
        <v>HP Laptop</v>
      </c>
      <c r="I1717" t="str">
        <f>_xlfn.XLOOKUP(Table2[[#This Row],[Unique BarCode]],$N$10:$N$37,$P$10:$P$37)</f>
        <v>Device</v>
      </c>
      <c r="J1717" t="s">
        <v>8</v>
      </c>
      <c r="K1717" t="s">
        <v>893</v>
      </c>
      <c r="L1717">
        <v>1</v>
      </c>
    </row>
    <row r="1718" spans="1:12" x14ac:dyDescent="0.2">
      <c r="A1718" s="1" t="d">
        <v>2023-02-01</v>
      </c>
      <c r="B1718" s="45">
        <v>-1</v>
      </c>
      <c r="C1718" t="s">
        <v>77</v>
      </c>
      <c r="D1718" t="str">
        <f>_xlfn.XLOOKUP(Table2[[#This Row],[Patron Group]],$R$10:$R$24,$S$10:$S$24)</f>
        <v>Undergraduate</v>
      </c>
      <c r="E1718" s="1" t="d">
        <v>2023-02-15</v>
      </c>
      <c r="F1718" t="s">
        <v>744</v>
      </c>
      <c r="G1718" t="s">
        <v>2263</v>
      </c>
      <c r="H1718" t="str">
        <f>_xlfn.XLOOKUP(Table2[[#This Row],[Unique BarCode]],$N$10:$N$37,$O$10:$O$37)</f>
        <v>HP Laptop</v>
      </c>
      <c r="I1718" t="str">
        <f>_xlfn.XLOOKUP(Table2[[#This Row],[Unique BarCode]],$N$10:$N$37,$P$10:$P$37)</f>
        <v>Device</v>
      </c>
      <c r="J1718" t="s">
        <v>8</v>
      </c>
      <c r="K1718" t="s">
        <v>745</v>
      </c>
      <c r="L1718">
        <v>1</v>
      </c>
    </row>
    <row r="1719" spans="1:12" x14ac:dyDescent="0.2">
      <c r="A1719" s="1" t="d">
        <v>2023-02-01</v>
      </c>
      <c r="B1719" s="45">
        <v>-1</v>
      </c>
      <c r="C1719" t="s">
        <v>77</v>
      </c>
      <c r="D1719" t="str">
        <f>_xlfn.XLOOKUP(Table2[[#This Row],[Patron Group]],$R$10:$R$24,$S$10:$S$24)</f>
        <v>Undergraduate</v>
      </c>
      <c r="E1719" s="1" t="d">
        <v>2023-02-15</v>
      </c>
      <c r="F1719" t="s">
        <v>175</v>
      </c>
      <c r="G1719" t="s">
        <v>2263</v>
      </c>
      <c r="H1719" t="str">
        <f>_xlfn.XLOOKUP(Table2[[#This Row],[Unique BarCode]],$N$10:$N$37,$O$10:$O$37)</f>
        <v>HP Laptop</v>
      </c>
      <c r="I1719" t="str">
        <f>_xlfn.XLOOKUP(Table2[[#This Row],[Unique BarCode]],$N$10:$N$37,$P$10:$P$37)</f>
        <v>Device</v>
      </c>
      <c r="J1719" t="s">
        <v>8</v>
      </c>
      <c r="K1719" t="s">
        <v>176</v>
      </c>
      <c r="L1719">
        <v>1</v>
      </c>
    </row>
    <row r="1720" spans="1:12" x14ac:dyDescent="0.2">
      <c r="A1720" s="1" t="d">
        <v>2023-02-01</v>
      </c>
      <c r="B1720" s="45">
        <v>-1</v>
      </c>
      <c r="C1720" t="s">
        <v>77</v>
      </c>
      <c r="D1720" t="str">
        <f>_xlfn.XLOOKUP(Table2[[#This Row],[Patron Group]],$R$10:$R$24,$S$10:$S$24)</f>
        <v>Undergraduate</v>
      </c>
      <c r="E1720" s="1" t="d">
        <v>2023-02-15</v>
      </c>
      <c r="F1720" t="s">
        <v>934</v>
      </c>
      <c r="G1720" t="s">
        <v>2263</v>
      </c>
      <c r="H1720" t="str">
        <f>_xlfn.XLOOKUP(Table2[[#This Row],[Unique BarCode]],$N$10:$N$37,$O$10:$O$37)</f>
        <v>HP Laptop</v>
      </c>
      <c r="I1720" t="str">
        <f>_xlfn.XLOOKUP(Table2[[#This Row],[Unique BarCode]],$N$10:$N$37,$P$10:$P$37)</f>
        <v>Device</v>
      </c>
      <c r="J1720" t="s">
        <v>8</v>
      </c>
      <c r="K1720" t="s">
        <v>935</v>
      </c>
      <c r="L1720">
        <v>1</v>
      </c>
    </row>
    <row r="1721" spans="1:12" x14ac:dyDescent="0.2">
      <c r="A1721" s="1" t="d">
        <v>2023-02-01</v>
      </c>
      <c r="B1721" s="45">
        <v>5560075590006530</v>
      </c>
      <c r="C1721" t="s">
        <v>77</v>
      </c>
      <c r="D1721" t="str">
        <f>_xlfn.XLOOKUP(Table2[[#This Row],[Patron Group]],$R$10:$R$24,$S$10:$S$24)</f>
        <v>Undergraduate</v>
      </c>
      <c r="E1721" s="1" t="d">
        <v>2023-02-08</v>
      </c>
      <c r="F1721" t="s">
        <v>153</v>
      </c>
      <c r="G1721" t="s">
        <v>2273</v>
      </c>
      <c r="H1721" t="str">
        <f>_xlfn.XLOOKUP(Table2[[#This Row],[Unique BarCode]],$N$10:$N$37,$O$10:$O$37)</f>
        <v>ChromeBook</v>
      </c>
      <c r="I1721" t="str">
        <f>_xlfn.XLOOKUP(Table2[[#This Row],[Unique BarCode]],$N$10:$N$37,$P$10:$P$37)</f>
        <v>Device</v>
      </c>
      <c r="J1721" t="s">
        <v>8</v>
      </c>
      <c r="K1721" t="s">
        <v>154</v>
      </c>
      <c r="L1721">
        <v>1</v>
      </c>
    </row>
    <row r="1722" spans="1:12" x14ac:dyDescent="0.2">
      <c r="A1722" s="1" t="d">
        <v>2023-02-01</v>
      </c>
      <c r="B1722" s="45">
        <v>9808738490006530</v>
      </c>
      <c r="C1722" t="s">
        <v>74</v>
      </c>
      <c r="D1722" t="str">
        <f>_xlfn.XLOOKUP(Table2[[#This Row],[Patron Group]],$R$10:$R$24,$S$10:$S$24)</f>
        <v>Staff</v>
      </c>
      <c r="E1722" s="1" t="d">
        <v>2023-03-31</v>
      </c>
      <c r="F1722" t="s">
        <v>1064</v>
      </c>
      <c r="G1722" t="s">
        <v>2273</v>
      </c>
      <c r="H1722" t="str">
        <f>_xlfn.XLOOKUP(Table2[[#This Row],[Unique BarCode]],$N$10:$N$37,$O$10:$O$37)</f>
        <v>ChromeBook</v>
      </c>
      <c r="I1722" t="str">
        <f>_xlfn.XLOOKUP(Table2[[#This Row],[Unique BarCode]],$N$10:$N$37,$P$10:$P$37)</f>
        <v>Device</v>
      </c>
      <c r="J1722" t="s">
        <v>8</v>
      </c>
      <c r="K1722" t="s">
        <v>1065</v>
      </c>
      <c r="L1722">
        <v>1</v>
      </c>
    </row>
    <row r="1723" spans="1:12" x14ac:dyDescent="0.2">
      <c r="A1723" s="1" t="d">
        <v>2023-02-01</v>
      </c>
      <c r="B1723" s="45">
        <v>9808738490006530</v>
      </c>
      <c r="C1723" t="s">
        <v>74</v>
      </c>
      <c r="D1723" t="str">
        <f>_xlfn.XLOOKUP(Table2[[#This Row],[Patron Group]],$R$10:$R$24,$S$10:$S$24)</f>
        <v>Staff</v>
      </c>
      <c r="E1723" s="1" t="d">
        <v>2023-03-31</v>
      </c>
      <c r="F1723" t="s">
        <v>261</v>
      </c>
      <c r="G1723" t="s">
        <v>2265</v>
      </c>
      <c r="H1723" t="str">
        <f>_xlfn.XLOOKUP(Table2[[#This Row],[Unique BarCode]],$N$10:$N$37,$O$10:$O$37)</f>
        <v>IPHONE</v>
      </c>
      <c r="I1723" t="str">
        <f>_xlfn.XLOOKUP(Table2[[#This Row],[Unique BarCode]],$N$10:$N$37,$P$10:$P$37)</f>
        <v>Charger</v>
      </c>
      <c r="J1723" t="s">
        <v>8</v>
      </c>
      <c r="K1723" t="s">
        <v>262</v>
      </c>
      <c r="L1723">
        <v>1</v>
      </c>
    </row>
    <row r="1724" spans="1:12" x14ac:dyDescent="0.2">
      <c r="A1724" s="1" t="d">
        <v>2023-02-02</v>
      </c>
      <c r="B1724" s="45">
        <v>-1</v>
      </c>
      <c r="C1724" t="s">
        <v>20</v>
      </c>
      <c r="D1724" t="str">
        <f>_xlfn.XLOOKUP(Table2[[#This Row],[Patron Group]],$R$10:$R$24,$S$10:$S$24)</f>
        <v>Graduate</v>
      </c>
      <c r="E1724" s="1" t="d">
        <v>2023-02-02</v>
      </c>
      <c r="F1724" t="s">
        <v>218</v>
      </c>
      <c r="G1724" t="s">
        <v>2265</v>
      </c>
      <c r="H1724" t="str">
        <f>_xlfn.XLOOKUP(Table2[[#This Row],[Unique BarCode]],$N$10:$N$37,$O$10:$O$37)</f>
        <v>IPHONE</v>
      </c>
      <c r="I1724" t="str">
        <f>_xlfn.XLOOKUP(Table2[[#This Row],[Unique BarCode]],$N$10:$N$37,$P$10:$P$37)</f>
        <v>Charger</v>
      </c>
      <c r="J1724" t="s">
        <v>49</v>
      </c>
      <c r="K1724" t="s">
        <v>219</v>
      </c>
      <c r="L1724">
        <v>1</v>
      </c>
    </row>
    <row r="1725" spans="1:12" x14ac:dyDescent="0.2">
      <c r="A1725" s="1" t="d">
        <v>2023-02-02</v>
      </c>
      <c r="B1725" s="45">
        <v>-1</v>
      </c>
      <c r="C1725" t="s">
        <v>20</v>
      </c>
      <c r="D1725" t="str">
        <f>_xlfn.XLOOKUP(Table2[[#This Row],[Patron Group]],$R$10:$R$24,$S$10:$S$24)</f>
        <v>Graduate</v>
      </c>
      <c r="E1725" s="1" t="d">
        <v>2023-02-02</v>
      </c>
      <c r="F1725" t="s">
        <v>433</v>
      </c>
      <c r="G1725" t="s">
        <v>2265</v>
      </c>
      <c r="H1725" t="str">
        <f>_xlfn.XLOOKUP(Table2[[#This Row],[Unique BarCode]],$N$10:$N$37,$O$10:$O$37)</f>
        <v>IPHONE</v>
      </c>
      <c r="I1725" t="str">
        <f>_xlfn.XLOOKUP(Table2[[#This Row],[Unique BarCode]],$N$10:$N$37,$P$10:$P$37)</f>
        <v>Charger</v>
      </c>
      <c r="J1725" t="s">
        <v>8</v>
      </c>
      <c r="K1725" t="s">
        <v>434</v>
      </c>
      <c r="L1725">
        <v>1</v>
      </c>
    </row>
    <row r="1726" spans="1:12" x14ac:dyDescent="0.2">
      <c r="A1726" s="1" t="d">
        <v>2023-02-02</v>
      </c>
      <c r="B1726" s="45">
        <v>-1</v>
      </c>
      <c r="C1726" t="s">
        <v>20</v>
      </c>
      <c r="D1726" t="str">
        <f>_xlfn.XLOOKUP(Table2[[#This Row],[Patron Group]],$R$10:$R$24,$S$10:$S$24)</f>
        <v>Graduate</v>
      </c>
      <c r="E1726" s="1" t="d">
        <v>2023-02-02</v>
      </c>
      <c r="F1726" t="s">
        <v>222</v>
      </c>
      <c r="G1726" t="s">
        <v>2265</v>
      </c>
      <c r="H1726" t="str">
        <f>_xlfn.XLOOKUP(Table2[[#This Row],[Unique BarCode]],$N$10:$N$37,$O$10:$O$37)</f>
        <v>IPHONE</v>
      </c>
      <c r="I1726" t="str">
        <f>_xlfn.XLOOKUP(Table2[[#This Row],[Unique BarCode]],$N$10:$N$37,$P$10:$P$37)</f>
        <v>Charger</v>
      </c>
      <c r="J1726" t="s">
        <v>13</v>
      </c>
      <c r="K1726" t="s">
        <v>223</v>
      </c>
      <c r="L1726">
        <v>1</v>
      </c>
    </row>
    <row r="1727" spans="1:12" x14ac:dyDescent="0.2">
      <c r="A1727" s="1" t="d">
        <v>2023-02-02</v>
      </c>
      <c r="B1727" s="45">
        <v>-1</v>
      </c>
      <c r="C1727" t="s">
        <v>20</v>
      </c>
      <c r="D1727" t="str">
        <f>_xlfn.XLOOKUP(Table2[[#This Row],[Patron Group]],$R$10:$R$24,$S$10:$S$24)</f>
        <v>Graduate</v>
      </c>
      <c r="E1727" s="1" t="d">
        <v>2023-02-02</v>
      </c>
      <c r="F1727" t="s">
        <v>33</v>
      </c>
      <c r="G1727" t="s">
        <v>2268</v>
      </c>
      <c r="H1727" t="str">
        <f>_xlfn.XLOOKUP(Table2[[#This Row],[Unique BarCode]],$N$10:$N$37,$O$10:$O$37)</f>
        <v>MACCHRG</v>
      </c>
      <c r="I1727" t="str">
        <f>_xlfn.XLOOKUP(Table2[[#This Row],[Unique BarCode]],$N$10:$N$37,$P$10:$P$37)</f>
        <v>Charger</v>
      </c>
      <c r="J1727" t="s">
        <v>8</v>
      </c>
      <c r="K1727" t="s">
        <v>34</v>
      </c>
      <c r="L1727">
        <v>1</v>
      </c>
    </row>
    <row r="1728" spans="1:12" x14ac:dyDescent="0.2">
      <c r="A1728" s="1" t="d">
        <v>2023-02-02</v>
      </c>
      <c r="B1728" s="45">
        <v>-1</v>
      </c>
      <c r="C1728" t="s">
        <v>20</v>
      </c>
      <c r="D1728" t="str">
        <f>_xlfn.XLOOKUP(Table2[[#This Row],[Patron Group]],$R$10:$R$24,$S$10:$S$24)</f>
        <v>Graduate</v>
      </c>
      <c r="E1728" s="1" t="d">
        <v>2023-02-02</v>
      </c>
      <c r="F1728" t="s">
        <v>224</v>
      </c>
      <c r="G1728" t="s">
        <v>2296</v>
      </c>
      <c r="H1728" t="str">
        <f>_xlfn.XLOOKUP(Table2[[#This Row],[Unique BarCode]],$N$10:$N$37,$O$10:$O$37)</f>
        <v>MACUSBC</v>
      </c>
      <c r="I1728" t="str">
        <f>_xlfn.XLOOKUP(Table2[[#This Row],[Unique BarCode]],$N$10:$N$37,$P$10:$P$37)</f>
        <v>Charger</v>
      </c>
      <c r="J1728" t="s">
        <v>8</v>
      </c>
      <c r="K1728" t="s">
        <v>225</v>
      </c>
      <c r="L1728">
        <v>1</v>
      </c>
    </row>
    <row r="1729" spans="1:12" x14ac:dyDescent="0.2">
      <c r="A1729" s="1" t="d">
        <v>2023-02-02</v>
      </c>
      <c r="B1729" s="45">
        <v>-1</v>
      </c>
      <c r="C1729" t="s">
        <v>20</v>
      </c>
      <c r="D1729" t="str">
        <f>_xlfn.XLOOKUP(Table2[[#This Row],[Patron Group]],$R$10:$R$24,$S$10:$S$24)</f>
        <v>Graduate</v>
      </c>
      <c r="E1729" s="1" t="d">
        <v>2023-02-02</v>
      </c>
      <c r="F1729" t="s">
        <v>471</v>
      </c>
      <c r="G1729" t="s">
        <v>2296</v>
      </c>
      <c r="H1729" t="str">
        <f>_xlfn.XLOOKUP(Table2[[#This Row],[Unique BarCode]],$N$10:$N$37,$O$10:$O$37)</f>
        <v>MACUSBC</v>
      </c>
      <c r="I1729" t="str">
        <f>_xlfn.XLOOKUP(Table2[[#This Row],[Unique BarCode]],$N$10:$N$37,$P$10:$P$37)</f>
        <v>Charger</v>
      </c>
      <c r="J1729" t="s">
        <v>8</v>
      </c>
      <c r="K1729" t="s">
        <v>472</v>
      </c>
      <c r="L1729">
        <v>1</v>
      </c>
    </row>
    <row r="1730" spans="1:12" x14ac:dyDescent="0.2">
      <c r="A1730" s="1" t="d">
        <v>2023-02-02</v>
      </c>
      <c r="B1730" s="45">
        <v>-1</v>
      </c>
      <c r="C1730" t="s">
        <v>20</v>
      </c>
      <c r="D1730" t="str">
        <f>_xlfn.XLOOKUP(Table2[[#This Row],[Patron Group]],$R$10:$R$24,$S$10:$S$24)</f>
        <v>Graduate</v>
      </c>
      <c r="E1730" s="1" t="d">
        <v>2023-02-02</v>
      </c>
      <c r="F1730" t="s">
        <v>276</v>
      </c>
      <c r="G1730" t="s">
        <v>2296</v>
      </c>
      <c r="H1730" t="str">
        <f>_xlfn.XLOOKUP(Table2[[#This Row],[Unique BarCode]],$N$10:$N$37,$O$10:$O$37)</f>
        <v>MACUSBC</v>
      </c>
      <c r="I1730" t="str">
        <f>_xlfn.XLOOKUP(Table2[[#This Row],[Unique BarCode]],$N$10:$N$37,$P$10:$P$37)</f>
        <v>Charger</v>
      </c>
      <c r="J1730" t="s">
        <v>8</v>
      </c>
      <c r="K1730" t="s">
        <v>277</v>
      </c>
      <c r="L1730">
        <v>1</v>
      </c>
    </row>
    <row r="1731" spans="1:12" x14ac:dyDescent="0.2">
      <c r="A1731" s="1" t="d">
        <v>2023-02-02</v>
      </c>
      <c r="B1731" s="45">
        <v>-1</v>
      </c>
      <c r="C1731" t="s">
        <v>20</v>
      </c>
      <c r="D1731" t="str">
        <f>_xlfn.XLOOKUP(Table2[[#This Row],[Patron Group]],$R$10:$R$24,$S$10:$S$24)</f>
        <v>Graduate</v>
      </c>
      <c r="E1731" s="1" t="d">
        <v>2023-02-02</v>
      </c>
      <c r="F1731" t="s">
        <v>843</v>
      </c>
      <c r="G1731" t="s">
        <v>2296</v>
      </c>
      <c r="H1731" t="str">
        <f>_xlfn.XLOOKUP(Table2[[#This Row],[Unique BarCode]],$N$10:$N$37,$O$10:$O$37)</f>
        <v>MACUSBC</v>
      </c>
      <c r="I1731" t="str">
        <f>_xlfn.XLOOKUP(Table2[[#This Row],[Unique BarCode]],$N$10:$N$37,$P$10:$P$37)</f>
        <v>Charger</v>
      </c>
      <c r="J1731" t="s">
        <v>8</v>
      </c>
      <c r="K1731" t="s">
        <v>844</v>
      </c>
      <c r="L1731">
        <v>1</v>
      </c>
    </row>
    <row r="1732" spans="1:12" x14ac:dyDescent="0.2">
      <c r="A1732" s="1" t="d">
        <v>2023-02-02</v>
      </c>
      <c r="B1732" s="45">
        <v>-1</v>
      </c>
      <c r="C1732" t="s">
        <v>20</v>
      </c>
      <c r="D1732" t="str">
        <f>_xlfn.XLOOKUP(Table2[[#This Row],[Patron Group]],$R$10:$R$24,$S$10:$S$24)</f>
        <v>Graduate</v>
      </c>
      <c r="E1732" s="1" t="d">
        <v>2023-02-02</v>
      </c>
      <c r="F1732" t="s">
        <v>93</v>
      </c>
      <c r="G1732" t="s">
        <v>2296</v>
      </c>
      <c r="H1732" t="str">
        <f>_xlfn.XLOOKUP(Table2[[#This Row],[Unique BarCode]],$N$10:$N$37,$O$10:$O$37)</f>
        <v>MACUSBC</v>
      </c>
      <c r="I1732" t="str">
        <f>_xlfn.XLOOKUP(Table2[[#This Row],[Unique BarCode]],$N$10:$N$37,$P$10:$P$37)</f>
        <v>Charger</v>
      </c>
      <c r="J1732" t="s">
        <v>8</v>
      </c>
      <c r="K1732" t="s">
        <v>94</v>
      </c>
      <c r="L1732">
        <v>1</v>
      </c>
    </row>
    <row r="1733" spans="1:12" x14ac:dyDescent="0.2">
      <c r="A1733" s="1" t="d">
        <v>2023-02-02</v>
      </c>
      <c r="B1733" s="45">
        <v>-1</v>
      </c>
      <c r="C1733" t="s">
        <v>20</v>
      </c>
      <c r="D1733" t="str">
        <f>_xlfn.XLOOKUP(Table2[[#This Row],[Patron Group]],$R$10:$R$24,$S$10:$S$24)</f>
        <v>Graduate</v>
      </c>
      <c r="E1733" s="1" t="d">
        <v>2023-02-02</v>
      </c>
      <c r="F1733" t="s">
        <v>1263</v>
      </c>
      <c r="G1733" t="s">
        <v>2272</v>
      </c>
      <c r="H1733" t="str">
        <f>_xlfn.XLOOKUP(Table2[[#This Row],[Unique BarCode]],$N$10:$N$37,$O$10:$O$37)</f>
        <v>WALLADPT</v>
      </c>
      <c r="I1733" t="str">
        <f>_xlfn.XLOOKUP(Table2[[#This Row],[Unique BarCode]],$N$10:$N$37,$P$10:$P$37)</f>
        <v>Charger</v>
      </c>
      <c r="J1733" t="s">
        <v>49</v>
      </c>
      <c r="K1733" t="s">
        <v>1264</v>
      </c>
      <c r="L1733">
        <v>1</v>
      </c>
    </row>
    <row r="1734" spans="1:12" x14ac:dyDescent="0.2">
      <c r="A1734" s="1" t="d">
        <v>2023-02-02</v>
      </c>
      <c r="B1734" s="45">
        <v>-1</v>
      </c>
      <c r="C1734" t="s">
        <v>20</v>
      </c>
      <c r="D1734" t="str">
        <f>_xlfn.XLOOKUP(Table2[[#This Row],[Patron Group]],$R$10:$R$24,$S$10:$S$24)</f>
        <v>Graduate</v>
      </c>
      <c r="E1734" s="1" t="d">
        <v>2023-02-02</v>
      </c>
      <c r="F1734" t="s">
        <v>43</v>
      </c>
      <c r="G1734" t="s">
        <v>2272</v>
      </c>
      <c r="H1734" t="str">
        <f>_xlfn.XLOOKUP(Table2[[#This Row],[Unique BarCode]],$N$10:$N$37,$O$10:$O$37)</f>
        <v>WALLADPT</v>
      </c>
      <c r="I1734" t="str">
        <f>_xlfn.XLOOKUP(Table2[[#This Row],[Unique BarCode]],$N$10:$N$37,$P$10:$P$37)</f>
        <v>Charger</v>
      </c>
      <c r="J1734" t="s">
        <v>8</v>
      </c>
      <c r="K1734" t="s">
        <v>44</v>
      </c>
      <c r="L1734">
        <v>1</v>
      </c>
    </row>
    <row r="1735" spans="1:12" x14ac:dyDescent="0.2">
      <c r="A1735" s="1" t="d">
        <v>2023-02-02</v>
      </c>
      <c r="B1735" s="45">
        <v>-1</v>
      </c>
      <c r="C1735" t="s">
        <v>20</v>
      </c>
      <c r="D1735" t="str">
        <f>_xlfn.XLOOKUP(Table2[[#This Row],[Patron Group]],$R$10:$R$24,$S$10:$S$24)</f>
        <v>Graduate</v>
      </c>
      <c r="E1735" s="1" t="d">
        <v>2023-02-02</v>
      </c>
      <c r="F1735" t="s">
        <v>1442</v>
      </c>
      <c r="G1735" t="s">
        <v>2272</v>
      </c>
      <c r="H1735" t="str">
        <f>_xlfn.XLOOKUP(Table2[[#This Row],[Unique BarCode]],$N$10:$N$37,$O$10:$O$37)</f>
        <v>WALLADPT</v>
      </c>
      <c r="I1735" t="str">
        <f>_xlfn.XLOOKUP(Table2[[#This Row],[Unique BarCode]],$N$10:$N$37,$P$10:$P$37)</f>
        <v>Charger</v>
      </c>
      <c r="J1735" t="s">
        <v>13</v>
      </c>
      <c r="K1735" t="s">
        <v>1443</v>
      </c>
      <c r="L1735">
        <v>1</v>
      </c>
    </row>
    <row r="1736" spans="1:12" x14ac:dyDescent="0.2">
      <c r="A1736" s="1" t="d">
        <v>2023-02-02</v>
      </c>
      <c r="B1736" s="45">
        <v>-1</v>
      </c>
      <c r="C1736" t="s">
        <v>20</v>
      </c>
      <c r="D1736" t="str">
        <f>_xlfn.XLOOKUP(Table2[[#This Row],[Patron Group]],$R$10:$R$24,$S$10:$S$24)</f>
        <v>Graduate</v>
      </c>
      <c r="E1736" s="1" t="d">
        <v>2023-02-09</v>
      </c>
      <c r="F1736" t="s">
        <v>589</v>
      </c>
      <c r="G1736" t="s">
        <v>2273</v>
      </c>
      <c r="H1736" t="str">
        <f>_xlfn.XLOOKUP(Table2[[#This Row],[Unique BarCode]],$N$10:$N$37,$O$10:$O$37)</f>
        <v>ChromeBook</v>
      </c>
      <c r="I1736" t="str">
        <f>_xlfn.XLOOKUP(Table2[[#This Row],[Unique BarCode]],$N$10:$N$37,$P$10:$P$37)</f>
        <v>Device</v>
      </c>
      <c r="J1736" t="s">
        <v>8</v>
      </c>
      <c r="K1736" t="s">
        <v>590</v>
      </c>
      <c r="L1736">
        <v>1</v>
      </c>
    </row>
    <row r="1737" spans="1:12" x14ac:dyDescent="0.2">
      <c r="A1737" s="1" t="d">
        <v>2023-02-02</v>
      </c>
      <c r="B1737" s="45">
        <v>-1</v>
      </c>
      <c r="C1737" t="s">
        <v>20</v>
      </c>
      <c r="D1737" t="str">
        <f>_xlfn.XLOOKUP(Table2[[#This Row],[Patron Group]],$R$10:$R$24,$S$10:$S$24)</f>
        <v>Graduate</v>
      </c>
      <c r="E1737" s="1" t="d">
        <v>2023-02-09</v>
      </c>
      <c r="F1737" t="s">
        <v>75</v>
      </c>
      <c r="G1737" t="s">
        <v>2273</v>
      </c>
      <c r="H1737" t="str">
        <f>_xlfn.XLOOKUP(Table2[[#This Row],[Unique BarCode]],$N$10:$N$37,$O$10:$O$37)</f>
        <v>ChromeBook</v>
      </c>
      <c r="I1737" t="str">
        <f>_xlfn.XLOOKUP(Table2[[#This Row],[Unique BarCode]],$N$10:$N$37,$P$10:$P$37)</f>
        <v>Device</v>
      </c>
      <c r="J1737" t="s">
        <v>13</v>
      </c>
      <c r="K1737" t="s">
        <v>76</v>
      </c>
      <c r="L1737">
        <v>1</v>
      </c>
    </row>
    <row r="1738" spans="1:12" x14ac:dyDescent="0.2">
      <c r="A1738" s="1" t="d">
        <v>2023-02-02</v>
      </c>
      <c r="B1738" s="45">
        <v>-1</v>
      </c>
      <c r="C1738" t="s">
        <v>20</v>
      </c>
      <c r="D1738" t="str">
        <f>_xlfn.XLOOKUP(Table2[[#This Row],[Patron Group]],$R$10:$R$24,$S$10:$S$24)</f>
        <v>Graduate</v>
      </c>
      <c r="E1738" s="1" t="d">
        <v>2023-02-09</v>
      </c>
      <c r="F1738" t="s">
        <v>303</v>
      </c>
      <c r="G1738" t="s">
        <v>2273</v>
      </c>
      <c r="H1738" t="str">
        <f>_xlfn.XLOOKUP(Table2[[#This Row],[Unique BarCode]],$N$10:$N$37,$O$10:$O$37)</f>
        <v>ChromeBook</v>
      </c>
      <c r="I1738" t="str">
        <f>_xlfn.XLOOKUP(Table2[[#This Row],[Unique BarCode]],$N$10:$N$37,$P$10:$P$37)</f>
        <v>Device</v>
      </c>
      <c r="J1738" t="s">
        <v>128</v>
      </c>
      <c r="K1738" t="s">
        <v>304</v>
      </c>
      <c r="L1738">
        <v>1</v>
      </c>
    </row>
    <row r="1739" spans="1:12" x14ac:dyDescent="0.2">
      <c r="A1739" s="1" t="d">
        <v>2023-02-02</v>
      </c>
      <c r="B1739" s="45">
        <v>-1</v>
      </c>
      <c r="C1739" t="s">
        <v>20</v>
      </c>
      <c r="D1739" t="str">
        <f>_xlfn.XLOOKUP(Table2[[#This Row],[Patron Group]],$R$10:$R$24,$S$10:$S$24)</f>
        <v>Graduate</v>
      </c>
      <c r="E1739" s="1" t="d">
        <v>2023-02-09</v>
      </c>
      <c r="F1739" t="s">
        <v>1164</v>
      </c>
      <c r="G1739" t="s">
        <v>2274</v>
      </c>
      <c r="H1739" t="str">
        <f>_xlfn.XLOOKUP(Table2[[#This Row],[Unique BarCode]],$N$10:$N$37,$O$10:$O$37)</f>
        <v>MacBook</v>
      </c>
      <c r="I1739" t="str">
        <f>_xlfn.XLOOKUP(Table2[[#This Row],[Unique BarCode]],$N$10:$N$37,$P$10:$P$37)</f>
        <v>Device</v>
      </c>
      <c r="J1739" t="s">
        <v>8</v>
      </c>
      <c r="K1739" t="s">
        <v>1164</v>
      </c>
      <c r="L1739">
        <v>1</v>
      </c>
    </row>
    <row r="1740" spans="1:12" x14ac:dyDescent="0.2">
      <c r="A1740" s="1" t="d">
        <v>2023-02-02</v>
      </c>
      <c r="B1740" s="45">
        <v>-1</v>
      </c>
      <c r="C1740" t="s">
        <v>20</v>
      </c>
      <c r="D1740" t="str">
        <f>_xlfn.XLOOKUP(Table2[[#This Row],[Patron Group]],$R$10:$R$24,$S$10:$S$24)</f>
        <v>Graduate</v>
      </c>
      <c r="E1740" s="1" t="d">
        <v>2023-02-15</v>
      </c>
      <c r="F1740" t="s">
        <v>499</v>
      </c>
      <c r="G1740" t="s">
        <v>2274</v>
      </c>
      <c r="H1740" t="str">
        <f>_xlfn.XLOOKUP(Table2[[#This Row],[Unique BarCode]],$N$10:$N$37,$O$10:$O$37)</f>
        <v>MacBook</v>
      </c>
      <c r="I1740" t="str">
        <f>_xlfn.XLOOKUP(Table2[[#This Row],[Unique BarCode]],$N$10:$N$37,$P$10:$P$37)</f>
        <v>Device</v>
      </c>
      <c r="J1740" t="s">
        <v>8</v>
      </c>
      <c r="K1740" t="s">
        <v>500</v>
      </c>
      <c r="L1740">
        <v>1</v>
      </c>
    </row>
    <row r="1741" spans="1:12" x14ac:dyDescent="0.2">
      <c r="A1741" s="1" t="d">
        <v>2023-02-02</v>
      </c>
      <c r="B1741" s="45">
        <v>-1</v>
      </c>
      <c r="C1741" t="s">
        <v>20</v>
      </c>
      <c r="D1741" t="str">
        <f>_xlfn.XLOOKUP(Table2[[#This Row],[Patron Group]],$R$10:$R$24,$S$10:$S$24)</f>
        <v>Graduate</v>
      </c>
      <c r="E1741" s="1" t="d">
        <v>2023-02-15</v>
      </c>
      <c r="F1741" t="s">
        <v>56</v>
      </c>
      <c r="G1741" t="s">
        <v>2275</v>
      </c>
      <c r="H1741" t="str">
        <f>_xlfn.XLOOKUP(Table2[[#This Row],[Unique BarCode]],$N$10:$N$37,$O$10:$O$37)</f>
        <v>iPad</v>
      </c>
      <c r="I1741" t="str">
        <f>_xlfn.XLOOKUP(Table2[[#This Row],[Unique BarCode]],$N$10:$N$37,$P$10:$P$37)</f>
        <v>Device</v>
      </c>
      <c r="J1741" t="s">
        <v>8</v>
      </c>
      <c r="L1741">
        <v>1</v>
      </c>
    </row>
    <row r="1742" spans="1:12" x14ac:dyDescent="0.2">
      <c r="A1742" s="1" t="d">
        <v>2023-02-02</v>
      </c>
      <c r="B1742" s="45">
        <v>-1</v>
      </c>
      <c r="C1742" t="s">
        <v>20</v>
      </c>
      <c r="D1742" t="str">
        <f>_xlfn.XLOOKUP(Table2[[#This Row],[Patron Group]],$R$10:$R$24,$S$10:$S$24)</f>
        <v>Graduate</v>
      </c>
      <c r="E1742" s="1" t="d">
        <v>2023-02-16</v>
      </c>
      <c r="F1742" t="s">
        <v>1444</v>
      </c>
      <c r="G1742" t="s">
        <v>2274</v>
      </c>
      <c r="H1742" t="str">
        <f>_xlfn.XLOOKUP(Table2[[#This Row],[Unique BarCode]],$N$10:$N$37,$O$10:$O$37)</f>
        <v>MacBook</v>
      </c>
      <c r="I1742" t="str">
        <f>_xlfn.XLOOKUP(Table2[[#This Row],[Unique BarCode]],$N$10:$N$37,$P$10:$P$37)</f>
        <v>Device</v>
      </c>
      <c r="J1742" t="s">
        <v>8</v>
      </c>
      <c r="K1742" t="s">
        <v>1445</v>
      </c>
      <c r="L1742">
        <v>1</v>
      </c>
    </row>
    <row r="1743" spans="1:12" x14ac:dyDescent="0.2">
      <c r="A1743" s="1" t="d">
        <v>2023-02-02</v>
      </c>
      <c r="B1743" s="45">
        <v>-1</v>
      </c>
      <c r="C1743" t="s">
        <v>20</v>
      </c>
      <c r="D1743" t="str">
        <f>_xlfn.XLOOKUP(Table2[[#This Row],[Patron Group]],$R$10:$R$24,$S$10:$S$24)</f>
        <v>Graduate</v>
      </c>
      <c r="E1743" s="1" t="d">
        <v>2023-02-16</v>
      </c>
      <c r="F1743" t="s">
        <v>1071</v>
      </c>
      <c r="G1743" t="s">
        <v>2263</v>
      </c>
      <c r="H1743" t="str">
        <f>_xlfn.XLOOKUP(Table2[[#This Row],[Unique BarCode]],$N$10:$N$37,$O$10:$O$37)</f>
        <v>HP Laptop</v>
      </c>
      <c r="I1743" t="str">
        <f>_xlfn.XLOOKUP(Table2[[#This Row],[Unique BarCode]],$N$10:$N$37,$P$10:$P$37)</f>
        <v>Device</v>
      </c>
      <c r="J1743" t="s">
        <v>8</v>
      </c>
      <c r="K1743" t="s">
        <v>1072</v>
      </c>
      <c r="L1743">
        <v>1</v>
      </c>
    </row>
    <row r="1744" spans="1:12" x14ac:dyDescent="0.2">
      <c r="A1744" s="1" t="d">
        <v>2023-02-02</v>
      </c>
      <c r="B1744" s="45">
        <v>-1</v>
      </c>
      <c r="C1744" t="s">
        <v>20</v>
      </c>
      <c r="D1744" t="str">
        <f>_xlfn.XLOOKUP(Table2[[#This Row],[Patron Group]],$R$10:$R$24,$S$10:$S$24)</f>
        <v>Graduate</v>
      </c>
      <c r="E1744" s="1" t="d">
        <v>2023-03-24</v>
      </c>
      <c r="F1744" t="s">
        <v>1446</v>
      </c>
      <c r="G1744" t="s">
        <v>2275</v>
      </c>
      <c r="H1744" t="str">
        <f>_xlfn.XLOOKUP(Table2[[#This Row],[Unique BarCode]],$N$10:$N$37,$O$10:$O$37)</f>
        <v>iPad</v>
      </c>
      <c r="I1744" t="str">
        <f>_xlfn.XLOOKUP(Table2[[#This Row],[Unique BarCode]],$N$10:$N$37,$P$10:$P$37)</f>
        <v>Device</v>
      </c>
      <c r="J1744" t="s">
        <v>8</v>
      </c>
      <c r="K1744" t="s">
        <v>1447</v>
      </c>
      <c r="L1744">
        <v>1</v>
      </c>
    </row>
    <row r="1745" spans="1:12" x14ac:dyDescent="0.2">
      <c r="A1745" s="1" t="d">
        <v>2023-02-02</v>
      </c>
      <c r="B1745" s="45">
        <v>-1</v>
      </c>
      <c r="C1745" t="s">
        <v>1113</v>
      </c>
      <c r="D1745" t="str">
        <f>_xlfn.XLOOKUP(Table2[[#This Row],[Patron Group]],$R$10:$R$24,$S$10:$S$24)</f>
        <v>Graduate</v>
      </c>
      <c r="E1745" s="1" t="d">
        <v>2023-02-09</v>
      </c>
      <c r="F1745" t="s">
        <v>516</v>
      </c>
      <c r="G1745" t="s">
        <v>2274</v>
      </c>
      <c r="H1745" t="str">
        <f>_xlfn.XLOOKUP(Table2[[#This Row],[Unique BarCode]],$N$10:$N$37,$O$10:$O$37)</f>
        <v>MacBook</v>
      </c>
      <c r="I1745" t="str">
        <f>_xlfn.XLOOKUP(Table2[[#This Row],[Unique BarCode]],$N$10:$N$37,$P$10:$P$37)</f>
        <v>Device</v>
      </c>
      <c r="J1745" t="s">
        <v>8</v>
      </c>
      <c r="K1745" t="s">
        <v>517</v>
      </c>
      <c r="L1745">
        <v>1</v>
      </c>
    </row>
    <row r="1746" spans="1:12" x14ac:dyDescent="0.2">
      <c r="A1746" s="1" t="d">
        <v>2023-02-02</v>
      </c>
      <c r="B1746" s="45">
        <v>-1</v>
      </c>
      <c r="C1746" t="s">
        <v>74</v>
      </c>
      <c r="D1746" t="str">
        <f>_xlfn.XLOOKUP(Table2[[#This Row],[Patron Group]],$R$10:$R$24,$S$10:$S$24)</f>
        <v>Staff</v>
      </c>
      <c r="E1746" s="1" t="d">
        <v>2023-02-16</v>
      </c>
      <c r="F1746" t="s">
        <v>591</v>
      </c>
      <c r="G1746" t="s">
        <v>2273</v>
      </c>
      <c r="H1746" t="str">
        <f>_xlfn.XLOOKUP(Table2[[#This Row],[Unique BarCode]],$N$10:$N$37,$O$10:$O$37)</f>
        <v>ChromeBook</v>
      </c>
      <c r="I1746" t="str">
        <f>_xlfn.XLOOKUP(Table2[[#This Row],[Unique BarCode]],$N$10:$N$37,$P$10:$P$37)</f>
        <v>Device</v>
      </c>
      <c r="J1746" t="s">
        <v>49</v>
      </c>
      <c r="K1746" t="s">
        <v>592</v>
      </c>
      <c r="L1746">
        <v>1</v>
      </c>
    </row>
    <row r="1747" spans="1:12" x14ac:dyDescent="0.2">
      <c r="A1747" s="1" t="d">
        <v>2023-02-02</v>
      </c>
      <c r="B1747" s="45">
        <v>-1</v>
      </c>
      <c r="C1747" t="s">
        <v>74</v>
      </c>
      <c r="D1747" t="str">
        <f>_xlfn.XLOOKUP(Table2[[#This Row],[Patron Group]],$R$10:$R$24,$S$10:$S$24)</f>
        <v>Staff</v>
      </c>
      <c r="E1747" s="1" t="d">
        <v>2023-02-16</v>
      </c>
      <c r="F1747" t="s">
        <v>963</v>
      </c>
      <c r="G1747" t="s">
        <v>2263</v>
      </c>
      <c r="H1747" t="str">
        <f>_xlfn.XLOOKUP(Table2[[#This Row],[Unique BarCode]],$N$10:$N$37,$O$10:$O$37)</f>
        <v>HP Laptop</v>
      </c>
      <c r="I1747" t="str">
        <f>_xlfn.XLOOKUP(Table2[[#This Row],[Unique BarCode]],$N$10:$N$37,$P$10:$P$37)</f>
        <v>Device</v>
      </c>
      <c r="J1747" t="s">
        <v>8</v>
      </c>
      <c r="K1747" t="s">
        <v>964</v>
      </c>
      <c r="L1747">
        <v>1</v>
      </c>
    </row>
    <row r="1748" spans="1:12" x14ac:dyDescent="0.2">
      <c r="A1748" s="1" t="d">
        <v>2023-02-02</v>
      </c>
      <c r="B1748" s="45">
        <v>-1</v>
      </c>
      <c r="C1748" t="s">
        <v>77</v>
      </c>
      <c r="D1748" t="str">
        <f>_xlfn.XLOOKUP(Table2[[#This Row],[Patron Group]],$R$10:$R$24,$S$10:$S$24)</f>
        <v>Undergraduate</v>
      </c>
      <c r="E1748" s="1" t="d">
        <v>2023-02-02</v>
      </c>
      <c r="F1748" t="s">
        <v>78</v>
      </c>
      <c r="G1748" t="s">
        <v>2276</v>
      </c>
      <c r="H1748" t="str">
        <f>_xlfn.XLOOKUP(Table2[[#This Row],[Unique BarCode]],$N$10:$N$37,$O$10:$O$37)</f>
        <v>CALC</v>
      </c>
      <c r="I1748" t="str">
        <f>_xlfn.XLOOKUP(Table2[[#This Row],[Unique BarCode]],$N$10:$N$37,$P$10:$P$37)</f>
        <v>Accessory</v>
      </c>
      <c r="J1748" t="s">
        <v>8</v>
      </c>
      <c r="K1748" t="s">
        <v>79</v>
      </c>
      <c r="L1748">
        <v>1</v>
      </c>
    </row>
    <row r="1749" spans="1:12" x14ac:dyDescent="0.2">
      <c r="A1749" s="1" t="d">
        <v>2023-02-02</v>
      </c>
      <c r="B1749" s="45">
        <v>-1</v>
      </c>
      <c r="C1749" t="s">
        <v>77</v>
      </c>
      <c r="D1749" t="str">
        <f>_xlfn.XLOOKUP(Table2[[#This Row],[Patron Group]],$R$10:$R$24,$S$10:$S$24)</f>
        <v>Undergraduate</v>
      </c>
      <c r="E1749" s="1" t="d">
        <v>2023-02-02</v>
      </c>
      <c r="F1749" t="s">
        <v>1403</v>
      </c>
      <c r="G1749" t="s">
        <v>2276</v>
      </c>
      <c r="H1749" t="str">
        <f>_xlfn.XLOOKUP(Table2[[#This Row],[Unique BarCode]],$N$10:$N$37,$O$10:$O$37)</f>
        <v>CALC</v>
      </c>
      <c r="I1749" t="str">
        <f>_xlfn.XLOOKUP(Table2[[#This Row],[Unique BarCode]],$N$10:$N$37,$P$10:$P$37)</f>
        <v>Accessory</v>
      </c>
      <c r="J1749" t="s">
        <v>49</v>
      </c>
      <c r="L1749">
        <v>1</v>
      </c>
    </row>
    <row r="1750" spans="1:12" x14ac:dyDescent="0.2">
      <c r="A1750" s="1" t="d">
        <v>2023-02-02</v>
      </c>
      <c r="B1750" s="45">
        <v>-1</v>
      </c>
      <c r="C1750" t="s">
        <v>77</v>
      </c>
      <c r="D1750" t="str">
        <f>_xlfn.XLOOKUP(Table2[[#This Row],[Patron Group]],$R$10:$R$24,$S$10:$S$24)</f>
        <v>Undergraduate</v>
      </c>
      <c r="E1750" s="1" t="d">
        <v>2023-02-02</v>
      </c>
      <c r="F1750" t="s">
        <v>1362</v>
      </c>
      <c r="G1750" t="s">
        <v>2276</v>
      </c>
      <c r="H1750" t="str">
        <f>_xlfn.XLOOKUP(Table2[[#This Row],[Unique BarCode]],$N$10:$N$37,$O$10:$O$37)</f>
        <v>CALC</v>
      </c>
      <c r="I1750" t="str">
        <f>_xlfn.XLOOKUP(Table2[[#This Row],[Unique BarCode]],$N$10:$N$37,$P$10:$P$37)</f>
        <v>Accessory</v>
      </c>
      <c r="J1750" t="s">
        <v>49</v>
      </c>
      <c r="L1750">
        <v>1</v>
      </c>
    </row>
    <row r="1751" spans="1:12" x14ac:dyDescent="0.2">
      <c r="A1751" s="1" t="d">
        <v>2023-02-02</v>
      </c>
      <c r="B1751" s="45">
        <v>-1</v>
      </c>
      <c r="C1751" t="s">
        <v>77</v>
      </c>
      <c r="D1751" t="str">
        <f>_xlfn.XLOOKUP(Table2[[#This Row],[Patron Group]],$R$10:$R$24,$S$10:$S$24)</f>
        <v>Undergraduate</v>
      </c>
      <c r="E1751" s="1" t="d">
        <v>2023-02-02</v>
      </c>
      <c r="F1751" t="s">
        <v>1448</v>
      </c>
      <c r="G1751" t="s">
        <v>2276</v>
      </c>
      <c r="H1751" t="str">
        <f>_xlfn.XLOOKUP(Table2[[#This Row],[Unique BarCode]],$N$10:$N$37,$O$10:$O$37)</f>
        <v>CALC</v>
      </c>
      <c r="I1751" t="str">
        <f>_xlfn.XLOOKUP(Table2[[#This Row],[Unique BarCode]],$N$10:$N$37,$P$10:$P$37)</f>
        <v>Accessory</v>
      </c>
      <c r="J1751" t="s">
        <v>49</v>
      </c>
      <c r="L1751">
        <v>1</v>
      </c>
    </row>
    <row r="1752" spans="1:12" x14ac:dyDescent="0.2">
      <c r="A1752" s="1" t="d">
        <v>2023-02-02</v>
      </c>
      <c r="B1752" s="45">
        <v>-1</v>
      </c>
      <c r="C1752" t="s">
        <v>77</v>
      </c>
      <c r="D1752" t="str">
        <f>_xlfn.XLOOKUP(Table2[[#This Row],[Patron Group]],$R$10:$R$24,$S$10:$S$24)</f>
        <v>Undergraduate</v>
      </c>
      <c r="E1752" s="1" t="d">
        <v>2023-02-02</v>
      </c>
      <c r="F1752" t="s">
        <v>1404</v>
      </c>
      <c r="G1752" t="s">
        <v>2281</v>
      </c>
      <c r="H1752" t="str">
        <f>_xlfn.XLOOKUP(Table2[[#This Row],[Unique BarCode]],$N$10:$N$37,$O$10:$O$37)</f>
        <v>HDMIC</v>
      </c>
      <c r="I1752" t="str">
        <f>_xlfn.XLOOKUP(Table2[[#This Row],[Unique BarCode]],$N$10:$N$37,$P$10:$P$37)</f>
        <v>Cable</v>
      </c>
      <c r="J1752" t="s">
        <v>8</v>
      </c>
      <c r="K1752" t="s">
        <v>1405</v>
      </c>
      <c r="L1752">
        <v>1</v>
      </c>
    </row>
    <row r="1753" spans="1:12" x14ac:dyDescent="0.2">
      <c r="A1753" s="1" t="d">
        <v>2023-02-02</v>
      </c>
      <c r="B1753" s="45">
        <v>-1</v>
      </c>
      <c r="C1753" t="s">
        <v>77</v>
      </c>
      <c r="D1753" t="str">
        <f>_xlfn.XLOOKUP(Table2[[#This Row],[Patron Group]],$R$10:$R$24,$S$10:$S$24)</f>
        <v>Undergraduate</v>
      </c>
      <c r="E1753" s="1" t="d">
        <v>2023-02-02</v>
      </c>
      <c r="F1753" t="s">
        <v>1406</v>
      </c>
      <c r="G1753" t="s">
        <v>2281</v>
      </c>
      <c r="H1753" t="str">
        <f>_xlfn.XLOOKUP(Table2[[#This Row],[Unique BarCode]],$N$10:$N$37,$O$10:$O$37)</f>
        <v>HDMIC</v>
      </c>
      <c r="I1753" t="str">
        <f>_xlfn.XLOOKUP(Table2[[#This Row],[Unique BarCode]],$N$10:$N$37,$P$10:$P$37)</f>
        <v>Cable</v>
      </c>
      <c r="J1753" t="s">
        <v>8</v>
      </c>
      <c r="K1753" t="s">
        <v>1407</v>
      </c>
      <c r="L1753">
        <v>1</v>
      </c>
    </row>
    <row r="1754" spans="1:12" x14ac:dyDescent="0.2">
      <c r="A1754" s="1" t="d">
        <v>2023-02-02</v>
      </c>
      <c r="B1754" s="45">
        <v>-1</v>
      </c>
      <c r="C1754" t="s">
        <v>77</v>
      </c>
      <c r="D1754" t="str">
        <f>_xlfn.XLOOKUP(Table2[[#This Row],[Patron Group]],$R$10:$R$24,$S$10:$S$24)</f>
        <v>Undergraduate</v>
      </c>
      <c r="E1754" s="1" t="d">
        <v>2023-02-02</v>
      </c>
      <c r="F1754" t="s">
        <v>833</v>
      </c>
      <c r="G1754" t="s">
        <v>2266</v>
      </c>
      <c r="H1754" t="str">
        <f>_xlfn.XLOOKUP(Table2[[#This Row],[Unique BarCode]],$N$10:$N$37,$O$10:$O$37)</f>
        <v>Headphones</v>
      </c>
      <c r="I1754" t="str">
        <f>_xlfn.XLOOKUP(Table2[[#This Row],[Unique BarCode]],$N$10:$N$37,$P$10:$P$37)</f>
        <v>Accessory</v>
      </c>
      <c r="J1754" t="s">
        <v>49</v>
      </c>
      <c r="K1754" t="s">
        <v>834</v>
      </c>
      <c r="L1754">
        <v>1</v>
      </c>
    </row>
    <row r="1755" spans="1:12" x14ac:dyDescent="0.2">
      <c r="A1755" s="1" t="d">
        <v>2023-02-02</v>
      </c>
      <c r="B1755" s="45">
        <v>-1</v>
      </c>
      <c r="C1755" t="s">
        <v>77</v>
      </c>
      <c r="D1755" t="str">
        <f>_xlfn.XLOOKUP(Table2[[#This Row],[Patron Group]],$R$10:$R$24,$S$10:$S$24)</f>
        <v>Undergraduate</v>
      </c>
      <c r="E1755" s="1" t="d">
        <v>2023-02-02</v>
      </c>
      <c r="F1755" t="s">
        <v>21</v>
      </c>
      <c r="G1755" t="s">
        <v>2266</v>
      </c>
      <c r="H1755" t="str">
        <f>_xlfn.XLOOKUP(Table2[[#This Row],[Unique BarCode]],$N$10:$N$37,$O$10:$O$37)</f>
        <v>Headphones</v>
      </c>
      <c r="I1755" t="str">
        <f>_xlfn.XLOOKUP(Table2[[#This Row],[Unique BarCode]],$N$10:$N$37,$P$10:$P$37)</f>
        <v>Accessory</v>
      </c>
      <c r="J1755" t="s">
        <v>8</v>
      </c>
      <c r="K1755" t="s">
        <v>22</v>
      </c>
      <c r="L1755">
        <v>1</v>
      </c>
    </row>
    <row r="1756" spans="1:12" x14ac:dyDescent="0.2">
      <c r="A1756" s="1" t="d">
        <v>2023-02-02</v>
      </c>
      <c r="B1756" s="45">
        <v>-1</v>
      </c>
      <c r="C1756" t="s">
        <v>77</v>
      </c>
      <c r="D1756" t="str">
        <f>_xlfn.XLOOKUP(Table2[[#This Row],[Patron Group]],$R$10:$R$24,$S$10:$S$24)</f>
        <v>Undergraduate</v>
      </c>
      <c r="E1756" s="1" t="d">
        <v>2023-02-02</v>
      </c>
      <c r="F1756" t="s">
        <v>1155</v>
      </c>
      <c r="G1756" t="s">
        <v>2266</v>
      </c>
      <c r="H1756" t="str">
        <f>_xlfn.XLOOKUP(Table2[[#This Row],[Unique BarCode]],$N$10:$N$37,$O$10:$O$37)</f>
        <v>Headphones</v>
      </c>
      <c r="I1756" t="str">
        <f>_xlfn.XLOOKUP(Table2[[#This Row],[Unique BarCode]],$N$10:$N$37,$P$10:$P$37)</f>
        <v>Accessory</v>
      </c>
      <c r="J1756" t="s">
        <v>13</v>
      </c>
      <c r="K1756" t="s">
        <v>1156</v>
      </c>
      <c r="L1756">
        <v>1</v>
      </c>
    </row>
    <row r="1757" spans="1:12" x14ac:dyDescent="0.2">
      <c r="A1757" s="1" t="d">
        <v>2023-02-02</v>
      </c>
      <c r="B1757" s="45">
        <v>-1</v>
      </c>
      <c r="C1757" t="s">
        <v>77</v>
      </c>
      <c r="D1757" t="str">
        <f>_xlfn.XLOOKUP(Table2[[#This Row],[Patron Group]],$R$10:$R$24,$S$10:$S$24)</f>
        <v>Undergraduate</v>
      </c>
      <c r="E1757" s="1" t="d">
        <v>2023-02-02</v>
      </c>
      <c r="F1757" t="s">
        <v>436</v>
      </c>
      <c r="G1757" t="s">
        <v>2282</v>
      </c>
      <c r="H1757" t="str">
        <f>_xlfn.XLOOKUP(Table2[[#This Row],[Unique BarCode]],$N$10:$N$37,$O$10:$O$37)</f>
        <v>HPUSBC</v>
      </c>
      <c r="I1757" t="str">
        <f>_xlfn.XLOOKUP(Table2[[#This Row],[Unique BarCode]],$N$10:$N$37,$P$10:$P$37)</f>
        <v>Charger</v>
      </c>
      <c r="J1757" t="s">
        <v>49</v>
      </c>
      <c r="K1757" t="s">
        <v>437</v>
      </c>
      <c r="L1757">
        <v>1</v>
      </c>
    </row>
    <row r="1758" spans="1:12" x14ac:dyDescent="0.2">
      <c r="A1758" s="1" t="d">
        <v>2023-02-02</v>
      </c>
      <c r="B1758" s="45">
        <v>-1</v>
      </c>
      <c r="C1758" t="s">
        <v>77</v>
      </c>
      <c r="D1758" t="str">
        <f>_xlfn.XLOOKUP(Table2[[#This Row],[Patron Group]],$R$10:$R$24,$S$10:$S$24)</f>
        <v>Undergraduate</v>
      </c>
      <c r="E1758" s="1" t="d">
        <v>2023-02-02</v>
      </c>
      <c r="F1758" t="s">
        <v>458</v>
      </c>
      <c r="G1758" t="s">
        <v>2282</v>
      </c>
      <c r="H1758" t="str">
        <f>_xlfn.XLOOKUP(Table2[[#This Row],[Unique BarCode]],$N$10:$N$37,$O$10:$O$37)</f>
        <v>HPUSBC</v>
      </c>
      <c r="I1758" t="str">
        <f>_xlfn.XLOOKUP(Table2[[#This Row],[Unique BarCode]],$N$10:$N$37,$P$10:$P$37)</f>
        <v>Charger</v>
      </c>
      <c r="J1758" t="s">
        <v>49</v>
      </c>
      <c r="L1758">
        <v>1</v>
      </c>
    </row>
    <row r="1759" spans="1:12" x14ac:dyDescent="0.2">
      <c r="A1759" s="1" t="d">
        <v>2023-02-02</v>
      </c>
      <c r="B1759" s="45">
        <v>-1</v>
      </c>
      <c r="C1759" t="s">
        <v>77</v>
      </c>
      <c r="D1759" t="str">
        <f>_xlfn.XLOOKUP(Table2[[#This Row],[Patron Group]],$R$10:$R$24,$S$10:$S$24)</f>
        <v>Undergraduate</v>
      </c>
      <c r="E1759" s="1" t="d">
        <v>2023-02-02</v>
      </c>
      <c r="F1759" t="s">
        <v>1368</v>
      </c>
      <c r="G1759" t="s">
        <v>2282</v>
      </c>
      <c r="H1759" t="str">
        <f>_xlfn.XLOOKUP(Table2[[#This Row],[Unique BarCode]],$N$10:$N$37,$O$10:$O$37)</f>
        <v>HPUSBC</v>
      </c>
      <c r="I1759" t="str">
        <f>_xlfn.XLOOKUP(Table2[[#This Row],[Unique BarCode]],$N$10:$N$37,$P$10:$P$37)</f>
        <v>Charger</v>
      </c>
      <c r="J1759" t="s">
        <v>49</v>
      </c>
      <c r="L1759">
        <v>1</v>
      </c>
    </row>
    <row r="1760" spans="1:12" x14ac:dyDescent="0.2">
      <c r="A1760" s="1" t="d">
        <v>2023-02-02</v>
      </c>
      <c r="B1760" s="45">
        <v>-1</v>
      </c>
      <c r="C1760" t="s">
        <v>77</v>
      </c>
      <c r="D1760" t="str">
        <f>_xlfn.XLOOKUP(Table2[[#This Row],[Patron Group]],$R$10:$R$24,$S$10:$S$24)</f>
        <v>Undergraduate</v>
      </c>
      <c r="E1760" s="1" t="d">
        <v>2023-02-02</v>
      </c>
      <c r="F1760" t="s">
        <v>942</v>
      </c>
      <c r="G1760" t="s">
        <v>2265</v>
      </c>
      <c r="H1760" t="str">
        <f>_xlfn.XLOOKUP(Table2[[#This Row],[Unique BarCode]],$N$10:$N$37,$O$10:$O$37)</f>
        <v>IPHONE</v>
      </c>
      <c r="I1760" t="str">
        <f>_xlfn.XLOOKUP(Table2[[#This Row],[Unique BarCode]],$N$10:$N$37,$P$10:$P$37)</f>
        <v>Charger</v>
      </c>
      <c r="J1760" t="s">
        <v>68</v>
      </c>
      <c r="K1760" t="s">
        <v>943</v>
      </c>
      <c r="L1760">
        <v>1</v>
      </c>
    </row>
    <row r="1761" spans="1:12" x14ac:dyDescent="0.2">
      <c r="A1761" s="1" t="d">
        <v>2023-02-02</v>
      </c>
      <c r="B1761" s="45">
        <v>-1</v>
      </c>
      <c r="C1761" t="s">
        <v>77</v>
      </c>
      <c r="D1761" t="str">
        <f>_xlfn.XLOOKUP(Table2[[#This Row],[Patron Group]],$R$10:$R$24,$S$10:$S$24)</f>
        <v>Undergraduate</v>
      </c>
      <c r="E1761" s="1" t="d">
        <v>2023-02-02</v>
      </c>
      <c r="F1761" t="s">
        <v>218</v>
      </c>
      <c r="G1761" t="s">
        <v>2265</v>
      </c>
      <c r="H1761" t="str">
        <f>_xlfn.XLOOKUP(Table2[[#This Row],[Unique BarCode]],$N$10:$N$37,$O$10:$O$37)</f>
        <v>IPHONE</v>
      </c>
      <c r="I1761" t="str">
        <f>_xlfn.XLOOKUP(Table2[[#This Row],[Unique BarCode]],$N$10:$N$37,$P$10:$P$37)</f>
        <v>Charger</v>
      </c>
      <c r="J1761" t="s">
        <v>49</v>
      </c>
      <c r="K1761" t="s">
        <v>219</v>
      </c>
      <c r="L1761">
        <v>1</v>
      </c>
    </row>
    <row r="1762" spans="1:12" x14ac:dyDescent="0.2">
      <c r="A1762" s="1" t="d">
        <v>2023-02-02</v>
      </c>
      <c r="B1762" s="45">
        <v>-1</v>
      </c>
      <c r="C1762" t="s">
        <v>77</v>
      </c>
      <c r="D1762" t="str">
        <f>_xlfn.XLOOKUP(Table2[[#This Row],[Patron Group]],$R$10:$R$24,$S$10:$S$24)</f>
        <v>Undergraduate</v>
      </c>
      <c r="E1762" s="1" t="d">
        <v>2023-02-02</v>
      </c>
      <c r="F1762" t="s">
        <v>837</v>
      </c>
      <c r="G1762" t="s">
        <v>2265</v>
      </c>
      <c r="H1762" t="str">
        <f>_xlfn.XLOOKUP(Table2[[#This Row],[Unique BarCode]],$N$10:$N$37,$O$10:$O$37)</f>
        <v>IPHONE</v>
      </c>
      <c r="I1762" t="str">
        <f>_xlfn.XLOOKUP(Table2[[#This Row],[Unique BarCode]],$N$10:$N$37,$P$10:$P$37)</f>
        <v>Charger</v>
      </c>
      <c r="J1762" t="s">
        <v>8</v>
      </c>
      <c r="K1762" t="s">
        <v>838</v>
      </c>
      <c r="L1762">
        <v>1</v>
      </c>
    </row>
    <row r="1763" spans="1:12" x14ac:dyDescent="0.2">
      <c r="A1763" s="1" t="d">
        <v>2023-02-02</v>
      </c>
      <c r="B1763" s="45">
        <v>-1</v>
      </c>
      <c r="C1763" t="s">
        <v>77</v>
      </c>
      <c r="D1763" t="str">
        <f>_xlfn.XLOOKUP(Table2[[#This Row],[Patron Group]],$R$10:$R$24,$S$10:$S$24)</f>
        <v>Undergraduate</v>
      </c>
      <c r="E1763" s="1" t="d">
        <v>2023-02-02</v>
      </c>
      <c r="F1763" t="s">
        <v>1314</v>
      </c>
      <c r="G1763" t="s">
        <v>2265</v>
      </c>
      <c r="H1763" t="str">
        <f>_xlfn.XLOOKUP(Table2[[#This Row],[Unique BarCode]],$N$10:$N$37,$O$10:$O$37)</f>
        <v>IPHONE</v>
      </c>
      <c r="I1763" t="str">
        <f>_xlfn.XLOOKUP(Table2[[#This Row],[Unique BarCode]],$N$10:$N$37,$P$10:$P$37)</f>
        <v>Charger</v>
      </c>
      <c r="J1763" t="s">
        <v>8</v>
      </c>
      <c r="K1763" t="s">
        <v>1315</v>
      </c>
      <c r="L1763">
        <v>1</v>
      </c>
    </row>
    <row r="1764" spans="1:12" x14ac:dyDescent="0.2">
      <c r="A1764" s="1" t="d">
        <v>2023-02-02</v>
      </c>
      <c r="B1764" s="45">
        <v>-1</v>
      </c>
      <c r="C1764" t="s">
        <v>77</v>
      </c>
      <c r="D1764" t="str">
        <f>_xlfn.XLOOKUP(Table2[[#This Row],[Patron Group]],$R$10:$R$24,$S$10:$S$24)</f>
        <v>Undergraduate</v>
      </c>
      <c r="E1764" s="1" t="d">
        <v>2023-02-02</v>
      </c>
      <c r="F1764" t="s">
        <v>84</v>
      </c>
      <c r="G1764" t="s">
        <v>2265</v>
      </c>
      <c r="H1764" t="str">
        <f>_xlfn.XLOOKUP(Table2[[#This Row],[Unique BarCode]],$N$10:$N$37,$O$10:$O$37)</f>
        <v>IPHONE</v>
      </c>
      <c r="I1764" t="str">
        <f>_xlfn.XLOOKUP(Table2[[#This Row],[Unique BarCode]],$N$10:$N$37,$P$10:$P$37)</f>
        <v>Charger</v>
      </c>
      <c r="J1764" t="s">
        <v>8</v>
      </c>
      <c r="K1764" t="s">
        <v>85</v>
      </c>
      <c r="L1764">
        <v>1</v>
      </c>
    </row>
    <row r="1765" spans="1:12" x14ac:dyDescent="0.2">
      <c r="A1765" s="1" t="d">
        <v>2023-02-02</v>
      </c>
      <c r="B1765" s="45">
        <v>-1</v>
      </c>
      <c r="C1765" t="s">
        <v>77</v>
      </c>
      <c r="D1765" t="str">
        <f>_xlfn.XLOOKUP(Table2[[#This Row],[Patron Group]],$R$10:$R$24,$S$10:$S$24)</f>
        <v>Undergraduate</v>
      </c>
      <c r="E1765" s="1" t="d">
        <v>2023-02-02</v>
      </c>
      <c r="F1765" t="s">
        <v>71</v>
      </c>
      <c r="G1765" t="s">
        <v>2265</v>
      </c>
      <c r="H1765" t="str">
        <f>_xlfn.XLOOKUP(Table2[[#This Row],[Unique BarCode]],$N$10:$N$37,$O$10:$O$37)</f>
        <v>IPHONE</v>
      </c>
      <c r="I1765" t="str">
        <f>_xlfn.XLOOKUP(Table2[[#This Row],[Unique BarCode]],$N$10:$N$37,$P$10:$P$37)</f>
        <v>Charger</v>
      </c>
      <c r="J1765" t="s">
        <v>8</v>
      </c>
      <c r="K1765" t="s">
        <v>72</v>
      </c>
      <c r="L1765">
        <v>1</v>
      </c>
    </row>
    <row r="1766" spans="1:12" x14ac:dyDescent="0.2">
      <c r="A1766" s="1" t="d">
        <v>2023-02-02</v>
      </c>
      <c r="B1766" s="45">
        <v>-1</v>
      </c>
      <c r="C1766" t="s">
        <v>77</v>
      </c>
      <c r="D1766" t="str">
        <f>_xlfn.XLOOKUP(Table2[[#This Row],[Patron Group]],$R$10:$R$24,$S$10:$S$24)</f>
        <v>Undergraduate</v>
      </c>
      <c r="E1766" s="1" t="d">
        <v>2023-02-02</v>
      </c>
      <c r="F1766" t="s">
        <v>86</v>
      </c>
      <c r="G1766" t="s">
        <v>2265</v>
      </c>
      <c r="H1766" t="str">
        <f>_xlfn.XLOOKUP(Table2[[#This Row],[Unique BarCode]],$N$10:$N$37,$O$10:$O$37)</f>
        <v>IPHONE</v>
      </c>
      <c r="I1766" t="str">
        <f>_xlfn.XLOOKUP(Table2[[#This Row],[Unique BarCode]],$N$10:$N$37,$P$10:$P$37)</f>
        <v>Charger</v>
      </c>
      <c r="J1766" t="s">
        <v>8</v>
      </c>
      <c r="K1766" t="s">
        <v>87</v>
      </c>
      <c r="L1766">
        <v>1</v>
      </c>
    </row>
    <row r="1767" spans="1:12" x14ac:dyDescent="0.2">
      <c r="A1767" s="1" t="d">
        <v>2023-02-02</v>
      </c>
      <c r="B1767" s="45">
        <v>-1</v>
      </c>
      <c r="C1767" t="s">
        <v>77</v>
      </c>
      <c r="D1767" t="str">
        <f>_xlfn.XLOOKUP(Table2[[#This Row],[Patron Group]],$R$10:$R$24,$S$10:$S$24)</f>
        <v>Undergraduate</v>
      </c>
      <c r="E1767" s="1" t="d">
        <v>2023-02-02</v>
      </c>
      <c r="F1767" t="s">
        <v>433</v>
      </c>
      <c r="G1767" t="s">
        <v>2265</v>
      </c>
      <c r="H1767" t="str">
        <f>_xlfn.XLOOKUP(Table2[[#This Row],[Unique BarCode]],$N$10:$N$37,$O$10:$O$37)</f>
        <v>IPHONE</v>
      </c>
      <c r="I1767" t="str">
        <f>_xlfn.XLOOKUP(Table2[[#This Row],[Unique BarCode]],$N$10:$N$37,$P$10:$P$37)</f>
        <v>Charger</v>
      </c>
      <c r="J1767" t="s">
        <v>8</v>
      </c>
      <c r="K1767" t="s">
        <v>434</v>
      </c>
      <c r="L1767">
        <v>1</v>
      </c>
    </row>
    <row r="1768" spans="1:12" x14ac:dyDescent="0.2">
      <c r="A1768" s="1" t="d">
        <v>2023-02-02</v>
      </c>
      <c r="B1768" s="45">
        <v>-1</v>
      </c>
      <c r="C1768" t="s">
        <v>77</v>
      </c>
      <c r="D1768" t="str">
        <f>_xlfn.XLOOKUP(Table2[[#This Row],[Patron Group]],$R$10:$R$24,$S$10:$S$24)</f>
        <v>Undergraduate</v>
      </c>
      <c r="E1768" s="1" t="d">
        <v>2023-02-02</v>
      </c>
      <c r="F1768" t="s">
        <v>1412</v>
      </c>
      <c r="G1768" t="s">
        <v>2268</v>
      </c>
      <c r="H1768" t="str">
        <f>_xlfn.XLOOKUP(Table2[[#This Row],[Unique BarCode]],$N$10:$N$37,$O$10:$O$37)</f>
        <v>MACCHRG</v>
      </c>
      <c r="I1768" t="str">
        <f>_xlfn.XLOOKUP(Table2[[#This Row],[Unique BarCode]],$N$10:$N$37,$P$10:$P$37)</f>
        <v>Charger</v>
      </c>
      <c r="J1768" t="s">
        <v>49</v>
      </c>
      <c r="K1768" t="s">
        <v>1413</v>
      </c>
      <c r="L1768">
        <v>1</v>
      </c>
    </row>
    <row r="1769" spans="1:12" x14ac:dyDescent="0.2">
      <c r="A1769" s="1" t="d">
        <v>2023-02-02</v>
      </c>
      <c r="B1769" s="45">
        <v>-1</v>
      </c>
      <c r="C1769" t="s">
        <v>77</v>
      </c>
      <c r="D1769" t="str">
        <f>_xlfn.XLOOKUP(Table2[[#This Row],[Patron Group]],$R$10:$R$24,$S$10:$S$24)</f>
        <v>Undergraduate</v>
      </c>
      <c r="E1769" s="1" t="d">
        <v>2023-02-02</v>
      </c>
      <c r="F1769" t="s">
        <v>577</v>
      </c>
      <c r="G1769" t="s">
        <v>2296</v>
      </c>
      <c r="H1769" t="str">
        <f>_xlfn.XLOOKUP(Table2[[#This Row],[Unique BarCode]],$N$10:$N$37,$O$10:$O$37)</f>
        <v>MACUSBC</v>
      </c>
      <c r="I1769" t="str">
        <f>_xlfn.XLOOKUP(Table2[[#This Row],[Unique BarCode]],$N$10:$N$37,$P$10:$P$37)</f>
        <v>Charger</v>
      </c>
      <c r="J1769" t="s">
        <v>8</v>
      </c>
      <c r="K1769" t="s">
        <v>578</v>
      </c>
      <c r="L1769">
        <v>1</v>
      </c>
    </row>
    <row r="1770" spans="1:12" x14ac:dyDescent="0.2">
      <c r="A1770" s="1" t="d">
        <v>2023-02-02</v>
      </c>
      <c r="B1770" s="45">
        <v>-1</v>
      </c>
      <c r="C1770" t="s">
        <v>77</v>
      </c>
      <c r="D1770" t="str">
        <f>_xlfn.XLOOKUP(Table2[[#This Row],[Patron Group]],$R$10:$R$24,$S$10:$S$24)</f>
        <v>Undergraduate</v>
      </c>
      <c r="E1770" s="1" t="d">
        <v>2023-02-02</v>
      </c>
      <c r="F1770" t="s">
        <v>276</v>
      </c>
      <c r="G1770" t="s">
        <v>2296</v>
      </c>
      <c r="H1770" t="str">
        <f>_xlfn.XLOOKUP(Table2[[#This Row],[Unique BarCode]],$N$10:$N$37,$O$10:$O$37)</f>
        <v>MACUSBC</v>
      </c>
      <c r="I1770" t="str">
        <f>_xlfn.XLOOKUP(Table2[[#This Row],[Unique BarCode]],$N$10:$N$37,$P$10:$P$37)</f>
        <v>Charger</v>
      </c>
      <c r="J1770" t="s">
        <v>8</v>
      </c>
      <c r="K1770" t="s">
        <v>277</v>
      </c>
      <c r="L1770">
        <v>1</v>
      </c>
    </row>
    <row r="1771" spans="1:12" x14ac:dyDescent="0.2">
      <c r="A1771" s="1" t="d">
        <v>2023-02-02</v>
      </c>
      <c r="B1771" s="45">
        <v>-1</v>
      </c>
      <c r="C1771" t="s">
        <v>77</v>
      </c>
      <c r="D1771" t="str">
        <f>_xlfn.XLOOKUP(Table2[[#This Row],[Patron Group]],$R$10:$R$24,$S$10:$S$24)</f>
        <v>Undergraduate</v>
      </c>
      <c r="E1771" s="1" t="d">
        <v>2023-02-02</v>
      </c>
      <c r="F1771" t="s">
        <v>91</v>
      </c>
      <c r="G1771" t="s">
        <v>2296</v>
      </c>
      <c r="H1771" t="str">
        <f>_xlfn.XLOOKUP(Table2[[#This Row],[Unique BarCode]],$N$10:$N$37,$O$10:$O$37)</f>
        <v>MACUSBC</v>
      </c>
      <c r="I1771" t="str">
        <f>_xlfn.XLOOKUP(Table2[[#This Row],[Unique BarCode]],$N$10:$N$37,$P$10:$P$37)</f>
        <v>Charger</v>
      </c>
      <c r="J1771" t="s">
        <v>8</v>
      </c>
      <c r="K1771" t="s">
        <v>92</v>
      </c>
      <c r="L1771">
        <v>1</v>
      </c>
    </row>
    <row r="1772" spans="1:12" x14ac:dyDescent="0.2">
      <c r="A1772" s="1" t="d">
        <v>2023-02-02</v>
      </c>
      <c r="B1772" s="45">
        <v>-1</v>
      </c>
      <c r="C1772" t="s">
        <v>77</v>
      </c>
      <c r="D1772" t="str">
        <f>_xlfn.XLOOKUP(Table2[[#This Row],[Patron Group]],$R$10:$R$24,$S$10:$S$24)</f>
        <v>Undergraduate</v>
      </c>
      <c r="E1772" s="1" t="d">
        <v>2023-02-02</v>
      </c>
      <c r="F1772" t="s">
        <v>213</v>
      </c>
      <c r="G1772" t="s">
        <v>2296</v>
      </c>
      <c r="H1772" t="str">
        <f>_xlfn.XLOOKUP(Table2[[#This Row],[Unique BarCode]],$N$10:$N$37,$O$10:$O$37)</f>
        <v>MACUSBC</v>
      </c>
      <c r="I1772" t="str">
        <f>_xlfn.XLOOKUP(Table2[[#This Row],[Unique BarCode]],$N$10:$N$37,$P$10:$P$37)</f>
        <v>Charger</v>
      </c>
      <c r="J1772" t="s">
        <v>8</v>
      </c>
      <c r="K1772" t="s">
        <v>214</v>
      </c>
      <c r="L1772">
        <v>1</v>
      </c>
    </row>
    <row r="1773" spans="1:12" x14ac:dyDescent="0.2">
      <c r="A1773" s="1" t="d">
        <v>2023-02-02</v>
      </c>
      <c r="B1773" s="45">
        <v>-1</v>
      </c>
      <c r="C1773" t="s">
        <v>77</v>
      </c>
      <c r="D1773" t="str">
        <f>_xlfn.XLOOKUP(Table2[[#This Row],[Patron Group]],$R$10:$R$24,$S$10:$S$24)</f>
        <v>Undergraduate</v>
      </c>
      <c r="E1773" s="1" t="d">
        <v>2023-02-02</v>
      </c>
      <c r="F1773" t="s">
        <v>843</v>
      </c>
      <c r="G1773" t="s">
        <v>2296</v>
      </c>
      <c r="H1773" t="str">
        <f>_xlfn.XLOOKUP(Table2[[#This Row],[Unique BarCode]],$N$10:$N$37,$O$10:$O$37)</f>
        <v>MACUSBC</v>
      </c>
      <c r="I1773" t="str">
        <f>_xlfn.XLOOKUP(Table2[[#This Row],[Unique BarCode]],$N$10:$N$37,$P$10:$P$37)</f>
        <v>Charger</v>
      </c>
      <c r="J1773" t="s">
        <v>8</v>
      </c>
      <c r="K1773" t="s">
        <v>844</v>
      </c>
      <c r="L1773">
        <v>1</v>
      </c>
    </row>
    <row r="1774" spans="1:12" x14ac:dyDescent="0.2">
      <c r="A1774" s="1" t="d">
        <v>2023-02-02</v>
      </c>
      <c r="B1774" s="45">
        <v>-1</v>
      </c>
      <c r="C1774" t="s">
        <v>77</v>
      </c>
      <c r="D1774" t="str">
        <f>_xlfn.XLOOKUP(Table2[[#This Row],[Patron Group]],$R$10:$R$24,$S$10:$S$24)</f>
        <v>Undergraduate</v>
      </c>
      <c r="E1774" s="1" t="d">
        <v>2023-02-02</v>
      </c>
      <c r="F1774" t="s">
        <v>39</v>
      </c>
      <c r="G1774" t="s">
        <v>2296</v>
      </c>
      <c r="H1774" t="str">
        <f>_xlfn.XLOOKUP(Table2[[#This Row],[Unique BarCode]],$N$10:$N$37,$O$10:$O$37)</f>
        <v>MACUSBC</v>
      </c>
      <c r="I1774" t="str">
        <f>_xlfn.XLOOKUP(Table2[[#This Row],[Unique BarCode]],$N$10:$N$37,$P$10:$P$37)</f>
        <v>Charger</v>
      </c>
      <c r="J1774" t="s">
        <v>8</v>
      </c>
      <c r="K1774" t="s">
        <v>40</v>
      </c>
      <c r="L1774">
        <v>1</v>
      </c>
    </row>
    <row r="1775" spans="1:12" x14ac:dyDescent="0.2">
      <c r="A1775" s="1" t="d">
        <v>2023-02-02</v>
      </c>
      <c r="B1775" s="45">
        <v>-1</v>
      </c>
      <c r="C1775" t="s">
        <v>77</v>
      </c>
      <c r="D1775" t="str">
        <f>_xlfn.XLOOKUP(Table2[[#This Row],[Patron Group]],$R$10:$R$24,$S$10:$S$24)</f>
        <v>Undergraduate</v>
      </c>
      <c r="E1775" s="1" t="d">
        <v>2023-02-02</v>
      </c>
      <c r="F1775" t="s">
        <v>93</v>
      </c>
      <c r="G1775" t="s">
        <v>2296</v>
      </c>
      <c r="H1775" t="str">
        <f>_xlfn.XLOOKUP(Table2[[#This Row],[Unique BarCode]],$N$10:$N$37,$O$10:$O$37)</f>
        <v>MACUSBC</v>
      </c>
      <c r="I1775" t="str">
        <f>_xlfn.XLOOKUP(Table2[[#This Row],[Unique BarCode]],$N$10:$N$37,$P$10:$P$37)</f>
        <v>Charger</v>
      </c>
      <c r="J1775" t="s">
        <v>8</v>
      </c>
      <c r="K1775" t="s">
        <v>94</v>
      </c>
      <c r="L1775">
        <v>1</v>
      </c>
    </row>
    <row r="1776" spans="1:12" x14ac:dyDescent="0.2">
      <c r="A1776" s="1" t="d">
        <v>2023-02-02</v>
      </c>
      <c r="B1776" s="45">
        <v>-1</v>
      </c>
      <c r="C1776" t="s">
        <v>77</v>
      </c>
      <c r="D1776" t="str">
        <f>_xlfn.XLOOKUP(Table2[[#This Row],[Patron Group]],$R$10:$R$24,$S$10:$S$24)</f>
        <v>Undergraduate</v>
      </c>
      <c r="E1776" s="1" t="d">
        <v>2023-02-02</v>
      </c>
      <c r="F1776" t="s">
        <v>711</v>
      </c>
      <c r="G1776" t="s">
        <v>2271</v>
      </c>
      <c r="H1776" t="str">
        <f>_xlfn.XLOOKUP(Table2[[#This Row],[Unique BarCode]],$N$10:$N$37,$O$10:$O$37)</f>
        <v>OMNI</v>
      </c>
      <c r="I1776" t="str">
        <f>_xlfn.XLOOKUP(Table2[[#This Row],[Unique BarCode]],$N$10:$N$37,$P$10:$P$37)</f>
        <v>Charger</v>
      </c>
      <c r="J1776" t="s">
        <v>68</v>
      </c>
      <c r="K1776" t="s">
        <v>712</v>
      </c>
      <c r="L1776">
        <v>1</v>
      </c>
    </row>
    <row r="1777" spans="1:12" x14ac:dyDescent="0.2">
      <c r="A1777" s="1" t="d">
        <v>2023-02-02</v>
      </c>
      <c r="B1777" s="45">
        <v>-1</v>
      </c>
      <c r="C1777" t="s">
        <v>77</v>
      </c>
      <c r="D1777" t="str">
        <f>_xlfn.XLOOKUP(Table2[[#This Row],[Patron Group]],$R$10:$R$24,$S$10:$S$24)</f>
        <v>Undergraduate</v>
      </c>
      <c r="E1777" s="1" t="d">
        <v>2023-02-02</v>
      </c>
      <c r="F1777" t="s">
        <v>1210</v>
      </c>
      <c r="G1777" t="s">
        <v>2285</v>
      </c>
      <c r="H1777" t="str">
        <f>_xlfn.XLOOKUP(Table2[[#This Row],[Unique BarCode]],$N$10:$N$37,$O$10:$O$37)</f>
        <v>UHDMI</v>
      </c>
      <c r="I1777" t="str">
        <f>_xlfn.XLOOKUP(Table2[[#This Row],[Unique BarCode]],$N$10:$N$37,$P$10:$P$37)</f>
        <v>Cable</v>
      </c>
      <c r="J1777" t="s">
        <v>8</v>
      </c>
      <c r="L1777">
        <v>1</v>
      </c>
    </row>
    <row r="1778" spans="1:12" x14ac:dyDescent="0.2">
      <c r="A1778" s="1" t="d">
        <v>2023-02-02</v>
      </c>
      <c r="B1778" s="45">
        <v>-1</v>
      </c>
      <c r="C1778" t="s">
        <v>77</v>
      </c>
      <c r="D1778" t="str">
        <f>_xlfn.XLOOKUP(Table2[[#This Row],[Patron Group]],$R$10:$R$24,$S$10:$S$24)</f>
        <v>Undergraduate</v>
      </c>
      <c r="E1778" s="1" t="d">
        <v>2023-02-02</v>
      </c>
      <c r="F1778" t="s">
        <v>1419</v>
      </c>
      <c r="G1778" t="s">
        <v>2285</v>
      </c>
      <c r="H1778" t="str">
        <f>_xlfn.XLOOKUP(Table2[[#This Row],[Unique BarCode]],$N$10:$N$37,$O$10:$O$37)</f>
        <v>UHDMI</v>
      </c>
      <c r="I1778" t="str">
        <f>_xlfn.XLOOKUP(Table2[[#This Row],[Unique BarCode]],$N$10:$N$37,$P$10:$P$37)</f>
        <v>Cable</v>
      </c>
      <c r="J1778" t="s">
        <v>8</v>
      </c>
      <c r="L1778">
        <v>1</v>
      </c>
    </row>
    <row r="1779" spans="1:12" x14ac:dyDescent="0.2">
      <c r="A1779" s="1" t="d">
        <v>2023-02-02</v>
      </c>
      <c r="B1779" s="45">
        <v>-1</v>
      </c>
      <c r="C1779" t="s">
        <v>77</v>
      </c>
      <c r="D1779" t="str">
        <f>_xlfn.XLOOKUP(Table2[[#This Row],[Patron Group]],$R$10:$R$24,$S$10:$S$24)</f>
        <v>Undergraduate</v>
      </c>
      <c r="E1779" s="1" t="d">
        <v>2023-02-02</v>
      </c>
      <c r="F1779" t="s">
        <v>1183</v>
      </c>
      <c r="G1779" t="s">
        <v>2294</v>
      </c>
      <c r="H1779" t="str">
        <f>_xlfn.XLOOKUP(Table2[[#This Row],[Unique BarCode]],$N$10:$N$37,$O$10:$O$37)</f>
        <v>UVGA</v>
      </c>
      <c r="I1779" t="str">
        <f>_xlfn.XLOOKUP(Table2[[#This Row],[Unique BarCode]],$N$10:$N$37,$P$10:$P$37)</f>
        <v>Cable</v>
      </c>
      <c r="J1779" t="s">
        <v>8</v>
      </c>
      <c r="L1779">
        <v>1</v>
      </c>
    </row>
    <row r="1780" spans="1:12" x14ac:dyDescent="0.2">
      <c r="A1780" s="1" t="d">
        <v>2023-02-02</v>
      </c>
      <c r="B1780" s="45">
        <v>-1</v>
      </c>
      <c r="C1780" t="s">
        <v>77</v>
      </c>
      <c r="D1780" t="str">
        <f>_xlfn.XLOOKUP(Table2[[#This Row],[Patron Group]],$R$10:$R$24,$S$10:$S$24)</f>
        <v>Undergraduate</v>
      </c>
      <c r="E1780" s="1" t="d">
        <v>2023-02-02</v>
      </c>
      <c r="F1780" t="s">
        <v>1262</v>
      </c>
      <c r="G1780" t="s">
        <v>2294</v>
      </c>
      <c r="H1780" t="str">
        <f>_xlfn.XLOOKUP(Table2[[#This Row],[Unique BarCode]],$N$10:$N$37,$O$10:$O$37)</f>
        <v>UVGA</v>
      </c>
      <c r="I1780" t="str">
        <f>_xlfn.XLOOKUP(Table2[[#This Row],[Unique BarCode]],$N$10:$N$37,$P$10:$P$37)</f>
        <v>Cable</v>
      </c>
      <c r="J1780" t="s">
        <v>8</v>
      </c>
      <c r="L1780">
        <v>1</v>
      </c>
    </row>
    <row r="1781" spans="1:12" x14ac:dyDescent="0.2">
      <c r="A1781" s="1" t="d">
        <v>2023-02-02</v>
      </c>
      <c r="B1781" s="45">
        <v>-1</v>
      </c>
      <c r="C1781" t="s">
        <v>77</v>
      </c>
      <c r="D1781" t="str">
        <f>_xlfn.XLOOKUP(Table2[[#This Row],[Patron Group]],$R$10:$R$24,$S$10:$S$24)</f>
        <v>Undergraduate</v>
      </c>
      <c r="E1781" s="1" t="d">
        <v>2023-02-02</v>
      </c>
      <c r="F1781" t="s">
        <v>1388</v>
      </c>
      <c r="G1781" t="s">
        <v>2303</v>
      </c>
      <c r="H1781" t="str">
        <f>_xlfn.XLOOKUP(Table2[[#This Row],[Unique BarCode]],$N$10:$N$37,$O$10:$O$37)</f>
        <v>VGA Cable</v>
      </c>
      <c r="I1781" t="str">
        <f>_xlfn.XLOOKUP(Table2[[#This Row],[Unique BarCode]],$N$10:$N$37,$P$10:$P$37)</f>
        <v>Cable</v>
      </c>
      <c r="J1781" t="s">
        <v>8</v>
      </c>
      <c r="K1781" t="s">
        <v>1389</v>
      </c>
      <c r="L1781">
        <v>1</v>
      </c>
    </row>
    <row r="1782" spans="1:12" x14ac:dyDescent="0.2">
      <c r="A1782" s="1" t="d">
        <v>2023-02-02</v>
      </c>
      <c r="B1782" s="45">
        <v>-1</v>
      </c>
      <c r="C1782" t="s">
        <v>77</v>
      </c>
      <c r="D1782" t="str">
        <f>_xlfn.XLOOKUP(Table2[[#This Row],[Patron Group]],$R$10:$R$24,$S$10:$S$24)</f>
        <v>Undergraduate</v>
      </c>
      <c r="E1782" s="1" t="d">
        <v>2023-02-02</v>
      </c>
      <c r="F1782" t="s">
        <v>1440</v>
      </c>
      <c r="G1782" t="s">
        <v>2272</v>
      </c>
      <c r="H1782" t="str">
        <f>_xlfn.XLOOKUP(Table2[[#This Row],[Unique BarCode]],$N$10:$N$37,$O$10:$O$37)</f>
        <v>WALLADPT</v>
      </c>
      <c r="I1782" t="str">
        <f>_xlfn.XLOOKUP(Table2[[#This Row],[Unique BarCode]],$N$10:$N$37,$P$10:$P$37)</f>
        <v>Charger</v>
      </c>
      <c r="J1782" t="s">
        <v>49</v>
      </c>
      <c r="K1782" t="s">
        <v>1441</v>
      </c>
      <c r="L1782">
        <v>1</v>
      </c>
    </row>
    <row r="1783" spans="1:12" x14ac:dyDescent="0.2">
      <c r="A1783" s="1" t="d">
        <v>2023-02-02</v>
      </c>
      <c r="B1783" s="45">
        <v>-1</v>
      </c>
      <c r="C1783" t="s">
        <v>77</v>
      </c>
      <c r="D1783" t="str">
        <f>_xlfn.XLOOKUP(Table2[[#This Row],[Patron Group]],$R$10:$R$24,$S$10:$S$24)</f>
        <v>Undergraduate</v>
      </c>
      <c r="E1783" s="1" t="d">
        <v>2023-02-02</v>
      </c>
      <c r="F1783" t="s">
        <v>587</v>
      </c>
      <c r="G1783" t="s">
        <v>2272</v>
      </c>
      <c r="H1783" t="str">
        <f>_xlfn.XLOOKUP(Table2[[#This Row],[Unique BarCode]],$N$10:$N$37,$O$10:$O$37)</f>
        <v>WALLADPT</v>
      </c>
      <c r="I1783" t="str">
        <f>_xlfn.XLOOKUP(Table2[[#This Row],[Unique BarCode]],$N$10:$N$37,$P$10:$P$37)</f>
        <v>Charger</v>
      </c>
      <c r="J1783" t="s">
        <v>49</v>
      </c>
      <c r="K1783" t="s">
        <v>588</v>
      </c>
      <c r="L1783">
        <v>1</v>
      </c>
    </row>
    <row r="1784" spans="1:12" x14ac:dyDescent="0.2">
      <c r="A1784" s="1" t="d">
        <v>2023-02-02</v>
      </c>
      <c r="B1784" s="45">
        <v>-1</v>
      </c>
      <c r="C1784" t="s">
        <v>77</v>
      </c>
      <c r="D1784" t="str">
        <f>_xlfn.XLOOKUP(Table2[[#This Row],[Patron Group]],$R$10:$R$24,$S$10:$S$24)</f>
        <v>Undergraduate</v>
      </c>
      <c r="E1784" s="1" t="d">
        <v>2023-02-02</v>
      </c>
      <c r="F1784" t="s">
        <v>43</v>
      </c>
      <c r="G1784" t="s">
        <v>2272</v>
      </c>
      <c r="H1784" t="str">
        <f>_xlfn.XLOOKUP(Table2[[#This Row],[Unique BarCode]],$N$10:$N$37,$O$10:$O$37)</f>
        <v>WALLADPT</v>
      </c>
      <c r="I1784" t="str">
        <f>_xlfn.XLOOKUP(Table2[[#This Row],[Unique BarCode]],$N$10:$N$37,$P$10:$P$37)</f>
        <v>Charger</v>
      </c>
      <c r="J1784" t="s">
        <v>8</v>
      </c>
      <c r="K1784" t="s">
        <v>44</v>
      </c>
      <c r="L1784">
        <v>1</v>
      </c>
    </row>
    <row r="1785" spans="1:12" x14ac:dyDescent="0.2">
      <c r="A1785" s="1" t="d">
        <v>2023-02-02</v>
      </c>
      <c r="B1785" s="45">
        <v>-1</v>
      </c>
      <c r="C1785" t="s">
        <v>77</v>
      </c>
      <c r="D1785" t="str">
        <f>_xlfn.XLOOKUP(Table2[[#This Row],[Patron Group]],$R$10:$R$24,$S$10:$S$24)</f>
        <v>Undergraduate</v>
      </c>
      <c r="E1785" s="1" t="d">
        <v>2023-02-02</v>
      </c>
      <c r="F1785" t="s">
        <v>1390</v>
      </c>
      <c r="G1785" t="s">
        <v>2272</v>
      </c>
      <c r="H1785" t="str">
        <f>_xlfn.XLOOKUP(Table2[[#This Row],[Unique BarCode]],$N$10:$N$37,$O$10:$O$37)</f>
        <v>WALLADPT</v>
      </c>
      <c r="I1785" t="str">
        <f>_xlfn.XLOOKUP(Table2[[#This Row],[Unique BarCode]],$N$10:$N$37,$P$10:$P$37)</f>
        <v>Charger</v>
      </c>
      <c r="J1785" t="s">
        <v>8</v>
      </c>
      <c r="K1785" t="s">
        <v>1391</v>
      </c>
      <c r="L1785">
        <v>1</v>
      </c>
    </row>
    <row r="1786" spans="1:12" x14ac:dyDescent="0.2">
      <c r="A1786" s="1" t="d">
        <v>2023-02-02</v>
      </c>
      <c r="B1786" s="45">
        <v>-1</v>
      </c>
      <c r="C1786" t="s">
        <v>77</v>
      </c>
      <c r="D1786" t="str">
        <f>_xlfn.XLOOKUP(Table2[[#This Row],[Patron Group]],$R$10:$R$24,$S$10:$S$24)</f>
        <v>Undergraduate</v>
      </c>
      <c r="E1786" s="1" t="d">
        <v>2023-02-02</v>
      </c>
      <c r="F1786" t="s">
        <v>1326</v>
      </c>
      <c r="G1786" t="s">
        <v>2272</v>
      </c>
      <c r="H1786" t="str">
        <f>_xlfn.XLOOKUP(Table2[[#This Row],[Unique BarCode]],$N$10:$N$37,$O$10:$O$37)</f>
        <v>WALLADPT</v>
      </c>
      <c r="I1786" t="str">
        <f>_xlfn.XLOOKUP(Table2[[#This Row],[Unique BarCode]],$N$10:$N$37,$P$10:$P$37)</f>
        <v>Charger</v>
      </c>
      <c r="J1786" t="s">
        <v>8</v>
      </c>
      <c r="K1786" t="s">
        <v>1327</v>
      </c>
      <c r="L1786">
        <v>1</v>
      </c>
    </row>
    <row r="1787" spans="1:12" x14ac:dyDescent="0.2">
      <c r="A1787" s="1" t="d">
        <v>2023-02-02</v>
      </c>
      <c r="B1787" s="45">
        <v>-1</v>
      </c>
      <c r="C1787" t="s">
        <v>77</v>
      </c>
      <c r="D1787" t="str">
        <f>_xlfn.XLOOKUP(Table2[[#This Row],[Patron Group]],$R$10:$R$24,$S$10:$S$24)</f>
        <v>Undergraduate</v>
      </c>
      <c r="E1787" s="1" t="d">
        <v>2023-02-02</v>
      </c>
      <c r="F1787" t="s">
        <v>854</v>
      </c>
      <c r="G1787" t="s">
        <v>2272</v>
      </c>
      <c r="H1787" t="str">
        <f>_xlfn.XLOOKUP(Table2[[#This Row],[Unique BarCode]],$N$10:$N$37,$O$10:$O$37)</f>
        <v>WALLADPT</v>
      </c>
      <c r="I1787" t="str">
        <f>_xlfn.XLOOKUP(Table2[[#This Row],[Unique BarCode]],$N$10:$N$37,$P$10:$P$37)</f>
        <v>Charger</v>
      </c>
      <c r="J1787" t="s">
        <v>8</v>
      </c>
      <c r="L1787">
        <v>1</v>
      </c>
    </row>
    <row r="1788" spans="1:12" x14ac:dyDescent="0.2">
      <c r="A1788" s="1" t="d">
        <v>2023-02-02</v>
      </c>
      <c r="B1788" s="45">
        <v>-1</v>
      </c>
      <c r="C1788" t="s">
        <v>77</v>
      </c>
      <c r="D1788" t="str">
        <f>_xlfn.XLOOKUP(Table2[[#This Row],[Patron Group]],$R$10:$R$24,$S$10:$S$24)</f>
        <v>Undergraduate</v>
      </c>
      <c r="E1788" s="1" t="d">
        <v>2023-02-02</v>
      </c>
      <c r="F1788" t="s">
        <v>1267</v>
      </c>
      <c r="G1788" t="s">
        <v>2272</v>
      </c>
      <c r="H1788" t="str">
        <f>_xlfn.XLOOKUP(Table2[[#This Row],[Unique BarCode]],$N$10:$N$37,$O$10:$O$37)</f>
        <v>WALLADPT</v>
      </c>
      <c r="I1788" t="str">
        <f>_xlfn.XLOOKUP(Table2[[#This Row],[Unique BarCode]],$N$10:$N$37,$P$10:$P$37)</f>
        <v>Charger</v>
      </c>
      <c r="J1788" t="s">
        <v>8</v>
      </c>
      <c r="L1788">
        <v>1</v>
      </c>
    </row>
    <row r="1789" spans="1:12" x14ac:dyDescent="0.2">
      <c r="A1789" s="1" t="d">
        <v>2023-02-02</v>
      </c>
      <c r="B1789" s="45">
        <v>-1</v>
      </c>
      <c r="C1789" t="s">
        <v>77</v>
      </c>
      <c r="D1789" t="str">
        <f>_xlfn.XLOOKUP(Table2[[#This Row],[Patron Group]],$R$10:$R$24,$S$10:$S$24)</f>
        <v>Undergraduate</v>
      </c>
      <c r="E1789" s="1" t="d">
        <v>2023-02-02</v>
      </c>
      <c r="F1789" t="s">
        <v>484</v>
      </c>
      <c r="G1789" t="s">
        <v>2272</v>
      </c>
      <c r="H1789" t="str">
        <f>_xlfn.XLOOKUP(Table2[[#This Row],[Unique BarCode]],$N$10:$N$37,$O$10:$O$37)</f>
        <v>WALLADPT</v>
      </c>
      <c r="I1789" t="str">
        <f>_xlfn.XLOOKUP(Table2[[#This Row],[Unique BarCode]],$N$10:$N$37,$P$10:$P$37)</f>
        <v>Charger</v>
      </c>
      <c r="J1789" t="s">
        <v>8</v>
      </c>
      <c r="L1789">
        <v>1</v>
      </c>
    </row>
    <row r="1790" spans="1:12" x14ac:dyDescent="0.2">
      <c r="A1790" s="1" t="d">
        <v>2023-02-02</v>
      </c>
      <c r="B1790" s="45">
        <v>-1</v>
      </c>
      <c r="C1790" t="s">
        <v>77</v>
      </c>
      <c r="D1790" t="str">
        <f>_xlfn.XLOOKUP(Table2[[#This Row],[Patron Group]],$R$10:$R$24,$S$10:$S$24)</f>
        <v>Undergraduate</v>
      </c>
      <c r="E1790" s="1" t="d">
        <v>2023-02-02</v>
      </c>
      <c r="F1790" t="s">
        <v>275</v>
      </c>
      <c r="G1790" t="s">
        <v>2272</v>
      </c>
      <c r="H1790" t="str">
        <f>_xlfn.XLOOKUP(Table2[[#This Row],[Unique BarCode]],$N$10:$N$37,$O$10:$O$37)</f>
        <v>WALLADPT</v>
      </c>
      <c r="I1790" t="str">
        <f>_xlfn.XLOOKUP(Table2[[#This Row],[Unique BarCode]],$N$10:$N$37,$P$10:$P$37)</f>
        <v>Charger</v>
      </c>
      <c r="J1790" t="s">
        <v>8</v>
      </c>
      <c r="L1790">
        <v>1</v>
      </c>
    </row>
    <row r="1791" spans="1:12" x14ac:dyDescent="0.2">
      <c r="A1791" s="1" t="d">
        <v>2023-02-02</v>
      </c>
      <c r="B1791" s="45">
        <v>-1</v>
      </c>
      <c r="C1791" t="s">
        <v>77</v>
      </c>
      <c r="D1791" t="str">
        <f>_xlfn.XLOOKUP(Table2[[#This Row],[Patron Group]],$R$10:$R$24,$S$10:$S$24)</f>
        <v>Undergraduate</v>
      </c>
      <c r="E1791" s="1" t="d">
        <v>2023-02-09</v>
      </c>
      <c r="F1791" t="s">
        <v>1060</v>
      </c>
      <c r="G1791" t="s">
        <v>2273</v>
      </c>
      <c r="H1791" t="str">
        <f>_xlfn.XLOOKUP(Table2[[#This Row],[Unique BarCode]],$N$10:$N$37,$O$10:$O$37)</f>
        <v>ChromeBook</v>
      </c>
      <c r="I1791" t="str">
        <f>_xlfn.XLOOKUP(Table2[[#This Row],[Unique BarCode]],$N$10:$N$37,$P$10:$P$37)</f>
        <v>Device</v>
      </c>
      <c r="J1791" t="s">
        <v>8</v>
      </c>
      <c r="K1791" t="s">
        <v>1061</v>
      </c>
      <c r="L1791">
        <v>1</v>
      </c>
    </row>
    <row r="1792" spans="1:12" x14ac:dyDescent="0.2">
      <c r="A1792" s="1" t="d">
        <v>2023-02-02</v>
      </c>
      <c r="B1792" s="45">
        <v>-1</v>
      </c>
      <c r="C1792" t="s">
        <v>77</v>
      </c>
      <c r="D1792" t="str">
        <f>_xlfn.XLOOKUP(Table2[[#This Row],[Patron Group]],$R$10:$R$24,$S$10:$S$24)</f>
        <v>Undergraduate</v>
      </c>
      <c r="E1792" s="1" t="d">
        <v>2023-02-09</v>
      </c>
      <c r="F1792" t="s">
        <v>1160</v>
      </c>
      <c r="G1792" t="s">
        <v>2273</v>
      </c>
      <c r="H1792" t="str">
        <f>_xlfn.XLOOKUP(Table2[[#This Row],[Unique BarCode]],$N$10:$N$37,$O$10:$O$37)</f>
        <v>ChromeBook</v>
      </c>
      <c r="I1792" t="str">
        <f>_xlfn.XLOOKUP(Table2[[#This Row],[Unique BarCode]],$N$10:$N$37,$P$10:$P$37)</f>
        <v>Device</v>
      </c>
      <c r="J1792" t="s">
        <v>49</v>
      </c>
      <c r="K1792" t="s">
        <v>1161</v>
      </c>
      <c r="L1792">
        <v>1</v>
      </c>
    </row>
    <row r="1793" spans="1:12" x14ac:dyDescent="0.2">
      <c r="A1793" s="1" t="d">
        <v>2023-02-02</v>
      </c>
      <c r="B1793" s="45">
        <v>-1</v>
      </c>
      <c r="C1793" t="s">
        <v>77</v>
      </c>
      <c r="D1793" t="str">
        <f>_xlfn.XLOOKUP(Table2[[#This Row],[Patron Group]],$R$10:$R$24,$S$10:$S$24)</f>
        <v>Undergraduate</v>
      </c>
      <c r="E1793" s="1" t="d">
        <v>2023-02-09</v>
      </c>
      <c r="F1793" t="s">
        <v>595</v>
      </c>
      <c r="G1793" t="s">
        <v>2273</v>
      </c>
      <c r="H1793" t="str">
        <f>_xlfn.XLOOKUP(Table2[[#This Row],[Unique BarCode]],$N$10:$N$37,$O$10:$O$37)</f>
        <v>ChromeBook</v>
      </c>
      <c r="I1793" t="str">
        <f>_xlfn.XLOOKUP(Table2[[#This Row],[Unique BarCode]],$N$10:$N$37,$P$10:$P$37)</f>
        <v>Device</v>
      </c>
      <c r="J1793" t="s">
        <v>8</v>
      </c>
      <c r="K1793" t="s">
        <v>596</v>
      </c>
      <c r="L1793">
        <v>1</v>
      </c>
    </row>
    <row r="1794" spans="1:12" x14ac:dyDescent="0.2">
      <c r="A1794" s="1" t="d">
        <v>2023-02-02</v>
      </c>
      <c r="B1794" s="45">
        <v>-1</v>
      </c>
      <c r="C1794" t="s">
        <v>77</v>
      </c>
      <c r="D1794" t="str">
        <f>_xlfn.XLOOKUP(Table2[[#This Row],[Patron Group]],$R$10:$R$24,$S$10:$S$24)</f>
        <v>Undergraduate</v>
      </c>
      <c r="E1794" s="1" t="d">
        <v>2023-02-09</v>
      </c>
      <c r="F1794" t="s">
        <v>290</v>
      </c>
      <c r="G1794" t="s">
        <v>2274</v>
      </c>
      <c r="H1794" t="str">
        <f>_xlfn.XLOOKUP(Table2[[#This Row],[Unique BarCode]],$N$10:$N$37,$O$10:$O$37)</f>
        <v>MacBook</v>
      </c>
      <c r="I1794" t="str">
        <f>_xlfn.XLOOKUP(Table2[[#This Row],[Unique BarCode]],$N$10:$N$37,$P$10:$P$37)</f>
        <v>Device</v>
      </c>
      <c r="J1794" t="s">
        <v>8</v>
      </c>
      <c r="K1794" t="s">
        <v>291</v>
      </c>
      <c r="L1794">
        <v>1</v>
      </c>
    </row>
    <row r="1795" spans="1:12" x14ac:dyDescent="0.2">
      <c r="A1795" s="1" t="d">
        <v>2023-02-02</v>
      </c>
      <c r="B1795" s="45">
        <v>-1</v>
      </c>
      <c r="C1795" t="s">
        <v>77</v>
      </c>
      <c r="D1795" t="str">
        <f>_xlfn.XLOOKUP(Table2[[#This Row],[Patron Group]],$R$10:$R$24,$S$10:$S$24)</f>
        <v>Undergraduate</v>
      </c>
      <c r="E1795" s="1" t="d">
        <v>2023-02-09</v>
      </c>
      <c r="F1795" t="s">
        <v>1449</v>
      </c>
      <c r="G1795" t="s">
        <v>2274</v>
      </c>
      <c r="H1795" t="str">
        <f>_xlfn.XLOOKUP(Table2[[#This Row],[Unique BarCode]],$N$10:$N$37,$O$10:$O$37)</f>
        <v>MacBook</v>
      </c>
      <c r="I1795" t="str">
        <f>_xlfn.XLOOKUP(Table2[[#This Row],[Unique BarCode]],$N$10:$N$37,$P$10:$P$37)</f>
        <v>Device</v>
      </c>
      <c r="J1795" t="s">
        <v>8</v>
      </c>
      <c r="K1795" t="s">
        <v>1449</v>
      </c>
      <c r="L1795">
        <v>1</v>
      </c>
    </row>
    <row r="1796" spans="1:12" x14ac:dyDescent="0.2">
      <c r="A1796" s="1" t="d">
        <v>2023-02-02</v>
      </c>
      <c r="B1796" s="45">
        <v>-1</v>
      </c>
      <c r="C1796" t="s">
        <v>77</v>
      </c>
      <c r="D1796" t="str">
        <f>_xlfn.XLOOKUP(Table2[[#This Row],[Patron Group]],$R$10:$R$24,$S$10:$S$24)</f>
        <v>Undergraduate</v>
      </c>
      <c r="E1796" s="1" t="d">
        <v>2023-02-09</v>
      </c>
      <c r="F1796" t="s">
        <v>1450</v>
      </c>
      <c r="G1796" t="s">
        <v>2274</v>
      </c>
      <c r="H1796" t="str">
        <f>_xlfn.XLOOKUP(Table2[[#This Row],[Unique BarCode]],$N$10:$N$37,$O$10:$O$37)</f>
        <v>MacBook</v>
      </c>
      <c r="I1796" t="str">
        <f>_xlfn.XLOOKUP(Table2[[#This Row],[Unique BarCode]],$N$10:$N$37,$P$10:$P$37)</f>
        <v>Device</v>
      </c>
      <c r="J1796" t="s">
        <v>8</v>
      </c>
      <c r="K1796" t="s">
        <v>1450</v>
      </c>
      <c r="L1796">
        <v>1</v>
      </c>
    </row>
    <row r="1797" spans="1:12" x14ac:dyDescent="0.2">
      <c r="A1797" s="1" t="d">
        <v>2023-02-02</v>
      </c>
      <c r="B1797" s="45">
        <v>-1</v>
      </c>
      <c r="C1797" t="s">
        <v>77</v>
      </c>
      <c r="D1797" t="str">
        <f>_xlfn.XLOOKUP(Table2[[#This Row],[Patron Group]],$R$10:$R$24,$S$10:$S$24)</f>
        <v>Undergraduate</v>
      </c>
      <c r="E1797" s="1" t="d">
        <v>2023-02-09</v>
      </c>
      <c r="F1797" t="s">
        <v>1451</v>
      </c>
      <c r="G1797" t="s">
        <v>2274</v>
      </c>
      <c r="H1797" t="str">
        <f>_xlfn.XLOOKUP(Table2[[#This Row],[Unique BarCode]],$N$10:$N$37,$O$10:$O$37)</f>
        <v>MacBook</v>
      </c>
      <c r="I1797" t="str">
        <f>_xlfn.XLOOKUP(Table2[[#This Row],[Unique BarCode]],$N$10:$N$37,$P$10:$P$37)</f>
        <v>Device</v>
      </c>
      <c r="J1797" t="s">
        <v>8</v>
      </c>
      <c r="K1797" t="s">
        <v>1451</v>
      </c>
      <c r="L1797">
        <v>1</v>
      </c>
    </row>
    <row r="1798" spans="1:12" x14ac:dyDescent="0.2">
      <c r="A1798" s="1" t="d">
        <v>2023-02-02</v>
      </c>
      <c r="B1798" s="45">
        <v>-1</v>
      </c>
      <c r="C1798" t="s">
        <v>77</v>
      </c>
      <c r="D1798" t="str">
        <f>_xlfn.XLOOKUP(Table2[[#This Row],[Patron Group]],$R$10:$R$24,$S$10:$S$24)</f>
        <v>Undergraduate</v>
      </c>
      <c r="E1798" s="1" t="d">
        <v>2023-02-09</v>
      </c>
      <c r="F1798" t="s">
        <v>998</v>
      </c>
      <c r="G1798" t="s">
        <v>2263</v>
      </c>
      <c r="H1798" t="str">
        <f>_xlfn.XLOOKUP(Table2[[#This Row],[Unique BarCode]],$N$10:$N$37,$O$10:$O$37)</f>
        <v>HP Laptop</v>
      </c>
      <c r="I1798" t="str">
        <f>_xlfn.XLOOKUP(Table2[[#This Row],[Unique BarCode]],$N$10:$N$37,$P$10:$P$37)</f>
        <v>Device</v>
      </c>
      <c r="J1798" t="s">
        <v>8</v>
      </c>
      <c r="K1798" t="s">
        <v>999</v>
      </c>
      <c r="L1798">
        <v>1</v>
      </c>
    </row>
    <row r="1799" spans="1:12" x14ac:dyDescent="0.2">
      <c r="A1799" s="1" t="d">
        <v>2023-02-02</v>
      </c>
      <c r="B1799" s="45">
        <v>-1</v>
      </c>
      <c r="C1799" t="s">
        <v>77</v>
      </c>
      <c r="D1799" t="str">
        <f>_xlfn.XLOOKUP(Table2[[#This Row],[Patron Group]],$R$10:$R$24,$S$10:$S$24)</f>
        <v>Undergraduate</v>
      </c>
      <c r="E1799" s="1" t="d">
        <v>2023-02-09</v>
      </c>
      <c r="F1799" t="s">
        <v>508</v>
      </c>
      <c r="G1799" t="s">
        <v>2263</v>
      </c>
      <c r="H1799" t="str">
        <f>_xlfn.XLOOKUP(Table2[[#This Row],[Unique BarCode]],$N$10:$N$37,$O$10:$O$37)</f>
        <v>HP Laptop</v>
      </c>
      <c r="I1799" t="str">
        <f>_xlfn.XLOOKUP(Table2[[#This Row],[Unique BarCode]],$N$10:$N$37,$P$10:$P$37)</f>
        <v>Device</v>
      </c>
      <c r="J1799" t="s">
        <v>8</v>
      </c>
      <c r="K1799" t="s">
        <v>509</v>
      </c>
      <c r="L1799">
        <v>1</v>
      </c>
    </row>
    <row r="1800" spans="1:12" x14ac:dyDescent="0.2">
      <c r="A1800" s="1" t="d">
        <v>2023-02-02</v>
      </c>
      <c r="B1800" s="45">
        <v>-1</v>
      </c>
      <c r="C1800" t="s">
        <v>77</v>
      </c>
      <c r="D1800" t="str">
        <f>_xlfn.XLOOKUP(Table2[[#This Row],[Patron Group]],$R$10:$R$24,$S$10:$S$24)</f>
        <v>Undergraduate</v>
      </c>
      <c r="E1800" s="1" t="d">
        <v>2023-02-15</v>
      </c>
      <c r="F1800" t="s">
        <v>589</v>
      </c>
      <c r="G1800" t="s">
        <v>2273</v>
      </c>
      <c r="H1800" t="str">
        <f>_xlfn.XLOOKUP(Table2[[#This Row],[Unique BarCode]],$N$10:$N$37,$O$10:$O$37)</f>
        <v>ChromeBook</v>
      </c>
      <c r="I1800" t="str">
        <f>_xlfn.XLOOKUP(Table2[[#This Row],[Unique BarCode]],$N$10:$N$37,$P$10:$P$37)</f>
        <v>Device</v>
      </c>
      <c r="J1800" t="s">
        <v>8</v>
      </c>
      <c r="K1800" t="s">
        <v>590</v>
      </c>
      <c r="L1800">
        <v>1</v>
      </c>
    </row>
    <row r="1801" spans="1:12" x14ac:dyDescent="0.2">
      <c r="A1801" s="1" t="d">
        <v>2023-02-02</v>
      </c>
      <c r="B1801" s="45">
        <v>-1</v>
      </c>
      <c r="C1801" t="s">
        <v>77</v>
      </c>
      <c r="D1801" t="str">
        <f>_xlfn.XLOOKUP(Table2[[#This Row],[Patron Group]],$R$10:$R$24,$S$10:$S$24)</f>
        <v>Undergraduate</v>
      </c>
      <c r="E1801" s="1" t="d">
        <v>2023-02-16</v>
      </c>
      <c r="F1801" t="s">
        <v>957</v>
      </c>
      <c r="G1801" t="s">
        <v>2273</v>
      </c>
      <c r="H1801" t="str">
        <f>_xlfn.XLOOKUP(Table2[[#This Row],[Unique BarCode]],$N$10:$N$37,$O$10:$O$37)</f>
        <v>ChromeBook</v>
      </c>
      <c r="I1801" t="str">
        <f>_xlfn.XLOOKUP(Table2[[#This Row],[Unique BarCode]],$N$10:$N$37,$P$10:$P$37)</f>
        <v>Device</v>
      </c>
      <c r="J1801" t="s">
        <v>8</v>
      </c>
      <c r="K1801" t="s">
        <v>958</v>
      </c>
      <c r="L1801">
        <v>1</v>
      </c>
    </row>
    <row r="1802" spans="1:12" x14ac:dyDescent="0.2">
      <c r="A1802" s="1" t="d">
        <v>2023-02-02</v>
      </c>
      <c r="B1802" s="45">
        <v>-1</v>
      </c>
      <c r="C1802" t="s">
        <v>77</v>
      </c>
      <c r="D1802" t="str">
        <f>_xlfn.XLOOKUP(Table2[[#This Row],[Patron Group]],$R$10:$R$24,$S$10:$S$24)</f>
        <v>Undergraduate</v>
      </c>
      <c r="E1802" s="1" t="d">
        <v>2023-02-16</v>
      </c>
      <c r="F1802" t="s">
        <v>619</v>
      </c>
      <c r="G1802" t="s">
        <v>2274</v>
      </c>
      <c r="H1802" t="str">
        <f>_xlfn.XLOOKUP(Table2[[#This Row],[Unique BarCode]],$N$10:$N$37,$O$10:$O$37)</f>
        <v>MacBook</v>
      </c>
      <c r="I1802" t="str">
        <f>_xlfn.XLOOKUP(Table2[[#This Row],[Unique BarCode]],$N$10:$N$37,$P$10:$P$37)</f>
        <v>Device</v>
      </c>
      <c r="J1802" t="s">
        <v>8</v>
      </c>
      <c r="K1802" t="s">
        <v>620</v>
      </c>
      <c r="L1802">
        <v>1</v>
      </c>
    </row>
    <row r="1803" spans="1:12" x14ac:dyDescent="0.2">
      <c r="A1803" s="1" t="d">
        <v>2023-02-02</v>
      </c>
      <c r="B1803" s="45">
        <v>-1</v>
      </c>
      <c r="C1803" t="s">
        <v>77</v>
      </c>
      <c r="D1803" t="str">
        <f>_xlfn.XLOOKUP(Table2[[#This Row],[Patron Group]],$R$10:$R$24,$S$10:$S$24)</f>
        <v>Undergraduate</v>
      </c>
      <c r="E1803" s="1" t="d">
        <v>2023-02-16</v>
      </c>
      <c r="F1803" t="s">
        <v>1130</v>
      </c>
      <c r="G1803" t="s">
        <v>2274</v>
      </c>
      <c r="H1803" t="str">
        <f>_xlfn.XLOOKUP(Table2[[#This Row],[Unique BarCode]],$N$10:$N$37,$O$10:$O$37)</f>
        <v>MacBook</v>
      </c>
      <c r="I1803" t="str">
        <f>_xlfn.XLOOKUP(Table2[[#This Row],[Unique BarCode]],$N$10:$N$37,$P$10:$P$37)</f>
        <v>Device</v>
      </c>
      <c r="J1803" t="s">
        <v>8</v>
      </c>
      <c r="K1803" t="s">
        <v>1131</v>
      </c>
      <c r="L1803">
        <v>1</v>
      </c>
    </row>
    <row r="1804" spans="1:12" x14ac:dyDescent="0.2">
      <c r="A1804" s="1" t="d">
        <v>2023-02-02</v>
      </c>
      <c r="B1804" s="45">
        <v>-1</v>
      </c>
      <c r="C1804" t="s">
        <v>77</v>
      </c>
      <c r="D1804" t="str">
        <f>_xlfn.XLOOKUP(Table2[[#This Row],[Patron Group]],$R$10:$R$24,$S$10:$S$24)</f>
        <v>Undergraduate</v>
      </c>
      <c r="E1804" s="1" t="d">
        <v>2023-02-16</v>
      </c>
      <c r="F1804" t="s">
        <v>1452</v>
      </c>
      <c r="G1804" t="s">
        <v>2274</v>
      </c>
      <c r="H1804" t="str">
        <f>_xlfn.XLOOKUP(Table2[[#This Row],[Unique BarCode]],$N$10:$N$37,$O$10:$O$37)</f>
        <v>MacBook</v>
      </c>
      <c r="I1804" t="str">
        <f>_xlfn.XLOOKUP(Table2[[#This Row],[Unique BarCode]],$N$10:$N$37,$P$10:$P$37)</f>
        <v>Device</v>
      </c>
      <c r="J1804" t="s">
        <v>8</v>
      </c>
      <c r="K1804" t="s">
        <v>1452</v>
      </c>
      <c r="L1804">
        <v>1</v>
      </c>
    </row>
    <row r="1805" spans="1:12" x14ac:dyDescent="0.2">
      <c r="A1805" s="1" t="d">
        <v>2023-02-02</v>
      </c>
      <c r="B1805" s="45">
        <v>-1</v>
      </c>
      <c r="C1805" t="s">
        <v>77</v>
      </c>
      <c r="D1805" t="str">
        <f>_xlfn.XLOOKUP(Table2[[#This Row],[Patron Group]],$R$10:$R$24,$S$10:$S$24)</f>
        <v>Undergraduate</v>
      </c>
      <c r="E1805" s="1" t="d">
        <v>2023-02-16</v>
      </c>
      <c r="F1805" t="s">
        <v>1218</v>
      </c>
      <c r="G1805" t="s">
        <v>2275</v>
      </c>
      <c r="H1805" t="str">
        <f>_xlfn.XLOOKUP(Table2[[#This Row],[Unique BarCode]],$N$10:$N$37,$O$10:$O$37)</f>
        <v>iPad</v>
      </c>
      <c r="I1805" t="str">
        <f>_xlfn.XLOOKUP(Table2[[#This Row],[Unique BarCode]],$N$10:$N$37,$P$10:$P$37)</f>
        <v>Device</v>
      </c>
      <c r="J1805" t="s">
        <v>8</v>
      </c>
      <c r="K1805" t="s">
        <v>1219</v>
      </c>
      <c r="L1805">
        <v>1</v>
      </c>
    </row>
    <row r="1806" spans="1:12" x14ac:dyDescent="0.2">
      <c r="A1806" s="1" t="d">
        <v>2023-02-02</v>
      </c>
      <c r="B1806" s="45">
        <v>-1</v>
      </c>
      <c r="C1806" t="s">
        <v>77</v>
      </c>
      <c r="D1806" t="str">
        <f>_xlfn.XLOOKUP(Table2[[#This Row],[Patron Group]],$R$10:$R$24,$S$10:$S$24)</f>
        <v>Undergraduate</v>
      </c>
      <c r="E1806" s="1" t="d">
        <v>2023-02-16</v>
      </c>
      <c r="F1806" t="s">
        <v>961</v>
      </c>
      <c r="G1806" t="s">
        <v>2263</v>
      </c>
      <c r="H1806" t="str">
        <f>_xlfn.XLOOKUP(Table2[[#This Row],[Unique BarCode]],$N$10:$N$37,$O$10:$O$37)</f>
        <v>HP Laptop</v>
      </c>
      <c r="I1806" t="str">
        <f>_xlfn.XLOOKUP(Table2[[#This Row],[Unique BarCode]],$N$10:$N$37,$P$10:$P$37)</f>
        <v>Device</v>
      </c>
      <c r="J1806" t="s">
        <v>8</v>
      </c>
      <c r="K1806" t="s">
        <v>962</v>
      </c>
      <c r="L1806">
        <v>1</v>
      </c>
    </row>
    <row r="1807" spans="1:12" x14ac:dyDescent="0.2">
      <c r="A1807" s="1" t="d">
        <v>2023-02-02</v>
      </c>
      <c r="B1807" s="45">
        <v>-1</v>
      </c>
      <c r="C1807" t="s">
        <v>77</v>
      </c>
      <c r="D1807" t="str">
        <f>_xlfn.XLOOKUP(Table2[[#This Row],[Patron Group]],$R$10:$R$24,$S$10:$S$24)</f>
        <v>Undergraduate</v>
      </c>
      <c r="E1807" s="1" t="d">
        <v>2023-02-16</v>
      </c>
      <c r="F1807" t="s">
        <v>1073</v>
      </c>
      <c r="G1807" t="s">
        <v>2263</v>
      </c>
      <c r="H1807" t="str">
        <f>_xlfn.XLOOKUP(Table2[[#This Row],[Unique BarCode]],$N$10:$N$37,$O$10:$O$37)</f>
        <v>HP Laptop</v>
      </c>
      <c r="I1807" t="str">
        <f>_xlfn.XLOOKUP(Table2[[#This Row],[Unique BarCode]],$N$10:$N$37,$P$10:$P$37)</f>
        <v>Device</v>
      </c>
      <c r="J1807" t="s">
        <v>8</v>
      </c>
      <c r="K1807" t="s">
        <v>1074</v>
      </c>
      <c r="L1807">
        <v>1</v>
      </c>
    </row>
    <row r="1808" spans="1:12" x14ac:dyDescent="0.2">
      <c r="A1808" s="1" t="d">
        <v>2023-02-02</v>
      </c>
      <c r="B1808" s="45">
        <v>5560199380006530</v>
      </c>
      <c r="C1808" t="s">
        <v>77</v>
      </c>
      <c r="D1808" t="str">
        <f>_xlfn.XLOOKUP(Table2[[#This Row],[Patron Group]],$R$10:$R$24,$S$10:$S$24)</f>
        <v>Undergraduate</v>
      </c>
      <c r="E1808" s="1" t="d">
        <v>2023-02-02</v>
      </c>
      <c r="F1808" t="s">
        <v>1448</v>
      </c>
      <c r="G1808" t="s">
        <v>2276</v>
      </c>
      <c r="H1808" t="str">
        <f>_xlfn.XLOOKUP(Table2[[#This Row],[Unique BarCode]],$N$10:$N$37,$O$10:$O$37)</f>
        <v>CALC</v>
      </c>
      <c r="I1808" t="str">
        <f>_xlfn.XLOOKUP(Table2[[#This Row],[Unique BarCode]],$N$10:$N$37,$P$10:$P$37)</f>
        <v>Accessory</v>
      </c>
      <c r="J1808" t="s">
        <v>49</v>
      </c>
      <c r="L1808">
        <v>1</v>
      </c>
    </row>
    <row r="1809" spans="1:12" x14ac:dyDescent="0.2">
      <c r="A1809" s="1" t="d">
        <v>2023-02-03</v>
      </c>
      <c r="B1809" s="45">
        <v>-1</v>
      </c>
      <c r="C1809" t="s">
        <v>20</v>
      </c>
      <c r="D1809" t="str">
        <f>_xlfn.XLOOKUP(Table2[[#This Row],[Patron Group]],$R$10:$R$24,$S$10:$S$24)</f>
        <v>Graduate</v>
      </c>
      <c r="E1809" s="1" t="d">
        <v>2023-02-03</v>
      </c>
      <c r="F1809" t="s">
        <v>1453</v>
      </c>
      <c r="G1809" t="s">
        <v>2275</v>
      </c>
      <c r="H1809" t="str">
        <f>_xlfn.XLOOKUP(Table2[[#This Row],[Unique BarCode]],$N$10:$N$37,$O$10:$O$37)</f>
        <v>iPad</v>
      </c>
      <c r="I1809" t="str">
        <f>_xlfn.XLOOKUP(Table2[[#This Row],[Unique BarCode]],$N$10:$N$37,$P$10:$P$37)</f>
        <v>Device</v>
      </c>
      <c r="J1809" t="s">
        <v>8</v>
      </c>
      <c r="K1809" t="s">
        <v>1454</v>
      </c>
      <c r="L1809">
        <v>1</v>
      </c>
    </row>
    <row r="1810" spans="1:12" x14ac:dyDescent="0.2">
      <c r="A1810" s="1" t="d">
        <v>2023-02-03</v>
      </c>
      <c r="B1810" s="45">
        <v>-1</v>
      </c>
      <c r="C1810" t="s">
        <v>20</v>
      </c>
      <c r="D1810" t="str">
        <f>_xlfn.XLOOKUP(Table2[[#This Row],[Patron Group]],$R$10:$R$24,$S$10:$S$24)</f>
        <v>Graduate</v>
      </c>
      <c r="E1810" s="1" t="d">
        <v>2023-02-03</v>
      </c>
      <c r="F1810" t="s">
        <v>429</v>
      </c>
      <c r="G1810" t="s">
        <v>2281</v>
      </c>
      <c r="H1810" t="str">
        <f>_xlfn.XLOOKUP(Table2[[#This Row],[Unique BarCode]],$N$10:$N$37,$O$10:$O$37)</f>
        <v>HDMIC</v>
      </c>
      <c r="I1810" t="str">
        <f>_xlfn.XLOOKUP(Table2[[#This Row],[Unique BarCode]],$N$10:$N$37,$P$10:$P$37)</f>
        <v>Cable</v>
      </c>
      <c r="J1810" t="s">
        <v>13</v>
      </c>
      <c r="K1810" t="s">
        <v>430</v>
      </c>
      <c r="L1810">
        <v>1</v>
      </c>
    </row>
    <row r="1811" spans="1:12" x14ac:dyDescent="0.2">
      <c r="A1811" s="1" t="d">
        <v>2023-02-03</v>
      </c>
      <c r="B1811" s="45">
        <v>-1</v>
      </c>
      <c r="C1811" t="s">
        <v>20</v>
      </c>
      <c r="D1811" t="str">
        <f>_xlfn.XLOOKUP(Table2[[#This Row],[Patron Group]],$R$10:$R$24,$S$10:$S$24)</f>
        <v>Graduate</v>
      </c>
      <c r="E1811" s="1" t="d">
        <v>2023-02-03</v>
      </c>
      <c r="F1811" t="s">
        <v>21</v>
      </c>
      <c r="G1811" t="s">
        <v>2266</v>
      </c>
      <c r="H1811" t="str">
        <f>_xlfn.XLOOKUP(Table2[[#This Row],[Unique BarCode]],$N$10:$N$37,$O$10:$O$37)</f>
        <v>Headphones</v>
      </c>
      <c r="I1811" t="str">
        <f>_xlfn.XLOOKUP(Table2[[#This Row],[Unique BarCode]],$N$10:$N$37,$P$10:$P$37)</f>
        <v>Accessory</v>
      </c>
      <c r="J1811" t="s">
        <v>8</v>
      </c>
      <c r="K1811" t="s">
        <v>22</v>
      </c>
      <c r="L1811">
        <v>1</v>
      </c>
    </row>
    <row r="1812" spans="1:12" x14ac:dyDescent="0.2">
      <c r="A1812" s="1" t="d">
        <v>2023-02-03</v>
      </c>
      <c r="B1812" s="45">
        <v>-1</v>
      </c>
      <c r="C1812" t="s">
        <v>20</v>
      </c>
      <c r="D1812" t="str">
        <f>_xlfn.XLOOKUP(Table2[[#This Row],[Patron Group]],$R$10:$R$24,$S$10:$S$24)</f>
        <v>Graduate</v>
      </c>
      <c r="E1812" s="1" t="d">
        <v>2023-02-03</v>
      </c>
      <c r="F1812" t="s">
        <v>436</v>
      </c>
      <c r="G1812" t="s">
        <v>2282</v>
      </c>
      <c r="H1812" t="str">
        <f>_xlfn.XLOOKUP(Table2[[#This Row],[Unique BarCode]],$N$10:$N$37,$O$10:$O$37)</f>
        <v>HPUSBC</v>
      </c>
      <c r="I1812" t="str">
        <f>_xlfn.XLOOKUP(Table2[[#This Row],[Unique BarCode]],$N$10:$N$37,$P$10:$P$37)</f>
        <v>Charger</v>
      </c>
      <c r="J1812" t="s">
        <v>49</v>
      </c>
      <c r="K1812" t="s">
        <v>437</v>
      </c>
      <c r="L1812">
        <v>1</v>
      </c>
    </row>
    <row r="1813" spans="1:12" x14ac:dyDescent="0.2">
      <c r="A1813" s="1" t="d">
        <v>2023-02-03</v>
      </c>
      <c r="B1813" s="45">
        <v>-1</v>
      </c>
      <c r="C1813" t="s">
        <v>20</v>
      </c>
      <c r="D1813" t="str">
        <f>_xlfn.XLOOKUP(Table2[[#This Row],[Patron Group]],$R$10:$R$24,$S$10:$S$24)</f>
        <v>Graduate</v>
      </c>
      <c r="E1813" s="1" t="d">
        <v>2023-02-03</v>
      </c>
      <c r="F1813" t="s">
        <v>1367</v>
      </c>
      <c r="G1813" t="s">
        <v>2282</v>
      </c>
      <c r="H1813" t="str">
        <f>_xlfn.XLOOKUP(Table2[[#This Row],[Unique BarCode]],$N$10:$N$37,$O$10:$O$37)</f>
        <v>HPUSBC</v>
      </c>
      <c r="I1813" t="str">
        <f>_xlfn.XLOOKUP(Table2[[#This Row],[Unique BarCode]],$N$10:$N$37,$P$10:$P$37)</f>
        <v>Charger</v>
      </c>
      <c r="J1813" t="s">
        <v>49</v>
      </c>
      <c r="L1813">
        <v>1</v>
      </c>
    </row>
    <row r="1814" spans="1:12" x14ac:dyDescent="0.2">
      <c r="A1814" s="1" t="d">
        <v>2023-02-03</v>
      </c>
      <c r="B1814" s="45">
        <v>-1</v>
      </c>
      <c r="C1814" t="s">
        <v>20</v>
      </c>
      <c r="D1814" t="str">
        <f>_xlfn.XLOOKUP(Table2[[#This Row],[Patron Group]],$R$10:$R$24,$S$10:$S$24)</f>
        <v>Graduate</v>
      </c>
      <c r="E1814" s="1" t="d">
        <v>2023-02-03</v>
      </c>
      <c r="F1814" t="s">
        <v>1179</v>
      </c>
      <c r="G1814" t="s">
        <v>2265</v>
      </c>
      <c r="H1814" t="str">
        <f>_xlfn.XLOOKUP(Table2[[#This Row],[Unique BarCode]],$N$10:$N$37,$O$10:$O$37)</f>
        <v>IPHONE</v>
      </c>
      <c r="I1814" t="str">
        <f>_xlfn.XLOOKUP(Table2[[#This Row],[Unique BarCode]],$N$10:$N$37,$P$10:$P$37)</f>
        <v>Charger</v>
      </c>
      <c r="J1814" t="s">
        <v>49</v>
      </c>
      <c r="K1814" t="s">
        <v>1180</v>
      </c>
      <c r="L1814">
        <v>1</v>
      </c>
    </row>
    <row r="1815" spans="1:12" x14ac:dyDescent="0.2">
      <c r="A1815" s="1" t="d">
        <v>2023-02-03</v>
      </c>
      <c r="B1815" s="45">
        <v>-1</v>
      </c>
      <c r="C1815" t="s">
        <v>20</v>
      </c>
      <c r="D1815" t="str">
        <f>_xlfn.XLOOKUP(Table2[[#This Row],[Patron Group]],$R$10:$R$24,$S$10:$S$24)</f>
        <v>Graduate</v>
      </c>
      <c r="E1815" s="1" t="d">
        <v>2023-02-03</v>
      </c>
      <c r="F1815" t="s">
        <v>71</v>
      </c>
      <c r="G1815" t="s">
        <v>2265</v>
      </c>
      <c r="H1815" t="str">
        <f>_xlfn.XLOOKUP(Table2[[#This Row],[Unique BarCode]],$N$10:$N$37,$O$10:$O$37)</f>
        <v>IPHONE</v>
      </c>
      <c r="I1815" t="str">
        <f>_xlfn.XLOOKUP(Table2[[#This Row],[Unique BarCode]],$N$10:$N$37,$P$10:$P$37)</f>
        <v>Charger</v>
      </c>
      <c r="J1815" t="s">
        <v>8</v>
      </c>
      <c r="K1815" t="s">
        <v>72</v>
      </c>
      <c r="L1815">
        <v>1</v>
      </c>
    </row>
    <row r="1816" spans="1:12" x14ac:dyDescent="0.2">
      <c r="A1816" s="1" t="d">
        <v>2023-02-03</v>
      </c>
      <c r="B1816" s="45">
        <v>-1</v>
      </c>
      <c r="C1816" t="s">
        <v>20</v>
      </c>
      <c r="D1816" t="str">
        <f>_xlfn.XLOOKUP(Table2[[#This Row],[Patron Group]],$R$10:$R$24,$S$10:$S$24)</f>
        <v>Graduate</v>
      </c>
      <c r="E1816" s="1" t="d">
        <v>2023-02-03</v>
      </c>
      <c r="F1816" t="s">
        <v>220</v>
      </c>
      <c r="G1816" t="s">
        <v>2265</v>
      </c>
      <c r="H1816" t="str">
        <f>_xlfn.XLOOKUP(Table2[[#This Row],[Unique BarCode]],$N$10:$N$37,$O$10:$O$37)</f>
        <v>IPHONE</v>
      </c>
      <c r="I1816" t="str">
        <f>_xlfn.XLOOKUP(Table2[[#This Row],[Unique BarCode]],$N$10:$N$37,$P$10:$P$37)</f>
        <v>Charger</v>
      </c>
      <c r="J1816" t="s">
        <v>13</v>
      </c>
      <c r="K1816" t="s">
        <v>221</v>
      </c>
      <c r="L1816">
        <v>1</v>
      </c>
    </row>
    <row r="1817" spans="1:12" x14ac:dyDescent="0.2">
      <c r="A1817" s="1" t="d">
        <v>2023-02-03</v>
      </c>
      <c r="B1817" s="45">
        <v>-1</v>
      </c>
      <c r="C1817" t="s">
        <v>20</v>
      </c>
      <c r="D1817" t="str">
        <f>_xlfn.XLOOKUP(Table2[[#This Row],[Patron Group]],$R$10:$R$24,$S$10:$S$24)</f>
        <v>Graduate</v>
      </c>
      <c r="E1817" s="1" t="d">
        <v>2023-02-03</v>
      </c>
      <c r="F1817" t="s">
        <v>222</v>
      </c>
      <c r="G1817" t="s">
        <v>2265</v>
      </c>
      <c r="H1817" t="str">
        <f>_xlfn.XLOOKUP(Table2[[#This Row],[Unique BarCode]],$N$10:$N$37,$O$10:$O$37)</f>
        <v>IPHONE</v>
      </c>
      <c r="I1817" t="str">
        <f>_xlfn.XLOOKUP(Table2[[#This Row],[Unique BarCode]],$N$10:$N$37,$P$10:$P$37)</f>
        <v>Charger</v>
      </c>
      <c r="J1817" t="s">
        <v>13</v>
      </c>
      <c r="K1817" t="s">
        <v>223</v>
      </c>
      <c r="L1817">
        <v>1</v>
      </c>
    </row>
    <row r="1818" spans="1:12" x14ac:dyDescent="0.2">
      <c r="A1818" s="1" t="d">
        <v>2023-02-03</v>
      </c>
      <c r="B1818" s="45">
        <v>-1</v>
      </c>
      <c r="C1818" t="s">
        <v>20</v>
      </c>
      <c r="D1818" t="str">
        <f>_xlfn.XLOOKUP(Table2[[#This Row],[Patron Group]],$R$10:$R$24,$S$10:$S$24)</f>
        <v>Graduate</v>
      </c>
      <c r="E1818" s="1" t="d">
        <v>2023-02-03</v>
      </c>
      <c r="F1818" t="s">
        <v>33</v>
      </c>
      <c r="G1818" t="s">
        <v>2268</v>
      </c>
      <c r="H1818" t="str">
        <f>_xlfn.XLOOKUP(Table2[[#This Row],[Unique BarCode]],$N$10:$N$37,$O$10:$O$37)</f>
        <v>MACCHRG</v>
      </c>
      <c r="I1818" t="str">
        <f>_xlfn.XLOOKUP(Table2[[#This Row],[Unique BarCode]],$N$10:$N$37,$P$10:$P$37)</f>
        <v>Charger</v>
      </c>
      <c r="J1818" t="s">
        <v>8</v>
      </c>
      <c r="K1818" t="s">
        <v>34</v>
      </c>
      <c r="L1818">
        <v>1</v>
      </c>
    </row>
    <row r="1819" spans="1:12" x14ac:dyDescent="0.2">
      <c r="A1819" s="1" t="d">
        <v>2023-02-03</v>
      </c>
      <c r="B1819" s="45">
        <v>-1</v>
      </c>
      <c r="C1819" t="s">
        <v>20</v>
      </c>
      <c r="D1819" t="str">
        <f>_xlfn.XLOOKUP(Table2[[#This Row],[Patron Group]],$R$10:$R$24,$S$10:$S$24)</f>
        <v>Graduate</v>
      </c>
      <c r="E1819" s="1" t="d">
        <v>2023-02-03</v>
      </c>
      <c r="F1819" t="s">
        <v>224</v>
      </c>
      <c r="G1819" t="s">
        <v>2296</v>
      </c>
      <c r="H1819" t="str">
        <f>_xlfn.XLOOKUP(Table2[[#This Row],[Unique BarCode]],$N$10:$N$37,$O$10:$O$37)</f>
        <v>MACUSBC</v>
      </c>
      <c r="I1819" t="str">
        <f>_xlfn.XLOOKUP(Table2[[#This Row],[Unique BarCode]],$N$10:$N$37,$P$10:$P$37)</f>
        <v>Charger</v>
      </c>
      <c r="J1819" t="s">
        <v>8</v>
      </c>
      <c r="K1819" t="s">
        <v>225</v>
      </c>
      <c r="L1819">
        <v>1</v>
      </c>
    </row>
    <row r="1820" spans="1:12" x14ac:dyDescent="0.2">
      <c r="A1820" s="1" t="d">
        <v>2023-02-03</v>
      </c>
      <c r="B1820" s="45">
        <v>-1</v>
      </c>
      <c r="C1820" t="s">
        <v>20</v>
      </c>
      <c r="D1820" t="str">
        <f>_xlfn.XLOOKUP(Table2[[#This Row],[Patron Group]],$R$10:$R$24,$S$10:$S$24)</f>
        <v>Graduate</v>
      </c>
      <c r="E1820" s="1" t="d">
        <v>2023-02-03</v>
      </c>
      <c r="F1820" t="s">
        <v>276</v>
      </c>
      <c r="G1820" t="s">
        <v>2296</v>
      </c>
      <c r="H1820" t="str">
        <f>_xlfn.XLOOKUP(Table2[[#This Row],[Unique BarCode]],$N$10:$N$37,$O$10:$O$37)</f>
        <v>MACUSBC</v>
      </c>
      <c r="I1820" t="str">
        <f>_xlfn.XLOOKUP(Table2[[#This Row],[Unique BarCode]],$N$10:$N$37,$P$10:$P$37)</f>
        <v>Charger</v>
      </c>
      <c r="J1820" t="s">
        <v>8</v>
      </c>
      <c r="K1820" t="s">
        <v>277</v>
      </c>
      <c r="L1820">
        <v>1</v>
      </c>
    </row>
    <row r="1821" spans="1:12" x14ac:dyDescent="0.2">
      <c r="A1821" s="1" t="d">
        <v>2023-02-03</v>
      </c>
      <c r="B1821" s="45">
        <v>-1</v>
      </c>
      <c r="C1821" t="s">
        <v>20</v>
      </c>
      <c r="D1821" t="str">
        <f>_xlfn.XLOOKUP(Table2[[#This Row],[Patron Group]],$R$10:$R$24,$S$10:$S$24)</f>
        <v>Graduate</v>
      </c>
      <c r="E1821" s="1" t="d">
        <v>2023-02-03</v>
      </c>
      <c r="F1821" t="s">
        <v>93</v>
      </c>
      <c r="G1821" t="s">
        <v>2296</v>
      </c>
      <c r="H1821" t="str">
        <f>_xlfn.XLOOKUP(Table2[[#This Row],[Unique BarCode]],$N$10:$N$37,$O$10:$O$37)</f>
        <v>MACUSBC</v>
      </c>
      <c r="I1821" t="str">
        <f>_xlfn.XLOOKUP(Table2[[#This Row],[Unique BarCode]],$N$10:$N$37,$P$10:$P$37)</f>
        <v>Charger</v>
      </c>
      <c r="J1821" t="s">
        <v>8</v>
      </c>
      <c r="K1821" t="s">
        <v>94</v>
      </c>
      <c r="L1821">
        <v>1</v>
      </c>
    </row>
    <row r="1822" spans="1:12" x14ac:dyDescent="0.2">
      <c r="A1822" s="1" t="d">
        <v>2023-02-03</v>
      </c>
      <c r="B1822" s="45">
        <v>-1</v>
      </c>
      <c r="C1822" t="s">
        <v>20</v>
      </c>
      <c r="D1822" t="str">
        <f>_xlfn.XLOOKUP(Table2[[#This Row],[Patron Group]],$R$10:$R$24,$S$10:$S$24)</f>
        <v>Graduate</v>
      </c>
      <c r="E1822" s="1" t="d">
        <v>2023-02-03</v>
      </c>
      <c r="F1822" t="s">
        <v>688</v>
      </c>
      <c r="G1822" t="s">
        <v>2285</v>
      </c>
      <c r="H1822" t="str">
        <f>_xlfn.XLOOKUP(Table2[[#This Row],[Unique BarCode]],$N$10:$N$37,$O$10:$O$37)</f>
        <v>UHDMI</v>
      </c>
      <c r="I1822" t="str">
        <f>_xlfn.XLOOKUP(Table2[[#This Row],[Unique BarCode]],$N$10:$N$37,$P$10:$P$37)</f>
        <v>Cable</v>
      </c>
      <c r="J1822" t="s">
        <v>8</v>
      </c>
      <c r="L1822">
        <v>1</v>
      </c>
    </row>
    <row r="1823" spans="1:12" x14ac:dyDescent="0.2">
      <c r="A1823" s="1" t="d">
        <v>2023-02-03</v>
      </c>
      <c r="B1823" s="45">
        <v>-1</v>
      </c>
      <c r="C1823" t="s">
        <v>20</v>
      </c>
      <c r="D1823" t="str">
        <f>_xlfn.XLOOKUP(Table2[[#This Row],[Patron Group]],$R$10:$R$24,$S$10:$S$24)</f>
        <v>Graduate</v>
      </c>
      <c r="E1823" s="1" t="d">
        <v>2023-02-03</v>
      </c>
      <c r="F1823" t="s">
        <v>1455</v>
      </c>
      <c r="G1823" t="s">
        <v>2272</v>
      </c>
      <c r="H1823" t="str">
        <f>_xlfn.XLOOKUP(Table2[[#This Row],[Unique BarCode]],$N$10:$N$37,$O$10:$O$37)</f>
        <v>WALLADPT</v>
      </c>
      <c r="I1823" t="str">
        <f>_xlfn.XLOOKUP(Table2[[#This Row],[Unique BarCode]],$N$10:$N$37,$P$10:$P$37)</f>
        <v>Charger</v>
      </c>
      <c r="J1823" t="s">
        <v>49</v>
      </c>
      <c r="K1823" t="s">
        <v>1456</v>
      </c>
      <c r="L1823">
        <v>1</v>
      </c>
    </row>
    <row r="1824" spans="1:12" x14ac:dyDescent="0.2">
      <c r="A1824" s="1" t="d">
        <v>2023-02-03</v>
      </c>
      <c r="B1824" s="45">
        <v>-1</v>
      </c>
      <c r="C1824" t="s">
        <v>20</v>
      </c>
      <c r="D1824" t="str">
        <f>_xlfn.XLOOKUP(Table2[[#This Row],[Patron Group]],$R$10:$R$24,$S$10:$S$24)</f>
        <v>Graduate</v>
      </c>
      <c r="E1824" s="1" t="d">
        <v>2023-02-03</v>
      </c>
      <c r="F1824" t="s">
        <v>43</v>
      </c>
      <c r="G1824" t="s">
        <v>2272</v>
      </c>
      <c r="H1824" t="str">
        <f>_xlfn.XLOOKUP(Table2[[#This Row],[Unique BarCode]],$N$10:$N$37,$O$10:$O$37)</f>
        <v>WALLADPT</v>
      </c>
      <c r="I1824" t="str">
        <f>_xlfn.XLOOKUP(Table2[[#This Row],[Unique BarCode]],$N$10:$N$37,$P$10:$P$37)</f>
        <v>Charger</v>
      </c>
      <c r="J1824" t="s">
        <v>8</v>
      </c>
      <c r="K1824" t="s">
        <v>44</v>
      </c>
      <c r="L1824">
        <v>1</v>
      </c>
    </row>
    <row r="1825" spans="1:12" x14ac:dyDescent="0.2">
      <c r="A1825" s="1" t="d">
        <v>2023-02-03</v>
      </c>
      <c r="B1825" s="45">
        <v>-1</v>
      </c>
      <c r="C1825" t="s">
        <v>20</v>
      </c>
      <c r="D1825" t="str">
        <f>_xlfn.XLOOKUP(Table2[[#This Row],[Patron Group]],$R$10:$R$24,$S$10:$S$24)</f>
        <v>Graduate</v>
      </c>
      <c r="E1825" s="1" t="d">
        <v>2023-02-03</v>
      </c>
      <c r="F1825" t="s">
        <v>45</v>
      </c>
      <c r="G1825" t="s">
        <v>2272</v>
      </c>
      <c r="H1825" t="str">
        <f>_xlfn.XLOOKUP(Table2[[#This Row],[Unique BarCode]],$N$10:$N$37,$O$10:$O$37)</f>
        <v>WALLADPT</v>
      </c>
      <c r="I1825" t="str">
        <f>_xlfn.XLOOKUP(Table2[[#This Row],[Unique BarCode]],$N$10:$N$37,$P$10:$P$37)</f>
        <v>Charger</v>
      </c>
      <c r="J1825" t="s">
        <v>13</v>
      </c>
      <c r="K1825" t="s">
        <v>46</v>
      </c>
      <c r="L1825">
        <v>1</v>
      </c>
    </row>
    <row r="1826" spans="1:12" x14ac:dyDescent="0.2">
      <c r="A1826" s="1" t="d">
        <v>2023-02-03</v>
      </c>
      <c r="B1826" s="45">
        <v>-1</v>
      </c>
      <c r="C1826" t="s">
        <v>20</v>
      </c>
      <c r="D1826" t="str">
        <f>_xlfn.XLOOKUP(Table2[[#This Row],[Patron Group]],$R$10:$R$24,$S$10:$S$24)</f>
        <v>Graduate</v>
      </c>
      <c r="E1826" s="1" t="d">
        <v>2023-02-10</v>
      </c>
      <c r="F1826" t="s">
        <v>1395</v>
      </c>
      <c r="G1826" t="s">
        <v>2273</v>
      </c>
      <c r="H1826" t="str">
        <f>_xlfn.XLOOKUP(Table2[[#This Row],[Unique BarCode]],$N$10:$N$37,$O$10:$O$37)</f>
        <v>ChromeBook</v>
      </c>
      <c r="I1826" t="str">
        <f>_xlfn.XLOOKUP(Table2[[#This Row],[Unique BarCode]],$N$10:$N$37,$P$10:$P$37)</f>
        <v>Device</v>
      </c>
      <c r="J1826" t="s">
        <v>13</v>
      </c>
      <c r="K1826" t="s">
        <v>1396</v>
      </c>
      <c r="L1826">
        <v>1</v>
      </c>
    </row>
    <row r="1827" spans="1:12" x14ac:dyDescent="0.2">
      <c r="A1827" s="1" t="d">
        <v>2023-02-03</v>
      </c>
      <c r="B1827" s="45">
        <v>-1</v>
      </c>
      <c r="C1827" t="s">
        <v>20</v>
      </c>
      <c r="D1827" t="str">
        <f>_xlfn.XLOOKUP(Table2[[#This Row],[Patron Group]],$R$10:$R$24,$S$10:$S$24)</f>
        <v>Graduate</v>
      </c>
      <c r="E1827" s="1" t="d">
        <v>2023-02-10</v>
      </c>
      <c r="F1827" t="s">
        <v>1457</v>
      </c>
      <c r="G1827" t="s">
        <v>2273</v>
      </c>
      <c r="H1827" t="str">
        <f>_xlfn.XLOOKUP(Table2[[#This Row],[Unique BarCode]],$N$10:$N$37,$O$10:$O$37)</f>
        <v>ChromeBook</v>
      </c>
      <c r="I1827" t="str">
        <f>_xlfn.XLOOKUP(Table2[[#This Row],[Unique BarCode]],$N$10:$N$37,$P$10:$P$37)</f>
        <v>Device</v>
      </c>
      <c r="J1827" t="s">
        <v>8</v>
      </c>
      <c r="K1827" t="s">
        <v>1458</v>
      </c>
      <c r="L1827">
        <v>1</v>
      </c>
    </row>
    <row r="1828" spans="1:12" x14ac:dyDescent="0.2">
      <c r="A1828" s="1" t="d">
        <v>2023-02-03</v>
      </c>
      <c r="B1828" s="45">
        <v>-1</v>
      </c>
      <c r="C1828" t="s">
        <v>20</v>
      </c>
      <c r="D1828" t="str">
        <f>_xlfn.XLOOKUP(Table2[[#This Row],[Patron Group]],$R$10:$R$24,$S$10:$S$24)</f>
        <v>Graduate</v>
      </c>
      <c r="E1828" s="1" t="d">
        <v>2023-02-10</v>
      </c>
      <c r="F1828" t="s">
        <v>1459</v>
      </c>
      <c r="G1828" t="s">
        <v>2273</v>
      </c>
      <c r="H1828" t="str">
        <f>_xlfn.XLOOKUP(Table2[[#This Row],[Unique BarCode]],$N$10:$N$37,$O$10:$O$37)</f>
        <v>ChromeBook</v>
      </c>
      <c r="I1828" t="str">
        <f>_xlfn.XLOOKUP(Table2[[#This Row],[Unique BarCode]],$N$10:$N$37,$P$10:$P$37)</f>
        <v>Device</v>
      </c>
      <c r="J1828" t="s">
        <v>128</v>
      </c>
      <c r="K1828" t="s">
        <v>1460</v>
      </c>
      <c r="L1828">
        <v>1</v>
      </c>
    </row>
    <row r="1829" spans="1:12" x14ac:dyDescent="0.2">
      <c r="A1829" s="1" t="d">
        <v>2023-02-03</v>
      </c>
      <c r="B1829" s="45">
        <v>-1</v>
      </c>
      <c r="C1829" t="s">
        <v>20</v>
      </c>
      <c r="D1829" t="str">
        <f>_xlfn.XLOOKUP(Table2[[#This Row],[Patron Group]],$R$10:$R$24,$S$10:$S$24)</f>
        <v>Graduate</v>
      </c>
      <c r="E1829" s="1" t="d">
        <v>2023-02-10</v>
      </c>
      <c r="F1829" t="s">
        <v>1215</v>
      </c>
      <c r="G1829" t="s">
        <v>2274</v>
      </c>
      <c r="H1829" t="str">
        <f>_xlfn.XLOOKUP(Table2[[#This Row],[Unique BarCode]],$N$10:$N$37,$O$10:$O$37)</f>
        <v>MacBook</v>
      </c>
      <c r="I1829" t="str">
        <f>_xlfn.XLOOKUP(Table2[[#This Row],[Unique BarCode]],$N$10:$N$37,$P$10:$P$37)</f>
        <v>Device</v>
      </c>
      <c r="J1829" t="s">
        <v>8</v>
      </c>
      <c r="K1829" t="s">
        <v>1215</v>
      </c>
      <c r="L1829">
        <v>1</v>
      </c>
    </row>
    <row r="1830" spans="1:12" x14ac:dyDescent="0.2">
      <c r="A1830" s="1" t="d">
        <v>2023-02-03</v>
      </c>
      <c r="B1830" s="45">
        <v>-1</v>
      </c>
      <c r="C1830" t="s">
        <v>20</v>
      </c>
      <c r="D1830" t="str">
        <f>_xlfn.XLOOKUP(Table2[[#This Row],[Patron Group]],$R$10:$R$24,$S$10:$S$24)</f>
        <v>Graduate</v>
      </c>
      <c r="E1830" s="1" t="d">
        <v>2023-02-10</v>
      </c>
      <c r="F1830" t="s">
        <v>633</v>
      </c>
      <c r="G1830" t="s">
        <v>2275</v>
      </c>
      <c r="H1830" t="str">
        <f>_xlfn.XLOOKUP(Table2[[#This Row],[Unique BarCode]],$N$10:$N$37,$O$10:$O$37)</f>
        <v>iPad</v>
      </c>
      <c r="I1830" t="str">
        <f>_xlfn.XLOOKUP(Table2[[#This Row],[Unique BarCode]],$N$10:$N$37,$P$10:$P$37)</f>
        <v>Device</v>
      </c>
      <c r="J1830" t="s">
        <v>8</v>
      </c>
      <c r="L1830">
        <v>1</v>
      </c>
    </row>
    <row r="1831" spans="1:12" x14ac:dyDescent="0.2">
      <c r="A1831" s="1" t="d">
        <v>2023-02-03</v>
      </c>
      <c r="B1831" s="45">
        <v>-1</v>
      </c>
      <c r="C1831" t="s">
        <v>20</v>
      </c>
      <c r="D1831" t="str">
        <f>_xlfn.XLOOKUP(Table2[[#This Row],[Patron Group]],$R$10:$R$24,$S$10:$S$24)</f>
        <v>Graduate</v>
      </c>
      <c r="E1831" s="1" t="d">
        <v>2023-02-10</v>
      </c>
      <c r="F1831" t="s">
        <v>885</v>
      </c>
      <c r="G1831" t="s">
        <v>2263</v>
      </c>
      <c r="H1831" t="str">
        <f>_xlfn.XLOOKUP(Table2[[#This Row],[Unique BarCode]],$N$10:$N$37,$O$10:$O$37)</f>
        <v>HP Laptop</v>
      </c>
      <c r="I1831" t="str">
        <f>_xlfn.XLOOKUP(Table2[[#This Row],[Unique BarCode]],$N$10:$N$37,$P$10:$P$37)</f>
        <v>Device</v>
      </c>
      <c r="J1831" t="s">
        <v>8</v>
      </c>
      <c r="K1831" t="s">
        <v>886</v>
      </c>
      <c r="L1831">
        <v>1</v>
      </c>
    </row>
    <row r="1832" spans="1:12" x14ac:dyDescent="0.2">
      <c r="A1832" s="1" t="d">
        <v>2023-02-03</v>
      </c>
      <c r="B1832" s="45">
        <v>-1</v>
      </c>
      <c r="C1832" t="s">
        <v>20</v>
      </c>
      <c r="D1832" t="str">
        <f>_xlfn.XLOOKUP(Table2[[#This Row],[Patron Group]],$R$10:$R$24,$S$10:$S$24)</f>
        <v>Graduate</v>
      </c>
      <c r="E1832" s="1" t="d">
        <v>2023-02-17</v>
      </c>
      <c r="F1832" t="s">
        <v>863</v>
      </c>
      <c r="G1832" t="s">
        <v>2273</v>
      </c>
      <c r="H1832" t="str">
        <f>_xlfn.XLOOKUP(Table2[[#This Row],[Unique BarCode]],$N$10:$N$37,$O$10:$O$37)</f>
        <v>ChromeBook</v>
      </c>
      <c r="I1832" t="str">
        <f>_xlfn.XLOOKUP(Table2[[#This Row],[Unique BarCode]],$N$10:$N$37,$P$10:$P$37)</f>
        <v>Device</v>
      </c>
      <c r="J1832" t="s">
        <v>49</v>
      </c>
      <c r="K1832" t="s">
        <v>864</v>
      </c>
      <c r="L1832">
        <v>1</v>
      </c>
    </row>
    <row r="1833" spans="1:12" x14ac:dyDescent="0.2">
      <c r="A1833" s="1" t="d">
        <v>2023-02-03</v>
      </c>
      <c r="B1833" s="45">
        <v>-1</v>
      </c>
      <c r="C1833" t="s">
        <v>20</v>
      </c>
      <c r="D1833" t="str">
        <f>_xlfn.XLOOKUP(Table2[[#This Row],[Patron Group]],$R$10:$R$24,$S$10:$S$24)</f>
        <v>Graduate</v>
      </c>
      <c r="E1833" s="1" t="d">
        <v>2023-02-17</v>
      </c>
      <c r="F1833" t="s">
        <v>166</v>
      </c>
      <c r="G1833" t="s">
        <v>2275</v>
      </c>
      <c r="H1833" t="str">
        <f>_xlfn.XLOOKUP(Table2[[#This Row],[Unique BarCode]],$N$10:$N$37,$O$10:$O$37)</f>
        <v>iPad</v>
      </c>
      <c r="I1833" t="str">
        <f>_xlfn.XLOOKUP(Table2[[#This Row],[Unique BarCode]],$N$10:$N$37,$P$10:$P$37)</f>
        <v>Device</v>
      </c>
      <c r="J1833" t="s">
        <v>8</v>
      </c>
      <c r="L1833">
        <v>1</v>
      </c>
    </row>
    <row r="1834" spans="1:12" x14ac:dyDescent="0.2">
      <c r="A1834" s="1" t="d">
        <v>2023-02-03</v>
      </c>
      <c r="B1834" s="45">
        <v>-1</v>
      </c>
      <c r="C1834" t="s">
        <v>20</v>
      </c>
      <c r="D1834" t="str">
        <f>_xlfn.XLOOKUP(Table2[[#This Row],[Patron Group]],$R$10:$R$24,$S$10:$S$24)</f>
        <v>Graduate</v>
      </c>
      <c r="E1834" s="1" t="d">
        <v>2023-02-17</v>
      </c>
      <c r="F1834" t="s">
        <v>1438</v>
      </c>
      <c r="G1834" t="s">
        <v>2297</v>
      </c>
      <c r="H1834" t="str">
        <f>_xlfn.XLOOKUP(Table2[[#This Row],[Unique BarCode]],$N$10:$N$37,$O$10:$O$37)</f>
        <v>iPad</v>
      </c>
      <c r="I1834" t="str">
        <f>_xlfn.XLOOKUP(Table2[[#This Row],[Unique BarCode]],$N$10:$N$37,$P$10:$P$37)</f>
        <v>Device</v>
      </c>
      <c r="J1834" t="s">
        <v>8</v>
      </c>
      <c r="K1834" t="s">
        <v>1439</v>
      </c>
      <c r="L1834">
        <v>1</v>
      </c>
    </row>
    <row r="1835" spans="1:12" x14ac:dyDescent="0.2">
      <c r="A1835" s="1" t="d">
        <v>2023-02-03</v>
      </c>
      <c r="B1835" s="45">
        <v>-1</v>
      </c>
      <c r="C1835" t="s">
        <v>20</v>
      </c>
      <c r="D1835" t="str">
        <f>_xlfn.XLOOKUP(Table2[[#This Row],[Patron Group]],$R$10:$R$24,$S$10:$S$24)</f>
        <v>Graduate</v>
      </c>
      <c r="E1835" s="1" t="d">
        <v>2023-02-17</v>
      </c>
      <c r="F1835" t="s">
        <v>1190</v>
      </c>
      <c r="G1835" t="s">
        <v>2263</v>
      </c>
      <c r="H1835" t="str">
        <f>_xlfn.XLOOKUP(Table2[[#This Row],[Unique BarCode]],$N$10:$N$37,$O$10:$O$37)</f>
        <v>HP Laptop</v>
      </c>
      <c r="I1835" t="str">
        <f>_xlfn.XLOOKUP(Table2[[#This Row],[Unique BarCode]],$N$10:$N$37,$P$10:$P$37)</f>
        <v>Device</v>
      </c>
      <c r="J1835" t="s">
        <v>8</v>
      </c>
      <c r="K1835" t="s">
        <v>1191</v>
      </c>
      <c r="L1835">
        <v>1</v>
      </c>
    </row>
    <row r="1836" spans="1:12" x14ac:dyDescent="0.2">
      <c r="A1836" s="1" t="d">
        <v>2023-02-03</v>
      </c>
      <c r="B1836" s="45">
        <v>-1</v>
      </c>
      <c r="C1836" t="s">
        <v>74</v>
      </c>
      <c r="D1836" t="str">
        <f>_xlfn.XLOOKUP(Table2[[#This Row],[Patron Group]],$R$10:$R$24,$S$10:$S$24)</f>
        <v>Staff</v>
      </c>
      <c r="E1836" s="1" t="d">
        <v>2023-02-10</v>
      </c>
      <c r="F1836" t="s">
        <v>1461</v>
      </c>
      <c r="G1836" t="s">
        <v>2273</v>
      </c>
      <c r="H1836" t="str">
        <f>_xlfn.XLOOKUP(Table2[[#This Row],[Unique BarCode]],$N$10:$N$37,$O$10:$O$37)</f>
        <v>ChromeBook</v>
      </c>
      <c r="I1836" t="str">
        <f>_xlfn.XLOOKUP(Table2[[#This Row],[Unique BarCode]],$N$10:$N$37,$P$10:$P$37)</f>
        <v>Device</v>
      </c>
      <c r="J1836" t="s">
        <v>128</v>
      </c>
      <c r="K1836" t="s">
        <v>1462</v>
      </c>
      <c r="L1836">
        <v>1</v>
      </c>
    </row>
    <row r="1837" spans="1:12" x14ac:dyDescent="0.2">
      <c r="A1837" s="1" t="d">
        <v>2023-02-03</v>
      </c>
      <c r="B1837" s="45">
        <v>-1</v>
      </c>
      <c r="C1837" t="s">
        <v>74</v>
      </c>
      <c r="D1837" t="str">
        <f>_xlfn.XLOOKUP(Table2[[#This Row],[Patron Group]],$R$10:$R$24,$S$10:$S$24)</f>
        <v>Staff</v>
      </c>
      <c r="E1837" s="1" t="d">
        <v>2023-02-10</v>
      </c>
      <c r="F1837" t="s">
        <v>1457</v>
      </c>
      <c r="G1837" t="s">
        <v>2273</v>
      </c>
      <c r="H1837" t="str">
        <f>_xlfn.XLOOKUP(Table2[[#This Row],[Unique BarCode]],$N$10:$N$37,$O$10:$O$37)</f>
        <v>ChromeBook</v>
      </c>
      <c r="I1837" t="str">
        <f>_xlfn.XLOOKUP(Table2[[#This Row],[Unique BarCode]],$N$10:$N$37,$P$10:$P$37)</f>
        <v>Device</v>
      </c>
      <c r="J1837" t="s">
        <v>8</v>
      </c>
      <c r="K1837" t="s">
        <v>1458</v>
      </c>
      <c r="L1837">
        <v>1</v>
      </c>
    </row>
    <row r="1838" spans="1:12" x14ac:dyDescent="0.2">
      <c r="A1838" s="1" t="d">
        <v>2023-02-03</v>
      </c>
      <c r="B1838" s="45">
        <v>-1</v>
      </c>
      <c r="C1838" t="s">
        <v>74</v>
      </c>
      <c r="D1838" t="str">
        <f>_xlfn.XLOOKUP(Table2[[#This Row],[Patron Group]],$R$10:$R$24,$S$10:$S$24)</f>
        <v>Staff</v>
      </c>
      <c r="E1838" s="1" t="d">
        <v>2023-02-13</v>
      </c>
      <c r="F1838" t="s">
        <v>1457</v>
      </c>
      <c r="G1838" t="s">
        <v>2273</v>
      </c>
      <c r="H1838" t="str">
        <f>_xlfn.XLOOKUP(Table2[[#This Row],[Unique BarCode]],$N$10:$N$37,$O$10:$O$37)</f>
        <v>ChromeBook</v>
      </c>
      <c r="I1838" t="str">
        <f>_xlfn.XLOOKUP(Table2[[#This Row],[Unique BarCode]],$N$10:$N$37,$P$10:$P$37)</f>
        <v>Device</v>
      </c>
      <c r="J1838" t="s">
        <v>8</v>
      </c>
      <c r="K1838" t="s">
        <v>1458</v>
      </c>
      <c r="L1838">
        <v>1</v>
      </c>
    </row>
    <row r="1839" spans="1:12" x14ac:dyDescent="0.2">
      <c r="A1839" s="1" t="d">
        <v>2023-02-03</v>
      </c>
      <c r="B1839" s="45">
        <v>-1</v>
      </c>
      <c r="C1839" t="s">
        <v>74</v>
      </c>
      <c r="D1839" t="str">
        <f>_xlfn.XLOOKUP(Table2[[#This Row],[Patron Group]],$R$10:$R$24,$S$10:$S$24)</f>
        <v>Staff</v>
      </c>
      <c r="E1839" s="1" t="d">
        <v>2023-02-17</v>
      </c>
      <c r="F1839" t="s">
        <v>1463</v>
      </c>
      <c r="G1839" t="s">
        <v>2274</v>
      </c>
      <c r="H1839" t="str">
        <f>_xlfn.XLOOKUP(Table2[[#This Row],[Unique BarCode]],$N$10:$N$37,$O$10:$O$37)</f>
        <v>MacBook</v>
      </c>
      <c r="I1839" t="str">
        <f>_xlfn.XLOOKUP(Table2[[#This Row],[Unique BarCode]],$N$10:$N$37,$P$10:$P$37)</f>
        <v>Device</v>
      </c>
      <c r="J1839" t="s">
        <v>8</v>
      </c>
      <c r="K1839" t="s">
        <v>1464</v>
      </c>
      <c r="L1839">
        <v>1</v>
      </c>
    </row>
    <row r="1840" spans="1:12" x14ac:dyDescent="0.2">
      <c r="A1840" s="1" t="d">
        <v>2023-02-03</v>
      </c>
      <c r="B1840" s="45">
        <v>-1</v>
      </c>
      <c r="C1840" t="s">
        <v>77</v>
      </c>
      <c r="D1840" t="str">
        <f>_xlfn.XLOOKUP(Table2[[#This Row],[Patron Group]],$R$10:$R$24,$S$10:$S$24)</f>
        <v>Undergraduate</v>
      </c>
      <c r="E1840" s="1" t="d">
        <v>2023-02-03</v>
      </c>
      <c r="F1840" t="s">
        <v>983</v>
      </c>
      <c r="G1840" t="s">
        <v>2288</v>
      </c>
      <c r="H1840" t="str">
        <f>_xlfn.XLOOKUP(Table2[[#This Row],[Unique BarCode]],$N$10:$N$37,$O$10:$O$37)</f>
        <v>Android Charger</v>
      </c>
      <c r="I1840" t="str">
        <f>_xlfn.XLOOKUP(Table2[[#This Row],[Unique BarCode]],$N$10:$N$37,$P$10:$P$37)</f>
        <v>Charger</v>
      </c>
      <c r="J1840" t="s">
        <v>8</v>
      </c>
      <c r="K1840" t="s">
        <v>984</v>
      </c>
      <c r="L1840">
        <v>1</v>
      </c>
    </row>
    <row r="1841" spans="1:12" x14ac:dyDescent="0.2">
      <c r="A1841" s="1" t="d">
        <v>2023-02-03</v>
      </c>
      <c r="B1841" s="45">
        <v>-1</v>
      </c>
      <c r="C1841" t="s">
        <v>77</v>
      </c>
      <c r="D1841" t="str">
        <f>_xlfn.XLOOKUP(Table2[[#This Row],[Patron Group]],$R$10:$R$24,$S$10:$S$24)</f>
        <v>Undergraduate</v>
      </c>
      <c r="E1841" s="1" t="d">
        <v>2023-02-03</v>
      </c>
      <c r="F1841" t="s">
        <v>1345</v>
      </c>
      <c r="G1841" t="s">
        <v>2298</v>
      </c>
      <c r="H1841" t="str">
        <f>_xlfn.XLOOKUP(Table2[[#This Row],[Unique BarCode]],$N$10:$N$37,$O$10:$O$37)</f>
        <v>ANKER</v>
      </c>
      <c r="I1841" t="str">
        <f>_xlfn.XLOOKUP(Table2[[#This Row],[Unique BarCode]],$N$10:$N$37,$P$10:$P$37)</f>
        <v>Charger</v>
      </c>
      <c r="J1841" t="s">
        <v>8</v>
      </c>
      <c r="L1841">
        <v>1</v>
      </c>
    </row>
    <row r="1842" spans="1:12" x14ac:dyDescent="0.2">
      <c r="A1842" s="1" t="d">
        <v>2023-02-03</v>
      </c>
      <c r="B1842" s="45">
        <v>-1</v>
      </c>
      <c r="C1842" t="s">
        <v>77</v>
      </c>
      <c r="D1842" t="str">
        <f>_xlfn.XLOOKUP(Table2[[#This Row],[Patron Group]],$R$10:$R$24,$S$10:$S$24)</f>
        <v>Undergraduate</v>
      </c>
      <c r="E1842" s="1" t="d">
        <v>2023-02-03</v>
      </c>
      <c r="F1842" t="s">
        <v>1098</v>
      </c>
      <c r="G1842" t="s">
        <v>2276</v>
      </c>
      <c r="H1842" t="str">
        <f>_xlfn.XLOOKUP(Table2[[#This Row],[Unique BarCode]],$N$10:$N$37,$O$10:$O$37)</f>
        <v>CALC</v>
      </c>
      <c r="I1842" t="str">
        <f>_xlfn.XLOOKUP(Table2[[#This Row],[Unique BarCode]],$N$10:$N$37,$P$10:$P$37)</f>
        <v>Accessory</v>
      </c>
      <c r="J1842" t="s">
        <v>8</v>
      </c>
      <c r="K1842" t="s">
        <v>1099</v>
      </c>
      <c r="L1842">
        <v>1</v>
      </c>
    </row>
    <row r="1843" spans="1:12" x14ac:dyDescent="0.2">
      <c r="A1843" s="1" t="d">
        <v>2023-02-03</v>
      </c>
      <c r="B1843" s="45">
        <v>-1</v>
      </c>
      <c r="C1843" t="s">
        <v>77</v>
      </c>
      <c r="D1843" t="str">
        <f>_xlfn.XLOOKUP(Table2[[#This Row],[Patron Group]],$R$10:$R$24,$S$10:$S$24)</f>
        <v>Undergraduate</v>
      </c>
      <c r="E1843" s="1" t="d">
        <v>2023-02-03</v>
      </c>
      <c r="F1843" t="s">
        <v>78</v>
      </c>
      <c r="G1843" t="s">
        <v>2276</v>
      </c>
      <c r="H1843" t="str">
        <f>_xlfn.XLOOKUP(Table2[[#This Row],[Unique BarCode]],$N$10:$N$37,$O$10:$O$37)</f>
        <v>CALC</v>
      </c>
      <c r="I1843" t="str">
        <f>_xlfn.XLOOKUP(Table2[[#This Row],[Unique BarCode]],$N$10:$N$37,$P$10:$P$37)</f>
        <v>Accessory</v>
      </c>
      <c r="J1843" t="s">
        <v>8</v>
      </c>
      <c r="K1843" t="s">
        <v>79</v>
      </c>
      <c r="L1843">
        <v>1</v>
      </c>
    </row>
    <row r="1844" spans="1:12" x14ac:dyDescent="0.2">
      <c r="A1844" s="1" t="d">
        <v>2023-02-03</v>
      </c>
      <c r="B1844" s="45">
        <v>-1</v>
      </c>
      <c r="C1844" t="s">
        <v>77</v>
      </c>
      <c r="D1844" t="str">
        <f>_xlfn.XLOOKUP(Table2[[#This Row],[Patron Group]],$R$10:$R$24,$S$10:$S$24)</f>
        <v>Undergraduate</v>
      </c>
      <c r="E1844" s="1" t="d">
        <v>2023-02-03</v>
      </c>
      <c r="F1844" t="s">
        <v>1403</v>
      </c>
      <c r="G1844" t="s">
        <v>2276</v>
      </c>
      <c r="H1844" t="str">
        <f>_xlfn.XLOOKUP(Table2[[#This Row],[Unique BarCode]],$N$10:$N$37,$O$10:$O$37)</f>
        <v>CALC</v>
      </c>
      <c r="I1844" t="str">
        <f>_xlfn.XLOOKUP(Table2[[#This Row],[Unique BarCode]],$N$10:$N$37,$P$10:$P$37)</f>
        <v>Accessory</v>
      </c>
      <c r="J1844" t="s">
        <v>49</v>
      </c>
      <c r="L1844">
        <v>1</v>
      </c>
    </row>
    <row r="1845" spans="1:12" x14ac:dyDescent="0.2">
      <c r="A1845" s="1" t="d">
        <v>2023-02-03</v>
      </c>
      <c r="B1845" s="45">
        <v>-1</v>
      </c>
      <c r="C1845" t="s">
        <v>77</v>
      </c>
      <c r="D1845" t="str">
        <f>_xlfn.XLOOKUP(Table2[[#This Row],[Patron Group]],$R$10:$R$24,$S$10:$S$24)</f>
        <v>Undergraduate</v>
      </c>
      <c r="E1845" s="1" t="d">
        <v>2023-02-03</v>
      </c>
      <c r="F1845" t="s">
        <v>1404</v>
      </c>
      <c r="G1845" t="s">
        <v>2281</v>
      </c>
      <c r="H1845" t="str">
        <f>_xlfn.XLOOKUP(Table2[[#This Row],[Unique BarCode]],$N$10:$N$37,$O$10:$O$37)</f>
        <v>HDMIC</v>
      </c>
      <c r="I1845" t="str">
        <f>_xlfn.XLOOKUP(Table2[[#This Row],[Unique BarCode]],$N$10:$N$37,$P$10:$P$37)</f>
        <v>Cable</v>
      </c>
      <c r="J1845" t="s">
        <v>8</v>
      </c>
      <c r="K1845" t="s">
        <v>1405</v>
      </c>
      <c r="L1845">
        <v>1</v>
      </c>
    </row>
    <row r="1846" spans="1:12" x14ac:dyDescent="0.2">
      <c r="A1846" s="1" t="d">
        <v>2023-02-03</v>
      </c>
      <c r="B1846" s="45">
        <v>-1</v>
      </c>
      <c r="C1846" t="s">
        <v>77</v>
      </c>
      <c r="D1846" t="str">
        <f>_xlfn.XLOOKUP(Table2[[#This Row],[Patron Group]],$R$10:$R$24,$S$10:$S$24)</f>
        <v>Undergraduate</v>
      </c>
      <c r="E1846" s="1" t="d">
        <v>2023-02-03</v>
      </c>
      <c r="F1846" t="s">
        <v>21</v>
      </c>
      <c r="G1846" t="s">
        <v>2266</v>
      </c>
      <c r="H1846" t="str">
        <f>_xlfn.XLOOKUP(Table2[[#This Row],[Unique BarCode]],$N$10:$N$37,$O$10:$O$37)</f>
        <v>Headphones</v>
      </c>
      <c r="I1846" t="str">
        <f>_xlfn.XLOOKUP(Table2[[#This Row],[Unique BarCode]],$N$10:$N$37,$P$10:$P$37)</f>
        <v>Accessory</v>
      </c>
      <c r="J1846" t="s">
        <v>8</v>
      </c>
      <c r="K1846" t="s">
        <v>22</v>
      </c>
      <c r="L1846">
        <v>1</v>
      </c>
    </row>
    <row r="1847" spans="1:12" x14ac:dyDescent="0.2">
      <c r="A1847" s="1" t="d">
        <v>2023-02-03</v>
      </c>
      <c r="B1847" s="45">
        <v>-1</v>
      </c>
      <c r="C1847" t="s">
        <v>77</v>
      </c>
      <c r="D1847" t="str">
        <f>_xlfn.XLOOKUP(Table2[[#This Row],[Patron Group]],$R$10:$R$24,$S$10:$S$24)</f>
        <v>Undergraduate</v>
      </c>
      <c r="E1847" s="1" t="d">
        <v>2023-02-03</v>
      </c>
      <c r="F1847" t="s">
        <v>435</v>
      </c>
      <c r="G1847" t="s">
        <v>2266</v>
      </c>
      <c r="H1847" t="str">
        <f>_xlfn.XLOOKUP(Table2[[#This Row],[Unique BarCode]],$N$10:$N$37,$O$10:$O$37)</f>
        <v>Headphones</v>
      </c>
      <c r="I1847" t="str">
        <f>_xlfn.XLOOKUP(Table2[[#This Row],[Unique BarCode]],$N$10:$N$37,$P$10:$P$37)</f>
        <v>Accessory</v>
      </c>
      <c r="J1847" t="s">
        <v>8</v>
      </c>
      <c r="L1847">
        <v>1</v>
      </c>
    </row>
    <row r="1848" spans="1:12" x14ac:dyDescent="0.2">
      <c r="A1848" s="1" t="d">
        <v>2023-02-03</v>
      </c>
      <c r="B1848" s="45">
        <v>-1</v>
      </c>
      <c r="C1848" t="s">
        <v>77</v>
      </c>
      <c r="D1848" t="str">
        <f>_xlfn.XLOOKUP(Table2[[#This Row],[Patron Group]],$R$10:$R$24,$S$10:$S$24)</f>
        <v>Undergraduate</v>
      </c>
      <c r="E1848" s="1" t="d">
        <v>2023-02-03</v>
      </c>
      <c r="F1848" t="s">
        <v>260</v>
      </c>
      <c r="G1848" t="s">
        <v>2282</v>
      </c>
      <c r="H1848" t="str">
        <f>_xlfn.XLOOKUP(Table2[[#This Row],[Unique BarCode]],$N$10:$N$37,$O$10:$O$37)</f>
        <v>HPUSBC</v>
      </c>
      <c r="I1848" t="str">
        <f>_xlfn.XLOOKUP(Table2[[#This Row],[Unique BarCode]],$N$10:$N$37,$P$10:$P$37)</f>
        <v>Charger</v>
      </c>
      <c r="J1848" t="s">
        <v>49</v>
      </c>
      <c r="L1848">
        <v>1</v>
      </c>
    </row>
    <row r="1849" spans="1:12" x14ac:dyDescent="0.2">
      <c r="A1849" s="1" t="d">
        <v>2023-02-03</v>
      </c>
      <c r="B1849" s="45">
        <v>-1</v>
      </c>
      <c r="C1849" t="s">
        <v>77</v>
      </c>
      <c r="D1849" t="str">
        <f>_xlfn.XLOOKUP(Table2[[#This Row],[Patron Group]],$R$10:$R$24,$S$10:$S$24)</f>
        <v>Undergraduate</v>
      </c>
      <c r="E1849" s="1" t="d">
        <v>2023-02-03</v>
      </c>
      <c r="F1849" t="s">
        <v>1465</v>
      </c>
      <c r="G1849" t="s">
        <v>2282</v>
      </c>
      <c r="H1849" t="str">
        <f>_xlfn.XLOOKUP(Table2[[#This Row],[Unique BarCode]],$N$10:$N$37,$O$10:$O$37)</f>
        <v>HPUSBC</v>
      </c>
      <c r="I1849" t="str">
        <f>_xlfn.XLOOKUP(Table2[[#This Row],[Unique BarCode]],$N$10:$N$37,$P$10:$P$37)</f>
        <v>Charger</v>
      </c>
      <c r="J1849" t="s">
        <v>49</v>
      </c>
      <c r="L1849">
        <v>1</v>
      </c>
    </row>
    <row r="1850" spans="1:12" x14ac:dyDescent="0.2">
      <c r="A1850" s="1" t="d">
        <v>2023-02-03</v>
      </c>
      <c r="B1850" s="45">
        <v>-1</v>
      </c>
      <c r="C1850" t="s">
        <v>77</v>
      </c>
      <c r="D1850" t="str">
        <f>_xlfn.XLOOKUP(Table2[[#This Row],[Patron Group]],$R$10:$R$24,$S$10:$S$24)</f>
        <v>Undergraduate</v>
      </c>
      <c r="E1850" s="1" t="d">
        <v>2023-02-03</v>
      </c>
      <c r="F1850" t="s">
        <v>1367</v>
      </c>
      <c r="G1850" t="s">
        <v>2282</v>
      </c>
      <c r="H1850" t="str">
        <f>_xlfn.XLOOKUP(Table2[[#This Row],[Unique BarCode]],$N$10:$N$37,$O$10:$O$37)</f>
        <v>HPUSBC</v>
      </c>
      <c r="I1850" t="str">
        <f>_xlfn.XLOOKUP(Table2[[#This Row],[Unique BarCode]],$N$10:$N$37,$P$10:$P$37)</f>
        <v>Charger</v>
      </c>
      <c r="J1850" t="s">
        <v>49</v>
      </c>
      <c r="L1850">
        <v>1</v>
      </c>
    </row>
    <row r="1851" spans="1:12" x14ac:dyDescent="0.2">
      <c r="A1851" s="1" t="d">
        <v>2023-02-03</v>
      </c>
      <c r="B1851" s="45">
        <v>-1</v>
      </c>
      <c r="C1851" t="s">
        <v>77</v>
      </c>
      <c r="D1851" t="str">
        <f>_xlfn.XLOOKUP(Table2[[#This Row],[Patron Group]],$R$10:$R$24,$S$10:$S$24)</f>
        <v>Undergraduate</v>
      </c>
      <c r="E1851" s="1" t="d">
        <v>2023-02-03</v>
      </c>
      <c r="F1851" t="s">
        <v>687</v>
      </c>
      <c r="G1851" t="s">
        <v>2282</v>
      </c>
      <c r="H1851" t="str">
        <f>_xlfn.XLOOKUP(Table2[[#This Row],[Unique BarCode]],$N$10:$N$37,$O$10:$O$37)</f>
        <v>HPUSBC</v>
      </c>
      <c r="I1851" t="str">
        <f>_xlfn.XLOOKUP(Table2[[#This Row],[Unique BarCode]],$N$10:$N$37,$P$10:$P$37)</f>
        <v>Charger</v>
      </c>
      <c r="J1851" t="s">
        <v>49</v>
      </c>
      <c r="L1851">
        <v>1</v>
      </c>
    </row>
    <row r="1852" spans="1:12" x14ac:dyDescent="0.2">
      <c r="A1852" s="1" t="d">
        <v>2023-02-03</v>
      </c>
      <c r="B1852" s="45">
        <v>-1</v>
      </c>
      <c r="C1852" t="s">
        <v>77</v>
      </c>
      <c r="D1852" t="str">
        <f>_xlfn.XLOOKUP(Table2[[#This Row],[Patron Group]],$R$10:$R$24,$S$10:$S$24)</f>
        <v>Undergraduate</v>
      </c>
      <c r="E1852" s="1" t="d">
        <v>2023-02-03</v>
      </c>
      <c r="F1852" t="s">
        <v>1410</v>
      </c>
      <c r="G1852" t="s">
        <v>2265</v>
      </c>
      <c r="H1852" t="str">
        <f>_xlfn.XLOOKUP(Table2[[#This Row],[Unique BarCode]],$N$10:$N$37,$O$10:$O$37)</f>
        <v>IPHONE</v>
      </c>
      <c r="I1852" t="str">
        <f>_xlfn.XLOOKUP(Table2[[#This Row],[Unique BarCode]],$N$10:$N$37,$P$10:$P$37)</f>
        <v>Charger</v>
      </c>
      <c r="J1852" t="s">
        <v>68</v>
      </c>
      <c r="K1852" t="s">
        <v>1411</v>
      </c>
      <c r="L1852">
        <v>1</v>
      </c>
    </row>
    <row r="1853" spans="1:12" x14ac:dyDescent="0.2">
      <c r="A1853" s="1" t="d">
        <v>2023-02-03</v>
      </c>
      <c r="B1853" s="45">
        <v>-1</v>
      </c>
      <c r="C1853" t="s">
        <v>77</v>
      </c>
      <c r="D1853" t="str">
        <f>_xlfn.XLOOKUP(Table2[[#This Row],[Patron Group]],$R$10:$R$24,$S$10:$S$24)</f>
        <v>Undergraduate</v>
      </c>
      <c r="E1853" s="1" t="d">
        <v>2023-02-03</v>
      </c>
      <c r="F1853" t="s">
        <v>1003</v>
      </c>
      <c r="G1853" t="s">
        <v>2265</v>
      </c>
      <c r="H1853" t="str">
        <f>_xlfn.XLOOKUP(Table2[[#This Row],[Unique BarCode]],$N$10:$N$37,$O$10:$O$37)</f>
        <v>IPHONE</v>
      </c>
      <c r="I1853" t="str">
        <f>_xlfn.XLOOKUP(Table2[[#This Row],[Unique BarCode]],$N$10:$N$37,$P$10:$P$37)</f>
        <v>Charger</v>
      </c>
      <c r="J1853" t="s">
        <v>68</v>
      </c>
      <c r="L1853">
        <v>1</v>
      </c>
    </row>
    <row r="1854" spans="1:12" x14ac:dyDescent="0.2">
      <c r="A1854" s="1" t="d">
        <v>2023-02-03</v>
      </c>
      <c r="B1854" s="45">
        <v>-1</v>
      </c>
      <c r="C1854" t="s">
        <v>77</v>
      </c>
      <c r="D1854" t="str">
        <f>_xlfn.XLOOKUP(Table2[[#This Row],[Patron Group]],$R$10:$R$24,$S$10:$S$24)</f>
        <v>Undergraduate</v>
      </c>
      <c r="E1854" s="1" t="d">
        <v>2023-02-03</v>
      </c>
      <c r="F1854" t="s">
        <v>84</v>
      </c>
      <c r="G1854" t="s">
        <v>2265</v>
      </c>
      <c r="H1854" t="str">
        <f>_xlfn.XLOOKUP(Table2[[#This Row],[Unique BarCode]],$N$10:$N$37,$O$10:$O$37)</f>
        <v>IPHONE</v>
      </c>
      <c r="I1854" t="str">
        <f>_xlfn.XLOOKUP(Table2[[#This Row],[Unique BarCode]],$N$10:$N$37,$P$10:$P$37)</f>
        <v>Charger</v>
      </c>
      <c r="J1854" t="s">
        <v>8</v>
      </c>
      <c r="K1854" t="s">
        <v>85</v>
      </c>
      <c r="L1854">
        <v>1</v>
      </c>
    </row>
    <row r="1855" spans="1:12" x14ac:dyDescent="0.2">
      <c r="A1855" s="1" t="d">
        <v>2023-02-03</v>
      </c>
      <c r="B1855" s="45">
        <v>-1</v>
      </c>
      <c r="C1855" t="s">
        <v>77</v>
      </c>
      <c r="D1855" t="str">
        <f>_xlfn.XLOOKUP(Table2[[#This Row],[Patron Group]],$R$10:$R$24,$S$10:$S$24)</f>
        <v>Undergraduate</v>
      </c>
      <c r="E1855" s="1" t="d">
        <v>2023-02-03</v>
      </c>
      <c r="F1855" t="s">
        <v>71</v>
      </c>
      <c r="G1855" t="s">
        <v>2265</v>
      </c>
      <c r="H1855" t="str">
        <f>_xlfn.XLOOKUP(Table2[[#This Row],[Unique BarCode]],$N$10:$N$37,$O$10:$O$37)</f>
        <v>IPHONE</v>
      </c>
      <c r="I1855" t="str">
        <f>_xlfn.XLOOKUP(Table2[[#This Row],[Unique BarCode]],$N$10:$N$37,$P$10:$P$37)</f>
        <v>Charger</v>
      </c>
      <c r="J1855" t="s">
        <v>8</v>
      </c>
      <c r="K1855" t="s">
        <v>72</v>
      </c>
      <c r="L1855">
        <v>1</v>
      </c>
    </row>
    <row r="1856" spans="1:12" x14ac:dyDescent="0.2">
      <c r="A1856" s="1" t="d">
        <v>2023-02-03</v>
      </c>
      <c r="B1856" s="45">
        <v>-1</v>
      </c>
      <c r="C1856" t="s">
        <v>77</v>
      </c>
      <c r="D1856" t="str">
        <f>_xlfn.XLOOKUP(Table2[[#This Row],[Patron Group]],$R$10:$R$24,$S$10:$S$24)</f>
        <v>Undergraduate</v>
      </c>
      <c r="E1856" s="1" t="d">
        <v>2023-02-03</v>
      </c>
      <c r="F1856" t="s">
        <v>12</v>
      </c>
      <c r="G1856" t="s">
        <v>2265</v>
      </c>
      <c r="H1856" t="str">
        <f>_xlfn.XLOOKUP(Table2[[#This Row],[Unique BarCode]],$N$10:$N$37,$O$10:$O$37)</f>
        <v>IPHONE</v>
      </c>
      <c r="I1856" t="str">
        <f>_xlfn.XLOOKUP(Table2[[#This Row],[Unique BarCode]],$N$10:$N$37,$P$10:$P$37)</f>
        <v>Charger</v>
      </c>
      <c r="J1856" t="s">
        <v>13</v>
      </c>
      <c r="K1856" t="s">
        <v>14</v>
      </c>
      <c r="L1856">
        <v>1</v>
      </c>
    </row>
    <row r="1857" spans="1:12" x14ac:dyDescent="0.2">
      <c r="A1857" s="1" t="d">
        <v>2023-02-03</v>
      </c>
      <c r="B1857" s="45">
        <v>-1</v>
      </c>
      <c r="C1857" t="s">
        <v>77</v>
      </c>
      <c r="D1857" t="str">
        <f>_xlfn.XLOOKUP(Table2[[#This Row],[Patron Group]],$R$10:$R$24,$S$10:$S$24)</f>
        <v>Undergraduate</v>
      </c>
      <c r="E1857" s="1" t="d">
        <v>2023-02-03</v>
      </c>
      <c r="F1857" t="s">
        <v>89</v>
      </c>
      <c r="G1857" t="s">
        <v>2268</v>
      </c>
      <c r="H1857" t="str">
        <f>_xlfn.XLOOKUP(Table2[[#This Row],[Unique BarCode]],$N$10:$N$37,$O$10:$O$37)</f>
        <v>MACCHRG</v>
      </c>
      <c r="I1857" t="str">
        <f>_xlfn.XLOOKUP(Table2[[#This Row],[Unique BarCode]],$N$10:$N$37,$P$10:$P$37)</f>
        <v>Charger</v>
      </c>
      <c r="J1857" t="s">
        <v>8</v>
      </c>
      <c r="K1857" t="s">
        <v>90</v>
      </c>
      <c r="L1857">
        <v>1</v>
      </c>
    </row>
    <row r="1858" spans="1:12" x14ac:dyDescent="0.2">
      <c r="A1858" s="1" t="d">
        <v>2023-02-03</v>
      </c>
      <c r="B1858" s="45">
        <v>-1</v>
      </c>
      <c r="C1858" t="s">
        <v>77</v>
      </c>
      <c r="D1858" t="str">
        <f>_xlfn.XLOOKUP(Table2[[#This Row],[Patron Group]],$R$10:$R$24,$S$10:$S$24)</f>
        <v>Undergraduate</v>
      </c>
      <c r="E1858" s="1" t="d">
        <v>2023-02-03</v>
      </c>
      <c r="F1858" t="s">
        <v>577</v>
      </c>
      <c r="G1858" t="s">
        <v>2296</v>
      </c>
      <c r="H1858" t="str">
        <f>_xlfn.XLOOKUP(Table2[[#This Row],[Unique BarCode]],$N$10:$N$37,$O$10:$O$37)</f>
        <v>MACUSBC</v>
      </c>
      <c r="I1858" t="str">
        <f>_xlfn.XLOOKUP(Table2[[#This Row],[Unique BarCode]],$N$10:$N$37,$P$10:$P$37)</f>
        <v>Charger</v>
      </c>
      <c r="J1858" t="s">
        <v>8</v>
      </c>
      <c r="K1858" t="s">
        <v>578</v>
      </c>
      <c r="L1858">
        <v>1</v>
      </c>
    </row>
    <row r="1859" spans="1:12" x14ac:dyDescent="0.2">
      <c r="A1859" s="1" t="d">
        <v>2023-02-03</v>
      </c>
      <c r="B1859" s="45">
        <v>-1</v>
      </c>
      <c r="C1859" t="s">
        <v>77</v>
      </c>
      <c r="D1859" t="str">
        <f>_xlfn.XLOOKUP(Table2[[#This Row],[Patron Group]],$R$10:$R$24,$S$10:$S$24)</f>
        <v>Undergraduate</v>
      </c>
      <c r="E1859" s="1" t="d">
        <v>2023-02-03</v>
      </c>
      <c r="F1859" t="s">
        <v>224</v>
      </c>
      <c r="G1859" t="s">
        <v>2296</v>
      </c>
      <c r="H1859" t="str">
        <f>_xlfn.XLOOKUP(Table2[[#This Row],[Unique BarCode]],$N$10:$N$37,$O$10:$O$37)</f>
        <v>MACUSBC</v>
      </c>
      <c r="I1859" t="str">
        <f>_xlfn.XLOOKUP(Table2[[#This Row],[Unique BarCode]],$N$10:$N$37,$P$10:$P$37)</f>
        <v>Charger</v>
      </c>
      <c r="J1859" t="s">
        <v>8</v>
      </c>
      <c r="K1859" t="s">
        <v>225</v>
      </c>
      <c r="L1859">
        <v>1</v>
      </c>
    </row>
    <row r="1860" spans="1:12" x14ac:dyDescent="0.2">
      <c r="A1860" s="1" t="d">
        <v>2023-02-03</v>
      </c>
      <c r="B1860" s="45">
        <v>-1</v>
      </c>
      <c r="C1860" t="s">
        <v>77</v>
      </c>
      <c r="D1860" t="str">
        <f>_xlfn.XLOOKUP(Table2[[#This Row],[Patron Group]],$R$10:$R$24,$S$10:$S$24)</f>
        <v>Undergraduate</v>
      </c>
      <c r="E1860" s="1" t="d">
        <v>2023-02-03</v>
      </c>
      <c r="F1860" t="s">
        <v>276</v>
      </c>
      <c r="G1860" t="s">
        <v>2296</v>
      </c>
      <c r="H1860" t="str">
        <f>_xlfn.XLOOKUP(Table2[[#This Row],[Unique BarCode]],$N$10:$N$37,$O$10:$O$37)</f>
        <v>MACUSBC</v>
      </c>
      <c r="I1860" t="str">
        <f>_xlfn.XLOOKUP(Table2[[#This Row],[Unique BarCode]],$N$10:$N$37,$P$10:$P$37)</f>
        <v>Charger</v>
      </c>
      <c r="J1860" t="s">
        <v>8</v>
      </c>
      <c r="K1860" t="s">
        <v>277</v>
      </c>
      <c r="L1860">
        <v>1</v>
      </c>
    </row>
    <row r="1861" spans="1:12" x14ac:dyDescent="0.2">
      <c r="A1861" s="1" t="d">
        <v>2023-02-03</v>
      </c>
      <c r="B1861" s="45">
        <v>-1</v>
      </c>
      <c r="C1861" t="s">
        <v>77</v>
      </c>
      <c r="D1861" t="str">
        <f>_xlfn.XLOOKUP(Table2[[#This Row],[Patron Group]],$R$10:$R$24,$S$10:$S$24)</f>
        <v>Undergraduate</v>
      </c>
      <c r="E1861" s="1" t="d">
        <v>2023-02-03</v>
      </c>
      <c r="F1861" t="s">
        <v>213</v>
      </c>
      <c r="G1861" t="s">
        <v>2296</v>
      </c>
      <c r="H1861" t="str">
        <f>_xlfn.XLOOKUP(Table2[[#This Row],[Unique BarCode]],$N$10:$N$37,$O$10:$O$37)</f>
        <v>MACUSBC</v>
      </c>
      <c r="I1861" t="str">
        <f>_xlfn.XLOOKUP(Table2[[#This Row],[Unique BarCode]],$N$10:$N$37,$P$10:$P$37)</f>
        <v>Charger</v>
      </c>
      <c r="J1861" t="s">
        <v>8</v>
      </c>
      <c r="K1861" t="s">
        <v>214</v>
      </c>
      <c r="L1861">
        <v>1</v>
      </c>
    </row>
    <row r="1862" spans="1:12" x14ac:dyDescent="0.2">
      <c r="A1862" s="1" t="d">
        <v>2023-02-03</v>
      </c>
      <c r="B1862" s="45">
        <v>-1</v>
      </c>
      <c r="C1862" t="s">
        <v>77</v>
      </c>
      <c r="D1862" t="str">
        <f>_xlfn.XLOOKUP(Table2[[#This Row],[Patron Group]],$R$10:$R$24,$S$10:$S$24)</f>
        <v>Undergraduate</v>
      </c>
      <c r="E1862" s="1" t="d">
        <v>2023-02-03</v>
      </c>
      <c r="F1862" t="s">
        <v>37</v>
      </c>
      <c r="G1862" t="s">
        <v>2296</v>
      </c>
      <c r="H1862" t="str">
        <f>_xlfn.XLOOKUP(Table2[[#This Row],[Unique BarCode]],$N$10:$N$37,$O$10:$O$37)</f>
        <v>MACUSBC</v>
      </c>
      <c r="I1862" t="str">
        <f>_xlfn.XLOOKUP(Table2[[#This Row],[Unique BarCode]],$N$10:$N$37,$P$10:$P$37)</f>
        <v>Charger</v>
      </c>
      <c r="J1862" t="s">
        <v>8</v>
      </c>
      <c r="K1862" t="s">
        <v>38</v>
      </c>
      <c r="L1862">
        <v>1</v>
      </c>
    </row>
    <row r="1863" spans="1:12" x14ac:dyDescent="0.2">
      <c r="A1863" s="1" t="d">
        <v>2023-02-03</v>
      </c>
      <c r="B1863" s="45">
        <v>-1</v>
      </c>
      <c r="C1863" t="s">
        <v>77</v>
      </c>
      <c r="D1863" t="str">
        <f>_xlfn.XLOOKUP(Table2[[#This Row],[Patron Group]],$R$10:$R$24,$S$10:$S$24)</f>
        <v>Undergraduate</v>
      </c>
      <c r="E1863" s="1" t="d">
        <v>2023-02-03</v>
      </c>
      <c r="F1863" t="s">
        <v>39</v>
      </c>
      <c r="G1863" t="s">
        <v>2296</v>
      </c>
      <c r="H1863" t="str">
        <f>_xlfn.XLOOKUP(Table2[[#This Row],[Unique BarCode]],$N$10:$N$37,$O$10:$O$37)</f>
        <v>MACUSBC</v>
      </c>
      <c r="I1863" t="str">
        <f>_xlfn.XLOOKUP(Table2[[#This Row],[Unique BarCode]],$N$10:$N$37,$P$10:$P$37)</f>
        <v>Charger</v>
      </c>
      <c r="J1863" t="s">
        <v>8</v>
      </c>
      <c r="K1863" t="s">
        <v>40</v>
      </c>
      <c r="L1863">
        <v>1</v>
      </c>
    </row>
    <row r="1864" spans="1:12" x14ac:dyDescent="0.2">
      <c r="A1864" s="1" t="d">
        <v>2023-02-03</v>
      </c>
      <c r="B1864" s="45">
        <v>-1</v>
      </c>
      <c r="C1864" t="s">
        <v>77</v>
      </c>
      <c r="D1864" t="str">
        <f>_xlfn.XLOOKUP(Table2[[#This Row],[Patron Group]],$R$10:$R$24,$S$10:$S$24)</f>
        <v>Undergraduate</v>
      </c>
      <c r="E1864" s="1" t="d">
        <v>2023-02-03</v>
      </c>
      <c r="F1864" t="s">
        <v>93</v>
      </c>
      <c r="G1864" t="s">
        <v>2296</v>
      </c>
      <c r="H1864" t="str">
        <f>_xlfn.XLOOKUP(Table2[[#This Row],[Unique BarCode]],$N$10:$N$37,$O$10:$O$37)</f>
        <v>MACUSBC</v>
      </c>
      <c r="I1864" t="str">
        <f>_xlfn.XLOOKUP(Table2[[#This Row],[Unique BarCode]],$N$10:$N$37,$P$10:$P$37)</f>
        <v>Charger</v>
      </c>
      <c r="J1864" t="s">
        <v>8</v>
      </c>
      <c r="K1864" t="s">
        <v>94</v>
      </c>
      <c r="L1864">
        <v>1</v>
      </c>
    </row>
    <row r="1865" spans="1:12" x14ac:dyDescent="0.2">
      <c r="A1865" s="1" t="d">
        <v>2023-02-03</v>
      </c>
      <c r="B1865" s="45">
        <v>-1</v>
      </c>
      <c r="C1865" t="s">
        <v>77</v>
      </c>
      <c r="D1865" t="str">
        <f>_xlfn.XLOOKUP(Table2[[#This Row],[Patron Group]],$R$10:$R$24,$S$10:$S$24)</f>
        <v>Undergraduate</v>
      </c>
      <c r="E1865" s="1" t="d">
        <v>2023-02-03</v>
      </c>
      <c r="F1865" t="s">
        <v>845</v>
      </c>
      <c r="G1865" t="s">
        <v>2271</v>
      </c>
      <c r="H1865" t="str">
        <f>_xlfn.XLOOKUP(Table2[[#This Row],[Unique BarCode]],$N$10:$N$37,$O$10:$O$37)</f>
        <v>OMNI</v>
      </c>
      <c r="I1865" t="str">
        <f>_xlfn.XLOOKUP(Table2[[#This Row],[Unique BarCode]],$N$10:$N$37,$P$10:$P$37)</f>
        <v>Charger</v>
      </c>
      <c r="J1865" t="s">
        <v>49</v>
      </c>
      <c r="K1865" t="s">
        <v>846</v>
      </c>
      <c r="L1865">
        <v>1</v>
      </c>
    </row>
    <row r="1866" spans="1:12" x14ac:dyDescent="0.2">
      <c r="A1866" s="1" t="d">
        <v>2023-02-03</v>
      </c>
      <c r="B1866" s="45">
        <v>-1</v>
      </c>
      <c r="C1866" t="s">
        <v>77</v>
      </c>
      <c r="D1866" t="str">
        <f>_xlfn.XLOOKUP(Table2[[#This Row],[Patron Group]],$R$10:$R$24,$S$10:$S$24)</f>
        <v>Undergraduate</v>
      </c>
      <c r="E1866" s="1" t="d">
        <v>2023-02-03</v>
      </c>
      <c r="F1866" t="s">
        <v>829</v>
      </c>
      <c r="G1866" t="s">
        <v>2271</v>
      </c>
      <c r="H1866" t="str">
        <f>_xlfn.XLOOKUP(Table2[[#This Row],[Unique BarCode]],$N$10:$N$37,$O$10:$O$37)</f>
        <v>OMNI</v>
      </c>
      <c r="I1866" t="str">
        <f>_xlfn.XLOOKUP(Table2[[#This Row],[Unique BarCode]],$N$10:$N$37,$P$10:$P$37)</f>
        <v>Charger</v>
      </c>
      <c r="J1866" t="s">
        <v>68</v>
      </c>
      <c r="K1866" t="s">
        <v>830</v>
      </c>
      <c r="L1866">
        <v>1</v>
      </c>
    </row>
    <row r="1867" spans="1:12" x14ac:dyDescent="0.2">
      <c r="A1867" s="1" t="d">
        <v>2023-02-03</v>
      </c>
      <c r="B1867" s="45">
        <v>-1</v>
      </c>
      <c r="C1867" t="s">
        <v>77</v>
      </c>
      <c r="D1867" t="str">
        <f>_xlfn.XLOOKUP(Table2[[#This Row],[Patron Group]],$R$10:$R$24,$S$10:$S$24)</f>
        <v>Undergraduate</v>
      </c>
      <c r="E1867" s="1" t="d">
        <v>2023-02-03</v>
      </c>
      <c r="F1867" t="s">
        <v>847</v>
      </c>
      <c r="G1867" t="s">
        <v>2271</v>
      </c>
      <c r="H1867" t="str">
        <f>_xlfn.XLOOKUP(Table2[[#This Row],[Unique BarCode]],$N$10:$N$37,$O$10:$O$37)</f>
        <v>OMNI</v>
      </c>
      <c r="I1867" t="str">
        <f>_xlfn.XLOOKUP(Table2[[#This Row],[Unique BarCode]],$N$10:$N$37,$P$10:$P$37)</f>
        <v>Charger</v>
      </c>
      <c r="J1867" t="s">
        <v>68</v>
      </c>
      <c r="K1867" t="s">
        <v>848</v>
      </c>
      <c r="L1867">
        <v>1</v>
      </c>
    </row>
    <row r="1868" spans="1:12" x14ac:dyDescent="0.2">
      <c r="A1868" s="1" t="d">
        <v>2023-02-03</v>
      </c>
      <c r="B1868" s="45">
        <v>-1</v>
      </c>
      <c r="C1868" t="s">
        <v>77</v>
      </c>
      <c r="D1868" t="str">
        <f>_xlfn.XLOOKUP(Table2[[#This Row],[Patron Group]],$R$10:$R$24,$S$10:$S$24)</f>
        <v>Undergraduate</v>
      </c>
      <c r="E1868" s="1" t="d">
        <v>2023-02-03</v>
      </c>
      <c r="F1868" t="s">
        <v>43</v>
      </c>
      <c r="G1868" t="s">
        <v>2272</v>
      </c>
      <c r="H1868" t="str">
        <f>_xlfn.XLOOKUP(Table2[[#This Row],[Unique BarCode]],$N$10:$N$37,$O$10:$O$37)</f>
        <v>WALLADPT</v>
      </c>
      <c r="I1868" t="str">
        <f>_xlfn.XLOOKUP(Table2[[#This Row],[Unique BarCode]],$N$10:$N$37,$P$10:$P$37)</f>
        <v>Charger</v>
      </c>
      <c r="J1868" t="s">
        <v>8</v>
      </c>
      <c r="K1868" t="s">
        <v>44</v>
      </c>
      <c r="L1868">
        <v>1</v>
      </c>
    </row>
    <row r="1869" spans="1:12" x14ac:dyDescent="0.2">
      <c r="A1869" s="1" t="d">
        <v>2023-02-03</v>
      </c>
      <c r="B1869" s="45">
        <v>-1</v>
      </c>
      <c r="C1869" t="s">
        <v>77</v>
      </c>
      <c r="D1869" t="str">
        <f>_xlfn.XLOOKUP(Table2[[#This Row],[Patron Group]],$R$10:$R$24,$S$10:$S$24)</f>
        <v>Undergraduate</v>
      </c>
      <c r="E1869" s="1" t="d">
        <v>2023-02-03</v>
      </c>
      <c r="F1869" t="s">
        <v>1442</v>
      </c>
      <c r="G1869" t="s">
        <v>2272</v>
      </c>
      <c r="H1869" t="str">
        <f>_xlfn.XLOOKUP(Table2[[#This Row],[Unique BarCode]],$N$10:$N$37,$O$10:$O$37)</f>
        <v>WALLADPT</v>
      </c>
      <c r="I1869" t="str">
        <f>_xlfn.XLOOKUP(Table2[[#This Row],[Unique BarCode]],$N$10:$N$37,$P$10:$P$37)</f>
        <v>Charger</v>
      </c>
      <c r="J1869" t="s">
        <v>13</v>
      </c>
      <c r="K1869" t="s">
        <v>1443</v>
      </c>
      <c r="L1869">
        <v>1</v>
      </c>
    </row>
    <row r="1870" spans="1:12" x14ac:dyDescent="0.2">
      <c r="A1870" s="1" t="d">
        <v>2023-02-03</v>
      </c>
      <c r="B1870" s="45">
        <v>-1</v>
      </c>
      <c r="C1870" t="s">
        <v>77</v>
      </c>
      <c r="D1870" t="str">
        <f>_xlfn.XLOOKUP(Table2[[#This Row],[Patron Group]],$R$10:$R$24,$S$10:$S$24)</f>
        <v>Undergraduate</v>
      </c>
      <c r="E1870" s="1" t="d">
        <v>2023-02-03</v>
      </c>
      <c r="F1870" t="s">
        <v>856</v>
      </c>
      <c r="G1870" t="s">
        <v>2272</v>
      </c>
      <c r="H1870" t="str">
        <f>_xlfn.XLOOKUP(Table2[[#This Row],[Unique BarCode]],$N$10:$N$37,$O$10:$O$37)</f>
        <v>WALLADPT</v>
      </c>
      <c r="I1870" t="str">
        <f>_xlfn.XLOOKUP(Table2[[#This Row],[Unique BarCode]],$N$10:$N$37,$P$10:$P$37)</f>
        <v>Charger</v>
      </c>
      <c r="J1870" t="s">
        <v>8</v>
      </c>
      <c r="L1870">
        <v>1</v>
      </c>
    </row>
    <row r="1871" spans="1:12" x14ac:dyDescent="0.2">
      <c r="A1871" s="1" t="d">
        <v>2023-02-03</v>
      </c>
      <c r="B1871" s="45">
        <v>-1</v>
      </c>
      <c r="C1871" t="s">
        <v>77</v>
      </c>
      <c r="D1871" t="str">
        <f>_xlfn.XLOOKUP(Table2[[#This Row],[Patron Group]],$R$10:$R$24,$S$10:$S$24)</f>
        <v>Undergraduate</v>
      </c>
      <c r="E1871" s="1" t="d">
        <v>2023-02-03</v>
      </c>
      <c r="F1871" t="s">
        <v>484</v>
      </c>
      <c r="G1871" t="s">
        <v>2272</v>
      </c>
      <c r="H1871" t="str">
        <f>_xlfn.XLOOKUP(Table2[[#This Row],[Unique BarCode]],$N$10:$N$37,$O$10:$O$37)</f>
        <v>WALLADPT</v>
      </c>
      <c r="I1871" t="str">
        <f>_xlfn.XLOOKUP(Table2[[#This Row],[Unique BarCode]],$N$10:$N$37,$P$10:$P$37)</f>
        <v>Charger</v>
      </c>
      <c r="J1871" t="s">
        <v>8</v>
      </c>
      <c r="L1871">
        <v>1</v>
      </c>
    </row>
    <row r="1872" spans="1:12" x14ac:dyDescent="0.2">
      <c r="A1872" s="1" t="d">
        <v>2023-02-03</v>
      </c>
      <c r="B1872" s="45">
        <v>-1</v>
      </c>
      <c r="C1872" t="s">
        <v>77</v>
      </c>
      <c r="D1872" t="str">
        <f>_xlfn.XLOOKUP(Table2[[#This Row],[Patron Group]],$R$10:$R$24,$S$10:$S$24)</f>
        <v>Undergraduate</v>
      </c>
      <c r="E1872" s="1" t="d">
        <v>2023-02-03</v>
      </c>
      <c r="F1872" t="s">
        <v>97</v>
      </c>
      <c r="G1872" t="s">
        <v>2272</v>
      </c>
      <c r="H1872" t="str">
        <f>_xlfn.XLOOKUP(Table2[[#This Row],[Unique BarCode]],$N$10:$N$37,$O$10:$O$37)</f>
        <v>WALLADPT</v>
      </c>
      <c r="I1872" t="str">
        <f>_xlfn.XLOOKUP(Table2[[#This Row],[Unique BarCode]],$N$10:$N$37,$P$10:$P$37)</f>
        <v>Charger</v>
      </c>
      <c r="J1872" t="s">
        <v>8</v>
      </c>
      <c r="L1872">
        <v>1</v>
      </c>
    </row>
    <row r="1873" spans="1:12" x14ac:dyDescent="0.2">
      <c r="A1873" s="1" t="d">
        <v>2023-02-03</v>
      </c>
      <c r="B1873" s="45">
        <v>-1</v>
      </c>
      <c r="C1873" t="s">
        <v>77</v>
      </c>
      <c r="D1873" t="str">
        <f>_xlfn.XLOOKUP(Table2[[#This Row],[Patron Group]],$R$10:$R$24,$S$10:$S$24)</f>
        <v>Undergraduate</v>
      </c>
      <c r="E1873" s="1" t="d">
        <v>2023-02-10</v>
      </c>
      <c r="F1873" t="s">
        <v>1060</v>
      </c>
      <c r="G1873" t="s">
        <v>2273</v>
      </c>
      <c r="H1873" t="str">
        <f>_xlfn.XLOOKUP(Table2[[#This Row],[Unique BarCode]],$N$10:$N$37,$O$10:$O$37)</f>
        <v>ChromeBook</v>
      </c>
      <c r="I1873" t="str">
        <f>_xlfn.XLOOKUP(Table2[[#This Row],[Unique BarCode]],$N$10:$N$37,$P$10:$P$37)</f>
        <v>Device</v>
      </c>
      <c r="J1873" t="s">
        <v>8</v>
      </c>
      <c r="K1873" t="s">
        <v>1061</v>
      </c>
      <c r="L1873">
        <v>1</v>
      </c>
    </row>
    <row r="1874" spans="1:12" x14ac:dyDescent="0.2">
      <c r="A1874" s="1" t="d">
        <v>2023-02-03</v>
      </c>
      <c r="B1874" s="45">
        <v>-1</v>
      </c>
      <c r="C1874" t="s">
        <v>77</v>
      </c>
      <c r="D1874" t="str">
        <f>_xlfn.XLOOKUP(Table2[[#This Row],[Patron Group]],$R$10:$R$24,$S$10:$S$24)</f>
        <v>Undergraduate</v>
      </c>
      <c r="E1874" s="1" t="d">
        <v>2023-02-10</v>
      </c>
      <c r="F1874" t="s">
        <v>1466</v>
      </c>
      <c r="G1874" t="s">
        <v>2273</v>
      </c>
      <c r="H1874" t="str">
        <f>_xlfn.XLOOKUP(Table2[[#This Row],[Unique BarCode]],$N$10:$N$37,$O$10:$O$37)</f>
        <v>ChromeBook</v>
      </c>
      <c r="I1874" t="str">
        <f>_xlfn.XLOOKUP(Table2[[#This Row],[Unique BarCode]],$N$10:$N$37,$P$10:$P$37)</f>
        <v>Device</v>
      </c>
      <c r="J1874" t="s">
        <v>128</v>
      </c>
      <c r="K1874" t="s">
        <v>1467</v>
      </c>
      <c r="L1874">
        <v>1</v>
      </c>
    </row>
    <row r="1875" spans="1:12" x14ac:dyDescent="0.2">
      <c r="A1875" s="1" t="d">
        <v>2023-02-03</v>
      </c>
      <c r="B1875" s="45">
        <v>-1</v>
      </c>
      <c r="C1875" t="s">
        <v>77</v>
      </c>
      <c r="D1875" t="str">
        <f>_xlfn.XLOOKUP(Table2[[#This Row],[Patron Group]],$R$10:$R$24,$S$10:$S$24)</f>
        <v>Undergraduate</v>
      </c>
      <c r="E1875" s="1" t="d">
        <v>2023-02-10</v>
      </c>
      <c r="F1875" t="s">
        <v>53</v>
      </c>
      <c r="G1875" t="s">
        <v>2273</v>
      </c>
      <c r="H1875" t="str">
        <f>_xlfn.XLOOKUP(Table2[[#This Row],[Unique BarCode]],$N$10:$N$37,$O$10:$O$37)</f>
        <v>ChromeBook</v>
      </c>
      <c r="I1875" t="str">
        <f>_xlfn.XLOOKUP(Table2[[#This Row],[Unique BarCode]],$N$10:$N$37,$P$10:$P$37)</f>
        <v>Device</v>
      </c>
      <c r="J1875" t="s">
        <v>13</v>
      </c>
      <c r="K1875" t="s">
        <v>54</v>
      </c>
      <c r="L1875">
        <v>1</v>
      </c>
    </row>
    <row r="1876" spans="1:12" x14ac:dyDescent="0.2">
      <c r="A1876" s="1" t="d">
        <v>2023-02-03</v>
      </c>
      <c r="B1876" s="45">
        <v>-1</v>
      </c>
      <c r="C1876" t="s">
        <v>77</v>
      </c>
      <c r="D1876" t="str">
        <f>_xlfn.XLOOKUP(Table2[[#This Row],[Patron Group]],$R$10:$R$24,$S$10:$S$24)</f>
        <v>Undergraduate</v>
      </c>
      <c r="E1876" s="1" t="d">
        <v>2023-02-10</v>
      </c>
      <c r="F1876" t="s">
        <v>1468</v>
      </c>
      <c r="G1876" t="s">
        <v>2273</v>
      </c>
      <c r="H1876" t="str">
        <f>_xlfn.XLOOKUP(Table2[[#This Row],[Unique BarCode]],$N$10:$N$37,$O$10:$O$37)</f>
        <v>ChromeBook</v>
      </c>
      <c r="I1876" t="str">
        <f>_xlfn.XLOOKUP(Table2[[#This Row],[Unique BarCode]],$N$10:$N$37,$P$10:$P$37)</f>
        <v>Device</v>
      </c>
      <c r="J1876" t="s">
        <v>13</v>
      </c>
      <c r="K1876" t="s">
        <v>1469</v>
      </c>
      <c r="L1876">
        <v>1</v>
      </c>
    </row>
    <row r="1877" spans="1:12" x14ac:dyDescent="0.2">
      <c r="A1877" s="1" t="d">
        <v>2023-02-03</v>
      </c>
      <c r="B1877" s="45">
        <v>-1</v>
      </c>
      <c r="C1877" t="s">
        <v>77</v>
      </c>
      <c r="D1877" t="str">
        <f>_xlfn.XLOOKUP(Table2[[#This Row],[Patron Group]],$R$10:$R$24,$S$10:$S$24)</f>
        <v>Undergraduate</v>
      </c>
      <c r="E1877" s="1" t="d">
        <v>2023-02-10</v>
      </c>
      <c r="F1877" t="s">
        <v>1468</v>
      </c>
      <c r="G1877" t="s">
        <v>2273</v>
      </c>
      <c r="H1877" t="str">
        <f>_xlfn.XLOOKUP(Table2[[#This Row],[Unique BarCode]],$N$10:$N$37,$O$10:$O$37)</f>
        <v>ChromeBook</v>
      </c>
      <c r="I1877" t="str">
        <f>_xlfn.XLOOKUP(Table2[[#This Row],[Unique BarCode]],$N$10:$N$37,$P$10:$P$37)</f>
        <v>Device</v>
      </c>
      <c r="J1877" t="s">
        <v>991</v>
      </c>
      <c r="K1877" t="s">
        <v>1469</v>
      </c>
      <c r="L1877">
        <v>1</v>
      </c>
    </row>
    <row r="1878" spans="1:12" x14ac:dyDescent="0.2">
      <c r="A1878" s="1" t="d">
        <v>2023-02-03</v>
      </c>
      <c r="B1878" s="45">
        <v>-1</v>
      </c>
      <c r="C1878" t="s">
        <v>77</v>
      </c>
      <c r="D1878" t="str">
        <f>_xlfn.XLOOKUP(Table2[[#This Row],[Patron Group]],$R$10:$R$24,$S$10:$S$24)</f>
        <v>Undergraduate</v>
      </c>
      <c r="E1878" s="1" t="d">
        <v>2023-02-10</v>
      </c>
      <c r="F1878" t="s">
        <v>1470</v>
      </c>
      <c r="G1878" t="s">
        <v>2273</v>
      </c>
      <c r="H1878" t="str">
        <f>_xlfn.XLOOKUP(Table2[[#This Row],[Unique BarCode]],$N$10:$N$37,$O$10:$O$37)</f>
        <v>ChromeBook</v>
      </c>
      <c r="I1878" t="str">
        <f>_xlfn.XLOOKUP(Table2[[#This Row],[Unique BarCode]],$N$10:$N$37,$P$10:$P$37)</f>
        <v>Device</v>
      </c>
      <c r="J1878" t="s">
        <v>128</v>
      </c>
      <c r="K1878" t="s">
        <v>1471</v>
      </c>
      <c r="L1878">
        <v>1</v>
      </c>
    </row>
    <row r="1879" spans="1:12" x14ac:dyDescent="0.2">
      <c r="A1879" s="1" t="d">
        <v>2023-02-03</v>
      </c>
      <c r="B1879" s="45">
        <v>-1</v>
      </c>
      <c r="C1879" t="s">
        <v>77</v>
      </c>
      <c r="D1879" t="str">
        <f>_xlfn.XLOOKUP(Table2[[#This Row],[Patron Group]],$R$10:$R$24,$S$10:$S$24)</f>
        <v>Undergraduate</v>
      </c>
      <c r="E1879" s="1" t="d">
        <v>2023-02-10</v>
      </c>
      <c r="F1879" t="s">
        <v>282</v>
      </c>
      <c r="G1879" t="s">
        <v>2273</v>
      </c>
      <c r="H1879" t="str">
        <f>_xlfn.XLOOKUP(Table2[[#This Row],[Unique BarCode]],$N$10:$N$37,$O$10:$O$37)</f>
        <v>ChromeBook</v>
      </c>
      <c r="I1879" t="str">
        <f>_xlfn.XLOOKUP(Table2[[#This Row],[Unique BarCode]],$N$10:$N$37,$P$10:$P$37)</f>
        <v>Device</v>
      </c>
      <c r="J1879" t="s">
        <v>8</v>
      </c>
      <c r="K1879" t="s">
        <v>283</v>
      </c>
      <c r="L1879">
        <v>1</v>
      </c>
    </row>
    <row r="1880" spans="1:12" x14ac:dyDescent="0.2">
      <c r="A1880" s="1" t="d">
        <v>2023-02-03</v>
      </c>
      <c r="B1880" s="45">
        <v>-1</v>
      </c>
      <c r="C1880" t="s">
        <v>77</v>
      </c>
      <c r="D1880" t="str">
        <f>_xlfn.XLOOKUP(Table2[[#This Row],[Patron Group]],$R$10:$R$24,$S$10:$S$24)</f>
        <v>Undergraduate</v>
      </c>
      <c r="E1880" s="1" t="d">
        <v>2023-02-10</v>
      </c>
      <c r="F1880" t="s">
        <v>495</v>
      </c>
      <c r="G1880" t="s">
        <v>2273</v>
      </c>
      <c r="H1880" t="str">
        <f>_xlfn.XLOOKUP(Table2[[#This Row],[Unique BarCode]],$N$10:$N$37,$O$10:$O$37)</f>
        <v>ChromeBook</v>
      </c>
      <c r="I1880" t="str">
        <f>_xlfn.XLOOKUP(Table2[[#This Row],[Unique BarCode]],$N$10:$N$37,$P$10:$P$37)</f>
        <v>Device</v>
      </c>
      <c r="J1880" t="s">
        <v>8</v>
      </c>
      <c r="K1880" t="s">
        <v>496</v>
      </c>
      <c r="L1880">
        <v>1</v>
      </c>
    </row>
    <row r="1881" spans="1:12" x14ac:dyDescent="0.2">
      <c r="A1881" s="1" t="d">
        <v>2023-02-03</v>
      </c>
      <c r="B1881" s="45">
        <v>-1</v>
      </c>
      <c r="C1881" t="s">
        <v>77</v>
      </c>
      <c r="D1881" t="str">
        <f>_xlfn.XLOOKUP(Table2[[#This Row],[Patron Group]],$R$10:$R$24,$S$10:$S$24)</f>
        <v>Undergraduate</v>
      </c>
      <c r="E1881" s="1" t="d">
        <v>2023-02-10</v>
      </c>
      <c r="F1881" t="s">
        <v>827</v>
      </c>
      <c r="G1881" t="s">
        <v>2274</v>
      </c>
      <c r="H1881" t="str">
        <f>_xlfn.XLOOKUP(Table2[[#This Row],[Unique BarCode]],$N$10:$N$37,$O$10:$O$37)</f>
        <v>MacBook</v>
      </c>
      <c r="I1881" t="str">
        <f>_xlfn.XLOOKUP(Table2[[#This Row],[Unique BarCode]],$N$10:$N$37,$P$10:$P$37)</f>
        <v>Device</v>
      </c>
      <c r="J1881" t="s">
        <v>8</v>
      </c>
      <c r="K1881" t="s">
        <v>828</v>
      </c>
      <c r="L1881">
        <v>1</v>
      </c>
    </row>
    <row r="1882" spans="1:12" x14ac:dyDescent="0.2">
      <c r="A1882" s="1" t="d">
        <v>2023-02-03</v>
      </c>
      <c r="B1882" s="45">
        <v>-1</v>
      </c>
      <c r="C1882" t="s">
        <v>77</v>
      </c>
      <c r="D1882" t="str">
        <f>_xlfn.XLOOKUP(Table2[[#This Row],[Patron Group]],$R$10:$R$24,$S$10:$S$24)</f>
        <v>Undergraduate</v>
      </c>
      <c r="E1882" s="1" t="d">
        <v>2023-02-10</v>
      </c>
      <c r="F1882" t="s">
        <v>1472</v>
      </c>
      <c r="G1882" t="s">
        <v>2274</v>
      </c>
      <c r="H1882" t="str">
        <f>_xlfn.XLOOKUP(Table2[[#This Row],[Unique BarCode]],$N$10:$N$37,$O$10:$O$37)</f>
        <v>MacBook</v>
      </c>
      <c r="I1882" t="str">
        <f>_xlfn.XLOOKUP(Table2[[#This Row],[Unique BarCode]],$N$10:$N$37,$P$10:$P$37)</f>
        <v>Device</v>
      </c>
      <c r="J1882" t="s">
        <v>8</v>
      </c>
      <c r="K1882" t="s">
        <v>1473</v>
      </c>
      <c r="L1882">
        <v>1</v>
      </c>
    </row>
    <row r="1883" spans="1:12" x14ac:dyDescent="0.2">
      <c r="A1883" s="1" t="d">
        <v>2023-02-03</v>
      </c>
      <c r="B1883" s="45">
        <v>-1</v>
      </c>
      <c r="C1883" t="s">
        <v>77</v>
      </c>
      <c r="D1883" t="str">
        <f>_xlfn.XLOOKUP(Table2[[#This Row],[Patron Group]],$R$10:$R$24,$S$10:$S$24)</f>
        <v>Undergraduate</v>
      </c>
      <c r="E1883" s="1" t="d">
        <v>2023-02-10</v>
      </c>
      <c r="F1883" t="s">
        <v>1474</v>
      </c>
      <c r="G1883" t="s">
        <v>2274</v>
      </c>
      <c r="H1883" t="str">
        <f>_xlfn.XLOOKUP(Table2[[#This Row],[Unique BarCode]],$N$10:$N$37,$O$10:$O$37)</f>
        <v>MacBook</v>
      </c>
      <c r="I1883" t="str">
        <f>_xlfn.XLOOKUP(Table2[[#This Row],[Unique BarCode]],$N$10:$N$37,$P$10:$P$37)</f>
        <v>Device</v>
      </c>
      <c r="J1883" t="s">
        <v>8</v>
      </c>
      <c r="K1883" t="s">
        <v>1475</v>
      </c>
      <c r="L1883">
        <v>1</v>
      </c>
    </row>
    <row r="1884" spans="1:12" x14ac:dyDescent="0.2">
      <c r="A1884" s="1" t="d">
        <v>2023-02-03</v>
      </c>
      <c r="B1884" s="45">
        <v>-1</v>
      </c>
      <c r="C1884" t="s">
        <v>77</v>
      </c>
      <c r="D1884" t="str">
        <f>_xlfn.XLOOKUP(Table2[[#This Row],[Patron Group]],$R$10:$R$24,$S$10:$S$24)</f>
        <v>Undergraduate</v>
      </c>
      <c r="E1884" s="1" t="d">
        <v>2023-02-10</v>
      </c>
      <c r="F1884" t="s">
        <v>1476</v>
      </c>
      <c r="G1884" t="s">
        <v>2263</v>
      </c>
      <c r="H1884" t="str">
        <f>_xlfn.XLOOKUP(Table2[[#This Row],[Unique BarCode]],$N$10:$N$37,$O$10:$O$37)</f>
        <v>HP Laptop</v>
      </c>
      <c r="I1884" t="str">
        <f>_xlfn.XLOOKUP(Table2[[#This Row],[Unique BarCode]],$N$10:$N$37,$P$10:$P$37)</f>
        <v>Device</v>
      </c>
      <c r="J1884" t="s">
        <v>8</v>
      </c>
      <c r="K1884" t="s">
        <v>1477</v>
      </c>
      <c r="L1884">
        <v>1</v>
      </c>
    </row>
    <row r="1885" spans="1:12" x14ac:dyDescent="0.2">
      <c r="A1885" s="1" t="d">
        <v>2023-02-03</v>
      </c>
      <c r="B1885" s="45">
        <v>-1</v>
      </c>
      <c r="C1885" t="s">
        <v>77</v>
      </c>
      <c r="D1885" t="str">
        <f>_xlfn.XLOOKUP(Table2[[#This Row],[Patron Group]],$R$10:$R$24,$S$10:$S$24)</f>
        <v>Undergraduate</v>
      </c>
      <c r="E1885" s="1" t="d">
        <v>2023-02-16</v>
      </c>
      <c r="F1885" t="s">
        <v>290</v>
      </c>
      <c r="G1885" t="s">
        <v>2274</v>
      </c>
      <c r="H1885" t="str">
        <f>_xlfn.XLOOKUP(Table2[[#This Row],[Unique BarCode]],$N$10:$N$37,$O$10:$O$37)</f>
        <v>MacBook</v>
      </c>
      <c r="I1885" t="str">
        <f>_xlfn.XLOOKUP(Table2[[#This Row],[Unique BarCode]],$N$10:$N$37,$P$10:$P$37)</f>
        <v>Device</v>
      </c>
      <c r="J1885" t="s">
        <v>8</v>
      </c>
      <c r="K1885" t="s">
        <v>291</v>
      </c>
      <c r="L1885">
        <v>1</v>
      </c>
    </row>
    <row r="1886" spans="1:12" x14ac:dyDescent="0.2">
      <c r="A1886" s="1" t="d">
        <v>2023-02-03</v>
      </c>
      <c r="B1886" s="45">
        <v>-1</v>
      </c>
      <c r="C1886" t="s">
        <v>77</v>
      </c>
      <c r="D1886" t="str">
        <f>_xlfn.XLOOKUP(Table2[[#This Row],[Patron Group]],$R$10:$R$24,$S$10:$S$24)</f>
        <v>Undergraduate</v>
      </c>
      <c r="E1886" s="1" t="d">
        <v>2023-02-16</v>
      </c>
      <c r="F1886" t="s">
        <v>449</v>
      </c>
      <c r="G1886" t="s">
        <v>2274</v>
      </c>
      <c r="H1886" t="str">
        <f>_xlfn.XLOOKUP(Table2[[#This Row],[Unique BarCode]],$N$10:$N$37,$O$10:$O$37)</f>
        <v>MacBook</v>
      </c>
      <c r="I1886" t="str">
        <f>_xlfn.XLOOKUP(Table2[[#This Row],[Unique BarCode]],$N$10:$N$37,$P$10:$P$37)</f>
        <v>Device</v>
      </c>
      <c r="J1886" t="s">
        <v>8</v>
      </c>
      <c r="K1886" t="s">
        <v>449</v>
      </c>
      <c r="L1886">
        <v>1</v>
      </c>
    </row>
    <row r="1887" spans="1:12" x14ac:dyDescent="0.2">
      <c r="A1887" s="1" t="d">
        <v>2023-02-03</v>
      </c>
      <c r="B1887" s="45">
        <v>-1</v>
      </c>
      <c r="C1887" t="s">
        <v>77</v>
      </c>
      <c r="D1887" t="str">
        <f>_xlfn.XLOOKUP(Table2[[#This Row],[Patron Group]],$R$10:$R$24,$S$10:$S$24)</f>
        <v>Undergraduate</v>
      </c>
      <c r="E1887" s="1" t="d">
        <v>2023-02-16</v>
      </c>
      <c r="F1887" t="s">
        <v>894</v>
      </c>
      <c r="G1887" t="s">
        <v>2263</v>
      </c>
      <c r="H1887" t="str">
        <f>_xlfn.XLOOKUP(Table2[[#This Row],[Unique BarCode]],$N$10:$N$37,$O$10:$O$37)</f>
        <v>HP Laptop</v>
      </c>
      <c r="I1887" t="str">
        <f>_xlfn.XLOOKUP(Table2[[#This Row],[Unique BarCode]],$N$10:$N$37,$P$10:$P$37)</f>
        <v>Device</v>
      </c>
      <c r="J1887" t="s">
        <v>8</v>
      </c>
      <c r="K1887" t="s">
        <v>895</v>
      </c>
      <c r="L1887">
        <v>1</v>
      </c>
    </row>
    <row r="1888" spans="1:12" x14ac:dyDescent="0.2">
      <c r="A1888" s="1" t="d">
        <v>2023-02-03</v>
      </c>
      <c r="B1888" s="45">
        <v>-1</v>
      </c>
      <c r="C1888" t="s">
        <v>77</v>
      </c>
      <c r="D1888" t="str">
        <f>_xlfn.XLOOKUP(Table2[[#This Row],[Patron Group]],$R$10:$R$24,$S$10:$S$24)</f>
        <v>Undergraduate</v>
      </c>
      <c r="E1888" s="1" t="d">
        <v>2023-02-17</v>
      </c>
      <c r="F1888" t="s">
        <v>453</v>
      </c>
      <c r="G1888" t="s">
        <v>2275</v>
      </c>
      <c r="H1888" t="str">
        <f>_xlfn.XLOOKUP(Table2[[#This Row],[Unique BarCode]],$N$10:$N$37,$O$10:$O$37)</f>
        <v>iPad</v>
      </c>
      <c r="I1888" t="str">
        <f>_xlfn.XLOOKUP(Table2[[#This Row],[Unique BarCode]],$N$10:$N$37,$P$10:$P$37)</f>
        <v>Device</v>
      </c>
      <c r="J1888" t="s">
        <v>8</v>
      </c>
      <c r="L1888">
        <v>1</v>
      </c>
    </row>
    <row r="1889" spans="1:12" x14ac:dyDescent="0.2">
      <c r="A1889" s="1" t="d">
        <v>2023-02-03</v>
      </c>
      <c r="B1889" s="45">
        <v>-1</v>
      </c>
      <c r="C1889" t="s">
        <v>77</v>
      </c>
      <c r="D1889" t="str">
        <f>_xlfn.XLOOKUP(Table2[[#This Row],[Patron Group]],$R$10:$R$24,$S$10:$S$24)</f>
        <v>Undergraduate</v>
      </c>
      <c r="E1889" s="1" t="d">
        <v>2023-02-17</v>
      </c>
      <c r="F1889" t="s">
        <v>1135</v>
      </c>
      <c r="G1889" t="s">
        <v>2275</v>
      </c>
      <c r="H1889" t="str">
        <f>_xlfn.XLOOKUP(Table2[[#This Row],[Unique BarCode]],$N$10:$N$37,$O$10:$O$37)</f>
        <v>iPad</v>
      </c>
      <c r="I1889" t="str">
        <f>_xlfn.XLOOKUP(Table2[[#This Row],[Unique BarCode]],$N$10:$N$37,$P$10:$P$37)</f>
        <v>Device</v>
      </c>
      <c r="J1889" t="s">
        <v>8</v>
      </c>
      <c r="L1889">
        <v>1</v>
      </c>
    </row>
    <row r="1890" spans="1:12" x14ac:dyDescent="0.2">
      <c r="A1890" s="1" t="d">
        <v>2023-02-03</v>
      </c>
      <c r="B1890" s="45">
        <v>-1</v>
      </c>
      <c r="C1890" t="s">
        <v>77</v>
      </c>
      <c r="D1890" t="str">
        <f>_xlfn.XLOOKUP(Table2[[#This Row],[Patron Group]],$R$10:$R$24,$S$10:$S$24)</f>
        <v>Undergraduate</v>
      </c>
      <c r="E1890" s="1" t="d">
        <v>2023-03-24</v>
      </c>
      <c r="F1890" t="s">
        <v>871</v>
      </c>
      <c r="G1890" t="s">
        <v>2263</v>
      </c>
      <c r="H1890" t="str">
        <f>_xlfn.XLOOKUP(Table2[[#This Row],[Unique BarCode]],$N$10:$N$37,$O$10:$O$37)</f>
        <v>HP Laptop</v>
      </c>
      <c r="I1890" t="str">
        <f>_xlfn.XLOOKUP(Table2[[#This Row],[Unique BarCode]],$N$10:$N$37,$P$10:$P$37)</f>
        <v>Device</v>
      </c>
      <c r="J1890" t="s">
        <v>8</v>
      </c>
      <c r="K1890" t="s">
        <v>872</v>
      </c>
      <c r="L1890">
        <v>1</v>
      </c>
    </row>
    <row r="1891" spans="1:12" x14ac:dyDescent="0.2">
      <c r="A1891" s="1" t="d">
        <v>2023-02-03</v>
      </c>
      <c r="B1891" s="45">
        <v>5559200110006530</v>
      </c>
      <c r="C1891" t="s">
        <v>77</v>
      </c>
      <c r="D1891" t="str">
        <f>_xlfn.XLOOKUP(Table2[[#This Row],[Patron Group]],$R$10:$R$24,$S$10:$S$24)</f>
        <v>Undergraduate</v>
      </c>
      <c r="E1891" s="1" t="d">
        <v>2023-02-10</v>
      </c>
      <c r="F1891" t="s">
        <v>240</v>
      </c>
      <c r="G1891" t="s">
        <v>2263</v>
      </c>
      <c r="H1891" t="str">
        <f>_xlfn.XLOOKUP(Table2[[#This Row],[Unique BarCode]],$N$10:$N$37,$O$10:$O$37)</f>
        <v>HP Laptop</v>
      </c>
      <c r="I1891" t="str">
        <f>_xlfn.XLOOKUP(Table2[[#This Row],[Unique BarCode]],$N$10:$N$37,$P$10:$P$37)</f>
        <v>Device</v>
      </c>
      <c r="J1891" t="s">
        <v>8</v>
      </c>
      <c r="K1891" t="s">
        <v>241</v>
      </c>
      <c r="L1891">
        <v>1</v>
      </c>
    </row>
    <row r="1892" spans="1:12" x14ac:dyDescent="0.2">
      <c r="A1892" s="1" t="d">
        <v>2023-02-04</v>
      </c>
      <c r="B1892" s="45">
        <v>-1</v>
      </c>
      <c r="C1892" t="s">
        <v>20</v>
      </c>
      <c r="D1892" t="str">
        <f>_xlfn.XLOOKUP(Table2[[#This Row],[Patron Group]],$R$10:$R$24,$S$10:$S$24)</f>
        <v>Graduate</v>
      </c>
      <c r="E1892" s="1" t="d">
        <v>2023-02-18</v>
      </c>
      <c r="F1892" t="s">
        <v>325</v>
      </c>
      <c r="G1892" t="s">
        <v>2263</v>
      </c>
      <c r="H1892" t="str">
        <f>_xlfn.XLOOKUP(Table2[[#This Row],[Unique BarCode]],$N$10:$N$37,$O$10:$O$37)</f>
        <v>HP Laptop</v>
      </c>
      <c r="I1892" t="str">
        <f>_xlfn.XLOOKUP(Table2[[#This Row],[Unique BarCode]],$N$10:$N$37,$P$10:$P$37)</f>
        <v>Device</v>
      </c>
      <c r="J1892" t="s">
        <v>8</v>
      </c>
      <c r="K1892" t="s">
        <v>326</v>
      </c>
      <c r="L1892">
        <v>1</v>
      </c>
    </row>
    <row r="1893" spans="1:12" x14ac:dyDescent="0.2">
      <c r="A1893" s="1" t="d">
        <v>2023-02-04</v>
      </c>
      <c r="B1893" s="45">
        <v>-1</v>
      </c>
      <c r="C1893" t="s">
        <v>77</v>
      </c>
      <c r="D1893" t="str">
        <f>_xlfn.XLOOKUP(Table2[[#This Row],[Patron Group]],$R$10:$R$24,$S$10:$S$24)</f>
        <v>Undergraduate</v>
      </c>
      <c r="E1893" s="1" t="d">
        <v>2023-02-04</v>
      </c>
      <c r="F1893" t="s">
        <v>1346</v>
      </c>
      <c r="G1893" t="s">
        <v>2298</v>
      </c>
      <c r="H1893" t="str">
        <f>_xlfn.XLOOKUP(Table2[[#This Row],[Unique BarCode]],$N$10:$N$37,$O$10:$O$37)</f>
        <v>ANKER</v>
      </c>
      <c r="I1893" t="str">
        <f>_xlfn.XLOOKUP(Table2[[#This Row],[Unique BarCode]],$N$10:$N$37,$P$10:$P$37)</f>
        <v>Charger</v>
      </c>
      <c r="J1893" t="s">
        <v>8</v>
      </c>
      <c r="L1893">
        <v>1</v>
      </c>
    </row>
    <row r="1894" spans="1:12" x14ac:dyDescent="0.2">
      <c r="A1894" s="1" t="d">
        <v>2023-02-05</v>
      </c>
      <c r="B1894" s="45">
        <v>-1</v>
      </c>
      <c r="C1894" t="s">
        <v>20</v>
      </c>
      <c r="D1894" t="str">
        <f>_xlfn.XLOOKUP(Table2[[#This Row],[Patron Group]],$R$10:$R$24,$S$10:$S$24)</f>
        <v>Graduate</v>
      </c>
      <c r="E1894" s="1" t="d">
        <v>2023-02-05</v>
      </c>
      <c r="F1894" t="s">
        <v>709</v>
      </c>
      <c r="G1894" t="s">
        <v>2265</v>
      </c>
      <c r="H1894" t="str">
        <f>_xlfn.XLOOKUP(Table2[[#This Row],[Unique BarCode]],$N$10:$N$37,$O$10:$O$37)</f>
        <v>IPHONE</v>
      </c>
      <c r="I1894" t="str">
        <f>_xlfn.XLOOKUP(Table2[[#This Row],[Unique BarCode]],$N$10:$N$37,$P$10:$P$37)</f>
        <v>Charger</v>
      </c>
      <c r="J1894" t="s">
        <v>128</v>
      </c>
      <c r="K1894" t="s">
        <v>710</v>
      </c>
      <c r="L1894">
        <v>1</v>
      </c>
    </row>
    <row r="1895" spans="1:12" x14ac:dyDescent="0.2">
      <c r="A1895" s="1" t="d">
        <v>2023-02-05</v>
      </c>
      <c r="B1895" s="45">
        <v>-1</v>
      </c>
      <c r="C1895" t="s">
        <v>77</v>
      </c>
      <c r="D1895" t="str">
        <f>_xlfn.XLOOKUP(Table2[[#This Row],[Patron Group]],$R$10:$R$24,$S$10:$S$24)</f>
        <v>Undergraduate</v>
      </c>
      <c r="E1895" s="1" t="d">
        <v>2023-02-05</v>
      </c>
      <c r="F1895" t="s">
        <v>78</v>
      </c>
      <c r="G1895" t="s">
        <v>2276</v>
      </c>
      <c r="H1895" t="str">
        <f>_xlfn.XLOOKUP(Table2[[#This Row],[Unique BarCode]],$N$10:$N$37,$O$10:$O$37)</f>
        <v>CALC</v>
      </c>
      <c r="I1895" t="str">
        <f>_xlfn.XLOOKUP(Table2[[#This Row],[Unique BarCode]],$N$10:$N$37,$P$10:$P$37)</f>
        <v>Accessory</v>
      </c>
      <c r="J1895" t="s">
        <v>8</v>
      </c>
      <c r="K1895" t="s">
        <v>79</v>
      </c>
      <c r="L1895">
        <v>1</v>
      </c>
    </row>
    <row r="1896" spans="1:12" x14ac:dyDescent="0.2">
      <c r="A1896" s="1" t="d">
        <v>2023-02-05</v>
      </c>
      <c r="B1896" s="45">
        <v>-1</v>
      </c>
      <c r="C1896" t="s">
        <v>77</v>
      </c>
      <c r="D1896" t="str">
        <f>_xlfn.XLOOKUP(Table2[[#This Row],[Patron Group]],$R$10:$R$24,$S$10:$S$24)</f>
        <v>Undergraduate</v>
      </c>
      <c r="E1896" s="1" t="d">
        <v>2023-02-05</v>
      </c>
      <c r="F1896" t="s">
        <v>847</v>
      </c>
      <c r="G1896" t="s">
        <v>2271</v>
      </c>
      <c r="H1896" t="str">
        <f>_xlfn.XLOOKUP(Table2[[#This Row],[Unique BarCode]],$N$10:$N$37,$O$10:$O$37)</f>
        <v>OMNI</v>
      </c>
      <c r="I1896" t="str">
        <f>_xlfn.XLOOKUP(Table2[[#This Row],[Unique BarCode]],$N$10:$N$37,$P$10:$P$37)</f>
        <v>Charger</v>
      </c>
      <c r="J1896" t="s">
        <v>68</v>
      </c>
      <c r="K1896" t="s">
        <v>848</v>
      </c>
      <c r="L1896">
        <v>1</v>
      </c>
    </row>
    <row r="1897" spans="1:12" x14ac:dyDescent="0.2">
      <c r="A1897" s="1" t="d">
        <v>2023-02-05</v>
      </c>
      <c r="B1897" s="45">
        <v>-1</v>
      </c>
      <c r="C1897" t="s">
        <v>77</v>
      </c>
      <c r="D1897" t="str">
        <f>_xlfn.XLOOKUP(Table2[[#This Row],[Patron Group]],$R$10:$R$24,$S$10:$S$24)</f>
        <v>Undergraduate</v>
      </c>
      <c r="E1897" s="1" t="d">
        <v>2023-02-05</v>
      </c>
      <c r="F1897" t="s">
        <v>688</v>
      </c>
      <c r="G1897" t="s">
        <v>2285</v>
      </c>
      <c r="H1897" t="str">
        <f>_xlfn.XLOOKUP(Table2[[#This Row],[Unique BarCode]],$N$10:$N$37,$O$10:$O$37)</f>
        <v>UHDMI</v>
      </c>
      <c r="I1897" t="str">
        <f>_xlfn.XLOOKUP(Table2[[#This Row],[Unique BarCode]],$N$10:$N$37,$P$10:$P$37)</f>
        <v>Cable</v>
      </c>
      <c r="J1897" t="s">
        <v>8</v>
      </c>
      <c r="L1897">
        <v>1</v>
      </c>
    </row>
    <row r="1898" spans="1:12" x14ac:dyDescent="0.2">
      <c r="A1898" s="1" t="d">
        <v>2023-02-05</v>
      </c>
      <c r="B1898" s="45">
        <v>9398438730006530</v>
      </c>
      <c r="C1898" t="s">
        <v>77</v>
      </c>
      <c r="D1898" t="str">
        <f>_xlfn.XLOOKUP(Table2[[#This Row],[Patron Group]],$R$10:$R$24,$S$10:$S$24)</f>
        <v>Undergraduate</v>
      </c>
      <c r="E1898" s="1" t="d">
        <v>2023-02-12</v>
      </c>
      <c r="F1898" t="s">
        <v>237</v>
      </c>
      <c r="G1898" t="s">
        <v>2273</v>
      </c>
      <c r="H1898" t="str">
        <f>_xlfn.XLOOKUP(Table2[[#This Row],[Unique BarCode]],$N$10:$N$37,$O$10:$O$37)</f>
        <v>ChromeBook</v>
      </c>
      <c r="I1898" t="str">
        <f>_xlfn.XLOOKUP(Table2[[#This Row],[Unique BarCode]],$N$10:$N$37,$P$10:$P$37)</f>
        <v>Device</v>
      </c>
      <c r="J1898" t="s">
        <v>128</v>
      </c>
      <c r="K1898" t="s">
        <v>238</v>
      </c>
      <c r="L1898">
        <v>1</v>
      </c>
    </row>
    <row r="1899" spans="1:12" x14ac:dyDescent="0.2">
      <c r="A1899" s="1" t="d">
        <v>2023-02-06</v>
      </c>
      <c r="B1899" s="45">
        <v>-1</v>
      </c>
      <c r="C1899" t="s">
        <v>15</v>
      </c>
      <c r="D1899" t="str">
        <f>_xlfn.XLOOKUP(Table2[[#This Row],[Patron Group]],$R$10:$R$24,$S$10:$S$24)</f>
        <v>Academic</v>
      </c>
      <c r="E1899" s="1" t="d">
        <v>2023-02-13</v>
      </c>
      <c r="F1899" t="s">
        <v>1482</v>
      </c>
      <c r="G1899" t="s">
        <v>2274</v>
      </c>
      <c r="H1899" t="str">
        <f>_xlfn.XLOOKUP(Table2[[#This Row],[Unique BarCode]],$N$10:$N$37,$O$10:$O$37)</f>
        <v>MacBook</v>
      </c>
      <c r="I1899" t="str">
        <f>_xlfn.XLOOKUP(Table2[[#This Row],[Unique BarCode]],$N$10:$N$37,$P$10:$P$37)</f>
        <v>Device</v>
      </c>
      <c r="J1899" t="s">
        <v>8</v>
      </c>
      <c r="K1899" t="s">
        <v>1482</v>
      </c>
      <c r="L1899">
        <v>1</v>
      </c>
    </row>
    <row r="1900" spans="1:12" x14ac:dyDescent="0.2">
      <c r="A1900" s="1" t="d">
        <v>2023-02-06</v>
      </c>
      <c r="B1900" s="45">
        <v>-1</v>
      </c>
      <c r="C1900" t="s">
        <v>20</v>
      </c>
      <c r="D1900" t="str">
        <f>_xlfn.XLOOKUP(Table2[[#This Row],[Patron Group]],$R$10:$R$24,$S$10:$S$24)</f>
        <v>Graduate</v>
      </c>
      <c r="E1900" s="1" t="d">
        <v>2023-02-06</v>
      </c>
      <c r="F1900" t="s">
        <v>1055</v>
      </c>
      <c r="G1900" t="s">
        <v>2276</v>
      </c>
      <c r="H1900" t="str">
        <f>_xlfn.XLOOKUP(Table2[[#This Row],[Unique BarCode]],$N$10:$N$37,$O$10:$O$37)</f>
        <v>CALC</v>
      </c>
      <c r="I1900" t="str">
        <f>_xlfn.XLOOKUP(Table2[[#This Row],[Unique BarCode]],$N$10:$N$37,$P$10:$P$37)</f>
        <v>Accessory</v>
      </c>
      <c r="J1900" t="s">
        <v>8</v>
      </c>
      <c r="L1900">
        <v>1</v>
      </c>
    </row>
    <row r="1901" spans="1:12" x14ac:dyDescent="0.2">
      <c r="A1901" s="1" t="d">
        <v>2023-02-06</v>
      </c>
      <c r="B1901" s="45">
        <v>-1</v>
      </c>
      <c r="C1901" t="s">
        <v>20</v>
      </c>
      <c r="D1901" t="str">
        <f>_xlfn.XLOOKUP(Table2[[#This Row],[Patron Group]],$R$10:$R$24,$S$10:$S$24)</f>
        <v>Graduate</v>
      </c>
      <c r="E1901" s="1" t="d">
        <v>2023-02-06</v>
      </c>
      <c r="F1901" t="s">
        <v>687</v>
      </c>
      <c r="G1901" t="s">
        <v>2282</v>
      </c>
      <c r="H1901" t="str">
        <f>_xlfn.XLOOKUP(Table2[[#This Row],[Unique BarCode]],$N$10:$N$37,$O$10:$O$37)</f>
        <v>HPUSBC</v>
      </c>
      <c r="I1901" t="str">
        <f>_xlfn.XLOOKUP(Table2[[#This Row],[Unique BarCode]],$N$10:$N$37,$P$10:$P$37)</f>
        <v>Charger</v>
      </c>
      <c r="J1901" t="s">
        <v>49</v>
      </c>
      <c r="L1901">
        <v>1</v>
      </c>
    </row>
    <row r="1902" spans="1:12" x14ac:dyDescent="0.2">
      <c r="A1902" s="1" t="d">
        <v>2023-02-06</v>
      </c>
      <c r="B1902" s="45">
        <v>-1</v>
      </c>
      <c r="C1902" t="s">
        <v>20</v>
      </c>
      <c r="D1902" t="str">
        <f>_xlfn.XLOOKUP(Table2[[#This Row],[Patron Group]],$R$10:$R$24,$S$10:$S$24)</f>
        <v>Graduate</v>
      </c>
      <c r="E1902" s="1" t="d">
        <v>2023-02-06</v>
      </c>
      <c r="F1902" t="s">
        <v>217</v>
      </c>
      <c r="G1902" t="s">
        <v>2282</v>
      </c>
      <c r="H1902" t="str">
        <f>_xlfn.XLOOKUP(Table2[[#This Row],[Unique BarCode]],$N$10:$N$37,$O$10:$O$37)</f>
        <v>HPUSBC</v>
      </c>
      <c r="I1902" t="str">
        <f>_xlfn.XLOOKUP(Table2[[#This Row],[Unique BarCode]],$N$10:$N$37,$P$10:$P$37)</f>
        <v>Charger</v>
      </c>
      <c r="J1902" t="s">
        <v>49</v>
      </c>
      <c r="L1902">
        <v>1</v>
      </c>
    </row>
    <row r="1903" spans="1:12" x14ac:dyDescent="0.2">
      <c r="A1903" s="1" t="d">
        <v>2023-02-06</v>
      </c>
      <c r="B1903" s="45">
        <v>-1</v>
      </c>
      <c r="C1903" t="s">
        <v>20</v>
      </c>
      <c r="D1903" t="str">
        <f>_xlfn.XLOOKUP(Table2[[#This Row],[Patron Group]],$R$10:$R$24,$S$10:$S$24)</f>
        <v>Graduate</v>
      </c>
      <c r="E1903" s="1" t="d">
        <v>2023-02-06</v>
      </c>
      <c r="F1903" t="s">
        <v>1254</v>
      </c>
      <c r="G1903" t="s">
        <v>2265</v>
      </c>
      <c r="H1903" t="str">
        <f>_xlfn.XLOOKUP(Table2[[#This Row],[Unique BarCode]],$N$10:$N$37,$O$10:$O$37)</f>
        <v>IPHONE</v>
      </c>
      <c r="I1903" t="str">
        <f>_xlfn.XLOOKUP(Table2[[#This Row],[Unique BarCode]],$N$10:$N$37,$P$10:$P$37)</f>
        <v>Charger</v>
      </c>
      <c r="J1903" t="s">
        <v>49</v>
      </c>
      <c r="K1903" t="s">
        <v>1255</v>
      </c>
      <c r="L1903">
        <v>1</v>
      </c>
    </row>
    <row r="1904" spans="1:12" x14ac:dyDescent="0.2">
      <c r="A1904" s="1" t="d">
        <v>2023-02-06</v>
      </c>
      <c r="B1904" s="45">
        <v>-1</v>
      </c>
      <c r="C1904" t="s">
        <v>20</v>
      </c>
      <c r="D1904" t="str">
        <f>_xlfn.XLOOKUP(Table2[[#This Row],[Patron Group]],$R$10:$R$24,$S$10:$S$24)</f>
        <v>Graduate</v>
      </c>
      <c r="E1904" s="1" t="d">
        <v>2023-02-06</v>
      </c>
      <c r="F1904" t="s">
        <v>1100</v>
      </c>
      <c r="G1904" t="s">
        <v>2265</v>
      </c>
      <c r="H1904" t="str">
        <f>_xlfn.XLOOKUP(Table2[[#This Row],[Unique BarCode]],$N$10:$N$37,$O$10:$O$37)</f>
        <v>IPHONE</v>
      </c>
      <c r="I1904" t="str">
        <f>_xlfn.XLOOKUP(Table2[[#This Row],[Unique BarCode]],$N$10:$N$37,$P$10:$P$37)</f>
        <v>Charger</v>
      </c>
      <c r="J1904" t="s">
        <v>8</v>
      </c>
      <c r="K1904" t="s">
        <v>1101</v>
      </c>
      <c r="L1904">
        <v>1</v>
      </c>
    </row>
    <row r="1905" spans="1:12" x14ac:dyDescent="0.2">
      <c r="A1905" s="1" t="d">
        <v>2023-02-06</v>
      </c>
      <c r="B1905" s="45">
        <v>-1</v>
      </c>
      <c r="C1905" t="s">
        <v>20</v>
      </c>
      <c r="D1905" t="str">
        <f>_xlfn.XLOOKUP(Table2[[#This Row],[Patron Group]],$R$10:$R$24,$S$10:$S$24)</f>
        <v>Graduate</v>
      </c>
      <c r="E1905" s="1" t="d">
        <v>2023-02-06</v>
      </c>
      <c r="F1905" t="s">
        <v>839</v>
      </c>
      <c r="G1905" t="s">
        <v>2265</v>
      </c>
      <c r="H1905" t="str">
        <f>_xlfn.XLOOKUP(Table2[[#This Row],[Unique BarCode]],$N$10:$N$37,$O$10:$O$37)</f>
        <v>IPHONE</v>
      </c>
      <c r="I1905" t="str">
        <f>_xlfn.XLOOKUP(Table2[[#This Row],[Unique BarCode]],$N$10:$N$37,$P$10:$P$37)</f>
        <v>Charger</v>
      </c>
      <c r="J1905" t="s">
        <v>8</v>
      </c>
      <c r="K1905" t="s">
        <v>840</v>
      </c>
      <c r="L1905">
        <v>1</v>
      </c>
    </row>
    <row r="1906" spans="1:12" x14ac:dyDescent="0.2">
      <c r="A1906" s="1" t="d">
        <v>2023-02-06</v>
      </c>
      <c r="B1906" s="45">
        <v>-1</v>
      </c>
      <c r="C1906" t="s">
        <v>20</v>
      </c>
      <c r="D1906" t="str">
        <f>_xlfn.XLOOKUP(Table2[[#This Row],[Patron Group]],$R$10:$R$24,$S$10:$S$24)</f>
        <v>Graduate</v>
      </c>
      <c r="E1906" s="1" t="d">
        <v>2023-02-06</v>
      </c>
      <c r="F1906" t="s">
        <v>433</v>
      </c>
      <c r="G1906" t="s">
        <v>2265</v>
      </c>
      <c r="H1906" t="str">
        <f>_xlfn.XLOOKUP(Table2[[#This Row],[Unique BarCode]],$N$10:$N$37,$O$10:$O$37)</f>
        <v>IPHONE</v>
      </c>
      <c r="I1906" t="str">
        <f>_xlfn.XLOOKUP(Table2[[#This Row],[Unique BarCode]],$N$10:$N$37,$P$10:$P$37)</f>
        <v>Charger</v>
      </c>
      <c r="J1906" t="s">
        <v>8</v>
      </c>
      <c r="K1906" t="s">
        <v>434</v>
      </c>
      <c r="L1906">
        <v>1</v>
      </c>
    </row>
    <row r="1907" spans="1:12" x14ac:dyDescent="0.2">
      <c r="A1907" s="1" t="d">
        <v>2023-02-06</v>
      </c>
      <c r="B1907" s="45">
        <v>-1</v>
      </c>
      <c r="C1907" t="s">
        <v>20</v>
      </c>
      <c r="D1907" t="str">
        <f>_xlfn.XLOOKUP(Table2[[#This Row],[Patron Group]],$R$10:$R$24,$S$10:$S$24)</f>
        <v>Graduate</v>
      </c>
      <c r="E1907" s="1" t="d">
        <v>2023-02-06</v>
      </c>
      <c r="F1907" t="s">
        <v>29</v>
      </c>
      <c r="G1907" t="s">
        <v>2265</v>
      </c>
      <c r="H1907" t="str">
        <f>_xlfn.XLOOKUP(Table2[[#This Row],[Unique BarCode]],$N$10:$N$37,$O$10:$O$37)</f>
        <v>IPHONE</v>
      </c>
      <c r="I1907" t="str">
        <f>_xlfn.XLOOKUP(Table2[[#This Row],[Unique BarCode]],$N$10:$N$37,$P$10:$P$37)</f>
        <v>Charger</v>
      </c>
      <c r="J1907" t="s">
        <v>8</v>
      </c>
      <c r="K1907" t="s">
        <v>30</v>
      </c>
      <c r="L1907">
        <v>1</v>
      </c>
    </row>
    <row r="1908" spans="1:12" x14ac:dyDescent="0.2">
      <c r="A1908" s="1" t="d">
        <v>2023-02-06</v>
      </c>
      <c r="B1908" s="45">
        <v>-1</v>
      </c>
      <c r="C1908" t="s">
        <v>20</v>
      </c>
      <c r="D1908" t="str">
        <f>_xlfn.XLOOKUP(Table2[[#This Row],[Patron Group]],$R$10:$R$24,$S$10:$S$24)</f>
        <v>Graduate</v>
      </c>
      <c r="E1908" s="1" t="d">
        <v>2023-02-06</v>
      </c>
      <c r="F1908" t="s">
        <v>220</v>
      </c>
      <c r="G1908" t="s">
        <v>2265</v>
      </c>
      <c r="H1908" t="str">
        <f>_xlfn.XLOOKUP(Table2[[#This Row],[Unique BarCode]],$N$10:$N$37,$O$10:$O$37)</f>
        <v>IPHONE</v>
      </c>
      <c r="I1908" t="str">
        <f>_xlfn.XLOOKUP(Table2[[#This Row],[Unique BarCode]],$N$10:$N$37,$P$10:$P$37)</f>
        <v>Charger</v>
      </c>
      <c r="J1908" t="s">
        <v>13</v>
      </c>
      <c r="K1908" t="s">
        <v>221</v>
      </c>
      <c r="L1908">
        <v>1</v>
      </c>
    </row>
    <row r="1909" spans="1:12" x14ac:dyDescent="0.2">
      <c r="A1909" s="1" t="d">
        <v>2023-02-06</v>
      </c>
      <c r="B1909" s="45">
        <v>-1</v>
      </c>
      <c r="C1909" t="s">
        <v>20</v>
      </c>
      <c r="D1909" t="str">
        <f>_xlfn.XLOOKUP(Table2[[#This Row],[Patron Group]],$R$10:$R$24,$S$10:$S$24)</f>
        <v>Graduate</v>
      </c>
      <c r="E1909" s="1" t="d">
        <v>2023-02-06</v>
      </c>
      <c r="F1909" t="s">
        <v>224</v>
      </c>
      <c r="G1909" t="s">
        <v>2296</v>
      </c>
      <c r="H1909" t="str">
        <f>_xlfn.XLOOKUP(Table2[[#This Row],[Unique BarCode]],$N$10:$N$37,$O$10:$O$37)</f>
        <v>MACUSBC</v>
      </c>
      <c r="I1909" t="str">
        <f>_xlfn.XLOOKUP(Table2[[#This Row],[Unique BarCode]],$N$10:$N$37,$P$10:$P$37)</f>
        <v>Charger</v>
      </c>
      <c r="J1909" t="s">
        <v>8</v>
      </c>
      <c r="K1909" t="s">
        <v>225</v>
      </c>
      <c r="L1909">
        <v>1</v>
      </c>
    </row>
    <row r="1910" spans="1:12" x14ac:dyDescent="0.2">
      <c r="A1910" s="1" t="d">
        <v>2023-02-06</v>
      </c>
      <c r="B1910" s="45">
        <v>-1</v>
      </c>
      <c r="C1910" t="s">
        <v>20</v>
      </c>
      <c r="D1910" t="str">
        <f>_xlfn.XLOOKUP(Table2[[#This Row],[Patron Group]],$R$10:$R$24,$S$10:$S$24)</f>
        <v>Graduate</v>
      </c>
      <c r="E1910" s="1" t="d">
        <v>2023-02-06</v>
      </c>
      <c r="F1910" t="s">
        <v>213</v>
      </c>
      <c r="G1910" t="s">
        <v>2296</v>
      </c>
      <c r="H1910" t="str">
        <f>_xlfn.XLOOKUP(Table2[[#This Row],[Unique BarCode]],$N$10:$N$37,$O$10:$O$37)</f>
        <v>MACUSBC</v>
      </c>
      <c r="I1910" t="str">
        <f>_xlfn.XLOOKUP(Table2[[#This Row],[Unique BarCode]],$N$10:$N$37,$P$10:$P$37)</f>
        <v>Charger</v>
      </c>
      <c r="J1910" t="s">
        <v>8</v>
      </c>
      <c r="K1910" t="s">
        <v>214</v>
      </c>
      <c r="L1910">
        <v>1</v>
      </c>
    </row>
    <row r="1911" spans="1:12" x14ac:dyDescent="0.2">
      <c r="A1911" s="1" t="d">
        <v>2023-02-06</v>
      </c>
      <c r="B1911" s="45">
        <v>-1</v>
      </c>
      <c r="C1911" t="s">
        <v>20</v>
      </c>
      <c r="D1911" t="str">
        <f>_xlfn.XLOOKUP(Table2[[#This Row],[Patron Group]],$R$10:$R$24,$S$10:$S$24)</f>
        <v>Graduate</v>
      </c>
      <c r="E1911" s="1" t="d">
        <v>2023-02-06</v>
      </c>
      <c r="F1911" t="s">
        <v>1417</v>
      </c>
      <c r="G1911" t="s">
        <v>2271</v>
      </c>
      <c r="H1911" t="str">
        <f>_xlfn.XLOOKUP(Table2[[#This Row],[Unique BarCode]],$N$10:$N$37,$O$10:$O$37)</f>
        <v>OMNI</v>
      </c>
      <c r="I1911" t="str">
        <f>_xlfn.XLOOKUP(Table2[[#This Row],[Unique BarCode]],$N$10:$N$37,$P$10:$P$37)</f>
        <v>Charger</v>
      </c>
      <c r="J1911" t="s">
        <v>49</v>
      </c>
      <c r="K1911" t="s">
        <v>1418</v>
      </c>
      <c r="L1911">
        <v>1</v>
      </c>
    </row>
    <row r="1912" spans="1:12" x14ac:dyDescent="0.2">
      <c r="A1912" s="1" t="d">
        <v>2023-02-06</v>
      </c>
      <c r="B1912" s="45">
        <v>-1</v>
      </c>
      <c r="C1912" t="s">
        <v>20</v>
      </c>
      <c r="D1912" t="str">
        <f>_xlfn.XLOOKUP(Table2[[#This Row],[Patron Group]],$R$10:$R$24,$S$10:$S$24)</f>
        <v>Graduate</v>
      </c>
      <c r="E1912" s="1" t="d">
        <v>2023-02-06</v>
      </c>
      <c r="F1912" t="s">
        <v>229</v>
      </c>
      <c r="G1912" t="s">
        <v>2272</v>
      </c>
      <c r="H1912" t="str">
        <f>_xlfn.XLOOKUP(Table2[[#This Row],[Unique BarCode]],$N$10:$N$37,$O$10:$O$37)</f>
        <v>WALLADPT</v>
      </c>
      <c r="I1912" t="str">
        <f>_xlfn.XLOOKUP(Table2[[#This Row],[Unique BarCode]],$N$10:$N$37,$P$10:$P$37)</f>
        <v>Charger</v>
      </c>
      <c r="J1912" t="s">
        <v>49</v>
      </c>
      <c r="K1912" t="s">
        <v>230</v>
      </c>
      <c r="L1912">
        <v>1</v>
      </c>
    </row>
    <row r="1913" spans="1:12" x14ac:dyDescent="0.2">
      <c r="A1913" s="1" t="d">
        <v>2023-02-06</v>
      </c>
      <c r="B1913" s="45">
        <v>-1</v>
      </c>
      <c r="C1913" t="s">
        <v>20</v>
      </c>
      <c r="D1913" t="str">
        <f>_xlfn.XLOOKUP(Table2[[#This Row],[Patron Group]],$R$10:$R$24,$S$10:$S$24)</f>
        <v>Graduate</v>
      </c>
      <c r="E1913" s="1" t="d">
        <v>2023-02-06</v>
      </c>
      <c r="F1913" t="s">
        <v>1455</v>
      </c>
      <c r="G1913" t="s">
        <v>2272</v>
      </c>
      <c r="H1913" t="str">
        <f>_xlfn.XLOOKUP(Table2[[#This Row],[Unique BarCode]],$N$10:$N$37,$O$10:$O$37)</f>
        <v>WALLADPT</v>
      </c>
      <c r="I1913" t="str">
        <f>_xlfn.XLOOKUP(Table2[[#This Row],[Unique BarCode]],$N$10:$N$37,$P$10:$P$37)</f>
        <v>Charger</v>
      </c>
      <c r="J1913" t="s">
        <v>49</v>
      </c>
      <c r="K1913" t="s">
        <v>1456</v>
      </c>
      <c r="L1913">
        <v>1</v>
      </c>
    </row>
    <row r="1914" spans="1:12" x14ac:dyDescent="0.2">
      <c r="A1914" s="1" t="d">
        <v>2023-02-06</v>
      </c>
      <c r="B1914" s="45">
        <v>-1</v>
      </c>
      <c r="C1914" t="s">
        <v>20</v>
      </c>
      <c r="D1914" t="str">
        <f>_xlfn.XLOOKUP(Table2[[#This Row],[Patron Group]],$R$10:$R$24,$S$10:$S$24)</f>
        <v>Graduate</v>
      </c>
      <c r="E1914" s="1" t="d">
        <v>2023-02-06</v>
      </c>
      <c r="F1914" t="s">
        <v>1184</v>
      </c>
      <c r="G1914" t="s">
        <v>2272</v>
      </c>
      <c r="H1914" t="str">
        <f>_xlfn.XLOOKUP(Table2[[#This Row],[Unique BarCode]],$N$10:$N$37,$O$10:$O$37)</f>
        <v>WALLADPT</v>
      </c>
      <c r="I1914" t="str">
        <f>_xlfn.XLOOKUP(Table2[[#This Row],[Unique BarCode]],$N$10:$N$37,$P$10:$P$37)</f>
        <v>Charger</v>
      </c>
      <c r="J1914" t="s">
        <v>49</v>
      </c>
      <c r="K1914" t="s">
        <v>1185</v>
      </c>
      <c r="L1914">
        <v>1</v>
      </c>
    </row>
    <row r="1915" spans="1:12" x14ac:dyDescent="0.2">
      <c r="A1915" s="1" t="d">
        <v>2023-02-06</v>
      </c>
      <c r="B1915" s="45">
        <v>-1</v>
      </c>
      <c r="C1915" t="s">
        <v>20</v>
      </c>
      <c r="D1915" t="str">
        <f>_xlfn.XLOOKUP(Table2[[#This Row],[Patron Group]],$R$10:$R$24,$S$10:$S$24)</f>
        <v>Graduate</v>
      </c>
      <c r="E1915" s="1" t="d">
        <v>2023-02-06</v>
      </c>
      <c r="F1915" t="s">
        <v>43</v>
      </c>
      <c r="G1915" t="s">
        <v>2272</v>
      </c>
      <c r="H1915" t="str">
        <f>_xlfn.XLOOKUP(Table2[[#This Row],[Unique BarCode]],$N$10:$N$37,$O$10:$O$37)</f>
        <v>WALLADPT</v>
      </c>
      <c r="I1915" t="str">
        <f>_xlfn.XLOOKUP(Table2[[#This Row],[Unique BarCode]],$N$10:$N$37,$P$10:$P$37)</f>
        <v>Charger</v>
      </c>
      <c r="J1915" t="s">
        <v>8</v>
      </c>
      <c r="K1915" t="s">
        <v>44</v>
      </c>
      <c r="L1915">
        <v>1</v>
      </c>
    </row>
    <row r="1916" spans="1:12" x14ac:dyDescent="0.2">
      <c r="A1916" s="1" t="d">
        <v>2023-02-06</v>
      </c>
      <c r="B1916" s="45">
        <v>-1</v>
      </c>
      <c r="C1916" t="s">
        <v>20</v>
      </c>
      <c r="D1916" t="str">
        <f>_xlfn.XLOOKUP(Table2[[#This Row],[Patron Group]],$R$10:$R$24,$S$10:$S$24)</f>
        <v>Graduate</v>
      </c>
      <c r="E1916" s="1" t="d">
        <v>2023-02-06</v>
      </c>
      <c r="F1916" t="s">
        <v>1442</v>
      </c>
      <c r="G1916" t="s">
        <v>2272</v>
      </c>
      <c r="H1916" t="str">
        <f>_xlfn.XLOOKUP(Table2[[#This Row],[Unique BarCode]],$N$10:$N$37,$O$10:$O$37)</f>
        <v>WALLADPT</v>
      </c>
      <c r="I1916" t="str">
        <f>_xlfn.XLOOKUP(Table2[[#This Row],[Unique BarCode]],$N$10:$N$37,$P$10:$P$37)</f>
        <v>Charger</v>
      </c>
      <c r="J1916" t="s">
        <v>13</v>
      </c>
      <c r="K1916" t="s">
        <v>1443</v>
      </c>
      <c r="L1916">
        <v>1</v>
      </c>
    </row>
    <row r="1917" spans="1:12" x14ac:dyDescent="0.2">
      <c r="A1917" s="1" t="d">
        <v>2023-02-06</v>
      </c>
      <c r="B1917" s="45">
        <v>-1</v>
      </c>
      <c r="C1917" t="s">
        <v>20</v>
      </c>
      <c r="D1917" t="str">
        <f>_xlfn.XLOOKUP(Table2[[#This Row],[Patron Group]],$R$10:$R$24,$S$10:$S$24)</f>
        <v>Graduate</v>
      </c>
      <c r="E1917" s="1" t="d">
        <v>2023-02-06</v>
      </c>
      <c r="F1917" t="s">
        <v>274</v>
      </c>
      <c r="G1917" t="s">
        <v>2272</v>
      </c>
      <c r="H1917" t="str">
        <f>_xlfn.XLOOKUP(Table2[[#This Row],[Unique BarCode]],$N$10:$N$37,$O$10:$O$37)</f>
        <v>WALLADPT</v>
      </c>
      <c r="I1917" t="str">
        <f>_xlfn.XLOOKUP(Table2[[#This Row],[Unique BarCode]],$N$10:$N$37,$P$10:$P$37)</f>
        <v>Charger</v>
      </c>
      <c r="J1917" t="s">
        <v>8</v>
      </c>
      <c r="L1917">
        <v>1</v>
      </c>
    </row>
    <row r="1918" spans="1:12" x14ac:dyDescent="0.2">
      <c r="A1918" s="1" t="d">
        <v>2023-02-06</v>
      </c>
      <c r="B1918" s="45">
        <v>-1</v>
      </c>
      <c r="C1918" t="s">
        <v>20</v>
      </c>
      <c r="D1918" t="str">
        <f>_xlfn.XLOOKUP(Table2[[#This Row],[Patron Group]],$R$10:$R$24,$S$10:$S$24)</f>
        <v>Graduate</v>
      </c>
      <c r="E1918" s="1" t="d">
        <v>2023-02-06</v>
      </c>
      <c r="F1918" t="s">
        <v>989</v>
      </c>
      <c r="G1918" t="s">
        <v>2272</v>
      </c>
      <c r="H1918" t="str">
        <f>_xlfn.XLOOKUP(Table2[[#This Row],[Unique BarCode]],$N$10:$N$37,$O$10:$O$37)</f>
        <v>WALLADPT</v>
      </c>
      <c r="I1918" t="str">
        <f>_xlfn.XLOOKUP(Table2[[#This Row],[Unique BarCode]],$N$10:$N$37,$P$10:$P$37)</f>
        <v>Charger</v>
      </c>
      <c r="J1918" t="s">
        <v>8</v>
      </c>
      <c r="L1918">
        <v>1</v>
      </c>
    </row>
    <row r="1919" spans="1:12" x14ac:dyDescent="0.2">
      <c r="A1919" s="1" t="d">
        <v>2023-02-06</v>
      </c>
      <c r="B1919" s="45">
        <v>-1</v>
      </c>
      <c r="C1919" t="s">
        <v>20</v>
      </c>
      <c r="D1919" t="str">
        <f>_xlfn.XLOOKUP(Table2[[#This Row],[Patron Group]],$R$10:$R$24,$S$10:$S$24)</f>
        <v>Graduate</v>
      </c>
      <c r="E1919" s="1" t="d">
        <v>2023-02-06</v>
      </c>
      <c r="F1919" t="s">
        <v>484</v>
      </c>
      <c r="G1919" t="s">
        <v>2272</v>
      </c>
      <c r="H1919" t="str">
        <f>_xlfn.XLOOKUP(Table2[[#This Row],[Unique BarCode]],$N$10:$N$37,$O$10:$O$37)</f>
        <v>WALLADPT</v>
      </c>
      <c r="I1919" t="str">
        <f>_xlfn.XLOOKUP(Table2[[#This Row],[Unique BarCode]],$N$10:$N$37,$P$10:$P$37)</f>
        <v>Charger</v>
      </c>
      <c r="J1919" t="s">
        <v>8</v>
      </c>
      <c r="L1919">
        <v>1</v>
      </c>
    </row>
    <row r="1920" spans="1:12" x14ac:dyDescent="0.2">
      <c r="A1920" s="1" t="d">
        <v>2023-02-06</v>
      </c>
      <c r="B1920" s="45">
        <v>-1</v>
      </c>
      <c r="C1920" t="s">
        <v>20</v>
      </c>
      <c r="D1920" t="str">
        <f>_xlfn.XLOOKUP(Table2[[#This Row],[Patron Group]],$R$10:$R$24,$S$10:$S$24)</f>
        <v>Graduate</v>
      </c>
      <c r="E1920" s="1" t="d">
        <v>2023-02-13</v>
      </c>
      <c r="F1920" t="s">
        <v>1393</v>
      </c>
      <c r="G1920" t="s">
        <v>2273</v>
      </c>
      <c r="H1920" t="str">
        <f>_xlfn.XLOOKUP(Table2[[#This Row],[Unique BarCode]],$N$10:$N$37,$O$10:$O$37)</f>
        <v>ChromeBook</v>
      </c>
      <c r="I1920" t="str">
        <f>_xlfn.XLOOKUP(Table2[[#This Row],[Unique BarCode]],$N$10:$N$37,$P$10:$P$37)</f>
        <v>Device</v>
      </c>
      <c r="J1920" t="s">
        <v>13</v>
      </c>
      <c r="K1920" t="s">
        <v>1394</v>
      </c>
      <c r="L1920">
        <v>1</v>
      </c>
    </row>
    <row r="1921" spans="1:12" x14ac:dyDescent="0.2">
      <c r="A1921" s="1" t="d">
        <v>2023-02-06</v>
      </c>
      <c r="B1921" s="45">
        <v>-1</v>
      </c>
      <c r="C1921" t="s">
        <v>20</v>
      </c>
      <c r="D1921" t="str">
        <f>_xlfn.XLOOKUP(Table2[[#This Row],[Patron Group]],$R$10:$R$24,$S$10:$S$24)</f>
        <v>Graduate</v>
      </c>
      <c r="E1921" s="1" t="d">
        <v>2023-02-13</v>
      </c>
      <c r="F1921" t="s">
        <v>1395</v>
      </c>
      <c r="G1921" t="s">
        <v>2273</v>
      </c>
      <c r="H1921" t="str">
        <f>_xlfn.XLOOKUP(Table2[[#This Row],[Unique BarCode]],$N$10:$N$37,$O$10:$O$37)</f>
        <v>ChromeBook</v>
      </c>
      <c r="I1921" t="str">
        <f>_xlfn.XLOOKUP(Table2[[#This Row],[Unique BarCode]],$N$10:$N$37,$P$10:$P$37)</f>
        <v>Device</v>
      </c>
      <c r="J1921" t="s">
        <v>13</v>
      </c>
      <c r="K1921" t="s">
        <v>1396</v>
      </c>
      <c r="L1921">
        <v>1</v>
      </c>
    </row>
    <row r="1922" spans="1:12" x14ac:dyDescent="0.2">
      <c r="A1922" s="1" t="d">
        <v>2023-02-06</v>
      </c>
      <c r="B1922" s="45">
        <v>-1</v>
      </c>
      <c r="C1922" t="s">
        <v>20</v>
      </c>
      <c r="D1922" t="str">
        <f>_xlfn.XLOOKUP(Table2[[#This Row],[Patron Group]],$R$10:$R$24,$S$10:$S$24)</f>
        <v>Graduate</v>
      </c>
      <c r="E1922" s="1" t="d">
        <v>2023-02-13</v>
      </c>
      <c r="F1922" t="s">
        <v>685</v>
      </c>
      <c r="G1922" t="s">
        <v>2273</v>
      </c>
      <c r="H1922" t="str">
        <f>_xlfn.XLOOKUP(Table2[[#This Row],[Unique BarCode]],$N$10:$N$37,$O$10:$O$37)</f>
        <v>ChromeBook</v>
      </c>
      <c r="I1922" t="str">
        <f>_xlfn.XLOOKUP(Table2[[#This Row],[Unique BarCode]],$N$10:$N$37,$P$10:$P$37)</f>
        <v>Device</v>
      </c>
      <c r="J1922" t="s">
        <v>49</v>
      </c>
      <c r="K1922" t="s">
        <v>686</v>
      </c>
      <c r="L1922">
        <v>1</v>
      </c>
    </row>
    <row r="1923" spans="1:12" x14ac:dyDescent="0.2">
      <c r="A1923" s="1" t="d">
        <v>2023-02-06</v>
      </c>
      <c r="B1923" s="45">
        <v>-1</v>
      </c>
      <c r="C1923" t="s">
        <v>20</v>
      </c>
      <c r="D1923" t="str">
        <f>_xlfn.XLOOKUP(Table2[[#This Row],[Patron Group]],$R$10:$R$24,$S$10:$S$24)</f>
        <v>Graduate</v>
      </c>
      <c r="E1923" s="1" t="d">
        <v>2023-02-13</v>
      </c>
      <c r="F1923" t="s">
        <v>1351</v>
      </c>
      <c r="G1923" t="s">
        <v>2273</v>
      </c>
      <c r="H1923" t="str">
        <f>_xlfn.XLOOKUP(Table2[[#This Row],[Unique BarCode]],$N$10:$N$37,$O$10:$O$37)</f>
        <v>ChromeBook</v>
      </c>
      <c r="I1923" t="str">
        <f>_xlfn.XLOOKUP(Table2[[#This Row],[Unique BarCode]],$N$10:$N$37,$P$10:$P$37)</f>
        <v>Device</v>
      </c>
      <c r="J1923" t="s">
        <v>13</v>
      </c>
      <c r="K1923" t="s">
        <v>1352</v>
      </c>
      <c r="L1923">
        <v>1</v>
      </c>
    </row>
    <row r="1924" spans="1:12" x14ac:dyDescent="0.2">
      <c r="A1924" s="1" t="d">
        <v>2023-02-06</v>
      </c>
      <c r="B1924" s="45">
        <v>-1</v>
      </c>
      <c r="C1924" t="s">
        <v>20</v>
      </c>
      <c r="D1924" t="str">
        <f>_xlfn.XLOOKUP(Table2[[#This Row],[Patron Group]],$R$10:$R$24,$S$10:$S$24)</f>
        <v>Graduate</v>
      </c>
      <c r="E1924" s="1" t="d">
        <v>2023-02-13</v>
      </c>
      <c r="F1924" t="s">
        <v>62</v>
      </c>
      <c r="G1924" t="s">
        <v>2273</v>
      </c>
      <c r="H1924" t="str">
        <f>_xlfn.XLOOKUP(Table2[[#This Row],[Unique BarCode]],$N$10:$N$37,$O$10:$O$37)</f>
        <v>ChromeBook</v>
      </c>
      <c r="I1924" t="str">
        <f>_xlfn.XLOOKUP(Table2[[#This Row],[Unique BarCode]],$N$10:$N$37,$P$10:$P$37)</f>
        <v>Device</v>
      </c>
      <c r="J1924" t="s">
        <v>8</v>
      </c>
      <c r="K1924" t="s">
        <v>63</v>
      </c>
      <c r="L1924">
        <v>1</v>
      </c>
    </row>
    <row r="1925" spans="1:12" x14ac:dyDescent="0.2">
      <c r="A1925" s="1" t="d">
        <v>2023-02-06</v>
      </c>
      <c r="B1925" s="45">
        <v>-1</v>
      </c>
      <c r="C1925" t="s">
        <v>20</v>
      </c>
      <c r="D1925" t="str">
        <f>_xlfn.XLOOKUP(Table2[[#This Row],[Patron Group]],$R$10:$R$24,$S$10:$S$24)</f>
        <v>Graduate</v>
      </c>
      <c r="E1925" s="1" t="d">
        <v>2023-02-13</v>
      </c>
      <c r="F1925" t="s">
        <v>442</v>
      </c>
      <c r="G1925" t="s">
        <v>2275</v>
      </c>
      <c r="H1925" t="str">
        <f>_xlfn.XLOOKUP(Table2[[#This Row],[Unique BarCode]],$N$10:$N$37,$O$10:$O$37)</f>
        <v>iPad</v>
      </c>
      <c r="I1925" t="str">
        <f>_xlfn.XLOOKUP(Table2[[#This Row],[Unique BarCode]],$N$10:$N$37,$P$10:$P$37)</f>
        <v>Device</v>
      </c>
      <c r="J1925" t="s">
        <v>8</v>
      </c>
      <c r="L1925">
        <v>1</v>
      </c>
    </row>
    <row r="1926" spans="1:12" x14ac:dyDescent="0.2">
      <c r="A1926" s="1" t="d">
        <v>2023-02-06</v>
      </c>
      <c r="B1926" s="45">
        <v>-1</v>
      </c>
      <c r="C1926" t="s">
        <v>20</v>
      </c>
      <c r="D1926" t="str">
        <f>_xlfn.XLOOKUP(Table2[[#This Row],[Patron Group]],$R$10:$R$24,$S$10:$S$24)</f>
        <v>Graduate</v>
      </c>
      <c r="E1926" s="1" t="d">
        <v>2023-02-13</v>
      </c>
      <c r="F1926" t="s">
        <v>635</v>
      </c>
      <c r="G1926" t="s">
        <v>2297</v>
      </c>
      <c r="H1926" t="str">
        <f>_xlfn.XLOOKUP(Table2[[#This Row],[Unique BarCode]],$N$10:$N$37,$O$10:$O$37)</f>
        <v>iPad</v>
      </c>
      <c r="I1926" t="str">
        <f>_xlfn.XLOOKUP(Table2[[#This Row],[Unique BarCode]],$N$10:$N$37,$P$10:$P$37)</f>
        <v>Device</v>
      </c>
      <c r="J1926" t="s">
        <v>8</v>
      </c>
      <c r="K1926" t="s">
        <v>636</v>
      </c>
      <c r="L1926">
        <v>1</v>
      </c>
    </row>
    <row r="1927" spans="1:12" x14ac:dyDescent="0.2">
      <c r="A1927" s="1" t="d">
        <v>2023-02-06</v>
      </c>
      <c r="B1927" s="45">
        <v>-1</v>
      </c>
      <c r="C1927" t="s">
        <v>20</v>
      </c>
      <c r="D1927" t="str">
        <f>_xlfn.XLOOKUP(Table2[[#This Row],[Patron Group]],$R$10:$R$24,$S$10:$S$24)</f>
        <v>Graduate</v>
      </c>
      <c r="E1927" s="1" t="d">
        <v>2023-02-18</v>
      </c>
      <c r="F1927" t="s">
        <v>1215</v>
      </c>
      <c r="G1927" t="s">
        <v>2274</v>
      </c>
      <c r="H1927" t="str">
        <f>_xlfn.XLOOKUP(Table2[[#This Row],[Unique BarCode]],$N$10:$N$37,$O$10:$O$37)</f>
        <v>MacBook</v>
      </c>
      <c r="I1927" t="str">
        <f>_xlfn.XLOOKUP(Table2[[#This Row],[Unique BarCode]],$N$10:$N$37,$P$10:$P$37)</f>
        <v>Device</v>
      </c>
      <c r="J1927" t="s">
        <v>8</v>
      </c>
      <c r="K1927" t="s">
        <v>1215</v>
      </c>
      <c r="L1927">
        <v>1</v>
      </c>
    </row>
    <row r="1928" spans="1:12" x14ac:dyDescent="0.2">
      <c r="A1928" s="1" t="d">
        <v>2023-02-06</v>
      </c>
      <c r="B1928" s="45">
        <v>-1</v>
      </c>
      <c r="C1928" t="s">
        <v>20</v>
      </c>
      <c r="D1928" t="str">
        <f>_xlfn.XLOOKUP(Table2[[#This Row],[Patron Group]],$R$10:$R$24,$S$10:$S$24)</f>
        <v>Graduate</v>
      </c>
      <c r="E1928" s="1" t="d">
        <v>2023-02-20</v>
      </c>
      <c r="F1928" t="s">
        <v>877</v>
      </c>
      <c r="G1928" t="s">
        <v>2274</v>
      </c>
      <c r="H1928" t="str">
        <f>_xlfn.XLOOKUP(Table2[[#This Row],[Unique BarCode]],$N$10:$N$37,$O$10:$O$37)</f>
        <v>MacBook</v>
      </c>
      <c r="I1928" t="str">
        <f>_xlfn.XLOOKUP(Table2[[#This Row],[Unique BarCode]],$N$10:$N$37,$P$10:$P$37)</f>
        <v>Device</v>
      </c>
      <c r="J1928" t="s">
        <v>8</v>
      </c>
      <c r="K1928" t="s">
        <v>878</v>
      </c>
      <c r="L1928">
        <v>1</v>
      </c>
    </row>
    <row r="1929" spans="1:12" x14ac:dyDescent="0.2">
      <c r="A1929" s="1" t="d">
        <v>2023-02-06</v>
      </c>
      <c r="B1929" s="45">
        <v>-1</v>
      </c>
      <c r="C1929" t="s">
        <v>20</v>
      </c>
      <c r="D1929" t="str">
        <f>_xlfn.XLOOKUP(Table2[[#This Row],[Patron Group]],$R$10:$R$24,$S$10:$S$24)</f>
        <v>Graduate</v>
      </c>
      <c r="E1929" s="1" t="d">
        <v>2023-02-20</v>
      </c>
      <c r="F1929" t="s">
        <v>891</v>
      </c>
      <c r="G1929" t="s">
        <v>2275</v>
      </c>
      <c r="H1929" t="str">
        <f>_xlfn.XLOOKUP(Table2[[#This Row],[Unique BarCode]],$N$10:$N$37,$O$10:$O$37)</f>
        <v>iPad</v>
      </c>
      <c r="I1929" t="str">
        <f>_xlfn.XLOOKUP(Table2[[#This Row],[Unique BarCode]],$N$10:$N$37,$P$10:$P$37)</f>
        <v>Device</v>
      </c>
      <c r="J1929" t="s">
        <v>8</v>
      </c>
      <c r="L1929">
        <v>1</v>
      </c>
    </row>
    <row r="1930" spans="1:12" x14ac:dyDescent="0.2">
      <c r="A1930" s="1" t="d">
        <v>2023-02-06</v>
      </c>
      <c r="B1930" s="45">
        <v>-1</v>
      </c>
      <c r="C1930" t="s">
        <v>20</v>
      </c>
      <c r="D1930" t="str">
        <f>_xlfn.XLOOKUP(Table2[[#This Row],[Patron Group]],$R$10:$R$24,$S$10:$S$24)</f>
        <v>Graduate</v>
      </c>
      <c r="E1930" s="1" t="d">
        <v>2023-02-20</v>
      </c>
      <c r="F1930" t="s">
        <v>1483</v>
      </c>
      <c r="G1930" t="s">
        <v>2263</v>
      </c>
      <c r="H1930" t="str">
        <f>_xlfn.XLOOKUP(Table2[[#This Row],[Unique BarCode]],$N$10:$N$37,$O$10:$O$37)</f>
        <v>HP Laptop</v>
      </c>
      <c r="I1930" t="str">
        <f>_xlfn.XLOOKUP(Table2[[#This Row],[Unique BarCode]],$N$10:$N$37,$P$10:$P$37)</f>
        <v>Device</v>
      </c>
      <c r="J1930" t="s">
        <v>8</v>
      </c>
      <c r="K1930" t="s">
        <v>1484</v>
      </c>
      <c r="L1930">
        <v>1</v>
      </c>
    </row>
    <row r="1931" spans="1:12" x14ac:dyDescent="0.2">
      <c r="A1931" s="1" t="d">
        <v>2023-02-06</v>
      </c>
      <c r="B1931" s="45">
        <v>-1</v>
      </c>
      <c r="C1931" t="s">
        <v>66</v>
      </c>
      <c r="D1931" t="str">
        <f>_xlfn.XLOOKUP(Table2[[#This Row],[Patron Group]],$R$10:$R$24,$S$10:$S$24)</f>
        <v>Graduate</v>
      </c>
      <c r="E1931" s="1" t="d">
        <v>2023-02-06</v>
      </c>
      <c r="F1931" t="s">
        <v>829</v>
      </c>
      <c r="G1931" t="s">
        <v>2271</v>
      </c>
      <c r="H1931" t="str">
        <f>_xlfn.XLOOKUP(Table2[[#This Row],[Unique BarCode]],$N$10:$N$37,$O$10:$O$37)</f>
        <v>OMNI</v>
      </c>
      <c r="I1931" t="str">
        <f>_xlfn.XLOOKUP(Table2[[#This Row],[Unique BarCode]],$N$10:$N$37,$P$10:$P$37)</f>
        <v>Charger</v>
      </c>
      <c r="J1931" t="s">
        <v>1115</v>
      </c>
      <c r="K1931" t="s">
        <v>830</v>
      </c>
      <c r="L1931">
        <v>1</v>
      </c>
    </row>
    <row r="1932" spans="1:12" x14ac:dyDescent="0.2">
      <c r="A1932" s="1" t="d">
        <v>2023-02-06</v>
      </c>
      <c r="B1932" s="45">
        <v>-1</v>
      </c>
      <c r="C1932" t="s">
        <v>74</v>
      </c>
      <c r="D1932" t="str">
        <f>_xlfn.XLOOKUP(Table2[[#This Row],[Patron Group]],$R$10:$R$24,$S$10:$S$24)</f>
        <v>Staff</v>
      </c>
      <c r="E1932" s="1" t="d">
        <v>2023-02-13</v>
      </c>
      <c r="F1932" t="s">
        <v>1480</v>
      </c>
      <c r="G1932" t="s">
        <v>2273</v>
      </c>
      <c r="H1932" t="str">
        <f>_xlfn.XLOOKUP(Table2[[#This Row],[Unique BarCode]],$N$10:$N$37,$O$10:$O$37)</f>
        <v>ChromeBook</v>
      </c>
      <c r="I1932" t="str">
        <f>_xlfn.XLOOKUP(Table2[[#This Row],[Unique BarCode]],$N$10:$N$37,$P$10:$P$37)</f>
        <v>Device</v>
      </c>
      <c r="J1932" t="s">
        <v>8</v>
      </c>
      <c r="K1932" t="s">
        <v>1481</v>
      </c>
      <c r="L1932">
        <v>1</v>
      </c>
    </row>
    <row r="1933" spans="1:12" x14ac:dyDescent="0.2">
      <c r="A1933" s="1" t="d">
        <v>2023-02-06</v>
      </c>
      <c r="B1933" s="45">
        <v>-1</v>
      </c>
      <c r="C1933" t="s">
        <v>77</v>
      </c>
      <c r="D1933" t="str">
        <f>_xlfn.XLOOKUP(Table2[[#This Row],[Patron Group]],$R$10:$R$24,$S$10:$S$24)</f>
        <v>Undergraduate</v>
      </c>
      <c r="E1933" s="1" t="d">
        <v>2023-02-06</v>
      </c>
      <c r="F1933" t="s">
        <v>940</v>
      </c>
      <c r="G1933" t="s">
        <v>2302</v>
      </c>
      <c r="H1933" t="str">
        <f>_xlfn.XLOOKUP(Table2[[#This Row],[Unique BarCode]],$N$10:$N$37,$O$10:$O$37)</f>
        <v>IPHONE</v>
      </c>
      <c r="I1933" t="str">
        <f>_xlfn.XLOOKUP(Table2[[#This Row],[Unique BarCode]],$N$10:$N$37,$P$10:$P$37)</f>
        <v>Charger</v>
      </c>
      <c r="J1933" t="s">
        <v>49</v>
      </c>
      <c r="K1933" t="s">
        <v>941</v>
      </c>
      <c r="L1933">
        <v>1</v>
      </c>
    </row>
    <row r="1934" spans="1:12" x14ac:dyDescent="0.2">
      <c r="A1934" s="1" t="d">
        <v>2023-02-06</v>
      </c>
      <c r="B1934" s="45">
        <v>-1</v>
      </c>
      <c r="C1934" t="s">
        <v>77</v>
      </c>
      <c r="D1934" t="str">
        <f>_xlfn.XLOOKUP(Table2[[#This Row],[Patron Group]],$R$10:$R$24,$S$10:$S$24)</f>
        <v>Undergraduate</v>
      </c>
      <c r="E1934" s="1" t="d">
        <v>2023-02-06</v>
      </c>
      <c r="F1934" t="s">
        <v>1053</v>
      </c>
      <c r="G1934" t="s">
        <v>2276</v>
      </c>
      <c r="H1934" t="str">
        <f>_xlfn.XLOOKUP(Table2[[#This Row],[Unique BarCode]],$N$10:$N$37,$O$10:$O$37)</f>
        <v>CALC</v>
      </c>
      <c r="I1934" t="str">
        <f>_xlfn.XLOOKUP(Table2[[#This Row],[Unique BarCode]],$N$10:$N$37,$P$10:$P$37)</f>
        <v>Accessory</v>
      </c>
      <c r="J1934" t="s">
        <v>8</v>
      </c>
      <c r="K1934" t="s">
        <v>1054</v>
      </c>
      <c r="L1934">
        <v>1</v>
      </c>
    </row>
    <row r="1935" spans="1:12" x14ac:dyDescent="0.2">
      <c r="A1935" s="1" t="d">
        <v>2023-02-06</v>
      </c>
      <c r="B1935" s="45">
        <v>-1</v>
      </c>
      <c r="C1935" t="s">
        <v>77</v>
      </c>
      <c r="D1935" t="str">
        <f>_xlfn.XLOOKUP(Table2[[#This Row],[Patron Group]],$R$10:$R$24,$S$10:$S$24)</f>
        <v>Undergraduate</v>
      </c>
      <c r="E1935" s="1" t="d">
        <v>2023-02-06</v>
      </c>
      <c r="F1935" t="s">
        <v>1055</v>
      </c>
      <c r="G1935" t="s">
        <v>2276</v>
      </c>
      <c r="H1935" t="str">
        <f>_xlfn.XLOOKUP(Table2[[#This Row],[Unique BarCode]],$N$10:$N$37,$O$10:$O$37)</f>
        <v>CALC</v>
      </c>
      <c r="I1935" t="str">
        <f>_xlfn.XLOOKUP(Table2[[#This Row],[Unique BarCode]],$N$10:$N$37,$P$10:$P$37)</f>
        <v>Accessory</v>
      </c>
      <c r="J1935" t="s">
        <v>8</v>
      </c>
      <c r="L1935">
        <v>1</v>
      </c>
    </row>
    <row r="1936" spans="1:12" x14ac:dyDescent="0.2">
      <c r="A1936" s="1" t="d">
        <v>2023-02-06</v>
      </c>
      <c r="B1936" s="45">
        <v>-1</v>
      </c>
      <c r="C1936" t="s">
        <v>77</v>
      </c>
      <c r="D1936" t="str">
        <f>_xlfn.XLOOKUP(Table2[[#This Row],[Patron Group]],$R$10:$R$24,$S$10:$S$24)</f>
        <v>Undergraduate</v>
      </c>
      <c r="E1936" s="1" t="d">
        <v>2023-02-06</v>
      </c>
      <c r="F1936" t="s">
        <v>1403</v>
      </c>
      <c r="G1936" t="s">
        <v>2276</v>
      </c>
      <c r="H1936" t="str">
        <f>_xlfn.XLOOKUP(Table2[[#This Row],[Unique BarCode]],$N$10:$N$37,$O$10:$O$37)</f>
        <v>CALC</v>
      </c>
      <c r="I1936" t="str">
        <f>_xlfn.XLOOKUP(Table2[[#This Row],[Unique BarCode]],$N$10:$N$37,$P$10:$P$37)</f>
        <v>Accessory</v>
      </c>
      <c r="J1936" t="s">
        <v>49</v>
      </c>
      <c r="L1936">
        <v>1</v>
      </c>
    </row>
    <row r="1937" spans="1:12" x14ac:dyDescent="0.2">
      <c r="A1937" s="1" t="d">
        <v>2023-02-06</v>
      </c>
      <c r="B1937" s="45">
        <v>-1</v>
      </c>
      <c r="C1937" t="s">
        <v>77</v>
      </c>
      <c r="D1937" t="str">
        <f>_xlfn.XLOOKUP(Table2[[#This Row],[Patron Group]],$R$10:$R$24,$S$10:$S$24)</f>
        <v>Undergraduate</v>
      </c>
      <c r="E1937" s="1" t="d">
        <v>2023-02-06</v>
      </c>
      <c r="F1937" t="s">
        <v>1363</v>
      </c>
      <c r="G1937" t="s">
        <v>2281</v>
      </c>
      <c r="H1937" t="str">
        <f>_xlfn.XLOOKUP(Table2[[#This Row],[Unique BarCode]],$N$10:$N$37,$O$10:$O$37)</f>
        <v>HDMIC</v>
      </c>
      <c r="I1937" t="str">
        <f>_xlfn.XLOOKUP(Table2[[#This Row],[Unique BarCode]],$N$10:$N$37,$P$10:$P$37)</f>
        <v>Cable</v>
      </c>
      <c r="J1937" t="s">
        <v>8</v>
      </c>
      <c r="K1937" t="s">
        <v>1364</v>
      </c>
      <c r="L1937">
        <v>1</v>
      </c>
    </row>
    <row r="1938" spans="1:12" x14ac:dyDescent="0.2">
      <c r="A1938" s="1" t="d">
        <v>2023-02-06</v>
      </c>
      <c r="B1938" s="45">
        <v>-1</v>
      </c>
      <c r="C1938" t="s">
        <v>77</v>
      </c>
      <c r="D1938" t="str">
        <f>_xlfn.XLOOKUP(Table2[[#This Row],[Patron Group]],$R$10:$R$24,$S$10:$S$24)</f>
        <v>Undergraduate</v>
      </c>
      <c r="E1938" s="1" t="d">
        <v>2023-02-06</v>
      </c>
      <c r="F1938" t="s">
        <v>1404</v>
      </c>
      <c r="G1938" t="s">
        <v>2281</v>
      </c>
      <c r="H1938" t="str">
        <f>_xlfn.XLOOKUP(Table2[[#This Row],[Unique BarCode]],$N$10:$N$37,$O$10:$O$37)</f>
        <v>HDMIC</v>
      </c>
      <c r="I1938" t="str">
        <f>_xlfn.XLOOKUP(Table2[[#This Row],[Unique BarCode]],$N$10:$N$37,$P$10:$P$37)</f>
        <v>Cable</v>
      </c>
      <c r="J1938" t="s">
        <v>8</v>
      </c>
      <c r="K1938" t="s">
        <v>1405</v>
      </c>
      <c r="L1938">
        <v>1</v>
      </c>
    </row>
    <row r="1939" spans="1:12" x14ac:dyDescent="0.2">
      <c r="A1939" s="1" t="d">
        <v>2023-02-06</v>
      </c>
      <c r="B1939" s="45">
        <v>-1</v>
      </c>
      <c r="C1939" t="s">
        <v>77</v>
      </c>
      <c r="D1939" t="str">
        <f>_xlfn.XLOOKUP(Table2[[#This Row],[Patron Group]],$R$10:$R$24,$S$10:$S$24)</f>
        <v>Undergraduate</v>
      </c>
      <c r="E1939" s="1" t="d">
        <v>2023-02-06</v>
      </c>
      <c r="F1939" t="s">
        <v>833</v>
      </c>
      <c r="G1939" t="s">
        <v>2266</v>
      </c>
      <c r="H1939" t="str">
        <f>_xlfn.XLOOKUP(Table2[[#This Row],[Unique BarCode]],$N$10:$N$37,$O$10:$O$37)</f>
        <v>Headphones</v>
      </c>
      <c r="I1939" t="str">
        <f>_xlfn.XLOOKUP(Table2[[#This Row],[Unique BarCode]],$N$10:$N$37,$P$10:$P$37)</f>
        <v>Accessory</v>
      </c>
      <c r="J1939" t="s">
        <v>49</v>
      </c>
      <c r="K1939" t="s">
        <v>834</v>
      </c>
      <c r="L1939">
        <v>1</v>
      </c>
    </row>
    <row r="1940" spans="1:12" x14ac:dyDescent="0.2">
      <c r="A1940" s="1" t="d">
        <v>2023-02-06</v>
      </c>
      <c r="B1940" s="45">
        <v>-1</v>
      </c>
      <c r="C1940" t="s">
        <v>77</v>
      </c>
      <c r="D1940" t="str">
        <f>_xlfn.XLOOKUP(Table2[[#This Row],[Patron Group]],$R$10:$R$24,$S$10:$S$24)</f>
        <v>Undergraduate</v>
      </c>
      <c r="E1940" s="1" t="d">
        <v>2023-02-06</v>
      </c>
      <c r="F1940" t="s">
        <v>436</v>
      </c>
      <c r="G1940" t="s">
        <v>2282</v>
      </c>
      <c r="H1940" t="str">
        <f>_xlfn.XLOOKUP(Table2[[#This Row],[Unique BarCode]],$N$10:$N$37,$O$10:$O$37)</f>
        <v>HPUSBC</v>
      </c>
      <c r="I1940" t="str">
        <f>_xlfn.XLOOKUP(Table2[[#This Row],[Unique BarCode]],$N$10:$N$37,$P$10:$P$37)</f>
        <v>Charger</v>
      </c>
      <c r="J1940" t="s">
        <v>49</v>
      </c>
      <c r="K1940" t="s">
        <v>437</v>
      </c>
      <c r="L1940">
        <v>1</v>
      </c>
    </row>
    <row r="1941" spans="1:12" x14ac:dyDescent="0.2">
      <c r="A1941" s="1" t="d">
        <v>2023-02-06</v>
      </c>
      <c r="B1941" s="45">
        <v>-1</v>
      </c>
      <c r="C1941" t="s">
        <v>77</v>
      </c>
      <c r="D1941" t="str">
        <f>_xlfn.XLOOKUP(Table2[[#This Row],[Patron Group]],$R$10:$R$24,$S$10:$S$24)</f>
        <v>Undergraduate</v>
      </c>
      <c r="E1941" s="1" t="d">
        <v>2023-02-06</v>
      </c>
      <c r="F1941" t="s">
        <v>1465</v>
      </c>
      <c r="G1941" t="s">
        <v>2282</v>
      </c>
      <c r="H1941" t="str">
        <f>_xlfn.XLOOKUP(Table2[[#This Row],[Unique BarCode]],$N$10:$N$37,$O$10:$O$37)</f>
        <v>HPUSBC</v>
      </c>
      <c r="I1941" t="str">
        <f>_xlfn.XLOOKUP(Table2[[#This Row],[Unique BarCode]],$N$10:$N$37,$P$10:$P$37)</f>
        <v>Charger</v>
      </c>
      <c r="J1941" t="s">
        <v>49</v>
      </c>
      <c r="L1941">
        <v>1</v>
      </c>
    </row>
    <row r="1942" spans="1:12" x14ac:dyDescent="0.2">
      <c r="A1942" s="1" t="d">
        <v>2023-02-06</v>
      </c>
      <c r="B1942" s="45">
        <v>-1</v>
      </c>
      <c r="C1942" t="s">
        <v>77</v>
      </c>
      <c r="D1942" t="str">
        <f>_xlfn.XLOOKUP(Table2[[#This Row],[Patron Group]],$R$10:$R$24,$S$10:$S$24)</f>
        <v>Undergraduate</v>
      </c>
      <c r="E1942" s="1" t="d">
        <v>2023-02-06</v>
      </c>
      <c r="F1942" t="s">
        <v>942</v>
      </c>
      <c r="G1942" t="s">
        <v>2265</v>
      </c>
      <c r="H1942" t="str">
        <f>_xlfn.XLOOKUP(Table2[[#This Row],[Unique BarCode]],$N$10:$N$37,$O$10:$O$37)</f>
        <v>IPHONE</v>
      </c>
      <c r="I1942" t="str">
        <f>_xlfn.XLOOKUP(Table2[[#This Row],[Unique BarCode]],$N$10:$N$37,$P$10:$P$37)</f>
        <v>Charger</v>
      </c>
      <c r="J1942" t="s">
        <v>68</v>
      </c>
      <c r="K1942" t="s">
        <v>943</v>
      </c>
      <c r="L1942">
        <v>1</v>
      </c>
    </row>
    <row r="1943" spans="1:12" x14ac:dyDescent="0.2">
      <c r="A1943" s="1" t="d">
        <v>2023-02-06</v>
      </c>
      <c r="B1943" s="45">
        <v>-1</v>
      </c>
      <c r="C1943" t="s">
        <v>77</v>
      </c>
      <c r="D1943" t="str">
        <f>_xlfn.XLOOKUP(Table2[[#This Row],[Patron Group]],$R$10:$R$24,$S$10:$S$24)</f>
        <v>Undergraduate</v>
      </c>
      <c r="E1943" s="1" t="d">
        <v>2023-02-06</v>
      </c>
      <c r="F1943" t="s">
        <v>579</v>
      </c>
      <c r="G1943" t="s">
        <v>2265</v>
      </c>
      <c r="H1943" t="str">
        <f>_xlfn.XLOOKUP(Table2[[#This Row],[Unique BarCode]],$N$10:$N$37,$O$10:$O$37)</f>
        <v>IPHONE</v>
      </c>
      <c r="I1943" t="str">
        <f>_xlfn.XLOOKUP(Table2[[#This Row],[Unique BarCode]],$N$10:$N$37,$P$10:$P$37)</f>
        <v>Charger</v>
      </c>
      <c r="J1943" t="s">
        <v>49</v>
      </c>
      <c r="K1943" t="s">
        <v>580</v>
      </c>
      <c r="L1943">
        <v>1</v>
      </c>
    </row>
    <row r="1944" spans="1:12" x14ac:dyDescent="0.2">
      <c r="A1944" s="1" t="d">
        <v>2023-02-06</v>
      </c>
      <c r="B1944" s="45">
        <v>-1</v>
      </c>
      <c r="C1944" t="s">
        <v>77</v>
      </c>
      <c r="D1944" t="str">
        <f>_xlfn.XLOOKUP(Table2[[#This Row],[Patron Group]],$R$10:$R$24,$S$10:$S$24)</f>
        <v>Undergraduate</v>
      </c>
      <c r="E1944" s="1" t="d">
        <v>2023-02-06</v>
      </c>
      <c r="F1944" t="s">
        <v>218</v>
      </c>
      <c r="G1944" t="s">
        <v>2265</v>
      </c>
      <c r="H1944" t="str">
        <f>_xlfn.XLOOKUP(Table2[[#This Row],[Unique BarCode]],$N$10:$N$37,$O$10:$O$37)</f>
        <v>IPHONE</v>
      </c>
      <c r="I1944" t="str">
        <f>_xlfn.XLOOKUP(Table2[[#This Row],[Unique BarCode]],$N$10:$N$37,$P$10:$P$37)</f>
        <v>Charger</v>
      </c>
      <c r="J1944" t="s">
        <v>49</v>
      </c>
      <c r="K1944" t="s">
        <v>219</v>
      </c>
      <c r="L1944">
        <v>1</v>
      </c>
    </row>
    <row r="1945" spans="1:12" x14ac:dyDescent="0.2">
      <c r="A1945" s="1" t="d">
        <v>2023-02-06</v>
      </c>
      <c r="B1945" s="45">
        <v>-1</v>
      </c>
      <c r="C1945" t="s">
        <v>77</v>
      </c>
      <c r="D1945" t="str">
        <f>_xlfn.XLOOKUP(Table2[[#This Row],[Patron Group]],$R$10:$R$24,$S$10:$S$24)</f>
        <v>Undergraduate</v>
      </c>
      <c r="E1945" s="1" t="d">
        <v>2023-02-06</v>
      </c>
      <c r="F1945" t="s">
        <v>27</v>
      </c>
      <c r="G1945" t="s">
        <v>2265</v>
      </c>
      <c r="H1945" t="str">
        <f>_xlfn.XLOOKUP(Table2[[#This Row],[Unique BarCode]],$N$10:$N$37,$O$10:$O$37)</f>
        <v>IPHONE</v>
      </c>
      <c r="I1945" t="str">
        <f>_xlfn.XLOOKUP(Table2[[#This Row],[Unique BarCode]],$N$10:$N$37,$P$10:$P$37)</f>
        <v>Charger</v>
      </c>
      <c r="J1945" t="s">
        <v>8</v>
      </c>
      <c r="K1945" t="s">
        <v>28</v>
      </c>
      <c r="L1945">
        <v>1</v>
      </c>
    </row>
    <row r="1946" spans="1:12" x14ac:dyDescent="0.2">
      <c r="A1946" s="1" t="d">
        <v>2023-02-06</v>
      </c>
      <c r="B1946" s="45">
        <v>-1</v>
      </c>
      <c r="C1946" t="s">
        <v>77</v>
      </c>
      <c r="D1946" t="str">
        <f>_xlfn.XLOOKUP(Table2[[#This Row],[Patron Group]],$R$10:$R$24,$S$10:$S$24)</f>
        <v>Undergraduate</v>
      </c>
      <c r="E1946" s="1" t="d">
        <v>2023-02-06</v>
      </c>
      <c r="F1946" t="s">
        <v>1100</v>
      </c>
      <c r="G1946" t="s">
        <v>2265</v>
      </c>
      <c r="H1946" t="str">
        <f>_xlfn.XLOOKUP(Table2[[#This Row],[Unique BarCode]],$N$10:$N$37,$O$10:$O$37)</f>
        <v>IPHONE</v>
      </c>
      <c r="I1946" t="str">
        <f>_xlfn.XLOOKUP(Table2[[#This Row],[Unique BarCode]],$N$10:$N$37,$P$10:$P$37)</f>
        <v>Charger</v>
      </c>
      <c r="J1946" t="s">
        <v>8</v>
      </c>
      <c r="K1946" t="s">
        <v>1101</v>
      </c>
      <c r="L1946">
        <v>1</v>
      </c>
    </row>
    <row r="1947" spans="1:12" x14ac:dyDescent="0.2">
      <c r="A1947" s="1" t="d">
        <v>2023-02-06</v>
      </c>
      <c r="B1947" s="45">
        <v>-1</v>
      </c>
      <c r="C1947" t="s">
        <v>77</v>
      </c>
      <c r="D1947" t="str">
        <f>_xlfn.XLOOKUP(Table2[[#This Row],[Patron Group]],$R$10:$R$24,$S$10:$S$24)</f>
        <v>Undergraduate</v>
      </c>
      <c r="E1947" s="1" t="d">
        <v>2023-02-06</v>
      </c>
      <c r="F1947" t="s">
        <v>263</v>
      </c>
      <c r="G1947" t="s">
        <v>2265</v>
      </c>
      <c r="H1947" t="str">
        <f>_xlfn.XLOOKUP(Table2[[#This Row],[Unique BarCode]],$N$10:$N$37,$O$10:$O$37)</f>
        <v>IPHONE</v>
      </c>
      <c r="I1947" t="str">
        <f>_xlfn.XLOOKUP(Table2[[#This Row],[Unique BarCode]],$N$10:$N$37,$P$10:$P$37)</f>
        <v>Charger</v>
      </c>
      <c r="J1947" t="s">
        <v>8</v>
      </c>
      <c r="K1947" t="s">
        <v>264</v>
      </c>
      <c r="L1947">
        <v>1</v>
      </c>
    </row>
    <row r="1948" spans="1:12" x14ac:dyDescent="0.2">
      <c r="A1948" s="1" t="d">
        <v>2023-02-06</v>
      </c>
      <c r="B1948" s="45">
        <v>-1</v>
      </c>
      <c r="C1948" t="s">
        <v>77</v>
      </c>
      <c r="D1948" t="str">
        <f>_xlfn.XLOOKUP(Table2[[#This Row],[Patron Group]],$R$10:$R$24,$S$10:$S$24)</f>
        <v>Undergraduate</v>
      </c>
      <c r="E1948" s="1" t="d">
        <v>2023-02-06</v>
      </c>
      <c r="F1948" t="s">
        <v>461</v>
      </c>
      <c r="G1948" t="s">
        <v>2265</v>
      </c>
      <c r="H1948" t="str">
        <f>_xlfn.XLOOKUP(Table2[[#This Row],[Unique BarCode]],$N$10:$N$37,$O$10:$O$37)</f>
        <v>IPHONE</v>
      </c>
      <c r="I1948" t="str">
        <f>_xlfn.XLOOKUP(Table2[[#This Row],[Unique BarCode]],$N$10:$N$37,$P$10:$P$37)</f>
        <v>Charger</v>
      </c>
      <c r="J1948" t="s">
        <v>8</v>
      </c>
      <c r="K1948" t="s">
        <v>462</v>
      </c>
      <c r="L1948">
        <v>1</v>
      </c>
    </row>
    <row r="1949" spans="1:12" x14ac:dyDescent="0.2">
      <c r="A1949" s="1" t="d">
        <v>2023-02-06</v>
      </c>
      <c r="B1949" s="45">
        <v>-1</v>
      </c>
      <c r="C1949" t="s">
        <v>77</v>
      </c>
      <c r="D1949" t="str">
        <f>_xlfn.XLOOKUP(Table2[[#This Row],[Patron Group]],$R$10:$R$24,$S$10:$S$24)</f>
        <v>Undergraduate</v>
      </c>
      <c r="E1949" s="1" t="d">
        <v>2023-02-06</v>
      </c>
      <c r="F1949" t="s">
        <v>1314</v>
      </c>
      <c r="G1949" t="s">
        <v>2265</v>
      </c>
      <c r="H1949" t="str">
        <f>_xlfn.XLOOKUP(Table2[[#This Row],[Unique BarCode]],$N$10:$N$37,$O$10:$O$37)</f>
        <v>IPHONE</v>
      </c>
      <c r="I1949" t="str">
        <f>_xlfn.XLOOKUP(Table2[[#This Row],[Unique BarCode]],$N$10:$N$37,$P$10:$P$37)</f>
        <v>Charger</v>
      </c>
      <c r="J1949" t="s">
        <v>8</v>
      </c>
      <c r="K1949" t="s">
        <v>1315</v>
      </c>
      <c r="L1949">
        <v>1</v>
      </c>
    </row>
    <row r="1950" spans="1:12" x14ac:dyDescent="0.2">
      <c r="A1950" s="1" t="d">
        <v>2023-02-06</v>
      </c>
      <c r="B1950" s="45">
        <v>-1</v>
      </c>
      <c r="C1950" t="s">
        <v>77</v>
      </c>
      <c r="D1950" t="str">
        <f>_xlfn.XLOOKUP(Table2[[#This Row],[Patron Group]],$R$10:$R$24,$S$10:$S$24)</f>
        <v>Undergraduate</v>
      </c>
      <c r="E1950" s="1" t="d">
        <v>2023-02-06</v>
      </c>
      <c r="F1950" t="s">
        <v>84</v>
      </c>
      <c r="G1950" t="s">
        <v>2265</v>
      </c>
      <c r="H1950" t="str">
        <f>_xlfn.XLOOKUP(Table2[[#This Row],[Unique BarCode]],$N$10:$N$37,$O$10:$O$37)</f>
        <v>IPHONE</v>
      </c>
      <c r="I1950" t="str">
        <f>_xlfn.XLOOKUP(Table2[[#This Row],[Unique BarCode]],$N$10:$N$37,$P$10:$P$37)</f>
        <v>Charger</v>
      </c>
      <c r="J1950" t="s">
        <v>8</v>
      </c>
      <c r="K1950" t="s">
        <v>85</v>
      </c>
      <c r="L1950">
        <v>1</v>
      </c>
    </row>
    <row r="1951" spans="1:12" x14ac:dyDescent="0.2">
      <c r="A1951" s="1" t="d">
        <v>2023-02-06</v>
      </c>
      <c r="B1951" s="45">
        <v>-1</v>
      </c>
      <c r="C1951" t="s">
        <v>77</v>
      </c>
      <c r="D1951" t="str">
        <f>_xlfn.XLOOKUP(Table2[[#This Row],[Patron Group]],$R$10:$R$24,$S$10:$S$24)</f>
        <v>Undergraduate</v>
      </c>
      <c r="E1951" s="1" t="d">
        <v>2023-02-06</v>
      </c>
      <c r="F1951" t="s">
        <v>839</v>
      </c>
      <c r="G1951" t="s">
        <v>2265</v>
      </c>
      <c r="H1951" t="str">
        <f>_xlfn.XLOOKUP(Table2[[#This Row],[Unique BarCode]],$N$10:$N$37,$O$10:$O$37)</f>
        <v>IPHONE</v>
      </c>
      <c r="I1951" t="str">
        <f>_xlfn.XLOOKUP(Table2[[#This Row],[Unique BarCode]],$N$10:$N$37,$P$10:$P$37)</f>
        <v>Charger</v>
      </c>
      <c r="J1951" t="s">
        <v>8</v>
      </c>
      <c r="K1951" t="s">
        <v>840</v>
      </c>
      <c r="L1951">
        <v>1</v>
      </c>
    </row>
    <row r="1952" spans="1:12" x14ac:dyDescent="0.2">
      <c r="A1952" s="1" t="d">
        <v>2023-02-06</v>
      </c>
      <c r="B1952" s="45">
        <v>-1</v>
      </c>
      <c r="C1952" t="s">
        <v>77</v>
      </c>
      <c r="D1952" t="str">
        <f>_xlfn.XLOOKUP(Table2[[#This Row],[Patron Group]],$R$10:$R$24,$S$10:$S$24)</f>
        <v>Undergraduate</v>
      </c>
      <c r="E1952" s="1" t="d">
        <v>2023-02-06</v>
      </c>
      <c r="F1952" t="s">
        <v>71</v>
      </c>
      <c r="G1952" t="s">
        <v>2265</v>
      </c>
      <c r="H1952" t="str">
        <f>_xlfn.XLOOKUP(Table2[[#This Row],[Unique BarCode]],$N$10:$N$37,$O$10:$O$37)</f>
        <v>IPHONE</v>
      </c>
      <c r="I1952" t="str">
        <f>_xlfn.XLOOKUP(Table2[[#This Row],[Unique BarCode]],$N$10:$N$37,$P$10:$P$37)</f>
        <v>Charger</v>
      </c>
      <c r="J1952" t="s">
        <v>8</v>
      </c>
      <c r="K1952" t="s">
        <v>72</v>
      </c>
      <c r="L1952">
        <v>1</v>
      </c>
    </row>
    <row r="1953" spans="1:12" x14ac:dyDescent="0.2">
      <c r="A1953" s="1" t="d">
        <v>2023-02-06</v>
      </c>
      <c r="B1953" s="45">
        <v>-1</v>
      </c>
      <c r="C1953" t="s">
        <v>77</v>
      </c>
      <c r="D1953" t="str">
        <f>_xlfn.XLOOKUP(Table2[[#This Row],[Patron Group]],$R$10:$R$24,$S$10:$S$24)</f>
        <v>Undergraduate</v>
      </c>
      <c r="E1953" s="1" t="d">
        <v>2023-02-06</v>
      </c>
      <c r="F1953" t="s">
        <v>86</v>
      </c>
      <c r="G1953" t="s">
        <v>2265</v>
      </c>
      <c r="H1953" t="str">
        <f>_xlfn.XLOOKUP(Table2[[#This Row],[Unique BarCode]],$N$10:$N$37,$O$10:$O$37)</f>
        <v>IPHONE</v>
      </c>
      <c r="I1953" t="str">
        <f>_xlfn.XLOOKUP(Table2[[#This Row],[Unique BarCode]],$N$10:$N$37,$P$10:$P$37)</f>
        <v>Charger</v>
      </c>
      <c r="J1953" t="s">
        <v>8</v>
      </c>
      <c r="K1953" t="s">
        <v>87</v>
      </c>
      <c r="L1953">
        <v>1</v>
      </c>
    </row>
    <row r="1954" spans="1:12" x14ac:dyDescent="0.2">
      <c r="A1954" s="1" t="d">
        <v>2023-02-06</v>
      </c>
      <c r="B1954" s="45">
        <v>-1</v>
      </c>
      <c r="C1954" t="s">
        <v>77</v>
      </c>
      <c r="D1954" t="str">
        <f>_xlfn.XLOOKUP(Table2[[#This Row],[Patron Group]],$R$10:$R$24,$S$10:$S$24)</f>
        <v>Undergraduate</v>
      </c>
      <c r="E1954" s="1" t="d">
        <v>2023-02-06</v>
      </c>
      <c r="F1954" t="s">
        <v>433</v>
      </c>
      <c r="G1954" t="s">
        <v>2265</v>
      </c>
      <c r="H1954" t="str">
        <f>_xlfn.XLOOKUP(Table2[[#This Row],[Unique BarCode]],$N$10:$N$37,$O$10:$O$37)</f>
        <v>IPHONE</v>
      </c>
      <c r="I1954" t="str">
        <f>_xlfn.XLOOKUP(Table2[[#This Row],[Unique BarCode]],$N$10:$N$37,$P$10:$P$37)</f>
        <v>Charger</v>
      </c>
      <c r="J1954" t="s">
        <v>8</v>
      </c>
      <c r="K1954" t="s">
        <v>434</v>
      </c>
      <c r="L1954">
        <v>1</v>
      </c>
    </row>
    <row r="1955" spans="1:12" x14ac:dyDescent="0.2">
      <c r="A1955" s="1" t="d">
        <v>2023-02-06</v>
      </c>
      <c r="B1955" s="45">
        <v>-1</v>
      </c>
      <c r="C1955" t="s">
        <v>77</v>
      </c>
      <c r="D1955" t="str">
        <f>_xlfn.XLOOKUP(Table2[[#This Row],[Patron Group]],$R$10:$R$24,$S$10:$S$24)</f>
        <v>Undergraduate</v>
      </c>
      <c r="E1955" s="1" t="d">
        <v>2023-02-06</v>
      </c>
      <c r="F1955" t="s">
        <v>29</v>
      </c>
      <c r="G1955" t="s">
        <v>2265</v>
      </c>
      <c r="H1955" t="str">
        <f>_xlfn.XLOOKUP(Table2[[#This Row],[Unique BarCode]],$N$10:$N$37,$O$10:$O$37)</f>
        <v>IPHONE</v>
      </c>
      <c r="I1955" t="str">
        <f>_xlfn.XLOOKUP(Table2[[#This Row],[Unique BarCode]],$N$10:$N$37,$P$10:$P$37)</f>
        <v>Charger</v>
      </c>
      <c r="J1955" t="s">
        <v>8</v>
      </c>
      <c r="K1955" t="s">
        <v>30</v>
      </c>
      <c r="L1955">
        <v>1</v>
      </c>
    </row>
    <row r="1956" spans="1:12" x14ac:dyDescent="0.2">
      <c r="A1956" s="1" t="d">
        <v>2023-02-06</v>
      </c>
      <c r="B1956" s="45">
        <v>-1</v>
      </c>
      <c r="C1956" t="s">
        <v>77</v>
      </c>
      <c r="D1956" t="str">
        <f>_xlfn.XLOOKUP(Table2[[#This Row],[Patron Group]],$R$10:$R$24,$S$10:$S$24)</f>
        <v>Undergraduate</v>
      </c>
      <c r="E1956" s="1" t="d">
        <v>2023-02-06</v>
      </c>
      <c r="F1956" t="s">
        <v>12</v>
      </c>
      <c r="G1956" t="s">
        <v>2265</v>
      </c>
      <c r="H1956" t="str">
        <f>_xlfn.XLOOKUP(Table2[[#This Row],[Unique BarCode]],$N$10:$N$37,$O$10:$O$37)</f>
        <v>IPHONE</v>
      </c>
      <c r="I1956" t="str">
        <f>_xlfn.XLOOKUP(Table2[[#This Row],[Unique BarCode]],$N$10:$N$37,$P$10:$P$37)</f>
        <v>Charger</v>
      </c>
      <c r="J1956" t="s">
        <v>13</v>
      </c>
      <c r="K1956" t="s">
        <v>14</v>
      </c>
      <c r="L1956">
        <v>1</v>
      </c>
    </row>
    <row r="1957" spans="1:12" x14ac:dyDescent="0.2">
      <c r="A1957" s="1" t="d">
        <v>2023-02-06</v>
      </c>
      <c r="B1957" s="45">
        <v>-1</v>
      </c>
      <c r="C1957" t="s">
        <v>77</v>
      </c>
      <c r="D1957" t="str">
        <f>_xlfn.XLOOKUP(Table2[[#This Row],[Patron Group]],$R$10:$R$24,$S$10:$S$24)</f>
        <v>Undergraduate</v>
      </c>
      <c r="E1957" s="1" t="d">
        <v>2023-02-06</v>
      </c>
      <c r="F1957" t="s">
        <v>583</v>
      </c>
      <c r="G1957" t="s">
        <v>2268</v>
      </c>
      <c r="H1957" t="str">
        <f>_xlfn.XLOOKUP(Table2[[#This Row],[Unique BarCode]],$N$10:$N$37,$O$10:$O$37)</f>
        <v>MACCHRG</v>
      </c>
      <c r="I1957" t="str">
        <f>_xlfn.XLOOKUP(Table2[[#This Row],[Unique BarCode]],$N$10:$N$37,$P$10:$P$37)</f>
        <v>Charger</v>
      </c>
      <c r="J1957" t="s">
        <v>49</v>
      </c>
      <c r="K1957" t="s">
        <v>584</v>
      </c>
      <c r="L1957">
        <v>1</v>
      </c>
    </row>
    <row r="1958" spans="1:12" x14ac:dyDescent="0.2">
      <c r="A1958" s="1" t="d">
        <v>2023-02-06</v>
      </c>
      <c r="B1958" s="45">
        <v>-1</v>
      </c>
      <c r="C1958" t="s">
        <v>77</v>
      </c>
      <c r="D1958" t="str">
        <f>_xlfn.XLOOKUP(Table2[[#This Row],[Patron Group]],$R$10:$R$24,$S$10:$S$24)</f>
        <v>Undergraduate</v>
      </c>
      <c r="E1958" s="1" t="d">
        <v>2023-02-06</v>
      </c>
      <c r="F1958" t="s">
        <v>33</v>
      </c>
      <c r="G1958" t="s">
        <v>2268</v>
      </c>
      <c r="H1958" t="str">
        <f>_xlfn.XLOOKUP(Table2[[#This Row],[Unique BarCode]],$N$10:$N$37,$O$10:$O$37)</f>
        <v>MACCHRG</v>
      </c>
      <c r="I1958" t="str">
        <f>_xlfn.XLOOKUP(Table2[[#This Row],[Unique BarCode]],$N$10:$N$37,$P$10:$P$37)</f>
        <v>Charger</v>
      </c>
      <c r="J1958" t="s">
        <v>8</v>
      </c>
      <c r="K1958" t="s">
        <v>34</v>
      </c>
      <c r="L1958">
        <v>1</v>
      </c>
    </row>
    <row r="1959" spans="1:12" x14ac:dyDescent="0.2">
      <c r="A1959" s="1" t="d">
        <v>2023-02-06</v>
      </c>
      <c r="B1959" s="45">
        <v>-1</v>
      </c>
      <c r="C1959" t="s">
        <v>77</v>
      </c>
      <c r="D1959" t="str">
        <f>_xlfn.XLOOKUP(Table2[[#This Row],[Patron Group]],$R$10:$R$24,$S$10:$S$24)</f>
        <v>Undergraduate</v>
      </c>
      <c r="E1959" s="1" t="d">
        <v>2023-02-06</v>
      </c>
      <c r="F1959" t="s">
        <v>224</v>
      </c>
      <c r="G1959" t="s">
        <v>2296</v>
      </c>
      <c r="H1959" t="str">
        <f>_xlfn.XLOOKUP(Table2[[#This Row],[Unique BarCode]],$N$10:$N$37,$O$10:$O$37)</f>
        <v>MACUSBC</v>
      </c>
      <c r="I1959" t="str">
        <f>_xlfn.XLOOKUP(Table2[[#This Row],[Unique BarCode]],$N$10:$N$37,$P$10:$P$37)</f>
        <v>Charger</v>
      </c>
      <c r="J1959" t="s">
        <v>8</v>
      </c>
      <c r="K1959" t="s">
        <v>225</v>
      </c>
      <c r="L1959">
        <v>1</v>
      </c>
    </row>
    <row r="1960" spans="1:12" x14ac:dyDescent="0.2">
      <c r="A1960" s="1" t="d">
        <v>2023-02-06</v>
      </c>
      <c r="B1960" s="45">
        <v>-1</v>
      </c>
      <c r="C1960" t="s">
        <v>77</v>
      </c>
      <c r="D1960" t="str">
        <f>_xlfn.XLOOKUP(Table2[[#This Row],[Patron Group]],$R$10:$R$24,$S$10:$S$24)</f>
        <v>Undergraduate</v>
      </c>
      <c r="E1960" s="1" t="d">
        <v>2023-02-06</v>
      </c>
      <c r="F1960" t="s">
        <v>471</v>
      </c>
      <c r="G1960" t="s">
        <v>2296</v>
      </c>
      <c r="H1960" t="str">
        <f>_xlfn.XLOOKUP(Table2[[#This Row],[Unique BarCode]],$N$10:$N$37,$O$10:$O$37)</f>
        <v>MACUSBC</v>
      </c>
      <c r="I1960" t="str">
        <f>_xlfn.XLOOKUP(Table2[[#This Row],[Unique BarCode]],$N$10:$N$37,$P$10:$P$37)</f>
        <v>Charger</v>
      </c>
      <c r="J1960" t="s">
        <v>8</v>
      </c>
      <c r="K1960" t="s">
        <v>472</v>
      </c>
      <c r="L1960">
        <v>1</v>
      </c>
    </row>
    <row r="1961" spans="1:12" x14ac:dyDescent="0.2">
      <c r="A1961" s="1" t="d">
        <v>2023-02-06</v>
      </c>
      <c r="B1961" s="45">
        <v>-1</v>
      </c>
      <c r="C1961" t="s">
        <v>77</v>
      </c>
      <c r="D1961" t="str">
        <f>_xlfn.XLOOKUP(Table2[[#This Row],[Patron Group]],$R$10:$R$24,$S$10:$S$24)</f>
        <v>Undergraduate</v>
      </c>
      <c r="E1961" s="1" t="d">
        <v>2023-02-06</v>
      </c>
      <c r="F1961" t="s">
        <v>91</v>
      </c>
      <c r="G1961" t="s">
        <v>2296</v>
      </c>
      <c r="H1961" t="str">
        <f>_xlfn.XLOOKUP(Table2[[#This Row],[Unique BarCode]],$N$10:$N$37,$O$10:$O$37)</f>
        <v>MACUSBC</v>
      </c>
      <c r="I1961" t="str">
        <f>_xlfn.XLOOKUP(Table2[[#This Row],[Unique BarCode]],$N$10:$N$37,$P$10:$P$37)</f>
        <v>Charger</v>
      </c>
      <c r="J1961" t="s">
        <v>8</v>
      </c>
      <c r="K1961" t="s">
        <v>92</v>
      </c>
      <c r="L1961">
        <v>1</v>
      </c>
    </row>
    <row r="1962" spans="1:12" x14ac:dyDescent="0.2">
      <c r="A1962" s="1" t="d">
        <v>2023-02-06</v>
      </c>
      <c r="B1962" s="45">
        <v>-1</v>
      </c>
      <c r="C1962" t="s">
        <v>77</v>
      </c>
      <c r="D1962" t="str">
        <f>_xlfn.XLOOKUP(Table2[[#This Row],[Patron Group]],$R$10:$R$24,$S$10:$S$24)</f>
        <v>Undergraduate</v>
      </c>
      <c r="E1962" s="1" t="d">
        <v>2023-02-06</v>
      </c>
      <c r="F1962" t="s">
        <v>213</v>
      </c>
      <c r="G1962" t="s">
        <v>2296</v>
      </c>
      <c r="H1962" t="str">
        <f>_xlfn.XLOOKUP(Table2[[#This Row],[Unique BarCode]],$N$10:$N$37,$O$10:$O$37)</f>
        <v>MACUSBC</v>
      </c>
      <c r="I1962" t="str">
        <f>_xlfn.XLOOKUP(Table2[[#This Row],[Unique BarCode]],$N$10:$N$37,$P$10:$P$37)</f>
        <v>Charger</v>
      </c>
      <c r="J1962" t="s">
        <v>8</v>
      </c>
      <c r="K1962" t="s">
        <v>214</v>
      </c>
      <c r="L1962">
        <v>1</v>
      </c>
    </row>
    <row r="1963" spans="1:12" x14ac:dyDescent="0.2">
      <c r="A1963" s="1" t="d">
        <v>2023-02-06</v>
      </c>
      <c r="B1963" s="45">
        <v>-1</v>
      </c>
      <c r="C1963" t="s">
        <v>77</v>
      </c>
      <c r="D1963" t="str">
        <f>_xlfn.XLOOKUP(Table2[[#This Row],[Patron Group]],$R$10:$R$24,$S$10:$S$24)</f>
        <v>Undergraduate</v>
      </c>
      <c r="E1963" s="1" t="d">
        <v>2023-02-06</v>
      </c>
      <c r="F1963" t="s">
        <v>843</v>
      </c>
      <c r="G1963" t="s">
        <v>2296</v>
      </c>
      <c r="H1963" t="str">
        <f>_xlfn.XLOOKUP(Table2[[#This Row],[Unique BarCode]],$N$10:$N$37,$O$10:$O$37)</f>
        <v>MACUSBC</v>
      </c>
      <c r="I1963" t="str">
        <f>_xlfn.XLOOKUP(Table2[[#This Row],[Unique BarCode]],$N$10:$N$37,$P$10:$P$37)</f>
        <v>Charger</v>
      </c>
      <c r="J1963" t="s">
        <v>8</v>
      </c>
      <c r="K1963" t="s">
        <v>844</v>
      </c>
      <c r="L1963">
        <v>1</v>
      </c>
    </row>
    <row r="1964" spans="1:12" x14ac:dyDescent="0.2">
      <c r="A1964" s="1" t="d">
        <v>2023-02-06</v>
      </c>
      <c r="B1964" s="45">
        <v>-1</v>
      </c>
      <c r="C1964" t="s">
        <v>77</v>
      </c>
      <c r="D1964" t="str">
        <f>_xlfn.XLOOKUP(Table2[[#This Row],[Patron Group]],$R$10:$R$24,$S$10:$S$24)</f>
        <v>Undergraduate</v>
      </c>
      <c r="E1964" s="1" t="d">
        <v>2023-02-06</v>
      </c>
      <c r="F1964" t="s">
        <v>37</v>
      </c>
      <c r="G1964" t="s">
        <v>2296</v>
      </c>
      <c r="H1964" t="str">
        <f>_xlfn.XLOOKUP(Table2[[#This Row],[Unique BarCode]],$N$10:$N$37,$O$10:$O$37)</f>
        <v>MACUSBC</v>
      </c>
      <c r="I1964" t="str">
        <f>_xlfn.XLOOKUP(Table2[[#This Row],[Unique BarCode]],$N$10:$N$37,$P$10:$P$37)</f>
        <v>Charger</v>
      </c>
      <c r="J1964" t="s">
        <v>8</v>
      </c>
      <c r="K1964" t="s">
        <v>38</v>
      </c>
      <c r="L1964">
        <v>1</v>
      </c>
    </row>
    <row r="1965" spans="1:12" x14ac:dyDescent="0.2">
      <c r="A1965" s="1" t="d">
        <v>2023-02-06</v>
      </c>
      <c r="B1965" s="45">
        <v>-1</v>
      </c>
      <c r="C1965" t="s">
        <v>77</v>
      </c>
      <c r="D1965" t="str">
        <f>_xlfn.XLOOKUP(Table2[[#This Row],[Patron Group]],$R$10:$R$24,$S$10:$S$24)</f>
        <v>Undergraduate</v>
      </c>
      <c r="E1965" s="1" t="d">
        <v>2023-02-06</v>
      </c>
      <c r="F1965" t="s">
        <v>39</v>
      </c>
      <c r="G1965" t="s">
        <v>2296</v>
      </c>
      <c r="H1965" t="str">
        <f>_xlfn.XLOOKUP(Table2[[#This Row],[Unique BarCode]],$N$10:$N$37,$O$10:$O$37)</f>
        <v>MACUSBC</v>
      </c>
      <c r="I1965" t="str">
        <f>_xlfn.XLOOKUP(Table2[[#This Row],[Unique BarCode]],$N$10:$N$37,$P$10:$P$37)</f>
        <v>Charger</v>
      </c>
      <c r="J1965" t="s">
        <v>8</v>
      </c>
      <c r="K1965" t="s">
        <v>40</v>
      </c>
      <c r="L1965">
        <v>1</v>
      </c>
    </row>
    <row r="1966" spans="1:12" x14ac:dyDescent="0.2">
      <c r="A1966" s="1" t="d">
        <v>2023-02-06</v>
      </c>
      <c r="B1966" s="45">
        <v>-1</v>
      </c>
      <c r="C1966" t="s">
        <v>77</v>
      </c>
      <c r="D1966" t="str">
        <f>_xlfn.XLOOKUP(Table2[[#This Row],[Patron Group]],$R$10:$R$24,$S$10:$S$24)</f>
        <v>Undergraduate</v>
      </c>
      <c r="E1966" s="1" t="d">
        <v>2023-02-06</v>
      </c>
      <c r="F1966" t="s">
        <v>93</v>
      </c>
      <c r="G1966" t="s">
        <v>2296</v>
      </c>
      <c r="H1966" t="str">
        <f>_xlfn.XLOOKUP(Table2[[#This Row],[Unique BarCode]],$N$10:$N$37,$O$10:$O$37)</f>
        <v>MACUSBC</v>
      </c>
      <c r="I1966" t="str">
        <f>_xlfn.XLOOKUP(Table2[[#This Row],[Unique BarCode]],$N$10:$N$37,$P$10:$P$37)</f>
        <v>Charger</v>
      </c>
      <c r="J1966" t="s">
        <v>8</v>
      </c>
      <c r="K1966" t="s">
        <v>94</v>
      </c>
      <c r="L1966">
        <v>1</v>
      </c>
    </row>
    <row r="1967" spans="1:12" x14ac:dyDescent="0.2">
      <c r="A1967" s="1" t="d">
        <v>2023-02-06</v>
      </c>
      <c r="B1967" s="45">
        <v>-1</v>
      </c>
      <c r="C1967" t="s">
        <v>77</v>
      </c>
      <c r="D1967" t="str">
        <f>_xlfn.XLOOKUP(Table2[[#This Row],[Patron Group]],$R$10:$R$24,$S$10:$S$24)</f>
        <v>Undergraduate</v>
      </c>
      <c r="E1967" s="1" t="d">
        <v>2023-02-06</v>
      </c>
      <c r="F1967" t="s">
        <v>829</v>
      </c>
      <c r="G1967" t="s">
        <v>2271</v>
      </c>
      <c r="H1967" t="str">
        <f>_xlfn.XLOOKUP(Table2[[#This Row],[Unique BarCode]],$N$10:$N$37,$O$10:$O$37)</f>
        <v>OMNI</v>
      </c>
      <c r="I1967" t="str">
        <f>_xlfn.XLOOKUP(Table2[[#This Row],[Unique BarCode]],$N$10:$N$37,$P$10:$P$37)</f>
        <v>Charger</v>
      </c>
      <c r="J1967" t="s">
        <v>68</v>
      </c>
      <c r="K1967" t="s">
        <v>830</v>
      </c>
      <c r="L1967">
        <v>1</v>
      </c>
    </row>
    <row r="1968" spans="1:12" x14ac:dyDescent="0.2">
      <c r="A1968" s="1" t="d">
        <v>2023-02-06</v>
      </c>
      <c r="B1968" s="45">
        <v>-1</v>
      </c>
      <c r="C1968" t="s">
        <v>77</v>
      </c>
      <c r="D1968" t="str">
        <f>_xlfn.XLOOKUP(Table2[[#This Row],[Patron Group]],$R$10:$R$24,$S$10:$S$24)</f>
        <v>Undergraduate</v>
      </c>
      <c r="E1968" s="1" t="d">
        <v>2023-02-06</v>
      </c>
      <c r="F1968" t="s">
        <v>815</v>
      </c>
      <c r="G1968" t="s">
        <v>2294</v>
      </c>
      <c r="H1968" t="str">
        <f>_xlfn.XLOOKUP(Table2[[#This Row],[Unique BarCode]],$N$10:$N$37,$O$10:$O$37)</f>
        <v>UVGA</v>
      </c>
      <c r="I1968" t="str">
        <f>_xlfn.XLOOKUP(Table2[[#This Row],[Unique BarCode]],$N$10:$N$37,$P$10:$P$37)</f>
        <v>Cable</v>
      </c>
      <c r="J1968" t="s">
        <v>8</v>
      </c>
      <c r="L1968">
        <v>1</v>
      </c>
    </row>
    <row r="1969" spans="1:12" x14ac:dyDescent="0.2">
      <c r="A1969" s="1" t="d">
        <v>2023-02-06</v>
      </c>
      <c r="B1969" s="45">
        <v>-1</v>
      </c>
      <c r="C1969" t="s">
        <v>77</v>
      </c>
      <c r="D1969" t="str">
        <f>_xlfn.XLOOKUP(Table2[[#This Row],[Patron Group]],$R$10:$R$24,$S$10:$S$24)</f>
        <v>Undergraduate</v>
      </c>
      <c r="E1969" s="1" t="d">
        <v>2023-02-06</v>
      </c>
      <c r="F1969" t="s">
        <v>1440</v>
      </c>
      <c r="G1969" t="s">
        <v>2272</v>
      </c>
      <c r="H1969" t="str">
        <f>_xlfn.XLOOKUP(Table2[[#This Row],[Unique BarCode]],$N$10:$N$37,$O$10:$O$37)</f>
        <v>WALLADPT</v>
      </c>
      <c r="I1969" t="str">
        <f>_xlfn.XLOOKUP(Table2[[#This Row],[Unique BarCode]],$N$10:$N$37,$P$10:$P$37)</f>
        <v>Charger</v>
      </c>
      <c r="J1969" t="s">
        <v>49</v>
      </c>
      <c r="K1969" t="s">
        <v>1441</v>
      </c>
      <c r="L1969">
        <v>1</v>
      </c>
    </row>
    <row r="1970" spans="1:12" x14ac:dyDescent="0.2">
      <c r="A1970" s="1" t="d">
        <v>2023-02-06</v>
      </c>
      <c r="B1970" s="45">
        <v>-1</v>
      </c>
      <c r="C1970" t="s">
        <v>77</v>
      </c>
      <c r="D1970" t="str">
        <f>_xlfn.XLOOKUP(Table2[[#This Row],[Patron Group]],$R$10:$R$24,$S$10:$S$24)</f>
        <v>Undergraduate</v>
      </c>
      <c r="E1970" s="1" t="d">
        <v>2023-02-06</v>
      </c>
      <c r="F1970" t="s">
        <v>1184</v>
      </c>
      <c r="G1970" t="s">
        <v>2272</v>
      </c>
      <c r="H1970" t="str">
        <f>_xlfn.XLOOKUP(Table2[[#This Row],[Unique BarCode]],$N$10:$N$37,$O$10:$O$37)</f>
        <v>WALLADPT</v>
      </c>
      <c r="I1970" t="str">
        <f>_xlfn.XLOOKUP(Table2[[#This Row],[Unique BarCode]],$N$10:$N$37,$P$10:$P$37)</f>
        <v>Charger</v>
      </c>
      <c r="J1970" t="s">
        <v>49</v>
      </c>
      <c r="K1970" t="s">
        <v>1185</v>
      </c>
      <c r="L1970">
        <v>1</v>
      </c>
    </row>
    <row r="1971" spans="1:12" x14ac:dyDescent="0.2">
      <c r="A1971" s="1" t="d">
        <v>2023-02-06</v>
      </c>
      <c r="B1971" s="45">
        <v>-1</v>
      </c>
      <c r="C1971" t="s">
        <v>77</v>
      </c>
      <c r="D1971" t="str">
        <f>_xlfn.XLOOKUP(Table2[[#This Row],[Patron Group]],$R$10:$R$24,$S$10:$S$24)</f>
        <v>Undergraduate</v>
      </c>
      <c r="E1971" s="1" t="d">
        <v>2023-02-06</v>
      </c>
      <c r="F1971" t="s">
        <v>587</v>
      </c>
      <c r="G1971" t="s">
        <v>2272</v>
      </c>
      <c r="H1971" t="str">
        <f>_xlfn.XLOOKUP(Table2[[#This Row],[Unique BarCode]],$N$10:$N$37,$O$10:$O$37)</f>
        <v>WALLADPT</v>
      </c>
      <c r="I1971" t="str">
        <f>_xlfn.XLOOKUP(Table2[[#This Row],[Unique BarCode]],$N$10:$N$37,$P$10:$P$37)</f>
        <v>Charger</v>
      </c>
      <c r="J1971" t="s">
        <v>49</v>
      </c>
      <c r="K1971" t="s">
        <v>588</v>
      </c>
      <c r="L1971">
        <v>1</v>
      </c>
    </row>
    <row r="1972" spans="1:12" x14ac:dyDescent="0.2">
      <c r="A1972" s="1" t="d">
        <v>2023-02-06</v>
      </c>
      <c r="B1972" s="45">
        <v>-1</v>
      </c>
      <c r="C1972" t="s">
        <v>77</v>
      </c>
      <c r="D1972" t="str">
        <f>_xlfn.XLOOKUP(Table2[[#This Row],[Patron Group]],$R$10:$R$24,$S$10:$S$24)</f>
        <v>Undergraduate</v>
      </c>
      <c r="E1972" s="1" t="d">
        <v>2023-02-06</v>
      </c>
      <c r="F1972" t="s">
        <v>45</v>
      </c>
      <c r="G1972" t="s">
        <v>2272</v>
      </c>
      <c r="H1972" t="str">
        <f>_xlfn.XLOOKUP(Table2[[#This Row],[Unique BarCode]],$N$10:$N$37,$O$10:$O$37)</f>
        <v>WALLADPT</v>
      </c>
      <c r="I1972" t="str">
        <f>_xlfn.XLOOKUP(Table2[[#This Row],[Unique BarCode]],$N$10:$N$37,$P$10:$P$37)</f>
        <v>Charger</v>
      </c>
      <c r="J1972" t="s">
        <v>13</v>
      </c>
      <c r="K1972" t="s">
        <v>46</v>
      </c>
      <c r="L1972">
        <v>1</v>
      </c>
    </row>
    <row r="1973" spans="1:12" x14ac:dyDescent="0.2">
      <c r="A1973" s="1" t="d">
        <v>2023-02-06</v>
      </c>
      <c r="B1973" s="45">
        <v>-1</v>
      </c>
      <c r="C1973" t="s">
        <v>77</v>
      </c>
      <c r="D1973" t="str">
        <f>_xlfn.XLOOKUP(Table2[[#This Row],[Patron Group]],$R$10:$R$24,$S$10:$S$24)</f>
        <v>Undergraduate</v>
      </c>
      <c r="E1973" s="1" t="d">
        <v>2023-02-06</v>
      </c>
      <c r="F1973" t="s">
        <v>1390</v>
      </c>
      <c r="G1973" t="s">
        <v>2272</v>
      </c>
      <c r="H1973" t="str">
        <f>_xlfn.XLOOKUP(Table2[[#This Row],[Unique BarCode]],$N$10:$N$37,$O$10:$O$37)</f>
        <v>WALLADPT</v>
      </c>
      <c r="I1973" t="str">
        <f>_xlfn.XLOOKUP(Table2[[#This Row],[Unique BarCode]],$N$10:$N$37,$P$10:$P$37)</f>
        <v>Charger</v>
      </c>
      <c r="J1973" t="s">
        <v>8</v>
      </c>
      <c r="K1973" t="s">
        <v>1391</v>
      </c>
      <c r="L1973">
        <v>1</v>
      </c>
    </row>
    <row r="1974" spans="1:12" x14ac:dyDescent="0.2">
      <c r="A1974" s="1" t="d">
        <v>2023-02-06</v>
      </c>
      <c r="B1974" s="45">
        <v>-1</v>
      </c>
      <c r="C1974" t="s">
        <v>77</v>
      </c>
      <c r="D1974" t="str">
        <f>_xlfn.XLOOKUP(Table2[[#This Row],[Patron Group]],$R$10:$R$24,$S$10:$S$24)</f>
        <v>Undergraduate</v>
      </c>
      <c r="E1974" s="1" t="d">
        <v>2023-02-06</v>
      </c>
      <c r="F1974" t="s">
        <v>1326</v>
      </c>
      <c r="G1974" t="s">
        <v>2272</v>
      </c>
      <c r="H1974" t="str">
        <f>_xlfn.XLOOKUP(Table2[[#This Row],[Unique BarCode]],$N$10:$N$37,$O$10:$O$37)</f>
        <v>WALLADPT</v>
      </c>
      <c r="I1974" t="str">
        <f>_xlfn.XLOOKUP(Table2[[#This Row],[Unique BarCode]],$N$10:$N$37,$P$10:$P$37)</f>
        <v>Charger</v>
      </c>
      <c r="J1974" t="s">
        <v>8</v>
      </c>
      <c r="K1974" t="s">
        <v>1327</v>
      </c>
      <c r="L1974">
        <v>1</v>
      </c>
    </row>
    <row r="1975" spans="1:12" x14ac:dyDescent="0.2">
      <c r="A1975" s="1" t="d">
        <v>2023-02-06</v>
      </c>
      <c r="B1975" s="45">
        <v>-1</v>
      </c>
      <c r="C1975" t="s">
        <v>77</v>
      </c>
      <c r="D1975" t="str">
        <f>_xlfn.XLOOKUP(Table2[[#This Row],[Patron Group]],$R$10:$R$24,$S$10:$S$24)</f>
        <v>Undergraduate</v>
      </c>
      <c r="E1975" s="1" t="d">
        <v>2023-02-06</v>
      </c>
      <c r="F1975" t="s">
        <v>854</v>
      </c>
      <c r="G1975" t="s">
        <v>2272</v>
      </c>
      <c r="H1975" t="str">
        <f>_xlfn.XLOOKUP(Table2[[#This Row],[Unique BarCode]],$N$10:$N$37,$O$10:$O$37)</f>
        <v>WALLADPT</v>
      </c>
      <c r="I1975" t="str">
        <f>_xlfn.XLOOKUP(Table2[[#This Row],[Unique BarCode]],$N$10:$N$37,$P$10:$P$37)</f>
        <v>Charger</v>
      </c>
      <c r="J1975" t="s">
        <v>8</v>
      </c>
      <c r="L1975">
        <v>1</v>
      </c>
    </row>
    <row r="1976" spans="1:12" x14ac:dyDescent="0.2">
      <c r="A1976" s="1" t="d">
        <v>2023-02-06</v>
      </c>
      <c r="B1976" s="45">
        <v>-1</v>
      </c>
      <c r="C1976" t="s">
        <v>77</v>
      </c>
      <c r="D1976" t="str">
        <f>_xlfn.XLOOKUP(Table2[[#This Row],[Patron Group]],$R$10:$R$24,$S$10:$S$24)</f>
        <v>Undergraduate</v>
      </c>
      <c r="E1976" s="1" t="d">
        <v>2023-02-06</v>
      </c>
      <c r="F1976" t="s">
        <v>274</v>
      </c>
      <c r="G1976" t="s">
        <v>2272</v>
      </c>
      <c r="H1976" t="str">
        <f>_xlfn.XLOOKUP(Table2[[#This Row],[Unique BarCode]],$N$10:$N$37,$O$10:$O$37)</f>
        <v>WALLADPT</v>
      </c>
      <c r="I1976" t="str">
        <f>_xlfn.XLOOKUP(Table2[[#This Row],[Unique BarCode]],$N$10:$N$37,$P$10:$P$37)</f>
        <v>Charger</v>
      </c>
      <c r="J1976" t="s">
        <v>8</v>
      </c>
      <c r="L1976">
        <v>1</v>
      </c>
    </row>
    <row r="1977" spans="1:12" x14ac:dyDescent="0.2">
      <c r="A1977" s="1" t="d">
        <v>2023-02-06</v>
      </c>
      <c r="B1977" s="45">
        <v>-1</v>
      </c>
      <c r="C1977" t="s">
        <v>77</v>
      </c>
      <c r="D1977" t="str">
        <f>_xlfn.XLOOKUP(Table2[[#This Row],[Patron Group]],$R$10:$R$24,$S$10:$S$24)</f>
        <v>Undergraduate</v>
      </c>
      <c r="E1977" s="1" t="d">
        <v>2023-02-06</v>
      </c>
      <c r="F1977" t="s">
        <v>482</v>
      </c>
      <c r="G1977" t="s">
        <v>2272</v>
      </c>
      <c r="H1977" t="str">
        <f>_xlfn.XLOOKUP(Table2[[#This Row],[Unique BarCode]],$N$10:$N$37,$O$10:$O$37)</f>
        <v>WALLADPT</v>
      </c>
      <c r="I1977" t="str">
        <f>_xlfn.XLOOKUP(Table2[[#This Row],[Unique BarCode]],$N$10:$N$37,$P$10:$P$37)</f>
        <v>Charger</v>
      </c>
      <c r="J1977" t="s">
        <v>8</v>
      </c>
      <c r="L1977">
        <v>1</v>
      </c>
    </row>
    <row r="1978" spans="1:12" x14ac:dyDescent="0.2">
      <c r="A1978" s="1" t="d">
        <v>2023-02-06</v>
      </c>
      <c r="B1978" s="45">
        <v>-1</v>
      </c>
      <c r="C1978" t="s">
        <v>77</v>
      </c>
      <c r="D1978" t="str">
        <f>_xlfn.XLOOKUP(Table2[[#This Row],[Patron Group]],$R$10:$R$24,$S$10:$S$24)</f>
        <v>Undergraduate</v>
      </c>
      <c r="E1978" s="1" t="d">
        <v>2023-02-06</v>
      </c>
      <c r="F1978" t="s">
        <v>484</v>
      </c>
      <c r="G1978" t="s">
        <v>2272</v>
      </c>
      <c r="H1978" t="str">
        <f>_xlfn.XLOOKUP(Table2[[#This Row],[Unique BarCode]],$N$10:$N$37,$O$10:$O$37)</f>
        <v>WALLADPT</v>
      </c>
      <c r="I1978" t="str">
        <f>_xlfn.XLOOKUP(Table2[[#This Row],[Unique BarCode]],$N$10:$N$37,$P$10:$P$37)</f>
        <v>Charger</v>
      </c>
      <c r="J1978" t="s">
        <v>8</v>
      </c>
      <c r="L1978">
        <v>1</v>
      </c>
    </row>
    <row r="1979" spans="1:12" x14ac:dyDescent="0.2">
      <c r="A1979" s="1" t="d">
        <v>2023-02-06</v>
      </c>
      <c r="B1979" s="45">
        <v>-1</v>
      </c>
      <c r="C1979" t="s">
        <v>77</v>
      </c>
      <c r="D1979" t="str">
        <f>_xlfn.XLOOKUP(Table2[[#This Row],[Patron Group]],$R$10:$R$24,$S$10:$S$24)</f>
        <v>Undergraduate</v>
      </c>
      <c r="E1979" s="1" t="d">
        <v>2023-02-06</v>
      </c>
      <c r="F1979" t="s">
        <v>1392</v>
      </c>
      <c r="G1979" t="s">
        <v>2272</v>
      </c>
      <c r="H1979" t="str">
        <f>_xlfn.XLOOKUP(Table2[[#This Row],[Unique BarCode]],$N$10:$N$37,$O$10:$O$37)</f>
        <v>WALLADPT</v>
      </c>
      <c r="I1979" t="str">
        <f>_xlfn.XLOOKUP(Table2[[#This Row],[Unique BarCode]],$N$10:$N$37,$P$10:$P$37)</f>
        <v>Charger</v>
      </c>
      <c r="J1979" t="s">
        <v>8</v>
      </c>
      <c r="L1979">
        <v>1</v>
      </c>
    </row>
    <row r="1980" spans="1:12" x14ac:dyDescent="0.2">
      <c r="A1980" s="1" t="d">
        <v>2023-02-06</v>
      </c>
      <c r="B1980" s="45">
        <v>-1</v>
      </c>
      <c r="C1980" t="s">
        <v>77</v>
      </c>
      <c r="D1980" t="str">
        <f>_xlfn.XLOOKUP(Table2[[#This Row],[Patron Group]],$R$10:$R$24,$S$10:$S$24)</f>
        <v>Undergraduate</v>
      </c>
      <c r="E1980" s="1" t="d">
        <v>2023-02-06</v>
      </c>
      <c r="F1980" t="s">
        <v>73</v>
      </c>
      <c r="G1980" t="s">
        <v>2272</v>
      </c>
      <c r="H1980" t="str">
        <f>_xlfn.XLOOKUP(Table2[[#This Row],[Unique BarCode]],$N$10:$N$37,$O$10:$O$37)</f>
        <v>WALLADPT</v>
      </c>
      <c r="I1980" t="str">
        <f>_xlfn.XLOOKUP(Table2[[#This Row],[Unique BarCode]],$N$10:$N$37,$P$10:$P$37)</f>
        <v>Charger</v>
      </c>
      <c r="J1980" t="s">
        <v>8</v>
      </c>
      <c r="L1980">
        <v>1</v>
      </c>
    </row>
    <row r="1981" spans="1:12" x14ac:dyDescent="0.2">
      <c r="A1981" s="1" t="d">
        <v>2023-02-06</v>
      </c>
      <c r="B1981" s="45">
        <v>-1</v>
      </c>
      <c r="C1981" t="s">
        <v>77</v>
      </c>
      <c r="D1981" t="str">
        <f>_xlfn.XLOOKUP(Table2[[#This Row],[Patron Group]],$R$10:$R$24,$S$10:$S$24)</f>
        <v>Undergraduate</v>
      </c>
      <c r="E1981" s="1" t="d">
        <v>2023-02-06</v>
      </c>
      <c r="F1981" t="s">
        <v>97</v>
      </c>
      <c r="G1981" t="s">
        <v>2272</v>
      </c>
      <c r="H1981" t="str">
        <f>_xlfn.XLOOKUP(Table2[[#This Row],[Unique BarCode]],$N$10:$N$37,$O$10:$O$37)</f>
        <v>WALLADPT</v>
      </c>
      <c r="I1981" t="str">
        <f>_xlfn.XLOOKUP(Table2[[#This Row],[Unique BarCode]],$N$10:$N$37,$P$10:$P$37)</f>
        <v>Charger</v>
      </c>
      <c r="J1981" t="s">
        <v>8</v>
      </c>
      <c r="L1981">
        <v>1</v>
      </c>
    </row>
    <row r="1982" spans="1:12" x14ac:dyDescent="0.2">
      <c r="A1982" s="1" t="d">
        <v>2023-02-06</v>
      </c>
      <c r="B1982" s="45">
        <v>-1</v>
      </c>
      <c r="C1982" t="s">
        <v>77</v>
      </c>
      <c r="D1982" t="str">
        <f>_xlfn.XLOOKUP(Table2[[#This Row],[Patron Group]],$R$10:$R$24,$S$10:$S$24)</f>
        <v>Undergraduate</v>
      </c>
      <c r="E1982" s="1" t="d">
        <v>2023-02-06</v>
      </c>
      <c r="F1982" t="s">
        <v>275</v>
      </c>
      <c r="G1982" t="s">
        <v>2272</v>
      </c>
      <c r="H1982" t="str">
        <f>_xlfn.XLOOKUP(Table2[[#This Row],[Unique BarCode]],$N$10:$N$37,$O$10:$O$37)</f>
        <v>WALLADPT</v>
      </c>
      <c r="I1982" t="str">
        <f>_xlfn.XLOOKUP(Table2[[#This Row],[Unique BarCode]],$N$10:$N$37,$P$10:$P$37)</f>
        <v>Charger</v>
      </c>
      <c r="J1982" t="s">
        <v>8</v>
      </c>
      <c r="L1982">
        <v>1</v>
      </c>
    </row>
    <row r="1983" spans="1:12" x14ac:dyDescent="0.2">
      <c r="A1983" s="1" t="d">
        <v>2023-02-06</v>
      </c>
      <c r="B1983" s="45">
        <v>-1</v>
      </c>
      <c r="C1983" t="s">
        <v>77</v>
      </c>
      <c r="D1983" t="str">
        <f>_xlfn.XLOOKUP(Table2[[#This Row],[Patron Group]],$R$10:$R$24,$S$10:$S$24)</f>
        <v>Undergraduate</v>
      </c>
      <c r="E1983" s="1" t="d">
        <v>2023-02-13</v>
      </c>
      <c r="F1983" t="s">
        <v>1010</v>
      </c>
      <c r="G1983" t="s">
        <v>2273</v>
      </c>
      <c r="H1983" t="str">
        <f>_xlfn.XLOOKUP(Table2[[#This Row],[Unique BarCode]],$N$10:$N$37,$O$10:$O$37)</f>
        <v>ChromeBook</v>
      </c>
      <c r="I1983" t="str">
        <f>_xlfn.XLOOKUP(Table2[[#This Row],[Unique BarCode]],$N$10:$N$37,$P$10:$P$37)</f>
        <v>Device</v>
      </c>
      <c r="J1983" t="s">
        <v>128</v>
      </c>
      <c r="K1983" t="s">
        <v>1011</v>
      </c>
      <c r="L1983">
        <v>1</v>
      </c>
    </row>
    <row r="1984" spans="1:12" x14ac:dyDescent="0.2">
      <c r="A1984" s="1" t="d">
        <v>2023-02-06</v>
      </c>
      <c r="B1984" s="45">
        <v>-1</v>
      </c>
      <c r="C1984" t="s">
        <v>77</v>
      </c>
      <c r="D1984" t="str">
        <f>_xlfn.XLOOKUP(Table2[[#This Row],[Patron Group]],$R$10:$R$24,$S$10:$S$24)</f>
        <v>Undergraduate</v>
      </c>
      <c r="E1984" s="1" t="d">
        <v>2023-02-13</v>
      </c>
      <c r="F1984" t="s">
        <v>689</v>
      </c>
      <c r="G1984" t="s">
        <v>2273</v>
      </c>
      <c r="H1984" t="str">
        <f>_xlfn.XLOOKUP(Table2[[#This Row],[Unique BarCode]],$N$10:$N$37,$O$10:$O$37)</f>
        <v>ChromeBook</v>
      </c>
      <c r="I1984" t="str">
        <f>_xlfn.XLOOKUP(Table2[[#This Row],[Unique BarCode]],$N$10:$N$37,$P$10:$P$37)</f>
        <v>Device</v>
      </c>
      <c r="J1984" t="s">
        <v>13</v>
      </c>
      <c r="K1984" t="s">
        <v>690</v>
      </c>
      <c r="L1984">
        <v>1</v>
      </c>
    </row>
    <row r="1985" spans="1:12" x14ac:dyDescent="0.2">
      <c r="A1985" s="1" t="d">
        <v>2023-02-06</v>
      </c>
      <c r="B1985" s="45">
        <v>-1</v>
      </c>
      <c r="C1985" t="s">
        <v>77</v>
      </c>
      <c r="D1985" t="str">
        <f>_xlfn.XLOOKUP(Table2[[#This Row],[Patron Group]],$R$10:$R$24,$S$10:$S$24)</f>
        <v>Undergraduate</v>
      </c>
      <c r="E1985" s="1" t="d">
        <v>2023-02-13</v>
      </c>
      <c r="F1985" t="s">
        <v>1393</v>
      </c>
      <c r="G1985" t="s">
        <v>2273</v>
      </c>
      <c r="H1985" t="str">
        <f>_xlfn.XLOOKUP(Table2[[#This Row],[Unique BarCode]],$N$10:$N$37,$O$10:$O$37)</f>
        <v>ChromeBook</v>
      </c>
      <c r="I1985" t="str">
        <f>_xlfn.XLOOKUP(Table2[[#This Row],[Unique BarCode]],$N$10:$N$37,$P$10:$P$37)</f>
        <v>Device</v>
      </c>
      <c r="J1985" t="s">
        <v>13</v>
      </c>
      <c r="K1985" t="s">
        <v>1394</v>
      </c>
      <c r="L1985">
        <v>1</v>
      </c>
    </row>
    <row r="1986" spans="1:12" x14ac:dyDescent="0.2">
      <c r="A1986" s="1" t="d">
        <v>2023-02-06</v>
      </c>
      <c r="B1986" s="45">
        <v>-1</v>
      </c>
      <c r="C1986" t="s">
        <v>77</v>
      </c>
      <c r="D1986" t="str">
        <f>_xlfn.XLOOKUP(Table2[[#This Row],[Patron Group]],$R$10:$R$24,$S$10:$S$24)</f>
        <v>Undergraduate</v>
      </c>
      <c r="E1986" s="1" t="d">
        <v>2023-02-13</v>
      </c>
      <c r="F1986" t="s">
        <v>725</v>
      </c>
      <c r="G1986" t="s">
        <v>2273</v>
      </c>
      <c r="H1986" t="str">
        <f>_xlfn.XLOOKUP(Table2[[#This Row],[Unique BarCode]],$N$10:$N$37,$O$10:$O$37)</f>
        <v>ChromeBook</v>
      </c>
      <c r="I1986" t="str">
        <f>_xlfn.XLOOKUP(Table2[[#This Row],[Unique BarCode]],$N$10:$N$37,$P$10:$P$37)</f>
        <v>Device</v>
      </c>
      <c r="J1986" t="s">
        <v>8</v>
      </c>
      <c r="K1986" t="s">
        <v>726</v>
      </c>
      <c r="L1986">
        <v>1</v>
      </c>
    </row>
    <row r="1987" spans="1:12" x14ac:dyDescent="0.2">
      <c r="A1987" s="1" t="d">
        <v>2023-02-06</v>
      </c>
      <c r="B1987" s="45">
        <v>-1</v>
      </c>
      <c r="C1987" t="s">
        <v>77</v>
      </c>
      <c r="D1987" t="str">
        <f>_xlfn.XLOOKUP(Table2[[#This Row],[Patron Group]],$R$10:$R$24,$S$10:$S$24)</f>
        <v>Undergraduate</v>
      </c>
      <c r="E1987" s="1" t="d">
        <v>2023-02-13</v>
      </c>
      <c r="F1987" t="s">
        <v>1485</v>
      </c>
      <c r="G1987" t="s">
        <v>2274</v>
      </c>
      <c r="H1987" t="str">
        <f>_xlfn.XLOOKUP(Table2[[#This Row],[Unique BarCode]],$N$10:$N$37,$O$10:$O$37)</f>
        <v>MacBook</v>
      </c>
      <c r="I1987" t="str">
        <f>_xlfn.XLOOKUP(Table2[[#This Row],[Unique BarCode]],$N$10:$N$37,$P$10:$P$37)</f>
        <v>Device</v>
      </c>
      <c r="J1987" t="s">
        <v>8</v>
      </c>
      <c r="K1987" t="s">
        <v>1486</v>
      </c>
      <c r="L1987">
        <v>1</v>
      </c>
    </row>
    <row r="1988" spans="1:12" x14ac:dyDescent="0.2">
      <c r="A1988" s="1" t="d">
        <v>2023-02-06</v>
      </c>
      <c r="B1988" s="45">
        <v>-1</v>
      </c>
      <c r="C1988" t="s">
        <v>77</v>
      </c>
      <c r="D1988" t="str">
        <f>_xlfn.XLOOKUP(Table2[[#This Row],[Patron Group]],$R$10:$R$24,$S$10:$S$24)</f>
        <v>Undergraduate</v>
      </c>
      <c r="E1988" s="1" t="d">
        <v>2023-02-13</v>
      </c>
      <c r="F1988" t="s">
        <v>155</v>
      </c>
      <c r="G1988" t="s">
        <v>2274</v>
      </c>
      <c r="H1988" t="str">
        <f>_xlfn.XLOOKUP(Table2[[#This Row],[Unique BarCode]],$N$10:$N$37,$O$10:$O$37)</f>
        <v>MacBook</v>
      </c>
      <c r="I1988" t="str">
        <f>_xlfn.XLOOKUP(Table2[[#This Row],[Unique BarCode]],$N$10:$N$37,$P$10:$P$37)</f>
        <v>Device</v>
      </c>
      <c r="J1988" t="s">
        <v>8</v>
      </c>
      <c r="K1988" t="s">
        <v>156</v>
      </c>
      <c r="L1988">
        <v>1</v>
      </c>
    </row>
    <row r="1989" spans="1:12" x14ac:dyDescent="0.2">
      <c r="A1989" s="1" t="d">
        <v>2023-02-06</v>
      </c>
      <c r="B1989" s="45">
        <v>-1</v>
      </c>
      <c r="C1989" t="s">
        <v>77</v>
      </c>
      <c r="D1989" t="str">
        <f>_xlfn.XLOOKUP(Table2[[#This Row],[Patron Group]],$R$10:$R$24,$S$10:$S$24)</f>
        <v>Undergraduate</v>
      </c>
      <c r="E1989" s="1" t="d">
        <v>2023-02-13</v>
      </c>
      <c r="F1989" t="s">
        <v>1487</v>
      </c>
      <c r="G1989" t="s">
        <v>2274</v>
      </c>
      <c r="H1989" t="str">
        <f>_xlfn.XLOOKUP(Table2[[#This Row],[Unique BarCode]],$N$10:$N$37,$O$10:$O$37)</f>
        <v>MacBook</v>
      </c>
      <c r="I1989" t="str">
        <f>_xlfn.XLOOKUP(Table2[[#This Row],[Unique BarCode]],$N$10:$N$37,$P$10:$P$37)</f>
        <v>Device</v>
      </c>
      <c r="J1989" t="s">
        <v>8</v>
      </c>
      <c r="K1989" t="s">
        <v>1487</v>
      </c>
      <c r="L1989">
        <v>1</v>
      </c>
    </row>
    <row r="1990" spans="1:12" x14ac:dyDescent="0.2">
      <c r="A1990" s="1" t="d">
        <v>2023-02-06</v>
      </c>
      <c r="B1990" s="45">
        <v>-1</v>
      </c>
      <c r="C1990" t="s">
        <v>77</v>
      </c>
      <c r="D1990" t="str">
        <f>_xlfn.XLOOKUP(Table2[[#This Row],[Patron Group]],$R$10:$R$24,$S$10:$S$24)</f>
        <v>Undergraduate</v>
      </c>
      <c r="E1990" s="1" t="d">
        <v>2023-02-13</v>
      </c>
      <c r="F1990" t="s">
        <v>695</v>
      </c>
      <c r="G1990" t="s">
        <v>2275</v>
      </c>
      <c r="H1990" t="str">
        <f>_xlfn.XLOOKUP(Table2[[#This Row],[Unique BarCode]],$N$10:$N$37,$O$10:$O$37)</f>
        <v>iPad</v>
      </c>
      <c r="I1990" t="str">
        <f>_xlfn.XLOOKUP(Table2[[#This Row],[Unique BarCode]],$N$10:$N$37,$P$10:$P$37)</f>
        <v>Device</v>
      </c>
      <c r="J1990" t="s">
        <v>8</v>
      </c>
      <c r="L1990">
        <v>1</v>
      </c>
    </row>
    <row r="1991" spans="1:12" x14ac:dyDescent="0.2">
      <c r="A1991" s="1" t="d">
        <v>2023-02-06</v>
      </c>
      <c r="B1991" s="45">
        <v>-1</v>
      </c>
      <c r="C1991" t="s">
        <v>77</v>
      </c>
      <c r="D1991" t="str">
        <f>_xlfn.XLOOKUP(Table2[[#This Row],[Patron Group]],$R$10:$R$24,$S$10:$S$24)</f>
        <v>Undergraduate</v>
      </c>
      <c r="E1991" s="1" t="d">
        <v>2023-02-13</v>
      </c>
      <c r="F1991" t="s">
        <v>167</v>
      </c>
      <c r="G1991" t="s">
        <v>2263</v>
      </c>
      <c r="H1991" t="str">
        <f>_xlfn.XLOOKUP(Table2[[#This Row],[Unique BarCode]],$N$10:$N$37,$O$10:$O$37)</f>
        <v>HP Laptop</v>
      </c>
      <c r="I1991" t="str">
        <f>_xlfn.XLOOKUP(Table2[[#This Row],[Unique BarCode]],$N$10:$N$37,$P$10:$P$37)</f>
        <v>Device</v>
      </c>
      <c r="J1991" t="s">
        <v>8</v>
      </c>
      <c r="K1991" t="s">
        <v>168</v>
      </c>
      <c r="L1991">
        <v>1</v>
      </c>
    </row>
    <row r="1992" spans="1:12" x14ac:dyDescent="0.2">
      <c r="A1992" s="1" t="d">
        <v>2023-02-06</v>
      </c>
      <c r="B1992" s="45">
        <v>-1</v>
      </c>
      <c r="C1992" t="s">
        <v>77</v>
      </c>
      <c r="D1992" t="str">
        <f>_xlfn.XLOOKUP(Table2[[#This Row],[Patron Group]],$R$10:$R$24,$S$10:$S$24)</f>
        <v>Undergraduate</v>
      </c>
      <c r="E1992" s="1" t="d">
        <v>2023-02-13</v>
      </c>
      <c r="F1992" t="s">
        <v>169</v>
      </c>
      <c r="G1992" t="s">
        <v>2263</v>
      </c>
      <c r="H1992" t="str">
        <f>_xlfn.XLOOKUP(Table2[[#This Row],[Unique BarCode]],$N$10:$N$37,$O$10:$O$37)</f>
        <v>HP Laptop</v>
      </c>
      <c r="I1992" t="str">
        <f>_xlfn.XLOOKUP(Table2[[#This Row],[Unique BarCode]],$N$10:$N$37,$P$10:$P$37)</f>
        <v>Device</v>
      </c>
      <c r="J1992" t="s">
        <v>8</v>
      </c>
      <c r="K1992" t="s">
        <v>170</v>
      </c>
      <c r="L1992">
        <v>1</v>
      </c>
    </row>
    <row r="1993" spans="1:12" x14ac:dyDescent="0.2">
      <c r="A1993" s="1" t="d">
        <v>2023-02-06</v>
      </c>
      <c r="B1993" s="45">
        <v>-1</v>
      </c>
      <c r="C1993" t="s">
        <v>77</v>
      </c>
      <c r="D1993" t="str">
        <f>_xlfn.XLOOKUP(Table2[[#This Row],[Patron Group]],$R$10:$R$24,$S$10:$S$24)</f>
        <v>Undergraduate</v>
      </c>
      <c r="E1993" s="1" t="d">
        <v>2023-02-13</v>
      </c>
      <c r="F1993" t="s">
        <v>623</v>
      </c>
      <c r="G1993" t="s">
        <v>2263</v>
      </c>
      <c r="H1993" t="str">
        <f>_xlfn.XLOOKUP(Table2[[#This Row],[Unique BarCode]],$N$10:$N$37,$O$10:$O$37)</f>
        <v>HP Laptop</v>
      </c>
      <c r="I1993" t="str">
        <f>_xlfn.XLOOKUP(Table2[[#This Row],[Unique BarCode]],$N$10:$N$37,$P$10:$P$37)</f>
        <v>Device</v>
      </c>
      <c r="J1993" t="s">
        <v>8</v>
      </c>
      <c r="K1993" t="s">
        <v>624</v>
      </c>
      <c r="L1993">
        <v>1</v>
      </c>
    </row>
    <row r="1994" spans="1:12" x14ac:dyDescent="0.2">
      <c r="A1994" s="1" t="d">
        <v>2023-02-06</v>
      </c>
      <c r="B1994" s="45">
        <v>-1</v>
      </c>
      <c r="C1994" t="s">
        <v>77</v>
      </c>
      <c r="D1994" t="str">
        <f>_xlfn.XLOOKUP(Table2[[#This Row],[Patron Group]],$R$10:$R$24,$S$10:$S$24)</f>
        <v>Undergraduate</v>
      </c>
      <c r="E1994" s="1" t="d">
        <v>2023-02-13</v>
      </c>
      <c r="F1994" t="s">
        <v>930</v>
      </c>
      <c r="G1994" t="s">
        <v>2263</v>
      </c>
      <c r="H1994" t="str">
        <f>_xlfn.XLOOKUP(Table2[[#This Row],[Unique BarCode]],$N$10:$N$37,$O$10:$O$37)</f>
        <v>HP Laptop</v>
      </c>
      <c r="I1994" t="str">
        <f>_xlfn.XLOOKUP(Table2[[#This Row],[Unique BarCode]],$N$10:$N$37,$P$10:$P$37)</f>
        <v>Device</v>
      </c>
      <c r="J1994" t="s">
        <v>8</v>
      </c>
      <c r="K1994" t="s">
        <v>931</v>
      </c>
      <c r="L1994">
        <v>1</v>
      </c>
    </row>
    <row r="1995" spans="1:12" x14ac:dyDescent="0.2">
      <c r="A1995" s="1" t="d">
        <v>2023-02-06</v>
      </c>
      <c r="B1995" s="45">
        <v>-1</v>
      </c>
      <c r="C1995" t="s">
        <v>77</v>
      </c>
      <c r="D1995" t="str">
        <f>_xlfn.XLOOKUP(Table2[[#This Row],[Patron Group]],$R$10:$R$24,$S$10:$S$24)</f>
        <v>Undergraduate</v>
      </c>
      <c r="E1995" s="1" t="d">
        <v>2023-02-13</v>
      </c>
      <c r="F1995" t="s">
        <v>143</v>
      </c>
      <c r="G1995" t="s">
        <v>2263</v>
      </c>
      <c r="H1995" t="str">
        <f>_xlfn.XLOOKUP(Table2[[#This Row],[Unique BarCode]],$N$10:$N$37,$O$10:$O$37)</f>
        <v>HP Laptop</v>
      </c>
      <c r="I1995" t="str">
        <f>_xlfn.XLOOKUP(Table2[[#This Row],[Unique BarCode]],$N$10:$N$37,$P$10:$P$37)</f>
        <v>Device</v>
      </c>
      <c r="J1995" t="s">
        <v>8</v>
      </c>
      <c r="K1995" t="s">
        <v>144</v>
      </c>
      <c r="L1995">
        <v>1</v>
      </c>
    </row>
    <row r="1996" spans="1:12" x14ac:dyDescent="0.2">
      <c r="A1996" s="1" t="d">
        <v>2023-02-06</v>
      </c>
      <c r="B1996" s="45">
        <v>-1</v>
      </c>
      <c r="C1996" t="s">
        <v>77</v>
      </c>
      <c r="D1996" t="str">
        <f>_xlfn.XLOOKUP(Table2[[#This Row],[Patron Group]],$R$10:$R$24,$S$10:$S$24)</f>
        <v>Undergraduate</v>
      </c>
      <c r="E1996" s="1" t="d">
        <v>2023-02-13</v>
      </c>
      <c r="F1996" t="s">
        <v>879</v>
      </c>
      <c r="G1996" t="s">
        <v>2263</v>
      </c>
      <c r="H1996" t="str">
        <f>_xlfn.XLOOKUP(Table2[[#This Row],[Unique BarCode]],$N$10:$N$37,$O$10:$O$37)</f>
        <v>HP Laptop</v>
      </c>
      <c r="I1996" t="str">
        <f>_xlfn.XLOOKUP(Table2[[#This Row],[Unique BarCode]],$N$10:$N$37,$P$10:$P$37)</f>
        <v>Device</v>
      </c>
      <c r="J1996" t="s">
        <v>8</v>
      </c>
      <c r="K1996" t="s">
        <v>880</v>
      </c>
      <c r="L1996">
        <v>1</v>
      </c>
    </row>
    <row r="1997" spans="1:12" x14ac:dyDescent="0.2">
      <c r="A1997" s="1" t="d">
        <v>2023-02-06</v>
      </c>
      <c r="B1997" s="45">
        <v>-1</v>
      </c>
      <c r="C1997" t="s">
        <v>77</v>
      </c>
      <c r="D1997" t="str">
        <f>_xlfn.XLOOKUP(Table2[[#This Row],[Patron Group]],$R$10:$R$24,$S$10:$S$24)</f>
        <v>Undergraduate</v>
      </c>
      <c r="E1997" s="1" t="d">
        <v>2023-02-17</v>
      </c>
      <c r="F1997" t="s">
        <v>151</v>
      </c>
      <c r="G1997" t="s">
        <v>2273</v>
      </c>
      <c r="H1997" t="str">
        <f>_xlfn.XLOOKUP(Table2[[#This Row],[Unique BarCode]],$N$10:$N$37,$O$10:$O$37)</f>
        <v>ChromeBook</v>
      </c>
      <c r="I1997" t="str">
        <f>_xlfn.XLOOKUP(Table2[[#This Row],[Unique BarCode]],$N$10:$N$37,$P$10:$P$37)</f>
        <v>Device</v>
      </c>
      <c r="J1997" t="s">
        <v>128</v>
      </c>
      <c r="K1997" t="s">
        <v>152</v>
      </c>
      <c r="L1997">
        <v>1</v>
      </c>
    </row>
    <row r="1998" spans="1:12" x14ac:dyDescent="0.2">
      <c r="A1998" s="1" t="d">
        <v>2023-02-06</v>
      </c>
      <c r="B1998" s="45">
        <v>-1</v>
      </c>
      <c r="C1998" t="s">
        <v>77</v>
      </c>
      <c r="D1998" t="str">
        <f>_xlfn.XLOOKUP(Table2[[#This Row],[Patron Group]],$R$10:$R$24,$S$10:$S$24)</f>
        <v>Undergraduate</v>
      </c>
      <c r="E1998" s="1" t="d">
        <v>2023-02-18</v>
      </c>
      <c r="F1998" t="s">
        <v>323</v>
      </c>
      <c r="G1998" t="s">
        <v>2263</v>
      </c>
      <c r="H1998" t="str">
        <f>_xlfn.XLOOKUP(Table2[[#This Row],[Unique BarCode]],$N$10:$N$37,$O$10:$O$37)</f>
        <v>HP Laptop</v>
      </c>
      <c r="I1998" t="str">
        <f>_xlfn.XLOOKUP(Table2[[#This Row],[Unique BarCode]],$N$10:$N$37,$P$10:$P$37)</f>
        <v>Device</v>
      </c>
      <c r="J1998" t="s">
        <v>8</v>
      </c>
      <c r="K1998" t="s">
        <v>324</v>
      </c>
      <c r="L1998">
        <v>1</v>
      </c>
    </row>
    <row r="1999" spans="1:12" x14ac:dyDescent="0.2">
      <c r="A1999" s="1" t="d">
        <v>2023-02-06</v>
      </c>
      <c r="B1999" s="45">
        <v>-1</v>
      </c>
      <c r="C1999" t="s">
        <v>77</v>
      </c>
      <c r="D1999" t="str">
        <f>_xlfn.XLOOKUP(Table2[[#This Row],[Patron Group]],$R$10:$R$24,$S$10:$S$24)</f>
        <v>Undergraduate</v>
      </c>
      <c r="E1999" s="1" t="d">
        <v>2023-02-19</v>
      </c>
      <c r="F1999" t="s">
        <v>309</v>
      </c>
      <c r="G1999" t="s">
        <v>2274</v>
      </c>
      <c r="H1999" t="str">
        <f>_xlfn.XLOOKUP(Table2[[#This Row],[Unique BarCode]],$N$10:$N$37,$O$10:$O$37)</f>
        <v>MacBook</v>
      </c>
      <c r="I1999" t="str">
        <f>_xlfn.XLOOKUP(Table2[[#This Row],[Unique BarCode]],$N$10:$N$37,$P$10:$P$37)</f>
        <v>Device</v>
      </c>
      <c r="J1999" t="s">
        <v>8</v>
      </c>
      <c r="K1999" t="s">
        <v>310</v>
      </c>
      <c r="L1999">
        <v>1</v>
      </c>
    </row>
    <row r="2000" spans="1:12" x14ac:dyDescent="0.2">
      <c r="A2000" s="1" t="d">
        <v>2023-02-06</v>
      </c>
      <c r="B2000" s="45">
        <v>-1</v>
      </c>
      <c r="C2000" t="s">
        <v>77</v>
      </c>
      <c r="D2000" t="str">
        <f>_xlfn.XLOOKUP(Table2[[#This Row],[Patron Group]],$R$10:$R$24,$S$10:$S$24)</f>
        <v>Undergraduate</v>
      </c>
      <c r="E2000" s="1" t="d">
        <v>2023-02-19</v>
      </c>
      <c r="F2000" t="s">
        <v>297</v>
      </c>
      <c r="G2000" t="s">
        <v>2275</v>
      </c>
      <c r="H2000" t="str">
        <f>_xlfn.XLOOKUP(Table2[[#This Row],[Unique BarCode]],$N$10:$N$37,$O$10:$O$37)</f>
        <v>iPad</v>
      </c>
      <c r="I2000" t="str">
        <f>_xlfn.XLOOKUP(Table2[[#This Row],[Unique BarCode]],$N$10:$N$37,$P$10:$P$37)</f>
        <v>Device</v>
      </c>
      <c r="J2000" t="s">
        <v>8</v>
      </c>
      <c r="K2000" t="s">
        <v>298</v>
      </c>
      <c r="L2000">
        <v>1</v>
      </c>
    </row>
    <row r="2001" spans="1:12" x14ac:dyDescent="0.2">
      <c r="A2001" s="1" t="d">
        <v>2023-02-06</v>
      </c>
      <c r="B2001" s="45">
        <v>-1</v>
      </c>
      <c r="C2001" t="s">
        <v>77</v>
      </c>
      <c r="D2001" t="str">
        <f>_xlfn.XLOOKUP(Table2[[#This Row],[Patron Group]],$R$10:$R$24,$S$10:$S$24)</f>
        <v>Undergraduate</v>
      </c>
      <c r="E2001" s="1" t="d">
        <v>2023-02-19</v>
      </c>
      <c r="F2001" t="s">
        <v>896</v>
      </c>
      <c r="G2001" t="s">
        <v>2275</v>
      </c>
      <c r="H2001" t="str">
        <f>_xlfn.XLOOKUP(Table2[[#This Row],[Unique BarCode]],$N$10:$N$37,$O$10:$O$37)</f>
        <v>iPad</v>
      </c>
      <c r="I2001" t="str">
        <f>_xlfn.XLOOKUP(Table2[[#This Row],[Unique BarCode]],$N$10:$N$37,$P$10:$P$37)</f>
        <v>Device</v>
      </c>
      <c r="J2001" t="s">
        <v>8</v>
      </c>
      <c r="L2001">
        <v>1</v>
      </c>
    </row>
    <row r="2002" spans="1:12" x14ac:dyDescent="0.2">
      <c r="A2002" s="1" t="d">
        <v>2023-02-06</v>
      </c>
      <c r="B2002" s="45">
        <v>-1</v>
      </c>
      <c r="C2002" t="s">
        <v>77</v>
      </c>
      <c r="D2002" t="str">
        <f>_xlfn.XLOOKUP(Table2[[#This Row],[Patron Group]],$R$10:$R$24,$S$10:$S$24)</f>
        <v>Undergraduate</v>
      </c>
      <c r="E2002" s="1" t="d">
        <v>2023-02-19</v>
      </c>
      <c r="F2002" t="s">
        <v>574</v>
      </c>
      <c r="G2002" t="s">
        <v>2275</v>
      </c>
      <c r="H2002" t="str">
        <f>_xlfn.XLOOKUP(Table2[[#This Row],[Unique BarCode]],$N$10:$N$37,$O$10:$O$37)</f>
        <v>iPad</v>
      </c>
      <c r="I2002" t="str">
        <f>_xlfn.XLOOKUP(Table2[[#This Row],[Unique BarCode]],$N$10:$N$37,$P$10:$P$37)</f>
        <v>Device</v>
      </c>
      <c r="J2002" t="s">
        <v>8</v>
      </c>
      <c r="L2002">
        <v>1</v>
      </c>
    </row>
    <row r="2003" spans="1:12" x14ac:dyDescent="0.2">
      <c r="A2003" s="1" t="d">
        <v>2023-02-06</v>
      </c>
      <c r="B2003" s="45">
        <v>-1</v>
      </c>
      <c r="C2003" t="s">
        <v>77</v>
      </c>
      <c r="D2003" t="str">
        <f>_xlfn.XLOOKUP(Table2[[#This Row],[Patron Group]],$R$10:$R$24,$S$10:$S$24)</f>
        <v>Undergraduate</v>
      </c>
      <c r="E2003" s="1" t="d">
        <v>2023-02-20</v>
      </c>
      <c r="F2003" t="s">
        <v>1165</v>
      </c>
      <c r="G2003" t="s">
        <v>2273</v>
      </c>
      <c r="H2003" t="str">
        <f>_xlfn.XLOOKUP(Table2[[#This Row],[Unique BarCode]],$N$10:$N$37,$O$10:$O$37)</f>
        <v>ChromeBook</v>
      </c>
      <c r="I2003" t="str">
        <f>_xlfn.XLOOKUP(Table2[[#This Row],[Unique BarCode]],$N$10:$N$37,$P$10:$P$37)</f>
        <v>Device</v>
      </c>
      <c r="J2003" t="s">
        <v>8</v>
      </c>
      <c r="K2003" t="s">
        <v>1166</v>
      </c>
      <c r="L2003">
        <v>1</v>
      </c>
    </row>
    <row r="2004" spans="1:12" x14ac:dyDescent="0.2">
      <c r="A2004" s="1" t="d">
        <v>2023-02-06</v>
      </c>
      <c r="B2004" s="45">
        <v>-1</v>
      </c>
      <c r="C2004" t="s">
        <v>77</v>
      </c>
      <c r="D2004" t="str">
        <f>_xlfn.XLOOKUP(Table2[[#This Row],[Patron Group]],$R$10:$R$24,$S$10:$S$24)</f>
        <v>Undergraduate</v>
      </c>
      <c r="E2004" s="1" t="d">
        <v>2023-02-20</v>
      </c>
      <c r="F2004" t="s">
        <v>959</v>
      </c>
      <c r="G2004" t="s">
        <v>2273</v>
      </c>
      <c r="H2004" t="str">
        <f>_xlfn.XLOOKUP(Table2[[#This Row],[Unique BarCode]],$N$10:$N$37,$O$10:$O$37)</f>
        <v>ChromeBook</v>
      </c>
      <c r="I2004" t="str">
        <f>_xlfn.XLOOKUP(Table2[[#This Row],[Unique BarCode]],$N$10:$N$37,$P$10:$P$37)</f>
        <v>Device</v>
      </c>
      <c r="J2004" t="s">
        <v>8</v>
      </c>
      <c r="K2004" t="s">
        <v>960</v>
      </c>
      <c r="L2004">
        <v>1</v>
      </c>
    </row>
    <row r="2005" spans="1:12" x14ac:dyDescent="0.2">
      <c r="A2005" s="1" t="d">
        <v>2023-02-06</v>
      </c>
      <c r="B2005" s="45">
        <v>-1</v>
      </c>
      <c r="C2005" t="s">
        <v>77</v>
      </c>
      <c r="D2005" t="str">
        <f>_xlfn.XLOOKUP(Table2[[#This Row],[Patron Group]],$R$10:$R$24,$S$10:$S$24)</f>
        <v>Undergraduate</v>
      </c>
      <c r="E2005" s="1" t="d">
        <v>2023-02-20</v>
      </c>
      <c r="F2005" t="s">
        <v>157</v>
      </c>
      <c r="G2005" t="s">
        <v>2274</v>
      </c>
      <c r="H2005" t="str">
        <f>_xlfn.XLOOKUP(Table2[[#This Row],[Unique BarCode]],$N$10:$N$37,$O$10:$O$37)</f>
        <v>MacBook</v>
      </c>
      <c r="I2005" t="str">
        <f>_xlfn.XLOOKUP(Table2[[#This Row],[Unique BarCode]],$N$10:$N$37,$P$10:$P$37)</f>
        <v>Device</v>
      </c>
      <c r="J2005" t="s">
        <v>8</v>
      </c>
      <c r="K2005" t="s">
        <v>158</v>
      </c>
      <c r="L2005">
        <v>1</v>
      </c>
    </row>
    <row r="2006" spans="1:12" x14ac:dyDescent="0.2">
      <c r="A2006" s="1" t="d">
        <v>2023-02-06</v>
      </c>
      <c r="B2006" s="45">
        <v>-1</v>
      </c>
      <c r="C2006" t="s">
        <v>77</v>
      </c>
      <c r="D2006" t="str">
        <f>_xlfn.XLOOKUP(Table2[[#This Row],[Patron Group]],$R$10:$R$24,$S$10:$S$24)</f>
        <v>Undergraduate</v>
      </c>
      <c r="E2006" s="1" t="d">
        <v>2023-02-20</v>
      </c>
      <c r="F2006" t="s">
        <v>625</v>
      </c>
      <c r="G2006" t="s">
        <v>2274</v>
      </c>
      <c r="H2006" t="str">
        <f>_xlfn.XLOOKUP(Table2[[#This Row],[Unique BarCode]],$N$10:$N$37,$O$10:$O$37)</f>
        <v>MacBook</v>
      </c>
      <c r="I2006" t="str">
        <f>_xlfn.XLOOKUP(Table2[[#This Row],[Unique BarCode]],$N$10:$N$37,$P$10:$P$37)</f>
        <v>Device</v>
      </c>
      <c r="J2006" t="s">
        <v>8</v>
      </c>
      <c r="K2006" t="s">
        <v>626</v>
      </c>
      <c r="L2006">
        <v>1</v>
      </c>
    </row>
    <row r="2007" spans="1:12" x14ac:dyDescent="0.2">
      <c r="A2007" s="1" t="d">
        <v>2023-02-06</v>
      </c>
      <c r="B2007" s="45">
        <v>-1</v>
      </c>
      <c r="C2007" t="s">
        <v>77</v>
      </c>
      <c r="D2007" t="str">
        <f>_xlfn.XLOOKUP(Table2[[#This Row],[Patron Group]],$R$10:$R$24,$S$10:$S$24)</f>
        <v>Undergraduate</v>
      </c>
      <c r="E2007" s="1" t="d">
        <v>2023-02-20</v>
      </c>
      <c r="F2007" t="s">
        <v>1068</v>
      </c>
      <c r="G2007" t="s">
        <v>2274</v>
      </c>
      <c r="H2007" t="str">
        <f>_xlfn.XLOOKUP(Table2[[#This Row],[Unique BarCode]],$N$10:$N$37,$O$10:$O$37)</f>
        <v>MacBook</v>
      </c>
      <c r="I2007" t="str">
        <f>_xlfn.XLOOKUP(Table2[[#This Row],[Unique BarCode]],$N$10:$N$37,$P$10:$P$37)</f>
        <v>Device</v>
      </c>
      <c r="J2007" t="s">
        <v>8</v>
      </c>
      <c r="K2007" t="s">
        <v>1068</v>
      </c>
      <c r="L2007">
        <v>1</v>
      </c>
    </row>
    <row r="2008" spans="1:12" x14ac:dyDescent="0.2">
      <c r="A2008" s="1" t="d">
        <v>2023-02-06</v>
      </c>
      <c r="B2008" s="45">
        <v>-1</v>
      </c>
      <c r="C2008" t="s">
        <v>77</v>
      </c>
      <c r="D2008" t="str">
        <f>_xlfn.XLOOKUP(Table2[[#This Row],[Patron Group]],$R$10:$R$24,$S$10:$S$24)</f>
        <v>Undergraduate</v>
      </c>
      <c r="E2008" s="1" t="d">
        <v>2023-02-20</v>
      </c>
      <c r="F2008" t="s">
        <v>573</v>
      </c>
      <c r="G2008" t="s">
        <v>2275</v>
      </c>
      <c r="H2008" t="str">
        <f>_xlfn.XLOOKUP(Table2[[#This Row],[Unique BarCode]],$N$10:$N$37,$O$10:$O$37)</f>
        <v>iPad</v>
      </c>
      <c r="I2008" t="str">
        <f>_xlfn.XLOOKUP(Table2[[#This Row],[Unique BarCode]],$N$10:$N$37,$P$10:$P$37)</f>
        <v>Device</v>
      </c>
      <c r="J2008" t="s">
        <v>8</v>
      </c>
      <c r="K2008">
        <v>2022</v>
      </c>
      <c r="L2008">
        <v>1</v>
      </c>
    </row>
    <row r="2009" spans="1:12" x14ac:dyDescent="0.2">
      <c r="A2009" s="1" t="d">
        <v>2023-02-06</v>
      </c>
      <c r="B2009" s="45">
        <v>-1</v>
      </c>
      <c r="C2009" t="s">
        <v>77</v>
      </c>
      <c r="D2009" t="str">
        <f>_xlfn.XLOOKUP(Table2[[#This Row],[Patron Group]],$R$10:$R$24,$S$10:$S$24)</f>
        <v>Undergraduate</v>
      </c>
      <c r="E2009" s="1" t="d">
        <v>2023-02-20</v>
      </c>
      <c r="F2009" t="s">
        <v>938</v>
      </c>
      <c r="G2009" t="s">
        <v>2263</v>
      </c>
      <c r="H2009" t="str">
        <f>_xlfn.XLOOKUP(Table2[[#This Row],[Unique BarCode]],$N$10:$N$37,$O$10:$O$37)</f>
        <v>HP Laptop</v>
      </c>
      <c r="I2009" t="str">
        <f>_xlfn.XLOOKUP(Table2[[#This Row],[Unique BarCode]],$N$10:$N$37,$P$10:$P$37)</f>
        <v>Device</v>
      </c>
      <c r="J2009" t="s">
        <v>8</v>
      </c>
      <c r="K2009" t="s">
        <v>939</v>
      </c>
      <c r="L2009">
        <v>1</v>
      </c>
    </row>
    <row r="2010" spans="1:12" x14ac:dyDescent="0.2">
      <c r="A2010" s="1" t="d">
        <v>2023-02-06</v>
      </c>
      <c r="B2010" s="45">
        <v>-1</v>
      </c>
      <c r="C2010" t="s">
        <v>77</v>
      </c>
      <c r="D2010" t="str">
        <f>_xlfn.XLOOKUP(Table2[[#This Row],[Patron Group]],$R$10:$R$24,$S$10:$S$24)</f>
        <v>Undergraduate</v>
      </c>
      <c r="E2010" s="1" t="d">
        <v>2023-02-20</v>
      </c>
      <c r="F2010" t="s">
        <v>58</v>
      </c>
      <c r="G2010" t="s">
        <v>2263</v>
      </c>
      <c r="H2010" t="str">
        <f>_xlfn.XLOOKUP(Table2[[#This Row],[Unique BarCode]],$N$10:$N$37,$O$10:$O$37)</f>
        <v>HP Laptop</v>
      </c>
      <c r="I2010" t="str">
        <f>_xlfn.XLOOKUP(Table2[[#This Row],[Unique BarCode]],$N$10:$N$37,$P$10:$P$37)</f>
        <v>Device</v>
      </c>
      <c r="J2010" t="s">
        <v>8</v>
      </c>
      <c r="K2010" t="s">
        <v>59</v>
      </c>
      <c r="L2010">
        <v>1</v>
      </c>
    </row>
    <row r="2011" spans="1:12" x14ac:dyDescent="0.2">
      <c r="A2011" s="1" t="d">
        <v>2023-02-06</v>
      </c>
      <c r="B2011" s="45">
        <v>-1</v>
      </c>
      <c r="C2011" t="s">
        <v>77</v>
      </c>
      <c r="D2011" t="str">
        <f>_xlfn.XLOOKUP(Table2[[#This Row],[Patron Group]],$R$10:$R$24,$S$10:$S$24)</f>
        <v>Undergraduate</v>
      </c>
      <c r="E2011" s="1" t="d">
        <v>2023-02-24</v>
      </c>
      <c r="F2011" t="s">
        <v>1141</v>
      </c>
      <c r="G2011" t="s">
        <v>2273</v>
      </c>
      <c r="H2011" t="str">
        <f>_xlfn.XLOOKUP(Table2[[#This Row],[Unique BarCode]],$N$10:$N$37,$O$10:$O$37)</f>
        <v>ChromeBook</v>
      </c>
      <c r="I2011" t="str">
        <f>_xlfn.XLOOKUP(Table2[[#This Row],[Unique BarCode]],$N$10:$N$37,$P$10:$P$37)</f>
        <v>Device</v>
      </c>
      <c r="J2011" t="s">
        <v>8</v>
      </c>
      <c r="K2011" t="s">
        <v>1142</v>
      </c>
      <c r="L2011">
        <v>1</v>
      </c>
    </row>
    <row r="2012" spans="1:12" x14ac:dyDescent="0.2">
      <c r="A2012" s="1" t="d">
        <v>2023-02-06</v>
      </c>
      <c r="B2012" s="45">
        <v>8916373690006530</v>
      </c>
      <c r="C2012" t="s">
        <v>77</v>
      </c>
      <c r="D2012" t="str">
        <f>_xlfn.XLOOKUP(Table2[[#This Row],[Patron Group]],$R$10:$R$24,$S$10:$S$24)</f>
        <v>Undergraduate</v>
      </c>
      <c r="E2012" s="1" t="d">
        <v>2023-02-13</v>
      </c>
      <c r="F2012" t="s">
        <v>575</v>
      </c>
      <c r="G2012" t="s">
        <v>2263</v>
      </c>
      <c r="H2012" t="str">
        <f>_xlfn.XLOOKUP(Table2[[#This Row],[Unique BarCode]],$N$10:$N$37,$O$10:$O$37)</f>
        <v>HP Laptop</v>
      </c>
      <c r="I2012" t="str">
        <f>_xlfn.XLOOKUP(Table2[[#This Row],[Unique BarCode]],$N$10:$N$37,$P$10:$P$37)</f>
        <v>Device</v>
      </c>
      <c r="J2012" t="s">
        <v>8</v>
      </c>
      <c r="K2012" t="s">
        <v>576</v>
      </c>
      <c r="L2012">
        <v>1</v>
      </c>
    </row>
    <row r="2013" spans="1:12" x14ac:dyDescent="0.2">
      <c r="A2013" s="1" t="d">
        <v>2023-02-07</v>
      </c>
      <c r="B2013" s="45">
        <v>-1</v>
      </c>
      <c r="C2013" t="s">
        <v>15</v>
      </c>
      <c r="D2013" t="str">
        <f>_xlfn.XLOOKUP(Table2[[#This Row],[Patron Group]],$R$10:$R$24,$S$10:$S$24)</f>
        <v>Academic</v>
      </c>
      <c r="E2013" s="1" t="d">
        <v>2023-02-07</v>
      </c>
      <c r="F2013" t="s">
        <v>1493</v>
      </c>
      <c r="G2013" t="s">
        <v>2266</v>
      </c>
      <c r="H2013" t="str">
        <f>_xlfn.XLOOKUP(Table2[[#This Row],[Unique BarCode]],$N$10:$N$37,$O$10:$O$37)</f>
        <v>Headphones</v>
      </c>
      <c r="I2013" t="str">
        <f>_xlfn.XLOOKUP(Table2[[#This Row],[Unique BarCode]],$N$10:$N$37,$P$10:$P$37)</f>
        <v>Accessory</v>
      </c>
      <c r="J2013" t="s">
        <v>13</v>
      </c>
      <c r="K2013" t="s">
        <v>1494</v>
      </c>
      <c r="L2013">
        <v>1</v>
      </c>
    </row>
    <row r="2014" spans="1:12" x14ac:dyDescent="0.2">
      <c r="A2014" s="1" t="d">
        <v>2023-02-07</v>
      </c>
      <c r="B2014" s="45">
        <v>-1</v>
      </c>
      <c r="C2014" t="s">
        <v>15</v>
      </c>
      <c r="D2014" t="str">
        <f>_xlfn.XLOOKUP(Table2[[#This Row],[Patron Group]],$R$10:$R$24,$S$10:$S$24)</f>
        <v>Academic</v>
      </c>
      <c r="E2014" s="1" t="d">
        <v>2023-02-07</v>
      </c>
      <c r="F2014" t="s">
        <v>469</v>
      </c>
      <c r="G2014" t="s">
        <v>2296</v>
      </c>
      <c r="H2014" t="str">
        <f>_xlfn.XLOOKUP(Table2[[#This Row],[Unique BarCode]],$N$10:$N$37,$O$10:$O$37)</f>
        <v>MACUSBC</v>
      </c>
      <c r="I2014" t="str">
        <f>_xlfn.XLOOKUP(Table2[[#This Row],[Unique BarCode]],$N$10:$N$37,$P$10:$P$37)</f>
        <v>Charger</v>
      </c>
      <c r="J2014" t="s">
        <v>8</v>
      </c>
      <c r="K2014" t="s">
        <v>470</v>
      </c>
      <c r="L2014">
        <v>1</v>
      </c>
    </row>
    <row r="2015" spans="1:12" x14ac:dyDescent="0.2">
      <c r="A2015" s="1" t="d">
        <v>2023-02-07</v>
      </c>
      <c r="B2015" s="45">
        <v>-1</v>
      </c>
      <c r="C2015" t="s">
        <v>15</v>
      </c>
      <c r="D2015" t="str">
        <f>_xlfn.XLOOKUP(Table2[[#This Row],[Patron Group]],$R$10:$R$24,$S$10:$S$24)</f>
        <v>Academic</v>
      </c>
      <c r="E2015" s="1" t="d">
        <v>2023-02-08</v>
      </c>
      <c r="F2015" t="s">
        <v>813</v>
      </c>
      <c r="G2015" t="s">
        <v>2268</v>
      </c>
      <c r="H2015" t="str">
        <f>_xlfn.XLOOKUP(Table2[[#This Row],[Unique BarCode]],$N$10:$N$37,$O$10:$O$37)</f>
        <v>MACCHRG</v>
      </c>
      <c r="I2015" t="str">
        <f>_xlfn.XLOOKUP(Table2[[#This Row],[Unique BarCode]],$N$10:$N$37,$P$10:$P$37)</f>
        <v>Charger</v>
      </c>
      <c r="J2015" t="s">
        <v>13</v>
      </c>
      <c r="K2015" t="s">
        <v>814</v>
      </c>
      <c r="L2015">
        <v>1</v>
      </c>
    </row>
    <row r="2016" spans="1:12" x14ac:dyDescent="0.2">
      <c r="A2016" s="1" t="d">
        <v>2023-02-07</v>
      </c>
      <c r="B2016" s="45">
        <v>-1</v>
      </c>
      <c r="C2016" t="s">
        <v>15</v>
      </c>
      <c r="D2016" t="str">
        <f>_xlfn.XLOOKUP(Table2[[#This Row],[Patron Group]],$R$10:$R$24,$S$10:$S$24)</f>
        <v>Academic</v>
      </c>
      <c r="E2016" s="1" t="d">
        <v>2023-02-14</v>
      </c>
      <c r="F2016" t="s">
        <v>1356</v>
      </c>
      <c r="G2016" t="s">
        <v>2273</v>
      </c>
      <c r="H2016" t="str">
        <f>_xlfn.XLOOKUP(Table2[[#This Row],[Unique BarCode]],$N$10:$N$37,$O$10:$O$37)</f>
        <v>ChromeBook</v>
      </c>
      <c r="I2016" t="str">
        <f>_xlfn.XLOOKUP(Table2[[#This Row],[Unique BarCode]],$N$10:$N$37,$P$10:$P$37)</f>
        <v>Device</v>
      </c>
      <c r="J2016" t="s">
        <v>13</v>
      </c>
      <c r="K2016" t="s">
        <v>1357</v>
      </c>
      <c r="L2016">
        <v>1</v>
      </c>
    </row>
    <row r="2017" spans="1:12" x14ac:dyDescent="0.2">
      <c r="A2017" s="1" t="d">
        <v>2023-02-07</v>
      </c>
      <c r="B2017" s="45">
        <v>-1</v>
      </c>
      <c r="C2017" t="s">
        <v>15</v>
      </c>
      <c r="D2017" t="str">
        <f>_xlfn.XLOOKUP(Table2[[#This Row],[Patron Group]],$R$10:$R$24,$S$10:$S$24)</f>
        <v>Academic</v>
      </c>
      <c r="E2017" s="1" t="d">
        <v>2023-02-14</v>
      </c>
      <c r="F2017" t="s">
        <v>1303</v>
      </c>
      <c r="G2017" t="s">
        <v>2273</v>
      </c>
      <c r="H2017" t="str">
        <f>_xlfn.XLOOKUP(Table2[[#This Row],[Unique BarCode]],$N$10:$N$37,$O$10:$O$37)</f>
        <v>ChromeBook</v>
      </c>
      <c r="I2017" t="str">
        <f>_xlfn.XLOOKUP(Table2[[#This Row],[Unique BarCode]],$N$10:$N$37,$P$10:$P$37)</f>
        <v>Device</v>
      </c>
      <c r="J2017" t="s">
        <v>13</v>
      </c>
      <c r="K2017" t="s">
        <v>1304</v>
      </c>
      <c r="L2017">
        <v>1</v>
      </c>
    </row>
    <row r="2018" spans="1:12" x14ac:dyDescent="0.2">
      <c r="A2018" s="1" t="d">
        <v>2023-02-07</v>
      </c>
      <c r="B2018" s="45">
        <v>-1</v>
      </c>
      <c r="C2018" t="s">
        <v>20</v>
      </c>
      <c r="D2018" t="str">
        <f>_xlfn.XLOOKUP(Table2[[#This Row],[Patron Group]],$R$10:$R$24,$S$10:$S$24)</f>
        <v>Graduate</v>
      </c>
      <c r="E2018" s="1" t="d">
        <v>2023-02-07</v>
      </c>
      <c r="F2018" t="s">
        <v>1495</v>
      </c>
      <c r="G2018" t="s">
        <v>2265</v>
      </c>
      <c r="H2018" t="str">
        <f>_xlfn.XLOOKUP(Table2[[#This Row],[Unique BarCode]],$N$10:$N$37,$O$10:$O$37)</f>
        <v>IPHONE</v>
      </c>
      <c r="I2018" t="str">
        <f>_xlfn.XLOOKUP(Table2[[#This Row],[Unique BarCode]],$N$10:$N$37,$P$10:$P$37)</f>
        <v>Charger</v>
      </c>
      <c r="J2018" t="s">
        <v>68</v>
      </c>
      <c r="K2018" t="s">
        <v>1496</v>
      </c>
      <c r="L2018">
        <v>1</v>
      </c>
    </row>
    <row r="2019" spans="1:12" x14ac:dyDescent="0.2">
      <c r="A2019" s="1" t="d">
        <v>2023-02-07</v>
      </c>
      <c r="B2019" s="45">
        <v>-1</v>
      </c>
      <c r="C2019" t="s">
        <v>20</v>
      </c>
      <c r="D2019" t="str">
        <f>_xlfn.XLOOKUP(Table2[[#This Row],[Patron Group]],$R$10:$R$24,$S$10:$S$24)</f>
        <v>Graduate</v>
      </c>
      <c r="E2019" s="1" t="d">
        <v>2023-02-07</v>
      </c>
      <c r="F2019" t="s">
        <v>1254</v>
      </c>
      <c r="G2019" t="s">
        <v>2265</v>
      </c>
      <c r="H2019" t="str">
        <f>_xlfn.XLOOKUP(Table2[[#This Row],[Unique BarCode]],$N$10:$N$37,$O$10:$O$37)</f>
        <v>IPHONE</v>
      </c>
      <c r="I2019" t="str">
        <f>_xlfn.XLOOKUP(Table2[[#This Row],[Unique BarCode]],$N$10:$N$37,$P$10:$P$37)</f>
        <v>Charger</v>
      </c>
      <c r="J2019" t="s">
        <v>49</v>
      </c>
      <c r="K2019" t="s">
        <v>1255</v>
      </c>
      <c r="L2019">
        <v>1</v>
      </c>
    </row>
    <row r="2020" spans="1:12" x14ac:dyDescent="0.2">
      <c r="A2020" s="1" t="d">
        <v>2023-02-07</v>
      </c>
      <c r="B2020" s="45">
        <v>-1</v>
      </c>
      <c r="C2020" t="s">
        <v>20</v>
      </c>
      <c r="D2020" t="str">
        <f>_xlfn.XLOOKUP(Table2[[#This Row],[Patron Group]],$R$10:$R$24,$S$10:$S$24)</f>
        <v>Graduate</v>
      </c>
      <c r="E2020" s="1" t="d">
        <v>2023-02-07</v>
      </c>
      <c r="F2020" t="s">
        <v>218</v>
      </c>
      <c r="G2020" t="s">
        <v>2265</v>
      </c>
      <c r="H2020" t="str">
        <f>_xlfn.XLOOKUP(Table2[[#This Row],[Unique BarCode]],$N$10:$N$37,$O$10:$O$37)</f>
        <v>IPHONE</v>
      </c>
      <c r="I2020" t="str">
        <f>_xlfn.XLOOKUP(Table2[[#This Row],[Unique BarCode]],$N$10:$N$37,$P$10:$P$37)</f>
        <v>Charger</v>
      </c>
      <c r="J2020" t="s">
        <v>49</v>
      </c>
      <c r="K2020" t="s">
        <v>219</v>
      </c>
      <c r="L2020">
        <v>1</v>
      </c>
    </row>
    <row r="2021" spans="1:12" x14ac:dyDescent="0.2">
      <c r="A2021" s="1" t="d">
        <v>2023-02-07</v>
      </c>
      <c r="B2021" s="45">
        <v>-1</v>
      </c>
      <c r="C2021" t="s">
        <v>20</v>
      </c>
      <c r="D2021" t="str">
        <f>_xlfn.XLOOKUP(Table2[[#This Row],[Patron Group]],$R$10:$R$24,$S$10:$S$24)</f>
        <v>Graduate</v>
      </c>
      <c r="E2021" s="1" t="d">
        <v>2023-02-07</v>
      </c>
      <c r="F2021" t="s">
        <v>581</v>
      </c>
      <c r="G2021" t="s">
        <v>2265</v>
      </c>
      <c r="H2021" t="str">
        <f>_xlfn.XLOOKUP(Table2[[#This Row],[Unique BarCode]],$N$10:$N$37,$O$10:$O$37)</f>
        <v>IPHONE</v>
      </c>
      <c r="I2021" t="str">
        <f>_xlfn.XLOOKUP(Table2[[#This Row],[Unique BarCode]],$N$10:$N$37,$P$10:$P$37)</f>
        <v>Charger</v>
      </c>
      <c r="J2021" t="s">
        <v>49</v>
      </c>
      <c r="K2021" t="s">
        <v>582</v>
      </c>
      <c r="L2021">
        <v>1</v>
      </c>
    </row>
    <row r="2022" spans="1:12" x14ac:dyDescent="0.2">
      <c r="A2022" s="1" t="d">
        <v>2023-02-07</v>
      </c>
      <c r="B2022" s="45">
        <v>-1</v>
      </c>
      <c r="C2022" t="s">
        <v>20</v>
      </c>
      <c r="D2022" t="str">
        <f>_xlfn.XLOOKUP(Table2[[#This Row],[Patron Group]],$R$10:$R$24,$S$10:$S$24)</f>
        <v>Graduate</v>
      </c>
      <c r="E2022" s="1" t="d">
        <v>2023-02-07</v>
      </c>
      <c r="F2022" t="s">
        <v>1100</v>
      </c>
      <c r="G2022" t="s">
        <v>2265</v>
      </c>
      <c r="H2022" t="str">
        <f>_xlfn.XLOOKUP(Table2[[#This Row],[Unique BarCode]],$N$10:$N$37,$O$10:$O$37)</f>
        <v>IPHONE</v>
      </c>
      <c r="I2022" t="str">
        <f>_xlfn.XLOOKUP(Table2[[#This Row],[Unique BarCode]],$N$10:$N$37,$P$10:$P$37)</f>
        <v>Charger</v>
      </c>
      <c r="J2022" t="s">
        <v>8</v>
      </c>
      <c r="K2022" t="s">
        <v>1101</v>
      </c>
      <c r="L2022">
        <v>1</v>
      </c>
    </row>
    <row r="2023" spans="1:12" x14ac:dyDescent="0.2">
      <c r="A2023" s="1" t="d">
        <v>2023-02-07</v>
      </c>
      <c r="B2023" s="45">
        <v>-1</v>
      </c>
      <c r="C2023" t="s">
        <v>20</v>
      </c>
      <c r="D2023" t="str">
        <f>_xlfn.XLOOKUP(Table2[[#This Row],[Patron Group]],$R$10:$R$24,$S$10:$S$24)</f>
        <v>Graduate</v>
      </c>
      <c r="E2023" s="1" t="d">
        <v>2023-02-07</v>
      </c>
      <c r="F2023" t="s">
        <v>1497</v>
      </c>
      <c r="G2023" t="s">
        <v>2265</v>
      </c>
      <c r="H2023" t="str">
        <f>_xlfn.XLOOKUP(Table2[[#This Row],[Unique BarCode]],$N$10:$N$37,$O$10:$O$37)</f>
        <v>IPHONE</v>
      </c>
      <c r="I2023" t="str">
        <f>_xlfn.XLOOKUP(Table2[[#This Row],[Unique BarCode]],$N$10:$N$37,$P$10:$P$37)</f>
        <v>Charger</v>
      </c>
      <c r="J2023" t="s">
        <v>8</v>
      </c>
      <c r="L2023">
        <v>1</v>
      </c>
    </row>
    <row r="2024" spans="1:12" x14ac:dyDescent="0.2">
      <c r="A2024" s="1" t="d">
        <v>2023-02-07</v>
      </c>
      <c r="B2024" s="45">
        <v>-1</v>
      </c>
      <c r="C2024" t="s">
        <v>20</v>
      </c>
      <c r="D2024" t="str">
        <f>_xlfn.XLOOKUP(Table2[[#This Row],[Patron Group]],$R$10:$R$24,$S$10:$S$24)</f>
        <v>Graduate</v>
      </c>
      <c r="E2024" s="1" t="d">
        <v>2023-02-07</v>
      </c>
      <c r="F2024" t="s">
        <v>433</v>
      </c>
      <c r="G2024" t="s">
        <v>2265</v>
      </c>
      <c r="H2024" t="str">
        <f>_xlfn.XLOOKUP(Table2[[#This Row],[Unique BarCode]],$N$10:$N$37,$O$10:$O$37)</f>
        <v>IPHONE</v>
      </c>
      <c r="I2024" t="str">
        <f>_xlfn.XLOOKUP(Table2[[#This Row],[Unique BarCode]],$N$10:$N$37,$P$10:$P$37)</f>
        <v>Charger</v>
      </c>
      <c r="J2024" t="s">
        <v>8</v>
      </c>
      <c r="K2024" t="s">
        <v>434</v>
      </c>
      <c r="L2024">
        <v>1</v>
      </c>
    </row>
    <row r="2025" spans="1:12" x14ac:dyDescent="0.2">
      <c r="A2025" s="1" t="d">
        <v>2023-02-07</v>
      </c>
      <c r="B2025" s="45">
        <v>-1</v>
      </c>
      <c r="C2025" t="s">
        <v>20</v>
      </c>
      <c r="D2025" t="str">
        <f>_xlfn.XLOOKUP(Table2[[#This Row],[Patron Group]],$R$10:$R$24,$S$10:$S$24)</f>
        <v>Graduate</v>
      </c>
      <c r="E2025" s="1" t="d">
        <v>2023-02-07</v>
      </c>
      <c r="F2025" t="s">
        <v>29</v>
      </c>
      <c r="G2025" t="s">
        <v>2265</v>
      </c>
      <c r="H2025" t="str">
        <f>_xlfn.XLOOKUP(Table2[[#This Row],[Unique BarCode]],$N$10:$N$37,$O$10:$O$37)</f>
        <v>IPHONE</v>
      </c>
      <c r="I2025" t="str">
        <f>_xlfn.XLOOKUP(Table2[[#This Row],[Unique BarCode]],$N$10:$N$37,$P$10:$P$37)</f>
        <v>Charger</v>
      </c>
      <c r="J2025" t="s">
        <v>8</v>
      </c>
      <c r="K2025" t="s">
        <v>30</v>
      </c>
      <c r="L2025">
        <v>1</v>
      </c>
    </row>
    <row r="2026" spans="1:12" x14ac:dyDescent="0.2">
      <c r="A2026" s="1" t="d">
        <v>2023-02-07</v>
      </c>
      <c r="B2026" s="45">
        <v>-1</v>
      </c>
      <c r="C2026" t="s">
        <v>20</v>
      </c>
      <c r="D2026" t="str">
        <f>_xlfn.XLOOKUP(Table2[[#This Row],[Patron Group]],$R$10:$R$24,$S$10:$S$24)</f>
        <v>Graduate</v>
      </c>
      <c r="E2026" s="1" t="d">
        <v>2023-02-07</v>
      </c>
      <c r="F2026" t="s">
        <v>220</v>
      </c>
      <c r="G2026" t="s">
        <v>2265</v>
      </c>
      <c r="H2026" t="str">
        <f>_xlfn.XLOOKUP(Table2[[#This Row],[Unique BarCode]],$N$10:$N$37,$O$10:$O$37)</f>
        <v>IPHONE</v>
      </c>
      <c r="I2026" t="str">
        <f>_xlfn.XLOOKUP(Table2[[#This Row],[Unique BarCode]],$N$10:$N$37,$P$10:$P$37)</f>
        <v>Charger</v>
      </c>
      <c r="J2026" t="s">
        <v>13</v>
      </c>
      <c r="K2026" t="s">
        <v>221</v>
      </c>
      <c r="L2026">
        <v>1</v>
      </c>
    </row>
    <row r="2027" spans="1:12" x14ac:dyDescent="0.2">
      <c r="A2027" s="1" t="d">
        <v>2023-02-07</v>
      </c>
      <c r="B2027" s="45">
        <v>-1</v>
      </c>
      <c r="C2027" t="s">
        <v>20</v>
      </c>
      <c r="D2027" t="str">
        <f>_xlfn.XLOOKUP(Table2[[#This Row],[Patron Group]],$R$10:$R$24,$S$10:$S$24)</f>
        <v>Graduate</v>
      </c>
      <c r="E2027" s="1" t="d">
        <v>2023-02-07</v>
      </c>
      <c r="F2027" t="s">
        <v>12</v>
      </c>
      <c r="G2027" t="s">
        <v>2265</v>
      </c>
      <c r="H2027" t="str">
        <f>_xlfn.XLOOKUP(Table2[[#This Row],[Unique BarCode]],$N$10:$N$37,$O$10:$O$37)</f>
        <v>IPHONE</v>
      </c>
      <c r="I2027" t="str">
        <f>_xlfn.XLOOKUP(Table2[[#This Row],[Unique BarCode]],$N$10:$N$37,$P$10:$P$37)</f>
        <v>Charger</v>
      </c>
      <c r="J2027" t="s">
        <v>13</v>
      </c>
      <c r="K2027" t="s">
        <v>14</v>
      </c>
      <c r="L2027">
        <v>1</v>
      </c>
    </row>
    <row r="2028" spans="1:12" x14ac:dyDescent="0.2">
      <c r="A2028" s="1" t="d">
        <v>2023-02-07</v>
      </c>
      <c r="B2028" s="45">
        <v>-1</v>
      </c>
      <c r="C2028" t="s">
        <v>20</v>
      </c>
      <c r="D2028" t="str">
        <f>_xlfn.XLOOKUP(Table2[[#This Row],[Patron Group]],$R$10:$R$24,$S$10:$S$24)</f>
        <v>Graduate</v>
      </c>
      <c r="E2028" s="1" t="d">
        <v>2023-02-07</v>
      </c>
      <c r="F2028" t="s">
        <v>471</v>
      </c>
      <c r="G2028" t="s">
        <v>2296</v>
      </c>
      <c r="H2028" t="str">
        <f>_xlfn.XLOOKUP(Table2[[#This Row],[Unique BarCode]],$N$10:$N$37,$O$10:$O$37)</f>
        <v>MACUSBC</v>
      </c>
      <c r="I2028" t="str">
        <f>_xlfn.XLOOKUP(Table2[[#This Row],[Unique BarCode]],$N$10:$N$37,$P$10:$P$37)</f>
        <v>Charger</v>
      </c>
      <c r="J2028" t="s">
        <v>8</v>
      </c>
      <c r="K2028" t="s">
        <v>472</v>
      </c>
      <c r="L2028">
        <v>1</v>
      </c>
    </row>
    <row r="2029" spans="1:12" x14ac:dyDescent="0.2">
      <c r="A2029" s="1" t="d">
        <v>2023-02-07</v>
      </c>
      <c r="B2029" s="45">
        <v>-1</v>
      </c>
      <c r="C2029" t="s">
        <v>20</v>
      </c>
      <c r="D2029" t="str">
        <f>_xlfn.XLOOKUP(Table2[[#This Row],[Patron Group]],$R$10:$R$24,$S$10:$S$24)</f>
        <v>Graduate</v>
      </c>
      <c r="E2029" s="1" t="d">
        <v>2023-02-07</v>
      </c>
      <c r="F2029" t="s">
        <v>276</v>
      </c>
      <c r="G2029" t="s">
        <v>2296</v>
      </c>
      <c r="H2029" t="str">
        <f>_xlfn.XLOOKUP(Table2[[#This Row],[Unique BarCode]],$N$10:$N$37,$O$10:$O$37)</f>
        <v>MACUSBC</v>
      </c>
      <c r="I2029" t="str">
        <f>_xlfn.XLOOKUP(Table2[[#This Row],[Unique BarCode]],$N$10:$N$37,$P$10:$P$37)</f>
        <v>Charger</v>
      </c>
      <c r="J2029" t="s">
        <v>8</v>
      </c>
      <c r="K2029" t="s">
        <v>277</v>
      </c>
      <c r="L2029">
        <v>1</v>
      </c>
    </row>
    <row r="2030" spans="1:12" x14ac:dyDescent="0.2">
      <c r="A2030" s="1" t="d">
        <v>2023-02-07</v>
      </c>
      <c r="B2030" s="45">
        <v>-1</v>
      </c>
      <c r="C2030" t="s">
        <v>20</v>
      </c>
      <c r="D2030" t="str">
        <f>_xlfn.XLOOKUP(Table2[[#This Row],[Patron Group]],$R$10:$R$24,$S$10:$S$24)</f>
        <v>Graduate</v>
      </c>
      <c r="E2030" s="1" t="d">
        <v>2023-02-07</v>
      </c>
      <c r="F2030" t="s">
        <v>843</v>
      </c>
      <c r="G2030" t="s">
        <v>2296</v>
      </c>
      <c r="H2030" t="str">
        <f>_xlfn.XLOOKUP(Table2[[#This Row],[Unique BarCode]],$N$10:$N$37,$O$10:$O$37)</f>
        <v>MACUSBC</v>
      </c>
      <c r="I2030" t="str">
        <f>_xlfn.XLOOKUP(Table2[[#This Row],[Unique BarCode]],$N$10:$N$37,$P$10:$P$37)</f>
        <v>Charger</v>
      </c>
      <c r="J2030" t="s">
        <v>8</v>
      </c>
      <c r="K2030" t="s">
        <v>844</v>
      </c>
      <c r="L2030">
        <v>1</v>
      </c>
    </row>
    <row r="2031" spans="1:12" x14ac:dyDescent="0.2">
      <c r="A2031" s="1" t="d">
        <v>2023-02-07</v>
      </c>
      <c r="B2031" s="45">
        <v>-1</v>
      </c>
      <c r="C2031" t="s">
        <v>20</v>
      </c>
      <c r="D2031" t="str">
        <f>_xlfn.XLOOKUP(Table2[[#This Row],[Patron Group]],$R$10:$R$24,$S$10:$S$24)</f>
        <v>Graduate</v>
      </c>
      <c r="E2031" s="1" t="d">
        <v>2023-02-07</v>
      </c>
      <c r="F2031" t="s">
        <v>711</v>
      </c>
      <c r="G2031" t="s">
        <v>2271</v>
      </c>
      <c r="H2031" t="str">
        <f>_xlfn.XLOOKUP(Table2[[#This Row],[Unique BarCode]],$N$10:$N$37,$O$10:$O$37)</f>
        <v>OMNI</v>
      </c>
      <c r="I2031" t="str">
        <f>_xlfn.XLOOKUP(Table2[[#This Row],[Unique BarCode]],$N$10:$N$37,$P$10:$P$37)</f>
        <v>Charger</v>
      </c>
      <c r="J2031" t="s">
        <v>68</v>
      </c>
      <c r="K2031" t="s">
        <v>712</v>
      </c>
      <c r="L2031">
        <v>1</v>
      </c>
    </row>
    <row r="2032" spans="1:12" x14ac:dyDescent="0.2">
      <c r="A2032" s="1" t="d">
        <v>2023-02-07</v>
      </c>
      <c r="B2032" s="45">
        <v>-1</v>
      </c>
      <c r="C2032" t="s">
        <v>20</v>
      </c>
      <c r="D2032" t="str">
        <f>_xlfn.XLOOKUP(Table2[[#This Row],[Patron Group]],$R$10:$R$24,$S$10:$S$24)</f>
        <v>Graduate</v>
      </c>
      <c r="E2032" s="1" t="d">
        <v>2023-02-07</v>
      </c>
      <c r="F2032" t="s">
        <v>229</v>
      </c>
      <c r="G2032" t="s">
        <v>2272</v>
      </c>
      <c r="H2032" t="str">
        <f>_xlfn.XLOOKUP(Table2[[#This Row],[Unique BarCode]],$N$10:$N$37,$O$10:$O$37)</f>
        <v>WALLADPT</v>
      </c>
      <c r="I2032" t="str">
        <f>_xlfn.XLOOKUP(Table2[[#This Row],[Unique BarCode]],$N$10:$N$37,$P$10:$P$37)</f>
        <v>Charger</v>
      </c>
      <c r="J2032" t="s">
        <v>49</v>
      </c>
      <c r="K2032" t="s">
        <v>230</v>
      </c>
      <c r="L2032">
        <v>1</v>
      </c>
    </row>
    <row r="2033" spans="1:12" x14ac:dyDescent="0.2">
      <c r="A2033" s="1" t="d">
        <v>2023-02-07</v>
      </c>
      <c r="B2033" s="45">
        <v>-1</v>
      </c>
      <c r="C2033" t="s">
        <v>20</v>
      </c>
      <c r="D2033" t="str">
        <f>_xlfn.XLOOKUP(Table2[[#This Row],[Patron Group]],$R$10:$R$24,$S$10:$S$24)</f>
        <v>Graduate</v>
      </c>
      <c r="E2033" s="1" t="d">
        <v>2023-02-07</v>
      </c>
      <c r="F2033" t="s">
        <v>1440</v>
      </c>
      <c r="G2033" t="s">
        <v>2272</v>
      </c>
      <c r="H2033" t="str">
        <f>_xlfn.XLOOKUP(Table2[[#This Row],[Unique BarCode]],$N$10:$N$37,$O$10:$O$37)</f>
        <v>WALLADPT</v>
      </c>
      <c r="I2033" t="str">
        <f>_xlfn.XLOOKUP(Table2[[#This Row],[Unique BarCode]],$N$10:$N$37,$P$10:$P$37)</f>
        <v>Charger</v>
      </c>
      <c r="J2033" t="s">
        <v>49</v>
      </c>
      <c r="K2033" t="s">
        <v>1441</v>
      </c>
      <c r="L2033">
        <v>1</v>
      </c>
    </row>
    <row r="2034" spans="1:12" x14ac:dyDescent="0.2">
      <c r="A2034" s="1" t="d">
        <v>2023-02-07</v>
      </c>
      <c r="B2034" s="45">
        <v>-1</v>
      </c>
      <c r="C2034" t="s">
        <v>20</v>
      </c>
      <c r="D2034" t="str">
        <f>_xlfn.XLOOKUP(Table2[[#This Row],[Patron Group]],$R$10:$R$24,$S$10:$S$24)</f>
        <v>Graduate</v>
      </c>
      <c r="E2034" s="1" t="d">
        <v>2023-02-07</v>
      </c>
      <c r="F2034" t="s">
        <v>587</v>
      </c>
      <c r="G2034" t="s">
        <v>2272</v>
      </c>
      <c r="H2034" t="str">
        <f>_xlfn.XLOOKUP(Table2[[#This Row],[Unique BarCode]],$N$10:$N$37,$O$10:$O$37)</f>
        <v>WALLADPT</v>
      </c>
      <c r="I2034" t="str">
        <f>_xlfn.XLOOKUP(Table2[[#This Row],[Unique BarCode]],$N$10:$N$37,$P$10:$P$37)</f>
        <v>Charger</v>
      </c>
      <c r="J2034" t="s">
        <v>49</v>
      </c>
      <c r="K2034" t="s">
        <v>588</v>
      </c>
      <c r="L2034">
        <v>1</v>
      </c>
    </row>
    <row r="2035" spans="1:12" x14ac:dyDescent="0.2">
      <c r="A2035" s="1" t="d">
        <v>2023-02-07</v>
      </c>
      <c r="B2035" s="45">
        <v>-1</v>
      </c>
      <c r="C2035" t="s">
        <v>20</v>
      </c>
      <c r="D2035" t="str">
        <f>_xlfn.XLOOKUP(Table2[[#This Row],[Patron Group]],$R$10:$R$24,$S$10:$S$24)</f>
        <v>Graduate</v>
      </c>
      <c r="E2035" s="1" t="d">
        <v>2023-02-07</v>
      </c>
      <c r="F2035" t="s">
        <v>919</v>
      </c>
      <c r="G2035" t="s">
        <v>2272</v>
      </c>
      <c r="H2035" t="str">
        <f>_xlfn.XLOOKUP(Table2[[#This Row],[Unique BarCode]],$N$10:$N$37,$O$10:$O$37)</f>
        <v>WALLADPT</v>
      </c>
      <c r="I2035" t="str">
        <f>_xlfn.XLOOKUP(Table2[[#This Row],[Unique BarCode]],$N$10:$N$37,$P$10:$P$37)</f>
        <v>Charger</v>
      </c>
      <c r="J2035" t="s">
        <v>13</v>
      </c>
      <c r="K2035" t="s">
        <v>920</v>
      </c>
      <c r="L2035">
        <v>1</v>
      </c>
    </row>
    <row r="2036" spans="1:12" x14ac:dyDescent="0.2">
      <c r="A2036" s="1" t="d">
        <v>2023-02-07</v>
      </c>
      <c r="B2036" s="45">
        <v>-1</v>
      </c>
      <c r="C2036" t="s">
        <v>20</v>
      </c>
      <c r="D2036" t="str">
        <f>_xlfn.XLOOKUP(Table2[[#This Row],[Patron Group]],$R$10:$R$24,$S$10:$S$24)</f>
        <v>Graduate</v>
      </c>
      <c r="E2036" s="1" t="d">
        <v>2023-02-07</v>
      </c>
      <c r="F2036" t="s">
        <v>1442</v>
      </c>
      <c r="G2036" t="s">
        <v>2272</v>
      </c>
      <c r="H2036" t="str">
        <f>_xlfn.XLOOKUP(Table2[[#This Row],[Unique BarCode]],$N$10:$N$37,$O$10:$O$37)</f>
        <v>WALLADPT</v>
      </c>
      <c r="I2036" t="str">
        <f>_xlfn.XLOOKUP(Table2[[#This Row],[Unique BarCode]],$N$10:$N$37,$P$10:$P$37)</f>
        <v>Charger</v>
      </c>
      <c r="J2036" t="s">
        <v>13</v>
      </c>
      <c r="K2036" t="s">
        <v>1443</v>
      </c>
      <c r="L2036">
        <v>1</v>
      </c>
    </row>
    <row r="2037" spans="1:12" x14ac:dyDescent="0.2">
      <c r="A2037" s="1" t="d">
        <v>2023-02-07</v>
      </c>
      <c r="B2037" s="45">
        <v>-1</v>
      </c>
      <c r="C2037" t="s">
        <v>20</v>
      </c>
      <c r="D2037" t="str">
        <f>_xlfn.XLOOKUP(Table2[[#This Row],[Patron Group]],$R$10:$R$24,$S$10:$S$24)</f>
        <v>Graduate</v>
      </c>
      <c r="E2037" s="1" t="d">
        <v>2023-02-07</v>
      </c>
      <c r="F2037" t="s">
        <v>484</v>
      </c>
      <c r="G2037" t="s">
        <v>2272</v>
      </c>
      <c r="H2037" t="str">
        <f>_xlfn.XLOOKUP(Table2[[#This Row],[Unique BarCode]],$N$10:$N$37,$O$10:$O$37)</f>
        <v>WALLADPT</v>
      </c>
      <c r="I2037" t="str">
        <f>_xlfn.XLOOKUP(Table2[[#This Row],[Unique BarCode]],$N$10:$N$37,$P$10:$P$37)</f>
        <v>Charger</v>
      </c>
      <c r="J2037" t="s">
        <v>8</v>
      </c>
      <c r="L2037">
        <v>1</v>
      </c>
    </row>
    <row r="2038" spans="1:12" x14ac:dyDescent="0.2">
      <c r="A2038" s="1" t="d">
        <v>2023-02-07</v>
      </c>
      <c r="B2038" s="45">
        <v>-1</v>
      </c>
      <c r="C2038" t="s">
        <v>20</v>
      </c>
      <c r="D2038" t="str">
        <f>_xlfn.XLOOKUP(Table2[[#This Row],[Patron Group]],$R$10:$R$24,$S$10:$S$24)</f>
        <v>Graduate</v>
      </c>
      <c r="E2038" s="1" t="d">
        <v>2023-02-07</v>
      </c>
      <c r="F2038" t="s">
        <v>1422</v>
      </c>
      <c r="G2038" t="s">
        <v>2272</v>
      </c>
      <c r="H2038" t="str">
        <f>_xlfn.XLOOKUP(Table2[[#This Row],[Unique BarCode]],$N$10:$N$37,$O$10:$O$37)</f>
        <v>WALLADPT</v>
      </c>
      <c r="I2038" t="str">
        <f>_xlfn.XLOOKUP(Table2[[#This Row],[Unique BarCode]],$N$10:$N$37,$P$10:$P$37)</f>
        <v>Charger</v>
      </c>
      <c r="J2038" t="s">
        <v>8</v>
      </c>
      <c r="L2038">
        <v>1</v>
      </c>
    </row>
    <row r="2039" spans="1:12" x14ac:dyDescent="0.2">
      <c r="A2039" s="1" t="d">
        <v>2023-02-07</v>
      </c>
      <c r="B2039" s="45">
        <v>-1</v>
      </c>
      <c r="C2039" t="s">
        <v>20</v>
      </c>
      <c r="D2039" t="str">
        <f>_xlfn.XLOOKUP(Table2[[#This Row],[Patron Group]],$R$10:$R$24,$S$10:$S$24)</f>
        <v>Graduate</v>
      </c>
      <c r="E2039" s="1" t="d">
        <v>2023-02-07</v>
      </c>
      <c r="F2039" t="s">
        <v>73</v>
      </c>
      <c r="G2039" t="s">
        <v>2272</v>
      </c>
      <c r="H2039" t="str">
        <f>_xlfn.XLOOKUP(Table2[[#This Row],[Unique BarCode]],$N$10:$N$37,$O$10:$O$37)</f>
        <v>WALLADPT</v>
      </c>
      <c r="I2039" t="str">
        <f>_xlfn.XLOOKUP(Table2[[#This Row],[Unique BarCode]],$N$10:$N$37,$P$10:$P$37)</f>
        <v>Charger</v>
      </c>
      <c r="J2039" t="s">
        <v>8</v>
      </c>
      <c r="L2039">
        <v>1</v>
      </c>
    </row>
    <row r="2040" spans="1:12" x14ac:dyDescent="0.2">
      <c r="A2040" s="1" t="d">
        <v>2023-02-07</v>
      </c>
      <c r="B2040" s="45">
        <v>-1</v>
      </c>
      <c r="C2040" t="s">
        <v>20</v>
      </c>
      <c r="D2040" t="str">
        <f>_xlfn.XLOOKUP(Table2[[#This Row],[Patron Group]],$R$10:$R$24,$S$10:$S$24)</f>
        <v>Graduate</v>
      </c>
      <c r="E2040" s="1" t="d">
        <v>2023-02-07</v>
      </c>
      <c r="F2040" t="s">
        <v>96</v>
      </c>
      <c r="G2040" t="s">
        <v>2272</v>
      </c>
      <c r="H2040" t="str">
        <f>_xlfn.XLOOKUP(Table2[[#This Row],[Unique BarCode]],$N$10:$N$37,$O$10:$O$37)</f>
        <v>WALLADPT</v>
      </c>
      <c r="I2040" t="str">
        <f>_xlfn.XLOOKUP(Table2[[#This Row],[Unique BarCode]],$N$10:$N$37,$P$10:$P$37)</f>
        <v>Charger</v>
      </c>
      <c r="J2040" t="s">
        <v>8</v>
      </c>
      <c r="L2040">
        <v>1</v>
      </c>
    </row>
    <row r="2041" spans="1:12" x14ac:dyDescent="0.2">
      <c r="A2041" s="1" t="d">
        <v>2023-02-07</v>
      </c>
      <c r="B2041" s="45">
        <v>-1</v>
      </c>
      <c r="C2041" t="s">
        <v>20</v>
      </c>
      <c r="D2041" t="str">
        <f>_xlfn.XLOOKUP(Table2[[#This Row],[Patron Group]],$R$10:$R$24,$S$10:$S$24)</f>
        <v>Graduate</v>
      </c>
      <c r="E2041" s="1" t="d">
        <v>2023-02-14</v>
      </c>
      <c r="F2041" t="s">
        <v>51</v>
      </c>
      <c r="G2041" t="s">
        <v>2273</v>
      </c>
      <c r="H2041" t="str">
        <f>_xlfn.XLOOKUP(Table2[[#This Row],[Unique BarCode]],$N$10:$N$37,$O$10:$O$37)</f>
        <v>ChromeBook</v>
      </c>
      <c r="I2041" t="str">
        <f>_xlfn.XLOOKUP(Table2[[#This Row],[Unique BarCode]],$N$10:$N$37,$P$10:$P$37)</f>
        <v>Device</v>
      </c>
      <c r="J2041" t="s">
        <v>13</v>
      </c>
      <c r="K2041" t="s">
        <v>52</v>
      </c>
      <c r="L2041">
        <v>1</v>
      </c>
    </row>
    <row r="2042" spans="1:12" x14ac:dyDescent="0.2">
      <c r="A2042" s="1" t="d">
        <v>2023-02-07</v>
      </c>
      <c r="B2042" s="45">
        <v>-1</v>
      </c>
      <c r="C2042" t="s">
        <v>20</v>
      </c>
      <c r="D2042" t="str">
        <f>_xlfn.XLOOKUP(Table2[[#This Row],[Patron Group]],$R$10:$R$24,$S$10:$S$24)</f>
        <v>Graduate</v>
      </c>
      <c r="E2042" s="1" t="d">
        <v>2023-02-14</v>
      </c>
      <c r="F2042" t="s">
        <v>1498</v>
      </c>
      <c r="G2042" t="s">
        <v>2273</v>
      </c>
      <c r="H2042" t="str">
        <f>_xlfn.XLOOKUP(Table2[[#This Row],[Unique BarCode]],$N$10:$N$37,$O$10:$O$37)</f>
        <v>ChromeBook</v>
      </c>
      <c r="I2042" t="str">
        <f>_xlfn.XLOOKUP(Table2[[#This Row],[Unique BarCode]],$N$10:$N$37,$P$10:$P$37)</f>
        <v>Device</v>
      </c>
      <c r="J2042" t="s">
        <v>128</v>
      </c>
      <c r="K2042" t="s">
        <v>1499</v>
      </c>
      <c r="L2042">
        <v>1</v>
      </c>
    </row>
    <row r="2043" spans="1:12" x14ac:dyDescent="0.2">
      <c r="A2043" s="1" t="d">
        <v>2023-02-07</v>
      </c>
      <c r="B2043" s="45">
        <v>-1</v>
      </c>
      <c r="C2043" t="s">
        <v>20</v>
      </c>
      <c r="D2043" t="str">
        <f>_xlfn.XLOOKUP(Table2[[#This Row],[Patron Group]],$R$10:$R$24,$S$10:$S$24)</f>
        <v>Graduate</v>
      </c>
      <c r="E2043" s="1" t="d">
        <v>2023-02-14</v>
      </c>
      <c r="F2043" t="s">
        <v>1096</v>
      </c>
      <c r="G2043" t="s">
        <v>2273</v>
      </c>
      <c r="H2043" t="str">
        <f>_xlfn.XLOOKUP(Table2[[#This Row],[Unique BarCode]],$N$10:$N$37,$O$10:$O$37)</f>
        <v>ChromeBook</v>
      </c>
      <c r="I2043" t="str">
        <f>_xlfn.XLOOKUP(Table2[[#This Row],[Unique BarCode]],$N$10:$N$37,$P$10:$P$37)</f>
        <v>Device</v>
      </c>
      <c r="J2043" t="s">
        <v>128</v>
      </c>
      <c r="K2043" t="s">
        <v>1097</v>
      </c>
      <c r="L2043">
        <v>1</v>
      </c>
    </row>
    <row r="2044" spans="1:12" x14ac:dyDescent="0.2">
      <c r="A2044" s="1" t="d">
        <v>2023-02-07</v>
      </c>
      <c r="B2044" s="45">
        <v>-1</v>
      </c>
      <c r="C2044" t="s">
        <v>20</v>
      </c>
      <c r="D2044" t="str">
        <f>_xlfn.XLOOKUP(Table2[[#This Row],[Patron Group]],$R$10:$R$24,$S$10:$S$24)</f>
        <v>Graduate</v>
      </c>
      <c r="E2044" s="1" t="d">
        <v>2023-02-14</v>
      </c>
      <c r="F2044" t="s">
        <v>512</v>
      </c>
      <c r="G2044" t="s">
        <v>2274</v>
      </c>
      <c r="H2044" t="str">
        <f>_xlfn.XLOOKUP(Table2[[#This Row],[Unique BarCode]],$N$10:$N$37,$O$10:$O$37)</f>
        <v>MacBook</v>
      </c>
      <c r="I2044" t="str">
        <f>_xlfn.XLOOKUP(Table2[[#This Row],[Unique BarCode]],$N$10:$N$37,$P$10:$P$37)</f>
        <v>Device</v>
      </c>
      <c r="J2044" t="s">
        <v>8</v>
      </c>
      <c r="K2044" t="s">
        <v>513</v>
      </c>
      <c r="L2044">
        <v>1</v>
      </c>
    </row>
    <row r="2045" spans="1:12" x14ac:dyDescent="0.2">
      <c r="A2045" s="1" t="d">
        <v>2023-02-07</v>
      </c>
      <c r="B2045" s="45">
        <v>-1</v>
      </c>
      <c r="C2045" t="s">
        <v>20</v>
      </c>
      <c r="D2045" t="str">
        <f>_xlfn.XLOOKUP(Table2[[#This Row],[Patron Group]],$R$10:$R$24,$S$10:$S$24)</f>
        <v>Graduate</v>
      </c>
      <c r="E2045" s="1" t="d">
        <v>2023-02-14</v>
      </c>
      <c r="F2045" t="s">
        <v>1500</v>
      </c>
      <c r="G2045" t="s">
        <v>2274</v>
      </c>
      <c r="H2045" t="str">
        <f>_xlfn.XLOOKUP(Table2[[#This Row],[Unique BarCode]],$N$10:$N$37,$O$10:$O$37)</f>
        <v>MacBook</v>
      </c>
      <c r="I2045" t="str">
        <f>_xlfn.XLOOKUP(Table2[[#This Row],[Unique BarCode]],$N$10:$N$37,$P$10:$P$37)</f>
        <v>Device</v>
      </c>
      <c r="J2045" t="s">
        <v>8</v>
      </c>
      <c r="K2045" t="s">
        <v>1501</v>
      </c>
      <c r="L2045">
        <v>1</v>
      </c>
    </row>
    <row r="2046" spans="1:12" x14ac:dyDescent="0.2">
      <c r="A2046" s="1" t="d">
        <v>2023-02-07</v>
      </c>
      <c r="B2046" s="45">
        <v>-1</v>
      </c>
      <c r="C2046" t="s">
        <v>20</v>
      </c>
      <c r="D2046" t="str">
        <f>_xlfn.XLOOKUP(Table2[[#This Row],[Patron Group]],$R$10:$R$24,$S$10:$S$24)</f>
        <v>Graduate</v>
      </c>
      <c r="E2046" s="1" t="d">
        <v>2023-02-14</v>
      </c>
      <c r="F2046" t="s">
        <v>1214</v>
      </c>
      <c r="G2046" t="s">
        <v>2274</v>
      </c>
      <c r="H2046" t="str">
        <f>_xlfn.XLOOKUP(Table2[[#This Row],[Unique BarCode]],$N$10:$N$37,$O$10:$O$37)</f>
        <v>MacBook</v>
      </c>
      <c r="I2046" t="str">
        <f>_xlfn.XLOOKUP(Table2[[#This Row],[Unique BarCode]],$N$10:$N$37,$P$10:$P$37)</f>
        <v>Device</v>
      </c>
      <c r="J2046" t="s">
        <v>8</v>
      </c>
      <c r="K2046" t="s">
        <v>1214</v>
      </c>
      <c r="L2046">
        <v>1</v>
      </c>
    </row>
    <row r="2047" spans="1:12" x14ac:dyDescent="0.2">
      <c r="A2047" s="1" t="d">
        <v>2023-02-07</v>
      </c>
      <c r="B2047" s="45">
        <v>-1</v>
      </c>
      <c r="C2047" t="s">
        <v>20</v>
      </c>
      <c r="D2047" t="str">
        <f>_xlfn.XLOOKUP(Table2[[#This Row],[Patron Group]],$R$10:$R$24,$S$10:$S$24)</f>
        <v>Graduate</v>
      </c>
      <c r="E2047" s="1" t="d">
        <v>2023-02-14</v>
      </c>
      <c r="F2047" t="s">
        <v>735</v>
      </c>
      <c r="G2047" t="s">
        <v>2274</v>
      </c>
      <c r="H2047" t="str">
        <f>_xlfn.XLOOKUP(Table2[[#This Row],[Unique BarCode]],$N$10:$N$37,$O$10:$O$37)</f>
        <v>MacBook</v>
      </c>
      <c r="I2047" t="str">
        <f>_xlfn.XLOOKUP(Table2[[#This Row],[Unique BarCode]],$N$10:$N$37,$P$10:$P$37)</f>
        <v>Device</v>
      </c>
      <c r="J2047" t="s">
        <v>8</v>
      </c>
      <c r="K2047" t="s">
        <v>735</v>
      </c>
      <c r="L2047">
        <v>1</v>
      </c>
    </row>
    <row r="2048" spans="1:12" x14ac:dyDescent="0.2">
      <c r="A2048" s="1" t="d">
        <v>2023-02-07</v>
      </c>
      <c r="B2048" s="45">
        <v>-1</v>
      </c>
      <c r="C2048" t="s">
        <v>20</v>
      </c>
      <c r="D2048" t="str">
        <f>_xlfn.XLOOKUP(Table2[[#This Row],[Patron Group]],$R$10:$R$24,$S$10:$S$24)</f>
        <v>Graduate</v>
      </c>
      <c r="E2048" s="1" t="d">
        <v>2023-02-14</v>
      </c>
      <c r="F2048" t="s">
        <v>501</v>
      </c>
      <c r="G2048" t="s">
        <v>2275</v>
      </c>
      <c r="H2048" t="str">
        <f>_xlfn.XLOOKUP(Table2[[#This Row],[Unique BarCode]],$N$10:$N$37,$O$10:$O$37)</f>
        <v>iPad</v>
      </c>
      <c r="I2048" t="str">
        <f>_xlfn.XLOOKUP(Table2[[#This Row],[Unique BarCode]],$N$10:$N$37,$P$10:$P$37)</f>
        <v>Device</v>
      </c>
      <c r="J2048" t="s">
        <v>8</v>
      </c>
      <c r="K2048" t="s">
        <v>502</v>
      </c>
      <c r="L2048">
        <v>1</v>
      </c>
    </row>
    <row r="2049" spans="1:12" x14ac:dyDescent="0.2">
      <c r="A2049" s="1" t="d">
        <v>2023-02-07</v>
      </c>
      <c r="B2049" s="45">
        <v>-1</v>
      </c>
      <c r="C2049" t="s">
        <v>20</v>
      </c>
      <c r="D2049" t="str">
        <f>_xlfn.XLOOKUP(Table2[[#This Row],[Patron Group]],$R$10:$R$24,$S$10:$S$24)</f>
        <v>Graduate</v>
      </c>
      <c r="E2049" s="1" t="d">
        <v>2023-02-14</v>
      </c>
      <c r="F2049" t="s">
        <v>117</v>
      </c>
      <c r="G2049" t="s">
        <v>2275</v>
      </c>
      <c r="H2049" t="str">
        <f>_xlfn.XLOOKUP(Table2[[#This Row],[Unique BarCode]],$N$10:$N$37,$O$10:$O$37)</f>
        <v>iPad</v>
      </c>
      <c r="I2049" t="str">
        <f>_xlfn.XLOOKUP(Table2[[#This Row],[Unique BarCode]],$N$10:$N$37,$P$10:$P$37)</f>
        <v>Device</v>
      </c>
      <c r="J2049" t="s">
        <v>8</v>
      </c>
      <c r="K2049" t="s">
        <v>118</v>
      </c>
      <c r="L2049">
        <v>1</v>
      </c>
    </row>
    <row r="2050" spans="1:12" x14ac:dyDescent="0.2">
      <c r="A2050" s="1" t="d">
        <v>2023-02-07</v>
      </c>
      <c r="B2050" s="45">
        <v>-1</v>
      </c>
      <c r="C2050" t="s">
        <v>20</v>
      </c>
      <c r="D2050" t="str">
        <f>_xlfn.XLOOKUP(Table2[[#This Row],[Patron Group]],$R$10:$R$24,$S$10:$S$24)</f>
        <v>Graduate</v>
      </c>
      <c r="E2050" s="1" t="d">
        <v>2023-02-21</v>
      </c>
      <c r="F2050" t="s">
        <v>597</v>
      </c>
      <c r="G2050" t="s">
        <v>2274</v>
      </c>
      <c r="H2050" t="str">
        <f>_xlfn.XLOOKUP(Table2[[#This Row],[Unique BarCode]],$N$10:$N$37,$O$10:$O$37)</f>
        <v>MacBook</v>
      </c>
      <c r="I2050" t="str">
        <f>_xlfn.XLOOKUP(Table2[[#This Row],[Unique BarCode]],$N$10:$N$37,$P$10:$P$37)</f>
        <v>Device</v>
      </c>
      <c r="J2050" t="s">
        <v>8</v>
      </c>
      <c r="K2050" t="s">
        <v>598</v>
      </c>
      <c r="L2050">
        <v>1</v>
      </c>
    </row>
    <row r="2051" spans="1:12" x14ac:dyDescent="0.2">
      <c r="A2051" s="1" t="d">
        <v>2023-02-07</v>
      </c>
      <c r="B2051" s="45">
        <v>-1</v>
      </c>
      <c r="C2051" t="s">
        <v>20</v>
      </c>
      <c r="D2051" t="str">
        <f>_xlfn.XLOOKUP(Table2[[#This Row],[Patron Group]],$R$10:$R$24,$S$10:$S$24)</f>
        <v>Graduate</v>
      </c>
      <c r="E2051" s="1" t="d">
        <v>2023-02-21</v>
      </c>
      <c r="F2051" t="s">
        <v>1021</v>
      </c>
      <c r="G2051" t="s">
        <v>2263</v>
      </c>
      <c r="H2051" t="str">
        <f>_xlfn.XLOOKUP(Table2[[#This Row],[Unique BarCode]],$N$10:$N$37,$O$10:$O$37)</f>
        <v>HP Laptop</v>
      </c>
      <c r="I2051" t="str">
        <f>_xlfn.XLOOKUP(Table2[[#This Row],[Unique BarCode]],$N$10:$N$37,$P$10:$P$37)</f>
        <v>Device</v>
      </c>
      <c r="J2051" t="s">
        <v>8</v>
      </c>
      <c r="K2051" t="s">
        <v>1022</v>
      </c>
      <c r="L2051">
        <v>1</v>
      </c>
    </row>
    <row r="2052" spans="1:12" x14ac:dyDescent="0.2">
      <c r="A2052" s="1" t="d">
        <v>2023-02-07</v>
      </c>
      <c r="B2052" s="45">
        <v>-1</v>
      </c>
      <c r="C2052" t="s">
        <v>20</v>
      </c>
      <c r="D2052" t="str">
        <f>_xlfn.XLOOKUP(Table2[[#This Row],[Patron Group]],$R$10:$R$24,$S$10:$S$24)</f>
        <v>Graduate</v>
      </c>
      <c r="E2052" s="1" t="d">
        <v>2023-03-24</v>
      </c>
      <c r="F2052" t="s">
        <v>1502</v>
      </c>
      <c r="G2052" t="s">
        <v>2274</v>
      </c>
      <c r="H2052" t="str">
        <f>_xlfn.XLOOKUP(Table2[[#This Row],[Unique BarCode]],$N$10:$N$37,$O$10:$O$37)</f>
        <v>MacBook</v>
      </c>
      <c r="I2052" t="str">
        <f>_xlfn.XLOOKUP(Table2[[#This Row],[Unique BarCode]],$N$10:$N$37,$P$10:$P$37)</f>
        <v>Device</v>
      </c>
      <c r="J2052" t="s">
        <v>8</v>
      </c>
      <c r="K2052" t="s">
        <v>1502</v>
      </c>
      <c r="L2052">
        <v>1</v>
      </c>
    </row>
    <row r="2053" spans="1:12" x14ac:dyDescent="0.2">
      <c r="A2053" s="1" t="d">
        <v>2023-02-07</v>
      </c>
      <c r="B2053" s="45">
        <v>-1</v>
      </c>
      <c r="C2053" t="s">
        <v>1113</v>
      </c>
      <c r="D2053" t="str">
        <f>_xlfn.XLOOKUP(Table2[[#This Row],[Patron Group]],$R$10:$R$24,$S$10:$S$24)</f>
        <v>Graduate</v>
      </c>
      <c r="E2053" s="1" t="d">
        <v>2023-02-14</v>
      </c>
      <c r="F2053" t="s">
        <v>794</v>
      </c>
      <c r="G2053" t="s">
        <v>2263</v>
      </c>
      <c r="H2053" t="str">
        <f>_xlfn.XLOOKUP(Table2[[#This Row],[Unique BarCode]],$N$10:$N$37,$O$10:$O$37)</f>
        <v>HP Laptop</v>
      </c>
      <c r="I2053" t="str">
        <f>_xlfn.XLOOKUP(Table2[[#This Row],[Unique BarCode]],$N$10:$N$37,$P$10:$P$37)</f>
        <v>Device</v>
      </c>
      <c r="J2053" t="s">
        <v>8</v>
      </c>
      <c r="K2053" t="s">
        <v>795</v>
      </c>
      <c r="L2053">
        <v>1</v>
      </c>
    </row>
    <row r="2054" spans="1:12" x14ac:dyDescent="0.2">
      <c r="A2054" s="1" t="d">
        <v>2023-02-07</v>
      </c>
      <c r="B2054" s="45">
        <v>-1</v>
      </c>
      <c r="C2054" t="s">
        <v>66</v>
      </c>
      <c r="D2054" t="str">
        <f>_xlfn.XLOOKUP(Table2[[#This Row],[Patron Group]],$R$10:$R$24,$S$10:$S$24)</f>
        <v>Graduate</v>
      </c>
      <c r="E2054" s="1" t="d">
        <v>2023-02-07</v>
      </c>
      <c r="F2054" t="s">
        <v>1503</v>
      </c>
      <c r="G2054" t="s">
        <v>2271</v>
      </c>
      <c r="H2054" t="str">
        <f>_xlfn.XLOOKUP(Table2[[#This Row],[Unique BarCode]],$N$10:$N$37,$O$10:$O$37)</f>
        <v>OMNI</v>
      </c>
      <c r="I2054" t="str">
        <f>_xlfn.XLOOKUP(Table2[[#This Row],[Unique BarCode]],$N$10:$N$37,$P$10:$P$37)</f>
        <v>Charger</v>
      </c>
      <c r="J2054" t="s">
        <v>68</v>
      </c>
      <c r="K2054" t="s">
        <v>1504</v>
      </c>
      <c r="L2054">
        <v>1</v>
      </c>
    </row>
    <row r="2055" spans="1:12" x14ac:dyDescent="0.2">
      <c r="A2055" s="1" t="d">
        <v>2023-02-07</v>
      </c>
      <c r="B2055" s="45">
        <v>-1</v>
      </c>
      <c r="C2055" t="s">
        <v>74</v>
      </c>
      <c r="D2055" t="str">
        <f>_xlfn.XLOOKUP(Table2[[#This Row],[Patron Group]],$R$10:$R$24,$S$10:$S$24)</f>
        <v>Staff</v>
      </c>
      <c r="E2055" s="1" t="d">
        <v>2023-02-07</v>
      </c>
      <c r="F2055" t="s">
        <v>1505</v>
      </c>
      <c r="G2055" t="s">
        <v>2276</v>
      </c>
      <c r="H2055" t="str">
        <f>_xlfn.XLOOKUP(Table2[[#This Row],[Unique BarCode]],$N$10:$N$37,$O$10:$O$37)</f>
        <v>CALC</v>
      </c>
      <c r="I2055" t="str">
        <f>_xlfn.XLOOKUP(Table2[[#This Row],[Unique BarCode]],$N$10:$N$37,$P$10:$P$37)</f>
        <v>Accessory</v>
      </c>
      <c r="J2055" t="s">
        <v>13</v>
      </c>
      <c r="L2055">
        <v>1</v>
      </c>
    </row>
    <row r="2056" spans="1:12" x14ac:dyDescent="0.2">
      <c r="A2056" s="1" t="d">
        <v>2023-02-07</v>
      </c>
      <c r="B2056" s="45">
        <v>-1</v>
      </c>
      <c r="C2056" t="s">
        <v>74</v>
      </c>
      <c r="D2056" t="str">
        <f>_xlfn.XLOOKUP(Table2[[#This Row],[Patron Group]],$R$10:$R$24,$S$10:$S$24)</f>
        <v>Staff</v>
      </c>
      <c r="E2056" s="1" t="d">
        <v>2023-02-07</v>
      </c>
      <c r="F2056" t="s">
        <v>839</v>
      </c>
      <c r="G2056" t="s">
        <v>2265</v>
      </c>
      <c r="H2056" t="str">
        <f>_xlfn.XLOOKUP(Table2[[#This Row],[Unique BarCode]],$N$10:$N$37,$O$10:$O$37)</f>
        <v>IPHONE</v>
      </c>
      <c r="I2056" t="str">
        <f>_xlfn.XLOOKUP(Table2[[#This Row],[Unique BarCode]],$N$10:$N$37,$P$10:$P$37)</f>
        <v>Charger</v>
      </c>
      <c r="J2056" t="s">
        <v>8</v>
      </c>
      <c r="K2056" t="s">
        <v>840</v>
      </c>
      <c r="L2056">
        <v>1</v>
      </c>
    </row>
    <row r="2057" spans="1:12" x14ac:dyDescent="0.2">
      <c r="A2057" s="1" t="d">
        <v>2023-02-07</v>
      </c>
      <c r="B2057" s="45">
        <v>-1</v>
      </c>
      <c r="C2057" t="s">
        <v>74</v>
      </c>
      <c r="D2057" t="str">
        <f>_xlfn.XLOOKUP(Table2[[#This Row],[Patron Group]],$R$10:$R$24,$S$10:$S$24)</f>
        <v>Staff</v>
      </c>
      <c r="E2057" s="1" t="d">
        <v>2023-02-07</v>
      </c>
      <c r="F2057" t="s">
        <v>854</v>
      </c>
      <c r="G2057" t="s">
        <v>2272</v>
      </c>
      <c r="H2057" t="str">
        <f>_xlfn.XLOOKUP(Table2[[#This Row],[Unique BarCode]],$N$10:$N$37,$O$10:$O$37)</f>
        <v>WALLADPT</v>
      </c>
      <c r="I2057" t="str">
        <f>_xlfn.XLOOKUP(Table2[[#This Row],[Unique BarCode]],$N$10:$N$37,$P$10:$P$37)</f>
        <v>Charger</v>
      </c>
      <c r="J2057" t="s">
        <v>8</v>
      </c>
      <c r="L2057">
        <v>1</v>
      </c>
    </row>
    <row r="2058" spans="1:12" x14ac:dyDescent="0.2">
      <c r="A2058" s="1" t="d">
        <v>2023-02-07</v>
      </c>
      <c r="B2058" s="45">
        <v>-1</v>
      </c>
      <c r="C2058" t="s">
        <v>74</v>
      </c>
      <c r="D2058" t="str">
        <f>_xlfn.XLOOKUP(Table2[[#This Row],[Patron Group]],$R$10:$R$24,$S$10:$S$24)</f>
        <v>Staff</v>
      </c>
      <c r="E2058" s="1" t="d">
        <v>2023-02-21</v>
      </c>
      <c r="F2058" t="s">
        <v>869</v>
      </c>
      <c r="G2058" t="s">
        <v>2263</v>
      </c>
      <c r="H2058" t="str">
        <f>_xlfn.XLOOKUP(Table2[[#This Row],[Unique BarCode]],$N$10:$N$37,$O$10:$O$37)</f>
        <v>HP Laptop</v>
      </c>
      <c r="I2058" t="str">
        <f>_xlfn.XLOOKUP(Table2[[#This Row],[Unique BarCode]],$N$10:$N$37,$P$10:$P$37)</f>
        <v>Device</v>
      </c>
      <c r="J2058" t="s">
        <v>8</v>
      </c>
      <c r="K2058" t="s">
        <v>870</v>
      </c>
      <c r="L2058">
        <v>1</v>
      </c>
    </row>
    <row r="2059" spans="1:12" x14ac:dyDescent="0.2">
      <c r="A2059" s="1" t="d">
        <v>2023-02-07</v>
      </c>
      <c r="B2059" s="45">
        <v>-1</v>
      </c>
      <c r="C2059" t="s">
        <v>77</v>
      </c>
      <c r="D2059" t="str">
        <f>_xlfn.XLOOKUP(Table2[[#This Row],[Patron Group]],$R$10:$R$24,$S$10:$S$24)</f>
        <v>Undergraduate</v>
      </c>
      <c r="E2059" s="1" t="d">
        <v>2023-02-07</v>
      </c>
      <c r="F2059" t="s">
        <v>706</v>
      </c>
      <c r="G2059" t="s">
        <v>2298</v>
      </c>
      <c r="H2059" t="str">
        <f>_xlfn.XLOOKUP(Table2[[#This Row],[Unique BarCode]],$N$10:$N$37,$O$10:$O$37)</f>
        <v>ANKER</v>
      </c>
      <c r="I2059" t="str">
        <f>_xlfn.XLOOKUP(Table2[[#This Row],[Unique BarCode]],$N$10:$N$37,$P$10:$P$37)</f>
        <v>Charger</v>
      </c>
      <c r="J2059" t="s">
        <v>8</v>
      </c>
      <c r="L2059">
        <v>1</v>
      </c>
    </row>
    <row r="2060" spans="1:12" x14ac:dyDescent="0.2">
      <c r="A2060" s="1" t="d">
        <v>2023-02-07</v>
      </c>
      <c r="B2060" s="45">
        <v>-1</v>
      </c>
      <c r="C2060" t="s">
        <v>77</v>
      </c>
      <c r="D2060" t="str">
        <f>_xlfn.XLOOKUP(Table2[[#This Row],[Patron Group]],$R$10:$R$24,$S$10:$S$24)</f>
        <v>Undergraduate</v>
      </c>
      <c r="E2060" s="1" t="d">
        <v>2023-02-07</v>
      </c>
      <c r="F2060" t="s">
        <v>1002</v>
      </c>
      <c r="G2060" t="s">
        <v>2298</v>
      </c>
      <c r="H2060" t="str">
        <f>_xlfn.XLOOKUP(Table2[[#This Row],[Unique BarCode]],$N$10:$N$37,$O$10:$O$37)</f>
        <v>ANKER</v>
      </c>
      <c r="I2060" t="str">
        <f>_xlfn.XLOOKUP(Table2[[#This Row],[Unique BarCode]],$N$10:$N$37,$P$10:$P$37)</f>
        <v>Charger</v>
      </c>
      <c r="J2060" t="s">
        <v>8</v>
      </c>
      <c r="L2060">
        <v>1</v>
      </c>
    </row>
    <row r="2061" spans="1:12" x14ac:dyDescent="0.2">
      <c r="A2061" s="1" t="d">
        <v>2023-02-07</v>
      </c>
      <c r="B2061" s="45">
        <v>-1</v>
      </c>
      <c r="C2061" t="s">
        <v>77</v>
      </c>
      <c r="D2061" t="str">
        <f>_xlfn.XLOOKUP(Table2[[#This Row],[Patron Group]],$R$10:$R$24,$S$10:$S$24)</f>
        <v>Undergraduate</v>
      </c>
      <c r="E2061" s="1" t="d">
        <v>2023-02-07</v>
      </c>
      <c r="F2061" t="s">
        <v>1346</v>
      </c>
      <c r="G2061" t="s">
        <v>2298</v>
      </c>
      <c r="H2061" t="str">
        <f>_xlfn.XLOOKUP(Table2[[#This Row],[Unique BarCode]],$N$10:$N$37,$O$10:$O$37)</f>
        <v>ANKER</v>
      </c>
      <c r="I2061" t="str">
        <f>_xlfn.XLOOKUP(Table2[[#This Row],[Unique BarCode]],$N$10:$N$37,$P$10:$P$37)</f>
        <v>Charger</v>
      </c>
      <c r="J2061" t="s">
        <v>8</v>
      </c>
      <c r="L2061">
        <v>1</v>
      </c>
    </row>
    <row r="2062" spans="1:12" x14ac:dyDescent="0.2">
      <c r="A2062" s="1" t="d">
        <v>2023-02-07</v>
      </c>
      <c r="B2062" s="45">
        <v>-1</v>
      </c>
      <c r="C2062" t="s">
        <v>77</v>
      </c>
      <c r="D2062" t="str">
        <f>_xlfn.XLOOKUP(Table2[[#This Row],[Patron Group]],$R$10:$R$24,$S$10:$S$24)</f>
        <v>Undergraduate</v>
      </c>
      <c r="E2062" s="1" t="d">
        <v>2023-02-07</v>
      </c>
      <c r="F2062" t="s">
        <v>1053</v>
      </c>
      <c r="G2062" t="s">
        <v>2276</v>
      </c>
      <c r="H2062" t="str">
        <f>_xlfn.XLOOKUP(Table2[[#This Row],[Unique BarCode]],$N$10:$N$37,$O$10:$O$37)</f>
        <v>CALC</v>
      </c>
      <c r="I2062" t="str">
        <f>_xlfn.XLOOKUP(Table2[[#This Row],[Unique BarCode]],$N$10:$N$37,$P$10:$P$37)</f>
        <v>Accessory</v>
      </c>
      <c r="J2062" t="s">
        <v>8</v>
      </c>
      <c r="K2062" t="s">
        <v>1054</v>
      </c>
      <c r="L2062">
        <v>1</v>
      </c>
    </row>
    <row r="2063" spans="1:12" x14ac:dyDescent="0.2">
      <c r="A2063" s="1" t="d">
        <v>2023-02-07</v>
      </c>
      <c r="B2063" s="45">
        <v>-1</v>
      </c>
      <c r="C2063" t="s">
        <v>77</v>
      </c>
      <c r="D2063" t="str">
        <f>_xlfn.XLOOKUP(Table2[[#This Row],[Patron Group]],$R$10:$R$24,$S$10:$S$24)</f>
        <v>Undergraduate</v>
      </c>
      <c r="E2063" s="1" t="d">
        <v>2023-02-07</v>
      </c>
      <c r="F2063" t="s">
        <v>1506</v>
      </c>
      <c r="G2063" t="s">
        <v>2276</v>
      </c>
      <c r="H2063" t="str">
        <f>_xlfn.XLOOKUP(Table2[[#This Row],[Unique BarCode]],$N$10:$N$37,$O$10:$O$37)</f>
        <v>CALC</v>
      </c>
      <c r="I2063" t="str">
        <f>_xlfn.XLOOKUP(Table2[[#This Row],[Unique BarCode]],$N$10:$N$37,$P$10:$P$37)</f>
        <v>Accessory</v>
      </c>
      <c r="J2063" t="s">
        <v>8</v>
      </c>
      <c r="K2063" t="s">
        <v>1507</v>
      </c>
      <c r="L2063">
        <v>1</v>
      </c>
    </row>
    <row r="2064" spans="1:12" x14ac:dyDescent="0.2">
      <c r="A2064" s="1" t="d">
        <v>2023-02-07</v>
      </c>
      <c r="B2064" s="45">
        <v>-1</v>
      </c>
      <c r="C2064" t="s">
        <v>77</v>
      </c>
      <c r="D2064" t="str">
        <f>_xlfn.XLOOKUP(Table2[[#This Row],[Patron Group]],$R$10:$R$24,$S$10:$S$24)</f>
        <v>Undergraduate</v>
      </c>
      <c r="E2064" s="1" t="d">
        <v>2023-02-07</v>
      </c>
      <c r="F2064" t="s">
        <v>1403</v>
      </c>
      <c r="G2064" t="s">
        <v>2276</v>
      </c>
      <c r="H2064" t="str">
        <f>_xlfn.XLOOKUP(Table2[[#This Row],[Unique BarCode]],$N$10:$N$37,$O$10:$O$37)</f>
        <v>CALC</v>
      </c>
      <c r="I2064" t="str">
        <f>_xlfn.XLOOKUP(Table2[[#This Row],[Unique BarCode]],$N$10:$N$37,$P$10:$P$37)</f>
        <v>Accessory</v>
      </c>
      <c r="J2064" t="s">
        <v>49</v>
      </c>
      <c r="L2064">
        <v>1</v>
      </c>
    </row>
    <row r="2065" spans="1:12" x14ac:dyDescent="0.2">
      <c r="A2065" s="1" t="d">
        <v>2023-02-07</v>
      </c>
      <c r="B2065" s="45">
        <v>-1</v>
      </c>
      <c r="C2065" t="s">
        <v>77</v>
      </c>
      <c r="D2065" t="str">
        <f>_xlfn.XLOOKUP(Table2[[#This Row],[Patron Group]],$R$10:$R$24,$S$10:$S$24)</f>
        <v>Undergraduate</v>
      </c>
      <c r="E2065" s="1" t="d">
        <v>2023-02-07</v>
      </c>
      <c r="F2065" t="s">
        <v>1362</v>
      </c>
      <c r="G2065" t="s">
        <v>2276</v>
      </c>
      <c r="H2065" t="str">
        <f>_xlfn.XLOOKUP(Table2[[#This Row],[Unique BarCode]],$N$10:$N$37,$O$10:$O$37)</f>
        <v>CALC</v>
      </c>
      <c r="I2065" t="str">
        <f>_xlfn.XLOOKUP(Table2[[#This Row],[Unique BarCode]],$N$10:$N$37,$P$10:$P$37)</f>
        <v>Accessory</v>
      </c>
      <c r="J2065" t="s">
        <v>49</v>
      </c>
      <c r="L2065">
        <v>1</v>
      </c>
    </row>
    <row r="2066" spans="1:12" x14ac:dyDescent="0.2">
      <c r="A2066" s="1" t="d">
        <v>2023-02-07</v>
      </c>
      <c r="B2066" s="45">
        <v>-1</v>
      </c>
      <c r="C2066" t="s">
        <v>77</v>
      </c>
      <c r="D2066" t="str">
        <f>_xlfn.XLOOKUP(Table2[[#This Row],[Patron Group]],$R$10:$R$24,$S$10:$S$24)</f>
        <v>Undergraduate</v>
      </c>
      <c r="E2066" s="1" t="d">
        <v>2023-02-07</v>
      </c>
      <c r="F2066" t="s">
        <v>1363</v>
      </c>
      <c r="G2066" t="s">
        <v>2281</v>
      </c>
      <c r="H2066" t="str">
        <f>_xlfn.XLOOKUP(Table2[[#This Row],[Unique BarCode]],$N$10:$N$37,$O$10:$O$37)</f>
        <v>HDMIC</v>
      </c>
      <c r="I2066" t="str">
        <f>_xlfn.XLOOKUP(Table2[[#This Row],[Unique BarCode]],$N$10:$N$37,$P$10:$P$37)</f>
        <v>Cable</v>
      </c>
      <c r="J2066" t="s">
        <v>8</v>
      </c>
      <c r="K2066" t="s">
        <v>1364</v>
      </c>
      <c r="L2066">
        <v>1</v>
      </c>
    </row>
    <row r="2067" spans="1:12" x14ac:dyDescent="0.2">
      <c r="A2067" s="1" t="d">
        <v>2023-02-07</v>
      </c>
      <c r="B2067" s="45">
        <v>-1</v>
      </c>
      <c r="C2067" t="s">
        <v>77</v>
      </c>
      <c r="D2067" t="str">
        <f>_xlfn.XLOOKUP(Table2[[#This Row],[Patron Group]],$R$10:$R$24,$S$10:$S$24)</f>
        <v>Undergraduate</v>
      </c>
      <c r="E2067" s="1" t="d">
        <v>2023-02-07</v>
      </c>
      <c r="F2067" t="s">
        <v>833</v>
      </c>
      <c r="G2067" t="s">
        <v>2266</v>
      </c>
      <c r="H2067" t="str">
        <f>_xlfn.XLOOKUP(Table2[[#This Row],[Unique BarCode]],$N$10:$N$37,$O$10:$O$37)</f>
        <v>Headphones</v>
      </c>
      <c r="I2067" t="str">
        <f>_xlfn.XLOOKUP(Table2[[#This Row],[Unique BarCode]],$N$10:$N$37,$P$10:$P$37)</f>
        <v>Accessory</v>
      </c>
      <c r="J2067" t="s">
        <v>49</v>
      </c>
      <c r="K2067" t="s">
        <v>834</v>
      </c>
      <c r="L2067">
        <v>1</v>
      </c>
    </row>
    <row r="2068" spans="1:12" x14ac:dyDescent="0.2">
      <c r="A2068" s="1" t="d">
        <v>2023-02-07</v>
      </c>
      <c r="B2068" s="45">
        <v>-1</v>
      </c>
      <c r="C2068" t="s">
        <v>77</v>
      </c>
      <c r="D2068" t="str">
        <f>_xlfn.XLOOKUP(Table2[[#This Row],[Patron Group]],$R$10:$R$24,$S$10:$S$24)</f>
        <v>Undergraduate</v>
      </c>
      <c r="E2068" s="1" t="d">
        <v>2023-02-07</v>
      </c>
      <c r="F2068" t="s">
        <v>21</v>
      </c>
      <c r="G2068" t="s">
        <v>2266</v>
      </c>
      <c r="H2068" t="str">
        <f>_xlfn.XLOOKUP(Table2[[#This Row],[Unique BarCode]],$N$10:$N$37,$O$10:$O$37)</f>
        <v>Headphones</v>
      </c>
      <c r="I2068" t="str">
        <f>_xlfn.XLOOKUP(Table2[[#This Row],[Unique BarCode]],$N$10:$N$37,$P$10:$P$37)</f>
        <v>Accessory</v>
      </c>
      <c r="J2068" t="s">
        <v>8</v>
      </c>
      <c r="K2068" t="s">
        <v>22</v>
      </c>
      <c r="L2068">
        <v>1</v>
      </c>
    </row>
    <row r="2069" spans="1:12" x14ac:dyDescent="0.2">
      <c r="A2069" s="1" t="d">
        <v>2023-02-07</v>
      </c>
      <c r="B2069" s="45">
        <v>-1</v>
      </c>
      <c r="C2069" t="s">
        <v>77</v>
      </c>
      <c r="D2069" t="str">
        <f>_xlfn.XLOOKUP(Table2[[#This Row],[Patron Group]],$R$10:$R$24,$S$10:$S$24)</f>
        <v>Undergraduate</v>
      </c>
      <c r="E2069" s="1" t="d">
        <v>2023-02-07</v>
      </c>
      <c r="F2069" t="s">
        <v>436</v>
      </c>
      <c r="G2069" t="s">
        <v>2282</v>
      </c>
      <c r="H2069" t="str">
        <f>_xlfn.XLOOKUP(Table2[[#This Row],[Unique BarCode]],$N$10:$N$37,$O$10:$O$37)</f>
        <v>HPUSBC</v>
      </c>
      <c r="I2069" t="str">
        <f>_xlfn.XLOOKUP(Table2[[#This Row],[Unique BarCode]],$N$10:$N$37,$P$10:$P$37)</f>
        <v>Charger</v>
      </c>
      <c r="J2069" t="s">
        <v>49</v>
      </c>
      <c r="K2069" t="s">
        <v>437</v>
      </c>
      <c r="L2069">
        <v>1</v>
      </c>
    </row>
    <row r="2070" spans="1:12" x14ac:dyDescent="0.2">
      <c r="A2070" s="1" t="d">
        <v>2023-02-07</v>
      </c>
      <c r="B2070" s="45">
        <v>-1</v>
      </c>
      <c r="C2070" t="s">
        <v>77</v>
      </c>
      <c r="D2070" t="str">
        <f>_xlfn.XLOOKUP(Table2[[#This Row],[Patron Group]],$R$10:$R$24,$S$10:$S$24)</f>
        <v>Undergraduate</v>
      </c>
      <c r="E2070" s="1" t="d">
        <v>2023-02-07</v>
      </c>
      <c r="F2070" t="s">
        <v>458</v>
      </c>
      <c r="G2070" t="s">
        <v>2282</v>
      </c>
      <c r="H2070" t="str">
        <f>_xlfn.XLOOKUP(Table2[[#This Row],[Unique BarCode]],$N$10:$N$37,$O$10:$O$37)</f>
        <v>HPUSBC</v>
      </c>
      <c r="I2070" t="str">
        <f>_xlfn.XLOOKUP(Table2[[#This Row],[Unique BarCode]],$N$10:$N$37,$P$10:$P$37)</f>
        <v>Charger</v>
      </c>
      <c r="J2070" t="s">
        <v>49</v>
      </c>
      <c r="L2070">
        <v>1</v>
      </c>
    </row>
    <row r="2071" spans="1:12" x14ac:dyDescent="0.2">
      <c r="A2071" s="1" t="d">
        <v>2023-02-07</v>
      </c>
      <c r="B2071" s="45">
        <v>-1</v>
      </c>
      <c r="C2071" t="s">
        <v>77</v>
      </c>
      <c r="D2071" t="str">
        <f>_xlfn.XLOOKUP(Table2[[#This Row],[Patron Group]],$R$10:$R$24,$S$10:$S$24)</f>
        <v>Undergraduate</v>
      </c>
      <c r="E2071" s="1" t="d">
        <v>2023-02-07</v>
      </c>
      <c r="F2071" t="s">
        <v>217</v>
      </c>
      <c r="G2071" t="s">
        <v>2282</v>
      </c>
      <c r="H2071" t="str">
        <f>_xlfn.XLOOKUP(Table2[[#This Row],[Unique BarCode]],$N$10:$N$37,$O$10:$O$37)</f>
        <v>HPUSBC</v>
      </c>
      <c r="I2071" t="str">
        <f>_xlfn.XLOOKUP(Table2[[#This Row],[Unique BarCode]],$N$10:$N$37,$P$10:$P$37)</f>
        <v>Charger</v>
      </c>
      <c r="J2071" t="s">
        <v>49</v>
      </c>
      <c r="L2071">
        <v>1</v>
      </c>
    </row>
    <row r="2072" spans="1:12" x14ac:dyDescent="0.2">
      <c r="A2072" s="1" t="d">
        <v>2023-02-07</v>
      </c>
      <c r="B2072" s="45">
        <v>-1</v>
      </c>
      <c r="C2072" t="s">
        <v>77</v>
      </c>
      <c r="D2072" t="str">
        <f>_xlfn.XLOOKUP(Table2[[#This Row],[Patron Group]],$R$10:$R$24,$S$10:$S$24)</f>
        <v>Undergraduate</v>
      </c>
      <c r="E2072" s="1" t="d">
        <v>2023-02-07</v>
      </c>
      <c r="F2072" t="s">
        <v>942</v>
      </c>
      <c r="G2072" t="s">
        <v>2265</v>
      </c>
      <c r="H2072" t="str">
        <f>_xlfn.XLOOKUP(Table2[[#This Row],[Unique BarCode]],$N$10:$N$37,$O$10:$O$37)</f>
        <v>IPHONE</v>
      </c>
      <c r="I2072" t="str">
        <f>_xlfn.XLOOKUP(Table2[[#This Row],[Unique BarCode]],$N$10:$N$37,$P$10:$P$37)</f>
        <v>Charger</v>
      </c>
      <c r="J2072" t="s">
        <v>68</v>
      </c>
      <c r="K2072" t="s">
        <v>943</v>
      </c>
      <c r="L2072">
        <v>1</v>
      </c>
    </row>
    <row r="2073" spans="1:12" x14ac:dyDescent="0.2">
      <c r="A2073" s="1" t="d">
        <v>2023-02-07</v>
      </c>
      <c r="B2073" s="45">
        <v>-1</v>
      </c>
      <c r="C2073" t="s">
        <v>77</v>
      </c>
      <c r="D2073" t="str">
        <f>_xlfn.XLOOKUP(Table2[[#This Row],[Patron Group]],$R$10:$R$24,$S$10:$S$24)</f>
        <v>Undergraduate</v>
      </c>
      <c r="E2073" s="1" t="d">
        <v>2023-02-07</v>
      </c>
      <c r="F2073" t="s">
        <v>579</v>
      </c>
      <c r="G2073" t="s">
        <v>2265</v>
      </c>
      <c r="H2073" t="str">
        <f>_xlfn.XLOOKUP(Table2[[#This Row],[Unique BarCode]],$N$10:$N$37,$O$10:$O$37)</f>
        <v>IPHONE</v>
      </c>
      <c r="I2073" t="str">
        <f>_xlfn.XLOOKUP(Table2[[#This Row],[Unique BarCode]],$N$10:$N$37,$P$10:$P$37)</f>
        <v>Charger</v>
      </c>
      <c r="J2073" t="s">
        <v>49</v>
      </c>
      <c r="K2073" t="s">
        <v>580</v>
      </c>
      <c r="L2073">
        <v>1</v>
      </c>
    </row>
    <row r="2074" spans="1:12" x14ac:dyDescent="0.2">
      <c r="A2074" s="1" t="d">
        <v>2023-02-07</v>
      </c>
      <c r="B2074" s="45">
        <v>-1</v>
      </c>
      <c r="C2074" t="s">
        <v>77</v>
      </c>
      <c r="D2074" t="str">
        <f>_xlfn.XLOOKUP(Table2[[#This Row],[Patron Group]],$R$10:$R$24,$S$10:$S$24)</f>
        <v>Undergraduate</v>
      </c>
      <c r="E2074" s="1" t="d">
        <v>2023-02-07</v>
      </c>
      <c r="F2074" t="s">
        <v>581</v>
      </c>
      <c r="G2074" t="s">
        <v>2265</v>
      </c>
      <c r="H2074" t="str">
        <f>_xlfn.XLOOKUP(Table2[[#This Row],[Unique BarCode]],$N$10:$N$37,$O$10:$O$37)</f>
        <v>IPHONE</v>
      </c>
      <c r="I2074" t="str">
        <f>_xlfn.XLOOKUP(Table2[[#This Row],[Unique BarCode]],$N$10:$N$37,$P$10:$P$37)</f>
        <v>Charger</v>
      </c>
      <c r="J2074" t="s">
        <v>49</v>
      </c>
      <c r="K2074" t="s">
        <v>582</v>
      </c>
      <c r="L2074">
        <v>1</v>
      </c>
    </row>
    <row r="2075" spans="1:12" x14ac:dyDescent="0.2">
      <c r="A2075" s="1" t="d">
        <v>2023-02-07</v>
      </c>
      <c r="B2075" s="45">
        <v>-1</v>
      </c>
      <c r="C2075" t="s">
        <v>77</v>
      </c>
      <c r="D2075" t="str">
        <f>_xlfn.XLOOKUP(Table2[[#This Row],[Patron Group]],$R$10:$R$24,$S$10:$S$24)</f>
        <v>Undergraduate</v>
      </c>
      <c r="E2075" s="1" t="d">
        <v>2023-02-07</v>
      </c>
      <c r="F2075" t="s">
        <v>1100</v>
      </c>
      <c r="G2075" t="s">
        <v>2265</v>
      </c>
      <c r="H2075" t="str">
        <f>_xlfn.XLOOKUP(Table2[[#This Row],[Unique BarCode]],$N$10:$N$37,$O$10:$O$37)</f>
        <v>IPHONE</v>
      </c>
      <c r="I2075" t="str">
        <f>_xlfn.XLOOKUP(Table2[[#This Row],[Unique BarCode]],$N$10:$N$37,$P$10:$P$37)</f>
        <v>Charger</v>
      </c>
      <c r="J2075" t="s">
        <v>8</v>
      </c>
      <c r="K2075" t="s">
        <v>1101</v>
      </c>
      <c r="L2075">
        <v>1</v>
      </c>
    </row>
    <row r="2076" spans="1:12" x14ac:dyDescent="0.2">
      <c r="A2076" s="1" t="d">
        <v>2023-02-07</v>
      </c>
      <c r="B2076" s="45">
        <v>-1</v>
      </c>
      <c r="C2076" t="s">
        <v>77</v>
      </c>
      <c r="D2076" t="str">
        <f>_xlfn.XLOOKUP(Table2[[#This Row],[Patron Group]],$R$10:$R$24,$S$10:$S$24)</f>
        <v>Undergraduate</v>
      </c>
      <c r="E2076" s="1" t="d">
        <v>2023-02-07</v>
      </c>
      <c r="F2076" t="s">
        <v>461</v>
      </c>
      <c r="G2076" t="s">
        <v>2265</v>
      </c>
      <c r="H2076" t="str">
        <f>_xlfn.XLOOKUP(Table2[[#This Row],[Unique BarCode]],$N$10:$N$37,$O$10:$O$37)</f>
        <v>IPHONE</v>
      </c>
      <c r="I2076" t="str">
        <f>_xlfn.XLOOKUP(Table2[[#This Row],[Unique BarCode]],$N$10:$N$37,$P$10:$P$37)</f>
        <v>Charger</v>
      </c>
      <c r="J2076" t="s">
        <v>8</v>
      </c>
      <c r="K2076" t="s">
        <v>462</v>
      </c>
      <c r="L2076">
        <v>1</v>
      </c>
    </row>
    <row r="2077" spans="1:12" x14ac:dyDescent="0.2">
      <c r="A2077" s="1" t="d">
        <v>2023-02-07</v>
      </c>
      <c r="B2077" s="45">
        <v>-1</v>
      </c>
      <c r="C2077" t="s">
        <v>77</v>
      </c>
      <c r="D2077" t="str">
        <f>_xlfn.XLOOKUP(Table2[[#This Row],[Patron Group]],$R$10:$R$24,$S$10:$S$24)</f>
        <v>Undergraduate</v>
      </c>
      <c r="E2077" s="1" t="d">
        <v>2023-02-07</v>
      </c>
      <c r="F2077" t="s">
        <v>1314</v>
      </c>
      <c r="G2077" t="s">
        <v>2265</v>
      </c>
      <c r="H2077" t="str">
        <f>_xlfn.XLOOKUP(Table2[[#This Row],[Unique BarCode]],$N$10:$N$37,$O$10:$O$37)</f>
        <v>IPHONE</v>
      </c>
      <c r="I2077" t="str">
        <f>_xlfn.XLOOKUP(Table2[[#This Row],[Unique BarCode]],$N$10:$N$37,$P$10:$P$37)</f>
        <v>Charger</v>
      </c>
      <c r="J2077" t="s">
        <v>8</v>
      </c>
      <c r="K2077" t="s">
        <v>1315</v>
      </c>
      <c r="L2077">
        <v>1</v>
      </c>
    </row>
    <row r="2078" spans="1:12" x14ac:dyDescent="0.2">
      <c r="A2078" s="1" t="d">
        <v>2023-02-07</v>
      </c>
      <c r="B2078" s="45">
        <v>-1</v>
      </c>
      <c r="C2078" t="s">
        <v>77</v>
      </c>
      <c r="D2078" t="str">
        <f>_xlfn.XLOOKUP(Table2[[#This Row],[Patron Group]],$R$10:$R$24,$S$10:$S$24)</f>
        <v>Undergraduate</v>
      </c>
      <c r="E2078" s="1" t="d">
        <v>2023-02-07</v>
      </c>
      <c r="F2078" t="s">
        <v>84</v>
      </c>
      <c r="G2078" t="s">
        <v>2265</v>
      </c>
      <c r="H2078" t="str">
        <f>_xlfn.XLOOKUP(Table2[[#This Row],[Unique BarCode]],$N$10:$N$37,$O$10:$O$37)</f>
        <v>IPHONE</v>
      </c>
      <c r="I2078" t="str">
        <f>_xlfn.XLOOKUP(Table2[[#This Row],[Unique BarCode]],$N$10:$N$37,$P$10:$P$37)</f>
        <v>Charger</v>
      </c>
      <c r="J2078" t="s">
        <v>8</v>
      </c>
      <c r="K2078" t="s">
        <v>85</v>
      </c>
      <c r="L2078">
        <v>1</v>
      </c>
    </row>
    <row r="2079" spans="1:12" x14ac:dyDescent="0.2">
      <c r="A2079" s="1" t="d">
        <v>2023-02-07</v>
      </c>
      <c r="B2079" s="45">
        <v>-1</v>
      </c>
      <c r="C2079" t="s">
        <v>77</v>
      </c>
      <c r="D2079" t="str">
        <f>_xlfn.XLOOKUP(Table2[[#This Row],[Patron Group]],$R$10:$R$24,$S$10:$S$24)</f>
        <v>Undergraduate</v>
      </c>
      <c r="E2079" s="1" t="d">
        <v>2023-02-07</v>
      </c>
      <c r="F2079" t="s">
        <v>1369</v>
      </c>
      <c r="G2079" t="s">
        <v>2265</v>
      </c>
      <c r="H2079" t="str">
        <f>_xlfn.XLOOKUP(Table2[[#This Row],[Unique BarCode]],$N$10:$N$37,$O$10:$O$37)</f>
        <v>IPHONE</v>
      </c>
      <c r="I2079" t="str">
        <f>_xlfn.XLOOKUP(Table2[[#This Row],[Unique BarCode]],$N$10:$N$37,$P$10:$P$37)</f>
        <v>Charger</v>
      </c>
      <c r="J2079" t="s">
        <v>8</v>
      </c>
      <c r="K2079" t="s">
        <v>1370</v>
      </c>
      <c r="L2079">
        <v>1</v>
      </c>
    </row>
    <row r="2080" spans="1:12" x14ac:dyDescent="0.2">
      <c r="A2080" s="1" t="d">
        <v>2023-02-07</v>
      </c>
      <c r="B2080" s="45">
        <v>-1</v>
      </c>
      <c r="C2080" t="s">
        <v>77</v>
      </c>
      <c r="D2080" t="str">
        <f>_xlfn.XLOOKUP(Table2[[#This Row],[Patron Group]],$R$10:$R$24,$S$10:$S$24)</f>
        <v>Undergraduate</v>
      </c>
      <c r="E2080" s="1" t="d">
        <v>2023-02-07</v>
      </c>
      <c r="F2080" t="s">
        <v>839</v>
      </c>
      <c r="G2080" t="s">
        <v>2265</v>
      </c>
      <c r="H2080" t="str">
        <f>_xlfn.XLOOKUP(Table2[[#This Row],[Unique BarCode]],$N$10:$N$37,$O$10:$O$37)</f>
        <v>IPHONE</v>
      </c>
      <c r="I2080" t="str">
        <f>_xlfn.XLOOKUP(Table2[[#This Row],[Unique BarCode]],$N$10:$N$37,$P$10:$P$37)</f>
        <v>Charger</v>
      </c>
      <c r="J2080" t="s">
        <v>8</v>
      </c>
      <c r="K2080" t="s">
        <v>840</v>
      </c>
      <c r="L2080">
        <v>1</v>
      </c>
    </row>
    <row r="2081" spans="1:12" x14ac:dyDescent="0.2">
      <c r="A2081" s="1" t="d">
        <v>2023-02-07</v>
      </c>
      <c r="B2081" s="45">
        <v>-1</v>
      </c>
      <c r="C2081" t="s">
        <v>77</v>
      </c>
      <c r="D2081" t="str">
        <f>_xlfn.XLOOKUP(Table2[[#This Row],[Patron Group]],$R$10:$R$24,$S$10:$S$24)</f>
        <v>Undergraduate</v>
      </c>
      <c r="E2081" s="1" t="d">
        <v>2023-02-07</v>
      </c>
      <c r="F2081" t="s">
        <v>1497</v>
      </c>
      <c r="G2081" t="s">
        <v>2265</v>
      </c>
      <c r="H2081" t="str">
        <f>_xlfn.XLOOKUP(Table2[[#This Row],[Unique BarCode]],$N$10:$N$37,$O$10:$O$37)</f>
        <v>IPHONE</v>
      </c>
      <c r="I2081" t="str">
        <f>_xlfn.XLOOKUP(Table2[[#This Row],[Unique BarCode]],$N$10:$N$37,$P$10:$P$37)</f>
        <v>Charger</v>
      </c>
      <c r="J2081" t="s">
        <v>8</v>
      </c>
      <c r="L2081">
        <v>1</v>
      </c>
    </row>
    <row r="2082" spans="1:12" x14ac:dyDescent="0.2">
      <c r="A2082" s="1" t="d">
        <v>2023-02-07</v>
      </c>
      <c r="B2082" s="45">
        <v>-1</v>
      </c>
      <c r="C2082" t="s">
        <v>77</v>
      </c>
      <c r="D2082" t="str">
        <f>_xlfn.XLOOKUP(Table2[[#This Row],[Patron Group]],$R$10:$R$24,$S$10:$S$24)</f>
        <v>Undergraduate</v>
      </c>
      <c r="E2082" s="1" t="d">
        <v>2023-02-07</v>
      </c>
      <c r="F2082" t="s">
        <v>86</v>
      </c>
      <c r="G2082" t="s">
        <v>2265</v>
      </c>
      <c r="H2082" t="str">
        <f>_xlfn.XLOOKUP(Table2[[#This Row],[Unique BarCode]],$N$10:$N$37,$O$10:$O$37)</f>
        <v>IPHONE</v>
      </c>
      <c r="I2082" t="str">
        <f>_xlfn.XLOOKUP(Table2[[#This Row],[Unique BarCode]],$N$10:$N$37,$P$10:$P$37)</f>
        <v>Charger</v>
      </c>
      <c r="J2082" t="s">
        <v>8</v>
      </c>
      <c r="K2082" t="s">
        <v>87</v>
      </c>
      <c r="L2082">
        <v>1</v>
      </c>
    </row>
    <row r="2083" spans="1:12" x14ac:dyDescent="0.2">
      <c r="A2083" s="1" t="d">
        <v>2023-02-07</v>
      </c>
      <c r="B2083" s="45">
        <v>-1</v>
      </c>
      <c r="C2083" t="s">
        <v>77</v>
      </c>
      <c r="D2083" t="str">
        <f>_xlfn.XLOOKUP(Table2[[#This Row],[Patron Group]],$R$10:$R$24,$S$10:$S$24)</f>
        <v>Undergraduate</v>
      </c>
      <c r="E2083" s="1" t="d">
        <v>2023-02-07</v>
      </c>
      <c r="F2083" t="s">
        <v>220</v>
      </c>
      <c r="G2083" t="s">
        <v>2265</v>
      </c>
      <c r="H2083" t="str">
        <f>_xlfn.XLOOKUP(Table2[[#This Row],[Unique BarCode]],$N$10:$N$37,$O$10:$O$37)</f>
        <v>IPHONE</v>
      </c>
      <c r="I2083" t="str">
        <f>_xlfn.XLOOKUP(Table2[[#This Row],[Unique BarCode]],$N$10:$N$37,$P$10:$P$37)</f>
        <v>Charger</v>
      </c>
      <c r="J2083" t="s">
        <v>13</v>
      </c>
      <c r="K2083" t="s">
        <v>221</v>
      </c>
      <c r="L2083">
        <v>1</v>
      </c>
    </row>
    <row r="2084" spans="1:12" x14ac:dyDescent="0.2">
      <c r="A2084" s="1" t="d">
        <v>2023-02-07</v>
      </c>
      <c r="B2084" s="45">
        <v>-1</v>
      </c>
      <c r="C2084" t="s">
        <v>77</v>
      </c>
      <c r="D2084" t="str">
        <f>_xlfn.XLOOKUP(Table2[[#This Row],[Patron Group]],$R$10:$R$24,$S$10:$S$24)</f>
        <v>Undergraduate</v>
      </c>
      <c r="E2084" s="1" t="d">
        <v>2023-02-07</v>
      </c>
      <c r="F2084" t="s">
        <v>222</v>
      </c>
      <c r="G2084" t="s">
        <v>2265</v>
      </c>
      <c r="H2084" t="str">
        <f>_xlfn.XLOOKUP(Table2[[#This Row],[Unique BarCode]],$N$10:$N$37,$O$10:$O$37)</f>
        <v>IPHONE</v>
      </c>
      <c r="I2084" t="str">
        <f>_xlfn.XLOOKUP(Table2[[#This Row],[Unique BarCode]],$N$10:$N$37,$P$10:$P$37)</f>
        <v>Charger</v>
      </c>
      <c r="J2084" t="s">
        <v>13</v>
      </c>
      <c r="K2084" t="s">
        <v>223</v>
      </c>
      <c r="L2084">
        <v>1</v>
      </c>
    </row>
    <row r="2085" spans="1:12" x14ac:dyDescent="0.2">
      <c r="A2085" s="1" t="d">
        <v>2023-02-07</v>
      </c>
      <c r="B2085" s="45">
        <v>-1</v>
      </c>
      <c r="C2085" t="s">
        <v>77</v>
      </c>
      <c r="D2085" t="str">
        <f>_xlfn.XLOOKUP(Table2[[#This Row],[Patron Group]],$R$10:$R$24,$S$10:$S$24)</f>
        <v>Undergraduate</v>
      </c>
      <c r="E2085" s="1" t="d">
        <v>2023-02-07</v>
      </c>
      <c r="F2085" t="s">
        <v>1508</v>
      </c>
      <c r="G2085" t="s">
        <v>2268</v>
      </c>
      <c r="H2085" t="str">
        <f>_xlfn.XLOOKUP(Table2[[#This Row],[Unique BarCode]],$N$10:$N$37,$O$10:$O$37)</f>
        <v>MACCHRG</v>
      </c>
      <c r="I2085" t="str">
        <f>_xlfn.XLOOKUP(Table2[[#This Row],[Unique BarCode]],$N$10:$N$37,$P$10:$P$37)</f>
        <v>Charger</v>
      </c>
      <c r="J2085" t="s">
        <v>8</v>
      </c>
      <c r="K2085" t="s">
        <v>1509</v>
      </c>
      <c r="L2085">
        <v>1</v>
      </c>
    </row>
    <row r="2086" spans="1:12" x14ac:dyDescent="0.2">
      <c r="A2086" s="1" t="d">
        <v>2023-02-07</v>
      </c>
      <c r="B2086" s="45">
        <v>-1</v>
      </c>
      <c r="C2086" t="s">
        <v>77</v>
      </c>
      <c r="D2086" t="str">
        <f>_xlfn.XLOOKUP(Table2[[#This Row],[Patron Group]],$R$10:$R$24,$S$10:$S$24)</f>
        <v>Undergraduate</v>
      </c>
      <c r="E2086" s="1" t="d">
        <v>2023-02-07</v>
      </c>
      <c r="F2086" t="s">
        <v>577</v>
      </c>
      <c r="G2086" t="s">
        <v>2296</v>
      </c>
      <c r="H2086" t="str">
        <f>_xlfn.XLOOKUP(Table2[[#This Row],[Unique BarCode]],$N$10:$N$37,$O$10:$O$37)</f>
        <v>MACUSBC</v>
      </c>
      <c r="I2086" t="str">
        <f>_xlfn.XLOOKUP(Table2[[#This Row],[Unique BarCode]],$N$10:$N$37,$P$10:$P$37)</f>
        <v>Charger</v>
      </c>
      <c r="J2086" t="s">
        <v>8</v>
      </c>
      <c r="K2086" t="s">
        <v>578</v>
      </c>
      <c r="L2086">
        <v>1</v>
      </c>
    </row>
    <row r="2087" spans="1:12" x14ac:dyDescent="0.2">
      <c r="A2087" s="1" t="d">
        <v>2023-02-07</v>
      </c>
      <c r="B2087" s="45">
        <v>-1</v>
      </c>
      <c r="C2087" t="s">
        <v>77</v>
      </c>
      <c r="D2087" t="str">
        <f>_xlfn.XLOOKUP(Table2[[#This Row],[Patron Group]],$R$10:$R$24,$S$10:$S$24)</f>
        <v>Undergraduate</v>
      </c>
      <c r="E2087" s="1" t="d">
        <v>2023-02-07</v>
      </c>
      <c r="F2087" t="s">
        <v>224</v>
      </c>
      <c r="G2087" t="s">
        <v>2296</v>
      </c>
      <c r="H2087" t="str">
        <f>_xlfn.XLOOKUP(Table2[[#This Row],[Unique BarCode]],$N$10:$N$37,$O$10:$O$37)</f>
        <v>MACUSBC</v>
      </c>
      <c r="I2087" t="str">
        <f>_xlfn.XLOOKUP(Table2[[#This Row],[Unique BarCode]],$N$10:$N$37,$P$10:$P$37)</f>
        <v>Charger</v>
      </c>
      <c r="J2087" t="s">
        <v>8</v>
      </c>
      <c r="K2087" t="s">
        <v>225</v>
      </c>
      <c r="L2087">
        <v>1</v>
      </c>
    </row>
    <row r="2088" spans="1:12" x14ac:dyDescent="0.2">
      <c r="A2088" s="1" t="d">
        <v>2023-02-07</v>
      </c>
      <c r="B2088" s="45">
        <v>-1</v>
      </c>
      <c r="C2088" t="s">
        <v>77</v>
      </c>
      <c r="D2088" t="str">
        <f>_xlfn.XLOOKUP(Table2[[#This Row],[Patron Group]],$R$10:$R$24,$S$10:$S$24)</f>
        <v>Undergraduate</v>
      </c>
      <c r="E2088" s="1" t="d">
        <v>2023-02-07</v>
      </c>
      <c r="F2088" t="s">
        <v>469</v>
      </c>
      <c r="G2088" t="s">
        <v>2296</v>
      </c>
      <c r="H2088" t="str">
        <f>_xlfn.XLOOKUP(Table2[[#This Row],[Unique BarCode]],$N$10:$N$37,$O$10:$O$37)</f>
        <v>MACUSBC</v>
      </c>
      <c r="I2088" t="str">
        <f>_xlfn.XLOOKUP(Table2[[#This Row],[Unique BarCode]],$N$10:$N$37,$P$10:$P$37)</f>
        <v>Charger</v>
      </c>
      <c r="J2088" t="s">
        <v>8</v>
      </c>
      <c r="K2088" t="s">
        <v>470</v>
      </c>
      <c r="L2088">
        <v>1</v>
      </c>
    </row>
    <row r="2089" spans="1:12" x14ac:dyDescent="0.2">
      <c r="A2089" s="1" t="d">
        <v>2023-02-07</v>
      </c>
      <c r="B2089" s="45">
        <v>-1</v>
      </c>
      <c r="C2089" t="s">
        <v>77</v>
      </c>
      <c r="D2089" t="str">
        <f>_xlfn.XLOOKUP(Table2[[#This Row],[Patron Group]],$R$10:$R$24,$S$10:$S$24)</f>
        <v>Undergraduate</v>
      </c>
      <c r="E2089" s="1" t="d">
        <v>2023-02-07</v>
      </c>
      <c r="F2089" t="s">
        <v>471</v>
      </c>
      <c r="G2089" t="s">
        <v>2296</v>
      </c>
      <c r="H2089" t="str">
        <f>_xlfn.XLOOKUP(Table2[[#This Row],[Unique BarCode]],$N$10:$N$37,$O$10:$O$37)</f>
        <v>MACUSBC</v>
      </c>
      <c r="I2089" t="str">
        <f>_xlfn.XLOOKUP(Table2[[#This Row],[Unique BarCode]],$N$10:$N$37,$P$10:$P$37)</f>
        <v>Charger</v>
      </c>
      <c r="J2089" t="s">
        <v>8</v>
      </c>
      <c r="K2089" t="s">
        <v>472</v>
      </c>
      <c r="L2089">
        <v>1</v>
      </c>
    </row>
    <row r="2090" spans="1:12" x14ac:dyDescent="0.2">
      <c r="A2090" s="1" t="d">
        <v>2023-02-07</v>
      </c>
      <c r="B2090" s="45">
        <v>-1</v>
      </c>
      <c r="C2090" t="s">
        <v>77</v>
      </c>
      <c r="D2090" t="str">
        <f>_xlfn.XLOOKUP(Table2[[#This Row],[Patron Group]],$R$10:$R$24,$S$10:$S$24)</f>
        <v>Undergraduate</v>
      </c>
      <c r="E2090" s="1" t="d">
        <v>2023-02-07</v>
      </c>
      <c r="F2090" t="s">
        <v>91</v>
      </c>
      <c r="G2090" t="s">
        <v>2296</v>
      </c>
      <c r="H2090" t="str">
        <f>_xlfn.XLOOKUP(Table2[[#This Row],[Unique BarCode]],$N$10:$N$37,$O$10:$O$37)</f>
        <v>MACUSBC</v>
      </c>
      <c r="I2090" t="str">
        <f>_xlfn.XLOOKUP(Table2[[#This Row],[Unique BarCode]],$N$10:$N$37,$P$10:$P$37)</f>
        <v>Charger</v>
      </c>
      <c r="J2090" t="s">
        <v>8</v>
      </c>
      <c r="K2090" t="s">
        <v>92</v>
      </c>
      <c r="L2090">
        <v>1</v>
      </c>
    </row>
    <row r="2091" spans="1:12" x14ac:dyDescent="0.2">
      <c r="A2091" s="1" t="d">
        <v>2023-02-07</v>
      </c>
      <c r="B2091" s="45">
        <v>-1</v>
      </c>
      <c r="C2091" t="s">
        <v>77</v>
      </c>
      <c r="D2091" t="str">
        <f>_xlfn.XLOOKUP(Table2[[#This Row],[Patron Group]],$R$10:$R$24,$S$10:$S$24)</f>
        <v>Undergraduate</v>
      </c>
      <c r="E2091" s="1" t="d">
        <v>2023-02-07</v>
      </c>
      <c r="F2091" t="s">
        <v>213</v>
      </c>
      <c r="G2091" t="s">
        <v>2296</v>
      </c>
      <c r="H2091" t="str">
        <f>_xlfn.XLOOKUP(Table2[[#This Row],[Unique BarCode]],$N$10:$N$37,$O$10:$O$37)</f>
        <v>MACUSBC</v>
      </c>
      <c r="I2091" t="str">
        <f>_xlfn.XLOOKUP(Table2[[#This Row],[Unique BarCode]],$N$10:$N$37,$P$10:$P$37)</f>
        <v>Charger</v>
      </c>
      <c r="J2091" t="s">
        <v>8</v>
      </c>
      <c r="K2091" t="s">
        <v>214</v>
      </c>
      <c r="L2091">
        <v>1</v>
      </c>
    </row>
    <row r="2092" spans="1:12" x14ac:dyDescent="0.2">
      <c r="A2092" s="1" t="d">
        <v>2023-02-07</v>
      </c>
      <c r="B2092" s="45">
        <v>-1</v>
      </c>
      <c r="C2092" t="s">
        <v>77</v>
      </c>
      <c r="D2092" t="str">
        <f>_xlfn.XLOOKUP(Table2[[#This Row],[Patron Group]],$R$10:$R$24,$S$10:$S$24)</f>
        <v>Undergraduate</v>
      </c>
      <c r="E2092" s="1" t="d">
        <v>2023-02-07</v>
      </c>
      <c r="F2092" t="s">
        <v>843</v>
      </c>
      <c r="G2092" t="s">
        <v>2296</v>
      </c>
      <c r="H2092" t="str">
        <f>_xlfn.XLOOKUP(Table2[[#This Row],[Unique BarCode]],$N$10:$N$37,$O$10:$O$37)</f>
        <v>MACUSBC</v>
      </c>
      <c r="I2092" t="str">
        <f>_xlfn.XLOOKUP(Table2[[#This Row],[Unique BarCode]],$N$10:$N$37,$P$10:$P$37)</f>
        <v>Charger</v>
      </c>
      <c r="J2092" t="s">
        <v>8</v>
      </c>
      <c r="K2092" t="s">
        <v>844</v>
      </c>
      <c r="L2092">
        <v>1</v>
      </c>
    </row>
    <row r="2093" spans="1:12" x14ac:dyDescent="0.2">
      <c r="A2093" s="1" t="d">
        <v>2023-02-07</v>
      </c>
      <c r="B2093" s="45">
        <v>-1</v>
      </c>
      <c r="C2093" t="s">
        <v>77</v>
      </c>
      <c r="D2093" t="str">
        <f>_xlfn.XLOOKUP(Table2[[#This Row],[Patron Group]],$R$10:$R$24,$S$10:$S$24)</f>
        <v>Undergraduate</v>
      </c>
      <c r="E2093" s="1" t="d">
        <v>2023-02-07</v>
      </c>
      <c r="F2093" t="s">
        <v>39</v>
      </c>
      <c r="G2093" t="s">
        <v>2296</v>
      </c>
      <c r="H2093" t="str">
        <f>_xlfn.XLOOKUP(Table2[[#This Row],[Unique BarCode]],$N$10:$N$37,$O$10:$O$37)</f>
        <v>MACUSBC</v>
      </c>
      <c r="I2093" t="str">
        <f>_xlfn.XLOOKUP(Table2[[#This Row],[Unique BarCode]],$N$10:$N$37,$P$10:$P$37)</f>
        <v>Charger</v>
      </c>
      <c r="J2093" t="s">
        <v>8</v>
      </c>
      <c r="K2093" t="s">
        <v>40</v>
      </c>
      <c r="L2093">
        <v>1</v>
      </c>
    </row>
    <row r="2094" spans="1:12" x14ac:dyDescent="0.2">
      <c r="A2094" s="1" t="d">
        <v>2023-02-07</v>
      </c>
      <c r="B2094" s="45">
        <v>-1</v>
      </c>
      <c r="C2094" t="s">
        <v>77</v>
      </c>
      <c r="D2094" t="str">
        <f>_xlfn.XLOOKUP(Table2[[#This Row],[Patron Group]],$R$10:$R$24,$S$10:$S$24)</f>
        <v>Undergraduate</v>
      </c>
      <c r="E2094" s="1" t="d">
        <v>2023-02-07</v>
      </c>
      <c r="F2094" t="s">
        <v>93</v>
      </c>
      <c r="G2094" t="s">
        <v>2296</v>
      </c>
      <c r="H2094" t="str">
        <f>_xlfn.XLOOKUP(Table2[[#This Row],[Unique BarCode]],$N$10:$N$37,$O$10:$O$37)</f>
        <v>MACUSBC</v>
      </c>
      <c r="I2094" t="str">
        <f>_xlfn.XLOOKUP(Table2[[#This Row],[Unique BarCode]],$N$10:$N$37,$P$10:$P$37)</f>
        <v>Charger</v>
      </c>
      <c r="J2094" t="s">
        <v>8</v>
      </c>
      <c r="K2094" t="s">
        <v>94</v>
      </c>
      <c r="L2094">
        <v>1</v>
      </c>
    </row>
    <row r="2095" spans="1:12" x14ac:dyDescent="0.2">
      <c r="A2095" s="1" t="d">
        <v>2023-02-07</v>
      </c>
      <c r="B2095" s="45">
        <v>-1</v>
      </c>
      <c r="C2095" t="s">
        <v>77</v>
      </c>
      <c r="D2095" t="str">
        <f>_xlfn.XLOOKUP(Table2[[#This Row],[Patron Group]],$R$10:$R$24,$S$10:$S$24)</f>
        <v>Undergraduate</v>
      </c>
      <c r="E2095" s="1" t="d">
        <v>2023-02-07</v>
      </c>
      <c r="F2095" t="s">
        <v>1510</v>
      </c>
      <c r="G2095" t="s">
        <v>2304</v>
      </c>
      <c r="H2095" t="str">
        <f>_xlfn.XLOOKUP(Table2[[#This Row],[Unique BarCode]],$N$10:$N$37,$O$10:$O$37)</f>
        <v>Mouse</v>
      </c>
      <c r="I2095" t="str">
        <f>_xlfn.XLOOKUP(Table2[[#This Row],[Unique BarCode]],$N$10:$N$37,$P$10:$P$37)</f>
        <v>Accessory</v>
      </c>
      <c r="J2095" t="s">
        <v>8</v>
      </c>
      <c r="L2095">
        <v>1</v>
      </c>
    </row>
    <row r="2096" spans="1:12" x14ac:dyDescent="0.2">
      <c r="A2096" s="1" t="d">
        <v>2023-02-07</v>
      </c>
      <c r="B2096" s="45">
        <v>-1</v>
      </c>
      <c r="C2096" t="s">
        <v>77</v>
      </c>
      <c r="D2096" t="str">
        <f>_xlfn.XLOOKUP(Table2[[#This Row],[Patron Group]],$R$10:$R$24,$S$10:$S$24)</f>
        <v>Undergraduate</v>
      </c>
      <c r="E2096" s="1" t="d">
        <v>2023-02-07</v>
      </c>
      <c r="F2096" t="s">
        <v>1262</v>
      </c>
      <c r="G2096" t="s">
        <v>2294</v>
      </c>
      <c r="H2096" t="str">
        <f>_xlfn.XLOOKUP(Table2[[#This Row],[Unique BarCode]],$N$10:$N$37,$O$10:$O$37)</f>
        <v>UVGA</v>
      </c>
      <c r="I2096" t="str">
        <f>_xlfn.XLOOKUP(Table2[[#This Row],[Unique BarCode]],$N$10:$N$37,$P$10:$P$37)</f>
        <v>Cable</v>
      </c>
      <c r="J2096" t="s">
        <v>8</v>
      </c>
      <c r="L2096">
        <v>1</v>
      </c>
    </row>
    <row r="2097" spans="1:12" x14ac:dyDescent="0.2">
      <c r="A2097" s="1" t="d">
        <v>2023-02-07</v>
      </c>
      <c r="B2097" s="45">
        <v>-1</v>
      </c>
      <c r="C2097" t="s">
        <v>77</v>
      </c>
      <c r="D2097" t="str">
        <f>_xlfn.XLOOKUP(Table2[[#This Row],[Patron Group]],$R$10:$R$24,$S$10:$S$24)</f>
        <v>Undergraduate</v>
      </c>
      <c r="E2097" s="1" t="d">
        <v>2023-02-07</v>
      </c>
      <c r="F2097" t="s">
        <v>1511</v>
      </c>
      <c r="G2097" t="s">
        <v>2301</v>
      </c>
      <c r="H2097" t="str">
        <f>_xlfn.XLOOKUP(Table2[[#This Row],[Unique BarCode]],$N$10:$N$37,$O$10:$O$37)</f>
        <v>VGA Cable</v>
      </c>
      <c r="I2097" t="str">
        <f>_xlfn.XLOOKUP(Table2[[#This Row],[Unique BarCode]],$N$10:$N$37,$P$10:$P$37)</f>
        <v>Cable</v>
      </c>
      <c r="J2097" t="s">
        <v>8</v>
      </c>
      <c r="K2097" t="s">
        <v>1512</v>
      </c>
      <c r="L2097">
        <v>1</v>
      </c>
    </row>
    <row r="2098" spans="1:12" x14ac:dyDescent="0.2">
      <c r="A2098" s="1" t="d">
        <v>2023-02-07</v>
      </c>
      <c r="B2098" s="45">
        <v>-1</v>
      </c>
      <c r="C2098" t="s">
        <v>77</v>
      </c>
      <c r="D2098" t="str">
        <f>_xlfn.XLOOKUP(Table2[[#This Row],[Patron Group]],$R$10:$R$24,$S$10:$S$24)</f>
        <v>Undergraduate</v>
      </c>
      <c r="E2098" s="1" t="d">
        <v>2023-02-07</v>
      </c>
      <c r="F2098" t="s">
        <v>1440</v>
      </c>
      <c r="G2098" t="s">
        <v>2272</v>
      </c>
      <c r="H2098" t="str">
        <f>_xlfn.XLOOKUP(Table2[[#This Row],[Unique BarCode]],$N$10:$N$37,$O$10:$O$37)</f>
        <v>WALLADPT</v>
      </c>
      <c r="I2098" t="str">
        <f>_xlfn.XLOOKUP(Table2[[#This Row],[Unique BarCode]],$N$10:$N$37,$P$10:$P$37)</f>
        <v>Charger</v>
      </c>
      <c r="J2098" t="s">
        <v>49</v>
      </c>
      <c r="K2098" t="s">
        <v>1441</v>
      </c>
      <c r="L2098">
        <v>1</v>
      </c>
    </row>
    <row r="2099" spans="1:12" x14ac:dyDescent="0.2">
      <c r="A2099" s="1" t="d">
        <v>2023-02-07</v>
      </c>
      <c r="B2099" s="45">
        <v>-1</v>
      </c>
      <c r="C2099" t="s">
        <v>77</v>
      </c>
      <c r="D2099" t="str">
        <f>_xlfn.XLOOKUP(Table2[[#This Row],[Patron Group]],$R$10:$R$24,$S$10:$S$24)</f>
        <v>Undergraduate</v>
      </c>
      <c r="E2099" s="1" t="d">
        <v>2023-02-07</v>
      </c>
      <c r="F2099" t="s">
        <v>1184</v>
      </c>
      <c r="G2099" t="s">
        <v>2272</v>
      </c>
      <c r="H2099" t="str">
        <f>_xlfn.XLOOKUP(Table2[[#This Row],[Unique BarCode]],$N$10:$N$37,$O$10:$O$37)</f>
        <v>WALLADPT</v>
      </c>
      <c r="I2099" t="str">
        <f>_xlfn.XLOOKUP(Table2[[#This Row],[Unique BarCode]],$N$10:$N$37,$P$10:$P$37)</f>
        <v>Charger</v>
      </c>
      <c r="J2099" t="s">
        <v>49</v>
      </c>
      <c r="K2099" t="s">
        <v>1185</v>
      </c>
      <c r="L2099">
        <v>1</v>
      </c>
    </row>
    <row r="2100" spans="1:12" x14ac:dyDescent="0.2">
      <c r="A2100" s="1" t="d">
        <v>2023-02-07</v>
      </c>
      <c r="B2100" s="45">
        <v>-1</v>
      </c>
      <c r="C2100" t="s">
        <v>77</v>
      </c>
      <c r="D2100" t="str">
        <f>_xlfn.XLOOKUP(Table2[[#This Row],[Patron Group]],$R$10:$R$24,$S$10:$S$24)</f>
        <v>Undergraduate</v>
      </c>
      <c r="E2100" s="1" t="d">
        <v>2023-02-07</v>
      </c>
      <c r="F2100" t="s">
        <v>1442</v>
      </c>
      <c r="G2100" t="s">
        <v>2272</v>
      </c>
      <c r="H2100" t="str">
        <f>_xlfn.XLOOKUP(Table2[[#This Row],[Unique BarCode]],$N$10:$N$37,$O$10:$O$37)</f>
        <v>WALLADPT</v>
      </c>
      <c r="I2100" t="str">
        <f>_xlfn.XLOOKUP(Table2[[#This Row],[Unique BarCode]],$N$10:$N$37,$P$10:$P$37)</f>
        <v>Charger</v>
      </c>
      <c r="J2100" t="s">
        <v>13</v>
      </c>
      <c r="K2100" t="s">
        <v>1443</v>
      </c>
      <c r="L2100">
        <v>1</v>
      </c>
    </row>
    <row r="2101" spans="1:12" x14ac:dyDescent="0.2">
      <c r="A2101" s="1" t="d">
        <v>2023-02-07</v>
      </c>
      <c r="B2101" s="45">
        <v>-1</v>
      </c>
      <c r="C2101" t="s">
        <v>77</v>
      </c>
      <c r="D2101" t="str">
        <f>_xlfn.XLOOKUP(Table2[[#This Row],[Patron Group]],$R$10:$R$24,$S$10:$S$24)</f>
        <v>Undergraduate</v>
      </c>
      <c r="E2101" s="1" t="d">
        <v>2023-02-07</v>
      </c>
      <c r="F2101" t="s">
        <v>1390</v>
      </c>
      <c r="G2101" t="s">
        <v>2272</v>
      </c>
      <c r="H2101" t="str">
        <f>_xlfn.XLOOKUP(Table2[[#This Row],[Unique BarCode]],$N$10:$N$37,$O$10:$O$37)</f>
        <v>WALLADPT</v>
      </c>
      <c r="I2101" t="str">
        <f>_xlfn.XLOOKUP(Table2[[#This Row],[Unique BarCode]],$N$10:$N$37,$P$10:$P$37)</f>
        <v>Charger</v>
      </c>
      <c r="J2101" t="s">
        <v>8</v>
      </c>
      <c r="K2101" t="s">
        <v>1391</v>
      </c>
      <c r="L2101">
        <v>1</v>
      </c>
    </row>
    <row r="2102" spans="1:12" x14ac:dyDescent="0.2">
      <c r="A2102" s="1" t="d">
        <v>2023-02-07</v>
      </c>
      <c r="B2102" s="45">
        <v>-1</v>
      </c>
      <c r="C2102" t="s">
        <v>77</v>
      </c>
      <c r="D2102" t="str">
        <f>_xlfn.XLOOKUP(Table2[[#This Row],[Patron Group]],$R$10:$R$24,$S$10:$S$24)</f>
        <v>Undergraduate</v>
      </c>
      <c r="E2102" s="1" t="d">
        <v>2023-02-07</v>
      </c>
      <c r="F2102" t="s">
        <v>1326</v>
      </c>
      <c r="G2102" t="s">
        <v>2272</v>
      </c>
      <c r="H2102" t="str">
        <f>_xlfn.XLOOKUP(Table2[[#This Row],[Unique BarCode]],$N$10:$N$37,$O$10:$O$37)</f>
        <v>WALLADPT</v>
      </c>
      <c r="I2102" t="str">
        <f>_xlfn.XLOOKUP(Table2[[#This Row],[Unique BarCode]],$N$10:$N$37,$P$10:$P$37)</f>
        <v>Charger</v>
      </c>
      <c r="J2102" t="s">
        <v>8</v>
      </c>
      <c r="K2102" t="s">
        <v>1327</v>
      </c>
      <c r="L2102">
        <v>1</v>
      </c>
    </row>
    <row r="2103" spans="1:12" x14ac:dyDescent="0.2">
      <c r="A2103" s="1" t="d">
        <v>2023-02-07</v>
      </c>
      <c r="B2103" s="45">
        <v>-1</v>
      </c>
      <c r="C2103" t="s">
        <v>77</v>
      </c>
      <c r="D2103" t="str">
        <f>_xlfn.XLOOKUP(Table2[[#This Row],[Patron Group]],$R$10:$R$24,$S$10:$S$24)</f>
        <v>Undergraduate</v>
      </c>
      <c r="E2103" s="1" t="d">
        <v>2023-02-07</v>
      </c>
      <c r="F2103" t="s">
        <v>854</v>
      </c>
      <c r="G2103" t="s">
        <v>2272</v>
      </c>
      <c r="H2103" t="str">
        <f>_xlfn.XLOOKUP(Table2[[#This Row],[Unique BarCode]],$N$10:$N$37,$O$10:$O$37)</f>
        <v>WALLADPT</v>
      </c>
      <c r="I2103" t="str">
        <f>_xlfn.XLOOKUP(Table2[[#This Row],[Unique BarCode]],$N$10:$N$37,$P$10:$P$37)</f>
        <v>Charger</v>
      </c>
      <c r="J2103" t="s">
        <v>8</v>
      </c>
      <c r="L2103">
        <v>1</v>
      </c>
    </row>
    <row r="2104" spans="1:12" x14ac:dyDescent="0.2">
      <c r="A2104" s="1" t="d">
        <v>2023-02-07</v>
      </c>
      <c r="B2104" s="45">
        <v>-1</v>
      </c>
      <c r="C2104" t="s">
        <v>77</v>
      </c>
      <c r="D2104" t="str">
        <f>_xlfn.XLOOKUP(Table2[[#This Row],[Patron Group]],$R$10:$R$24,$S$10:$S$24)</f>
        <v>Undergraduate</v>
      </c>
      <c r="E2104" s="1" t="d">
        <v>2023-02-07</v>
      </c>
      <c r="F2104" t="s">
        <v>274</v>
      </c>
      <c r="G2104" t="s">
        <v>2272</v>
      </c>
      <c r="H2104" t="str">
        <f>_xlfn.XLOOKUP(Table2[[#This Row],[Unique BarCode]],$N$10:$N$37,$O$10:$O$37)</f>
        <v>WALLADPT</v>
      </c>
      <c r="I2104" t="str">
        <f>_xlfn.XLOOKUP(Table2[[#This Row],[Unique BarCode]],$N$10:$N$37,$P$10:$P$37)</f>
        <v>Charger</v>
      </c>
      <c r="J2104" t="s">
        <v>8</v>
      </c>
      <c r="L2104">
        <v>1</v>
      </c>
    </row>
    <row r="2105" spans="1:12" x14ac:dyDescent="0.2">
      <c r="A2105" s="1" t="d">
        <v>2023-02-07</v>
      </c>
      <c r="B2105" s="45">
        <v>-1</v>
      </c>
      <c r="C2105" t="s">
        <v>77</v>
      </c>
      <c r="D2105" t="str">
        <f>_xlfn.XLOOKUP(Table2[[#This Row],[Patron Group]],$R$10:$R$24,$S$10:$S$24)</f>
        <v>Undergraduate</v>
      </c>
      <c r="E2105" s="1" t="d">
        <v>2023-02-07</v>
      </c>
      <c r="F2105" t="s">
        <v>989</v>
      </c>
      <c r="G2105" t="s">
        <v>2272</v>
      </c>
      <c r="H2105" t="str">
        <f>_xlfn.XLOOKUP(Table2[[#This Row],[Unique BarCode]],$N$10:$N$37,$O$10:$O$37)</f>
        <v>WALLADPT</v>
      </c>
      <c r="I2105" t="str">
        <f>_xlfn.XLOOKUP(Table2[[#This Row],[Unique BarCode]],$N$10:$N$37,$P$10:$P$37)</f>
        <v>Charger</v>
      </c>
      <c r="J2105" t="s">
        <v>8</v>
      </c>
      <c r="L2105">
        <v>1</v>
      </c>
    </row>
    <row r="2106" spans="1:12" x14ac:dyDescent="0.2">
      <c r="A2106" s="1" t="d">
        <v>2023-02-07</v>
      </c>
      <c r="B2106" s="45">
        <v>-1</v>
      </c>
      <c r="C2106" t="s">
        <v>77</v>
      </c>
      <c r="D2106" t="str">
        <f>_xlfn.XLOOKUP(Table2[[#This Row],[Patron Group]],$R$10:$R$24,$S$10:$S$24)</f>
        <v>Undergraduate</v>
      </c>
      <c r="E2106" s="1" t="d">
        <v>2023-02-07</v>
      </c>
      <c r="F2106" t="s">
        <v>482</v>
      </c>
      <c r="G2106" t="s">
        <v>2272</v>
      </c>
      <c r="H2106" t="str">
        <f>_xlfn.XLOOKUP(Table2[[#This Row],[Unique BarCode]],$N$10:$N$37,$O$10:$O$37)</f>
        <v>WALLADPT</v>
      </c>
      <c r="I2106" t="str">
        <f>_xlfn.XLOOKUP(Table2[[#This Row],[Unique BarCode]],$N$10:$N$37,$P$10:$P$37)</f>
        <v>Charger</v>
      </c>
      <c r="J2106" t="s">
        <v>8</v>
      </c>
      <c r="L2106">
        <v>1</v>
      </c>
    </row>
    <row r="2107" spans="1:12" x14ac:dyDescent="0.2">
      <c r="A2107" s="1" t="d">
        <v>2023-02-07</v>
      </c>
      <c r="B2107" s="45">
        <v>-1</v>
      </c>
      <c r="C2107" t="s">
        <v>77</v>
      </c>
      <c r="D2107" t="str">
        <f>_xlfn.XLOOKUP(Table2[[#This Row],[Patron Group]],$R$10:$R$24,$S$10:$S$24)</f>
        <v>Undergraduate</v>
      </c>
      <c r="E2107" s="1" t="d">
        <v>2023-02-07</v>
      </c>
      <c r="F2107" t="s">
        <v>96</v>
      </c>
      <c r="G2107" t="s">
        <v>2272</v>
      </c>
      <c r="H2107" t="str">
        <f>_xlfn.XLOOKUP(Table2[[#This Row],[Unique BarCode]],$N$10:$N$37,$O$10:$O$37)</f>
        <v>WALLADPT</v>
      </c>
      <c r="I2107" t="str">
        <f>_xlfn.XLOOKUP(Table2[[#This Row],[Unique BarCode]],$N$10:$N$37,$P$10:$P$37)</f>
        <v>Charger</v>
      </c>
      <c r="J2107" t="s">
        <v>8</v>
      </c>
      <c r="L2107">
        <v>1</v>
      </c>
    </row>
    <row r="2108" spans="1:12" x14ac:dyDescent="0.2">
      <c r="A2108" s="1" t="d">
        <v>2023-02-07</v>
      </c>
      <c r="B2108" s="45">
        <v>-1</v>
      </c>
      <c r="C2108" t="s">
        <v>77</v>
      </c>
      <c r="D2108" t="str">
        <f>_xlfn.XLOOKUP(Table2[[#This Row],[Patron Group]],$R$10:$R$24,$S$10:$S$24)</f>
        <v>Undergraduate</v>
      </c>
      <c r="E2108" s="1" t="d">
        <v>2023-02-07</v>
      </c>
      <c r="F2108" t="s">
        <v>97</v>
      </c>
      <c r="G2108" t="s">
        <v>2272</v>
      </c>
      <c r="H2108" t="str">
        <f>_xlfn.XLOOKUP(Table2[[#This Row],[Unique BarCode]],$N$10:$N$37,$O$10:$O$37)</f>
        <v>WALLADPT</v>
      </c>
      <c r="I2108" t="str">
        <f>_xlfn.XLOOKUP(Table2[[#This Row],[Unique BarCode]],$N$10:$N$37,$P$10:$P$37)</f>
        <v>Charger</v>
      </c>
      <c r="J2108" t="s">
        <v>8</v>
      </c>
      <c r="L2108">
        <v>1</v>
      </c>
    </row>
    <row r="2109" spans="1:12" x14ac:dyDescent="0.2">
      <c r="A2109" s="1" t="d">
        <v>2023-02-07</v>
      </c>
      <c r="B2109" s="45">
        <v>-1</v>
      </c>
      <c r="C2109" t="s">
        <v>77</v>
      </c>
      <c r="D2109" t="str">
        <f>_xlfn.XLOOKUP(Table2[[#This Row],[Patron Group]],$R$10:$R$24,$S$10:$S$24)</f>
        <v>Undergraduate</v>
      </c>
      <c r="E2109" s="1" t="d">
        <v>2023-02-07</v>
      </c>
      <c r="F2109" t="s">
        <v>275</v>
      </c>
      <c r="G2109" t="s">
        <v>2272</v>
      </c>
      <c r="H2109" t="str">
        <f>_xlfn.XLOOKUP(Table2[[#This Row],[Unique BarCode]],$N$10:$N$37,$O$10:$O$37)</f>
        <v>WALLADPT</v>
      </c>
      <c r="I2109" t="str">
        <f>_xlfn.XLOOKUP(Table2[[#This Row],[Unique BarCode]],$N$10:$N$37,$P$10:$P$37)</f>
        <v>Charger</v>
      </c>
      <c r="J2109" t="s">
        <v>8</v>
      </c>
      <c r="L2109">
        <v>1</v>
      </c>
    </row>
    <row r="2110" spans="1:12" x14ac:dyDescent="0.2">
      <c r="A2110" s="1" t="d">
        <v>2023-02-07</v>
      </c>
      <c r="B2110" s="45">
        <v>-1</v>
      </c>
      <c r="C2110" t="s">
        <v>77</v>
      </c>
      <c r="D2110" t="str">
        <f>_xlfn.XLOOKUP(Table2[[#This Row],[Patron Group]],$R$10:$R$24,$S$10:$S$24)</f>
        <v>Undergraduate</v>
      </c>
      <c r="E2110" s="1" t="d">
        <v>2023-02-08</v>
      </c>
      <c r="F2110" t="s">
        <v>71</v>
      </c>
      <c r="G2110" t="s">
        <v>2265</v>
      </c>
      <c r="H2110" t="str">
        <f>_xlfn.XLOOKUP(Table2[[#This Row],[Unique BarCode]],$N$10:$N$37,$O$10:$O$37)</f>
        <v>IPHONE</v>
      </c>
      <c r="I2110" t="str">
        <f>_xlfn.XLOOKUP(Table2[[#This Row],[Unique BarCode]],$N$10:$N$37,$P$10:$P$37)</f>
        <v>Charger</v>
      </c>
      <c r="J2110" t="s">
        <v>8</v>
      </c>
      <c r="K2110" t="s">
        <v>72</v>
      </c>
      <c r="L2110">
        <v>1</v>
      </c>
    </row>
    <row r="2111" spans="1:12" x14ac:dyDescent="0.2">
      <c r="A2111" s="1" t="d">
        <v>2023-02-07</v>
      </c>
      <c r="B2111" s="45">
        <v>-1</v>
      </c>
      <c r="C2111" t="s">
        <v>77</v>
      </c>
      <c r="D2111" t="str">
        <f>_xlfn.XLOOKUP(Table2[[#This Row],[Patron Group]],$R$10:$R$24,$S$10:$S$24)</f>
        <v>Undergraduate</v>
      </c>
      <c r="E2111" s="1" t="d">
        <v>2023-02-14</v>
      </c>
      <c r="F2111" t="s">
        <v>1513</v>
      </c>
      <c r="G2111" t="s">
        <v>2273</v>
      </c>
      <c r="H2111" t="str">
        <f>_xlfn.XLOOKUP(Table2[[#This Row],[Unique BarCode]],$N$10:$N$37,$O$10:$O$37)</f>
        <v>ChromeBook</v>
      </c>
      <c r="I2111" t="str">
        <f>_xlfn.XLOOKUP(Table2[[#This Row],[Unique BarCode]],$N$10:$N$37,$P$10:$P$37)</f>
        <v>Device</v>
      </c>
      <c r="J2111" t="s">
        <v>8</v>
      </c>
      <c r="K2111" t="s">
        <v>1514</v>
      </c>
      <c r="L2111">
        <v>1</v>
      </c>
    </row>
    <row r="2112" spans="1:12" x14ac:dyDescent="0.2">
      <c r="A2112" s="1" t="d">
        <v>2023-02-07</v>
      </c>
      <c r="B2112" s="45">
        <v>-1</v>
      </c>
      <c r="C2112" t="s">
        <v>77</v>
      </c>
      <c r="D2112" t="str">
        <f>_xlfn.XLOOKUP(Table2[[#This Row],[Patron Group]],$R$10:$R$24,$S$10:$S$24)</f>
        <v>Undergraduate</v>
      </c>
      <c r="E2112" s="1" t="d">
        <v>2023-02-14</v>
      </c>
      <c r="F2112" t="s">
        <v>985</v>
      </c>
      <c r="G2112" t="s">
        <v>2274</v>
      </c>
      <c r="H2112" t="str">
        <f>_xlfn.XLOOKUP(Table2[[#This Row],[Unique BarCode]],$N$10:$N$37,$O$10:$O$37)</f>
        <v>MacBook</v>
      </c>
      <c r="I2112" t="str">
        <f>_xlfn.XLOOKUP(Table2[[#This Row],[Unique BarCode]],$N$10:$N$37,$P$10:$P$37)</f>
        <v>Device</v>
      </c>
      <c r="J2112" t="s">
        <v>8</v>
      </c>
      <c r="K2112" t="s">
        <v>986</v>
      </c>
      <c r="L2112">
        <v>1</v>
      </c>
    </row>
    <row r="2113" spans="1:12" x14ac:dyDescent="0.2">
      <c r="A2113" s="1" t="d">
        <v>2023-02-07</v>
      </c>
      <c r="B2113" s="45">
        <v>-1</v>
      </c>
      <c r="C2113" t="s">
        <v>77</v>
      </c>
      <c r="D2113" t="str">
        <f>_xlfn.XLOOKUP(Table2[[#This Row],[Patron Group]],$R$10:$R$24,$S$10:$S$24)</f>
        <v>Undergraduate</v>
      </c>
      <c r="E2113" s="1" t="d">
        <v>2023-02-14</v>
      </c>
      <c r="F2113" t="s">
        <v>1046</v>
      </c>
      <c r="G2113" t="s">
        <v>2274</v>
      </c>
      <c r="H2113" t="str">
        <f>_xlfn.XLOOKUP(Table2[[#This Row],[Unique BarCode]],$N$10:$N$37,$O$10:$O$37)</f>
        <v>MacBook</v>
      </c>
      <c r="I2113" t="str">
        <f>_xlfn.XLOOKUP(Table2[[#This Row],[Unique BarCode]],$N$10:$N$37,$P$10:$P$37)</f>
        <v>Device</v>
      </c>
      <c r="J2113" t="s">
        <v>8</v>
      </c>
      <c r="K2113" t="s">
        <v>1047</v>
      </c>
      <c r="L2113">
        <v>1</v>
      </c>
    </row>
    <row r="2114" spans="1:12" x14ac:dyDescent="0.2">
      <c r="A2114" s="1" t="d">
        <v>2023-02-07</v>
      </c>
      <c r="B2114" s="45">
        <v>-1</v>
      </c>
      <c r="C2114" t="s">
        <v>77</v>
      </c>
      <c r="D2114" t="str">
        <f>_xlfn.XLOOKUP(Table2[[#This Row],[Patron Group]],$R$10:$R$24,$S$10:$S$24)</f>
        <v>Undergraduate</v>
      </c>
      <c r="E2114" s="1" t="d">
        <v>2023-02-14</v>
      </c>
      <c r="F2114" t="s">
        <v>1515</v>
      </c>
      <c r="G2114" t="s">
        <v>2274</v>
      </c>
      <c r="H2114" t="str">
        <f>_xlfn.XLOOKUP(Table2[[#This Row],[Unique BarCode]],$N$10:$N$37,$O$10:$O$37)</f>
        <v>MacBook</v>
      </c>
      <c r="I2114" t="str">
        <f>_xlfn.XLOOKUP(Table2[[#This Row],[Unique BarCode]],$N$10:$N$37,$P$10:$P$37)</f>
        <v>Device</v>
      </c>
      <c r="J2114" t="s">
        <v>8</v>
      </c>
      <c r="K2114" t="s">
        <v>1515</v>
      </c>
      <c r="L2114">
        <v>1</v>
      </c>
    </row>
    <row r="2115" spans="1:12" x14ac:dyDescent="0.2">
      <c r="A2115" s="1" t="d">
        <v>2023-02-07</v>
      </c>
      <c r="B2115" s="45">
        <v>-1</v>
      </c>
      <c r="C2115" t="s">
        <v>77</v>
      </c>
      <c r="D2115" t="str">
        <f>_xlfn.XLOOKUP(Table2[[#This Row],[Patron Group]],$R$10:$R$24,$S$10:$S$24)</f>
        <v>Undergraduate</v>
      </c>
      <c r="E2115" s="1" t="d">
        <v>2023-02-14</v>
      </c>
      <c r="F2115" t="s">
        <v>1516</v>
      </c>
      <c r="G2115" t="s">
        <v>2274</v>
      </c>
      <c r="H2115" t="str">
        <f>_xlfn.XLOOKUP(Table2[[#This Row],[Unique BarCode]],$N$10:$N$37,$O$10:$O$37)</f>
        <v>MacBook</v>
      </c>
      <c r="I2115" t="str">
        <f>_xlfn.XLOOKUP(Table2[[#This Row],[Unique BarCode]],$N$10:$N$37,$P$10:$P$37)</f>
        <v>Device</v>
      </c>
      <c r="J2115" t="s">
        <v>8</v>
      </c>
      <c r="K2115" t="s">
        <v>1516</v>
      </c>
      <c r="L2115">
        <v>1</v>
      </c>
    </row>
    <row r="2116" spans="1:12" x14ac:dyDescent="0.2">
      <c r="A2116" s="1" t="d">
        <v>2023-02-07</v>
      </c>
      <c r="B2116" s="45">
        <v>-1</v>
      </c>
      <c r="C2116" t="s">
        <v>77</v>
      </c>
      <c r="D2116" t="str">
        <f>_xlfn.XLOOKUP(Table2[[#This Row],[Patron Group]],$R$10:$R$24,$S$10:$S$24)</f>
        <v>Undergraduate</v>
      </c>
      <c r="E2116" s="1" t="d">
        <v>2023-02-14</v>
      </c>
      <c r="F2116" t="s">
        <v>1224</v>
      </c>
      <c r="G2116" t="s">
        <v>2275</v>
      </c>
      <c r="H2116" t="str">
        <f>_xlfn.XLOOKUP(Table2[[#This Row],[Unique BarCode]],$N$10:$N$37,$O$10:$O$37)</f>
        <v>iPad</v>
      </c>
      <c r="I2116" t="str">
        <f>_xlfn.XLOOKUP(Table2[[#This Row],[Unique BarCode]],$N$10:$N$37,$P$10:$P$37)</f>
        <v>Device</v>
      </c>
      <c r="J2116" t="s">
        <v>8</v>
      </c>
      <c r="K2116" t="s">
        <v>1225</v>
      </c>
      <c r="L2116">
        <v>1</v>
      </c>
    </row>
    <row r="2117" spans="1:12" x14ac:dyDescent="0.2">
      <c r="A2117" s="1" t="d">
        <v>2023-02-07</v>
      </c>
      <c r="B2117" s="45">
        <v>-1</v>
      </c>
      <c r="C2117" t="s">
        <v>77</v>
      </c>
      <c r="D2117" t="str">
        <f>_xlfn.XLOOKUP(Table2[[#This Row],[Patron Group]],$R$10:$R$24,$S$10:$S$24)</f>
        <v>Undergraduate</v>
      </c>
      <c r="E2117" s="1" t="d">
        <v>2023-02-14</v>
      </c>
      <c r="F2117" t="s">
        <v>510</v>
      </c>
      <c r="G2117" t="s">
        <v>2263</v>
      </c>
      <c r="H2117" t="str">
        <f>_xlfn.XLOOKUP(Table2[[#This Row],[Unique BarCode]],$N$10:$N$37,$O$10:$O$37)</f>
        <v>HP Laptop</v>
      </c>
      <c r="I2117" t="str">
        <f>_xlfn.XLOOKUP(Table2[[#This Row],[Unique BarCode]],$N$10:$N$37,$P$10:$P$37)</f>
        <v>Device</v>
      </c>
      <c r="J2117" t="s">
        <v>8</v>
      </c>
      <c r="K2117" t="s">
        <v>511</v>
      </c>
      <c r="L2117">
        <v>1</v>
      </c>
    </row>
    <row r="2118" spans="1:12" x14ac:dyDescent="0.2">
      <c r="A2118" s="1" t="d">
        <v>2023-02-07</v>
      </c>
      <c r="B2118" s="45">
        <v>-1</v>
      </c>
      <c r="C2118" t="s">
        <v>77</v>
      </c>
      <c r="D2118" t="str">
        <f>_xlfn.XLOOKUP(Table2[[#This Row],[Patron Group]],$R$10:$R$24,$S$10:$S$24)</f>
        <v>Undergraduate</v>
      </c>
      <c r="E2118" s="1" t="d">
        <v>2023-02-15</v>
      </c>
      <c r="F2118" t="s">
        <v>1516</v>
      </c>
      <c r="G2118" t="s">
        <v>2274</v>
      </c>
      <c r="H2118" t="str">
        <f>_xlfn.XLOOKUP(Table2[[#This Row],[Unique BarCode]],$N$10:$N$37,$O$10:$O$37)</f>
        <v>MacBook</v>
      </c>
      <c r="I2118" t="str">
        <f>_xlfn.XLOOKUP(Table2[[#This Row],[Unique BarCode]],$N$10:$N$37,$P$10:$P$37)</f>
        <v>Device</v>
      </c>
      <c r="J2118" t="s">
        <v>8</v>
      </c>
      <c r="K2118" t="s">
        <v>1516</v>
      </c>
      <c r="L2118">
        <v>1</v>
      </c>
    </row>
    <row r="2119" spans="1:12" x14ac:dyDescent="0.2">
      <c r="A2119" s="1" t="d">
        <v>2023-02-07</v>
      </c>
      <c r="B2119" s="45">
        <v>-1</v>
      </c>
      <c r="C2119" t="s">
        <v>77</v>
      </c>
      <c r="D2119" t="str">
        <f>_xlfn.XLOOKUP(Table2[[#This Row],[Patron Group]],$R$10:$R$24,$S$10:$S$24)</f>
        <v>Undergraduate</v>
      </c>
      <c r="E2119" s="1" t="d">
        <v>2023-02-20</v>
      </c>
      <c r="F2119" t="s">
        <v>889</v>
      </c>
      <c r="G2119" t="s">
        <v>2274</v>
      </c>
      <c r="H2119" t="str">
        <f>_xlfn.XLOOKUP(Table2[[#This Row],[Unique BarCode]],$N$10:$N$37,$O$10:$O$37)</f>
        <v>MacBook</v>
      </c>
      <c r="I2119" t="str">
        <f>_xlfn.XLOOKUP(Table2[[#This Row],[Unique BarCode]],$N$10:$N$37,$P$10:$P$37)</f>
        <v>Device</v>
      </c>
      <c r="J2119" t="s">
        <v>8</v>
      </c>
      <c r="K2119" t="s">
        <v>890</v>
      </c>
      <c r="L2119">
        <v>1</v>
      </c>
    </row>
    <row r="2120" spans="1:12" x14ac:dyDescent="0.2">
      <c r="A2120" s="1" t="d">
        <v>2023-02-07</v>
      </c>
      <c r="B2120" s="45">
        <v>-1</v>
      </c>
      <c r="C2120" t="s">
        <v>77</v>
      </c>
      <c r="D2120" t="str">
        <f>_xlfn.XLOOKUP(Table2[[#This Row],[Patron Group]],$R$10:$R$24,$S$10:$S$24)</f>
        <v>Undergraduate</v>
      </c>
      <c r="E2120" s="1" t="d">
        <v>2023-02-20</v>
      </c>
      <c r="F2120" t="s">
        <v>450</v>
      </c>
      <c r="G2120" t="s">
        <v>2275</v>
      </c>
      <c r="H2120" t="str">
        <f>_xlfn.XLOOKUP(Table2[[#This Row],[Unique BarCode]],$N$10:$N$37,$O$10:$O$37)</f>
        <v>iPad</v>
      </c>
      <c r="I2120" t="str">
        <f>_xlfn.XLOOKUP(Table2[[#This Row],[Unique BarCode]],$N$10:$N$37,$P$10:$P$37)</f>
        <v>Device</v>
      </c>
      <c r="J2120" t="s">
        <v>8</v>
      </c>
      <c r="K2120" t="s">
        <v>451</v>
      </c>
      <c r="L2120">
        <v>1</v>
      </c>
    </row>
    <row r="2121" spans="1:12" x14ac:dyDescent="0.2">
      <c r="A2121" s="1" t="d">
        <v>2023-02-07</v>
      </c>
      <c r="B2121" s="45">
        <v>-1</v>
      </c>
      <c r="C2121" t="s">
        <v>77</v>
      </c>
      <c r="D2121" t="str">
        <f>_xlfn.XLOOKUP(Table2[[#This Row],[Patron Group]],$R$10:$R$24,$S$10:$S$24)</f>
        <v>Undergraduate</v>
      </c>
      <c r="E2121" s="1" t="d">
        <v>2023-02-20</v>
      </c>
      <c r="F2121" t="s">
        <v>953</v>
      </c>
      <c r="G2121" t="s">
        <v>2297</v>
      </c>
      <c r="H2121" t="str">
        <f>_xlfn.XLOOKUP(Table2[[#This Row],[Unique BarCode]],$N$10:$N$37,$O$10:$O$37)</f>
        <v>iPad</v>
      </c>
      <c r="I2121" t="str">
        <f>_xlfn.XLOOKUP(Table2[[#This Row],[Unique BarCode]],$N$10:$N$37,$P$10:$P$37)</f>
        <v>Device</v>
      </c>
      <c r="J2121" t="s">
        <v>8</v>
      </c>
      <c r="K2121" t="s">
        <v>954</v>
      </c>
      <c r="L2121">
        <v>1</v>
      </c>
    </row>
    <row r="2122" spans="1:12" x14ac:dyDescent="0.2">
      <c r="A2122" s="1" t="d">
        <v>2023-02-07</v>
      </c>
      <c r="B2122" s="45">
        <v>-1</v>
      </c>
      <c r="C2122" t="s">
        <v>77</v>
      </c>
      <c r="D2122" t="str">
        <f>_xlfn.XLOOKUP(Table2[[#This Row],[Patron Group]],$R$10:$R$24,$S$10:$S$24)</f>
        <v>Undergraduate</v>
      </c>
      <c r="E2122" s="1" t="d">
        <v>2023-02-20</v>
      </c>
      <c r="F2122" t="s">
        <v>327</v>
      </c>
      <c r="G2122" t="s">
        <v>2263</v>
      </c>
      <c r="H2122" t="str">
        <f>_xlfn.XLOOKUP(Table2[[#This Row],[Unique BarCode]],$N$10:$N$37,$O$10:$O$37)</f>
        <v>HP Laptop</v>
      </c>
      <c r="I2122" t="str">
        <f>_xlfn.XLOOKUP(Table2[[#This Row],[Unique BarCode]],$N$10:$N$37,$P$10:$P$37)</f>
        <v>Device</v>
      </c>
      <c r="J2122" t="s">
        <v>8</v>
      </c>
      <c r="K2122" t="s">
        <v>328</v>
      </c>
      <c r="L2122">
        <v>1</v>
      </c>
    </row>
    <row r="2123" spans="1:12" x14ac:dyDescent="0.2">
      <c r="A2123" s="1" t="d">
        <v>2023-02-07</v>
      </c>
      <c r="B2123" s="45">
        <v>-1</v>
      </c>
      <c r="C2123" t="s">
        <v>77</v>
      </c>
      <c r="D2123" t="str">
        <f>_xlfn.XLOOKUP(Table2[[#This Row],[Patron Group]],$R$10:$R$24,$S$10:$S$24)</f>
        <v>Undergraduate</v>
      </c>
      <c r="E2123" s="1" t="d">
        <v>2023-02-21</v>
      </c>
      <c r="F2123" t="s">
        <v>883</v>
      </c>
      <c r="G2123" t="s">
        <v>2274</v>
      </c>
      <c r="H2123" t="str">
        <f>_xlfn.XLOOKUP(Table2[[#This Row],[Unique BarCode]],$N$10:$N$37,$O$10:$O$37)</f>
        <v>MacBook</v>
      </c>
      <c r="I2123" t="str">
        <f>_xlfn.XLOOKUP(Table2[[#This Row],[Unique BarCode]],$N$10:$N$37,$P$10:$P$37)</f>
        <v>Device</v>
      </c>
      <c r="J2123" t="s">
        <v>8</v>
      </c>
      <c r="K2123" t="s">
        <v>884</v>
      </c>
      <c r="L2123">
        <v>1</v>
      </c>
    </row>
    <row r="2124" spans="1:12" x14ac:dyDescent="0.2">
      <c r="A2124" s="1" t="d">
        <v>2023-02-07</v>
      </c>
      <c r="B2124" s="45">
        <v>-1</v>
      </c>
      <c r="C2124" t="s">
        <v>77</v>
      </c>
      <c r="D2124" t="str">
        <f>_xlfn.XLOOKUP(Table2[[#This Row],[Patron Group]],$R$10:$R$24,$S$10:$S$24)</f>
        <v>Undergraduate</v>
      </c>
      <c r="E2124" s="1" t="d">
        <v>2023-02-21</v>
      </c>
      <c r="F2124" t="s">
        <v>447</v>
      </c>
      <c r="G2124" t="s">
        <v>2274</v>
      </c>
      <c r="H2124" t="str">
        <f>_xlfn.XLOOKUP(Table2[[#This Row],[Unique BarCode]],$N$10:$N$37,$O$10:$O$37)</f>
        <v>MacBook</v>
      </c>
      <c r="I2124" t="str">
        <f>_xlfn.XLOOKUP(Table2[[#This Row],[Unique BarCode]],$N$10:$N$37,$P$10:$P$37)</f>
        <v>Device</v>
      </c>
      <c r="J2124" t="s">
        <v>8</v>
      </c>
      <c r="K2124" t="s">
        <v>448</v>
      </c>
      <c r="L2124">
        <v>1</v>
      </c>
    </row>
    <row r="2125" spans="1:12" x14ac:dyDescent="0.2">
      <c r="A2125" s="1" t="d">
        <v>2023-02-07</v>
      </c>
      <c r="B2125" s="45">
        <v>-1</v>
      </c>
      <c r="C2125" t="s">
        <v>77</v>
      </c>
      <c r="D2125" t="str">
        <f>_xlfn.XLOOKUP(Table2[[#This Row],[Patron Group]],$R$10:$R$24,$S$10:$S$24)</f>
        <v>Undergraduate</v>
      </c>
      <c r="E2125" s="1" t="d">
        <v>2023-02-21</v>
      </c>
      <c r="F2125" t="s">
        <v>292</v>
      </c>
      <c r="G2125" t="s">
        <v>2274</v>
      </c>
      <c r="H2125" t="str">
        <f>_xlfn.XLOOKUP(Table2[[#This Row],[Unique BarCode]],$N$10:$N$37,$O$10:$O$37)</f>
        <v>MacBook</v>
      </c>
      <c r="I2125" t="str">
        <f>_xlfn.XLOOKUP(Table2[[#This Row],[Unique BarCode]],$N$10:$N$37,$P$10:$P$37)</f>
        <v>Device</v>
      </c>
      <c r="J2125" t="s">
        <v>8</v>
      </c>
      <c r="K2125" t="s">
        <v>293</v>
      </c>
      <c r="L2125">
        <v>1</v>
      </c>
    </row>
    <row r="2126" spans="1:12" x14ac:dyDescent="0.2">
      <c r="A2126" s="1" t="d">
        <v>2023-02-07</v>
      </c>
      <c r="B2126" s="45">
        <v>-1</v>
      </c>
      <c r="C2126" t="s">
        <v>77</v>
      </c>
      <c r="D2126" t="str">
        <f>_xlfn.XLOOKUP(Table2[[#This Row],[Patron Group]],$R$10:$R$24,$S$10:$S$24)</f>
        <v>Undergraduate</v>
      </c>
      <c r="E2126" s="1" t="d">
        <v>2023-02-21</v>
      </c>
      <c r="F2126" t="s">
        <v>1169</v>
      </c>
      <c r="G2126" t="s">
        <v>2274</v>
      </c>
      <c r="H2126" t="str">
        <f>_xlfn.XLOOKUP(Table2[[#This Row],[Unique BarCode]],$N$10:$N$37,$O$10:$O$37)</f>
        <v>MacBook</v>
      </c>
      <c r="I2126" t="str">
        <f>_xlfn.XLOOKUP(Table2[[#This Row],[Unique BarCode]],$N$10:$N$37,$P$10:$P$37)</f>
        <v>Device</v>
      </c>
      <c r="J2126" t="s">
        <v>8</v>
      </c>
      <c r="K2126" t="s">
        <v>1169</v>
      </c>
      <c r="L2126">
        <v>1</v>
      </c>
    </row>
    <row r="2127" spans="1:12" x14ac:dyDescent="0.2">
      <c r="A2127" s="1" t="d">
        <v>2023-02-07</v>
      </c>
      <c r="B2127" s="45">
        <v>-1</v>
      </c>
      <c r="C2127" t="s">
        <v>77</v>
      </c>
      <c r="D2127" t="str">
        <f>_xlfn.XLOOKUP(Table2[[#This Row],[Patron Group]],$R$10:$R$24,$S$10:$S$24)</f>
        <v>Undergraduate</v>
      </c>
      <c r="E2127" s="1" t="d">
        <v>2023-02-21</v>
      </c>
      <c r="F2127" t="s">
        <v>1517</v>
      </c>
      <c r="G2127" t="s">
        <v>2274</v>
      </c>
      <c r="H2127" t="str">
        <f>_xlfn.XLOOKUP(Table2[[#This Row],[Unique BarCode]],$N$10:$N$37,$O$10:$O$37)</f>
        <v>MacBook</v>
      </c>
      <c r="I2127" t="str">
        <f>_xlfn.XLOOKUP(Table2[[#This Row],[Unique BarCode]],$N$10:$N$37,$P$10:$P$37)</f>
        <v>Device</v>
      </c>
      <c r="J2127" t="s">
        <v>8</v>
      </c>
      <c r="K2127" t="s">
        <v>1517</v>
      </c>
      <c r="L2127">
        <v>1</v>
      </c>
    </row>
    <row r="2128" spans="1:12" x14ac:dyDescent="0.2">
      <c r="A2128" s="1" t="d">
        <v>2023-02-07</v>
      </c>
      <c r="B2128" s="45">
        <v>-1</v>
      </c>
      <c r="C2128" t="s">
        <v>77</v>
      </c>
      <c r="D2128" t="str">
        <f>_xlfn.XLOOKUP(Table2[[#This Row],[Patron Group]],$R$10:$R$24,$S$10:$S$24)</f>
        <v>Undergraduate</v>
      </c>
      <c r="E2128" s="1" t="d">
        <v>2023-02-21</v>
      </c>
      <c r="F2128" t="s">
        <v>299</v>
      </c>
      <c r="G2128" t="s">
        <v>2263</v>
      </c>
      <c r="H2128" t="str">
        <f>_xlfn.XLOOKUP(Table2[[#This Row],[Unique BarCode]],$N$10:$N$37,$O$10:$O$37)</f>
        <v>HP Laptop</v>
      </c>
      <c r="I2128" t="str">
        <f>_xlfn.XLOOKUP(Table2[[#This Row],[Unique BarCode]],$N$10:$N$37,$P$10:$P$37)</f>
        <v>Device</v>
      </c>
      <c r="J2128" t="s">
        <v>8</v>
      </c>
      <c r="K2128" t="s">
        <v>300</v>
      </c>
      <c r="L2128">
        <v>1</v>
      </c>
    </row>
    <row r="2129" spans="1:12" x14ac:dyDescent="0.2">
      <c r="A2129" s="1" t="d">
        <v>2023-02-07</v>
      </c>
      <c r="B2129" s="45">
        <v>-1</v>
      </c>
      <c r="C2129" t="s">
        <v>77</v>
      </c>
      <c r="D2129" t="str">
        <f>_xlfn.XLOOKUP(Table2[[#This Row],[Patron Group]],$R$10:$R$24,$S$10:$S$24)</f>
        <v>Undergraduate</v>
      </c>
      <c r="E2129" s="1" t="d">
        <v>2023-02-23</v>
      </c>
      <c r="F2129" t="s">
        <v>171</v>
      </c>
      <c r="G2129" t="s">
        <v>2263</v>
      </c>
      <c r="H2129" t="str">
        <f>_xlfn.XLOOKUP(Table2[[#This Row],[Unique BarCode]],$N$10:$N$37,$O$10:$O$37)</f>
        <v>HP Laptop</v>
      </c>
      <c r="I2129" t="str">
        <f>_xlfn.XLOOKUP(Table2[[#This Row],[Unique BarCode]],$N$10:$N$37,$P$10:$P$37)</f>
        <v>Device</v>
      </c>
      <c r="J2129" t="s">
        <v>8</v>
      </c>
      <c r="K2129" t="s">
        <v>172</v>
      </c>
      <c r="L2129">
        <v>1</v>
      </c>
    </row>
    <row r="2130" spans="1:12" x14ac:dyDescent="0.2">
      <c r="A2130" s="1" t="d">
        <v>2023-02-07</v>
      </c>
      <c r="B2130" s="45">
        <v>9278553980006530</v>
      </c>
      <c r="C2130" t="s">
        <v>77</v>
      </c>
      <c r="D2130" t="str">
        <f>_xlfn.XLOOKUP(Table2[[#This Row],[Patron Group]],$R$10:$R$24,$S$10:$S$24)</f>
        <v>Undergraduate</v>
      </c>
      <c r="E2130" s="1" t="d">
        <v>2023-02-14</v>
      </c>
      <c r="F2130" t="s">
        <v>609</v>
      </c>
      <c r="G2130" t="s">
        <v>2275</v>
      </c>
      <c r="H2130" t="str">
        <f>_xlfn.XLOOKUP(Table2[[#This Row],[Unique BarCode]],$N$10:$N$37,$O$10:$O$37)</f>
        <v>iPad</v>
      </c>
      <c r="I2130" t="str">
        <f>_xlfn.XLOOKUP(Table2[[#This Row],[Unique BarCode]],$N$10:$N$37,$P$10:$P$37)</f>
        <v>Device</v>
      </c>
      <c r="J2130" t="s">
        <v>8</v>
      </c>
      <c r="K2130" t="s">
        <v>610</v>
      </c>
      <c r="L2130">
        <v>1</v>
      </c>
    </row>
    <row r="2131" spans="1:12" x14ac:dyDescent="0.2">
      <c r="A2131" s="1" t="d">
        <v>2023-02-08</v>
      </c>
      <c r="B2131" s="45">
        <v>-1</v>
      </c>
      <c r="C2131" t="s">
        <v>15</v>
      </c>
      <c r="D2131" t="str">
        <f>_xlfn.XLOOKUP(Table2[[#This Row],[Patron Group]],$R$10:$R$24,$S$10:$S$24)</f>
        <v>Academic</v>
      </c>
      <c r="E2131" s="1" t="d">
        <v>2023-02-08</v>
      </c>
      <c r="F2131" t="s">
        <v>813</v>
      </c>
      <c r="G2131" t="s">
        <v>2268</v>
      </c>
      <c r="H2131" t="str">
        <f>_xlfn.XLOOKUP(Table2[[#This Row],[Unique BarCode]],$N$10:$N$37,$O$10:$O$37)</f>
        <v>MACCHRG</v>
      </c>
      <c r="I2131" t="str">
        <f>_xlfn.XLOOKUP(Table2[[#This Row],[Unique BarCode]],$N$10:$N$37,$P$10:$P$37)</f>
        <v>Charger</v>
      </c>
      <c r="J2131" t="s">
        <v>13</v>
      </c>
      <c r="K2131" t="s">
        <v>814</v>
      </c>
      <c r="L2131">
        <v>1</v>
      </c>
    </row>
    <row r="2132" spans="1:12" x14ac:dyDescent="0.2">
      <c r="A2132" s="1" t="d">
        <v>2023-02-08</v>
      </c>
      <c r="B2132" s="45">
        <v>-1</v>
      </c>
      <c r="C2132" t="s">
        <v>15</v>
      </c>
      <c r="D2132" t="str">
        <f>_xlfn.XLOOKUP(Table2[[#This Row],[Patron Group]],$R$10:$R$24,$S$10:$S$24)</f>
        <v>Academic</v>
      </c>
      <c r="E2132" s="1" t="d">
        <v>2023-02-15</v>
      </c>
      <c r="F2132" t="s">
        <v>790</v>
      </c>
      <c r="G2132" t="s">
        <v>2263</v>
      </c>
      <c r="H2132" t="str">
        <f>_xlfn.XLOOKUP(Table2[[#This Row],[Unique BarCode]],$N$10:$N$37,$O$10:$O$37)</f>
        <v>HP Laptop</v>
      </c>
      <c r="I2132" t="str">
        <f>_xlfn.XLOOKUP(Table2[[#This Row],[Unique BarCode]],$N$10:$N$37,$P$10:$P$37)</f>
        <v>Device</v>
      </c>
      <c r="J2132" t="s">
        <v>8</v>
      </c>
      <c r="K2132" t="s">
        <v>791</v>
      </c>
      <c r="L2132">
        <v>1</v>
      </c>
    </row>
    <row r="2133" spans="1:12" x14ac:dyDescent="0.2">
      <c r="A2133" s="1" t="d">
        <v>2023-02-08</v>
      </c>
      <c r="B2133" s="45">
        <v>-1</v>
      </c>
      <c r="C2133" t="s">
        <v>20</v>
      </c>
      <c r="D2133" t="str">
        <f>_xlfn.XLOOKUP(Table2[[#This Row],[Patron Group]],$R$10:$R$24,$S$10:$S$24)</f>
        <v>Graduate</v>
      </c>
      <c r="E2133" s="1" t="d">
        <v>2023-02-08</v>
      </c>
      <c r="F2133" t="s">
        <v>1522</v>
      </c>
      <c r="G2133" t="s">
        <v>2288</v>
      </c>
      <c r="H2133" t="str">
        <f>_xlfn.XLOOKUP(Table2[[#This Row],[Unique BarCode]],$N$10:$N$37,$O$10:$O$37)</f>
        <v>Android Charger</v>
      </c>
      <c r="I2133" t="str">
        <f>_xlfn.XLOOKUP(Table2[[#This Row],[Unique BarCode]],$N$10:$N$37,$P$10:$P$37)</f>
        <v>Charger</v>
      </c>
      <c r="J2133" t="s">
        <v>8</v>
      </c>
      <c r="K2133" t="s">
        <v>1523</v>
      </c>
      <c r="L2133">
        <v>1</v>
      </c>
    </row>
    <row r="2134" spans="1:12" x14ac:dyDescent="0.2">
      <c r="A2134" s="1" t="d">
        <v>2023-02-08</v>
      </c>
      <c r="B2134" s="45">
        <v>-1</v>
      </c>
      <c r="C2134" t="s">
        <v>20</v>
      </c>
      <c r="D2134" t="str">
        <f>_xlfn.XLOOKUP(Table2[[#This Row],[Patron Group]],$R$10:$R$24,$S$10:$S$24)</f>
        <v>Graduate</v>
      </c>
      <c r="E2134" s="1" t="d">
        <v>2023-02-08</v>
      </c>
      <c r="F2134" t="s">
        <v>21</v>
      </c>
      <c r="G2134" t="s">
        <v>2266</v>
      </c>
      <c r="H2134" t="str">
        <f>_xlfn.XLOOKUP(Table2[[#This Row],[Unique BarCode]],$N$10:$N$37,$O$10:$O$37)</f>
        <v>Headphones</v>
      </c>
      <c r="I2134" t="str">
        <f>_xlfn.XLOOKUP(Table2[[#This Row],[Unique BarCode]],$N$10:$N$37,$P$10:$P$37)</f>
        <v>Accessory</v>
      </c>
      <c r="J2134" t="s">
        <v>8</v>
      </c>
      <c r="K2134" t="s">
        <v>22</v>
      </c>
      <c r="L2134">
        <v>1</v>
      </c>
    </row>
    <row r="2135" spans="1:12" x14ac:dyDescent="0.2">
      <c r="A2135" s="1" t="d">
        <v>2023-02-08</v>
      </c>
      <c r="B2135" s="45">
        <v>-1</v>
      </c>
      <c r="C2135" t="s">
        <v>20</v>
      </c>
      <c r="D2135" t="str">
        <f>_xlfn.XLOOKUP(Table2[[#This Row],[Patron Group]],$R$10:$R$24,$S$10:$S$24)</f>
        <v>Graduate</v>
      </c>
      <c r="E2135" s="1" t="d">
        <v>2023-02-08</v>
      </c>
      <c r="F2135" t="s">
        <v>579</v>
      </c>
      <c r="G2135" t="s">
        <v>2265</v>
      </c>
      <c r="H2135" t="str">
        <f>_xlfn.XLOOKUP(Table2[[#This Row],[Unique BarCode]],$N$10:$N$37,$O$10:$O$37)</f>
        <v>IPHONE</v>
      </c>
      <c r="I2135" t="str">
        <f>_xlfn.XLOOKUP(Table2[[#This Row],[Unique BarCode]],$N$10:$N$37,$P$10:$P$37)</f>
        <v>Charger</v>
      </c>
      <c r="J2135" t="s">
        <v>49</v>
      </c>
      <c r="K2135" t="s">
        <v>580</v>
      </c>
      <c r="L2135">
        <v>1</v>
      </c>
    </row>
    <row r="2136" spans="1:12" x14ac:dyDescent="0.2">
      <c r="A2136" s="1" t="d">
        <v>2023-02-08</v>
      </c>
      <c r="B2136" s="45">
        <v>-1</v>
      </c>
      <c r="C2136" t="s">
        <v>20</v>
      </c>
      <c r="D2136" t="str">
        <f>_xlfn.XLOOKUP(Table2[[#This Row],[Patron Group]],$R$10:$R$24,$S$10:$S$24)</f>
        <v>Graduate</v>
      </c>
      <c r="E2136" s="1" t="d">
        <v>2023-02-08</v>
      </c>
      <c r="F2136" t="s">
        <v>84</v>
      </c>
      <c r="G2136" t="s">
        <v>2265</v>
      </c>
      <c r="H2136" t="str">
        <f>_xlfn.XLOOKUP(Table2[[#This Row],[Unique BarCode]],$N$10:$N$37,$O$10:$O$37)</f>
        <v>IPHONE</v>
      </c>
      <c r="I2136" t="str">
        <f>_xlfn.XLOOKUP(Table2[[#This Row],[Unique BarCode]],$N$10:$N$37,$P$10:$P$37)</f>
        <v>Charger</v>
      </c>
      <c r="J2136" t="s">
        <v>8</v>
      </c>
      <c r="K2136" t="s">
        <v>85</v>
      </c>
      <c r="L2136">
        <v>1</v>
      </c>
    </row>
    <row r="2137" spans="1:12" x14ac:dyDescent="0.2">
      <c r="A2137" s="1" t="d">
        <v>2023-02-08</v>
      </c>
      <c r="B2137" s="45">
        <v>-1</v>
      </c>
      <c r="C2137" t="s">
        <v>20</v>
      </c>
      <c r="D2137" t="str">
        <f>_xlfn.XLOOKUP(Table2[[#This Row],[Patron Group]],$R$10:$R$24,$S$10:$S$24)</f>
        <v>Graduate</v>
      </c>
      <c r="E2137" s="1" t="d">
        <v>2023-02-08</v>
      </c>
      <c r="F2137" t="s">
        <v>1369</v>
      </c>
      <c r="G2137" t="s">
        <v>2265</v>
      </c>
      <c r="H2137" t="str">
        <f>_xlfn.XLOOKUP(Table2[[#This Row],[Unique BarCode]],$N$10:$N$37,$O$10:$O$37)</f>
        <v>IPHONE</v>
      </c>
      <c r="I2137" t="str">
        <f>_xlfn.XLOOKUP(Table2[[#This Row],[Unique BarCode]],$N$10:$N$37,$P$10:$P$37)</f>
        <v>Charger</v>
      </c>
      <c r="J2137" t="s">
        <v>8</v>
      </c>
      <c r="K2137" t="s">
        <v>1370</v>
      </c>
      <c r="L2137">
        <v>1</v>
      </c>
    </row>
    <row r="2138" spans="1:12" x14ac:dyDescent="0.2">
      <c r="A2138" s="1" t="d">
        <v>2023-02-08</v>
      </c>
      <c r="B2138" s="45">
        <v>-1</v>
      </c>
      <c r="C2138" t="s">
        <v>20</v>
      </c>
      <c r="D2138" t="str">
        <f>_xlfn.XLOOKUP(Table2[[#This Row],[Patron Group]],$R$10:$R$24,$S$10:$S$24)</f>
        <v>Graduate</v>
      </c>
      <c r="E2138" s="1" t="d">
        <v>2023-02-08</v>
      </c>
      <c r="F2138" t="s">
        <v>1497</v>
      </c>
      <c r="G2138" t="s">
        <v>2265</v>
      </c>
      <c r="H2138" t="str">
        <f>_xlfn.XLOOKUP(Table2[[#This Row],[Unique BarCode]],$N$10:$N$37,$O$10:$O$37)</f>
        <v>IPHONE</v>
      </c>
      <c r="I2138" t="str">
        <f>_xlfn.XLOOKUP(Table2[[#This Row],[Unique BarCode]],$N$10:$N$37,$P$10:$P$37)</f>
        <v>Charger</v>
      </c>
      <c r="J2138" t="s">
        <v>8</v>
      </c>
      <c r="L2138">
        <v>1</v>
      </c>
    </row>
    <row r="2139" spans="1:12" x14ac:dyDescent="0.2">
      <c r="A2139" s="1" t="d">
        <v>2023-02-08</v>
      </c>
      <c r="B2139" s="45">
        <v>-1</v>
      </c>
      <c r="C2139" t="s">
        <v>20</v>
      </c>
      <c r="D2139" t="str">
        <f>_xlfn.XLOOKUP(Table2[[#This Row],[Patron Group]],$R$10:$R$24,$S$10:$S$24)</f>
        <v>Graduate</v>
      </c>
      <c r="E2139" s="1" t="d">
        <v>2023-02-08</v>
      </c>
      <c r="F2139" t="s">
        <v>29</v>
      </c>
      <c r="G2139" t="s">
        <v>2265</v>
      </c>
      <c r="H2139" t="str">
        <f>_xlfn.XLOOKUP(Table2[[#This Row],[Unique BarCode]],$N$10:$N$37,$O$10:$O$37)</f>
        <v>IPHONE</v>
      </c>
      <c r="I2139" t="str">
        <f>_xlfn.XLOOKUP(Table2[[#This Row],[Unique BarCode]],$N$10:$N$37,$P$10:$P$37)</f>
        <v>Charger</v>
      </c>
      <c r="J2139" t="s">
        <v>8</v>
      </c>
      <c r="K2139" t="s">
        <v>30</v>
      </c>
      <c r="L2139">
        <v>1</v>
      </c>
    </row>
    <row r="2140" spans="1:12" x14ac:dyDescent="0.2">
      <c r="A2140" s="1" t="d">
        <v>2023-02-08</v>
      </c>
      <c r="B2140" s="45">
        <v>-1</v>
      </c>
      <c r="C2140" t="s">
        <v>20</v>
      </c>
      <c r="D2140" t="str">
        <f>_xlfn.XLOOKUP(Table2[[#This Row],[Patron Group]],$R$10:$R$24,$S$10:$S$24)</f>
        <v>Graduate</v>
      </c>
      <c r="E2140" s="1" t="d">
        <v>2023-02-08</v>
      </c>
      <c r="F2140" t="s">
        <v>12</v>
      </c>
      <c r="G2140" t="s">
        <v>2265</v>
      </c>
      <c r="H2140" t="str">
        <f>_xlfn.XLOOKUP(Table2[[#This Row],[Unique BarCode]],$N$10:$N$37,$O$10:$O$37)</f>
        <v>IPHONE</v>
      </c>
      <c r="I2140" t="str">
        <f>_xlfn.XLOOKUP(Table2[[#This Row],[Unique BarCode]],$N$10:$N$37,$P$10:$P$37)</f>
        <v>Charger</v>
      </c>
      <c r="J2140" t="s">
        <v>13</v>
      </c>
      <c r="K2140" t="s">
        <v>14</v>
      </c>
      <c r="L2140">
        <v>1</v>
      </c>
    </row>
    <row r="2141" spans="1:12" x14ac:dyDescent="0.2">
      <c r="A2141" s="1" t="d">
        <v>2023-02-08</v>
      </c>
      <c r="B2141" s="45">
        <v>-1</v>
      </c>
      <c r="C2141" t="s">
        <v>20</v>
      </c>
      <c r="D2141" t="str">
        <f>_xlfn.XLOOKUP(Table2[[#This Row],[Patron Group]],$R$10:$R$24,$S$10:$S$24)</f>
        <v>Graduate</v>
      </c>
      <c r="E2141" s="1" t="d">
        <v>2023-02-08</v>
      </c>
      <c r="F2141" t="s">
        <v>1415</v>
      </c>
      <c r="G2141" t="s">
        <v>2268</v>
      </c>
      <c r="H2141" t="str">
        <f>_xlfn.XLOOKUP(Table2[[#This Row],[Unique BarCode]],$N$10:$N$37,$O$10:$O$37)</f>
        <v>MACCHRG</v>
      </c>
      <c r="I2141" t="str">
        <f>_xlfn.XLOOKUP(Table2[[#This Row],[Unique BarCode]],$N$10:$N$37,$P$10:$P$37)</f>
        <v>Charger</v>
      </c>
      <c r="J2141" t="s">
        <v>8</v>
      </c>
      <c r="K2141" t="s">
        <v>1416</v>
      </c>
      <c r="L2141">
        <v>1</v>
      </c>
    </row>
    <row r="2142" spans="1:12" x14ac:dyDescent="0.2">
      <c r="A2142" s="1" t="d">
        <v>2023-02-08</v>
      </c>
      <c r="B2142" s="45">
        <v>-1</v>
      </c>
      <c r="C2142" t="s">
        <v>20</v>
      </c>
      <c r="D2142" t="str">
        <f>_xlfn.XLOOKUP(Table2[[#This Row],[Patron Group]],$R$10:$R$24,$S$10:$S$24)</f>
        <v>Graduate</v>
      </c>
      <c r="E2142" s="1" t="d">
        <v>2023-02-08</v>
      </c>
      <c r="F2142" t="s">
        <v>471</v>
      </c>
      <c r="G2142" t="s">
        <v>2296</v>
      </c>
      <c r="H2142" t="str">
        <f>_xlfn.XLOOKUP(Table2[[#This Row],[Unique BarCode]],$N$10:$N$37,$O$10:$O$37)</f>
        <v>MACUSBC</v>
      </c>
      <c r="I2142" t="str">
        <f>_xlfn.XLOOKUP(Table2[[#This Row],[Unique BarCode]],$N$10:$N$37,$P$10:$P$37)</f>
        <v>Charger</v>
      </c>
      <c r="J2142" t="s">
        <v>8</v>
      </c>
      <c r="K2142" t="s">
        <v>472</v>
      </c>
      <c r="L2142">
        <v>1</v>
      </c>
    </row>
    <row r="2143" spans="1:12" x14ac:dyDescent="0.2">
      <c r="A2143" s="1" t="d">
        <v>2023-02-08</v>
      </c>
      <c r="B2143" s="45">
        <v>-1</v>
      </c>
      <c r="C2143" t="s">
        <v>20</v>
      </c>
      <c r="D2143" t="str">
        <f>_xlfn.XLOOKUP(Table2[[#This Row],[Patron Group]],$R$10:$R$24,$S$10:$S$24)</f>
        <v>Graduate</v>
      </c>
      <c r="E2143" s="1" t="d">
        <v>2023-02-08</v>
      </c>
      <c r="F2143" t="s">
        <v>91</v>
      </c>
      <c r="G2143" t="s">
        <v>2296</v>
      </c>
      <c r="H2143" t="str">
        <f>_xlfn.XLOOKUP(Table2[[#This Row],[Unique BarCode]],$N$10:$N$37,$O$10:$O$37)</f>
        <v>MACUSBC</v>
      </c>
      <c r="I2143" t="str">
        <f>_xlfn.XLOOKUP(Table2[[#This Row],[Unique BarCode]],$N$10:$N$37,$P$10:$P$37)</f>
        <v>Charger</v>
      </c>
      <c r="J2143" t="s">
        <v>8</v>
      </c>
      <c r="K2143" t="s">
        <v>92</v>
      </c>
      <c r="L2143">
        <v>1</v>
      </c>
    </row>
    <row r="2144" spans="1:12" x14ac:dyDescent="0.2">
      <c r="A2144" s="1" t="d">
        <v>2023-02-08</v>
      </c>
      <c r="B2144" s="45">
        <v>-1</v>
      </c>
      <c r="C2144" t="s">
        <v>20</v>
      </c>
      <c r="D2144" t="str">
        <f>_xlfn.XLOOKUP(Table2[[#This Row],[Patron Group]],$R$10:$R$24,$S$10:$S$24)</f>
        <v>Graduate</v>
      </c>
      <c r="E2144" s="1" t="d">
        <v>2023-02-08</v>
      </c>
      <c r="F2144" t="s">
        <v>213</v>
      </c>
      <c r="G2144" t="s">
        <v>2296</v>
      </c>
      <c r="H2144" t="str">
        <f>_xlfn.XLOOKUP(Table2[[#This Row],[Unique BarCode]],$N$10:$N$37,$O$10:$O$37)</f>
        <v>MACUSBC</v>
      </c>
      <c r="I2144" t="str">
        <f>_xlfn.XLOOKUP(Table2[[#This Row],[Unique BarCode]],$N$10:$N$37,$P$10:$P$37)</f>
        <v>Charger</v>
      </c>
      <c r="J2144" t="s">
        <v>8</v>
      </c>
      <c r="K2144" t="s">
        <v>214</v>
      </c>
      <c r="L2144">
        <v>1</v>
      </c>
    </row>
    <row r="2145" spans="1:12" x14ac:dyDescent="0.2">
      <c r="A2145" s="1" t="d">
        <v>2023-02-08</v>
      </c>
      <c r="B2145" s="45">
        <v>-1</v>
      </c>
      <c r="C2145" t="s">
        <v>20</v>
      </c>
      <c r="D2145" t="str">
        <f>_xlfn.XLOOKUP(Table2[[#This Row],[Patron Group]],$R$10:$R$24,$S$10:$S$24)</f>
        <v>Graduate</v>
      </c>
      <c r="E2145" s="1" t="d">
        <v>2023-02-08</v>
      </c>
      <c r="F2145" t="s">
        <v>843</v>
      </c>
      <c r="G2145" t="s">
        <v>2296</v>
      </c>
      <c r="H2145" t="str">
        <f>_xlfn.XLOOKUP(Table2[[#This Row],[Unique BarCode]],$N$10:$N$37,$O$10:$O$37)</f>
        <v>MACUSBC</v>
      </c>
      <c r="I2145" t="str">
        <f>_xlfn.XLOOKUP(Table2[[#This Row],[Unique BarCode]],$N$10:$N$37,$P$10:$P$37)</f>
        <v>Charger</v>
      </c>
      <c r="J2145" t="s">
        <v>8</v>
      </c>
      <c r="K2145" t="s">
        <v>844</v>
      </c>
      <c r="L2145">
        <v>1</v>
      </c>
    </row>
    <row r="2146" spans="1:12" x14ac:dyDescent="0.2">
      <c r="A2146" s="1" t="d">
        <v>2023-02-08</v>
      </c>
      <c r="B2146" s="45">
        <v>-1</v>
      </c>
      <c r="C2146" t="s">
        <v>20</v>
      </c>
      <c r="D2146" t="str">
        <f>_xlfn.XLOOKUP(Table2[[#This Row],[Patron Group]],$R$10:$R$24,$S$10:$S$24)</f>
        <v>Graduate</v>
      </c>
      <c r="E2146" s="1" t="d">
        <v>2023-02-08</v>
      </c>
      <c r="F2146" t="s">
        <v>39</v>
      </c>
      <c r="G2146" t="s">
        <v>2296</v>
      </c>
      <c r="H2146" t="str">
        <f>_xlfn.XLOOKUP(Table2[[#This Row],[Unique BarCode]],$N$10:$N$37,$O$10:$O$37)</f>
        <v>MACUSBC</v>
      </c>
      <c r="I2146" t="str">
        <f>_xlfn.XLOOKUP(Table2[[#This Row],[Unique BarCode]],$N$10:$N$37,$P$10:$P$37)</f>
        <v>Charger</v>
      </c>
      <c r="J2146" t="s">
        <v>8</v>
      </c>
      <c r="K2146" t="s">
        <v>40</v>
      </c>
      <c r="L2146">
        <v>1</v>
      </c>
    </row>
    <row r="2147" spans="1:12" x14ac:dyDescent="0.2">
      <c r="A2147" s="1" t="d">
        <v>2023-02-08</v>
      </c>
      <c r="B2147" s="45">
        <v>-1</v>
      </c>
      <c r="C2147" t="s">
        <v>20</v>
      </c>
      <c r="D2147" t="str">
        <f>_xlfn.XLOOKUP(Table2[[#This Row],[Patron Group]],$R$10:$R$24,$S$10:$S$24)</f>
        <v>Graduate</v>
      </c>
      <c r="E2147" s="1" t="d">
        <v>2023-02-08</v>
      </c>
      <c r="F2147" t="s">
        <v>93</v>
      </c>
      <c r="G2147" t="s">
        <v>2296</v>
      </c>
      <c r="H2147" t="str">
        <f>_xlfn.XLOOKUP(Table2[[#This Row],[Unique BarCode]],$N$10:$N$37,$O$10:$O$37)</f>
        <v>MACUSBC</v>
      </c>
      <c r="I2147" t="str">
        <f>_xlfn.XLOOKUP(Table2[[#This Row],[Unique BarCode]],$N$10:$N$37,$P$10:$P$37)</f>
        <v>Charger</v>
      </c>
      <c r="J2147" t="s">
        <v>8</v>
      </c>
      <c r="K2147" t="s">
        <v>94</v>
      </c>
      <c r="L2147">
        <v>1</v>
      </c>
    </row>
    <row r="2148" spans="1:12" x14ac:dyDescent="0.2">
      <c r="A2148" s="1" t="d">
        <v>2023-02-08</v>
      </c>
      <c r="B2148" s="45">
        <v>-1</v>
      </c>
      <c r="C2148" t="s">
        <v>20</v>
      </c>
      <c r="D2148" t="str">
        <f>_xlfn.XLOOKUP(Table2[[#This Row],[Patron Group]],$R$10:$R$24,$S$10:$S$24)</f>
        <v>Graduate</v>
      </c>
      <c r="E2148" s="1" t="d">
        <v>2023-02-08</v>
      </c>
      <c r="F2148" t="s">
        <v>1440</v>
      </c>
      <c r="G2148" t="s">
        <v>2272</v>
      </c>
      <c r="H2148" t="str">
        <f>_xlfn.XLOOKUP(Table2[[#This Row],[Unique BarCode]],$N$10:$N$37,$O$10:$O$37)</f>
        <v>WALLADPT</v>
      </c>
      <c r="I2148" t="str">
        <f>_xlfn.XLOOKUP(Table2[[#This Row],[Unique BarCode]],$N$10:$N$37,$P$10:$P$37)</f>
        <v>Charger</v>
      </c>
      <c r="J2148" t="s">
        <v>49</v>
      </c>
      <c r="K2148" t="s">
        <v>1441</v>
      </c>
      <c r="L2148">
        <v>1</v>
      </c>
    </row>
    <row r="2149" spans="1:12" x14ac:dyDescent="0.2">
      <c r="A2149" s="1" t="d">
        <v>2023-02-08</v>
      </c>
      <c r="B2149" s="45">
        <v>-1</v>
      </c>
      <c r="C2149" t="s">
        <v>20</v>
      </c>
      <c r="D2149" t="str">
        <f>_xlfn.XLOOKUP(Table2[[#This Row],[Patron Group]],$R$10:$R$24,$S$10:$S$24)</f>
        <v>Graduate</v>
      </c>
      <c r="E2149" s="1" t="d">
        <v>2023-02-08</v>
      </c>
      <c r="F2149" t="s">
        <v>919</v>
      </c>
      <c r="G2149" t="s">
        <v>2272</v>
      </c>
      <c r="H2149" t="str">
        <f>_xlfn.XLOOKUP(Table2[[#This Row],[Unique BarCode]],$N$10:$N$37,$O$10:$O$37)</f>
        <v>WALLADPT</v>
      </c>
      <c r="I2149" t="str">
        <f>_xlfn.XLOOKUP(Table2[[#This Row],[Unique BarCode]],$N$10:$N$37,$P$10:$P$37)</f>
        <v>Charger</v>
      </c>
      <c r="J2149" t="s">
        <v>13</v>
      </c>
      <c r="K2149" t="s">
        <v>920</v>
      </c>
      <c r="L2149">
        <v>1</v>
      </c>
    </row>
    <row r="2150" spans="1:12" x14ac:dyDescent="0.2">
      <c r="A2150" s="1" t="d">
        <v>2023-02-08</v>
      </c>
      <c r="B2150" s="45">
        <v>-1</v>
      </c>
      <c r="C2150" t="s">
        <v>20</v>
      </c>
      <c r="D2150" t="str">
        <f>_xlfn.XLOOKUP(Table2[[#This Row],[Patron Group]],$R$10:$R$24,$S$10:$S$24)</f>
        <v>Graduate</v>
      </c>
      <c r="E2150" s="1" t="d">
        <v>2023-02-08</v>
      </c>
      <c r="F2150" t="s">
        <v>989</v>
      </c>
      <c r="G2150" t="s">
        <v>2272</v>
      </c>
      <c r="H2150" t="str">
        <f>_xlfn.XLOOKUP(Table2[[#This Row],[Unique BarCode]],$N$10:$N$37,$O$10:$O$37)</f>
        <v>WALLADPT</v>
      </c>
      <c r="I2150" t="str">
        <f>_xlfn.XLOOKUP(Table2[[#This Row],[Unique BarCode]],$N$10:$N$37,$P$10:$P$37)</f>
        <v>Charger</v>
      </c>
      <c r="J2150" t="s">
        <v>8</v>
      </c>
      <c r="L2150">
        <v>1</v>
      </c>
    </row>
    <row r="2151" spans="1:12" x14ac:dyDescent="0.2">
      <c r="A2151" s="1" t="d">
        <v>2023-02-08</v>
      </c>
      <c r="B2151" s="45">
        <v>-1</v>
      </c>
      <c r="C2151" t="s">
        <v>20</v>
      </c>
      <c r="D2151" t="str">
        <f>_xlfn.XLOOKUP(Table2[[#This Row],[Patron Group]],$R$10:$R$24,$S$10:$S$24)</f>
        <v>Graduate</v>
      </c>
      <c r="E2151" s="1" t="d">
        <v>2023-02-08</v>
      </c>
      <c r="F2151" t="s">
        <v>73</v>
      </c>
      <c r="G2151" t="s">
        <v>2272</v>
      </c>
      <c r="H2151" t="str">
        <f>_xlfn.XLOOKUP(Table2[[#This Row],[Unique BarCode]],$N$10:$N$37,$O$10:$O$37)</f>
        <v>WALLADPT</v>
      </c>
      <c r="I2151" t="str">
        <f>_xlfn.XLOOKUP(Table2[[#This Row],[Unique BarCode]],$N$10:$N$37,$P$10:$P$37)</f>
        <v>Charger</v>
      </c>
      <c r="J2151" t="s">
        <v>8</v>
      </c>
      <c r="L2151">
        <v>1</v>
      </c>
    </row>
    <row r="2152" spans="1:12" x14ac:dyDescent="0.2">
      <c r="A2152" s="1" t="d">
        <v>2023-02-08</v>
      </c>
      <c r="B2152" s="45">
        <v>-1</v>
      </c>
      <c r="C2152" t="s">
        <v>20</v>
      </c>
      <c r="D2152" t="str">
        <f>_xlfn.XLOOKUP(Table2[[#This Row],[Patron Group]],$R$10:$R$24,$S$10:$S$24)</f>
        <v>Graduate</v>
      </c>
      <c r="E2152" s="1" t="d">
        <v>2023-02-08</v>
      </c>
      <c r="F2152" t="s">
        <v>96</v>
      </c>
      <c r="G2152" t="s">
        <v>2272</v>
      </c>
      <c r="H2152" t="str">
        <f>_xlfn.XLOOKUP(Table2[[#This Row],[Unique BarCode]],$N$10:$N$37,$O$10:$O$37)</f>
        <v>WALLADPT</v>
      </c>
      <c r="I2152" t="str">
        <f>_xlfn.XLOOKUP(Table2[[#This Row],[Unique BarCode]],$N$10:$N$37,$P$10:$P$37)</f>
        <v>Charger</v>
      </c>
      <c r="J2152" t="s">
        <v>8</v>
      </c>
      <c r="L2152">
        <v>1</v>
      </c>
    </row>
    <row r="2153" spans="1:12" x14ac:dyDescent="0.2">
      <c r="A2153" s="1" t="d">
        <v>2023-02-08</v>
      </c>
      <c r="B2153" s="45">
        <v>-1</v>
      </c>
      <c r="C2153" t="s">
        <v>20</v>
      </c>
      <c r="D2153" t="str">
        <f>_xlfn.XLOOKUP(Table2[[#This Row],[Patron Group]],$R$10:$R$24,$S$10:$S$24)</f>
        <v>Graduate</v>
      </c>
      <c r="E2153" s="1" t="d">
        <v>2023-02-15</v>
      </c>
      <c r="F2153" t="s">
        <v>1356</v>
      </c>
      <c r="G2153" t="s">
        <v>2273</v>
      </c>
      <c r="H2153" t="str">
        <f>_xlfn.XLOOKUP(Table2[[#This Row],[Unique BarCode]],$N$10:$N$37,$O$10:$O$37)</f>
        <v>ChromeBook</v>
      </c>
      <c r="I2153" t="str">
        <f>_xlfn.XLOOKUP(Table2[[#This Row],[Unique BarCode]],$N$10:$N$37,$P$10:$P$37)</f>
        <v>Device</v>
      </c>
      <c r="J2153" t="s">
        <v>13</v>
      </c>
      <c r="K2153" t="s">
        <v>1357</v>
      </c>
      <c r="L2153">
        <v>1</v>
      </c>
    </row>
    <row r="2154" spans="1:12" x14ac:dyDescent="0.2">
      <c r="A2154" s="1" t="d">
        <v>2023-02-08</v>
      </c>
      <c r="B2154" s="45">
        <v>-1</v>
      </c>
      <c r="C2154" t="s">
        <v>20</v>
      </c>
      <c r="D2154" t="str">
        <f>_xlfn.XLOOKUP(Table2[[#This Row],[Patron Group]],$R$10:$R$24,$S$10:$S$24)</f>
        <v>Graduate</v>
      </c>
      <c r="E2154" s="1" t="d">
        <v>2023-02-15</v>
      </c>
      <c r="F2154" t="s">
        <v>1160</v>
      </c>
      <c r="G2154" t="s">
        <v>2273</v>
      </c>
      <c r="H2154" t="str">
        <f>_xlfn.XLOOKUP(Table2[[#This Row],[Unique BarCode]],$N$10:$N$37,$O$10:$O$37)</f>
        <v>ChromeBook</v>
      </c>
      <c r="I2154" t="str">
        <f>_xlfn.XLOOKUP(Table2[[#This Row],[Unique BarCode]],$N$10:$N$37,$P$10:$P$37)</f>
        <v>Device</v>
      </c>
      <c r="J2154" t="s">
        <v>49</v>
      </c>
      <c r="K2154" t="s">
        <v>1161</v>
      </c>
      <c r="L2154">
        <v>1</v>
      </c>
    </row>
    <row r="2155" spans="1:12" x14ac:dyDescent="0.2">
      <c r="A2155" s="1" t="d">
        <v>2023-02-08</v>
      </c>
      <c r="B2155" s="45">
        <v>-1</v>
      </c>
      <c r="C2155" t="s">
        <v>20</v>
      </c>
      <c r="D2155" t="str">
        <f>_xlfn.XLOOKUP(Table2[[#This Row],[Patron Group]],$R$10:$R$24,$S$10:$S$24)</f>
        <v>Graduate</v>
      </c>
      <c r="E2155" s="1" t="d">
        <v>2023-02-15</v>
      </c>
      <c r="F2155" t="s">
        <v>1524</v>
      </c>
      <c r="G2155" t="s">
        <v>2273</v>
      </c>
      <c r="H2155" t="str">
        <f>_xlfn.XLOOKUP(Table2[[#This Row],[Unique BarCode]],$N$10:$N$37,$O$10:$O$37)</f>
        <v>ChromeBook</v>
      </c>
      <c r="I2155" t="str">
        <f>_xlfn.XLOOKUP(Table2[[#This Row],[Unique BarCode]],$N$10:$N$37,$P$10:$P$37)</f>
        <v>Device</v>
      </c>
      <c r="J2155" t="s">
        <v>128</v>
      </c>
      <c r="K2155" t="s">
        <v>1525</v>
      </c>
      <c r="L2155">
        <v>1</v>
      </c>
    </row>
    <row r="2156" spans="1:12" x14ac:dyDescent="0.2">
      <c r="A2156" s="1" t="d">
        <v>2023-02-08</v>
      </c>
      <c r="B2156" s="45">
        <v>-1</v>
      </c>
      <c r="C2156" t="s">
        <v>20</v>
      </c>
      <c r="D2156" t="str">
        <f>_xlfn.XLOOKUP(Table2[[#This Row],[Patron Group]],$R$10:$R$24,$S$10:$S$24)</f>
        <v>Graduate</v>
      </c>
      <c r="E2156" s="1" t="d">
        <v>2023-02-15</v>
      </c>
      <c r="F2156" t="s">
        <v>1526</v>
      </c>
      <c r="G2156" t="s">
        <v>2274</v>
      </c>
      <c r="H2156" t="str">
        <f>_xlfn.XLOOKUP(Table2[[#This Row],[Unique BarCode]],$N$10:$N$37,$O$10:$O$37)</f>
        <v>MacBook</v>
      </c>
      <c r="I2156" t="str">
        <f>_xlfn.XLOOKUP(Table2[[#This Row],[Unique BarCode]],$N$10:$N$37,$P$10:$P$37)</f>
        <v>Device</v>
      </c>
      <c r="J2156" t="s">
        <v>8</v>
      </c>
      <c r="K2156" t="s">
        <v>1527</v>
      </c>
      <c r="L2156">
        <v>1</v>
      </c>
    </row>
    <row r="2157" spans="1:12" x14ac:dyDescent="0.2">
      <c r="A2157" s="1" t="d">
        <v>2023-02-08</v>
      </c>
      <c r="B2157" s="45">
        <v>-1</v>
      </c>
      <c r="C2157" t="s">
        <v>20</v>
      </c>
      <c r="D2157" t="str">
        <f>_xlfn.XLOOKUP(Table2[[#This Row],[Patron Group]],$R$10:$R$24,$S$10:$S$24)</f>
        <v>Graduate</v>
      </c>
      <c r="E2157" s="1" t="d">
        <v>2023-02-18</v>
      </c>
      <c r="F2157" t="s">
        <v>733</v>
      </c>
      <c r="G2157" t="s">
        <v>2274</v>
      </c>
      <c r="H2157" t="str">
        <f>_xlfn.XLOOKUP(Table2[[#This Row],[Unique BarCode]],$N$10:$N$37,$O$10:$O$37)</f>
        <v>MacBook</v>
      </c>
      <c r="I2157" t="str">
        <f>_xlfn.XLOOKUP(Table2[[#This Row],[Unique BarCode]],$N$10:$N$37,$P$10:$P$37)</f>
        <v>Device</v>
      </c>
      <c r="J2157" t="s">
        <v>8</v>
      </c>
      <c r="K2157" t="s">
        <v>734</v>
      </c>
      <c r="L2157">
        <v>1</v>
      </c>
    </row>
    <row r="2158" spans="1:12" x14ac:dyDescent="0.2">
      <c r="A2158" s="1" t="d">
        <v>2023-02-08</v>
      </c>
      <c r="B2158" s="45">
        <v>-1</v>
      </c>
      <c r="C2158" t="s">
        <v>20</v>
      </c>
      <c r="D2158" t="str">
        <f>_xlfn.XLOOKUP(Table2[[#This Row],[Patron Group]],$R$10:$R$24,$S$10:$S$24)</f>
        <v>Graduate</v>
      </c>
      <c r="E2158" s="1" t="d">
        <v>2023-02-22</v>
      </c>
      <c r="F2158" t="s">
        <v>1102</v>
      </c>
      <c r="G2158" t="s">
        <v>2273</v>
      </c>
      <c r="H2158" t="str">
        <f>_xlfn.XLOOKUP(Table2[[#This Row],[Unique BarCode]],$N$10:$N$37,$O$10:$O$37)</f>
        <v>ChromeBook</v>
      </c>
      <c r="I2158" t="str">
        <f>_xlfn.XLOOKUP(Table2[[#This Row],[Unique BarCode]],$N$10:$N$37,$P$10:$P$37)</f>
        <v>Device</v>
      </c>
      <c r="J2158" t="s">
        <v>13</v>
      </c>
      <c r="K2158" t="s">
        <v>1103</v>
      </c>
      <c r="L2158">
        <v>1</v>
      </c>
    </row>
    <row r="2159" spans="1:12" x14ac:dyDescent="0.2">
      <c r="A2159" s="1" t="d">
        <v>2023-02-08</v>
      </c>
      <c r="B2159" s="45">
        <v>-1</v>
      </c>
      <c r="C2159" t="s">
        <v>20</v>
      </c>
      <c r="D2159" t="str">
        <f>_xlfn.XLOOKUP(Table2[[#This Row],[Patron Group]],$R$10:$R$24,$S$10:$S$24)</f>
        <v>Graduate</v>
      </c>
      <c r="E2159" s="1" t="d">
        <v>2023-02-22</v>
      </c>
      <c r="F2159" t="s">
        <v>599</v>
      </c>
      <c r="G2159" t="s">
        <v>2274</v>
      </c>
      <c r="H2159" t="str">
        <f>_xlfn.XLOOKUP(Table2[[#This Row],[Unique BarCode]],$N$10:$N$37,$O$10:$O$37)</f>
        <v>MacBook</v>
      </c>
      <c r="I2159" t="str">
        <f>_xlfn.XLOOKUP(Table2[[#This Row],[Unique BarCode]],$N$10:$N$37,$P$10:$P$37)</f>
        <v>Device</v>
      </c>
      <c r="J2159" t="s">
        <v>8</v>
      </c>
      <c r="K2159" t="s">
        <v>600</v>
      </c>
      <c r="L2159">
        <v>1</v>
      </c>
    </row>
    <row r="2160" spans="1:12" x14ac:dyDescent="0.2">
      <c r="A2160" s="1" t="d">
        <v>2023-02-08</v>
      </c>
      <c r="B2160" s="45">
        <v>-1</v>
      </c>
      <c r="C2160" t="s">
        <v>1113</v>
      </c>
      <c r="D2160" t="str">
        <f>_xlfn.XLOOKUP(Table2[[#This Row],[Patron Group]],$R$10:$R$24,$S$10:$S$24)</f>
        <v>Graduate</v>
      </c>
      <c r="E2160" s="1" t="d">
        <v>2023-02-22</v>
      </c>
      <c r="F2160" t="s">
        <v>1270</v>
      </c>
      <c r="G2160" t="s">
        <v>2275</v>
      </c>
      <c r="H2160" t="str">
        <f>_xlfn.XLOOKUP(Table2[[#This Row],[Unique BarCode]],$N$10:$N$37,$O$10:$O$37)</f>
        <v>iPad</v>
      </c>
      <c r="I2160" t="str">
        <f>_xlfn.XLOOKUP(Table2[[#This Row],[Unique BarCode]],$N$10:$N$37,$P$10:$P$37)</f>
        <v>Device</v>
      </c>
      <c r="J2160" t="s">
        <v>8</v>
      </c>
      <c r="L2160">
        <v>1</v>
      </c>
    </row>
    <row r="2161" spans="1:12" x14ac:dyDescent="0.2">
      <c r="A2161" s="1" t="d">
        <v>2023-02-08</v>
      </c>
      <c r="B2161" s="45">
        <v>-1</v>
      </c>
      <c r="C2161" t="s">
        <v>66</v>
      </c>
      <c r="D2161" t="str">
        <f>_xlfn.XLOOKUP(Table2[[#This Row],[Patron Group]],$R$10:$R$24,$S$10:$S$24)</f>
        <v>Graduate</v>
      </c>
      <c r="E2161" s="1" t="d">
        <v>2023-02-08</v>
      </c>
      <c r="F2161" t="s">
        <v>1528</v>
      </c>
      <c r="G2161" t="s">
        <v>2294</v>
      </c>
      <c r="H2161" t="str">
        <f>_xlfn.XLOOKUP(Table2[[#This Row],[Unique BarCode]],$N$10:$N$37,$O$10:$O$37)</f>
        <v>UVGA</v>
      </c>
      <c r="I2161" t="str">
        <f>_xlfn.XLOOKUP(Table2[[#This Row],[Unique BarCode]],$N$10:$N$37,$P$10:$P$37)</f>
        <v>Cable</v>
      </c>
      <c r="J2161" t="s">
        <v>68</v>
      </c>
      <c r="K2161" t="s">
        <v>1529</v>
      </c>
      <c r="L2161">
        <v>1</v>
      </c>
    </row>
    <row r="2162" spans="1:12" x14ac:dyDescent="0.2">
      <c r="A2162" s="1" t="d">
        <v>2023-02-08</v>
      </c>
      <c r="B2162" s="45">
        <v>-1</v>
      </c>
      <c r="C2162" t="s">
        <v>70</v>
      </c>
      <c r="D2162" t="str">
        <f>_xlfn.XLOOKUP(Table2[[#This Row],[Patron Group]],$R$10:$R$24,$S$10:$S$24)</f>
        <v>Undergraduate</v>
      </c>
      <c r="E2162" s="1" t="d">
        <v>2023-02-08</v>
      </c>
      <c r="F2162" t="s">
        <v>1100</v>
      </c>
      <c r="G2162" t="s">
        <v>2265</v>
      </c>
      <c r="H2162" t="str">
        <f>_xlfn.XLOOKUP(Table2[[#This Row],[Unique BarCode]],$N$10:$N$37,$O$10:$O$37)</f>
        <v>IPHONE</v>
      </c>
      <c r="I2162" t="str">
        <f>_xlfn.XLOOKUP(Table2[[#This Row],[Unique BarCode]],$N$10:$N$37,$P$10:$P$37)</f>
        <v>Charger</v>
      </c>
      <c r="J2162" t="s">
        <v>8</v>
      </c>
      <c r="K2162" t="s">
        <v>1101</v>
      </c>
      <c r="L2162">
        <v>1</v>
      </c>
    </row>
    <row r="2163" spans="1:12" x14ac:dyDescent="0.2">
      <c r="A2163" s="1" t="d">
        <v>2023-02-08</v>
      </c>
      <c r="B2163" s="45">
        <v>-1</v>
      </c>
      <c r="C2163" t="s">
        <v>70</v>
      </c>
      <c r="D2163" t="str">
        <f>_xlfn.XLOOKUP(Table2[[#This Row],[Patron Group]],$R$10:$R$24,$S$10:$S$24)</f>
        <v>Undergraduate</v>
      </c>
      <c r="E2163" s="1" t="d">
        <v>2023-02-08</v>
      </c>
      <c r="F2163" t="s">
        <v>276</v>
      </c>
      <c r="G2163" t="s">
        <v>2296</v>
      </c>
      <c r="H2163" t="str">
        <f>_xlfn.XLOOKUP(Table2[[#This Row],[Unique BarCode]],$N$10:$N$37,$O$10:$O$37)</f>
        <v>MACUSBC</v>
      </c>
      <c r="I2163" t="str">
        <f>_xlfn.XLOOKUP(Table2[[#This Row],[Unique BarCode]],$N$10:$N$37,$P$10:$P$37)</f>
        <v>Charger</v>
      </c>
      <c r="J2163" t="s">
        <v>8</v>
      </c>
      <c r="K2163" t="s">
        <v>277</v>
      </c>
      <c r="L2163">
        <v>1</v>
      </c>
    </row>
    <row r="2164" spans="1:12" x14ac:dyDescent="0.2">
      <c r="A2164" s="1" t="d">
        <v>2023-02-08</v>
      </c>
      <c r="B2164" s="45">
        <v>-1</v>
      </c>
      <c r="C2164" t="s">
        <v>70</v>
      </c>
      <c r="D2164" t="str">
        <f>_xlfn.XLOOKUP(Table2[[#This Row],[Patron Group]],$R$10:$R$24,$S$10:$S$24)</f>
        <v>Undergraduate</v>
      </c>
      <c r="E2164" s="1" t="d">
        <v>2023-02-08</v>
      </c>
      <c r="F2164" t="s">
        <v>482</v>
      </c>
      <c r="G2164" t="s">
        <v>2272</v>
      </c>
      <c r="H2164" t="str">
        <f>_xlfn.XLOOKUP(Table2[[#This Row],[Unique BarCode]],$N$10:$N$37,$O$10:$O$37)</f>
        <v>WALLADPT</v>
      </c>
      <c r="I2164" t="str">
        <f>_xlfn.XLOOKUP(Table2[[#This Row],[Unique BarCode]],$N$10:$N$37,$P$10:$P$37)</f>
        <v>Charger</v>
      </c>
      <c r="J2164" t="s">
        <v>8</v>
      </c>
      <c r="L2164">
        <v>1</v>
      </c>
    </row>
    <row r="2165" spans="1:12" x14ac:dyDescent="0.2">
      <c r="A2165" s="1" t="d">
        <v>2023-02-08</v>
      </c>
      <c r="B2165" s="45">
        <v>-1</v>
      </c>
      <c r="C2165" t="s">
        <v>74</v>
      </c>
      <c r="D2165" t="str">
        <f>_xlfn.XLOOKUP(Table2[[#This Row],[Patron Group]],$R$10:$R$24,$S$10:$S$24)</f>
        <v>Staff</v>
      </c>
      <c r="E2165" s="1" t="d">
        <v>2023-02-15</v>
      </c>
      <c r="F2165" t="s">
        <v>1530</v>
      </c>
      <c r="G2165" t="s">
        <v>2273</v>
      </c>
      <c r="H2165" t="str">
        <f>_xlfn.XLOOKUP(Table2[[#This Row],[Unique BarCode]],$N$10:$N$37,$O$10:$O$37)</f>
        <v>ChromeBook</v>
      </c>
      <c r="I2165" t="str">
        <f>_xlfn.XLOOKUP(Table2[[#This Row],[Unique BarCode]],$N$10:$N$37,$P$10:$P$37)</f>
        <v>Device</v>
      </c>
      <c r="J2165" t="s">
        <v>8</v>
      </c>
      <c r="K2165" t="s">
        <v>1531</v>
      </c>
      <c r="L2165">
        <v>1</v>
      </c>
    </row>
    <row r="2166" spans="1:12" x14ac:dyDescent="0.2">
      <c r="A2166" s="1" t="d">
        <v>2023-02-08</v>
      </c>
      <c r="B2166" s="45">
        <v>-1</v>
      </c>
      <c r="C2166" t="s">
        <v>74</v>
      </c>
      <c r="D2166" t="str">
        <f>_xlfn.XLOOKUP(Table2[[#This Row],[Patron Group]],$R$10:$R$24,$S$10:$S$24)</f>
        <v>Staff</v>
      </c>
      <c r="E2166" s="1" t="d">
        <v>2023-02-21</v>
      </c>
      <c r="F2166" t="s">
        <v>1307</v>
      </c>
      <c r="G2166" t="s">
        <v>2273</v>
      </c>
      <c r="H2166" t="str">
        <f>_xlfn.XLOOKUP(Table2[[#This Row],[Unique BarCode]],$N$10:$N$37,$O$10:$O$37)</f>
        <v>ChromeBook</v>
      </c>
      <c r="I2166" t="str">
        <f>_xlfn.XLOOKUP(Table2[[#This Row],[Unique BarCode]],$N$10:$N$37,$P$10:$P$37)</f>
        <v>Device</v>
      </c>
      <c r="J2166" t="s">
        <v>13</v>
      </c>
      <c r="K2166" t="s">
        <v>1308</v>
      </c>
      <c r="L2166">
        <v>1</v>
      </c>
    </row>
    <row r="2167" spans="1:12" x14ac:dyDescent="0.2">
      <c r="A2167" s="1" t="d">
        <v>2023-02-08</v>
      </c>
      <c r="B2167" s="45">
        <v>-1</v>
      </c>
      <c r="C2167" t="s">
        <v>77</v>
      </c>
      <c r="D2167" t="str">
        <f>_xlfn.XLOOKUP(Table2[[#This Row],[Patron Group]],$R$10:$R$24,$S$10:$S$24)</f>
        <v>Undergraduate</v>
      </c>
      <c r="E2167" s="1" t="d">
        <v>2023-02-08</v>
      </c>
      <c r="F2167" t="s">
        <v>1522</v>
      </c>
      <c r="G2167" t="s">
        <v>2288</v>
      </c>
      <c r="H2167" t="str">
        <f>_xlfn.XLOOKUP(Table2[[#This Row],[Unique BarCode]],$N$10:$N$37,$O$10:$O$37)</f>
        <v>Android Charger</v>
      </c>
      <c r="I2167" t="str">
        <f>_xlfn.XLOOKUP(Table2[[#This Row],[Unique BarCode]],$N$10:$N$37,$P$10:$P$37)</f>
        <v>Charger</v>
      </c>
      <c r="J2167" t="s">
        <v>8</v>
      </c>
      <c r="K2167" t="s">
        <v>1523</v>
      </c>
      <c r="L2167">
        <v>1</v>
      </c>
    </row>
    <row r="2168" spans="1:12" x14ac:dyDescent="0.2">
      <c r="A2168" s="1" t="d">
        <v>2023-02-08</v>
      </c>
      <c r="B2168" s="45">
        <v>-1</v>
      </c>
      <c r="C2168" t="s">
        <v>77</v>
      </c>
      <c r="D2168" t="str">
        <f>_xlfn.XLOOKUP(Table2[[#This Row],[Patron Group]],$R$10:$R$24,$S$10:$S$24)</f>
        <v>Undergraduate</v>
      </c>
      <c r="E2168" s="1" t="d">
        <v>2023-02-08</v>
      </c>
      <c r="F2168" t="s">
        <v>1346</v>
      </c>
      <c r="G2168" t="s">
        <v>2298</v>
      </c>
      <c r="H2168" t="str">
        <f>_xlfn.XLOOKUP(Table2[[#This Row],[Unique BarCode]],$N$10:$N$37,$O$10:$O$37)</f>
        <v>ANKER</v>
      </c>
      <c r="I2168" t="str">
        <f>_xlfn.XLOOKUP(Table2[[#This Row],[Unique BarCode]],$N$10:$N$37,$P$10:$P$37)</f>
        <v>Charger</v>
      </c>
      <c r="J2168" t="s">
        <v>8</v>
      </c>
      <c r="L2168">
        <v>1</v>
      </c>
    </row>
    <row r="2169" spans="1:12" x14ac:dyDescent="0.2">
      <c r="A2169" s="1" t="d">
        <v>2023-02-08</v>
      </c>
      <c r="B2169" s="45">
        <v>-1</v>
      </c>
      <c r="C2169" t="s">
        <v>77</v>
      </c>
      <c r="D2169" t="str">
        <f>_xlfn.XLOOKUP(Table2[[#This Row],[Patron Group]],$R$10:$R$24,$S$10:$S$24)</f>
        <v>Undergraduate</v>
      </c>
      <c r="E2169" s="1" t="d">
        <v>2023-02-08</v>
      </c>
      <c r="F2169" t="s">
        <v>1401</v>
      </c>
      <c r="G2169" t="s">
        <v>2276</v>
      </c>
      <c r="H2169" t="str">
        <f>_xlfn.XLOOKUP(Table2[[#This Row],[Unique BarCode]],$N$10:$N$37,$O$10:$O$37)</f>
        <v>CALC</v>
      </c>
      <c r="I2169" t="str">
        <f>_xlfn.XLOOKUP(Table2[[#This Row],[Unique BarCode]],$N$10:$N$37,$P$10:$P$37)</f>
        <v>Accessory</v>
      </c>
      <c r="J2169" t="s">
        <v>8</v>
      </c>
      <c r="L2169">
        <v>1</v>
      </c>
    </row>
    <row r="2170" spans="1:12" x14ac:dyDescent="0.2">
      <c r="A2170" s="1" t="d">
        <v>2023-02-08</v>
      </c>
      <c r="B2170" s="45">
        <v>-1</v>
      </c>
      <c r="C2170" t="s">
        <v>77</v>
      </c>
      <c r="D2170" t="str">
        <f>_xlfn.XLOOKUP(Table2[[#This Row],[Patron Group]],$R$10:$R$24,$S$10:$S$24)</f>
        <v>Undergraduate</v>
      </c>
      <c r="E2170" s="1" t="d">
        <v>2023-02-08</v>
      </c>
      <c r="F2170" t="s">
        <v>1402</v>
      </c>
      <c r="G2170" t="s">
        <v>2276</v>
      </c>
      <c r="H2170" t="str">
        <f>_xlfn.XLOOKUP(Table2[[#This Row],[Unique BarCode]],$N$10:$N$37,$O$10:$O$37)</f>
        <v>CALC</v>
      </c>
      <c r="I2170" t="str">
        <f>_xlfn.XLOOKUP(Table2[[#This Row],[Unique BarCode]],$N$10:$N$37,$P$10:$P$37)</f>
        <v>Accessory</v>
      </c>
      <c r="J2170" t="s">
        <v>8</v>
      </c>
      <c r="L2170">
        <v>1</v>
      </c>
    </row>
    <row r="2171" spans="1:12" x14ac:dyDescent="0.2">
      <c r="A2171" s="1" t="d">
        <v>2023-02-08</v>
      </c>
      <c r="B2171" s="45">
        <v>-1</v>
      </c>
      <c r="C2171" t="s">
        <v>77</v>
      </c>
      <c r="D2171" t="str">
        <f>_xlfn.XLOOKUP(Table2[[#This Row],[Patron Group]],$R$10:$R$24,$S$10:$S$24)</f>
        <v>Undergraduate</v>
      </c>
      <c r="E2171" s="1" t="d">
        <v>2023-02-08</v>
      </c>
      <c r="F2171" t="s">
        <v>1532</v>
      </c>
      <c r="G2171" t="s">
        <v>2276</v>
      </c>
      <c r="H2171" t="str">
        <f>_xlfn.XLOOKUP(Table2[[#This Row],[Unique BarCode]],$N$10:$N$37,$O$10:$O$37)</f>
        <v>CALC</v>
      </c>
      <c r="I2171" t="str">
        <f>_xlfn.XLOOKUP(Table2[[#This Row],[Unique BarCode]],$N$10:$N$37,$P$10:$P$37)</f>
        <v>Accessory</v>
      </c>
      <c r="J2171" t="s">
        <v>49</v>
      </c>
      <c r="L2171">
        <v>1</v>
      </c>
    </row>
    <row r="2172" spans="1:12" x14ac:dyDescent="0.2">
      <c r="A2172" s="1" t="d">
        <v>2023-02-08</v>
      </c>
      <c r="B2172" s="45">
        <v>-1</v>
      </c>
      <c r="C2172" t="s">
        <v>77</v>
      </c>
      <c r="D2172" t="str">
        <f>_xlfn.XLOOKUP(Table2[[#This Row],[Patron Group]],$R$10:$R$24,$S$10:$S$24)</f>
        <v>Undergraduate</v>
      </c>
      <c r="E2172" s="1" t="d">
        <v>2023-02-08</v>
      </c>
      <c r="F2172" t="s">
        <v>1488</v>
      </c>
      <c r="G2172" t="s">
        <v>2276</v>
      </c>
      <c r="H2172" t="str">
        <f>_xlfn.XLOOKUP(Table2[[#This Row],[Unique BarCode]],$N$10:$N$37,$O$10:$O$37)</f>
        <v>CALC</v>
      </c>
      <c r="I2172" t="str">
        <f>_xlfn.XLOOKUP(Table2[[#This Row],[Unique BarCode]],$N$10:$N$37,$P$10:$P$37)</f>
        <v>Accessory</v>
      </c>
      <c r="J2172" t="s">
        <v>49</v>
      </c>
      <c r="L2172">
        <v>1</v>
      </c>
    </row>
    <row r="2173" spans="1:12" x14ac:dyDescent="0.2">
      <c r="A2173" s="1" t="d">
        <v>2023-02-08</v>
      </c>
      <c r="B2173" s="45">
        <v>-1</v>
      </c>
      <c r="C2173" t="s">
        <v>77</v>
      </c>
      <c r="D2173" t="str">
        <f>_xlfn.XLOOKUP(Table2[[#This Row],[Patron Group]],$R$10:$R$24,$S$10:$S$24)</f>
        <v>Undergraduate</v>
      </c>
      <c r="E2173" s="1" t="d">
        <v>2023-02-08</v>
      </c>
      <c r="F2173" t="s">
        <v>435</v>
      </c>
      <c r="G2173" t="s">
        <v>2266</v>
      </c>
      <c r="H2173" t="str">
        <f>_xlfn.XLOOKUP(Table2[[#This Row],[Unique BarCode]],$N$10:$N$37,$O$10:$O$37)</f>
        <v>Headphones</v>
      </c>
      <c r="I2173" t="str">
        <f>_xlfn.XLOOKUP(Table2[[#This Row],[Unique BarCode]],$N$10:$N$37,$P$10:$P$37)</f>
        <v>Accessory</v>
      </c>
      <c r="J2173" t="s">
        <v>8</v>
      </c>
      <c r="L2173">
        <v>1</v>
      </c>
    </row>
    <row r="2174" spans="1:12" x14ac:dyDescent="0.2">
      <c r="A2174" s="1" t="d">
        <v>2023-02-08</v>
      </c>
      <c r="B2174" s="45">
        <v>-1</v>
      </c>
      <c r="C2174" t="s">
        <v>77</v>
      </c>
      <c r="D2174" t="str">
        <f>_xlfn.XLOOKUP(Table2[[#This Row],[Patron Group]],$R$10:$R$24,$S$10:$S$24)</f>
        <v>Undergraduate</v>
      </c>
      <c r="E2174" s="1" t="d">
        <v>2023-02-08</v>
      </c>
      <c r="F2174" t="s">
        <v>436</v>
      </c>
      <c r="G2174" t="s">
        <v>2282</v>
      </c>
      <c r="H2174" t="str">
        <f>_xlfn.XLOOKUP(Table2[[#This Row],[Unique BarCode]],$N$10:$N$37,$O$10:$O$37)</f>
        <v>HPUSBC</v>
      </c>
      <c r="I2174" t="str">
        <f>_xlfn.XLOOKUP(Table2[[#This Row],[Unique BarCode]],$N$10:$N$37,$P$10:$P$37)</f>
        <v>Charger</v>
      </c>
      <c r="J2174" t="s">
        <v>49</v>
      </c>
      <c r="K2174" t="s">
        <v>437</v>
      </c>
      <c r="L2174">
        <v>1</v>
      </c>
    </row>
    <row r="2175" spans="1:12" x14ac:dyDescent="0.2">
      <c r="A2175" s="1" t="d">
        <v>2023-02-08</v>
      </c>
      <c r="B2175" s="45">
        <v>-1</v>
      </c>
      <c r="C2175" t="s">
        <v>77</v>
      </c>
      <c r="D2175" t="str">
        <f>_xlfn.XLOOKUP(Table2[[#This Row],[Patron Group]],$R$10:$R$24,$S$10:$S$24)</f>
        <v>Undergraduate</v>
      </c>
      <c r="E2175" s="1" t="d">
        <v>2023-02-08</v>
      </c>
      <c r="F2175" t="s">
        <v>1367</v>
      </c>
      <c r="G2175" t="s">
        <v>2282</v>
      </c>
      <c r="H2175" t="str">
        <f>_xlfn.XLOOKUP(Table2[[#This Row],[Unique BarCode]],$N$10:$N$37,$O$10:$O$37)</f>
        <v>HPUSBC</v>
      </c>
      <c r="I2175" t="str">
        <f>_xlfn.XLOOKUP(Table2[[#This Row],[Unique BarCode]],$N$10:$N$37,$P$10:$P$37)</f>
        <v>Charger</v>
      </c>
      <c r="J2175" t="s">
        <v>49</v>
      </c>
      <c r="L2175">
        <v>1</v>
      </c>
    </row>
    <row r="2176" spans="1:12" x14ac:dyDescent="0.2">
      <c r="A2176" s="1" t="d">
        <v>2023-02-08</v>
      </c>
      <c r="B2176" s="45">
        <v>-1</v>
      </c>
      <c r="C2176" t="s">
        <v>77</v>
      </c>
      <c r="D2176" t="str">
        <f>_xlfn.XLOOKUP(Table2[[#This Row],[Patron Group]],$R$10:$R$24,$S$10:$S$24)</f>
        <v>Undergraduate</v>
      </c>
      <c r="E2176" s="1" t="d">
        <v>2023-02-08</v>
      </c>
      <c r="F2176" t="s">
        <v>1179</v>
      </c>
      <c r="G2176" t="s">
        <v>2265</v>
      </c>
      <c r="H2176" t="str">
        <f>_xlfn.XLOOKUP(Table2[[#This Row],[Unique BarCode]],$N$10:$N$37,$O$10:$O$37)</f>
        <v>IPHONE</v>
      </c>
      <c r="I2176" t="str">
        <f>_xlfn.XLOOKUP(Table2[[#This Row],[Unique BarCode]],$N$10:$N$37,$P$10:$P$37)</f>
        <v>Charger</v>
      </c>
      <c r="J2176" t="s">
        <v>49</v>
      </c>
      <c r="K2176" t="s">
        <v>1180</v>
      </c>
      <c r="L2176">
        <v>1</v>
      </c>
    </row>
    <row r="2177" spans="1:12" x14ac:dyDescent="0.2">
      <c r="A2177" s="1" t="d">
        <v>2023-02-08</v>
      </c>
      <c r="B2177" s="45">
        <v>-1</v>
      </c>
      <c r="C2177" t="s">
        <v>77</v>
      </c>
      <c r="D2177" t="str">
        <f>_xlfn.XLOOKUP(Table2[[#This Row],[Patron Group]],$R$10:$R$24,$S$10:$S$24)</f>
        <v>Undergraduate</v>
      </c>
      <c r="E2177" s="1" t="d">
        <v>2023-02-08</v>
      </c>
      <c r="F2177" t="s">
        <v>1100</v>
      </c>
      <c r="G2177" t="s">
        <v>2265</v>
      </c>
      <c r="H2177" t="str">
        <f>_xlfn.XLOOKUP(Table2[[#This Row],[Unique BarCode]],$N$10:$N$37,$O$10:$O$37)</f>
        <v>IPHONE</v>
      </c>
      <c r="I2177" t="str">
        <f>_xlfn.XLOOKUP(Table2[[#This Row],[Unique BarCode]],$N$10:$N$37,$P$10:$P$37)</f>
        <v>Charger</v>
      </c>
      <c r="J2177" t="s">
        <v>8</v>
      </c>
      <c r="K2177" t="s">
        <v>1101</v>
      </c>
      <c r="L2177">
        <v>1</v>
      </c>
    </row>
    <row r="2178" spans="1:12" x14ac:dyDescent="0.2">
      <c r="A2178" s="1" t="d">
        <v>2023-02-08</v>
      </c>
      <c r="B2178" s="45">
        <v>-1</v>
      </c>
      <c r="C2178" t="s">
        <v>77</v>
      </c>
      <c r="D2178" t="str">
        <f>_xlfn.XLOOKUP(Table2[[#This Row],[Patron Group]],$R$10:$R$24,$S$10:$S$24)</f>
        <v>Undergraduate</v>
      </c>
      <c r="E2178" s="1" t="d">
        <v>2023-02-08</v>
      </c>
      <c r="F2178" t="s">
        <v>837</v>
      </c>
      <c r="G2178" t="s">
        <v>2265</v>
      </c>
      <c r="H2178" t="str">
        <f>_xlfn.XLOOKUP(Table2[[#This Row],[Unique BarCode]],$N$10:$N$37,$O$10:$O$37)</f>
        <v>IPHONE</v>
      </c>
      <c r="I2178" t="str">
        <f>_xlfn.XLOOKUP(Table2[[#This Row],[Unique BarCode]],$N$10:$N$37,$P$10:$P$37)</f>
        <v>Charger</v>
      </c>
      <c r="J2178" t="s">
        <v>8</v>
      </c>
      <c r="K2178" t="s">
        <v>838</v>
      </c>
      <c r="L2178">
        <v>1</v>
      </c>
    </row>
    <row r="2179" spans="1:12" x14ac:dyDescent="0.2">
      <c r="A2179" s="1" t="d">
        <v>2023-02-08</v>
      </c>
      <c r="B2179" s="45">
        <v>-1</v>
      </c>
      <c r="C2179" t="s">
        <v>77</v>
      </c>
      <c r="D2179" t="str">
        <f>_xlfn.XLOOKUP(Table2[[#This Row],[Patron Group]],$R$10:$R$24,$S$10:$S$24)</f>
        <v>Undergraduate</v>
      </c>
      <c r="E2179" s="1" t="d">
        <v>2023-02-08</v>
      </c>
      <c r="F2179" t="s">
        <v>461</v>
      </c>
      <c r="G2179" t="s">
        <v>2265</v>
      </c>
      <c r="H2179" t="str">
        <f>_xlfn.XLOOKUP(Table2[[#This Row],[Unique BarCode]],$N$10:$N$37,$O$10:$O$37)</f>
        <v>IPHONE</v>
      </c>
      <c r="I2179" t="str">
        <f>_xlfn.XLOOKUP(Table2[[#This Row],[Unique BarCode]],$N$10:$N$37,$P$10:$P$37)</f>
        <v>Charger</v>
      </c>
      <c r="J2179" t="s">
        <v>8</v>
      </c>
      <c r="K2179" t="s">
        <v>462</v>
      </c>
      <c r="L2179">
        <v>1</v>
      </c>
    </row>
    <row r="2180" spans="1:12" x14ac:dyDescent="0.2">
      <c r="A2180" s="1" t="d">
        <v>2023-02-08</v>
      </c>
      <c r="B2180" s="45">
        <v>-1</v>
      </c>
      <c r="C2180" t="s">
        <v>77</v>
      </c>
      <c r="D2180" t="str">
        <f>_xlfn.XLOOKUP(Table2[[#This Row],[Patron Group]],$R$10:$R$24,$S$10:$S$24)</f>
        <v>Undergraduate</v>
      </c>
      <c r="E2180" s="1" t="d">
        <v>2023-02-08</v>
      </c>
      <c r="F2180" t="s">
        <v>1314</v>
      </c>
      <c r="G2180" t="s">
        <v>2265</v>
      </c>
      <c r="H2180" t="str">
        <f>_xlfn.XLOOKUP(Table2[[#This Row],[Unique BarCode]],$N$10:$N$37,$O$10:$O$37)</f>
        <v>IPHONE</v>
      </c>
      <c r="I2180" t="str">
        <f>_xlfn.XLOOKUP(Table2[[#This Row],[Unique BarCode]],$N$10:$N$37,$P$10:$P$37)</f>
        <v>Charger</v>
      </c>
      <c r="J2180" t="s">
        <v>8</v>
      </c>
      <c r="K2180" t="s">
        <v>1315</v>
      </c>
      <c r="L2180">
        <v>1</v>
      </c>
    </row>
    <row r="2181" spans="1:12" x14ac:dyDescent="0.2">
      <c r="A2181" s="1" t="d">
        <v>2023-02-08</v>
      </c>
      <c r="B2181" s="45">
        <v>-1</v>
      </c>
      <c r="C2181" t="s">
        <v>77</v>
      </c>
      <c r="D2181" t="str">
        <f>_xlfn.XLOOKUP(Table2[[#This Row],[Patron Group]],$R$10:$R$24,$S$10:$S$24)</f>
        <v>Undergraduate</v>
      </c>
      <c r="E2181" s="1" t="d">
        <v>2023-02-08</v>
      </c>
      <c r="F2181" t="s">
        <v>84</v>
      </c>
      <c r="G2181" t="s">
        <v>2265</v>
      </c>
      <c r="H2181" t="str">
        <f>_xlfn.XLOOKUP(Table2[[#This Row],[Unique BarCode]],$N$10:$N$37,$O$10:$O$37)</f>
        <v>IPHONE</v>
      </c>
      <c r="I2181" t="str">
        <f>_xlfn.XLOOKUP(Table2[[#This Row],[Unique BarCode]],$N$10:$N$37,$P$10:$P$37)</f>
        <v>Charger</v>
      </c>
      <c r="J2181" t="s">
        <v>8</v>
      </c>
      <c r="K2181" t="s">
        <v>85</v>
      </c>
      <c r="L2181">
        <v>1</v>
      </c>
    </row>
    <row r="2182" spans="1:12" x14ac:dyDescent="0.2">
      <c r="A2182" s="1" t="d">
        <v>2023-02-08</v>
      </c>
      <c r="B2182" s="45">
        <v>-1</v>
      </c>
      <c r="C2182" t="s">
        <v>77</v>
      </c>
      <c r="D2182" t="str">
        <f>_xlfn.XLOOKUP(Table2[[#This Row],[Patron Group]],$R$10:$R$24,$S$10:$S$24)</f>
        <v>Undergraduate</v>
      </c>
      <c r="E2182" s="1" t="d">
        <v>2023-02-08</v>
      </c>
      <c r="F2182" t="s">
        <v>1369</v>
      </c>
      <c r="G2182" t="s">
        <v>2265</v>
      </c>
      <c r="H2182" t="str">
        <f>_xlfn.XLOOKUP(Table2[[#This Row],[Unique BarCode]],$N$10:$N$37,$O$10:$O$37)</f>
        <v>IPHONE</v>
      </c>
      <c r="I2182" t="str">
        <f>_xlfn.XLOOKUP(Table2[[#This Row],[Unique BarCode]],$N$10:$N$37,$P$10:$P$37)</f>
        <v>Charger</v>
      </c>
      <c r="J2182" t="s">
        <v>8</v>
      </c>
      <c r="K2182" t="s">
        <v>1370</v>
      </c>
      <c r="L2182">
        <v>1</v>
      </c>
    </row>
    <row r="2183" spans="1:12" x14ac:dyDescent="0.2">
      <c r="A2183" s="1" t="d">
        <v>2023-02-08</v>
      </c>
      <c r="B2183" s="45">
        <v>-1</v>
      </c>
      <c r="C2183" t="s">
        <v>77</v>
      </c>
      <c r="D2183" t="str">
        <f>_xlfn.XLOOKUP(Table2[[#This Row],[Patron Group]],$R$10:$R$24,$S$10:$S$24)</f>
        <v>Undergraduate</v>
      </c>
      <c r="E2183" s="1" t="d">
        <v>2023-02-08</v>
      </c>
      <c r="F2183" t="s">
        <v>839</v>
      </c>
      <c r="G2183" t="s">
        <v>2265</v>
      </c>
      <c r="H2183" t="str">
        <f>_xlfn.XLOOKUP(Table2[[#This Row],[Unique BarCode]],$N$10:$N$37,$O$10:$O$37)</f>
        <v>IPHONE</v>
      </c>
      <c r="I2183" t="str">
        <f>_xlfn.XLOOKUP(Table2[[#This Row],[Unique BarCode]],$N$10:$N$37,$P$10:$P$37)</f>
        <v>Charger</v>
      </c>
      <c r="J2183" t="s">
        <v>8</v>
      </c>
      <c r="K2183" t="s">
        <v>840</v>
      </c>
      <c r="L2183">
        <v>1</v>
      </c>
    </row>
    <row r="2184" spans="1:12" x14ac:dyDescent="0.2">
      <c r="A2184" s="1" t="d">
        <v>2023-02-08</v>
      </c>
      <c r="B2184" s="45">
        <v>-1</v>
      </c>
      <c r="C2184" t="s">
        <v>77</v>
      </c>
      <c r="D2184" t="str">
        <f>_xlfn.XLOOKUP(Table2[[#This Row],[Patron Group]],$R$10:$R$24,$S$10:$S$24)</f>
        <v>Undergraduate</v>
      </c>
      <c r="E2184" s="1" t="d">
        <v>2023-02-08</v>
      </c>
      <c r="F2184" t="s">
        <v>1497</v>
      </c>
      <c r="G2184" t="s">
        <v>2265</v>
      </c>
      <c r="H2184" t="str">
        <f>_xlfn.XLOOKUP(Table2[[#This Row],[Unique BarCode]],$N$10:$N$37,$O$10:$O$37)</f>
        <v>IPHONE</v>
      </c>
      <c r="I2184" t="str">
        <f>_xlfn.XLOOKUP(Table2[[#This Row],[Unique BarCode]],$N$10:$N$37,$P$10:$P$37)</f>
        <v>Charger</v>
      </c>
      <c r="J2184" t="s">
        <v>8</v>
      </c>
      <c r="L2184">
        <v>1</v>
      </c>
    </row>
    <row r="2185" spans="1:12" x14ac:dyDescent="0.2">
      <c r="A2185" s="1" t="d">
        <v>2023-02-08</v>
      </c>
      <c r="B2185" s="45">
        <v>-1</v>
      </c>
      <c r="C2185" t="s">
        <v>77</v>
      </c>
      <c r="D2185" t="str">
        <f>_xlfn.XLOOKUP(Table2[[#This Row],[Patron Group]],$R$10:$R$24,$S$10:$S$24)</f>
        <v>Undergraduate</v>
      </c>
      <c r="E2185" s="1" t="d">
        <v>2023-02-08</v>
      </c>
      <c r="F2185" t="s">
        <v>71</v>
      </c>
      <c r="G2185" t="s">
        <v>2265</v>
      </c>
      <c r="H2185" t="str">
        <f>_xlfn.XLOOKUP(Table2[[#This Row],[Unique BarCode]],$N$10:$N$37,$O$10:$O$37)</f>
        <v>IPHONE</v>
      </c>
      <c r="I2185" t="str">
        <f>_xlfn.XLOOKUP(Table2[[#This Row],[Unique BarCode]],$N$10:$N$37,$P$10:$P$37)</f>
        <v>Charger</v>
      </c>
      <c r="J2185" t="s">
        <v>8</v>
      </c>
      <c r="K2185" t="s">
        <v>72</v>
      </c>
      <c r="L2185">
        <v>1</v>
      </c>
    </row>
    <row r="2186" spans="1:12" x14ac:dyDescent="0.2">
      <c r="A2186" s="1" t="d">
        <v>2023-02-08</v>
      </c>
      <c r="B2186" s="45">
        <v>-1</v>
      </c>
      <c r="C2186" t="s">
        <v>77</v>
      </c>
      <c r="D2186" t="str">
        <f>_xlfn.XLOOKUP(Table2[[#This Row],[Patron Group]],$R$10:$R$24,$S$10:$S$24)</f>
        <v>Undergraduate</v>
      </c>
      <c r="E2186" s="1" t="d">
        <v>2023-02-08</v>
      </c>
      <c r="F2186" t="s">
        <v>86</v>
      </c>
      <c r="G2186" t="s">
        <v>2265</v>
      </c>
      <c r="H2186" t="str">
        <f>_xlfn.XLOOKUP(Table2[[#This Row],[Unique BarCode]],$N$10:$N$37,$O$10:$O$37)</f>
        <v>IPHONE</v>
      </c>
      <c r="I2186" t="str">
        <f>_xlfn.XLOOKUP(Table2[[#This Row],[Unique BarCode]],$N$10:$N$37,$P$10:$P$37)</f>
        <v>Charger</v>
      </c>
      <c r="J2186" t="s">
        <v>8</v>
      </c>
      <c r="K2186" t="s">
        <v>87</v>
      </c>
      <c r="L2186">
        <v>1</v>
      </c>
    </row>
    <row r="2187" spans="1:12" x14ac:dyDescent="0.2">
      <c r="A2187" s="1" t="d">
        <v>2023-02-08</v>
      </c>
      <c r="B2187" s="45">
        <v>-1</v>
      </c>
      <c r="C2187" t="s">
        <v>77</v>
      </c>
      <c r="D2187" t="str">
        <f>_xlfn.XLOOKUP(Table2[[#This Row],[Patron Group]],$R$10:$R$24,$S$10:$S$24)</f>
        <v>Undergraduate</v>
      </c>
      <c r="E2187" s="1" t="d">
        <v>2023-02-08</v>
      </c>
      <c r="F2187" t="s">
        <v>433</v>
      </c>
      <c r="G2187" t="s">
        <v>2265</v>
      </c>
      <c r="H2187" t="str">
        <f>_xlfn.XLOOKUP(Table2[[#This Row],[Unique BarCode]],$N$10:$N$37,$O$10:$O$37)</f>
        <v>IPHONE</v>
      </c>
      <c r="I2187" t="str">
        <f>_xlfn.XLOOKUP(Table2[[#This Row],[Unique BarCode]],$N$10:$N$37,$P$10:$P$37)</f>
        <v>Charger</v>
      </c>
      <c r="J2187" t="s">
        <v>8</v>
      </c>
      <c r="K2187" t="s">
        <v>434</v>
      </c>
      <c r="L2187">
        <v>1</v>
      </c>
    </row>
    <row r="2188" spans="1:12" x14ac:dyDescent="0.2">
      <c r="A2188" s="1" t="d">
        <v>2023-02-08</v>
      </c>
      <c r="B2188" s="45">
        <v>-1</v>
      </c>
      <c r="C2188" t="s">
        <v>77</v>
      </c>
      <c r="D2188" t="str">
        <f>_xlfn.XLOOKUP(Table2[[#This Row],[Patron Group]],$R$10:$R$24,$S$10:$S$24)</f>
        <v>Undergraduate</v>
      </c>
      <c r="E2188" s="1" t="d">
        <v>2023-02-08</v>
      </c>
      <c r="F2188" t="s">
        <v>29</v>
      </c>
      <c r="G2188" t="s">
        <v>2265</v>
      </c>
      <c r="H2188" t="str">
        <f>_xlfn.XLOOKUP(Table2[[#This Row],[Unique BarCode]],$N$10:$N$37,$O$10:$O$37)</f>
        <v>IPHONE</v>
      </c>
      <c r="I2188" t="str">
        <f>_xlfn.XLOOKUP(Table2[[#This Row],[Unique BarCode]],$N$10:$N$37,$P$10:$P$37)</f>
        <v>Charger</v>
      </c>
      <c r="J2188" t="s">
        <v>8</v>
      </c>
      <c r="K2188" t="s">
        <v>30</v>
      </c>
      <c r="L2188">
        <v>1</v>
      </c>
    </row>
    <row r="2189" spans="1:12" x14ac:dyDescent="0.2">
      <c r="A2189" s="1" t="d">
        <v>2023-02-08</v>
      </c>
      <c r="B2189" s="45">
        <v>-1</v>
      </c>
      <c r="C2189" t="s">
        <v>77</v>
      </c>
      <c r="D2189" t="str">
        <f>_xlfn.XLOOKUP(Table2[[#This Row],[Patron Group]],$R$10:$R$24,$S$10:$S$24)</f>
        <v>Undergraduate</v>
      </c>
      <c r="E2189" s="1" t="d">
        <v>2023-02-08</v>
      </c>
      <c r="F2189" t="s">
        <v>1533</v>
      </c>
      <c r="G2189" t="s">
        <v>2265</v>
      </c>
      <c r="H2189" t="str">
        <f>_xlfn.XLOOKUP(Table2[[#This Row],[Unique BarCode]],$N$10:$N$37,$O$10:$O$37)</f>
        <v>IPHONE</v>
      </c>
      <c r="I2189" t="str">
        <f>_xlfn.XLOOKUP(Table2[[#This Row],[Unique BarCode]],$N$10:$N$37,$P$10:$P$37)</f>
        <v>Charger</v>
      </c>
      <c r="J2189" t="s">
        <v>128</v>
      </c>
      <c r="L2189">
        <v>1</v>
      </c>
    </row>
    <row r="2190" spans="1:12" x14ac:dyDescent="0.2">
      <c r="A2190" s="1" t="d">
        <v>2023-02-08</v>
      </c>
      <c r="B2190" s="45">
        <v>-1</v>
      </c>
      <c r="C2190" t="s">
        <v>77</v>
      </c>
      <c r="D2190" t="str">
        <f>_xlfn.XLOOKUP(Table2[[#This Row],[Patron Group]],$R$10:$R$24,$S$10:$S$24)</f>
        <v>Undergraduate</v>
      </c>
      <c r="E2190" s="1" t="d">
        <v>2023-02-08</v>
      </c>
      <c r="F2190" t="s">
        <v>1534</v>
      </c>
      <c r="G2190" t="s">
        <v>2265</v>
      </c>
      <c r="H2190" t="str">
        <f>_xlfn.XLOOKUP(Table2[[#This Row],[Unique BarCode]],$N$10:$N$37,$O$10:$O$37)</f>
        <v>IPHONE</v>
      </c>
      <c r="I2190" t="str">
        <f>_xlfn.XLOOKUP(Table2[[#This Row],[Unique BarCode]],$N$10:$N$37,$P$10:$P$37)</f>
        <v>Charger</v>
      </c>
      <c r="J2190" t="s">
        <v>128</v>
      </c>
      <c r="L2190">
        <v>1</v>
      </c>
    </row>
    <row r="2191" spans="1:12" x14ac:dyDescent="0.2">
      <c r="A2191" s="1" t="d">
        <v>2023-02-08</v>
      </c>
      <c r="B2191" s="45">
        <v>-1</v>
      </c>
      <c r="C2191" t="s">
        <v>77</v>
      </c>
      <c r="D2191" t="str">
        <f>_xlfn.XLOOKUP(Table2[[#This Row],[Patron Group]],$R$10:$R$24,$S$10:$S$24)</f>
        <v>Undergraduate</v>
      </c>
      <c r="E2191" s="1" t="d">
        <v>2023-02-08</v>
      </c>
      <c r="F2191" t="s">
        <v>577</v>
      </c>
      <c r="G2191" t="s">
        <v>2296</v>
      </c>
      <c r="H2191" t="str">
        <f>_xlfn.XLOOKUP(Table2[[#This Row],[Unique BarCode]],$N$10:$N$37,$O$10:$O$37)</f>
        <v>MACUSBC</v>
      </c>
      <c r="I2191" t="str">
        <f>_xlfn.XLOOKUP(Table2[[#This Row],[Unique BarCode]],$N$10:$N$37,$P$10:$P$37)</f>
        <v>Charger</v>
      </c>
      <c r="J2191" t="s">
        <v>8</v>
      </c>
      <c r="K2191" t="s">
        <v>578</v>
      </c>
      <c r="L2191">
        <v>1</v>
      </c>
    </row>
    <row r="2192" spans="1:12" x14ac:dyDescent="0.2">
      <c r="A2192" s="1" t="d">
        <v>2023-02-08</v>
      </c>
      <c r="B2192" s="45">
        <v>-1</v>
      </c>
      <c r="C2192" t="s">
        <v>77</v>
      </c>
      <c r="D2192" t="str">
        <f>_xlfn.XLOOKUP(Table2[[#This Row],[Patron Group]],$R$10:$R$24,$S$10:$S$24)</f>
        <v>Undergraduate</v>
      </c>
      <c r="E2192" s="1" t="d">
        <v>2023-02-08</v>
      </c>
      <c r="F2192" t="s">
        <v>224</v>
      </c>
      <c r="G2192" t="s">
        <v>2296</v>
      </c>
      <c r="H2192" t="str">
        <f>_xlfn.XLOOKUP(Table2[[#This Row],[Unique BarCode]],$N$10:$N$37,$O$10:$O$37)</f>
        <v>MACUSBC</v>
      </c>
      <c r="I2192" t="str">
        <f>_xlfn.XLOOKUP(Table2[[#This Row],[Unique BarCode]],$N$10:$N$37,$P$10:$P$37)</f>
        <v>Charger</v>
      </c>
      <c r="J2192" t="s">
        <v>8</v>
      </c>
      <c r="K2192" t="s">
        <v>225</v>
      </c>
      <c r="L2192">
        <v>1</v>
      </c>
    </row>
    <row r="2193" spans="1:12" x14ac:dyDescent="0.2">
      <c r="A2193" s="1" t="d">
        <v>2023-02-08</v>
      </c>
      <c r="B2193" s="45">
        <v>-1</v>
      </c>
      <c r="C2193" t="s">
        <v>77</v>
      </c>
      <c r="D2193" t="str">
        <f>_xlfn.XLOOKUP(Table2[[#This Row],[Patron Group]],$R$10:$R$24,$S$10:$S$24)</f>
        <v>Undergraduate</v>
      </c>
      <c r="E2193" s="1" t="d">
        <v>2023-02-08</v>
      </c>
      <c r="F2193" t="s">
        <v>469</v>
      </c>
      <c r="G2193" t="s">
        <v>2296</v>
      </c>
      <c r="H2193" t="str">
        <f>_xlfn.XLOOKUP(Table2[[#This Row],[Unique BarCode]],$N$10:$N$37,$O$10:$O$37)</f>
        <v>MACUSBC</v>
      </c>
      <c r="I2193" t="str">
        <f>_xlfn.XLOOKUP(Table2[[#This Row],[Unique BarCode]],$N$10:$N$37,$P$10:$P$37)</f>
        <v>Charger</v>
      </c>
      <c r="J2193" t="s">
        <v>8</v>
      </c>
      <c r="K2193" t="s">
        <v>470</v>
      </c>
      <c r="L2193">
        <v>1</v>
      </c>
    </row>
    <row r="2194" spans="1:12" x14ac:dyDescent="0.2">
      <c r="A2194" s="1" t="d">
        <v>2023-02-08</v>
      </c>
      <c r="B2194" s="45">
        <v>-1</v>
      </c>
      <c r="C2194" t="s">
        <v>77</v>
      </c>
      <c r="D2194" t="str">
        <f>_xlfn.XLOOKUP(Table2[[#This Row],[Patron Group]],$R$10:$R$24,$S$10:$S$24)</f>
        <v>Undergraduate</v>
      </c>
      <c r="E2194" s="1" t="d">
        <v>2023-02-08</v>
      </c>
      <c r="F2194" t="s">
        <v>471</v>
      </c>
      <c r="G2194" t="s">
        <v>2296</v>
      </c>
      <c r="H2194" t="str">
        <f>_xlfn.XLOOKUP(Table2[[#This Row],[Unique BarCode]],$N$10:$N$37,$O$10:$O$37)</f>
        <v>MACUSBC</v>
      </c>
      <c r="I2194" t="str">
        <f>_xlfn.XLOOKUP(Table2[[#This Row],[Unique BarCode]],$N$10:$N$37,$P$10:$P$37)</f>
        <v>Charger</v>
      </c>
      <c r="J2194" t="s">
        <v>8</v>
      </c>
      <c r="K2194" t="s">
        <v>472</v>
      </c>
      <c r="L2194">
        <v>1</v>
      </c>
    </row>
    <row r="2195" spans="1:12" x14ac:dyDescent="0.2">
      <c r="A2195" s="1" t="d">
        <v>2023-02-08</v>
      </c>
      <c r="B2195" s="45">
        <v>-1</v>
      </c>
      <c r="C2195" t="s">
        <v>77</v>
      </c>
      <c r="D2195" t="str">
        <f>_xlfn.XLOOKUP(Table2[[#This Row],[Patron Group]],$R$10:$R$24,$S$10:$S$24)</f>
        <v>Undergraduate</v>
      </c>
      <c r="E2195" s="1" t="d">
        <v>2023-02-08</v>
      </c>
      <c r="F2195" t="s">
        <v>276</v>
      </c>
      <c r="G2195" t="s">
        <v>2296</v>
      </c>
      <c r="H2195" t="str">
        <f>_xlfn.XLOOKUP(Table2[[#This Row],[Unique BarCode]],$N$10:$N$37,$O$10:$O$37)</f>
        <v>MACUSBC</v>
      </c>
      <c r="I2195" t="str">
        <f>_xlfn.XLOOKUP(Table2[[#This Row],[Unique BarCode]],$N$10:$N$37,$P$10:$P$37)</f>
        <v>Charger</v>
      </c>
      <c r="J2195" t="s">
        <v>8</v>
      </c>
      <c r="K2195" t="s">
        <v>277</v>
      </c>
      <c r="L2195">
        <v>1</v>
      </c>
    </row>
    <row r="2196" spans="1:12" x14ac:dyDescent="0.2">
      <c r="A2196" s="1" t="d">
        <v>2023-02-08</v>
      </c>
      <c r="B2196" s="45">
        <v>-1</v>
      </c>
      <c r="C2196" t="s">
        <v>77</v>
      </c>
      <c r="D2196" t="str">
        <f>_xlfn.XLOOKUP(Table2[[#This Row],[Patron Group]],$R$10:$R$24,$S$10:$S$24)</f>
        <v>Undergraduate</v>
      </c>
      <c r="E2196" s="1" t="d">
        <v>2023-02-08</v>
      </c>
      <c r="F2196" t="s">
        <v>91</v>
      </c>
      <c r="G2196" t="s">
        <v>2296</v>
      </c>
      <c r="H2196" t="str">
        <f>_xlfn.XLOOKUP(Table2[[#This Row],[Unique BarCode]],$N$10:$N$37,$O$10:$O$37)</f>
        <v>MACUSBC</v>
      </c>
      <c r="I2196" t="str">
        <f>_xlfn.XLOOKUP(Table2[[#This Row],[Unique BarCode]],$N$10:$N$37,$P$10:$P$37)</f>
        <v>Charger</v>
      </c>
      <c r="J2196" t="s">
        <v>8</v>
      </c>
      <c r="K2196" t="s">
        <v>92</v>
      </c>
      <c r="L2196">
        <v>1</v>
      </c>
    </row>
    <row r="2197" spans="1:12" x14ac:dyDescent="0.2">
      <c r="A2197" s="1" t="d">
        <v>2023-02-08</v>
      </c>
      <c r="B2197" s="45">
        <v>-1</v>
      </c>
      <c r="C2197" t="s">
        <v>77</v>
      </c>
      <c r="D2197" t="str">
        <f>_xlfn.XLOOKUP(Table2[[#This Row],[Patron Group]],$R$10:$R$24,$S$10:$S$24)</f>
        <v>Undergraduate</v>
      </c>
      <c r="E2197" s="1" t="d">
        <v>2023-02-08</v>
      </c>
      <c r="F2197" t="s">
        <v>213</v>
      </c>
      <c r="G2197" t="s">
        <v>2296</v>
      </c>
      <c r="H2197" t="str">
        <f>_xlfn.XLOOKUP(Table2[[#This Row],[Unique BarCode]],$N$10:$N$37,$O$10:$O$37)</f>
        <v>MACUSBC</v>
      </c>
      <c r="I2197" t="str">
        <f>_xlfn.XLOOKUP(Table2[[#This Row],[Unique BarCode]],$N$10:$N$37,$P$10:$P$37)</f>
        <v>Charger</v>
      </c>
      <c r="J2197" t="s">
        <v>8</v>
      </c>
      <c r="K2197" t="s">
        <v>214</v>
      </c>
      <c r="L2197">
        <v>1</v>
      </c>
    </row>
    <row r="2198" spans="1:12" x14ac:dyDescent="0.2">
      <c r="A2198" s="1" t="d">
        <v>2023-02-08</v>
      </c>
      <c r="B2198" s="45">
        <v>-1</v>
      </c>
      <c r="C2198" t="s">
        <v>77</v>
      </c>
      <c r="D2198" t="str">
        <f>_xlfn.XLOOKUP(Table2[[#This Row],[Patron Group]],$R$10:$R$24,$S$10:$S$24)</f>
        <v>Undergraduate</v>
      </c>
      <c r="E2198" s="1" t="d">
        <v>2023-02-08</v>
      </c>
      <c r="F2198" t="s">
        <v>843</v>
      </c>
      <c r="G2198" t="s">
        <v>2296</v>
      </c>
      <c r="H2198" t="str">
        <f>_xlfn.XLOOKUP(Table2[[#This Row],[Unique BarCode]],$N$10:$N$37,$O$10:$O$37)</f>
        <v>MACUSBC</v>
      </c>
      <c r="I2198" t="str">
        <f>_xlfn.XLOOKUP(Table2[[#This Row],[Unique BarCode]],$N$10:$N$37,$P$10:$P$37)</f>
        <v>Charger</v>
      </c>
      <c r="J2198" t="s">
        <v>8</v>
      </c>
      <c r="K2198" t="s">
        <v>844</v>
      </c>
      <c r="L2198">
        <v>1</v>
      </c>
    </row>
    <row r="2199" spans="1:12" x14ac:dyDescent="0.2">
      <c r="A2199" s="1" t="d">
        <v>2023-02-08</v>
      </c>
      <c r="B2199" s="45">
        <v>-1</v>
      </c>
      <c r="C2199" t="s">
        <v>77</v>
      </c>
      <c r="D2199" t="str">
        <f>_xlfn.XLOOKUP(Table2[[#This Row],[Patron Group]],$R$10:$R$24,$S$10:$S$24)</f>
        <v>Undergraduate</v>
      </c>
      <c r="E2199" s="1" t="d">
        <v>2023-02-08</v>
      </c>
      <c r="F2199" t="s">
        <v>39</v>
      </c>
      <c r="G2199" t="s">
        <v>2296</v>
      </c>
      <c r="H2199" t="str">
        <f>_xlfn.XLOOKUP(Table2[[#This Row],[Unique BarCode]],$N$10:$N$37,$O$10:$O$37)</f>
        <v>MACUSBC</v>
      </c>
      <c r="I2199" t="str">
        <f>_xlfn.XLOOKUP(Table2[[#This Row],[Unique BarCode]],$N$10:$N$37,$P$10:$P$37)</f>
        <v>Charger</v>
      </c>
      <c r="J2199" t="s">
        <v>8</v>
      </c>
      <c r="K2199" t="s">
        <v>40</v>
      </c>
      <c r="L2199">
        <v>1</v>
      </c>
    </row>
    <row r="2200" spans="1:12" x14ac:dyDescent="0.2">
      <c r="A2200" s="1" t="d">
        <v>2023-02-08</v>
      </c>
      <c r="B2200" s="45">
        <v>-1</v>
      </c>
      <c r="C2200" t="s">
        <v>77</v>
      </c>
      <c r="D2200" t="str">
        <f>_xlfn.XLOOKUP(Table2[[#This Row],[Patron Group]],$R$10:$R$24,$S$10:$S$24)</f>
        <v>Undergraduate</v>
      </c>
      <c r="E2200" s="1" t="d">
        <v>2023-02-08</v>
      </c>
      <c r="F2200" t="s">
        <v>93</v>
      </c>
      <c r="G2200" t="s">
        <v>2296</v>
      </c>
      <c r="H2200" t="str">
        <f>_xlfn.XLOOKUP(Table2[[#This Row],[Unique BarCode]],$N$10:$N$37,$O$10:$O$37)</f>
        <v>MACUSBC</v>
      </c>
      <c r="I2200" t="str">
        <f>_xlfn.XLOOKUP(Table2[[#This Row],[Unique BarCode]],$N$10:$N$37,$P$10:$P$37)</f>
        <v>Charger</v>
      </c>
      <c r="J2200" t="s">
        <v>8</v>
      </c>
      <c r="K2200" t="s">
        <v>94</v>
      </c>
      <c r="L2200">
        <v>1</v>
      </c>
    </row>
    <row r="2201" spans="1:12" x14ac:dyDescent="0.2">
      <c r="A2201" s="1" t="d">
        <v>2023-02-08</v>
      </c>
      <c r="B2201" s="45">
        <v>-1</v>
      </c>
      <c r="C2201" t="s">
        <v>77</v>
      </c>
      <c r="D2201" t="str">
        <f>_xlfn.XLOOKUP(Table2[[#This Row],[Patron Group]],$R$10:$R$24,$S$10:$S$24)</f>
        <v>Undergraduate</v>
      </c>
      <c r="E2201" s="1" t="d">
        <v>2023-02-08</v>
      </c>
      <c r="F2201" t="s">
        <v>1318</v>
      </c>
      <c r="G2201" t="s">
        <v>2271</v>
      </c>
      <c r="H2201" t="str">
        <f>_xlfn.XLOOKUP(Table2[[#This Row],[Unique BarCode]],$N$10:$N$37,$O$10:$O$37)</f>
        <v>OMNI</v>
      </c>
      <c r="I2201" t="str">
        <f>_xlfn.XLOOKUP(Table2[[#This Row],[Unique BarCode]],$N$10:$N$37,$P$10:$P$37)</f>
        <v>Charger</v>
      </c>
      <c r="J2201" t="s">
        <v>49</v>
      </c>
      <c r="K2201" t="s">
        <v>1319</v>
      </c>
      <c r="L2201">
        <v>1</v>
      </c>
    </row>
    <row r="2202" spans="1:12" x14ac:dyDescent="0.2">
      <c r="A2202" s="1" t="d">
        <v>2023-02-08</v>
      </c>
      <c r="B2202" s="45">
        <v>-1</v>
      </c>
      <c r="C2202" t="s">
        <v>77</v>
      </c>
      <c r="D2202" t="str">
        <f>_xlfn.XLOOKUP(Table2[[#This Row],[Patron Group]],$R$10:$R$24,$S$10:$S$24)</f>
        <v>Undergraduate</v>
      </c>
      <c r="E2202" s="1" t="d">
        <v>2023-02-08</v>
      </c>
      <c r="F2202" t="s">
        <v>829</v>
      </c>
      <c r="G2202" t="s">
        <v>2271</v>
      </c>
      <c r="H2202" t="str">
        <f>_xlfn.XLOOKUP(Table2[[#This Row],[Unique BarCode]],$N$10:$N$37,$O$10:$O$37)</f>
        <v>OMNI</v>
      </c>
      <c r="I2202" t="str">
        <f>_xlfn.XLOOKUP(Table2[[#This Row],[Unique BarCode]],$N$10:$N$37,$P$10:$P$37)</f>
        <v>Charger</v>
      </c>
      <c r="J2202" t="s">
        <v>68</v>
      </c>
      <c r="K2202" t="s">
        <v>830</v>
      </c>
      <c r="L2202">
        <v>1</v>
      </c>
    </row>
    <row r="2203" spans="1:12" x14ac:dyDescent="0.2">
      <c r="A2203" s="1" t="d">
        <v>2023-02-08</v>
      </c>
      <c r="B2203" s="45">
        <v>-1</v>
      </c>
      <c r="C2203" t="s">
        <v>77</v>
      </c>
      <c r="D2203" t="str">
        <f>_xlfn.XLOOKUP(Table2[[#This Row],[Patron Group]],$R$10:$R$24,$S$10:$S$24)</f>
        <v>Undergraduate</v>
      </c>
      <c r="E2203" s="1" t="d">
        <v>2023-02-08</v>
      </c>
      <c r="F2203" t="s">
        <v>41</v>
      </c>
      <c r="G2203" t="s">
        <v>2271</v>
      </c>
      <c r="H2203" t="str">
        <f>_xlfn.XLOOKUP(Table2[[#This Row],[Unique BarCode]],$N$10:$N$37,$O$10:$O$37)</f>
        <v>OMNI</v>
      </c>
      <c r="I2203" t="str">
        <f>_xlfn.XLOOKUP(Table2[[#This Row],[Unique BarCode]],$N$10:$N$37,$P$10:$P$37)</f>
        <v>Charger</v>
      </c>
      <c r="J2203" t="s">
        <v>8</v>
      </c>
      <c r="K2203" t="s">
        <v>42</v>
      </c>
      <c r="L2203">
        <v>1</v>
      </c>
    </row>
    <row r="2204" spans="1:12" x14ac:dyDescent="0.2">
      <c r="A2204" s="1" t="d">
        <v>2023-02-08</v>
      </c>
      <c r="B2204" s="45">
        <v>-1</v>
      </c>
      <c r="C2204" t="s">
        <v>77</v>
      </c>
      <c r="D2204" t="str">
        <f>_xlfn.XLOOKUP(Table2[[#This Row],[Patron Group]],$R$10:$R$24,$S$10:$S$24)</f>
        <v>Undergraduate</v>
      </c>
      <c r="E2204" s="1" t="d">
        <v>2023-02-08</v>
      </c>
      <c r="F2204" t="s">
        <v>713</v>
      </c>
      <c r="G2204" t="s">
        <v>2271</v>
      </c>
      <c r="H2204" t="str">
        <f>_xlfn.XLOOKUP(Table2[[#This Row],[Unique BarCode]],$N$10:$N$37,$O$10:$O$37)</f>
        <v>OMNI</v>
      </c>
      <c r="I2204" t="str">
        <f>_xlfn.XLOOKUP(Table2[[#This Row],[Unique BarCode]],$N$10:$N$37,$P$10:$P$37)</f>
        <v>Charger</v>
      </c>
      <c r="J2204" t="s">
        <v>8</v>
      </c>
      <c r="L2204">
        <v>1</v>
      </c>
    </row>
    <row r="2205" spans="1:12" x14ac:dyDescent="0.2">
      <c r="A2205" s="1" t="d">
        <v>2023-02-08</v>
      </c>
      <c r="B2205" s="45">
        <v>-1</v>
      </c>
      <c r="C2205" t="s">
        <v>77</v>
      </c>
      <c r="D2205" t="str">
        <f>_xlfn.XLOOKUP(Table2[[#This Row],[Patron Group]],$R$10:$R$24,$S$10:$S$24)</f>
        <v>Undergraduate</v>
      </c>
      <c r="E2205" s="1" t="d">
        <v>2023-02-08</v>
      </c>
      <c r="F2205" t="s">
        <v>1355</v>
      </c>
      <c r="G2205" t="s">
        <v>2294</v>
      </c>
      <c r="H2205" t="str">
        <f>_xlfn.XLOOKUP(Table2[[#This Row],[Unique BarCode]],$N$10:$N$37,$O$10:$O$37)</f>
        <v>UVGA</v>
      </c>
      <c r="I2205" t="str">
        <f>_xlfn.XLOOKUP(Table2[[#This Row],[Unique BarCode]],$N$10:$N$37,$P$10:$P$37)</f>
        <v>Cable</v>
      </c>
      <c r="J2205" t="s">
        <v>8</v>
      </c>
      <c r="L2205">
        <v>1</v>
      </c>
    </row>
    <row r="2206" spans="1:12" x14ac:dyDescent="0.2">
      <c r="A2206" s="1" t="d">
        <v>2023-02-08</v>
      </c>
      <c r="B2206" s="45">
        <v>-1</v>
      </c>
      <c r="C2206" t="s">
        <v>77</v>
      </c>
      <c r="D2206" t="str">
        <f>_xlfn.XLOOKUP(Table2[[#This Row],[Patron Group]],$R$10:$R$24,$S$10:$S$24)</f>
        <v>Undergraduate</v>
      </c>
      <c r="E2206" s="1" t="d">
        <v>2023-02-08</v>
      </c>
      <c r="F2206" t="s">
        <v>1535</v>
      </c>
      <c r="G2206" t="s">
        <v>2294</v>
      </c>
      <c r="H2206" t="str">
        <f>_xlfn.XLOOKUP(Table2[[#This Row],[Unique BarCode]],$N$10:$N$37,$O$10:$O$37)</f>
        <v>UVGA</v>
      </c>
      <c r="I2206" t="str">
        <f>_xlfn.XLOOKUP(Table2[[#This Row],[Unique BarCode]],$N$10:$N$37,$P$10:$P$37)</f>
        <v>Cable</v>
      </c>
      <c r="J2206" t="s">
        <v>8</v>
      </c>
      <c r="L2206">
        <v>1</v>
      </c>
    </row>
    <row r="2207" spans="1:12" x14ac:dyDescent="0.2">
      <c r="A2207" s="1" t="d">
        <v>2023-02-08</v>
      </c>
      <c r="B2207" s="45">
        <v>-1</v>
      </c>
      <c r="C2207" t="s">
        <v>77</v>
      </c>
      <c r="D2207" t="str">
        <f>_xlfn.XLOOKUP(Table2[[#This Row],[Patron Group]],$R$10:$R$24,$S$10:$S$24)</f>
        <v>Undergraduate</v>
      </c>
      <c r="E2207" s="1" t="d">
        <v>2023-02-08</v>
      </c>
      <c r="F2207" t="s">
        <v>1455</v>
      </c>
      <c r="G2207" t="s">
        <v>2272</v>
      </c>
      <c r="H2207" t="str">
        <f>_xlfn.XLOOKUP(Table2[[#This Row],[Unique BarCode]],$N$10:$N$37,$O$10:$O$37)</f>
        <v>WALLADPT</v>
      </c>
      <c r="I2207" t="str">
        <f>_xlfn.XLOOKUP(Table2[[#This Row],[Unique BarCode]],$N$10:$N$37,$P$10:$P$37)</f>
        <v>Charger</v>
      </c>
      <c r="J2207" t="s">
        <v>49</v>
      </c>
      <c r="K2207" t="s">
        <v>1456</v>
      </c>
      <c r="L2207">
        <v>1</v>
      </c>
    </row>
    <row r="2208" spans="1:12" x14ac:dyDescent="0.2">
      <c r="A2208" s="1" t="d">
        <v>2023-02-08</v>
      </c>
      <c r="B2208" s="45">
        <v>-1</v>
      </c>
      <c r="C2208" t="s">
        <v>77</v>
      </c>
      <c r="D2208" t="str">
        <f>_xlfn.XLOOKUP(Table2[[#This Row],[Patron Group]],$R$10:$R$24,$S$10:$S$24)</f>
        <v>Undergraduate</v>
      </c>
      <c r="E2208" s="1" t="d">
        <v>2023-02-08</v>
      </c>
      <c r="F2208" t="s">
        <v>1390</v>
      </c>
      <c r="G2208" t="s">
        <v>2272</v>
      </c>
      <c r="H2208" t="str">
        <f>_xlfn.XLOOKUP(Table2[[#This Row],[Unique BarCode]],$N$10:$N$37,$O$10:$O$37)</f>
        <v>WALLADPT</v>
      </c>
      <c r="I2208" t="str">
        <f>_xlfn.XLOOKUP(Table2[[#This Row],[Unique BarCode]],$N$10:$N$37,$P$10:$P$37)</f>
        <v>Charger</v>
      </c>
      <c r="J2208" t="s">
        <v>8</v>
      </c>
      <c r="K2208" t="s">
        <v>1391</v>
      </c>
      <c r="L2208">
        <v>1</v>
      </c>
    </row>
    <row r="2209" spans="1:12" x14ac:dyDescent="0.2">
      <c r="A2209" s="1" t="d">
        <v>2023-02-08</v>
      </c>
      <c r="B2209" s="45">
        <v>-1</v>
      </c>
      <c r="C2209" t="s">
        <v>77</v>
      </c>
      <c r="D2209" t="str">
        <f>_xlfn.XLOOKUP(Table2[[#This Row],[Patron Group]],$R$10:$R$24,$S$10:$S$24)</f>
        <v>Undergraduate</v>
      </c>
      <c r="E2209" s="1" t="d">
        <v>2023-02-08</v>
      </c>
      <c r="F2209" t="s">
        <v>854</v>
      </c>
      <c r="G2209" t="s">
        <v>2272</v>
      </c>
      <c r="H2209" t="str">
        <f>_xlfn.XLOOKUP(Table2[[#This Row],[Unique BarCode]],$N$10:$N$37,$O$10:$O$37)</f>
        <v>WALLADPT</v>
      </c>
      <c r="I2209" t="str">
        <f>_xlfn.XLOOKUP(Table2[[#This Row],[Unique BarCode]],$N$10:$N$37,$P$10:$P$37)</f>
        <v>Charger</v>
      </c>
      <c r="J2209" t="s">
        <v>8</v>
      </c>
      <c r="L2209">
        <v>1</v>
      </c>
    </row>
    <row r="2210" spans="1:12" x14ac:dyDescent="0.2">
      <c r="A2210" s="1" t="d">
        <v>2023-02-08</v>
      </c>
      <c r="B2210" s="45">
        <v>-1</v>
      </c>
      <c r="C2210" t="s">
        <v>77</v>
      </c>
      <c r="D2210" t="str">
        <f>_xlfn.XLOOKUP(Table2[[#This Row],[Patron Group]],$R$10:$R$24,$S$10:$S$24)</f>
        <v>Undergraduate</v>
      </c>
      <c r="E2210" s="1" t="d">
        <v>2023-02-08</v>
      </c>
      <c r="F2210" t="s">
        <v>274</v>
      </c>
      <c r="G2210" t="s">
        <v>2272</v>
      </c>
      <c r="H2210" t="str">
        <f>_xlfn.XLOOKUP(Table2[[#This Row],[Unique BarCode]],$N$10:$N$37,$O$10:$O$37)</f>
        <v>WALLADPT</v>
      </c>
      <c r="I2210" t="str">
        <f>_xlfn.XLOOKUP(Table2[[#This Row],[Unique BarCode]],$N$10:$N$37,$P$10:$P$37)</f>
        <v>Charger</v>
      </c>
      <c r="J2210" t="s">
        <v>8</v>
      </c>
      <c r="L2210">
        <v>1</v>
      </c>
    </row>
    <row r="2211" spans="1:12" x14ac:dyDescent="0.2">
      <c r="A2211" s="1" t="d">
        <v>2023-02-08</v>
      </c>
      <c r="B2211" s="45">
        <v>-1</v>
      </c>
      <c r="C2211" t="s">
        <v>77</v>
      </c>
      <c r="D2211" t="str">
        <f>_xlfn.XLOOKUP(Table2[[#This Row],[Patron Group]],$R$10:$R$24,$S$10:$S$24)</f>
        <v>Undergraduate</v>
      </c>
      <c r="E2211" s="1" t="d">
        <v>2023-02-08</v>
      </c>
      <c r="F2211" t="s">
        <v>989</v>
      </c>
      <c r="G2211" t="s">
        <v>2272</v>
      </c>
      <c r="H2211" t="str">
        <f>_xlfn.XLOOKUP(Table2[[#This Row],[Unique BarCode]],$N$10:$N$37,$O$10:$O$37)</f>
        <v>WALLADPT</v>
      </c>
      <c r="I2211" t="str">
        <f>_xlfn.XLOOKUP(Table2[[#This Row],[Unique BarCode]],$N$10:$N$37,$P$10:$P$37)</f>
        <v>Charger</v>
      </c>
      <c r="J2211" t="s">
        <v>8</v>
      </c>
      <c r="L2211">
        <v>1</v>
      </c>
    </row>
    <row r="2212" spans="1:12" x14ac:dyDescent="0.2">
      <c r="A2212" s="1" t="d">
        <v>2023-02-08</v>
      </c>
      <c r="B2212" s="45">
        <v>-1</v>
      </c>
      <c r="C2212" t="s">
        <v>77</v>
      </c>
      <c r="D2212" t="str">
        <f>_xlfn.XLOOKUP(Table2[[#This Row],[Patron Group]],$R$10:$R$24,$S$10:$S$24)</f>
        <v>Undergraduate</v>
      </c>
      <c r="E2212" s="1" t="d">
        <v>2023-02-08</v>
      </c>
      <c r="F2212" t="s">
        <v>483</v>
      </c>
      <c r="G2212" t="s">
        <v>2272</v>
      </c>
      <c r="H2212" t="str">
        <f>_xlfn.XLOOKUP(Table2[[#This Row],[Unique BarCode]],$N$10:$N$37,$O$10:$O$37)</f>
        <v>WALLADPT</v>
      </c>
      <c r="I2212" t="str">
        <f>_xlfn.XLOOKUP(Table2[[#This Row],[Unique BarCode]],$N$10:$N$37,$P$10:$P$37)</f>
        <v>Charger</v>
      </c>
      <c r="J2212" t="s">
        <v>8</v>
      </c>
      <c r="L2212">
        <v>1</v>
      </c>
    </row>
    <row r="2213" spans="1:12" x14ac:dyDescent="0.2">
      <c r="A2213" s="1" t="d">
        <v>2023-02-08</v>
      </c>
      <c r="B2213" s="45">
        <v>-1</v>
      </c>
      <c r="C2213" t="s">
        <v>77</v>
      </c>
      <c r="D2213" t="str">
        <f>_xlfn.XLOOKUP(Table2[[#This Row],[Patron Group]],$R$10:$R$24,$S$10:$S$24)</f>
        <v>Undergraduate</v>
      </c>
      <c r="E2213" s="1" t="d">
        <v>2023-02-08</v>
      </c>
      <c r="F2213" t="s">
        <v>484</v>
      </c>
      <c r="G2213" t="s">
        <v>2272</v>
      </c>
      <c r="H2213" t="str">
        <f>_xlfn.XLOOKUP(Table2[[#This Row],[Unique BarCode]],$N$10:$N$37,$O$10:$O$37)</f>
        <v>WALLADPT</v>
      </c>
      <c r="I2213" t="str">
        <f>_xlfn.XLOOKUP(Table2[[#This Row],[Unique BarCode]],$N$10:$N$37,$P$10:$P$37)</f>
        <v>Charger</v>
      </c>
      <c r="J2213" t="s">
        <v>8</v>
      </c>
      <c r="L2213">
        <v>1</v>
      </c>
    </row>
    <row r="2214" spans="1:12" x14ac:dyDescent="0.2">
      <c r="A2214" s="1" t="d">
        <v>2023-02-08</v>
      </c>
      <c r="B2214" s="45">
        <v>-1</v>
      </c>
      <c r="C2214" t="s">
        <v>77</v>
      </c>
      <c r="D2214" t="str">
        <f>_xlfn.XLOOKUP(Table2[[#This Row],[Patron Group]],$R$10:$R$24,$S$10:$S$24)</f>
        <v>Undergraduate</v>
      </c>
      <c r="E2214" s="1" t="d">
        <v>2023-02-08</v>
      </c>
      <c r="F2214" t="s">
        <v>560</v>
      </c>
      <c r="G2214" t="s">
        <v>2272</v>
      </c>
      <c r="H2214" t="str">
        <f>_xlfn.XLOOKUP(Table2[[#This Row],[Unique BarCode]],$N$10:$N$37,$O$10:$O$37)</f>
        <v>WALLADPT</v>
      </c>
      <c r="I2214" t="str">
        <f>_xlfn.XLOOKUP(Table2[[#This Row],[Unique BarCode]],$N$10:$N$37,$P$10:$P$37)</f>
        <v>Charger</v>
      </c>
      <c r="J2214" t="s">
        <v>8</v>
      </c>
      <c r="L2214">
        <v>1</v>
      </c>
    </row>
    <row r="2215" spans="1:12" x14ac:dyDescent="0.2">
      <c r="A2215" s="1" t="d">
        <v>2023-02-08</v>
      </c>
      <c r="B2215" s="45">
        <v>-1</v>
      </c>
      <c r="C2215" t="s">
        <v>77</v>
      </c>
      <c r="D2215" t="str">
        <f>_xlfn.XLOOKUP(Table2[[#This Row],[Patron Group]],$R$10:$R$24,$S$10:$S$24)</f>
        <v>Undergraduate</v>
      </c>
      <c r="E2215" s="1" t="d">
        <v>2023-02-08</v>
      </c>
      <c r="F2215" t="s">
        <v>73</v>
      </c>
      <c r="G2215" t="s">
        <v>2272</v>
      </c>
      <c r="H2215" t="str">
        <f>_xlfn.XLOOKUP(Table2[[#This Row],[Unique BarCode]],$N$10:$N$37,$O$10:$O$37)</f>
        <v>WALLADPT</v>
      </c>
      <c r="I2215" t="str">
        <f>_xlfn.XLOOKUP(Table2[[#This Row],[Unique BarCode]],$N$10:$N$37,$P$10:$P$37)</f>
        <v>Charger</v>
      </c>
      <c r="J2215" t="s">
        <v>8</v>
      </c>
      <c r="L2215">
        <v>1</v>
      </c>
    </row>
    <row r="2216" spans="1:12" x14ac:dyDescent="0.2">
      <c r="A2216" s="1" t="d">
        <v>2023-02-08</v>
      </c>
      <c r="B2216" s="45">
        <v>-1</v>
      </c>
      <c r="C2216" t="s">
        <v>77</v>
      </c>
      <c r="D2216" t="str">
        <f>_xlfn.XLOOKUP(Table2[[#This Row],[Patron Group]],$R$10:$R$24,$S$10:$S$24)</f>
        <v>Undergraduate</v>
      </c>
      <c r="E2216" s="1" t="d">
        <v>2023-02-08</v>
      </c>
      <c r="F2216" t="s">
        <v>96</v>
      </c>
      <c r="G2216" t="s">
        <v>2272</v>
      </c>
      <c r="H2216" t="str">
        <f>_xlfn.XLOOKUP(Table2[[#This Row],[Unique BarCode]],$N$10:$N$37,$O$10:$O$37)</f>
        <v>WALLADPT</v>
      </c>
      <c r="I2216" t="str">
        <f>_xlfn.XLOOKUP(Table2[[#This Row],[Unique BarCode]],$N$10:$N$37,$P$10:$P$37)</f>
        <v>Charger</v>
      </c>
      <c r="J2216" t="s">
        <v>8</v>
      </c>
      <c r="L2216">
        <v>1</v>
      </c>
    </row>
    <row r="2217" spans="1:12" x14ac:dyDescent="0.2">
      <c r="A2217" s="1" t="d">
        <v>2023-02-08</v>
      </c>
      <c r="B2217" s="45">
        <v>-1</v>
      </c>
      <c r="C2217" t="s">
        <v>77</v>
      </c>
      <c r="D2217" t="str">
        <f>_xlfn.XLOOKUP(Table2[[#This Row],[Patron Group]],$R$10:$R$24,$S$10:$S$24)</f>
        <v>Undergraduate</v>
      </c>
      <c r="E2217" s="1" t="d">
        <v>2023-02-08</v>
      </c>
      <c r="F2217" t="s">
        <v>275</v>
      </c>
      <c r="G2217" t="s">
        <v>2272</v>
      </c>
      <c r="H2217" t="str">
        <f>_xlfn.XLOOKUP(Table2[[#This Row],[Unique BarCode]],$N$10:$N$37,$O$10:$O$37)</f>
        <v>WALLADPT</v>
      </c>
      <c r="I2217" t="str">
        <f>_xlfn.XLOOKUP(Table2[[#This Row],[Unique BarCode]],$N$10:$N$37,$P$10:$P$37)</f>
        <v>Charger</v>
      </c>
      <c r="J2217" t="s">
        <v>8</v>
      </c>
      <c r="L2217">
        <v>1</v>
      </c>
    </row>
    <row r="2218" spans="1:12" x14ac:dyDescent="0.2">
      <c r="A2218" s="1" t="d">
        <v>2023-02-08</v>
      </c>
      <c r="B2218" s="45">
        <v>-1</v>
      </c>
      <c r="C2218" t="s">
        <v>77</v>
      </c>
      <c r="D2218" t="str">
        <f>_xlfn.XLOOKUP(Table2[[#This Row],[Patron Group]],$R$10:$R$24,$S$10:$S$24)</f>
        <v>Undergraduate</v>
      </c>
      <c r="E2218" s="1" t="d">
        <v>2023-02-15</v>
      </c>
      <c r="F2218" t="s">
        <v>1536</v>
      </c>
      <c r="G2218" t="s">
        <v>2273</v>
      </c>
      <c r="H2218" t="str">
        <f>_xlfn.XLOOKUP(Table2[[#This Row],[Unique BarCode]],$N$10:$N$37,$O$10:$O$37)</f>
        <v>ChromeBook</v>
      </c>
      <c r="I2218" t="str">
        <f>_xlfn.XLOOKUP(Table2[[#This Row],[Unique BarCode]],$N$10:$N$37,$P$10:$P$37)</f>
        <v>Device</v>
      </c>
      <c r="J2218" t="s">
        <v>128</v>
      </c>
      <c r="K2218" t="s">
        <v>1537</v>
      </c>
      <c r="L2218">
        <v>1</v>
      </c>
    </row>
    <row r="2219" spans="1:12" x14ac:dyDescent="0.2">
      <c r="A2219" s="1" t="d">
        <v>2023-02-08</v>
      </c>
      <c r="B2219" s="45">
        <v>-1</v>
      </c>
      <c r="C2219" t="s">
        <v>77</v>
      </c>
      <c r="D2219" t="str">
        <f>_xlfn.XLOOKUP(Table2[[#This Row],[Patron Group]],$R$10:$R$24,$S$10:$S$24)</f>
        <v>Undergraduate</v>
      </c>
      <c r="E2219" s="1" t="d">
        <v>2023-02-15</v>
      </c>
      <c r="F2219" t="s">
        <v>865</v>
      </c>
      <c r="G2219" t="s">
        <v>2273</v>
      </c>
      <c r="H2219" t="str">
        <f>_xlfn.XLOOKUP(Table2[[#This Row],[Unique BarCode]],$N$10:$N$37,$O$10:$O$37)</f>
        <v>ChromeBook</v>
      </c>
      <c r="I2219" t="str">
        <f>_xlfn.XLOOKUP(Table2[[#This Row],[Unique BarCode]],$N$10:$N$37,$P$10:$P$37)</f>
        <v>Device</v>
      </c>
      <c r="J2219" t="s">
        <v>8</v>
      </c>
      <c r="K2219" t="s">
        <v>866</v>
      </c>
      <c r="L2219">
        <v>1</v>
      </c>
    </row>
    <row r="2220" spans="1:12" x14ac:dyDescent="0.2">
      <c r="A2220" s="1" t="d">
        <v>2023-02-08</v>
      </c>
      <c r="B2220" s="45">
        <v>-1</v>
      </c>
      <c r="C2220" t="s">
        <v>77</v>
      </c>
      <c r="D2220" t="str">
        <f>_xlfn.XLOOKUP(Table2[[#This Row],[Patron Group]],$R$10:$R$24,$S$10:$S$24)</f>
        <v>Undergraduate</v>
      </c>
      <c r="E2220" s="1" t="d">
        <v>2023-02-15</v>
      </c>
      <c r="F2220" t="s">
        <v>1538</v>
      </c>
      <c r="G2220" t="s">
        <v>2273</v>
      </c>
      <c r="H2220" t="str">
        <f>_xlfn.XLOOKUP(Table2[[#This Row],[Unique BarCode]],$N$10:$N$37,$O$10:$O$37)</f>
        <v>ChromeBook</v>
      </c>
      <c r="I2220" t="str">
        <f>_xlfn.XLOOKUP(Table2[[#This Row],[Unique BarCode]],$N$10:$N$37,$P$10:$P$37)</f>
        <v>Device</v>
      </c>
      <c r="J2220" t="s">
        <v>128</v>
      </c>
      <c r="K2220" t="s">
        <v>1539</v>
      </c>
      <c r="L2220">
        <v>1</v>
      </c>
    </row>
    <row r="2221" spans="1:12" x14ac:dyDescent="0.2">
      <c r="A2221" s="1" t="d">
        <v>2023-02-08</v>
      </c>
      <c r="B2221" s="45">
        <v>-1</v>
      </c>
      <c r="C2221" t="s">
        <v>77</v>
      </c>
      <c r="D2221" t="str">
        <f>_xlfn.XLOOKUP(Table2[[#This Row],[Patron Group]],$R$10:$R$24,$S$10:$S$24)</f>
        <v>Undergraduate</v>
      </c>
      <c r="E2221" s="1" t="d">
        <v>2023-02-15</v>
      </c>
      <c r="F2221" t="s">
        <v>1540</v>
      </c>
      <c r="G2221" t="s">
        <v>2273</v>
      </c>
      <c r="H2221" t="str">
        <f>_xlfn.XLOOKUP(Table2[[#This Row],[Unique BarCode]],$N$10:$N$37,$O$10:$O$37)</f>
        <v>ChromeBook</v>
      </c>
      <c r="I2221" t="str">
        <f>_xlfn.XLOOKUP(Table2[[#This Row],[Unique BarCode]],$N$10:$N$37,$P$10:$P$37)</f>
        <v>Device</v>
      </c>
      <c r="J2221" t="s">
        <v>128</v>
      </c>
      <c r="K2221" t="s">
        <v>1541</v>
      </c>
      <c r="L2221">
        <v>1</v>
      </c>
    </row>
    <row r="2222" spans="1:12" x14ac:dyDescent="0.2">
      <c r="A2222" s="1" t="d">
        <v>2023-02-08</v>
      </c>
      <c r="B2222" s="45">
        <v>-1</v>
      </c>
      <c r="C2222" t="s">
        <v>77</v>
      </c>
      <c r="D2222" t="str">
        <f>_xlfn.XLOOKUP(Table2[[#This Row],[Patron Group]],$R$10:$R$24,$S$10:$S$24)</f>
        <v>Undergraduate</v>
      </c>
      <c r="E2222" s="1" t="d">
        <v>2023-02-15</v>
      </c>
      <c r="F2222" t="s">
        <v>1542</v>
      </c>
      <c r="G2222" t="s">
        <v>2273</v>
      </c>
      <c r="H2222" t="str">
        <f>_xlfn.XLOOKUP(Table2[[#This Row],[Unique BarCode]],$N$10:$N$37,$O$10:$O$37)</f>
        <v>ChromeBook</v>
      </c>
      <c r="I2222" t="str">
        <f>_xlfn.XLOOKUP(Table2[[#This Row],[Unique BarCode]],$N$10:$N$37,$P$10:$P$37)</f>
        <v>Device</v>
      </c>
      <c r="J2222" t="s">
        <v>128</v>
      </c>
      <c r="K2222" t="s">
        <v>1543</v>
      </c>
      <c r="L2222">
        <v>1</v>
      </c>
    </row>
    <row r="2223" spans="1:12" x14ac:dyDescent="0.2">
      <c r="A2223" s="1" t="d">
        <v>2023-02-08</v>
      </c>
      <c r="B2223" s="45">
        <v>-1</v>
      </c>
      <c r="C2223" t="s">
        <v>77</v>
      </c>
      <c r="D2223" t="str">
        <f>_xlfn.XLOOKUP(Table2[[#This Row],[Patron Group]],$R$10:$R$24,$S$10:$S$24)</f>
        <v>Undergraduate</v>
      </c>
      <c r="E2223" s="1" t="d">
        <v>2023-02-15</v>
      </c>
      <c r="F2223" t="s">
        <v>985</v>
      </c>
      <c r="G2223" t="s">
        <v>2274</v>
      </c>
      <c r="H2223" t="str">
        <f>_xlfn.XLOOKUP(Table2[[#This Row],[Unique BarCode]],$N$10:$N$37,$O$10:$O$37)</f>
        <v>MacBook</v>
      </c>
      <c r="I2223" t="str">
        <f>_xlfn.XLOOKUP(Table2[[#This Row],[Unique BarCode]],$N$10:$N$37,$P$10:$P$37)</f>
        <v>Device</v>
      </c>
      <c r="J2223" t="s">
        <v>8</v>
      </c>
      <c r="K2223" t="s">
        <v>986</v>
      </c>
      <c r="L2223">
        <v>1</v>
      </c>
    </row>
    <row r="2224" spans="1:12" x14ac:dyDescent="0.2">
      <c r="A2224" s="1" t="d">
        <v>2023-02-08</v>
      </c>
      <c r="B2224" s="45">
        <v>-1</v>
      </c>
      <c r="C2224" t="s">
        <v>77</v>
      </c>
      <c r="D2224" t="str">
        <f>_xlfn.XLOOKUP(Table2[[#This Row],[Patron Group]],$R$10:$R$24,$S$10:$S$24)</f>
        <v>Undergraduate</v>
      </c>
      <c r="E2224" s="1" t="d">
        <v>2023-02-15</v>
      </c>
      <c r="F2224" t="s">
        <v>132</v>
      </c>
      <c r="G2224" t="s">
        <v>2274</v>
      </c>
      <c r="H2224" t="str">
        <f>_xlfn.XLOOKUP(Table2[[#This Row],[Unique BarCode]],$N$10:$N$37,$O$10:$O$37)</f>
        <v>MacBook</v>
      </c>
      <c r="I2224" t="str">
        <f>_xlfn.XLOOKUP(Table2[[#This Row],[Unique BarCode]],$N$10:$N$37,$P$10:$P$37)</f>
        <v>Device</v>
      </c>
      <c r="J2224" t="s">
        <v>8</v>
      </c>
      <c r="K2224" t="s">
        <v>133</v>
      </c>
      <c r="L2224">
        <v>1</v>
      </c>
    </row>
    <row r="2225" spans="1:12" x14ac:dyDescent="0.2">
      <c r="A2225" s="1" t="d">
        <v>2023-02-08</v>
      </c>
      <c r="B2225" s="45">
        <v>-1</v>
      </c>
      <c r="C2225" t="s">
        <v>77</v>
      </c>
      <c r="D2225" t="str">
        <f>_xlfn.XLOOKUP(Table2[[#This Row],[Patron Group]],$R$10:$R$24,$S$10:$S$24)</f>
        <v>Undergraduate</v>
      </c>
      <c r="E2225" s="1" t="d">
        <v>2023-02-15</v>
      </c>
      <c r="F2225" t="s">
        <v>1052</v>
      </c>
      <c r="G2225" t="s">
        <v>2274</v>
      </c>
      <c r="H2225" t="str">
        <f>_xlfn.XLOOKUP(Table2[[#This Row],[Unique BarCode]],$N$10:$N$37,$O$10:$O$37)</f>
        <v>MacBook</v>
      </c>
      <c r="I2225" t="str">
        <f>_xlfn.XLOOKUP(Table2[[#This Row],[Unique BarCode]],$N$10:$N$37,$P$10:$P$37)</f>
        <v>Device</v>
      </c>
      <c r="J2225" t="s">
        <v>8</v>
      </c>
      <c r="K2225" t="s">
        <v>1052</v>
      </c>
      <c r="L2225">
        <v>1</v>
      </c>
    </row>
    <row r="2226" spans="1:12" x14ac:dyDescent="0.2">
      <c r="A2226" s="1" t="d">
        <v>2023-02-08</v>
      </c>
      <c r="B2226" s="45">
        <v>-1</v>
      </c>
      <c r="C2226" t="s">
        <v>77</v>
      </c>
      <c r="D2226" t="str">
        <f>_xlfn.XLOOKUP(Table2[[#This Row],[Patron Group]],$R$10:$R$24,$S$10:$S$24)</f>
        <v>Undergraduate</v>
      </c>
      <c r="E2226" s="1" t="d">
        <v>2023-02-15</v>
      </c>
      <c r="F2226" t="s">
        <v>1544</v>
      </c>
      <c r="G2226" t="s">
        <v>2274</v>
      </c>
      <c r="H2226" t="str">
        <f>_xlfn.XLOOKUP(Table2[[#This Row],[Unique BarCode]],$N$10:$N$37,$O$10:$O$37)</f>
        <v>MacBook</v>
      </c>
      <c r="I2226" t="str">
        <f>_xlfn.XLOOKUP(Table2[[#This Row],[Unique BarCode]],$N$10:$N$37,$P$10:$P$37)</f>
        <v>Device</v>
      </c>
      <c r="J2226" t="s">
        <v>8</v>
      </c>
      <c r="K2226" t="s">
        <v>1544</v>
      </c>
      <c r="L2226">
        <v>1</v>
      </c>
    </row>
    <row r="2227" spans="1:12" x14ac:dyDescent="0.2">
      <c r="A2227" s="1" t="d">
        <v>2023-02-08</v>
      </c>
      <c r="B2227" s="45">
        <v>-1</v>
      </c>
      <c r="C2227" t="s">
        <v>77</v>
      </c>
      <c r="D2227" t="str">
        <f>_xlfn.XLOOKUP(Table2[[#This Row],[Patron Group]],$R$10:$R$24,$S$10:$S$24)</f>
        <v>Undergraduate</v>
      </c>
      <c r="E2227" s="1" t="d">
        <v>2023-02-15</v>
      </c>
      <c r="F2227" t="s">
        <v>1545</v>
      </c>
      <c r="G2227" t="s">
        <v>2275</v>
      </c>
      <c r="H2227" t="str">
        <f>_xlfn.XLOOKUP(Table2[[#This Row],[Unique BarCode]],$N$10:$N$37,$O$10:$O$37)</f>
        <v>iPad</v>
      </c>
      <c r="I2227" t="str">
        <f>_xlfn.XLOOKUP(Table2[[#This Row],[Unique BarCode]],$N$10:$N$37,$P$10:$P$37)</f>
        <v>Device</v>
      </c>
      <c r="J2227" t="s">
        <v>8</v>
      </c>
      <c r="K2227" t="s">
        <v>1546</v>
      </c>
      <c r="L2227">
        <v>1</v>
      </c>
    </row>
    <row r="2228" spans="1:12" x14ac:dyDescent="0.2">
      <c r="A2228" s="1" t="d">
        <v>2023-02-08</v>
      </c>
      <c r="B2228" s="45">
        <v>-1</v>
      </c>
      <c r="C2228" t="s">
        <v>77</v>
      </c>
      <c r="D2228" t="str">
        <f>_xlfn.XLOOKUP(Table2[[#This Row],[Patron Group]],$R$10:$R$24,$S$10:$S$24)</f>
        <v>Undergraduate</v>
      </c>
      <c r="E2228" s="1" t="d">
        <v>2023-02-15</v>
      </c>
      <c r="F2228" t="s">
        <v>1373</v>
      </c>
      <c r="G2228" t="s">
        <v>2275</v>
      </c>
      <c r="H2228" t="str">
        <f>_xlfn.XLOOKUP(Table2[[#This Row],[Unique BarCode]],$N$10:$N$37,$O$10:$O$37)</f>
        <v>iPad</v>
      </c>
      <c r="I2228" t="str">
        <f>_xlfn.XLOOKUP(Table2[[#This Row],[Unique BarCode]],$N$10:$N$37,$P$10:$P$37)</f>
        <v>Device</v>
      </c>
      <c r="J2228" t="s">
        <v>8</v>
      </c>
      <c r="K2228" t="s">
        <v>1374</v>
      </c>
      <c r="L2228">
        <v>1</v>
      </c>
    </row>
    <row r="2229" spans="1:12" x14ac:dyDescent="0.2">
      <c r="A2229" s="1" t="d">
        <v>2023-02-08</v>
      </c>
      <c r="B2229" s="45">
        <v>-1</v>
      </c>
      <c r="C2229" t="s">
        <v>77</v>
      </c>
      <c r="D2229" t="str">
        <f>_xlfn.XLOOKUP(Table2[[#This Row],[Patron Group]],$R$10:$R$24,$S$10:$S$24)</f>
        <v>Undergraduate</v>
      </c>
      <c r="E2229" s="1" t="d">
        <v>2023-02-15</v>
      </c>
      <c r="F2229" t="s">
        <v>1136</v>
      </c>
      <c r="G2229" t="s">
        <v>2275</v>
      </c>
      <c r="H2229" t="str">
        <f>_xlfn.XLOOKUP(Table2[[#This Row],[Unique BarCode]],$N$10:$N$37,$O$10:$O$37)</f>
        <v>iPad</v>
      </c>
      <c r="I2229" t="str">
        <f>_xlfn.XLOOKUP(Table2[[#This Row],[Unique BarCode]],$N$10:$N$37,$P$10:$P$37)</f>
        <v>Device</v>
      </c>
      <c r="J2229" t="s">
        <v>8</v>
      </c>
      <c r="L2229">
        <v>1</v>
      </c>
    </row>
    <row r="2230" spans="1:12" x14ac:dyDescent="0.2">
      <c r="A2230" s="1" t="d">
        <v>2023-02-08</v>
      </c>
      <c r="B2230" s="45">
        <v>-1</v>
      </c>
      <c r="C2230" t="s">
        <v>77</v>
      </c>
      <c r="D2230" t="str">
        <f>_xlfn.XLOOKUP(Table2[[#This Row],[Patron Group]],$R$10:$R$24,$S$10:$S$24)</f>
        <v>Undergraduate</v>
      </c>
      <c r="E2230" s="1" t="d">
        <v>2023-02-15</v>
      </c>
      <c r="F2230" t="s">
        <v>508</v>
      </c>
      <c r="G2230" t="s">
        <v>2263</v>
      </c>
      <c r="H2230" t="str">
        <f>_xlfn.XLOOKUP(Table2[[#This Row],[Unique BarCode]],$N$10:$N$37,$O$10:$O$37)</f>
        <v>HP Laptop</v>
      </c>
      <c r="I2230" t="str">
        <f>_xlfn.XLOOKUP(Table2[[#This Row],[Unique BarCode]],$N$10:$N$37,$P$10:$P$37)</f>
        <v>Device</v>
      </c>
      <c r="J2230" t="s">
        <v>8</v>
      </c>
      <c r="K2230" t="s">
        <v>509</v>
      </c>
      <c r="L2230">
        <v>1</v>
      </c>
    </row>
    <row r="2231" spans="1:12" x14ac:dyDescent="0.2">
      <c r="A2231" s="1" t="d">
        <v>2023-02-08</v>
      </c>
      <c r="B2231" s="45">
        <v>-1</v>
      </c>
      <c r="C2231" t="s">
        <v>77</v>
      </c>
      <c r="D2231" t="str">
        <f>_xlfn.XLOOKUP(Table2[[#This Row],[Patron Group]],$R$10:$R$24,$S$10:$S$24)</f>
        <v>Undergraduate</v>
      </c>
      <c r="E2231" s="1" t="d">
        <v>2023-02-21</v>
      </c>
      <c r="F2231" t="s">
        <v>1547</v>
      </c>
      <c r="G2231" t="s">
        <v>2275</v>
      </c>
      <c r="H2231" t="str">
        <f>_xlfn.XLOOKUP(Table2[[#This Row],[Unique BarCode]],$N$10:$N$37,$O$10:$O$37)</f>
        <v>iPad</v>
      </c>
      <c r="I2231" t="str">
        <f>_xlfn.XLOOKUP(Table2[[#This Row],[Unique BarCode]],$N$10:$N$37,$P$10:$P$37)</f>
        <v>Device</v>
      </c>
      <c r="J2231" t="s">
        <v>8</v>
      </c>
      <c r="K2231" t="s">
        <v>1548</v>
      </c>
      <c r="L2231">
        <v>1</v>
      </c>
    </row>
    <row r="2232" spans="1:12" x14ac:dyDescent="0.2">
      <c r="A2232" s="1" t="d">
        <v>2023-02-08</v>
      </c>
      <c r="B2232" s="45">
        <v>-1</v>
      </c>
      <c r="C2232" t="s">
        <v>77</v>
      </c>
      <c r="D2232" t="str">
        <f>_xlfn.XLOOKUP(Table2[[#This Row],[Patron Group]],$R$10:$R$24,$S$10:$S$24)</f>
        <v>Undergraduate</v>
      </c>
      <c r="E2232" s="1" t="d">
        <v>2023-02-21</v>
      </c>
      <c r="F2232" t="s">
        <v>1170</v>
      </c>
      <c r="G2232" t="s">
        <v>2263</v>
      </c>
      <c r="H2232" t="str">
        <f>_xlfn.XLOOKUP(Table2[[#This Row],[Unique BarCode]],$N$10:$N$37,$O$10:$O$37)</f>
        <v>HP Laptop</v>
      </c>
      <c r="I2232" t="str">
        <f>_xlfn.XLOOKUP(Table2[[#This Row],[Unique BarCode]],$N$10:$N$37,$P$10:$P$37)</f>
        <v>Device</v>
      </c>
      <c r="J2232" t="s">
        <v>8</v>
      </c>
      <c r="K2232" t="s">
        <v>1171</v>
      </c>
      <c r="L2232">
        <v>1</v>
      </c>
    </row>
    <row r="2233" spans="1:12" x14ac:dyDescent="0.2">
      <c r="A2233" s="1" t="d">
        <v>2023-02-08</v>
      </c>
      <c r="B2233" s="45">
        <v>-1</v>
      </c>
      <c r="C2233" t="s">
        <v>77</v>
      </c>
      <c r="D2233" t="str">
        <f>_xlfn.XLOOKUP(Table2[[#This Row],[Patron Group]],$R$10:$R$24,$S$10:$S$24)</f>
        <v>Undergraduate</v>
      </c>
      <c r="E2233" s="1" t="d">
        <v>2023-02-22</v>
      </c>
      <c r="F2233" t="s">
        <v>313</v>
      </c>
      <c r="G2233" t="s">
        <v>2274</v>
      </c>
      <c r="H2233" t="str">
        <f>_xlfn.XLOOKUP(Table2[[#This Row],[Unique BarCode]],$N$10:$N$37,$O$10:$O$37)</f>
        <v>MacBook</v>
      </c>
      <c r="I2233" t="str">
        <f>_xlfn.XLOOKUP(Table2[[#This Row],[Unique BarCode]],$N$10:$N$37,$P$10:$P$37)</f>
        <v>Device</v>
      </c>
      <c r="J2233" t="s">
        <v>8</v>
      </c>
      <c r="K2233" t="s">
        <v>314</v>
      </c>
      <c r="L2233">
        <v>1</v>
      </c>
    </row>
    <row r="2234" spans="1:12" x14ac:dyDescent="0.2">
      <c r="A2234" s="1" t="d">
        <v>2023-02-08</v>
      </c>
      <c r="B2234" s="45">
        <v>-1</v>
      </c>
      <c r="C2234" t="s">
        <v>77</v>
      </c>
      <c r="D2234" t="str">
        <f>_xlfn.XLOOKUP(Table2[[#This Row],[Patron Group]],$R$10:$R$24,$S$10:$S$24)</f>
        <v>Undergraduate</v>
      </c>
      <c r="E2234" s="1" t="d">
        <v>2023-02-22</v>
      </c>
      <c r="F2234" t="s">
        <v>1026</v>
      </c>
      <c r="G2234" t="s">
        <v>2275</v>
      </c>
      <c r="H2234" t="str">
        <f>_xlfn.XLOOKUP(Table2[[#This Row],[Unique BarCode]],$N$10:$N$37,$O$10:$O$37)</f>
        <v>iPad</v>
      </c>
      <c r="I2234" t="str">
        <f>_xlfn.XLOOKUP(Table2[[#This Row],[Unique BarCode]],$N$10:$N$37,$P$10:$P$37)</f>
        <v>Device</v>
      </c>
      <c r="J2234" t="s">
        <v>8</v>
      </c>
      <c r="L2234">
        <v>1</v>
      </c>
    </row>
    <row r="2235" spans="1:12" x14ac:dyDescent="0.2">
      <c r="A2235" s="1" t="d">
        <v>2023-02-08</v>
      </c>
      <c r="B2235" s="45">
        <v>-1</v>
      </c>
      <c r="C2235" t="s">
        <v>77</v>
      </c>
      <c r="D2235" t="str">
        <f>_xlfn.XLOOKUP(Table2[[#This Row],[Patron Group]],$R$10:$R$24,$S$10:$S$24)</f>
        <v>Undergraduate</v>
      </c>
      <c r="E2235" s="1" t="d">
        <v>2023-02-22</v>
      </c>
      <c r="F2235" t="s">
        <v>749</v>
      </c>
      <c r="G2235" t="s">
        <v>2263</v>
      </c>
      <c r="H2235" t="str">
        <f>_xlfn.XLOOKUP(Table2[[#This Row],[Unique BarCode]],$N$10:$N$37,$O$10:$O$37)</f>
        <v>HP Laptop</v>
      </c>
      <c r="I2235" t="str">
        <f>_xlfn.XLOOKUP(Table2[[#This Row],[Unique BarCode]],$N$10:$N$37,$P$10:$P$37)</f>
        <v>Device</v>
      </c>
      <c r="J2235" t="s">
        <v>8</v>
      </c>
      <c r="K2235" t="s">
        <v>750</v>
      </c>
      <c r="L2235">
        <v>1</v>
      </c>
    </row>
    <row r="2236" spans="1:12" x14ac:dyDescent="0.2">
      <c r="A2236" s="1" t="d">
        <v>2023-02-08</v>
      </c>
      <c r="B2236" s="45">
        <v>-1</v>
      </c>
      <c r="C2236" t="s">
        <v>77</v>
      </c>
      <c r="D2236" t="str">
        <f>_xlfn.XLOOKUP(Table2[[#This Row],[Patron Group]],$R$10:$R$24,$S$10:$S$24)</f>
        <v>Undergraduate</v>
      </c>
      <c r="E2236" s="1" t="d">
        <v>2023-02-22</v>
      </c>
      <c r="F2236" t="s">
        <v>740</v>
      </c>
      <c r="G2236" t="s">
        <v>2263</v>
      </c>
      <c r="H2236" t="str">
        <f>_xlfn.XLOOKUP(Table2[[#This Row],[Unique BarCode]],$N$10:$N$37,$O$10:$O$37)</f>
        <v>HP Laptop</v>
      </c>
      <c r="I2236" t="str">
        <f>_xlfn.XLOOKUP(Table2[[#This Row],[Unique BarCode]],$N$10:$N$37,$P$10:$P$37)</f>
        <v>Device</v>
      </c>
      <c r="J2236" t="s">
        <v>8</v>
      </c>
      <c r="K2236" t="s">
        <v>741</v>
      </c>
      <c r="L2236">
        <v>1</v>
      </c>
    </row>
    <row r="2237" spans="1:12" x14ac:dyDescent="0.2">
      <c r="A2237" s="1" t="d">
        <v>2023-02-08</v>
      </c>
      <c r="B2237" s="45">
        <v>-1</v>
      </c>
      <c r="C2237" t="s">
        <v>77</v>
      </c>
      <c r="D2237" t="str">
        <f>_xlfn.XLOOKUP(Table2[[#This Row],[Patron Group]],$R$10:$R$24,$S$10:$S$24)</f>
        <v>Undergraduate</v>
      </c>
      <c r="E2237" s="1" t="d">
        <v>2023-02-22</v>
      </c>
      <c r="F2237" t="s">
        <v>1229</v>
      </c>
      <c r="G2237" t="s">
        <v>2263</v>
      </c>
      <c r="H2237" t="str">
        <f>_xlfn.XLOOKUP(Table2[[#This Row],[Unique BarCode]],$N$10:$N$37,$O$10:$O$37)</f>
        <v>HP Laptop</v>
      </c>
      <c r="I2237" t="str">
        <f>_xlfn.XLOOKUP(Table2[[#This Row],[Unique BarCode]],$N$10:$N$37,$P$10:$P$37)</f>
        <v>Device</v>
      </c>
      <c r="J2237" t="s">
        <v>8</v>
      </c>
      <c r="K2237" t="s">
        <v>1230</v>
      </c>
      <c r="L2237">
        <v>1</v>
      </c>
    </row>
    <row r="2238" spans="1:12" x14ac:dyDescent="0.2">
      <c r="A2238" s="1" t="d">
        <v>2023-02-08</v>
      </c>
      <c r="B2238" s="45">
        <v>-1</v>
      </c>
      <c r="C2238" t="s">
        <v>77</v>
      </c>
      <c r="D2238" t="str">
        <f>_xlfn.XLOOKUP(Table2[[#This Row],[Patron Group]],$R$10:$R$24,$S$10:$S$24)</f>
        <v>Undergraduate</v>
      </c>
      <c r="E2238" s="1" t="d">
        <v>2023-02-22</v>
      </c>
      <c r="F2238" t="s">
        <v>615</v>
      </c>
      <c r="G2238" t="s">
        <v>2263</v>
      </c>
      <c r="H2238" t="str">
        <f>_xlfn.XLOOKUP(Table2[[#This Row],[Unique BarCode]],$N$10:$N$37,$O$10:$O$37)</f>
        <v>HP Laptop</v>
      </c>
      <c r="I2238" t="str">
        <f>_xlfn.XLOOKUP(Table2[[#This Row],[Unique BarCode]],$N$10:$N$37,$P$10:$P$37)</f>
        <v>Device</v>
      </c>
      <c r="J2238" t="s">
        <v>8</v>
      </c>
      <c r="K2238" t="s">
        <v>616</v>
      </c>
      <c r="L2238">
        <v>1</v>
      </c>
    </row>
    <row r="2239" spans="1:12" x14ac:dyDescent="0.2">
      <c r="A2239" s="1" t="d">
        <v>2023-02-08</v>
      </c>
      <c r="B2239" s="45">
        <v>-1</v>
      </c>
      <c r="C2239" t="s">
        <v>77</v>
      </c>
      <c r="D2239" t="str">
        <f>_xlfn.XLOOKUP(Table2[[#This Row],[Patron Group]],$R$10:$R$24,$S$10:$S$24)</f>
        <v>Undergraduate</v>
      </c>
      <c r="E2239" s="1" t="d">
        <v>2023-02-22</v>
      </c>
      <c r="F2239" t="s">
        <v>932</v>
      </c>
      <c r="G2239" t="s">
        <v>2263</v>
      </c>
      <c r="H2239" t="str">
        <f>_xlfn.XLOOKUP(Table2[[#This Row],[Unique BarCode]],$N$10:$N$37,$O$10:$O$37)</f>
        <v>HP Laptop</v>
      </c>
      <c r="I2239" t="str">
        <f>_xlfn.XLOOKUP(Table2[[#This Row],[Unique BarCode]],$N$10:$N$37,$P$10:$P$37)</f>
        <v>Device</v>
      </c>
      <c r="J2239" t="s">
        <v>8</v>
      </c>
      <c r="K2239" t="s">
        <v>933</v>
      </c>
      <c r="L2239">
        <v>1</v>
      </c>
    </row>
    <row r="2240" spans="1:12" x14ac:dyDescent="0.2">
      <c r="A2240" s="1" t="d">
        <v>2023-02-08</v>
      </c>
      <c r="B2240" s="45">
        <v>5560036480006530</v>
      </c>
      <c r="C2240" t="s">
        <v>77</v>
      </c>
      <c r="D2240" t="str">
        <f>_xlfn.XLOOKUP(Table2[[#This Row],[Patron Group]],$R$10:$R$24,$S$10:$S$24)</f>
        <v>Undergraduate</v>
      </c>
      <c r="E2240" s="1" t="d">
        <v>2023-02-08</v>
      </c>
      <c r="F2240" t="s">
        <v>1363</v>
      </c>
      <c r="G2240" t="s">
        <v>2281</v>
      </c>
      <c r="H2240" t="str">
        <f>_xlfn.XLOOKUP(Table2[[#This Row],[Unique BarCode]],$N$10:$N$37,$O$10:$O$37)</f>
        <v>HDMIC</v>
      </c>
      <c r="I2240" t="str">
        <f>_xlfn.XLOOKUP(Table2[[#This Row],[Unique BarCode]],$N$10:$N$37,$P$10:$P$37)</f>
        <v>Cable</v>
      </c>
      <c r="J2240" t="s">
        <v>8</v>
      </c>
      <c r="K2240" t="s">
        <v>1364</v>
      </c>
      <c r="L2240">
        <v>1</v>
      </c>
    </row>
    <row r="2241" spans="1:12" x14ac:dyDescent="0.2">
      <c r="A2241" s="1" t="d">
        <v>2023-02-08</v>
      </c>
      <c r="B2241" s="45">
        <v>5561565180006530</v>
      </c>
      <c r="C2241" t="s">
        <v>77</v>
      </c>
      <c r="D2241" t="str">
        <f>_xlfn.XLOOKUP(Table2[[#This Row],[Patron Group]],$R$10:$R$24,$S$10:$S$24)</f>
        <v>Undergraduate</v>
      </c>
      <c r="E2241" s="1" t="d">
        <v>2023-06-01</v>
      </c>
      <c r="F2241" t="s">
        <v>1549</v>
      </c>
      <c r="G2241" t="s">
        <v>2279</v>
      </c>
      <c r="H2241" t="str">
        <f>_xlfn.XLOOKUP(Table2[[#This Row],[Unique BarCode]],$N$10:$N$37,$O$10:$O$37)</f>
        <v>EE Devices</v>
      </c>
      <c r="I2241" t="str">
        <f>_xlfn.XLOOKUP(Table2[[#This Row],[Unique BarCode]],$N$10:$N$37,$P$10:$P$37)</f>
        <v>EE Devices</v>
      </c>
      <c r="J2241" t="s">
        <v>49</v>
      </c>
      <c r="L2241">
        <v>1</v>
      </c>
    </row>
    <row r="2242" spans="1:12" x14ac:dyDescent="0.2">
      <c r="A2242" s="1" t="d">
        <v>2023-02-09</v>
      </c>
      <c r="B2242" s="45">
        <v>-1</v>
      </c>
      <c r="C2242" t="s">
        <v>20</v>
      </c>
      <c r="D2242" t="str">
        <f>_xlfn.XLOOKUP(Table2[[#This Row],[Patron Group]],$R$10:$R$24,$S$10:$S$24)</f>
        <v>Graduate</v>
      </c>
      <c r="E2242" s="1" t="d">
        <v>2023-02-09</v>
      </c>
      <c r="F2242" t="s">
        <v>1123</v>
      </c>
      <c r="G2242" t="s">
        <v>2276</v>
      </c>
      <c r="H2242" t="str">
        <f>_xlfn.XLOOKUP(Table2[[#This Row],[Unique BarCode]],$N$10:$N$37,$O$10:$O$37)</f>
        <v>CALC</v>
      </c>
      <c r="I2242" t="str">
        <f>_xlfn.XLOOKUP(Table2[[#This Row],[Unique BarCode]],$N$10:$N$37,$P$10:$P$37)</f>
        <v>Accessory</v>
      </c>
      <c r="J2242" t="s">
        <v>8</v>
      </c>
      <c r="K2242" t="s">
        <v>1124</v>
      </c>
      <c r="L2242">
        <v>1</v>
      </c>
    </row>
    <row r="2243" spans="1:12" x14ac:dyDescent="0.2">
      <c r="A2243" s="1" t="d">
        <v>2023-02-09</v>
      </c>
      <c r="B2243" s="45">
        <v>-1</v>
      </c>
      <c r="C2243" t="s">
        <v>20</v>
      </c>
      <c r="D2243" t="str">
        <f>_xlfn.XLOOKUP(Table2[[#This Row],[Patron Group]],$R$10:$R$24,$S$10:$S$24)</f>
        <v>Graduate</v>
      </c>
      <c r="E2243" s="1" t="d">
        <v>2023-02-09</v>
      </c>
      <c r="F2243" t="s">
        <v>1404</v>
      </c>
      <c r="G2243" t="s">
        <v>2281</v>
      </c>
      <c r="H2243" t="str">
        <f>_xlfn.XLOOKUP(Table2[[#This Row],[Unique BarCode]],$N$10:$N$37,$O$10:$O$37)</f>
        <v>HDMIC</v>
      </c>
      <c r="I2243" t="str">
        <f>_xlfn.XLOOKUP(Table2[[#This Row],[Unique BarCode]],$N$10:$N$37,$P$10:$P$37)</f>
        <v>Cable</v>
      </c>
      <c r="J2243" t="s">
        <v>8</v>
      </c>
      <c r="K2243" t="s">
        <v>1405</v>
      </c>
      <c r="L2243">
        <v>1</v>
      </c>
    </row>
    <row r="2244" spans="1:12" x14ac:dyDescent="0.2">
      <c r="A2244" s="1" t="d">
        <v>2023-02-09</v>
      </c>
      <c r="B2244" s="45">
        <v>-1</v>
      </c>
      <c r="C2244" t="s">
        <v>20</v>
      </c>
      <c r="D2244" t="str">
        <f>_xlfn.XLOOKUP(Table2[[#This Row],[Patron Group]],$R$10:$R$24,$S$10:$S$24)</f>
        <v>Graduate</v>
      </c>
      <c r="E2244" s="1" t="d">
        <v>2023-02-09</v>
      </c>
      <c r="F2244" t="s">
        <v>1554</v>
      </c>
      <c r="G2244" t="s">
        <v>2266</v>
      </c>
      <c r="H2244" t="str">
        <f>_xlfn.XLOOKUP(Table2[[#This Row],[Unique BarCode]],$N$10:$N$37,$O$10:$O$37)</f>
        <v>Headphones</v>
      </c>
      <c r="I2244" t="str">
        <f>_xlfn.XLOOKUP(Table2[[#This Row],[Unique BarCode]],$N$10:$N$37,$P$10:$P$37)</f>
        <v>Accessory</v>
      </c>
      <c r="J2244" t="s">
        <v>13</v>
      </c>
      <c r="K2244" t="s">
        <v>1555</v>
      </c>
      <c r="L2244">
        <v>1</v>
      </c>
    </row>
    <row r="2245" spans="1:12" x14ac:dyDescent="0.2">
      <c r="A2245" s="1" t="d">
        <v>2023-02-09</v>
      </c>
      <c r="B2245" s="45">
        <v>-1</v>
      </c>
      <c r="C2245" t="s">
        <v>20</v>
      </c>
      <c r="D2245" t="str">
        <f>_xlfn.XLOOKUP(Table2[[#This Row],[Patron Group]],$R$10:$R$24,$S$10:$S$24)</f>
        <v>Graduate</v>
      </c>
      <c r="E2245" s="1" t="d">
        <v>2023-02-09</v>
      </c>
      <c r="F2245" t="s">
        <v>436</v>
      </c>
      <c r="G2245" t="s">
        <v>2282</v>
      </c>
      <c r="H2245" t="str">
        <f>_xlfn.XLOOKUP(Table2[[#This Row],[Unique BarCode]],$N$10:$N$37,$O$10:$O$37)</f>
        <v>HPUSBC</v>
      </c>
      <c r="I2245" t="str">
        <f>_xlfn.XLOOKUP(Table2[[#This Row],[Unique BarCode]],$N$10:$N$37,$P$10:$P$37)</f>
        <v>Charger</v>
      </c>
      <c r="J2245" t="s">
        <v>49</v>
      </c>
      <c r="K2245" t="s">
        <v>437</v>
      </c>
      <c r="L2245">
        <v>1</v>
      </c>
    </row>
    <row r="2246" spans="1:12" x14ac:dyDescent="0.2">
      <c r="A2246" s="1" t="d">
        <v>2023-02-09</v>
      </c>
      <c r="B2246" s="45">
        <v>-1</v>
      </c>
      <c r="C2246" t="s">
        <v>20</v>
      </c>
      <c r="D2246" t="str">
        <f>_xlfn.XLOOKUP(Table2[[#This Row],[Patron Group]],$R$10:$R$24,$S$10:$S$24)</f>
        <v>Graduate</v>
      </c>
      <c r="E2246" s="1" t="d">
        <v>2023-02-09</v>
      </c>
      <c r="F2246" t="s">
        <v>687</v>
      </c>
      <c r="G2246" t="s">
        <v>2282</v>
      </c>
      <c r="H2246" t="str">
        <f>_xlfn.XLOOKUP(Table2[[#This Row],[Unique BarCode]],$N$10:$N$37,$O$10:$O$37)</f>
        <v>HPUSBC</v>
      </c>
      <c r="I2246" t="str">
        <f>_xlfn.XLOOKUP(Table2[[#This Row],[Unique BarCode]],$N$10:$N$37,$P$10:$P$37)</f>
        <v>Charger</v>
      </c>
      <c r="J2246" t="s">
        <v>49</v>
      </c>
      <c r="L2246">
        <v>1</v>
      </c>
    </row>
    <row r="2247" spans="1:12" x14ac:dyDescent="0.2">
      <c r="A2247" s="1" t="d">
        <v>2023-02-09</v>
      </c>
      <c r="B2247" s="45">
        <v>-1</v>
      </c>
      <c r="C2247" t="s">
        <v>20</v>
      </c>
      <c r="D2247" t="str">
        <f>_xlfn.XLOOKUP(Table2[[#This Row],[Patron Group]],$R$10:$R$24,$S$10:$S$24)</f>
        <v>Graduate</v>
      </c>
      <c r="E2247" s="1" t="d">
        <v>2023-02-09</v>
      </c>
      <c r="F2247" t="s">
        <v>217</v>
      </c>
      <c r="G2247" t="s">
        <v>2282</v>
      </c>
      <c r="H2247" t="str">
        <f>_xlfn.XLOOKUP(Table2[[#This Row],[Unique BarCode]],$N$10:$N$37,$O$10:$O$37)</f>
        <v>HPUSBC</v>
      </c>
      <c r="I2247" t="str">
        <f>_xlfn.XLOOKUP(Table2[[#This Row],[Unique BarCode]],$N$10:$N$37,$P$10:$P$37)</f>
        <v>Charger</v>
      </c>
      <c r="J2247" t="s">
        <v>49</v>
      </c>
      <c r="L2247">
        <v>1</v>
      </c>
    </row>
    <row r="2248" spans="1:12" x14ac:dyDescent="0.2">
      <c r="A2248" s="1" t="d">
        <v>2023-02-09</v>
      </c>
      <c r="B2248" s="45">
        <v>-1</v>
      </c>
      <c r="C2248" t="s">
        <v>20</v>
      </c>
      <c r="D2248" t="str">
        <f>_xlfn.XLOOKUP(Table2[[#This Row],[Patron Group]],$R$10:$R$24,$S$10:$S$24)</f>
        <v>Graduate</v>
      </c>
      <c r="E2248" s="1" t="d">
        <v>2023-02-09</v>
      </c>
      <c r="F2248" t="s">
        <v>837</v>
      </c>
      <c r="G2248" t="s">
        <v>2265</v>
      </c>
      <c r="H2248" t="str">
        <f>_xlfn.XLOOKUP(Table2[[#This Row],[Unique BarCode]],$N$10:$N$37,$O$10:$O$37)</f>
        <v>IPHONE</v>
      </c>
      <c r="I2248" t="str">
        <f>_xlfn.XLOOKUP(Table2[[#This Row],[Unique BarCode]],$N$10:$N$37,$P$10:$P$37)</f>
        <v>Charger</v>
      </c>
      <c r="J2248" t="s">
        <v>8</v>
      </c>
      <c r="K2248" t="s">
        <v>838</v>
      </c>
      <c r="L2248">
        <v>1</v>
      </c>
    </row>
    <row r="2249" spans="1:12" x14ac:dyDescent="0.2">
      <c r="A2249" s="1" t="d">
        <v>2023-02-09</v>
      </c>
      <c r="B2249" s="45">
        <v>-1</v>
      </c>
      <c r="C2249" t="s">
        <v>20</v>
      </c>
      <c r="D2249" t="str">
        <f>_xlfn.XLOOKUP(Table2[[#This Row],[Patron Group]],$R$10:$R$24,$S$10:$S$24)</f>
        <v>Graduate</v>
      </c>
      <c r="E2249" s="1" t="d">
        <v>2023-02-09</v>
      </c>
      <c r="F2249" t="s">
        <v>84</v>
      </c>
      <c r="G2249" t="s">
        <v>2265</v>
      </c>
      <c r="H2249" t="str">
        <f>_xlfn.XLOOKUP(Table2[[#This Row],[Unique BarCode]],$N$10:$N$37,$O$10:$O$37)</f>
        <v>IPHONE</v>
      </c>
      <c r="I2249" t="str">
        <f>_xlfn.XLOOKUP(Table2[[#This Row],[Unique BarCode]],$N$10:$N$37,$P$10:$P$37)</f>
        <v>Charger</v>
      </c>
      <c r="J2249" t="s">
        <v>8</v>
      </c>
      <c r="K2249" t="s">
        <v>85</v>
      </c>
      <c r="L2249">
        <v>1</v>
      </c>
    </row>
    <row r="2250" spans="1:12" x14ac:dyDescent="0.2">
      <c r="A2250" s="1" t="d">
        <v>2023-02-09</v>
      </c>
      <c r="B2250" s="45">
        <v>-1</v>
      </c>
      <c r="C2250" t="s">
        <v>20</v>
      </c>
      <c r="D2250" t="str">
        <f>_xlfn.XLOOKUP(Table2[[#This Row],[Patron Group]],$R$10:$R$24,$S$10:$S$24)</f>
        <v>Graduate</v>
      </c>
      <c r="E2250" s="1" t="d">
        <v>2023-02-09</v>
      </c>
      <c r="F2250" t="s">
        <v>86</v>
      </c>
      <c r="G2250" t="s">
        <v>2265</v>
      </c>
      <c r="H2250" t="str">
        <f>_xlfn.XLOOKUP(Table2[[#This Row],[Unique BarCode]],$N$10:$N$37,$O$10:$O$37)</f>
        <v>IPHONE</v>
      </c>
      <c r="I2250" t="str">
        <f>_xlfn.XLOOKUP(Table2[[#This Row],[Unique BarCode]],$N$10:$N$37,$P$10:$P$37)</f>
        <v>Charger</v>
      </c>
      <c r="J2250" t="s">
        <v>8</v>
      </c>
      <c r="K2250" t="s">
        <v>87</v>
      </c>
      <c r="L2250">
        <v>1</v>
      </c>
    </row>
    <row r="2251" spans="1:12" x14ac:dyDescent="0.2">
      <c r="A2251" s="1" t="d">
        <v>2023-02-09</v>
      </c>
      <c r="B2251" s="45">
        <v>-1</v>
      </c>
      <c r="C2251" t="s">
        <v>20</v>
      </c>
      <c r="D2251" t="str">
        <f>_xlfn.XLOOKUP(Table2[[#This Row],[Patron Group]],$R$10:$R$24,$S$10:$S$24)</f>
        <v>Graduate</v>
      </c>
      <c r="E2251" s="1" t="d">
        <v>2023-02-09</v>
      </c>
      <c r="F2251" t="s">
        <v>433</v>
      </c>
      <c r="G2251" t="s">
        <v>2265</v>
      </c>
      <c r="H2251" t="str">
        <f>_xlfn.XLOOKUP(Table2[[#This Row],[Unique BarCode]],$N$10:$N$37,$O$10:$O$37)</f>
        <v>IPHONE</v>
      </c>
      <c r="I2251" t="str">
        <f>_xlfn.XLOOKUP(Table2[[#This Row],[Unique BarCode]],$N$10:$N$37,$P$10:$P$37)</f>
        <v>Charger</v>
      </c>
      <c r="J2251" t="s">
        <v>8</v>
      </c>
      <c r="K2251" t="s">
        <v>434</v>
      </c>
      <c r="L2251">
        <v>1</v>
      </c>
    </row>
    <row r="2252" spans="1:12" x14ac:dyDescent="0.2">
      <c r="A2252" s="1" t="d">
        <v>2023-02-09</v>
      </c>
      <c r="B2252" s="45">
        <v>-1</v>
      </c>
      <c r="C2252" t="s">
        <v>20</v>
      </c>
      <c r="D2252" t="str">
        <f>_xlfn.XLOOKUP(Table2[[#This Row],[Patron Group]],$R$10:$R$24,$S$10:$S$24)</f>
        <v>Graduate</v>
      </c>
      <c r="E2252" s="1" t="d">
        <v>2023-02-09</v>
      </c>
      <c r="F2252" t="s">
        <v>222</v>
      </c>
      <c r="G2252" t="s">
        <v>2265</v>
      </c>
      <c r="H2252" t="str">
        <f>_xlfn.XLOOKUP(Table2[[#This Row],[Unique BarCode]],$N$10:$N$37,$O$10:$O$37)</f>
        <v>IPHONE</v>
      </c>
      <c r="I2252" t="str">
        <f>_xlfn.XLOOKUP(Table2[[#This Row],[Unique BarCode]],$N$10:$N$37,$P$10:$P$37)</f>
        <v>Charger</v>
      </c>
      <c r="J2252" t="s">
        <v>13</v>
      </c>
      <c r="K2252" t="s">
        <v>223</v>
      </c>
      <c r="L2252">
        <v>1</v>
      </c>
    </row>
    <row r="2253" spans="1:12" x14ac:dyDescent="0.2">
      <c r="A2253" s="1" t="d">
        <v>2023-02-09</v>
      </c>
      <c r="B2253" s="45">
        <v>-1</v>
      </c>
      <c r="C2253" t="s">
        <v>20</v>
      </c>
      <c r="D2253" t="str">
        <f>_xlfn.XLOOKUP(Table2[[#This Row],[Patron Group]],$R$10:$R$24,$S$10:$S$24)</f>
        <v>Graduate</v>
      </c>
      <c r="E2253" s="1" t="d">
        <v>2023-02-09</v>
      </c>
      <c r="F2253" t="s">
        <v>813</v>
      </c>
      <c r="G2253" t="s">
        <v>2268</v>
      </c>
      <c r="H2253" t="str">
        <f>_xlfn.XLOOKUP(Table2[[#This Row],[Unique BarCode]],$N$10:$N$37,$O$10:$O$37)</f>
        <v>MACCHRG</v>
      </c>
      <c r="I2253" t="str">
        <f>_xlfn.XLOOKUP(Table2[[#This Row],[Unique BarCode]],$N$10:$N$37,$P$10:$P$37)</f>
        <v>Charger</v>
      </c>
      <c r="J2253" t="s">
        <v>13</v>
      </c>
      <c r="K2253" t="s">
        <v>814</v>
      </c>
      <c r="L2253">
        <v>1</v>
      </c>
    </row>
    <row r="2254" spans="1:12" x14ac:dyDescent="0.2">
      <c r="A2254" s="1" t="d">
        <v>2023-02-09</v>
      </c>
      <c r="B2254" s="45">
        <v>-1</v>
      </c>
      <c r="C2254" t="s">
        <v>20</v>
      </c>
      <c r="D2254" t="str">
        <f>_xlfn.XLOOKUP(Table2[[#This Row],[Patron Group]],$R$10:$R$24,$S$10:$S$24)</f>
        <v>Graduate</v>
      </c>
      <c r="E2254" s="1" t="d">
        <v>2023-02-09</v>
      </c>
      <c r="F2254" t="s">
        <v>471</v>
      </c>
      <c r="G2254" t="s">
        <v>2296</v>
      </c>
      <c r="H2254" t="str">
        <f>_xlfn.XLOOKUP(Table2[[#This Row],[Unique BarCode]],$N$10:$N$37,$O$10:$O$37)</f>
        <v>MACUSBC</v>
      </c>
      <c r="I2254" t="str">
        <f>_xlfn.XLOOKUP(Table2[[#This Row],[Unique BarCode]],$N$10:$N$37,$P$10:$P$37)</f>
        <v>Charger</v>
      </c>
      <c r="J2254" t="s">
        <v>8</v>
      </c>
      <c r="K2254" t="s">
        <v>472</v>
      </c>
      <c r="L2254">
        <v>1</v>
      </c>
    </row>
    <row r="2255" spans="1:12" x14ac:dyDescent="0.2">
      <c r="A2255" s="1" t="d">
        <v>2023-02-09</v>
      </c>
      <c r="B2255" s="45">
        <v>-1</v>
      </c>
      <c r="C2255" t="s">
        <v>20</v>
      </c>
      <c r="D2255" t="str">
        <f>_xlfn.XLOOKUP(Table2[[#This Row],[Patron Group]],$R$10:$R$24,$S$10:$S$24)</f>
        <v>Graduate</v>
      </c>
      <c r="E2255" s="1" t="d">
        <v>2023-02-09</v>
      </c>
      <c r="F2255" t="s">
        <v>276</v>
      </c>
      <c r="G2255" t="s">
        <v>2296</v>
      </c>
      <c r="H2255" t="str">
        <f>_xlfn.XLOOKUP(Table2[[#This Row],[Unique BarCode]],$N$10:$N$37,$O$10:$O$37)</f>
        <v>MACUSBC</v>
      </c>
      <c r="I2255" t="str">
        <f>_xlfn.XLOOKUP(Table2[[#This Row],[Unique BarCode]],$N$10:$N$37,$P$10:$P$37)</f>
        <v>Charger</v>
      </c>
      <c r="J2255" t="s">
        <v>8</v>
      </c>
      <c r="K2255" t="s">
        <v>277</v>
      </c>
      <c r="L2255">
        <v>1</v>
      </c>
    </row>
    <row r="2256" spans="1:12" x14ac:dyDescent="0.2">
      <c r="A2256" s="1" t="d">
        <v>2023-02-09</v>
      </c>
      <c r="B2256" s="45">
        <v>-1</v>
      </c>
      <c r="C2256" t="s">
        <v>20</v>
      </c>
      <c r="D2256" t="str">
        <f>_xlfn.XLOOKUP(Table2[[#This Row],[Patron Group]],$R$10:$R$24,$S$10:$S$24)</f>
        <v>Graduate</v>
      </c>
      <c r="E2256" s="1" t="d">
        <v>2023-02-09</v>
      </c>
      <c r="F2256" t="s">
        <v>37</v>
      </c>
      <c r="G2256" t="s">
        <v>2296</v>
      </c>
      <c r="H2256" t="str">
        <f>_xlfn.XLOOKUP(Table2[[#This Row],[Unique BarCode]],$N$10:$N$37,$O$10:$O$37)</f>
        <v>MACUSBC</v>
      </c>
      <c r="I2256" t="str">
        <f>_xlfn.XLOOKUP(Table2[[#This Row],[Unique BarCode]],$N$10:$N$37,$P$10:$P$37)</f>
        <v>Charger</v>
      </c>
      <c r="J2256" t="s">
        <v>8</v>
      </c>
      <c r="K2256" t="s">
        <v>38</v>
      </c>
      <c r="L2256">
        <v>1</v>
      </c>
    </row>
    <row r="2257" spans="1:12" x14ac:dyDescent="0.2">
      <c r="A2257" s="1" t="d">
        <v>2023-02-09</v>
      </c>
      <c r="B2257" s="45">
        <v>-1</v>
      </c>
      <c r="C2257" t="s">
        <v>20</v>
      </c>
      <c r="D2257" t="str">
        <f>_xlfn.XLOOKUP(Table2[[#This Row],[Patron Group]],$R$10:$R$24,$S$10:$S$24)</f>
        <v>Graduate</v>
      </c>
      <c r="E2257" s="1" t="d">
        <v>2023-02-09</v>
      </c>
      <c r="F2257" t="s">
        <v>39</v>
      </c>
      <c r="G2257" t="s">
        <v>2296</v>
      </c>
      <c r="H2257" t="str">
        <f>_xlfn.XLOOKUP(Table2[[#This Row],[Unique BarCode]],$N$10:$N$37,$O$10:$O$37)</f>
        <v>MACUSBC</v>
      </c>
      <c r="I2257" t="str">
        <f>_xlfn.XLOOKUP(Table2[[#This Row],[Unique BarCode]],$N$10:$N$37,$P$10:$P$37)</f>
        <v>Charger</v>
      </c>
      <c r="J2257" t="s">
        <v>8</v>
      </c>
      <c r="K2257" t="s">
        <v>40</v>
      </c>
      <c r="L2257">
        <v>1</v>
      </c>
    </row>
    <row r="2258" spans="1:12" x14ac:dyDescent="0.2">
      <c r="A2258" s="1" t="d">
        <v>2023-02-09</v>
      </c>
      <c r="B2258" s="45">
        <v>-1</v>
      </c>
      <c r="C2258" t="s">
        <v>20</v>
      </c>
      <c r="D2258" t="str">
        <f>_xlfn.XLOOKUP(Table2[[#This Row],[Patron Group]],$R$10:$R$24,$S$10:$S$24)</f>
        <v>Graduate</v>
      </c>
      <c r="E2258" s="1" t="d">
        <v>2023-02-09</v>
      </c>
      <c r="F2258" t="s">
        <v>93</v>
      </c>
      <c r="G2258" t="s">
        <v>2296</v>
      </c>
      <c r="H2258" t="str">
        <f>_xlfn.XLOOKUP(Table2[[#This Row],[Unique BarCode]],$N$10:$N$37,$O$10:$O$37)</f>
        <v>MACUSBC</v>
      </c>
      <c r="I2258" t="str">
        <f>_xlfn.XLOOKUP(Table2[[#This Row],[Unique BarCode]],$N$10:$N$37,$P$10:$P$37)</f>
        <v>Charger</v>
      </c>
      <c r="J2258" t="s">
        <v>8</v>
      </c>
      <c r="K2258" t="s">
        <v>94</v>
      </c>
      <c r="L2258">
        <v>1</v>
      </c>
    </row>
    <row r="2259" spans="1:12" x14ac:dyDescent="0.2">
      <c r="A2259" s="1" t="d">
        <v>2023-02-09</v>
      </c>
      <c r="B2259" s="45">
        <v>-1</v>
      </c>
      <c r="C2259" t="s">
        <v>20</v>
      </c>
      <c r="D2259" t="str">
        <f>_xlfn.XLOOKUP(Table2[[#This Row],[Patron Group]],$R$10:$R$24,$S$10:$S$24)</f>
        <v>Graduate</v>
      </c>
      <c r="E2259" s="1" t="d">
        <v>2023-02-09</v>
      </c>
      <c r="F2259" t="s">
        <v>1262</v>
      </c>
      <c r="G2259" t="s">
        <v>2294</v>
      </c>
      <c r="H2259" t="str">
        <f>_xlfn.XLOOKUP(Table2[[#This Row],[Unique BarCode]],$N$10:$N$37,$O$10:$O$37)</f>
        <v>UVGA</v>
      </c>
      <c r="I2259" t="str">
        <f>_xlfn.XLOOKUP(Table2[[#This Row],[Unique BarCode]],$N$10:$N$37,$P$10:$P$37)</f>
        <v>Cable</v>
      </c>
      <c r="J2259" t="s">
        <v>8</v>
      </c>
      <c r="L2259">
        <v>1</v>
      </c>
    </row>
    <row r="2260" spans="1:12" x14ac:dyDescent="0.2">
      <c r="A2260" s="1" t="d">
        <v>2023-02-09</v>
      </c>
      <c r="B2260" s="45">
        <v>-1</v>
      </c>
      <c r="C2260" t="s">
        <v>20</v>
      </c>
      <c r="D2260" t="str">
        <f>_xlfn.XLOOKUP(Table2[[#This Row],[Patron Group]],$R$10:$R$24,$S$10:$S$24)</f>
        <v>Graduate</v>
      </c>
      <c r="E2260" s="1" t="d">
        <v>2023-02-09</v>
      </c>
      <c r="F2260" t="s">
        <v>1442</v>
      </c>
      <c r="G2260" t="s">
        <v>2272</v>
      </c>
      <c r="H2260" t="str">
        <f>_xlfn.XLOOKUP(Table2[[#This Row],[Unique BarCode]],$N$10:$N$37,$O$10:$O$37)</f>
        <v>WALLADPT</v>
      </c>
      <c r="I2260" t="str">
        <f>_xlfn.XLOOKUP(Table2[[#This Row],[Unique BarCode]],$N$10:$N$37,$P$10:$P$37)</f>
        <v>Charger</v>
      </c>
      <c r="J2260" t="s">
        <v>13</v>
      </c>
      <c r="K2260" t="s">
        <v>1443</v>
      </c>
      <c r="L2260">
        <v>1</v>
      </c>
    </row>
    <row r="2261" spans="1:12" x14ac:dyDescent="0.2">
      <c r="A2261" s="1" t="d">
        <v>2023-02-09</v>
      </c>
      <c r="B2261" s="45">
        <v>-1</v>
      </c>
      <c r="C2261" t="s">
        <v>20</v>
      </c>
      <c r="D2261" t="str">
        <f>_xlfn.XLOOKUP(Table2[[#This Row],[Patron Group]],$R$10:$R$24,$S$10:$S$24)</f>
        <v>Graduate</v>
      </c>
      <c r="E2261" s="1" t="d">
        <v>2023-02-09</v>
      </c>
      <c r="F2261" t="s">
        <v>274</v>
      </c>
      <c r="G2261" t="s">
        <v>2272</v>
      </c>
      <c r="H2261" t="str">
        <f>_xlfn.XLOOKUP(Table2[[#This Row],[Unique BarCode]],$N$10:$N$37,$O$10:$O$37)</f>
        <v>WALLADPT</v>
      </c>
      <c r="I2261" t="str">
        <f>_xlfn.XLOOKUP(Table2[[#This Row],[Unique BarCode]],$N$10:$N$37,$P$10:$P$37)</f>
        <v>Charger</v>
      </c>
      <c r="J2261" t="s">
        <v>8</v>
      </c>
      <c r="L2261">
        <v>1</v>
      </c>
    </row>
    <row r="2262" spans="1:12" x14ac:dyDescent="0.2">
      <c r="A2262" s="1" t="d">
        <v>2023-02-09</v>
      </c>
      <c r="B2262" s="45">
        <v>-1</v>
      </c>
      <c r="C2262" t="s">
        <v>20</v>
      </c>
      <c r="D2262" t="str">
        <f>_xlfn.XLOOKUP(Table2[[#This Row],[Patron Group]],$R$10:$R$24,$S$10:$S$24)</f>
        <v>Graduate</v>
      </c>
      <c r="E2262" s="1" t="d">
        <v>2023-02-09</v>
      </c>
      <c r="F2262" t="s">
        <v>989</v>
      </c>
      <c r="G2262" t="s">
        <v>2272</v>
      </c>
      <c r="H2262" t="str">
        <f>_xlfn.XLOOKUP(Table2[[#This Row],[Unique BarCode]],$N$10:$N$37,$O$10:$O$37)</f>
        <v>WALLADPT</v>
      </c>
      <c r="I2262" t="str">
        <f>_xlfn.XLOOKUP(Table2[[#This Row],[Unique BarCode]],$N$10:$N$37,$P$10:$P$37)</f>
        <v>Charger</v>
      </c>
      <c r="J2262" t="s">
        <v>8</v>
      </c>
      <c r="L2262">
        <v>1</v>
      </c>
    </row>
    <row r="2263" spans="1:12" x14ac:dyDescent="0.2">
      <c r="A2263" s="1" t="d">
        <v>2023-02-09</v>
      </c>
      <c r="B2263" s="45">
        <v>-1</v>
      </c>
      <c r="C2263" t="s">
        <v>20</v>
      </c>
      <c r="D2263" t="str">
        <f>_xlfn.XLOOKUP(Table2[[#This Row],[Patron Group]],$R$10:$R$24,$S$10:$S$24)</f>
        <v>Graduate</v>
      </c>
      <c r="E2263" s="1" t="d">
        <v>2023-02-09</v>
      </c>
      <c r="F2263" t="s">
        <v>484</v>
      </c>
      <c r="G2263" t="s">
        <v>2272</v>
      </c>
      <c r="H2263" t="str">
        <f>_xlfn.XLOOKUP(Table2[[#This Row],[Unique BarCode]],$N$10:$N$37,$O$10:$O$37)</f>
        <v>WALLADPT</v>
      </c>
      <c r="I2263" t="str">
        <f>_xlfn.XLOOKUP(Table2[[#This Row],[Unique BarCode]],$N$10:$N$37,$P$10:$P$37)</f>
        <v>Charger</v>
      </c>
      <c r="J2263" t="s">
        <v>8</v>
      </c>
      <c r="L2263">
        <v>1</v>
      </c>
    </row>
    <row r="2264" spans="1:12" x14ac:dyDescent="0.2">
      <c r="A2264" s="1" t="d">
        <v>2023-02-09</v>
      </c>
      <c r="B2264" s="45">
        <v>-1</v>
      </c>
      <c r="C2264" t="s">
        <v>20</v>
      </c>
      <c r="D2264" t="str">
        <f>_xlfn.XLOOKUP(Table2[[#This Row],[Patron Group]],$R$10:$R$24,$S$10:$S$24)</f>
        <v>Graduate</v>
      </c>
      <c r="E2264" s="1" t="d">
        <v>2023-02-09</v>
      </c>
      <c r="F2264" t="s">
        <v>1392</v>
      </c>
      <c r="G2264" t="s">
        <v>2272</v>
      </c>
      <c r="H2264" t="str">
        <f>_xlfn.XLOOKUP(Table2[[#This Row],[Unique BarCode]],$N$10:$N$37,$O$10:$O$37)</f>
        <v>WALLADPT</v>
      </c>
      <c r="I2264" t="str">
        <f>_xlfn.XLOOKUP(Table2[[#This Row],[Unique BarCode]],$N$10:$N$37,$P$10:$P$37)</f>
        <v>Charger</v>
      </c>
      <c r="J2264" t="s">
        <v>8</v>
      </c>
      <c r="L2264">
        <v>1</v>
      </c>
    </row>
    <row r="2265" spans="1:12" x14ac:dyDescent="0.2">
      <c r="A2265" s="1" t="d">
        <v>2023-02-09</v>
      </c>
      <c r="B2265" s="45">
        <v>-1</v>
      </c>
      <c r="C2265" t="s">
        <v>20</v>
      </c>
      <c r="D2265" t="str">
        <f>_xlfn.XLOOKUP(Table2[[#This Row],[Patron Group]],$R$10:$R$24,$S$10:$S$24)</f>
        <v>Graduate</v>
      </c>
      <c r="E2265" s="1" t="d">
        <v>2023-02-09</v>
      </c>
      <c r="F2265" t="s">
        <v>96</v>
      </c>
      <c r="G2265" t="s">
        <v>2272</v>
      </c>
      <c r="H2265" t="str">
        <f>_xlfn.XLOOKUP(Table2[[#This Row],[Unique BarCode]],$N$10:$N$37,$O$10:$O$37)</f>
        <v>WALLADPT</v>
      </c>
      <c r="I2265" t="str">
        <f>_xlfn.XLOOKUP(Table2[[#This Row],[Unique BarCode]],$N$10:$N$37,$P$10:$P$37)</f>
        <v>Charger</v>
      </c>
      <c r="J2265" t="s">
        <v>8</v>
      </c>
      <c r="L2265">
        <v>1</v>
      </c>
    </row>
    <row r="2266" spans="1:12" x14ac:dyDescent="0.2">
      <c r="A2266" s="1" t="d">
        <v>2023-02-09</v>
      </c>
      <c r="B2266" s="45">
        <v>-1</v>
      </c>
      <c r="C2266" t="s">
        <v>20</v>
      </c>
      <c r="D2266" t="str">
        <f>_xlfn.XLOOKUP(Table2[[#This Row],[Patron Group]],$R$10:$R$24,$S$10:$S$24)</f>
        <v>Graduate</v>
      </c>
      <c r="E2266" s="1" t="d">
        <v>2023-02-16</v>
      </c>
      <c r="F2266" t="s">
        <v>1057</v>
      </c>
      <c r="G2266" t="s">
        <v>2273</v>
      </c>
      <c r="H2266" t="str">
        <f>_xlfn.XLOOKUP(Table2[[#This Row],[Unique BarCode]],$N$10:$N$37,$O$10:$O$37)</f>
        <v>ChromeBook</v>
      </c>
      <c r="I2266" t="str">
        <f>_xlfn.XLOOKUP(Table2[[#This Row],[Unique BarCode]],$N$10:$N$37,$P$10:$P$37)</f>
        <v>Device</v>
      </c>
      <c r="J2266" t="s">
        <v>1058</v>
      </c>
      <c r="K2266" t="s">
        <v>1059</v>
      </c>
      <c r="L2266">
        <v>1</v>
      </c>
    </row>
    <row r="2267" spans="1:12" x14ac:dyDescent="0.2">
      <c r="A2267" s="1" t="d">
        <v>2023-02-09</v>
      </c>
      <c r="B2267" s="45">
        <v>-1</v>
      </c>
      <c r="C2267" t="s">
        <v>20</v>
      </c>
      <c r="D2267" t="str">
        <f>_xlfn.XLOOKUP(Table2[[#This Row],[Patron Group]],$R$10:$R$24,$S$10:$S$24)</f>
        <v>Graduate</v>
      </c>
      <c r="E2267" s="1" t="d">
        <v>2023-02-16</v>
      </c>
      <c r="F2267" t="s">
        <v>1356</v>
      </c>
      <c r="G2267" t="s">
        <v>2273</v>
      </c>
      <c r="H2267" t="str">
        <f>_xlfn.XLOOKUP(Table2[[#This Row],[Unique BarCode]],$N$10:$N$37,$O$10:$O$37)</f>
        <v>ChromeBook</v>
      </c>
      <c r="I2267" t="str">
        <f>_xlfn.XLOOKUP(Table2[[#This Row],[Unique BarCode]],$N$10:$N$37,$P$10:$P$37)</f>
        <v>Device</v>
      </c>
      <c r="J2267" t="s">
        <v>13</v>
      </c>
      <c r="K2267" t="s">
        <v>1357</v>
      </c>
      <c r="L2267">
        <v>1</v>
      </c>
    </row>
    <row r="2268" spans="1:12" x14ac:dyDescent="0.2">
      <c r="A2268" s="1" t="d">
        <v>2023-02-09</v>
      </c>
      <c r="B2268" s="45">
        <v>-1</v>
      </c>
      <c r="C2268" t="s">
        <v>20</v>
      </c>
      <c r="D2268" t="str">
        <f>_xlfn.XLOOKUP(Table2[[#This Row],[Patron Group]],$R$10:$R$24,$S$10:$S$24)</f>
        <v>Graduate</v>
      </c>
      <c r="E2268" s="1" t="d">
        <v>2023-02-16</v>
      </c>
      <c r="F2268" t="s">
        <v>731</v>
      </c>
      <c r="G2268" t="s">
        <v>2274</v>
      </c>
      <c r="H2268" t="str">
        <f>_xlfn.XLOOKUP(Table2[[#This Row],[Unique BarCode]],$N$10:$N$37,$O$10:$O$37)</f>
        <v>MacBook</v>
      </c>
      <c r="I2268" t="str">
        <f>_xlfn.XLOOKUP(Table2[[#This Row],[Unique BarCode]],$N$10:$N$37,$P$10:$P$37)</f>
        <v>Device</v>
      </c>
      <c r="J2268" t="s">
        <v>8</v>
      </c>
      <c r="K2268" t="s">
        <v>732</v>
      </c>
      <c r="L2268">
        <v>1</v>
      </c>
    </row>
    <row r="2269" spans="1:12" x14ac:dyDescent="0.2">
      <c r="A2269" s="1" t="d">
        <v>2023-02-09</v>
      </c>
      <c r="B2269" s="45">
        <v>-1</v>
      </c>
      <c r="C2269" t="s">
        <v>20</v>
      </c>
      <c r="D2269" t="str">
        <f>_xlfn.XLOOKUP(Table2[[#This Row],[Patron Group]],$R$10:$R$24,$S$10:$S$24)</f>
        <v>Graduate</v>
      </c>
      <c r="E2269" s="1" t="d">
        <v>2023-02-16</v>
      </c>
      <c r="F2269" t="s">
        <v>132</v>
      </c>
      <c r="G2269" t="s">
        <v>2274</v>
      </c>
      <c r="H2269" t="str">
        <f>_xlfn.XLOOKUP(Table2[[#This Row],[Unique BarCode]],$N$10:$N$37,$O$10:$O$37)</f>
        <v>MacBook</v>
      </c>
      <c r="I2269" t="str">
        <f>_xlfn.XLOOKUP(Table2[[#This Row],[Unique BarCode]],$N$10:$N$37,$P$10:$P$37)</f>
        <v>Device</v>
      </c>
      <c r="J2269" t="s">
        <v>8</v>
      </c>
      <c r="K2269" t="s">
        <v>133</v>
      </c>
      <c r="L2269">
        <v>1</v>
      </c>
    </row>
    <row r="2270" spans="1:12" x14ac:dyDescent="0.2">
      <c r="A2270" s="1" t="d">
        <v>2023-02-09</v>
      </c>
      <c r="B2270" s="45">
        <v>-1</v>
      </c>
      <c r="C2270" t="s">
        <v>20</v>
      </c>
      <c r="D2270" t="str">
        <f>_xlfn.XLOOKUP(Table2[[#This Row],[Patron Group]],$R$10:$R$24,$S$10:$S$24)</f>
        <v>Graduate</v>
      </c>
      <c r="E2270" s="1" t="d">
        <v>2023-02-16</v>
      </c>
      <c r="F2270" t="s">
        <v>1556</v>
      </c>
      <c r="G2270" t="s">
        <v>2274</v>
      </c>
      <c r="H2270" t="str">
        <f>_xlfn.XLOOKUP(Table2[[#This Row],[Unique BarCode]],$N$10:$N$37,$O$10:$O$37)</f>
        <v>MacBook</v>
      </c>
      <c r="I2270" t="str">
        <f>_xlfn.XLOOKUP(Table2[[#This Row],[Unique BarCode]],$N$10:$N$37,$P$10:$P$37)</f>
        <v>Device</v>
      </c>
      <c r="J2270" t="s">
        <v>8</v>
      </c>
      <c r="K2270" t="s">
        <v>1556</v>
      </c>
      <c r="L2270">
        <v>1</v>
      </c>
    </row>
    <row r="2271" spans="1:12" x14ac:dyDescent="0.2">
      <c r="A2271" s="1" t="d">
        <v>2023-02-09</v>
      </c>
      <c r="B2271" s="45">
        <v>-1</v>
      </c>
      <c r="C2271" t="s">
        <v>20</v>
      </c>
      <c r="D2271" t="str">
        <f>_xlfn.XLOOKUP(Table2[[#This Row],[Patron Group]],$R$10:$R$24,$S$10:$S$24)</f>
        <v>Graduate</v>
      </c>
      <c r="E2271" s="1" t="d">
        <v>2023-02-16</v>
      </c>
      <c r="F2271" t="s">
        <v>165</v>
      </c>
      <c r="G2271" t="s">
        <v>2275</v>
      </c>
      <c r="H2271" t="str">
        <f>_xlfn.XLOOKUP(Table2[[#This Row],[Unique BarCode]],$N$10:$N$37,$O$10:$O$37)</f>
        <v>iPad</v>
      </c>
      <c r="I2271" t="str">
        <f>_xlfn.XLOOKUP(Table2[[#This Row],[Unique BarCode]],$N$10:$N$37,$P$10:$P$37)</f>
        <v>Device</v>
      </c>
      <c r="J2271" t="s">
        <v>8</v>
      </c>
      <c r="L2271">
        <v>1</v>
      </c>
    </row>
    <row r="2272" spans="1:12" x14ac:dyDescent="0.2">
      <c r="A2272" s="1" t="d">
        <v>2023-02-09</v>
      </c>
      <c r="B2272" s="45">
        <v>-1</v>
      </c>
      <c r="C2272" t="s">
        <v>20</v>
      </c>
      <c r="D2272" t="str">
        <f>_xlfn.XLOOKUP(Table2[[#This Row],[Patron Group]],$R$10:$R$24,$S$10:$S$24)</f>
        <v>Graduate</v>
      </c>
      <c r="E2272" s="1" t="d">
        <v>2023-02-20</v>
      </c>
      <c r="F2272" t="s">
        <v>1557</v>
      </c>
      <c r="G2272" t="s">
        <v>2274</v>
      </c>
      <c r="H2272" t="str">
        <f>_xlfn.XLOOKUP(Table2[[#This Row],[Unique BarCode]],$N$10:$N$37,$O$10:$O$37)</f>
        <v>MacBook</v>
      </c>
      <c r="I2272" t="str">
        <f>_xlfn.XLOOKUP(Table2[[#This Row],[Unique BarCode]],$N$10:$N$37,$P$10:$P$37)</f>
        <v>Device</v>
      </c>
      <c r="J2272" t="s">
        <v>8</v>
      </c>
      <c r="K2272" t="s">
        <v>1557</v>
      </c>
      <c r="L2272">
        <v>1</v>
      </c>
    </row>
    <row r="2273" spans="1:12" x14ac:dyDescent="0.2">
      <c r="A2273" s="1" t="d">
        <v>2023-02-09</v>
      </c>
      <c r="B2273" s="45">
        <v>-1</v>
      </c>
      <c r="C2273" t="s">
        <v>20</v>
      </c>
      <c r="D2273" t="str">
        <f>_xlfn.XLOOKUP(Table2[[#This Row],[Patron Group]],$R$10:$R$24,$S$10:$S$24)</f>
        <v>Graduate</v>
      </c>
      <c r="E2273" s="1" t="d">
        <v>2023-02-20</v>
      </c>
      <c r="F2273" t="s">
        <v>993</v>
      </c>
      <c r="G2273" t="s">
        <v>2275</v>
      </c>
      <c r="H2273" t="str">
        <f>_xlfn.XLOOKUP(Table2[[#This Row],[Unique BarCode]],$N$10:$N$37,$O$10:$O$37)</f>
        <v>iPad</v>
      </c>
      <c r="I2273" t="str">
        <f>_xlfn.XLOOKUP(Table2[[#This Row],[Unique BarCode]],$N$10:$N$37,$P$10:$P$37)</f>
        <v>Device</v>
      </c>
      <c r="J2273" t="s">
        <v>8</v>
      </c>
      <c r="K2273" t="s">
        <v>994</v>
      </c>
      <c r="L2273">
        <v>1</v>
      </c>
    </row>
    <row r="2274" spans="1:12" x14ac:dyDescent="0.2">
      <c r="A2274" s="1" t="d">
        <v>2023-02-09</v>
      </c>
      <c r="B2274" s="45">
        <v>-1</v>
      </c>
      <c r="C2274" t="s">
        <v>20</v>
      </c>
      <c r="D2274" t="str">
        <f>_xlfn.XLOOKUP(Table2[[#This Row],[Patron Group]],$R$10:$R$24,$S$10:$S$24)</f>
        <v>Graduate</v>
      </c>
      <c r="E2274" s="1" t="d">
        <v>2023-02-23</v>
      </c>
      <c r="F2274" t="s">
        <v>727</v>
      </c>
      <c r="G2274" t="s">
        <v>2274</v>
      </c>
      <c r="H2274" t="str">
        <f>_xlfn.XLOOKUP(Table2[[#This Row],[Unique BarCode]],$N$10:$N$37,$O$10:$O$37)</f>
        <v>MacBook</v>
      </c>
      <c r="I2274" t="str">
        <f>_xlfn.XLOOKUP(Table2[[#This Row],[Unique BarCode]],$N$10:$N$37,$P$10:$P$37)</f>
        <v>Device</v>
      </c>
      <c r="J2274" t="s">
        <v>8</v>
      </c>
      <c r="K2274" t="s">
        <v>728</v>
      </c>
      <c r="L2274">
        <v>1</v>
      </c>
    </row>
    <row r="2275" spans="1:12" x14ac:dyDescent="0.2">
      <c r="A2275" s="1" t="d">
        <v>2023-02-09</v>
      </c>
      <c r="B2275" s="45">
        <v>-1</v>
      </c>
      <c r="C2275" t="s">
        <v>20</v>
      </c>
      <c r="D2275" t="str">
        <f>_xlfn.XLOOKUP(Table2[[#This Row],[Patron Group]],$R$10:$R$24,$S$10:$S$24)</f>
        <v>Graduate</v>
      </c>
      <c r="E2275" s="1" t="d">
        <v>2023-02-23</v>
      </c>
      <c r="F2275" t="s">
        <v>1296</v>
      </c>
      <c r="G2275" t="s">
        <v>2274</v>
      </c>
      <c r="H2275" t="str">
        <f>_xlfn.XLOOKUP(Table2[[#This Row],[Unique BarCode]],$N$10:$N$37,$O$10:$O$37)</f>
        <v>MacBook</v>
      </c>
      <c r="I2275" t="str">
        <f>_xlfn.XLOOKUP(Table2[[#This Row],[Unique BarCode]],$N$10:$N$37,$P$10:$P$37)</f>
        <v>Device</v>
      </c>
      <c r="J2275" t="s">
        <v>8</v>
      </c>
      <c r="K2275" t="s">
        <v>1297</v>
      </c>
      <c r="L2275">
        <v>1</v>
      </c>
    </row>
    <row r="2276" spans="1:12" x14ac:dyDescent="0.2">
      <c r="A2276" s="1" t="d">
        <v>2023-02-09</v>
      </c>
      <c r="B2276" s="45">
        <v>-1</v>
      </c>
      <c r="C2276" t="s">
        <v>20</v>
      </c>
      <c r="D2276" t="str">
        <f>_xlfn.XLOOKUP(Table2[[#This Row],[Patron Group]],$R$10:$R$24,$S$10:$S$24)</f>
        <v>Graduate</v>
      </c>
      <c r="E2276" s="1" t="d">
        <v>2023-02-23</v>
      </c>
      <c r="F2276" t="s">
        <v>1164</v>
      </c>
      <c r="G2276" t="s">
        <v>2274</v>
      </c>
      <c r="H2276" t="str">
        <f>_xlfn.XLOOKUP(Table2[[#This Row],[Unique BarCode]],$N$10:$N$37,$O$10:$O$37)</f>
        <v>MacBook</v>
      </c>
      <c r="I2276" t="str">
        <f>_xlfn.XLOOKUP(Table2[[#This Row],[Unique BarCode]],$N$10:$N$37,$P$10:$P$37)</f>
        <v>Device</v>
      </c>
      <c r="J2276" t="s">
        <v>8</v>
      </c>
      <c r="K2276" t="s">
        <v>1164</v>
      </c>
      <c r="L2276">
        <v>1</v>
      </c>
    </row>
    <row r="2277" spans="1:12" x14ac:dyDescent="0.2">
      <c r="A2277" s="1" t="d">
        <v>2023-02-09</v>
      </c>
      <c r="B2277" s="45">
        <v>-1</v>
      </c>
      <c r="C2277" t="s">
        <v>20</v>
      </c>
      <c r="D2277" t="str">
        <f>_xlfn.XLOOKUP(Table2[[#This Row],[Patron Group]],$R$10:$R$24,$S$10:$S$24)</f>
        <v>Graduate</v>
      </c>
      <c r="E2277" s="1" t="d">
        <v>2023-02-23</v>
      </c>
      <c r="F2277" t="s">
        <v>115</v>
      </c>
      <c r="G2277" t="s">
        <v>2275</v>
      </c>
      <c r="H2277" t="str">
        <f>_xlfn.XLOOKUP(Table2[[#This Row],[Unique BarCode]],$N$10:$N$37,$O$10:$O$37)</f>
        <v>iPad</v>
      </c>
      <c r="I2277" t="str">
        <f>_xlfn.XLOOKUP(Table2[[#This Row],[Unique BarCode]],$N$10:$N$37,$P$10:$P$37)</f>
        <v>Device</v>
      </c>
      <c r="J2277" t="s">
        <v>8</v>
      </c>
      <c r="K2277" t="s">
        <v>116</v>
      </c>
      <c r="L2277">
        <v>1</v>
      </c>
    </row>
    <row r="2278" spans="1:12" x14ac:dyDescent="0.2">
      <c r="A2278" s="1" t="d">
        <v>2023-02-09</v>
      </c>
      <c r="B2278" s="45">
        <v>-1</v>
      </c>
      <c r="C2278" t="s">
        <v>20</v>
      </c>
      <c r="D2278" t="str">
        <f>_xlfn.XLOOKUP(Table2[[#This Row],[Patron Group]],$R$10:$R$24,$S$10:$S$24)</f>
        <v>Graduate</v>
      </c>
      <c r="E2278" s="1" t="d">
        <v>2023-02-23</v>
      </c>
      <c r="F2278" t="s">
        <v>1558</v>
      </c>
      <c r="G2278" t="s">
        <v>2275</v>
      </c>
      <c r="H2278" t="str">
        <f>_xlfn.XLOOKUP(Table2[[#This Row],[Unique BarCode]],$N$10:$N$37,$O$10:$O$37)</f>
        <v>iPad</v>
      </c>
      <c r="I2278" t="str">
        <f>_xlfn.XLOOKUP(Table2[[#This Row],[Unique BarCode]],$N$10:$N$37,$P$10:$P$37)</f>
        <v>Device</v>
      </c>
      <c r="J2278" t="s">
        <v>8</v>
      </c>
      <c r="K2278" t="s">
        <v>1559</v>
      </c>
      <c r="L2278">
        <v>1</v>
      </c>
    </row>
    <row r="2279" spans="1:12" x14ac:dyDescent="0.2">
      <c r="A2279" s="1" t="d">
        <v>2023-02-09</v>
      </c>
      <c r="B2279" s="45">
        <v>-1</v>
      </c>
      <c r="C2279" t="s">
        <v>20</v>
      </c>
      <c r="D2279" t="str">
        <f>_xlfn.XLOOKUP(Table2[[#This Row],[Patron Group]],$R$10:$R$24,$S$10:$S$24)</f>
        <v>Graduate</v>
      </c>
      <c r="E2279" s="1" t="d">
        <v>2023-02-23</v>
      </c>
      <c r="F2279" t="s">
        <v>1107</v>
      </c>
      <c r="G2279" t="s">
        <v>2297</v>
      </c>
      <c r="H2279" t="str">
        <f>_xlfn.XLOOKUP(Table2[[#This Row],[Unique BarCode]],$N$10:$N$37,$O$10:$O$37)</f>
        <v>iPad</v>
      </c>
      <c r="I2279" t="str">
        <f>_xlfn.XLOOKUP(Table2[[#This Row],[Unique BarCode]],$N$10:$N$37,$P$10:$P$37)</f>
        <v>Device</v>
      </c>
      <c r="J2279" t="s">
        <v>8</v>
      </c>
      <c r="K2279" t="s">
        <v>1108</v>
      </c>
      <c r="L2279">
        <v>1</v>
      </c>
    </row>
    <row r="2280" spans="1:12" x14ac:dyDescent="0.2">
      <c r="A2280" s="1" t="d">
        <v>2023-02-09</v>
      </c>
      <c r="B2280" s="45">
        <v>-1</v>
      </c>
      <c r="C2280" t="s">
        <v>20</v>
      </c>
      <c r="D2280" t="str">
        <f>_xlfn.XLOOKUP(Table2[[#This Row],[Patron Group]],$R$10:$R$24,$S$10:$S$24)</f>
        <v>Graduate</v>
      </c>
      <c r="E2280" s="1" t="d">
        <v>2023-02-23</v>
      </c>
      <c r="F2280" t="s">
        <v>1137</v>
      </c>
      <c r="G2280" t="s">
        <v>2263</v>
      </c>
      <c r="H2280" t="str">
        <f>_xlfn.XLOOKUP(Table2[[#This Row],[Unique BarCode]],$N$10:$N$37,$O$10:$O$37)</f>
        <v>HP Laptop</v>
      </c>
      <c r="I2280" t="str">
        <f>_xlfn.XLOOKUP(Table2[[#This Row],[Unique BarCode]],$N$10:$N$37,$P$10:$P$37)</f>
        <v>Device</v>
      </c>
      <c r="J2280" t="s">
        <v>8</v>
      </c>
      <c r="K2280" t="s">
        <v>1138</v>
      </c>
      <c r="L2280">
        <v>1</v>
      </c>
    </row>
    <row r="2281" spans="1:12" x14ac:dyDescent="0.2">
      <c r="A2281" s="1" t="d">
        <v>2023-02-09</v>
      </c>
      <c r="B2281" s="45">
        <v>-1</v>
      </c>
      <c r="C2281" t="s">
        <v>20</v>
      </c>
      <c r="D2281" t="str">
        <f>_xlfn.XLOOKUP(Table2[[#This Row],[Patron Group]],$R$10:$R$24,$S$10:$S$24)</f>
        <v>Graduate</v>
      </c>
      <c r="E2281" s="1" t="d">
        <v>2023-02-23</v>
      </c>
      <c r="F2281" t="s">
        <v>611</v>
      </c>
      <c r="G2281" t="s">
        <v>2263</v>
      </c>
      <c r="H2281" t="str">
        <f>_xlfn.XLOOKUP(Table2[[#This Row],[Unique BarCode]],$N$10:$N$37,$O$10:$O$37)</f>
        <v>HP Laptop</v>
      </c>
      <c r="I2281" t="str">
        <f>_xlfn.XLOOKUP(Table2[[#This Row],[Unique BarCode]],$N$10:$N$37,$P$10:$P$37)</f>
        <v>Device</v>
      </c>
      <c r="J2281" t="s">
        <v>8</v>
      </c>
      <c r="K2281" t="s">
        <v>612</v>
      </c>
      <c r="L2281">
        <v>1</v>
      </c>
    </row>
    <row r="2282" spans="1:12" x14ac:dyDescent="0.2">
      <c r="A2282" s="1" t="d">
        <v>2023-02-09</v>
      </c>
      <c r="B2282" s="45">
        <v>-1</v>
      </c>
      <c r="C2282" t="s">
        <v>20</v>
      </c>
      <c r="D2282" t="str">
        <f>_xlfn.XLOOKUP(Table2[[#This Row],[Patron Group]],$R$10:$R$24,$S$10:$S$24)</f>
        <v>Graduate</v>
      </c>
      <c r="E2282" s="1" t="d">
        <v>2023-02-23</v>
      </c>
      <c r="F2282" t="s">
        <v>1077</v>
      </c>
      <c r="G2282" t="s">
        <v>2263</v>
      </c>
      <c r="H2282" t="str">
        <f>_xlfn.XLOOKUP(Table2[[#This Row],[Unique BarCode]],$N$10:$N$37,$O$10:$O$37)</f>
        <v>HP Laptop</v>
      </c>
      <c r="I2282" t="str">
        <f>_xlfn.XLOOKUP(Table2[[#This Row],[Unique BarCode]],$N$10:$N$37,$P$10:$P$37)</f>
        <v>Device</v>
      </c>
      <c r="J2282" t="s">
        <v>8</v>
      </c>
      <c r="K2282" t="s">
        <v>1078</v>
      </c>
      <c r="L2282">
        <v>1</v>
      </c>
    </row>
    <row r="2283" spans="1:12" x14ac:dyDescent="0.2">
      <c r="A2283" s="1" t="d">
        <v>2023-02-09</v>
      </c>
      <c r="B2283" s="45">
        <v>-1</v>
      </c>
      <c r="C2283" t="s">
        <v>452</v>
      </c>
      <c r="D2283" t="str">
        <f>_xlfn.XLOOKUP(Table2[[#This Row],[Patron Group]],$R$10:$R$24,$S$10:$S$24)</f>
        <v>Graduate</v>
      </c>
      <c r="E2283" s="1" t="d">
        <v>2023-02-23</v>
      </c>
      <c r="F2283" t="s">
        <v>1048</v>
      </c>
      <c r="G2283" t="s">
        <v>2275</v>
      </c>
      <c r="H2283" t="str">
        <f>_xlfn.XLOOKUP(Table2[[#This Row],[Unique BarCode]],$N$10:$N$37,$O$10:$O$37)</f>
        <v>iPad</v>
      </c>
      <c r="I2283" t="str">
        <f>_xlfn.XLOOKUP(Table2[[#This Row],[Unique BarCode]],$N$10:$N$37,$P$10:$P$37)</f>
        <v>Device</v>
      </c>
      <c r="J2283" t="s">
        <v>8</v>
      </c>
      <c r="L2283">
        <v>1</v>
      </c>
    </row>
    <row r="2284" spans="1:12" x14ac:dyDescent="0.2">
      <c r="A2284" s="1" t="d">
        <v>2023-02-09</v>
      </c>
      <c r="B2284" s="45">
        <v>-1</v>
      </c>
      <c r="C2284" t="s">
        <v>77</v>
      </c>
      <c r="D2284" t="str">
        <f>_xlfn.XLOOKUP(Table2[[#This Row],[Patron Group]],$R$10:$R$24,$S$10:$S$24)</f>
        <v>Undergraduate</v>
      </c>
      <c r="E2284" s="1" t="d">
        <v>2023-02-09</v>
      </c>
      <c r="F2284" t="s">
        <v>1098</v>
      </c>
      <c r="G2284" t="s">
        <v>2276</v>
      </c>
      <c r="H2284" t="str">
        <f>_xlfn.XLOOKUP(Table2[[#This Row],[Unique BarCode]],$N$10:$N$37,$O$10:$O$37)</f>
        <v>CALC</v>
      </c>
      <c r="I2284" t="str">
        <f>_xlfn.XLOOKUP(Table2[[#This Row],[Unique BarCode]],$N$10:$N$37,$P$10:$P$37)</f>
        <v>Accessory</v>
      </c>
      <c r="J2284" t="s">
        <v>8</v>
      </c>
      <c r="K2284" t="s">
        <v>1099</v>
      </c>
      <c r="L2284">
        <v>1</v>
      </c>
    </row>
    <row r="2285" spans="1:12" x14ac:dyDescent="0.2">
      <c r="A2285" s="1" t="d">
        <v>2023-02-09</v>
      </c>
      <c r="B2285" s="45">
        <v>-1</v>
      </c>
      <c r="C2285" t="s">
        <v>77</v>
      </c>
      <c r="D2285" t="str">
        <f>_xlfn.XLOOKUP(Table2[[#This Row],[Patron Group]],$R$10:$R$24,$S$10:$S$24)</f>
        <v>Undergraduate</v>
      </c>
      <c r="E2285" s="1" t="d">
        <v>2023-02-09</v>
      </c>
      <c r="F2285" t="s">
        <v>1053</v>
      </c>
      <c r="G2285" t="s">
        <v>2276</v>
      </c>
      <c r="H2285" t="str">
        <f>_xlfn.XLOOKUP(Table2[[#This Row],[Unique BarCode]],$N$10:$N$37,$O$10:$O$37)</f>
        <v>CALC</v>
      </c>
      <c r="I2285" t="str">
        <f>_xlfn.XLOOKUP(Table2[[#This Row],[Unique BarCode]],$N$10:$N$37,$P$10:$P$37)</f>
        <v>Accessory</v>
      </c>
      <c r="J2285" t="s">
        <v>8</v>
      </c>
      <c r="K2285" t="s">
        <v>1054</v>
      </c>
      <c r="L2285">
        <v>1</v>
      </c>
    </row>
    <row r="2286" spans="1:12" x14ac:dyDescent="0.2">
      <c r="A2286" s="1" t="d">
        <v>2023-02-09</v>
      </c>
      <c r="B2286" s="45">
        <v>-1</v>
      </c>
      <c r="C2286" t="s">
        <v>77</v>
      </c>
      <c r="D2286" t="str">
        <f>_xlfn.XLOOKUP(Table2[[#This Row],[Patron Group]],$R$10:$R$24,$S$10:$S$24)</f>
        <v>Undergraduate</v>
      </c>
      <c r="E2286" s="1" t="d">
        <v>2023-02-09</v>
      </c>
      <c r="F2286" t="s">
        <v>78</v>
      </c>
      <c r="G2286" t="s">
        <v>2276</v>
      </c>
      <c r="H2286" t="str">
        <f>_xlfn.XLOOKUP(Table2[[#This Row],[Unique BarCode]],$N$10:$N$37,$O$10:$O$37)</f>
        <v>CALC</v>
      </c>
      <c r="I2286" t="str">
        <f>_xlfn.XLOOKUP(Table2[[#This Row],[Unique BarCode]],$N$10:$N$37,$P$10:$P$37)</f>
        <v>Accessory</v>
      </c>
      <c r="J2286" t="s">
        <v>8</v>
      </c>
      <c r="K2286" t="s">
        <v>79</v>
      </c>
      <c r="L2286">
        <v>1</v>
      </c>
    </row>
    <row r="2287" spans="1:12" x14ac:dyDescent="0.2">
      <c r="A2287" s="1" t="d">
        <v>2023-02-09</v>
      </c>
      <c r="B2287" s="45">
        <v>-1</v>
      </c>
      <c r="C2287" t="s">
        <v>77</v>
      </c>
      <c r="D2287" t="str">
        <f>_xlfn.XLOOKUP(Table2[[#This Row],[Patron Group]],$R$10:$R$24,$S$10:$S$24)</f>
        <v>Undergraduate</v>
      </c>
      <c r="E2287" s="1" t="d">
        <v>2023-02-09</v>
      </c>
      <c r="F2287" t="s">
        <v>1401</v>
      </c>
      <c r="G2287" t="s">
        <v>2276</v>
      </c>
      <c r="H2287" t="str">
        <f>_xlfn.XLOOKUP(Table2[[#This Row],[Unique BarCode]],$N$10:$N$37,$O$10:$O$37)</f>
        <v>CALC</v>
      </c>
      <c r="I2287" t="str">
        <f>_xlfn.XLOOKUP(Table2[[#This Row],[Unique BarCode]],$N$10:$N$37,$P$10:$P$37)</f>
        <v>Accessory</v>
      </c>
      <c r="J2287" t="s">
        <v>8</v>
      </c>
      <c r="L2287">
        <v>1</v>
      </c>
    </row>
    <row r="2288" spans="1:12" x14ac:dyDescent="0.2">
      <c r="A2288" s="1" t="d">
        <v>2023-02-09</v>
      </c>
      <c r="B2288" s="45">
        <v>-1</v>
      </c>
      <c r="C2288" t="s">
        <v>77</v>
      </c>
      <c r="D2288" t="str">
        <f>_xlfn.XLOOKUP(Table2[[#This Row],[Patron Group]],$R$10:$R$24,$S$10:$S$24)</f>
        <v>Undergraduate</v>
      </c>
      <c r="E2288" s="1" t="d">
        <v>2023-02-09</v>
      </c>
      <c r="F2288" t="s">
        <v>1404</v>
      </c>
      <c r="G2288" t="s">
        <v>2281</v>
      </c>
      <c r="H2288" t="str">
        <f>_xlfn.XLOOKUP(Table2[[#This Row],[Unique BarCode]],$N$10:$N$37,$O$10:$O$37)</f>
        <v>HDMIC</v>
      </c>
      <c r="I2288" t="str">
        <f>_xlfn.XLOOKUP(Table2[[#This Row],[Unique BarCode]],$N$10:$N$37,$P$10:$P$37)</f>
        <v>Cable</v>
      </c>
      <c r="J2288" t="s">
        <v>8</v>
      </c>
      <c r="K2288" t="s">
        <v>1405</v>
      </c>
      <c r="L2288">
        <v>1</v>
      </c>
    </row>
    <row r="2289" spans="1:12" x14ac:dyDescent="0.2">
      <c r="A2289" s="1" t="d">
        <v>2023-02-09</v>
      </c>
      <c r="B2289" s="45">
        <v>-1</v>
      </c>
      <c r="C2289" t="s">
        <v>77</v>
      </c>
      <c r="D2289" t="str">
        <f>_xlfn.XLOOKUP(Table2[[#This Row],[Patron Group]],$R$10:$R$24,$S$10:$S$24)</f>
        <v>Undergraduate</v>
      </c>
      <c r="E2289" s="1" t="d">
        <v>2023-02-09</v>
      </c>
      <c r="F2289" t="s">
        <v>1406</v>
      </c>
      <c r="G2289" t="s">
        <v>2281</v>
      </c>
      <c r="H2289" t="str">
        <f>_xlfn.XLOOKUP(Table2[[#This Row],[Unique BarCode]],$N$10:$N$37,$O$10:$O$37)</f>
        <v>HDMIC</v>
      </c>
      <c r="I2289" t="str">
        <f>_xlfn.XLOOKUP(Table2[[#This Row],[Unique BarCode]],$N$10:$N$37,$P$10:$P$37)</f>
        <v>Cable</v>
      </c>
      <c r="J2289" t="s">
        <v>8</v>
      </c>
      <c r="K2289" t="s">
        <v>1407</v>
      </c>
      <c r="L2289">
        <v>1</v>
      </c>
    </row>
    <row r="2290" spans="1:12" x14ac:dyDescent="0.2">
      <c r="A2290" s="1" t="d">
        <v>2023-02-09</v>
      </c>
      <c r="B2290" s="45">
        <v>-1</v>
      </c>
      <c r="C2290" t="s">
        <v>77</v>
      </c>
      <c r="D2290" t="str">
        <f>_xlfn.XLOOKUP(Table2[[#This Row],[Patron Group]],$R$10:$R$24,$S$10:$S$24)</f>
        <v>Undergraduate</v>
      </c>
      <c r="E2290" s="1" t="d">
        <v>2023-02-09</v>
      </c>
      <c r="F2290" t="s">
        <v>833</v>
      </c>
      <c r="G2290" t="s">
        <v>2266</v>
      </c>
      <c r="H2290" t="str">
        <f>_xlfn.XLOOKUP(Table2[[#This Row],[Unique BarCode]],$N$10:$N$37,$O$10:$O$37)</f>
        <v>Headphones</v>
      </c>
      <c r="I2290" t="str">
        <f>_xlfn.XLOOKUP(Table2[[#This Row],[Unique BarCode]],$N$10:$N$37,$P$10:$P$37)</f>
        <v>Accessory</v>
      </c>
      <c r="J2290" t="s">
        <v>49</v>
      </c>
      <c r="K2290" t="s">
        <v>834</v>
      </c>
      <c r="L2290">
        <v>1</v>
      </c>
    </row>
    <row r="2291" spans="1:12" x14ac:dyDescent="0.2">
      <c r="A2291" s="1" t="d">
        <v>2023-02-09</v>
      </c>
      <c r="B2291" s="45">
        <v>-1</v>
      </c>
      <c r="C2291" t="s">
        <v>77</v>
      </c>
      <c r="D2291" t="str">
        <f>_xlfn.XLOOKUP(Table2[[#This Row],[Patron Group]],$R$10:$R$24,$S$10:$S$24)</f>
        <v>Undergraduate</v>
      </c>
      <c r="E2291" s="1" t="d">
        <v>2023-02-09</v>
      </c>
      <c r="F2291" t="s">
        <v>809</v>
      </c>
      <c r="G2291" t="s">
        <v>2266</v>
      </c>
      <c r="H2291" t="str">
        <f>_xlfn.XLOOKUP(Table2[[#This Row],[Unique BarCode]],$N$10:$N$37,$O$10:$O$37)</f>
        <v>Headphones</v>
      </c>
      <c r="I2291" t="str">
        <f>_xlfn.XLOOKUP(Table2[[#This Row],[Unique BarCode]],$N$10:$N$37,$P$10:$P$37)</f>
        <v>Accessory</v>
      </c>
      <c r="J2291" t="s">
        <v>8</v>
      </c>
      <c r="K2291" t="s">
        <v>810</v>
      </c>
      <c r="L2291">
        <v>1</v>
      </c>
    </row>
    <row r="2292" spans="1:12" x14ac:dyDescent="0.2">
      <c r="A2292" s="1" t="d">
        <v>2023-02-09</v>
      </c>
      <c r="B2292" s="45">
        <v>-1</v>
      </c>
      <c r="C2292" t="s">
        <v>77</v>
      </c>
      <c r="D2292" t="str">
        <f>_xlfn.XLOOKUP(Table2[[#This Row],[Patron Group]],$R$10:$R$24,$S$10:$S$24)</f>
        <v>Undergraduate</v>
      </c>
      <c r="E2292" s="1" t="d">
        <v>2023-02-09</v>
      </c>
      <c r="F2292" t="s">
        <v>21</v>
      </c>
      <c r="G2292" t="s">
        <v>2266</v>
      </c>
      <c r="H2292" t="str">
        <f>_xlfn.XLOOKUP(Table2[[#This Row],[Unique BarCode]],$N$10:$N$37,$O$10:$O$37)</f>
        <v>Headphones</v>
      </c>
      <c r="I2292" t="str">
        <f>_xlfn.XLOOKUP(Table2[[#This Row],[Unique BarCode]],$N$10:$N$37,$P$10:$P$37)</f>
        <v>Accessory</v>
      </c>
      <c r="J2292" t="s">
        <v>8</v>
      </c>
      <c r="K2292" t="s">
        <v>22</v>
      </c>
      <c r="L2292">
        <v>1</v>
      </c>
    </row>
    <row r="2293" spans="1:12" x14ac:dyDescent="0.2">
      <c r="A2293" s="1" t="d">
        <v>2023-02-09</v>
      </c>
      <c r="B2293" s="45">
        <v>-1</v>
      </c>
      <c r="C2293" t="s">
        <v>77</v>
      </c>
      <c r="D2293" t="str">
        <f>_xlfn.XLOOKUP(Table2[[#This Row],[Patron Group]],$R$10:$R$24,$S$10:$S$24)</f>
        <v>Undergraduate</v>
      </c>
      <c r="E2293" s="1" t="d">
        <v>2023-02-09</v>
      </c>
      <c r="F2293" t="s">
        <v>436</v>
      </c>
      <c r="G2293" t="s">
        <v>2282</v>
      </c>
      <c r="H2293" t="str">
        <f>_xlfn.XLOOKUP(Table2[[#This Row],[Unique BarCode]],$N$10:$N$37,$O$10:$O$37)</f>
        <v>HPUSBC</v>
      </c>
      <c r="I2293" t="str">
        <f>_xlfn.XLOOKUP(Table2[[#This Row],[Unique BarCode]],$N$10:$N$37,$P$10:$P$37)</f>
        <v>Charger</v>
      </c>
      <c r="J2293" t="s">
        <v>49</v>
      </c>
      <c r="K2293" t="s">
        <v>437</v>
      </c>
      <c r="L2293">
        <v>1</v>
      </c>
    </row>
    <row r="2294" spans="1:12" x14ac:dyDescent="0.2">
      <c r="A2294" s="1" t="d">
        <v>2023-02-09</v>
      </c>
      <c r="B2294" s="45">
        <v>-1</v>
      </c>
      <c r="C2294" t="s">
        <v>77</v>
      </c>
      <c r="D2294" t="str">
        <f>_xlfn.XLOOKUP(Table2[[#This Row],[Patron Group]],$R$10:$R$24,$S$10:$S$24)</f>
        <v>Undergraduate</v>
      </c>
      <c r="E2294" s="1" t="d">
        <v>2023-02-09</v>
      </c>
      <c r="F2294" t="s">
        <v>458</v>
      </c>
      <c r="G2294" t="s">
        <v>2282</v>
      </c>
      <c r="H2294" t="str">
        <f>_xlfn.XLOOKUP(Table2[[#This Row],[Unique BarCode]],$N$10:$N$37,$O$10:$O$37)</f>
        <v>HPUSBC</v>
      </c>
      <c r="I2294" t="str">
        <f>_xlfn.XLOOKUP(Table2[[#This Row],[Unique BarCode]],$N$10:$N$37,$P$10:$P$37)</f>
        <v>Charger</v>
      </c>
      <c r="J2294" t="s">
        <v>49</v>
      </c>
      <c r="L2294">
        <v>1</v>
      </c>
    </row>
    <row r="2295" spans="1:12" x14ac:dyDescent="0.2">
      <c r="A2295" s="1" t="d">
        <v>2023-02-09</v>
      </c>
      <c r="B2295" s="45">
        <v>-1</v>
      </c>
      <c r="C2295" t="s">
        <v>77</v>
      </c>
      <c r="D2295" t="str">
        <f>_xlfn.XLOOKUP(Table2[[#This Row],[Patron Group]],$R$10:$R$24,$S$10:$S$24)</f>
        <v>Undergraduate</v>
      </c>
      <c r="E2295" s="1" t="d">
        <v>2023-02-09</v>
      </c>
      <c r="F2295" t="s">
        <v>1367</v>
      </c>
      <c r="G2295" t="s">
        <v>2282</v>
      </c>
      <c r="H2295" t="str">
        <f>_xlfn.XLOOKUP(Table2[[#This Row],[Unique BarCode]],$N$10:$N$37,$O$10:$O$37)</f>
        <v>HPUSBC</v>
      </c>
      <c r="I2295" t="str">
        <f>_xlfn.XLOOKUP(Table2[[#This Row],[Unique BarCode]],$N$10:$N$37,$P$10:$P$37)</f>
        <v>Charger</v>
      </c>
      <c r="J2295" t="s">
        <v>49</v>
      </c>
      <c r="L2295">
        <v>1</v>
      </c>
    </row>
    <row r="2296" spans="1:12" x14ac:dyDescent="0.2">
      <c r="A2296" s="1" t="d">
        <v>2023-02-09</v>
      </c>
      <c r="B2296" s="45">
        <v>-1</v>
      </c>
      <c r="C2296" t="s">
        <v>77</v>
      </c>
      <c r="D2296" t="str">
        <f>_xlfn.XLOOKUP(Table2[[#This Row],[Patron Group]],$R$10:$R$24,$S$10:$S$24)</f>
        <v>Undergraduate</v>
      </c>
      <c r="E2296" s="1" t="d">
        <v>2023-02-09</v>
      </c>
      <c r="F2296" t="s">
        <v>1410</v>
      </c>
      <c r="G2296" t="s">
        <v>2265</v>
      </c>
      <c r="H2296" t="str">
        <f>_xlfn.XLOOKUP(Table2[[#This Row],[Unique BarCode]],$N$10:$N$37,$O$10:$O$37)</f>
        <v>IPHONE</v>
      </c>
      <c r="I2296" t="str">
        <f>_xlfn.XLOOKUP(Table2[[#This Row],[Unique BarCode]],$N$10:$N$37,$P$10:$P$37)</f>
        <v>Charger</v>
      </c>
      <c r="J2296" t="s">
        <v>68</v>
      </c>
      <c r="K2296" t="s">
        <v>1411</v>
      </c>
      <c r="L2296">
        <v>1</v>
      </c>
    </row>
    <row r="2297" spans="1:12" x14ac:dyDescent="0.2">
      <c r="A2297" s="1" t="d">
        <v>2023-02-09</v>
      </c>
      <c r="B2297" s="45">
        <v>-1</v>
      </c>
      <c r="C2297" t="s">
        <v>77</v>
      </c>
      <c r="D2297" t="str">
        <f>_xlfn.XLOOKUP(Table2[[#This Row],[Patron Group]],$R$10:$R$24,$S$10:$S$24)</f>
        <v>Undergraduate</v>
      </c>
      <c r="E2297" s="1" t="d">
        <v>2023-02-09</v>
      </c>
      <c r="F2297" t="s">
        <v>942</v>
      </c>
      <c r="G2297" t="s">
        <v>2265</v>
      </c>
      <c r="H2297" t="str">
        <f>_xlfn.XLOOKUP(Table2[[#This Row],[Unique BarCode]],$N$10:$N$37,$O$10:$O$37)</f>
        <v>IPHONE</v>
      </c>
      <c r="I2297" t="str">
        <f>_xlfn.XLOOKUP(Table2[[#This Row],[Unique BarCode]],$N$10:$N$37,$P$10:$P$37)</f>
        <v>Charger</v>
      </c>
      <c r="J2297" t="s">
        <v>68</v>
      </c>
      <c r="K2297" t="s">
        <v>943</v>
      </c>
      <c r="L2297">
        <v>1</v>
      </c>
    </row>
    <row r="2298" spans="1:12" x14ac:dyDescent="0.2">
      <c r="A2298" s="1" t="d">
        <v>2023-02-09</v>
      </c>
      <c r="B2298" s="45">
        <v>-1</v>
      </c>
      <c r="C2298" t="s">
        <v>77</v>
      </c>
      <c r="D2298" t="str">
        <f>_xlfn.XLOOKUP(Table2[[#This Row],[Patron Group]],$R$10:$R$24,$S$10:$S$24)</f>
        <v>Undergraduate</v>
      </c>
      <c r="E2298" s="1" t="d">
        <v>2023-02-09</v>
      </c>
      <c r="F2298" t="s">
        <v>579</v>
      </c>
      <c r="G2298" t="s">
        <v>2265</v>
      </c>
      <c r="H2298" t="str">
        <f>_xlfn.XLOOKUP(Table2[[#This Row],[Unique BarCode]],$N$10:$N$37,$O$10:$O$37)</f>
        <v>IPHONE</v>
      </c>
      <c r="I2298" t="str">
        <f>_xlfn.XLOOKUP(Table2[[#This Row],[Unique BarCode]],$N$10:$N$37,$P$10:$P$37)</f>
        <v>Charger</v>
      </c>
      <c r="J2298" t="s">
        <v>49</v>
      </c>
      <c r="K2298" t="s">
        <v>580</v>
      </c>
      <c r="L2298">
        <v>1</v>
      </c>
    </row>
    <row r="2299" spans="1:12" x14ac:dyDescent="0.2">
      <c r="A2299" s="1" t="d">
        <v>2023-02-09</v>
      </c>
      <c r="B2299" s="45">
        <v>-1</v>
      </c>
      <c r="C2299" t="s">
        <v>77</v>
      </c>
      <c r="D2299" t="str">
        <f>_xlfn.XLOOKUP(Table2[[#This Row],[Patron Group]],$R$10:$R$24,$S$10:$S$24)</f>
        <v>Undergraduate</v>
      </c>
      <c r="E2299" s="1" t="d">
        <v>2023-02-09</v>
      </c>
      <c r="F2299" t="s">
        <v>581</v>
      </c>
      <c r="G2299" t="s">
        <v>2265</v>
      </c>
      <c r="H2299" t="str">
        <f>_xlfn.XLOOKUP(Table2[[#This Row],[Unique BarCode]],$N$10:$N$37,$O$10:$O$37)</f>
        <v>IPHONE</v>
      </c>
      <c r="I2299" t="str">
        <f>_xlfn.XLOOKUP(Table2[[#This Row],[Unique BarCode]],$N$10:$N$37,$P$10:$P$37)</f>
        <v>Charger</v>
      </c>
      <c r="J2299" t="s">
        <v>49</v>
      </c>
      <c r="K2299" t="s">
        <v>582</v>
      </c>
      <c r="L2299">
        <v>1</v>
      </c>
    </row>
    <row r="2300" spans="1:12" x14ac:dyDescent="0.2">
      <c r="A2300" s="1" t="d">
        <v>2023-02-09</v>
      </c>
      <c r="B2300" s="45">
        <v>-1</v>
      </c>
      <c r="C2300" t="s">
        <v>77</v>
      </c>
      <c r="D2300" t="str">
        <f>_xlfn.XLOOKUP(Table2[[#This Row],[Patron Group]],$R$10:$R$24,$S$10:$S$24)</f>
        <v>Undergraduate</v>
      </c>
      <c r="E2300" s="1" t="d">
        <v>2023-02-09</v>
      </c>
      <c r="F2300" t="s">
        <v>27</v>
      </c>
      <c r="G2300" t="s">
        <v>2265</v>
      </c>
      <c r="H2300" t="str">
        <f>_xlfn.XLOOKUP(Table2[[#This Row],[Unique BarCode]],$N$10:$N$37,$O$10:$O$37)</f>
        <v>IPHONE</v>
      </c>
      <c r="I2300" t="str">
        <f>_xlfn.XLOOKUP(Table2[[#This Row],[Unique BarCode]],$N$10:$N$37,$P$10:$P$37)</f>
        <v>Charger</v>
      </c>
      <c r="J2300" t="s">
        <v>8</v>
      </c>
      <c r="K2300" t="s">
        <v>28</v>
      </c>
      <c r="L2300">
        <v>1</v>
      </c>
    </row>
    <row r="2301" spans="1:12" x14ac:dyDescent="0.2">
      <c r="A2301" s="1" t="d">
        <v>2023-02-09</v>
      </c>
      <c r="B2301" s="45">
        <v>-1</v>
      </c>
      <c r="C2301" t="s">
        <v>77</v>
      </c>
      <c r="D2301" t="str">
        <f>_xlfn.XLOOKUP(Table2[[#This Row],[Patron Group]],$R$10:$R$24,$S$10:$S$24)</f>
        <v>Undergraduate</v>
      </c>
      <c r="E2301" s="1" t="d">
        <v>2023-02-09</v>
      </c>
      <c r="F2301" t="s">
        <v>1100</v>
      </c>
      <c r="G2301" t="s">
        <v>2265</v>
      </c>
      <c r="H2301" t="str">
        <f>_xlfn.XLOOKUP(Table2[[#This Row],[Unique BarCode]],$N$10:$N$37,$O$10:$O$37)</f>
        <v>IPHONE</v>
      </c>
      <c r="I2301" t="str">
        <f>_xlfn.XLOOKUP(Table2[[#This Row],[Unique BarCode]],$N$10:$N$37,$P$10:$P$37)</f>
        <v>Charger</v>
      </c>
      <c r="J2301" t="s">
        <v>8</v>
      </c>
      <c r="K2301" t="s">
        <v>1101</v>
      </c>
      <c r="L2301">
        <v>1</v>
      </c>
    </row>
    <row r="2302" spans="1:12" x14ac:dyDescent="0.2">
      <c r="A2302" s="1" t="d">
        <v>2023-02-09</v>
      </c>
      <c r="B2302" s="45">
        <v>-1</v>
      </c>
      <c r="C2302" t="s">
        <v>77</v>
      </c>
      <c r="D2302" t="str">
        <f>_xlfn.XLOOKUP(Table2[[#This Row],[Patron Group]],$R$10:$R$24,$S$10:$S$24)</f>
        <v>Undergraduate</v>
      </c>
      <c r="E2302" s="1" t="d">
        <v>2023-02-09</v>
      </c>
      <c r="F2302" t="s">
        <v>837</v>
      </c>
      <c r="G2302" t="s">
        <v>2265</v>
      </c>
      <c r="H2302" t="str">
        <f>_xlfn.XLOOKUP(Table2[[#This Row],[Unique BarCode]],$N$10:$N$37,$O$10:$O$37)</f>
        <v>IPHONE</v>
      </c>
      <c r="I2302" t="str">
        <f>_xlfn.XLOOKUP(Table2[[#This Row],[Unique BarCode]],$N$10:$N$37,$P$10:$P$37)</f>
        <v>Charger</v>
      </c>
      <c r="J2302" t="s">
        <v>8</v>
      </c>
      <c r="K2302" t="s">
        <v>838</v>
      </c>
      <c r="L2302">
        <v>1</v>
      </c>
    </row>
    <row r="2303" spans="1:12" x14ac:dyDescent="0.2">
      <c r="A2303" s="1" t="d">
        <v>2023-02-09</v>
      </c>
      <c r="B2303" s="45">
        <v>-1</v>
      </c>
      <c r="C2303" t="s">
        <v>77</v>
      </c>
      <c r="D2303" t="str">
        <f>_xlfn.XLOOKUP(Table2[[#This Row],[Patron Group]],$R$10:$R$24,$S$10:$S$24)</f>
        <v>Undergraduate</v>
      </c>
      <c r="E2303" s="1" t="d">
        <v>2023-02-09</v>
      </c>
      <c r="F2303" t="s">
        <v>263</v>
      </c>
      <c r="G2303" t="s">
        <v>2265</v>
      </c>
      <c r="H2303" t="str">
        <f>_xlfn.XLOOKUP(Table2[[#This Row],[Unique BarCode]],$N$10:$N$37,$O$10:$O$37)</f>
        <v>IPHONE</v>
      </c>
      <c r="I2303" t="str">
        <f>_xlfn.XLOOKUP(Table2[[#This Row],[Unique BarCode]],$N$10:$N$37,$P$10:$P$37)</f>
        <v>Charger</v>
      </c>
      <c r="J2303" t="s">
        <v>8</v>
      </c>
      <c r="K2303" t="s">
        <v>264</v>
      </c>
      <c r="L2303">
        <v>1</v>
      </c>
    </row>
    <row r="2304" spans="1:12" x14ac:dyDescent="0.2">
      <c r="A2304" s="1" t="d">
        <v>2023-02-09</v>
      </c>
      <c r="B2304" s="45">
        <v>-1</v>
      </c>
      <c r="C2304" t="s">
        <v>77</v>
      </c>
      <c r="D2304" t="str">
        <f>_xlfn.XLOOKUP(Table2[[#This Row],[Patron Group]],$R$10:$R$24,$S$10:$S$24)</f>
        <v>Undergraduate</v>
      </c>
      <c r="E2304" s="1" t="d">
        <v>2023-02-09</v>
      </c>
      <c r="F2304" t="s">
        <v>839</v>
      </c>
      <c r="G2304" t="s">
        <v>2265</v>
      </c>
      <c r="H2304" t="str">
        <f>_xlfn.XLOOKUP(Table2[[#This Row],[Unique BarCode]],$N$10:$N$37,$O$10:$O$37)</f>
        <v>IPHONE</v>
      </c>
      <c r="I2304" t="str">
        <f>_xlfn.XLOOKUP(Table2[[#This Row],[Unique BarCode]],$N$10:$N$37,$P$10:$P$37)</f>
        <v>Charger</v>
      </c>
      <c r="J2304" t="s">
        <v>8</v>
      </c>
      <c r="K2304" t="s">
        <v>840</v>
      </c>
      <c r="L2304">
        <v>1</v>
      </c>
    </row>
    <row r="2305" spans="1:12" x14ac:dyDescent="0.2">
      <c r="A2305" s="1" t="d">
        <v>2023-02-09</v>
      </c>
      <c r="B2305" s="45">
        <v>-1</v>
      </c>
      <c r="C2305" t="s">
        <v>77</v>
      </c>
      <c r="D2305" t="str">
        <f>_xlfn.XLOOKUP(Table2[[#This Row],[Patron Group]],$R$10:$R$24,$S$10:$S$24)</f>
        <v>Undergraduate</v>
      </c>
      <c r="E2305" s="1" t="d">
        <v>2023-02-09</v>
      </c>
      <c r="F2305" t="s">
        <v>1497</v>
      </c>
      <c r="G2305" t="s">
        <v>2265</v>
      </c>
      <c r="H2305" t="str">
        <f>_xlfn.XLOOKUP(Table2[[#This Row],[Unique BarCode]],$N$10:$N$37,$O$10:$O$37)</f>
        <v>IPHONE</v>
      </c>
      <c r="I2305" t="str">
        <f>_xlfn.XLOOKUP(Table2[[#This Row],[Unique BarCode]],$N$10:$N$37,$P$10:$P$37)</f>
        <v>Charger</v>
      </c>
      <c r="J2305" t="s">
        <v>8</v>
      </c>
      <c r="L2305">
        <v>1</v>
      </c>
    </row>
    <row r="2306" spans="1:12" x14ac:dyDescent="0.2">
      <c r="A2306" s="1" t="d">
        <v>2023-02-09</v>
      </c>
      <c r="B2306" s="45">
        <v>-1</v>
      </c>
      <c r="C2306" t="s">
        <v>77</v>
      </c>
      <c r="D2306" t="str">
        <f>_xlfn.XLOOKUP(Table2[[#This Row],[Patron Group]],$R$10:$R$24,$S$10:$S$24)</f>
        <v>Undergraduate</v>
      </c>
      <c r="E2306" s="1" t="d">
        <v>2023-02-09</v>
      </c>
      <c r="F2306" t="s">
        <v>71</v>
      </c>
      <c r="G2306" t="s">
        <v>2265</v>
      </c>
      <c r="H2306" t="str">
        <f>_xlfn.XLOOKUP(Table2[[#This Row],[Unique BarCode]],$N$10:$N$37,$O$10:$O$37)</f>
        <v>IPHONE</v>
      </c>
      <c r="I2306" t="str">
        <f>_xlfn.XLOOKUP(Table2[[#This Row],[Unique BarCode]],$N$10:$N$37,$P$10:$P$37)</f>
        <v>Charger</v>
      </c>
      <c r="J2306" t="s">
        <v>8</v>
      </c>
      <c r="K2306" t="s">
        <v>72</v>
      </c>
      <c r="L2306">
        <v>1</v>
      </c>
    </row>
    <row r="2307" spans="1:12" x14ac:dyDescent="0.2">
      <c r="A2307" s="1" t="d">
        <v>2023-02-09</v>
      </c>
      <c r="B2307" s="45">
        <v>-1</v>
      </c>
      <c r="C2307" t="s">
        <v>77</v>
      </c>
      <c r="D2307" t="str">
        <f>_xlfn.XLOOKUP(Table2[[#This Row],[Patron Group]],$R$10:$R$24,$S$10:$S$24)</f>
        <v>Undergraduate</v>
      </c>
      <c r="E2307" s="1" t="d">
        <v>2023-02-09</v>
      </c>
      <c r="F2307" t="s">
        <v>433</v>
      </c>
      <c r="G2307" t="s">
        <v>2265</v>
      </c>
      <c r="H2307" t="str">
        <f>_xlfn.XLOOKUP(Table2[[#This Row],[Unique BarCode]],$N$10:$N$37,$O$10:$O$37)</f>
        <v>IPHONE</v>
      </c>
      <c r="I2307" t="str">
        <f>_xlfn.XLOOKUP(Table2[[#This Row],[Unique BarCode]],$N$10:$N$37,$P$10:$P$37)</f>
        <v>Charger</v>
      </c>
      <c r="J2307" t="s">
        <v>8</v>
      </c>
      <c r="K2307" t="s">
        <v>434</v>
      </c>
      <c r="L2307">
        <v>1</v>
      </c>
    </row>
    <row r="2308" spans="1:12" x14ac:dyDescent="0.2">
      <c r="A2308" s="1" t="d">
        <v>2023-02-09</v>
      </c>
      <c r="B2308" s="45">
        <v>-1</v>
      </c>
      <c r="C2308" t="s">
        <v>77</v>
      </c>
      <c r="D2308" t="str">
        <f>_xlfn.XLOOKUP(Table2[[#This Row],[Patron Group]],$R$10:$R$24,$S$10:$S$24)</f>
        <v>Undergraduate</v>
      </c>
      <c r="E2308" s="1" t="d">
        <v>2023-02-09</v>
      </c>
      <c r="F2308" t="s">
        <v>29</v>
      </c>
      <c r="G2308" t="s">
        <v>2265</v>
      </c>
      <c r="H2308" t="str">
        <f>_xlfn.XLOOKUP(Table2[[#This Row],[Unique BarCode]],$N$10:$N$37,$O$10:$O$37)</f>
        <v>IPHONE</v>
      </c>
      <c r="I2308" t="str">
        <f>_xlfn.XLOOKUP(Table2[[#This Row],[Unique BarCode]],$N$10:$N$37,$P$10:$P$37)</f>
        <v>Charger</v>
      </c>
      <c r="J2308" t="s">
        <v>8</v>
      </c>
      <c r="K2308" t="s">
        <v>30</v>
      </c>
      <c r="L2308">
        <v>1</v>
      </c>
    </row>
    <row r="2309" spans="1:12" x14ac:dyDescent="0.2">
      <c r="A2309" s="1" t="d">
        <v>2023-02-09</v>
      </c>
      <c r="B2309" s="45">
        <v>-1</v>
      </c>
      <c r="C2309" t="s">
        <v>77</v>
      </c>
      <c r="D2309" t="str">
        <f>_xlfn.XLOOKUP(Table2[[#This Row],[Patron Group]],$R$10:$R$24,$S$10:$S$24)</f>
        <v>Undergraduate</v>
      </c>
      <c r="E2309" s="1" t="d">
        <v>2023-02-09</v>
      </c>
      <c r="F2309" t="s">
        <v>267</v>
      </c>
      <c r="G2309" t="s">
        <v>2268</v>
      </c>
      <c r="H2309" t="str">
        <f>_xlfn.XLOOKUP(Table2[[#This Row],[Unique BarCode]],$N$10:$N$37,$O$10:$O$37)</f>
        <v>MACCHRG</v>
      </c>
      <c r="I2309" t="str">
        <f>_xlfn.XLOOKUP(Table2[[#This Row],[Unique BarCode]],$N$10:$N$37,$P$10:$P$37)</f>
        <v>Charger</v>
      </c>
      <c r="J2309" t="s">
        <v>8</v>
      </c>
      <c r="K2309" t="s">
        <v>268</v>
      </c>
      <c r="L2309">
        <v>1</v>
      </c>
    </row>
    <row r="2310" spans="1:12" x14ac:dyDescent="0.2">
      <c r="A2310" s="1" t="d">
        <v>2023-02-09</v>
      </c>
      <c r="B2310" s="45">
        <v>-1</v>
      </c>
      <c r="C2310" t="s">
        <v>77</v>
      </c>
      <c r="D2310" t="str">
        <f>_xlfn.XLOOKUP(Table2[[#This Row],[Patron Group]],$R$10:$R$24,$S$10:$S$24)</f>
        <v>Undergraduate</v>
      </c>
      <c r="E2310" s="1" t="d">
        <v>2023-02-09</v>
      </c>
      <c r="F2310" t="s">
        <v>577</v>
      </c>
      <c r="G2310" t="s">
        <v>2296</v>
      </c>
      <c r="H2310" t="str">
        <f>_xlfn.XLOOKUP(Table2[[#This Row],[Unique BarCode]],$N$10:$N$37,$O$10:$O$37)</f>
        <v>MACUSBC</v>
      </c>
      <c r="I2310" t="str">
        <f>_xlfn.XLOOKUP(Table2[[#This Row],[Unique BarCode]],$N$10:$N$37,$P$10:$P$37)</f>
        <v>Charger</v>
      </c>
      <c r="J2310" t="s">
        <v>8</v>
      </c>
      <c r="K2310" t="s">
        <v>578</v>
      </c>
      <c r="L2310">
        <v>1</v>
      </c>
    </row>
    <row r="2311" spans="1:12" x14ac:dyDescent="0.2">
      <c r="A2311" s="1" t="d">
        <v>2023-02-09</v>
      </c>
      <c r="B2311" s="45">
        <v>-1</v>
      </c>
      <c r="C2311" t="s">
        <v>77</v>
      </c>
      <c r="D2311" t="str">
        <f>_xlfn.XLOOKUP(Table2[[#This Row],[Patron Group]],$R$10:$R$24,$S$10:$S$24)</f>
        <v>Undergraduate</v>
      </c>
      <c r="E2311" s="1" t="d">
        <v>2023-02-09</v>
      </c>
      <c r="F2311" t="s">
        <v>469</v>
      </c>
      <c r="G2311" t="s">
        <v>2296</v>
      </c>
      <c r="H2311" t="str">
        <f>_xlfn.XLOOKUP(Table2[[#This Row],[Unique BarCode]],$N$10:$N$37,$O$10:$O$37)</f>
        <v>MACUSBC</v>
      </c>
      <c r="I2311" t="str">
        <f>_xlfn.XLOOKUP(Table2[[#This Row],[Unique BarCode]],$N$10:$N$37,$P$10:$P$37)</f>
        <v>Charger</v>
      </c>
      <c r="J2311" t="s">
        <v>8</v>
      </c>
      <c r="K2311" t="s">
        <v>470</v>
      </c>
      <c r="L2311">
        <v>1</v>
      </c>
    </row>
    <row r="2312" spans="1:12" x14ac:dyDescent="0.2">
      <c r="A2312" s="1" t="d">
        <v>2023-02-09</v>
      </c>
      <c r="B2312" s="45">
        <v>-1</v>
      </c>
      <c r="C2312" t="s">
        <v>77</v>
      </c>
      <c r="D2312" t="str">
        <f>_xlfn.XLOOKUP(Table2[[#This Row],[Patron Group]],$R$10:$R$24,$S$10:$S$24)</f>
        <v>Undergraduate</v>
      </c>
      <c r="E2312" s="1" t="d">
        <v>2023-02-09</v>
      </c>
      <c r="F2312" t="s">
        <v>91</v>
      </c>
      <c r="G2312" t="s">
        <v>2296</v>
      </c>
      <c r="H2312" t="str">
        <f>_xlfn.XLOOKUP(Table2[[#This Row],[Unique BarCode]],$N$10:$N$37,$O$10:$O$37)</f>
        <v>MACUSBC</v>
      </c>
      <c r="I2312" t="str">
        <f>_xlfn.XLOOKUP(Table2[[#This Row],[Unique BarCode]],$N$10:$N$37,$P$10:$P$37)</f>
        <v>Charger</v>
      </c>
      <c r="J2312" t="s">
        <v>8</v>
      </c>
      <c r="K2312" t="s">
        <v>92</v>
      </c>
      <c r="L2312">
        <v>1</v>
      </c>
    </row>
    <row r="2313" spans="1:12" x14ac:dyDescent="0.2">
      <c r="A2313" s="1" t="d">
        <v>2023-02-09</v>
      </c>
      <c r="B2313" s="45">
        <v>-1</v>
      </c>
      <c r="C2313" t="s">
        <v>77</v>
      </c>
      <c r="D2313" t="str">
        <f>_xlfn.XLOOKUP(Table2[[#This Row],[Patron Group]],$R$10:$R$24,$S$10:$S$24)</f>
        <v>Undergraduate</v>
      </c>
      <c r="E2313" s="1" t="d">
        <v>2023-02-09</v>
      </c>
      <c r="F2313" t="s">
        <v>843</v>
      </c>
      <c r="G2313" t="s">
        <v>2296</v>
      </c>
      <c r="H2313" t="str">
        <f>_xlfn.XLOOKUP(Table2[[#This Row],[Unique BarCode]],$N$10:$N$37,$O$10:$O$37)</f>
        <v>MACUSBC</v>
      </c>
      <c r="I2313" t="str">
        <f>_xlfn.XLOOKUP(Table2[[#This Row],[Unique BarCode]],$N$10:$N$37,$P$10:$P$37)</f>
        <v>Charger</v>
      </c>
      <c r="J2313" t="s">
        <v>8</v>
      </c>
      <c r="K2313" t="s">
        <v>844</v>
      </c>
      <c r="L2313">
        <v>1</v>
      </c>
    </row>
    <row r="2314" spans="1:12" x14ac:dyDescent="0.2">
      <c r="A2314" s="1" t="d">
        <v>2023-02-09</v>
      </c>
      <c r="B2314" s="45">
        <v>-1</v>
      </c>
      <c r="C2314" t="s">
        <v>77</v>
      </c>
      <c r="D2314" t="str">
        <f>_xlfn.XLOOKUP(Table2[[#This Row],[Patron Group]],$R$10:$R$24,$S$10:$S$24)</f>
        <v>Undergraduate</v>
      </c>
      <c r="E2314" s="1" t="d">
        <v>2023-02-09</v>
      </c>
      <c r="F2314" t="s">
        <v>39</v>
      </c>
      <c r="G2314" t="s">
        <v>2296</v>
      </c>
      <c r="H2314" t="str">
        <f>_xlfn.XLOOKUP(Table2[[#This Row],[Unique BarCode]],$N$10:$N$37,$O$10:$O$37)</f>
        <v>MACUSBC</v>
      </c>
      <c r="I2314" t="str">
        <f>_xlfn.XLOOKUP(Table2[[#This Row],[Unique BarCode]],$N$10:$N$37,$P$10:$P$37)</f>
        <v>Charger</v>
      </c>
      <c r="J2314" t="s">
        <v>8</v>
      </c>
      <c r="K2314" t="s">
        <v>40</v>
      </c>
      <c r="L2314">
        <v>1</v>
      </c>
    </row>
    <row r="2315" spans="1:12" x14ac:dyDescent="0.2">
      <c r="A2315" s="1" t="d">
        <v>2023-02-09</v>
      </c>
      <c r="B2315" s="45">
        <v>-1</v>
      </c>
      <c r="C2315" t="s">
        <v>77</v>
      </c>
      <c r="D2315" t="str">
        <f>_xlfn.XLOOKUP(Table2[[#This Row],[Patron Group]],$R$10:$R$24,$S$10:$S$24)</f>
        <v>Undergraduate</v>
      </c>
      <c r="E2315" s="1" t="d">
        <v>2023-02-09</v>
      </c>
      <c r="F2315" t="s">
        <v>1318</v>
      </c>
      <c r="G2315" t="s">
        <v>2271</v>
      </c>
      <c r="H2315" t="str">
        <f>_xlfn.XLOOKUP(Table2[[#This Row],[Unique BarCode]],$N$10:$N$37,$O$10:$O$37)</f>
        <v>OMNI</v>
      </c>
      <c r="I2315" t="str">
        <f>_xlfn.XLOOKUP(Table2[[#This Row],[Unique BarCode]],$N$10:$N$37,$P$10:$P$37)</f>
        <v>Charger</v>
      </c>
      <c r="J2315" t="s">
        <v>49</v>
      </c>
      <c r="K2315" t="s">
        <v>1319</v>
      </c>
      <c r="L2315">
        <v>1</v>
      </c>
    </row>
    <row r="2316" spans="1:12" x14ac:dyDescent="0.2">
      <c r="A2316" s="1" t="d">
        <v>2023-02-09</v>
      </c>
      <c r="B2316" s="45">
        <v>-1</v>
      </c>
      <c r="C2316" t="s">
        <v>77</v>
      </c>
      <c r="D2316" t="str">
        <f>_xlfn.XLOOKUP(Table2[[#This Row],[Patron Group]],$R$10:$R$24,$S$10:$S$24)</f>
        <v>Undergraduate</v>
      </c>
      <c r="E2316" s="1" t="d">
        <v>2023-02-09</v>
      </c>
      <c r="F2316" t="s">
        <v>1035</v>
      </c>
      <c r="G2316" t="s">
        <v>2271</v>
      </c>
      <c r="H2316" t="str">
        <f>_xlfn.XLOOKUP(Table2[[#This Row],[Unique BarCode]],$N$10:$N$37,$O$10:$O$37)</f>
        <v>OMNI</v>
      </c>
      <c r="I2316" t="str">
        <f>_xlfn.XLOOKUP(Table2[[#This Row],[Unique BarCode]],$N$10:$N$37,$P$10:$P$37)</f>
        <v>Charger</v>
      </c>
      <c r="J2316" t="s">
        <v>49</v>
      </c>
      <c r="K2316" t="s">
        <v>1036</v>
      </c>
      <c r="L2316">
        <v>1</v>
      </c>
    </row>
    <row r="2317" spans="1:12" x14ac:dyDescent="0.2">
      <c r="A2317" s="1" t="d">
        <v>2023-02-09</v>
      </c>
      <c r="B2317" s="45">
        <v>-1</v>
      </c>
      <c r="C2317" t="s">
        <v>77</v>
      </c>
      <c r="D2317" t="str">
        <f>_xlfn.XLOOKUP(Table2[[#This Row],[Patron Group]],$R$10:$R$24,$S$10:$S$24)</f>
        <v>Undergraduate</v>
      </c>
      <c r="E2317" s="1" t="d">
        <v>2023-02-09</v>
      </c>
      <c r="F2317" t="s">
        <v>847</v>
      </c>
      <c r="G2317" t="s">
        <v>2271</v>
      </c>
      <c r="H2317" t="str">
        <f>_xlfn.XLOOKUP(Table2[[#This Row],[Unique BarCode]],$N$10:$N$37,$O$10:$O$37)</f>
        <v>OMNI</v>
      </c>
      <c r="I2317" t="str">
        <f>_xlfn.XLOOKUP(Table2[[#This Row],[Unique BarCode]],$N$10:$N$37,$P$10:$P$37)</f>
        <v>Charger</v>
      </c>
      <c r="J2317" t="s">
        <v>68</v>
      </c>
      <c r="K2317" t="s">
        <v>848</v>
      </c>
      <c r="L2317">
        <v>1</v>
      </c>
    </row>
    <row r="2318" spans="1:12" x14ac:dyDescent="0.2">
      <c r="A2318" s="1" t="d">
        <v>2023-02-09</v>
      </c>
      <c r="B2318" s="45">
        <v>-1</v>
      </c>
      <c r="C2318" t="s">
        <v>77</v>
      </c>
      <c r="D2318" t="str">
        <f>_xlfn.XLOOKUP(Table2[[#This Row],[Patron Group]],$R$10:$R$24,$S$10:$S$24)</f>
        <v>Undergraduate</v>
      </c>
      <c r="E2318" s="1" t="d">
        <v>2023-02-09</v>
      </c>
      <c r="F2318" t="s">
        <v>1560</v>
      </c>
      <c r="G2318" t="s">
        <v>2285</v>
      </c>
      <c r="H2318" t="str">
        <f>_xlfn.XLOOKUP(Table2[[#This Row],[Unique BarCode]],$N$10:$N$37,$O$10:$O$37)</f>
        <v>UHDMI</v>
      </c>
      <c r="I2318" t="str">
        <f>_xlfn.XLOOKUP(Table2[[#This Row],[Unique BarCode]],$N$10:$N$37,$P$10:$P$37)</f>
        <v>Cable</v>
      </c>
      <c r="J2318" t="s">
        <v>8</v>
      </c>
      <c r="L2318">
        <v>1</v>
      </c>
    </row>
    <row r="2319" spans="1:12" x14ac:dyDescent="0.2">
      <c r="A2319" s="1" t="d">
        <v>2023-02-09</v>
      </c>
      <c r="B2319" s="45">
        <v>-1</v>
      </c>
      <c r="C2319" t="s">
        <v>77</v>
      </c>
      <c r="D2319" t="str">
        <f>_xlfn.XLOOKUP(Table2[[#This Row],[Patron Group]],$R$10:$R$24,$S$10:$S$24)</f>
        <v>Undergraduate</v>
      </c>
      <c r="E2319" s="1" t="d">
        <v>2023-02-09</v>
      </c>
      <c r="F2319" t="s">
        <v>918</v>
      </c>
      <c r="G2319" t="s">
        <v>2285</v>
      </c>
      <c r="H2319" t="str">
        <f>_xlfn.XLOOKUP(Table2[[#This Row],[Unique BarCode]],$N$10:$N$37,$O$10:$O$37)</f>
        <v>UHDMI</v>
      </c>
      <c r="I2319" t="str">
        <f>_xlfn.XLOOKUP(Table2[[#This Row],[Unique BarCode]],$N$10:$N$37,$P$10:$P$37)</f>
        <v>Cable</v>
      </c>
      <c r="J2319" t="s">
        <v>8</v>
      </c>
      <c r="L2319">
        <v>1</v>
      </c>
    </row>
    <row r="2320" spans="1:12" x14ac:dyDescent="0.2">
      <c r="A2320" s="1" t="d">
        <v>2023-02-09</v>
      </c>
      <c r="B2320" s="45">
        <v>-1</v>
      </c>
      <c r="C2320" t="s">
        <v>77</v>
      </c>
      <c r="D2320" t="str">
        <f>_xlfn.XLOOKUP(Table2[[#This Row],[Patron Group]],$R$10:$R$24,$S$10:$S$24)</f>
        <v>Undergraduate</v>
      </c>
      <c r="E2320" s="1" t="d">
        <v>2023-02-09</v>
      </c>
      <c r="F2320" t="s">
        <v>481</v>
      </c>
      <c r="G2320" t="s">
        <v>2285</v>
      </c>
      <c r="H2320" t="str">
        <f>_xlfn.XLOOKUP(Table2[[#This Row],[Unique BarCode]],$N$10:$N$37,$O$10:$O$37)</f>
        <v>UHDMI</v>
      </c>
      <c r="I2320" t="str">
        <f>_xlfn.XLOOKUP(Table2[[#This Row],[Unique BarCode]],$N$10:$N$37,$P$10:$P$37)</f>
        <v>Cable</v>
      </c>
      <c r="J2320" t="s">
        <v>8</v>
      </c>
      <c r="L2320">
        <v>1</v>
      </c>
    </row>
    <row r="2321" spans="1:12" x14ac:dyDescent="0.2">
      <c r="A2321" s="1" t="d">
        <v>2023-02-09</v>
      </c>
      <c r="B2321" s="45">
        <v>-1</v>
      </c>
      <c r="C2321" t="s">
        <v>77</v>
      </c>
      <c r="D2321" t="str">
        <f>_xlfn.XLOOKUP(Table2[[#This Row],[Patron Group]],$R$10:$R$24,$S$10:$S$24)</f>
        <v>Undergraduate</v>
      </c>
      <c r="E2321" s="1" t="d">
        <v>2023-02-09</v>
      </c>
      <c r="F2321" t="s">
        <v>1440</v>
      </c>
      <c r="G2321" t="s">
        <v>2272</v>
      </c>
      <c r="H2321" t="str">
        <f>_xlfn.XLOOKUP(Table2[[#This Row],[Unique BarCode]],$N$10:$N$37,$O$10:$O$37)</f>
        <v>WALLADPT</v>
      </c>
      <c r="I2321" t="str">
        <f>_xlfn.XLOOKUP(Table2[[#This Row],[Unique BarCode]],$N$10:$N$37,$P$10:$P$37)</f>
        <v>Charger</v>
      </c>
      <c r="J2321" t="s">
        <v>49</v>
      </c>
      <c r="K2321" t="s">
        <v>1441</v>
      </c>
      <c r="L2321">
        <v>1</v>
      </c>
    </row>
    <row r="2322" spans="1:12" x14ac:dyDescent="0.2">
      <c r="A2322" s="1" t="d">
        <v>2023-02-09</v>
      </c>
      <c r="B2322" s="45">
        <v>-1</v>
      </c>
      <c r="C2322" t="s">
        <v>77</v>
      </c>
      <c r="D2322" t="str">
        <f>_xlfn.XLOOKUP(Table2[[#This Row],[Patron Group]],$R$10:$R$24,$S$10:$S$24)</f>
        <v>Undergraduate</v>
      </c>
      <c r="E2322" s="1" t="d">
        <v>2023-02-09</v>
      </c>
      <c r="F2322" t="s">
        <v>1184</v>
      </c>
      <c r="G2322" t="s">
        <v>2272</v>
      </c>
      <c r="H2322" t="str">
        <f>_xlfn.XLOOKUP(Table2[[#This Row],[Unique BarCode]],$N$10:$N$37,$O$10:$O$37)</f>
        <v>WALLADPT</v>
      </c>
      <c r="I2322" t="str">
        <f>_xlfn.XLOOKUP(Table2[[#This Row],[Unique BarCode]],$N$10:$N$37,$P$10:$P$37)</f>
        <v>Charger</v>
      </c>
      <c r="J2322" t="s">
        <v>49</v>
      </c>
      <c r="K2322" t="s">
        <v>1185</v>
      </c>
      <c r="L2322">
        <v>1</v>
      </c>
    </row>
    <row r="2323" spans="1:12" x14ac:dyDescent="0.2">
      <c r="A2323" s="1" t="d">
        <v>2023-02-09</v>
      </c>
      <c r="B2323" s="45">
        <v>-1</v>
      </c>
      <c r="C2323" t="s">
        <v>77</v>
      </c>
      <c r="D2323" t="str">
        <f>_xlfn.XLOOKUP(Table2[[#This Row],[Patron Group]],$R$10:$R$24,$S$10:$S$24)</f>
        <v>Undergraduate</v>
      </c>
      <c r="E2323" s="1" t="d">
        <v>2023-02-09</v>
      </c>
      <c r="F2323" t="s">
        <v>43</v>
      </c>
      <c r="G2323" t="s">
        <v>2272</v>
      </c>
      <c r="H2323" t="str">
        <f>_xlfn.XLOOKUP(Table2[[#This Row],[Unique BarCode]],$N$10:$N$37,$O$10:$O$37)</f>
        <v>WALLADPT</v>
      </c>
      <c r="I2323" t="str">
        <f>_xlfn.XLOOKUP(Table2[[#This Row],[Unique BarCode]],$N$10:$N$37,$P$10:$P$37)</f>
        <v>Charger</v>
      </c>
      <c r="J2323" t="s">
        <v>8</v>
      </c>
      <c r="K2323" t="s">
        <v>44</v>
      </c>
      <c r="L2323">
        <v>1</v>
      </c>
    </row>
    <row r="2324" spans="1:12" x14ac:dyDescent="0.2">
      <c r="A2324" s="1" t="d">
        <v>2023-02-09</v>
      </c>
      <c r="B2324" s="45">
        <v>-1</v>
      </c>
      <c r="C2324" t="s">
        <v>77</v>
      </c>
      <c r="D2324" t="str">
        <f>_xlfn.XLOOKUP(Table2[[#This Row],[Patron Group]],$R$10:$R$24,$S$10:$S$24)</f>
        <v>Undergraduate</v>
      </c>
      <c r="E2324" s="1" t="d">
        <v>2023-02-09</v>
      </c>
      <c r="F2324" t="s">
        <v>1326</v>
      </c>
      <c r="G2324" t="s">
        <v>2272</v>
      </c>
      <c r="H2324" t="str">
        <f>_xlfn.XLOOKUP(Table2[[#This Row],[Unique BarCode]],$N$10:$N$37,$O$10:$O$37)</f>
        <v>WALLADPT</v>
      </c>
      <c r="I2324" t="str">
        <f>_xlfn.XLOOKUP(Table2[[#This Row],[Unique BarCode]],$N$10:$N$37,$P$10:$P$37)</f>
        <v>Charger</v>
      </c>
      <c r="J2324" t="s">
        <v>8</v>
      </c>
      <c r="K2324" t="s">
        <v>1327</v>
      </c>
      <c r="L2324">
        <v>1</v>
      </c>
    </row>
    <row r="2325" spans="1:12" x14ac:dyDescent="0.2">
      <c r="A2325" s="1" t="d">
        <v>2023-02-09</v>
      </c>
      <c r="B2325" s="45">
        <v>-1</v>
      </c>
      <c r="C2325" t="s">
        <v>77</v>
      </c>
      <c r="D2325" t="str">
        <f>_xlfn.XLOOKUP(Table2[[#This Row],[Patron Group]],$R$10:$R$24,$S$10:$S$24)</f>
        <v>Undergraduate</v>
      </c>
      <c r="E2325" s="1" t="d">
        <v>2023-02-09</v>
      </c>
      <c r="F2325" t="s">
        <v>854</v>
      </c>
      <c r="G2325" t="s">
        <v>2272</v>
      </c>
      <c r="H2325" t="str">
        <f>_xlfn.XLOOKUP(Table2[[#This Row],[Unique BarCode]],$N$10:$N$37,$O$10:$O$37)</f>
        <v>WALLADPT</v>
      </c>
      <c r="I2325" t="str">
        <f>_xlfn.XLOOKUP(Table2[[#This Row],[Unique BarCode]],$N$10:$N$37,$P$10:$P$37)</f>
        <v>Charger</v>
      </c>
      <c r="J2325" t="s">
        <v>8</v>
      </c>
      <c r="L2325">
        <v>1</v>
      </c>
    </row>
    <row r="2326" spans="1:12" x14ac:dyDescent="0.2">
      <c r="A2326" s="1" t="d">
        <v>2023-02-09</v>
      </c>
      <c r="B2326" s="45">
        <v>-1</v>
      </c>
      <c r="C2326" t="s">
        <v>77</v>
      </c>
      <c r="D2326" t="str">
        <f>_xlfn.XLOOKUP(Table2[[#This Row],[Patron Group]],$R$10:$R$24,$S$10:$S$24)</f>
        <v>Undergraduate</v>
      </c>
      <c r="E2326" s="1" t="d">
        <v>2023-02-09</v>
      </c>
      <c r="F2326" t="s">
        <v>274</v>
      </c>
      <c r="G2326" t="s">
        <v>2272</v>
      </c>
      <c r="H2326" t="str">
        <f>_xlfn.XLOOKUP(Table2[[#This Row],[Unique BarCode]],$N$10:$N$37,$O$10:$O$37)</f>
        <v>WALLADPT</v>
      </c>
      <c r="I2326" t="str">
        <f>_xlfn.XLOOKUP(Table2[[#This Row],[Unique BarCode]],$N$10:$N$37,$P$10:$P$37)</f>
        <v>Charger</v>
      </c>
      <c r="J2326" t="s">
        <v>8</v>
      </c>
      <c r="L2326">
        <v>1</v>
      </c>
    </row>
    <row r="2327" spans="1:12" x14ac:dyDescent="0.2">
      <c r="A2327" s="1" t="d">
        <v>2023-02-09</v>
      </c>
      <c r="B2327" s="45">
        <v>-1</v>
      </c>
      <c r="C2327" t="s">
        <v>77</v>
      </c>
      <c r="D2327" t="str">
        <f>_xlfn.XLOOKUP(Table2[[#This Row],[Patron Group]],$R$10:$R$24,$S$10:$S$24)</f>
        <v>Undergraduate</v>
      </c>
      <c r="E2327" s="1" t="d">
        <v>2023-02-09</v>
      </c>
      <c r="F2327" t="s">
        <v>989</v>
      </c>
      <c r="G2327" t="s">
        <v>2272</v>
      </c>
      <c r="H2327" t="str">
        <f>_xlfn.XLOOKUP(Table2[[#This Row],[Unique BarCode]],$N$10:$N$37,$O$10:$O$37)</f>
        <v>WALLADPT</v>
      </c>
      <c r="I2327" t="str">
        <f>_xlfn.XLOOKUP(Table2[[#This Row],[Unique BarCode]],$N$10:$N$37,$P$10:$P$37)</f>
        <v>Charger</v>
      </c>
      <c r="J2327" t="s">
        <v>8</v>
      </c>
      <c r="L2327">
        <v>1</v>
      </c>
    </row>
    <row r="2328" spans="1:12" x14ac:dyDescent="0.2">
      <c r="A2328" s="1" t="d">
        <v>2023-02-09</v>
      </c>
      <c r="B2328" s="45">
        <v>-1</v>
      </c>
      <c r="C2328" t="s">
        <v>77</v>
      </c>
      <c r="D2328" t="str">
        <f>_xlfn.XLOOKUP(Table2[[#This Row],[Patron Group]],$R$10:$R$24,$S$10:$S$24)</f>
        <v>Undergraduate</v>
      </c>
      <c r="E2328" s="1" t="d">
        <v>2023-02-09</v>
      </c>
      <c r="F2328" t="s">
        <v>483</v>
      </c>
      <c r="G2328" t="s">
        <v>2272</v>
      </c>
      <c r="H2328" t="str">
        <f>_xlfn.XLOOKUP(Table2[[#This Row],[Unique BarCode]],$N$10:$N$37,$O$10:$O$37)</f>
        <v>WALLADPT</v>
      </c>
      <c r="I2328" t="str">
        <f>_xlfn.XLOOKUP(Table2[[#This Row],[Unique BarCode]],$N$10:$N$37,$P$10:$P$37)</f>
        <v>Charger</v>
      </c>
      <c r="J2328" t="s">
        <v>8</v>
      </c>
      <c r="L2328">
        <v>1</v>
      </c>
    </row>
    <row r="2329" spans="1:12" x14ac:dyDescent="0.2">
      <c r="A2329" s="1" t="d">
        <v>2023-02-09</v>
      </c>
      <c r="B2329" s="45">
        <v>-1</v>
      </c>
      <c r="C2329" t="s">
        <v>77</v>
      </c>
      <c r="D2329" t="str">
        <f>_xlfn.XLOOKUP(Table2[[#This Row],[Patron Group]],$R$10:$R$24,$S$10:$S$24)</f>
        <v>Undergraduate</v>
      </c>
      <c r="E2329" s="1" t="d">
        <v>2023-02-09</v>
      </c>
      <c r="F2329" t="s">
        <v>560</v>
      </c>
      <c r="G2329" t="s">
        <v>2272</v>
      </c>
      <c r="H2329" t="str">
        <f>_xlfn.XLOOKUP(Table2[[#This Row],[Unique BarCode]],$N$10:$N$37,$O$10:$O$37)</f>
        <v>WALLADPT</v>
      </c>
      <c r="I2329" t="str">
        <f>_xlfn.XLOOKUP(Table2[[#This Row],[Unique BarCode]],$N$10:$N$37,$P$10:$P$37)</f>
        <v>Charger</v>
      </c>
      <c r="J2329" t="s">
        <v>8</v>
      </c>
      <c r="L2329">
        <v>1</v>
      </c>
    </row>
    <row r="2330" spans="1:12" x14ac:dyDescent="0.2">
      <c r="A2330" s="1" t="d">
        <v>2023-02-09</v>
      </c>
      <c r="B2330" s="45">
        <v>-1</v>
      </c>
      <c r="C2330" t="s">
        <v>77</v>
      </c>
      <c r="D2330" t="str">
        <f>_xlfn.XLOOKUP(Table2[[#This Row],[Patron Group]],$R$10:$R$24,$S$10:$S$24)</f>
        <v>Undergraduate</v>
      </c>
      <c r="E2330" s="1" t="d">
        <v>2023-02-09</v>
      </c>
      <c r="F2330" t="s">
        <v>73</v>
      </c>
      <c r="G2330" t="s">
        <v>2272</v>
      </c>
      <c r="H2330" t="str">
        <f>_xlfn.XLOOKUP(Table2[[#This Row],[Unique BarCode]],$N$10:$N$37,$O$10:$O$37)</f>
        <v>WALLADPT</v>
      </c>
      <c r="I2330" t="str">
        <f>_xlfn.XLOOKUP(Table2[[#This Row],[Unique BarCode]],$N$10:$N$37,$P$10:$P$37)</f>
        <v>Charger</v>
      </c>
      <c r="J2330" t="s">
        <v>8</v>
      </c>
      <c r="L2330">
        <v>1</v>
      </c>
    </row>
    <row r="2331" spans="1:12" x14ac:dyDescent="0.2">
      <c r="A2331" s="1" t="d">
        <v>2023-02-09</v>
      </c>
      <c r="B2331" s="45">
        <v>-1</v>
      </c>
      <c r="C2331" t="s">
        <v>77</v>
      </c>
      <c r="D2331" t="str">
        <f>_xlfn.XLOOKUP(Table2[[#This Row],[Patron Group]],$R$10:$R$24,$S$10:$S$24)</f>
        <v>Undergraduate</v>
      </c>
      <c r="E2331" s="1" t="d">
        <v>2023-02-09</v>
      </c>
      <c r="F2331" t="s">
        <v>97</v>
      </c>
      <c r="G2331" t="s">
        <v>2272</v>
      </c>
      <c r="H2331" t="str">
        <f>_xlfn.XLOOKUP(Table2[[#This Row],[Unique BarCode]],$N$10:$N$37,$O$10:$O$37)</f>
        <v>WALLADPT</v>
      </c>
      <c r="I2331" t="str">
        <f>_xlfn.XLOOKUP(Table2[[#This Row],[Unique BarCode]],$N$10:$N$37,$P$10:$P$37)</f>
        <v>Charger</v>
      </c>
      <c r="J2331" t="s">
        <v>8</v>
      </c>
      <c r="L2331">
        <v>1</v>
      </c>
    </row>
    <row r="2332" spans="1:12" x14ac:dyDescent="0.2">
      <c r="A2332" s="1" t="d">
        <v>2023-02-09</v>
      </c>
      <c r="B2332" s="45">
        <v>-1</v>
      </c>
      <c r="C2332" t="s">
        <v>77</v>
      </c>
      <c r="D2332" t="str">
        <f>_xlfn.XLOOKUP(Table2[[#This Row],[Patron Group]],$R$10:$R$24,$S$10:$S$24)</f>
        <v>Undergraduate</v>
      </c>
      <c r="E2332" s="1" t="d">
        <v>2023-02-10</v>
      </c>
      <c r="F2332" t="s">
        <v>709</v>
      </c>
      <c r="G2332" t="s">
        <v>2265</v>
      </c>
      <c r="H2332" t="str">
        <f>_xlfn.XLOOKUP(Table2[[#This Row],[Unique BarCode]],$N$10:$N$37,$O$10:$O$37)</f>
        <v>IPHONE</v>
      </c>
      <c r="I2332" t="str">
        <f>_xlfn.XLOOKUP(Table2[[#This Row],[Unique BarCode]],$N$10:$N$37,$P$10:$P$37)</f>
        <v>Charger</v>
      </c>
      <c r="J2332" t="s">
        <v>128</v>
      </c>
      <c r="K2332" t="s">
        <v>710</v>
      </c>
      <c r="L2332">
        <v>1</v>
      </c>
    </row>
    <row r="2333" spans="1:12" x14ac:dyDescent="0.2">
      <c r="A2333" s="1" t="d">
        <v>2023-02-09</v>
      </c>
      <c r="B2333" s="45">
        <v>-1</v>
      </c>
      <c r="C2333" t="s">
        <v>77</v>
      </c>
      <c r="D2333" t="str">
        <f>_xlfn.XLOOKUP(Table2[[#This Row],[Patron Group]],$R$10:$R$24,$S$10:$S$24)</f>
        <v>Undergraduate</v>
      </c>
      <c r="E2333" s="1" t="d">
        <v>2023-02-10</v>
      </c>
      <c r="F2333" t="s">
        <v>438</v>
      </c>
      <c r="G2333" t="s">
        <v>2296</v>
      </c>
      <c r="H2333" t="str">
        <f>_xlfn.XLOOKUP(Table2[[#This Row],[Unique BarCode]],$N$10:$N$37,$O$10:$O$37)</f>
        <v>MACUSBC</v>
      </c>
      <c r="I2333" t="str">
        <f>_xlfn.XLOOKUP(Table2[[#This Row],[Unique BarCode]],$N$10:$N$37,$P$10:$P$37)</f>
        <v>Charger</v>
      </c>
      <c r="J2333" t="s">
        <v>128</v>
      </c>
      <c r="K2333" t="s">
        <v>439</v>
      </c>
      <c r="L2333">
        <v>1</v>
      </c>
    </row>
    <row r="2334" spans="1:12" x14ac:dyDescent="0.2">
      <c r="A2334" s="1" t="d">
        <v>2023-02-09</v>
      </c>
      <c r="B2334" s="45">
        <v>-1</v>
      </c>
      <c r="C2334" t="s">
        <v>77</v>
      </c>
      <c r="D2334" t="str">
        <f>_xlfn.XLOOKUP(Table2[[#This Row],[Patron Group]],$R$10:$R$24,$S$10:$S$24)</f>
        <v>Undergraduate</v>
      </c>
      <c r="E2334" s="1" t="d">
        <v>2023-02-16</v>
      </c>
      <c r="F2334" t="s">
        <v>145</v>
      </c>
      <c r="G2334" t="s">
        <v>2273</v>
      </c>
      <c r="H2334" t="str">
        <f>_xlfn.XLOOKUP(Table2[[#This Row],[Unique BarCode]],$N$10:$N$37,$O$10:$O$37)</f>
        <v>ChromeBook</v>
      </c>
      <c r="I2334" t="str">
        <f>_xlfn.XLOOKUP(Table2[[#This Row],[Unique BarCode]],$N$10:$N$37,$P$10:$P$37)</f>
        <v>Device</v>
      </c>
      <c r="J2334" t="s">
        <v>8</v>
      </c>
      <c r="K2334" t="s">
        <v>146</v>
      </c>
      <c r="L2334">
        <v>1</v>
      </c>
    </row>
    <row r="2335" spans="1:12" x14ac:dyDescent="0.2">
      <c r="A2335" s="1" t="d">
        <v>2023-02-09</v>
      </c>
      <c r="B2335" s="45">
        <v>-1</v>
      </c>
      <c r="C2335" t="s">
        <v>77</v>
      </c>
      <c r="D2335" t="str">
        <f>_xlfn.XLOOKUP(Table2[[#This Row],[Patron Group]],$R$10:$R$24,$S$10:$S$24)</f>
        <v>Undergraduate</v>
      </c>
      <c r="E2335" s="1" t="d">
        <v>2023-02-16</v>
      </c>
      <c r="F2335" t="s">
        <v>1561</v>
      </c>
      <c r="G2335" t="s">
        <v>2273</v>
      </c>
      <c r="H2335" t="str">
        <f>_xlfn.XLOOKUP(Table2[[#This Row],[Unique BarCode]],$N$10:$N$37,$O$10:$O$37)</f>
        <v>ChromeBook</v>
      </c>
      <c r="I2335" t="str">
        <f>_xlfn.XLOOKUP(Table2[[#This Row],[Unique BarCode]],$N$10:$N$37,$P$10:$P$37)</f>
        <v>Device</v>
      </c>
      <c r="J2335" t="s">
        <v>8</v>
      </c>
      <c r="K2335" t="s">
        <v>1562</v>
      </c>
      <c r="L2335">
        <v>1</v>
      </c>
    </row>
    <row r="2336" spans="1:12" x14ac:dyDescent="0.2">
      <c r="A2336" s="1" t="d">
        <v>2023-02-09</v>
      </c>
      <c r="B2336" s="45">
        <v>-1</v>
      </c>
      <c r="C2336" t="s">
        <v>77</v>
      </c>
      <c r="D2336" t="str">
        <f>_xlfn.XLOOKUP(Table2[[#This Row],[Patron Group]],$R$10:$R$24,$S$10:$S$24)</f>
        <v>Undergraduate</v>
      </c>
      <c r="E2336" s="1" t="d">
        <v>2023-02-16</v>
      </c>
      <c r="F2336" t="s">
        <v>305</v>
      </c>
      <c r="G2336" t="s">
        <v>2273</v>
      </c>
      <c r="H2336" t="str">
        <f>_xlfn.XLOOKUP(Table2[[#This Row],[Unique BarCode]],$N$10:$N$37,$O$10:$O$37)</f>
        <v>ChromeBook</v>
      </c>
      <c r="I2336" t="str">
        <f>_xlfn.XLOOKUP(Table2[[#This Row],[Unique BarCode]],$N$10:$N$37,$P$10:$P$37)</f>
        <v>Device</v>
      </c>
      <c r="J2336" t="s">
        <v>8</v>
      </c>
      <c r="K2336" t="s">
        <v>306</v>
      </c>
      <c r="L2336">
        <v>1</v>
      </c>
    </row>
    <row r="2337" spans="1:12" x14ac:dyDescent="0.2">
      <c r="A2337" s="1" t="d">
        <v>2023-02-09</v>
      </c>
      <c r="B2337" s="45">
        <v>-1</v>
      </c>
      <c r="C2337" t="s">
        <v>77</v>
      </c>
      <c r="D2337" t="str">
        <f>_xlfn.XLOOKUP(Table2[[#This Row],[Patron Group]],$R$10:$R$24,$S$10:$S$24)</f>
        <v>Undergraduate</v>
      </c>
      <c r="E2337" s="1" t="d">
        <v>2023-02-16</v>
      </c>
      <c r="F2337" t="s">
        <v>1480</v>
      </c>
      <c r="G2337" t="s">
        <v>2273</v>
      </c>
      <c r="H2337" t="str">
        <f>_xlfn.XLOOKUP(Table2[[#This Row],[Unique BarCode]],$N$10:$N$37,$O$10:$O$37)</f>
        <v>ChromeBook</v>
      </c>
      <c r="I2337" t="str">
        <f>_xlfn.XLOOKUP(Table2[[#This Row],[Unique BarCode]],$N$10:$N$37,$P$10:$P$37)</f>
        <v>Device</v>
      </c>
      <c r="J2337" t="s">
        <v>8</v>
      </c>
      <c r="K2337" t="s">
        <v>1481</v>
      </c>
      <c r="L2337">
        <v>1</v>
      </c>
    </row>
    <row r="2338" spans="1:12" x14ac:dyDescent="0.2">
      <c r="A2338" s="1" t="d">
        <v>2023-02-09</v>
      </c>
      <c r="B2338" s="45">
        <v>-1</v>
      </c>
      <c r="C2338" t="s">
        <v>77</v>
      </c>
      <c r="D2338" t="str">
        <f>_xlfn.XLOOKUP(Table2[[#This Row],[Patron Group]],$R$10:$R$24,$S$10:$S$24)</f>
        <v>Undergraduate</v>
      </c>
      <c r="E2338" s="1" t="d">
        <v>2023-02-16</v>
      </c>
      <c r="F2338" t="s">
        <v>1303</v>
      </c>
      <c r="G2338" t="s">
        <v>2273</v>
      </c>
      <c r="H2338" t="str">
        <f>_xlfn.XLOOKUP(Table2[[#This Row],[Unique BarCode]],$N$10:$N$37,$O$10:$O$37)</f>
        <v>ChromeBook</v>
      </c>
      <c r="I2338" t="str">
        <f>_xlfn.XLOOKUP(Table2[[#This Row],[Unique BarCode]],$N$10:$N$37,$P$10:$P$37)</f>
        <v>Device</v>
      </c>
      <c r="J2338" t="s">
        <v>13</v>
      </c>
      <c r="K2338" t="s">
        <v>1304</v>
      </c>
      <c r="L2338">
        <v>1</v>
      </c>
    </row>
    <row r="2339" spans="1:12" x14ac:dyDescent="0.2">
      <c r="A2339" s="1" t="d">
        <v>2023-02-09</v>
      </c>
      <c r="B2339" s="45">
        <v>-1</v>
      </c>
      <c r="C2339" t="s">
        <v>77</v>
      </c>
      <c r="D2339" t="str">
        <f>_xlfn.XLOOKUP(Table2[[#This Row],[Patron Group]],$R$10:$R$24,$S$10:$S$24)</f>
        <v>Undergraduate</v>
      </c>
      <c r="E2339" s="1" t="d">
        <v>2023-02-16</v>
      </c>
      <c r="F2339" t="s">
        <v>1563</v>
      </c>
      <c r="G2339" t="s">
        <v>2273</v>
      </c>
      <c r="H2339" t="str">
        <f>_xlfn.XLOOKUP(Table2[[#This Row],[Unique BarCode]],$N$10:$N$37,$O$10:$O$37)</f>
        <v>ChromeBook</v>
      </c>
      <c r="I2339" t="str">
        <f>_xlfn.XLOOKUP(Table2[[#This Row],[Unique BarCode]],$N$10:$N$37,$P$10:$P$37)</f>
        <v>Device</v>
      </c>
      <c r="J2339" t="s">
        <v>8</v>
      </c>
      <c r="K2339" t="s">
        <v>1564</v>
      </c>
      <c r="L2339">
        <v>1</v>
      </c>
    </row>
    <row r="2340" spans="1:12" x14ac:dyDescent="0.2">
      <c r="A2340" s="1" t="d">
        <v>2023-02-09</v>
      </c>
      <c r="B2340" s="45">
        <v>-1</v>
      </c>
      <c r="C2340" t="s">
        <v>77</v>
      </c>
      <c r="D2340" t="str">
        <f>_xlfn.XLOOKUP(Table2[[#This Row],[Patron Group]],$R$10:$R$24,$S$10:$S$24)</f>
        <v>Undergraduate</v>
      </c>
      <c r="E2340" s="1" t="d">
        <v>2023-02-16</v>
      </c>
      <c r="F2340" t="s">
        <v>887</v>
      </c>
      <c r="G2340" t="s">
        <v>2274</v>
      </c>
      <c r="H2340" t="str">
        <f>_xlfn.XLOOKUP(Table2[[#This Row],[Unique BarCode]],$N$10:$N$37,$O$10:$O$37)</f>
        <v>MacBook</v>
      </c>
      <c r="I2340" t="str">
        <f>_xlfn.XLOOKUP(Table2[[#This Row],[Unique BarCode]],$N$10:$N$37,$P$10:$P$37)</f>
        <v>Device</v>
      </c>
      <c r="J2340" t="s">
        <v>8</v>
      </c>
      <c r="K2340" t="s">
        <v>888</v>
      </c>
      <c r="L2340">
        <v>1</v>
      </c>
    </row>
    <row r="2341" spans="1:12" x14ac:dyDescent="0.2">
      <c r="A2341" s="1" t="d">
        <v>2023-02-09</v>
      </c>
      <c r="B2341" s="45">
        <v>-1</v>
      </c>
      <c r="C2341" t="s">
        <v>77</v>
      </c>
      <c r="D2341" t="str">
        <f>_xlfn.XLOOKUP(Table2[[#This Row],[Patron Group]],$R$10:$R$24,$S$10:$S$24)</f>
        <v>Undergraduate</v>
      </c>
      <c r="E2341" s="1" t="d">
        <v>2023-02-16</v>
      </c>
      <c r="F2341" t="s">
        <v>1565</v>
      </c>
      <c r="G2341" t="s">
        <v>2274</v>
      </c>
      <c r="H2341" t="str">
        <f>_xlfn.XLOOKUP(Table2[[#This Row],[Unique BarCode]],$N$10:$N$37,$O$10:$O$37)</f>
        <v>MacBook</v>
      </c>
      <c r="I2341" t="str">
        <f>_xlfn.XLOOKUP(Table2[[#This Row],[Unique BarCode]],$N$10:$N$37,$P$10:$P$37)</f>
        <v>Device</v>
      </c>
      <c r="J2341" t="s">
        <v>8</v>
      </c>
      <c r="K2341" t="s">
        <v>1566</v>
      </c>
      <c r="L2341">
        <v>1</v>
      </c>
    </row>
    <row r="2342" spans="1:12" x14ac:dyDescent="0.2">
      <c r="A2342" s="1" t="d">
        <v>2023-02-09</v>
      </c>
      <c r="B2342" s="45">
        <v>-1</v>
      </c>
      <c r="C2342" t="s">
        <v>77</v>
      </c>
      <c r="D2342" t="str">
        <f>_xlfn.XLOOKUP(Table2[[#This Row],[Patron Group]],$R$10:$R$24,$S$10:$S$24)</f>
        <v>Undergraduate</v>
      </c>
      <c r="E2342" s="1" t="d">
        <v>2023-02-16</v>
      </c>
      <c r="F2342" t="s">
        <v>1567</v>
      </c>
      <c r="G2342" t="s">
        <v>2274</v>
      </c>
      <c r="H2342" t="str">
        <f>_xlfn.XLOOKUP(Table2[[#This Row],[Unique BarCode]],$N$10:$N$37,$O$10:$O$37)</f>
        <v>MacBook</v>
      </c>
      <c r="I2342" t="str">
        <f>_xlfn.XLOOKUP(Table2[[#This Row],[Unique BarCode]],$N$10:$N$37,$P$10:$P$37)</f>
        <v>Device</v>
      </c>
      <c r="J2342" t="s">
        <v>8</v>
      </c>
      <c r="K2342" t="s">
        <v>1567</v>
      </c>
      <c r="L2342">
        <v>1</v>
      </c>
    </row>
    <row r="2343" spans="1:12" x14ac:dyDescent="0.2">
      <c r="A2343" s="1" t="d">
        <v>2023-02-09</v>
      </c>
      <c r="B2343" s="45">
        <v>-1</v>
      </c>
      <c r="C2343" t="s">
        <v>77</v>
      </c>
      <c r="D2343" t="str">
        <f>_xlfn.XLOOKUP(Table2[[#This Row],[Patron Group]],$R$10:$R$24,$S$10:$S$24)</f>
        <v>Undergraduate</v>
      </c>
      <c r="E2343" s="1" t="d">
        <v>2023-02-16</v>
      </c>
      <c r="F2343" t="s">
        <v>1450</v>
      </c>
      <c r="G2343" t="s">
        <v>2274</v>
      </c>
      <c r="H2343" t="str">
        <f>_xlfn.XLOOKUP(Table2[[#This Row],[Unique BarCode]],$N$10:$N$37,$O$10:$O$37)</f>
        <v>MacBook</v>
      </c>
      <c r="I2343" t="str">
        <f>_xlfn.XLOOKUP(Table2[[#This Row],[Unique BarCode]],$N$10:$N$37,$P$10:$P$37)</f>
        <v>Device</v>
      </c>
      <c r="J2343" t="s">
        <v>8</v>
      </c>
      <c r="K2343" t="s">
        <v>1450</v>
      </c>
      <c r="L2343">
        <v>1</v>
      </c>
    </row>
    <row r="2344" spans="1:12" x14ac:dyDescent="0.2">
      <c r="A2344" s="1" t="d">
        <v>2023-02-09</v>
      </c>
      <c r="B2344" s="45">
        <v>-1</v>
      </c>
      <c r="C2344" t="s">
        <v>77</v>
      </c>
      <c r="D2344" t="str">
        <f>_xlfn.XLOOKUP(Table2[[#This Row],[Patron Group]],$R$10:$R$24,$S$10:$S$24)</f>
        <v>Undergraduate</v>
      </c>
      <c r="E2344" s="1" t="d">
        <v>2023-02-16</v>
      </c>
      <c r="F2344" t="s">
        <v>319</v>
      </c>
      <c r="G2344" t="s">
        <v>2274</v>
      </c>
      <c r="H2344" t="str">
        <f>_xlfn.XLOOKUP(Table2[[#This Row],[Unique BarCode]],$N$10:$N$37,$O$10:$O$37)</f>
        <v>MacBook</v>
      </c>
      <c r="I2344" t="str">
        <f>_xlfn.XLOOKUP(Table2[[#This Row],[Unique BarCode]],$N$10:$N$37,$P$10:$P$37)</f>
        <v>Device</v>
      </c>
      <c r="J2344" t="s">
        <v>8</v>
      </c>
      <c r="K2344" t="s">
        <v>319</v>
      </c>
      <c r="L2344">
        <v>1</v>
      </c>
    </row>
    <row r="2345" spans="1:12" x14ac:dyDescent="0.2">
      <c r="A2345" s="1" t="d">
        <v>2023-02-09</v>
      </c>
      <c r="B2345" s="45">
        <v>-1</v>
      </c>
      <c r="C2345" t="s">
        <v>77</v>
      </c>
      <c r="D2345" t="str">
        <f>_xlfn.XLOOKUP(Table2[[#This Row],[Patron Group]],$R$10:$R$24,$S$10:$S$24)</f>
        <v>Undergraduate</v>
      </c>
      <c r="E2345" s="1" t="d">
        <v>2023-02-16</v>
      </c>
      <c r="F2345" t="s">
        <v>427</v>
      </c>
      <c r="G2345" t="s">
        <v>2275</v>
      </c>
      <c r="H2345" t="str">
        <f>_xlfn.XLOOKUP(Table2[[#This Row],[Unique BarCode]],$N$10:$N$37,$O$10:$O$37)</f>
        <v>iPad</v>
      </c>
      <c r="I2345" t="str">
        <f>_xlfn.XLOOKUP(Table2[[#This Row],[Unique BarCode]],$N$10:$N$37,$P$10:$P$37)</f>
        <v>Device</v>
      </c>
      <c r="J2345" t="s">
        <v>8</v>
      </c>
      <c r="K2345" t="s">
        <v>428</v>
      </c>
      <c r="L2345">
        <v>1</v>
      </c>
    </row>
    <row r="2346" spans="1:12" x14ac:dyDescent="0.2">
      <c r="A2346" s="1" t="d">
        <v>2023-02-09</v>
      </c>
      <c r="B2346" s="45">
        <v>-1</v>
      </c>
      <c r="C2346" t="s">
        <v>77</v>
      </c>
      <c r="D2346" t="str">
        <f>_xlfn.XLOOKUP(Table2[[#This Row],[Patron Group]],$R$10:$R$24,$S$10:$S$24)</f>
        <v>Undergraduate</v>
      </c>
      <c r="E2346" s="1" t="d">
        <v>2023-02-16</v>
      </c>
      <c r="F2346" t="s">
        <v>161</v>
      </c>
      <c r="G2346" t="s">
        <v>2275</v>
      </c>
      <c r="H2346" t="str">
        <f>_xlfn.XLOOKUP(Table2[[#This Row],[Unique BarCode]],$N$10:$N$37,$O$10:$O$37)</f>
        <v>iPad</v>
      </c>
      <c r="I2346" t="str">
        <f>_xlfn.XLOOKUP(Table2[[#This Row],[Unique BarCode]],$N$10:$N$37,$P$10:$P$37)</f>
        <v>Device</v>
      </c>
      <c r="J2346" t="s">
        <v>8</v>
      </c>
      <c r="K2346" t="s">
        <v>162</v>
      </c>
      <c r="L2346">
        <v>1</v>
      </c>
    </row>
    <row r="2347" spans="1:12" x14ac:dyDescent="0.2">
      <c r="A2347" s="1" t="d">
        <v>2023-02-09</v>
      </c>
      <c r="B2347" s="45">
        <v>-1</v>
      </c>
      <c r="C2347" t="s">
        <v>77</v>
      </c>
      <c r="D2347" t="str">
        <f>_xlfn.XLOOKUP(Table2[[#This Row],[Patron Group]],$R$10:$R$24,$S$10:$S$24)</f>
        <v>Undergraduate</v>
      </c>
      <c r="E2347" s="1" t="d">
        <v>2023-02-16</v>
      </c>
      <c r="F2347" t="s">
        <v>442</v>
      </c>
      <c r="G2347" t="s">
        <v>2275</v>
      </c>
      <c r="H2347" t="str">
        <f>_xlfn.XLOOKUP(Table2[[#This Row],[Unique BarCode]],$N$10:$N$37,$O$10:$O$37)</f>
        <v>iPad</v>
      </c>
      <c r="I2347" t="str">
        <f>_xlfn.XLOOKUP(Table2[[#This Row],[Unique BarCode]],$N$10:$N$37,$P$10:$P$37)</f>
        <v>Device</v>
      </c>
      <c r="J2347" t="s">
        <v>8</v>
      </c>
      <c r="L2347">
        <v>1</v>
      </c>
    </row>
    <row r="2348" spans="1:12" x14ac:dyDescent="0.2">
      <c r="A2348" s="1" t="d">
        <v>2023-02-09</v>
      </c>
      <c r="B2348" s="45">
        <v>-1</v>
      </c>
      <c r="C2348" t="s">
        <v>77</v>
      </c>
      <c r="D2348" t="str">
        <f>_xlfn.XLOOKUP(Table2[[#This Row],[Patron Group]],$R$10:$R$24,$S$10:$S$24)</f>
        <v>Undergraduate</v>
      </c>
      <c r="E2348" s="1" t="d">
        <v>2023-02-16</v>
      </c>
      <c r="F2348" t="s">
        <v>1084</v>
      </c>
      <c r="G2348" t="s">
        <v>2263</v>
      </c>
      <c r="H2348" t="str">
        <f>_xlfn.XLOOKUP(Table2[[#This Row],[Unique BarCode]],$N$10:$N$37,$O$10:$O$37)</f>
        <v>HP Laptop</v>
      </c>
      <c r="I2348" t="str">
        <f>_xlfn.XLOOKUP(Table2[[#This Row],[Unique BarCode]],$N$10:$N$37,$P$10:$P$37)</f>
        <v>Device</v>
      </c>
      <c r="J2348" t="s">
        <v>8</v>
      </c>
      <c r="K2348" t="s">
        <v>1085</v>
      </c>
      <c r="L2348">
        <v>1</v>
      </c>
    </row>
    <row r="2349" spans="1:12" x14ac:dyDescent="0.2">
      <c r="A2349" s="1" t="d">
        <v>2023-02-09</v>
      </c>
      <c r="B2349" s="45">
        <v>-1</v>
      </c>
      <c r="C2349" t="s">
        <v>77</v>
      </c>
      <c r="D2349" t="str">
        <f>_xlfn.XLOOKUP(Table2[[#This Row],[Patron Group]],$R$10:$R$24,$S$10:$S$24)</f>
        <v>Undergraduate</v>
      </c>
      <c r="E2349" s="1" t="d">
        <v>2023-02-22</v>
      </c>
      <c r="F2349" t="s">
        <v>65</v>
      </c>
      <c r="G2349" t="s">
        <v>2275</v>
      </c>
      <c r="H2349" t="str">
        <f>_xlfn.XLOOKUP(Table2[[#This Row],[Unique BarCode]],$N$10:$N$37,$O$10:$O$37)</f>
        <v>iPad</v>
      </c>
      <c r="I2349" t="str">
        <f>_xlfn.XLOOKUP(Table2[[#This Row],[Unique BarCode]],$N$10:$N$37,$P$10:$P$37)</f>
        <v>Device</v>
      </c>
      <c r="J2349" t="s">
        <v>8</v>
      </c>
      <c r="L2349">
        <v>1</v>
      </c>
    </row>
    <row r="2350" spans="1:12" x14ac:dyDescent="0.2">
      <c r="A2350" s="1" t="d">
        <v>2023-02-09</v>
      </c>
      <c r="B2350" s="45">
        <v>-1</v>
      </c>
      <c r="C2350" t="s">
        <v>77</v>
      </c>
      <c r="D2350" t="str">
        <f>_xlfn.XLOOKUP(Table2[[#This Row],[Patron Group]],$R$10:$R$24,$S$10:$S$24)</f>
        <v>Undergraduate</v>
      </c>
      <c r="E2350" s="1" t="d">
        <v>2023-02-23</v>
      </c>
      <c r="F2350" t="s">
        <v>62</v>
      </c>
      <c r="G2350" t="s">
        <v>2273</v>
      </c>
      <c r="H2350" t="str">
        <f>_xlfn.XLOOKUP(Table2[[#This Row],[Unique BarCode]],$N$10:$N$37,$O$10:$O$37)</f>
        <v>ChromeBook</v>
      </c>
      <c r="I2350" t="str">
        <f>_xlfn.XLOOKUP(Table2[[#This Row],[Unique BarCode]],$N$10:$N$37,$P$10:$P$37)</f>
        <v>Device</v>
      </c>
      <c r="J2350" t="s">
        <v>8</v>
      </c>
      <c r="K2350" t="s">
        <v>63</v>
      </c>
      <c r="L2350">
        <v>1</v>
      </c>
    </row>
    <row r="2351" spans="1:12" x14ac:dyDescent="0.2">
      <c r="A2351" s="1" t="d">
        <v>2023-02-09</v>
      </c>
      <c r="B2351" s="45">
        <v>-1</v>
      </c>
      <c r="C2351" t="s">
        <v>77</v>
      </c>
      <c r="D2351" t="str">
        <f>_xlfn.XLOOKUP(Table2[[#This Row],[Patron Group]],$R$10:$R$24,$S$10:$S$24)</f>
        <v>Undergraduate</v>
      </c>
      <c r="E2351" s="1" t="d">
        <v>2023-02-23</v>
      </c>
      <c r="F2351" t="s">
        <v>155</v>
      </c>
      <c r="G2351" t="s">
        <v>2274</v>
      </c>
      <c r="H2351" t="str">
        <f>_xlfn.XLOOKUP(Table2[[#This Row],[Unique BarCode]],$N$10:$N$37,$O$10:$O$37)</f>
        <v>MacBook</v>
      </c>
      <c r="I2351" t="str">
        <f>_xlfn.XLOOKUP(Table2[[#This Row],[Unique BarCode]],$N$10:$N$37,$P$10:$P$37)</f>
        <v>Device</v>
      </c>
      <c r="J2351" t="s">
        <v>8</v>
      </c>
      <c r="K2351" t="s">
        <v>156</v>
      </c>
      <c r="L2351">
        <v>1</v>
      </c>
    </row>
    <row r="2352" spans="1:12" x14ac:dyDescent="0.2">
      <c r="A2352" s="1" t="d">
        <v>2023-02-09</v>
      </c>
      <c r="B2352" s="45">
        <v>-1</v>
      </c>
      <c r="C2352" t="s">
        <v>77</v>
      </c>
      <c r="D2352" t="str">
        <f>_xlfn.XLOOKUP(Table2[[#This Row],[Patron Group]],$R$10:$R$24,$S$10:$S$24)</f>
        <v>Undergraduate</v>
      </c>
      <c r="E2352" s="1" t="d">
        <v>2023-02-23</v>
      </c>
      <c r="F2352" t="s">
        <v>1474</v>
      </c>
      <c r="G2352" t="s">
        <v>2274</v>
      </c>
      <c r="H2352" t="str">
        <f>_xlfn.XLOOKUP(Table2[[#This Row],[Unique BarCode]],$N$10:$N$37,$O$10:$O$37)</f>
        <v>MacBook</v>
      </c>
      <c r="I2352" t="str">
        <f>_xlfn.XLOOKUP(Table2[[#This Row],[Unique BarCode]],$N$10:$N$37,$P$10:$P$37)</f>
        <v>Device</v>
      </c>
      <c r="J2352" t="s">
        <v>8</v>
      </c>
      <c r="K2352" t="s">
        <v>1475</v>
      </c>
      <c r="L2352">
        <v>1</v>
      </c>
    </row>
    <row r="2353" spans="1:12" x14ac:dyDescent="0.2">
      <c r="A2353" s="1" t="d">
        <v>2023-02-09</v>
      </c>
      <c r="B2353" s="45">
        <v>-1</v>
      </c>
      <c r="C2353" t="s">
        <v>77</v>
      </c>
      <c r="D2353" t="str">
        <f>_xlfn.XLOOKUP(Table2[[#This Row],[Patron Group]],$R$10:$R$24,$S$10:$S$24)</f>
        <v>Undergraduate</v>
      </c>
      <c r="E2353" s="1" t="d">
        <v>2023-02-23</v>
      </c>
      <c r="F2353" t="s">
        <v>742</v>
      </c>
      <c r="G2353" t="s">
        <v>2274</v>
      </c>
      <c r="H2353" t="str">
        <f>_xlfn.XLOOKUP(Table2[[#This Row],[Unique BarCode]],$N$10:$N$37,$O$10:$O$37)</f>
        <v>MacBook</v>
      </c>
      <c r="I2353" t="str">
        <f>_xlfn.XLOOKUP(Table2[[#This Row],[Unique BarCode]],$N$10:$N$37,$P$10:$P$37)</f>
        <v>Device</v>
      </c>
      <c r="J2353" t="s">
        <v>8</v>
      </c>
      <c r="K2353" t="s">
        <v>743</v>
      </c>
      <c r="L2353">
        <v>1</v>
      </c>
    </row>
    <row r="2354" spans="1:12" x14ac:dyDescent="0.2">
      <c r="A2354" s="1" t="d">
        <v>2023-02-09</v>
      </c>
      <c r="B2354" s="45">
        <v>-1</v>
      </c>
      <c r="C2354" t="s">
        <v>77</v>
      </c>
      <c r="D2354" t="str">
        <f>_xlfn.XLOOKUP(Table2[[#This Row],[Patron Group]],$R$10:$R$24,$S$10:$S$24)</f>
        <v>Undergraduate</v>
      </c>
      <c r="E2354" s="1" t="d">
        <v>2023-02-23</v>
      </c>
      <c r="F2354" t="s">
        <v>1568</v>
      </c>
      <c r="G2354" t="s">
        <v>2274</v>
      </c>
      <c r="H2354" t="str">
        <f>_xlfn.XLOOKUP(Table2[[#This Row],[Unique BarCode]],$N$10:$N$37,$O$10:$O$37)</f>
        <v>MacBook</v>
      </c>
      <c r="I2354" t="str">
        <f>_xlfn.XLOOKUP(Table2[[#This Row],[Unique BarCode]],$N$10:$N$37,$P$10:$P$37)</f>
        <v>Device</v>
      </c>
      <c r="J2354" t="s">
        <v>8</v>
      </c>
      <c r="K2354" t="s">
        <v>1568</v>
      </c>
      <c r="L2354">
        <v>1</v>
      </c>
    </row>
    <row r="2355" spans="1:12" x14ac:dyDescent="0.2">
      <c r="A2355" s="1" t="d">
        <v>2023-02-09</v>
      </c>
      <c r="B2355" s="45">
        <v>-1</v>
      </c>
      <c r="C2355" t="s">
        <v>77</v>
      </c>
      <c r="D2355" t="str">
        <f>_xlfn.XLOOKUP(Table2[[#This Row],[Patron Group]],$R$10:$R$24,$S$10:$S$24)</f>
        <v>Undergraduate</v>
      </c>
      <c r="E2355" s="1" t="d">
        <v>2023-02-23</v>
      </c>
      <c r="F2355" t="s">
        <v>1569</v>
      </c>
      <c r="G2355" t="s">
        <v>2274</v>
      </c>
      <c r="H2355" t="str">
        <f>_xlfn.XLOOKUP(Table2[[#This Row],[Unique BarCode]],$N$10:$N$37,$O$10:$O$37)</f>
        <v>MacBook</v>
      </c>
      <c r="I2355" t="str">
        <f>_xlfn.XLOOKUP(Table2[[#This Row],[Unique BarCode]],$N$10:$N$37,$P$10:$P$37)</f>
        <v>Device</v>
      </c>
      <c r="J2355" t="s">
        <v>8</v>
      </c>
      <c r="K2355" t="s">
        <v>1569</v>
      </c>
      <c r="L2355">
        <v>1</v>
      </c>
    </row>
    <row r="2356" spans="1:12" x14ac:dyDescent="0.2">
      <c r="A2356" s="1" t="d">
        <v>2023-02-09</v>
      </c>
      <c r="B2356" s="45">
        <v>-1</v>
      </c>
      <c r="C2356" t="s">
        <v>77</v>
      </c>
      <c r="D2356" t="str">
        <f>_xlfn.XLOOKUP(Table2[[#This Row],[Patron Group]],$R$10:$R$24,$S$10:$S$24)</f>
        <v>Undergraduate</v>
      </c>
      <c r="E2356" s="1" t="d">
        <v>2023-02-23</v>
      </c>
      <c r="F2356" t="s">
        <v>1231</v>
      </c>
      <c r="G2356" t="s">
        <v>2274</v>
      </c>
      <c r="H2356" t="str">
        <f>_xlfn.XLOOKUP(Table2[[#This Row],[Unique BarCode]],$N$10:$N$37,$O$10:$O$37)</f>
        <v>MacBook</v>
      </c>
      <c r="I2356" t="str">
        <f>_xlfn.XLOOKUP(Table2[[#This Row],[Unique BarCode]],$N$10:$N$37,$P$10:$P$37)</f>
        <v>Device</v>
      </c>
      <c r="J2356" t="s">
        <v>8</v>
      </c>
      <c r="K2356" t="s">
        <v>1231</v>
      </c>
      <c r="L2356">
        <v>1</v>
      </c>
    </row>
    <row r="2357" spans="1:12" x14ac:dyDescent="0.2">
      <c r="A2357" s="1" t="d">
        <v>2023-02-09</v>
      </c>
      <c r="B2357" s="45">
        <v>-1</v>
      </c>
      <c r="C2357" t="s">
        <v>77</v>
      </c>
      <c r="D2357" t="str">
        <f>_xlfn.XLOOKUP(Table2[[#This Row],[Patron Group]],$R$10:$R$24,$S$10:$S$24)</f>
        <v>Undergraduate</v>
      </c>
      <c r="E2357" s="1" t="d">
        <v>2023-02-23</v>
      </c>
      <c r="F2357" t="s">
        <v>320</v>
      </c>
      <c r="G2357" t="s">
        <v>2274</v>
      </c>
      <c r="H2357" t="str">
        <f>_xlfn.XLOOKUP(Table2[[#This Row],[Unique BarCode]],$N$10:$N$37,$O$10:$O$37)</f>
        <v>MacBook</v>
      </c>
      <c r="I2357" t="str">
        <f>_xlfn.XLOOKUP(Table2[[#This Row],[Unique BarCode]],$N$10:$N$37,$P$10:$P$37)</f>
        <v>Device</v>
      </c>
      <c r="J2357" t="s">
        <v>8</v>
      </c>
      <c r="K2357" t="s">
        <v>320</v>
      </c>
      <c r="L2357">
        <v>1</v>
      </c>
    </row>
    <row r="2358" spans="1:12" x14ac:dyDescent="0.2">
      <c r="A2358" s="1" t="d">
        <v>2023-02-09</v>
      </c>
      <c r="B2358" s="45">
        <v>-1</v>
      </c>
      <c r="C2358" t="s">
        <v>77</v>
      </c>
      <c r="D2358" t="str">
        <f>_xlfn.XLOOKUP(Table2[[#This Row],[Patron Group]],$R$10:$R$24,$S$10:$S$24)</f>
        <v>Undergraduate</v>
      </c>
      <c r="E2358" s="1" t="d">
        <v>2023-02-23</v>
      </c>
      <c r="F2358" t="s">
        <v>996</v>
      </c>
      <c r="G2358" t="s">
        <v>2275</v>
      </c>
      <c r="H2358" t="str">
        <f>_xlfn.XLOOKUP(Table2[[#This Row],[Unique BarCode]],$N$10:$N$37,$O$10:$O$37)</f>
        <v>iPad</v>
      </c>
      <c r="I2358" t="str">
        <f>_xlfn.XLOOKUP(Table2[[#This Row],[Unique BarCode]],$N$10:$N$37,$P$10:$P$37)</f>
        <v>Device</v>
      </c>
      <c r="J2358" t="s">
        <v>8</v>
      </c>
      <c r="K2358" t="s">
        <v>997</v>
      </c>
      <c r="L2358">
        <v>1</v>
      </c>
    </row>
    <row r="2359" spans="1:12" x14ac:dyDescent="0.2">
      <c r="A2359" s="1" t="d">
        <v>2023-02-09</v>
      </c>
      <c r="B2359" s="45">
        <v>-1</v>
      </c>
      <c r="C2359" t="s">
        <v>77</v>
      </c>
      <c r="D2359" t="str">
        <f>_xlfn.XLOOKUP(Table2[[#This Row],[Patron Group]],$R$10:$R$24,$S$10:$S$24)</f>
        <v>Undergraduate</v>
      </c>
      <c r="E2359" s="1" t="d">
        <v>2023-02-23</v>
      </c>
      <c r="F2359" t="s">
        <v>1025</v>
      </c>
      <c r="G2359" t="s">
        <v>2275</v>
      </c>
      <c r="H2359" t="str">
        <f>_xlfn.XLOOKUP(Table2[[#This Row],[Unique BarCode]],$N$10:$N$37,$O$10:$O$37)</f>
        <v>iPad</v>
      </c>
      <c r="I2359" t="str">
        <f>_xlfn.XLOOKUP(Table2[[#This Row],[Unique BarCode]],$N$10:$N$37,$P$10:$P$37)</f>
        <v>Device</v>
      </c>
      <c r="J2359" t="s">
        <v>8</v>
      </c>
      <c r="L2359">
        <v>1</v>
      </c>
    </row>
    <row r="2360" spans="1:12" x14ac:dyDescent="0.2">
      <c r="A2360" s="1" t="d">
        <v>2023-02-09</v>
      </c>
      <c r="B2360" s="45">
        <v>-1</v>
      </c>
      <c r="C2360" t="s">
        <v>77</v>
      </c>
      <c r="D2360" t="str">
        <f>_xlfn.XLOOKUP(Table2[[#This Row],[Patron Group]],$R$10:$R$24,$S$10:$S$24)</f>
        <v>Undergraduate</v>
      </c>
      <c r="E2360" s="1" t="d">
        <v>2023-02-23</v>
      </c>
      <c r="F2360" t="s">
        <v>57</v>
      </c>
      <c r="G2360" t="s">
        <v>2275</v>
      </c>
      <c r="H2360" t="str">
        <f>_xlfn.XLOOKUP(Table2[[#This Row],[Unique BarCode]],$N$10:$N$37,$O$10:$O$37)</f>
        <v>iPad</v>
      </c>
      <c r="I2360" t="str">
        <f>_xlfn.XLOOKUP(Table2[[#This Row],[Unique BarCode]],$N$10:$N$37,$P$10:$P$37)</f>
        <v>Device</v>
      </c>
      <c r="J2360" t="s">
        <v>8</v>
      </c>
      <c r="L2360">
        <v>1</v>
      </c>
    </row>
    <row r="2361" spans="1:12" x14ac:dyDescent="0.2">
      <c r="A2361" s="1" t="d">
        <v>2023-02-09</v>
      </c>
      <c r="B2361" s="45">
        <v>-1</v>
      </c>
      <c r="C2361" t="s">
        <v>77</v>
      </c>
      <c r="D2361" t="str">
        <f>_xlfn.XLOOKUP(Table2[[#This Row],[Patron Group]],$R$10:$R$24,$S$10:$S$24)</f>
        <v>Undergraduate</v>
      </c>
      <c r="E2361" s="1" t="d">
        <v>2023-02-23</v>
      </c>
      <c r="F2361" t="s">
        <v>998</v>
      </c>
      <c r="G2361" t="s">
        <v>2263</v>
      </c>
      <c r="H2361" t="str">
        <f>_xlfn.XLOOKUP(Table2[[#This Row],[Unique BarCode]],$N$10:$N$37,$O$10:$O$37)</f>
        <v>HP Laptop</v>
      </c>
      <c r="I2361" t="str">
        <f>_xlfn.XLOOKUP(Table2[[#This Row],[Unique BarCode]],$N$10:$N$37,$P$10:$P$37)</f>
        <v>Device</v>
      </c>
      <c r="J2361" t="s">
        <v>8</v>
      </c>
      <c r="K2361" t="s">
        <v>999</v>
      </c>
      <c r="L2361">
        <v>1</v>
      </c>
    </row>
    <row r="2362" spans="1:12" x14ac:dyDescent="0.2">
      <c r="A2362" s="1" t="d">
        <v>2023-02-10</v>
      </c>
      <c r="B2362" s="45">
        <v>-1</v>
      </c>
      <c r="C2362" t="s">
        <v>20</v>
      </c>
      <c r="D2362" t="str">
        <f>_xlfn.XLOOKUP(Table2[[#This Row],[Patron Group]],$R$10:$R$24,$S$10:$S$24)</f>
        <v>Graduate</v>
      </c>
      <c r="E2362" s="1" t="d">
        <v>2023-02-10</v>
      </c>
      <c r="F2362" t="s">
        <v>435</v>
      </c>
      <c r="G2362" t="s">
        <v>2266</v>
      </c>
      <c r="H2362" t="str">
        <f>_xlfn.XLOOKUP(Table2[[#This Row],[Unique BarCode]],$N$10:$N$37,$O$10:$O$37)</f>
        <v>Headphones</v>
      </c>
      <c r="I2362" t="str">
        <f>_xlfn.XLOOKUP(Table2[[#This Row],[Unique BarCode]],$N$10:$N$37,$P$10:$P$37)</f>
        <v>Accessory</v>
      </c>
      <c r="J2362" t="s">
        <v>8</v>
      </c>
      <c r="L2362">
        <v>1</v>
      </c>
    </row>
    <row r="2363" spans="1:12" x14ac:dyDescent="0.2">
      <c r="A2363" s="1" t="d">
        <v>2023-02-10</v>
      </c>
      <c r="B2363" s="45">
        <v>-1</v>
      </c>
      <c r="C2363" t="s">
        <v>20</v>
      </c>
      <c r="D2363" t="str">
        <f>_xlfn.XLOOKUP(Table2[[#This Row],[Patron Group]],$R$10:$R$24,$S$10:$S$24)</f>
        <v>Graduate</v>
      </c>
      <c r="E2363" s="1" t="d">
        <v>2023-02-10</v>
      </c>
      <c r="F2363" t="s">
        <v>263</v>
      </c>
      <c r="G2363" t="s">
        <v>2265</v>
      </c>
      <c r="H2363" t="str">
        <f>_xlfn.XLOOKUP(Table2[[#This Row],[Unique BarCode]],$N$10:$N$37,$O$10:$O$37)</f>
        <v>IPHONE</v>
      </c>
      <c r="I2363" t="str">
        <f>_xlfn.XLOOKUP(Table2[[#This Row],[Unique BarCode]],$N$10:$N$37,$P$10:$P$37)</f>
        <v>Charger</v>
      </c>
      <c r="J2363" t="s">
        <v>8</v>
      </c>
      <c r="K2363" t="s">
        <v>264</v>
      </c>
      <c r="L2363">
        <v>1</v>
      </c>
    </row>
    <row r="2364" spans="1:12" x14ac:dyDescent="0.2">
      <c r="A2364" s="1" t="d">
        <v>2023-02-10</v>
      </c>
      <c r="B2364" s="45">
        <v>-1</v>
      </c>
      <c r="C2364" t="s">
        <v>20</v>
      </c>
      <c r="D2364" t="str">
        <f>_xlfn.XLOOKUP(Table2[[#This Row],[Patron Group]],$R$10:$R$24,$S$10:$S$24)</f>
        <v>Graduate</v>
      </c>
      <c r="E2364" s="1" t="d">
        <v>2023-02-10</v>
      </c>
      <c r="F2364" t="s">
        <v>1497</v>
      </c>
      <c r="G2364" t="s">
        <v>2265</v>
      </c>
      <c r="H2364" t="str">
        <f>_xlfn.XLOOKUP(Table2[[#This Row],[Unique BarCode]],$N$10:$N$37,$O$10:$O$37)</f>
        <v>IPHONE</v>
      </c>
      <c r="I2364" t="str">
        <f>_xlfn.XLOOKUP(Table2[[#This Row],[Unique BarCode]],$N$10:$N$37,$P$10:$P$37)</f>
        <v>Charger</v>
      </c>
      <c r="J2364" t="s">
        <v>8</v>
      </c>
      <c r="L2364">
        <v>1</v>
      </c>
    </row>
    <row r="2365" spans="1:12" x14ac:dyDescent="0.2">
      <c r="A2365" s="1" t="d">
        <v>2023-02-10</v>
      </c>
      <c r="B2365" s="45">
        <v>-1</v>
      </c>
      <c r="C2365" t="s">
        <v>20</v>
      </c>
      <c r="D2365" t="str">
        <f>_xlfn.XLOOKUP(Table2[[#This Row],[Patron Group]],$R$10:$R$24,$S$10:$S$24)</f>
        <v>Graduate</v>
      </c>
      <c r="E2365" s="1" t="d">
        <v>2023-02-10</v>
      </c>
      <c r="F2365" t="s">
        <v>222</v>
      </c>
      <c r="G2365" t="s">
        <v>2265</v>
      </c>
      <c r="H2365" t="str">
        <f>_xlfn.XLOOKUP(Table2[[#This Row],[Unique BarCode]],$N$10:$N$37,$O$10:$O$37)</f>
        <v>IPHONE</v>
      </c>
      <c r="I2365" t="str">
        <f>_xlfn.XLOOKUP(Table2[[#This Row],[Unique BarCode]],$N$10:$N$37,$P$10:$P$37)</f>
        <v>Charger</v>
      </c>
      <c r="J2365" t="s">
        <v>13</v>
      </c>
      <c r="K2365" t="s">
        <v>223</v>
      </c>
      <c r="L2365">
        <v>1</v>
      </c>
    </row>
    <row r="2366" spans="1:12" x14ac:dyDescent="0.2">
      <c r="A2366" s="1" t="d">
        <v>2023-02-10</v>
      </c>
      <c r="B2366" s="45">
        <v>-1</v>
      </c>
      <c r="C2366" t="s">
        <v>20</v>
      </c>
      <c r="D2366" t="str">
        <f>_xlfn.XLOOKUP(Table2[[#This Row],[Patron Group]],$R$10:$R$24,$S$10:$S$24)</f>
        <v>Graduate</v>
      </c>
      <c r="E2366" s="1" t="d">
        <v>2023-02-10</v>
      </c>
      <c r="F2366" t="s">
        <v>813</v>
      </c>
      <c r="G2366" t="s">
        <v>2268</v>
      </c>
      <c r="H2366" t="str">
        <f>_xlfn.XLOOKUP(Table2[[#This Row],[Unique BarCode]],$N$10:$N$37,$O$10:$O$37)</f>
        <v>MACCHRG</v>
      </c>
      <c r="I2366" t="str">
        <f>_xlfn.XLOOKUP(Table2[[#This Row],[Unique BarCode]],$N$10:$N$37,$P$10:$P$37)</f>
        <v>Charger</v>
      </c>
      <c r="J2366" t="s">
        <v>13</v>
      </c>
      <c r="K2366" t="s">
        <v>814</v>
      </c>
      <c r="L2366">
        <v>1</v>
      </c>
    </row>
    <row r="2367" spans="1:12" x14ac:dyDescent="0.2">
      <c r="A2367" s="1" t="d">
        <v>2023-02-10</v>
      </c>
      <c r="B2367" s="45">
        <v>-1</v>
      </c>
      <c r="C2367" t="s">
        <v>20</v>
      </c>
      <c r="D2367" t="str">
        <f>_xlfn.XLOOKUP(Table2[[#This Row],[Patron Group]],$R$10:$R$24,$S$10:$S$24)</f>
        <v>Graduate</v>
      </c>
      <c r="E2367" s="1" t="d">
        <v>2023-02-10</v>
      </c>
      <c r="F2367" t="s">
        <v>471</v>
      </c>
      <c r="G2367" t="s">
        <v>2296</v>
      </c>
      <c r="H2367" t="str">
        <f>_xlfn.XLOOKUP(Table2[[#This Row],[Unique BarCode]],$N$10:$N$37,$O$10:$O$37)</f>
        <v>MACUSBC</v>
      </c>
      <c r="I2367" t="str">
        <f>_xlfn.XLOOKUP(Table2[[#This Row],[Unique BarCode]],$N$10:$N$37,$P$10:$P$37)</f>
        <v>Charger</v>
      </c>
      <c r="J2367" t="s">
        <v>8</v>
      </c>
      <c r="K2367" t="s">
        <v>472</v>
      </c>
      <c r="L2367">
        <v>1</v>
      </c>
    </row>
    <row r="2368" spans="1:12" x14ac:dyDescent="0.2">
      <c r="A2368" s="1" t="d">
        <v>2023-02-10</v>
      </c>
      <c r="B2368" s="45">
        <v>-1</v>
      </c>
      <c r="C2368" t="s">
        <v>20</v>
      </c>
      <c r="D2368" t="str">
        <f>_xlfn.XLOOKUP(Table2[[#This Row],[Patron Group]],$R$10:$R$24,$S$10:$S$24)</f>
        <v>Graduate</v>
      </c>
      <c r="E2368" s="1" t="d">
        <v>2023-02-10</v>
      </c>
      <c r="F2368" t="s">
        <v>843</v>
      </c>
      <c r="G2368" t="s">
        <v>2296</v>
      </c>
      <c r="H2368" t="str">
        <f>_xlfn.XLOOKUP(Table2[[#This Row],[Unique BarCode]],$N$10:$N$37,$O$10:$O$37)</f>
        <v>MACUSBC</v>
      </c>
      <c r="I2368" t="str">
        <f>_xlfn.XLOOKUP(Table2[[#This Row],[Unique BarCode]],$N$10:$N$37,$P$10:$P$37)</f>
        <v>Charger</v>
      </c>
      <c r="J2368" t="s">
        <v>8</v>
      </c>
      <c r="K2368" t="s">
        <v>844</v>
      </c>
      <c r="L2368">
        <v>1</v>
      </c>
    </row>
    <row r="2369" spans="1:12" x14ac:dyDescent="0.2">
      <c r="A2369" s="1" t="d">
        <v>2023-02-10</v>
      </c>
      <c r="B2369" s="45">
        <v>-1</v>
      </c>
      <c r="C2369" t="s">
        <v>20</v>
      </c>
      <c r="D2369" t="str">
        <f>_xlfn.XLOOKUP(Table2[[#This Row],[Patron Group]],$R$10:$R$24,$S$10:$S$24)</f>
        <v>Graduate</v>
      </c>
      <c r="E2369" s="1" t="d">
        <v>2023-02-10</v>
      </c>
      <c r="F2369" t="s">
        <v>39</v>
      </c>
      <c r="G2369" t="s">
        <v>2296</v>
      </c>
      <c r="H2369" t="str">
        <f>_xlfn.XLOOKUP(Table2[[#This Row],[Unique BarCode]],$N$10:$N$37,$O$10:$O$37)</f>
        <v>MACUSBC</v>
      </c>
      <c r="I2369" t="str">
        <f>_xlfn.XLOOKUP(Table2[[#This Row],[Unique BarCode]],$N$10:$N$37,$P$10:$P$37)</f>
        <v>Charger</v>
      </c>
      <c r="J2369" t="s">
        <v>8</v>
      </c>
      <c r="K2369" t="s">
        <v>40</v>
      </c>
      <c r="L2369">
        <v>1</v>
      </c>
    </row>
    <row r="2370" spans="1:12" x14ac:dyDescent="0.2">
      <c r="A2370" s="1" t="d">
        <v>2023-02-10</v>
      </c>
      <c r="B2370" s="45">
        <v>-1</v>
      </c>
      <c r="C2370" t="s">
        <v>20</v>
      </c>
      <c r="D2370" t="str">
        <f>_xlfn.XLOOKUP(Table2[[#This Row],[Patron Group]],$R$10:$R$24,$S$10:$S$24)</f>
        <v>Graduate</v>
      </c>
      <c r="E2370" s="1" t="d">
        <v>2023-02-10</v>
      </c>
      <c r="F2370" t="s">
        <v>919</v>
      </c>
      <c r="G2370" t="s">
        <v>2272</v>
      </c>
      <c r="H2370" t="str">
        <f>_xlfn.XLOOKUP(Table2[[#This Row],[Unique BarCode]],$N$10:$N$37,$O$10:$O$37)</f>
        <v>WALLADPT</v>
      </c>
      <c r="I2370" t="str">
        <f>_xlfn.XLOOKUP(Table2[[#This Row],[Unique BarCode]],$N$10:$N$37,$P$10:$P$37)</f>
        <v>Charger</v>
      </c>
      <c r="J2370" t="s">
        <v>13</v>
      </c>
      <c r="K2370" t="s">
        <v>920</v>
      </c>
      <c r="L2370">
        <v>1</v>
      </c>
    </row>
    <row r="2371" spans="1:12" x14ac:dyDescent="0.2">
      <c r="A2371" s="1" t="d">
        <v>2023-02-10</v>
      </c>
      <c r="B2371" s="45">
        <v>-1</v>
      </c>
      <c r="C2371" t="s">
        <v>20</v>
      </c>
      <c r="D2371" t="str">
        <f>_xlfn.XLOOKUP(Table2[[#This Row],[Patron Group]],$R$10:$R$24,$S$10:$S$24)</f>
        <v>Graduate</v>
      </c>
      <c r="E2371" s="1" t="d">
        <v>2023-02-10</v>
      </c>
      <c r="F2371" t="s">
        <v>1390</v>
      </c>
      <c r="G2371" t="s">
        <v>2272</v>
      </c>
      <c r="H2371" t="str">
        <f>_xlfn.XLOOKUP(Table2[[#This Row],[Unique BarCode]],$N$10:$N$37,$O$10:$O$37)</f>
        <v>WALLADPT</v>
      </c>
      <c r="I2371" t="str">
        <f>_xlfn.XLOOKUP(Table2[[#This Row],[Unique BarCode]],$N$10:$N$37,$P$10:$P$37)</f>
        <v>Charger</v>
      </c>
      <c r="J2371" t="s">
        <v>8</v>
      </c>
      <c r="K2371" t="s">
        <v>1391</v>
      </c>
      <c r="L2371">
        <v>1</v>
      </c>
    </row>
    <row r="2372" spans="1:12" x14ac:dyDescent="0.2">
      <c r="A2372" s="1" t="d">
        <v>2023-02-10</v>
      </c>
      <c r="B2372" s="45">
        <v>-1</v>
      </c>
      <c r="C2372" t="s">
        <v>20</v>
      </c>
      <c r="D2372" t="str">
        <f>_xlfn.XLOOKUP(Table2[[#This Row],[Patron Group]],$R$10:$R$24,$S$10:$S$24)</f>
        <v>Graduate</v>
      </c>
      <c r="E2372" s="1" t="d">
        <v>2023-02-10</v>
      </c>
      <c r="F2372" t="s">
        <v>484</v>
      </c>
      <c r="G2372" t="s">
        <v>2272</v>
      </c>
      <c r="H2372" t="str">
        <f>_xlfn.XLOOKUP(Table2[[#This Row],[Unique BarCode]],$N$10:$N$37,$O$10:$O$37)</f>
        <v>WALLADPT</v>
      </c>
      <c r="I2372" t="str">
        <f>_xlfn.XLOOKUP(Table2[[#This Row],[Unique BarCode]],$N$10:$N$37,$P$10:$P$37)</f>
        <v>Charger</v>
      </c>
      <c r="J2372" t="s">
        <v>8</v>
      </c>
      <c r="L2372">
        <v>1</v>
      </c>
    </row>
    <row r="2373" spans="1:12" x14ac:dyDescent="0.2">
      <c r="A2373" s="1" t="d">
        <v>2023-02-10</v>
      </c>
      <c r="B2373" s="45">
        <v>-1</v>
      </c>
      <c r="C2373" t="s">
        <v>20</v>
      </c>
      <c r="D2373" t="str">
        <f>_xlfn.XLOOKUP(Table2[[#This Row],[Patron Group]],$R$10:$R$24,$S$10:$S$24)</f>
        <v>Graduate</v>
      </c>
      <c r="E2373" s="1" t="d">
        <v>2023-02-13</v>
      </c>
      <c r="F2373" t="s">
        <v>1570</v>
      </c>
      <c r="G2373" t="s">
        <v>2306</v>
      </c>
      <c r="H2373" t="str">
        <f>_xlfn.XLOOKUP(Table2[[#This Row],[Unique BarCode]],$N$10:$N$37,$O$10:$O$37)</f>
        <v>BIOUSBCVGA</v>
      </c>
      <c r="I2373" t="str">
        <f>_xlfn.XLOOKUP(Table2[[#This Row],[Unique BarCode]],$N$10:$N$37,$P$10:$P$37)</f>
        <v>Cable</v>
      </c>
      <c r="J2373" t="s">
        <v>13</v>
      </c>
      <c r="K2373" t="s">
        <v>1571</v>
      </c>
      <c r="L2373">
        <v>1</v>
      </c>
    </row>
    <row r="2374" spans="1:12" x14ac:dyDescent="0.2">
      <c r="A2374" s="1" t="d">
        <v>2023-02-10</v>
      </c>
      <c r="B2374" s="45">
        <v>-1</v>
      </c>
      <c r="C2374" t="s">
        <v>20</v>
      </c>
      <c r="D2374" t="str">
        <f>_xlfn.XLOOKUP(Table2[[#This Row],[Patron Group]],$R$10:$R$24,$S$10:$S$24)</f>
        <v>Graduate</v>
      </c>
      <c r="E2374" s="1" t="d">
        <v>2023-02-13</v>
      </c>
      <c r="F2374" t="s">
        <v>429</v>
      </c>
      <c r="G2374" t="s">
        <v>2281</v>
      </c>
      <c r="H2374" t="str">
        <f>_xlfn.XLOOKUP(Table2[[#This Row],[Unique BarCode]],$N$10:$N$37,$O$10:$O$37)</f>
        <v>HDMIC</v>
      </c>
      <c r="I2374" t="str">
        <f>_xlfn.XLOOKUP(Table2[[#This Row],[Unique BarCode]],$N$10:$N$37,$P$10:$P$37)</f>
        <v>Cable</v>
      </c>
      <c r="J2374" t="s">
        <v>13</v>
      </c>
      <c r="K2374" t="s">
        <v>430</v>
      </c>
      <c r="L2374">
        <v>1</v>
      </c>
    </row>
    <row r="2375" spans="1:12" x14ac:dyDescent="0.2">
      <c r="A2375" s="1" t="d">
        <v>2023-02-10</v>
      </c>
      <c r="B2375" s="45">
        <v>-1</v>
      </c>
      <c r="C2375" t="s">
        <v>20</v>
      </c>
      <c r="D2375" t="str">
        <f>_xlfn.XLOOKUP(Table2[[#This Row],[Patron Group]],$R$10:$R$24,$S$10:$S$24)</f>
        <v>Graduate</v>
      </c>
      <c r="E2375" s="1" t="d">
        <v>2023-02-13</v>
      </c>
      <c r="F2375" t="s">
        <v>1572</v>
      </c>
      <c r="G2375" t="s">
        <v>2303</v>
      </c>
      <c r="H2375" t="str">
        <f>_xlfn.XLOOKUP(Table2[[#This Row],[Unique BarCode]],$N$10:$N$37,$O$10:$O$37)</f>
        <v>VGA Cable</v>
      </c>
      <c r="I2375" t="str">
        <f>_xlfn.XLOOKUP(Table2[[#This Row],[Unique BarCode]],$N$10:$N$37,$P$10:$P$37)</f>
        <v>Cable</v>
      </c>
      <c r="J2375" t="s">
        <v>13</v>
      </c>
      <c r="K2375" t="s">
        <v>1573</v>
      </c>
      <c r="L2375">
        <v>1</v>
      </c>
    </row>
    <row r="2376" spans="1:12" x14ac:dyDescent="0.2">
      <c r="A2376" s="1" t="d">
        <v>2023-02-10</v>
      </c>
      <c r="B2376" s="45">
        <v>-1</v>
      </c>
      <c r="C2376" t="s">
        <v>20</v>
      </c>
      <c r="D2376" t="str">
        <f>_xlfn.XLOOKUP(Table2[[#This Row],[Patron Group]],$R$10:$R$24,$S$10:$S$24)</f>
        <v>Graduate</v>
      </c>
      <c r="E2376" s="1" t="d">
        <v>2023-02-17</v>
      </c>
      <c r="F2376" t="s">
        <v>1574</v>
      </c>
      <c r="G2376" t="s">
        <v>2273</v>
      </c>
      <c r="H2376" t="str">
        <f>_xlfn.XLOOKUP(Table2[[#This Row],[Unique BarCode]],$N$10:$N$37,$O$10:$O$37)</f>
        <v>ChromeBook</v>
      </c>
      <c r="I2376" t="str">
        <f>_xlfn.XLOOKUP(Table2[[#This Row],[Unique BarCode]],$N$10:$N$37,$P$10:$P$37)</f>
        <v>Device</v>
      </c>
      <c r="J2376" t="s">
        <v>128</v>
      </c>
      <c r="K2376" t="s">
        <v>1575</v>
      </c>
      <c r="L2376">
        <v>1</v>
      </c>
    </row>
    <row r="2377" spans="1:12" x14ac:dyDescent="0.2">
      <c r="A2377" s="1" t="d">
        <v>2023-02-10</v>
      </c>
      <c r="B2377" s="45">
        <v>-1</v>
      </c>
      <c r="C2377" t="s">
        <v>20</v>
      </c>
      <c r="D2377" t="str">
        <f>_xlfn.XLOOKUP(Table2[[#This Row],[Patron Group]],$R$10:$R$24,$S$10:$S$24)</f>
        <v>Graduate</v>
      </c>
      <c r="E2377" s="1" t="d">
        <v>2023-02-17</v>
      </c>
      <c r="F2377" t="s">
        <v>1576</v>
      </c>
      <c r="G2377" t="s">
        <v>2274</v>
      </c>
      <c r="H2377" t="str">
        <f>_xlfn.XLOOKUP(Table2[[#This Row],[Unique BarCode]],$N$10:$N$37,$O$10:$O$37)</f>
        <v>MacBook</v>
      </c>
      <c r="I2377" t="str">
        <f>_xlfn.XLOOKUP(Table2[[#This Row],[Unique BarCode]],$N$10:$N$37,$P$10:$P$37)</f>
        <v>Device</v>
      </c>
      <c r="J2377" t="s">
        <v>8</v>
      </c>
      <c r="K2377" t="s">
        <v>1576</v>
      </c>
      <c r="L2377">
        <v>1</v>
      </c>
    </row>
    <row r="2378" spans="1:12" x14ac:dyDescent="0.2">
      <c r="A2378" s="1" t="d">
        <v>2023-02-10</v>
      </c>
      <c r="B2378" s="45">
        <v>-1</v>
      </c>
      <c r="C2378" t="s">
        <v>20</v>
      </c>
      <c r="D2378" t="str">
        <f>_xlfn.XLOOKUP(Table2[[#This Row],[Patron Group]],$R$10:$R$24,$S$10:$S$24)</f>
        <v>Graduate</v>
      </c>
      <c r="E2378" s="1" t="d">
        <v>2023-02-17</v>
      </c>
      <c r="F2378" t="s">
        <v>501</v>
      </c>
      <c r="G2378" t="s">
        <v>2275</v>
      </c>
      <c r="H2378" t="str">
        <f>_xlfn.XLOOKUP(Table2[[#This Row],[Unique BarCode]],$N$10:$N$37,$O$10:$O$37)</f>
        <v>iPad</v>
      </c>
      <c r="I2378" t="str">
        <f>_xlfn.XLOOKUP(Table2[[#This Row],[Unique BarCode]],$N$10:$N$37,$P$10:$P$37)</f>
        <v>Device</v>
      </c>
      <c r="J2378" t="s">
        <v>8</v>
      </c>
      <c r="K2378" t="s">
        <v>502</v>
      </c>
      <c r="L2378">
        <v>1</v>
      </c>
    </row>
    <row r="2379" spans="1:12" x14ac:dyDescent="0.2">
      <c r="A2379" s="1" t="d">
        <v>2023-02-10</v>
      </c>
      <c r="B2379" s="45">
        <v>-1</v>
      </c>
      <c r="C2379" t="s">
        <v>20</v>
      </c>
      <c r="D2379" t="str">
        <f>_xlfn.XLOOKUP(Table2[[#This Row],[Patron Group]],$R$10:$R$24,$S$10:$S$24)</f>
        <v>Graduate</v>
      </c>
      <c r="E2379" s="1" t="d">
        <v>2023-02-17</v>
      </c>
      <c r="F2379" t="s">
        <v>161</v>
      </c>
      <c r="G2379" t="s">
        <v>2275</v>
      </c>
      <c r="H2379" t="str">
        <f>_xlfn.XLOOKUP(Table2[[#This Row],[Unique BarCode]],$N$10:$N$37,$O$10:$O$37)</f>
        <v>iPad</v>
      </c>
      <c r="I2379" t="str">
        <f>_xlfn.XLOOKUP(Table2[[#This Row],[Unique BarCode]],$N$10:$N$37,$P$10:$P$37)</f>
        <v>Device</v>
      </c>
      <c r="J2379" t="s">
        <v>8</v>
      </c>
      <c r="K2379" t="s">
        <v>162</v>
      </c>
      <c r="L2379">
        <v>1</v>
      </c>
    </row>
    <row r="2380" spans="1:12" x14ac:dyDescent="0.2">
      <c r="A2380" s="1" t="d">
        <v>2023-02-10</v>
      </c>
      <c r="B2380" s="45">
        <v>-1</v>
      </c>
      <c r="C2380" t="s">
        <v>20</v>
      </c>
      <c r="D2380" t="str">
        <f>_xlfn.XLOOKUP(Table2[[#This Row],[Patron Group]],$R$10:$R$24,$S$10:$S$24)</f>
        <v>Graduate</v>
      </c>
      <c r="E2380" s="1" t="d">
        <v>2023-02-17</v>
      </c>
      <c r="F2380" t="s">
        <v>1069</v>
      </c>
      <c r="G2380" t="s">
        <v>2275</v>
      </c>
      <c r="H2380" t="str">
        <f>_xlfn.XLOOKUP(Table2[[#This Row],[Unique BarCode]],$N$10:$N$37,$O$10:$O$37)</f>
        <v>iPad</v>
      </c>
      <c r="I2380" t="str">
        <f>_xlfn.XLOOKUP(Table2[[#This Row],[Unique BarCode]],$N$10:$N$37,$P$10:$P$37)</f>
        <v>Device</v>
      </c>
      <c r="J2380" t="s">
        <v>8</v>
      </c>
      <c r="K2380" t="s">
        <v>1070</v>
      </c>
      <c r="L2380">
        <v>1</v>
      </c>
    </row>
    <row r="2381" spans="1:12" x14ac:dyDescent="0.2">
      <c r="A2381" s="1" t="d">
        <v>2023-02-10</v>
      </c>
      <c r="B2381" s="45">
        <v>-1</v>
      </c>
      <c r="C2381" t="s">
        <v>20</v>
      </c>
      <c r="D2381" t="str">
        <f>_xlfn.XLOOKUP(Table2[[#This Row],[Patron Group]],$R$10:$R$24,$S$10:$S$24)</f>
        <v>Graduate</v>
      </c>
      <c r="E2381" s="1" t="d">
        <v>2023-02-17</v>
      </c>
      <c r="F2381" t="s">
        <v>1577</v>
      </c>
      <c r="G2381" t="s">
        <v>2275</v>
      </c>
      <c r="H2381" t="str">
        <f>_xlfn.XLOOKUP(Table2[[#This Row],[Unique BarCode]],$N$10:$N$37,$O$10:$O$37)</f>
        <v>iPad</v>
      </c>
      <c r="I2381" t="str">
        <f>_xlfn.XLOOKUP(Table2[[#This Row],[Unique BarCode]],$N$10:$N$37,$P$10:$P$37)</f>
        <v>Device</v>
      </c>
      <c r="J2381" t="s">
        <v>8</v>
      </c>
      <c r="K2381" t="s">
        <v>1578</v>
      </c>
      <c r="L2381">
        <v>1</v>
      </c>
    </row>
    <row r="2382" spans="1:12" x14ac:dyDescent="0.2">
      <c r="A2382" s="1" t="d">
        <v>2023-02-10</v>
      </c>
      <c r="B2382" s="45">
        <v>-1</v>
      </c>
      <c r="C2382" t="s">
        <v>20</v>
      </c>
      <c r="D2382" t="str">
        <f>_xlfn.XLOOKUP(Table2[[#This Row],[Patron Group]],$R$10:$R$24,$S$10:$S$24)</f>
        <v>Graduate</v>
      </c>
      <c r="E2382" s="1" t="d">
        <v>2023-02-17</v>
      </c>
      <c r="F2382" t="s">
        <v>1579</v>
      </c>
      <c r="G2382" t="s">
        <v>2275</v>
      </c>
      <c r="H2382" t="str">
        <f>_xlfn.XLOOKUP(Table2[[#This Row],[Unique BarCode]],$N$10:$N$37,$O$10:$O$37)</f>
        <v>iPad</v>
      </c>
      <c r="I2382" t="str">
        <f>_xlfn.XLOOKUP(Table2[[#This Row],[Unique BarCode]],$N$10:$N$37,$P$10:$P$37)</f>
        <v>Device</v>
      </c>
      <c r="J2382" t="s">
        <v>8</v>
      </c>
      <c r="K2382" t="s">
        <v>1580</v>
      </c>
      <c r="L2382">
        <v>1</v>
      </c>
    </row>
    <row r="2383" spans="1:12" x14ac:dyDescent="0.2">
      <c r="A2383" s="1" t="d">
        <v>2023-02-10</v>
      </c>
      <c r="B2383" s="45">
        <v>-1</v>
      </c>
      <c r="C2383" t="s">
        <v>20</v>
      </c>
      <c r="D2383" t="str">
        <f>_xlfn.XLOOKUP(Table2[[#This Row],[Patron Group]],$R$10:$R$24,$S$10:$S$24)</f>
        <v>Graduate</v>
      </c>
      <c r="E2383" s="1" t="d">
        <v>2023-02-17</v>
      </c>
      <c r="F2383" t="s">
        <v>1581</v>
      </c>
      <c r="G2383" t="s">
        <v>2275</v>
      </c>
      <c r="H2383" t="str">
        <f>_xlfn.XLOOKUP(Table2[[#This Row],[Unique BarCode]],$N$10:$N$37,$O$10:$O$37)</f>
        <v>iPad</v>
      </c>
      <c r="I2383" t="str">
        <f>_xlfn.XLOOKUP(Table2[[#This Row],[Unique BarCode]],$N$10:$N$37,$P$10:$P$37)</f>
        <v>Device</v>
      </c>
      <c r="J2383" t="s">
        <v>8</v>
      </c>
      <c r="L2383">
        <v>1</v>
      </c>
    </row>
    <row r="2384" spans="1:12" x14ac:dyDescent="0.2">
      <c r="A2384" s="1" t="d">
        <v>2023-02-10</v>
      </c>
      <c r="B2384" s="45">
        <v>-1</v>
      </c>
      <c r="C2384" t="s">
        <v>20</v>
      </c>
      <c r="D2384" t="str">
        <f>_xlfn.XLOOKUP(Table2[[#This Row],[Patron Group]],$R$10:$R$24,$S$10:$S$24)</f>
        <v>Graduate</v>
      </c>
      <c r="E2384" s="1" t="d">
        <v>2023-02-17</v>
      </c>
      <c r="F2384" t="s">
        <v>173</v>
      </c>
      <c r="G2384" t="s">
        <v>2263</v>
      </c>
      <c r="H2384" t="str">
        <f>_xlfn.XLOOKUP(Table2[[#This Row],[Unique BarCode]],$N$10:$N$37,$O$10:$O$37)</f>
        <v>HP Laptop</v>
      </c>
      <c r="I2384" t="str">
        <f>_xlfn.XLOOKUP(Table2[[#This Row],[Unique BarCode]],$N$10:$N$37,$P$10:$P$37)</f>
        <v>Device</v>
      </c>
      <c r="J2384" t="s">
        <v>8</v>
      </c>
      <c r="K2384" t="s">
        <v>174</v>
      </c>
      <c r="L2384">
        <v>1</v>
      </c>
    </row>
    <row r="2385" spans="1:12" x14ac:dyDescent="0.2">
      <c r="A2385" s="1" t="d">
        <v>2023-02-10</v>
      </c>
      <c r="B2385" s="45">
        <v>-1</v>
      </c>
      <c r="C2385" t="s">
        <v>20</v>
      </c>
      <c r="D2385" t="str">
        <f>_xlfn.XLOOKUP(Table2[[#This Row],[Patron Group]],$R$10:$R$24,$S$10:$S$24)</f>
        <v>Graduate</v>
      </c>
      <c r="E2385" s="1" t="d">
        <v>2023-02-24</v>
      </c>
      <c r="F2385" t="s">
        <v>1332</v>
      </c>
      <c r="G2385" t="s">
        <v>2274</v>
      </c>
      <c r="H2385" t="str">
        <f>_xlfn.XLOOKUP(Table2[[#This Row],[Unique BarCode]],$N$10:$N$37,$O$10:$O$37)</f>
        <v>MacBook</v>
      </c>
      <c r="I2385" t="str">
        <f>_xlfn.XLOOKUP(Table2[[#This Row],[Unique BarCode]],$N$10:$N$37,$P$10:$P$37)</f>
        <v>Device</v>
      </c>
      <c r="J2385" t="s">
        <v>8</v>
      </c>
      <c r="K2385" t="s">
        <v>1333</v>
      </c>
      <c r="L2385">
        <v>1</v>
      </c>
    </row>
    <row r="2386" spans="1:12" x14ac:dyDescent="0.2">
      <c r="A2386" s="1" t="d">
        <v>2023-02-10</v>
      </c>
      <c r="B2386" s="45">
        <v>-1</v>
      </c>
      <c r="C2386" t="s">
        <v>20</v>
      </c>
      <c r="D2386" t="str">
        <f>_xlfn.XLOOKUP(Table2[[#This Row],[Patron Group]],$R$10:$R$24,$S$10:$S$24)</f>
        <v>Graduate</v>
      </c>
      <c r="E2386" s="1" t="d">
        <v>2023-02-24</v>
      </c>
      <c r="F2386" t="s">
        <v>514</v>
      </c>
      <c r="G2386" t="s">
        <v>2263</v>
      </c>
      <c r="H2386" t="str">
        <f>_xlfn.XLOOKUP(Table2[[#This Row],[Unique BarCode]],$N$10:$N$37,$O$10:$O$37)</f>
        <v>HP Laptop</v>
      </c>
      <c r="I2386" t="str">
        <f>_xlfn.XLOOKUP(Table2[[#This Row],[Unique BarCode]],$N$10:$N$37,$P$10:$P$37)</f>
        <v>Device</v>
      </c>
      <c r="J2386" t="s">
        <v>8</v>
      </c>
      <c r="K2386" t="s">
        <v>515</v>
      </c>
      <c r="L2386">
        <v>1</v>
      </c>
    </row>
    <row r="2387" spans="1:12" x14ac:dyDescent="0.2">
      <c r="A2387" s="1" t="d">
        <v>2023-02-10</v>
      </c>
      <c r="B2387" s="45">
        <v>-1</v>
      </c>
      <c r="C2387" t="s">
        <v>66</v>
      </c>
      <c r="D2387" t="str">
        <f>_xlfn.XLOOKUP(Table2[[#This Row],[Patron Group]],$R$10:$R$24,$S$10:$S$24)</f>
        <v>Graduate</v>
      </c>
      <c r="E2387" s="1" t="d">
        <v>2023-02-10</v>
      </c>
      <c r="F2387" t="s">
        <v>942</v>
      </c>
      <c r="G2387" t="s">
        <v>2265</v>
      </c>
      <c r="H2387" t="str">
        <f>_xlfn.XLOOKUP(Table2[[#This Row],[Unique BarCode]],$N$10:$N$37,$O$10:$O$37)</f>
        <v>IPHONE</v>
      </c>
      <c r="I2387" t="str">
        <f>_xlfn.XLOOKUP(Table2[[#This Row],[Unique BarCode]],$N$10:$N$37,$P$10:$P$37)</f>
        <v>Charger</v>
      </c>
      <c r="J2387" t="s">
        <v>68</v>
      </c>
      <c r="K2387" t="s">
        <v>943</v>
      </c>
      <c r="L2387">
        <v>1</v>
      </c>
    </row>
    <row r="2388" spans="1:12" x14ac:dyDescent="0.2">
      <c r="A2388" s="1" t="d">
        <v>2023-02-10</v>
      </c>
      <c r="B2388" s="45">
        <v>-1</v>
      </c>
      <c r="C2388" t="s">
        <v>66</v>
      </c>
      <c r="D2388" t="str">
        <f>_xlfn.XLOOKUP(Table2[[#This Row],[Patron Group]],$R$10:$R$24,$S$10:$S$24)</f>
        <v>Graduate</v>
      </c>
      <c r="E2388" s="1" t="d">
        <v>2023-02-10</v>
      </c>
      <c r="F2388" t="s">
        <v>831</v>
      </c>
      <c r="G2388" t="s">
        <v>2271</v>
      </c>
      <c r="H2388" t="str">
        <f>_xlfn.XLOOKUP(Table2[[#This Row],[Unique BarCode]],$N$10:$N$37,$O$10:$O$37)</f>
        <v>OMNI</v>
      </c>
      <c r="I2388" t="str">
        <f>_xlfn.XLOOKUP(Table2[[#This Row],[Unique BarCode]],$N$10:$N$37,$P$10:$P$37)</f>
        <v>Charger</v>
      </c>
      <c r="J2388" t="s">
        <v>68</v>
      </c>
      <c r="K2388" t="s">
        <v>832</v>
      </c>
      <c r="L2388">
        <v>1</v>
      </c>
    </row>
    <row r="2389" spans="1:12" x14ac:dyDescent="0.2">
      <c r="A2389" s="1" t="d">
        <v>2023-02-10</v>
      </c>
      <c r="B2389" s="45">
        <v>-1</v>
      </c>
      <c r="C2389" t="s">
        <v>74</v>
      </c>
      <c r="D2389" t="str">
        <f>_xlfn.XLOOKUP(Table2[[#This Row],[Patron Group]],$R$10:$R$24,$S$10:$S$24)</f>
        <v>Staff</v>
      </c>
      <c r="E2389" s="1" t="d">
        <v>2023-02-17</v>
      </c>
      <c r="F2389" t="s">
        <v>1582</v>
      </c>
      <c r="G2389" t="s">
        <v>2271</v>
      </c>
      <c r="H2389" t="str">
        <f>_xlfn.XLOOKUP(Table2[[#This Row],[Unique BarCode]],$N$10:$N$37,$O$10:$O$37)</f>
        <v>OMNI</v>
      </c>
      <c r="I2389" t="str">
        <f>_xlfn.XLOOKUP(Table2[[#This Row],[Unique BarCode]],$N$10:$N$37,$P$10:$P$37)</f>
        <v>Charger</v>
      </c>
      <c r="J2389" t="s">
        <v>8</v>
      </c>
      <c r="L2389">
        <v>1</v>
      </c>
    </row>
    <row r="2390" spans="1:12" x14ac:dyDescent="0.2">
      <c r="A2390" s="1" t="d">
        <v>2023-02-10</v>
      </c>
      <c r="B2390" s="45">
        <v>-1</v>
      </c>
      <c r="C2390" t="s">
        <v>77</v>
      </c>
      <c r="D2390" t="str">
        <f>_xlfn.XLOOKUP(Table2[[#This Row],[Patron Group]],$R$10:$R$24,$S$10:$S$24)</f>
        <v>Undergraduate</v>
      </c>
      <c r="E2390" s="1" t="d">
        <v>2023-02-10</v>
      </c>
      <c r="F2390" t="s">
        <v>983</v>
      </c>
      <c r="G2390" t="s">
        <v>2288</v>
      </c>
      <c r="H2390" t="str">
        <f>_xlfn.XLOOKUP(Table2[[#This Row],[Unique BarCode]],$N$10:$N$37,$O$10:$O$37)</f>
        <v>Android Charger</v>
      </c>
      <c r="I2390" t="str">
        <f>_xlfn.XLOOKUP(Table2[[#This Row],[Unique BarCode]],$N$10:$N$37,$P$10:$P$37)</f>
        <v>Charger</v>
      </c>
      <c r="J2390" t="s">
        <v>8</v>
      </c>
      <c r="K2390" t="s">
        <v>984</v>
      </c>
      <c r="L2390">
        <v>1</v>
      </c>
    </row>
    <row r="2391" spans="1:12" x14ac:dyDescent="0.2">
      <c r="A2391" s="1" t="d">
        <v>2023-02-10</v>
      </c>
      <c r="B2391" s="45">
        <v>-1</v>
      </c>
      <c r="C2391" t="s">
        <v>77</v>
      </c>
      <c r="D2391" t="str">
        <f>_xlfn.XLOOKUP(Table2[[#This Row],[Patron Group]],$R$10:$R$24,$S$10:$S$24)</f>
        <v>Undergraduate</v>
      </c>
      <c r="E2391" s="1" t="d">
        <v>2023-02-10</v>
      </c>
      <c r="F2391" t="s">
        <v>1583</v>
      </c>
      <c r="G2391" t="s">
        <v>2288</v>
      </c>
      <c r="H2391" t="str">
        <f>_xlfn.XLOOKUP(Table2[[#This Row],[Unique BarCode]],$N$10:$N$37,$O$10:$O$37)</f>
        <v>Android Charger</v>
      </c>
      <c r="I2391" t="str">
        <f>_xlfn.XLOOKUP(Table2[[#This Row],[Unique BarCode]],$N$10:$N$37,$P$10:$P$37)</f>
        <v>Charger</v>
      </c>
      <c r="J2391" t="s">
        <v>13</v>
      </c>
      <c r="K2391" t="s">
        <v>1584</v>
      </c>
      <c r="L2391">
        <v>1</v>
      </c>
    </row>
    <row r="2392" spans="1:12" x14ac:dyDescent="0.2">
      <c r="A2392" s="1" t="d">
        <v>2023-02-10</v>
      </c>
      <c r="B2392" s="45">
        <v>-1</v>
      </c>
      <c r="C2392" t="s">
        <v>77</v>
      </c>
      <c r="D2392" t="str">
        <f>_xlfn.XLOOKUP(Table2[[#This Row],[Patron Group]],$R$10:$R$24,$S$10:$S$24)</f>
        <v>Undergraduate</v>
      </c>
      <c r="E2392" s="1" t="d">
        <v>2023-02-10</v>
      </c>
      <c r="F2392" t="s">
        <v>1123</v>
      </c>
      <c r="G2392" t="s">
        <v>2276</v>
      </c>
      <c r="H2392" t="str">
        <f>_xlfn.XLOOKUP(Table2[[#This Row],[Unique BarCode]],$N$10:$N$37,$O$10:$O$37)</f>
        <v>CALC</v>
      </c>
      <c r="I2392" t="str">
        <f>_xlfn.XLOOKUP(Table2[[#This Row],[Unique BarCode]],$N$10:$N$37,$P$10:$P$37)</f>
        <v>Accessory</v>
      </c>
      <c r="J2392" t="s">
        <v>8</v>
      </c>
      <c r="K2392" t="s">
        <v>1124</v>
      </c>
      <c r="L2392">
        <v>1</v>
      </c>
    </row>
    <row r="2393" spans="1:12" x14ac:dyDescent="0.2">
      <c r="A2393" s="1" t="d">
        <v>2023-02-10</v>
      </c>
      <c r="B2393" s="45">
        <v>-1</v>
      </c>
      <c r="C2393" t="s">
        <v>77</v>
      </c>
      <c r="D2393" t="str">
        <f>_xlfn.XLOOKUP(Table2[[#This Row],[Patron Group]],$R$10:$R$24,$S$10:$S$24)</f>
        <v>Undergraduate</v>
      </c>
      <c r="E2393" s="1" t="d">
        <v>2023-02-10</v>
      </c>
      <c r="F2393" t="s">
        <v>1585</v>
      </c>
      <c r="G2393" t="s">
        <v>2276</v>
      </c>
      <c r="H2393" t="str">
        <f>_xlfn.XLOOKUP(Table2[[#This Row],[Unique BarCode]],$N$10:$N$37,$O$10:$O$37)</f>
        <v>CALC</v>
      </c>
      <c r="I2393" t="str">
        <f>_xlfn.XLOOKUP(Table2[[#This Row],[Unique BarCode]],$N$10:$N$37,$P$10:$P$37)</f>
        <v>Accessory</v>
      </c>
      <c r="J2393" t="s">
        <v>49</v>
      </c>
      <c r="L2393">
        <v>1</v>
      </c>
    </row>
    <row r="2394" spans="1:12" x14ac:dyDescent="0.2">
      <c r="A2394" s="1" t="d">
        <v>2023-02-10</v>
      </c>
      <c r="B2394" s="45">
        <v>-1</v>
      </c>
      <c r="C2394" t="s">
        <v>77</v>
      </c>
      <c r="D2394" t="str">
        <f>_xlfn.XLOOKUP(Table2[[#This Row],[Patron Group]],$R$10:$R$24,$S$10:$S$24)</f>
        <v>Undergraduate</v>
      </c>
      <c r="E2394" s="1" t="d">
        <v>2023-02-10</v>
      </c>
      <c r="F2394" t="s">
        <v>1336</v>
      </c>
      <c r="G2394" t="s">
        <v>2297</v>
      </c>
      <c r="H2394" t="str">
        <f>_xlfn.XLOOKUP(Table2[[#This Row],[Unique BarCode]],$N$10:$N$37,$O$10:$O$37)</f>
        <v>iPad</v>
      </c>
      <c r="I2394" t="str">
        <f>_xlfn.XLOOKUP(Table2[[#This Row],[Unique BarCode]],$N$10:$N$37,$P$10:$P$37)</f>
        <v>Device</v>
      </c>
      <c r="J2394" t="s">
        <v>8</v>
      </c>
      <c r="K2394" t="s">
        <v>1337</v>
      </c>
      <c r="L2394">
        <v>1</v>
      </c>
    </row>
    <row r="2395" spans="1:12" x14ac:dyDescent="0.2">
      <c r="A2395" s="1" t="d">
        <v>2023-02-10</v>
      </c>
      <c r="B2395" s="45">
        <v>-1</v>
      </c>
      <c r="C2395" t="s">
        <v>77</v>
      </c>
      <c r="D2395" t="str">
        <f>_xlfn.XLOOKUP(Table2[[#This Row],[Patron Group]],$R$10:$R$24,$S$10:$S$24)</f>
        <v>Undergraduate</v>
      </c>
      <c r="E2395" s="1" t="d">
        <v>2023-02-10</v>
      </c>
      <c r="F2395" t="s">
        <v>1174</v>
      </c>
      <c r="G2395" t="s">
        <v>2281</v>
      </c>
      <c r="H2395" t="str">
        <f>_xlfn.XLOOKUP(Table2[[#This Row],[Unique BarCode]],$N$10:$N$37,$O$10:$O$37)</f>
        <v>HDMIC</v>
      </c>
      <c r="I2395" t="str">
        <f>_xlfn.XLOOKUP(Table2[[#This Row],[Unique BarCode]],$N$10:$N$37,$P$10:$P$37)</f>
        <v>Cable</v>
      </c>
      <c r="J2395" t="s">
        <v>8</v>
      </c>
      <c r="K2395" t="s">
        <v>1175</v>
      </c>
      <c r="L2395">
        <v>1</v>
      </c>
    </row>
    <row r="2396" spans="1:12" x14ac:dyDescent="0.2">
      <c r="A2396" s="1" t="d">
        <v>2023-02-10</v>
      </c>
      <c r="B2396" s="45">
        <v>-1</v>
      </c>
      <c r="C2396" t="s">
        <v>77</v>
      </c>
      <c r="D2396" t="str">
        <f>_xlfn.XLOOKUP(Table2[[#This Row],[Patron Group]],$R$10:$R$24,$S$10:$S$24)</f>
        <v>Undergraduate</v>
      </c>
      <c r="E2396" s="1" t="d">
        <v>2023-02-10</v>
      </c>
      <c r="F2396" t="s">
        <v>687</v>
      </c>
      <c r="G2396" t="s">
        <v>2282</v>
      </c>
      <c r="H2396" t="str">
        <f>_xlfn.XLOOKUP(Table2[[#This Row],[Unique BarCode]],$N$10:$N$37,$O$10:$O$37)</f>
        <v>HPUSBC</v>
      </c>
      <c r="I2396" t="str">
        <f>_xlfn.XLOOKUP(Table2[[#This Row],[Unique BarCode]],$N$10:$N$37,$P$10:$P$37)</f>
        <v>Charger</v>
      </c>
      <c r="J2396" t="s">
        <v>49</v>
      </c>
      <c r="L2396">
        <v>1</v>
      </c>
    </row>
    <row r="2397" spans="1:12" x14ac:dyDescent="0.2">
      <c r="A2397" s="1" t="d">
        <v>2023-02-10</v>
      </c>
      <c r="B2397" s="45">
        <v>-1</v>
      </c>
      <c r="C2397" t="s">
        <v>77</v>
      </c>
      <c r="D2397" t="str">
        <f>_xlfn.XLOOKUP(Table2[[#This Row],[Patron Group]],$R$10:$R$24,$S$10:$S$24)</f>
        <v>Undergraduate</v>
      </c>
      <c r="E2397" s="1" t="d">
        <v>2023-02-10</v>
      </c>
      <c r="F2397" t="s">
        <v>217</v>
      </c>
      <c r="G2397" t="s">
        <v>2282</v>
      </c>
      <c r="H2397" t="str">
        <f>_xlfn.XLOOKUP(Table2[[#This Row],[Unique BarCode]],$N$10:$N$37,$O$10:$O$37)</f>
        <v>HPUSBC</v>
      </c>
      <c r="I2397" t="str">
        <f>_xlfn.XLOOKUP(Table2[[#This Row],[Unique BarCode]],$N$10:$N$37,$P$10:$P$37)</f>
        <v>Charger</v>
      </c>
      <c r="J2397" t="s">
        <v>49</v>
      </c>
      <c r="L2397">
        <v>1</v>
      </c>
    </row>
    <row r="2398" spans="1:12" x14ac:dyDescent="0.2">
      <c r="A2398" s="1" t="d">
        <v>2023-02-10</v>
      </c>
      <c r="B2398" s="45">
        <v>-1</v>
      </c>
      <c r="C2398" t="s">
        <v>77</v>
      </c>
      <c r="D2398" t="str">
        <f>_xlfn.XLOOKUP(Table2[[#This Row],[Patron Group]],$R$10:$R$24,$S$10:$S$24)</f>
        <v>Undergraduate</v>
      </c>
      <c r="E2398" s="1" t="d">
        <v>2023-02-10</v>
      </c>
      <c r="F2398" t="s">
        <v>942</v>
      </c>
      <c r="G2398" t="s">
        <v>2265</v>
      </c>
      <c r="H2398" t="str">
        <f>_xlfn.XLOOKUP(Table2[[#This Row],[Unique BarCode]],$N$10:$N$37,$O$10:$O$37)</f>
        <v>IPHONE</v>
      </c>
      <c r="I2398" t="str">
        <f>_xlfn.XLOOKUP(Table2[[#This Row],[Unique BarCode]],$N$10:$N$37,$P$10:$P$37)</f>
        <v>Charger</v>
      </c>
      <c r="J2398" t="s">
        <v>68</v>
      </c>
      <c r="K2398" t="s">
        <v>943</v>
      </c>
      <c r="L2398">
        <v>1</v>
      </c>
    </row>
    <row r="2399" spans="1:12" x14ac:dyDescent="0.2">
      <c r="A2399" s="1" t="d">
        <v>2023-02-10</v>
      </c>
      <c r="B2399" s="45">
        <v>-1</v>
      </c>
      <c r="C2399" t="s">
        <v>77</v>
      </c>
      <c r="D2399" t="str">
        <f>_xlfn.XLOOKUP(Table2[[#This Row],[Patron Group]],$R$10:$R$24,$S$10:$S$24)</f>
        <v>Undergraduate</v>
      </c>
      <c r="E2399" s="1" t="d">
        <v>2023-02-10</v>
      </c>
      <c r="F2399" t="s">
        <v>1177</v>
      </c>
      <c r="G2399" t="s">
        <v>2265</v>
      </c>
      <c r="H2399" t="str">
        <f>_xlfn.XLOOKUP(Table2[[#This Row],[Unique BarCode]],$N$10:$N$37,$O$10:$O$37)</f>
        <v>IPHONE</v>
      </c>
      <c r="I2399" t="str">
        <f>_xlfn.XLOOKUP(Table2[[#This Row],[Unique BarCode]],$N$10:$N$37,$P$10:$P$37)</f>
        <v>Charger</v>
      </c>
      <c r="J2399" t="s">
        <v>68</v>
      </c>
      <c r="K2399" t="s">
        <v>1178</v>
      </c>
      <c r="L2399">
        <v>1</v>
      </c>
    </row>
    <row r="2400" spans="1:12" x14ac:dyDescent="0.2">
      <c r="A2400" s="1" t="d">
        <v>2023-02-10</v>
      </c>
      <c r="B2400" s="45">
        <v>-1</v>
      </c>
      <c r="C2400" t="s">
        <v>77</v>
      </c>
      <c r="D2400" t="str">
        <f>_xlfn.XLOOKUP(Table2[[#This Row],[Patron Group]],$R$10:$R$24,$S$10:$S$24)</f>
        <v>Undergraduate</v>
      </c>
      <c r="E2400" s="1" t="d">
        <v>2023-02-10</v>
      </c>
      <c r="F2400" t="s">
        <v>839</v>
      </c>
      <c r="G2400" t="s">
        <v>2265</v>
      </c>
      <c r="H2400" t="str">
        <f>_xlfn.XLOOKUP(Table2[[#This Row],[Unique BarCode]],$N$10:$N$37,$O$10:$O$37)</f>
        <v>IPHONE</v>
      </c>
      <c r="I2400" t="str">
        <f>_xlfn.XLOOKUP(Table2[[#This Row],[Unique BarCode]],$N$10:$N$37,$P$10:$P$37)</f>
        <v>Charger</v>
      </c>
      <c r="J2400" t="s">
        <v>8</v>
      </c>
      <c r="K2400" t="s">
        <v>840</v>
      </c>
      <c r="L2400">
        <v>1</v>
      </c>
    </row>
    <row r="2401" spans="1:12" x14ac:dyDescent="0.2">
      <c r="A2401" s="1" t="d">
        <v>2023-02-10</v>
      </c>
      <c r="B2401" s="45">
        <v>-1</v>
      </c>
      <c r="C2401" t="s">
        <v>77</v>
      </c>
      <c r="D2401" t="str">
        <f>_xlfn.XLOOKUP(Table2[[#This Row],[Patron Group]],$R$10:$R$24,$S$10:$S$24)</f>
        <v>Undergraduate</v>
      </c>
      <c r="E2401" s="1" t="d">
        <v>2023-02-10</v>
      </c>
      <c r="F2401" t="s">
        <v>71</v>
      </c>
      <c r="G2401" t="s">
        <v>2265</v>
      </c>
      <c r="H2401" t="str">
        <f>_xlfn.XLOOKUP(Table2[[#This Row],[Unique BarCode]],$N$10:$N$37,$O$10:$O$37)</f>
        <v>IPHONE</v>
      </c>
      <c r="I2401" t="str">
        <f>_xlfn.XLOOKUP(Table2[[#This Row],[Unique BarCode]],$N$10:$N$37,$P$10:$P$37)</f>
        <v>Charger</v>
      </c>
      <c r="J2401" t="s">
        <v>8</v>
      </c>
      <c r="K2401" t="s">
        <v>72</v>
      </c>
      <c r="L2401">
        <v>1</v>
      </c>
    </row>
    <row r="2402" spans="1:12" x14ac:dyDescent="0.2">
      <c r="A2402" s="1" t="d">
        <v>2023-02-10</v>
      </c>
      <c r="B2402" s="45">
        <v>-1</v>
      </c>
      <c r="C2402" t="s">
        <v>77</v>
      </c>
      <c r="D2402" t="str">
        <f>_xlfn.XLOOKUP(Table2[[#This Row],[Patron Group]],$R$10:$R$24,$S$10:$S$24)</f>
        <v>Undergraduate</v>
      </c>
      <c r="E2402" s="1" t="d">
        <v>2023-02-10</v>
      </c>
      <c r="F2402" t="s">
        <v>86</v>
      </c>
      <c r="G2402" t="s">
        <v>2265</v>
      </c>
      <c r="H2402" t="str">
        <f>_xlfn.XLOOKUP(Table2[[#This Row],[Unique BarCode]],$N$10:$N$37,$O$10:$O$37)</f>
        <v>IPHONE</v>
      </c>
      <c r="I2402" t="str">
        <f>_xlfn.XLOOKUP(Table2[[#This Row],[Unique BarCode]],$N$10:$N$37,$P$10:$P$37)</f>
        <v>Charger</v>
      </c>
      <c r="J2402" t="s">
        <v>8</v>
      </c>
      <c r="K2402" t="s">
        <v>87</v>
      </c>
      <c r="L2402">
        <v>1</v>
      </c>
    </row>
    <row r="2403" spans="1:12" x14ac:dyDescent="0.2">
      <c r="A2403" s="1" t="d">
        <v>2023-02-10</v>
      </c>
      <c r="B2403" s="45">
        <v>-1</v>
      </c>
      <c r="C2403" t="s">
        <v>77</v>
      </c>
      <c r="D2403" t="str">
        <f>_xlfn.XLOOKUP(Table2[[#This Row],[Patron Group]],$R$10:$R$24,$S$10:$S$24)</f>
        <v>Undergraduate</v>
      </c>
      <c r="E2403" s="1" t="d">
        <v>2023-02-10</v>
      </c>
      <c r="F2403" t="s">
        <v>433</v>
      </c>
      <c r="G2403" t="s">
        <v>2265</v>
      </c>
      <c r="H2403" t="str">
        <f>_xlfn.XLOOKUP(Table2[[#This Row],[Unique BarCode]],$N$10:$N$37,$O$10:$O$37)</f>
        <v>IPHONE</v>
      </c>
      <c r="I2403" t="str">
        <f>_xlfn.XLOOKUP(Table2[[#This Row],[Unique BarCode]],$N$10:$N$37,$P$10:$P$37)</f>
        <v>Charger</v>
      </c>
      <c r="J2403" t="s">
        <v>8</v>
      </c>
      <c r="K2403" t="s">
        <v>434</v>
      </c>
      <c r="L2403">
        <v>1</v>
      </c>
    </row>
    <row r="2404" spans="1:12" x14ac:dyDescent="0.2">
      <c r="A2404" s="1" t="d">
        <v>2023-02-10</v>
      </c>
      <c r="B2404" s="45">
        <v>-1</v>
      </c>
      <c r="C2404" t="s">
        <v>77</v>
      </c>
      <c r="D2404" t="str">
        <f>_xlfn.XLOOKUP(Table2[[#This Row],[Patron Group]],$R$10:$R$24,$S$10:$S$24)</f>
        <v>Undergraduate</v>
      </c>
      <c r="E2404" s="1" t="d">
        <v>2023-02-10</v>
      </c>
      <c r="F2404" t="s">
        <v>29</v>
      </c>
      <c r="G2404" t="s">
        <v>2265</v>
      </c>
      <c r="H2404" t="str">
        <f>_xlfn.XLOOKUP(Table2[[#This Row],[Unique BarCode]],$N$10:$N$37,$O$10:$O$37)</f>
        <v>IPHONE</v>
      </c>
      <c r="I2404" t="str">
        <f>_xlfn.XLOOKUP(Table2[[#This Row],[Unique BarCode]],$N$10:$N$37,$P$10:$P$37)</f>
        <v>Charger</v>
      </c>
      <c r="J2404" t="s">
        <v>8</v>
      </c>
      <c r="K2404" t="s">
        <v>30</v>
      </c>
      <c r="L2404">
        <v>1</v>
      </c>
    </row>
    <row r="2405" spans="1:12" x14ac:dyDescent="0.2">
      <c r="A2405" s="1" t="d">
        <v>2023-02-10</v>
      </c>
      <c r="B2405" s="45">
        <v>-1</v>
      </c>
      <c r="C2405" t="s">
        <v>77</v>
      </c>
      <c r="D2405" t="str">
        <f>_xlfn.XLOOKUP(Table2[[#This Row],[Patron Group]],$R$10:$R$24,$S$10:$S$24)</f>
        <v>Undergraduate</v>
      </c>
      <c r="E2405" s="1" t="d">
        <v>2023-02-10</v>
      </c>
      <c r="F2405" t="s">
        <v>220</v>
      </c>
      <c r="G2405" t="s">
        <v>2265</v>
      </c>
      <c r="H2405" t="str">
        <f>_xlfn.XLOOKUP(Table2[[#This Row],[Unique BarCode]],$N$10:$N$37,$O$10:$O$37)</f>
        <v>IPHONE</v>
      </c>
      <c r="I2405" t="str">
        <f>_xlfn.XLOOKUP(Table2[[#This Row],[Unique BarCode]],$N$10:$N$37,$P$10:$P$37)</f>
        <v>Charger</v>
      </c>
      <c r="J2405" t="s">
        <v>13</v>
      </c>
      <c r="K2405" t="s">
        <v>221</v>
      </c>
      <c r="L2405">
        <v>1</v>
      </c>
    </row>
    <row r="2406" spans="1:12" x14ac:dyDescent="0.2">
      <c r="A2406" s="1" t="d">
        <v>2023-02-10</v>
      </c>
      <c r="B2406" s="45">
        <v>-1</v>
      </c>
      <c r="C2406" t="s">
        <v>77</v>
      </c>
      <c r="D2406" t="str">
        <f>_xlfn.XLOOKUP(Table2[[#This Row],[Patron Group]],$R$10:$R$24,$S$10:$S$24)</f>
        <v>Undergraduate</v>
      </c>
      <c r="E2406" s="1" t="d">
        <v>2023-02-10</v>
      </c>
      <c r="F2406" t="s">
        <v>1586</v>
      </c>
      <c r="G2406" t="s">
        <v>2265</v>
      </c>
      <c r="H2406" t="str">
        <f>_xlfn.XLOOKUP(Table2[[#This Row],[Unique BarCode]],$N$10:$N$37,$O$10:$O$37)</f>
        <v>IPHONE</v>
      </c>
      <c r="I2406" t="str">
        <f>_xlfn.XLOOKUP(Table2[[#This Row],[Unique BarCode]],$N$10:$N$37,$P$10:$P$37)</f>
        <v>Charger</v>
      </c>
      <c r="J2406" t="s">
        <v>128</v>
      </c>
      <c r="L2406">
        <v>1</v>
      </c>
    </row>
    <row r="2407" spans="1:12" x14ac:dyDescent="0.2">
      <c r="A2407" s="1" t="d">
        <v>2023-02-10</v>
      </c>
      <c r="B2407" s="45">
        <v>-1</v>
      </c>
      <c r="C2407" t="s">
        <v>77</v>
      </c>
      <c r="D2407" t="str">
        <f>_xlfn.XLOOKUP(Table2[[#This Row],[Patron Group]],$R$10:$R$24,$S$10:$S$24)</f>
        <v>Undergraduate</v>
      </c>
      <c r="E2407" s="1" t="d">
        <v>2023-02-10</v>
      </c>
      <c r="F2407" t="s">
        <v>577</v>
      </c>
      <c r="G2407" t="s">
        <v>2296</v>
      </c>
      <c r="H2407" t="str">
        <f>_xlfn.XLOOKUP(Table2[[#This Row],[Unique BarCode]],$N$10:$N$37,$O$10:$O$37)</f>
        <v>MACUSBC</v>
      </c>
      <c r="I2407" t="str">
        <f>_xlfn.XLOOKUP(Table2[[#This Row],[Unique BarCode]],$N$10:$N$37,$P$10:$P$37)</f>
        <v>Charger</v>
      </c>
      <c r="J2407" t="s">
        <v>8</v>
      </c>
      <c r="K2407" t="s">
        <v>578</v>
      </c>
      <c r="L2407">
        <v>1</v>
      </c>
    </row>
    <row r="2408" spans="1:12" x14ac:dyDescent="0.2">
      <c r="A2408" s="1" t="d">
        <v>2023-02-10</v>
      </c>
      <c r="B2408" s="45">
        <v>-1</v>
      </c>
      <c r="C2408" t="s">
        <v>77</v>
      </c>
      <c r="D2408" t="str">
        <f>_xlfn.XLOOKUP(Table2[[#This Row],[Patron Group]],$R$10:$R$24,$S$10:$S$24)</f>
        <v>Undergraduate</v>
      </c>
      <c r="E2408" s="1" t="d">
        <v>2023-02-10</v>
      </c>
      <c r="F2408" t="s">
        <v>469</v>
      </c>
      <c r="G2408" t="s">
        <v>2296</v>
      </c>
      <c r="H2408" t="str">
        <f>_xlfn.XLOOKUP(Table2[[#This Row],[Unique BarCode]],$N$10:$N$37,$O$10:$O$37)</f>
        <v>MACUSBC</v>
      </c>
      <c r="I2408" t="str">
        <f>_xlfn.XLOOKUP(Table2[[#This Row],[Unique BarCode]],$N$10:$N$37,$P$10:$P$37)</f>
        <v>Charger</v>
      </c>
      <c r="J2408" t="s">
        <v>8</v>
      </c>
      <c r="K2408" t="s">
        <v>470</v>
      </c>
      <c r="L2408">
        <v>1</v>
      </c>
    </row>
    <row r="2409" spans="1:12" x14ac:dyDescent="0.2">
      <c r="A2409" s="1" t="d">
        <v>2023-02-10</v>
      </c>
      <c r="B2409" s="45">
        <v>-1</v>
      </c>
      <c r="C2409" t="s">
        <v>77</v>
      </c>
      <c r="D2409" t="str">
        <f>_xlfn.XLOOKUP(Table2[[#This Row],[Patron Group]],$R$10:$R$24,$S$10:$S$24)</f>
        <v>Undergraduate</v>
      </c>
      <c r="E2409" s="1" t="d">
        <v>2023-02-10</v>
      </c>
      <c r="F2409" t="s">
        <v>471</v>
      </c>
      <c r="G2409" t="s">
        <v>2296</v>
      </c>
      <c r="H2409" t="str">
        <f>_xlfn.XLOOKUP(Table2[[#This Row],[Unique BarCode]],$N$10:$N$37,$O$10:$O$37)</f>
        <v>MACUSBC</v>
      </c>
      <c r="I2409" t="str">
        <f>_xlfn.XLOOKUP(Table2[[#This Row],[Unique BarCode]],$N$10:$N$37,$P$10:$P$37)</f>
        <v>Charger</v>
      </c>
      <c r="J2409" t="s">
        <v>8</v>
      </c>
      <c r="K2409" t="s">
        <v>472</v>
      </c>
      <c r="L2409">
        <v>1</v>
      </c>
    </row>
    <row r="2410" spans="1:12" x14ac:dyDescent="0.2">
      <c r="A2410" s="1" t="d">
        <v>2023-02-10</v>
      </c>
      <c r="B2410" s="45">
        <v>-1</v>
      </c>
      <c r="C2410" t="s">
        <v>77</v>
      </c>
      <c r="D2410" t="str">
        <f>_xlfn.XLOOKUP(Table2[[#This Row],[Patron Group]],$R$10:$R$24,$S$10:$S$24)</f>
        <v>Undergraduate</v>
      </c>
      <c r="E2410" s="1" t="d">
        <v>2023-02-10</v>
      </c>
      <c r="F2410" t="s">
        <v>1286</v>
      </c>
      <c r="G2410" t="s">
        <v>2296</v>
      </c>
      <c r="H2410" t="str">
        <f>_xlfn.XLOOKUP(Table2[[#This Row],[Unique BarCode]],$N$10:$N$37,$O$10:$O$37)</f>
        <v>MACUSBC</v>
      </c>
      <c r="I2410" t="str">
        <f>_xlfn.XLOOKUP(Table2[[#This Row],[Unique BarCode]],$N$10:$N$37,$P$10:$P$37)</f>
        <v>Charger</v>
      </c>
      <c r="J2410" t="s">
        <v>128</v>
      </c>
      <c r="K2410" t="s">
        <v>1287</v>
      </c>
      <c r="L2410">
        <v>1</v>
      </c>
    </row>
    <row r="2411" spans="1:12" x14ac:dyDescent="0.2">
      <c r="A2411" s="1" t="d">
        <v>2023-02-10</v>
      </c>
      <c r="B2411" s="45">
        <v>-1</v>
      </c>
      <c r="C2411" t="s">
        <v>77</v>
      </c>
      <c r="D2411" t="str">
        <f>_xlfn.XLOOKUP(Table2[[#This Row],[Patron Group]],$R$10:$R$24,$S$10:$S$24)</f>
        <v>Undergraduate</v>
      </c>
      <c r="E2411" s="1" t="d">
        <v>2023-02-10</v>
      </c>
      <c r="F2411" t="s">
        <v>843</v>
      </c>
      <c r="G2411" t="s">
        <v>2296</v>
      </c>
      <c r="H2411" t="str">
        <f>_xlfn.XLOOKUP(Table2[[#This Row],[Unique BarCode]],$N$10:$N$37,$O$10:$O$37)</f>
        <v>MACUSBC</v>
      </c>
      <c r="I2411" t="str">
        <f>_xlfn.XLOOKUP(Table2[[#This Row],[Unique BarCode]],$N$10:$N$37,$P$10:$P$37)</f>
        <v>Charger</v>
      </c>
      <c r="J2411" t="s">
        <v>8</v>
      </c>
      <c r="K2411" t="s">
        <v>844</v>
      </c>
      <c r="L2411">
        <v>1</v>
      </c>
    </row>
    <row r="2412" spans="1:12" x14ac:dyDescent="0.2">
      <c r="A2412" s="1" t="d">
        <v>2023-02-10</v>
      </c>
      <c r="B2412" s="45">
        <v>-1</v>
      </c>
      <c r="C2412" t="s">
        <v>77</v>
      </c>
      <c r="D2412" t="str">
        <f>_xlfn.XLOOKUP(Table2[[#This Row],[Patron Group]],$R$10:$R$24,$S$10:$S$24)</f>
        <v>Undergraduate</v>
      </c>
      <c r="E2412" s="1" t="d">
        <v>2023-02-10</v>
      </c>
      <c r="F2412" t="s">
        <v>37</v>
      </c>
      <c r="G2412" t="s">
        <v>2296</v>
      </c>
      <c r="H2412" t="str">
        <f>_xlfn.XLOOKUP(Table2[[#This Row],[Unique BarCode]],$N$10:$N$37,$O$10:$O$37)</f>
        <v>MACUSBC</v>
      </c>
      <c r="I2412" t="str">
        <f>_xlfn.XLOOKUP(Table2[[#This Row],[Unique BarCode]],$N$10:$N$37,$P$10:$P$37)</f>
        <v>Charger</v>
      </c>
      <c r="J2412" t="s">
        <v>8</v>
      </c>
      <c r="K2412" t="s">
        <v>38</v>
      </c>
      <c r="L2412">
        <v>1</v>
      </c>
    </row>
    <row r="2413" spans="1:12" x14ac:dyDescent="0.2">
      <c r="A2413" s="1" t="d">
        <v>2023-02-10</v>
      </c>
      <c r="B2413" s="45">
        <v>-1</v>
      </c>
      <c r="C2413" t="s">
        <v>77</v>
      </c>
      <c r="D2413" t="str">
        <f>_xlfn.XLOOKUP(Table2[[#This Row],[Patron Group]],$R$10:$R$24,$S$10:$S$24)</f>
        <v>Undergraduate</v>
      </c>
      <c r="E2413" s="1" t="d">
        <v>2023-02-10</v>
      </c>
      <c r="F2413" t="s">
        <v>39</v>
      </c>
      <c r="G2413" t="s">
        <v>2296</v>
      </c>
      <c r="H2413" t="str">
        <f>_xlfn.XLOOKUP(Table2[[#This Row],[Unique BarCode]],$N$10:$N$37,$O$10:$O$37)</f>
        <v>MACUSBC</v>
      </c>
      <c r="I2413" t="str">
        <f>_xlfn.XLOOKUP(Table2[[#This Row],[Unique BarCode]],$N$10:$N$37,$P$10:$P$37)</f>
        <v>Charger</v>
      </c>
      <c r="J2413" t="s">
        <v>8</v>
      </c>
      <c r="K2413" t="s">
        <v>40</v>
      </c>
      <c r="L2413">
        <v>1</v>
      </c>
    </row>
    <row r="2414" spans="1:12" x14ac:dyDescent="0.2">
      <c r="A2414" s="1" t="d">
        <v>2023-02-10</v>
      </c>
      <c r="B2414" s="45">
        <v>-1</v>
      </c>
      <c r="C2414" t="s">
        <v>77</v>
      </c>
      <c r="D2414" t="str">
        <f>_xlfn.XLOOKUP(Table2[[#This Row],[Patron Group]],$R$10:$R$24,$S$10:$S$24)</f>
        <v>Undergraduate</v>
      </c>
      <c r="E2414" s="1" t="d">
        <v>2023-02-10</v>
      </c>
      <c r="F2414" t="s">
        <v>847</v>
      </c>
      <c r="G2414" t="s">
        <v>2271</v>
      </c>
      <c r="H2414" t="str">
        <f>_xlfn.XLOOKUP(Table2[[#This Row],[Unique BarCode]],$N$10:$N$37,$O$10:$O$37)</f>
        <v>OMNI</v>
      </c>
      <c r="I2414" t="str">
        <f>_xlfn.XLOOKUP(Table2[[#This Row],[Unique BarCode]],$N$10:$N$37,$P$10:$P$37)</f>
        <v>Charger</v>
      </c>
      <c r="J2414" t="s">
        <v>68</v>
      </c>
      <c r="K2414" t="s">
        <v>848</v>
      </c>
      <c r="L2414">
        <v>1</v>
      </c>
    </row>
    <row r="2415" spans="1:12" x14ac:dyDescent="0.2">
      <c r="A2415" s="1" t="d">
        <v>2023-02-10</v>
      </c>
      <c r="B2415" s="45">
        <v>-1</v>
      </c>
      <c r="C2415" t="s">
        <v>77</v>
      </c>
      <c r="D2415" t="str">
        <f>_xlfn.XLOOKUP(Table2[[#This Row],[Patron Group]],$R$10:$R$24,$S$10:$S$24)</f>
        <v>Undergraduate</v>
      </c>
      <c r="E2415" s="1" t="d">
        <v>2023-02-10</v>
      </c>
      <c r="F2415" t="s">
        <v>944</v>
      </c>
      <c r="G2415" t="s">
        <v>2271</v>
      </c>
      <c r="H2415" t="str">
        <f>_xlfn.XLOOKUP(Table2[[#This Row],[Unique BarCode]],$N$10:$N$37,$O$10:$O$37)</f>
        <v>OMNI</v>
      </c>
      <c r="I2415" t="str">
        <f>_xlfn.XLOOKUP(Table2[[#This Row],[Unique BarCode]],$N$10:$N$37,$P$10:$P$37)</f>
        <v>Charger</v>
      </c>
      <c r="J2415" t="s">
        <v>8</v>
      </c>
      <c r="L2415">
        <v>1</v>
      </c>
    </row>
    <row r="2416" spans="1:12" x14ac:dyDescent="0.2">
      <c r="A2416" s="1" t="d">
        <v>2023-02-10</v>
      </c>
      <c r="B2416" s="45">
        <v>-1</v>
      </c>
      <c r="C2416" t="s">
        <v>77</v>
      </c>
      <c r="D2416" t="str">
        <f>_xlfn.XLOOKUP(Table2[[#This Row],[Patron Group]],$R$10:$R$24,$S$10:$S$24)</f>
        <v>Undergraduate</v>
      </c>
      <c r="E2416" s="1" t="d">
        <v>2023-02-10</v>
      </c>
      <c r="F2416" t="s">
        <v>815</v>
      </c>
      <c r="G2416" t="s">
        <v>2294</v>
      </c>
      <c r="H2416" t="str">
        <f>_xlfn.XLOOKUP(Table2[[#This Row],[Unique BarCode]],$N$10:$N$37,$O$10:$O$37)</f>
        <v>UVGA</v>
      </c>
      <c r="I2416" t="str">
        <f>_xlfn.XLOOKUP(Table2[[#This Row],[Unique BarCode]],$N$10:$N$37,$P$10:$P$37)</f>
        <v>Cable</v>
      </c>
      <c r="J2416" t="s">
        <v>8</v>
      </c>
      <c r="L2416">
        <v>1</v>
      </c>
    </row>
    <row r="2417" spans="1:12" x14ac:dyDescent="0.2">
      <c r="A2417" s="1" t="d">
        <v>2023-02-10</v>
      </c>
      <c r="B2417" s="45">
        <v>-1</v>
      </c>
      <c r="C2417" t="s">
        <v>77</v>
      </c>
      <c r="D2417" t="str">
        <f>_xlfn.XLOOKUP(Table2[[#This Row],[Patron Group]],$R$10:$R$24,$S$10:$S$24)</f>
        <v>Undergraduate</v>
      </c>
      <c r="E2417" s="1" t="d">
        <v>2023-02-10</v>
      </c>
      <c r="F2417" t="s">
        <v>43</v>
      </c>
      <c r="G2417" t="s">
        <v>2272</v>
      </c>
      <c r="H2417" t="str">
        <f>_xlfn.XLOOKUP(Table2[[#This Row],[Unique BarCode]],$N$10:$N$37,$O$10:$O$37)</f>
        <v>WALLADPT</v>
      </c>
      <c r="I2417" t="str">
        <f>_xlfn.XLOOKUP(Table2[[#This Row],[Unique BarCode]],$N$10:$N$37,$P$10:$P$37)</f>
        <v>Charger</v>
      </c>
      <c r="J2417" t="s">
        <v>8</v>
      </c>
      <c r="K2417" t="s">
        <v>44</v>
      </c>
      <c r="L2417">
        <v>1</v>
      </c>
    </row>
    <row r="2418" spans="1:12" x14ac:dyDescent="0.2">
      <c r="A2418" s="1" t="d">
        <v>2023-02-10</v>
      </c>
      <c r="B2418" s="45">
        <v>-1</v>
      </c>
      <c r="C2418" t="s">
        <v>77</v>
      </c>
      <c r="D2418" t="str">
        <f>_xlfn.XLOOKUP(Table2[[#This Row],[Patron Group]],$R$10:$R$24,$S$10:$S$24)</f>
        <v>Undergraduate</v>
      </c>
      <c r="E2418" s="1" t="d">
        <v>2023-02-10</v>
      </c>
      <c r="F2418" t="s">
        <v>1442</v>
      </c>
      <c r="G2418" t="s">
        <v>2272</v>
      </c>
      <c r="H2418" t="str">
        <f>_xlfn.XLOOKUP(Table2[[#This Row],[Unique BarCode]],$N$10:$N$37,$O$10:$O$37)</f>
        <v>WALLADPT</v>
      </c>
      <c r="I2418" t="str">
        <f>_xlfn.XLOOKUP(Table2[[#This Row],[Unique BarCode]],$N$10:$N$37,$P$10:$P$37)</f>
        <v>Charger</v>
      </c>
      <c r="J2418" t="s">
        <v>13</v>
      </c>
      <c r="K2418" t="s">
        <v>1443</v>
      </c>
      <c r="L2418">
        <v>1</v>
      </c>
    </row>
    <row r="2419" spans="1:12" x14ac:dyDescent="0.2">
      <c r="A2419" s="1" t="d">
        <v>2023-02-10</v>
      </c>
      <c r="B2419" s="45">
        <v>-1</v>
      </c>
      <c r="C2419" t="s">
        <v>77</v>
      </c>
      <c r="D2419" t="str">
        <f>_xlfn.XLOOKUP(Table2[[#This Row],[Patron Group]],$R$10:$R$24,$S$10:$S$24)</f>
        <v>Undergraduate</v>
      </c>
      <c r="E2419" s="1" t="d">
        <v>2023-02-10</v>
      </c>
      <c r="F2419" t="s">
        <v>1326</v>
      </c>
      <c r="G2419" t="s">
        <v>2272</v>
      </c>
      <c r="H2419" t="str">
        <f>_xlfn.XLOOKUP(Table2[[#This Row],[Unique BarCode]],$N$10:$N$37,$O$10:$O$37)</f>
        <v>WALLADPT</v>
      </c>
      <c r="I2419" t="str">
        <f>_xlfn.XLOOKUP(Table2[[#This Row],[Unique BarCode]],$N$10:$N$37,$P$10:$P$37)</f>
        <v>Charger</v>
      </c>
      <c r="J2419" t="s">
        <v>8</v>
      </c>
      <c r="K2419" t="s">
        <v>1327</v>
      </c>
      <c r="L2419">
        <v>1</v>
      </c>
    </row>
    <row r="2420" spans="1:12" x14ac:dyDescent="0.2">
      <c r="A2420" s="1" t="d">
        <v>2023-02-10</v>
      </c>
      <c r="B2420" s="45">
        <v>-1</v>
      </c>
      <c r="C2420" t="s">
        <v>77</v>
      </c>
      <c r="D2420" t="str">
        <f>_xlfn.XLOOKUP(Table2[[#This Row],[Patron Group]],$R$10:$R$24,$S$10:$S$24)</f>
        <v>Undergraduate</v>
      </c>
      <c r="E2420" s="1" t="d">
        <v>2023-02-10</v>
      </c>
      <c r="F2420" t="s">
        <v>1587</v>
      </c>
      <c r="G2420" t="s">
        <v>2272</v>
      </c>
      <c r="H2420" t="str">
        <f>_xlfn.XLOOKUP(Table2[[#This Row],[Unique BarCode]],$N$10:$N$37,$O$10:$O$37)</f>
        <v>WALLADPT</v>
      </c>
      <c r="I2420" t="str">
        <f>_xlfn.XLOOKUP(Table2[[#This Row],[Unique BarCode]],$N$10:$N$37,$P$10:$P$37)</f>
        <v>Charger</v>
      </c>
      <c r="J2420" t="s">
        <v>8</v>
      </c>
      <c r="L2420">
        <v>1</v>
      </c>
    </row>
    <row r="2421" spans="1:12" x14ac:dyDescent="0.2">
      <c r="A2421" s="1" t="d">
        <v>2023-02-10</v>
      </c>
      <c r="B2421" s="45">
        <v>-1</v>
      </c>
      <c r="C2421" t="s">
        <v>77</v>
      </c>
      <c r="D2421" t="str">
        <f>_xlfn.XLOOKUP(Table2[[#This Row],[Patron Group]],$R$10:$R$24,$S$10:$S$24)</f>
        <v>Undergraduate</v>
      </c>
      <c r="E2421" s="1" t="d">
        <v>2023-02-10</v>
      </c>
      <c r="F2421" t="s">
        <v>482</v>
      </c>
      <c r="G2421" t="s">
        <v>2272</v>
      </c>
      <c r="H2421" t="str">
        <f>_xlfn.XLOOKUP(Table2[[#This Row],[Unique BarCode]],$N$10:$N$37,$O$10:$O$37)</f>
        <v>WALLADPT</v>
      </c>
      <c r="I2421" t="str">
        <f>_xlfn.XLOOKUP(Table2[[#This Row],[Unique BarCode]],$N$10:$N$37,$P$10:$P$37)</f>
        <v>Charger</v>
      </c>
      <c r="J2421" t="s">
        <v>8</v>
      </c>
      <c r="L2421">
        <v>1</v>
      </c>
    </row>
    <row r="2422" spans="1:12" x14ac:dyDescent="0.2">
      <c r="A2422" s="1" t="d">
        <v>2023-02-10</v>
      </c>
      <c r="B2422" s="45">
        <v>-1</v>
      </c>
      <c r="C2422" t="s">
        <v>77</v>
      </c>
      <c r="D2422" t="str">
        <f>_xlfn.XLOOKUP(Table2[[#This Row],[Patron Group]],$R$10:$R$24,$S$10:$S$24)</f>
        <v>Undergraduate</v>
      </c>
      <c r="E2422" s="1" t="d">
        <v>2023-02-10</v>
      </c>
      <c r="F2422" t="s">
        <v>73</v>
      </c>
      <c r="G2422" t="s">
        <v>2272</v>
      </c>
      <c r="H2422" t="str">
        <f>_xlfn.XLOOKUP(Table2[[#This Row],[Unique BarCode]],$N$10:$N$37,$O$10:$O$37)</f>
        <v>WALLADPT</v>
      </c>
      <c r="I2422" t="str">
        <f>_xlfn.XLOOKUP(Table2[[#This Row],[Unique BarCode]],$N$10:$N$37,$P$10:$P$37)</f>
        <v>Charger</v>
      </c>
      <c r="J2422" t="s">
        <v>8</v>
      </c>
      <c r="L2422">
        <v>1</v>
      </c>
    </row>
    <row r="2423" spans="1:12" x14ac:dyDescent="0.2">
      <c r="A2423" s="1" t="d">
        <v>2023-02-10</v>
      </c>
      <c r="B2423" s="45">
        <v>-1</v>
      </c>
      <c r="C2423" t="s">
        <v>77</v>
      </c>
      <c r="D2423" t="str">
        <f>_xlfn.XLOOKUP(Table2[[#This Row],[Patron Group]],$R$10:$R$24,$S$10:$S$24)</f>
        <v>Undergraduate</v>
      </c>
      <c r="E2423" s="1" t="d">
        <v>2023-02-10</v>
      </c>
      <c r="F2423" t="s">
        <v>96</v>
      </c>
      <c r="G2423" t="s">
        <v>2272</v>
      </c>
      <c r="H2423" t="str">
        <f>_xlfn.XLOOKUP(Table2[[#This Row],[Unique BarCode]],$N$10:$N$37,$O$10:$O$37)</f>
        <v>WALLADPT</v>
      </c>
      <c r="I2423" t="str">
        <f>_xlfn.XLOOKUP(Table2[[#This Row],[Unique BarCode]],$N$10:$N$37,$P$10:$P$37)</f>
        <v>Charger</v>
      </c>
      <c r="J2423" t="s">
        <v>8</v>
      </c>
      <c r="L2423">
        <v>1</v>
      </c>
    </row>
    <row r="2424" spans="1:12" x14ac:dyDescent="0.2">
      <c r="A2424" s="1" t="d">
        <v>2023-02-10</v>
      </c>
      <c r="B2424" s="45">
        <v>-1</v>
      </c>
      <c r="C2424" t="s">
        <v>77</v>
      </c>
      <c r="D2424" t="str">
        <f>_xlfn.XLOOKUP(Table2[[#This Row],[Patron Group]],$R$10:$R$24,$S$10:$S$24)</f>
        <v>Undergraduate</v>
      </c>
      <c r="E2424" s="1" t="d">
        <v>2023-02-17</v>
      </c>
      <c r="F2424" t="s">
        <v>1466</v>
      </c>
      <c r="G2424" t="s">
        <v>2273</v>
      </c>
      <c r="H2424" t="str">
        <f>_xlfn.XLOOKUP(Table2[[#This Row],[Unique BarCode]],$N$10:$N$37,$O$10:$O$37)</f>
        <v>ChromeBook</v>
      </c>
      <c r="I2424" t="str">
        <f>_xlfn.XLOOKUP(Table2[[#This Row],[Unique BarCode]],$N$10:$N$37,$P$10:$P$37)</f>
        <v>Device</v>
      </c>
      <c r="J2424" t="s">
        <v>8</v>
      </c>
      <c r="K2424" t="s">
        <v>1467</v>
      </c>
      <c r="L2424">
        <v>1</v>
      </c>
    </row>
    <row r="2425" spans="1:12" x14ac:dyDescent="0.2">
      <c r="A2425" s="1" t="d">
        <v>2023-02-10</v>
      </c>
      <c r="B2425" s="45">
        <v>-1</v>
      </c>
      <c r="C2425" t="s">
        <v>77</v>
      </c>
      <c r="D2425" t="str">
        <f>_xlfn.XLOOKUP(Table2[[#This Row],[Patron Group]],$R$10:$R$24,$S$10:$S$24)</f>
        <v>Undergraduate</v>
      </c>
      <c r="E2425" s="1" t="d">
        <v>2023-02-17</v>
      </c>
      <c r="F2425" t="s">
        <v>1588</v>
      </c>
      <c r="G2425" t="s">
        <v>2273</v>
      </c>
      <c r="H2425" t="str">
        <f>_xlfn.XLOOKUP(Table2[[#This Row],[Unique BarCode]],$N$10:$N$37,$O$10:$O$37)</f>
        <v>ChromeBook</v>
      </c>
      <c r="I2425" t="str">
        <f>_xlfn.XLOOKUP(Table2[[#This Row],[Unique BarCode]],$N$10:$N$37,$P$10:$P$37)</f>
        <v>Device</v>
      </c>
      <c r="J2425" t="s">
        <v>128</v>
      </c>
      <c r="K2425" t="s">
        <v>1589</v>
      </c>
      <c r="L2425">
        <v>1</v>
      </c>
    </row>
    <row r="2426" spans="1:12" x14ac:dyDescent="0.2">
      <c r="A2426" s="1" t="d">
        <v>2023-02-10</v>
      </c>
      <c r="B2426" s="45">
        <v>-1</v>
      </c>
      <c r="C2426" t="s">
        <v>77</v>
      </c>
      <c r="D2426" t="str">
        <f>_xlfn.XLOOKUP(Table2[[#This Row],[Patron Group]],$R$10:$R$24,$S$10:$S$24)</f>
        <v>Undergraduate</v>
      </c>
      <c r="E2426" s="1" t="d">
        <v>2023-02-17</v>
      </c>
      <c r="F2426" t="s">
        <v>1590</v>
      </c>
      <c r="G2426" t="s">
        <v>2273</v>
      </c>
      <c r="H2426" t="str">
        <f>_xlfn.XLOOKUP(Table2[[#This Row],[Unique BarCode]],$N$10:$N$37,$O$10:$O$37)</f>
        <v>ChromeBook</v>
      </c>
      <c r="I2426" t="str">
        <f>_xlfn.XLOOKUP(Table2[[#This Row],[Unique BarCode]],$N$10:$N$37,$P$10:$P$37)</f>
        <v>Device</v>
      </c>
      <c r="J2426" t="s">
        <v>128</v>
      </c>
      <c r="K2426" t="s">
        <v>1591</v>
      </c>
      <c r="L2426">
        <v>1</v>
      </c>
    </row>
    <row r="2427" spans="1:12" x14ac:dyDescent="0.2">
      <c r="A2427" s="1" t="d">
        <v>2023-02-10</v>
      </c>
      <c r="B2427" s="45">
        <v>-1</v>
      </c>
      <c r="C2427" t="s">
        <v>77</v>
      </c>
      <c r="D2427" t="str">
        <f>_xlfn.XLOOKUP(Table2[[#This Row],[Patron Group]],$R$10:$R$24,$S$10:$S$24)</f>
        <v>Undergraduate</v>
      </c>
      <c r="E2427" s="1" t="d">
        <v>2023-02-17</v>
      </c>
      <c r="F2427" t="s">
        <v>1592</v>
      </c>
      <c r="G2427" t="s">
        <v>2273</v>
      </c>
      <c r="H2427" t="str">
        <f>_xlfn.XLOOKUP(Table2[[#This Row],[Unique BarCode]],$N$10:$N$37,$O$10:$O$37)</f>
        <v>ChromeBook</v>
      </c>
      <c r="I2427" t="str">
        <f>_xlfn.XLOOKUP(Table2[[#This Row],[Unique BarCode]],$N$10:$N$37,$P$10:$P$37)</f>
        <v>Device</v>
      </c>
      <c r="J2427" t="s">
        <v>128</v>
      </c>
      <c r="K2427" t="s">
        <v>1593</v>
      </c>
      <c r="L2427">
        <v>1</v>
      </c>
    </row>
    <row r="2428" spans="1:12" x14ac:dyDescent="0.2">
      <c r="A2428" s="1" t="d">
        <v>2023-02-10</v>
      </c>
      <c r="B2428" s="45">
        <v>-1</v>
      </c>
      <c r="C2428" t="s">
        <v>77</v>
      </c>
      <c r="D2428" t="str">
        <f>_xlfn.XLOOKUP(Table2[[#This Row],[Patron Group]],$R$10:$R$24,$S$10:$S$24)</f>
        <v>Undergraduate</v>
      </c>
      <c r="E2428" s="1" t="d">
        <v>2023-02-17</v>
      </c>
      <c r="F2428" t="s">
        <v>1594</v>
      </c>
      <c r="G2428" t="s">
        <v>2273</v>
      </c>
      <c r="H2428" t="str">
        <f>_xlfn.XLOOKUP(Table2[[#This Row],[Unique BarCode]],$N$10:$N$37,$O$10:$O$37)</f>
        <v>ChromeBook</v>
      </c>
      <c r="I2428" t="str">
        <f>_xlfn.XLOOKUP(Table2[[#This Row],[Unique BarCode]],$N$10:$N$37,$P$10:$P$37)</f>
        <v>Device</v>
      </c>
      <c r="J2428" t="s">
        <v>128</v>
      </c>
      <c r="K2428" t="s">
        <v>1595</v>
      </c>
      <c r="L2428">
        <v>1</v>
      </c>
    </row>
    <row r="2429" spans="1:12" x14ac:dyDescent="0.2">
      <c r="A2429" s="1" t="d">
        <v>2023-02-10</v>
      </c>
      <c r="B2429" s="45">
        <v>-1</v>
      </c>
      <c r="C2429" t="s">
        <v>77</v>
      </c>
      <c r="D2429" t="str">
        <f>_xlfn.XLOOKUP(Table2[[#This Row],[Patron Group]],$R$10:$R$24,$S$10:$S$24)</f>
        <v>Undergraduate</v>
      </c>
      <c r="E2429" s="1" t="d">
        <v>2023-02-17</v>
      </c>
      <c r="F2429" t="s">
        <v>827</v>
      </c>
      <c r="G2429" t="s">
        <v>2274</v>
      </c>
      <c r="H2429" t="str">
        <f>_xlfn.XLOOKUP(Table2[[#This Row],[Unique BarCode]],$N$10:$N$37,$O$10:$O$37)</f>
        <v>MacBook</v>
      </c>
      <c r="I2429" t="str">
        <f>_xlfn.XLOOKUP(Table2[[#This Row],[Unique BarCode]],$N$10:$N$37,$P$10:$P$37)</f>
        <v>Device</v>
      </c>
      <c r="J2429" t="s">
        <v>8</v>
      </c>
      <c r="K2429" t="s">
        <v>828</v>
      </c>
      <c r="L2429">
        <v>1</v>
      </c>
    </row>
    <row r="2430" spans="1:12" x14ac:dyDescent="0.2">
      <c r="A2430" s="1" t="d">
        <v>2023-02-10</v>
      </c>
      <c r="B2430" s="45">
        <v>-1</v>
      </c>
      <c r="C2430" t="s">
        <v>77</v>
      </c>
      <c r="D2430" t="str">
        <f>_xlfn.XLOOKUP(Table2[[#This Row],[Patron Group]],$R$10:$R$24,$S$10:$S$24)</f>
        <v>Undergraduate</v>
      </c>
      <c r="E2430" s="1" t="d">
        <v>2023-02-17</v>
      </c>
      <c r="F2430" t="s">
        <v>315</v>
      </c>
      <c r="G2430" t="s">
        <v>2274</v>
      </c>
      <c r="H2430" t="str">
        <f>_xlfn.XLOOKUP(Table2[[#This Row],[Unique BarCode]],$N$10:$N$37,$O$10:$O$37)</f>
        <v>MacBook</v>
      </c>
      <c r="I2430" t="str">
        <f>_xlfn.XLOOKUP(Table2[[#This Row],[Unique BarCode]],$N$10:$N$37,$P$10:$P$37)</f>
        <v>Device</v>
      </c>
      <c r="J2430" t="s">
        <v>8</v>
      </c>
      <c r="K2430" t="s">
        <v>316</v>
      </c>
      <c r="L2430">
        <v>1</v>
      </c>
    </row>
    <row r="2431" spans="1:12" x14ac:dyDescent="0.2">
      <c r="A2431" s="1" t="d">
        <v>2023-02-10</v>
      </c>
      <c r="B2431" s="45">
        <v>-1</v>
      </c>
      <c r="C2431" t="s">
        <v>77</v>
      </c>
      <c r="D2431" t="str">
        <f>_xlfn.XLOOKUP(Table2[[#This Row],[Patron Group]],$R$10:$R$24,$S$10:$S$24)</f>
        <v>Undergraduate</v>
      </c>
      <c r="E2431" s="1" t="d">
        <v>2023-02-17</v>
      </c>
      <c r="F2431" t="s">
        <v>601</v>
      </c>
      <c r="G2431" t="s">
        <v>2274</v>
      </c>
      <c r="H2431" t="str">
        <f>_xlfn.XLOOKUP(Table2[[#This Row],[Unique BarCode]],$N$10:$N$37,$O$10:$O$37)</f>
        <v>MacBook</v>
      </c>
      <c r="I2431" t="str">
        <f>_xlfn.XLOOKUP(Table2[[#This Row],[Unique BarCode]],$N$10:$N$37,$P$10:$P$37)</f>
        <v>Device</v>
      </c>
      <c r="J2431" t="s">
        <v>8</v>
      </c>
      <c r="K2431" t="s">
        <v>602</v>
      </c>
      <c r="L2431">
        <v>1</v>
      </c>
    </row>
    <row r="2432" spans="1:12" x14ac:dyDescent="0.2">
      <c r="A2432" s="1" t="d">
        <v>2023-02-10</v>
      </c>
      <c r="B2432" s="45">
        <v>-1</v>
      </c>
      <c r="C2432" t="s">
        <v>77</v>
      </c>
      <c r="D2432" t="str">
        <f>_xlfn.XLOOKUP(Table2[[#This Row],[Patron Group]],$R$10:$R$24,$S$10:$S$24)</f>
        <v>Undergraduate</v>
      </c>
      <c r="E2432" s="1" t="d">
        <v>2023-02-17</v>
      </c>
      <c r="F2432" t="s">
        <v>136</v>
      </c>
      <c r="G2432" t="s">
        <v>2275</v>
      </c>
      <c r="H2432" t="str">
        <f>_xlfn.XLOOKUP(Table2[[#This Row],[Unique BarCode]],$N$10:$N$37,$O$10:$O$37)</f>
        <v>iPad</v>
      </c>
      <c r="I2432" t="str">
        <f>_xlfn.XLOOKUP(Table2[[#This Row],[Unique BarCode]],$N$10:$N$37,$P$10:$P$37)</f>
        <v>Device</v>
      </c>
      <c r="J2432" t="s">
        <v>8</v>
      </c>
      <c r="K2432" t="s">
        <v>137</v>
      </c>
      <c r="L2432">
        <v>1</v>
      </c>
    </row>
    <row r="2433" spans="1:12" x14ac:dyDescent="0.2">
      <c r="A2433" s="1" t="d">
        <v>2023-02-10</v>
      </c>
      <c r="B2433" s="45">
        <v>-1</v>
      </c>
      <c r="C2433" t="s">
        <v>77</v>
      </c>
      <c r="D2433" t="str">
        <f>_xlfn.XLOOKUP(Table2[[#This Row],[Patron Group]],$R$10:$R$24,$S$10:$S$24)</f>
        <v>Undergraduate</v>
      </c>
      <c r="E2433" s="1" t="d">
        <v>2023-02-17</v>
      </c>
      <c r="F2433" t="s">
        <v>1596</v>
      </c>
      <c r="G2433" t="s">
        <v>2275</v>
      </c>
      <c r="H2433" t="str">
        <f>_xlfn.XLOOKUP(Table2[[#This Row],[Unique BarCode]],$N$10:$N$37,$O$10:$O$37)</f>
        <v>iPad</v>
      </c>
      <c r="I2433" t="str">
        <f>_xlfn.XLOOKUP(Table2[[#This Row],[Unique BarCode]],$N$10:$N$37,$P$10:$P$37)</f>
        <v>Device</v>
      </c>
      <c r="J2433" t="s">
        <v>8</v>
      </c>
      <c r="K2433" t="s">
        <v>1597</v>
      </c>
      <c r="L2433">
        <v>1</v>
      </c>
    </row>
    <row r="2434" spans="1:12" x14ac:dyDescent="0.2">
      <c r="A2434" s="1" t="d">
        <v>2023-02-10</v>
      </c>
      <c r="B2434" s="45">
        <v>-1</v>
      </c>
      <c r="C2434" t="s">
        <v>77</v>
      </c>
      <c r="D2434" t="str">
        <f>_xlfn.XLOOKUP(Table2[[#This Row],[Patron Group]],$R$10:$R$24,$S$10:$S$24)</f>
        <v>Undergraduate</v>
      </c>
      <c r="E2434" s="1" t="d">
        <v>2023-02-17</v>
      </c>
      <c r="F2434" t="s">
        <v>1598</v>
      </c>
      <c r="G2434" t="s">
        <v>2275</v>
      </c>
      <c r="H2434" t="str">
        <f>_xlfn.XLOOKUP(Table2[[#This Row],[Unique BarCode]],$N$10:$N$37,$O$10:$O$37)</f>
        <v>iPad</v>
      </c>
      <c r="I2434" t="str">
        <f>_xlfn.XLOOKUP(Table2[[#This Row],[Unique BarCode]],$N$10:$N$37,$P$10:$P$37)</f>
        <v>Device</v>
      </c>
      <c r="J2434" t="s">
        <v>8</v>
      </c>
      <c r="K2434" t="s">
        <v>1599</v>
      </c>
      <c r="L2434">
        <v>1</v>
      </c>
    </row>
    <row r="2435" spans="1:12" x14ac:dyDescent="0.2">
      <c r="A2435" s="1" t="d">
        <v>2023-02-10</v>
      </c>
      <c r="B2435" s="45">
        <v>-1</v>
      </c>
      <c r="C2435" t="s">
        <v>77</v>
      </c>
      <c r="D2435" t="str">
        <f>_xlfn.XLOOKUP(Table2[[#This Row],[Patron Group]],$R$10:$R$24,$S$10:$S$24)</f>
        <v>Undergraduate</v>
      </c>
      <c r="E2435" s="1" t="d">
        <v>2023-02-17</v>
      </c>
      <c r="F2435" t="s">
        <v>120</v>
      </c>
      <c r="G2435" t="s">
        <v>2275</v>
      </c>
      <c r="H2435" t="str">
        <f>_xlfn.XLOOKUP(Table2[[#This Row],[Unique BarCode]],$N$10:$N$37,$O$10:$O$37)</f>
        <v>iPad</v>
      </c>
      <c r="I2435" t="str">
        <f>_xlfn.XLOOKUP(Table2[[#This Row],[Unique BarCode]],$N$10:$N$37,$P$10:$P$37)</f>
        <v>Device</v>
      </c>
      <c r="J2435" t="s">
        <v>8</v>
      </c>
      <c r="L2435">
        <v>1</v>
      </c>
    </row>
    <row r="2436" spans="1:12" x14ac:dyDescent="0.2">
      <c r="A2436" s="1" t="d">
        <v>2023-02-10</v>
      </c>
      <c r="B2436" s="45">
        <v>-1</v>
      </c>
      <c r="C2436" t="s">
        <v>77</v>
      </c>
      <c r="D2436" t="str">
        <f>_xlfn.XLOOKUP(Table2[[#This Row],[Patron Group]],$R$10:$R$24,$S$10:$S$24)</f>
        <v>Undergraduate</v>
      </c>
      <c r="E2436" s="1" t="d">
        <v>2023-02-17</v>
      </c>
      <c r="F2436" t="s">
        <v>1600</v>
      </c>
      <c r="G2436" t="s">
        <v>2297</v>
      </c>
      <c r="H2436" t="str">
        <f>_xlfn.XLOOKUP(Table2[[#This Row],[Unique BarCode]],$N$10:$N$37,$O$10:$O$37)</f>
        <v>iPad</v>
      </c>
      <c r="I2436" t="str">
        <f>_xlfn.XLOOKUP(Table2[[#This Row],[Unique BarCode]],$N$10:$N$37,$P$10:$P$37)</f>
        <v>Device</v>
      </c>
      <c r="J2436" t="s">
        <v>8</v>
      </c>
      <c r="K2436" t="s">
        <v>1601</v>
      </c>
      <c r="L2436">
        <v>1</v>
      </c>
    </row>
    <row r="2437" spans="1:12" x14ac:dyDescent="0.2">
      <c r="A2437" s="1" t="d">
        <v>2023-02-10</v>
      </c>
      <c r="B2437" s="45">
        <v>-1</v>
      </c>
      <c r="C2437" t="s">
        <v>77</v>
      </c>
      <c r="D2437" t="str">
        <f>_xlfn.XLOOKUP(Table2[[#This Row],[Patron Group]],$R$10:$R$24,$S$10:$S$24)</f>
        <v>Undergraduate</v>
      </c>
      <c r="E2437" s="1" t="d">
        <v>2023-02-17</v>
      </c>
      <c r="F2437" t="s">
        <v>1309</v>
      </c>
      <c r="G2437" t="s">
        <v>2263</v>
      </c>
      <c r="H2437" t="str">
        <f>_xlfn.XLOOKUP(Table2[[#This Row],[Unique BarCode]],$N$10:$N$37,$O$10:$O$37)</f>
        <v>HP Laptop</v>
      </c>
      <c r="I2437" t="str">
        <f>_xlfn.XLOOKUP(Table2[[#This Row],[Unique BarCode]],$N$10:$N$37,$P$10:$P$37)</f>
        <v>Device</v>
      </c>
      <c r="J2437" t="s">
        <v>8</v>
      </c>
      <c r="K2437" t="s">
        <v>1310</v>
      </c>
      <c r="L2437">
        <v>1</v>
      </c>
    </row>
    <row r="2438" spans="1:12" x14ac:dyDescent="0.2">
      <c r="A2438" s="1" t="d">
        <v>2023-02-10</v>
      </c>
      <c r="B2438" s="45">
        <v>-1</v>
      </c>
      <c r="C2438" t="s">
        <v>77</v>
      </c>
      <c r="D2438" t="str">
        <f>_xlfn.XLOOKUP(Table2[[#This Row],[Patron Group]],$R$10:$R$24,$S$10:$S$24)</f>
        <v>Undergraduate</v>
      </c>
      <c r="E2438" s="1" t="d">
        <v>2023-02-17</v>
      </c>
      <c r="F2438" t="s">
        <v>873</v>
      </c>
      <c r="G2438" t="s">
        <v>2263</v>
      </c>
      <c r="H2438" t="str">
        <f>_xlfn.XLOOKUP(Table2[[#This Row],[Unique BarCode]],$N$10:$N$37,$O$10:$O$37)</f>
        <v>HP Laptop</v>
      </c>
      <c r="I2438" t="str">
        <f>_xlfn.XLOOKUP(Table2[[#This Row],[Unique BarCode]],$N$10:$N$37,$P$10:$P$37)</f>
        <v>Device</v>
      </c>
      <c r="J2438" t="s">
        <v>8</v>
      </c>
      <c r="K2438" t="s">
        <v>874</v>
      </c>
      <c r="L2438">
        <v>1</v>
      </c>
    </row>
    <row r="2439" spans="1:12" x14ac:dyDescent="0.2">
      <c r="A2439" s="1" t="d">
        <v>2023-02-10</v>
      </c>
      <c r="B2439" s="45">
        <v>-1</v>
      </c>
      <c r="C2439" t="s">
        <v>77</v>
      </c>
      <c r="D2439" t="str">
        <f>_xlfn.XLOOKUP(Table2[[#This Row],[Patron Group]],$R$10:$R$24,$S$10:$S$24)</f>
        <v>Undergraduate</v>
      </c>
      <c r="E2439" s="1" t="d">
        <v>2023-02-17</v>
      </c>
      <c r="F2439" t="s">
        <v>971</v>
      </c>
      <c r="G2439" t="s">
        <v>2263</v>
      </c>
      <c r="H2439" t="str">
        <f>_xlfn.XLOOKUP(Table2[[#This Row],[Unique BarCode]],$N$10:$N$37,$O$10:$O$37)</f>
        <v>HP Laptop</v>
      </c>
      <c r="I2439" t="str">
        <f>_xlfn.XLOOKUP(Table2[[#This Row],[Unique BarCode]],$N$10:$N$37,$P$10:$P$37)</f>
        <v>Device</v>
      </c>
      <c r="J2439" t="s">
        <v>8</v>
      </c>
      <c r="K2439" t="s">
        <v>972</v>
      </c>
      <c r="L2439">
        <v>1</v>
      </c>
    </row>
    <row r="2440" spans="1:12" x14ac:dyDescent="0.2">
      <c r="A2440" s="1" t="d">
        <v>2023-02-10</v>
      </c>
      <c r="B2440" s="45">
        <v>-1</v>
      </c>
      <c r="C2440" t="s">
        <v>77</v>
      </c>
      <c r="D2440" t="str">
        <f>_xlfn.XLOOKUP(Table2[[#This Row],[Patron Group]],$R$10:$R$24,$S$10:$S$24)</f>
        <v>Undergraduate</v>
      </c>
      <c r="E2440" s="1" t="d">
        <v>2023-02-19</v>
      </c>
      <c r="F2440" t="s">
        <v>1451</v>
      </c>
      <c r="G2440" t="s">
        <v>2274</v>
      </c>
      <c r="H2440" t="str">
        <f>_xlfn.XLOOKUP(Table2[[#This Row],[Unique BarCode]],$N$10:$N$37,$O$10:$O$37)</f>
        <v>MacBook</v>
      </c>
      <c r="I2440" t="str">
        <f>_xlfn.XLOOKUP(Table2[[#This Row],[Unique BarCode]],$N$10:$N$37,$P$10:$P$37)</f>
        <v>Device</v>
      </c>
      <c r="J2440" t="s">
        <v>8</v>
      </c>
      <c r="K2440" t="s">
        <v>1451</v>
      </c>
      <c r="L2440">
        <v>1</v>
      </c>
    </row>
    <row r="2441" spans="1:12" x14ac:dyDescent="0.2">
      <c r="A2441" s="1" t="d">
        <v>2023-02-10</v>
      </c>
      <c r="B2441" s="45">
        <v>-1</v>
      </c>
      <c r="C2441" t="s">
        <v>77</v>
      </c>
      <c r="D2441" t="str">
        <f>_xlfn.XLOOKUP(Table2[[#This Row],[Patron Group]],$R$10:$R$24,$S$10:$S$24)</f>
        <v>Undergraduate</v>
      </c>
      <c r="E2441" s="1" t="d">
        <v>2023-02-21</v>
      </c>
      <c r="F2441" t="s">
        <v>1139</v>
      </c>
      <c r="G2441" t="s">
        <v>2263</v>
      </c>
      <c r="H2441" t="str">
        <f>_xlfn.XLOOKUP(Table2[[#This Row],[Unique BarCode]],$N$10:$N$37,$O$10:$O$37)</f>
        <v>HP Laptop</v>
      </c>
      <c r="I2441" t="str">
        <f>_xlfn.XLOOKUP(Table2[[#This Row],[Unique BarCode]],$N$10:$N$37,$P$10:$P$37)</f>
        <v>Device</v>
      </c>
      <c r="J2441" t="s">
        <v>8</v>
      </c>
      <c r="K2441" t="s">
        <v>1140</v>
      </c>
      <c r="L2441">
        <v>1</v>
      </c>
    </row>
    <row r="2442" spans="1:12" x14ac:dyDescent="0.2">
      <c r="A2442" s="1" t="d">
        <v>2023-02-10</v>
      </c>
      <c r="B2442" s="45">
        <v>-1</v>
      </c>
      <c r="C2442" t="s">
        <v>77</v>
      </c>
      <c r="D2442" t="str">
        <f>_xlfn.XLOOKUP(Table2[[#This Row],[Patron Group]],$R$10:$R$24,$S$10:$S$24)</f>
        <v>Undergraduate</v>
      </c>
      <c r="E2442" s="1" t="d">
        <v>2023-02-22</v>
      </c>
      <c r="F2442" t="s">
        <v>605</v>
      </c>
      <c r="G2442" t="s">
        <v>2274</v>
      </c>
      <c r="H2442" t="str">
        <f>_xlfn.XLOOKUP(Table2[[#This Row],[Unique BarCode]],$N$10:$N$37,$O$10:$O$37)</f>
        <v>MacBook</v>
      </c>
      <c r="I2442" t="str">
        <f>_xlfn.XLOOKUP(Table2[[#This Row],[Unique BarCode]],$N$10:$N$37,$P$10:$P$37)</f>
        <v>Device</v>
      </c>
      <c r="J2442" t="s">
        <v>8</v>
      </c>
      <c r="K2442" t="s">
        <v>606</v>
      </c>
      <c r="L2442">
        <v>1</v>
      </c>
    </row>
    <row r="2443" spans="1:12" x14ac:dyDescent="0.2">
      <c r="A2443" s="1" t="d">
        <v>2023-02-10</v>
      </c>
      <c r="B2443" s="45">
        <v>-1</v>
      </c>
      <c r="C2443" t="s">
        <v>77</v>
      </c>
      <c r="D2443" t="str">
        <f>_xlfn.XLOOKUP(Table2[[#This Row],[Patron Group]],$R$10:$R$24,$S$10:$S$24)</f>
        <v>Undergraduate</v>
      </c>
      <c r="E2443" s="1" t="d">
        <v>2023-02-22</v>
      </c>
      <c r="F2443" t="s">
        <v>1083</v>
      </c>
      <c r="G2443" t="s">
        <v>2275</v>
      </c>
      <c r="H2443" t="str">
        <f>_xlfn.XLOOKUP(Table2[[#This Row],[Unique BarCode]],$N$10:$N$37,$O$10:$O$37)</f>
        <v>iPad</v>
      </c>
      <c r="I2443" t="str">
        <f>_xlfn.XLOOKUP(Table2[[#This Row],[Unique BarCode]],$N$10:$N$37,$P$10:$P$37)</f>
        <v>Device</v>
      </c>
      <c r="J2443" t="s">
        <v>8</v>
      </c>
      <c r="L2443">
        <v>1</v>
      </c>
    </row>
    <row r="2444" spans="1:12" x14ac:dyDescent="0.2">
      <c r="A2444" s="1" t="d">
        <v>2023-02-10</v>
      </c>
      <c r="B2444" s="45">
        <v>-1</v>
      </c>
      <c r="C2444" t="s">
        <v>77</v>
      </c>
      <c r="D2444" t="str">
        <f>_xlfn.XLOOKUP(Table2[[#This Row],[Patron Group]],$R$10:$R$24,$S$10:$S$24)</f>
        <v>Undergraduate</v>
      </c>
      <c r="E2444" s="1" t="d">
        <v>2023-02-24</v>
      </c>
      <c r="F2444" t="s">
        <v>1602</v>
      </c>
      <c r="G2444" t="s">
        <v>2274</v>
      </c>
      <c r="H2444" t="str">
        <f>_xlfn.XLOOKUP(Table2[[#This Row],[Unique BarCode]],$N$10:$N$37,$O$10:$O$37)</f>
        <v>MacBook</v>
      </c>
      <c r="I2444" t="str">
        <f>_xlfn.XLOOKUP(Table2[[#This Row],[Unique BarCode]],$N$10:$N$37,$P$10:$P$37)</f>
        <v>Device</v>
      </c>
      <c r="J2444" t="s">
        <v>8</v>
      </c>
      <c r="K2444" t="s">
        <v>1602</v>
      </c>
      <c r="L2444">
        <v>1</v>
      </c>
    </row>
    <row r="2445" spans="1:12" x14ac:dyDescent="0.2">
      <c r="A2445" s="1" t="d">
        <v>2023-02-10</v>
      </c>
      <c r="B2445" s="45">
        <v>-1</v>
      </c>
      <c r="C2445" t="s">
        <v>77</v>
      </c>
      <c r="D2445" t="str">
        <f>_xlfn.XLOOKUP(Table2[[#This Row],[Patron Group]],$R$10:$R$24,$S$10:$S$24)</f>
        <v>Undergraduate</v>
      </c>
      <c r="E2445" s="1" t="d">
        <v>2023-02-24</v>
      </c>
      <c r="F2445" t="s">
        <v>995</v>
      </c>
      <c r="G2445" t="s">
        <v>2274</v>
      </c>
      <c r="H2445" t="str">
        <f>_xlfn.XLOOKUP(Table2[[#This Row],[Unique BarCode]],$N$10:$N$37,$O$10:$O$37)</f>
        <v>MacBook</v>
      </c>
      <c r="I2445" t="str">
        <f>_xlfn.XLOOKUP(Table2[[#This Row],[Unique BarCode]],$N$10:$N$37,$P$10:$P$37)</f>
        <v>Device</v>
      </c>
      <c r="J2445" t="s">
        <v>8</v>
      </c>
      <c r="K2445" t="s">
        <v>995</v>
      </c>
      <c r="L2445">
        <v>1</v>
      </c>
    </row>
    <row r="2446" spans="1:12" x14ac:dyDescent="0.2">
      <c r="A2446" s="1" t="d">
        <v>2023-02-10</v>
      </c>
      <c r="B2446" s="45">
        <v>-1</v>
      </c>
      <c r="C2446" t="s">
        <v>77</v>
      </c>
      <c r="D2446" t="str">
        <f>_xlfn.XLOOKUP(Table2[[#This Row],[Patron Group]],$R$10:$R$24,$S$10:$S$24)</f>
        <v>Undergraduate</v>
      </c>
      <c r="E2446" s="1" t="d">
        <v>2023-02-24</v>
      </c>
      <c r="F2446" t="s">
        <v>1603</v>
      </c>
      <c r="G2446" t="s">
        <v>2275</v>
      </c>
      <c r="H2446" t="str">
        <f>_xlfn.XLOOKUP(Table2[[#This Row],[Unique BarCode]],$N$10:$N$37,$O$10:$O$37)</f>
        <v>iPad</v>
      </c>
      <c r="I2446" t="str">
        <f>_xlfn.XLOOKUP(Table2[[#This Row],[Unique BarCode]],$N$10:$N$37,$P$10:$P$37)</f>
        <v>Device</v>
      </c>
      <c r="J2446" t="s">
        <v>8</v>
      </c>
      <c r="K2446" t="s">
        <v>1604</v>
      </c>
      <c r="L2446">
        <v>1</v>
      </c>
    </row>
    <row r="2447" spans="1:12" x14ac:dyDescent="0.2">
      <c r="A2447" s="1" t="d">
        <v>2023-02-10</v>
      </c>
      <c r="B2447" s="45">
        <v>-1</v>
      </c>
      <c r="C2447" t="s">
        <v>77</v>
      </c>
      <c r="D2447" t="str">
        <f>_xlfn.XLOOKUP(Table2[[#This Row],[Patron Group]],$R$10:$R$24,$S$10:$S$24)</f>
        <v>Undergraduate</v>
      </c>
      <c r="E2447" s="1" t="d">
        <v>2023-02-24</v>
      </c>
      <c r="F2447" t="s">
        <v>1598</v>
      </c>
      <c r="G2447" t="s">
        <v>2275</v>
      </c>
      <c r="H2447" t="str">
        <f>_xlfn.XLOOKUP(Table2[[#This Row],[Unique BarCode]],$N$10:$N$37,$O$10:$O$37)</f>
        <v>iPad</v>
      </c>
      <c r="I2447" t="str">
        <f>_xlfn.XLOOKUP(Table2[[#This Row],[Unique BarCode]],$N$10:$N$37,$P$10:$P$37)</f>
        <v>Device</v>
      </c>
      <c r="J2447" t="s">
        <v>8</v>
      </c>
      <c r="K2447" t="s">
        <v>1599</v>
      </c>
      <c r="L2447">
        <v>1</v>
      </c>
    </row>
    <row r="2448" spans="1:12" x14ac:dyDescent="0.2">
      <c r="A2448" s="1" t="d">
        <v>2023-02-10</v>
      </c>
      <c r="B2448" s="45">
        <v>-1</v>
      </c>
      <c r="C2448" t="s">
        <v>77</v>
      </c>
      <c r="D2448" t="str">
        <f>_xlfn.XLOOKUP(Table2[[#This Row],[Patron Group]],$R$10:$R$24,$S$10:$S$24)</f>
        <v>Undergraduate</v>
      </c>
      <c r="E2448" s="1" t="d">
        <v>2023-02-24</v>
      </c>
      <c r="F2448" t="s">
        <v>1227</v>
      </c>
      <c r="G2448" t="s">
        <v>2263</v>
      </c>
      <c r="H2448" t="str">
        <f>_xlfn.XLOOKUP(Table2[[#This Row],[Unique BarCode]],$N$10:$N$37,$O$10:$O$37)</f>
        <v>HP Laptop</v>
      </c>
      <c r="I2448" t="str">
        <f>_xlfn.XLOOKUP(Table2[[#This Row],[Unique BarCode]],$N$10:$N$37,$P$10:$P$37)</f>
        <v>Device</v>
      </c>
      <c r="J2448" t="s">
        <v>8</v>
      </c>
      <c r="K2448" t="s">
        <v>1228</v>
      </c>
      <c r="L2448">
        <v>1</v>
      </c>
    </row>
    <row r="2449" spans="1:12" x14ac:dyDescent="0.2">
      <c r="A2449" s="1" t="d">
        <v>2023-02-10</v>
      </c>
      <c r="B2449" s="45">
        <v>-1</v>
      </c>
      <c r="C2449" t="s">
        <v>77</v>
      </c>
      <c r="D2449" t="str">
        <f>_xlfn.XLOOKUP(Table2[[#This Row],[Patron Group]],$R$10:$R$24,$S$10:$S$24)</f>
        <v>Undergraduate</v>
      </c>
      <c r="E2449" s="1" t="d">
        <v>2023-02-24</v>
      </c>
      <c r="F2449" t="s">
        <v>1605</v>
      </c>
      <c r="G2449" t="s">
        <v>2263</v>
      </c>
      <c r="H2449" t="str">
        <f>_xlfn.XLOOKUP(Table2[[#This Row],[Unique BarCode]],$N$10:$N$37,$O$10:$O$37)</f>
        <v>HP Laptop</v>
      </c>
      <c r="I2449" t="str">
        <f>_xlfn.XLOOKUP(Table2[[#This Row],[Unique BarCode]],$N$10:$N$37,$P$10:$P$37)</f>
        <v>Device</v>
      </c>
      <c r="J2449" t="s">
        <v>8</v>
      </c>
      <c r="K2449" t="s">
        <v>1606</v>
      </c>
      <c r="L2449">
        <v>1</v>
      </c>
    </row>
    <row r="2450" spans="1:12" x14ac:dyDescent="0.2">
      <c r="A2450" s="1" t="d">
        <v>2023-02-10</v>
      </c>
      <c r="B2450" s="45">
        <v>-1</v>
      </c>
      <c r="C2450" t="s">
        <v>77</v>
      </c>
      <c r="D2450" t="str">
        <f>_xlfn.XLOOKUP(Table2[[#This Row],[Patron Group]],$R$10:$R$24,$S$10:$S$24)</f>
        <v>Undergraduate</v>
      </c>
      <c r="E2450" s="1" t="d">
        <v>2023-02-24</v>
      </c>
      <c r="F2450" t="s">
        <v>792</v>
      </c>
      <c r="G2450" t="s">
        <v>2263</v>
      </c>
      <c r="H2450" t="str">
        <f>_xlfn.XLOOKUP(Table2[[#This Row],[Unique BarCode]],$N$10:$N$37,$O$10:$O$37)</f>
        <v>HP Laptop</v>
      </c>
      <c r="I2450" t="str">
        <f>_xlfn.XLOOKUP(Table2[[#This Row],[Unique BarCode]],$N$10:$N$37,$P$10:$P$37)</f>
        <v>Device</v>
      </c>
      <c r="J2450" t="s">
        <v>8</v>
      </c>
      <c r="K2450" t="s">
        <v>793</v>
      </c>
      <c r="L2450">
        <v>1</v>
      </c>
    </row>
    <row r="2451" spans="1:12" x14ac:dyDescent="0.2">
      <c r="A2451" s="1" t="d">
        <v>2023-02-10</v>
      </c>
      <c r="B2451" s="45">
        <v>9398388780006530</v>
      </c>
      <c r="C2451" t="s">
        <v>77</v>
      </c>
      <c r="D2451" t="str">
        <f>_xlfn.XLOOKUP(Table2[[#This Row],[Patron Group]],$R$10:$R$24,$S$10:$S$24)</f>
        <v>Undergraduate</v>
      </c>
      <c r="E2451" s="1" t="d">
        <v>2023-02-10</v>
      </c>
      <c r="F2451" t="s">
        <v>1607</v>
      </c>
      <c r="G2451" t="s">
        <v>2265</v>
      </c>
      <c r="H2451" t="str">
        <f>_xlfn.XLOOKUP(Table2[[#This Row],[Unique BarCode]],$N$10:$N$37,$O$10:$O$37)</f>
        <v>IPHONE</v>
      </c>
      <c r="I2451" t="str">
        <f>_xlfn.XLOOKUP(Table2[[#This Row],[Unique BarCode]],$N$10:$N$37,$P$10:$P$37)</f>
        <v>Charger</v>
      </c>
      <c r="J2451" t="s">
        <v>128</v>
      </c>
      <c r="L2451">
        <v>1</v>
      </c>
    </row>
    <row r="2452" spans="1:12" x14ac:dyDescent="0.2">
      <c r="A2452" s="1" t="d">
        <v>2023-02-11</v>
      </c>
      <c r="B2452" s="45">
        <v>-1</v>
      </c>
      <c r="C2452" t="s">
        <v>20</v>
      </c>
      <c r="D2452" t="str">
        <f>_xlfn.XLOOKUP(Table2[[#This Row],[Patron Group]],$R$10:$R$24,$S$10:$S$24)</f>
        <v>Graduate</v>
      </c>
      <c r="E2452" s="1" t="d">
        <v>2023-02-11</v>
      </c>
      <c r="F2452" t="s">
        <v>37</v>
      </c>
      <c r="G2452" t="s">
        <v>2296</v>
      </c>
      <c r="H2452" t="str">
        <f>_xlfn.XLOOKUP(Table2[[#This Row],[Unique BarCode]],$N$10:$N$37,$O$10:$O$37)</f>
        <v>MACUSBC</v>
      </c>
      <c r="I2452" t="str">
        <f>_xlfn.XLOOKUP(Table2[[#This Row],[Unique BarCode]],$N$10:$N$37,$P$10:$P$37)</f>
        <v>Charger</v>
      </c>
      <c r="J2452" t="s">
        <v>8</v>
      </c>
      <c r="K2452" t="s">
        <v>38</v>
      </c>
      <c r="L2452">
        <v>1</v>
      </c>
    </row>
    <row r="2453" spans="1:12" x14ac:dyDescent="0.2">
      <c r="A2453" s="1" t="d">
        <v>2023-02-11</v>
      </c>
      <c r="B2453" s="45">
        <v>-1</v>
      </c>
      <c r="C2453" t="s">
        <v>20</v>
      </c>
      <c r="D2453" t="str">
        <f>_xlfn.XLOOKUP(Table2[[#This Row],[Patron Group]],$R$10:$R$24,$S$10:$S$24)</f>
        <v>Graduate</v>
      </c>
      <c r="E2453" s="1" t="d">
        <v>2023-02-18</v>
      </c>
      <c r="F2453" t="s">
        <v>1393</v>
      </c>
      <c r="G2453" t="s">
        <v>2273</v>
      </c>
      <c r="H2453" t="str">
        <f>_xlfn.XLOOKUP(Table2[[#This Row],[Unique BarCode]],$N$10:$N$37,$O$10:$O$37)</f>
        <v>ChromeBook</v>
      </c>
      <c r="I2453" t="str">
        <f>_xlfn.XLOOKUP(Table2[[#This Row],[Unique BarCode]],$N$10:$N$37,$P$10:$P$37)</f>
        <v>Device</v>
      </c>
      <c r="J2453" t="s">
        <v>13</v>
      </c>
      <c r="K2453" t="s">
        <v>1394</v>
      </c>
      <c r="L2453">
        <v>1</v>
      </c>
    </row>
    <row r="2454" spans="1:12" x14ac:dyDescent="0.2">
      <c r="A2454" s="1" t="d">
        <v>2023-02-11</v>
      </c>
      <c r="B2454" s="45">
        <v>-1</v>
      </c>
      <c r="C2454" t="s">
        <v>20</v>
      </c>
      <c r="D2454" t="str">
        <f>_xlfn.XLOOKUP(Table2[[#This Row],[Patron Group]],$R$10:$R$24,$S$10:$S$24)</f>
        <v>Graduate</v>
      </c>
      <c r="E2454" s="1" t="d">
        <v>2023-02-18</v>
      </c>
      <c r="F2454" t="s">
        <v>1608</v>
      </c>
      <c r="G2454" t="s">
        <v>2273</v>
      </c>
      <c r="H2454" t="str">
        <f>_xlfn.XLOOKUP(Table2[[#This Row],[Unique BarCode]],$N$10:$N$37,$O$10:$O$37)</f>
        <v>ChromeBook</v>
      </c>
      <c r="I2454" t="str">
        <f>_xlfn.XLOOKUP(Table2[[#This Row],[Unique BarCode]],$N$10:$N$37,$P$10:$P$37)</f>
        <v>Device</v>
      </c>
      <c r="J2454" t="s">
        <v>13</v>
      </c>
      <c r="K2454" t="s">
        <v>1609</v>
      </c>
      <c r="L2454">
        <v>1</v>
      </c>
    </row>
    <row r="2455" spans="1:12" x14ac:dyDescent="0.2">
      <c r="A2455" s="1" t="d">
        <v>2023-02-11</v>
      </c>
      <c r="B2455" s="45">
        <v>-1</v>
      </c>
      <c r="C2455" t="s">
        <v>20</v>
      </c>
      <c r="D2455" t="str">
        <f>_xlfn.XLOOKUP(Table2[[#This Row],[Patron Group]],$R$10:$R$24,$S$10:$S$24)</f>
        <v>Graduate</v>
      </c>
      <c r="E2455" s="1" t="d">
        <v>2023-02-25</v>
      </c>
      <c r="F2455" t="s">
        <v>134</v>
      </c>
      <c r="G2455" t="s">
        <v>2274</v>
      </c>
      <c r="H2455" t="str">
        <f>_xlfn.XLOOKUP(Table2[[#This Row],[Unique BarCode]],$N$10:$N$37,$O$10:$O$37)</f>
        <v>MacBook</v>
      </c>
      <c r="I2455" t="str">
        <f>_xlfn.XLOOKUP(Table2[[#This Row],[Unique BarCode]],$N$10:$N$37,$P$10:$P$37)</f>
        <v>Device</v>
      </c>
      <c r="J2455" t="s">
        <v>8</v>
      </c>
      <c r="K2455" t="s">
        <v>135</v>
      </c>
      <c r="L2455">
        <v>1</v>
      </c>
    </row>
    <row r="2456" spans="1:12" x14ac:dyDescent="0.2">
      <c r="A2456" s="1" t="d">
        <v>2023-02-11</v>
      </c>
      <c r="B2456" s="45">
        <v>-1</v>
      </c>
      <c r="C2456" t="s">
        <v>77</v>
      </c>
      <c r="D2456" t="str">
        <f>_xlfn.XLOOKUP(Table2[[#This Row],[Patron Group]],$R$10:$R$24,$S$10:$S$24)</f>
        <v>Undergraduate</v>
      </c>
      <c r="E2456" s="1" t="d">
        <v>2023-02-11</v>
      </c>
      <c r="F2456" t="s">
        <v>1174</v>
      </c>
      <c r="G2456" t="s">
        <v>2281</v>
      </c>
      <c r="H2456" t="str">
        <f>_xlfn.XLOOKUP(Table2[[#This Row],[Unique BarCode]],$N$10:$N$37,$O$10:$O$37)</f>
        <v>HDMIC</v>
      </c>
      <c r="I2456" t="str">
        <f>_xlfn.XLOOKUP(Table2[[#This Row],[Unique BarCode]],$N$10:$N$37,$P$10:$P$37)</f>
        <v>Cable</v>
      </c>
      <c r="J2456" t="s">
        <v>8</v>
      </c>
      <c r="K2456" t="s">
        <v>1175</v>
      </c>
      <c r="L2456">
        <v>1</v>
      </c>
    </row>
    <row r="2457" spans="1:12" x14ac:dyDescent="0.2">
      <c r="A2457" s="1" t="d">
        <v>2023-02-11</v>
      </c>
      <c r="B2457" s="45">
        <v>-1</v>
      </c>
      <c r="C2457" t="s">
        <v>77</v>
      </c>
      <c r="D2457" t="str">
        <f>_xlfn.XLOOKUP(Table2[[#This Row],[Patron Group]],$R$10:$R$24,$S$10:$S$24)</f>
        <v>Undergraduate</v>
      </c>
      <c r="E2457" s="1" t="d">
        <v>2023-02-11</v>
      </c>
      <c r="F2457" t="s">
        <v>1610</v>
      </c>
      <c r="G2457" t="s">
        <v>2266</v>
      </c>
      <c r="H2457" t="str">
        <f>_xlfn.XLOOKUP(Table2[[#This Row],[Unique BarCode]],$N$10:$N$37,$O$10:$O$37)</f>
        <v>Headphones</v>
      </c>
      <c r="I2457" t="str">
        <f>_xlfn.XLOOKUP(Table2[[#This Row],[Unique BarCode]],$N$10:$N$37,$P$10:$P$37)</f>
        <v>Accessory</v>
      </c>
      <c r="J2457" t="s">
        <v>8</v>
      </c>
      <c r="K2457" t="s">
        <v>1611</v>
      </c>
      <c r="L2457">
        <v>1</v>
      </c>
    </row>
    <row r="2458" spans="1:12" x14ac:dyDescent="0.2">
      <c r="A2458" s="1" t="d">
        <v>2023-02-11</v>
      </c>
      <c r="B2458" s="45">
        <v>-1</v>
      </c>
      <c r="C2458" t="s">
        <v>77</v>
      </c>
      <c r="D2458" t="str">
        <f>_xlfn.XLOOKUP(Table2[[#This Row],[Patron Group]],$R$10:$R$24,$S$10:$S$24)</f>
        <v>Undergraduate</v>
      </c>
      <c r="E2458" s="1" t="d">
        <v>2023-02-11</v>
      </c>
      <c r="F2458" t="s">
        <v>577</v>
      </c>
      <c r="G2458" t="s">
        <v>2296</v>
      </c>
      <c r="H2458" t="str">
        <f>_xlfn.XLOOKUP(Table2[[#This Row],[Unique BarCode]],$N$10:$N$37,$O$10:$O$37)</f>
        <v>MACUSBC</v>
      </c>
      <c r="I2458" t="str">
        <f>_xlfn.XLOOKUP(Table2[[#This Row],[Unique BarCode]],$N$10:$N$37,$P$10:$P$37)</f>
        <v>Charger</v>
      </c>
      <c r="J2458" t="s">
        <v>8</v>
      </c>
      <c r="K2458" t="s">
        <v>578</v>
      </c>
      <c r="L2458">
        <v>1</v>
      </c>
    </row>
    <row r="2459" spans="1:12" x14ac:dyDescent="0.2">
      <c r="A2459" s="1" t="d">
        <v>2023-02-11</v>
      </c>
      <c r="B2459" s="45">
        <v>-1</v>
      </c>
      <c r="C2459" t="s">
        <v>77</v>
      </c>
      <c r="D2459" t="str">
        <f>_xlfn.XLOOKUP(Table2[[#This Row],[Patron Group]],$R$10:$R$24,$S$10:$S$24)</f>
        <v>Undergraduate</v>
      </c>
      <c r="E2459" s="1" t="d">
        <v>2023-02-11</v>
      </c>
      <c r="F2459" t="s">
        <v>473</v>
      </c>
      <c r="G2459" t="s">
        <v>2296</v>
      </c>
      <c r="H2459" t="str">
        <f>_xlfn.XLOOKUP(Table2[[#This Row],[Unique BarCode]],$N$10:$N$37,$O$10:$O$37)</f>
        <v>MACUSBC</v>
      </c>
      <c r="I2459" t="str">
        <f>_xlfn.XLOOKUP(Table2[[#This Row],[Unique BarCode]],$N$10:$N$37,$P$10:$P$37)</f>
        <v>Charger</v>
      </c>
      <c r="J2459" t="s">
        <v>128</v>
      </c>
      <c r="K2459" t="s">
        <v>474</v>
      </c>
      <c r="L2459">
        <v>1</v>
      </c>
    </row>
    <row r="2460" spans="1:12" x14ac:dyDescent="0.2">
      <c r="A2460" s="1" t="d">
        <v>2023-02-11</v>
      </c>
      <c r="B2460" s="45">
        <v>-1</v>
      </c>
      <c r="C2460" t="s">
        <v>77</v>
      </c>
      <c r="D2460" t="str">
        <f>_xlfn.XLOOKUP(Table2[[#This Row],[Patron Group]],$R$10:$R$24,$S$10:$S$24)</f>
        <v>Undergraduate</v>
      </c>
      <c r="E2460" s="1" t="d">
        <v>2023-02-11</v>
      </c>
      <c r="F2460" t="s">
        <v>93</v>
      </c>
      <c r="G2460" t="s">
        <v>2296</v>
      </c>
      <c r="H2460" t="str">
        <f>_xlfn.XLOOKUP(Table2[[#This Row],[Unique BarCode]],$N$10:$N$37,$O$10:$O$37)</f>
        <v>MACUSBC</v>
      </c>
      <c r="I2460" t="str">
        <f>_xlfn.XLOOKUP(Table2[[#This Row],[Unique BarCode]],$N$10:$N$37,$P$10:$P$37)</f>
        <v>Charger</v>
      </c>
      <c r="J2460" t="s">
        <v>8</v>
      </c>
      <c r="K2460" t="s">
        <v>94</v>
      </c>
      <c r="L2460">
        <v>1</v>
      </c>
    </row>
    <row r="2461" spans="1:12" x14ac:dyDescent="0.2">
      <c r="A2461" s="1" t="d">
        <v>2023-02-11</v>
      </c>
      <c r="B2461" s="45">
        <v>-1</v>
      </c>
      <c r="C2461" t="s">
        <v>77</v>
      </c>
      <c r="D2461" t="str">
        <f>_xlfn.XLOOKUP(Table2[[#This Row],[Patron Group]],$R$10:$R$24,$S$10:$S$24)</f>
        <v>Undergraduate</v>
      </c>
      <c r="E2461" s="1" t="d">
        <v>2023-02-11</v>
      </c>
      <c r="F2461" t="s">
        <v>714</v>
      </c>
      <c r="G2461" t="s">
        <v>2285</v>
      </c>
      <c r="H2461" t="str">
        <f>_xlfn.XLOOKUP(Table2[[#This Row],[Unique BarCode]],$N$10:$N$37,$O$10:$O$37)</f>
        <v>UHDMI</v>
      </c>
      <c r="I2461" t="str">
        <f>_xlfn.XLOOKUP(Table2[[#This Row],[Unique BarCode]],$N$10:$N$37,$P$10:$P$37)</f>
        <v>Cable</v>
      </c>
      <c r="J2461" t="s">
        <v>8</v>
      </c>
      <c r="L2461">
        <v>1</v>
      </c>
    </row>
    <row r="2462" spans="1:12" x14ac:dyDescent="0.2">
      <c r="A2462" s="1" t="d">
        <v>2023-02-11</v>
      </c>
      <c r="B2462" s="45">
        <v>-1</v>
      </c>
      <c r="C2462" t="s">
        <v>77</v>
      </c>
      <c r="D2462" t="str">
        <f>_xlfn.XLOOKUP(Table2[[#This Row],[Patron Group]],$R$10:$R$24,$S$10:$S$24)</f>
        <v>Undergraduate</v>
      </c>
      <c r="E2462" s="1" t="d">
        <v>2023-02-18</v>
      </c>
      <c r="F2462" t="s">
        <v>485</v>
      </c>
      <c r="G2462" t="s">
        <v>2273</v>
      </c>
      <c r="H2462" t="str">
        <f>_xlfn.XLOOKUP(Table2[[#This Row],[Unique BarCode]],$N$10:$N$37,$O$10:$O$37)</f>
        <v>ChromeBook</v>
      </c>
      <c r="I2462" t="str">
        <f>_xlfn.XLOOKUP(Table2[[#This Row],[Unique BarCode]],$N$10:$N$37,$P$10:$P$37)</f>
        <v>Device</v>
      </c>
      <c r="J2462" t="s">
        <v>13</v>
      </c>
      <c r="K2462" t="s">
        <v>486</v>
      </c>
      <c r="L2462">
        <v>1</v>
      </c>
    </row>
    <row r="2463" spans="1:12" x14ac:dyDescent="0.2">
      <c r="A2463" s="1" t="d">
        <v>2023-02-11</v>
      </c>
      <c r="B2463" s="45">
        <v>-1</v>
      </c>
      <c r="C2463" t="s">
        <v>77</v>
      </c>
      <c r="D2463" t="str">
        <f>_xlfn.XLOOKUP(Table2[[#This Row],[Patron Group]],$R$10:$R$24,$S$10:$S$24)</f>
        <v>Undergraduate</v>
      </c>
      <c r="E2463" s="1" t="d">
        <v>2023-02-25</v>
      </c>
      <c r="F2463" t="s">
        <v>1144</v>
      </c>
      <c r="G2463" t="s">
        <v>2275</v>
      </c>
      <c r="H2463" t="str">
        <f>_xlfn.XLOOKUP(Table2[[#This Row],[Unique BarCode]],$N$10:$N$37,$O$10:$O$37)</f>
        <v>iPad</v>
      </c>
      <c r="I2463" t="str">
        <f>_xlfn.XLOOKUP(Table2[[#This Row],[Unique BarCode]],$N$10:$N$37,$P$10:$P$37)</f>
        <v>Device</v>
      </c>
      <c r="J2463" t="s">
        <v>8</v>
      </c>
      <c r="K2463" t="s">
        <v>1145</v>
      </c>
      <c r="L2463">
        <v>1</v>
      </c>
    </row>
    <row r="2464" spans="1:12" x14ac:dyDescent="0.2">
      <c r="A2464" s="1" t="d">
        <v>2023-02-12</v>
      </c>
      <c r="B2464" s="45">
        <v>-1</v>
      </c>
      <c r="C2464" t="s">
        <v>77</v>
      </c>
      <c r="D2464" t="str">
        <f>_xlfn.XLOOKUP(Table2[[#This Row],[Patron Group]],$R$10:$R$24,$S$10:$S$24)</f>
        <v>Undergraduate</v>
      </c>
      <c r="E2464" s="1" t="d">
        <v>2023-02-12</v>
      </c>
      <c r="F2464" t="s">
        <v>1037</v>
      </c>
      <c r="G2464" t="s">
        <v>2281</v>
      </c>
      <c r="H2464" t="str">
        <f>_xlfn.XLOOKUP(Table2[[#This Row],[Unique BarCode]],$N$10:$N$37,$O$10:$O$37)</f>
        <v>HDMIC</v>
      </c>
      <c r="I2464" t="str">
        <f>_xlfn.XLOOKUP(Table2[[#This Row],[Unique BarCode]],$N$10:$N$37,$P$10:$P$37)</f>
        <v>Cable</v>
      </c>
      <c r="J2464" t="s">
        <v>8</v>
      </c>
      <c r="K2464" t="s">
        <v>1038</v>
      </c>
      <c r="L2464">
        <v>1</v>
      </c>
    </row>
    <row r="2465" spans="1:12" x14ac:dyDescent="0.2">
      <c r="A2465" s="1" t="d">
        <v>2023-02-12</v>
      </c>
      <c r="B2465" s="45">
        <v>-1</v>
      </c>
      <c r="C2465" t="s">
        <v>77</v>
      </c>
      <c r="D2465" t="str">
        <f>_xlfn.XLOOKUP(Table2[[#This Row],[Patron Group]],$R$10:$R$24,$S$10:$S$24)</f>
        <v>Undergraduate</v>
      </c>
      <c r="E2465" s="1" t="d">
        <v>2023-02-12</v>
      </c>
      <c r="F2465" t="s">
        <v>1406</v>
      </c>
      <c r="G2465" t="s">
        <v>2281</v>
      </c>
      <c r="H2465" t="str">
        <f>_xlfn.XLOOKUP(Table2[[#This Row],[Unique BarCode]],$N$10:$N$37,$O$10:$O$37)</f>
        <v>HDMIC</v>
      </c>
      <c r="I2465" t="str">
        <f>_xlfn.XLOOKUP(Table2[[#This Row],[Unique BarCode]],$N$10:$N$37,$P$10:$P$37)</f>
        <v>Cable</v>
      </c>
      <c r="J2465" t="s">
        <v>8</v>
      </c>
      <c r="K2465" t="s">
        <v>1407</v>
      </c>
      <c r="L2465">
        <v>1</v>
      </c>
    </row>
    <row r="2466" spans="1:12" x14ac:dyDescent="0.2">
      <c r="A2466" s="1" t="d">
        <v>2023-02-12</v>
      </c>
      <c r="B2466" s="45">
        <v>-1</v>
      </c>
      <c r="C2466" t="s">
        <v>77</v>
      </c>
      <c r="D2466" t="str">
        <f>_xlfn.XLOOKUP(Table2[[#This Row],[Patron Group]],$R$10:$R$24,$S$10:$S$24)</f>
        <v>Undergraduate</v>
      </c>
      <c r="E2466" s="1" t="d">
        <v>2023-02-12</v>
      </c>
      <c r="F2466" t="s">
        <v>839</v>
      </c>
      <c r="G2466" t="s">
        <v>2265</v>
      </c>
      <c r="H2466" t="str">
        <f>_xlfn.XLOOKUP(Table2[[#This Row],[Unique BarCode]],$N$10:$N$37,$O$10:$O$37)</f>
        <v>IPHONE</v>
      </c>
      <c r="I2466" t="str">
        <f>_xlfn.XLOOKUP(Table2[[#This Row],[Unique BarCode]],$N$10:$N$37,$P$10:$P$37)</f>
        <v>Charger</v>
      </c>
      <c r="J2466" t="s">
        <v>8</v>
      </c>
      <c r="K2466" t="s">
        <v>840</v>
      </c>
      <c r="L2466">
        <v>1</v>
      </c>
    </row>
    <row r="2467" spans="1:12" x14ac:dyDescent="0.2">
      <c r="A2467" s="1" t="d">
        <v>2023-02-12</v>
      </c>
      <c r="B2467" s="45">
        <v>-1</v>
      </c>
      <c r="C2467" t="s">
        <v>77</v>
      </c>
      <c r="D2467" t="str">
        <f>_xlfn.XLOOKUP(Table2[[#This Row],[Patron Group]],$R$10:$R$24,$S$10:$S$24)</f>
        <v>Undergraduate</v>
      </c>
      <c r="E2467" s="1" t="d">
        <v>2023-02-12</v>
      </c>
      <c r="F2467" t="s">
        <v>222</v>
      </c>
      <c r="G2467" t="s">
        <v>2265</v>
      </c>
      <c r="H2467" t="str">
        <f>_xlfn.XLOOKUP(Table2[[#This Row],[Unique BarCode]],$N$10:$N$37,$O$10:$O$37)</f>
        <v>IPHONE</v>
      </c>
      <c r="I2467" t="str">
        <f>_xlfn.XLOOKUP(Table2[[#This Row],[Unique BarCode]],$N$10:$N$37,$P$10:$P$37)</f>
        <v>Charger</v>
      </c>
      <c r="J2467" t="s">
        <v>13</v>
      </c>
      <c r="K2467" t="s">
        <v>223</v>
      </c>
      <c r="L2467">
        <v>1</v>
      </c>
    </row>
    <row r="2468" spans="1:12" x14ac:dyDescent="0.2">
      <c r="A2468" s="1" t="d">
        <v>2023-02-12</v>
      </c>
      <c r="B2468" s="45">
        <v>-1</v>
      </c>
      <c r="C2468" t="s">
        <v>77</v>
      </c>
      <c r="D2468" t="str">
        <f>_xlfn.XLOOKUP(Table2[[#This Row],[Patron Group]],$R$10:$R$24,$S$10:$S$24)</f>
        <v>Undergraduate</v>
      </c>
      <c r="E2468" s="1" t="d">
        <v>2023-02-12</v>
      </c>
      <c r="F2468" t="s">
        <v>39</v>
      </c>
      <c r="G2468" t="s">
        <v>2296</v>
      </c>
      <c r="H2468" t="str">
        <f>_xlfn.XLOOKUP(Table2[[#This Row],[Unique BarCode]],$N$10:$N$37,$O$10:$O$37)</f>
        <v>MACUSBC</v>
      </c>
      <c r="I2468" t="str">
        <f>_xlfn.XLOOKUP(Table2[[#This Row],[Unique BarCode]],$N$10:$N$37,$P$10:$P$37)</f>
        <v>Charger</v>
      </c>
      <c r="J2468" t="s">
        <v>8</v>
      </c>
      <c r="K2468" t="s">
        <v>40</v>
      </c>
      <c r="L2468">
        <v>1</v>
      </c>
    </row>
    <row r="2469" spans="1:12" x14ac:dyDescent="0.2">
      <c r="A2469" s="1" t="d">
        <v>2023-02-12</v>
      </c>
      <c r="B2469" s="45">
        <v>-1</v>
      </c>
      <c r="C2469" t="s">
        <v>77</v>
      </c>
      <c r="D2469" t="str">
        <f>_xlfn.XLOOKUP(Table2[[#This Row],[Patron Group]],$R$10:$R$24,$S$10:$S$24)</f>
        <v>Undergraduate</v>
      </c>
      <c r="E2469" s="1" t="d">
        <v>2023-02-12</v>
      </c>
      <c r="F2469" t="s">
        <v>1442</v>
      </c>
      <c r="G2469" t="s">
        <v>2272</v>
      </c>
      <c r="H2469" t="str">
        <f>_xlfn.XLOOKUP(Table2[[#This Row],[Unique BarCode]],$N$10:$N$37,$O$10:$O$37)</f>
        <v>WALLADPT</v>
      </c>
      <c r="I2469" t="str">
        <f>_xlfn.XLOOKUP(Table2[[#This Row],[Unique BarCode]],$N$10:$N$37,$P$10:$P$37)</f>
        <v>Charger</v>
      </c>
      <c r="J2469" t="s">
        <v>13</v>
      </c>
      <c r="K2469" t="s">
        <v>1443</v>
      </c>
      <c r="L2469">
        <v>1</v>
      </c>
    </row>
    <row r="2470" spans="1:12" x14ac:dyDescent="0.2">
      <c r="A2470" s="1" t="d">
        <v>2023-02-12</v>
      </c>
      <c r="B2470" s="45">
        <v>-1</v>
      </c>
      <c r="C2470" t="s">
        <v>77</v>
      </c>
      <c r="D2470" t="str">
        <f>_xlfn.XLOOKUP(Table2[[#This Row],[Patron Group]],$R$10:$R$24,$S$10:$S$24)</f>
        <v>Undergraduate</v>
      </c>
      <c r="E2470" s="1" t="d">
        <v>2023-02-12</v>
      </c>
      <c r="F2470" t="s">
        <v>1390</v>
      </c>
      <c r="G2470" t="s">
        <v>2272</v>
      </c>
      <c r="H2470" t="str">
        <f>_xlfn.XLOOKUP(Table2[[#This Row],[Unique BarCode]],$N$10:$N$37,$O$10:$O$37)</f>
        <v>WALLADPT</v>
      </c>
      <c r="I2470" t="str">
        <f>_xlfn.XLOOKUP(Table2[[#This Row],[Unique BarCode]],$N$10:$N$37,$P$10:$P$37)</f>
        <v>Charger</v>
      </c>
      <c r="J2470" t="s">
        <v>8</v>
      </c>
      <c r="K2470" t="s">
        <v>1391</v>
      </c>
      <c r="L2470">
        <v>1</v>
      </c>
    </row>
    <row r="2471" spans="1:12" x14ac:dyDescent="0.2">
      <c r="A2471" s="1" t="d">
        <v>2023-02-12</v>
      </c>
      <c r="B2471" s="45">
        <v>-1</v>
      </c>
      <c r="C2471" t="s">
        <v>77</v>
      </c>
      <c r="D2471" t="str">
        <f>_xlfn.XLOOKUP(Table2[[#This Row],[Patron Group]],$R$10:$R$24,$S$10:$S$24)</f>
        <v>Undergraduate</v>
      </c>
      <c r="E2471" s="1" t="d">
        <v>2023-02-19</v>
      </c>
      <c r="F2471" t="s">
        <v>114</v>
      </c>
      <c r="G2471" t="s">
        <v>2274</v>
      </c>
      <c r="H2471" t="str">
        <f>_xlfn.XLOOKUP(Table2[[#This Row],[Unique BarCode]],$N$10:$N$37,$O$10:$O$37)</f>
        <v>MacBook</v>
      </c>
      <c r="I2471" t="str">
        <f>_xlfn.XLOOKUP(Table2[[#This Row],[Unique BarCode]],$N$10:$N$37,$P$10:$P$37)</f>
        <v>Device</v>
      </c>
      <c r="J2471" t="s">
        <v>8</v>
      </c>
      <c r="K2471" t="s">
        <v>114</v>
      </c>
      <c r="L2471">
        <v>1</v>
      </c>
    </row>
    <row r="2472" spans="1:12" x14ac:dyDescent="0.2">
      <c r="A2472" s="1" t="d">
        <v>2023-02-12</v>
      </c>
      <c r="B2472" s="45">
        <v>-1</v>
      </c>
      <c r="C2472" t="s">
        <v>77</v>
      </c>
      <c r="D2472" t="str">
        <f>_xlfn.XLOOKUP(Table2[[#This Row],[Patron Group]],$R$10:$R$24,$S$10:$S$24)</f>
        <v>Undergraduate</v>
      </c>
      <c r="E2472" s="1" t="d">
        <v>2023-02-19</v>
      </c>
      <c r="F2472" t="s">
        <v>1232</v>
      </c>
      <c r="G2472" t="s">
        <v>2275</v>
      </c>
      <c r="H2472" t="str">
        <f>_xlfn.XLOOKUP(Table2[[#This Row],[Unique BarCode]],$N$10:$N$37,$O$10:$O$37)</f>
        <v>iPad</v>
      </c>
      <c r="I2472" t="str">
        <f>_xlfn.XLOOKUP(Table2[[#This Row],[Unique BarCode]],$N$10:$N$37,$P$10:$P$37)</f>
        <v>Device</v>
      </c>
      <c r="J2472" t="s">
        <v>8</v>
      </c>
      <c r="K2472" t="s">
        <v>1233</v>
      </c>
      <c r="L2472">
        <v>1</v>
      </c>
    </row>
    <row r="2473" spans="1:12" x14ac:dyDescent="0.2">
      <c r="A2473" s="1" t="d">
        <v>2023-02-12</v>
      </c>
      <c r="B2473" s="45">
        <v>-1</v>
      </c>
      <c r="C2473" t="s">
        <v>77</v>
      </c>
      <c r="D2473" t="str">
        <f>_xlfn.XLOOKUP(Table2[[#This Row],[Patron Group]],$R$10:$R$24,$S$10:$S$24)</f>
        <v>Undergraduate</v>
      </c>
      <c r="E2473" s="1" t="d">
        <v>2023-02-26</v>
      </c>
      <c r="F2473" t="s">
        <v>231</v>
      </c>
      <c r="G2473" t="s">
        <v>2273</v>
      </c>
      <c r="H2473" t="str">
        <f>_xlfn.XLOOKUP(Table2[[#This Row],[Unique BarCode]],$N$10:$N$37,$O$10:$O$37)</f>
        <v>ChromeBook</v>
      </c>
      <c r="I2473" t="str">
        <f>_xlfn.XLOOKUP(Table2[[#This Row],[Unique BarCode]],$N$10:$N$37,$P$10:$P$37)</f>
        <v>Device</v>
      </c>
      <c r="J2473" t="s">
        <v>13</v>
      </c>
      <c r="K2473" t="s">
        <v>232</v>
      </c>
      <c r="L2473">
        <v>1</v>
      </c>
    </row>
    <row r="2474" spans="1:12" x14ac:dyDescent="0.2">
      <c r="A2474" s="1" t="d">
        <v>2023-02-13</v>
      </c>
      <c r="B2474" s="45">
        <v>-1</v>
      </c>
      <c r="C2474" t="s">
        <v>15</v>
      </c>
      <c r="D2474" t="str">
        <f>_xlfn.XLOOKUP(Table2[[#This Row],[Patron Group]],$R$10:$R$24,$S$10:$S$24)</f>
        <v>Academic</v>
      </c>
      <c r="E2474" s="1" t="d">
        <v>2023-02-13</v>
      </c>
      <c r="F2474" t="s">
        <v>1493</v>
      </c>
      <c r="G2474" t="s">
        <v>2266</v>
      </c>
      <c r="H2474" t="str">
        <f>_xlfn.XLOOKUP(Table2[[#This Row],[Unique BarCode]],$N$10:$N$37,$O$10:$O$37)</f>
        <v>Headphones</v>
      </c>
      <c r="I2474" t="str">
        <f>_xlfn.XLOOKUP(Table2[[#This Row],[Unique BarCode]],$N$10:$N$37,$P$10:$P$37)</f>
        <v>Accessory</v>
      </c>
      <c r="J2474" t="s">
        <v>13</v>
      </c>
      <c r="K2474" t="s">
        <v>1494</v>
      </c>
      <c r="L2474">
        <v>1</v>
      </c>
    </row>
    <row r="2475" spans="1:12" x14ac:dyDescent="0.2">
      <c r="A2475" s="1" t="d">
        <v>2023-02-13</v>
      </c>
      <c r="B2475" s="45">
        <v>-1</v>
      </c>
      <c r="C2475" t="s">
        <v>20</v>
      </c>
      <c r="D2475" t="str">
        <f>_xlfn.XLOOKUP(Table2[[#This Row],[Patron Group]],$R$10:$R$24,$S$10:$S$24)</f>
        <v>Graduate</v>
      </c>
      <c r="E2475" s="1" t="d">
        <v>2023-02-13</v>
      </c>
      <c r="F2475" t="s">
        <v>1402</v>
      </c>
      <c r="G2475" t="s">
        <v>2276</v>
      </c>
      <c r="H2475" t="str">
        <f>_xlfn.XLOOKUP(Table2[[#This Row],[Unique BarCode]],$N$10:$N$37,$O$10:$O$37)</f>
        <v>CALC</v>
      </c>
      <c r="I2475" t="str">
        <f>_xlfn.XLOOKUP(Table2[[#This Row],[Unique BarCode]],$N$10:$N$37,$P$10:$P$37)</f>
        <v>Accessory</v>
      </c>
      <c r="J2475" t="s">
        <v>8</v>
      </c>
      <c r="L2475">
        <v>1</v>
      </c>
    </row>
    <row r="2476" spans="1:12" x14ac:dyDescent="0.2">
      <c r="A2476" s="1" t="d">
        <v>2023-02-13</v>
      </c>
      <c r="B2476" s="45">
        <v>-1</v>
      </c>
      <c r="C2476" t="s">
        <v>20</v>
      </c>
      <c r="D2476" t="str">
        <f>_xlfn.XLOOKUP(Table2[[#This Row],[Patron Group]],$R$10:$R$24,$S$10:$S$24)</f>
        <v>Graduate</v>
      </c>
      <c r="E2476" s="1" t="d">
        <v>2023-02-13</v>
      </c>
      <c r="F2476" t="s">
        <v>1619</v>
      </c>
      <c r="G2476" t="s">
        <v>2281</v>
      </c>
      <c r="H2476" t="str">
        <f>_xlfn.XLOOKUP(Table2[[#This Row],[Unique BarCode]],$N$10:$N$37,$O$10:$O$37)</f>
        <v>HDMIC</v>
      </c>
      <c r="I2476" t="str">
        <f>_xlfn.XLOOKUP(Table2[[#This Row],[Unique BarCode]],$N$10:$N$37,$P$10:$P$37)</f>
        <v>Cable</v>
      </c>
      <c r="J2476" t="s">
        <v>8</v>
      </c>
      <c r="K2476" t="s">
        <v>1620</v>
      </c>
      <c r="L2476">
        <v>1</v>
      </c>
    </row>
    <row r="2477" spans="1:12" x14ac:dyDescent="0.2">
      <c r="A2477" s="1" t="d">
        <v>2023-02-13</v>
      </c>
      <c r="B2477" s="45">
        <v>-1</v>
      </c>
      <c r="C2477" t="s">
        <v>20</v>
      </c>
      <c r="D2477" t="str">
        <f>_xlfn.XLOOKUP(Table2[[#This Row],[Patron Group]],$R$10:$R$24,$S$10:$S$24)</f>
        <v>Graduate</v>
      </c>
      <c r="E2477" s="1" t="d">
        <v>2023-02-13</v>
      </c>
      <c r="F2477" t="s">
        <v>429</v>
      </c>
      <c r="G2477" t="s">
        <v>2281</v>
      </c>
      <c r="H2477" t="str">
        <f>_xlfn.XLOOKUP(Table2[[#This Row],[Unique BarCode]],$N$10:$N$37,$O$10:$O$37)</f>
        <v>HDMIC</v>
      </c>
      <c r="I2477" t="str">
        <f>_xlfn.XLOOKUP(Table2[[#This Row],[Unique BarCode]],$N$10:$N$37,$P$10:$P$37)</f>
        <v>Cable</v>
      </c>
      <c r="J2477" t="s">
        <v>13</v>
      </c>
      <c r="K2477" t="s">
        <v>430</v>
      </c>
      <c r="L2477">
        <v>1</v>
      </c>
    </row>
    <row r="2478" spans="1:12" x14ac:dyDescent="0.2">
      <c r="A2478" s="1" t="d">
        <v>2023-02-13</v>
      </c>
      <c r="B2478" s="45">
        <v>-1</v>
      </c>
      <c r="C2478" t="s">
        <v>20</v>
      </c>
      <c r="D2478" t="str">
        <f>_xlfn.XLOOKUP(Table2[[#This Row],[Patron Group]],$R$10:$R$24,$S$10:$S$24)</f>
        <v>Graduate</v>
      </c>
      <c r="E2478" s="1" t="d">
        <v>2023-02-13</v>
      </c>
      <c r="F2478" t="s">
        <v>458</v>
      </c>
      <c r="G2478" t="s">
        <v>2282</v>
      </c>
      <c r="H2478" t="str">
        <f>_xlfn.XLOOKUP(Table2[[#This Row],[Unique BarCode]],$N$10:$N$37,$O$10:$O$37)</f>
        <v>HPUSBC</v>
      </c>
      <c r="I2478" t="str">
        <f>_xlfn.XLOOKUP(Table2[[#This Row],[Unique BarCode]],$N$10:$N$37,$P$10:$P$37)</f>
        <v>Charger</v>
      </c>
      <c r="J2478" t="s">
        <v>49</v>
      </c>
      <c r="L2478">
        <v>1</v>
      </c>
    </row>
    <row r="2479" spans="1:12" x14ac:dyDescent="0.2">
      <c r="A2479" s="1" t="d">
        <v>2023-02-13</v>
      </c>
      <c r="B2479" s="45">
        <v>-1</v>
      </c>
      <c r="C2479" t="s">
        <v>20</v>
      </c>
      <c r="D2479" t="str">
        <f>_xlfn.XLOOKUP(Table2[[#This Row],[Patron Group]],$R$10:$R$24,$S$10:$S$24)</f>
        <v>Graduate</v>
      </c>
      <c r="E2479" s="1" t="d">
        <v>2023-02-13</v>
      </c>
      <c r="F2479" t="s">
        <v>217</v>
      </c>
      <c r="G2479" t="s">
        <v>2282</v>
      </c>
      <c r="H2479" t="str">
        <f>_xlfn.XLOOKUP(Table2[[#This Row],[Unique BarCode]],$N$10:$N$37,$O$10:$O$37)</f>
        <v>HPUSBC</v>
      </c>
      <c r="I2479" t="str">
        <f>_xlfn.XLOOKUP(Table2[[#This Row],[Unique BarCode]],$N$10:$N$37,$P$10:$P$37)</f>
        <v>Charger</v>
      </c>
      <c r="J2479" t="s">
        <v>49</v>
      </c>
      <c r="L2479">
        <v>1</v>
      </c>
    </row>
    <row r="2480" spans="1:12" x14ac:dyDescent="0.2">
      <c r="A2480" s="1" t="d">
        <v>2023-02-13</v>
      </c>
      <c r="B2480" s="45">
        <v>-1</v>
      </c>
      <c r="C2480" t="s">
        <v>20</v>
      </c>
      <c r="D2480" t="str">
        <f>_xlfn.XLOOKUP(Table2[[#This Row],[Patron Group]],$R$10:$R$24,$S$10:$S$24)</f>
        <v>Graduate</v>
      </c>
      <c r="E2480" s="1" t="d">
        <v>2023-02-13</v>
      </c>
      <c r="F2480" t="s">
        <v>263</v>
      </c>
      <c r="G2480" t="s">
        <v>2265</v>
      </c>
      <c r="H2480" t="str">
        <f>_xlfn.XLOOKUP(Table2[[#This Row],[Unique BarCode]],$N$10:$N$37,$O$10:$O$37)</f>
        <v>IPHONE</v>
      </c>
      <c r="I2480" t="str">
        <f>_xlfn.XLOOKUP(Table2[[#This Row],[Unique BarCode]],$N$10:$N$37,$P$10:$P$37)</f>
        <v>Charger</v>
      </c>
      <c r="J2480" t="s">
        <v>8</v>
      </c>
      <c r="K2480" t="s">
        <v>264</v>
      </c>
      <c r="L2480">
        <v>1</v>
      </c>
    </row>
    <row r="2481" spans="1:12" x14ac:dyDescent="0.2">
      <c r="A2481" s="1" t="d">
        <v>2023-02-13</v>
      </c>
      <c r="B2481" s="45">
        <v>-1</v>
      </c>
      <c r="C2481" t="s">
        <v>20</v>
      </c>
      <c r="D2481" t="str">
        <f>_xlfn.XLOOKUP(Table2[[#This Row],[Patron Group]],$R$10:$R$24,$S$10:$S$24)</f>
        <v>Graduate</v>
      </c>
      <c r="E2481" s="1" t="d">
        <v>2023-02-13</v>
      </c>
      <c r="F2481" t="s">
        <v>84</v>
      </c>
      <c r="G2481" t="s">
        <v>2265</v>
      </c>
      <c r="H2481" t="str">
        <f>_xlfn.XLOOKUP(Table2[[#This Row],[Unique BarCode]],$N$10:$N$37,$O$10:$O$37)</f>
        <v>IPHONE</v>
      </c>
      <c r="I2481" t="str">
        <f>_xlfn.XLOOKUP(Table2[[#This Row],[Unique BarCode]],$N$10:$N$37,$P$10:$P$37)</f>
        <v>Charger</v>
      </c>
      <c r="J2481" t="s">
        <v>8</v>
      </c>
      <c r="K2481" t="s">
        <v>85</v>
      </c>
      <c r="L2481">
        <v>1</v>
      </c>
    </row>
    <row r="2482" spans="1:12" x14ac:dyDescent="0.2">
      <c r="A2482" s="1" t="d">
        <v>2023-02-13</v>
      </c>
      <c r="B2482" s="45">
        <v>-1</v>
      </c>
      <c r="C2482" t="s">
        <v>20</v>
      </c>
      <c r="D2482" t="str">
        <f>_xlfn.XLOOKUP(Table2[[#This Row],[Patron Group]],$R$10:$R$24,$S$10:$S$24)</f>
        <v>Graduate</v>
      </c>
      <c r="E2482" s="1" t="d">
        <v>2023-02-13</v>
      </c>
      <c r="F2482" t="s">
        <v>86</v>
      </c>
      <c r="G2482" t="s">
        <v>2265</v>
      </c>
      <c r="H2482" t="str">
        <f>_xlfn.XLOOKUP(Table2[[#This Row],[Unique BarCode]],$N$10:$N$37,$O$10:$O$37)</f>
        <v>IPHONE</v>
      </c>
      <c r="I2482" t="str">
        <f>_xlfn.XLOOKUP(Table2[[#This Row],[Unique BarCode]],$N$10:$N$37,$P$10:$P$37)</f>
        <v>Charger</v>
      </c>
      <c r="J2482" t="s">
        <v>8</v>
      </c>
      <c r="K2482" t="s">
        <v>87</v>
      </c>
      <c r="L2482">
        <v>1</v>
      </c>
    </row>
    <row r="2483" spans="1:12" x14ac:dyDescent="0.2">
      <c r="A2483" s="1" t="d">
        <v>2023-02-13</v>
      </c>
      <c r="B2483" s="45">
        <v>-1</v>
      </c>
      <c r="C2483" t="s">
        <v>20</v>
      </c>
      <c r="D2483" t="str">
        <f>_xlfn.XLOOKUP(Table2[[#This Row],[Patron Group]],$R$10:$R$24,$S$10:$S$24)</f>
        <v>Graduate</v>
      </c>
      <c r="E2483" s="1" t="d">
        <v>2023-02-13</v>
      </c>
      <c r="F2483" t="s">
        <v>813</v>
      </c>
      <c r="G2483" t="s">
        <v>2268</v>
      </c>
      <c r="H2483" t="str">
        <f>_xlfn.XLOOKUP(Table2[[#This Row],[Unique BarCode]],$N$10:$N$37,$O$10:$O$37)</f>
        <v>MACCHRG</v>
      </c>
      <c r="I2483" t="str">
        <f>_xlfn.XLOOKUP(Table2[[#This Row],[Unique BarCode]],$N$10:$N$37,$P$10:$P$37)</f>
        <v>Charger</v>
      </c>
      <c r="J2483" t="s">
        <v>13</v>
      </c>
      <c r="K2483" t="s">
        <v>814</v>
      </c>
      <c r="L2483">
        <v>1</v>
      </c>
    </row>
    <row r="2484" spans="1:12" x14ac:dyDescent="0.2">
      <c r="A2484" s="1" t="d">
        <v>2023-02-13</v>
      </c>
      <c r="B2484" s="45">
        <v>-1</v>
      </c>
      <c r="C2484" t="s">
        <v>20</v>
      </c>
      <c r="D2484" t="str">
        <f>_xlfn.XLOOKUP(Table2[[#This Row],[Patron Group]],$R$10:$R$24,$S$10:$S$24)</f>
        <v>Graduate</v>
      </c>
      <c r="E2484" s="1" t="d">
        <v>2023-02-13</v>
      </c>
      <c r="F2484" t="s">
        <v>1621</v>
      </c>
      <c r="G2484" t="s">
        <v>2296</v>
      </c>
      <c r="H2484" t="str">
        <f>_xlfn.XLOOKUP(Table2[[#This Row],[Unique BarCode]],$N$10:$N$37,$O$10:$O$37)</f>
        <v>MACUSBC</v>
      </c>
      <c r="I2484" t="str">
        <f>_xlfn.XLOOKUP(Table2[[#This Row],[Unique BarCode]],$N$10:$N$37,$P$10:$P$37)</f>
        <v>Charger</v>
      </c>
      <c r="J2484" t="s">
        <v>8</v>
      </c>
      <c r="K2484" t="s">
        <v>472</v>
      </c>
      <c r="L2484">
        <v>1</v>
      </c>
    </row>
    <row r="2485" spans="1:12" x14ac:dyDescent="0.2">
      <c r="A2485" s="1" t="d">
        <v>2023-02-13</v>
      </c>
      <c r="B2485" s="45">
        <v>-1</v>
      </c>
      <c r="C2485" t="s">
        <v>20</v>
      </c>
      <c r="D2485" t="str">
        <f>_xlfn.XLOOKUP(Table2[[#This Row],[Patron Group]],$R$10:$R$24,$S$10:$S$24)</f>
        <v>Graduate</v>
      </c>
      <c r="E2485" s="1" t="d">
        <v>2023-02-13</v>
      </c>
      <c r="F2485" t="s">
        <v>471</v>
      </c>
      <c r="G2485" t="s">
        <v>2296</v>
      </c>
      <c r="H2485" t="str">
        <f>_xlfn.XLOOKUP(Table2[[#This Row],[Unique BarCode]],$N$10:$N$37,$O$10:$O$37)</f>
        <v>MACUSBC</v>
      </c>
      <c r="I2485" t="str">
        <f>_xlfn.XLOOKUP(Table2[[#This Row],[Unique BarCode]],$N$10:$N$37,$P$10:$P$37)</f>
        <v>Charger</v>
      </c>
      <c r="J2485" t="s">
        <v>8</v>
      </c>
      <c r="K2485" t="s">
        <v>472</v>
      </c>
      <c r="L2485">
        <v>1</v>
      </c>
    </row>
    <row r="2486" spans="1:12" x14ac:dyDescent="0.2">
      <c r="A2486" s="1" t="d">
        <v>2023-02-13</v>
      </c>
      <c r="B2486" s="45">
        <v>-1</v>
      </c>
      <c r="C2486" t="s">
        <v>20</v>
      </c>
      <c r="D2486" t="str">
        <f>_xlfn.XLOOKUP(Table2[[#This Row],[Patron Group]],$R$10:$R$24,$S$10:$S$24)</f>
        <v>Graduate</v>
      </c>
      <c r="E2486" s="1" t="d">
        <v>2023-02-13</v>
      </c>
      <c r="F2486" t="s">
        <v>276</v>
      </c>
      <c r="G2486" t="s">
        <v>2296</v>
      </c>
      <c r="H2486" t="str">
        <f>_xlfn.XLOOKUP(Table2[[#This Row],[Unique BarCode]],$N$10:$N$37,$O$10:$O$37)</f>
        <v>MACUSBC</v>
      </c>
      <c r="I2486" t="str">
        <f>_xlfn.XLOOKUP(Table2[[#This Row],[Unique BarCode]],$N$10:$N$37,$P$10:$P$37)</f>
        <v>Charger</v>
      </c>
      <c r="J2486" t="s">
        <v>8</v>
      </c>
      <c r="K2486" t="s">
        <v>277</v>
      </c>
      <c r="L2486">
        <v>1</v>
      </c>
    </row>
    <row r="2487" spans="1:12" x14ac:dyDescent="0.2">
      <c r="A2487" s="1" t="d">
        <v>2023-02-13</v>
      </c>
      <c r="B2487" s="45">
        <v>-1</v>
      </c>
      <c r="C2487" t="s">
        <v>20</v>
      </c>
      <c r="D2487" t="str">
        <f>_xlfn.XLOOKUP(Table2[[#This Row],[Patron Group]],$R$10:$R$24,$S$10:$S$24)</f>
        <v>Graduate</v>
      </c>
      <c r="E2487" s="1" t="d">
        <v>2023-02-13</v>
      </c>
      <c r="F2487" t="s">
        <v>37</v>
      </c>
      <c r="G2487" t="s">
        <v>2296</v>
      </c>
      <c r="H2487" t="str">
        <f>_xlfn.XLOOKUP(Table2[[#This Row],[Unique BarCode]],$N$10:$N$37,$O$10:$O$37)</f>
        <v>MACUSBC</v>
      </c>
      <c r="I2487" t="str">
        <f>_xlfn.XLOOKUP(Table2[[#This Row],[Unique BarCode]],$N$10:$N$37,$P$10:$P$37)</f>
        <v>Charger</v>
      </c>
      <c r="J2487" t="s">
        <v>8</v>
      </c>
      <c r="K2487" t="s">
        <v>38</v>
      </c>
      <c r="L2487">
        <v>1</v>
      </c>
    </row>
    <row r="2488" spans="1:12" x14ac:dyDescent="0.2">
      <c r="A2488" s="1" t="d">
        <v>2023-02-13</v>
      </c>
      <c r="B2488" s="45">
        <v>-1</v>
      </c>
      <c r="C2488" t="s">
        <v>20</v>
      </c>
      <c r="D2488" t="str">
        <f>_xlfn.XLOOKUP(Table2[[#This Row],[Patron Group]],$R$10:$R$24,$S$10:$S$24)</f>
        <v>Graduate</v>
      </c>
      <c r="E2488" s="1" t="d">
        <v>2023-02-13</v>
      </c>
      <c r="F2488" t="s">
        <v>1552</v>
      </c>
      <c r="G2488" t="s">
        <v>2271</v>
      </c>
      <c r="H2488" t="str">
        <f>_xlfn.XLOOKUP(Table2[[#This Row],[Unique BarCode]],$N$10:$N$37,$O$10:$O$37)</f>
        <v>OMNI</v>
      </c>
      <c r="I2488" t="str">
        <f>_xlfn.XLOOKUP(Table2[[#This Row],[Unique BarCode]],$N$10:$N$37,$P$10:$P$37)</f>
        <v>Charger</v>
      </c>
      <c r="J2488" t="s">
        <v>49</v>
      </c>
      <c r="K2488" t="s">
        <v>1553</v>
      </c>
      <c r="L2488">
        <v>1</v>
      </c>
    </row>
    <row r="2489" spans="1:12" x14ac:dyDescent="0.2">
      <c r="A2489" s="1" t="d">
        <v>2023-02-13</v>
      </c>
      <c r="B2489" s="45">
        <v>-1</v>
      </c>
      <c r="C2489" t="s">
        <v>20</v>
      </c>
      <c r="D2489" t="str">
        <f>_xlfn.XLOOKUP(Table2[[#This Row],[Patron Group]],$R$10:$R$24,$S$10:$S$24)</f>
        <v>Graduate</v>
      </c>
      <c r="E2489" s="1" t="d">
        <v>2023-02-13</v>
      </c>
      <c r="F2489" t="s">
        <v>1210</v>
      </c>
      <c r="G2489" t="s">
        <v>2285</v>
      </c>
      <c r="H2489" t="str">
        <f>_xlfn.XLOOKUP(Table2[[#This Row],[Unique BarCode]],$N$10:$N$37,$O$10:$O$37)</f>
        <v>UHDMI</v>
      </c>
      <c r="I2489" t="str">
        <f>_xlfn.XLOOKUP(Table2[[#This Row],[Unique BarCode]],$N$10:$N$37,$P$10:$P$37)</f>
        <v>Cable</v>
      </c>
      <c r="J2489" t="s">
        <v>8</v>
      </c>
      <c r="L2489">
        <v>1</v>
      </c>
    </row>
    <row r="2490" spans="1:12" x14ac:dyDescent="0.2">
      <c r="A2490" s="1" t="d">
        <v>2023-02-13</v>
      </c>
      <c r="B2490" s="45">
        <v>-1</v>
      </c>
      <c r="C2490" t="s">
        <v>20</v>
      </c>
      <c r="D2490" t="str">
        <f>_xlfn.XLOOKUP(Table2[[#This Row],[Patron Group]],$R$10:$R$24,$S$10:$S$24)</f>
        <v>Graduate</v>
      </c>
      <c r="E2490" s="1" t="d">
        <v>2023-02-13</v>
      </c>
      <c r="F2490" t="s">
        <v>1355</v>
      </c>
      <c r="G2490" t="s">
        <v>2294</v>
      </c>
      <c r="H2490" t="str">
        <f>_xlfn.XLOOKUP(Table2[[#This Row],[Unique BarCode]],$N$10:$N$37,$O$10:$O$37)</f>
        <v>UVGA</v>
      </c>
      <c r="I2490" t="str">
        <f>_xlfn.XLOOKUP(Table2[[#This Row],[Unique BarCode]],$N$10:$N$37,$P$10:$P$37)</f>
        <v>Cable</v>
      </c>
      <c r="J2490" t="s">
        <v>8</v>
      </c>
      <c r="L2490">
        <v>1</v>
      </c>
    </row>
    <row r="2491" spans="1:12" x14ac:dyDescent="0.2">
      <c r="A2491" s="1" t="d">
        <v>2023-02-13</v>
      </c>
      <c r="B2491" s="45">
        <v>-1</v>
      </c>
      <c r="C2491" t="s">
        <v>20</v>
      </c>
      <c r="D2491" t="str">
        <f>_xlfn.XLOOKUP(Table2[[#This Row],[Patron Group]],$R$10:$R$24,$S$10:$S$24)</f>
        <v>Graduate</v>
      </c>
      <c r="E2491" s="1" t="d">
        <v>2023-02-13</v>
      </c>
      <c r="F2491" t="s">
        <v>816</v>
      </c>
      <c r="G2491" t="s">
        <v>2294</v>
      </c>
      <c r="H2491" t="str">
        <f>_xlfn.XLOOKUP(Table2[[#This Row],[Unique BarCode]],$N$10:$N$37,$O$10:$O$37)</f>
        <v>UVGA</v>
      </c>
      <c r="I2491" t="str">
        <f>_xlfn.XLOOKUP(Table2[[#This Row],[Unique BarCode]],$N$10:$N$37,$P$10:$P$37)</f>
        <v>Cable</v>
      </c>
      <c r="J2491" t="s">
        <v>8</v>
      </c>
      <c r="L2491">
        <v>1</v>
      </c>
    </row>
    <row r="2492" spans="1:12" x14ac:dyDescent="0.2">
      <c r="A2492" s="1" t="d">
        <v>2023-02-13</v>
      </c>
      <c r="B2492" s="45">
        <v>-1</v>
      </c>
      <c r="C2492" t="s">
        <v>20</v>
      </c>
      <c r="D2492" t="str">
        <f>_xlfn.XLOOKUP(Table2[[#This Row],[Patron Group]],$R$10:$R$24,$S$10:$S$24)</f>
        <v>Graduate</v>
      </c>
      <c r="E2492" s="1" t="d">
        <v>2023-02-13</v>
      </c>
      <c r="F2492" t="s">
        <v>482</v>
      </c>
      <c r="G2492" t="s">
        <v>2272</v>
      </c>
      <c r="H2492" t="str">
        <f>_xlfn.XLOOKUP(Table2[[#This Row],[Unique BarCode]],$N$10:$N$37,$O$10:$O$37)</f>
        <v>WALLADPT</v>
      </c>
      <c r="I2492" t="str">
        <f>_xlfn.XLOOKUP(Table2[[#This Row],[Unique BarCode]],$N$10:$N$37,$P$10:$P$37)</f>
        <v>Charger</v>
      </c>
      <c r="J2492" t="s">
        <v>8</v>
      </c>
      <c r="L2492">
        <v>1</v>
      </c>
    </row>
    <row r="2493" spans="1:12" x14ac:dyDescent="0.2">
      <c r="A2493" s="1" t="d">
        <v>2023-02-13</v>
      </c>
      <c r="B2493" s="45">
        <v>-1</v>
      </c>
      <c r="C2493" t="s">
        <v>20</v>
      </c>
      <c r="D2493" t="str">
        <f>_xlfn.XLOOKUP(Table2[[#This Row],[Patron Group]],$R$10:$R$24,$S$10:$S$24)</f>
        <v>Graduate</v>
      </c>
      <c r="E2493" s="1" t="d">
        <v>2023-02-13</v>
      </c>
      <c r="F2493" t="s">
        <v>97</v>
      </c>
      <c r="G2493" t="s">
        <v>2272</v>
      </c>
      <c r="H2493" t="str">
        <f>_xlfn.XLOOKUP(Table2[[#This Row],[Unique BarCode]],$N$10:$N$37,$O$10:$O$37)</f>
        <v>WALLADPT</v>
      </c>
      <c r="I2493" t="str">
        <f>_xlfn.XLOOKUP(Table2[[#This Row],[Unique BarCode]],$N$10:$N$37,$P$10:$P$37)</f>
        <v>Charger</v>
      </c>
      <c r="J2493" t="s">
        <v>8</v>
      </c>
      <c r="L2493">
        <v>1</v>
      </c>
    </row>
    <row r="2494" spans="1:12" x14ac:dyDescent="0.2">
      <c r="A2494" s="1" t="d">
        <v>2023-02-13</v>
      </c>
      <c r="B2494" s="45">
        <v>-1</v>
      </c>
      <c r="C2494" t="s">
        <v>20</v>
      </c>
      <c r="D2494" t="str">
        <f>_xlfn.XLOOKUP(Table2[[#This Row],[Patron Group]],$R$10:$R$24,$S$10:$S$24)</f>
        <v>Graduate</v>
      </c>
      <c r="E2494" s="1" t="d">
        <v>2023-02-13</v>
      </c>
      <c r="F2494" t="s">
        <v>275</v>
      </c>
      <c r="G2494" t="s">
        <v>2272</v>
      </c>
      <c r="H2494" t="str">
        <f>_xlfn.XLOOKUP(Table2[[#This Row],[Unique BarCode]],$N$10:$N$37,$O$10:$O$37)</f>
        <v>WALLADPT</v>
      </c>
      <c r="I2494" t="str">
        <f>_xlfn.XLOOKUP(Table2[[#This Row],[Unique BarCode]],$N$10:$N$37,$P$10:$P$37)</f>
        <v>Charger</v>
      </c>
      <c r="J2494" t="s">
        <v>8</v>
      </c>
      <c r="L2494">
        <v>1</v>
      </c>
    </row>
    <row r="2495" spans="1:12" x14ac:dyDescent="0.2">
      <c r="A2495" s="1" t="d">
        <v>2023-02-13</v>
      </c>
      <c r="B2495" s="45">
        <v>-1</v>
      </c>
      <c r="C2495" t="s">
        <v>20</v>
      </c>
      <c r="D2495" t="str">
        <f>_xlfn.XLOOKUP(Table2[[#This Row],[Patron Group]],$R$10:$R$24,$S$10:$S$24)</f>
        <v>Graduate</v>
      </c>
      <c r="E2495" s="1" t="d">
        <v>2023-02-19</v>
      </c>
      <c r="F2495" t="s">
        <v>721</v>
      </c>
      <c r="G2495" t="s">
        <v>2273</v>
      </c>
      <c r="H2495" t="str">
        <f>_xlfn.XLOOKUP(Table2[[#This Row],[Unique BarCode]],$N$10:$N$37,$O$10:$O$37)</f>
        <v>ChromeBook</v>
      </c>
      <c r="I2495" t="str">
        <f>_xlfn.XLOOKUP(Table2[[#This Row],[Unique BarCode]],$N$10:$N$37,$P$10:$P$37)</f>
        <v>Device</v>
      </c>
      <c r="J2495" t="s">
        <v>49</v>
      </c>
      <c r="K2495" t="s">
        <v>722</v>
      </c>
      <c r="L2495">
        <v>1</v>
      </c>
    </row>
    <row r="2496" spans="1:12" x14ac:dyDescent="0.2">
      <c r="A2496" s="1" t="d">
        <v>2023-02-13</v>
      </c>
      <c r="B2496" s="45">
        <v>-1</v>
      </c>
      <c r="C2496" t="s">
        <v>20</v>
      </c>
      <c r="D2496" t="str">
        <f>_xlfn.XLOOKUP(Table2[[#This Row],[Patron Group]],$R$10:$R$24,$S$10:$S$24)</f>
        <v>Graduate</v>
      </c>
      <c r="E2496" s="1" t="d">
        <v>2023-02-19</v>
      </c>
      <c r="F2496" t="s">
        <v>593</v>
      </c>
      <c r="G2496" t="s">
        <v>2273</v>
      </c>
      <c r="H2496" t="str">
        <f>_xlfn.XLOOKUP(Table2[[#This Row],[Unique BarCode]],$N$10:$N$37,$O$10:$O$37)</f>
        <v>ChromeBook</v>
      </c>
      <c r="I2496" t="str">
        <f>_xlfn.XLOOKUP(Table2[[#This Row],[Unique BarCode]],$N$10:$N$37,$P$10:$P$37)</f>
        <v>Device</v>
      </c>
      <c r="J2496" t="s">
        <v>49</v>
      </c>
      <c r="K2496" t="s">
        <v>594</v>
      </c>
      <c r="L2496">
        <v>1</v>
      </c>
    </row>
    <row r="2497" spans="1:12" x14ac:dyDescent="0.2">
      <c r="A2497" s="1" t="d">
        <v>2023-02-13</v>
      </c>
      <c r="B2497" s="45">
        <v>-1</v>
      </c>
      <c r="C2497" t="s">
        <v>20</v>
      </c>
      <c r="D2497" t="str">
        <f>_xlfn.XLOOKUP(Table2[[#This Row],[Patron Group]],$R$10:$R$24,$S$10:$S$24)</f>
        <v>Graduate</v>
      </c>
      <c r="E2497" s="1" t="d">
        <v>2023-02-19</v>
      </c>
      <c r="F2497" t="s">
        <v>1160</v>
      </c>
      <c r="G2497" t="s">
        <v>2273</v>
      </c>
      <c r="H2497" t="str">
        <f>_xlfn.XLOOKUP(Table2[[#This Row],[Unique BarCode]],$N$10:$N$37,$O$10:$O$37)</f>
        <v>ChromeBook</v>
      </c>
      <c r="I2497" t="str">
        <f>_xlfn.XLOOKUP(Table2[[#This Row],[Unique BarCode]],$N$10:$N$37,$P$10:$P$37)</f>
        <v>Device</v>
      </c>
      <c r="J2497" t="s">
        <v>49</v>
      </c>
      <c r="K2497" t="s">
        <v>1161</v>
      </c>
      <c r="L2497">
        <v>1</v>
      </c>
    </row>
    <row r="2498" spans="1:12" x14ac:dyDescent="0.2">
      <c r="A2498" s="1" t="d">
        <v>2023-02-13</v>
      </c>
      <c r="B2498" s="45">
        <v>-1</v>
      </c>
      <c r="C2498" t="s">
        <v>20</v>
      </c>
      <c r="D2498" t="str">
        <f>_xlfn.XLOOKUP(Table2[[#This Row],[Patron Group]],$R$10:$R$24,$S$10:$S$24)</f>
        <v>Graduate</v>
      </c>
      <c r="E2498" s="1" t="d">
        <v>2023-02-20</v>
      </c>
      <c r="F2498" t="s">
        <v>1094</v>
      </c>
      <c r="G2498" t="s">
        <v>2273</v>
      </c>
      <c r="H2498" t="str">
        <f>_xlfn.XLOOKUP(Table2[[#This Row],[Unique BarCode]],$N$10:$N$37,$O$10:$O$37)</f>
        <v>ChromeBook</v>
      </c>
      <c r="I2498" t="str">
        <f>_xlfn.XLOOKUP(Table2[[#This Row],[Unique BarCode]],$N$10:$N$37,$P$10:$P$37)</f>
        <v>Device</v>
      </c>
      <c r="J2498" t="s">
        <v>128</v>
      </c>
      <c r="K2498" t="s">
        <v>1095</v>
      </c>
      <c r="L2498">
        <v>1</v>
      </c>
    </row>
    <row r="2499" spans="1:12" x14ac:dyDescent="0.2">
      <c r="A2499" s="1" t="d">
        <v>2023-02-13</v>
      </c>
      <c r="B2499" s="45">
        <v>-1</v>
      </c>
      <c r="C2499" t="s">
        <v>20</v>
      </c>
      <c r="D2499" t="str">
        <f>_xlfn.XLOOKUP(Table2[[#This Row],[Patron Group]],$R$10:$R$24,$S$10:$S$24)</f>
        <v>Graduate</v>
      </c>
      <c r="E2499" s="1" t="d">
        <v>2023-02-20</v>
      </c>
      <c r="F2499" t="s">
        <v>1356</v>
      </c>
      <c r="G2499" t="s">
        <v>2273</v>
      </c>
      <c r="H2499" t="str">
        <f>_xlfn.XLOOKUP(Table2[[#This Row],[Unique BarCode]],$N$10:$N$37,$O$10:$O$37)</f>
        <v>ChromeBook</v>
      </c>
      <c r="I2499" t="str">
        <f>_xlfn.XLOOKUP(Table2[[#This Row],[Unique BarCode]],$N$10:$N$37,$P$10:$P$37)</f>
        <v>Device</v>
      </c>
      <c r="J2499" t="s">
        <v>13</v>
      </c>
      <c r="K2499" t="s">
        <v>1357</v>
      </c>
      <c r="L2499">
        <v>1</v>
      </c>
    </row>
    <row r="2500" spans="1:12" x14ac:dyDescent="0.2">
      <c r="A2500" s="1" t="d">
        <v>2023-02-13</v>
      </c>
      <c r="B2500" s="45">
        <v>-1</v>
      </c>
      <c r="C2500" t="s">
        <v>20</v>
      </c>
      <c r="D2500" t="str">
        <f>_xlfn.XLOOKUP(Table2[[#This Row],[Patron Group]],$R$10:$R$24,$S$10:$S$24)</f>
        <v>Graduate</v>
      </c>
      <c r="E2500" s="1" t="d">
        <v>2023-02-20</v>
      </c>
      <c r="F2500" t="s">
        <v>1608</v>
      </c>
      <c r="G2500" t="s">
        <v>2273</v>
      </c>
      <c r="H2500" t="str">
        <f>_xlfn.XLOOKUP(Table2[[#This Row],[Unique BarCode]],$N$10:$N$37,$O$10:$O$37)</f>
        <v>ChromeBook</v>
      </c>
      <c r="I2500" t="str">
        <f>_xlfn.XLOOKUP(Table2[[#This Row],[Unique BarCode]],$N$10:$N$37,$P$10:$P$37)</f>
        <v>Device</v>
      </c>
      <c r="J2500" t="s">
        <v>13</v>
      </c>
      <c r="K2500" t="s">
        <v>1609</v>
      </c>
      <c r="L2500">
        <v>1</v>
      </c>
    </row>
    <row r="2501" spans="1:12" x14ac:dyDescent="0.2">
      <c r="A2501" s="1" t="d">
        <v>2023-02-13</v>
      </c>
      <c r="B2501" s="45">
        <v>-1</v>
      </c>
      <c r="C2501" t="s">
        <v>20</v>
      </c>
      <c r="D2501" t="str">
        <f>_xlfn.XLOOKUP(Table2[[#This Row],[Patron Group]],$R$10:$R$24,$S$10:$S$24)</f>
        <v>Graduate</v>
      </c>
      <c r="E2501" s="1" t="d">
        <v>2023-02-20</v>
      </c>
      <c r="F2501" t="s">
        <v>1395</v>
      </c>
      <c r="G2501" t="s">
        <v>2273</v>
      </c>
      <c r="H2501" t="str">
        <f>_xlfn.XLOOKUP(Table2[[#This Row],[Unique BarCode]],$N$10:$N$37,$O$10:$O$37)</f>
        <v>ChromeBook</v>
      </c>
      <c r="I2501" t="str">
        <f>_xlfn.XLOOKUP(Table2[[#This Row],[Unique BarCode]],$N$10:$N$37,$P$10:$P$37)</f>
        <v>Device</v>
      </c>
      <c r="J2501" t="s">
        <v>13</v>
      </c>
      <c r="K2501" t="s">
        <v>1396</v>
      </c>
      <c r="L2501">
        <v>1</v>
      </c>
    </row>
    <row r="2502" spans="1:12" x14ac:dyDescent="0.2">
      <c r="A2502" s="1" t="d">
        <v>2023-02-13</v>
      </c>
      <c r="B2502" s="45">
        <v>-1</v>
      </c>
      <c r="C2502" t="s">
        <v>20</v>
      </c>
      <c r="D2502" t="str">
        <f>_xlfn.XLOOKUP(Table2[[#This Row],[Patron Group]],$R$10:$R$24,$S$10:$S$24)</f>
        <v>Graduate</v>
      </c>
      <c r="E2502" s="1" t="d">
        <v>2023-02-20</v>
      </c>
      <c r="F2502" t="s">
        <v>698</v>
      </c>
      <c r="G2502" t="s">
        <v>2275</v>
      </c>
      <c r="H2502" t="str">
        <f>_xlfn.XLOOKUP(Table2[[#This Row],[Unique BarCode]],$N$10:$N$37,$O$10:$O$37)</f>
        <v>iPad</v>
      </c>
      <c r="I2502" t="str">
        <f>_xlfn.XLOOKUP(Table2[[#This Row],[Unique BarCode]],$N$10:$N$37,$P$10:$P$37)</f>
        <v>Device</v>
      </c>
      <c r="J2502" t="s">
        <v>8</v>
      </c>
      <c r="K2502" t="s">
        <v>699</v>
      </c>
      <c r="L2502">
        <v>1</v>
      </c>
    </row>
    <row r="2503" spans="1:12" x14ac:dyDescent="0.2">
      <c r="A2503" s="1" t="d">
        <v>2023-02-13</v>
      </c>
      <c r="B2503" s="45">
        <v>-1</v>
      </c>
      <c r="C2503" t="s">
        <v>20</v>
      </c>
      <c r="D2503" t="str">
        <f>_xlfn.XLOOKUP(Table2[[#This Row],[Patron Group]],$R$10:$R$24,$S$10:$S$24)</f>
        <v>Graduate</v>
      </c>
      <c r="E2503" s="1" t="d">
        <v>2023-02-20</v>
      </c>
      <c r="F2503" t="s">
        <v>506</v>
      </c>
      <c r="G2503" t="s">
        <v>2263</v>
      </c>
      <c r="H2503" t="str">
        <f>_xlfn.XLOOKUP(Table2[[#This Row],[Unique BarCode]],$N$10:$N$37,$O$10:$O$37)</f>
        <v>HP Laptop</v>
      </c>
      <c r="I2503" t="str">
        <f>_xlfn.XLOOKUP(Table2[[#This Row],[Unique BarCode]],$N$10:$N$37,$P$10:$P$37)</f>
        <v>Device</v>
      </c>
      <c r="J2503" t="s">
        <v>8</v>
      </c>
      <c r="K2503" t="s">
        <v>507</v>
      </c>
      <c r="L2503">
        <v>1</v>
      </c>
    </row>
    <row r="2504" spans="1:12" x14ac:dyDescent="0.2">
      <c r="A2504" s="1" t="d">
        <v>2023-02-13</v>
      </c>
      <c r="B2504" s="45">
        <v>-1</v>
      </c>
      <c r="C2504" t="s">
        <v>20</v>
      </c>
      <c r="D2504" t="str">
        <f>_xlfn.XLOOKUP(Table2[[#This Row],[Patron Group]],$R$10:$R$24,$S$10:$S$24)</f>
        <v>Graduate</v>
      </c>
      <c r="E2504" s="1" t="d">
        <v>2023-02-24</v>
      </c>
      <c r="F2504" t="s">
        <v>627</v>
      </c>
      <c r="G2504" t="s">
        <v>2274</v>
      </c>
      <c r="H2504" t="str">
        <f>_xlfn.XLOOKUP(Table2[[#This Row],[Unique BarCode]],$N$10:$N$37,$O$10:$O$37)</f>
        <v>MacBook</v>
      </c>
      <c r="I2504" t="str">
        <f>_xlfn.XLOOKUP(Table2[[#This Row],[Unique BarCode]],$N$10:$N$37,$P$10:$P$37)</f>
        <v>Device</v>
      </c>
      <c r="J2504" t="s">
        <v>8</v>
      </c>
      <c r="K2504" t="s">
        <v>628</v>
      </c>
      <c r="L2504">
        <v>1</v>
      </c>
    </row>
    <row r="2505" spans="1:12" x14ac:dyDescent="0.2">
      <c r="A2505" s="1" t="d">
        <v>2023-02-13</v>
      </c>
      <c r="B2505" s="45">
        <v>-1</v>
      </c>
      <c r="C2505" t="s">
        <v>20</v>
      </c>
      <c r="D2505" t="str">
        <f>_xlfn.XLOOKUP(Table2[[#This Row],[Patron Group]],$R$10:$R$24,$S$10:$S$24)</f>
        <v>Graduate</v>
      </c>
      <c r="E2505" s="1" t="d">
        <v>2023-02-27</v>
      </c>
      <c r="F2505" t="s">
        <v>1075</v>
      </c>
      <c r="G2505" t="s">
        <v>2263</v>
      </c>
      <c r="H2505" t="str">
        <f>_xlfn.XLOOKUP(Table2[[#This Row],[Unique BarCode]],$N$10:$N$37,$O$10:$O$37)</f>
        <v>HP Laptop</v>
      </c>
      <c r="I2505" t="str">
        <f>_xlfn.XLOOKUP(Table2[[#This Row],[Unique BarCode]],$N$10:$N$37,$P$10:$P$37)</f>
        <v>Device</v>
      </c>
      <c r="J2505" t="s">
        <v>8</v>
      </c>
      <c r="K2505" t="s">
        <v>1076</v>
      </c>
      <c r="L2505">
        <v>1</v>
      </c>
    </row>
    <row r="2506" spans="1:12" x14ac:dyDescent="0.2">
      <c r="A2506" s="1" t="d">
        <v>2023-02-13</v>
      </c>
      <c r="B2506" s="45">
        <v>-1</v>
      </c>
      <c r="C2506" t="s">
        <v>70</v>
      </c>
      <c r="D2506" t="str">
        <f>_xlfn.XLOOKUP(Table2[[#This Row],[Patron Group]],$R$10:$R$24,$S$10:$S$24)</f>
        <v>Undergraduate</v>
      </c>
      <c r="E2506" s="1" t="d">
        <v>2023-02-20</v>
      </c>
      <c r="F2506" t="s">
        <v>98</v>
      </c>
      <c r="G2506" t="s">
        <v>2273</v>
      </c>
      <c r="H2506" t="str">
        <f>_xlfn.XLOOKUP(Table2[[#This Row],[Unique BarCode]],$N$10:$N$37,$O$10:$O$37)</f>
        <v>ChromeBook</v>
      </c>
      <c r="I2506" t="str">
        <f>_xlfn.XLOOKUP(Table2[[#This Row],[Unique BarCode]],$N$10:$N$37,$P$10:$P$37)</f>
        <v>Device</v>
      </c>
      <c r="J2506" t="s">
        <v>128</v>
      </c>
      <c r="K2506" t="s">
        <v>99</v>
      </c>
      <c r="L2506">
        <v>1</v>
      </c>
    </row>
    <row r="2507" spans="1:12" x14ac:dyDescent="0.2">
      <c r="A2507" s="1" t="d">
        <v>2023-02-13</v>
      </c>
      <c r="B2507" s="45">
        <v>-1</v>
      </c>
      <c r="C2507" t="s">
        <v>70</v>
      </c>
      <c r="D2507" t="str">
        <f>_xlfn.XLOOKUP(Table2[[#This Row],[Patron Group]],$R$10:$R$24,$S$10:$S$24)</f>
        <v>Undergraduate</v>
      </c>
      <c r="E2507" s="1" t="d">
        <v>2023-02-20</v>
      </c>
      <c r="F2507" t="s">
        <v>1622</v>
      </c>
      <c r="G2507" t="s">
        <v>2275</v>
      </c>
      <c r="H2507" t="str">
        <f>_xlfn.XLOOKUP(Table2[[#This Row],[Unique BarCode]],$N$10:$N$37,$O$10:$O$37)</f>
        <v>iPad</v>
      </c>
      <c r="I2507" t="str">
        <f>_xlfn.XLOOKUP(Table2[[#This Row],[Unique BarCode]],$N$10:$N$37,$P$10:$P$37)</f>
        <v>Device</v>
      </c>
      <c r="J2507" t="s">
        <v>8</v>
      </c>
      <c r="K2507" t="s">
        <v>1623</v>
      </c>
      <c r="L2507">
        <v>1</v>
      </c>
    </row>
    <row r="2508" spans="1:12" x14ac:dyDescent="0.2">
      <c r="A2508" s="1" t="d">
        <v>2023-02-13</v>
      </c>
      <c r="B2508" s="45">
        <v>-1</v>
      </c>
      <c r="C2508" t="s">
        <v>70</v>
      </c>
      <c r="D2508" t="str">
        <f>_xlfn.XLOOKUP(Table2[[#This Row],[Patron Group]],$R$10:$R$24,$S$10:$S$24)</f>
        <v>Undergraduate</v>
      </c>
      <c r="E2508" s="1" t="d">
        <v>2023-02-20</v>
      </c>
      <c r="F2508" t="s">
        <v>1624</v>
      </c>
      <c r="G2508" t="s">
        <v>2263</v>
      </c>
      <c r="H2508" t="str">
        <f>_xlfn.XLOOKUP(Table2[[#This Row],[Unique BarCode]],$N$10:$N$37,$O$10:$O$37)</f>
        <v>HP Laptop</v>
      </c>
      <c r="I2508" t="str">
        <f>_xlfn.XLOOKUP(Table2[[#This Row],[Unique BarCode]],$N$10:$N$37,$P$10:$P$37)</f>
        <v>Device</v>
      </c>
      <c r="J2508" t="s">
        <v>8</v>
      </c>
      <c r="K2508" t="s">
        <v>1625</v>
      </c>
      <c r="L2508">
        <v>1</v>
      </c>
    </row>
    <row r="2509" spans="1:12" x14ac:dyDescent="0.2">
      <c r="A2509" s="1" t="d">
        <v>2023-02-13</v>
      </c>
      <c r="B2509" s="45">
        <v>-1</v>
      </c>
      <c r="C2509" t="s">
        <v>74</v>
      </c>
      <c r="D2509" t="str">
        <f>_xlfn.XLOOKUP(Table2[[#This Row],[Patron Group]],$R$10:$R$24,$S$10:$S$24)</f>
        <v>Staff</v>
      </c>
      <c r="E2509" s="1" t="d">
        <v>2023-02-13</v>
      </c>
      <c r="F2509" t="s">
        <v>224</v>
      </c>
      <c r="G2509" t="s">
        <v>2296</v>
      </c>
      <c r="H2509" t="str">
        <f>_xlfn.XLOOKUP(Table2[[#This Row],[Unique BarCode]],$N$10:$N$37,$O$10:$O$37)</f>
        <v>MACUSBC</v>
      </c>
      <c r="I2509" t="str">
        <f>_xlfn.XLOOKUP(Table2[[#This Row],[Unique BarCode]],$N$10:$N$37,$P$10:$P$37)</f>
        <v>Charger</v>
      </c>
      <c r="J2509" t="s">
        <v>8</v>
      </c>
      <c r="K2509" t="s">
        <v>225</v>
      </c>
      <c r="L2509">
        <v>1</v>
      </c>
    </row>
    <row r="2510" spans="1:12" x14ac:dyDescent="0.2">
      <c r="A2510" s="1" t="d">
        <v>2023-02-13</v>
      </c>
      <c r="B2510" s="45">
        <v>-1</v>
      </c>
      <c r="C2510" t="s">
        <v>74</v>
      </c>
      <c r="D2510" t="str">
        <f>_xlfn.XLOOKUP(Table2[[#This Row],[Patron Group]],$R$10:$R$24,$S$10:$S$24)</f>
        <v>Staff</v>
      </c>
      <c r="E2510" s="1" t="d">
        <v>2023-02-20</v>
      </c>
      <c r="F2510" t="s">
        <v>689</v>
      </c>
      <c r="G2510" t="s">
        <v>2273</v>
      </c>
      <c r="H2510" t="str">
        <f>_xlfn.XLOOKUP(Table2[[#This Row],[Unique BarCode]],$N$10:$N$37,$O$10:$O$37)</f>
        <v>ChromeBook</v>
      </c>
      <c r="I2510" t="str">
        <f>_xlfn.XLOOKUP(Table2[[#This Row],[Unique BarCode]],$N$10:$N$37,$P$10:$P$37)</f>
        <v>Device</v>
      </c>
      <c r="J2510" t="s">
        <v>13</v>
      </c>
      <c r="K2510" t="s">
        <v>690</v>
      </c>
      <c r="L2510">
        <v>1</v>
      </c>
    </row>
    <row r="2511" spans="1:12" x14ac:dyDescent="0.2">
      <c r="A2511" s="1" t="d">
        <v>2023-02-13</v>
      </c>
      <c r="B2511" s="45">
        <v>-1</v>
      </c>
      <c r="C2511" t="s">
        <v>77</v>
      </c>
      <c r="D2511" t="str">
        <f>_xlfn.XLOOKUP(Table2[[#This Row],[Patron Group]],$R$10:$R$24,$S$10:$S$24)</f>
        <v>Undergraduate</v>
      </c>
      <c r="E2511" s="1" t="d">
        <v>2023-02-13</v>
      </c>
      <c r="F2511" t="s">
        <v>940</v>
      </c>
      <c r="G2511" t="s">
        <v>2302</v>
      </c>
      <c r="H2511" t="str">
        <f>_xlfn.XLOOKUP(Table2[[#This Row],[Unique BarCode]],$N$10:$N$37,$O$10:$O$37)</f>
        <v>IPHONE</v>
      </c>
      <c r="I2511" t="str">
        <f>_xlfn.XLOOKUP(Table2[[#This Row],[Unique BarCode]],$N$10:$N$37,$P$10:$P$37)</f>
        <v>Charger</v>
      </c>
      <c r="J2511" t="s">
        <v>49</v>
      </c>
      <c r="K2511" t="s">
        <v>941</v>
      </c>
      <c r="L2511">
        <v>1</v>
      </c>
    </row>
    <row r="2512" spans="1:12" x14ac:dyDescent="0.2">
      <c r="A2512" s="1" t="d">
        <v>2023-02-13</v>
      </c>
      <c r="B2512" s="45">
        <v>-1</v>
      </c>
      <c r="C2512" t="s">
        <v>77</v>
      </c>
      <c r="D2512" t="str">
        <f>_xlfn.XLOOKUP(Table2[[#This Row],[Patron Group]],$R$10:$R$24,$S$10:$S$24)</f>
        <v>Undergraduate</v>
      </c>
      <c r="E2512" s="1" t="d">
        <v>2023-02-13</v>
      </c>
      <c r="F2512" t="s">
        <v>1626</v>
      </c>
      <c r="G2512" t="s">
        <v>2276</v>
      </c>
      <c r="H2512" t="str">
        <f>_xlfn.XLOOKUP(Table2[[#This Row],[Unique BarCode]],$N$10:$N$37,$O$10:$O$37)</f>
        <v>CALC</v>
      </c>
      <c r="I2512" t="str">
        <f>_xlfn.XLOOKUP(Table2[[#This Row],[Unique BarCode]],$N$10:$N$37,$P$10:$P$37)</f>
        <v>Accessory</v>
      </c>
      <c r="J2512" t="s">
        <v>8</v>
      </c>
      <c r="K2512" t="s">
        <v>1627</v>
      </c>
      <c r="L2512">
        <v>1</v>
      </c>
    </row>
    <row r="2513" spans="1:12" x14ac:dyDescent="0.2">
      <c r="A2513" s="1" t="d">
        <v>2023-02-13</v>
      </c>
      <c r="B2513" s="45">
        <v>-1</v>
      </c>
      <c r="C2513" t="s">
        <v>77</v>
      </c>
      <c r="D2513" t="str">
        <f>_xlfn.XLOOKUP(Table2[[#This Row],[Patron Group]],$R$10:$R$24,$S$10:$S$24)</f>
        <v>Undergraduate</v>
      </c>
      <c r="E2513" s="1" t="d">
        <v>2023-02-13</v>
      </c>
      <c r="F2513" t="s">
        <v>1206</v>
      </c>
      <c r="G2513" t="s">
        <v>2276</v>
      </c>
      <c r="H2513" t="str">
        <f>_xlfn.XLOOKUP(Table2[[#This Row],[Unique BarCode]],$N$10:$N$37,$O$10:$O$37)</f>
        <v>CALC</v>
      </c>
      <c r="I2513" t="str">
        <f>_xlfn.XLOOKUP(Table2[[#This Row],[Unique BarCode]],$N$10:$N$37,$P$10:$P$37)</f>
        <v>Accessory</v>
      </c>
      <c r="J2513" t="s">
        <v>8</v>
      </c>
      <c r="K2513" t="s">
        <v>1207</v>
      </c>
      <c r="L2513">
        <v>1</v>
      </c>
    </row>
    <row r="2514" spans="1:12" x14ac:dyDescent="0.2">
      <c r="A2514" s="1" t="d">
        <v>2023-02-13</v>
      </c>
      <c r="B2514" s="45">
        <v>-1</v>
      </c>
      <c r="C2514" t="s">
        <v>77</v>
      </c>
      <c r="D2514" t="str">
        <f>_xlfn.XLOOKUP(Table2[[#This Row],[Patron Group]],$R$10:$R$24,$S$10:$S$24)</f>
        <v>Undergraduate</v>
      </c>
      <c r="E2514" s="1" t="d">
        <v>2023-02-13</v>
      </c>
      <c r="F2514" t="s">
        <v>1098</v>
      </c>
      <c r="G2514" t="s">
        <v>2276</v>
      </c>
      <c r="H2514" t="str">
        <f>_xlfn.XLOOKUP(Table2[[#This Row],[Unique BarCode]],$N$10:$N$37,$O$10:$O$37)</f>
        <v>CALC</v>
      </c>
      <c r="I2514" t="str">
        <f>_xlfn.XLOOKUP(Table2[[#This Row],[Unique BarCode]],$N$10:$N$37,$P$10:$P$37)</f>
        <v>Accessory</v>
      </c>
      <c r="J2514" t="s">
        <v>8</v>
      </c>
      <c r="K2514" t="s">
        <v>1099</v>
      </c>
      <c r="L2514">
        <v>1</v>
      </c>
    </row>
    <row r="2515" spans="1:12" x14ac:dyDescent="0.2">
      <c r="A2515" s="1" t="d">
        <v>2023-02-13</v>
      </c>
      <c r="B2515" s="45">
        <v>-1</v>
      </c>
      <c r="C2515" t="s">
        <v>77</v>
      </c>
      <c r="D2515" t="str">
        <f>_xlfn.XLOOKUP(Table2[[#This Row],[Patron Group]],$R$10:$R$24,$S$10:$S$24)</f>
        <v>Undergraduate</v>
      </c>
      <c r="E2515" s="1" t="d">
        <v>2023-02-13</v>
      </c>
      <c r="F2515" t="s">
        <v>1053</v>
      </c>
      <c r="G2515" t="s">
        <v>2276</v>
      </c>
      <c r="H2515" t="str">
        <f>_xlfn.XLOOKUP(Table2[[#This Row],[Unique BarCode]],$N$10:$N$37,$O$10:$O$37)</f>
        <v>CALC</v>
      </c>
      <c r="I2515" t="str">
        <f>_xlfn.XLOOKUP(Table2[[#This Row],[Unique BarCode]],$N$10:$N$37,$P$10:$P$37)</f>
        <v>Accessory</v>
      </c>
      <c r="J2515" t="s">
        <v>8</v>
      </c>
      <c r="K2515" t="s">
        <v>1054</v>
      </c>
      <c r="L2515">
        <v>1</v>
      </c>
    </row>
    <row r="2516" spans="1:12" x14ac:dyDescent="0.2">
      <c r="A2516" s="1" t="d">
        <v>2023-02-13</v>
      </c>
      <c r="B2516" s="45">
        <v>-1</v>
      </c>
      <c r="C2516" t="s">
        <v>77</v>
      </c>
      <c r="D2516" t="str">
        <f>_xlfn.XLOOKUP(Table2[[#This Row],[Patron Group]],$R$10:$R$24,$S$10:$S$24)</f>
        <v>Undergraduate</v>
      </c>
      <c r="E2516" s="1" t="d">
        <v>2023-02-13</v>
      </c>
      <c r="F2516" t="s">
        <v>78</v>
      </c>
      <c r="G2516" t="s">
        <v>2276</v>
      </c>
      <c r="H2516" t="str">
        <f>_xlfn.XLOOKUP(Table2[[#This Row],[Unique BarCode]],$N$10:$N$37,$O$10:$O$37)</f>
        <v>CALC</v>
      </c>
      <c r="I2516" t="str">
        <f>_xlfn.XLOOKUP(Table2[[#This Row],[Unique BarCode]],$N$10:$N$37,$P$10:$P$37)</f>
        <v>Accessory</v>
      </c>
      <c r="J2516" t="s">
        <v>8</v>
      </c>
      <c r="K2516" t="s">
        <v>79</v>
      </c>
      <c r="L2516">
        <v>1</v>
      </c>
    </row>
    <row r="2517" spans="1:12" x14ac:dyDescent="0.2">
      <c r="A2517" s="1" t="d">
        <v>2023-02-13</v>
      </c>
      <c r="B2517" s="45">
        <v>-1</v>
      </c>
      <c r="C2517" t="s">
        <v>77</v>
      </c>
      <c r="D2517" t="str">
        <f>_xlfn.XLOOKUP(Table2[[#This Row],[Patron Group]],$R$10:$R$24,$S$10:$S$24)</f>
        <v>Undergraduate</v>
      </c>
      <c r="E2517" s="1" t="d">
        <v>2023-02-13</v>
      </c>
      <c r="F2517" t="s">
        <v>1123</v>
      </c>
      <c r="G2517" t="s">
        <v>2276</v>
      </c>
      <c r="H2517" t="str">
        <f>_xlfn.XLOOKUP(Table2[[#This Row],[Unique BarCode]],$N$10:$N$37,$O$10:$O$37)</f>
        <v>CALC</v>
      </c>
      <c r="I2517" t="str">
        <f>_xlfn.XLOOKUP(Table2[[#This Row],[Unique BarCode]],$N$10:$N$37,$P$10:$P$37)</f>
        <v>Accessory</v>
      </c>
      <c r="J2517" t="s">
        <v>8</v>
      </c>
      <c r="K2517" t="s">
        <v>1124</v>
      </c>
      <c r="L2517">
        <v>1</v>
      </c>
    </row>
    <row r="2518" spans="1:12" x14ac:dyDescent="0.2">
      <c r="A2518" s="1" t="d">
        <v>2023-02-13</v>
      </c>
      <c r="B2518" s="45">
        <v>-1</v>
      </c>
      <c r="C2518" t="s">
        <v>77</v>
      </c>
      <c r="D2518" t="str">
        <f>_xlfn.XLOOKUP(Table2[[#This Row],[Patron Group]],$R$10:$R$24,$S$10:$S$24)</f>
        <v>Undergraduate</v>
      </c>
      <c r="E2518" s="1" t="d">
        <v>2023-02-13</v>
      </c>
      <c r="F2518" t="s">
        <v>1401</v>
      </c>
      <c r="G2518" t="s">
        <v>2276</v>
      </c>
      <c r="H2518" t="str">
        <f>_xlfn.XLOOKUP(Table2[[#This Row],[Unique BarCode]],$N$10:$N$37,$O$10:$O$37)</f>
        <v>CALC</v>
      </c>
      <c r="I2518" t="str">
        <f>_xlfn.XLOOKUP(Table2[[#This Row],[Unique BarCode]],$N$10:$N$37,$P$10:$P$37)</f>
        <v>Accessory</v>
      </c>
      <c r="J2518" t="s">
        <v>8</v>
      </c>
      <c r="L2518">
        <v>1</v>
      </c>
    </row>
    <row r="2519" spans="1:12" x14ac:dyDescent="0.2">
      <c r="A2519" s="1" t="d">
        <v>2023-02-13</v>
      </c>
      <c r="B2519" s="45">
        <v>-1</v>
      </c>
      <c r="C2519" t="s">
        <v>77</v>
      </c>
      <c r="D2519" t="str">
        <f>_xlfn.XLOOKUP(Table2[[#This Row],[Patron Group]],$R$10:$R$24,$S$10:$S$24)</f>
        <v>Undergraduate</v>
      </c>
      <c r="E2519" s="1" t="d">
        <v>2023-02-13</v>
      </c>
      <c r="F2519" t="s">
        <v>1402</v>
      </c>
      <c r="G2519" t="s">
        <v>2276</v>
      </c>
      <c r="H2519" t="str">
        <f>_xlfn.XLOOKUP(Table2[[#This Row],[Unique BarCode]],$N$10:$N$37,$O$10:$O$37)</f>
        <v>CALC</v>
      </c>
      <c r="I2519" t="str">
        <f>_xlfn.XLOOKUP(Table2[[#This Row],[Unique BarCode]],$N$10:$N$37,$P$10:$P$37)</f>
        <v>Accessory</v>
      </c>
      <c r="J2519" t="s">
        <v>8</v>
      </c>
      <c r="L2519">
        <v>1</v>
      </c>
    </row>
    <row r="2520" spans="1:12" x14ac:dyDescent="0.2">
      <c r="A2520" s="1" t="d">
        <v>2023-02-13</v>
      </c>
      <c r="B2520" s="45">
        <v>-1</v>
      </c>
      <c r="C2520" t="s">
        <v>77</v>
      </c>
      <c r="D2520" t="str">
        <f>_xlfn.XLOOKUP(Table2[[#This Row],[Patron Group]],$R$10:$R$24,$S$10:$S$24)</f>
        <v>Undergraduate</v>
      </c>
      <c r="E2520" s="1" t="d">
        <v>2023-02-13</v>
      </c>
      <c r="F2520" t="s">
        <v>1055</v>
      </c>
      <c r="G2520" t="s">
        <v>2276</v>
      </c>
      <c r="H2520" t="str">
        <f>_xlfn.XLOOKUP(Table2[[#This Row],[Unique BarCode]],$N$10:$N$37,$O$10:$O$37)</f>
        <v>CALC</v>
      </c>
      <c r="I2520" t="str">
        <f>_xlfn.XLOOKUP(Table2[[#This Row],[Unique BarCode]],$N$10:$N$37,$P$10:$P$37)</f>
        <v>Accessory</v>
      </c>
      <c r="J2520" t="s">
        <v>8</v>
      </c>
      <c r="L2520">
        <v>1</v>
      </c>
    </row>
    <row r="2521" spans="1:12" x14ac:dyDescent="0.2">
      <c r="A2521" s="1" t="d">
        <v>2023-02-13</v>
      </c>
      <c r="B2521" s="45">
        <v>-1</v>
      </c>
      <c r="C2521" t="s">
        <v>77</v>
      </c>
      <c r="D2521" t="str">
        <f>_xlfn.XLOOKUP(Table2[[#This Row],[Patron Group]],$R$10:$R$24,$S$10:$S$24)</f>
        <v>Undergraduate</v>
      </c>
      <c r="E2521" s="1" t="d">
        <v>2023-02-13</v>
      </c>
      <c r="F2521" t="s">
        <v>1403</v>
      </c>
      <c r="G2521" t="s">
        <v>2276</v>
      </c>
      <c r="H2521" t="str">
        <f>_xlfn.XLOOKUP(Table2[[#This Row],[Unique BarCode]],$N$10:$N$37,$O$10:$O$37)</f>
        <v>CALC</v>
      </c>
      <c r="I2521" t="str">
        <f>_xlfn.XLOOKUP(Table2[[#This Row],[Unique BarCode]],$N$10:$N$37,$P$10:$P$37)</f>
        <v>Accessory</v>
      </c>
      <c r="J2521" t="s">
        <v>49</v>
      </c>
      <c r="L2521">
        <v>1</v>
      </c>
    </row>
    <row r="2522" spans="1:12" x14ac:dyDescent="0.2">
      <c r="A2522" s="1" t="d">
        <v>2023-02-13</v>
      </c>
      <c r="B2522" s="45">
        <v>-1</v>
      </c>
      <c r="C2522" t="s">
        <v>77</v>
      </c>
      <c r="D2522" t="str">
        <f>_xlfn.XLOOKUP(Table2[[#This Row],[Patron Group]],$R$10:$R$24,$S$10:$S$24)</f>
        <v>Undergraduate</v>
      </c>
      <c r="E2522" s="1" t="d">
        <v>2023-02-13</v>
      </c>
      <c r="F2522" t="s">
        <v>1362</v>
      </c>
      <c r="G2522" t="s">
        <v>2276</v>
      </c>
      <c r="H2522" t="str">
        <f>_xlfn.XLOOKUP(Table2[[#This Row],[Unique BarCode]],$N$10:$N$37,$O$10:$O$37)</f>
        <v>CALC</v>
      </c>
      <c r="I2522" t="str">
        <f>_xlfn.XLOOKUP(Table2[[#This Row],[Unique BarCode]],$N$10:$N$37,$P$10:$P$37)</f>
        <v>Accessory</v>
      </c>
      <c r="J2522" t="s">
        <v>49</v>
      </c>
      <c r="L2522">
        <v>1</v>
      </c>
    </row>
    <row r="2523" spans="1:12" x14ac:dyDescent="0.2">
      <c r="A2523" s="1" t="d">
        <v>2023-02-13</v>
      </c>
      <c r="B2523" s="45">
        <v>-1</v>
      </c>
      <c r="C2523" t="s">
        <v>77</v>
      </c>
      <c r="D2523" t="str">
        <f>_xlfn.XLOOKUP(Table2[[#This Row],[Patron Group]],$R$10:$R$24,$S$10:$S$24)</f>
        <v>Undergraduate</v>
      </c>
      <c r="E2523" s="1" t="d">
        <v>2023-02-13</v>
      </c>
      <c r="F2523" t="s">
        <v>1585</v>
      </c>
      <c r="G2523" t="s">
        <v>2276</v>
      </c>
      <c r="H2523" t="str">
        <f>_xlfn.XLOOKUP(Table2[[#This Row],[Unique BarCode]],$N$10:$N$37,$O$10:$O$37)</f>
        <v>CALC</v>
      </c>
      <c r="I2523" t="str">
        <f>_xlfn.XLOOKUP(Table2[[#This Row],[Unique BarCode]],$N$10:$N$37,$P$10:$P$37)</f>
        <v>Accessory</v>
      </c>
      <c r="J2523" t="s">
        <v>49</v>
      </c>
      <c r="L2523">
        <v>1</v>
      </c>
    </row>
    <row r="2524" spans="1:12" x14ac:dyDescent="0.2">
      <c r="A2524" s="1" t="d">
        <v>2023-02-13</v>
      </c>
      <c r="B2524" s="45">
        <v>-1</v>
      </c>
      <c r="C2524" t="s">
        <v>77</v>
      </c>
      <c r="D2524" t="str">
        <f>_xlfn.XLOOKUP(Table2[[#This Row],[Patron Group]],$R$10:$R$24,$S$10:$S$24)</f>
        <v>Undergraduate</v>
      </c>
      <c r="E2524" s="1" t="d">
        <v>2023-02-13</v>
      </c>
      <c r="F2524" t="s">
        <v>1612</v>
      </c>
      <c r="G2524" t="s">
        <v>2276</v>
      </c>
      <c r="H2524" t="str">
        <f>_xlfn.XLOOKUP(Table2[[#This Row],[Unique BarCode]],$N$10:$N$37,$O$10:$O$37)</f>
        <v>CALC</v>
      </c>
      <c r="I2524" t="str">
        <f>_xlfn.XLOOKUP(Table2[[#This Row],[Unique BarCode]],$N$10:$N$37,$P$10:$P$37)</f>
        <v>Accessory</v>
      </c>
      <c r="J2524" t="s">
        <v>49</v>
      </c>
      <c r="L2524">
        <v>1</v>
      </c>
    </row>
    <row r="2525" spans="1:12" x14ac:dyDescent="0.2">
      <c r="A2525" s="1" t="d">
        <v>2023-02-13</v>
      </c>
      <c r="B2525" s="45">
        <v>-1</v>
      </c>
      <c r="C2525" t="s">
        <v>77</v>
      </c>
      <c r="D2525" t="str">
        <f>_xlfn.XLOOKUP(Table2[[#This Row],[Patron Group]],$R$10:$R$24,$S$10:$S$24)</f>
        <v>Undergraduate</v>
      </c>
      <c r="E2525" s="1" t="d">
        <v>2023-02-13</v>
      </c>
      <c r="F2525" t="s">
        <v>1406</v>
      </c>
      <c r="G2525" t="s">
        <v>2281</v>
      </c>
      <c r="H2525" t="str">
        <f>_xlfn.XLOOKUP(Table2[[#This Row],[Unique BarCode]],$N$10:$N$37,$O$10:$O$37)</f>
        <v>HDMIC</v>
      </c>
      <c r="I2525" t="str">
        <f>_xlfn.XLOOKUP(Table2[[#This Row],[Unique BarCode]],$N$10:$N$37,$P$10:$P$37)</f>
        <v>Cable</v>
      </c>
      <c r="J2525" t="s">
        <v>8</v>
      </c>
      <c r="K2525" t="s">
        <v>1407</v>
      </c>
      <c r="L2525">
        <v>1</v>
      </c>
    </row>
    <row r="2526" spans="1:12" x14ac:dyDescent="0.2">
      <c r="A2526" s="1" t="d">
        <v>2023-02-13</v>
      </c>
      <c r="B2526" s="45">
        <v>-1</v>
      </c>
      <c r="C2526" t="s">
        <v>77</v>
      </c>
      <c r="D2526" t="str">
        <f>_xlfn.XLOOKUP(Table2[[#This Row],[Patron Group]],$R$10:$R$24,$S$10:$S$24)</f>
        <v>Undergraduate</v>
      </c>
      <c r="E2526" s="1" t="d">
        <v>2023-02-13</v>
      </c>
      <c r="F2526" t="s">
        <v>1628</v>
      </c>
      <c r="G2526" t="s">
        <v>2281</v>
      </c>
      <c r="H2526" t="str">
        <f>_xlfn.XLOOKUP(Table2[[#This Row],[Unique BarCode]],$N$10:$N$37,$O$10:$O$37)</f>
        <v>HDMIC</v>
      </c>
      <c r="I2526" t="str">
        <f>_xlfn.XLOOKUP(Table2[[#This Row],[Unique BarCode]],$N$10:$N$37,$P$10:$P$37)</f>
        <v>Cable</v>
      </c>
      <c r="J2526" t="s">
        <v>8</v>
      </c>
      <c r="K2526" t="s">
        <v>1629</v>
      </c>
      <c r="L2526">
        <v>1</v>
      </c>
    </row>
    <row r="2527" spans="1:12" x14ac:dyDescent="0.2">
      <c r="A2527" s="1" t="d">
        <v>2023-02-13</v>
      </c>
      <c r="B2527" s="45">
        <v>-1</v>
      </c>
      <c r="C2527" t="s">
        <v>77</v>
      </c>
      <c r="D2527" t="str">
        <f>_xlfn.XLOOKUP(Table2[[#This Row],[Patron Group]],$R$10:$R$24,$S$10:$S$24)</f>
        <v>Undergraduate</v>
      </c>
      <c r="E2527" s="1" t="d">
        <v>2023-02-13</v>
      </c>
      <c r="F2527" t="s">
        <v>833</v>
      </c>
      <c r="G2527" t="s">
        <v>2266</v>
      </c>
      <c r="H2527" t="str">
        <f>_xlfn.XLOOKUP(Table2[[#This Row],[Unique BarCode]],$N$10:$N$37,$O$10:$O$37)</f>
        <v>Headphones</v>
      </c>
      <c r="I2527" t="str">
        <f>_xlfn.XLOOKUP(Table2[[#This Row],[Unique BarCode]],$N$10:$N$37,$P$10:$P$37)</f>
        <v>Accessory</v>
      </c>
      <c r="J2527" t="s">
        <v>49</v>
      </c>
      <c r="K2527" t="s">
        <v>834</v>
      </c>
      <c r="L2527">
        <v>1</v>
      </c>
    </row>
    <row r="2528" spans="1:12" x14ac:dyDescent="0.2">
      <c r="A2528" s="1" t="d">
        <v>2023-02-13</v>
      </c>
      <c r="B2528" s="45">
        <v>-1</v>
      </c>
      <c r="C2528" t="s">
        <v>77</v>
      </c>
      <c r="D2528" t="str">
        <f>_xlfn.XLOOKUP(Table2[[#This Row],[Patron Group]],$R$10:$R$24,$S$10:$S$24)</f>
        <v>Undergraduate</v>
      </c>
      <c r="E2528" s="1" t="d">
        <v>2023-02-13</v>
      </c>
      <c r="F2528" t="s">
        <v>435</v>
      </c>
      <c r="G2528" t="s">
        <v>2266</v>
      </c>
      <c r="H2528" t="str">
        <f>_xlfn.XLOOKUP(Table2[[#This Row],[Unique BarCode]],$N$10:$N$37,$O$10:$O$37)</f>
        <v>Headphones</v>
      </c>
      <c r="I2528" t="str">
        <f>_xlfn.XLOOKUP(Table2[[#This Row],[Unique BarCode]],$N$10:$N$37,$P$10:$P$37)</f>
        <v>Accessory</v>
      </c>
      <c r="J2528" t="s">
        <v>8</v>
      </c>
      <c r="L2528">
        <v>1</v>
      </c>
    </row>
    <row r="2529" spans="1:12" x14ac:dyDescent="0.2">
      <c r="A2529" s="1" t="d">
        <v>2023-02-13</v>
      </c>
      <c r="B2529" s="45">
        <v>-1</v>
      </c>
      <c r="C2529" t="s">
        <v>77</v>
      </c>
      <c r="D2529" t="str">
        <f>_xlfn.XLOOKUP(Table2[[#This Row],[Patron Group]],$R$10:$R$24,$S$10:$S$24)</f>
        <v>Undergraduate</v>
      </c>
      <c r="E2529" s="1" t="d">
        <v>2023-02-13</v>
      </c>
      <c r="F2529" t="s">
        <v>260</v>
      </c>
      <c r="G2529" t="s">
        <v>2282</v>
      </c>
      <c r="H2529" t="str">
        <f>_xlfn.XLOOKUP(Table2[[#This Row],[Unique BarCode]],$N$10:$N$37,$O$10:$O$37)</f>
        <v>HPUSBC</v>
      </c>
      <c r="I2529" t="str">
        <f>_xlfn.XLOOKUP(Table2[[#This Row],[Unique BarCode]],$N$10:$N$37,$P$10:$P$37)</f>
        <v>Charger</v>
      </c>
      <c r="J2529" t="s">
        <v>49</v>
      </c>
      <c r="L2529">
        <v>1</v>
      </c>
    </row>
    <row r="2530" spans="1:12" x14ac:dyDescent="0.2">
      <c r="A2530" s="1" t="d">
        <v>2023-02-13</v>
      </c>
      <c r="B2530" s="45">
        <v>-1</v>
      </c>
      <c r="C2530" t="s">
        <v>77</v>
      </c>
      <c r="D2530" t="str">
        <f>_xlfn.XLOOKUP(Table2[[#This Row],[Patron Group]],$R$10:$R$24,$S$10:$S$24)</f>
        <v>Undergraduate</v>
      </c>
      <c r="E2530" s="1" t="d">
        <v>2023-02-13</v>
      </c>
      <c r="F2530" t="s">
        <v>687</v>
      </c>
      <c r="G2530" t="s">
        <v>2282</v>
      </c>
      <c r="H2530" t="str">
        <f>_xlfn.XLOOKUP(Table2[[#This Row],[Unique BarCode]],$N$10:$N$37,$O$10:$O$37)</f>
        <v>HPUSBC</v>
      </c>
      <c r="I2530" t="str">
        <f>_xlfn.XLOOKUP(Table2[[#This Row],[Unique BarCode]],$N$10:$N$37,$P$10:$P$37)</f>
        <v>Charger</v>
      </c>
      <c r="J2530" t="s">
        <v>49</v>
      </c>
      <c r="L2530">
        <v>1</v>
      </c>
    </row>
    <row r="2531" spans="1:12" x14ac:dyDescent="0.2">
      <c r="A2531" s="1" t="d">
        <v>2023-02-13</v>
      </c>
      <c r="B2531" s="45">
        <v>-1</v>
      </c>
      <c r="C2531" t="s">
        <v>77</v>
      </c>
      <c r="D2531" t="str">
        <f>_xlfn.XLOOKUP(Table2[[#This Row],[Patron Group]],$R$10:$R$24,$S$10:$S$24)</f>
        <v>Undergraduate</v>
      </c>
      <c r="E2531" s="1" t="d">
        <v>2023-02-13</v>
      </c>
      <c r="F2531" t="s">
        <v>1256</v>
      </c>
      <c r="G2531" t="s">
        <v>2265</v>
      </c>
      <c r="H2531" t="str">
        <f>_xlfn.XLOOKUP(Table2[[#This Row],[Unique BarCode]],$N$10:$N$37,$O$10:$O$37)</f>
        <v>IPHONE</v>
      </c>
      <c r="I2531" t="str">
        <f>_xlfn.XLOOKUP(Table2[[#This Row],[Unique BarCode]],$N$10:$N$37,$P$10:$P$37)</f>
        <v>Charger</v>
      </c>
      <c r="J2531" t="s">
        <v>991</v>
      </c>
      <c r="K2531" t="s">
        <v>1257</v>
      </c>
      <c r="L2531">
        <v>1</v>
      </c>
    </row>
    <row r="2532" spans="1:12" x14ac:dyDescent="0.2">
      <c r="A2532" s="1" t="d">
        <v>2023-02-13</v>
      </c>
      <c r="B2532" s="45">
        <v>-1</v>
      </c>
      <c r="C2532" t="s">
        <v>77</v>
      </c>
      <c r="D2532" t="str">
        <f>_xlfn.XLOOKUP(Table2[[#This Row],[Patron Group]],$R$10:$R$24,$S$10:$S$24)</f>
        <v>Undergraduate</v>
      </c>
      <c r="E2532" s="1" t="d">
        <v>2023-02-13</v>
      </c>
      <c r="F2532" t="s">
        <v>27</v>
      </c>
      <c r="G2532" t="s">
        <v>2265</v>
      </c>
      <c r="H2532" t="str">
        <f>_xlfn.XLOOKUP(Table2[[#This Row],[Unique BarCode]],$N$10:$N$37,$O$10:$O$37)</f>
        <v>IPHONE</v>
      </c>
      <c r="I2532" t="str">
        <f>_xlfn.XLOOKUP(Table2[[#This Row],[Unique BarCode]],$N$10:$N$37,$P$10:$P$37)</f>
        <v>Charger</v>
      </c>
      <c r="J2532" t="s">
        <v>8</v>
      </c>
      <c r="K2532" t="s">
        <v>28</v>
      </c>
      <c r="L2532">
        <v>1</v>
      </c>
    </row>
    <row r="2533" spans="1:12" x14ac:dyDescent="0.2">
      <c r="A2533" s="1" t="d">
        <v>2023-02-13</v>
      </c>
      <c r="B2533" s="45">
        <v>-1</v>
      </c>
      <c r="C2533" t="s">
        <v>77</v>
      </c>
      <c r="D2533" t="str">
        <f>_xlfn.XLOOKUP(Table2[[#This Row],[Patron Group]],$R$10:$R$24,$S$10:$S$24)</f>
        <v>Undergraduate</v>
      </c>
      <c r="E2533" s="1" t="d">
        <v>2023-02-13</v>
      </c>
      <c r="F2533" t="s">
        <v>1100</v>
      </c>
      <c r="G2533" t="s">
        <v>2265</v>
      </c>
      <c r="H2533" t="str">
        <f>_xlfn.XLOOKUP(Table2[[#This Row],[Unique BarCode]],$N$10:$N$37,$O$10:$O$37)</f>
        <v>IPHONE</v>
      </c>
      <c r="I2533" t="str">
        <f>_xlfn.XLOOKUP(Table2[[#This Row],[Unique BarCode]],$N$10:$N$37,$P$10:$P$37)</f>
        <v>Charger</v>
      </c>
      <c r="J2533" t="s">
        <v>8</v>
      </c>
      <c r="K2533" t="s">
        <v>1101</v>
      </c>
      <c r="L2533">
        <v>1</v>
      </c>
    </row>
    <row r="2534" spans="1:12" x14ac:dyDescent="0.2">
      <c r="A2534" s="1" t="d">
        <v>2023-02-13</v>
      </c>
      <c r="B2534" s="45">
        <v>-1</v>
      </c>
      <c r="C2534" t="s">
        <v>77</v>
      </c>
      <c r="D2534" t="str">
        <f>_xlfn.XLOOKUP(Table2[[#This Row],[Patron Group]],$R$10:$R$24,$S$10:$S$24)</f>
        <v>Undergraduate</v>
      </c>
      <c r="E2534" s="1" t="d">
        <v>2023-02-13</v>
      </c>
      <c r="F2534" t="s">
        <v>839</v>
      </c>
      <c r="G2534" t="s">
        <v>2265</v>
      </c>
      <c r="H2534" t="str">
        <f>_xlfn.XLOOKUP(Table2[[#This Row],[Unique BarCode]],$N$10:$N$37,$O$10:$O$37)</f>
        <v>IPHONE</v>
      </c>
      <c r="I2534" t="str">
        <f>_xlfn.XLOOKUP(Table2[[#This Row],[Unique BarCode]],$N$10:$N$37,$P$10:$P$37)</f>
        <v>Charger</v>
      </c>
      <c r="J2534" t="s">
        <v>8</v>
      </c>
      <c r="K2534" t="s">
        <v>840</v>
      </c>
      <c r="L2534">
        <v>1</v>
      </c>
    </row>
    <row r="2535" spans="1:12" x14ac:dyDescent="0.2">
      <c r="A2535" s="1" t="d">
        <v>2023-02-13</v>
      </c>
      <c r="B2535" s="45">
        <v>-1</v>
      </c>
      <c r="C2535" t="s">
        <v>77</v>
      </c>
      <c r="D2535" t="str">
        <f>_xlfn.XLOOKUP(Table2[[#This Row],[Patron Group]],$R$10:$R$24,$S$10:$S$24)</f>
        <v>Undergraduate</v>
      </c>
      <c r="E2535" s="1" t="d">
        <v>2023-02-13</v>
      </c>
      <c r="F2535" t="s">
        <v>1497</v>
      </c>
      <c r="G2535" t="s">
        <v>2265</v>
      </c>
      <c r="H2535" t="str">
        <f>_xlfn.XLOOKUP(Table2[[#This Row],[Unique BarCode]],$N$10:$N$37,$O$10:$O$37)</f>
        <v>IPHONE</v>
      </c>
      <c r="I2535" t="str">
        <f>_xlfn.XLOOKUP(Table2[[#This Row],[Unique BarCode]],$N$10:$N$37,$P$10:$P$37)</f>
        <v>Charger</v>
      </c>
      <c r="J2535" t="s">
        <v>8</v>
      </c>
      <c r="L2535">
        <v>1</v>
      </c>
    </row>
    <row r="2536" spans="1:12" x14ac:dyDescent="0.2">
      <c r="A2536" s="1" t="d">
        <v>2023-02-13</v>
      </c>
      <c r="B2536" s="45">
        <v>-1</v>
      </c>
      <c r="C2536" t="s">
        <v>77</v>
      </c>
      <c r="D2536" t="str">
        <f>_xlfn.XLOOKUP(Table2[[#This Row],[Patron Group]],$R$10:$R$24,$S$10:$S$24)</f>
        <v>Undergraduate</v>
      </c>
      <c r="E2536" s="1" t="d">
        <v>2023-02-13</v>
      </c>
      <c r="F2536" t="s">
        <v>86</v>
      </c>
      <c r="G2536" t="s">
        <v>2265</v>
      </c>
      <c r="H2536" t="str">
        <f>_xlfn.XLOOKUP(Table2[[#This Row],[Unique BarCode]],$N$10:$N$37,$O$10:$O$37)</f>
        <v>IPHONE</v>
      </c>
      <c r="I2536" t="str">
        <f>_xlfn.XLOOKUP(Table2[[#This Row],[Unique BarCode]],$N$10:$N$37,$P$10:$P$37)</f>
        <v>Charger</v>
      </c>
      <c r="J2536" t="s">
        <v>8</v>
      </c>
      <c r="K2536" t="s">
        <v>87</v>
      </c>
      <c r="L2536">
        <v>1</v>
      </c>
    </row>
    <row r="2537" spans="1:12" x14ac:dyDescent="0.2">
      <c r="A2537" s="1" t="d">
        <v>2023-02-13</v>
      </c>
      <c r="B2537" s="45">
        <v>-1</v>
      </c>
      <c r="C2537" t="s">
        <v>77</v>
      </c>
      <c r="D2537" t="str">
        <f>_xlfn.XLOOKUP(Table2[[#This Row],[Patron Group]],$R$10:$R$24,$S$10:$S$24)</f>
        <v>Undergraduate</v>
      </c>
      <c r="E2537" s="1" t="d">
        <v>2023-02-13</v>
      </c>
      <c r="F2537" t="s">
        <v>433</v>
      </c>
      <c r="G2537" t="s">
        <v>2265</v>
      </c>
      <c r="H2537" t="str">
        <f>_xlfn.XLOOKUP(Table2[[#This Row],[Unique BarCode]],$N$10:$N$37,$O$10:$O$37)</f>
        <v>IPHONE</v>
      </c>
      <c r="I2537" t="str">
        <f>_xlfn.XLOOKUP(Table2[[#This Row],[Unique BarCode]],$N$10:$N$37,$P$10:$P$37)</f>
        <v>Charger</v>
      </c>
      <c r="J2537" t="s">
        <v>8</v>
      </c>
      <c r="K2537" t="s">
        <v>434</v>
      </c>
      <c r="L2537">
        <v>1</v>
      </c>
    </row>
    <row r="2538" spans="1:12" x14ac:dyDescent="0.2">
      <c r="A2538" s="1" t="d">
        <v>2023-02-13</v>
      </c>
      <c r="B2538" s="45">
        <v>-1</v>
      </c>
      <c r="C2538" t="s">
        <v>77</v>
      </c>
      <c r="D2538" t="str">
        <f>_xlfn.XLOOKUP(Table2[[#This Row],[Patron Group]],$R$10:$R$24,$S$10:$S$24)</f>
        <v>Undergraduate</v>
      </c>
      <c r="E2538" s="1" t="d">
        <v>2023-02-13</v>
      </c>
      <c r="F2538" t="s">
        <v>29</v>
      </c>
      <c r="G2538" t="s">
        <v>2265</v>
      </c>
      <c r="H2538" t="str">
        <f>_xlfn.XLOOKUP(Table2[[#This Row],[Unique BarCode]],$N$10:$N$37,$O$10:$O$37)</f>
        <v>IPHONE</v>
      </c>
      <c r="I2538" t="str">
        <f>_xlfn.XLOOKUP(Table2[[#This Row],[Unique BarCode]],$N$10:$N$37,$P$10:$P$37)</f>
        <v>Charger</v>
      </c>
      <c r="J2538" t="s">
        <v>8</v>
      </c>
      <c r="K2538" t="s">
        <v>30</v>
      </c>
      <c r="L2538">
        <v>1</v>
      </c>
    </row>
    <row r="2539" spans="1:12" x14ac:dyDescent="0.2">
      <c r="A2539" s="1" t="d">
        <v>2023-02-13</v>
      </c>
      <c r="B2539" s="45">
        <v>-1</v>
      </c>
      <c r="C2539" t="s">
        <v>77</v>
      </c>
      <c r="D2539" t="str">
        <f>_xlfn.XLOOKUP(Table2[[#This Row],[Patron Group]],$R$10:$R$24,$S$10:$S$24)</f>
        <v>Undergraduate</v>
      </c>
      <c r="E2539" s="1" t="d">
        <v>2023-02-13</v>
      </c>
      <c r="F2539" t="s">
        <v>222</v>
      </c>
      <c r="G2539" t="s">
        <v>2265</v>
      </c>
      <c r="H2539" t="str">
        <f>_xlfn.XLOOKUP(Table2[[#This Row],[Unique BarCode]],$N$10:$N$37,$O$10:$O$37)</f>
        <v>IPHONE</v>
      </c>
      <c r="I2539" t="str">
        <f>_xlfn.XLOOKUP(Table2[[#This Row],[Unique BarCode]],$N$10:$N$37,$P$10:$P$37)</f>
        <v>Charger</v>
      </c>
      <c r="J2539" t="s">
        <v>13</v>
      </c>
      <c r="K2539" t="s">
        <v>223</v>
      </c>
      <c r="L2539">
        <v>1</v>
      </c>
    </row>
    <row r="2540" spans="1:12" x14ac:dyDescent="0.2">
      <c r="A2540" s="1" t="d">
        <v>2023-02-13</v>
      </c>
      <c r="B2540" s="45">
        <v>-1</v>
      </c>
      <c r="C2540" t="s">
        <v>77</v>
      </c>
      <c r="D2540" t="str">
        <f>_xlfn.XLOOKUP(Table2[[#This Row],[Patron Group]],$R$10:$R$24,$S$10:$S$24)</f>
        <v>Undergraduate</v>
      </c>
      <c r="E2540" s="1" t="d">
        <v>2023-02-13</v>
      </c>
      <c r="F2540" t="s">
        <v>266</v>
      </c>
      <c r="G2540" t="s">
        <v>2265</v>
      </c>
      <c r="H2540" t="str">
        <f>_xlfn.XLOOKUP(Table2[[#This Row],[Unique BarCode]],$N$10:$N$37,$O$10:$O$37)</f>
        <v>IPHONE</v>
      </c>
      <c r="I2540" t="str">
        <f>_xlfn.XLOOKUP(Table2[[#This Row],[Unique BarCode]],$N$10:$N$37,$P$10:$P$37)</f>
        <v>Charger</v>
      </c>
      <c r="J2540" t="s">
        <v>8</v>
      </c>
      <c r="L2540">
        <v>1</v>
      </c>
    </row>
    <row r="2541" spans="1:12" x14ac:dyDescent="0.2">
      <c r="A2541" s="1" t="d">
        <v>2023-02-13</v>
      </c>
      <c r="B2541" s="45">
        <v>-1</v>
      </c>
      <c r="C2541" t="s">
        <v>77</v>
      </c>
      <c r="D2541" t="str">
        <f>_xlfn.XLOOKUP(Table2[[#This Row],[Patron Group]],$R$10:$R$24,$S$10:$S$24)</f>
        <v>Undergraduate</v>
      </c>
      <c r="E2541" s="1" t="d">
        <v>2023-02-13</v>
      </c>
      <c r="F2541" t="s">
        <v>1630</v>
      </c>
      <c r="G2541" t="s">
        <v>2296</v>
      </c>
      <c r="H2541" t="str">
        <f>_xlfn.XLOOKUP(Table2[[#This Row],[Unique BarCode]],$N$10:$N$37,$O$10:$O$37)</f>
        <v>MACUSBC</v>
      </c>
      <c r="I2541" t="str">
        <f>_xlfn.XLOOKUP(Table2[[#This Row],[Unique BarCode]],$N$10:$N$37,$P$10:$P$37)</f>
        <v>Charger</v>
      </c>
      <c r="J2541" t="s">
        <v>8</v>
      </c>
      <c r="K2541" t="s">
        <v>470</v>
      </c>
      <c r="L2541">
        <v>1</v>
      </c>
    </row>
    <row r="2542" spans="1:12" x14ac:dyDescent="0.2">
      <c r="A2542" s="1" t="d">
        <v>2023-02-13</v>
      </c>
      <c r="B2542" s="45">
        <v>-1</v>
      </c>
      <c r="C2542" t="s">
        <v>77</v>
      </c>
      <c r="D2542" t="str">
        <f>_xlfn.XLOOKUP(Table2[[#This Row],[Patron Group]],$R$10:$R$24,$S$10:$S$24)</f>
        <v>Undergraduate</v>
      </c>
      <c r="E2542" s="1" t="d">
        <v>2023-02-13</v>
      </c>
      <c r="F2542" t="s">
        <v>469</v>
      </c>
      <c r="G2542" t="s">
        <v>2296</v>
      </c>
      <c r="H2542" t="str">
        <f>_xlfn.XLOOKUP(Table2[[#This Row],[Unique BarCode]],$N$10:$N$37,$O$10:$O$37)</f>
        <v>MACUSBC</v>
      </c>
      <c r="I2542" t="str">
        <f>_xlfn.XLOOKUP(Table2[[#This Row],[Unique BarCode]],$N$10:$N$37,$P$10:$P$37)</f>
        <v>Charger</v>
      </c>
      <c r="J2542" t="s">
        <v>8</v>
      </c>
      <c r="K2542" t="s">
        <v>470</v>
      </c>
      <c r="L2542">
        <v>1</v>
      </c>
    </row>
    <row r="2543" spans="1:12" x14ac:dyDescent="0.2">
      <c r="A2543" s="1" t="d">
        <v>2023-02-13</v>
      </c>
      <c r="B2543" s="45">
        <v>-1</v>
      </c>
      <c r="C2543" t="s">
        <v>77</v>
      </c>
      <c r="D2543" t="str">
        <f>_xlfn.XLOOKUP(Table2[[#This Row],[Patron Group]],$R$10:$R$24,$S$10:$S$24)</f>
        <v>Undergraduate</v>
      </c>
      <c r="E2543" s="1" t="d">
        <v>2023-02-13</v>
      </c>
      <c r="F2543" t="s">
        <v>471</v>
      </c>
      <c r="G2543" t="s">
        <v>2296</v>
      </c>
      <c r="H2543" t="str">
        <f>_xlfn.XLOOKUP(Table2[[#This Row],[Unique BarCode]],$N$10:$N$37,$O$10:$O$37)</f>
        <v>MACUSBC</v>
      </c>
      <c r="I2543" t="str">
        <f>_xlfn.XLOOKUP(Table2[[#This Row],[Unique BarCode]],$N$10:$N$37,$P$10:$P$37)</f>
        <v>Charger</v>
      </c>
      <c r="J2543" t="s">
        <v>8</v>
      </c>
      <c r="K2543" t="s">
        <v>472</v>
      </c>
      <c r="L2543">
        <v>1</v>
      </c>
    </row>
    <row r="2544" spans="1:12" x14ac:dyDescent="0.2">
      <c r="A2544" s="1" t="d">
        <v>2023-02-13</v>
      </c>
      <c r="B2544" s="45">
        <v>-1</v>
      </c>
      <c r="C2544" t="s">
        <v>77</v>
      </c>
      <c r="D2544" t="str">
        <f>_xlfn.XLOOKUP(Table2[[#This Row],[Patron Group]],$R$10:$R$24,$S$10:$S$24)</f>
        <v>Undergraduate</v>
      </c>
      <c r="E2544" s="1" t="d">
        <v>2023-02-13</v>
      </c>
      <c r="F2544" t="s">
        <v>1631</v>
      </c>
      <c r="G2544" t="s">
        <v>2296</v>
      </c>
      <c r="H2544" t="str">
        <f>_xlfn.XLOOKUP(Table2[[#This Row],[Unique BarCode]],$N$10:$N$37,$O$10:$O$37)</f>
        <v>MACUSBC</v>
      </c>
      <c r="I2544" t="str">
        <f>_xlfn.XLOOKUP(Table2[[#This Row],[Unique BarCode]],$N$10:$N$37,$P$10:$P$37)</f>
        <v>Charger</v>
      </c>
      <c r="J2544" t="s">
        <v>8</v>
      </c>
      <c r="K2544" t="s">
        <v>277</v>
      </c>
      <c r="L2544">
        <v>1</v>
      </c>
    </row>
    <row r="2545" spans="1:12" x14ac:dyDescent="0.2">
      <c r="A2545" s="1" t="d">
        <v>2023-02-13</v>
      </c>
      <c r="B2545" s="45">
        <v>-1</v>
      </c>
      <c r="C2545" t="s">
        <v>77</v>
      </c>
      <c r="D2545" t="str">
        <f>_xlfn.XLOOKUP(Table2[[#This Row],[Patron Group]],$R$10:$R$24,$S$10:$S$24)</f>
        <v>Undergraduate</v>
      </c>
      <c r="E2545" s="1" t="d">
        <v>2023-02-13</v>
      </c>
      <c r="F2545" t="s">
        <v>1632</v>
      </c>
      <c r="G2545" t="s">
        <v>2296</v>
      </c>
      <c r="H2545" t="str">
        <f>_xlfn.XLOOKUP(Table2[[#This Row],[Unique BarCode]],$N$10:$N$37,$O$10:$O$37)</f>
        <v>MACUSBC</v>
      </c>
      <c r="I2545" t="str">
        <f>_xlfn.XLOOKUP(Table2[[#This Row],[Unique BarCode]],$N$10:$N$37,$P$10:$P$37)</f>
        <v>Charger</v>
      </c>
      <c r="J2545" t="s">
        <v>8</v>
      </c>
      <c r="K2545" t="s">
        <v>214</v>
      </c>
      <c r="L2545">
        <v>1</v>
      </c>
    </row>
    <row r="2546" spans="1:12" x14ac:dyDescent="0.2">
      <c r="A2546" s="1" t="d">
        <v>2023-02-13</v>
      </c>
      <c r="B2546" s="45">
        <v>-1</v>
      </c>
      <c r="C2546" t="s">
        <v>77</v>
      </c>
      <c r="D2546" t="str">
        <f>_xlfn.XLOOKUP(Table2[[#This Row],[Patron Group]],$R$10:$R$24,$S$10:$S$24)</f>
        <v>Undergraduate</v>
      </c>
      <c r="E2546" s="1" t="d">
        <v>2023-02-13</v>
      </c>
      <c r="F2546" t="s">
        <v>1633</v>
      </c>
      <c r="G2546" t="s">
        <v>2296</v>
      </c>
      <c r="H2546" t="str">
        <f>_xlfn.XLOOKUP(Table2[[#This Row],[Unique BarCode]],$N$10:$N$37,$O$10:$O$37)</f>
        <v>MACUSBC</v>
      </c>
      <c r="I2546" t="str">
        <f>_xlfn.XLOOKUP(Table2[[#This Row],[Unique BarCode]],$N$10:$N$37,$P$10:$P$37)</f>
        <v>Charger</v>
      </c>
      <c r="J2546" t="s">
        <v>8</v>
      </c>
      <c r="K2546" t="s">
        <v>844</v>
      </c>
      <c r="L2546">
        <v>1</v>
      </c>
    </row>
    <row r="2547" spans="1:12" x14ac:dyDescent="0.2">
      <c r="A2547" s="1" t="d">
        <v>2023-02-13</v>
      </c>
      <c r="B2547" s="45">
        <v>-1</v>
      </c>
      <c r="C2547" t="s">
        <v>77</v>
      </c>
      <c r="D2547" t="str">
        <f>_xlfn.XLOOKUP(Table2[[#This Row],[Patron Group]],$R$10:$R$24,$S$10:$S$24)</f>
        <v>Undergraduate</v>
      </c>
      <c r="E2547" s="1" t="d">
        <v>2023-02-13</v>
      </c>
      <c r="F2547" t="s">
        <v>843</v>
      </c>
      <c r="G2547" t="s">
        <v>2296</v>
      </c>
      <c r="H2547" t="str">
        <f>_xlfn.XLOOKUP(Table2[[#This Row],[Unique BarCode]],$N$10:$N$37,$O$10:$O$37)</f>
        <v>MACUSBC</v>
      </c>
      <c r="I2547" t="str">
        <f>_xlfn.XLOOKUP(Table2[[#This Row],[Unique BarCode]],$N$10:$N$37,$P$10:$P$37)</f>
        <v>Charger</v>
      </c>
      <c r="J2547" t="s">
        <v>8</v>
      </c>
      <c r="K2547" t="s">
        <v>844</v>
      </c>
      <c r="L2547">
        <v>1</v>
      </c>
    </row>
    <row r="2548" spans="1:12" x14ac:dyDescent="0.2">
      <c r="A2548" s="1" t="d">
        <v>2023-02-13</v>
      </c>
      <c r="B2548" s="45">
        <v>-1</v>
      </c>
      <c r="C2548" t="s">
        <v>77</v>
      </c>
      <c r="D2548" t="str">
        <f>_xlfn.XLOOKUP(Table2[[#This Row],[Patron Group]],$R$10:$R$24,$S$10:$S$24)</f>
        <v>Undergraduate</v>
      </c>
      <c r="E2548" s="1" t="d">
        <v>2023-02-13</v>
      </c>
      <c r="F2548" t="s">
        <v>1634</v>
      </c>
      <c r="G2548" t="s">
        <v>2296</v>
      </c>
      <c r="H2548" t="str">
        <f>_xlfn.XLOOKUP(Table2[[#This Row],[Unique BarCode]],$N$10:$N$37,$O$10:$O$37)</f>
        <v>MACUSBC</v>
      </c>
      <c r="I2548" t="str">
        <f>_xlfn.XLOOKUP(Table2[[#This Row],[Unique BarCode]],$N$10:$N$37,$P$10:$P$37)</f>
        <v>Charger</v>
      </c>
      <c r="J2548" t="s">
        <v>8</v>
      </c>
      <c r="K2548" t="s">
        <v>38</v>
      </c>
      <c r="L2548">
        <v>1</v>
      </c>
    </row>
    <row r="2549" spans="1:12" x14ac:dyDescent="0.2">
      <c r="A2549" s="1" t="d">
        <v>2023-02-13</v>
      </c>
      <c r="B2549" s="45">
        <v>-1</v>
      </c>
      <c r="C2549" t="s">
        <v>77</v>
      </c>
      <c r="D2549" t="str">
        <f>_xlfn.XLOOKUP(Table2[[#This Row],[Patron Group]],$R$10:$R$24,$S$10:$S$24)</f>
        <v>Undergraduate</v>
      </c>
      <c r="E2549" s="1" t="d">
        <v>2023-02-13</v>
      </c>
      <c r="F2549" t="s">
        <v>1614</v>
      </c>
      <c r="G2549" t="s">
        <v>2296</v>
      </c>
      <c r="H2549" t="str">
        <f>_xlfn.XLOOKUP(Table2[[#This Row],[Unique BarCode]],$N$10:$N$37,$O$10:$O$37)</f>
        <v>MACUSBC</v>
      </c>
      <c r="I2549" t="str">
        <f>_xlfn.XLOOKUP(Table2[[#This Row],[Unique BarCode]],$N$10:$N$37,$P$10:$P$37)</f>
        <v>Charger</v>
      </c>
      <c r="J2549" t="s">
        <v>8</v>
      </c>
      <c r="K2549" t="s">
        <v>94</v>
      </c>
      <c r="L2549">
        <v>1</v>
      </c>
    </row>
    <row r="2550" spans="1:12" x14ac:dyDescent="0.2">
      <c r="A2550" s="1" t="d">
        <v>2023-02-13</v>
      </c>
      <c r="B2550" s="45">
        <v>-1</v>
      </c>
      <c r="C2550" t="s">
        <v>77</v>
      </c>
      <c r="D2550" t="str">
        <f>_xlfn.XLOOKUP(Table2[[#This Row],[Patron Group]],$R$10:$R$24,$S$10:$S$24)</f>
        <v>Undergraduate</v>
      </c>
      <c r="E2550" s="1" t="d">
        <v>2023-02-13</v>
      </c>
      <c r="F2550" t="s">
        <v>93</v>
      </c>
      <c r="G2550" t="s">
        <v>2296</v>
      </c>
      <c r="H2550" t="str">
        <f>_xlfn.XLOOKUP(Table2[[#This Row],[Unique BarCode]],$N$10:$N$37,$O$10:$O$37)</f>
        <v>MACUSBC</v>
      </c>
      <c r="I2550" t="str">
        <f>_xlfn.XLOOKUP(Table2[[#This Row],[Unique BarCode]],$N$10:$N$37,$P$10:$P$37)</f>
        <v>Charger</v>
      </c>
      <c r="J2550" t="s">
        <v>8</v>
      </c>
      <c r="K2550" t="s">
        <v>94</v>
      </c>
      <c r="L2550">
        <v>1</v>
      </c>
    </row>
    <row r="2551" spans="1:12" x14ac:dyDescent="0.2">
      <c r="A2551" s="1" t="d">
        <v>2023-02-13</v>
      </c>
      <c r="B2551" s="45">
        <v>-1</v>
      </c>
      <c r="C2551" t="s">
        <v>77</v>
      </c>
      <c r="D2551" t="str">
        <f>_xlfn.XLOOKUP(Table2[[#This Row],[Patron Group]],$R$10:$R$24,$S$10:$S$24)</f>
        <v>Undergraduate</v>
      </c>
      <c r="E2551" s="1" t="d">
        <v>2023-02-13</v>
      </c>
      <c r="F2551" t="s">
        <v>1318</v>
      </c>
      <c r="G2551" t="s">
        <v>2271</v>
      </c>
      <c r="H2551" t="str">
        <f>_xlfn.XLOOKUP(Table2[[#This Row],[Unique BarCode]],$N$10:$N$37,$O$10:$O$37)</f>
        <v>OMNI</v>
      </c>
      <c r="I2551" t="str">
        <f>_xlfn.XLOOKUP(Table2[[#This Row],[Unique BarCode]],$N$10:$N$37,$P$10:$P$37)</f>
        <v>Charger</v>
      </c>
      <c r="J2551" t="s">
        <v>49</v>
      </c>
      <c r="K2551" t="s">
        <v>1319</v>
      </c>
      <c r="L2551">
        <v>1</v>
      </c>
    </row>
    <row r="2552" spans="1:12" x14ac:dyDescent="0.2">
      <c r="A2552" s="1" t="d">
        <v>2023-02-13</v>
      </c>
      <c r="B2552" s="45">
        <v>-1</v>
      </c>
      <c r="C2552" t="s">
        <v>77</v>
      </c>
      <c r="D2552" t="str">
        <f>_xlfn.XLOOKUP(Table2[[#This Row],[Patron Group]],$R$10:$R$24,$S$10:$S$24)</f>
        <v>Undergraduate</v>
      </c>
      <c r="E2552" s="1" t="d">
        <v>2023-02-13</v>
      </c>
      <c r="F2552" t="s">
        <v>944</v>
      </c>
      <c r="G2552" t="s">
        <v>2271</v>
      </c>
      <c r="H2552" t="str">
        <f>_xlfn.XLOOKUP(Table2[[#This Row],[Unique BarCode]],$N$10:$N$37,$O$10:$O$37)</f>
        <v>OMNI</v>
      </c>
      <c r="I2552" t="str">
        <f>_xlfn.XLOOKUP(Table2[[#This Row],[Unique BarCode]],$N$10:$N$37,$P$10:$P$37)</f>
        <v>Charger</v>
      </c>
      <c r="J2552" t="s">
        <v>8</v>
      </c>
      <c r="L2552">
        <v>1</v>
      </c>
    </row>
    <row r="2553" spans="1:12" x14ac:dyDescent="0.2">
      <c r="A2553" s="1" t="d">
        <v>2023-02-13</v>
      </c>
      <c r="B2553" s="45">
        <v>-1</v>
      </c>
      <c r="C2553" t="s">
        <v>77</v>
      </c>
      <c r="D2553" t="str">
        <f>_xlfn.XLOOKUP(Table2[[#This Row],[Patron Group]],$R$10:$R$24,$S$10:$S$24)</f>
        <v>Undergraduate</v>
      </c>
      <c r="E2553" s="1" t="d">
        <v>2023-02-13</v>
      </c>
      <c r="F2553" t="s">
        <v>556</v>
      </c>
      <c r="G2553" t="s">
        <v>2285</v>
      </c>
      <c r="H2553" t="str">
        <f>_xlfn.XLOOKUP(Table2[[#This Row],[Unique BarCode]],$N$10:$N$37,$O$10:$O$37)</f>
        <v>UHDMI</v>
      </c>
      <c r="I2553" t="str">
        <f>_xlfn.XLOOKUP(Table2[[#This Row],[Unique BarCode]],$N$10:$N$37,$P$10:$P$37)</f>
        <v>Cable</v>
      </c>
      <c r="J2553" t="s">
        <v>8</v>
      </c>
      <c r="L2553">
        <v>1</v>
      </c>
    </row>
    <row r="2554" spans="1:12" x14ac:dyDescent="0.2">
      <c r="A2554" s="1" t="d">
        <v>2023-02-13</v>
      </c>
      <c r="B2554" s="45">
        <v>-1</v>
      </c>
      <c r="C2554" t="s">
        <v>77</v>
      </c>
      <c r="D2554" t="str">
        <f>_xlfn.XLOOKUP(Table2[[#This Row],[Patron Group]],$R$10:$R$24,$S$10:$S$24)</f>
        <v>Undergraduate</v>
      </c>
      <c r="E2554" s="1" t="d">
        <v>2023-02-13</v>
      </c>
      <c r="F2554" t="s">
        <v>1322</v>
      </c>
      <c r="G2554" t="s">
        <v>2294</v>
      </c>
      <c r="H2554" t="str">
        <f>_xlfn.XLOOKUP(Table2[[#This Row],[Unique BarCode]],$N$10:$N$37,$O$10:$O$37)</f>
        <v>UVGA</v>
      </c>
      <c r="I2554" t="str">
        <f>_xlfn.XLOOKUP(Table2[[#This Row],[Unique BarCode]],$N$10:$N$37,$P$10:$P$37)</f>
        <v>Cable</v>
      </c>
      <c r="J2554" t="s">
        <v>8</v>
      </c>
      <c r="K2554" t="s">
        <v>1323</v>
      </c>
      <c r="L2554">
        <v>1</v>
      </c>
    </row>
    <row r="2555" spans="1:12" x14ac:dyDescent="0.2">
      <c r="A2555" s="1" t="d">
        <v>2023-02-13</v>
      </c>
      <c r="B2555" s="45">
        <v>-1</v>
      </c>
      <c r="C2555" t="s">
        <v>77</v>
      </c>
      <c r="D2555" t="str">
        <f>_xlfn.XLOOKUP(Table2[[#This Row],[Patron Group]],$R$10:$R$24,$S$10:$S$24)</f>
        <v>Undergraduate</v>
      </c>
      <c r="E2555" s="1" t="d">
        <v>2023-02-13</v>
      </c>
      <c r="F2555" t="s">
        <v>816</v>
      </c>
      <c r="G2555" t="s">
        <v>2294</v>
      </c>
      <c r="H2555" t="str">
        <f>_xlfn.XLOOKUP(Table2[[#This Row],[Unique BarCode]],$N$10:$N$37,$O$10:$O$37)</f>
        <v>UVGA</v>
      </c>
      <c r="I2555" t="str">
        <f>_xlfn.XLOOKUP(Table2[[#This Row],[Unique BarCode]],$N$10:$N$37,$P$10:$P$37)</f>
        <v>Cable</v>
      </c>
      <c r="J2555" t="s">
        <v>8</v>
      </c>
      <c r="L2555">
        <v>1</v>
      </c>
    </row>
    <row r="2556" spans="1:12" x14ac:dyDescent="0.2">
      <c r="A2556" s="1" t="d">
        <v>2023-02-13</v>
      </c>
      <c r="B2556" s="45">
        <v>-1</v>
      </c>
      <c r="C2556" t="s">
        <v>77</v>
      </c>
      <c r="D2556" t="str">
        <f>_xlfn.XLOOKUP(Table2[[#This Row],[Patron Group]],$R$10:$R$24,$S$10:$S$24)</f>
        <v>Undergraduate</v>
      </c>
      <c r="E2556" s="1" t="d">
        <v>2023-02-13</v>
      </c>
      <c r="F2556" t="s">
        <v>1262</v>
      </c>
      <c r="G2556" t="s">
        <v>2294</v>
      </c>
      <c r="H2556" t="str">
        <f>_xlfn.XLOOKUP(Table2[[#This Row],[Unique BarCode]],$N$10:$N$37,$O$10:$O$37)</f>
        <v>UVGA</v>
      </c>
      <c r="I2556" t="str">
        <f>_xlfn.XLOOKUP(Table2[[#This Row],[Unique BarCode]],$N$10:$N$37,$P$10:$P$37)</f>
        <v>Cable</v>
      </c>
      <c r="J2556" t="s">
        <v>8</v>
      </c>
      <c r="L2556">
        <v>1</v>
      </c>
    </row>
    <row r="2557" spans="1:12" x14ac:dyDescent="0.2">
      <c r="A2557" s="1" t="d">
        <v>2023-02-13</v>
      </c>
      <c r="B2557" s="45">
        <v>-1</v>
      </c>
      <c r="C2557" t="s">
        <v>77</v>
      </c>
      <c r="D2557" t="str">
        <f>_xlfn.XLOOKUP(Table2[[#This Row],[Patron Group]],$R$10:$R$24,$S$10:$S$24)</f>
        <v>Undergraduate</v>
      </c>
      <c r="E2557" s="1" t="d">
        <v>2023-02-13</v>
      </c>
      <c r="F2557" t="s">
        <v>1440</v>
      </c>
      <c r="G2557" t="s">
        <v>2272</v>
      </c>
      <c r="H2557" t="str">
        <f>_xlfn.XLOOKUP(Table2[[#This Row],[Unique BarCode]],$N$10:$N$37,$O$10:$O$37)</f>
        <v>WALLADPT</v>
      </c>
      <c r="I2557" t="str">
        <f>_xlfn.XLOOKUP(Table2[[#This Row],[Unique BarCode]],$N$10:$N$37,$P$10:$P$37)</f>
        <v>Charger</v>
      </c>
      <c r="J2557" t="s">
        <v>49</v>
      </c>
      <c r="K2557" t="s">
        <v>1441</v>
      </c>
      <c r="L2557">
        <v>1</v>
      </c>
    </row>
    <row r="2558" spans="1:12" x14ac:dyDescent="0.2">
      <c r="A2558" s="1" t="d">
        <v>2023-02-13</v>
      </c>
      <c r="B2558" s="45">
        <v>-1</v>
      </c>
      <c r="C2558" t="s">
        <v>77</v>
      </c>
      <c r="D2558" t="str">
        <f>_xlfn.XLOOKUP(Table2[[#This Row],[Patron Group]],$R$10:$R$24,$S$10:$S$24)</f>
        <v>Undergraduate</v>
      </c>
      <c r="E2558" s="1" t="d">
        <v>2023-02-13</v>
      </c>
      <c r="F2558" t="s">
        <v>1442</v>
      </c>
      <c r="G2558" t="s">
        <v>2272</v>
      </c>
      <c r="H2558" t="str">
        <f>_xlfn.XLOOKUP(Table2[[#This Row],[Unique BarCode]],$N$10:$N$37,$O$10:$O$37)</f>
        <v>WALLADPT</v>
      </c>
      <c r="I2558" t="str">
        <f>_xlfn.XLOOKUP(Table2[[#This Row],[Unique BarCode]],$N$10:$N$37,$P$10:$P$37)</f>
        <v>Charger</v>
      </c>
      <c r="J2558" t="s">
        <v>13</v>
      </c>
      <c r="K2558" t="s">
        <v>1443</v>
      </c>
      <c r="L2558">
        <v>1</v>
      </c>
    </row>
    <row r="2559" spans="1:12" x14ac:dyDescent="0.2">
      <c r="A2559" s="1" t="d">
        <v>2023-02-13</v>
      </c>
      <c r="B2559" s="45">
        <v>-1</v>
      </c>
      <c r="C2559" t="s">
        <v>77</v>
      </c>
      <c r="D2559" t="str">
        <f>_xlfn.XLOOKUP(Table2[[#This Row],[Patron Group]],$R$10:$R$24,$S$10:$S$24)</f>
        <v>Undergraduate</v>
      </c>
      <c r="E2559" s="1" t="d">
        <v>2023-02-13</v>
      </c>
      <c r="F2559" t="s">
        <v>1390</v>
      </c>
      <c r="G2559" t="s">
        <v>2272</v>
      </c>
      <c r="H2559" t="str">
        <f>_xlfn.XLOOKUP(Table2[[#This Row],[Unique BarCode]],$N$10:$N$37,$O$10:$O$37)</f>
        <v>WALLADPT</v>
      </c>
      <c r="I2559" t="str">
        <f>_xlfn.XLOOKUP(Table2[[#This Row],[Unique BarCode]],$N$10:$N$37,$P$10:$P$37)</f>
        <v>Charger</v>
      </c>
      <c r="J2559" t="s">
        <v>8</v>
      </c>
      <c r="K2559" t="s">
        <v>1391</v>
      </c>
      <c r="L2559">
        <v>1</v>
      </c>
    </row>
    <row r="2560" spans="1:12" x14ac:dyDescent="0.2">
      <c r="A2560" s="1" t="d">
        <v>2023-02-13</v>
      </c>
      <c r="B2560" s="45">
        <v>-1</v>
      </c>
      <c r="C2560" t="s">
        <v>77</v>
      </c>
      <c r="D2560" t="str">
        <f>_xlfn.XLOOKUP(Table2[[#This Row],[Patron Group]],$R$10:$R$24,$S$10:$S$24)</f>
        <v>Undergraduate</v>
      </c>
      <c r="E2560" s="1" t="d">
        <v>2023-02-13</v>
      </c>
      <c r="F2560" t="s">
        <v>1326</v>
      </c>
      <c r="G2560" t="s">
        <v>2272</v>
      </c>
      <c r="H2560" t="str">
        <f>_xlfn.XLOOKUP(Table2[[#This Row],[Unique BarCode]],$N$10:$N$37,$O$10:$O$37)</f>
        <v>WALLADPT</v>
      </c>
      <c r="I2560" t="str">
        <f>_xlfn.XLOOKUP(Table2[[#This Row],[Unique BarCode]],$N$10:$N$37,$P$10:$P$37)</f>
        <v>Charger</v>
      </c>
      <c r="J2560" t="s">
        <v>8</v>
      </c>
      <c r="K2560" t="s">
        <v>1327</v>
      </c>
      <c r="L2560">
        <v>1</v>
      </c>
    </row>
    <row r="2561" spans="1:12" x14ac:dyDescent="0.2">
      <c r="A2561" s="1" t="d">
        <v>2023-02-13</v>
      </c>
      <c r="B2561" s="45">
        <v>-1</v>
      </c>
      <c r="C2561" t="s">
        <v>77</v>
      </c>
      <c r="D2561" t="str">
        <f>_xlfn.XLOOKUP(Table2[[#This Row],[Patron Group]],$R$10:$R$24,$S$10:$S$24)</f>
        <v>Undergraduate</v>
      </c>
      <c r="E2561" s="1" t="d">
        <v>2023-02-13</v>
      </c>
      <c r="F2561" t="s">
        <v>1587</v>
      </c>
      <c r="G2561" t="s">
        <v>2272</v>
      </c>
      <c r="H2561" t="str">
        <f>_xlfn.XLOOKUP(Table2[[#This Row],[Unique BarCode]],$N$10:$N$37,$O$10:$O$37)</f>
        <v>WALLADPT</v>
      </c>
      <c r="I2561" t="str">
        <f>_xlfn.XLOOKUP(Table2[[#This Row],[Unique BarCode]],$N$10:$N$37,$P$10:$P$37)</f>
        <v>Charger</v>
      </c>
      <c r="J2561" t="s">
        <v>8</v>
      </c>
      <c r="L2561">
        <v>1</v>
      </c>
    </row>
    <row r="2562" spans="1:12" x14ac:dyDescent="0.2">
      <c r="A2562" s="1" t="d">
        <v>2023-02-13</v>
      </c>
      <c r="B2562" s="45">
        <v>-1</v>
      </c>
      <c r="C2562" t="s">
        <v>77</v>
      </c>
      <c r="D2562" t="str">
        <f>_xlfn.XLOOKUP(Table2[[#This Row],[Patron Group]],$R$10:$R$24,$S$10:$S$24)</f>
        <v>Undergraduate</v>
      </c>
      <c r="E2562" s="1" t="d">
        <v>2023-02-13</v>
      </c>
      <c r="F2562" t="s">
        <v>483</v>
      </c>
      <c r="G2562" t="s">
        <v>2272</v>
      </c>
      <c r="H2562" t="str">
        <f>_xlfn.XLOOKUP(Table2[[#This Row],[Unique BarCode]],$N$10:$N$37,$O$10:$O$37)</f>
        <v>WALLADPT</v>
      </c>
      <c r="I2562" t="str">
        <f>_xlfn.XLOOKUP(Table2[[#This Row],[Unique BarCode]],$N$10:$N$37,$P$10:$P$37)</f>
        <v>Charger</v>
      </c>
      <c r="J2562" t="s">
        <v>8</v>
      </c>
      <c r="L2562">
        <v>1</v>
      </c>
    </row>
    <row r="2563" spans="1:12" x14ac:dyDescent="0.2">
      <c r="A2563" s="1" t="d">
        <v>2023-02-13</v>
      </c>
      <c r="B2563" s="45">
        <v>-1</v>
      </c>
      <c r="C2563" t="s">
        <v>77</v>
      </c>
      <c r="D2563" t="str">
        <f>_xlfn.XLOOKUP(Table2[[#This Row],[Patron Group]],$R$10:$R$24,$S$10:$S$24)</f>
        <v>Undergraduate</v>
      </c>
      <c r="E2563" s="1" t="d">
        <v>2023-02-13</v>
      </c>
      <c r="F2563" t="s">
        <v>47</v>
      </c>
      <c r="G2563" t="s">
        <v>2272</v>
      </c>
      <c r="H2563" t="str">
        <f>_xlfn.XLOOKUP(Table2[[#This Row],[Unique BarCode]],$N$10:$N$37,$O$10:$O$37)</f>
        <v>WALLADPT</v>
      </c>
      <c r="I2563" t="str">
        <f>_xlfn.XLOOKUP(Table2[[#This Row],[Unique BarCode]],$N$10:$N$37,$P$10:$P$37)</f>
        <v>Charger</v>
      </c>
      <c r="J2563" t="s">
        <v>8</v>
      </c>
      <c r="L2563">
        <v>1</v>
      </c>
    </row>
    <row r="2564" spans="1:12" x14ac:dyDescent="0.2">
      <c r="A2564" s="1" t="d">
        <v>2023-02-13</v>
      </c>
      <c r="B2564" s="45">
        <v>-1</v>
      </c>
      <c r="C2564" t="s">
        <v>77</v>
      </c>
      <c r="D2564" t="str">
        <f>_xlfn.XLOOKUP(Table2[[#This Row],[Patron Group]],$R$10:$R$24,$S$10:$S$24)</f>
        <v>Undergraduate</v>
      </c>
      <c r="E2564" s="1" t="d">
        <v>2023-02-13</v>
      </c>
      <c r="F2564" t="s">
        <v>1422</v>
      </c>
      <c r="G2564" t="s">
        <v>2272</v>
      </c>
      <c r="H2564" t="str">
        <f>_xlfn.XLOOKUP(Table2[[#This Row],[Unique BarCode]],$N$10:$N$37,$O$10:$O$37)</f>
        <v>WALLADPT</v>
      </c>
      <c r="I2564" t="str">
        <f>_xlfn.XLOOKUP(Table2[[#This Row],[Unique BarCode]],$N$10:$N$37,$P$10:$P$37)</f>
        <v>Charger</v>
      </c>
      <c r="J2564" t="s">
        <v>8</v>
      </c>
      <c r="L2564">
        <v>1</v>
      </c>
    </row>
    <row r="2565" spans="1:12" x14ac:dyDescent="0.2">
      <c r="A2565" s="1" t="d">
        <v>2023-02-13</v>
      </c>
      <c r="B2565" s="45">
        <v>-1</v>
      </c>
      <c r="C2565" t="s">
        <v>77</v>
      </c>
      <c r="D2565" t="str">
        <f>_xlfn.XLOOKUP(Table2[[#This Row],[Patron Group]],$R$10:$R$24,$S$10:$S$24)</f>
        <v>Undergraduate</v>
      </c>
      <c r="E2565" s="1" t="d">
        <v>2023-02-13</v>
      </c>
      <c r="F2565" t="s">
        <v>96</v>
      </c>
      <c r="G2565" t="s">
        <v>2272</v>
      </c>
      <c r="H2565" t="str">
        <f>_xlfn.XLOOKUP(Table2[[#This Row],[Unique BarCode]],$N$10:$N$37,$O$10:$O$37)</f>
        <v>WALLADPT</v>
      </c>
      <c r="I2565" t="str">
        <f>_xlfn.XLOOKUP(Table2[[#This Row],[Unique BarCode]],$N$10:$N$37,$P$10:$P$37)</f>
        <v>Charger</v>
      </c>
      <c r="J2565" t="s">
        <v>8</v>
      </c>
      <c r="L2565">
        <v>1</v>
      </c>
    </row>
    <row r="2566" spans="1:12" x14ac:dyDescent="0.2">
      <c r="A2566" s="1" t="d">
        <v>2023-02-13</v>
      </c>
      <c r="B2566" s="45">
        <v>-1</v>
      </c>
      <c r="C2566" t="s">
        <v>77</v>
      </c>
      <c r="D2566" t="str">
        <f>_xlfn.XLOOKUP(Table2[[#This Row],[Patron Group]],$R$10:$R$24,$S$10:$S$24)</f>
        <v>Undergraduate</v>
      </c>
      <c r="E2566" s="1" t="d">
        <v>2023-02-13</v>
      </c>
      <c r="F2566" t="s">
        <v>97</v>
      </c>
      <c r="G2566" t="s">
        <v>2272</v>
      </c>
      <c r="H2566" t="str">
        <f>_xlfn.XLOOKUP(Table2[[#This Row],[Unique BarCode]],$N$10:$N$37,$O$10:$O$37)</f>
        <v>WALLADPT</v>
      </c>
      <c r="I2566" t="str">
        <f>_xlfn.XLOOKUP(Table2[[#This Row],[Unique BarCode]],$N$10:$N$37,$P$10:$P$37)</f>
        <v>Charger</v>
      </c>
      <c r="J2566" t="s">
        <v>8</v>
      </c>
      <c r="L2566">
        <v>1</v>
      </c>
    </row>
    <row r="2567" spans="1:12" x14ac:dyDescent="0.2">
      <c r="A2567" s="1" t="d">
        <v>2023-02-13</v>
      </c>
      <c r="B2567" s="45">
        <v>-1</v>
      </c>
      <c r="C2567" t="s">
        <v>77</v>
      </c>
      <c r="D2567" t="str">
        <f>_xlfn.XLOOKUP(Table2[[#This Row],[Patron Group]],$R$10:$R$24,$S$10:$S$24)</f>
        <v>Undergraduate</v>
      </c>
      <c r="E2567" s="1" t="d">
        <v>2023-02-13</v>
      </c>
      <c r="F2567" t="s">
        <v>275</v>
      </c>
      <c r="G2567" t="s">
        <v>2272</v>
      </c>
      <c r="H2567" t="str">
        <f>_xlfn.XLOOKUP(Table2[[#This Row],[Unique BarCode]],$N$10:$N$37,$O$10:$O$37)</f>
        <v>WALLADPT</v>
      </c>
      <c r="I2567" t="str">
        <f>_xlfn.XLOOKUP(Table2[[#This Row],[Unique BarCode]],$N$10:$N$37,$P$10:$P$37)</f>
        <v>Charger</v>
      </c>
      <c r="J2567" t="s">
        <v>8</v>
      </c>
      <c r="L2567">
        <v>1</v>
      </c>
    </row>
    <row r="2568" spans="1:12" x14ac:dyDescent="0.2">
      <c r="A2568" s="1" t="d">
        <v>2023-02-13</v>
      </c>
      <c r="B2568" s="45">
        <v>-1</v>
      </c>
      <c r="C2568" t="s">
        <v>77</v>
      </c>
      <c r="D2568" t="str">
        <f>_xlfn.XLOOKUP(Table2[[#This Row],[Patron Group]],$R$10:$R$24,$S$10:$S$24)</f>
        <v>Undergraduate</v>
      </c>
      <c r="E2568" s="1" t="d">
        <v>2023-02-13</v>
      </c>
      <c r="F2568" t="s">
        <v>1635</v>
      </c>
      <c r="G2568" t="s">
        <v>2272</v>
      </c>
      <c r="H2568" t="str">
        <f>_xlfn.XLOOKUP(Table2[[#This Row],[Unique BarCode]],$N$10:$N$37,$O$10:$O$37)</f>
        <v>WALLADPT</v>
      </c>
      <c r="I2568" t="str">
        <f>_xlfn.XLOOKUP(Table2[[#This Row],[Unique BarCode]],$N$10:$N$37,$P$10:$P$37)</f>
        <v>Charger</v>
      </c>
      <c r="J2568" t="s">
        <v>8</v>
      </c>
      <c r="L2568">
        <v>1</v>
      </c>
    </row>
    <row r="2569" spans="1:12" x14ac:dyDescent="0.2">
      <c r="A2569" s="1" t="d">
        <v>2023-02-13</v>
      </c>
      <c r="B2569" s="45">
        <v>-1</v>
      </c>
      <c r="C2569" t="s">
        <v>77</v>
      </c>
      <c r="D2569" t="str">
        <f>_xlfn.XLOOKUP(Table2[[#This Row],[Patron Group]],$R$10:$R$24,$S$10:$S$24)</f>
        <v>Undergraduate</v>
      </c>
      <c r="E2569" s="1" t="d">
        <v>2023-02-15</v>
      </c>
      <c r="F2569" t="s">
        <v>1098</v>
      </c>
      <c r="G2569" t="s">
        <v>2276</v>
      </c>
      <c r="H2569" t="str">
        <f>_xlfn.XLOOKUP(Table2[[#This Row],[Unique BarCode]],$N$10:$N$37,$O$10:$O$37)</f>
        <v>CALC</v>
      </c>
      <c r="I2569" t="str">
        <f>_xlfn.XLOOKUP(Table2[[#This Row],[Unique BarCode]],$N$10:$N$37,$P$10:$P$37)</f>
        <v>Accessory</v>
      </c>
      <c r="J2569" t="s">
        <v>8</v>
      </c>
      <c r="K2569" t="s">
        <v>1099</v>
      </c>
      <c r="L2569">
        <v>1</v>
      </c>
    </row>
    <row r="2570" spans="1:12" x14ac:dyDescent="0.2">
      <c r="A2570" s="1" t="d">
        <v>2023-02-13</v>
      </c>
      <c r="B2570" s="45">
        <v>-1</v>
      </c>
      <c r="C2570" t="s">
        <v>77</v>
      </c>
      <c r="D2570" t="str">
        <f>_xlfn.XLOOKUP(Table2[[#This Row],[Patron Group]],$R$10:$R$24,$S$10:$S$24)</f>
        <v>Undergraduate</v>
      </c>
      <c r="E2570" s="1" t="d">
        <v>2023-02-20</v>
      </c>
      <c r="F2570" t="s">
        <v>1356</v>
      </c>
      <c r="G2570" t="s">
        <v>2273</v>
      </c>
      <c r="H2570" t="str">
        <f>_xlfn.XLOOKUP(Table2[[#This Row],[Unique BarCode]],$N$10:$N$37,$O$10:$O$37)</f>
        <v>ChromeBook</v>
      </c>
      <c r="I2570" t="str">
        <f>_xlfn.XLOOKUP(Table2[[#This Row],[Unique BarCode]],$N$10:$N$37,$P$10:$P$37)</f>
        <v>Device</v>
      </c>
      <c r="J2570" t="s">
        <v>13</v>
      </c>
      <c r="K2570" t="s">
        <v>1357</v>
      </c>
      <c r="L2570">
        <v>1</v>
      </c>
    </row>
    <row r="2571" spans="1:12" x14ac:dyDescent="0.2">
      <c r="A2571" s="1" t="d">
        <v>2023-02-13</v>
      </c>
      <c r="B2571" s="45">
        <v>-1</v>
      </c>
      <c r="C2571" t="s">
        <v>77</v>
      </c>
      <c r="D2571" t="str">
        <f>_xlfn.XLOOKUP(Table2[[#This Row],[Patron Group]],$R$10:$R$24,$S$10:$S$24)</f>
        <v>Undergraduate</v>
      </c>
      <c r="E2571" s="1" t="d">
        <v>2023-02-20</v>
      </c>
      <c r="F2571" t="s">
        <v>286</v>
      </c>
      <c r="G2571" t="s">
        <v>2273</v>
      </c>
      <c r="H2571" t="str">
        <f>_xlfn.XLOOKUP(Table2[[#This Row],[Unique BarCode]],$N$10:$N$37,$O$10:$O$37)</f>
        <v>ChromeBook</v>
      </c>
      <c r="I2571" t="str">
        <f>_xlfn.XLOOKUP(Table2[[#This Row],[Unique BarCode]],$N$10:$N$37,$P$10:$P$37)</f>
        <v>Device</v>
      </c>
      <c r="J2571" t="s">
        <v>128</v>
      </c>
      <c r="K2571" t="s">
        <v>287</v>
      </c>
      <c r="L2571">
        <v>1</v>
      </c>
    </row>
    <row r="2572" spans="1:12" x14ac:dyDescent="0.2">
      <c r="A2572" s="1" t="d">
        <v>2023-02-13</v>
      </c>
      <c r="B2572" s="45">
        <v>-1</v>
      </c>
      <c r="C2572" t="s">
        <v>77</v>
      </c>
      <c r="D2572" t="str">
        <f>_xlfn.XLOOKUP(Table2[[#This Row],[Patron Group]],$R$10:$R$24,$S$10:$S$24)</f>
        <v>Undergraduate</v>
      </c>
      <c r="E2572" s="1" t="d">
        <v>2023-02-20</v>
      </c>
      <c r="F2572" t="s">
        <v>112</v>
      </c>
      <c r="G2572" t="s">
        <v>2274</v>
      </c>
      <c r="H2572" t="str">
        <f>_xlfn.XLOOKUP(Table2[[#This Row],[Unique BarCode]],$N$10:$N$37,$O$10:$O$37)</f>
        <v>MacBook</v>
      </c>
      <c r="I2572" t="str">
        <f>_xlfn.XLOOKUP(Table2[[#This Row],[Unique BarCode]],$N$10:$N$37,$P$10:$P$37)</f>
        <v>Device</v>
      </c>
      <c r="J2572" t="s">
        <v>8</v>
      </c>
      <c r="K2572" t="s">
        <v>113</v>
      </c>
      <c r="L2572">
        <v>1</v>
      </c>
    </row>
    <row r="2573" spans="1:12" x14ac:dyDescent="0.2">
      <c r="A2573" s="1" t="d">
        <v>2023-02-13</v>
      </c>
      <c r="B2573" s="45">
        <v>-1</v>
      </c>
      <c r="C2573" t="s">
        <v>77</v>
      </c>
      <c r="D2573" t="str">
        <f>_xlfn.XLOOKUP(Table2[[#This Row],[Patron Group]],$R$10:$R$24,$S$10:$S$24)</f>
        <v>Undergraduate</v>
      </c>
      <c r="E2573" s="1" t="d">
        <v>2023-02-20</v>
      </c>
      <c r="F2573" t="s">
        <v>295</v>
      </c>
      <c r="G2573" t="s">
        <v>2274</v>
      </c>
      <c r="H2573" t="str">
        <f>_xlfn.XLOOKUP(Table2[[#This Row],[Unique BarCode]],$N$10:$N$37,$O$10:$O$37)</f>
        <v>MacBook</v>
      </c>
      <c r="I2573" t="str">
        <f>_xlfn.XLOOKUP(Table2[[#This Row],[Unique BarCode]],$N$10:$N$37,$P$10:$P$37)</f>
        <v>Device</v>
      </c>
      <c r="J2573" t="s">
        <v>8</v>
      </c>
      <c r="K2573" t="s">
        <v>295</v>
      </c>
      <c r="L2573">
        <v>1</v>
      </c>
    </row>
    <row r="2574" spans="1:12" x14ac:dyDescent="0.2">
      <c r="A2574" s="1" t="d">
        <v>2023-02-13</v>
      </c>
      <c r="B2574" s="45">
        <v>-1</v>
      </c>
      <c r="C2574" t="s">
        <v>77</v>
      </c>
      <c r="D2574" t="str">
        <f>_xlfn.XLOOKUP(Table2[[#This Row],[Patron Group]],$R$10:$R$24,$S$10:$S$24)</f>
        <v>Undergraduate</v>
      </c>
      <c r="E2574" s="1" t="d">
        <v>2023-02-20</v>
      </c>
      <c r="F2574" t="s">
        <v>1636</v>
      </c>
      <c r="G2574" t="s">
        <v>2274</v>
      </c>
      <c r="H2574" t="str">
        <f>_xlfn.XLOOKUP(Table2[[#This Row],[Unique BarCode]],$N$10:$N$37,$O$10:$O$37)</f>
        <v>MacBook</v>
      </c>
      <c r="I2574" t="str">
        <f>_xlfn.XLOOKUP(Table2[[#This Row],[Unique BarCode]],$N$10:$N$37,$P$10:$P$37)</f>
        <v>Device</v>
      </c>
      <c r="J2574" t="s">
        <v>8</v>
      </c>
      <c r="K2574" t="s">
        <v>1636</v>
      </c>
      <c r="L2574">
        <v>1</v>
      </c>
    </row>
    <row r="2575" spans="1:12" x14ac:dyDescent="0.2">
      <c r="A2575" s="1" t="d">
        <v>2023-02-13</v>
      </c>
      <c r="B2575" s="45">
        <v>-1</v>
      </c>
      <c r="C2575" t="s">
        <v>77</v>
      </c>
      <c r="D2575" t="str">
        <f>_xlfn.XLOOKUP(Table2[[#This Row],[Patron Group]],$R$10:$R$24,$S$10:$S$24)</f>
        <v>Undergraduate</v>
      </c>
      <c r="E2575" s="1" t="d">
        <v>2023-02-20</v>
      </c>
      <c r="F2575" t="s">
        <v>1081</v>
      </c>
      <c r="G2575" t="s">
        <v>2275</v>
      </c>
      <c r="H2575" t="str">
        <f>_xlfn.XLOOKUP(Table2[[#This Row],[Unique BarCode]],$N$10:$N$37,$O$10:$O$37)</f>
        <v>iPad</v>
      </c>
      <c r="I2575" t="str">
        <f>_xlfn.XLOOKUP(Table2[[#This Row],[Unique BarCode]],$N$10:$N$37,$P$10:$P$37)</f>
        <v>Device</v>
      </c>
      <c r="J2575" t="s">
        <v>8</v>
      </c>
      <c r="K2575" t="s">
        <v>1082</v>
      </c>
      <c r="L2575">
        <v>1</v>
      </c>
    </row>
    <row r="2576" spans="1:12" x14ac:dyDescent="0.2">
      <c r="A2576" s="1" t="d">
        <v>2023-02-13</v>
      </c>
      <c r="B2576" s="45">
        <v>-1</v>
      </c>
      <c r="C2576" t="s">
        <v>77</v>
      </c>
      <c r="D2576" t="str">
        <f>_xlfn.XLOOKUP(Table2[[#This Row],[Patron Group]],$R$10:$R$24,$S$10:$S$24)</f>
        <v>Undergraduate</v>
      </c>
      <c r="E2576" s="1" t="d">
        <v>2023-02-20</v>
      </c>
      <c r="F2576" t="s">
        <v>1637</v>
      </c>
      <c r="G2576" t="s">
        <v>2275</v>
      </c>
      <c r="H2576" t="str">
        <f>_xlfn.XLOOKUP(Table2[[#This Row],[Unique BarCode]],$N$10:$N$37,$O$10:$O$37)</f>
        <v>iPad</v>
      </c>
      <c r="I2576" t="str">
        <f>_xlfn.XLOOKUP(Table2[[#This Row],[Unique BarCode]],$N$10:$N$37,$P$10:$P$37)</f>
        <v>Device</v>
      </c>
      <c r="J2576" t="s">
        <v>8</v>
      </c>
      <c r="L2576">
        <v>1</v>
      </c>
    </row>
    <row r="2577" spans="1:12" x14ac:dyDescent="0.2">
      <c r="A2577" s="1" t="d">
        <v>2023-02-13</v>
      </c>
      <c r="B2577" s="45">
        <v>-1</v>
      </c>
      <c r="C2577" t="s">
        <v>77</v>
      </c>
      <c r="D2577" t="str">
        <f>_xlfn.XLOOKUP(Table2[[#This Row],[Patron Group]],$R$10:$R$24,$S$10:$S$24)</f>
        <v>Undergraduate</v>
      </c>
      <c r="E2577" s="1" t="d">
        <v>2023-02-20</v>
      </c>
      <c r="F2577" t="s">
        <v>1336</v>
      </c>
      <c r="G2577" t="s">
        <v>2297</v>
      </c>
      <c r="H2577" t="str">
        <f>_xlfn.XLOOKUP(Table2[[#This Row],[Unique BarCode]],$N$10:$N$37,$O$10:$O$37)</f>
        <v>iPad</v>
      </c>
      <c r="I2577" t="str">
        <f>_xlfn.XLOOKUP(Table2[[#This Row],[Unique BarCode]],$N$10:$N$37,$P$10:$P$37)</f>
        <v>Device</v>
      </c>
      <c r="J2577" t="s">
        <v>8</v>
      </c>
      <c r="K2577" t="s">
        <v>1337</v>
      </c>
      <c r="L2577">
        <v>1</v>
      </c>
    </row>
    <row r="2578" spans="1:12" x14ac:dyDescent="0.2">
      <c r="A2578" s="1" t="d">
        <v>2023-02-13</v>
      </c>
      <c r="B2578" s="45">
        <v>-1</v>
      </c>
      <c r="C2578" t="s">
        <v>77</v>
      </c>
      <c r="D2578" t="str">
        <f>_xlfn.XLOOKUP(Table2[[#This Row],[Patron Group]],$R$10:$R$24,$S$10:$S$24)</f>
        <v>Undergraduate</v>
      </c>
      <c r="E2578" s="1" t="d">
        <v>2023-02-20</v>
      </c>
      <c r="F2578" t="s">
        <v>1272</v>
      </c>
      <c r="G2578" t="s">
        <v>2297</v>
      </c>
      <c r="H2578" t="str">
        <f>_xlfn.XLOOKUP(Table2[[#This Row],[Unique BarCode]],$N$10:$N$37,$O$10:$O$37)</f>
        <v>iPad</v>
      </c>
      <c r="I2578" t="str">
        <f>_xlfn.XLOOKUP(Table2[[#This Row],[Unique BarCode]],$N$10:$N$37,$P$10:$P$37)</f>
        <v>Device</v>
      </c>
      <c r="J2578" t="s">
        <v>8</v>
      </c>
      <c r="K2578" t="s">
        <v>1273</v>
      </c>
      <c r="L2578">
        <v>1</v>
      </c>
    </row>
    <row r="2579" spans="1:12" x14ac:dyDescent="0.2">
      <c r="A2579" s="1" t="d">
        <v>2023-02-13</v>
      </c>
      <c r="B2579" s="45">
        <v>-1</v>
      </c>
      <c r="C2579" t="s">
        <v>77</v>
      </c>
      <c r="D2579" t="str">
        <f>_xlfn.XLOOKUP(Table2[[#This Row],[Patron Group]],$R$10:$R$24,$S$10:$S$24)</f>
        <v>Undergraduate</v>
      </c>
      <c r="E2579" s="1" t="d">
        <v>2023-02-20</v>
      </c>
      <c r="F2579" t="s">
        <v>569</v>
      </c>
      <c r="G2579" t="s">
        <v>2263</v>
      </c>
      <c r="H2579" t="str">
        <f>_xlfn.XLOOKUP(Table2[[#This Row],[Unique BarCode]],$N$10:$N$37,$O$10:$O$37)</f>
        <v>HP Laptop</v>
      </c>
      <c r="I2579" t="str">
        <f>_xlfn.XLOOKUP(Table2[[#This Row],[Unique BarCode]],$N$10:$N$37,$P$10:$P$37)</f>
        <v>Device</v>
      </c>
      <c r="J2579" t="s">
        <v>8</v>
      </c>
      <c r="K2579" t="s">
        <v>570</v>
      </c>
      <c r="L2579">
        <v>1</v>
      </c>
    </row>
    <row r="2580" spans="1:12" x14ac:dyDescent="0.2">
      <c r="A2580" s="1" t="d">
        <v>2023-02-13</v>
      </c>
      <c r="B2580" s="45">
        <v>-1</v>
      </c>
      <c r="C2580" t="s">
        <v>77</v>
      </c>
      <c r="D2580" t="str">
        <f>_xlfn.XLOOKUP(Table2[[#This Row],[Patron Group]],$R$10:$R$24,$S$10:$S$24)</f>
        <v>Undergraduate</v>
      </c>
      <c r="E2580" s="1" t="d">
        <v>2023-02-20</v>
      </c>
      <c r="F2580" t="s">
        <v>522</v>
      </c>
      <c r="G2580" t="s">
        <v>2263</v>
      </c>
      <c r="H2580" t="str">
        <f>_xlfn.XLOOKUP(Table2[[#This Row],[Unique BarCode]],$N$10:$N$37,$O$10:$O$37)</f>
        <v>HP Laptop</v>
      </c>
      <c r="I2580" t="str">
        <f>_xlfn.XLOOKUP(Table2[[#This Row],[Unique BarCode]],$N$10:$N$37,$P$10:$P$37)</f>
        <v>Device</v>
      </c>
      <c r="J2580" t="s">
        <v>8</v>
      </c>
      <c r="K2580" t="s">
        <v>523</v>
      </c>
      <c r="L2580">
        <v>1</v>
      </c>
    </row>
    <row r="2581" spans="1:12" x14ac:dyDescent="0.2">
      <c r="A2581" s="1" t="d">
        <v>2023-02-13</v>
      </c>
      <c r="B2581" s="45">
        <v>-1</v>
      </c>
      <c r="C2581" t="s">
        <v>77</v>
      </c>
      <c r="D2581" t="str">
        <f>_xlfn.XLOOKUP(Table2[[#This Row],[Patron Group]],$R$10:$R$24,$S$10:$S$24)</f>
        <v>Undergraduate</v>
      </c>
      <c r="E2581" s="1" t="d">
        <v>2023-02-20</v>
      </c>
      <c r="F2581" t="s">
        <v>1334</v>
      </c>
      <c r="G2581" t="s">
        <v>2263</v>
      </c>
      <c r="H2581" t="str">
        <f>_xlfn.XLOOKUP(Table2[[#This Row],[Unique BarCode]],$N$10:$N$37,$O$10:$O$37)</f>
        <v>HP Laptop</v>
      </c>
      <c r="I2581" t="str">
        <f>_xlfn.XLOOKUP(Table2[[#This Row],[Unique BarCode]],$N$10:$N$37,$P$10:$P$37)</f>
        <v>Device</v>
      </c>
      <c r="J2581" t="s">
        <v>8</v>
      </c>
      <c r="K2581" t="s">
        <v>1335</v>
      </c>
      <c r="L2581">
        <v>1</v>
      </c>
    </row>
    <row r="2582" spans="1:12" x14ac:dyDescent="0.2">
      <c r="A2582" s="1" t="d">
        <v>2023-02-13</v>
      </c>
      <c r="B2582" s="45">
        <v>-1</v>
      </c>
      <c r="C2582" t="s">
        <v>77</v>
      </c>
      <c r="D2582" t="str">
        <f>_xlfn.XLOOKUP(Table2[[#This Row],[Patron Group]],$R$10:$R$24,$S$10:$S$24)</f>
        <v>Undergraduate</v>
      </c>
      <c r="E2582" s="1" t="d">
        <v>2023-02-27</v>
      </c>
      <c r="F2582" t="s">
        <v>1638</v>
      </c>
      <c r="G2582" t="s">
        <v>2274</v>
      </c>
      <c r="H2582" t="str">
        <f>_xlfn.XLOOKUP(Table2[[#This Row],[Unique BarCode]],$N$10:$N$37,$O$10:$O$37)</f>
        <v>MacBook</v>
      </c>
      <c r="I2582" t="str">
        <f>_xlfn.XLOOKUP(Table2[[#This Row],[Unique BarCode]],$N$10:$N$37,$P$10:$P$37)</f>
        <v>Device</v>
      </c>
      <c r="J2582" t="s">
        <v>8</v>
      </c>
      <c r="K2582" t="s">
        <v>1639</v>
      </c>
      <c r="L2582">
        <v>1</v>
      </c>
    </row>
    <row r="2583" spans="1:12" x14ac:dyDescent="0.2">
      <c r="A2583" s="1" t="d">
        <v>2023-02-13</v>
      </c>
      <c r="B2583" s="45">
        <v>-1</v>
      </c>
      <c r="C2583" t="s">
        <v>77</v>
      </c>
      <c r="D2583" t="str">
        <f>_xlfn.XLOOKUP(Table2[[#This Row],[Patron Group]],$R$10:$R$24,$S$10:$S$24)</f>
        <v>Undergraduate</v>
      </c>
      <c r="E2583" s="1" t="d">
        <v>2023-02-27</v>
      </c>
      <c r="F2583" t="s">
        <v>1016</v>
      </c>
      <c r="G2583" t="s">
        <v>2274</v>
      </c>
      <c r="H2583" t="str">
        <f>_xlfn.XLOOKUP(Table2[[#This Row],[Unique BarCode]],$N$10:$N$37,$O$10:$O$37)</f>
        <v>MacBook</v>
      </c>
      <c r="I2583" t="str">
        <f>_xlfn.XLOOKUP(Table2[[#This Row],[Unique BarCode]],$N$10:$N$37,$P$10:$P$37)</f>
        <v>Device</v>
      </c>
      <c r="J2583" t="s">
        <v>8</v>
      </c>
      <c r="K2583" t="s">
        <v>1016</v>
      </c>
      <c r="L2583">
        <v>1</v>
      </c>
    </row>
    <row r="2584" spans="1:12" x14ac:dyDescent="0.2">
      <c r="A2584" s="1" t="d">
        <v>2023-02-13</v>
      </c>
      <c r="B2584" s="45">
        <v>-1</v>
      </c>
      <c r="C2584" t="s">
        <v>77</v>
      </c>
      <c r="D2584" t="str">
        <f>_xlfn.XLOOKUP(Table2[[#This Row],[Patron Group]],$R$10:$R$24,$S$10:$S$24)</f>
        <v>Undergraduate</v>
      </c>
      <c r="E2584" s="1" t="d">
        <v>2023-02-27</v>
      </c>
      <c r="F2584" t="s">
        <v>1640</v>
      </c>
      <c r="G2584" t="s">
        <v>2274</v>
      </c>
      <c r="H2584" t="str">
        <f>_xlfn.XLOOKUP(Table2[[#This Row],[Unique BarCode]],$N$10:$N$37,$O$10:$O$37)</f>
        <v>MacBook</v>
      </c>
      <c r="I2584" t="str">
        <f>_xlfn.XLOOKUP(Table2[[#This Row],[Unique BarCode]],$N$10:$N$37,$P$10:$P$37)</f>
        <v>Device</v>
      </c>
      <c r="J2584" t="s">
        <v>8</v>
      </c>
      <c r="K2584" t="s">
        <v>1640</v>
      </c>
      <c r="L2584">
        <v>1</v>
      </c>
    </row>
    <row r="2585" spans="1:12" x14ac:dyDescent="0.2">
      <c r="A2585" s="1" t="d">
        <v>2023-02-13</v>
      </c>
      <c r="B2585" s="45">
        <v>-1</v>
      </c>
      <c r="C2585" t="s">
        <v>77</v>
      </c>
      <c r="D2585" t="str">
        <f>_xlfn.XLOOKUP(Table2[[#This Row],[Patron Group]],$R$10:$R$24,$S$10:$S$24)</f>
        <v>Undergraduate</v>
      </c>
      <c r="E2585" s="1" t="d">
        <v>2023-02-27</v>
      </c>
      <c r="F2585" t="s">
        <v>1641</v>
      </c>
      <c r="G2585" t="s">
        <v>2274</v>
      </c>
      <c r="H2585" t="str">
        <f>_xlfn.XLOOKUP(Table2[[#This Row],[Unique BarCode]],$N$10:$N$37,$O$10:$O$37)</f>
        <v>MacBook</v>
      </c>
      <c r="I2585" t="str">
        <f>_xlfn.XLOOKUP(Table2[[#This Row],[Unique BarCode]],$N$10:$N$37,$P$10:$P$37)</f>
        <v>Device</v>
      </c>
      <c r="J2585" t="s">
        <v>8</v>
      </c>
      <c r="K2585" t="s">
        <v>1641</v>
      </c>
      <c r="L2585">
        <v>1</v>
      </c>
    </row>
    <row r="2586" spans="1:12" x14ac:dyDescent="0.2">
      <c r="A2586" s="1" t="d">
        <v>2023-02-13</v>
      </c>
      <c r="B2586" s="45">
        <v>-1</v>
      </c>
      <c r="C2586" t="s">
        <v>77</v>
      </c>
      <c r="D2586" t="str">
        <f>_xlfn.XLOOKUP(Table2[[#This Row],[Patron Group]],$R$10:$R$24,$S$10:$S$24)</f>
        <v>Undergraduate</v>
      </c>
      <c r="E2586" s="1" t="d">
        <v>2023-02-27</v>
      </c>
      <c r="F2586" t="s">
        <v>1377</v>
      </c>
      <c r="G2586" t="s">
        <v>2274</v>
      </c>
      <c r="H2586" t="str">
        <f>_xlfn.XLOOKUP(Table2[[#This Row],[Unique BarCode]],$N$10:$N$37,$O$10:$O$37)</f>
        <v>MacBook</v>
      </c>
      <c r="I2586" t="str">
        <f>_xlfn.XLOOKUP(Table2[[#This Row],[Unique BarCode]],$N$10:$N$37,$P$10:$P$37)</f>
        <v>Device</v>
      </c>
      <c r="J2586" t="s">
        <v>8</v>
      </c>
      <c r="K2586" t="s">
        <v>1377</v>
      </c>
      <c r="L2586">
        <v>1</v>
      </c>
    </row>
    <row r="2587" spans="1:12" x14ac:dyDescent="0.2">
      <c r="A2587" s="1" t="d">
        <v>2023-02-13</v>
      </c>
      <c r="B2587" s="45">
        <v>-1</v>
      </c>
      <c r="C2587" t="s">
        <v>77</v>
      </c>
      <c r="D2587" t="str">
        <f>_xlfn.XLOOKUP(Table2[[#This Row],[Patron Group]],$R$10:$R$24,$S$10:$S$24)</f>
        <v>Undergraduate</v>
      </c>
      <c r="E2587" s="1" t="d">
        <v>2023-02-27</v>
      </c>
      <c r="F2587" t="s">
        <v>1642</v>
      </c>
      <c r="G2587" t="s">
        <v>2274</v>
      </c>
      <c r="H2587" t="str">
        <f>_xlfn.XLOOKUP(Table2[[#This Row],[Unique BarCode]],$N$10:$N$37,$O$10:$O$37)</f>
        <v>MacBook</v>
      </c>
      <c r="I2587" t="str">
        <f>_xlfn.XLOOKUP(Table2[[#This Row],[Unique BarCode]],$N$10:$N$37,$P$10:$P$37)</f>
        <v>Device</v>
      </c>
      <c r="J2587" t="s">
        <v>8</v>
      </c>
      <c r="K2587" t="s">
        <v>1642</v>
      </c>
      <c r="L2587">
        <v>1</v>
      </c>
    </row>
    <row r="2588" spans="1:12" x14ac:dyDescent="0.2">
      <c r="A2588" s="1" t="d">
        <v>2023-02-13</v>
      </c>
      <c r="B2588" s="45">
        <v>-1</v>
      </c>
      <c r="C2588" t="s">
        <v>77</v>
      </c>
      <c r="D2588" t="str">
        <f>_xlfn.XLOOKUP(Table2[[#This Row],[Patron Group]],$R$10:$R$24,$S$10:$S$24)</f>
        <v>Undergraduate</v>
      </c>
      <c r="E2588" s="1" t="d">
        <v>2023-02-27</v>
      </c>
      <c r="F2588" t="s">
        <v>1643</v>
      </c>
      <c r="G2588" t="s">
        <v>2275</v>
      </c>
      <c r="H2588" t="str">
        <f>_xlfn.XLOOKUP(Table2[[#This Row],[Unique BarCode]],$N$10:$N$37,$O$10:$O$37)</f>
        <v>iPad</v>
      </c>
      <c r="I2588" t="str">
        <f>_xlfn.XLOOKUP(Table2[[#This Row],[Unique BarCode]],$N$10:$N$37,$P$10:$P$37)</f>
        <v>Device</v>
      </c>
      <c r="J2588" t="s">
        <v>8</v>
      </c>
      <c r="K2588" t="s">
        <v>1644</v>
      </c>
      <c r="L2588">
        <v>1</v>
      </c>
    </row>
    <row r="2589" spans="1:12" x14ac:dyDescent="0.2">
      <c r="A2589" s="1" t="d">
        <v>2023-02-13</v>
      </c>
      <c r="B2589" s="45">
        <v>-1</v>
      </c>
      <c r="C2589" t="s">
        <v>77</v>
      </c>
      <c r="D2589" t="str">
        <f>_xlfn.XLOOKUP(Table2[[#This Row],[Patron Group]],$R$10:$R$24,$S$10:$S$24)</f>
        <v>Undergraduate</v>
      </c>
      <c r="E2589" s="1" t="d">
        <v>2023-02-27</v>
      </c>
      <c r="F2589" t="s">
        <v>1645</v>
      </c>
      <c r="G2589" t="s">
        <v>2275</v>
      </c>
      <c r="H2589" t="str">
        <f>_xlfn.XLOOKUP(Table2[[#This Row],[Unique BarCode]],$N$10:$N$37,$O$10:$O$37)</f>
        <v>iPad</v>
      </c>
      <c r="I2589" t="str">
        <f>_xlfn.XLOOKUP(Table2[[#This Row],[Unique BarCode]],$N$10:$N$37,$P$10:$P$37)</f>
        <v>Device</v>
      </c>
      <c r="J2589" t="s">
        <v>8</v>
      </c>
      <c r="K2589" t="s">
        <v>1646</v>
      </c>
      <c r="L2589">
        <v>1</v>
      </c>
    </row>
    <row r="2590" spans="1:12" x14ac:dyDescent="0.2">
      <c r="A2590" s="1" t="d">
        <v>2023-02-13</v>
      </c>
      <c r="B2590" s="45">
        <v>-1</v>
      </c>
      <c r="C2590" t="s">
        <v>77</v>
      </c>
      <c r="D2590" t="str">
        <f>_xlfn.XLOOKUP(Table2[[#This Row],[Patron Group]],$R$10:$R$24,$S$10:$S$24)</f>
        <v>Undergraduate</v>
      </c>
      <c r="E2590" s="1" t="d">
        <v>2023-02-27</v>
      </c>
      <c r="F2590" t="s">
        <v>1647</v>
      </c>
      <c r="G2590" t="s">
        <v>2297</v>
      </c>
      <c r="H2590" t="str">
        <f>_xlfn.XLOOKUP(Table2[[#This Row],[Unique BarCode]],$N$10:$N$37,$O$10:$O$37)</f>
        <v>iPad</v>
      </c>
      <c r="I2590" t="str">
        <f>_xlfn.XLOOKUP(Table2[[#This Row],[Unique BarCode]],$N$10:$N$37,$P$10:$P$37)</f>
        <v>Device</v>
      </c>
      <c r="J2590" t="s">
        <v>8</v>
      </c>
      <c r="K2590" t="s">
        <v>1648</v>
      </c>
      <c r="L2590">
        <v>1</v>
      </c>
    </row>
    <row r="2591" spans="1:12" x14ac:dyDescent="0.2">
      <c r="A2591" s="1" t="d">
        <v>2023-02-13</v>
      </c>
      <c r="B2591" s="45">
        <v>-1</v>
      </c>
      <c r="C2591" t="s">
        <v>77</v>
      </c>
      <c r="D2591" t="str">
        <f>_xlfn.XLOOKUP(Table2[[#This Row],[Patron Group]],$R$10:$R$24,$S$10:$S$24)</f>
        <v>Undergraduate</v>
      </c>
      <c r="E2591" s="1" t="d">
        <v>2023-02-27</v>
      </c>
      <c r="F2591" t="s">
        <v>1649</v>
      </c>
      <c r="G2591" t="s">
        <v>2263</v>
      </c>
      <c r="H2591" t="str">
        <f>_xlfn.XLOOKUP(Table2[[#This Row],[Unique BarCode]],$N$10:$N$37,$O$10:$O$37)</f>
        <v>HP Laptop</v>
      </c>
      <c r="I2591" t="str">
        <f>_xlfn.XLOOKUP(Table2[[#This Row],[Unique BarCode]],$N$10:$N$37,$P$10:$P$37)</f>
        <v>Device</v>
      </c>
      <c r="J2591" t="s">
        <v>8</v>
      </c>
      <c r="K2591" t="s">
        <v>1650</v>
      </c>
      <c r="L2591">
        <v>1</v>
      </c>
    </row>
    <row r="2592" spans="1:12" x14ac:dyDescent="0.2">
      <c r="A2592" s="1" t="d">
        <v>2023-02-13</v>
      </c>
      <c r="B2592" s="45">
        <v>-1</v>
      </c>
      <c r="C2592" t="s">
        <v>77</v>
      </c>
      <c r="D2592" t="str">
        <f>_xlfn.XLOOKUP(Table2[[#This Row],[Patron Group]],$R$10:$R$24,$S$10:$S$24)</f>
        <v>Undergraduate</v>
      </c>
      <c r="E2592" s="1" t="d">
        <v>2023-02-27</v>
      </c>
      <c r="F2592" t="s">
        <v>1274</v>
      </c>
      <c r="G2592" t="s">
        <v>2263</v>
      </c>
      <c r="H2592" t="str">
        <f>_xlfn.XLOOKUP(Table2[[#This Row],[Unique BarCode]],$N$10:$N$37,$O$10:$O$37)</f>
        <v>HP Laptop</v>
      </c>
      <c r="I2592" t="str">
        <f>_xlfn.XLOOKUP(Table2[[#This Row],[Unique BarCode]],$N$10:$N$37,$P$10:$P$37)</f>
        <v>Device</v>
      </c>
      <c r="J2592" t="s">
        <v>8</v>
      </c>
      <c r="K2592" t="s">
        <v>1275</v>
      </c>
      <c r="L2592">
        <v>1</v>
      </c>
    </row>
    <row r="2593" spans="1:12" x14ac:dyDescent="0.2">
      <c r="A2593" s="1" t="d">
        <v>2023-02-13</v>
      </c>
      <c r="B2593" s="45">
        <v>-1</v>
      </c>
      <c r="C2593" t="s">
        <v>77</v>
      </c>
      <c r="D2593" t="str">
        <f>_xlfn.XLOOKUP(Table2[[#This Row],[Patron Group]],$R$10:$R$24,$S$10:$S$24)</f>
        <v>Undergraduate</v>
      </c>
      <c r="E2593" s="1" t="d">
        <v>2023-02-27</v>
      </c>
      <c r="F2593" t="s">
        <v>1148</v>
      </c>
      <c r="G2593" t="s">
        <v>2263</v>
      </c>
      <c r="H2593" t="str">
        <f>_xlfn.XLOOKUP(Table2[[#This Row],[Unique BarCode]],$N$10:$N$37,$O$10:$O$37)</f>
        <v>HP Laptop</v>
      </c>
      <c r="I2593" t="str">
        <f>_xlfn.XLOOKUP(Table2[[#This Row],[Unique BarCode]],$N$10:$N$37,$P$10:$P$37)</f>
        <v>Device</v>
      </c>
      <c r="J2593" t="s">
        <v>8</v>
      </c>
      <c r="K2593" t="s">
        <v>1149</v>
      </c>
      <c r="L2593">
        <v>1</v>
      </c>
    </row>
    <row r="2594" spans="1:12" x14ac:dyDescent="0.2">
      <c r="A2594" s="1" t="d">
        <v>2023-02-13</v>
      </c>
      <c r="B2594" s="45">
        <v>-1</v>
      </c>
      <c r="C2594" t="s">
        <v>77</v>
      </c>
      <c r="D2594" t="str">
        <f>_xlfn.XLOOKUP(Table2[[#This Row],[Patron Group]],$R$10:$R$24,$S$10:$S$24)</f>
        <v>Undergraduate</v>
      </c>
      <c r="E2594" s="1" t="d">
        <v>2023-03-07</v>
      </c>
      <c r="F2594" t="s">
        <v>1382</v>
      </c>
      <c r="G2594" t="s">
        <v>2263</v>
      </c>
      <c r="H2594" t="str">
        <f>_xlfn.XLOOKUP(Table2[[#This Row],[Unique BarCode]],$N$10:$N$37,$O$10:$O$37)</f>
        <v>HP Laptop</v>
      </c>
      <c r="I2594" t="str">
        <f>_xlfn.XLOOKUP(Table2[[#This Row],[Unique BarCode]],$N$10:$N$37,$P$10:$P$37)</f>
        <v>Device</v>
      </c>
      <c r="J2594" t="s">
        <v>8</v>
      </c>
      <c r="K2594" t="s">
        <v>1383</v>
      </c>
      <c r="L2594">
        <v>1</v>
      </c>
    </row>
    <row r="2595" spans="1:12" x14ac:dyDescent="0.2">
      <c r="A2595" s="1" t="d">
        <v>2023-02-13</v>
      </c>
      <c r="B2595" s="45">
        <v>6200476780006530</v>
      </c>
      <c r="C2595" t="s">
        <v>77</v>
      </c>
      <c r="D2595" t="str">
        <f>_xlfn.XLOOKUP(Table2[[#This Row],[Patron Group]],$R$10:$R$24,$S$10:$S$24)</f>
        <v>Undergraduate</v>
      </c>
      <c r="E2595" s="1" t="d">
        <v>2023-02-20</v>
      </c>
      <c r="F2595" t="s">
        <v>1298</v>
      </c>
      <c r="G2595" t="s">
        <v>2297</v>
      </c>
      <c r="H2595" t="str">
        <f>_xlfn.XLOOKUP(Table2[[#This Row],[Unique BarCode]],$N$10:$N$37,$O$10:$O$37)</f>
        <v>iPad</v>
      </c>
      <c r="I2595" t="str">
        <f>_xlfn.XLOOKUP(Table2[[#This Row],[Unique BarCode]],$N$10:$N$37,$P$10:$P$37)</f>
        <v>Device</v>
      </c>
      <c r="J2595" t="s">
        <v>8</v>
      </c>
      <c r="K2595" t="s">
        <v>1299</v>
      </c>
      <c r="L2595">
        <v>1</v>
      </c>
    </row>
    <row r="2596" spans="1:12" x14ac:dyDescent="0.2">
      <c r="A2596" s="1" t="d">
        <v>2023-02-13</v>
      </c>
      <c r="B2596" s="45">
        <v>9669442440006530</v>
      </c>
      <c r="C2596" t="s">
        <v>20</v>
      </c>
      <c r="D2596" t="str">
        <f>_xlfn.XLOOKUP(Table2[[#This Row],[Patron Group]],$R$10:$R$24,$S$10:$S$24)</f>
        <v>Graduate</v>
      </c>
      <c r="E2596" s="1" t="d">
        <v>2023-02-20</v>
      </c>
      <c r="F2596" t="s">
        <v>635</v>
      </c>
      <c r="G2596" t="s">
        <v>2297</v>
      </c>
      <c r="H2596" t="str">
        <f>_xlfn.XLOOKUP(Table2[[#This Row],[Unique BarCode]],$N$10:$N$37,$O$10:$O$37)</f>
        <v>iPad</v>
      </c>
      <c r="I2596" t="str">
        <f>_xlfn.XLOOKUP(Table2[[#This Row],[Unique BarCode]],$N$10:$N$37,$P$10:$P$37)</f>
        <v>Device</v>
      </c>
      <c r="J2596" t="s">
        <v>8</v>
      </c>
      <c r="K2596" t="s">
        <v>636</v>
      </c>
      <c r="L2596">
        <v>1</v>
      </c>
    </row>
    <row r="2597" spans="1:12" x14ac:dyDescent="0.2">
      <c r="A2597" s="1" t="d">
        <v>2023-02-14</v>
      </c>
      <c r="B2597" s="45">
        <v>-1</v>
      </c>
      <c r="C2597" t="s">
        <v>20</v>
      </c>
      <c r="D2597" t="str">
        <f>_xlfn.XLOOKUP(Table2[[#This Row],[Patron Group]],$R$10:$R$24,$S$10:$S$24)</f>
        <v>Graduate</v>
      </c>
      <c r="E2597" s="1" t="d">
        <v>2023-02-14</v>
      </c>
      <c r="F2597" t="s">
        <v>983</v>
      </c>
      <c r="G2597" t="s">
        <v>2288</v>
      </c>
      <c r="H2597" t="str">
        <f>_xlfn.XLOOKUP(Table2[[#This Row],[Unique BarCode]],$N$10:$N$37,$O$10:$O$37)</f>
        <v>Android Charger</v>
      </c>
      <c r="I2597" t="str">
        <f>_xlfn.XLOOKUP(Table2[[#This Row],[Unique BarCode]],$N$10:$N$37,$P$10:$P$37)</f>
        <v>Charger</v>
      </c>
      <c r="J2597" t="s">
        <v>8</v>
      </c>
      <c r="K2597" t="s">
        <v>984</v>
      </c>
      <c r="L2597">
        <v>1</v>
      </c>
    </row>
    <row r="2598" spans="1:12" x14ac:dyDescent="0.2">
      <c r="A2598" s="1" t="d">
        <v>2023-02-14</v>
      </c>
      <c r="B2598" s="45">
        <v>-1</v>
      </c>
      <c r="C2598" t="s">
        <v>20</v>
      </c>
      <c r="D2598" t="str">
        <f>_xlfn.XLOOKUP(Table2[[#This Row],[Patron Group]],$R$10:$R$24,$S$10:$S$24)</f>
        <v>Graduate</v>
      </c>
      <c r="E2598" s="1" t="d">
        <v>2023-02-14</v>
      </c>
      <c r="F2598" t="s">
        <v>435</v>
      </c>
      <c r="G2598" t="s">
        <v>2266</v>
      </c>
      <c r="H2598" t="str">
        <f>_xlfn.XLOOKUP(Table2[[#This Row],[Unique BarCode]],$N$10:$N$37,$O$10:$O$37)</f>
        <v>Headphones</v>
      </c>
      <c r="I2598" t="str">
        <f>_xlfn.XLOOKUP(Table2[[#This Row],[Unique BarCode]],$N$10:$N$37,$P$10:$P$37)</f>
        <v>Accessory</v>
      </c>
      <c r="J2598" t="s">
        <v>8</v>
      </c>
      <c r="L2598">
        <v>1</v>
      </c>
    </row>
    <row r="2599" spans="1:12" x14ac:dyDescent="0.2">
      <c r="A2599" s="1" t="d">
        <v>2023-02-14</v>
      </c>
      <c r="B2599" s="45">
        <v>-1</v>
      </c>
      <c r="C2599" t="s">
        <v>20</v>
      </c>
      <c r="D2599" t="str">
        <f>_xlfn.XLOOKUP(Table2[[#This Row],[Patron Group]],$R$10:$R$24,$S$10:$S$24)</f>
        <v>Graduate</v>
      </c>
      <c r="E2599" s="1" t="d">
        <v>2023-02-14</v>
      </c>
      <c r="F2599" t="s">
        <v>260</v>
      </c>
      <c r="G2599" t="s">
        <v>2282</v>
      </c>
      <c r="H2599" t="str">
        <f>_xlfn.XLOOKUP(Table2[[#This Row],[Unique BarCode]],$N$10:$N$37,$O$10:$O$37)</f>
        <v>HPUSBC</v>
      </c>
      <c r="I2599" t="str">
        <f>_xlfn.XLOOKUP(Table2[[#This Row],[Unique BarCode]],$N$10:$N$37,$P$10:$P$37)</f>
        <v>Charger</v>
      </c>
      <c r="J2599" t="s">
        <v>49</v>
      </c>
      <c r="L2599">
        <v>1</v>
      </c>
    </row>
    <row r="2600" spans="1:12" x14ac:dyDescent="0.2">
      <c r="A2600" s="1" t="d">
        <v>2023-02-14</v>
      </c>
      <c r="B2600" s="45">
        <v>-1</v>
      </c>
      <c r="C2600" t="s">
        <v>20</v>
      </c>
      <c r="D2600" t="str">
        <f>_xlfn.XLOOKUP(Table2[[#This Row],[Patron Group]],$R$10:$R$24,$S$10:$S$24)</f>
        <v>Graduate</v>
      </c>
      <c r="E2600" s="1" t="d">
        <v>2023-02-14</v>
      </c>
      <c r="F2600" t="s">
        <v>581</v>
      </c>
      <c r="G2600" t="s">
        <v>2265</v>
      </c>
      <c r="H2600" t="str">
        <f>_xlfn.XLOOKUP(Table2[[#This Row],[Unique BarCode]],$N$10:$N$37,$O$10:$O$37)</f>
        <v>IPHONE</v>
      </c>
      <c r="I2600" t="str">
        <f>_xlfn.XLOOKUP(Table2[[#This Row],[Unique BarCode]],$N$10:$N$37,$P$10:$P$37)</f>
        <v>Charger</v>
      </c>
      <c r="J2600" t="s">
        <v>49</v>
      </c>
      <c r="K2600" t="s">
        <v>582</v>
      </c>
      <c r="L2600">
        <v>1</v>
      </c>
    </row>
    <row r="2601" spans="1:12" x14ac:dyDescent="0.2">
      <c r="A2601" s="1" t="d">
        <v>2023-02-14</v>
      </c>
      <c r="B2601" s="45">
        <v>-1</v>
      </c>
      <c r="C2601" t="s">
        <v>20</v>
      </c>
      <c r="D2601" t="str">
        <f>_xlfn.XLOOKUP(Table2[[#This Row],[Patron Group]],$R$10:$R$24,$S$10:$S$24)</f>
        <v>Graduate</v>
      </c>
      <c r="E2601" s="1" t="d">
        <v>2023-02-14</v>
      </c>
      <c r="F2601" t="s">
        <v>839</v>
      </c>
      <c r="G2601" t="s">
        <v>2265</v>
      </c>
      <c r="H2601" t="str">
        <f>_xlfn.XLOOKUP(Table2[[#This Row],[Unique BarCode]],$N$10:$N$37,$O$10:$O$37)</f>
        <v>IPHONE</v>
      </c>
      <c r="I2601" t="str">
        <f>_xlfn.XLOOKUP(Table2[[#This Row],[Unique BarCode]],$N$10:$N$37,$P$10:$P$37)</f>
        <v>Charger</v>
      </c>
      <c r="J2601" t="s">
        <v>8</v>
      </c>
      <c r="K2601" t="s">
        <v>840</v>
      </c>
      <c r="L2601">
        <v>1</v>
      </c>
    </row>
    <row r="2602" spans="1:12" x14ac:dyDescent="0.2">
      <c r="A2602" s="1" t="d">
        <v>2023-02-14</v>
      </c>
      <c r="B2602" s="45">
        <v>-1</v>
      </c>
      <c r="C2602" t="s">
        <v>20</v>
      </c>
      <c r="D2602" t="str">
        <f>_xlfn.XLOOKUP(Table2[[#This Row],[Patron Group]],$R$10:$R$24,$S$10:$S$24)</f>
        <v>Graduate</v>
      </c>
      <c r="E2602" s="1" t="d">
        <v>2023-02-14</v>
      </c>
      <c r="F2602" t="s">
        <v>86</v>
      </c>
      <c r="G2602" t="s">
        <v>2265</v>
      </c>
      <c r="H2602" t="str">
        <f>_xlfn.XLOOKUP(Table2[[#This Row],[Unique BarCode]],$N$10:$N$37,$O$10:$O$37)</f>
        <v>IPHONE</v>
      </c>
      <c r="I2602" t="str">
        <f>_xlfn.XLOOKUP(Table2[[#This Row],[Unique BarCode]],$N$10:$N$37,$P$10:$P$37)</f>
        <v>Charger</v>
      </c>
      <c r="J2602" t="s">
        <v>8</v>
      </c>
      <c r="K2602" t="s">
        <v>87</v>
      </c>
      <c r="L2602">
        <v>1</v>
      </c>
    </row>
    <row r="2603" spans="1:12" x14ac:dyDescent="0.2">
      <c r="A2603" s="1" t="d">
        <v>2023-02-14</v>
      </c>
      <c r="B2603" s="45">
        <v>-1</v>
      </c>
      <c r="C2603" t="s">
        <v>20</v>
      </c>
      <c r="D2603" t="str">
        <f>_xlfn.XLOOKUP(Table2[[#This Row],[Patron Group]],$R$10:$R$24,$S$10:$S$24)</f>
        <v>Graduate</v>
      </c>
      <c r="E2603" s="1" t="d">
        <v>2023-02-14</v>
      </c>
      <c r="F2603" t="s">
        <v>220</v>
      </c>
      <c r="G2603" t="s">
        <v>2265</v>
      </c>
      <c r="H2603" t="str">
        <f>_xlfn.XLOOKUP(Table2[[#This Row],[Unique BarCode]],$N$10:$N$37,$O$10:$O$37)</f>
        <v>IPHONE</v>
      </c>
      <c r="I2603" t="str">
        <f>_xlfn.XLOOKUP(Table2[[#This Row],[Unique BarCode]],$N$10:$N$37,$P$10:$P$37)</f>
        <v>Charger</v>
      </c>
      <c r="J2603" t="s">
        <v>13</v>
      </c>
      <c r="K2603" t="s">
        <v>221</v>
      </c>
      <c r="L2603">
        <v>1</v>
      </c>
    </row>
    <row r="2604" spans="1:12" x14ac:dyDescent="0.2">
      <c r="A2604" s="1" t="d">
        <v>2023-02-14</v>
      </c>
      <c r="B2604" s="45">
        <v>-1</v>
      </c>
      <c r="C2604" t="s">
        <v>20</v>
      </c>
      <c r="D2604" t="str">
        <f>_xlfn.XLOOKUP(Table2[[#This Row],[Patron Group]],$R$10:$R$24,$S$10:$S$24)</f>
        <v>Graduate</v>
      </c>
      <c r="E2604" s="1" t="d">
        <v>2023-02-14</v>
      </c>
      <c r="F2604" t="s">
        <v>222</v>
      </c>
      <c r="G2604" t="s">
        <v>2265</v>
      </c>
      <c r="H2604" t="str">
        <f>_xlfn.XLOOKUP(Table2[[#This Row],[Unique BarCode]],$N$10:$N$37,$O$10:$O$37)</f>
        <v>IPHONE</v>
      </c>
      <c r="I2604" t="str">
        <f>_xlfn.XLOOKUP(Table2[[#This Row],[Unique BarCode]],$N$10:$N$37,$P$10:$P$37)</f>
        <v>Charger</v>
      </c>
      <c r="J2604" t="s">
        <v>13</v>
      </c>
      <c r="K2604" t="s">
        <v>223</v>
      </c>
      <c r="L2604">
        <v>1</v>
      </c>
    </row>
    <row r="2605" spans="1:12" x14ac:dyDescent="0.2">
      <c r="A2605" s="1" t="d">
        <v>2023-02-14</v>
      </c>
      <c r="B2605" s="45">
        <v>-1</v>
      </c>
      <c r="C2605" t="s">
        <v>20</v>
      </c>
      <c r="D2605" t="str">
        <f>_xlfn.XLOOKUP(Table2[[#This Row],[Patron Group]],$R$10:$R$24,$S$10:$S$24)</f>
        <v>Graduate</v>
      </c>
      <c r="E2605" s="1" t="d">
        <v>2023-02-14</v>
      </c>
      <c r="F2605" t="s">
        <v>1655</v>
      </c>
      <c r="G2605" t="s">
        <v>2265</v>
      </c>
      <c r="H2605" t="str">
        <f>_xlfn.XLOOKUP(Table2[[#This Row],[Unique BarCode]],$N$10:$N$37,$O$10:$O$37)</f>
        <v>IPHONE</v>
      </c>
      <c r="I2605" t="str">
        <f>_xlfn.XLOOKUP(Table2[[#This Row],[Unique BarCode]],$N$10:$N$37,$P$10:$P$37)</f>
        <v>Charger</v>
      </c>
      <c r="J2605" t="s">
        <v>128</v>
      </c>
      <c r="L2605">
        <v>1</v>
      </c>
    </row>
    <row r="2606" spans="1:12" x14ac:dyDescent="0.2">
      <c r="A2606" s="1" t="d">
        <v>2023-02-14</v>
      </c>
      <c r="B2606" s="45">
        <v>-1</v>
      </c>
      <c r="C2606" t="s">
        <v>20</v>
      </c>
      <c r="D2606" t="str">
        <f>_xlfn.XLOOKUP(Table2[[#This Row],[Patron Group]],$R$10:$R$24,$S$10:$S$24)</f>
        <v>Graduate</v>
      </c>
      <c r="E2606" s="1" t="d">
        <v>2023-02-14</v>
      </c>
      <c r="F2606" t="s">
        <v>1631</v>
      </c>
      <c r="G2606" t="s">
        <v>2296</v>
      </c>
      <c r="H2606" t="str">
        <f>_xlfn.XLOOKUP(Table2[[#This Row],[Unique BarCode]],$N$10:$N$37,$O$10:$O$37)</f>
        <v>MACUSBC</v>
      </c>
      <c r="I2606" t="str">
        <f>_xlfn.XLOOKUP(Table2[[#This Row],[Unique BarCode]],$N$10:$N$37,$P$10:$P$37)</f>
        <v>Charger</v>
      </c>
      <c r="J2606" t="s">
        <v>8</v>
      </c>
      <c r="K2606" t="s">
        <v>277</v>
      </c>
      <c r="L2606">
        <v>1</v>
      </c>
    </row>
    <row r="2607" spans="1:12" x14ac:dyDescent="0.2">
      <c r="A2607" s="1" t="d">
        <v>2023-02-14</v>
      </c>
      <c r="B2607" s="45">
        <v>-1</v>
      </c>
      <c r="C2607" t="s">
        <v>20</v>
      </c>
      <c r="D2607" t="str">
        <f>_xlfn.XLOOKUP(Table2[[#This Row],[Patron Group]],$R$10:$R$24,$S$10:$S$24)</f>
        <v>Graduate</v>
      </c>
      <c r="E2607" s="1" t="d">
        <v>2023-02-14</v>
      </c>
      <c r="F2607" t="s">
        <v>1633</v>
      </c>
      <c r="G2607" t="s">
        <v>2296</v>
      </c>
      <c r="H2607" t="str">
        <f>_xlfn.XLOOKUP(Table2[[#This Row],[Unique BarCode]],$N$10:$N$37,$O$10:$O$37)</f>
        <v>MACUSBC</v>
      </c>
      <c r="I2607" t="str">
        <f>_xlfn.XLOOKUP(Table2[[#This Row],[Unique BarCode]],$N$10:$N$37,$P$10:$P$37)</f>
        <v>Charger</v>
      </c>
      <c r="J2607" t="s">
        <v>8</v>
      </c>
      <c r="K2607" t="s">
        <v>844</v>
      </c>
      <c r="L2607">
        <v>1</v>
      </c>
    </row>
    <row r="2608" spans="1:12" x14ac:dyDescent="0.2">
      <c r="A2608" s="1" t="d">
        <v>2023-02-14</v>
      </c>
      <c r="B2608" s="45">
        <v>-1</v>
      </c>
      <c r="C2608" t="s">
        <v>20</v>
      </c>
      <c r="D2608" t="str">
        <f>_xlfn.XLOOKUP(Table2[[#This Row],[Patron Group]],$R$10:$R$24,$S$10:$S$24)</f>
        <v>Graduate</v>
      </c>
      <c r="E2608" s="1" t="d">
        <v>2023-02-14</v>
      </c>
      <c r="F2608" t="s">
        <v>925</v>
      </c>
      <c r="G2608" t="s">
        <v>2294</v>
      </c>
      <c r="H2608" t="str">
        <f>_xlfn.XLOOKUP(Table2[[#This Row],[Unique BarCode]],$N$10:$N$37,$O$10:$O$37)</f>
        <v>UVGA</v>
      </c>
      <c r="I2608" t="str">
        <f>_xlfn.XLOOKUP(Table2[[#This Row],[Unique BarCode]],$N$10:$N$37,$P$10:$P$37)</f>
        <v>Cable</v>
      </c>
      <c r="J2608" t="s">
        <v>8</v>
      </c>
      <c r="L2608">
        <v>1</v>
      </c>
    </row>
    <row r="2609" spans="1:12" x14ac:dyDescent="0.2">
      <c r="A2609" s="1" t="d">
        <v>2023-02-14</v>
      </c>
      <c r="B2609" s="45">
        <v>-1</v>
      </c>
      <c r="C2609" t="s">
        <v>20</v>
      </c>
      <c r="D2609" t="str">
        <f>_xlfn.XLOOKUP(Table2[[#This Row],[Patron Group]],$R$10:$R$24,$S$10:$S$24)</f>
        <v>Graduate</v>
      </c>
      <c r="E2609" s="1" t="d">
        <v>2023-02-14</v>
      </c>
      <c r="F2609" t="s">
        <v>45</v>
      </c>
      <c r="G2609" t="s">
        <v>2272</v>
      </c>
      <c r="H2609" t="str">
        <f>_xlfn.XLOOKUP(Table2[[#This Row],[Unique BarCode]],$N$10:$N$37,$O$10:$O$37)</f>
        <v>WALLADPT</v>
      </c>
      <c r="I2609" t="str">
        <f>_xlfn.XLOOKUP(Table2[[#This Row],[Unique BarCode]],$N$10:$N$37,$P$10:$P$37)</f>
        <v>Charger</v>
      </c>
      <c r="J2609" t="s">
        <v>13</v>
      </c>
      <c r="K2609" t="s">
        <v>46</v>
      </c>
      <c r="L2609">
        <v>1</v>
      </c>
    </row>
    <row r="2610" spans="1:12" x14ac:dyDescent="0.2">
      <c r="A2610" s="1" t="d">
        <v>2023-02-14</v>
      </c>
      <c r="B2610" s="45">
        <v>-1</v>
      </c>
      <c r="C2610" t="s">
        <v>20</v>
      </c>
      <c r="D2610" t="str">
        <f>_xlfn.XLOOKUP(Table2[[#This Row],[Patron Group]],$R$10:$R$24,$S$10:$S$24)</f>
        <v>Graduate</v>
      </c>
      <c r="E2610" s="1" t="d">
        <v>2023-02-14</v>
      </c>
      <c r="F2610" t="s">
        <v>919</v>
      </c>
      <c r="G2610" t="s">
        <v>2272</v>
      </c>
      <c r="H2610" t="str">
        <f>_xlfn.XLOOKUP(Table2[[#This Row],[Unique BarCode]],$N$10:$N$37,$O$10:$O$37)</f>
        <v>WALLADPT</v>
      </c>
      <c r="I2610" t="str">
        <f>_xlfn.XLOOKUP(Table2[[#This Row],[Unique BarCode]],$N$10:$N$37,$P$10:$P$37)</f>
        <v>Charger</v>
      </c>
      <c r="J2610" t="s">
        <v>13</v>
      </c>
      <c r="K2610" t="s">
        <v>920</v>
      </c>
      <c r="L2610">
        <v>1</v>
      </c>
    </row>
    <row r="2611" spans="1:12" x14ac:dyDescent="0.2">
      <c r="A2611" s="1" t="d">
        <v>2023-02-14</v>
      </c>
      <c r="B2611" s="45">
        <v>-1</v>
      </c>
      <c r="C2611" t="s">
        <v>20</v>
      </c>
      <c r="D2611" t="str">
        <f>_xlfn.XLOOKUP(Table2[[#This Row],[Patron Group]],$R$10:$R$24,$S$10:$S$24)</f>
        <v>Graduate</v>
      </c>
      <c r="E2611" s="1" t="d">
        <v>2023-02-14</v>
      </c>
      <c r="F2611" t="s">
        <v>274</v>
      </c>
      <c r="G2611" t="s">
        <v>2272</v>
      </c>
      <c r="H2611" t="str">
        <f>_xlfn.XLOOKUP(Table2[[#This Row],[Unique BarCode]],$N$10:$N$37,$O$10:$O$37)</f>
        <v>WALLADPT</v>
      </c>
      <c r="I2611" t="str">
        <f>_xlfn.XLOOKUP(Table2[[#This Row],[Unique BarCode]],$N$10:$N$37,$P$10:$P$37)</f>
        <v>Charger</v>
      </c>
      <c r="J2611" t="s">
        <v>8</v>
      </c>
      <c r="L2611">
        <v>1</v>
      </c>
    </row>
    <row r="2612" spans="1:12" x14ac:dyDescent="0.2">
      <c r="A2612" s="1" t="d">
        <v>2023-02-14</v>
      </c>
      <c r="B2612" s="45">
        <v>-1</v>
      </c>
      <c r="C2612" t="s">
        <v>20</v>
      </c>
      <c r="D2612" t="str">
        <f>_xlfn.XLOOKUP(Table2[[#This Row],[Patron Group]],$R$10:$R$24,$S$10:$S$24)</f>
        <v>Graduate</v>
      </c>
      <c r="E2612" s="1" t="d">
        <v>2023-02-14</v>
      </c>
      <c r="F2612" t="s">
        <v>1587</v>
      </c>
      <c r="G2612" t="s">
        <v>2272</v>
      </c>
      <c r="H2612" t="str">
        <f>_xlfn.XLOOKUP(Table2[[#This Row],[Unique BarCode]],$N$10:$N$37,$O$10:$O$37)</f>
        <v>WALLADPT</v>
      </c>
      <c r="I2612" t="str">
        <f>_xlfn.XLOOKUP(Table2[[#This Row],[Unique BarCode]],$N$10:$N$37,$P$10:$P$37)</f>
        <v>Charger</v>
      </c>
      <c r="J2612" t="s">
        <v>8</v>
      </c>
      <c r="L2612">
        <v>1</v>
      </c>
    </row>
    <row r="2613" spans="1:12" x14ac:dyDescent="0.2">
      <c r="A2613" s="1" t="d">
        <v>2023-02-14</v>
      </c>
      <c r="B2613" s="45">
        <v>-1</v>
      </c>
      <c r="C2613" t="s">
        <v>20</v>
      </c>
      <c r="D2613" t="str">
        <f>_xlfn.XLOOKUP(Table2[[#This Row],[Patron Group]],$R$10:$R$24,$S$10:$S$24)</f>
        <v>Graduate</v>
      </c>
      <c r="E2613" s="1" t="d">
        <v>2023-02-14</v>
      </c>
      <c r="F2613" t="s">
        <v>47</v>
      </c>
      <c r="G2613" t="s">
        <v>2272</v>
      </c>
      <c r="H2613" t="str">
        <f>_xlfn.XLOOKUP(Table2[[#This Row],[Unique BarCode]],$N$10:$N$37,$O$10:$O$37)</f>
        <v>WALLADPT</v>
      </c>
      <c r="I2613" t="str">
        <f>_xlfn.XLOOKUP(Table2[[#This Row],[Unique BarCode]],$N$10:$N$37,$P$10:$P$37)</f>
        <v>Charger</v>
      </c>
      <c r="J2613" t="s">
        <v>8</v>
      </c>
      <c r="L2613">
        <v>1</v>
      </c>
    </row>
    <row r="2614" spans="1:12" x14ac:dyDescent="0.2">
      <c r="A2614" s="1" t="d">
        <v>2023-02-14</v>
      </c>
      <c r="B2614" s="45">
        <v>-1</v>
      </c>
      <c r="C2614" t="s">
        <v>20</v>
      </c>
      <c r="D2614" t="str">
        <f>_xlfn.XLOOKUP(Table2[[#This Row],[Patron Group]],$R$10:$R$24,$S$10:$S$24)</f>
        <v>Graduate</v>
      </c>
      <c r="E2614" s="1" t="d">
        <v>2023-02-21</v>
      </c>
      <c r="F2614" t="s">
        <v>1656</v>
      </c>
      <c r="G2614" t="s">
        <v>2273</v>
      </c>
      <c r="H2614" t="str">
        <f>_xlfn.XLOOKUP(Table2[[#This Row],[Unique BarCode]],$N$10:$N$37,$O$10:$O$37)</f>
        <v>ChromeBook</v>
      </c>
      <c r="I2614" t="str">
        <f>_xlfn.XLOOKUP(Table2[[#This Row],[Unique BarCode]],$N$10:$N$37,$P$10:$P$37)</f>
        <v>Device</v>
      </c>
      <c r="J2614" t="s">
        <v>128</v>
      </c>
      <c r="K2614" t="s">
        <v>1657</v>
      </c>
      <c r="L2614">
        <v>1</v>
      </c>
    </row>
    <row r="2615" spans="1:12" x14ac:dyDescent="0.2">
      <c r="A2615" s="1" t="d">
        <v>2023-02-14</v>
      </c>
      <c r="B2615" s="45">
        <v>-1</v>
      </c>
      <c r="C2615" t="s">
        <v>20</v>
      </c>
      <c r="D2615" t="str">
        <f>_xlfn.XLOOKUP(Table2[[#This Row],[Patron Group]],$R$10:$R$24,$S$10:$S$24)</f>
        <v>Graduate</v>
      </c>
      <c r="E2615" s="1" t="d">
        <v>2023-02-21</v>
      </c>
      <c r="F2615" t="s">
        <v>1356</v>
      </c>
      <c r="G2615" t="s">
        <v>2273</v>
      </c>
      <c r="H2615" t="str">
        <f>_xlfn.XLOOKUP(Table2[[#This Row],[Unique BarCode]],$N$10:$N$37,$O$10:$O$37)</f>
        <v>ChromeBook</v>
      </c>
      <c r="I2615" t="str">
        <f>_xlfn.XLOOKUP(Table2[[#This Row],[Unique BarCode]],$N$10:$N$37,$P$10:$P$37)</f>
        <v>Device</v>
      </c>
      <c r="J2615" t="s">
        <v>13</v>
      </c>
      <c r="K2615" t="s">
        <v>1357</v>
      </c>
      <c r="L2615">
        <v>1</v>
      </c>
    </row>
    <row r="2616" spans="1:12" x14ac:dyDescent="0.2">
      <c r="A2616" s="1" t="d">
        <v>2023-02-14</v>
      </c>
      <c r="B2616" s="45">
        <v>-1</v>
      </c>
      <c r="C2616" t="s">
        <v>20</v>
      </c>
      <c r="D2616" t="str">
        <f>_xlfn.XLOOKUP(Table2[[#This Row],[Patron Group]],$R$10:$R$24,$S$10:$S$24)</f>
        <v>Graduate</v>
      </c>
      <c r="E2616" s="1" t="d">
        <v>2023-02-21</v>
      </c>
      <c r="F2616" t="s">
        <v>1658</v>
      </c>
      <c r="G2616" t="s">
        <v>2273</v>
      </c>
      <c r="H2616" t="str">
        <f>_xlfn.XLOOKUP(Table2[[#This Row],[Unique BarCode]],$N$10:$N$37,$O$10:$O$37)</f>
        <v>ChromeBook</v>
      </c>
      <c r="I2616" t="str">
        <f>_xlfn.XLOOKUP(Table2[[#This Row],[Unique BarCode]],$N$10:$N$37,$P$10:$P$37)</f>
        <v>Device</v>
      </c>
      <c r="J2616" t="s">
        <v>8</v>
      </c>
      <c r="K2616" t="s">
        <v>1659</v>
      </c>
      <c r="L2616">
        <v>1</v>
      </c>
    </row>
    <row r="2617" spans="1:12" x14ac:dyDescent="0.2">
      <c r="A2617" s="1" t="d">
        <v>2023-02-14</v>
      </c>
      <c r="B2617" s="45">
        <v>-1</v>
      </c>
      <c r="C2617" t="s">
        <v>20</v>
      </c>
      <c r="D2617" t="str">
        <f>_xlfn.XLOOKUP(Table2[[#This Row],[Patron Group]],$R$10:$R$24,$S$10:$S$24)</f>
        <v>Graduate</v>
      </c>
      <c r="E2617" s="1" t="d">
        <v>2023-02-21</v>
      </c>
      <c r="F2617" t="s">
        <v>501</v>
      </c>
      <c r="G2617" t="s">
        <v>2275</v>
      </c>
      <c r="H2617" t="str">
        <f>_xlfn.XLOOKUP(Table2[[#This Row],[Unique BarCode]],$N$10:$N$37,$O$10:$O$37)</f>
        <v>iPad</v>
      </c>
      <c r="I2617" t="str">
        <f>_xlfn.XLOOKUP(Table2[[#This Row],[Unique BarCode]],$N$10:$N$37,$P$10:$P$37)</f>
        <v>Device</v>
      </c>
      <c r="J2617" t="s">
        <v>8</v>
      </c>
      <c r="K2617" t="s">
        <v>502</v>
      </c>
      <c r="L2617">
        <v>1</v>
      </c>
    </row>
    <row r="2618" spans="1:12" x14ac:dyDescent="0.2">
      <c r="A2618" s="1" t="d">
        <v>2023-02-14</v>
      </c>
      <c r="B2618" s="45">
        <v>-1</v>
      </c>
      <c r="C2618" t="s">
        <v>20</v>
      </c>
      <c r="D2618" t="str">
        <f>_xlfn.XLOOKUP(Table2[[#This Row],[Patron Group]],$R$10:$R$24,$S$10:$S$24)</f>
        <v>Graduate</v>
      </c>
      <c r="E2618" s="1" t="d">
        <v>2023-02-21</v>
      </c>
      <c r="F2618" t="s">
        <v>1190</v>
      </c>
      <c r="G2618" t="s">
        <v>2263</v>
      </c>
      <c r="H2618" t="str">
        <f>_xlfn.XLOOKUP(Table2[[#This Row],[Unique BarCode]],$N$10:$N$37,$O$10:$O$37)</f>
        <v>HP Laptop</v>
      </c>
      <c r="I2618" t="str">
        <f>_xlfn.XLOOKUP(Table2[[#This Row],[Unique BarCode]],$N$10:$N$37,$P$10:$P$37)</f>
        <v>Device</v>
      </c>
      <c r="J2618" t="s">
        <v>8</v>
      </c>
      <c r="K2618" t="s">
        <v>1191</v>
      </c>
      <c r="L2618">
        <v>1</v>
      </c>
    </row>
    <row r="2619" spans="1:12" x14ac:dyDescent="0.2">
      <c r="A2619" s="1" t="d">
        <v>2023-02-14</v>
      </c>
      <c r="B2619" s="45">
        <v>-1</v>
      </c>
      <c r="C2619" t="s">
        <v>20</v>
      </c>
      <c r="D2619" t="str">
        <f>_xlfn.XLOOKUP(Table2[[#This Row],[Patron Group]],$R$10:$R$24,$S$10:$S$24)</f>
        <v>Graduate</v>
      </c>
      <c r="E2619" s="1" t="d">
        <v>2023-02-21</v>
      </c>
      <c r="F2619" t="s">
        <v>177</v>
      </c>
      <c r="G2619" t="s">
        <v>2263</v>
      </c>
      <c r="H2619" t="str">
        <f>_xlfn.XLOOKUP(Table2[[#This Row],[Unique BarCode]],$N$10:$N$37,$O$10:$O$37)</f>
        <v>HP Laptop</v>
      </c>
      <c r="I2619" t="str">
        <f>_xlfn.XLOOKUP(Table2[[#This Row],[Unique BarCode]],$N$10:$N$37,$P$10:$P$37)</f>
        <v>Device</v>
      </c>
      <c r="J2619" t="s">
        <v>8</v>
      </c>
      <c r="K2619" t="s">
        <v>178</v>
      </c>
      <c r="L2619">
        <v>1</v>
      </c>
    </row>
    <row r="2620" spans="1:12" x14ac:dyDescent="0.2">
      <c r="A2620" s="1" t="d">
        <v>2023-02-14</v>
      </c>
      <c r="B2620" s="45">
        <v>-1</v>
      </c>
      <c r="C2620" t="s">
        <v>20</v>
      </c>
      <c r="D2620" t="str">
        <f>_xlfn.XLOOKUP(Table2[[#This Row],[Patron Group]],$R$10:$R$24,$S$10:$S$24)</f>
        <v>Graduate</v>
      </c>
      <c r="E2620" s="1" t="d">
        <v>2023-02-28</v>
      </c>
      <c r="F2620" t="s">
        <v>114</v>
      </c>
      <c r="G2620" t="s">
        <v>2274</v>
      </c>
      <c r="H2620" t="str">
        <f>_xlfn.XLOOKUP(Table2[[#This Row],[Unique BarCode]],$N$10:$N$37,$O$10:$O$37)</f>
        <v>MacBook</v>
      </c>
      <c r="I2620" t="str">
        <f>_xlfn.XLOOKUP(Table2[[#This Row],[Unique BarCode]],$N$10:$N$37,$P$10:$P$37)</f>
        <v>Device</v>
      </c>
      <c r="J2620" t="s">
        <v>8</v>
      </c>
      <c r="K2620" t="s">
        <v>114</v>
      </c>
      <c r="L2620">
        <v>1</v>
      </c>
    </row>
    <row r="2621" spans="1:12" x14ac:dyDescent="0.2">
      <c r="A2621" s="1" t="d">
        <v>2023-02-14</v>
      </c>
      <c r="B2621" s="45">
        <v>-1</v>
      </c>
      <c r="C2621" t="s">
        <v>20</v>
      </c>
      <c r="D2621" t="str">
        <f>_xlfn.XLOOKUP(Table2[[#This Row],[Patron Group]],$R$10:$R$24,$S$10:$S$24)</f>
        <v>Graduate</v>
      </c>
      <c r="E2621" s="1" t="d">
        <v>2023-02-28</v>
      </c>
      <c r="F2621" t="s">
        <v>1253</v>
      </c>
      <c r="G2621" t="s">
        <v>2275</v>
      </c>
      <c r="H2621" t="str">
        <f>_xlfn.XLOOKUP(Table2[[#This Row],[Unique BarCode]],$N$10:$N$37,$O$10:$O$37)</f>
        <v>iPad</v>
      </c>
      <c r="I2621" t="str">
        <f>_xlfn.XLOOKUP(Table2[[#This Row],[Unique BarCode]],$N$10:$N$37,$P$10:$P$37)</f>
        <v>Device</v>
      </c>
      <c r="J2621" t="s">
        <v>8</v>
      </c>
      <c r="L2621">
        <v>1</v>
      </c>
    </row>
    <row r="2622" spans="1:12" x14ac:dyDescent="0.2">
      <c r="A2622" s="1" t="d">
        <v>2023-02-14</v>
      </c>
      <c r="B2622" s="45">
        <v>-1</v>
      </c>
      <c r="C2622" t="s">
        <v>20</v>
      </c>
      <c r="D2622" t="str">
        <f>_xlfn.XLOOKUP(Table2[[#This Row],[Patron Group]],$R$10:$R$24,$S$10:$S$24)</f>
        <v>Graduate</v>
      </c>
      <c r="E2622" s="1" t="d">
        <v>2023-02-28</v>
      </c>
      <c r="F2622" t="s">
        <v>121</v>
      </c>
      <c r="G2622" t="s">
        <v>2263</v>
      </c>
      <c r="H2622" t="str">
        <f>_xlfn.XLOOKUP(Table2[[#This Row],[Unique BarCode]],$N$10:$N$37,$O$10:$O$37)</f>
        <v>HP Laptop</v>
      </c>
      <c r="I2622" t="str">
        <f>_xlfn.XLOOKUP(Table2[[#This Row],[Unique BarCode]],$N$10:$N$37,$P$10:$P$37)</f>
        <v>Device</v>
      </c>
      <c r="J2622" t="s">
        <v>8</v>
      </c>
      <c r="K2622" t="s">
        <v>122</v>
      </c>
      <c r="L2622">
        <v>1</v>
      </c>
    </row>
    <row r="2623" spans="1:12" x14ac:dyDescent="0.2">
      <c r="A2623" s="1" t="d">
        <v>2023-02-14</v>
      </c>
      <c r="B2623" s="45">
        <v>-1</v>
      </c>
      <c r="C2623" t="s">
        <v>20</v>
      </c>
      <c r="D2623" t="str">
        <f>_xlfn.XLOOKUP(Table2[[#This Row],[Patron Group]],$R$10:$R$24,$S$10:$S$24)</f>
        <v>Graduate</v>
      </c>
      <c r="E2623" s="1" t="d">
        <v>2023-02-28</v>
      </c>
      <c r="F2623" t="s">
        <v>805</v>
      </c>
      <c r="G2623" t="s">
        <v>2263</v>
      </c>
      <c r="H2623" t="str">
        <f>_xlfn.XLOOKUP(Table2[[#This Row],[Unique BarCode]],$N$10:$N$37,$O$10:$O$37)</f>
        <v>HP Laptop</v>
      </c>
      <c r="I2623" t="str">
        <f>_xlfn.XLOOKUP(Table2[[#This Row],[Unique BarCode]],$N$10:$N$37,$P$10:$P$37)</f>
        <v>Device</v>
      </c>
      <c r="J2623" t="s">
        <v>8</v>
      </c>
      <c r="K2623" t="s">
        <v>806</v>
      </c>
      <c r="L2623">
        <v>1</v>
      </c>
    </row>
    <row r="2624" spans="1:12" x14ac:dyDescent="0.2">
      <c r="A2624" s="1" t="d">
        <v>2023-02-14</v>
      </c>
      <c r="B2624" s="45">
        <v>-1</v>
      </c>
      <c r="C2624" t="s">
        <v>20</v>
      </c>
      <c r="D2624" t="str">
        <f>_xlfn.XLOOKUP(Table2[[#This Row],[Patron Group]],$R$10:$R$24,$S$10:$S$24)</f>
        <v>Graduate</v>
      </c>
      <c r="E2624" s="1" t="d">
        <v>2023-03-06</v>
      </c>
      <c r="F2624" t="s">
        <v>698</v>
      </c>
      <c r="G2624" t="s">
        <v>2275</v>
      </c>
      <c r="H2624" t="str">
        <f>_xlfn.XLOOKUP(Table2[[#This Row],[Unique BarCode]],$N$10:$N$37,$O$10:$O$37)</f>
        <v>iPad</v>
      </c>
      <c r="I2624" t="str">
        <f>_xlfn.XLOOKUP(Table2[[#This Row],[Unique BarCode]],$N$10:$N$37,$P$10:$P$37)</f>
        <v>Device</v>
      </c>
      <c r="J2624" t="s">
        <v>8</v>
      </c>
      <c r="K2624" t="s">
        <v>699</v>
      </c>
      <c r="L2624">
        <v>1</v>
      </c>
    </row>
    <row r="2625" spans="1:12" x14ac:dyDescent="0.2">
      <c r="A2625" s="1" t="d">
        <v>2023-02-14</v>
      </c>
      <c r="B2625" s="45">
        <v>-1</v>
      </c>
      <c r="C2625" t="s">
        <v>66</v>
      </c>
      <c r="D2625" t="str">
        <f>_xlfn.XLOOKUP(Table2[[#This Row],[Patron Group]],$R$10:$R$24,$S$10:$S$24)</f>
        <v>Graduate</v>
      </c>
      <c r="E2625" s="1" t="d">
        <v>2023-02-14</v>
      </c>
      <c r="F2625" t="s">
        <v>829</v>
      </c>
      <c r="G2625" t="s">
        <v>2271</v>
      </c>
      <c r="H2625" t="str">
        <f>_xlfn.XLOOKUP(Table2[[#This Row],[Unique BarCode]],$N$10:$N$37,$O$10:$O$37)</f>
        <v>OMNI</v>
      </c>
      <c r="I2625" t="str">
        <f>_xlfn.XLOOKUP(Table2[[#This Row],[Unique BarCode]],$N$10:$N$37,$P$10:$P$37)</f>
        <v>Charger</v>
      </c>
      <c r="J2625" t="s">
        <v>68</v>
      </c>
      <c r="K2625" t="s">
        <v>830</v>
      </c>
      <c r="L2625">
        <v>1</v>
      </c>
    </row>
    <row r="2626" spans="1:12" x14ac:dyDescent="0.2">
      <c r="A2626" s="1" t="d">
        <v>2023-02-14</v>
      </c>
      <c r="B2626" s="45">
        <v>-1</v>
      </c>
      <c r="C2626" t="s">
        <v>74</v>
      </c>
      <c r="D2626" t="str">
        <f>_xlfn.XLOOKUP(Table2[[#This Row],[Patron Group]],$R$10:$R$24,$S$10:$S$24)</f>
        <v>Staff</v>
      </c>
      <c r="E2626" s="1" t="d">
        <v>2023-02-14</v>
      </c>
      <c r="F2626" t="s">
        <v>1660</v>
      </c>
      <c r="G2626" t="s">
        <v>2288</v>
      </c>
      <c r="H2626" t="str">
        <f>_xlfn.XLOOKUP(Table2[[#This Row],[Unique BarCode]],$N$10:$N$37,$O$10:$O$37)</f>
        <v>Android Charger</v>
      </c>
      <c r="I2626" t="str">
        <f>_xlfn.XLOOKUP(Table2[[#This Row],[Unique BarCode]],$N$10:$N$37,$P$10:$P$37)</f>
        <v>Charger</v>
      </c>
      <c r="J2626" t="s">
        <v>13</v>
      </c>
      <c r="K2626" t="s">
        <v>1661</v>
      </c>
      <c r="L2626">
        <v>1</v>
      </c>
    </row>
    <row r="2627" spans="1:12" x14ac:dyDescent="0.2">
      <c r="A2627" s="1" t="d">
        <v>2023-02-14</v>
      </c>
      <c r="B2627" s="45">
        <v>-1</v>
      </c>
      <c r="C2627" t="s">
        <v>74</v>
      </c>
      <c r="D2627" t="str">
        <f>_xlfn.XLOOKUP(Table2[[#This Row],[Patron Group]],$R$10:$R$24,$S$10:$S$24)</f>
        <v>Staff</v>
      </c>
      <c r="E2627" s="1" t="d">
        <v>2023-02-14</v>
      </c>
      <c r="F2627" t="s">
        <v>436</v>
      </c>
      <c r="G2627" t="s">
        <v>2282</v>
      </c>
      <c r="H2627" t="str">
        <f>_xlfn.XLOOKUP(Table2[[#This Row],[Unique BarCode]],$N$10:$N$37,$O$10:$O$37)</f>
        <v>HPUSBC</v>
      </c>
      <c r="I2627" t="str">
        <f>_xlfn.XLOOKUP(Table2[[#This Row],[Unique BarCode]],$N$10:$N$37,$P$10:$P$37)</f>
        <v>Charger</v>
      </c>
      <c r="J2627" t="s">
        <v>49</v>
      </c>
      <c r="K2627" t="s">
        <v>437</v>
      </c>
      <c r="L2627">
        <v>1</v>
      </c>
    </row>
    <row r="2628" spans="1:12" x14ac:dyDescent="0.2">
      <c r="A2628" s="1" t="d">
        <v>2023-02-14</v>
      </c>
      <c r="B2628" s="45">
        <v>-1</v>
      </c>
      <c r="C2628" t="s">
        <v>77</v>
      </c>
      <c r="D2628" t="str">
        <f>_xlfn.XLOOKUP(Table2[[#This Row],[Patron Group]],$R$10:$R$24,$S$10:$S$24)</f>
        <v>Undergraduate</v>
      </c>
      <c r="E2628" s="1" t="d">
        <v>2023-02-14</v>
      </c>
      <c r="F2628" t="s">
        <v>1361</v>
      </c>
      <c r="G2628" t="s">
        <v>2298</v>
      </c>
      <c r="H2628" t="str">
        <f>_xlfn.XLOOKUP(Table2[[#This Row],[Unique BarCode]],$N$10:$N$37,$O$10:$O$37)</f>
        <v>ANKER</v>
      </c>
      <c r="I2628" t="str">
        <f>_xlfn.XLOOKUP(Table2[[#This Row],[Unique BarCode]],$N$10:$N$37,$P$10:$P$37)</f>
        <v>Charger</v>
      </c>
      <c r="J2628" t="s">
        <v>8</v>
      </c>
      <c r="L2628">
        <v>1</v>
      </c>
    </row>
    <row r="2629" spans="1:12" x14ac:dyDescent="0.2">
      <c r="A2629" s="1" t="d">
        <v>2023-02-14</v>
      </c>
      <c r="B2629" s="45">
        <v>-1</v>
      </c>
      <c r="C2629" t="s">
        <v>77</v>
      </c>
      <c r="D2629" t="str">
        <f>_xlfn.XLOOKUP(Table2[[#This Row],[Patron Group]],$R$10:$R$24,$S$10:$S$24)</f>
        <v>Undergraduate</v>
      </c>
      <c r="E2629" s="1" t="d">
        <v>2023-02-14</v>
      </c>
      <c r="F2629" t="s">
        <v>1346</v>
      </c>
      <c r="G2629" t="s">
        <v>2298</v>
      </c>
      <c r="H2629" t="str">
        <f>_xlfn.XLOOKUP(Table2[[#This Row],[Unique BarCode]],$N$10:$N$37,$O$10:$O$37)</f>
        <v>ANKER</v>
      </c>
      <c r="I2629" t="str">
        <f>_xlfn.XLOOKUP(Table2[[#This Row],[Unique BarCode]],$N$10:$N$37,$P$10:$P$37)</f>
        <v>Charger</v>
      </c>
      <c r="J2629" t="s">
        <v>8</v>
      </c>
      <c r="L2629">
        <v>1</v>
      </c>
    </row>
    <row r="2630" spans="1:12" x14ac:dyDescent="0.2">
      <c r="A2630" s="1" t="d">
        <v>2023-02-14</v>
      </c>
      <c r="B2630" s="45">
        <v>-1</v>
      </c>
      <c r="C2630" t="s">
        <v>77</v>
      </c>
      <c r="D2630" t="str">
        <f>_xlfn.XLOOKUP(Table2[[#This Row],[Patron Group]],$R$10:$R$24,$S$10:$S$24)</f>
        <v>Undergraduate</v>
      </c>
      <c r="E2630" s="1" t="d">
        <v>2023-02-14</v>
      </c>
      <c r="F2630" t="s">
        <v>1626</v>
      </c>
      <c r="G2630" t="s">
        <v>2276</v>
      </c>
      <c r="H2630" t="str">
        <f>_xlfn.XLOOKUP(Table2[[#This Row],[Unique BarCode]],$N$10:$N$37,$O$10:$O$37)</f>
        <v>CALC</v>
      </c>
      <c r="I2630" t="str">
        <f>_xlfn.XLOOKUP(Table2[[#This Row],[Unique BarCode]],$N$10:$N$37,$P$10:$P$37)</f>
        <v>Accessory</v>
      </c>
      <c r="J2630" t="s">
        <v>8</v>
      </c>
      <c r="K2630" t="s">
        <v>1627</v>
      </c>
      <c r="L2630">
        <v>1</v>
      </c>
    </row>
    <row r="2631" spans="1:12" x14ac:dyDescent="0.2">
      <c r="A2631" s="1" t="d">
        <v>2023-02-14</v>
      </c>
      <c r="B2631" s="45">
        <v>-1</v>
      </c>
      <c r="C2631" t="s">
        <v>77</v>
      </c>
      <c r="D2631" t="str">
        <f>_xlfn.XLOOKUP(Table2[[#This Row],[Patron Group]],$R$10:$R$24,$S$10:$S$24)</f>
        <v>Undergraduate</v>
      </c>
      <c r="E2631" s="1" t="d">
        <v>2023-02-14</v>
      </c>
      <c r="F2631" t="s">
        <v>1053</v>
      </c>
      <c r="G2631" t="s">
        <v>2276</v>
      </c>
      <c r="H2631" t="str">
        <f>_xlfn.XLOOKUP(Table2[[#This Row],[Unique BarCode]],$N$10:$N$37,$O$10:$O$37)</f>
        <v>CALC</v>
      </c>
      <c r="I2631" t="str">
        <f>_xlfn.XLOOKUP(Table2[[#This Row],[Unique BarCode]],$N$10:$N$37,$P$10:$P$37)</f>
        <v>Accessory</v>
      </c>
      <c r="J2631" t="s">
        <v>8</v>
      </c>
      <c r="K2631" t="s">
        <v>1054</v>
      </c>
      <c r="L2631">
        <v>1</v>
      </c>
    </row>
    <row r="2632" spans="1:12" x14ac:dyDescent="0.2">
      <c r="A2632" s="1" t="d">
        <v>2023-02-14</v>
      </c>
      <c r="B2632" s="45">
        <v>-1</v>
      </c>
      <c r="C2632" t="s">
        <v>77</v>
      </c>
      <c r="D2632" t="str">
        <f>_xlfn.XLOOKUP(Table2[[#This Row],[Patron Group]],$R$10:$R$24,$S$10:$S$24)</f>
        <v>Undergraduate</v>
      </c>
      <c r="E2632" s="1" t="d">
        <v>2023-02-14</v>
      </c>
      <c r="F2632" t="s">
        <v>1506</v>
      </c>
      <c r="G2632" t="s">
        <v>2276</v>
      </c>
      <c r="H2632" t="str">
        <f>_xlfn.XLOOKUP(Table2[[#This Row],[Unique BarCode]],$N$10:$N$37,$O$10:$O$37)</f>
        <v>CALC</v>
      </c>
      <c r="I2632" t="str">
        <f>_xlfn.XLOOKUP(Table2[[#This Row],[Unique BarCode]],$N$10:$N$37,$P$10:$P$37)</f>
        <v>Accessory</v>
      </c>
      <c r="J2632" t="s">
        <v>8</v>
      </c>
      <c r="K2632" t="s">
        <v>1507</v>
      </c>
      <c r="L2632">
        <v>1</v>
      </c>
    </row>
    <row r="2633" spans="1:12" x14ac:dyDescent="0.2">
      <c r="A2633" s="1" t="d">
        <v>2023-02-14</v>
      </c>
      <c r="B2633" s="45">
        <v>-1</v>
      </c>
      <c r="C2633" t="s">
        <v>77</v>
      </c>
      <c r="D2633" t="str">
        <f>_xlfn.XLOOKUP(Table2[[#This Row],[Patron Group]],$R$10:$R$24,$S$10:$S$24)</f>
        <v>Undergraduate</v>
      </c>
      <c r="E2633" s="1" t="d">
        <v>2023-02-14</v>
      </c>
      <c r="F2633" t="s">
        <v>1402</v>
      </c>
      <c r="G2633" t="s">
        <v>2276</v>
      </c>
      <c r="H2633" t="str">
        <f>_xlfn.XLOOKUP(Table2[[#This Row],[Unique BarCode]],$N$10:$N$37,$O$10:$O$37)</f>
        <v>CALC</v>
      </c>
      <c r="I2633" t="str">
        <f>_xlfn.XLOOKUP(Table2[[#This Row],[Unique BarCode]],$N$10:$N$37,$P$10:$P$37)</f>
        <v>Accessory</v>
      </c>
      <c r="J2633" t="s">
        <v>8</v>
      </c>
      <c r="L2633">
        <v>1</v>
      </c>
    </row>
    <row r="2634" spans="1:12" x14ac:dyDescent="0.2">
      <c r="A2634" s="1" t="d">
        <v>2023-02-14</v>
      </c>
      <c r="B2634" s="45">
        <v>-1</v>
      </c>
      <c r="C2634" t="s">
        <v>77</v>
      </c>
      <c r="D2634" t="str">
        <f>_xlfn.XLOOKUP(Table2[[#This Row],[Patron Group]],$R$10:$R$24,$S$10:$S$24)</f>
        <v>Undergraduate</v>
      </c>
      <c r="E2634" s="1" t="d">
        <v>2023-02-14</v>
      </c>
      <c r="F2634" t="s">
        <v>1055</v>
      </c>
      <c r="G2634" t="s">
        <v>2276</v>
      </c>
      <c r="H2634" t="str">
        <f>_xlfn.XLOOKUP(Table2[[#This Row],[Unique BarCode]],$N$10:$N$37,$O$10:$O$37)</f>
        <v>CALC</v>
      </c>
      <c r="I2634" t="str">
        <f>_xlfn.XLOOKUP(Table2[[#This Row],[Unique BarCode]],$N$10:$N$37,$P$10:$P$37)</f>
        <v>Accessory</v>
      </c>
      <c r="J2634" t="s">
        <v>8</v>
      </c>
      <c r="L2634">
        <v>1</v>
      </c>
    </row>
    <row r="2635" spans="1:12" x14ac:dyDescent="0.2">
      <c r="A2635" s="1" t="d">
        <v>2023-02-14</v>
      </c>
      <c r="B2635" s="45">
        <v>-1</v>
      </c>
      <c r="C2635" t="s">
        <v>77</v>
      </c>
      <c r="D2635" t="str">
        <f>_xlfn.XLOOKUP(Table2[[#This Row],[Patron Group]],$R$10:$R$24,$S$10:$S$24)</f>
        <v>Undergraduate</v>
      </c>
      <c r="E2635" s="1" t="d">
        <v>2023-02-14</v>
      </c>
      <c r="F2635" t="s">
        <v>1403</v>
      </c>
      <c r="G2635" t="s">
        <v>2276</v>
      </c>
      <c r="H2635" t="str">
        <f>_xlfn.XLOOKUP(Table2[[#This Row],[Unique BarCode]],$N$10:$N$37,$O$10:$O$37)</f>
        <v>CALC</v>
      </c>
      <c r="I2635" t="str">
        <f>_xlfn.XLOOKUP(Table2[[#This Row],[Unique BarCode]],$N$10:$N$37,$P$10:$P$37)</f>
        <v>Accessory</v>
      </c>
      <c r="J2635" t="s">
        <v>49</v>
      </c>
      <c r="L2635">
        <v>1</v>
      </c>
    </row>
    <row r="2636" spans="1:12" x14ac:dyDescent="0.2">
      <c r="A2636" s="1" t="d">
        <v>2023-02-14</v>
      </c>
      <c r="B2636" s="45">
        <v>-1</v>
      </c>
      <c r="C2636" t="s">
        <v>77</v>
      </c>
      <c r="D2636" t="str">
        <f>_xlfn.XLOOKUP(Table2[[#This Row],[Patron Group]],$R$10:$R$24,$S$10:$S$24)</f>
        <v>Undergraduate</v>
      </c>
      <c r="E2636" s="1" t="d">
        <v>2023-02-14</v>
      </c>
      <c r="F2636" t="s">
        <v>1362</v>
      </c>
      <c r="G2636" t="s">
        <v>2276</v>
      </c>
      <c r="H2636" t="str">
        <f>_xlfn.XLOOKUP(Table2[[#This Row],[Unique BarCode]],$N$10:$N$37,$O$10:$O$37)</f>
        <v>CALC</v>
      </c>
      <c r="I2636" t="str">
        <f>_xlfn.XLOOKUP(Table2[[#This Row],[Unique BarCode]],$N$10:$N$37,$P$10:$P$37)</f>
        <v>Accessory</v>
      </c>
      <c r="J2636" t="s">
        <v>49</v>
      </c>
      <c r="L2636">
        <v>1</v>
      </c>
    </row>
    <row r="2637" spans="1:12" x14ac:dyDescent="0.2">
      <c r="A2637" s="1" t="d">
        <v>2023-02-14</v>
      </c>
      <c r="B2637" s="45">
        <v>-1</v>
      </c>
      <c r="C2637" t="s">
        <v>77</v>
      </c>
      <c r="D2637" t="str">
        <f>_xlfn.XLOOKUP(Table2[[#This Row],[Patron Group]],$R$10:$R$24,$S$10:$S$24)</f>
        <v>Undergraduate</v>
      </c>
      <c r="E2637" s="1" t="d">
        <v>2023-02-14</v>
      </c>
      <c r="F2637" t="s">
        <v>1612</v>
      </c>
      <c r="G2637" t="s">
        <v>2276</v>
      </c>
      <c r="H2637" t="str">
        <f>_xlfn.XLOOKUP(Table2[[#This Row],[Unique BarCode]],$N$10:$N$37,$O$10:$O$37)</f>
        <v>CALC</v>
      </c>
      <c r="I2637" t="str">
        <f>_xlfn.XLOOKUP(Table2[[#This Row],[Unique BarCode]],$N$10:$N$37,$P$10:$P$37)</f>
        <v>Accessory</v>
      </c>
      <c r="J2637" t="s">
        <v>49</v>
      </c>
      <c r="L2637">
        <v>1</v>
      </c>
    </row>
    <row r="2638" spans="1:12" x14ac:dyDescent="0.2">
      <c r="A2638" s="1" t="d">
        <v>2023-02-14</v>
      </c>
      <c r="B2638" s="45">
        <v>-1</v>
      </c>
      <c r="C2638" t="s">
        <v>77</v>
      </c>
      <c r="D2638" t="str">
        <f>_xlfn.XLOOKUP(Table2[[#This Row],[Patron Group]],$R$10:$R$24,$S$10:$S$24)</f>
        <v>Undergraduate</v>
      </c>
      <c r="E2638" s="1" t="d">
        <v>2023-02-14</v>
      </c>
      <c r="F2638" t="s">
        <v>1488</v>
      </c>
      <c r="G2638" t="s">
        <v>2276</v>
      </c>
      <c r="H2638" t="str">
        <f>_xlfn.XLOOKUP(Table2[[#This Row],[Unique BarCode]],$N$10:$N$37,$O$10:$O$37)</f>
        <v>CALC</v>
      </c>
      <c r="I2638" t="str">
        <f>_xlfn.XLOOKUP(Table2[[#This Row],[Unique BarCode]],$N$10:$N$37,$P$10:$P$37)</f>
        <v>Accessory</v>
      </c>
      <c r="J2638" t="s">
        <v>49</v>
      </c>
      <c r="L2638">
        <v>1</v>
      </c>
    </row>
    <row r="2639" spans="1:12" x14ac:dyDescent="0.2">
      <c r="A2639" s="1" t="d">
        <v>2023-02-14</v>
      </c>
      <c r="B2639" s="45">
        <v>-1</v>
      </c>
      <c r="C2639" t="s">
        <v>77</v>
      </c>
      <c r="D2639" t="str">
        <f>_xlfn.XLOOKUP(Table2[[#This Row],[Patron Group]],$R$10:$R$24,$S$10:$S$24)</f>
        <v>Undergraduate</v>
      </c>
      <c r="E2639" s="1" t="d">
        <v>2023-02-14</v>
      </c>
      <c r="F2639" t="s">
        <v>1478</v>
      </c>
      <c r="G2639" t="s">
        <v>2281</v>
      </c>
      <c r="H2639" t="str">
        <f>_xlfn.XLOOKUP(Table2[[#This Row],[Unique BarCode]],$N$10:$N$37,$O$10:$O$37)</f>
        <v>HDMIC</v>
      </c>
      <c r="I2639" t="str">
        <f>_xlfn.XLOOKUP(Table2[[#This Row],[Unique BarCode]],$N$10:$N$37,$P$10:$P$37)</f>
        <v>Cable</v>
      </c>
      <c r="J2639" t="s">
        <v>8</v>
      </c>
      <c r="K2639" t="s">
        <v>1479</v>
      </c>
      <c r="L2639">
        <v>1</v>
      </c>
    </row>
    <row r="2640" spans="1:12" x14ac:dyDescent="0.2">
      <c r="A2640" s="1" t="d">
        <v>2023-02-14</v>
      </c>
      <c r="B2640" s="45">
        <v>-1</v>
      </c>
      <c r="C2640" t="s">
        <v>77</v>
      </c>
      <c r="D2640" t="str">
        <f>_xlfn.XLOOKUP(Table2[[#This Row],[Patron Group]],$R$10:$R$24,$S$10:$S$24)</f>
        <v>Undergraduate</v>
      </c>
      <c r="E2640" s="1" t="d">
        <v>2023-02-14</v>
      </c>
      <c r="F2640" t="s">
        <v>1406</v>
      </c>
      <c r="G2640" t="s">
        <v>2281</v>
      </c>
      <c r="H2640" t="str">
        <f>_xlfn.XLOOKUP(Table2[[#This Row],[Unique BarCode]],$N$10:$N$37,$O$10:$O$37)</f>
        <v>HDMIC</v>
      </c>
      <c r="I2640" t="str">
        <f>_xlfn.XLOOKUP(Table2[[#This Row],[Unique BarCode]],$N$10:$N$37,$P$10:$P$37)</f>
        <v>Cable</v>
      </c>
      <c r="J2640" t="s">
        <v>8</v>
      </c>
      <c r="K2640" t="s">
        <v>1407</v>
      </c>
      <c r="L2640">
        <v>1</v>
      </c>
    </row>
    <row r="2641" spans="1:12" x14ac:dyDescent="0.2">
      <c r="A2641" s="1" t="d">
        <v>2023-02-14</v>
      </c>
      <c r="B2641" s="45">
        <v>-1</v>
      </c>
      <c r="C2641" t="s">
        <v>77</v>
      </c>
      <c r="D2641" t="str">
        <f>_xlfn.XLOOKUP(Table2[[#This Row],[Patron Group]],$R$10:$R$24,$S$10:$S$24)</f>
        <v>Undergraduate</v>
      </c>
      <c r="E2641" s="1" t="d">
        <v>2023-02-14</v>
      </c>
      <c r="F2641" t="s">
        <v>1628</v>
      </c>
      <c r="G2641" t="s">
        <v>2281</v>
      </c>
      <c r="H2641" t="str">
        <f>_xlfn.XLOOKUP(Table2[[#This Row],[Unique BarCode]],$N$10:$N$37,$O$10:$O$37)</f>
        <v>HDMIC</v>
      </c>
      <c r="I2641" t="str">
        <f>_xlfn.XLOOKUP(Table2[[#This Row],[Unique BarCode]],$N$10:$N$37,$P$10:$P$37)</f>
        <v>Cable</v>
      </c>
      <c r="J2641" t="s">
        <v>8</v>
      </c>
      <c r="K2641" t="s">
        <v>1629</v>
      </c>
      <c r="L2641">
        <v>1</v>
      </c>
    </row>
    <row r="2642" spans="1:12" x14ac:dyDescent="0.2">
      <c r="A2642" s="1" t="d">
        <v>2023-02-14</v>
      </c>
      <c r="B2642" s="45">
        <v>-1</v>
      </c>
      <c r="C2642" t="s">
        <v>77</v>
      </c>
      <c r="D2642" t="str">
        <f>_xlfn.XLOOKUP(Table2[[#This Row],[Patron Group]],$R$10:$R$24,$S$10:$S$24)</f>
        <v>Undergraduate</v>
      </c>
      <c r="E2642" s="1" t="d">
        <v>2023-02-14</v>
      </c>
      <c r="F2642" t="s">
        <v>833</v>
      </c>
      <c r="G2642" t="s">
        <v>2266</v>
      </c>
      <c r="H2642" t="str">
        <f>_xlfn.XLOOKUP(Table2[[#This Row],[Unique BarCode]],$N$10:$N$37,$O$10:$O$37)</f>
        <v>Headphones</v>
      </c>
      <c r="I2642" t="str">
        <f>_xlfn.XLOOKUP(Table2[[#This Row],[Unique BarCode]],$N$10:$N$37,$P$10:$P$37)</f>
        <v>Accessory</v>
      </c>
      <c r="J2642" t="s">
        <v>49</v>
      </c>
      <c r="K2642" t="s">
        <v>834</v>
      </c>
      <c r="L2642">
        <v>1</v>
      </c>
    </row>
    <row r="2643" spans="1:12" x14ac:dyDescent="0.2">
      <c r="A2643" s="1" t="d">
        <v>2023-02-14</v>
      </c>
      <c r="B2643" s="45">
        <v>-1</v>
      </c>
      <c r="C2643" t="s">
        <v>77</v>
      </c>
      <c r="D2643" t="str">
        <f>_xlfn.XLOOKUP(Table2[[#This Row],[Patron Group]],$R$10:$R$24,$S$10:$S$24)</f>
        <v>Undergraduate</v>
      </c>
      <c r="E2643" s="1" t="d">
        <v>2023-02-14</v>
      </c>
      <c r="F2643" t="s">
        <v>436</v>
      </c>
      <c r="G2643" t="s">
        <v>2282</v>
      </c>
      <c r="H2643" t="str">
        <f>_xlfn.XLOOKUP(Table2[[#This Row],[Unique BarCode]],$N$10:$N$37,$O$10:$O$37)</f>
        <v>HPUSBC</v>
      </c>
      <c r="I2643" t="str">
        <f>_xlfn.XLOOKUP(Table2[[#This Row],[Unique BarCode]],$N$10:$N$37,$P$10:$P$37)</f>
        <v>Charger</v>
      </c>
      <c r="J2643" t="s">
        <v>49</v>
      </c>
      <c r="K2643" t="s">
        <v>437</v>
      </c>
      <c r="L2643">
        <v>1</v>
      </c>
    </row>
    <row r="2644" spans="1:12" x14ac:dyDescent="0.2">
      <c r="A2644" s="1" t="d">
        <v>2023-02-14</v>
      </c>
      <c r="B2644" s="45">
        <v>-1</v>
      </c>
      <c r="C2644" t="s">
        <v>77</v>
      </c>
      <c r="D2644" t="str">
        <f>_xlfn.XLOOKUP(Table2[[#This Row],[Patron Group]],$R$10:$R$24,$S$10:$S$24)</f>
        <v>Undergraduate</v>
      </c>
      <c r="E2644" s="1" t="d">
        <v>2023-02-14</v>
      </c>
      <c r="F2644" t="s">
        <v>458</v>
      </c>
      <c r="G2644" t="s">
        <v>2282</v>
      </c>
      <c r="H2644" t="str">
        <f>_xlfn.XLOOKUP(Table2[[#This Row],[Unique BarCode]],$N$10:$N$37,$O$10:$O$37)</f>
        <v>HPUSBC</v>
      </c>
      <c r="I2644" t="str">
        <f>_xlfn.XLOOKUP(Table2[[#This Row],[Unique BarCode]],$N$10:$N$37,$P$10:$P$37)</f>
        <v>Charger</v>
      </c>
      <c r="J2644" t="s">
        <v>49</v>
      </c>
      <c r="L2644">
        <v>1</v>
      </c>
    </row>
    <row r="2645" spans="1:12" x14ac:dyDescent="0.2">
      <c r="A2645" s="1" t="d">
        <v>2023-02-14</v>
      </c>
      <c r="B2645" s="45">
        <v>-1</v>
      </c>
      <c r="C2645" t="s">
        <v>77</v>
      </c>
      <c r="D2645" t="str">
        <f>_xlfn.XLOOKUP(Table2[[#This Row],[Patron Group]],$R$10:$R$24,$S$10:$S$24)</f>
        <v>Undergraduate</v>
      </c>
      <c r="E2645" s="1" t="d">
        <v>2023-02-14</v>
      </c>
      <c r="F2645" t="s">
        <v>260</v>
      </c>
      <c r="G2645" t="s">
        <v>2282</v>
      </c>
      <c r="H2645" t="str">
        <f>_xlfn.XLOOKUP(Table2[[#This Row],[Unique BarCode]],$N$10:$N$37,$O$10:$O$37)</f>
        <v>HPUSBC</v>
      </c>
      <c r="I2645" t="str">
        <f>_xlfn.XLOOKUP(Table2[[#This Row],[Unique BarCode]],$N$10:$N$37,$P$10:$P$37)</f>
        <v>Charger</v>
      </c>
      <c r="J2645" t="s">
        <v>49</v>
      </c>
      <c r="L2645">
        <v>1</v>
      </c>
    </row>
    <row r="2646" spans="1:12" x14ac:dyDescent="0.2">
      <c r="A2646" s="1" t="d">
        <v>2023-02-14</v>
      </c>
      <c r="B2646" s="45">
        <v>-1</v>
      </c>
      <c r="C2646" t="s">
        <v>77</v>
      </c>
      <c r="D2646" t="str">
        <f>_xlfn.XLOOKUP(Table2[[#This Row],[Patron Group]],$R$10:$R$24,$S$10:$S$24)</f>
        <v>Undergraduate</v>
      </c>
      <c r="E2646" s="1" t="d">
        <v>2023-02-14</v>
      </c>
      <c r="F2646" t="s">
        <v>942</v>
      </c>
      <c r="G2646" t="s">
        <v>2265</v>
      </c>
      <c r="H2646" t="str">
        <f>_xlfn.XLOOKUP(Table2[[#This Row],[Unique BarCode]],$N$10:$N$37,$O$10:$O$37)</f>
        <v>IPHONE</v>
      </c>
      <c r="I2646" t="str">
        <f>_xlfn.XLOOKUP(Table2[[#This Row],[Unique BarCode]],$N$10:$N$37,$P$10:$P$37)</f>
        <v>Charger</v>
      </c>
      <c r="J2646" t="s">
        <v>68</v>
      </c>
      <c r="K2646" t="s">
        <v>943</v>
      </c>
      <c r="L2646">
        <v>1</v>
      </c>
    </row>
    <row r="2647" spans="1:12" x14ac:dyDescent="0.2">
      <c r="A2647" s="1" t="d">
        <v>2023-02-14</v>
      </c>
      <c r="B2647" s="45">
        <v>-1</v>
      </c>
      <c r="C2647" t="s">
        <v>77</v>
      </c>
      <c r="D2647" t="str">
        <f>_xlfn.XLOOKUP(Table2[[#This Row],[Patron Group]],$R$10:$R$24,$S$10:$S$24)</f>
        <v>Undergraduate</v>
      </c>
      <c r="E2647" s="1" t="d">
        <v>2023-02-14</v>
      </c>
      <c r="F2647" t="s">
        <v>579</v>
      </c>
      <c r="G2647" t="s">
        <v>2265</v>
      </c>
      <c r="H2647" t="str">
        <f>_xlfn.XLOOKUP(Table2[[#This Row],[Unique BarCode]],$N$10:$N$37,$O$10:$O$37)</f>
        <v>IPHONE</v>
      </c>
      <c r="I2647" t="str">
        <f>_xlfn.XLOOKUP(Table2[[#This Row],[Unique BarCode]],$N$10:$N$37,$P$10:$P$37)</f>
        <v>Charger</v>
      </c>
      <c r="J2647" t="s">
        <v>49</v>
      </c>
      <c r="K2647" t="s">
        <v>580</v>
      </c>
      <c r="L2647">
        <v>1</v>
      </c>
    </row>
    <row r="2648" spans="1:12" x14ac:dyDescent="0.2">
      <c r="A2648" s="1" t="d">
        <v>2023-02-14</v>
      </c>
      <c r="B2648" s="45">
        <v>-1</v>
      </c>
      <c r="C2648" t="s">
        <v>77</v>
      </c>
      <c r="D2648" t="str">
        <f>_xlfn.XLOOKUP(Table2[[#This Row],[Patron Group]],$R$10:$R$24,$S$10:$S$24)</f>
        <v>Undergraduate</v>
      </c>
      <c r="E2648" s="1" t="d">
        <v>2023-02-14</v>
      </c>
      <c r="F2648" t="s">
        <v>1100</v>
      </c>
      <c r="G2648" t="s">
        <v>2265</v>
      </c>
      <c r="H2648" t="str">
        <f>_xlfn.XLOOKUP(Table2[[#This Row],[Unique BarCode]],$N$10:$N$37,$O$10:$O$37)</f>
        <v>IPHONE</v>
      </c>
      <c r="I2648" t="str">
        <f>_xlfn.XLOOKUP(Table2[[#This Row],[Unique BarCode]],$N$10:$N$37,$P$10:$P$37)</f>
        <v>Charger</v>
      </c>
      <c r="J2648" t="s">
        <v>8</v>
      </c>
      <c r="K2648" t="s">
        <v>1101</v>
      </c>
      <c r="L2648">
        <v>1</v>
      </c>
    </row>
    <row r="2649" spans="1:12" x14ac:dyDescent="0.2">
      <c r="A2649" s="1" t="d">
        <v>2023-02-14</v>
      </c>
      <c r="B2649" s="45">
        <v>-1</v>
      </c>
      <c r="C2649" t="s">
        <v>77</v>
      </c>
      <c r="D2649" t="str">
        <f>_xlfn.XLOOKUP(Table2[[#This Row],[Patron Group]],$R$10:$R$24,$S$10:$S$24)</f>
        <v>Undergraduate</v>
      </c>
      <c r="E2649" s="1" t="d">
        <v>2023-02-14</v>
      </c>
      <c r="F2649" t="s">
        <v>84</v>
      </c>
      <c r="G2649" t="s">
        <v>2265</v>
      </c>
      <c r="H2649" t="str">
        <f>_xlfn.XLOOKUP(Table2[[#This Row],[Unique BarCode]],$N$10:$N$37,$O$10:$O$37)</f>
        <v>IPHONE</v>
      </c>
      <c r="I2649" t="str">
        <f>_xlfn.XLOOKUP(Table2[[#This Row],[Unique BarCode]],$N$10:$N$37,$P$10:$P$37)</f>
        <v>Charger</v>
      </c>
      <c r="J2649" t="s">
        <v>8</v>
      </c>
      <c r="K2649" t="s">
        <v>85</v>
      </c>
      <c r="L2649">
        <v>1</v>
      </c>
    </row>
    <row r="2650" spans="1:12" x14ac:dyDescent="0.2">
      <c r="A2650" s="1" t="d">
        <v>2023-02-14</v>
      </c>
      <c r="B2650" s="45">
        <v>-1</v>
      </c>
      <c r="C2650" t="s">
        <v>77</v>
      </c>
      <c r="D2650" t="str">
        <f>_xlfn.XLOOKUP(Table2[[#This Row],[Patron Group]],$R$10:$R$24,$S$10:$S$24)</f>
        <v>Undergraduate</v>
      </c>
      <c r="E2650" s="1" t="d">
        <v>2023-02-14</v>
      </c>
      <c r="F2650" t="s">
        <v>839</v>
      </c>
      <c r="G2650" t="s">
        <v>2265</v>
      </c>
      <c r="H2650" t="str">
        <f>_xlfn.XLOOKUP(Table2[[#This Row],[Unique BarCode]],$N$10:$N$37,$O$10:$O$37)</f>
        <v>IPHONE</v>
      </c>
      <c r="I2650" t="str">
        <f>_xlfn.XLOOKUP(Table2[[#This Row],[Unique BarCode]],$N$10:$N$37,$P$10:$P$37)</f>
        <v>Charger</v>
      </c>
      <c r="J2650" t="s">
        <v>8</v>
      </c>
      <c r="K2650" t="s">
        <v>840</v>
      </c>
      <c r="L2650">
        <v>1</v>
      </c>
    </row>
    <row r="2651" spans="1:12" x14ac:dyDescent="0.2">
      <c r="A2651" s="1" t="d">
        <v>2023-02-14</v>
      </c>
      <c r="B2651" s="45">
        <v>-1</v>
      </c>
      <c r="C2651" t="s">
        <v>77</v>
      </c>
      <c r="D2651" t="str">
        <f>_xlfn.XLOOKUP(Table2[[#This Row],[Patron Group]],$R$10:$R$24,$S$10:$S$24)</f>
        <v>Undergraduate</v>
      </c>
      <c r="E2651" s="1" t="d">
        <v>2023-02-14</v>
      </c>
      <c r="F2651" t="s">
        <v>1497</v>
      </c>
      <c r="G2651" t="s">
        <v>2265</v>
      </c>
      <c r="H2651" t="str">
        <f>_xlfn.XLOOKUP(Table2[[#This Row],[Unique BarCode]],$N$10:$N$37,$O$10:$O$37)</f>
        <v>IPHONE</v>
      </c>
      <c r="I2651" t="str">
        <f>_xlfn.XLOOKUP(Table2[[#This Row],[Unique BarCode]],$N$10:$N$37,$P$10:$P$37)</f>
        <v>Charger</v>
      </c>
      <c r="J2651" t="s">
        <v>8</v>
      </c>
      <c r="L2651">
        <v>1</v>
      </c>
    </row>
    <row r="2652" spans="1:12" x14ac:dyDescent="0.2">
      <c r="A2652" s="1" t="d">
        <v>2023-02-14</v>
      </c>
      <c r="B2652" s="45">
        <v>-1</v>
      </c>
      <c r="C2652" t="s">
        <v>77</v>
      </c>
      <c r="D2652" t="str">
        <f>_xlfn.XLOOKUP(Table2[[#This Row],[Patron Group]],$R$10:$R$24,$S$10:$S$24)</f>
        <v>Undergraduate</v>
      </c>
      <c r="E2652" s="1" t="d">
        <v>2023-02-14</v>
      </c>
      <c r="F2652" t="s">
        <v>86</v>
      </c>
      <c r="G2652" t="s">
        <v>2265</v>
      </c>
      <c r="H2652" t="str">
        <f>_xlfn.XLOOKUP(Table2[[#This Row],[Unique BarCode]],$N$10:$N$37,$O$10:$O$37)</f>
        <v>IPHONE</v>
      </c>
      <c r="I2652" t="str">
        <f>_xlfn.XLOOKUP(Table2[[#This Row],[Unique BarCode]],$N$10:$N$37,$P$10:$P$37)</f>
        <v>Charger</v>
      </c>
      <c r="J2652" t="s">
        <v>8</v>
      </c>
      <c r="K2652" t="s">
        <v>87</v>
      </c>
      <c r="L2652">
        <v>1</v>
      </c>
    </row>
    <row r="2653" spans="1:12" x14ac:dyDescent="0.2">
      <c r="A2653" s="1" t="d">
        <v>2023-02-14</v>
      </c>
      <c r="B2653" s="45">
        <v>-1</v>
      </c>
      <c r="C2653" t="s">
        <v>77</v>
      </c>
      <c r="D2653" t="str">
        <f>_xlfn.XLOOKUP(Table2[[#This Row],[Patron Group]],$R$10:$R$24,$S$10:$S$24)</f>
        <v>Undergraduate</v>
      </c>
      <c r="E2653" s="1" t="d">
        <v>2023-02-14</v>
      </c>
      <c r="F2653" t="s">
        <v>433</v>
      </c>
      <c r="G2653" t="s">
        <v>2265</v>
      </c>
      <c r="H2653" t="str">
        <f>_xlfn.XLOOKUP(Table2[[#This Row],[Unique BarCode]],$N$10:$N$37,$O$10:$O$37)</f>
        <v>IPHONE</v>
      </c>
      <c r="I2653" t="str">
        <f>_xlfn.XLOOKUP(Table2[[#This Row],[Unique BarCode]],$N$10:$N$37,$P$10:$P$37)</f>
        <v>Charger</v>
      </c>
      <c r="J2653" t="s">
        <v>8</v>
      </c>
      <c r="K2653" t="s">
        <v>434</v>
      </c>
      <c r="L2653">
        <v>1</v>
      </c>
    </row>
    <row r="2654" spans="1:12" x14ac:dyDescent="0.2">
      <c r="A2654" s="1" t="d">
        <v>2023-02-14</v>
      </c>
      <c r="B2654" s="45">
        <v>-1</v>
      </c>
      <c r="C2654" t="s">
        <v>77</v>
      </c>
      <c r="D2654" t="str">
        <f>_xlfn.XLOOKUP(Table2[[#This Row],[Patron Group]],$R$10:$R$24,$S$10:$S$24)</f>
        <v>Undergraduate</v>
      </c>
      <c r="E2654" s="1" t="d">
        <v>2023-02-14</v>
      </c>
      <c r="F2654" t="s">
        <v>1662</v>
      </c>
      <c r="G2654" t="s">
        <v>2265</v>
      </c>
      <c r="H2654" t="str">
        <f>_xlfn.XLOOKUP(Table2[[#This Row],[Unique BarCode]],$N$10:$N$37,$O$10:$O$37)</f>
        <v>IPHONE</v>
      </c>
      <c r="I2654" t="str">
        <f>_xlfn.XLOOKUP(Table2[[#This Row],[Unique BarCode]],$N$10:$N$37,$P$10:$P$37)</f>
        <v>Charger</v>
      </c>
      <c r="J2654" t="s">
        <v>128</v>
      </c>
      <c r="L2654">
        <v>1</v>
      </c>
    </row>
    <row r="2655" spans="1:12" x14ac:dyDescent="0.2">
      <c r="A2655" s="1" t="d">
        <v>2023-02-14</v>
      </c>
      <c r="B2655" s="45">
        <v>-1</v>
      </c>
      <c r="C2655" t="s">
        <v>77</v>
      </c>
      <c r="D2655" t="str">
        <f>_xlfn.XLOOKUP(Table2[[#This Row],[Patron Group]],$R$10:$R$24,$S$10:$S$24)</f>
        <v>Undergraduate</v>
      </c>
      <c r="E2655" s="1" t="d">
        <v>2023-02-14</v>
      </c>
      <c r="F2655" t="s">
        <v>1157</v>
      </c>
      <c r="G2655" t="s">
        <v>2268</v>
      </c>
      <c r="H2655" t="str">
        <f>_xlfn.XLOOKUP(Table2[[#This Row],[Unique BarCode]],$N$10:$N$37,$O$10:$O$37)</f>
        <v>MACCHRG</v>
      </c>
      <c r="I2655" t="str">
        <f>_xlfn.XLOOKUP(Table2[[#This Row],[Unique BarCode]],$N$10:$N$37,$P$10:$P$37)</f>
        <v>Charger</v>
      </c>
      <c r="J2655" t="s">
        <v>8</v>
      </c>
      <c r="K2655" t="s">
        <v>1158</v>
      </c>
      <c r="L2655">
        <v>1</v>
      </c>
    </row>
    <row r="2656" spans="1:12" x14ac:dyDescent="0.2">
      <c r="A2656" s="1" t="d">
        <v>2023-02-14</v>
      </c>
      <c r="B2656" s="45">
        <v>-1</v>
      </c>
      <c r="C2656" t="s">
        <v>77</v>
      </c>
      <c r="D2656" t="str">
        <f>_xlfn.XLOOKUP(Table2[[#This Row],[Patron Group]],$R$10:$R$24,$S$10:$S$24)</f>
        <v>Undergraduate</v>
      </c>
      <c r="E2656" s="1" t="d">
        <v>2023-02-14</v>
      </c>
      <c r="F2656" t="s">
        <v>1630</v>
      </c>
      <c r="G2656" t="s">
        <v>2296</v>
      </c>
      <c r="H2656" t="str">
        <f>_xlfn.XLOOKUP(Table2[[#This Row],[Unique BarCode]],$N$10:$N$37,$O$10:$O$37)</f>
        <v>MACUSBC</v>
      </c>
      <c r="I2656" t="str">
        <f>_xlfn.XLOOKUP(Table2[[#This Row],[Unique BarCode]],$N$10:$N$37,$P$10:$P$37)</f>
        <v>Charger</v>
      </c>
      <c r="J2656" t="s">
        <v>8</v>
      </c>
      <c r="K2656" t="s">
        <v>470</v>
      </c>
      <c r="L2656">
        <v>1</v>
      </c>
    </row>
    <row r="2657" spans="1:12" x14ac:dyDescent="0.2">
      <c r="A2657" s="1" t="d">
        <v>2023-02-14</v>
      </c>
      <c r="B2657" s="45">
        <v>-1</v>
      </c>
      <c r="C2657" t="s">
        <v>77</v>
      </c>
      <c r="D2657" t="str">
        <f>_xlfn.XLOOKUP(Table2[[#This Row],[Patron Group]],$R$10:$R$24,$S$10:$S$24)</f>
        <v>Undergraduate</v>
      </c>
      <c r="E2657" s="1" t="d">
        <v>2023-02-14</v>
      </c>
      <c r="F2657" t="s">
        <v>1631</v>
      </c>
      <c r="G2657" t="s">
        <v>2296</v>
      </c>
      <c r="H2657" t="str">
        <f>_xlfn.XLOOKUP(Table2[[#This Row],[Unique BarCode]],$N$10:$N$37,$O$10:$O$37)</f>
        <v>MACUSBC</v>
      </c>
      <c r="I2657" t="str">
        <f>_xlfn.XLOOKUP(Table2[[#This Row],[Unique BarCode]],$N$10:$N$37,$P$10:$P$37)</f>
        <v>Charger</v>
      </c>
      <c r="J2657" t="s">
        <v>8</v>
      </c>
      <c r="K2657" t="s">
        <v>277</v>
      </c>
      <c r="L2657">
        <v>1</v>
      </c>
    </row>
    <row r="2658" spans="1:12" x14ac:dyDescent="0.2">
      <c r="A2658" s="1" t="d">
        <v>2023-02-14</v>
      </c>
      <c r="B2658" s="45">
        <v>-1</v>
      </c>
      <c r="C2658" t="s">
        <v>77</v>
      </c>
      <c r="D2658" t="str">
        <f>_xlfn.XLOOKUP(Table2[[#This Row],[Patron Group]],$R$10:$R$24,$S$10:$S$24)</f>
        <v>Undergraduate</v>
      </c>
      <c r="E2658" s="1" t="d">
        <v>2023-02-14</v>
      </c>
      <c r="F2658" t="s">
        <v>1632</v>
      </c>
      <c r="G2658" t="s">
        <v>2296</v>
      </c>
      <c r="H2658" t="str">
        <f>_xlfn.XLOOKUP(Table2[[#This Row],[Unique BarCode]],$N$10:$N$37,$O$10:$O$37)</f>
        <v>MACUSBC</v>
      </c>
      <c r="I2658" t="str">
        <f>_xlfn.XLOOKUP(Table2[[#This Row],[Unique BarCode]],$N$10:$N$37,$P$10:$P$37)</f>
        <v>Charger</v>
      </c>
      <c r="J2658" t="s">
        <v>8</v>
      </c>
      <c r="K2658" t="s">
        <v>214</v>
      </c>
      <c r="L2658">
        <v>1</v>
      </c>
    </row>
    <row r="2659" spans="1:12" x14ac:dyDescent="0.2">
      <c r="A2659" s="1" t="d">
        <v>2023-02-14</v>
      </c>
      <c r="B2659" s="45">
        <v>-1</v>
      </c>
      <c r="C2659" t="s">
        <v>77</v>
      </c>
      <c r="D2659" t="str">
        <f>_xlfn.XLOOKUP(Table2[[#This Row],[Patron Group]],$R$10:$R$24,$S$10:$S$24)</f>
        <v>Undergraduate</v>
      </c>
      <c r="E2659" s="1" t="d">
        <v>2023-02-14</v>
      </c>
      <c r="F2659" t="s">
        <v>1634</v>
      </c>
      <c r="G2659" t="s">
        <v>2296</v>
      </c>
      <c r="H2659" t="str">
        <f>_xlfn.XLOOKUP(Table2[[#This Row],[Unique BarCode]],$N$10:$N$37,$O$10:$O$37)</f>
        <v>MACUSBC</v>
      </c>
      <c r="I2659" t="str">
        <f>_xlfn.XLOOKUP(Table2[[#This Row],[Unique BarCode]],$N$10:$N$37,$P$10:$P$37)</f>
        <v>Charger</v>
      </c>
      <c r="J2659" t="s">
        <v>8</v>
      </c>
      <c r="K2659" t="s">
        <v>38</v>
      </c>
      <c r="L2659">
        <v>1</v>
      </c>
    </row>
    <row r="2660" spans="1:12" x14ac:dyDescent="0.2">
      <c r="A2660" s="1" t="d">
        <v>2023-02-14</v>
      </c>
      <c r="B2660" s="45">
        <v>-1</v>
      </c>
      <c r="C2660" t="s">
        <v>77</v>
      </c>
      <c r="D2660" t="str">
        <f>_xlfn.XLOOKUP(Table2[[#This Row],[Patron Group]],$R$10:$R$24,$S$10:$S$24)</f>
        <v>Undergraduate</v>
      </c>
      <c r="E2660" s="1" t="d">
        <v>2023-02-14</v>
      </c>
      <c r="F2660" t="s">
        <v>1652</v>
      </c>
      <c r="G2660" t="s">
        <v>2296</v>
      </c>
      <c r="H2660" t="str">
        <f>_xlfn.XLOOKUP(Table2[[#This Row],[Unique BarCode]],$N$10:$N$37,$O$10:$O$37)</f>
        <v>MACUSBC</v>
      </c>
      <c r="I2660" t="str">
        <f>_xlfn.XLOOKUP(Table2[[#This Row],[Unique BarCode]],$N$10:$N$37,$P$10:$P$37)</f>
        <v>Charger</v>
      </c>
      <c r="J2660" t="s">
        <v>8</v>
      </c>
      <c r="K2660" t="s">
        <v>40</v>
      </c>
      <c r="L2660">
        <v>1</v>
      </c>
    </row>
    <row r="2661" spans="1:12" x14ac:dyDescent="0.2">
      <c r="A2661" s="1" t="d">
        <v>2023-02-14</v>
      </c>
      <c r="B2661" s="45">
        <v>-1</v>
      </c>
      <c r="C2661" t="s">
        <v>77</v>
      </c>
      <c r="D2661" t="str">
        <f>_xlfn.XLOOKUP(Table2[[#This Row],[Patron Group]],$R$10:$R$24,$S$10:$S$24)</f>
        <v>Undergraduate</v>
      </c>
      <c r="E2661" s="1" t="d">
        <v>2023-02-14</v>
      </c>
      <c r="F2661" t="s">
        <v>1614</v>
      </c>
      <c r="G2661" t="s">
        <v>2296</v>
      </c>
      <c r="H2661" t="str">
        <f>_xlfn.XLOOKUP(Table2[[#This Row],[Unique BarCode]],$N$10:$N$37,$O$10:$O$37)</f>
        <v>MACUSBC</v>
      </c>
      <c r="I2661" t="str">
        <f>_xlfn.XLOOKUP(Table2[[#This Row],[Unique BarCode]],$N$10:$N$37,$P$10:$P$37)</f>
        <v>Charger</v>
      </c>
      <c r="J2661" t="s">
        <v>8</v>
      </c>
      <c r="K2661" t="s">
        <v>94</v>
      </c>
      <c r="L2661">
        <v>1</v>
      </c>
    </row>
    <row r="2662" spans="1:12" x14ac:dyDescent="0.2">
      <c r="A2662" s="1" t="d">
        <v>2023-02-14</v>
      </c>
      <c r="B2662" s="45">
        <v>-1</v>
      </c>
      <c r="C2662" t="s">
        <v>77</v>
      </c>
      <c r="D2662" t="str">
        <f>_xlfn.XLOOKUP(Table2[[#This Row],[Patron Group]],$R$10:$R$24,$S$10:$S$24)</f>
        <v>Undergraduate</v>
      </c>
      <c r="E2662" s="1" t="d">
        <v>2023-02-14</v>
      </c>
      <c r="F2662" t="s">
        <v>1663</v>
      </c>
      <c r="G2662" t="s">
        <v>2304</v>
      </c>
      <c r="H2662" t="str">
        <f>_xlfn.XLOOKUP(Table2[[#This Row],[Unique BarCode]],$N$10:$N$37,$O$10:$O$37)</f>
        <v>Mouse</v>
      </c>
      <c r="I2662" t="str">
        <f>_xlfn.XLOOKUP(Table2[[#This Row],[Unique BarCode]],$N$10:$N$37,$P$10:$P$37)</f>
        <v>Accessory</v>
      </c>
      <c r="J2662" t="s">
        <v>49</v>
      </c>
      <c r="K2662" t="s">
        <v>1664</v>
      </c>
      <c r="L2662">
        <v>1</v>
      </c>
    </row>
    <row r="2663" spans="1:12" x14ac:dyDescent="0.2">
      <c r="A2663" s="1" t="d">
        <v>2023-02-14</v>
      </c>
      <c r="B2663" s="45">
        <v>-1</v>
      </c>
      <c r="C2663" t="s">
        <v>77</v>
      </c>
      <c r="D2663" t="str">
        <f>_xlfn.XLOOKUP(Table2[[#This Row],[Patron Group]],$R$10:$R$24,$S$10:$S$24)</f>
        <v>Undergraduate</v>
      </c>
      <c r="E2663" s="1" t="d">
        <v>2023-02-14</v>
      </c>
      <c r="F2663" t="s">
        <v>1552</v>
      </c>
      <c r="G2663" t="s">
        <v>2271</v>
      </c>
      <c r="H2663" t="str">
        <f>_xlfn.XLOOKUP(Table2[[#This Row],[Unique BarCode]],$N$10:$N$37,$O$10:$O$37)</f>
        <v>OMNI</v>
      </c>
      <c r="I2663" t="str">
        <f>_xlfn.XLOOKUP(Table2[[#This Row],[Unique BarCode]],$N$10:$N$37,$P$10:$P$37)</f>
        <v>Charger</v>
      </c>
      <c r="J2663" t="s">
        <v>49</v>
      </c>
      <c r="K2663" t="s">
        <v>1553</v>
      </c>
      <c r="L2663">
        <v>1</v>
      </c>
    </row>
    <row r="2664" spans="1:12" x14ac:dyDescent="0.2">
      <c r="A2664" s="1" t="d">
        <v>2023-02-14</v>
      </c>
      <c r="B2664" s="45">
        <v>-1</v>
      </c>
      <c r="C2664" t="s">
        <v>77</v>
      </c>
      <c r="D2664" t="str">
        <f>_xlfn.XLOOKUP(Table2[[#This Row],[Patron Group]],$R$10:$R$24,$S$10:$S$24)</f>
        <v>Undergraduate</v>
      </c>
      <c r="E2664" s="1" t="d">
        <v>2023-02-14</v>
      </c>
      <c r="F2664" t="s">
        <v>847</v>
      </c>
      <c r="G2664" t="s">
        <v>2271</v>
      </c>
      <c r="H2664" t="str">
        <f>_xlfn.XLOOKUP(Table2[[#This Row],[Unique BarCode]],$N$10:$N$37,$O$10:$O$37)</f>
        <v>OMNI</v>
      </c>
      <c r="I2664" t="str">
        <f>_xlfn.XLOOKUP(Table2[[#This Row],[Unique BarCode]],$N$10:$N$37,$P$10:$P$37)</f>
        <v>Charger</v>
      </c>
      <c r="J2664" t="s">
        <v>68</v>
      </c>
      <c r="K2664" t="s">
        <v>848</v>
      </c>
      <c r="L2664">
        <v>1</v>
      </c>
    </row>
    <row r="2665" spans="1:12" x14ac:dyDescent="0.2">
      <c r="A2665" s="1" t="d">
        <v>2023-02-14</v>
      </c>
      <c r="B2665" s="45">
        <v>-1</v>
      </c>
      <c r="C2665" t="s">
        <v>77</v>
      </c>
      <c r="D2665" t="str">
        <f>_xlfn.XLOOKUP(Table2[[#This Row],[Patron Group]],$R$10:$R$24,$S$10:$S$24)</f>
        <v>Undergraduate</v>
      </c>
      <c r="E2665" s="1" t="d">
        <v>2023-02-14</v>
      </c>
      <c r="F2665" t="s">
        <v>556</v>
      </c>
      <c r="G2665" t="s">
        <v>2285</v>
      </c>
      <c r="H2665" t="str">
        <f>_xlfn.XLOOKUP(Table2[[#This Row],[Unique BarCode]],$N$10:$N$37,$O$10:$O$37)</f>
        <v>UHDMI</v>
      </c>
      <c r="I2665" t="str">
        <f>_xlfn.XLOOKUP(Table2[[#This Row],[Unique BarCode]],$N$10:$N$37,$P$10:$P$37)</f>
        <v>Cable</v>
      </c>
      <c r="J2665" t="s">
        <v>8</v>
      </c>
      <c r="L2665">
        <v>1</v>
      </c>
    </row>
    <row r="2666" spans="1:12" x14ac:dyDescent="0.2">
      <c r="A2666" s="1" t="d">
        <v>2023-02-14</v>
      </c>
      <c r="B2666" s="45">
        <v>-1</v>
      </c>
      <c r="C2666" t="s">
        <v>77</v>
      </c>
      <c r="D2666" t="str">
        <f>_xlfn.XLOOKUP(Table2[[#This Row],[Patron Group]],$R$10:$R$24,$S$10:$S$24)</f>
        <v>Undergraduate</v>
      </c>
      <c r="E2666" s="1" t="d">
        <v>2023-02-14</v>
      </c>
      <c r="F2666" t="s">
        <v>1560</v>
      </c>
      <c r="G2666" t="s">
        <v>2285</v>
      </c>
      <c r="H2666" t="str">
        <f>_xlfn.XLOOKUP(Table2[[#This Row],[Unique BarCode]],$N$10:$N$37,$O$10:$O$37)</f>
        <v>UHDMI</v>
      </c>
      <c r="I2666" t="str">
        <f>_xlfn.XLOOKUP(Table2[[#This Row],[Unique BarCode]],$N$10:$N$37,$P$10:$P$37)</f>
        <v>Cable</v>
      </c>
      <c r="J2666" t="s">
        <v>8</v>
      </c>
      <c r="L2666">
        <v>1</v>
      </c>
    </row>
    <row r="2667" spans="1:12" x14ac:dyDescent="0.2">
      <c r="A2667" s="1" t="d">
        <v>2023-02-14</v>
      </c>
      <c r="B2667" s="45">
        <v>-1</v>
      </c>
      <c r="C2667" t="s">
        <v>77</v>
      </c>
      <c r="D2667" t="str">
        <f>_xlfn.XLOOKUP(Table2[[#This Row],[Patron Group]],$R$10:$R$24,$S$10:$S$24)</f>
        <v>Undergraduate</v>
      </c>
      <c r="E2667" s="1" t="d">
        <v>2023-02-14</v>
      </c>
      <c r="F2667" t="s">
        <v>481</v>
      </c>
      <c r="G2667" t="s">
        <v>2285</v>
      </c>
      <c r="H2667" t="str">
        <f>_xlfn.XLOOKUP(Table2[[#This Row],[Unique BarCode]],$N$10:$N$37,$O$10:$O$37)</f>
        <v>UHDMI</v>
      </c>
      <c r="I2667" t="str">
        <f>_xlfn.XLOOKUP(Table2[[#This Row],[Unique BarCode]],$N$10:$N$37,$P$10:$P$37)</f>
        <v>Cable</v>
      </c>
      <c r="J2667" t="s">
        <v>8</v>
      </c>
      <c r="L2667">
        <v>1</v>
      </c>
    </row>
    <row r="2668" spans="1:12" x14ac:dyDescent="0.2">
      <c r="A2668" s="1" t="d">
        <v>2023-02-14</v>
      </c>
      <c r="B2668" s="45">
        <v>-1</v>
      </c>
      <c r="C2668" t="s">
        <v>77</v>
      </c>
      <c r="D2668" t="str">
        <f>_xlfn.XLOOKUP(Table2[[#This Row],[Patron Group]],$R$10:$R$24,$S$10:$S$24)</f>
        <v>Undergraduate</v>
      </c>
      <c r="E2668" s="1" t="d">
        <v>2023-02-14</v>
      </c>
      <c r="F2668" t="s">
        <v>1440</v>
      </c>
      <c r="G2668" t="s">
        <v>2272</v>
      </c>
      <c r="H2668" t="str">
        <f>_xlfn.XLOOKUP(Table2[[#This Row],[Unique BarCode]],$N$10:$N$37,$O$10:$O$37)</f>
        <v>WALLADPT</v>
      </c>
      <c r="I2668" t="str">
        <f>_xlfn.XLOOKUP(Table2[[#This Row],[Unique BarCode]],$N$10:$N$37,$P$10:$P$37)</f>
        <v>Charger</v>
      </c>
      <c r="J2668" t="s">
        <v>49</v>
      </c>
      <c r="K2668" t="s">
        <v>1441</v>
      </c>
      <c r="L2668">
        <v>1</v>
      </c>
    </row>
    <row r="2669" spans="1:12" x14ac:dyDescent="0.2">
      <c r="A2669" s="1" t="d">
        <v>2023-02-14</v>
      </c>
      <c r="B2669" s="45">
        <v>-1</v>
      </c>
      <c r="C2669" t="s">
        <v>77</v>
      </c>
      <c r="D2669" t="str">
        <f>_xlfn.XLOOKUP(Table2[[#This Row],[Patron Group]],$R$10:$R$24,$S$10:$S$24)</f>
        <v>Undergraduate</v>
      </c>
      <c r="E2669" s="1" t="d">
        <v>2023-02-14</v>
      </c>
      <c r="F2669" t="s">
        <v>1587</v>
      </c>
      <c r="G2669" t="s">
        <v>2272</v>
      </c>
      <c r="H2669" t="str">
        <f>_xlfn.XLOOKUP(Table2[[#This Row],[Unique BarCode]],$N$10:$N$37,$O$10:$O$37)</f>
        <v>WALLADPT</v>
      </c>
      <c r="I2669" t="str">
        <f>_xlfn.XLOOKUP(Table2[[#This Row],[Unique BarCode]],$N$10:$N$37,$P$10:$P$37)</f>
        <v>Charger</v>
      </c>
      <c r="J2669" t="s">
        <v>8</v>
      </c>
      <c r="L2669">
        <v>1</v>
      </c>
    </row>
    <row r="2670" spans="1:12" x14ac:dyDescent="0.2">
      <c r="A2670" s="1" t="d">
        <v>2023-02-14</v>
      </c>
      <c r="B2670" s="45">
        <v>-1</v>
      </c>
      <c r="C2670" t="s">
        <v>77</v>
      </c>
      <c r="D2670" t="str">
        <f>_xlfn.XLOOKUP(Table2[[#This Row],[Patron Group]],$R$10:$R$24,$S$10:$S$24)</f>
        <v>Undergraduate</v>
      </c>
      <c r="E2670" s="1" t="d">
        <v>2023-02-14</v>
      </c>
      <c r="F2670" t="s">
        <v>482</v>
      </c>
      <c r="G2670" t="s">
        <v>2272</v>
      </c>
      <c r="H2670" t="str">
        <f>_xlfn.XLOOKUP(Table2[[#This Row],[Unique BarCode]],$N$10:$N$37,$O$10:$O$37)</f>
        <v>WALLADPT</v>
      </c>
      <c r="I2670" t="str">
        <f>_xlfn.XLOOKUP(Table2[[#This Row],[Unique BarCode]],$N$10:$N$37,$P$10:$P$37)</f>
        <v>Charger</v>
      </c>
      <c r="J2670" t="s">
        <v>8</v>
      </c>
      <c r="L2670">
        <v>1</v>
      </c>
    </row>
    <row r="2671" spans="1:12" x14ac:dyDescent="0.2">
      <c r="A2671" s="1" t="d">
        <v>2023-02-14</v>
      </c>
      <c r="B2671" s="45">
        <v>-1</v>
      </c>
      <c r="C2671" t="s">
        <v>77</v>
      </c>
      <c r="D2671" t="str">
        <f>_xlfn.XLOOKUP(Table2[[#This Row],[Patron Group]],$R$10:$R$24,$S$10:$S$24)</f>
        <v>Undergraduate</v>
      </c>
      <c r="E2671" s="1" t="d">
        <v>2023-02-14</v>
      </c>
      <c r="F2671" t="s">
        <v>47</v>
      </c>
      <c r="G2671" t="s">
        <v>2272</v>
      </c>
      <c r="H2671" t="str">
        <f>_xlfn.XLOOKUP(Table2[[#This Row],[Unique BarCode]],$N$10:$N$37,$O$10:$O$37)</f>
        <v>WALLADPT</v>
      </c>
      <c r="I2671" t="str">
        <f>_xlfn.XLOOKUP(Table2[[#This Row],[Unique BarCode]],$N$10:$N$37,$P$10:$P$37)</f>
        <v>Charger</v>
      </c>
      <c r="J2671" t="s">
        <v>8</v>
      </c>
      <c r="L2671">
        <v>1</v>
      </c>
    </row>
    <row r="2672" spans="1:12" x14ac:dyDescent="0.2">
      <c r="A2672" s="1" t="d">
        <v>2023-02-14</v>
      </c>
      <c r="B2672" s="45">
        <v>-1</v>
      </c>
      <c r="C2672" t="s">
        <v>77</v>
      </c>
      <c r="D2672" t="str">
        <f>_xlfn.XLOOKUP(Table2[[#This Row],[Patron Group]],$R$10:$R$24,$S$10:$S$24)</f>
        <v>Undergraduate</v>
      </c>
      <c r="E2672" s="1" t="d">
        <v>2023-02-14</v>
      </c>
      <c r="F2672" t="s">
        <v>1422</v>
      </c>
      <c r="G2672" t="s">
        <v>2272</v>
      </c>
      <c r="H2672" t="str">
        <f>_xlfn.XLOOKUP(Table2[[#This Row],[Unique BarCode]],$N$10:$N$37,$O$10:$O$37)</f>
        <v>WALLADPT</v>
      </c>
      <c r="I2672" t="str">
        <f>_xlfn.XLOOKUP(Table2[[#This Row],[Unique BarCode]],$N$10:$N$37,$P$10:$P$37)</f>
        <v>Charger</v>
      </c>
      <c r="J2672" t="s">
        <v>8</v>
      </c>
      <c r="L2672">
        <v>1</v>
      </c>
    </row>
    <row r="2673" spans="1:12" x14ac:dyDescent="0.2">
      <c r="A2673" s="1" t="d">
        <v>2023-02-14</v>
      </c>
      <c r="B2673" s="45">
        <v>-1</v>
      </c>
      <c r="C2673" t="s">
        <v>77</v>
      </c>
      <c r="D2673" t="str">
        <f>_xlfn.XLOOKUP(Table2[[#This Row],[Patron Group]],$R$10:$R$24,$S$10:$S$24)</f>
        <v>Undergraduate</v>
      </c>
      <c r="E2673" s="1" t="d">
        <v>2023-02-14</v>
      </c>
      <c r="F2673" t="s">
        <v>97</v>
      </c>
      <c r="G2673" t="s">
        <v>2272</v>
      </c>
      <c r="H2673" t="str">
        <f>_xlfn.XLOOKUP(Table2[[#This Row],[Unique BarCode]],$N$10:$N$37,$O$10:$O$37)</f>
        <v>WALLADPT</v>
      </c>
      <c r="I2673" t="str">
        <f>_xlfn.XLOOKUP(Table2[[#This Row],[Unique BarCode]],$N$10:$N$37,$P$10:$P$37)</f>
        <v>Charger</v>
      </c>
      <c r="J2673" t="s">
        <v>8</v>
      </c>
      <c r="L2673">
        <v>1</v>
      </c>
    </row>
    <row r="2674" spans="1:12" x14ac:dyDescent="0.2">
      <c r="A2674" s="1" t="d">
        <v>2023-02-14</v>
      </c>
      <c r="B2674" s="45">
        <v>-1</v>
      </c>
      <c r="C2674" t="s">
        <v>77</v>
      </c>
      <c r="D2674" t="str">
        <f>_xlfn.XLOOKUP(Table2[[#This Row],[Patron Group]],$R$10:$R$24,$S$10:$S$24)</f>
        <v>Undergraduate</v>
      </c>
      <c r="E2674" s="1" t="d">
        <v>2023-02-14</v>
      </c>
      <c r="F2674" t="s">
        <v>275</v>
      </c>
      <c r="G2674" t="s">
        <v>2272</v>
      </c>
      <c r="H2674" t="str">
        <f>_xlfn.XLOOKUP(Table2[[#This Row],[Unique BarCode]],$N$10:$N$37,$O$10:$O$37)</f>
        <v>WALLADPT</v>
      </c>
      <c r="I2674" t="str">
        <f>_xlfn.XLOOKUP(Table2[[#This Row],[Unique BarCode]],$N$10:$N$37,$P$10:$P$37)</f>
        <v>Charger</v>
      </c>
      <c r="J2674" t="s">
        <v>8</v>
      </c>
      <c r="L2674">
        <v>1</v>
      </c>
    </row>
    <row r="2675" spans="1:12" x14ac:dyDescent="0.2">
      <c r="A2675" s="1" t="d">
        <v>2023-02-14</v>
      </c>
      <c r="B2675" s="45">
        <v>-1</v>
      </c>
      <c r="C2675" t="s">
        <v>77</v>
      </c>
      <c r="D2675" t="str">
        <f>_xlfn.XLOOKUP(Table2[[#This Row],[Patron Group]],$R$10:$R$24,$S$10:$S$24)</f>
        <v>Undergraduate</v>
      </c>
      <c r="E2675" s="1" t="d">
        <v>2023-02-21</v>
      </c>
      <c r="F2675" t="s">
        <v>691</v>
      </c>
      <c r="G2675" t="s">
        <v>2273</v>
      </c>
      <c r="H2675" t="str">
        <f>_xlfn.XLOOKUP(Table2[[#This Row],[Unique BarCode]],$N$10:$N$37,$O$10:$O$37)</f>
        <v>ChromeBook</v>
      </c>
      <c r="I2675" t="str">
        <f>_xlfn.XLOOKUP(Table2[[#This Row],[Unique BarCode]],$N$10:$N$37,$P$10:$P$37)</f>
        <v>Device</v>
      </c>
      <c r="J2675" t="s">
        <v>13</v>
      </c>
      <c r="K2675" t="s">
        <v>692</v>
      </c>
      <c r="L2675">
        <v>1</v>
      </c>
    </row>
    <row r="2676" spans="1:12" x14ac:dyDescent="0.2">
      <c r="A2676" s="1" t="d">
        <v>2023-02-14</v>
      </c>
      <c r="B2676" s="45">
        <v>-1</v>
      </c>
      <c r="C2676" t="s">
        <v>77</v>
      </c>
      <c r="D2676" t="str">
        <f>_xlfn.XLOOKUP(Table2[[#This Row],[Patron Group]],$R$10:$R$24,$S$10:$S$24)</f>
        <v>Undergraduate</v>
      </c>
      <c r="E2676" s="1" t="d">
        <v>2023-02-21</v>
      </c>
      <c r="F2676" t="s">
        <v>1128</v>
      </c>
      <c r="G2676" t="s">
        <v>2273</v>
      </c>
      <c r="H2676" t="str">
        <f>_xlfn.XLOOKUP(Table2[[#This Row],[Unique BarCode]],$N$10:$N$37,$O$10:$O$37)</f>
        <v>ChromeBook</v>
      </c>
      <c r="I2676" t="str">
        <f>_xlfn.XLOOKUP(Table2[[#This Row],[Unique BarCode]],$N$10:$N$37,$P$10:$P$37)</f>
        <v>Device</v>
      </c>
      <c r="J2676" t="s">
        <v>128</v>
      </c>
      <c r="K2676" t="s">
        <v>1129</v>
      </c>
      <c r="L2676">
        <v>1</v>
      </c>
    </row>
    <row r="2677" spans="1:12" x14ac:dyDescent="0.2">
      <c r="A2677" s="1" t="d">
        <v>2023-02-14</v>
      </c>
      <c r="B2677" s="45">
        <v>-1</v>
      </c>
      <c r="C2677" t="s">
        <v>77</v>
      </c>
      <c r="D2677" t="str">
        <f>_xlfn.XLOOKUP(Table2[[#This Row],[Patron Group]],$R$10:$R$24,$S$10:$S$24)</f>
        <v>Undergraduate</v>
      </c>
      <c r="E2677" s="1" t="d">
        <v>2023-02-21</v>
      </c>
      <c r="F2677" t="s">
        <v>491</v>
      </c>
      <c r="G2677" t="s">
        <v>2273</v>
      </c>
      <c r="H2677" t="str">
        <f>_xlfn.XLOOKUP(Table2[[#This Row],[Unique BarCode]],$N$10:$N$37,$O$10:$O$37)</f>
        <v>ChromeBook</v>
      </c>
      <c r="I2677" t="str">
        <f>_xlfn.XLOOKUP(Table2[[#This Row],[Unique BarCode]],$N$10:$N$37,$P$10:$P$37)</f>
        <v>Device</v>
      </c>
      <c r="J2677" t="s">
        <v>8</v>
      </c>
      <c r="K2677" t="s">
        <v>492</v>
      </c>
      <c r="L2677">
        <v>1</v>
      </c>
    </row>
    <row r="2678" spans="1:12" x14ac:dyDescent="0.2">
      <c r="A2678" s="1" t="d">
        <v>2023-02-14</v>
      </c>
      <c r="B2678" s="45">
        <v>-1</v>
      </c>
      <c r="C2678" t="s">
        <v>77</v>
      </c>
      <c r="D2678" t="str">
        <f>_xlfn.XLOOKUP(Table2[[#This Row],[Patron Group]],$R$10:$R$24,$S$10:$S$24)</f>
        <v>Undergraduate</v>
      </c>
      <c r="E2678" s="1" t="d">
        <v>2023-02-21</v>
      </c>
      <c r="F2678" t="s">
        <v>1066</v>
      </c>
      <c r="G2678" t="s">
        <v>2273</v>
      </c>
      <c r="H2678" t="str">
        <f>_xlfn.XLOOKUP(Table2[[#This Row],[Unique BarCode]],$N$10:$N$37,$O$10:$O$37)</f>
        <v>ChromeBook</v>
      </c>
      <c r="I2678" t="str">
        <f>_xlfn.XLOOKUP(Table2[[#This Row],[Unique BarCode]],$N$10:$N$37,$P$10:$P$37)</f>
        <v>Device</v>
      </c>
      <c r="J2678" t="s">
        <v>8</v>
      </c>
      <c r="K2678" t="s">
        <v>1067</v>
      </c>
      <c r="L2678">
        <v>1</v>
      </c>
    </row>
    <row r="2679" spans="1:12" x14ac:dyDescent="0.2">
      <c r="A2679" s="1" t="d">
        <v>2023-02-14</v>
      </c>
      <c r="B2679" s="45">
        <v>-1</v>
      </c>
      <c r="C2679" t="s">
        <v>77</v>
      </c>
      <c r="D2679" t="str">
        <f>_xlfn.XLOOKUP(Table2[[#This Row],[Patron Group]],$R$10:$R$24,$S$10:$S$24)</f>
        <v>Undergraduate</v>
      </c>
      <c r="E2679" s="1" t="d">
        <v>2023-02-21</v>
      </c>
      <c r="F2679" t="s">
        <v>1665</v>
      </c>
      <c r="G2679" t="s">
        <v>2274</v>
      </c>
      <c r="H2679" t="str">
        <f>_xlfn.XLOOKUP(Table2[[#This Row],[Unique BarCode]],$N$10:$N$37,$O$10:$O$37)</f>
        <v>MacBook</v>
      </c>
      <c r="I2679" t="str">
        <f>_xlfn.XLOOKUP(Table2[[#This Row],[Unique BarCode]],$N$10:$N$37,$P$10:$P$37)</f>
        <v>Device</v>
      </c>
      <c r="J2679" t="s">
        <v>8</v>
      </c>
      <c r="K2679" t="s">
        <v>1666</v>
      </c>
      <c r="L2679">
        <v>1</v>
      </c>
    </row>
    <row r="2680" spans="1:12" x14ac:dyDescent="0.2">
      <c r="A2680" s="1" t="d">
        <v>2023-02-14</v>
      </c>
      <c r="B2680" s="45">
        <v>-1</v>
      </c>
      <c r="C2680" t="s">
        <v>77</v>
      </c>
      <c r="D2680" t="str">
        <f>_xlfn.XLOOKUP(Table2[[#This Row],[Patron Group]],$R$10:$R$24,$S$10:$S$24)</f>
        <v>Undergraduate</v>
      </c>
      <c r="E2680" s="1" t="d">
        <v>2023-02-21</v>
      </c>
      <c r="F2680" t="s">
        <v>1472</v>
      </c>
      <c r="G2680" t="s">
        <v>2274</v>
      </c>
      <c r="H2680" t="str">
        <f>_xlfn.XLOOKUP(Table2[[#This Row],[Unique BarCode]],$N$10:$N$37,$O$10:$O$37)</f>
        <v>MacBook</v>
      </c>
      <c r="I2680" t="str">
        <f>_xlfn.XLOOKUP(Table2[[#This Row],[Unique BarCode]],$N$10:$N$37,$P$10:$P$37)</f>
        <v>Device</v>
      </c>
      <c r="J2680" t="s">
        <v>8</v>
      </c>
      <c r="K2680" t="s">
        <v>1473</v>
      </c>
      <c r="L2680">
        <v>1</v>
      </c>
    </row>
    <row r="2681" spans="1:12" x14ac:dyDescent="0.2">
      <c r="A2681" s="1" t="d">
        <v>2023-02-14</v>
      </c>
      <c r="B2681" s="45">
        <v>-1</v>
      </c>
      <c r="C2681" t="s">
        <v>77</v>
      </c>
      <c r="D2681" t="str">
        <f>_xlfn.XLOOKUP(Table2[[#This Row],[Patron Group]],$R$10:$R$24,$S$10:$S$24)</f>
        <v>Undergraduate</v>
      </c>
      <c r="E2681" s="1" t="d">
        <v>2023-02-21</v>
      </c>
      <c r="F2681" t="s">
        <v>1487</v>
      </c>
      <c r="G2681" t="s">
        <v>2274</v>
      </c>
      <c r="H2681" t="str">
        <f>_xlfn.XLOOKUP(Table2[[#This Row],[Unique BarCode]],$N$10:$N$37,$O$10:$O$37)</f>
        <v>MacBook</v>
      </c>
      <c r="I2681" t="str">
        <f>_xlfn.XLOOKUP(Table2[[#This Row],[Unique BarCode]],$N$10:$N$37,$P$10:$P$37)</f>
        <v>Device</v>
      </c>
      <c r="J2681" t="s">
        <v>8</v>
      </c>
      <c r="K2681" t="s">
        <v>1487</v>
      </c>
      <c r="L2681">
        <v>1</v>
      </c>
    </row>
    <row r="2682" spans="1:12" x14ac:dyDescent="0.2">
      <c r="A2682" s="1" t="d">
        <v>2023-02-14</v>
      </c>
      <c r="B2682" s="45">
        <v>-1</v>
      </c>
      <c r="C2682" t="s">
        <v>77</v>
      </c>
      <c r="D2682" t="str">
        <f>_xlfn.XLOOKUP(Table2[[#This Row],[Patron Group]],$R$10:$R$24,$S$10:$S$24)</f>
        <v>Undergraduate</v>
      </c>
      <c r="E2682" s="1" t="d">
        <v>2023-02-21</v>
      </c>
      <c r="F2682" t="s">
        <v>1482</v>
      </c>
      <c r="G2682" t="s">
        <v>2274</v>
      </c>
      <c r="H2682" t="str">
        <f>_xlfn.XLOOKUP(Table2[[#This Row],[Unique BarCode]],$N$10:$N$37,$O$10:$O$37)</f>
        <v>MacBook</v>
      </c>
      <c r="I2682" t="str">
        <f>_xlfn.XLOOKUP(Table2[[#This Row],[Unique BarCode]],$N$10:$N$37,$P$10:$P$37)</f>
        <v>Device</v>
      </c>
      <c r="J2682" t="s">
        <v>8</v>
      </c>
      <c r="K2682" t="s">
        <v>1482</v>
      </c>
      <c r="L2682">
        <v>1</v>
      </c>
    </row>
    <row r="2683" spans="1:12" x14ac:dyDescent="0.2">
      <c r="A2683" s="1" t="d">
        <v>2023-02-14</v>
      </c>
      <c r="B2683" s="45">
        <v>-1</v>
      </c>
      <c r="C2683" t="s">
        <v>77</v>
      </c>
      <c r="D2683" t="str">
        <f>_xlfn.XLOOKUP(Table2[[#This Row],[Patron Group]],$R$10:$R$24,$S$10:$S$24)</f>
        <v>Undergraduate</v>
      </c>
      <c r="E2683" s="1" t="d">
        <v>2023-02-21</v>
      </c>
      <c r="F2683" t="s">
        <v>1667</v>
      </c>
      <c r="G2683" t="s">
        <v>2274</v>
      </c>
      <c r="H2683" t="str">
        <f>_xlfn.XLOOKUP(Table2[[#This Row],[Unique BarCode]],$N$10:$N$37,$O$10:$O$37)</f>
        <v>MacBook</v>
      </c>
      <c r="I2683" t="str">
        <f>_xlfn.XLOOKUP(Table2[[#This Row],[Unique BarCode]],$N$10:$N$37,$P$10:$P$37)</f>
        <v>Device</v>
      </c>
      <c r="J2683" t="s">
        <v>8</v>
      </c>
      <c r="K2683" t="s">
        <v>1667</v>
      </c>
      <c r="L2683">
        <v>1</v>
      </c>
    </row>
    <row r="2684" spans="1:12" x14ac:dyDescent="0.2">
      <c r="A2684" s="1" t="d">
        <v>2023-02-14</v>
      </c>
      <c r="B2684" s="45">
        <v>-1</v>
      </c>
      <c r="C2684" t="s">
        <v>77</v>
      </c>
      <c r="D2684" t="str">
        <f>_xlfn.XLOOKUP(Table2[[#This Row],[Patron Group]],$R$10:$R$24,$S$10:$S$24)</f>
        <v>Undergraduate</v>
      </c>
      <c r="E2684" s="1" t="d">
        <v>2023-02-21</v>
      </c>
      <c r="F2684" t="s">
        <v>1544</v>
      </c>
      <c r="G2684" t="s">
        <v>2274</v>
      </c>
      <c r="H2684" t="str">
        <f>_xlfn.XLOOKUP(Table2[[#This Row],[Unique BarCode]],$N$10:$N$37,$O$10:$O$37)</f>
        <v>MacBook</v>
      </c>
      <c r="I2684" t="str">
        <f>_xlfn.XLOOKUP(Table2[[#This Row],[Unique BarCode]],$N$10:$N$37,$P$10:$P$37)</f>
        <v>Device</v>
      </c>
      <c r="J2684" t="s">
        <v>8</v>
      </c>
      <c r="K2684" t="s">
        <v>1544</v>
      </c>
      <c r="L2684">
        <v>1</v>
      </c>
    </row>
    <row r="2685" spans="1:12" x14ac:dyDescent="0.2">
      <c r="A2685" s="1" t="d">
        <v>2023-02-14</v>
      </c>
      <c r="B2685" s="45">
        <v>-1</v>
      </c>
      <c r="C2685" t="s">
        <v>77</v>
      </c>
      <c r="D2685" t="str">
        <f>_xlfn.XLOOKUP(Table2[[#This Row],[Patron Group]],$R$10:$R$24,$S$10:$S$24)</f>
        <v>Undergraduate</v>
      </c>
      <c r="E2685" s="1" t="d">
        <v>2023-02-21</v>
      </c>
      <c r="F2685" t="s">
        <v>1668</v>
      </c>
      <c r="G2685" t="s">
        <v>2275</v>
      </c>
      <c r="H2685" t="str">
        <f>_xlfn.XLOOKUP(Table2[[#This Row],[Unique BarCode]],$N$10:$N$37,$O$10:$O$37)</f>
        <v>iPad</v>
      </c>
      <c r="I2685" t="str">
        <f>_xlfn.XLOOKUP(Table2[[#This Row],[Unique BarCode]],$N$10:$N$37,$P$10:$P$37)</f>
        <v>Device</v>
      </c>
      <c r="J2685" t="s">
        <v>8</v>
      </c>
      <c r="K2685" t="s">
        <v>1669</v>
      </c>
      <c r="L2685">
        <v>1</v>
      </c>
    </row>
    <row r="2686" spans="1:12" x14ac:dyDescent="0.2">
      <c r="A2686" s="1" t="d">
        <v>2023-02-14</v>
      </c>
      <c r="B2686" s="45">
        <v>-1</v>
      </c>
      <c r="C2686" t="s">
        <v>77</v>
      </c>
      <c r="D2686" t="str">
        <f>_xlfn.XLOOKUP(Table2[[#This Row],[Patron Group]],$R$10:$R$24,$S$10:$S$24)</f>
        <v>Undergraduate</v>
      </c>
      <c r="E2686" s="1" t="d">
        <v>2023-02-21</v>
      </c>
      <c r="F2686" t="s">
        <v>1084</v>
      </c>
      <c r="G2686" t="s">
        <v>2263</v>
      </c>
      <c r="H2686" t="str">
        <f>_xlfn.XLOOKUP(Table2[[#This Row],[Unique BarCode]],$N$10:$N$37,$O$10:$O$37)</f>
        <v>HP Laptop</v>
      </c>
      <c r="I2686" t="str">
        <f>_xlfn.XLOOKUP(Table2[[#This Row],[Unique BarCode]],$N$10:$N$37,$P$10:$P$37)</f>
        <v>Device</v>
      </c>
      <c r="J2686" t="s">
        <v>8</v>
      </c>
      <c r="K2686" t="s">
        <v>1085</v>
      </c>
      <c r="L2686">
        <v>1</v>
      </c>
    </row>
    <row r="2687" spans="1:12" x14ac:dyDescent="0.2">
      <c r="A2687" s="1" t="d">
        <v>2023-02-14</v>
      </c>
      <c r="B2687" s="45">
        <v>-1</v>
      </c>
      <c r="C2687" t="s">
        <v>77</v>
      </c>
      <c r="D2687" t="str">
        <f>_xlfn.XLOOKUP(Table2[[#This Row],[Patron Group]],$R$10:$R$24,$S$10:$S$24)</f>
        <v>Undergraduate</v>
      </c>
      <c r="E2687" s="1" t="d">
        <v>2023-02-21</v>
      </c>
      <c r="F2687" t="s">
        <v>331</v>
      </c>
      <c r="G2687" t="s">
        <v>2263</v>
      </c>
      <c r="H2687" t="str">
        <f>_xlfn.XLOOKUP(Table2[[#This Row],[Unique BarCode]],$N$10:$N$37,$O$10:$O$37)</f>
        <v>HP Laptop</v>
      </c>
      <c r="I2687" t="str">
        <f>_xlfn.XLOOKUP(Table2[[#This Row],[Unique BarCode]],$N$10:$N$37,$P$10:$P$37)</f>
        <v>Device</v>
      </c>
      <c r="J2687" t="s">
        <v>8</v>
      </c>
      <c r="K2687" t="s">
        <v>332</v>
      </c>
      <c r="L2687">
        <v>1</v>
      </c>
    </row>
    <row r="2688" spans="1:12" x14ac:dyDescent="0.2">
      <c r="A2688" s="1" t="d">
        <v>2023-02-14</v>
      </c>
      <c r="B2688" s="45">
        <v>-1</v>
      </c>
      <c r="C2688" t="s">
        <v>77</v>
      </c>
      <c r="D2688" t="str">
        <f>_xlfn.XLOOKUP(Table2[[#This Row],[Patron Group]],$R$10:$R$24,$S$10:$S$24)</f>
        <v>Undergraduate</v>
      </c>
      <c r="E2688" s="1" t="d">
        <v>2023-02-28</v>
      </c>
      <c r="F2688" t="s">
        <v>1670</v>
      </c>
      <c r="G2688" t="s">
        <v>2273</v>
      </c>
      <c r="H2688" t="str">
        <f>_xlfn.XLOOKUP(Table2[[#This Row],[Unique BarCode]],$N$10:$N$37,$O$10:$O$37)</f>
        <v>ChromeBook</v>
      </c>
      <c r="I2688" t="str">
        <f>_xlfn.XLOOKUP(Table2[[#This Row],[Unique BarCode]],$N$10:$N$37,$P$10:$P$37)</f>
        <v>Device</v>
      </c>
      <c r="J2688" t="s">
        <v>128</v>
      </c>
      <c r="K2688" t="s">
        <v>1671</v>
      </c>
      <c r="L2688">
        <v>1</v>
      </c>
    </row>
    <row r="2689" spans="1:12" x14ac:dyDescent="0.2">
      <c r="A2689" s="1" t="d">
        <v>2023-02-14</v>
      </c>
      <c r="B2689" s="45">
        <v>-1</v>
      </c>
      <c r="C2689" t="s">
        <v>77</v>
      </c>
      <c r="D2689" t="str">
        <f>_xlfn.XLOOKUP(Table2[[#This Row],[Patron Group]],$R$10:$R$24,$S$10:$S$24)</f>
        <v>Undergraduate</v>
      </c>
      <c r="E2689" s="1" t="d">
        <v>2023-02-28</v>
      </c>
      <c r="F2689" t="s">
        <v>1672</v>
      </c>
      <c r="G2689" t="s">
        <v>2273</v>
      </c>
      <c r="H2689" t="str">
        <f>_xlfn.XLOOKUP(Table2[[#This Row],[Unique BarCode]],$N$10:$N$37,$O$10:$O$37)</f>
        <v>ChromeBook</v>
      </c>
      <c r="I2689" t="str">
        <f>_xlfn.XLOOKUP(Table2[[#This Row],[Unique BarCode]],$N$10:$N$37,$P$10:$P$37)</f>
        <v>Device</v>
      </c>
      <c r="J2689" t="s">
        <v>8</v>
      </c>
      <c r="K2689" t="s">
        <v>1673</v>
      </c>
      <c r="L2689">
        <v>1</v>
      </c>
    </row>
    <row r="2690" spans="1:12" x14ac:dyDescent="0.2">
      <c r="A2690" s="1" t="d">
        <v>2023-02-14</v>
      </c>
      <c r="B2690" s="45">
        <v>-1</v>
      </c>
      <c r="C2690" t="s">
        <v>77</v>
      </c>
      <c r="D2690" t="str">
        <f>_xlfn.XLOOKUP(Table2[[#This Row],[Patron Group]],$R$10:$R$24,$S$10:$S$24)</f>
        <v>Undergraduate</v>
      </c>
      <c r="E2690" s="1" t="d">
        <v>2023-02-28</v>
      </c>
      <c r="F2690" t="s">
        <v>246</v>
      </c>
      <c r="G2690" t="s">
        <v>2274</v>
      </c>
      <c r="H2690" t="str">
        <f>_xlfn.XLOOKUP(Table2[[#This Row],[Unique BarCode]],$N$10:$N$37,$O$10:$O$37)</f>
        <v>MacBook</v>
      </c>
      <c r="I2690" t="str">
        <f>_xlfn.XLOOKUP(Table2[[#This Row],[Unique BarCode]],$N$10:$N$37,$P$10:$P$37)</f>
        <v>Device</v>
      </c>
      <c r="J2690" t="s">
        <v>8</v>
      </c>
      <c r="K2690" t="s">
        <v>247</v>
      </c>
      <c r="L2690">
        <v>1</v>
      </c>
    </row>
    <row r="2691" spans="1:12" x14ac:dyDescent="0.2">
      <c r="A2691" s="1" t="d">
        <v>2023-02-14</v>
      </c>
      <c r="B2691" s="45">
        <v>-1</v>
      </c>
      <c r="C2691" t="s">
        <v>77</v>
      </c>
      <c r="D2691" t="str">
        <f>_xlfn.XLOOKUP(Table2[[#This Row],[Patron Group]],$R$10:$R$24,$S$10:$S$24)</f>
        <v>Undergraduate</v>
      </c>
      <c r="E2691" s="1" t="d">
        <v>2023-02-28</v>
      </c>
      <c r="F2691" t="s">
        <v>1674</v>
      </c>
      <c r="G2691" t="s">
        <v>2274</v>
      </c>
      <c r="H2691" t="str">
        <f>_xlfn.XLOOKUP(Table2[[#This Row],[Unique BarCode]],$N$10:$N$37,$O$10:$O$37)</f>
        <v>MacBook</v>
      </c>
      <c r="I2691" t="str">
        <f>_xlfn.XLOOKUP(Table2[[#This Row],[Unique BarCode]],$N$10:$N$37,$P$10:$P$37)</f>
        <v>Device</v>
      </c>
      <c r="J2691" t="s">
        <v>8</v>
      </c>
      <c r="K2691" t="s">
        <v>1675</v>
      </c>
      <c r="L2691">
        <v>1</v>
      </c>
    </row>
    <row r="2692" spans="1:12" x14ac:dyDescent="0.2">
      <c r="A2692" s="1" t="d">
        <v>2023-02-14</v>
      </c>
      <c r="B2692" s="45">
        <v>-1</v>
      </c>
      <c r="C2692" t="s">
        <v>77</v>
      </c>
      <c r="D2692" t="str">
        <f>_xlfn.XLOOKUP(Table2[[#This Row],[Patron Group]],$R$10:$R$24,$S$10:$S$24)</f>
        <v>Undergraduate</v>
      </c>
      <c r="E2692" s="1" t="d">
        <v>2023-02-28</v>
      </c>
      <c r="F2692" t="s">
        <v>1676</v>
      </c>
      <c r="G2692" t="s">
        <v>2274</v>
      </c>
      <c r="H2692" t="str">
        <f>_xlfn.XLOOKUP(Table2[[#This Row],[Unique BarCode]],$N$10:$N$37,$O$10:$O$37)</f>
        <v>MacBook</v>
      </c>
      <c r="I2692" t="str">
        <f>_xlfn.XLOOKUP(Table2[[#This Row],[Unique BarCode]],$N$10:$N$37,$P$10:$P$37)</f>
        <v>Device</v>
      </c>
      <c r="J2692" t="s">
        <v>8</v>
      </c>
      <c r="K2692" t="s">
        <v>1676</v>
      </c>
      <c r="L2692">
        <v>1</v>
      </c>
    </row>
    <row r="2693" spans="1:12" x14ac:dyDescent="0.2">
      <c r="A2693" s="1" t="d">
        <v>2023-02-14</v>
      </c>
      <c r="B2693" s="45">
        <v>-1</v>
      </c>
      <c r="C2693" t="s">
        <v>77</v>
      </c>
      <c r="D2693" t="str">
        <f>_xlfn.XLOOKUP(Table2[[#This Row],[Patron Group]],$R$10:$R$24,$S$10:$S$24)</f>
        <v>Undergraduate</v>
      </c>
      <c r="E2693" s="1" t="d">
        <v>2023-02-28</v>
      </c>
      <c r="F2693" t="s">
        <v>735</v>
      </c>
      <c r="G2693" t="s">
        <v>2274</v>
      </c>
      <c r="H2693" t="str">
        <f>_xlfn.XLOOKUP(Table2[[#This Row],[Unique BarCode]],$N$10:$N$37,$O$10:$O$37)</f>
        <v>MacBook</v>
      </c>
      <c r="I2693" t="str">
        <f>_xlfn.XLOOKUP(Table2[[#This Row],[Unique BarCode]],$N$10:$N$37,$P$10:$P$37)</f>
        <v>Device</v>
      </c>
      <c r="J2693" t="s">
        <v>8</v>
      </c>
      <c r="K2693" t="s">
        <v>735</v>
      </c>
      <c r="L2693">
        <v>1</v>
      </c>
    </row>
    <row r="2694" spans="1:12" x14ac:dyDescent="0.2">
      <c r="A2694" s="1" t="d">
        <v>2023-02-14</v>
      </c>
      <c r="B2694" s="45">
        <v>-1</v>
      </c>
      <c r="C2694" t="s">
        <v>77</v>
      </c>
      <c r="D2694" t="str">
        <f>_xlfn.XLOOKUP(Table2[[#This Row],[Patron Group]],$R$10:$R$24,$S$10:$S$24)</f>
        <v>Undergraduate</v>
      </c>
      <c r="E2694" s="1" t="d">
        <v>2023-02-28</v>
      </c>
      <c r="F2694" t="s">
        <v>1279</v>
      </c>
      <c r="G2694" t="s">
        <v>2274</v>
      </c>
      <c r="H2694" t="str">
        <f>_xlfn.XLOOKUP(Table2[[#This Row],[Unique BarCode]],$N$10:$N$37,$O$10:$O$37)</f>
        <v>MacBook</v>
      </c>
      <c r="I2694" t="str">
        <f>_xlfn.XLOOKUP(Table2[[#This Row],[Unique BarCode]],$N$10:$N$37,$P$10:$P$37)</f>
        <v>Device</v>
      </c>
      <c r="J2694" t="s">
        <v>8</v>
      </c>
      <c r="K2694" t="s">
        <v>1279</v>
      </c>
      <c r="L2694">
        <v>1</v>
      </c>
    </row>
    <row r="2695" spans="1:12" x14ac:dyDescent="0.2">
      <c r="A2695" s="1" t="d">
        <v>2023-02-14</v>
      </c>
      <c r="B2695" s="45">
        <v>-1</v>
      </c>
      <c r="C2695" t="s">
        <v>77</v>
      </c>
      <c r="D2695" t="str">
        <f>_xlfn.XLOOKUP(Table2[[#This Row],[Patron Group]],$R$10:$R$24,$S$10:$S$24)</f>
        <v>Undergraduate</v>
      </c>
      <c r="E2695" s="1" t="d">
        <v>2023-02-28</v>
      </c>
      <c r="F2695" t="s">
        <v>1677</v>
      </c>
      <c r="G2695" t="s">
        <v>2274</v>
      </c>
      <c r="H2695" t="str">
        <f>_xlfn.XLOOKUP(Table2[[#This Row],[Unique BarCode]],$N$10:$N$37,$O$10:$O$37)</f>
        <v>MacBook</v>
      </c>
      <c r="I2695" t="str">
        <f>_xlfn.XLOOKUP(Table2[[#This Row],[Unique BarCode]],$N$10:$N$37,$P$10:$P$37)</f>
        <v>Device</v>
      </c>
      <c r="J2695" t="s">
        <v>8</v>
      </c>
      <c r="K2695" t="s">
        <v>1677</v>
      </c>
      <c r="L2695">
        <v>1</v>
      </c>
    </row>
    <row r="2696" spans="1:12" x14ac:dyDescent="0.2">
      <c r="A2696" s="1" t="d">
        <v>2023-02-14</v>
      </c>
      <c r="B2696" s="45">
        <v>-1</v>
      </c>
      <c r="C2696" t="s">
        <v>77</v>
      </c>
      <c r="D2696" t="str">
        <f>_xlfn.XLOOKUP(Table2[[#This Row],[Patron Group]],$R$10:$R$24,$S$10:$S$24)</f>
        <v>Undergraduate</v>
      </c>
      <c r="E2696" s="1" t="d">
        <v>2023-02-28</v>
      </c>
      <c r="F2696" t="s">
        <v>295</v>
      </c>
      <c r="G2696" t="s">
        <v>2274</v>
      </c>
      <c r="H2696" t="str">
        <f>_xlfn.XLOOKUP(Table2[[#This Row],[Unique BarCode]],$N$10:$N$37,$O$10:$O$37)</f>
        <v>MacBook</v>
      </c>
      <c r="I2696" t="str">
        <f>_xlfn.XLOOKUP(Table2[[#This Row],[Unique BarCode]],$N$10:$N$37,$P$10:$P$37)</f>
        <v>Device</v>
      </c>
      <c r="J2696" t="s">
        <v>8</v>
      </c>
      <c r="K2696" t="s">
        <v>295</v>
      </c>
      <c r="L2696">
        <v>1</v>
      </c>
    </row>
    <row r="2697" spans="1:12" x14ac:dyDescent="0.2">
      <c r="A2697" s="1" t="d">
        <v>2023-02-14</v>
      </c>
      <c r="B2697" s="45">
        <v>-1</v>
      </c>
      <c r="C2697" t="s">
        <v>77</v>
      </c>
      <c r="D2697" t="str">
        <f>_xlfn.XLOOKUP(Table2[[#This Row],[Patron Group]],$R$10:$R$24,$S$10:$S$24)</f>
        <v>Undergraduate</v>
      </c>
      <c r="E2697" s="1" t="d">
        <v>2023-02-28</v>
      </c>
      <c r="F2697" t="s">
        <v>1576</v>
      </c>
      <c r="G2697" t="s">
        <v>2274</v>
      </c>
      <c r="H2697" t="str">
        <f>_xlfn.XLOOKUP(Table2[[#This Row],[Unique BarCode]],$N$10:$N$37,$O$10:$O$37)</f>
        <v>MacBook</v>
      </c>
      <c r="I2697" t="str">
        <f>_xlfn.XLOOKUP(Table2[[#This Row],[Unique BarCode]],$N$10:$N$37,$P$10:$P$37)</f>
        <v>Device</v>
      </c>
      <c r="J2697" t="s">
        <v>8</v>
      </c>
      <c r="K2697" t="s">
        <v>1576</v>
      </c>
      <c r="L2697">
        <v>1</v>
      </c>
    </row>
    <row r="2698" spans="1:12" x14ac:dyDescent="0.2">
      <c r="A2698" s="1" t="d">
        <v>2023-02-14</v>
      </c>
      <c r="B2698" s="45">
        <v>-1</v>
      </c>
      <c r="C2698" t="s">
        <v>77</v>
      </c>
      <c r="D2698" t="str">
        <f>_xlfn.XLOOKUP(Table2[[#This Row],[Patron Group]],$R$10:$R$24,$S$10:$S$24)</f>
        <v>Undergraduate</v>
      </c>
      <c r="E2698" s="1" t="d">
        <v>2023-02-28</v>
      </c>
      <c r="F2698" t="s">
        <v>503</v>
      </c>
      <c r="G2698" t="s">
        <v>2275</v>
      </c>
      <c r="H2698" t="str">
        <f>_xlfn.XLOOKUP(Table2[[#This Row],[Unique BarCode]],$N$10:$N$37,$O$10:$O$37)</f>
        <v>iPad</v>
      </c>
      <c r="I2698" t="str">
        <f>_xlfn.XLOOKUP(Table2[[#This Row],[Unique BarCode]],$N$10:$N$37,$P$10:$P$37)</f>
        <v>Device</v>
      </c>
      <c r="J2698" t="s">
        <v>8</v>
      </c>
      <c r="K2698" t="s">
        <v>504</v>
      </c>
      <c r="L2698">
        <v>1</v>
      </c>
    </row>
    <row r="2699" spans="1:12" x14ac:dyDescent="0.2">
      <c r="A2699" s="1" t="d">
        <v>2023-02-14</v>
      </c>
      <c r="B2699" s="45">
        <v>-1</v>
      </c>
      <c r="C2699" t="s">
        <v>77</v>
      </c>
      <c r="D2699" t="str">
        <f>_xlfn.XLOOKUP(Table2[[#This Row],[Patron Group]],$R$10:$R$24,$S$10:$S$24)</f>
        <v>Undergraduate</v>
      </c>
      <c r="E2699" s="1" t="d">
        <v>2023-02-28</v>
      </c>
      <c r="F2699" t="s">
        <v>695</v>
      </c>
      <c r="G2699" t="s">
        <v>2275</v>
      </c>
      <c r="H2699" t="str">
        <f>_xlfn.XLOOKUP(Table2[[#This Row],[Unique BarCode]],$N$10:$N$37,$O$10:$O$37)</f>
        <v>iPad</v>
      </c>
      <c r="I2699" t="str">
        <f>_xlfn.XLOOKUP(Table2[[#This Row],[Unique BarCode]],$N$10:$N$37,$P$10:$P$37)</f>
        <v>Device</v>
      </c>
      <c r="J2699" t="s">
        <v>8</v>
      </c>
      <c r="L2699">
        <v>1</v>
      </c>
    </row>
    <row r="2700" spans="1:12" x14ac:dyDescent="0.2">
      <c r="A2700" s="1" t="d">
        <v>2023-02-14</v>
      </c>
      <c r="B2700" s="45">
        <v>-1</v>
      </c>
      <c r="C2700" t="s">
        <v>77</v>
      </c>
      <c r="D2700" t="str">
        <f>_xlfn.XLOOKUP(Table2[[#This Row],[Patron Group]],$R$10:$R$24,$S$10:$S$24)</f>
        <v>Undergraduate</v>
      </c>
      <c r="E2700" s="1" t="d">
        <v>2023-02-28</v>
      </c>
      <c r="F2700" t="s">
        <v>885</v>
      </c>
      <c r="G2700" t="s">
        <v>2263</v>
      </c>
      <c r="H2700" t="str">
        <f>_xlfn.XLOOKUP(Table2[[#This Row],[Unique BarCode]],$N$10:$N$37,$O$10:$O$37)</f>
        <v>HP Laptop</v>
      </c>
      <c r="I2700" t="str">
        <f>_xlfn.XLOOKUP(Table2[[#This Row],[Unique BarCode]],$N$10:$N$37,$P$10:$P$37)</f>
        <v>Device</v>
      </c>
      <c r="J2700" t="s">
        <v>8</v>
      </c>
      <c r="K2700" t="s">
        <v>886</v>
      </c>
      <c r="L2700">
        <v>1</v>
      </c>
    </row>
    <row r="2701" spans="1:12" x14ac:dyDescent="0.2">
      <c r="A2701" s="1" t="d">
        <v>2023-02-14</v>
      </c>
      <c r="B2701" s="45">
        <v>-1</v>
      </c>
      <c r="C2701" t="s">
        <v>77</v>
      </c>
      <c r="D2701" t="str">
        <f>_xlfn.XLOOKUP(Table2[[#This Row],[Patron Group]],$R$10:$R$24,$S$10:$S$24)</f>
        <v>Undergraduate</v>
      </c>
      <c r="E2701" s="1" t="d">
        <v>2023-02-28</v>
      </c>
      <c r="F2701" t="s">
        <v>617</v>
      </c>
      <c r="G2701" t="s">
        <v>2263</v>
      </c>
      <c r="H2701" t="str">
        <f>_xlfn.XLOOKUP(Table2[[#This Row],[Unique BarCode]],$N$10:$N$37,$O$10:$O$37)</f>
        <v>HP Laptop</v>
      </c>
      <c r="I2701" t="str">
        <f>_xlfn.XLOOKUP(Table2[[#This Row],[Unique BarCode]],$N$10:$N$37,$P$10:$P$37)</f>
        <v>Device</v>
      </c>
      <c r="J2701" t="s">
        <v>8</v>
      </c>
      <c r="K2701" t="s">
        <v>618</v>
      </c>
      <c r="L2701">
        <v>1</v>
      </c>
    </row>
    <row r="2702" spans="1:12" x14ac:dyDescent="0.2">
      <c r="A2702" s="1" t="d">
        <v>2023-02-15</v>
      </c>
      <c r="B2702" s="45">
        <v>-1</v>
      </c>
      <c r="C2702" t="s">
        <v>1682</v>
      </c>
      <c r="D2702" t="str">
        <f>_xlfn.XLOOKUP(Table2[[#This Row],[Patron Group]],$R$10:$R$24,$S$10:$S$24)</f>
        <v>Graduate</v>
      </c>
      <c r="E2702" s="1" t="d">
        <v>2023-02-22</v>
      </c>
      <c r="F2702" t="s">
        <v>1613</v>
      </c>
      <c r="G2702" t="s">
        <v>2275</v>
      </c>
      <c r="H2702" t="str">
        <f>_xlfn.XLOOKUP(Table2[[#This Row],[Unique BarCode]],$N$10:$N$37,$O$10:$O$37)</f>
        <v>iPad</v>
      </c>
      <c r="I2702" t="str">
        <f>_xlfn.XLOOKUP(Table2[[#This Row],[Unique BarCode]],$N$10:$N$37,$P$10:$P$37)</f>
        <v>Device</v>
      </c>
      <c r="J2702" t="s">
        <v>8</v>
      </c>
      <c r="L2702">
        <v>1</v>
      </c>
    </row>
    <row r="2703" spans="1:12" x14ac:dyDescent="0.2">
      <c r="A2703" s="1" t="d">
        <v>2023-02-15</v>
      </c>
      <c r="B2703" s="45">
        <v>-1</v>
      </c>
      <c r="C2703" t="s">
        <v>20</v>
      </c>
      <c r="D2703" t="str">
        <f>_xlfn.XLOOKUP(Table2[[#This Row],[Patron Group]],$R$10:$R$24,$S$10:$S$24)</f>
        <v>Graduate</v>
      </c>
      <c r="E2703" s="1" t="d">
        <v>2023-02-15</v>
      </c>
      <c r="F2703" t="s">
        <v>1123</v>
      </c>
      <c r="G2703" t="s">
        <v>2276</v>
      </c>
      <c r="H2703" t="str">
        <f>_xlfn.XLOOKUP(Table2[[#This Row],[Unique BarCode]],$N$10:$N$37,$O$10:$O$37)</f>
        <v>CALC</v>
      </c>
      <c r="I2703" t="str">
        <f>_xlfn.XLOOKUP(Table2[[#This Row],[Unique BarCode]],$N$10:$N$37,$P$10:$P$37)</f>
        <v>Accessory</v>
      </c>
      <c r="J2703" t="s">
        <v>8</v>
      </c>
      <c r="K2703" t="s">
        <v>1124</v>
      </c>
      <c r="L2703">
        <v>1</v>
      </c>
    </row>
    <row r="2704" spans="1:12" x14ac:dyDescent="0.2">
      <c r="A2704" s="1" t="d">
        <v>2023-02-15</v>
      </c>
      <c r="B2704" s="45">
        <v>-1</v>
      </c>
      <c r="C2704" t="s">
        <v>20</v>
      </c>
      <c r="D2704" t="str">
        <f>_xlfn.XLOOKUP(Table2[[#This Row],[Patron Group]],$R$10:$R$24,$S$10:$S$24)</f>
        <v>Graduate</v>
      </c>
      <c r="E2704" s="1" t="d">
        <v>2023-02-15</v>
      </c>
      <c r="F2704" t="s">
        <v>1401</v>
      </c>
      <c r="G2704" t="s">
        <v>2276</v>
      </c>
      <c r="H2704" t="str">
        <f>_xlfn.XLOOKUP(Table2[[#This Row],[Unique BarCode]],$N$10:$N$37,$O$10:$O$37)</f>
        <v>CALC</v>
      </c>
      <c r="I2704" t="str">
        <f>_xlfn.XLOOKUP(Table2[[#This Row],[Unique BarCode]],$N$10:$N$37,$P$10:$P$37)</f>
        <v>Accessory</v>
      </c>
      <c r="J2704" t="s">
        <v>8</v>
      </c>
      <c r="L2704">
        <v>1</v>
      </c>
    </row>
    <row r="2705" spans="1:12" x14ac:dyDescent="0.2">
      <c r="A2705" s="1" t="d">
        <v>2023-02-15</v>
      </c>
      <c r="B2705" s="45">
        <v>-1</v>
      </c>
      <c r="C2705" t="s">
        <v>20</v>
      </c>
      <c r="D2705" t="str">
        <f>_xlfn.XLOOKUP(Table2[[#This Row],[Patron Group]],$R$10:$R$24,$S$10:$S$24)</f>
        <v>Graduate</v>
      </c>
      <c r="E2705" s="1" t="d">
        <v>2023-02-15</v>
      </c>
      <c r="F2705" t="s">
        <v>1683</v>
      </c>
      <c r="G2705" t="s">
        <v>2276</v>
      </c>
      <c r="H2705" t="str">
        <f>_xlfn.XLOOKUP(Table2[[#This Row],[Unique BarCode]],$N$10:$N$37,$O$10:$O$37)</f>
        <v>CALC</v>
      </c>
      <c r="I2705" t="str">
        <f>_xlfn.XLOOKUP(Table2[[#This Row],[Unique BarCode]],$N$10:$N$37,$P$10:$P$37)</f>
        <v>Accessory</v>
      </c>
      <c r="J2705" t="s">
        <v>13</v>
      </c>
      <c r="L2705">
        <v>1</v>
      </c>
    </row>
    <row r="2706" spans="1:12" x14ac:dyDescent="0.2">
      <c r="A2706" s="1" t="d">
        <v>2023-02-15</v>
      </c>
      <c r="B2706" s="45">
        <v>-1</v>
      </c>
      <c r="C2706" t="s">
        <v>20</v>
      </c>
      <c r="D2706" t="str">
        <f>_xlfn.XLOOKUP(Table2[[#This Row],[Patron Group]],$R$10:$R$24,$S$10:$S$24)</f>
        <v>Graduate</v>
      </c>
      <c r="E2706" s="1" t="d">
        <v>2023-02-15</v>
      </c>
      <c r="F2706" t="s">
        <v>1684</v>
      </c>
      <c r="G2706" t="s">
        <v>2266</v>
      </c>
      <c r="H2706" t="str">
        <f>_xlfn.XLOOKUP(Table2[[#This Row],[Unique BarCode]],$N$10:$N$37,$O$10:$O$37)</f>
        <v>Headphones</v>
      </c>
      <c r="I2706" t="str">
        <f>_xlfn.XLOOKUP(Table2[[#This Row],[Unique BarCode]],$N$10:$N$37,$P$10:$P$37)</f>
        <v>Accessory</v>
      </c>
      <c r="J2706" t="s">
        <v>8</v>
      </c>
      <c r="K2706" t="s">
        <v>1685</v>
      </c>
      <c r="L2706">
        <v>1</v>
      </c>
    </row>
    <row r="2707" spans="1:12" x14ac:dyDescent="0.2">
      <c r="A2707" s="1" t="d">
        <v>2023-02-15</v>
      </c>
      <c r="B2707" s="45">
        <v>-1</v>
      </c>
      <c r="C2707" t="s">
        <v>20</v>
      </c>
      <c r="D2707" t="str">
        <f>_xlfn.XLOOKUP(Table2[[#This Row],[Patron Group]],$R$10:$R$24,$S$10:$S$24)</f>
        <v>Graduate</v>
      </c>
      <c r="E2707" s="1" t="d">
        <v>2023-02-15</v>
      </c>
      <c r="F2707" t="s">
        <v>942</v>
      </c>
      <c r="G2707" t="s">
        <v>2265</v>
      </c>
      <c r="H2707" t="str">
        <f>_xlfn.XLOOKUP(Table2[[#This Row],[Unique BarCode]],$N$10:$N$37,$O$10:$O$37)</f>
        <v>IPHONE</v>
      </c>
      <c r="I2707" t="str">
        <f>_xlfn.XLOOKUP(Table2[[#This Row],[Unique BarCode]],$N$10:$N$37,$P$10:$P$37)</f>
        <v>Charger</v>
      </c>
      <c r="J2707" t="s">
        <v>68</v>
      </c>
      <c r="K2707" t="s">
        <v>943</v>
      </c>
      <c r="L2707">
        <v>1</v>
      </c>
    </row>
    <row r="2708" spans="1:12" x14ac:dyDescent="0.2">
      <c r="A2708" s="1" t="d">
        <v>2023-02-15</v>
      </c>
      <c r="B2708" s="45">
        <v>-1</v>
      </c>
      <c r="C2708" t="s">
        <v>20</v>
      </c>
      <c r="D2708" t="str">
        <f>_xlfn.XLOOKUP(Table2[[#This Row],[Patron Group]],$R$10:$R$24,$S$10:$S$24)</f>
        <v>Graduate</v>
      </c>
      <c r="E2708" s="1" t="d">
        <v>2023-02-15</v>
      </c>
      <c r="F2708" t="s">
        <v>579</v>
      </c>
      <c r="G2708" t="s">
        <v>2265</v>
      </c>
      <c r="H2708" t="str">
        <f>_xlfn.XLOOKUP(Table2[[#This Row],[Unique BarCode]],$N$10:$N$37,$O$10:$O$37)</f>
        <v>IPHONE</v>
      </c>
      <c r="I2708" t="str">
        <f>_xlfn.XLOOKUP(Table2[[#This Row],[Unique BarCode]],$N$10:$N$37,$P$10:$P$37)</f>
        <v>Charger</v>
      </c>
      <c r="J2708" t="s">
        <v>49</v>
      </c>
      <c r="K2708" t="s">
        <v>580</v>
      </c>
      <c r="L2708">
        <v>1</v>
      </c>
    </row>
    <row r="2709" spans="1:12" x14ac:dyDescent="0.2">
      <c r="A2709" s="1" t="d">
        <v>2023-02-15</v>
      </c>
      <c r="B2709" s="45">
        <v>-1</v>
      </c>
      <c r="C2709" t="s">
        <v>20</v>
      </c>
      <c r="D2709" t="str">
        <f>_xlfn.XLOOKUP(Table2[[#This Row],[Patron Group]],$R$10:$R$24,$S$10:$S$24)</f>
        <v>Graduate</v>
      </c>
      <c r="E2709" s="1" t="d">
        <v>2023-02-15</v>
      </c>
      <c r="F2709" t="s">
        <v>86</v>
      </c>
      <c r="G2709" t="s">
        <v>2265</v>
      </c>
      <c r="H2709" t="str">
        <f>_xlfn.XLOOKUP(Table2[[#This Row],[Unique BarCode]],$N$10:$N$37,$O$10:$O$37)</f>
        <v>IPHONE</v>
      </c>
      <c r="I2709" t="str">
        <f>_xlfn.XLOOKUP(Table2[[#This Row],[Unique BarCode]],$N$10:$N$37,$P$10:$P$37)</f>
        <v>Charger</v>
      </c>
      <c r="J2709" t="s">
        <v>8</v>
      </c>
      <c r="K2709" t="s">
        <v>87</v>
      </c>
      <c r="L2709">
        <v>1</v>
      </c>
    </row>
    <row r="2710" spans="1:12" x14ac:dyDescent="0.2">
      <c r="A2710" s="1" t="d">
        <v>2023-02-15</v>
      </c>
      <c r="B2710" s="45">
        <v>-1</v>
      </c>
      <c r="C2710" t="s">
        <v>20</v>
      </c>
      <c r="D2710" t="str">
        <f>_xlfn.XLOOKUP(Table2[[#This Row],[Patron Group]],$R$10:$R$24,$S$10:$S$24)</f>
        <v>Graduate</v>
      </c>
      <c r="E2710" s="1" t="d">
        <v>2023-02-15</v>
      </c>
      <c r="F2710" t="s">
        <v>813</v>
      </c>
      <c r="G2710" t="s">
        <v>2268</v>
      </c>
      <c r="H2710" t="str">
        <f>_xlfn.XLOOKUP(Table2[[#This Row],[Unique BarCode]],$N$10:$N$37,$O$10:$O$37)</f>
        <v>MACCHRG</v>
      </c>
      <c r="I2710" t="str">
        <f>_xlfn.XLOOKUP(Table2[[#This Row],[Unique BarCode]],$N$10:$N$37,$P$10:$P$37)</f>
        <v>Charger</v>
      </c>
      <c r="J2710" t="s">
        <v>13</v>
      </c>
      <c r="K2710" t="s">
        <v>814</v>
      </c>
      <c r="L2710">
        <v>1</v>
      </c>
    </row>
    <row r="2711" spans="1:12" x14ac:dyDescent="0.2">
      <c r="A2711" s="1" t="d">
        <v>2023-02-15</v>
      </c>
      <c r="B2711" s="45">
        <v>-1</v>
      </c>
      <c r="C2711" t="s">
        <v>20</v>
      </c>
      <c r="D2711" t="str">
        <f>_xlfn.XLOOKUP(Table2[[#This Row],[Patron Group]],$R$10:$R$24,$S$10:$S$24)</f>
        <v>Graduate</v>
      </c>
      <c r="E2711" s="1" t="d">
        <v>2023-02-15</v>
      </c>
      <c r="F2711" t="s">
        <v>1631</v>
      </c>
      <c r="G2711" t="s">
        <v>2296</v>
      </c>
      <c r="H2711" t="str">
        <f>_xlfn.XLOOKUP(Table2[[#This Row],[Unique BarCode]],$N$10:$N$37,$O$10:$O$37)</f>
        <v>MACUSBC</v>
      </c>
      <c r="I2711" t="str">
        <f>_xlfn.XLOOKUP(Table2[[#This Row],[Unique BarCode]],$N$10:$N$37,$P$10:$P$37)</f>
        <v>Charger</v>
      </c>
      <c r="J2711" t="s">
        <v>8</v>
      </c>
      <c r="K2711" t="s">
        <v>277</v>
      </c>
      <c r="L2711">
        <v>1</v>
      </c>
    </row>
    <row r="2712" spans="1:12" x14ac:dyDescent="0.2">
      <c r="A2712" s="1" t="d">
        <v>2023-02-15</v>
      </c>
      <c r="B2712" s="45">
        <v>-1</v>
      </c>
      <c r="C2712" t="s">
        <v>20</v>
      </c>
      <c r="D2712" t="str">
        <f>_xlfn.XLOOKUP(Table2[[#This Row],[Patron Group]],$R$10:$R$24,$S$10:$S$24)</f>
        <v>Graduate</v>
      </c>
      <c r="E2712" s="1" t="d">
        <v>2023-02-15</v>
      </c>
      <c r="F2712" t="s">
        <v>1651</v>
      </c>
      <c r="G2712" t="s">
        <v>2296</v>
      </c>
      <c r="H2712" t="str">
        <f>_xlfn.XLOOKUP(Table2[[#This Row],[Unique BarCode]],$N$10:$N$37,$O$10:$O$37)</f>
        <v>MACUSBC</v>
      </c>
      <c r="I2712" t="str">
        <f>_xlfn.XLOOKUP(Table2[[#This Row],[Unique BarCode]],$N$10:$N$37,$P$10:$P$37)</f>
        <v>Charger</v>
      </c>
      <c r="J2712" t="s">
        <v>8</v>
      </c>
      <c r="K2712" t="s">
        <v>92</v>
      </c>
      <c r="L2712">
        <v>1</v>
      </c>
    </row>
    <row r="2713" spans="1:12" x14ac:dyDescent="0.2">
      <c r="A2713" s="1" t="d">
        <v>2023-02-15</v>
      </c>
      <c r="B2713" s="45">
        <v>-1</v>
      </c>
      <c r="C2713" t="s">
        <v>20</v>
      </c>
      <c r="D2713" t="str">
        <f>_xlfn.XLOOKUP(Table2[[#This Row],[Patron Group]],$R$10:$R$24,$S$10:$S$24)</f>
        <v>Graduate</v>
      </c>
      <c r="E2713" s="1" t="d">
        <v>2023-02-15</v>
      </c>
      <c r="F2713" t="s">
        <v>1632</v>
      </c>
      <c r="G2713" t="s">
        <v>2296</v>
      </c>
      <c r="H2713" t="str">
        <f>_xlfn.XLOOKUP(Table2[[#This Row],[Unique BarCode]],$N$10:$N$37,$O$10:$O$37)</f>
        <v>MACUSBC</v>
      </c>
      <c r="I2713" t="str">
        <f>_xlfn.XLOOKUP(Table2[[#This Row],[Unique BarCode]],$N$10:$N$37,$P$10:$P$37)</f>
        <v>Charger</v>
      </c>
      <c r="J2713" t="s">
        <v>8</v>
      </c>
      <c r="K2713" t="s">
        <v>214</v>
      </c>
      <c r="L2713">
        <v>1</v>
      </c>
    </row>
    <row r="2714" spans="1:12" x14ac:dyDescent="0.2">
      <c r="A2714" s="1" t="d">
        <v>2023-02-15</v>
      </c>
      <c r="B2714" s="45">
        <v>-1</v>
      </c>
      <c r="C2714" t="s">
        <v>20</v>
      </c>
      <c r="D2714" t="str">
        <f>_xlfn.XLOOKUP(Table2[[#This Row],[Patron Group]],$R$10:$R$24,$S$10:$S$24)</f>
        <v>Graduate</v>
      </c>
      <c r="E2714" s="1" t="d">
        <v>2023-02-15</v>
      </c>
      <c r="F2714" t="s">
        <v>1288</v>
      </c>
      <c r="G2714" t="s">
        <v>2271</v>
      </c>
      <c r="H2714" t="str">
        <f>_xlfn.XLOOKUP(Table2[[#This Row],[Unique BarCode]],$N$10:$N$37,$O$10:$O$37)</f>
        <v>OMNI</v>
      </c>
      <c r="I2714" t="str">
        <f>_xlfn.XLOOKUP(Table2[[#This Row],[Unique BarCode]],$N$10:$N$37,$P$10:$P$37)</f>
        <v>Charger</v>
      </c>
      <c r="J2714" t="s">
        <v>49</v>
      </c>
      <c r="K2714" t="s">
        <v>1289</v>
      </c>
      <c r="L2714">
        <v>1</v>
      </c>
    </row>
    <row r="2715" spans="1:12" x14ac:dyDescent="0.2">
      <c r="A2715" s="1" t="d">
        <v>2023-02-15</v>
      </c>
      <c r="B2715" s="45">
        <v>-1</v>
      </c>
      <c r="C2715" t="s">
        <v>20</v>
      </c>
      <c r="D2715" t="str">
        <f>_xlfn.XLOOKUP(Table2[[#This Row],[Patron Group]],$R$10:$R$24,$S$10:$S$24)</f>
        <v>Graduate</v>
      </c>
      <c r="E2715" s="1" t="d">
        <v>2023-02-15</v>
      </c>
      <c r="F2715" t="s">
        <v>1154</v>
      </c>
      <c r="G2715" t="s">
        <v>2294</v>
      </c>
      <c r="H2715" t="str">
        <f>_xlfn.XLOOKUP(Table2[[#This Row],[Unique BarCode]],$N$10:$N$37,$O$10:$O$37)</f>
        <v>UVGA</v>
      </c>
      <c r="I2715" t="str">
        <f>_xlfn.XLOOKUP(Table2[[#This Row],[Unique BarCode]],$N$10:$N$37,$P$10:$P$37)</f>
        <v>Cable</v>
      </c>
      <c r="J2715" t="s">
        <v>8</v>
      </c>
      <c r="L2715">
        <v>1</v>
      </c>
    </row>
    <row r="2716" spans="1:12" x14ac:dyDescent="0.2">
      <c r="A2716" s="1" t="d">
        <v>2023-02-15</v>
      </c>
      <c r="B2716" s="45">
        <v>-1</v>
      </c>
      <c r="C2716" t="s">
        <v>20</v>
      </c>
      <c r="D2716" t="str">
        <f>_xlfn.XLOOKUP(Table2[[#This Row],[Patron Group]],$R$10:$R$24,$S$10:$S$24)</f>
        <v>Graduate</v>
      </c>
      <c r="E2716" s="1" t="d">
        <v>2023-02-15</v>
      </c>
      <c r="F2716" t="s">
        <v>1440</v>
      </c>
      <c r="G2716" t="s">
        <v>2272</v>
      </c>
      <c r="H2716" t="str">
        <f>_xlfn.XLOOKUP(Table2[[#This Row],[Unique BarCode]],$N$10:$N$37,$O$10:$O$37)</f>
        <v>WALLADPT</v>
      </c>
      <c r="I2716" t="str">
        <f>_xlfn.XLOOKUP(Table2[[#This Row],[Unique BarCode]],$N$10:$N$37,$P$10:$P$37)</f>
        <v>Charger</v>
      </c>
      <c r="J2716" t="s">
        <v>49</v>
      </c>
      <c r="K2716" t="s">
        <v>1441</v>
      </c>
      <c r="L2716">
        <v>1</v>
      </c>
    </row>
    <row r="2717" spans="1:12" x14ac:dyDescent="0.2">
      <c r="A2717" s="1" t="d">
        <v>2023-02-15</v>
      </c>
      <c r="B2717" s="45">
        <v>-1</v>
      </c>
      <c r="C2717" t="s">
        <v>20</v>
      </c>
      <c r="D2717" t="str">
        <f>_xlfn.XLOOKUP(Table2[[#This Row],[Patron Group]],$R$10:$R$24,$S$10:$S$24)</f>
        <v>Graduate</v>
      </c>
      <c r="E2717" s="1" t="d">
        <v>2023-02-15</v>
      </c>
      <c r="F2717" t="s">
        <v>97</v>
      </c>
      <c r="G2717" t="s">
        <v>2272</v>
      </c>
      <c r="H2717" t="str">
        <f>_xlfn.XLOOKUP(Table2[[#This Row],[Unique BarCode]],$N$10:$N$37,$O$10:$O$37)</f>
        <v>WALLADPT</v>
      </c>
      <c r="I2717" t="str">
        <f>_xlfn.XLOOKUP(Table2[[#This Row],[Unique BarCode]],$N$10:$N$37,$P$10:$P$37)</f>
        <v>Charger</v>
      </c>
      <c r="J2717" t="s">
        <v>8</v>
      </c>
      <c r="L2717">
        <v>1</v>
      </c>
    </row>
    <row r="2718" spans="1:12" x14ac:dyDescent="0.2">
      <c r="A2718" s="1" t="d">
        <v>2023-02-15</v>
      </c>
      <c r="B2718" s="45">
        <v>-1</v>
      </c>
      <c r="C2718" t="s">
        <v>20</v>
      </c>
      <c r="D2718" t="str">
        <f>_xlfn.XLOOKUP(Table2[[#This Row],[Patron Group]],$R$10:$R$24,$S$10:$S$24)</f>
        <v>Graduate</v>
      </c>
      <c r="E2718" s="1" t="d">
        <v>2023-02-22</v>
      </c>
      <c r="F2718" t="s">
        <v>691</v>
      </c>
      <c r="G2718" t="s">
        <v>2273</v>
      </c>
      <c r="H2718" t="str">
        <f>_xlfn.XLOOKUP(Table2[[#This Row],[Unique BarCode]],$N$10:$N$37,$O$10:$O$37)</f>
        <v>ChromeBook</v>
      </c>
      <c r="I2718" t="str">
        <f>_xlfn.XLOOKUP(Table2[[#This Row],[Unique BarCode]],$N$10:$N$37,$P$10:$P$37)</f>
        <v>Device</v>
      </c>
      <c r="J2718" t="s">
        <v>13</v>
      </c>
      <c r="K2718" t="s">
        <v>692</v>
      </c>
      <c r="L2718">
        <v>1</v>
      </c>
    </row>
    <row r="2719" spans="1:12" x14ac:dyDescent="0.2">
      <c r="A2719" s="1" t="d">
        <v>2023-02-15</v>
      </c>
      <c r="B2719" s="45">
        <v>-1</v>
      </c>
      <c r="C2719" t="s">
        <v>20</v>
      </c>
      <c r="D2719" t="str">
        <f>_xlfn.XLOOKUP(Table2[[#This Row],[Patron Group]],$R$10:$R$24,$S$10:$S$24)</f>
        <v>Graduate</v>
      </c>
      <c r="E2719" s="1" t="d">
        <v>2023-02-22</v>
      </c>
      <c r="F2719" t="s">
        <v>593</v>
      </c>
      <c r="G2719" t="s">
        <v>2273</v>
      </c>
      <c r="H2719" t="str">
        <f>_xlfn.XLOOKUP(Table2[[#This Row],[Unique BarCode]],$N$10:$N$37,$O$10:$O$37)</f>
        <v>ChromeBook</v>
      </c>
      <c r="I2719" t="str">
        <f>_xlfn.XLOOKUP(Table2[[#This Row],[Unique BarCode]],$N$10:$N$37,$P$10:$P$37)</f>
        <v>Device</v>
      </c>
      <c r="J2719" t="s">
        <v>49</v>
      </c>
      <c r="K2719" t="s">
        <v>594</v>
      </c>
      <c r="L2719">
        <v>1</v>
      </c>
    </row>
    <row r="2720" spans="1:12" x14ac:dyDescent="0.2">
      <c r="A2720" s="1" t="d">
        <v>2023-02-15</v>
      </c>
      <c r="B2720" s="45">
        <v>-1</v>
      </c>
      <c r="C2720" t="s">
        <v>20</v>
      </c>
      <c r="D2720" t="str">
        <f>_xlfn.XLOOKUP(Table2[[#This Row],[Patron Group]],$R$10:$R$24,$S$10:$S$24)</f>
        <v>Graduate</v>
      </c>
      <c r="E2720" s="1" t="d">
        <v>2023-02-22</v>
      </c>
      <c r="F2720" t="s">
        <v>64</v>
      </c>
      <c r="G2720" t="s">
        <v>2275</v>
      </c>
      <c r="H2720" t="str">
        <f>_xlfn.XLOOKUP(Table2[[#This Row],[Unique BarCode]],$N$10:$N$37,$O$10:$O$37)</f>
        <v>iPad</v>
      </c>
      <c r="I2720" t="str">
        <f>_xlfn.XLOOKUP(Table2[[#This Row],[Unique BarCode]],$N$10:$N$37,$P$10:$P$37)</f>
        <v>Device</v>
      </c>
      <c r="J2720" t="s">
        <v>8</v>
      </c>
      <c r="L2720">
        <v>1</v>
      </c>
    </row>
    <row r="2721" spans="1:12" x14ac:dyDescent="0.2">
      <c r="A2721" s="1" t="d">
        <v>2023-02-15</v>
      </c>
      <c r="B2721" s="45">
        <v>-1</v>
      </c>
      <c r="C2721" t="s">
        <v>20</v>
      </c>
      <c r="D2721" t="str">
        <f>_xlfn.XLOOKUP(Table2[[#This Row],[Patron Group]],$R$10:$R$24,$S$10:$S$24)</f>
        <v>Graduate</v>
      </c>
      <c r="E2721" s="1" t="d">
        <v>2023-02-28</v>
      </c>
      <c r="F2721" t="s">
        <v>1500</v>
      </c>
      <c r="G2721" t="s">
        <v>2274</v>
      </c>
      <c r="H2721" t="str">
        <f>_xlfn.XLOOKUP(Table2[[#This Row],[Unique BarCode]],$N$10:$N$37,$O$10:$O$37)</f>
        <v>MacBook</v>
      </c>
      <c r="I2721" t="str">
        <f>_xlfn.XLOOKUP(Table2[[#This Row],[Unique BarCode]],$N$10:$N$37,$P$10:$P$37)</f>
        <v>Device</v>
      </c>
      <c r="J2721" t="s">
        <v>8</v>
      </c>
      <c r="K2721" t="s">
        <v>1501</v>
      </c>
      <c r="L2721">
        <v>1</v>
      </c>
    </row>
    <row r="2722" spans="1:12" x14ac:dyDescent="0.2">
      <c r="A2722" s="1" t="d">
        <v>2023-02-15</v>
      </c>
      <c r="B2722" s="45">
        <v>-1</v>
      </c>
      <c r="C2722" t="s">
        <v>20</v>
      </c>
      <c r="D2722" t="str">
        <f>_xlfn.XLOOKUP(Table2[[#This Row],[Patron Group]],$R$10:$R$24,$S$10:$S$24)</f>
        <v>Graduate</v>
      </c>
      <c r="E2722" s="1" t="d">
        <v>2023-03-01</v>
      </c>
      <c r="F2722" t="s">
        <v>621</v>
      </c>
      <c r="G2722" t="s">
        <v>2274</v>
      </c>
      <c r="H2722" t="str">
        <f>_xlfn.XLOOKUP(Table2[[#This Row],[Unique BarCode]],$N$10:$N$37,$O$10:$O$37)</f>
        <v>MacBook</v>
      </c>
      <c r="I2722" t="str">
        <f>_xlfn.XLOOKUP(Table2[[#This Row],[Unique BarCode]],$N$10:$N$37,$P$10:$P$37)</f>
        <v>Device</v>
      </c>
      <c r="J2722" t="s">
        <v>8</v>
      </c>
      <c r="K2722" t="s">
        <v>622</v>
      </c>
      <c r="L2722">
        <v>1</v>
      </c>
    </row>
    <row r="2723" spans="1:12" x14ac:dyDescent="0.2">
      <c r="A2723" s="1" t="d">
        <v>2023-02-15</v>
      </c>
      <c r="B2723" s="45">
        <v>-1</v>
      </c>
      <c r="C2723" t="s">
        <v>20</v>
      </c>
      <c r="D2723" t="str">
        <f>_xlfn.XLOOKUP(Table2[[#This Row],[Patron Group]],$R$10:$R$24,$S$10:$S$24)</f>
        <v>Graduate</v>
      </c>
      <c r="E2723" s="1" t="d">
        <v>2023-03-01</v>
      </c>
      <c r="F2723" t="s">
        <v>1220</v>
      </c>
      <c r="G2723" t="s">
        <v>2275</v>
      </c>
      <c r="H2723" t="str">
        <f>_xlfn.XLOOKUP(Table2[[#This Row],[Unique BarCode]],$N$10:$N$37,$O$10:$O$37)</f>
        <v>iPad</v>
      </c>
      <c r="I2723" t="str">
        <f>_xlfn.XLOOKUP(Table2[[#This Row],[Unique BarCode]],$N$10:$N$37,$P$10:$P$37)</f>
        <v>Device</v>
      </c>
      <c r="J2723" t="s">
        <v>8</v>
      </c>
      <c r="K2723" t="s">
        <v>1221</v>
      </c>
      <c r="L2723">
        <v>1</v>
      </c>
    </row>
    <row r="2724" spans="1:12" x14ac:dyDescent="0.2">
      <c r="A2724" s="1" t="d">
        <v>2023-02-15</v>
      </c>
      <c r="B2724" s="45">
        <v>-1</v>
      </c>
      <c r="C2724" t="s">
        <v>20</v>
      </c>
      <c r="D2724" t="str">
        <f>_xlfn.XLOOKUP(Table2[[#This Row],[Patron Group]],$R$10:$R$24,$S$10:$S$24)</f>
        <v>Graduate</v>
      </c>
      <c r="E2724" s="1" t="d">
        <v>2023-03-01</v>
      </c>
      <c r="F2724" t="s">
        <v>1341</v>
      </c>
      <c r="G2724" t="s">
        <v>2275</v>
      </c>
      <c r="H2724" t="str">
        <f>_xlfn.XLOOKUP(Table2[[#This Row],[Unique BarCode]],$N$10:$N$37,$O$10:$O$37)</f>
        <v>iPad</v>
      </c>
      <c r="I2724" t="str">
        <f>_xlfn.XLOOKUP(Table2[[#This Row],[Unique BarCode]],$N$10:$N$37,$P$10:$P$37)</f>
        <v>Device</v>
      </c>
      <c r="J2724" t="s">
        <v>8</v>
      </c>
      <c r="L2724">
        <v>1</v>
      </c>
    </row>
    <row r="2725" spans="1:12" x14ac:dyDescent="0.2">
      <c r="A2725" s="1" t="d">
        <v>2023-02-15</v>
      </c>
      <c r="B2725" s="45">
        <v>-1</v>
      </c>
      <c r="C2725" t="s">
        <v>20</v>
      </c>
      <c r="D2725" t="str">
        <f>_xlfn.XLOOKUP(Table2[[#This Row],[Patron Group]],$R$10:$R$24,$S$10:$S$24)</f>
        <v>Graduate</v>
      </c>
      <c r="E2725" s="1" t="d">
        <v>2023-03-01</v>
      </c>
      <c r="F2725" t="s">
        <v>169</v>
      </c>
      <c r="G2725" t="s">
        <v>2263</v>
      </c>
      <c r="H2725" t="str">
        <f>_xlfn.XLOOKUP(Table2[[#This Row],[Unique BarCode]],$N$10:$N$37,$O$10:$O$37)</f>
        <v>HP Laptop</v>
      </c>
      <c r="I2725" t="str">
        <f>_xlfn.XLOOKUP(Table2[[#This Row],[Unique BarCode]],$N$10:$N$37,$P$10:$P$37)</f>
        <v>Device</v>
      </c>
      <c r="J2725" t="s">
        <v>8</v>
      </c>
      <c r="K2725" t="s">
        <v>170</v>
      </c>
      <c r="L2725">
        <v>1</v>
      </c>
    </row>
    <row r="2726" spans="1:12" x14ac:dyDescent="0.2">
      <c r="A2726" s="1" t="d">
        <v>2023-02-15</v>
      </c>
      <c r="B2726" s="45">
        <v>-1</v>
      </c>
      <c r="C2726" t="s">
        <v>66</v>
      </c>
      <c r="D2726" t="str">
        <f>_xlfn.XLOOKUP(Table2[[#This Row],[Patron Group]],$R$10:$R$24,$S$10:$S$24)</f>
        <v>Graduate</v>
      </c>
      <c r="E2726" s="1" t="d">
        <v>2023-02-15</v>
      </c>
      <c r="F2726" t="s">
        <v>847</v>
      </c>
      <c r="G2726" t="s">
        <v>2271</v>
      </c>
      <c r="H2726" t="str">
        <f>_xlfn.XLOOKUP(Table2[[#This Row],[Unique BarCode]],$N$10:$N$37,$O$10:$O$37)</f>
        <v>OMNI</v>
      </c>
      <c r="I2726" t="str">
        <f>_xlfn.XLOOKUP(Table2[[#This Row],[Unique BarCode]],$N$10:$N$37,$P$10:$P$37)</f>
        <v>Charger</v>
      </c>
      <c r="J2726" t="s">
        <v>68</v>
      </c>
      <c r="K2726" t="s">
        <v>848</v>
      </c>
      <c r="L2726">
        <v>1</v>
      </c>
    </row>
    <row r="2727" spans="1:12" x14ac:dyDescent="0.2">
      <c r="A2727" s="1" t="d">
        <v>2023-02-15</v>
      </c>
      <c r="B2727" s="45">
        <v>-1</v>
      </c>
      <c r="C2727" t="s">
        <v>74</v>
      </c>
      <c r="D2727" t="str">
        <f>_xlfn.XLOOKUP(Table2[[#This Row],[Patron Group]],$R$10:$R$24,$S$10:$S$24)</f>
        <v>Staff</v>
      </c>
      <c r="E2727" s="1" t="d">
        <v>2023-02-15</v>
      </c>
      <c r="F2727" t="s">
        <v>429</v>
      </c>
      <c r="G2727" t="s">
        <v>2281</v>
      </c>
      <c r="H2727" t="str">
        <f>_xlfn.XLOOKUP(Table2[[#This Row],[Unique BarCode]],$N$10:$N$37,$O$10:$O$37)</f>
        <v>HDMIC</v>
      </c>
      <c r="I2727" t="str">
        <f>_xlfn.XLOOKUP(Table2[[#This Row],[Unique BarCode]],$N$10:$N$37,$P$10:$P$37)</f>
        <v>Cable</v>
      </c>
      <c r="J2727" t="s">
        <v>13</v>
      </c>
      <c r="K2727" t="s">
        <v>430</v>
      </c>
      <c r="L2727">
        <v>1</v>
      </c>
    </row>
    <row r="2728" spans="1:12" x14ac:dyDescent="0.2">
      <c r="A2728" s="1" t="d">
        <v>2023-02-15</v>
      </c>
      <c r="B2728" s="45">
        <v>-1</v>
      </c>
      <c r="C2728" t="s">
        <v>74</v>
      </c>
      <c r="D2728" t="str">
        <f>_xlfn.XLOOKUP(Table2[[#This Row],[Patron Group]],$R$10:$R$24,$S$10:$S$24)</f>
        <v>Staff</v>
      </c>
      <c r="E2728" s="1" t="d">
        <v>2023-02-15</v>
      </c>
      <c r="F2728" t="s">
        <v>1493</v>
      </c>
      <c r="G2728" t="s">
        <v>2266</v>
      </c>
      <c r="H2728" t="str">
        <f>_xlfn.XLOOKUP(Table2[[#This Row],[Unique BarCode]],$N$10:$N$37,$O$10:$O$37)</f>
        <v>Headphones</v>
      </c>
      <c r="I2728" t="str">
        <f>_xlfn.XLOOKUP(Table2[[#This Row],[Unique BarCode]],$N$10:$N$37,$P$10:$P$37)</f>
        <v>Accessory</v>
      </c>
      <c r="J2728" t="s">
        <v>13</v>
      </c>
      <c r="K2728" t="s">
        <v>1494</v>
      </c>
      <c r="L2728">
        <v>1</v>
      </c>
    </row>
    <row r="2729" spans="1:12" x14ac:dyDescent="0.2">
      <c r="A2729" s="1" t="d">
        <v>2023-02-15</v>
      </c>
      <c r="B2729" s="45">
        <v>-1</v>
      </c>
      <c r="C2729" t="s">
        <v>74</v>
      </c>
      <c r="D2729" t="str">
        <f>_xlfn.XLOOKUP(Table2[[#This Row],[Patron Group]],$R$10:$R$24,$S$10:$S$24)</f>
        <v>Staff</v>
      </c>
      <c r="E2729" s="1" t="d">
        <v>2023-02-15</v>
      </c>
      <c r="F2729" t="s">
        <v>1652</v>
      </c>
      <c r="G2729" t="s">
        <v>2296</v>
      </c>
      <c r="H2729" t="str">
        <f>_xlfn.XLOOKUP(Table2[[#This Row],[Unique BarCode]],$N$10:$N$37,$O$10:$O$37)</f>
        <v>MACUSBC</v>
      </c>
      <c r="I2729" t="str">
        <f>_xlfn.XLOOKUP(Table2[[#This Row],[Unique BarCode]],$N$10:$N$37,$P$10:$P$37)</f>
        <v>Charger</v>
      </c>
      <c r="J2729" t="s">
        <v>8</v>
      </c>
      <c r="K2729" t="s">
        <v>40</v>
      </c>
      <c r="L2729">
        <v>1</v>
      </c>
    </row>
    <row r="2730" spans="1:12" x14ac:dyDescent="0.2">
      <c r="A2730" s="1" t="d">
        <v>2023-02-15</v>
      </c>
      <c r="B2730" s="45">
        <v>-1</v>
      </c>
      <c r="C2730" t="s">
        <v>74</v>
      </c>
      <c r="D2730" t="str">
        <f>_xlfn.XLOOKUP(Table2[[#This Row],[Patron Group]],$R$10:$R$24,$S$10:$S$24)</f>
        <v>Staff</v>
      </c>
      <c r="E2730" s="1" t="d">
        <v>2023-02-22</v>
      </c>
      <c r="F2730" t="s">
        <v>495</v>
      </c>
      <c r="G2730" t="s">
        <v>2273</v>
      </c>
      <c r="H2730" t="str">
        <f>_xlfn.XLOOKUP(Table2[[#This Row],[Unique BarCode]],$N$10:$N$37,$O$10:$O$37)</f>
        <v>ChromeBook</v>
      </c>
      <c r="I2730" t="str">
        <f>_xlfn.XLOOKUP(Table2[[#This Row],[Unique BarCode]],$N$10:$N$37,$P$10:$P$37)</f>
        <v>Device</v>
      </c>
      <c r="J2730" t="s">
        <v>8</v>
      </c>
      <c r="K2730" t="s">
        <v>496</v>
      </c>
      <c r="L2730">
        <v>1</v>
      </c>
    </row>
    <row r="2731" spans="1:12" x14ac:dyDescent="0.2">
      <c r="A2731" s="1" t="d">
        <v>2023-02-15</v>
      </c>
      <c r="B2731" s="45">
        <v>-1</v>
      </c>
      <c r="C2731" t="s">
        <v>77</v>
      </c>
      <c r="D2731" t="str">
        <f>_xlfn.XLOOKUP(Table2[[#This Row],[Patron Group]],$R$10:$R$24,$S$10:$S$24)</f>
        <v>Undergraduate</v>
      </c>
      <c r="E2731" s="1" t="d">
        <v>2023-02-15</v>
      </c>
      <c r="F2731" t="s">
        <v>1345</v>
      </c>
      <c r="G2731" t="s">
        <v>2298</v>
      </c>
      <c r="H2731" t="str">
        <f>_xlfn.XLOOKUP(Table2[[#This Row],[Unique BarCode]],$N$10:$N$37,$O$10:$O$37)</f>
        <v>ANKER</v>
      </c>
      <c r="I2731" t="str">
        <f>_xlfn.XLOOKUP(Table2[[#This Row],[Unique BarCode]],$N$10:$N$37,$P$10:$P$37)</f>
        <v>Charger</v>
      </c>
      <c r="J2731" t="s">
        <v>8</v>
      </c>
      <c r="L2731">
        <v>1</v>
      </c>
    </row>
    <row r="2732" spans="1:12" x14ac:dyDescent="0.2">
      <c r="A2732" s="1" t="d">
        <v>2023-02-15</v>
      </c>
      <c r="B2732" s="45">
        <v>-1</v>
      </c>
      <c r="C2732" t="s">
        <v>77</v>
      </c>
      <c r="D2732" t="str">
        <f>_xlfn.XLOOKUP(Table2[[#This Row],[Patron Group]],$R$10:$R$24,$S$10:$S$24)</f>
        <v>Undergraduate</v>
      </c>
      <c r="E2732" s="1" t="d">
        <v>2023-02-15</v>
      </c>
      <c r="F2732" t="s">
        <v>1626</v>
      </c>
      <c r="G2732" t="s">
        <v>2276</v>
      </c>
      <c r="H2732" t="str">
        <f>_xlfn.XLOOKUP(Table2[[#This Row],[Unique BarCode]],$N$10:$N$37,$O$10:$O$37)</f>
        <v>CALC</v>
      </c>
      <c r="I2732" t="str">
        <f>_xlfn.XLOOKUP(Table2[[#This Row],[Unique BarCode]],$N$10:$N$37,$P$10:$P$37)</f>
        <v>Accessory</v>
      </c>
      <c r="J2732" t="s">
        <v>8</v>
      </c>
      <c r="K2732" t="s">
        <v>1627</v>
      </c>
      <c r="L2732">
        <v>1</v>
      </c>
    </row>
    <row r="2733" spans="1:12" x14ac:dyDescent="0.2">
      <c r="A2733" s="1" t="d">
        <v>2023-02-15</v>
      </c>
      <c r="B2733" s="45">
        <v>-1</v>
      </c>
      <c r="C2733" t="s">
        <v>77</v>
      </c>
      <c r="D2733" t="str">
        <f>_xlfn.XLOOKUP(Table2[[#This Row],[Patron Group]],$R$10:$R$24,$S$10:$S$24)</f>
        <v>Undergraduate</v>
      </c>
      <c r="E2733" s="1" t="d">
        <v>2023-02-15</v>
      </c>
      <c r="F2733" t="s">
        <v>1401</v>
      </c>
      <c r="G2733" t="s">
        <v>2276</v>
      </c>
      <c r="H2733" t="str">
        <f>_xlfn.XLOOKUP(Table2[[#This Row],[Unique BarCode]],$N$10:$N$37,$O$10:$O$37)</f>
        <v>CALC</v>
      </c>
      <c r="I2733" t="str">
        <f>_xlfn.XLOOKUP(Table2[[#This Row],[Unique BarCode]],$N$10:$N$37,$P$10:$P$37)</f>
        <v>Accessory</v>
      </c>
      <c r="J2733" t="s">
        <v>8</v>
      </c>
      <c r="L2733">
        <v>1</v>
      </c>
    </row>
    <row r="2734" spans="1:12" x14ac:dyDescent="0.2">
      <c r="A2734" s="1" t="d">
        <v>2023-02-15</v>
      </c>
      <c r="B2734" s="45">
        <v>-1</v>
      </c>
      <c r="C2734" t="s">
        <v>77</v>
      </c>
      <c r="D2734" t="str">
        <f>_xlfn.XLOOKUP(Table2[[#This Row],[Patron Group]],$R$10:$R$24,$S$10:$S$24)</f>
        <v>Undergraduate</v>
      </c>
      <c r="E2734" s="1" t="d">
        <v>2023-02-15</v>
      </c>
      <c r="F2734" t="s">
        <v>1505</v>
      </c>
      <c r="G2734" t="s">
        <v>2276</v>
      </c>
      <c r="H2734" t="str">
        <f>_xlfn.XLOOKUP(Table2[[#This Row],[Unique BarCode]],$N$10:$N$37,$O$10:$O$37)</f>
        <v>CALC</v>
      </c>
      <c r="I2734" t="str">
        <f>_xlfn.XLOOKUP(Table2[[#This Row],[Unique BarCode]],$N$10:$N$37,$P$10:$P$37)</f>
        <v>Accessory</v>
      </c>
      <c r="J2734" t="s">
        <v>13</v>
      </c>
      <c r="L2734">
        <v>1</v>
      </c>
    </row>
    <row r="2735" spans="1:12" x14ac:dyDescent="0.2">
      <c r="A2735" s="1" t="d">
        <v>2023-02-15</v>
      </c>
      <c r="B2735" s="45">
        <v>-1</v>
      </c>
      <c r="C2735" t="s">
        <v>77</v>
      </c>
      <c r="D2735" t="str">
        <f>_xlfn.XLOOKUP(Table2[[#This Row],[Patron Group]],$R$10:$R$24,$S$10:$S$24)</f>
        <v>Undergraduate</v>
      </c>
      <c r="E2735" s="1" t="d">
        <v>2023-02-15</v>
      </c>
      <c r="F2735" t="s">
        <v>1585</v>
      </c>
      <c r="G2735" t="s">
        <v>2276</v>
      </c>
      <c r="H2735" t="str">
        <f>_xlfn.XLOOKUP(Table2[[#This Row],[Unique BarCode]],$N$10:$N$37,$O$10:$O$37)</f>
        <v>CALC</v>
      </c>
      <c r="I2735" t="str">
        <f>_xlfn.XLOOKUP(Table2[[#This Row],[Unique BarCode]],$N$10:$N$37,$P$10:$P$37)</f>
        <v>Accessory</v>
      </c>
      <c r="J2735" t="s">
        <v>49</v>
      </c>
      <c r="L2735">
        <v>1</v>
      </c>
    </row>
    <row r="2736" spans="1:12" x14ac:dyDescent="0.2">
      <c r="A2736" s="1" t="d">
        <v>2023-02-15</v>
      </c>
      <c r="B2736" s="45">
        <v>-1</v>
      </c>
      <c r="C2736" t="s">
        <v>77</v>
      </c>
      <c r="D2736" t="str">
        <f>_xlfn.XLOOKUP(Table2[[#This Row],[Patron Group]],$R$10:$R$24,$S$10:$S$24)</f>
        <v>Undergraduate</v>
      </c>
      <c r="E2736" s="1" t="d">
        <v>2023-02-15</v>
      </c>
      <c r="F2736" t="s">
        <v>1628</v>
      </c>
      <c r="G2736" t="s">
        <v>2281</v>
      </c>
      <c r="H2736" t="str">
        <f>_xlfn.XLOOKUP(Table2[[#This Row],[Unique BarCode]],$N$10:$N$37,$O$10:$O$37)</f>
        <v>HDMIC</v>
      </c>
      <c r="I2736" t="str">
        <f>_xlfn.XLOOKUP(Table2[[#This Row],[Unique BarCode]],$N$10:$N$37,$P$10:$P$37)</f>
        <v>Cable</v>
      </c>
      <c r="J2736" t="s">
        <v>8</v>
      </c>
      <c r="K2736" t="s">
        <v>1629</v>
      </c>
      <c r="L2736">
        <v>1</v>
      </c>
    </row>
    <row r="2737" spans="1:12" x14ac:dyDescent="0.2">
      <c r="A2737" s="1" t="d">
        <v>2023-02-15</v>
      </c>
      <c r="B2737" s="45">
        <v>-1</v>
      </c>
      <c r="C2737" t="s">
        <v>77</v>
      </c>
      <c r="D2737" t="str">
        <f>_xlfn.XLOOKUP(Table2[[#This Row],[Patron Group]],$R$10:$R$24,$S$10:$S$24)</f>
        <v>Undergraduate</v>
      </c>
      <c r="E2737" s="1" t="d">
        <v>2023-02-15</v>
      </c>
      <c r="F2737" t="s">
        <v>1610</v>
      </c>
      <c r="G2737" t="s">
        <v>2266</v>
      </c>
      <c r="H2737" t="str">
        <f>_xlfn.XLOOKUP(Table2[[#This Row],[Unique BarCode]],$N$10:$N$37,$O$10:$O$37)</f>
        <v>Headphones</v>
      </c>
      <c r="I2737" t="str">
        <f>_xlfn.XLOOKUP(Table2[[#This Row],[Unique BarCode]],$N$10:$N$37,$P$10:$P$37)</f>
        <v>Accessory</v>
      </c>
      <c r="J2737" t="s">
        <v>8</v>
      </c>
      <c r="K2737" t="s">
        <v>1611</v>
      </c>
      <c r="L2737">
        <v>1</v>
      </c>
    </row>
    <row r="2738" spans="1:12" x14ac:dyDescent="0.2">
      <c r="A2738" s="1" t="d">
        <v>2023-02-15</v>
      </c>
      <c r="B2738" s="45">
        <v>-1</v>
      </c>
      <c r="C2738" t="s">
        <v>77</v>
      </c>
      <c r="D2738" t="str">
        <f>_xlfn.XLOOKUP(Table2[[#This Row],[Patron Group]],$R$10:$R$24,$S$10:$S$24)</f>
        <v>Undergraduate</v>
      </c>
      <c r="E2738" s="1" t="d">
        <v>2023-02-15</v>
      </c>
      <c r="F2738" t="s">
        <v>458</v>
      </c>
      <c r="G2738" t="s">
        <v>2282</v>
      </c>
      <c r="H2738" t="str">
        <f>_xlfn.XLOOKUP(Table2[[#This Row],[Unique BarCode]],$N$10:$N$37,$O$10:$O$37)</f>
        <v>HPUSBC</v>
      </c>
      <c r="I2738" t="str">
        <f>_xlfn.XLOOKUP(Table2[[#This Row],[Unique BarCode]],$N$10:$N$37,$P$10:$P$37)</f>
        <v>Charger</v>
      </c>
      <c r="J2738" t="s">
        <v>49</v>
      </c>
      <c r="L2738">
        <v>1</v>
      </c>
    </row>
    <row r="2739" spans="1:12" x14ac:dyDescent="0.2">
      <c r="A2739" s="1" t="d">
        <v>2023-02-15</v>
      </c>
      <c r="B2739" s="45">
        <v>-1</v>
      </c>
      <c r="C2739" t="s">
        <v>77</v>
      </c>
      <c r="D2739" t="str">
        <f>_xlfn.XLOOKUP(Table2[[#This Row],[Patron Group]],$R$10:$R$24,$S$10:$S$24)</f>
        <v>Undergraduate</v>
      </c>
      <c r="E2739" s="1" t="d">
        <v>2023-02-15</v>
      </c>
      <c r="F2739" t="s">
        <v>217</v>
      </c>
      <c r="G2739" t="s">
        <v>2282</v>
      </c>
      <c r="H2739" t="str">
        <f>_xlfn.XLOOKUP(Table2[[#This Row],[Unique BarCode]],$N$10:$N$37,$O$10:$O$37)</f>
        <v>HPUSBC</v>
      </c>
      <c r="I2739" t="str">
        <f>_xlfn.XLOOKUP(Table2[[#This Row],[Unique BarCode]],$N$10:$N$37,$P$10:$P$37)</f>
        <v>Charger</v>
      </c>
      <c r="J2739" t="s">
        <v>49</v>
      </c>
      <c r="L2739">
        <v>1</v>
      </c>
    </row>
    <row r="2740" spans="1:12" x14ac:dyDescent="0.2">
      <c r="A2740" s="1" t="d">
        <v>2023-02-15</v>
      </c>
      <c r="B2740" s="45">
        <v>-1</v>
      </c>
      <c r="C2740" t="s">
        <v>77</v>
      </c>
      <c r="D2740" t="str">
        <f>_xlfn.XLOOKUP(Table2[[#This Row],[Patron Group]],$R$10:$R$24,$S$10:$S$24)</f>
        <v>Undergraduate</v>
      </c>
      <c r="E2740" s="1" t="d">
        <v>2023-02-15</v>
      </c>
      <c r="F2740" t="s">
        <v>1410</v>
      </c>
      <c r="G2740" t="s">
        <v>2265</v>
      </c>
      <c r="H2740" t="str">
        <f>_xlfn.XLOOKUP(Table2[[#This Row],[Unique BarCode]],$N$10:$N$37,$O$10:$O$37)</f>
        <v>IPHONE</v>
      </c>
      <c r="I2740" t="str">
        <f>_xlfn.XLOOKUP(Table2[[#This Row],[Unique BarCode]],$N$10:$N$37,$P$10:$P$37)</f>
        <v>Charger</v>
      </c>
      <c r="J2740" t="s">
        <v>68</v>
      </c>
      <c r="K2740" t="s">
        <v>1411</v>
      </c>
      <c r="L2740">
        <v>1</v>
      </c>
    </row>
    <row r="2741" spans="1:12" x14ac:dyDescent="0.2">
      <c r="A2741" s="1" t="d">
        <v>2023-02-15</v>
      </c>
      <c r="B2741" s="45">
        <v>-1</v>
      </c>
      <c r="C2741" t="s">
        <v>77</v>
      </c>
      <c r="D2741" t="str">
        <f>_xlfn.XLOOKUP(Table2[[#This Row],[Patron Group]],$R$10:$R$24,$S$10:$S$24)</f>
        <v>Undergraduate</v>
      </c>
      <c r="E2741" s="1" t="d">
        <v>2023-02-15</v>
      </c>
      <c r="F2741" t="s">
        <v>1177</v>
      </c>
      <c r="G2741" t="s">
        <v>2265</v>
      </c>
      <c r="H2741" t="str">
        <f>_xlfn.XLOOKUP(Table2[[#This Row],[Unique BarCode]],$N$10:$N$37,$O$10:$O$37)</f>
        <v>IPHONE</v>
      </c>
      <c r="I2741" t="str">
        <f>_xlfn.XLOOKUP(Table2[[#This Row],[Unique BarCode]],$N$10:$N$37,$P$10:$P$37)</f>
        <v>Charger</v>
      </c>
      <c r="J2741" t="s">
        <v>68</v>
      </c>
      <c r="K2741" t="s">
        <v>1178</v>
      </c>
      <c r="L2741">
        <v>1</v>
      </c>
    </row>
    <row r="2742" spans="1:12" x14ac:dyDescent="0.2">
      <c r="A2742" s="1" t="d">
        <v>2023-02-15</v>
      </c>
      <c r="B2742" s="45">
        <v>-1</v>
      </c>
      <c r="C2742" t="s">
        <v>77</v>
      </c>
      <c r="D2742" t="str">
        <f>_xlfn.XLOOKUP(Table2[[#This Row],[Patron Group]],$R$10:$R$24,$S$10:$S$24)</f>
        <v>Undergraduate</v>
      </c>
      <c r="E2742" s="1" t="d">
        <v>2023-02-15</v>
      </c>
      <c r="F2742" t="s">
        <v>1495</v>
      </c>
      <c r="G2742" t="s">
        <v>2265</v>
      </c>
      <c r="H2742" t="str">
        <f>_xlfn.XLOOKUP(Table2[[#This Row],[Unique BarCode]],$N$10:$N$37,$O$10:$O$37)</f>
        <v>IPHONE</v>
      </c>
      <c r="I2742" t="str">
        <f>_xlfn.XLOOKUP(Table2[[#This Row],[Unique BarCode]],$N$10:$N$37,$P$10:$P$37)</f>
        <v>Charger</v>
      </c>
      <c r="J2742" t="s">
        <v>68</v>
      </c>
      <c r="K2742" t="s">
        <v>1496</v>
      </c>
      <c r="L2742">
        <v>1</v>
      </c>
    </row>
    <row r="2743" spans="1:12" x14ac:dyDescent="0.2">
      <c r="A2743" s="1" t="d">
        <v>2023-02-15</v>
      </c>
      <c r="B2743" s="45">
        <v>-1</v>
      </c>
      <c r="C2743" t="s">
        <v>77</v>
      </c>
      <c r="D2743" t="str">
        <f>_xlfn.XLOOKUP(Table2[[#This Row],[Patron Group]],$R$10:$R$24,$S$10:$S$24)</f>
        <v>Undergraduate</v>
      </c>
      <c r="E2743" s="1" t="d">
        <v>2023-02-15</v>
      </c>
      <c r="F2743" t="s">
        <v>1254</v>
      </c>
      <c r="G2743" t="s">
        <v>2265</v>
      </c>
      <c r="H2743" t="str">
        <f>_xlfn.XLOOKUP(Table2[[#This Row],[Unique BarCode]],$N$10:$N$37,$O$10:$O$37)</f>
        <v>IPHONE</v>
      </c>
      <c r="I2743" t="str">
        <f>_xlfn.XLOOKUP(Table2[[#This Row],[Unique BarCode]],$N$10:$N$37,$P$10:$P$37)</f>
        <v>Charger</v>
      </c>
      <c r="J2743" t="s">
        <v>49</v>
      </c>
      <c r="K2743" t="s">
        <v>1255</v>
      </c>
      <c r="L2743">
        <v>1</v>
      </c>
    </row>
    <row r="2744" spans="1:12" x14ac:dyDescent="0.2">
      <c r="A2744" s="1" t="d">
        <v>2023-02-15</v>
      </c>
      <c r="B2744" s="45">
        <v>-1</v>
      </c>
      <c r="C2744" t="s">
        <v>77</v>
      </c>
      <c r="D2744" t="str">
        <f>_xlfn.XLOOKUP(Table2[[#This Row],[Patron Group]],$R$10:$R$24,$S$10:$S$24)</f>
        <v>Undergraduate</v>
      </c>
      <c r="E2744" s="1" t="d">
        <v>2023-02-15</v>
      </c>
      <c r="F2744" t="s">
        <v>579</v>
      </c>
      <c r="G2744" t="s">
        <v>2265</v>
      </c>
      <c r="H2744" t="str">
        <f>_xlfn.XLOOKUP(Table2[[#This Row],[Unique BarCode]],$N$10:$N$37,$O$10:$O$37)</f>
        <v>IPHONE</v>
      </c>
      <c r="I2744" t="str">
        <f>_xlfn.XLOOKUP(Table2[[#This Row],[Unique BarCode]],$N$10:$N$37,$P$10:$P$37)</f>
        <v>Charger</v>
      </c>
      <c r="J2744" t="s">
        <v>49</v>
      </c>
      <c r="K2744" t="s">
        <v>580</v>
      </c>
      <c r="L2744">
        <v>1</v>
      </c>
    </row>
    <row r="2745" spans="1:12" x14ac:dyDescent="0.2">
      <c r="A2745" s="1" t="d">
        <v>2023-02-15</v>
      </c>
      <c r="B2745" s="45">
        <v>-1</v>
      </c>
      <c r="C2745" t="s">
        <v>77</v>
      </c>
      <c r="D2745" t="str">
        <f>_xlfn.XLOOKUP(Table2[[#This Row],[Patron Group]],$R$10:$R$24,$S$10:$S$24)</f>
        <v>Undergraduate</v>
      </c>
      <c r="E2745" s="1" t="d">
        <v>2023-02-15</v>
      </c>
      <c r="F2745" t="s">
        <v>218</v>
      </c>
      <c r="G2745" t="s">
        <v>2265</v>
      </c>
      <c r="H2745" t="str">
        <f>_xlfn.XLOOKUP(Table2[[#This Row],[Unique BarCode]],$N$10:$N$37,$O$10:$O$37)</f>
        <v>IPHONE</v>
      </c>
      <c r="I2745" t="str">
        <f>_xlfn.XLOOKUP(Table2[[#This Row],[Unique BarCode]],$N$10:$N$37,$P$10:$P$37)</f>
        <v>Charger</v>
      </c>
      <c r="J2745" t="s">
        <v>49</v>
      </c>
      <c r="K2745" t="s">
        <v>219</v>
      </c>
      <c r="L2745">
        <v>1</v>
      </c>
    </row>
    <row r="2746" spans="1:12" x14ac:dyDescent="0.2">
      <c r="A2746" s="1" t="d">
        <v>2023-02-15</v>
      </c>
      <c r="B2746" s="45">
        <v>-1</v>
      </c>
      <c r="C2746" t="s">
        <v>77</v>
      </c>
      <c r="D2746" t="str">
        <f>_xlfn.XLOOKUP(Table2[[#This Row],[Patron Group]],$R$10:$R$24,$S$10:$S$24)</f>
        <v>Undergraduate</v>
      </c>
      <c r="E2746" s="1" t="d">
        <v>2023-02-15</v>
      </c>
      <c r="F2746" t="s">
        <v>1004</v>
      </c>
      <c r="G2746" t="s">
        <v>2265</v>
      </c>
      <c r="H2746" t="str">
        <f>_xlfn.XLOOKUP(Table2[[#This Row],[Unique BarCode]],$N$10:$N$37,$O$10:$O$37)</f>
        <v>IPHONE</v>
      </c>
      <c r="I2746" t="str">
        <f>_xlfn.XLOOKUP(Table2[[#This Row],[Unique BarCode]],$N$10:$N$37,$P$10:$P$37)</f>
        <v>Charger</v>
      </c>
      <c r="J2746" t="s">
        <v>13</v>
      </c>
      <c r="K2746" t="s">
        <v>1005</v>
      </c>
      <c r="L2746">
        <v>1</v>
      </c>
    </row>
    <row r="2747" spans="1:12" x14ac:dyDescent="0.2">
      <c r="A2747" s="1" t="d">
        <v>2023-02-15</v>
      </c>
      <c r="B2747" s="45">
        <v>-1</v>
      </c>
      <c r="C2747" t="s">
        <v>77</v>
      </c>
      <c r="D2747" t="str">
        <f>_xlfn.XLOOKUP(Table2[[#This Row],[Patron Group]],$R$10:$R$24,$S$10:$S$24)</f>
        <v>Undergraduate</v>
      </c>
      <c r="E2747" s="1" t="d">
        <v>2023-02-15</v>
      </c>
      <c r="F2747" t="s">
        <v>27</v>
      </c>
      <c r="G2747" t="s">
        <v>2265</v>
      </c>
      <c r="H2747" t="str">
        <f>_xlfn.XLOOKUP(Table2[[#This Row],[Unique BarCode]],$N$10:$N$37,$O$10:$O$37)</f>
        <v>IPHONE</v>
      </c>
      <c r="I2747" t="str">
        <f>_xlfn.XLOOKUP(Table2[[#This Row],[Unique BarCode]],$N$10:$N$37,$P$10:$P$37)</f>
        <v>Charger</v>
      </c>
      <c r="J2747" t="s">
        <v>8</v>
      </c>
      <c r="K2747" t="s">
        <v>28</v>
      </c>
      <c r="L2747">
        <v>1</v>
      </c>
    </row>
    <row r="2748" spans="1:12" x14ac:dyDescent="0.2">
      <c r="A2748" s="1" t="d">
        <v>2023-02-15</v>
      </c>
      <c r="B2748" s="45">
        <v>-1</v>
      </c>
      <c r="C2748" t="s">
        <v>77</v>
      </c>
      <c r="D2748" t="str">
        <f>_xlfn.XLOOKUP(Table2[[#This Row],[Patron Group]],$R$10:$R$24,$S$10:$S$24)</f>
        <v>Undergraduate</v>
      </c>
      <c r="E2748" s="1" t="d">
        <v>2023-02-15</v>
      </c>
      <c r="F2748" t="s">
        <v>1100</v>
      </c>
      <c r="G2748" t="s">
        <v>2265</v>
      </c>
      <c r="H2748" t="str">
        <f>_xlfn.XLOOKUP(Table2[[#This Row],[Unique BarCode]],$N$10:$N$37,$O$10:$O$37)</f>
        <v>IPHONE</v>
      </c>
      <c r="I2748" t="str">
        <f>_xlfn.XLOOKUP(Table2[[#This Row],[Unique BarCode]],$N$10:$N$37,$P$10:$P$37)</f>
        <v>Charger</v>
      </c>
      <c r="J2748" t="s">
        <v>8</v>
      </c>
      <c r="K2748" t="s">
        <v>1101</v>
      </c>
      <c r="L2748">
        <v>1</v>
      </c>
    </row>
    <row r="2749" spans="1:12" x14ac:dyDescent="0.2">
      <c r="A2749" s="1" t="d">
        <v>2023-02-15</v>
      </c>
      <c r="B2749" s="45">
        <v>-1</v>
      </c>
      <c r="C2749" t="s">
        <v>77</v>
      </c>
      <c r="D2749" t="str">
        <f>_xlfn.XLOOKUP(Table2[[#This Row],[Patron Group]],$R$10:$R$24,$S$10:$S$24)</f>
        <v>Undergraduate</v>
      </c>
      <c r="E2749" s="1" t="d">
        <v>2023-02-15</v>
      </c>
      <c r="F2749" t="s">
        <v>263</v>
      </c>
      <c r="G2749" t="s">
        <v>2265</v>
      </c>
      <c r="H2749" t="str">
        <f>_xlfn.XLOOKUP(Table2[[#This Row],[Unique BarCode]],$N$10:$N$37,$O$10:$O$37)</f>
        <v>IPHONE</v>
      </c>
      <c r="I2749" t="str">
        <f>_xlfn.XLOOKUP(Table2[[#This Row],[Unique BarCode]],$N$10:$N$37,$P$10:$P$37)</f>
        <v>Charger</v>
      </c>
      <c r="J2749" t="s">
        <v>8</v>
      </c>
      <c r="K2749" t="s">
        <v>264</v>
      </c>
      <c r="L2749">
        <v>1</v>
      </c>
    </row>
    <row r="2750" spans="1:12" x14ac:dyDescent="0.2">
      <c r="A2750" s="1" t="d">
        <v>2023-02-15</v>
      </c>
      <c r="B2750" s="45">
        <v>-1</v>
      </c>
      <c r="C2750" t="s">
        <v>77</v>
      </c>
      <c r="D2750" t="str">
        <f>_xlfn.XLOOKUP(Table2[[#This Row],[Patron Group]],$R$10:$R$24,$S$10:$S$24)</f>
        <v>Undergraduate</v>
      </c>
      <c r="E2750" s="1" t="d">
        <v>2023-02-15</v>
      </c>
      <c r="F2750" t="s">
        <v>461</v>
      </c>
      <c r="G2750" t="s">
        <v>2265</v>
      </c>
      <c r="H2750" t="str">
        <f>_xlfn.XLOOKUP(Table2[[#This Row],[Unique BarCode]],$N$10:$N$37,$O$10:$O$37)</f>
        <v>IPHONE</v>
      </c>
      <c r="I2750" t="str">
        <f>_xlfn.XLOOKUP(Table2[[#This Row],[Unique BarCode]],$N$10:$N$37,$P$10:$P$37)</f>
        <v>Charger</v>
      </c>
      <c r="J2750" t="s">
        <v>8</v>
      </c>
      <c r="K2750" t="s">
        <v>462</v>
      </c>
      <c r="L2750">
        <v>1</v>
      </c>
    </row>
    <row r="2751" spans="1:12" x14ac:dyDescent="0.2">
      <c r="A2751" s="1" t="d">
        <v>2023-02-15</v>
      </c>
      <c r="B2751" s="45">
        <v>-1</v>
      </c>
      <c r="C2751" t="s">
        <v>77</v>
      </c>
      <c r="D2751" t="str">
        <f>_xlfn.XLOOKUP(Table2[[#This Row],[Patron Group]],$R$10:$R$24,$S$10:$S$24)</f>
        <v>Undergraduate</v>
      </c>
      <c r="E2751" s="1" t="d">
        <v>2023-02-15</v>
      </c>
      <c r="F2751" t="s">
        <v>84</v>
      </c>
      <c r="G2751" t="s">
        <v>2265</v>
      </c>
      <c r="H2751" t="str">
        <f>_xlfn.XLOOKUP(Table2[[#This Row],[Unique BarCode]],$N$10:$N$37,$O$10:$O$37)</f>
        <v>IPHONE</v>
      </c>
      <c r="I2751" t="str">
        <f>_xlfn.XLOOKUP(Table2[[#This Row],[Unique BarCode]],$N$10:$N$37,$P$10:$P$37)</f>
        <v>Charger</v>
      </c>
      <c r="J2751" t="s">
        <v>8</v>
      </c>
      <c r="K2751" t="s">
        <v>85</v>
      </c>
      <c r="L2751">
        <v>1</v>
      </c>
    </row>
    <row r="2752" spans="1:12" x14ac:dyDescent="0.2">
      <c r="A2752" s="1" t="d">
        <v>2023-02-15</v>
      </c>
      <c r="B2752" s="45">
        <v>-1</v>
      </c>
      <c r="C2752" t="s">
        <v>77</v>
      </c>
      <c r="D2752" t="str">
        <f>_xlfn.XLOOKUP(Table2[[#This Row],[Patron Group]],$R$10:$R$24,$S$10:$S$24)</f>
        <v>Undergraduate</v>
      </c>
      <c r="E2752" s="1" t="d">
        <v>2023-02-15</v>
      </c>
      <c r="F2752" t="s">
        <v>839</v>
      </c>
      <c r="G2752" t="s">
        <v>2265</v>
      </c>
      <c r="H2752" t="str">
        <f>_xlfn.XLOOKUP(Table2[[#This Row],[Unique BarCode]],$N$10:$N$37,$O$10:$O$37)</f>
        <v>IPHONE</v>
      </c>
      <c r="I2752" t="str">
        <f>_xlfn.XLOOKUP(Table2[[#This Row],[Unique BarCode]],$N$10:$N$37,$P$10:$P$37)</f>
        <v>Charger</v>
      </c>
      <c r="J2752" t="s">
        <v>8</v>
      </c>
      <c r="K2752" t="s">
        <v>840</v>
      </c>
      <c r="L2752">
        <v>1</v>
      </c>
    </row>
    <row r="2753" spans="1:12" x14ac:dyDescent="0.2">
      <c r="A2753" s="1" t="d">
        <v>2023-02-15</v>
      </c>
      <c r="B2753" s="45">
        <v>-1</v>
      </c>
      <c r="C2753" t="s">
        <v>77</v>
      </c>
      <c r="D2753" t="str">
        <f>_xlfn.XLOOKUP(Table2[[#This Row],[Patron Group]],$R$10:$R$24,$S$10:$S$24)</f>
        <v>Undergraduate</v>
      </c>
      <c r="E2753" s="1" t="d">
        <v>2023-02-15</v>
      </c>
      <c r="F2753" t="s">
        <v>1497</v>
      </c>
      <c r="G2753" t="s">
        <v>2265</v>
      </c>
      <c r="H2753" t="str">
        <f>_xlfn.XLOOKUP(Table2[[#This Row],[Unique BarCode]],$N$10:$N$37,$O$10:$O$37)</f>
        <v>IPHONE</v>
      </c>
      <c r="I2753" t="str">
        <f>_xlfn.XLOOKUP(Table2[[#This Row],[Unique BarCode]],$N$10:$N$37,$P$10:$P$37)</f>
        <v>Charger</v>
      </c>
      <c r="J2753" t="s">
        <v>8</v>
      </c>
      <c r="L2753">
        <v>1</v>
      </c>
    </row>
    <row r="2754" spans="1:12" x14ac:dyDescent="0.2">
      <c r="A2754" s="1" t="d">
        <v>2023-02-15</v>
      </c>
      <c r="B2754" s="45">
        <v>-1</v>
      </c>
      <c r="C2754" t="s">
        <v>77</v>
      </c>
      <c r="D2754" t="str">
        <f>_xlfn.XLOOKUP(Table2[[#This Row],[Patron Group]],$R$10:$R$24,$S$10:$S$24)</f>
        <v>Undergraduate</v>
      </c>
      <c r="E2754" s="1" t="d">
        <v>2023-02-15</v>
      </c>
      <c r="F2754" t="s">
        <v>86</v>
      </c>
      <c r="G2754" t="s">
        <v>2265</v>
      </c>
      <c r="H2754" t="str">
        <f>_xlfn.XLOOKUP(Table2[[#This Row],[Unique BarCode]],$N$10:$N$37,$O$10:$O$37)</f>
        <v>IPHONE</v>
      </c>
      <c r="I2754" t="str">
        <f>_xlfn.XLOOKUP(Table2[[#This Row],[Unique BarCode]],$N$10:$N$37,$P$10:$P$37)</f>
        <v>Charger</v>
      </c>
      <c r="J2754" t="s">
        <v>8</v>
      </c>
      <c r="K2754" t="s">
        <v>87</v>
      </c>
      <c r="L2754">
        <v>1</v>
      </c>
    </row>
    <row r="2755" spans="1:12" x14ac:dyDescent="0.2">
      <c r="A2755" s="1" t="d">
        <v>2023-02-15</v>
      </c>
      <c r="B2755" s="45">
        <v>-1</v>
      </c>
      <c r="C2755" t="s">
        <v>77</v>
      </c>
      <c r="D2755" t="str">
        <f>_xlfn.XLOOKUP(Table2[[#This Row],[Patron Group]],$R$10:$R$24,$S$10:$S$24)</f>
        <v>Undergraduate</v>
      </c>
      <c r="E2755" s="1" t="d">
        <v>2023-02-15</v>
      </c>
      <c r="F2755" t="s">
        <v>433</v>
      </c>
      <c r="G2755" t="s">
        <v>2265</v>
      </c>
      <c r="H2755" t="str">
        <f>_xlfn.XLOOKUP(Table2[[#This Row],[Unique BarCode]],$N$10:$N$37,$O$10:$O$37)</f>
        <v>IPHONE</v>
      </c>
      <c r="I2755" t="str">
        <f>_xlfn.XLOOKUP(Table2[[#This Row],[Unique BarCode]],$N$10:$N$37,$P$10:$P$37)</f>
        <v>Charger</v>
      </c>
      <c r="J2755" t="s">
        <v>8</v>
      </c>
      <c r="K2755" t="s">
        <v>434</v>
      </c>
      <c r="L2755">
        <v>1</v>
      </c>
    </row>
    <row r="2756" spans="1:12" x14ac:dyDescent="0.2">
      <c r="A2756" s="1" t="d">
        <v>2023-02-15</v>
      </c>
      <c r="B2756" s="45">
        <v>-1</v>
      </c>
      <c r="C2756" t="s">
        <v>77</v>
      </c>
      <c r="D2756" t="str">
        <f>_xlfn.XLOOKUP(Table2[[#This Row],[Patron Group]],$R$10:$R$24,$S$10:$S$24)</f>
        <v>Undergraduate</v>
      </c>
      <c r="E2756" s="1" t="d">
        <v>2023-02-15</v>
      </c>
      <c r="F2756" t="s">
        <v>29</v>
      </c>
      <c r="G2756" t="s">
        <v>2265</v>
      </c>
      <c r="H2756" t="str">
        <f>_xlfn.XLOOKUP(Table2[[#This Row],[Unique BarCode]],$N$10:$N$37,$O$10:$O$37)</f>
        <v>IPHONE</v>
      </c>
      <c r="I2756" t="str">
        <f>_xlfn.XLOOKUP(Table2[[#This Row],[Unique BarCode]],$N$10:$N$37,$P$10:$P$37)</f>
        <v>Charger</v>
      </c>
      <c r="J2756" t="s">
        <v>8</v>
      </c>
      <c r="K2756" t="s">
        <v>30</v>
      </c>
      <c r="L2756">
        <v>1</v>
      </c>
    </row>
    <row r="2757" spans="1:12" x14ac:dyDescent="0.2">
      <c r="A2757" s="1" t="d">
        <v>2023-02-15</v>
      </c>
      <c r="B2757" s="45">
        <v>-1</v>
      </c>
      <c r="C2757" t="s">
        <v>77</v>
      </c>
      <c r="D2757" t="str">
        <f>_xlfn.XLOOKUP(Table2[[#This Row],[Patron Group]],$R$10:$R$24,$S$10:$S$24)</f>
        <v>Undergraduate</v>
      </c>
      <c r="E2757" s="1" t="d">
        <v>2023-02-15</v>
      </c>
      <c r="F2757" t="s">
        <v>220</v>
      </c>
      <c r="G2757" t="s">
        <v>2265</v>
      </c>
      <c r="H2757" t="str">
        <f>_xlfn.XLOOKUP(Table2[[#This Row],[Unique BarCode]],$N$10:$N$37,$O$10:$O$37)</f>
        <v>IPHONE</v>
      </c>
      <c r="I2757" t="str">
        <f>_xlfn.XLOOKUP(Table2[[#This Row],[Unique BarCode]],$N$10:$N$37,$P$10:$P$37)</f>
        <v>Charger</v>
      </c>
      <c r="J2757" t="s">
        <v>13</v>
      </c>
      <c r="K2757" t="s">
        <v>221</v>
      </c>
      <c r="L2757">
        <v>1</v>
      </c>
    </row>
    <row r="2758" spans="1:12" x14ac:dyDescent="0.2">
      <c r="A2758" s="1" t="d">
        <v>2023-02-15</v>
      </c>
      <c r="B2758" s="45">
        <v>-1</v>
      </c>
      <c r="C2758" t="s">
        <v>77</v>
      </c>
      <c r="D2758" t="str">
        <f>_xlfn.XLOOKUP(Table2[[#This Row],[Patron Group]],$R$10:$R$24,$S$10:$S$24)</f>
        <v>Undergraduate</v>
      </c>
      <c r="E2758" s="1" t="d">
        <v>2023-02-15</v>
      </c>
      <c r="F2758" t="s">
        <v>222</v>
      </c>
      <c r="G2758" t="s">
        <v>2265</v>
      </c>
      <c r="H2758" t="str">
        <f>_xlfn.XLOOKUP(Table2[[#This Row],[Unique BarCode]],$N$10:$N$37,$O$10:$O$37)</f>
        <v>IPHONE</v>
      </c>
      <c r="I2758" t="str">
        <f>_xlfn.XLOOKUP(Table2[[#This Row],[Unique BarCode]],$N$10:$N$37,$P$10:$P$37)</f>
        <v>Charger</v>
      </c>
      <c r="J2758" t="s">
        <v>13</v>
      </c>
      <c r="K2758" t="s">
        <v>223</v>
      </c>
      <c r="L2758">
        <v>1</v>
      </c>
    </row>
    <row r="2759" spans="1:12" x14ac:dyDescent="0.2">
      <c r="A2759" s="1" t="d">
        <v>2023-02-15</v>
      </c>
      <c r="B2759" s="45">
        <v>-1</v>
      </c>
      <c r="C2759" t="s">
        <v>77</v>
      </c>
      <c r="D2759" t="str">
        <f>_xlfn.XLOOKUP(Table2[[#This Row],[Patron Group]],$R$10:$R$24,$S$10:$S$24)</f>
        <v>Undergraduate</v>
      </c>
      <c r="E2759" s="1" t="d">
        <v>2023-02-15</v>
      </c>
      <c r="F2759" t="s">
        <v>1188</v>
      </c>
      <c r="G2759" t="s">
        <v>2265</v>
      </c>
      <c r="H2759" t="str">
        <f>_xlfn.XLOOKUP(Table2[[#This Row],[Unique BarCode]],$N$10:$N$37,$O$10:$O$37)</f>
        <v>IPHONE</v>
      </c>
      <c r="I2759" t="str">
        <f>_xlfn.XLOOKUP(Table2[[#This Row],[Unique BarCode]],$N$10:$N$37,$P$10:$P$37)</f>
        <v>Charger</v>
      </c>
      <c r="J2759" t="s">
        <v>128</v>
      </c>
      <c r="L2759">
        <v>1</v>
      </c>
    </row>
    <row r="2760" spans="1:12" x14ac:dyDescent="0.2">
      <c r="A2760" s="1" t="d">
        <v>2023-02-15</v>
      </c>
      <c r="B2760" s="45">
        <v>-1</v>
      </c>
      <c r="C2760" t="s">
        <v>77</v>
      </c>
      <c r="D2760" t="str">
        <f>_xlfn.XLOOKUP(Table2[[#This Row],[Patron Group]],$R$10:$R$24,$S$10:$S$24)</f>
        <v>Undergraduate</v>
      </c>
      <c r="E2760" s="1" t="d">
        <v>2023-02-15</v>
      </c>
      <c r="F2760" t="s">
        <v>1686</v>
      </c>
      <c r="G2760" t="s">
        <v>2268</v>
      </c>
      <c r="H2760" t="str">
        <f>_xlfn.XLOOKUP(Table2[[#This Row],[Unique BarCode]],$N$10:$N$37,$O$10:$O$37)</f>
        <v>MACCHRG</v>
      </c>
      <c r="I2760" t="str">
        <f>_xlfn.XLOOKUP(Table2[[#This Row],[Unique BarCode]],$N$10:$N$37,$P$10:$P$37)</f>
        <v>Charger</v>
      </c>
      <c r="J2760" t="s">
        <v>991</v>
      </c>
      <c r="K2760" t="s">
        <v>1687</v>
      </c>
      <c r="L2760">
        <v>1</v>
      </c>
    </row>
    <row r="2761" spans="1:12" x14ac:dyDescent="0.2">
      <c r="A2761" s="1" t="d">
        <v>2023-02-15</v>
      </c>
      <c r="B2761" s="45">
        <v>-1</v>
      </c>
      <c r="C2761" t="s">
        <v>77</v>
      </c>
      <c r="D2761" t="str">
        <f>_xlfn.XLOOKUP(Table2[[#This Row],[Patron Group]],$R$10:$R$24,$S$10:$S$24)</f>
        <v>Undergraduate</v>
      </c>
      <c r="E2761" s="1" t="d">
        <v>2023-02-15</v>
      </c>
      <c r="F2761" t="s">
        <v>465</v>
      </c>
      <c r="G2761" t="s">
        <v>2268</v>
      </c>
      <c r="H2761" t="str">
        <f>_xlfn.XLOOKUP(Table2[[#This Row],[Unique BarCode]],$N$10:$N$37,$O$10:$O$37)</f>
        <v>MACCHRG</v>
      </c>
      <c r="I2761" t="str">
        <f>_xlfn.XLOOKUP(Table2[[#This Row],[Unique BarCode]],$N$10:$N$37,$P$10:$P$37)</f>
        <v>Charger</v>
      </c>
      <c r="J2761" t="s">
        <v>8</v>
      </c>
      <c r="K2761" t="s">
        <v>466</v>
      </c>
      <c r="L2761">
        <v>1</v>
      </c>
    </row>
    <row r="2762" spans="1:12" x14ac:dyDescent="0.2">
      <c r="A2762" s="1" t="d">
        <v>2023-02-15</v>
      </c>
      <c r="B2762" s="45">
        <v>-1</v>
      </c>
      <c r="C2762" t="s">
        <v>77</v>
      </c>
      <c r="D2762" t="str">
        <f>_xlfn.XLOOKUP(Table2[[#This Row],[Patron Group]],$R$10:$R$24,$S$10:$S$24)</f>
        <v>Undergraduate</v>
      </c>
      <c r="E2762" s="1" t="d">
        <v>2023-02-15</v>
      </c>
      <c r="F2762" t="s">
        <v>1688</v>
      </c>
      <c r="G2762" t="s">
        <v>2296</v>
      </c>
      <c r="H2762" t="str">
        <f>_xlfn.XLOOKUP(Table2[[#This Row],[Unique BarCode]],$N$10:$N$37,$O$10:$O$37)</f>
        <v>MACUSBC</v>
      </c>
      <c r="I2762" t="str">
        <f>_xlfn.XLOOKUP(Table2[[#This Row],[Unique BarCode]],$N$10:$N$37,$P$10:$P$37)</f>
        <v>Charger</v>
      </c>
      <c r="J2762" t="s">
        <v>8</v>
      </c>
      <c r="K2762" t="s">
        <v>225</v>
      </c>
      <c r="L2762">
        <v>1</v>
      </c>
    </row>
    <row r="2763" spans="1:12" x14ac:dyDescent="0.2">
      <c r="A2763" s="1" t="d">
        <v>2023-02-15</v>
      </c>
      <c r="B2763" s="45">
        <v>-1</v>
      </c>
      <c r="C2763" t="s">
        <v>77</v>
      </c>
      <c r="D2763" t="str">
        <f>_xlfn.XLOOKUP(Table2[[#This Row],[Patron Group]],$R$10:$R$24,$S$10:$S$24)</f>
        <v>Undergraduate</v>
      </c>
      <c r="E2763" s="1" t="d">
        <v>2023-02-15</v>
      </c>
      <c r="F2763" t="s">
        <v>1630</v>
      </c>
      <c r="G2763" t="s">
        <v>2296</v>
      </c>
      <c r="H2763" t="str">
        <f>_xlfn.XLOOKUP(Table2[[#This Row],[Unique BarCode]],$N$10:$N$37,$O$10:$O$37)</f>
        <v>MACUSBC</v>
      </c>
      <c r="I2763" t="str">
        <f>_xlfn.XLOOKUP(Table2[[#This Row],[Unique BarCode]],$N$10:$N$37,$P$10:$P$37)</f>
        <v>Charger</v>
      </c>
      <c r="J2763" t="s">
        <v>8</v>
      </c>
      <c r="K2763" t="s">
        <v>470</v>
      </c>
      <c r="L2763">
        <v>1</v>
      </c>
    </row>
    <row r="2764" spans="1:12" x14ac:dyDescent="0.2">
      <c r="A2764" s="1" t="d">
        <v>2023-02-15</v>
      </c>
      <c r="B2764" s="45">
        <v>-1</v>
      </c>
      <c r="C2764" t="s">
        <v>77</v>
      </c>
      <c r="D2764" t="str">
        <f>_xlfn.XLOOKUP(Table2[[#This Row],[Patron Group]],$R$10:$R$24,$S$10:$S$24)</f>
        <v>Undergraduate</v>
      </c>
      <c r="E2764" s="1" t="d">
        <v>2023-02-15</v>
      </c>
      <c r="F2764" t="s">
        <v>1621</v>
      </c>
      <c r="G2764" t="s">
        <v>2296</v>
      </c>
      <c r="H2764" t="str">
        <f>_xlfn.XLOOKUP(Table2[[#This Row],[Unique BarCode]],$N$10:$N$37,$O$10:$O$37)</f>
        <v>MACUSBC</v>
      </c>
      <c r="I2764" t="str">
        <f>_xlfn.XLOOKUP(Table2[[#This Row],[Unique BarCode]],$N$10:$N$37,$P$10:$P$37)</f>
        <v>Charger</v>
      </c>
      <c r="J2764" t="s">
        <v>8</v>
      </c>
      <c r="K2764" t="s">
        <v>472</v>
      </c>
      <c r="L2764">
        <v>1</v>
      </c>
    </row>
    <row r="2765" spans="1:12" x14ac:dyDescent="0.2">
      <c r="A2765" s="1" t="d">
        <v>2023-02-15</v>
      </c>
      <c r="B2765" s="45">
        <v>-1</v>
      </c>
      <c r="C2765" t="s">
        <v>77</v>
      </c>
      <c r="D2765" t="str">
        <f>_xlfn.XLOOKUP(Table2[[#This Row],[Patron Group]],$R$10:$R$24,$S$10:$S$24)</f>
        <v>Undergraduate</v>
      </c>
      <c r="E2765" s="1" t="d">
        <v>2023-02-15</v>
      </c>
      <c r="F2765" t="s">
        <v>1631</v>
      </c>
      <c r="G2765" t="s">
        <v>2296</v>
      </c>
      <c r="H2765" t="str">
        <f>_xlfn.XLOOKUP(Table2[[#This Row],[Unique BarCode]],$N$10:$N$37,$O$10:$O$37)</f>
        <v>MACUSBC</v>
      </c>
      <c r="I2765" t="str">
        <f>_xlfn.XLOOKUP(Table2[[#This Row],[Unique BarCode]],$N$10:$N$37,$P$10:$P$37)</f>
        <v>Charger</v>
      </c>
      <c r="J2765" t="s">
        <v>8</v>
      </c>
      <c r="K2765" t="s">
        <v>277</v>
      </c>
      <c r="L2765">
        <v>1</v>
      </c>
    </row>
    <row r="2766" spans="1:12" x14ac:dyDescent="0.2">
      <c r="A2766" s="1" t="d">
        <v>2023-02-15</v>
      </c>
      <c r="B2766" s="45">
        <v>-1</v>
      </c>
      <c r="C2766" t="s">
        <v>77</v>
      </c>
      <c r="D2766" t="str">
        <f>_xlfn.XLOOKUP(Table2[[#This Row],[Patron Group]],$R$10:$R$24,$S$10:$S$24)</f>
        <v>Undergraduate</v>
      </c>
      <c r="E2766" s="1" t="d">
        <v>2023-02-15</v>
      </c>
      <c r="F2766" t="s">
        <v>1651</v>
      </c>
      <c r="G2766" t="s">
        <v>2296</v>
      </c>
      <c r="H2766" t="str">
        <f>_xlfn.XLOOKUP(Table2[[#This Row],[Unique BarCode]],$N$10:$N$37,$O$10:$O$37)</f>
        <v>MACUSBC</v>
      </c>
      <c r="I2766" t="str">
        <f>_xlfn.XLOOKUP(Table2[[#This Row],[Unique BarCode]],$N$10:$N$37,$P$10:$P$37)</f>
        <v>Charger</v>
      </c>
      <c r="J2766" t="s">
        <v>8</v>
      </c>
      <c r="K2766" t="s">
        <v>92</v>
      </c>
      <c r="L2766">
        <v>1</v>
      </c>
    </row>
    <row r="2767" spans="1:12" x14ac:dyDescent="0.2">
      <c r="A2767" s="1" t="d">
        <v>2023-02-15</v>
      </c>
      <c r="B2767" s="45">
        <v>-1</v>
      </c>
      <c r="C2767" t="s">
        <v>77</v>
      </c>
      <c r="D2767" t="str">
        <f>_xlfn.XLOOKUP(Table2[[#This Row],[Patron Group]],$R$10:$R$24,$S$10:$S$24)</f>
        <v>Undergraduate</v>
      </c>
      <c r="E2767" s="1" t="d">
        <v>2023-02-15</v>
      </c>
      <c r="F2767" t="s">
        <v>1632</v>
      </c>
      <c r="G2767" t="s">
        <v>2296</v>
      </c>
      <c r="H2767" t="str">
        <f>_xlfn.XLOOKUP(Table2[[#This Row],[Unique BarCode]],$N$10:$N$37,$O$10:$O$37)</f>
        <v>MACUSBC</v>
      </c>
      <c r="I2767" t="str">
        <f>_xlfn.XLOOKUP(Table2[[#This Row],[Unique BarCode]],$N$10:$N$37,$P$10:$P$37)</f>
        <v>Charger</v>
      </c>
      <c r="J2767" t="s">
        <v>8</v>
      </c>
      <c r="K2767" t="s">
        <v>214</v>
      </c>
      <c r="L2767">
        <v>1</v>
      </c>
    </row>
    <row r="2768" spans="1:12" x14ac:dyDescent="0.2">
      <c r="A2768" s="1" t="d">
        <v>2023-02-15</v>
      </c>
      <c r="B2768" s="45">
        <v>-1</v>
      </c>
      <c r="C2768" t="s">
        <v>77</v>
      </c>
      <c r="D2768" t="str">
        <f>_xlfn.XLOOKUP(Table2[[#This Row],[Patron Group]],$R$10:$R$24,$S$10:$S$24)</f>
        <v>Undergraduate</v>
      </c>
      <c r="E2768" s="1" t="d">
        <v>2023-02-15</v>
      </c>
      <c r="F2768" t="s">
        <v>1633</v>
      </c>
      <c r="G2768" t="s">
        <v>2296</v>
      </c>
      <c r="H2768" t="str">
        <f>_xlfn.XLOOKUP(Table2[[#This Row],[Unique BarCode]],$N$10:$N$37,$O$10:$O$37)</f>
        <v>MACUSBC</v>
      </c>
      <c r="I2768" t="str">
        <f>_xlfn.XLOOKUP(Table2[[#This Row],[Unique BarCode]],$N$10:$N$37,$P$10:$P$37)</f>
        <v>Charger</v>
      </c>
      <c r="J2768" t="s">
        <v>8</v>
      </c>
      <c r="K2768" t="s">
        <v>844</v>
      </c>
      <c r="L2768">
        <v>1</v>
      </c>
    </row>
    <row r="2769" spans="1:12" x14ac:dyDescent="0.2">
      <c r="A2769" s="1" t="d">
        <v>2023-02-15</v>
      </c>
      <c r="B2769" s="45">
        <v>-1</v>
      </c>
      <c r="C2769" t="s">
        <v>77</v>
      </c>
      <c r="D2769" t="str">
        <f>_xlfn.XLOOKUP(Table2[[#This Row],[Patron Group]],$R$10:$R$24,$S$10:$S$24)</f>
        <v>Undergraduate</v>
      </c>
      <c r="E2769" s="1" t="d">
        <v>2023-02-15</v>
      </c>
      <c r="F2769" t="s">
        <v>1634</v>
      </c>
      <c r="G2769" t="s">
        <v>2296</v>
      </c>
      <c r="H2769" t="str">
        <f>_xlfn.XLOOKUP(Table2[[#This Row],[Unique BarCode]],$N$10:$N$37,$O$10:$O$37)</f>
        <v>MACUSBC</v>
      </c>
      <c r="I2769" t="str">
        <f>_xlfn.XLOOKUP(Table2[[#This Row],[Unique BarCode]],$N$10:$N$37,$P$10:$P$37)</f>
        <v>Charger</v>
      </c>
      <c r="J2769" t="s">
        <v>8</v>
      </c>
      <c r="K2769" t="s">
        <v>38</v>
      </c>
      <c r="L2769">
        <v>1</v>
      </c>
    </row>
    <row r="2770" spans="1:12" x14ac:dyDescent="0.2">
      <c r="A2770" s="1" t="d">
        <v>2023-02-15</v>
      </c>
      <c r="B2770" s="45">
        <v>-1</v>
      </c>
      <c r="C2770" t="s">
        <v>77</v>
      </c>
      <c r="D2770" t="str">
        <f>_xlfn.XLOOKUP(Table2[[#This Row],[Patron Group]],$R$10:$R$24,$S$10:$S$24)</f>
        <v>Undergraduate</v>
      </c>
      <c r="E2770" s="1" t="d">
        <v>2023-02-15</v>
      </c>
      <c r="F2770" t="s">
        <v>1652</v>
      </c>
      <c r="G2770" t="s">
        <v>2296</v>
      </c>
      <c r="H2770" t="str">
        <f>_xlfn.XLOOKUP(Table2[[#This Row],[Unique BarCode]],$N$10:$N$37,$O$10:$O$37)</f>
        <v>MACUSBC</v>
      </c>
      <c r="I2770" t="str">
        <f>_xlfn.XLOOKUP(Table2[[#This Row],[Unique BarCode]],$N$10:$N$37,$P$10:$P$37)</f>
        <v>Charger</v>
      </c>
      <c r="J2770" t="s">
        <v>8</v>
      </c>
      <c r="K2770" t="s">
        <v>40</v>
      </c>
      <c r="L2770">
        <v>1</v>
      </c>
    </row>
    <row r="2771" spans="1:12" x14ac:dyDescent="0.2">
      <c r="A2771" s="1" t="d">
        <v>2023-02-15</v>
      </c>
      <c r="B2771" s="45">
        <v>-1</v>
      </c>
      <c r="C2771" t="s">
        <v>77</v>
      </c>
      <c r="D2771" t="str">
        <f>_xlfn.XLOOKUP(Table2[[#This Row],[Patron Group]],$R$10:$R$24,$S$10:$S$24)</f>
        <v>Undergraduate</v>
      </c>
      <c r="E2771" s="1" t="d">
        <v>2023-02-15</v>
      </c>
      <c r="F2771" t="s">
        <v>1614</v>
      </c>
      <c r="G2771" t="s">
        <v>2296</v>
      </c>
      <c r="H2771" t="str">
        <f>_xlfn.XLOOKUP(Table2[[#This Row],[Unique BarCode]],$N$10:$N$37,$O$10:$O$37)</f>
        <v>MACUSBC</v>
      </c>
      <c r="I2771" t="str">
        <f>_xlfn.XLOOKUP(Table2[[#This Row],[Unique BarCode]],$N$10:$N$37,$P$10:$P$37)</f>
        <v>Charger</v>
      </c>
      <c r="J2771" t="s">
        <v>8</v>
      </c>
      <c r="K2771" t="s">
        <v>94</v>
      </c>
      <c r="L2771">
        <v>1</v>
      </c>
    </row>
    <row r="2772" spans="1:12" x14ac:dyDescent="0.2">
      <c r="A2772" s="1" t="d">
        <v>2023-02-15</v>
      </c>
      <c r="B2772" s="45">
        <v>-1</v>
      </c>
      <c r="C2772" t="s">
        <v>77</v>
      </c>
      <c r="D2772" t="str">
        <f>_xlfn.XLOOKUP(Table2[[#This Row],[Patron Group]],$R$10:$R$24,$S$10:$S$24)</f>
        <v>Undergraduate</v>
      </c>
      <c r="E2772" s="1" t="d">
        <v>2023-02-15</v>
      </c>
      <c r="F2772" t="s">
        <v>1689</v>
      </c>
      <c r="G2772" t="s">
        <v>2293</v>
      </c>
      <c r="H2772" t="str">
        <f>_xlfn.XLOOKUP(Table2[[#This Row],[Unique BarCode]],$N$10:$N$37,$O$10:$O$37)</f>
        <v>OLDMACCHRG</v>
      </c>
      <c r="I2772" t="str">
        <f>_xlfn.XLOOKUP(Table2[[#This Row],[Unique BarCode]],$N$10:$N$37,$P$10:$P$37)</f>
        <v>Charger</v>
      </c>
      <c r="J2772" t="s">
        <v>8</v>
      </c>
      <c r="K2772" t="s">
        <v>1690</v>
      </c>
      <c r="L2772">
        <v>1</v>
      </c>
    </row>
    <row r="2773" spans="1:12" x14ac:dyDescent="0.2">
      <c r="A2773" s="1" t="d">
        <v>2023-02-15</v>
      </c>
      <c r="B2773" s="45">
        <v>-1</v>
      </c>
      <c r="C2773" t="s">
        <v>77</v>
      </c>
      <c r="D2773" t="str">
        <f>_xlfn.XLOOKUP(Table2[[#This Row],[Patron Group]],$R$10:$R$24,$S$10:$S$24)</f>
        <v>Undergraduate</v>
      </c>
      <c r="E2773" s="1" t="d">
        <v>2023-02-15</v>
      </c>
      <c r="F2773" t="s">
        <v>1552</v>
      </c>
      <c r="G2773" t="s">
        <v>2271</v>
      </c>
      <c r="H2773" t="str">
        <f>_xlfn.XLOOKUP(Table2[[#This Row],[Unique BarCode]],$N$10:$N$37,$O$10:$O$37)</f>
        <v>OMNI</v>
      </c>
      <c r="I2773" t="str">
        <f>_xlfn.XLOOKUP(Table2[[#This Row],[Unique BarCode]],$N$10:$N$37,$P$10:$P$37)</f>
        <v>Charger</v>
      </c>
      <c r="J2773" t="s">
        <v>49</v>
      </c>
      <c r="K2773" t="s">
        <v>1553</v>
      </c>
      <c r="L2773">
        <v>1</v>
      </c>
    </row>
    <row r="2774" spans="1:12" x14ac:dyDescent="0.2">
      <c r="A2774" s="1" t="d">
        <v>2023-02-15</v>
      </c>
      <c r="B2774" s="45">
        <v>-1</v>
      </c>
      <c r="C2774" t="s">
        <v>77</v>
      </c>
      <c r="D2774" t="str">
        <f>_xlfn.XLOOKUP(Table2[[#This Row],[Patron Group]],$R$10:$R$24,$S$10:$S$24)</f>
        <v>Undergraduate</v>
      </c>
      <c r="E2774" s="1" t="d">
        <v>2023-02-15</v>
      </c>
      <c r="F2774" t="s">
        <v>1288</v>
      </c>
      <c r="G2774" t="s">
        <v>2271</v>
      </c>
      <c r="H2774" t="str">
        <f>_xlfn.XLOOKUP(Table2[[#This Row],[Unique BarCode]],$N$10:$N$37,$O$10:$O$37)</f>
        <v>OMNI</v>
      </c>
      <c r="I2774" t="str">
        <f>_xlfn.XLOOKUP(Table2[[#This Row],[Unique BarCode]],$N$10:$N$37,$P$10:$P$37)</f>
        <v>Charger</v>
      </c>
      <c r="J2774" t="s">
        <v>49</v>
      </c>
      <c r="K2774" t="s">
        <v>1289</v>
      </c>
      <c r="L2774">
        <v>1</v>
      </c>
    </row>
    <row r="2775" spans="1:12" x14ac:dyDescent="0.2">
      <c r="A2775" s="1" t="d">
        <v>2023-02-15</v>
      </c>
      <c r="B2775" s="45">
        <v>-1</v>
      </c>
      <c r="C2775" t="s">
        <v>77</v>
      </c>
      <c r="D2775" t="str">
        <f>_xlfn.XLOOKUP(Table2[[#This Row],[Patron Group]],$R$10:$R$24,$S$10:$S$24)</f>
        <v>Undergraduate</v>
      </c>
      <c r="E2775" s="1" t="d">
        <v>2023-02-15</v>
      </c>
      <c r="F2775" t="s">
        <v>1035</v>
      </c>
      <c r="G2775" t="s">
        <v>2271</v>
      </c>
      <c r="H2775" t="str">
        <f>_xlfn.XLOOKUP(Table2[[#This Row],[Unique BarCode]],$N$10:$N$37,$O$10:$O$37)</f>
        <v>OMNI</v>
      </c>
      <c r="I2775" t="str">
        <f>_xlfn.XLOOKUP(Table2[[#This Row],[Unique BarCode]],$N$10:$N$37,$P$10:$P$37)</f>
        <v>Charger</v>
      </c>
      <c r="J2775" t="s">
        <v>49</v>
      </c>
      <c r="K2775" t="s">
        <v>1036</v>
      </c>
      <c r="L2775">
        <v>1</v>
      </c>
    </row>
    <row r="2776" spans="1:12" x14ac:dyDescent="0.2">
      <c r="A2776" s="1" t="d">
        <v>2023-02-15</v>
      </c>
      <c r="B2776" s="45">
        <v>-1</v>
      </c>
      <c r="C2776" t="s">
        <v>77</v>
      </c>
      <c r="D2776" t="str">
        <f>_xlfn.XLOOKUP(Table2[[#This Row],[Patron Group]],$R$10:$R$24,$S$10:$S$24)</f>
        <v>Undergraduate</v>
      </c>
      <c r="E2776" s="1" t="d">
        <v>2023-02-15</v>
      </c>
      <c r="F2776" t="s">
        <v>1320</v>
      </c>
      <c r="G2776" t="s">
        <v>2271</v>
      </c>
      <c r="H2776" t="str">
        <f>_xlfn.XLOOKUP(Table2[[#This Row],[Unique BarCode]],$N$10:$N$37,$O$10:$O$37)</f>
        <v>OMNI</v>
      </c>
      <c r="I2776" t="str">
        <f>_xlfn.XLOOKUP(Table2[[#This Row],[Unique BarCode]],$N$10:$N$37,$P$10:$P$37)</f>
        <v>Charger</v>
      </c>
      <c r="J2776" t="s">
        <v>49</v>
      </c>
      <c r="K2776" t="s">
        <v>1321</v>
      </c>
      <c r="L2776">
        <v>1</v>
      </c>
    </row>
    <row r="2777" spans="1:12" x14ac:dyDescent="0.2">
      <c r="A2777" s="1" t="d">
        <v>2023-02-15</v>
      </c>
      <c r="B2777" s="45">
        <v>-1</v>
      </c>
      <c r="C2777" t="s">
        <v>77</v>
      </c>
      <c r="D2777" t="str">
        <f>_xlfn.XLOOKUP(Table2[[#This Row],[Patron Group]],$R$10:$R$24,$S$10:$S$24)</f>
        <v>Undergraduate</v>
      </c>
      <c r="E2777" s="1" t="d">
        <v>2023-02-15</v>
      </c>
      <c r="F2777" t="s">
        <v>479</v>
      </c>
      <c r="G2777" t="s">
        <v>2271</v>
      </c>
      <c r="H2777" t="str">
        <f>_xlfn.XLOOKUP(Table2[[#This Row],[Unique BarCode]],$N$10:$N$37,$O$10:$O$37)</f>
        <v>OMNI</v>
      </c>
      <c r="I2777" t="str">
        <f>_xlfn.XLOOKUP(Table2[[#This Row],[Unique BarCode]],$N$10:$N$37,$P$10:$P$37)</f>
        <v>Charger</v>
      </c>
      <c r="J2777" t="s">
        <v>68</v>
      </c>
      <c r="K2777" t="s">
        <v>480</v>
      </c>
      <c r="L2777">
        <v>1</v>
      </c>
    </row>
    <row r="2778" spans="1:12" x14ac:dyDescent="0.2">
      <c r="A2778" s="1" t="d">
        <v>2023-02-15</v>
      </c>
      <c r="B2778" s="45">
        <v>-1</v>
      </c>
      <c r="C2778" t="s">
        <v>77</v>
      </c>
      <c r="D2778" t="str">
        <f>_xlfn.XLOOKUP(Table2[[#This Row],[Patron Group]],$R$10:$R$24,$S$10:$S$24)</f>
        <v>Undergraduate</v>
      </c>
      <c r="E2778" s="1" t="d">
        <v>2023-02-15</v>
      </c>
      <c r="F2778" t="s">
        <v>711</v>
      </c>
      <c r="G2778" t="s">
        <v>2271</v>
      </c>
      <c r="H2778" t="str">
        <f>_xlfn.XLOOKUP(Table2[[#This Row],[Unique BarCode]],$N$10:$N$37,$O$10:$O$37)</f>
        <v>OMNI</v>
      </c>
      <c r="I2778" t="str">
        <f>_xlfn.XLOOKUP(Table2[[#This Row],[Unique BarCode]],$N$10:$N$37,$P$10:$P$37)</f>
        <v>Charger</v>
      </c>
      <c r="J2778" t="s">
        <v>68</v>
      </c>
      <c r="K2778" t="s">
        <v>712</v>
      </c>
      <c r="L2778">
        <v>1</v>
      </c>
    </row>
    <row r="2779" spans="1:12" x14ac:dyDescent="0.2">
      <c r="A2779" s="1" t="d">
        <v>2023-02-15</v>
      </c>
      <c r="B2779" s="45">
        <v>-1</v>
      </c>
      <c r="C2779" t="s">
        <v>77</v>
      </c>
      <c r="D2779" t="str">
        <f>_xlfn.XLOOKUP(Table2[[#This Row],[Patron Group]],$R$10:$R$24,$S$10:$S$24)</f>
        <v>Undergraduate</v>
      </c>
      <c r="E2779" s="1" t="d">
        <v>2023-02-15</v>
      </c>
      <c r="F2779" t="s">
        <v>713</v>
      </c>
      <c r="G2779" t="s">
        <v>2271</v>
      </c>
      <c r="H2779" t="str">
        <f>_xlfn.XLOOKUP(Table2[[#This Row],[Unique BarCode]],$N$10:$N$37,$O$10:$O$37)</f>
        <v>OMNI</v>
      </c>
      <c r="I2779" t="str">
        <f>_xlfn.XLOOKUP(Table2[[#This Row],[Unique BarCode]],$N$10:$N$37,$P$10:$P$37)</f>
        <v>Charger</v>
      </c>
      <c r="J2779" t="s">
        <v>8</v>
      </c>
      <c r="L2779">
        <v>1</v>
      </c>
    </row>
    <row r="2780" spans="1:12" x14ac:dyDescent="0.2">
      <c r="A2780" s="1" t="d">
        <v>2023-02-15</v>
      </c>
      <c r="B2780" s="45">
        <v>-1</v>
      </c>
      <c r="C2780" t="s">
        <v>77</v>
      </c>
      <c r="D2780" t="str">
        <f>_xlfn.XLOOKUP(Table2[[#This Row],[Patron Group]],$R$10:$R$24,$S$10:$S$24)</f>
        <v>Undergraduate</v>
      </c>
      <c r="E2780" s="1" t="d">
        <v>2023-02-15</v>
      </c>
      <c r="F2780" t="s">
        <v>1560</v>
      </c>
      <c r="G2780" t="s">
        <v>2285</v>
      </c>
      <c r="H2780" t="str">
        <f>_xlfn.XLOOKUP(Table2[[#This Row],[Unique BarCode]],$N$10:$N$37,$O$10:$O$37)</f>
        <v>UHDMI</v>
      </c>
      <c r="I2780" t="str">
        <f>_xlfn.XLOOKUP(Table2[[#This Row],[Unique BarCode]],$N$10:$N$37,$P$10:$P$37)</f>
        <v>Cable</v>
      </c>
      <c r="J2780" t="s">
        <v>8</v>
      </c>
      <c r="L2780">
        <v>1</v>
      </c>
    </row>
    <row r="2781" spans="1:12" x14ac:dyDescent="0.2">
      <c r="A2781" s="1" t="d">
        <v>2023-02-15</v>
      </c>
      <c r="B2781" s="45">
        <v>-1</v>
      </c>
      <c r="C2781" t="s">
        <v>77</v>
      </c>
      <c r="D2781" t="str">
        <f>_xlfn.XLOOKUP(Table2[[#This Row],[Patron Group]],$R$10:$R$24,$S$10:$S$24)</f>
        <v>Undergraduate</v>
      </c>
      <c r="E2781" s="1" t="d">
        <v>2023-02-15</v>
      </c>
      <c r="F2781" t="s">
        <v>925</v>
      </c>
      <c r="G2781" t="s">
        <v>2294</v>
      </c>
      <c r="H2781" t="str">
        <f>_xlfn.XLOOKUP(Table2[[#This Row],[Unique BarCode]],$N$10:$N$37,$O$10:$O$37)</f>
        <v>UVGA</v>
      </c>
      <c r="I2781" t="str">
        <f>_xlfn.XLOOKUP(Table2[[#This Row],[Unique BarCode]],$N$10:$N$37,$P$10:$P$37)</f>
        <v>Cable</v>
      </c>
      <c r="J2781" t="s">
        <v>8</v>
      </c>
      <c r="L2781">
        <v>1</v>
      </c>
    </row>
    <row r="2782" spans="1:12" x14ac:dyDescent="0.2">
      <c r="A2782" s="1" t="d">
        <v>2023-02-15</v>
      </c>
      <c r="B2782" s="45">
        <v>-1</v>
      </c>
      <c r="C2782" t="s">
        <v>77</v>
      </c>
      <c r="D2782" t="str">
        <f>_xlfn.XLOOKUP(Table2[[#This Row],[Patron Group]],$R$10:$R$24,$S$10:$S$24)</f>
        <v>Undergraduate</v>
      </c>
      <c r="E2782" s="1" t="d">
        <v>2023-02-15</v>
      </c>
      <c r="F2782" t="s">
        <v>229</v>
      </c>
      <c r="G2782" t="s">
        <v>2272</v>
      </c>
      <c r="H2782" t="str">
        <f>_xlfn.XLOOKUP(Table2[[#This Row],[Unique BarCode]],$N$10:$N$37,$O$10:$O$37)</f>
        <v>WALLADPT</v>
      </c>
      <c r="I2782" t="str">
        <f>_xlfn.XLOOKUP(Table2[[#This Row],[Unique BarCode]],$N$10:$N$37,$P$10:$P$37)</f>
        <v>Charger</v>
      </c>
      <c r="J2782" t="s">
        <v>49</v>
      </c>
      <c r="K2782" t="s">
        <v>230</v>
      </c>
      <c r="L2782">
        <v>1</v>
      </c>
    </row>
    <row r="2783" spans="1:12" x14ac:dyDescent="0.2">
      <c r="A2783" s="1" t="d">
        <v>2023-02-15</v>
      </c>
      <c r="B2783" s="45">
        <v>-1</v>
      </c>
      <c r="C2783" t="s">
        <v>77</v>
      </c>
      <c r="D2783" t="str">
        <f>_xlfn.XLOOKUP(Table2[[#This Row],[Patron Group]],$R$10:$R$24,$S$10:$S$24)</f>
        <v>Undergraduate</v>
      </c>
      <c r="E2783" s="1" t="d">
        <v>2023-02-15</v>
      </c>
      <c r="F2783" t="s">
        <v>1440</v>
      </c>
      <c r="G2783" t="s">
        <v>2272</v>
      </c>
      <c r="H2783" t="str">
        <f>_xlfn.XLOOKUP(Table2[[#This Row],[Unique BarCode]],$N$10:$N$37,$O$10:$O$37)</f>
        <v>WALLADPT</v>
      </c>
      <c r="I2783" t="str">
        <f>_xlfn.XLOOKUP(Table2[[#This Row],[Unique BarCode]],$N$10:$N$37,$P$10:$P$37)</f>
        <v>Charger</v>
      </c>
      <c r="J2783" t="s">
        <v>49</v>
      </c>
      <c r="K2783" t="s">
        <v>1441</v>
      </c>
      <c r="L2783">
        <v>1</v>
      </c>
    </row>
    <row r="2784" spans="1:12" x14ac:dyDescent="0.2">
      <c r="A2784" s="1" t="d">
        <v>2023-02-15</v>
      </c>
      <c r="B2784" s="45">
        <v>-1</v>
      </c>
      <c r="C2784" t="s">
        <v>77</v>
      </c>
      <c r="D2784" t="str">
        <f>_xlfn.XLOOKUP(Table2[[#This Row],[Patron Group]],$R$10:$R$24,$S$10:$S$24)</f>
        <v>Undergraduate</v>
      </c>
      <c r="E2784" s="1" t="d">
        <v>2023-02-15</v>
      </c>
      <c r="F2784" t="s">
        <v>587</v>
      </c>
      <c r="G2784" t="s">
        <v>2272</v>
      </c>
      <c r="H2784" t="str">
        <f>_xlfn.XLOOKUP(Table2[[#This Row],[Unique BarCode]],$N$10:$N$37,$O$10:$O$37)</f>
        <v>WALLADPT</v>
      </c>
      <c r="I2784" t="str">
        <f>_xlfn.XLOOKUP(Table2[[#This Row],[Unique BarCode]],$N$10:$N$37,$P$10:$P$37)</f>
        <v>Charger</v>
      </c>
      <c r="J2784" t="s">
        <v>49</v>
      </c>
      <c r="K2784" t="s">
        <v>588</v>
      </c>
      <c r="L2784">
        <v>1</v>
      </c>
    </row>
    <row r="2785" spans="1:12" x14ac:dyDescent="0.2">
      <c r="A2785" s="1" t="d">
        <v>2023-02-15</v>
      </c>
      <c r="B2785" s="45">
        <v>-1</v>
      </c>
      <c r="C2785" t="s">
        <v>77</v>
      </c>
      <c r="D2785" t="str">
        <f>_xlfn.XLOOKUP(Table2[[#This Row],[Patron Group]],$R$10:$R$24,$S$10:$S$24)</f>
        <v>Undergraduate</v>
      </c>
      <c r="E2785" s="1" t="d">
        <v>2023-02-15</v>
      </c>
      <c r="F2785" t="s">
        <v>1265</v>
      </c>
      <c r="G2785" t="s">
        <v>2272</v>
      </c>
      <c r="H2785" t="str">
        <f>_xlfn.XLOOKUP(Table2[[#This Row],[Unique BarCode]],$N$10:$N$37,$O$10:$O$37)</f>
        <v>WALLADPT</v>
      </c>
      <c r="I2785" t="str">
        <f>_xlfn.XLOOKUP(Table2[[#This Row],[Unique BarCode]],$N$10:$N$37,$P$10:$P$37)</f>
        <v>Charger</v>
      </c>
      <c r="J2785" t="s">
        <v>13</v>
      </c>
      <c r="K2785" t="s">
        <v>1266</v>
      </c>
      <c r="L2785">
        <v>1</v>
      </c>
    </row>
    <row r="2786" spans="1:12" x14ac:dyDescent="0.2">
      <c r="A2786" s="1" t="d">
        <v>2023-02-15</v>
      </c>
      <c r="B2786" s="45">
        <v>-1</v>
      </c>
      <c r="C2786" t="s">
        <v>77</v>
      </c>
      <c r="D2786" t="str">
        <f>_xlfn.XLOOKUP(Table2[[#This Row],[Patron Group]],$R$10:$R$24,$S$10:$S$24)</f>
        <v>Undergraduate</v>
      </c>
      <c r="E2786" s="1" t="d">
        <v>2023-02-15</v>
      </c>
      <c r="F2786" t="s">
        <v>43</v>
      </c>
      <c r="G2786" t="s">
        <v>2272</v>
      </c>
      <c r="H2786" t="str">
        <f>_xlfn.XLOOKUP(Table2[[#This Row],[Unique BarCode]],$N$10:$N$37,$O$10:$O$37)</f>
        <v>WALLADPT</v>
      </c>
      <c r="I2786" t="str">
        <f>_xlfn.XLOOKUP(Table2[[#This Row],[Unique BarCode]],$N$10:$N$37,$P$10:$P$37)</f>
        <v>Charger</v>
      </c>
      <c r="J2786" t="s">
        <v>8</v>
      </c>
      <c r="K2786" t="s">
        <v>44</v>
      </c>
      <c r="L2786">
        <v>1</v>
      </c>
    </row>
    <row r="2787" spans="1:12" x14ac:dyDescent="0.2">
      <c r="A2787" s="1" t="d">
        <v>2023-02-15</v>
      </c>
      <c r="B2787" s="45">
        <v>-1</v>
      </c>
      <c r="C2787" t="s">
        <v>77</v>
      </c>
      <c r="D2787" t="str">
        <f>_xlfn.XLOOKUP(Table2[[#This Row],[Patron Group]],$R$10:$R$24,$S$10:$S$24)</f>
        <v>Undergraduate</v>
      </c>
      <c r="E2787" s="1" t="d">
        <v>2023-02-15</v>
      </c>
      <c r="F2787" t="s">
        <v>919</v>
      </c>
      <c r="G2787" t="s">
        <v>2272</v>
      </c>
      <c r="H2787" t="str">
        <f>_xlfn.XLOOKUP(Table2[[#This Row],[Unique BarCode]],$N$10:$N$37,$O$10:$O$37)</f>
        <v>WALLADPT</v>
      </c>
      <c r="I2787" t="str">
        <f>_xlfn.XLOOKUP(Table2[[#This Row],[Unique BarCode]],$N$10:$N$37,$P$10:$P$37)</f>
        <v>Charger</v>
      </c>
      <c r="J2787" t="s">
        <v>13</v>
      </c>
      <c r="K2787" t="s">
        <v>920</v>
      </c>
      <c r="L2787">
        <v>1</v>
      </c>
    </row>
    <row r="2788" spans="1:12" x14ac:dyDescent="0.2">
      <c r="A2788" s="1" t="d">
        <v>2023-02-15</v>
      </c>
      <c r="B2788" s="45">
        <v>-1</v>
      </c>
      <c r="C2788" t="s">
        <v>77</v>
      </c>
      <c r="D2788" t="str">
        <f>_xlfn.XLOOKUP(Table2[[#This Row],[Patron Group]],$R$10:$R$24,$S$10:$S$24)</f>
        <v>Undergraduate</v>
      </c>
      <c r="E2788" s="1" t="d">
        <v>2023-02-15</v>
      </c>
      <c r="F2788" t="s">
        <v>1390</v>
      </c>
      <c r="G2788" t="s">
        <v>2272</v>
      </c>
      <c r="H2788" t="str">
        <f>_xlfn.XLOOKUP(Table2[[#This Row],[Unique BarCode]],$N$10:$N$37,$O$10:$O$37)</f>
        <v>WALLADPT</v>
      </c>
      <c r="I2788" t="str">
        <f>_xlfn.XLOOKUP(Table2[[#This Row],[Unique BarCode]],$N$10:$N$37,$P$10:$P$37)</f>
        <v>Charger</v>
      </c>
      <c r="J2788" t="s">
        <v>8</v>
      </c>
      <c r="K2788" t="s">
        <v>1391</v>
      </c>
      <c r="L2788">
        <v>1</v>
      </c>
    </row>
    <row r="2789" spans="1:12" x14ac:dyDescent="0.2">
      <c r="A2789" s="1" t="d">
        <v>2023-02-15</v>
      </c>
      <c r="B2789" s="45">
        <v>-1</v>
      </c>
      <c r="C2789" t="s">
        <v>77</v>
      </c>
      <c r="D2789" t="str">
        <f>_xlfn.XLOOKUP(Table2[[#This Row],[Patron Group]],$R$10:$R$24,$S$10:$S$24)</f>
        <v>Undergraduate</v>
      </c>
      <c r="E2789" s="1" t="d">
        <v>2023-02-15</v>
      </c>
      <c r="F2789" t="s">
        <v>1326</v>
      </c>
      <c r="G2789" t="s">
        <v>2272</v>
      </c>
      <c r="H2789" t="str">
        <f>_xlfn.XLOOKUP(Table2[[#This Row],[Unique BarCode]],$N$10:$N$37,$O$10:$O$37)</f>
        <v>WALLADPT</v>
      </c>
      <c r="I2789" t="str">
        <f>_xlfn.XLOOKUP(Table2[[#This Row],[Unique BarCode]],$N$10:$N$37,$P$10:$P$37)</f>
        <v>Charger</v>
      </c>
      <c r="J2789" t="s">
        <v>8</v>
      </c>
      <c r="K2789" t="s">
        <v>1327</v>
      </c>
      <c r="L2789">
        <v>1</v>
      </c>
    </row>
    <row r="2790" spans="1:12" x14ac:dyDescent="0.2">
      <c r="A2790" s="1" t="d">
        <v>2023-02-15</v>
      </c>
      <c r="B2790" s="45">
        <v>-1</v>
      </c>
      <c r="C2790" t="s">
        <v>77</v>
      </c>
      <c r="D2790" t="str">
        <f>_xlfn.XLOOKUP(Table2[[#This Row],[Patron Group]],$R$10:$R$24,$S$10:$S$24)</f>
        <v>Undergraduate</v>
      </c>
      <c r="E2790" s="1" t="d">
        <v>2023-02-15</v>
      </c>
      <c r="F2790" t="s">
        <v>854</v>
      </c>
      <c r="G2790" t="s">
        <v>2272</v>
      </c>
      <c r="H2790" t="str">
        <f>_xlfn.XLOOKUP(Table2[[#This Row],[Unique BarCode]],$N$10:$N$37,$O$10:$O$37)</f>
        <v>WALLADPT</v>
      </c>
      <c r="I2790" t="str">
        <f>_xlfn.XLOOKUP(Table2[[#This Row],[Unique BarCode]],$N$10:$N$37,$P$10:$P$37)</f>
        <v>Charger</v>
      </c>
      <c r="J2790" t="s">
        <v>8</v>
      </c>
      <c r="L2790">
        <v>1</v>
      </c>
    </row>
    <row r="2791" spans="1:12" x14ac:dyDescent="0.2">
      <c r="A2791" s="1" t="d">
        <v>2023-02-15</v>
      </c>
      <c r="B2791" s="45">
        <v>-1</v>
      </c>
      <c r="C2791" t="s">
        <v>77</v>
      </c>
      <c r="D2791" t="str">
        <f>_xlfn.XLOOKUP(Table2[[#This Row],[Patron Group]],$R$10:$R$24,$S$10:$S$24)</f>
        <v>Undergraduate</v>
      </c>
      <c r="E2791" s="1" t="d">
        <v>2023-02-15</v>
      </c>
      <c r="F2791" t="s">
        <v>274</v>
      </c>
      <c r="G2791" t="s">
        <v>2272</v>
      </c>
      <c r="H2791" t="str">
        <f>_xlfn.XLOOKUP(Table2[[#This Row],[Unique BarCode]],$N$10:$N$37,$O$10:$O$37)</f>
        <v>WALLADPT</v>
      </c>
      <c r="I2791" t="str">
        <f>_xlfn.XLOOKUP(Table2[[#This Row],[Unique BarCode]],$N$10:$N$37,$P$10:$P$37)</f>
        <v>Charger</v>
      </c>
      <c r="J2791" t="s">
        <v>8</v>
      </c>
      <c r="L2791">
        <v>1</v>
      </c>
    </row>
    <row r="2792" spans="1:12" x14ac:dyDescent="0.2">
      <c r="A2792" s="1" t="d">
        <v>2023-02-15</v>
      </c>
      <c r="B2792" s="45">
        <v>-1</v>
      </c>
      <c r="C2792" t="s">
        <v>77</v>
      </c>
      <c r="D2792" t="str">
        <f>_xlfn.XLOOKUP(Table2[[#This Row],[Patron Group]],$R$10:$R$24,$S$10:$S$24)</f>
        <v>Undergraduate</v>
      </c>
      <c r="E2792" s="1" t="d">
        <v>2023-02-15</v>
      </c>
      <c r="F2792" t="s">
        <v>856</v>
      </c>
      <c r="G2792" t="s">
        <v>2272</v>
      </c>
      <c r="H2792" t="str">
        <f>_xlfn.XLOOKUP(Table2[[#This Row],[Unique BarCode]],$N$10:$N$37,$O$10:$O$37)</f>
        <v>WALLADPT</v>
      </c>
      <c r="I2792" t="str">
        <f>_xlfn.XLOOKUP(Table2[[#This Row],[Unique BarCode]],$N$10:$N$37,$P$10:$P$37)</f>
        <v>Charger</v>
      </c>
      <c r="J2792" t="s">
        <v>8</v>
      </c>
      <c r="L2792">
        <v>1</v>
      </c>
    </row>
    <row r="2793" spans="1:12" x14ac:dyDescent="0.2">
      <c r="A2793" s="1" t="d">
        <v>2023-02-15</v>
      </c>
      <c r="B2793" s="45">
        <v>-1</v>
      </c>
      <c r="C2793" t="s">
        <v>77</v>
      </c>
      <c r="D2793" t="str">
        <f>_xlfn.XLOOKUP(Table2[[#This Row],[Patron Group]],$R$10:$R$24,$S$10:$S$24)</f>
        <v>Undergraduate</v>
      </c>
      <c r="E2793" s="1" t="d">
        <v>2023-02-15</v>
      </c>
      <c r="F2793" t="s">
        <v>482</v>
      </c>
      <c r="G2793" t="s">
        <v>2272</v>
      </c>
      <c r="H2793" t="str">
        <f>_xlfn.XLOOKUP(Table2[[#This Row],[Unique BarCode]],$N$10:$N$37,$O$10:$O$37)</f>
        <v>WALLADPT</v>
      </c>
      <c r="I2793" t="str">
        <f>_xlfn.XLOOKUP(Table2[[#This Row],[Unique BarCode]],$N$10:$N$37,$P$10:$P$37)</f>
        <v>Charger</v>
      </c>
      <c r="J2793" t="s">
        <v>8</v>
      </c>
      <c r="L2793">
        <v>1</v>
      </c>
    </row>
    <row r="2794" spans="1:12" x14ac:dyDescent="0.2">
      <c r="A2794" s="1" t="d">
        <v>2023-02-15</v>
      </c>
      <c r="B2794" s="45">
        <v>-1</v>
      </c>
      <c r="C2794" t="s">
        <v>77</v>
      </c>
      <c r="D2794" t="str">
        <f>_xlfn.XLOOKUP(Table2[[#This Row],[Patron Group]],$R$10:$R$24,$S$10:$S$24)</f>
        <v>Undergraduate</v>
      </c>
      <c r="E2794" s="1" t="d">
        <v>2023-02-15</v>
      </c>
      <c r="F2794" t="s">
        <v>484</v>
      </c>
      <c r="G2794" t="s">
        <v>2272</v>
      </c>
      <c r="H2794" t="str">
        <f>_xlfn.XLOOKUP(Table2[[#This Row],[Unique BarCode]],$N$10:$N$37,$O$10:$O$37)</f>
        <v>WALLADPT</v>
      </c>
      <c r="I2794" t="str">
        <f>_xlfn.XLOOKUP(Table2[[#This Row],[Unique BarCode]],$N$10:$N$37,$P$10:$P$37)</f>
        <v>Charger</v>
      </c>
      <c r="J2794" t="s">
        <v>8</v>
      </c>
      <c r="L2794">
        <v>1</v>
      </c>
    </row>
    <row r="2795" spans="1:12" x14ac:dyDescent="0.2">
      <c r="A2795" s="1" t="d">
        <v>2023-02-15</v>
      </c>
      <c r="B2795" s="45">
        <v>-1</v>
      </c>
      <c r="C2795" t="s">
        <v>77</v>
      </c>
      <c r="D2795" t="str">
        <f>_xlfn.XLOOKUP(Table2[[#This Row],[Patron Group]],$R$10:$R$24,$S$10:$S$24)</f>
        <v>Undergraduate</v>
      </c>
      <c r="E2795" s="1" t="d">
        <v>2023-02-15</v>
      </c>
      <c r="F2795" t="s">
        <v>47</v>
      </c>
      <c r="G2795" t="s">
        <v>2272</v>
      </c>
      <c r="H2795" t="str">
        <f>_xlfn.XLOOKUP(Table2[[#This Row],[Unique BarCode]],$N$10:$N$37,$O$10:$O$37)</f>
        <v>WALLADPT</v>
      </c>
      <c r="I2795" t="str">
        <f>_xlfn.XLOOKUP(Table2[[#This Row],[Unique BarCode]],$N$10:$N$37,$P$10:$P$37)</f>
        <v>Charger</v>
      </c>
      <c r="J2795" t="s">
        <v>8</v>
      </c>
      <c r="L2795">
        <v>1</v>
      </c>
    </row>
    <row r="2796" spans="1:12" x14ac:dyDescent="0.2">
      <c r="A2796" s="1" t="d">
        <v>2023-02-15</v>
      </c>
      <c r="B2796" s="45">
        <v>-1</v>
      </c>
      <c r="C2796" t="s">
        <v>77</v>
      </c>
      <c r="D2796" t="str">
        <f>_xlfn.XLOOKUP(Table2[[#This Row],[Patron Group]],$R$10:$R$24,$S$10:$S$24)</f>
        <v>Undergraduate</v>
      </c>
      <c r="E2796" s="1" t="d">
        <v>2023-02-15</v>
      </c>
      <c r="F2796" t="s">
        <v>1422</v>
      </c>
      <c r="G2796" t="s">
        <v>2272</v>
      </c>
      <c r="H2796" t="str">
        <f>_xlfn.XLOOKUP(Table2[[#This Row],[Unique BarCode]],$N$10:$N$37,$O$10:$O$37)</f>
        <v>WALLADPT</v>
      </c>
      <c r="I2796" t="str">
        <f>_xlfn.XLOOKUP(Table2[[#This Row],[Unique BarCode]],$N$10:$N$37,$P$10:$P$37)</f>
        <v>Charger</v>
      </c>
      <c r="J2796" t="s">
        <v>8</v>
      </c>
      <c r="L2796">
        <v>1</v>
      </c>
    </row>
    <row r="2797" spans="1:12" x14ac:dyDescent="0.2">
      <c r="A2797" s="1" t="d">
        <v>2023-02-15</v>
      </c>
      <c r="B2797" s="45">
        <v>-1</v>
      </c>
      <c r="C2797" t="s">
        <v>77</v>
      </c>
      <c r="D2797" t="str">
        <f>_xlfn.XLOOKUP(Table2[[#This Row],[Patron Group]],$R$10:$R$24,$S$10:$S$24)</f>
        <v>Undergraduate</v>
      </c>
      <c r="E2797" s="1" t="d">
        <v>2023-02-15</v>
      </c>
      <c r="F2797" t="s">
        <v>275</v>
      </c>
      <c r="G2797" t="s">
        <v>2272</v>
      </c>
      <c r="H2797" t="str">
        <f>_xlfn.XLOOKUP(Table2[[#This Row],[Unique BarCode]],$N$10:$N$37,$O$10:$O$37)</f>
        <v>WALLADPT</v>
      </c>
      <c r="I2797" t="str">
        <f>_xlfn.XLOOKUP(Table2[[#This Row],[Unique BarCode]],$N$10:$N$37,$P$10:$P$37)</f>
        <v>Charger</v>
      </c>
      <c r="J2797" t="s">
        <v>8</v>
      </c>
      <c r="L2797">
        <v>1</v>
      </c>
    </row>
    <row r="2798" spans="1:12" x14ac:dyDescent="0.2">
      <c r="A2798" s="1" t="d">
        <v>2023-02-15</v>
      </c>
      <c r="B2798" s="45">
        <v>-1</v>
      </c>
      <c r="C2798" t="s">
        <v>77</v>
      </c>
      <c r="D2798" t="str">
        <f>_xlfn.XLOOKUP(Table2[[#This Row],[Patron Group]],$R$10:$R$24,$S$10:$S$24)</f>
        <v>Undergraduate</v>
      </c>
      <c r="E2798" s="1" t="d">
        <v>2023-02-15</v>
      </c>
      <c r="F2798" t="s">
        <v>1635</v>
      </c>
      <c r="G2798" t="s">
        <v>2272</v>
      </c>
      <c r="H2798" t="str">
        <f>_xlfn.XLOOKUP(Table2[[#This Row],[Unique BarCode]],$N$10:$N$37,$O$10:$O$37)</f>
        <v>WALLADPT</v>
      </c>
      <c r="I2798" t="str">
        <f>_xlfn.XLOOKUP(Table2[[#This Row],[Unique BarCode]],$N$10:$N$37,$P$10:$P$37)</f>
        <v>Charger</v>
      </c>
      <c r="J2798" t="s">
        <v>8</v>
      </c>
      <c r="L2798">
        <v>1</v>
      </c>
    </row>
    <row r="2799" spans="1:12" x14ac:dyDescent="0.2">
      <c r="A2799" s="1" t="d">
        <v>2023-02-15</v>
      </c>
      <c r="B2799" s="45">
        <v>-1</v>
      </c>
      <c r="C2799" t="s">
        <v>77</v>
      </c>
      <c r="D2799" t="str">
        <f>_xlfn.XLOOKUP(Table2[[#This Row],[Patron Group]],$R$10:$R$24,$S$10:$S$24)</f>
        <v>Undergraduate</v>
      </c>
      <c r="E2799" s="1" t="d">
        <v>2023-02-22</v>
      </c>
      <c r="F2799" t="s">
        <v>147</v>
      </c>
      <c r="G2799" t="s">
        <v>2273</v>
      </c>
      <c r="H2799" t="str">
        <f>_xlfn.XLOOKUP(Table2[[#This Row],[Unique BarCode]],$N$10:$N$37,$O$10:$O$37)</f>
        <v>ChromeBook</v>
      </c>
      <c r="I2799" t="str">
        <f>_xlfn.XLOOKUP(Table2[[#This Row],[Unique BarCode]],$N$10:$N$37,$P$10:$P$37)</f>
        <v>Device</v>
      </c>
      <c r="J2799" t="s">
        <v>8</v>
      </c>
      <c r="K2799" t="s">
        <v>148</v>
      </c>
      <c r="L2799">
        <v>1</v>
      </c>
    </row>
    <row r="2800" spans="1:12" x14ac:dyDescent="0.2">
      <c r="A2800" s="1" t="d">
        <v>2023-02-15</v>
      </c>
      <c r="B2800" s="45">
        <v>-1</v>
      </c>
      <c r="C2800" t="s">
        <v>77</v>
      </c>
      <c r="D2800" t="str">
        <f>_xlfn.XLOOKUP(Table2[[#This Row],[Patron Group]],$R$10:$R$24,$S$10:$S$24)</f>
        <v>Undergraduate</v>
      </c>
      <c r="E2800" s="1" t="d">
        <v>2023-02-22</v>
      </c>
      <c r="F2800" t="s">
        <v>1658</v>
      </c>
      <c r="G2800" t="s">
        <v>2273</v>
      </c>
      <c r="H2800" t="str">
        <f>_xlfn.XLOOKUP(Table2[[#This Row],[Unique BarCode]],$N$10:$N$37,$O$10:$O$37)</f>
        <v>ChromeBook</v>
      </c>
      <c r="I2800" t="str">
        <f>_xlfn.XLOOKUP(Table2[[#This Row],[Unique BarCode]],$N$10:$N$37,$P$10:$P$37)</f>
        <v>Device</v>
      </c>
      <c r="J2800" t="s">
        <v>8</v>
      </c>
      <c r="K2800" t="s">
        <v>1659</v>
      </c>
      <c r="L2800">
        <v>1</v>
      </c>
    </row>
    <row r="2801" spans="1:12" x14ac:dyDescent="0.2">
      <c r="A2801" s="1" t="d">
        <v>2023-02-15</v>
      </c>
      <c r="B2801" s="45">
        <v>-1</v>
      </c>
      <c r="C2801" t="s">
        <v>77</v>
      </c>
      <c r="D2801" t="str">
        <f>_xlfn.XLOOKUP(Table2[[#This Row],[Patron Group]],$R$10:$R$24,$S$10:$S$24)</f>
        <v>Undergraduate</v>
      </c>
      <c r="E2801" s="1" t="d">
        <v>2023-02-22</v>
      </c>
      <c r="F2801" t="s">
        <v>1066</v>
      </c>
      <c r="G2801" t="s">
        <v>2273</v>
      </c>
      <c r="H2801" t="str">
        <f>_xlfn.XLOOKUP(Table2[[#This Row],[Unique BarCode]],$N$10:$N$37,$O$10:$O$37)</f>
        <v>ChromeBook</v>
      </c>
      <c r="I2801" t="str">
        <f>_xlfn.XLOOKUP(Table2[[#This Row],[Unique BarCode]],$N$10:$N$37,$P$10:$P$37)</f>
        <v>Device</v>
      </c>
      <c r="J2801" t="s">
        <v>8</v>
      </c>
      <c r="K2801" t="s">
        <v>1067</v>
      </c>
      <c r="L2801">
        <v>1</v>
      </c>
    </row>
    <row r="2802" spans="1:12" x14ac:dyDescent="0.2">
      <c r="A2802" s="1" t="d">
        <v>2023-02-15</v>
      </c>
      <c r="B2802" s="45">
        <v>-1</v>
      </c>
      <c r="C2802" t="s">
        <v>77</v>
      </c>
      <c r="D2802" t="str">
        <f>_xlfn.XLOOKUP(Table2[[#This Row],[Patron Group]],$R$10:$R$24,$S$10:$S$24)</f>
        <v>Undergraduate</v>
      </c>
      <c r="E2802" s="1" t="d">
        <v>2023-02-22</v>
      </c>
      <c r="F2802" t="s">
        <v>317</v>
      </c>
      <c r="G2802" t="s">
        <v>2274</v>
      </c>
      <c r="H2802" t="str">
        <f>_xlfn.XLOOKUP(Table2[[#This Row],[Unique BarCode]],$N$10:$N$37,$O$10:$O$37)</f>
        <v>MacBook</v>
      </c>
      <c r="I2802" t="str">
        <f>_xlfn.XLOOKUP(Table2[[#This Row],[Unique BarCode]],$N$10:$N$37,$P$10:$P$37)</f>
        <v>Device</v>
      </c>
      <c r="J2802" t="s">
        <v>8</v>
      </c>
      <c r="K2802" t="s">
        <v>318</v>
      </c>
      <c r="L2802">
        <v>1</v>
      </c>
    </row>
    <row r="2803" spans="1:12" x14ac:dyDescent="0.2">
      <c r="A2803" s="1" t="d">
        <v>2023-02-15</v>
      </c>
      <c r="B2803" s="45">
        <v>-1</v>
      </c>
      <c r="C2803" t="s">
        <v>77</v>
      </c>
      <c r="D2803" t="str">
        <f>_xlfn.XLOOKUP(Table2[[#This Row],[Patron Group]],$R$10:$R$24,$S$10:$S$24)</f>
        <v>Undergraduate</v>
      </c>
      <c r="E2803" s="1" t="d">
        <v>2023-02-22</v>
      </c>
      <c r="F2803" t="s">
        <v>80</v>
      </c>
      <c r="G2803" t="s">
        <v>2275</v>
      </c>
      <c r="H2803" t="str">
        <f>_xlfn.XLOOKUP(Table2[[#This Row],[Unique BarCode]],$N$10:$N$37,$O$10:$O$37)</f>
        <v>iPad</v>
      </c>
      <c r="I2803" t="str">
        <f>_xlfn.XLOOKUP(Table2[[#This Row],[Unique BarCode]],$N$10:$N$37,$P$10:$P$37)</f>
        <v>Device</v>
      </c>
      <c r="J2803" t="s">
        <v>8</v>
      </c>
      <c r="K2803" t="s">
        <v>81</v>
      </c>
      <c r="L2803">
        <v>1</v>
      </c>
    </row>
    <row r="2804" spans="1:12" x14ac:dyDescent="0.2">
      <c r="A2804" s="1" t="d">
        <v>2023-02-15</v>
      </c>
      <c r="B2804" s="45">
        <v>-1</v>
      </c>
      <c r="C2804" t="s">
        <v>77</v>
      </c>
      <c r="D2804" t="str">
        <f>_xlfn.XLOOKUP(Table2[[#This Row],[Patron Group]],$R$10:$R$24,$S$10:$S$24)</f>
        <v>Undergraduate</v>
      </c>
      <c r="E2804" s="1" t="d">
        <v>2023-02-22</v>
      </c>
      <c r="F2804" t="s">
        <v>1105</v>
      </c>
      <c r="G2804" t="s">
        <v>2263</v>
      </c>
      <c r="H2804" t="str">
        <f>_xlfn.XLOOKUP(Table2[[#This Row],[Unique BarCode]],$N$10:$N$37,$O$10:$O$37)</f>
        <v>HP Laptop</v>
      </c>
      <c r="I2804" t="str">
        <f>_xlfn.XLOOKUP(Table2[[#This Row],[Unique BarCode]],$N$10:$N$37,$P$10:$P$37)</f>
        <v>Device</v>
      </c>
      <c r="J2804" t="s">
        <v>8</v>
      </c>
      <c r="K2804" t="s">
        <v>1106</v>
      </c>
      <c r="L2804">
        <v>1</v>
      </c>
    </row>
    <row r="2805" spans="1:12" x14ac:dyDescent="0.2">
      <c r="A2805" s="1" t="d">
        <v>2023-02-15</v>
      </c>
      <c r="B2805" s="45">
        <v>-1</v>
      </c>
      <c r="C2805" t="s">
        <v>77</v>
      </c>
      <c r="D2805" t="str">
        <f>_xlfn.XLOOKUP(Table2[[#This Row],[Patron Group]],$R$10:$R$24,$S$10:$S$24)</f>
        <v>Undergraduate</v>
      </c>
      <c r="E2805" s="1" t="d">
        <v>2023-02-28</v>
      </c>
      <c r="F2805" t="s">
        <v>512</v>
      </c>
      <c r="G2805" t="s">
        <v>2274</v>
      </c>
      <c r="H2805" t="str">
        <f>_xlfn.XLOOKUP(Table2[[#This Row],[Unique BarCode]],$N$10:$N$37,$O$10:$O$37)</f>
        <v>MacBook</v>
      </c>
      <c r="I2805" t="str">
        <f>_xlfn.XLOOKUP(Table2[[#This Row],[Unique BarCode]],$N$10:$N$37,$P$10:$P$37)</f>
        <v>Device</v>
      </c>
      <c r="J2805" t="s">
        <v>8</v>
      </c>
      <c r="K2805" t="s">
        <v>513</v>
      </c>
      <c r="L2805">
        <v>1</v>
      </c>
    </row>
    <row r="2806" spans="1:12" x14ac:dyDescent="0.2">
      <c r="A2806" s="1" t="d">
        <v>2023-02-15</v>
      </c>
      <c r="B2806" s="45">
        <v>-1</v>
      </c>
      <c r="C2806" t="s">
        <v>77</v>
      </c>
      <c r="D2806" t="str">
        <f>_xlfn.XLOOKUP(Table2[[#This Row],[Patron Group]],$R$10:$R$24,$S$10:$S$24)</f>
        <v>Undergraduate</v>
      </c>
      <c r="E2806" s="1" t="d">
        <v>2023-03-01</v>
      </c>
      <c r="F2806" t="s">
        <v>1378</v>
      </c>
      <c r="G2806" t="s">
        <v>2274</v>
      </c>
      <c r="H2806" t="str">
        <f>_xlfn.XLOOKUP(Table2[[#This Row],[Unique BarCode]],$N$10:$N$37,$O$10:$O$37)</f>
        <v>MacBook</v>
      </c>
      <c r="I2806" t="str">
        <f>_xlfn.XLOOKUP(Table2[[#This Row],[Unique BarCode]],$N$10:$N$37,$P$10:$P$37)</f>
        <v>Device</v>
      </c>
      <c r="J2806" t="s">
        <v>8</v>
      </c>
      <c r="K2806" t="s">
        <v>1379</v>
      </c>
      <c r="L2806">
        <v>1</v>
      </c>
    </row>
    <row r="2807" spans="1:12" x14ac:dyDescent="0.2">
      <c r="A2807" s="1" t="d">
        <v>2023-02-15</v>
      </c>
      <c r="B2807" s="45">
        <v>-1</v>
      </c>
      <c r="C2807" t="s">
        <v>77</v>
      </c>
      <c r="D2807" t="str">
        <f>_xlfn.XLOOKUP(Table2[[#This Row],[Patron Group]],$R$10:$R$24,$S$10:$S$24)</f>
        <v>Undergraduate</v>
      </c>
      <c r="E2807" s="1" t="d">
        <v>2023-03-01</v>
      </c>
      <c r="F2807" t="s">
        <v>1192</v>
      </c>
      <c r="G2807" t="s">
        <v>2274</v>
      </c>
      <c r="H2807" t="str">
        <f>_xlfn.XLOOKUP(Table2[[#This Row],[Unique BarCode]],$N$10:$N$37,$O$10:$O$37)</f>
        <v>MacBook</v>
      </c>
      <c r="I2807" t="str">
        <f>_xlfn.XLOOKUP(Table2[[#This Row],[Unique BarCode]],$N$10:$N$37,$P$10:$P$37)</f>
        <v>Device</v>
      </c>
      <c r="J2807" t="s">
        <v>8</v>
      </c>
      <c r="K2807" t="s">
        <v>1193</v>
      </c>
      <c r="L2807">
        <v>1</v>
      </c>
    </row>
    <row r="2808" spans="1:12" x14ac:dyDescent="0.2">
      <c r="A2808" s="1" t="d">
        <v>2023-02-15</v>
      </c>
      <c r="B2808" s="45">
        <v>-1</v>
      </c>
      <c r="C2808" t="s">
        <v>77</v>
      </c>
      <c r="D2808" t="str">
        <f>_xlfn.XLOOKUP(Table2[[#This Row],[Patron Group]],$R$10:$R$24,$S$10:$S$24)</f>
        <v>Undergraduate</v>
      </c>
      <c r="E2808" s="1" t="d">
        <v>2023-03-01</v>
      </c>
      <c r="F2808" t="s">
        <v>1691</v>
      </c>
      <c r="G2808" t="s">
        <v>2274</v>
      </c>
      <c r="H2808" t="str">
        <f>_xlfn.XLOOKUP(Table2[[#This Row],[Unique BarCode]],$N$10:$N$37,$O$10:$O$37)</f>
        <v>MacBook</v>
      </c>
      <c r="I2808" t="str">
        <f>_xlfn.XLOOKUP(Table2[[#This Row],[Unique BarCode]],$N$10:$N$37,$P$10:$P$37)</f>
        <v>Device</v>
      </c>
      <c r="J2808" t="s">
        <v>8</v>
      </c>
      <c r="K2808" t="s">
        <v>1691</v>
      </c>
      <c r="L2808">
        <v>1</v>
      </c>
    </row>
    <row r="2809" spans="1:12" x14ac:dyDescent="0.2">
      <c r="A2809" s="1" t="d">
        <v>2023-02-15</v>
      </c>
      <c r="B2809" s="45">
        <v>-1</v>
      </c>
      <c r="C2809" t="s">
        <v>77</v>
      </c>
      <c r="D2809" t="str">
        <f>_xlfn.XLOOKUP(Table2[[#This Row],[Patron Group]],$R$10:$R$24,$S$10:$S$24)</f>
        <v>Undergraduate</v>
      </c>
      <c r="E2809" s="1" t="d">
        <v>2023-03-01</v>
      </c>
      <c r="F2809" t="s">
        <v>1692</v>
      </c>
      <c r="G2809" t="s">
        <v>2274</v>
      </c>
      <c r="H2809" t="str">
        <f>_xlfn.XLOOKUP(Table2[[#This Row],[Unique BarCode]],$N$10:$N$37,$O$10:$O$37)</f>
        <v>MacBook</v>
      </c>
      <c r="I2809" t="str">
        <f>_xlfn.XLOOKUP(Table2[[#This Row],[Unique BarCode]],$N$10:$N$37,$P$10:$P$37)</f>
        <v>Device</v>
      </c>
      <c r="J2809" t="s">
        <v>8</v>
      </c>
      <c r="K2809" t="s">
        <v>1692</v>
      </c>
      <c r="L2809">
        <v>1</v>
      </c>
    </row>
    <row r="2810" spans="1:12" x14ac:dyDescent="0.2">
      <c r="A2810" s="1" t="d">
        <v>2023-02-15</v>
      </c>
      <c r="B2810" s="45">
        <v>-1</v>
      </c>
      <c r="C2810" t="s">
        <v>77</v>
      </c>
      <c r="D2810" t="str">
        <f>_xlfn.XLOOKUP(Table2[[#This Row],[Patron Group]],$R$10:$R$24,$S$10:$S$24)</f>
        <v>Undergraduate</v>
      </c>
      <c r="E2810" s="1" t="d">
        <v>2023-03-01</v>
      </c>
      <c r="F2810" t="s">
        <v>1693</v>
      </c>
      <c r="G2810" t="s">
        <v>2274</v>
      </c>
      <c r="H2810" t="str">
        <f>_xlfn.XLOOKUP(Table2[[#This Row],[Unique BarCode]],$N$10:$N$37,$O$10:$O$37)</f>
        <v>MacBook</v>
      </c>
      <c r="I2810" t="str">
        <f>_xlfn.XLOOKUP(Table2[[#This Row],[Unique BarCode]],$N$10:$N$37,$P$10:$P$37)</f>
        <v>Device</v>
      </c>
      <c r="J2810" t="s">
        <v>8</v>
      </c>
      <c r="K2810" t="s">
        <v>1693</v>
      </c>
      <c r="L2810">
        <v>1</v>
      </c>
    </row>
    <row r="2811" spans="1:12" x14ac:dyDescent="0.2">
      <c r="A2811" s="1" t="d">
        <v>2023-02-15</v>
      </c>
      <c r="B2811" s="45">
        <v>-1</v>
      </c>
      <c r="C2811" t="s">
        <v>77</v>
      </c>
      <c r="D2811" t="str">
        <f>_xlfn.XLOOKUP(Table2[[#This Row],[Patron Group]],$R$10:$R$24,$S$10:$S$24)</f>
        <v>Undergraduate</v>
      </c>
      <c r="E2811" s="1" t="d">
        <v>2023-03-01</v>
      </c>
      <c r="F2811" t="s">
        <v>1694</v>
      </c>
      <c r="G2811" t="s">
        <v>2275</v>
      </c>
      <c r="H2811" t="str">
        <f>_xlfn.XLOOKUP(Table2[[#This Row],[Unique BarCode]],$N$10:$N$37,$O$10:$O$37)</f>
        <v>iPad</v>
      </c>
      <c r="I2811" t="str">
        <f>_xlfn.XLOOKUP(Table2[[#This Row],[Unique BarCode]],$N$10:$N$37,$P$10:$P$37)</f>
        <v>Device</v>
      </c>
      <c r="J2811" t="s">
        <v>8</v>
      </c>
      <c r="K2811" t="s">
        <v>1695</v>
      </c>
      <c r="L2811">
        <v>1</v>
      </c>
    </row>
    <row r="2812" spans="1:12" x14ac:dyDescent="0.2">
      <c r="A2812" s="1" t="d">
        <v>2023-02-15</v>
      </c>
      <c r="B2812" s="45">
        <v>-1</v>
      </c>
      <c r="C2812" t="s">
        <v>77</v>
      </c>
      <c r="D2812" t="str">
        <f>_xlfn.XLOOKUP(Table2[[#This Row],[Patron Group]],$R$10:$R$24,$S$10:$S$24)</f>
        <v>Undergraduate</v>
      </c>
      <c r="E2812" s="1" t="d">
        <v>2023-03-01</v>
      </c>
      <c r="F2812" t="s">
        <v>790</v>
      </c>
      <c r="G2812" t="s">
        <v>2263</v>
      </c>
      <c r="H2812" t="str">
        <f>_xlfn.XLOOKUP(Table2[[#This Row],[Unique BarCode]],$N$10:$N$37,$O$10:$O$37)</f>
        <v>HP Laptop</v>
      </c>
      <c r="I2812" t="str">
        <f>_xlfn.XLOOKUP(Table2[[#This Row],[Unique BarCode]],$N$10:$N$37,$P$10:$P$37)</f>
        <v>Device</v>
      </c>
      <c r="J2812" t="s">
        <v>8</v>
      </c>
      <c r="K2812" t="s">
        <v>791</v>
      </c>
      <c r="L2812">
        <v>1</v>
      </c>
    </row>
    <row r="2813" spans="1:12" x14ac:dyDescent="0.2">
      <c r="A2813" s="1" t="d">
        <v>2023-02-15</v>
      </c>
      <c r="B2813" s="45">
        <v>-1</v>
      </c>
      <c r="C2813" t="s">
        <v>77</v>
      </c>
      <c r="D2813" t="str">
        <f>_xlfn.XLOOKUP(Table2[[#This Row],[Patron Group]],$R$10:$R$24,$S$10:$S$24)</f>
        <v>Undergraduate</v>
      </c>
      <c r="E2813" s="1" t="d">
        <v>2023-03-01</v>
      </c>
      <c r="F2813" t="s">
        <v>1017</v>
      </c>
      <c r="G2813" t="s">
        <v>2263</v>
      </c>
      <c r="H2813" t="str">
        <f>_xlfn.XLOOKUP(Table2[[#This Row],[Unique BarCode]],$N$10:$N$37,$O$10:$O$37)</f>
        <v>HP Laptop</v>
      </c>
      <c r="I2813" t="str">
        <f>_xlfn.XLOOKUP(Table2[[#This Row],[Unique BarCode]],$N$10:$N$37,$P$10:$P$37)</f>
        <v>Device</v>
      </c>
      <c r="J2813" t="s">
        <v>8</v>
      </c>
      <c r="K2813" t="s">
        <v>1018</v>
      </c>
      <c r="L2813">
        <v>1</v>
      </c>
    </row>
    <row r="2814" spans="1:12" x14ac:dyDescent="0.2">
      <c r="A2814" s="1" t="d">
        <v>2023-02-15</v>
      </c>
      <c r="B2814" s="45">
        <v>-1</v>
      </c>
      <c r="C2814" t="s">
        <v>77</v>
      </c>
      <c r="D2814" t="str">
        <f>_xlfn.XLOOKUP(Table2[[#This Row],[Patron Group]],$R$10:$R$24,$S$10:$S$24)</f>
        <v>Undergraduate</v>
      </c>
      <c r="E2814" s="1" t="d">
        <v>2023-03-01</v>
      </c>
      <c r="F2814" t="s">
        <v>1019</v>
      </c>
      <c r="G2814" t="s">
        <v>2263</v>
      </c>
      <c r="H2814" t="str">
        <f>_xlfn.XLOOKUP(Table2[[#This Row],[Unique BarCode]],$N$10:$N$37,$O$10:$O$37)</f>
        <v>HP Laptop</v>
      </c>
      <c r="I2814" t="str">
        <f>_xlfn.XLOOKUP(Table2[[#This Row],[Unique BarCode]],$N$10:$N$37,$P$10:$P$37)</f>
        <v>Device</v>
      </c>
      <c r="J2814" t="s">
        <v>8</v>
      </c>
      <c r="K2814" t="s">
        <v>1020</v>
      </c>
      <c r="L2814">
        <v>1</v>
      </c>
    </row>
    <row r="2815" spans="1:12" x14ac:dyDescent="0.2">
      <c r="A2815" s="1" t="d">
        <v>2023-02-15</v>
      </c>
      <c r="B2815" s="45">
        <v>-1</v>
      </c>
      <c r="C2815" t="s">
        <v>77</v>
      </c>
      <c r="D2815" t="str">
        <f>_xlfn.XLOOKUP(Table2[[#This Row],[Patron Group]],$R$10:$R$24,$S$10:$S$24)</f>
        <v>Undergraduate</v>
      </c>
      <c r="E2815" s="1" t="d">
        <v>2023-03-01</v>
      </c>
      <c r="F2815" t="s">
        <v>445</v>
      </c>
      <c r="G2815" t="s">
        <v>2263</v>
      </c>
      <c r="H2815" t="str">
        <f>_xlfn.XLOOKUP(Table2[[#This Row],[Unique BarCode]],$N$10:$N$37,$O$10:$O$37)</f>
        <v>HP Laptop</v>
      </c>
      <c r="I2815" t="str">
        <f>_xlfn.XLOOKUP(Table2[[#This Row],[Unique BarCode]],$N$10:$N$37,$P$10:$P$37)</f>
        <v>Device</v>
      </c>
      <c r="J2815" t="s">
        <v>8</v>
      </c>
      <c r="K2815" t="s">
        <v>446</v>
      </c>
      <c r="L2815">
        <v>1</v>
      </c>
    </row>
    <row r="2816" spans="1:12" x14ac:dyDescent="0.2">
      <c r="A2816" s="1" t="d">
        <v>2023-02-15</v>
      </c>
      <c r="B2816" s="45">
        <v>-1</v>
      </c>
      <c r="C2816" t="s">
        <v>77</v>
      </c>
      <c r="D2816" t="str">
        <f>_xlfn.XLOOKUP(Table2[[#This Row],[Patron Group]],$R$10:$R$24,$S$10:$S$24)</f>
        <v>Undergraduate</v>
      </c>
      <c r="E2816" s="1" t="d">
        <v>2023-03-01</v>
      </c>
      <c r="F2816" t="s">
        <v>1305</v>
      </c>
      <c r="G2816" t="s">
        <v>2263</v>
      </c>
      <c r="H2816" t="str">
        <f>_xlfn.XLOOKUP(Table2[[#This Row],[Unique BarCode]],$N$10:$N$37,$O$10:$O$37)</f>
        <v>HP Laptop</v>
      </c>
      <c r="I2816" t="str">
        <f>_xlfn.XLOOKUP(Table2[[#This Row],[Unique BarCode]],$N$10:$N$37,$P$10:$P$37)</f>
        <v>Device</v>
      </c>
      <c r="J2816" t="s">
        <v>8</v>
      </c>
      <c r="K2816" t="s">
        <v>1306</v>
      </c>
      <c r="L2816">
        <v>1</v>
      </c>
    </row>
    <row r="2817" spans="1:12" x14ac:dyDescent="0.2">
      <c r="A2817" s="1" t="d">
        <v>2023-02-15</v>
      </c>
      <c r="B2817" s="45">
        <v>-1</v>
      </c>
      <c r="C2817" t="s">
        <v>77</v>
      </c>
      <c r="D2817" t="str">
        <f>_xlfn.XLOOKUP(Table2[[#This Row],[Patron Group]],$R$10:$R$24,$S$10:$S$24)</f>
        <v>Undergraduate</v>
      </c>
      <c r="E2817" s="1" t="d">
        <v>2023-03-01</v>
      </c>
      <c r="F2817" t="s">
        <v>875</v>
      </c>
      <c r="G2817" t="s">
        <v>2263</v>
      </c>
      <c r="H2817" t="str">
        <f>_xlfn.XLOOKUP(Table2[[#This Row],[Unique BarCode]],$N$10:$N$37,$O$10:$O$37)</f>
        <v>HP Laptop</v>
      </c>
      <c r="I2817" t="str">
        <f>_xlfn.XLOOKUP(Table2[[#This Row],[Unique BarCode]],$N$10:$N$37,$P$10:$P$37)</f>
        <v>Device</v>
      </c>
      <c r="J2817" t="s">
        <v>8</v>
      </c>
      <c r="K2817" t="s">
        <v>876</v>
      </c>
      <c r="L2817">
        <v>1</v>
      </c>
    </row>
    <row r="2818" spans="1:12" x14ac:dyDescent="0.2">
      <c r="A2818" s="1" t="d">
        <v>2023-02-15</v>
      </c>
      <c r="B2818" s="45">
        <v>9292950800006530</v>
      </c>
      <c r="C2818" t="s">
        <v>77</v>
      </c>
      <c r="D2818" t="str">
        <f>_xlfn.XLOOKUP(Table2[[#This Row],[Patron Group]],$R$10:$R$24,$S$10:$S$24)</f>
        <v>Undergraduate</v>
      </c>
      <c r="E2818" s="1" t="d">
        <v>2023-02-22</v>
      </c>
      <c r="F2818" t="s">
        <v>1696</v>
      </c>
      <c r="G2818" t="s">
        <v>2297</v>
      </c>
      <c r="H2818" t="str">
        <f>_xlfn.XLOOKUP(Table2[[#This Row],[Unique BarCode]],$N$10:$N$37,$O$10:$O$37)</f>
        <v>iPad</v>
      </c>
      <c r="I2818" t="str">
        <f>_xlfn.XLOOKUP(Table2[[#This Row],[Unique BarCode]],$N$10:$N$37,$P$10:$P$37)</f>
        <v>Device</v>
      </c>
      <c r="J2818" t="s">
        <v>8</v>
      </c>
      <c r="K2818" t="s">
        <v>1697</v>
      </c>
      <c r="L2818">
        <v>1</v>
      </c>
    </row>
    <row r="2819" spans="1:12" x14ac:dyDescent="0.2">
      <c r="A2819" s="1" t="d">
        <v>2023-02-15</v>
      </c>
      <c r="B2819" s="45">
        <v>9406670710006530</v>
      </c>
      <c r="C2819" t="s">
        <v>20</v>
      </c>
      <c r="D2819" t="str">
        <f>_xlfn.XLOOKUP(Table2[[#This Row],[Patron Group]],$R$10:$R$24,$S$10:$S$24)</f>
        <v>Graduate</v>
      </c>
      <c r="E2819" s="1" t="d">
        <v>2023-03-24</v>
      </c>
      <c r="F2819" t="s">
        <v>879</v>
      </c>
      <c r="G2819" t="s">
        <v>2263</v>
      </c>
      <c r="H2819" t="str">
        <f>_xlfn.XLOOKUP(Table2[[#This Row],[Unique BarCode]],$N$10:$N$37,$O$10:$O$37)</f>
        <v>HP Laptop</v>
      </c>
      <c r="I2819" t="str">
        <f>_xlfn.XLOOKUP(Table2[[#This Row],[Unique BarCode]],$N$10:$N$37,$P$10:$P$37)</f>
        <v>Device</v>
      </c>
      <c r="J2819" t="s">
        <v>8</v>
      </c>
      <c r="K2819" t="s">
        <v>880</v>
      </c>
      <c r="L2819">
        <v>1</v>
      </c>
    </row>
    <row r="2820" spans="1:12" x14ac:dyDescent="0.2">
      <c r="A2820" s="1" t="d">
        <v>2023-02-16</v>
      </c>
      <c r="B2820" s="45">
        <v>-1</v>
      </c>
      <c r="C2820" t="s">
        <v>15</v>
      </c>
      <c r="D2820" t="str">
        <f>_xlfn.XLOOKUP(Table2[[#This Row],[Patron Group]],$R$10:$R$24,$S$10:$S$24)</f>
        <v>Academic</v>
      </c>
      <c r="E2820" s="1" t="d">
        <v>2023-02-23</v>
      </c>
      <c r="F2820" t="s">
        <v>691</v>
      </c>
      <c r="G2820" t="s">
        <v>2273</v>
      </c>
      <c r="H2820" t="str">
        <f>_xlfn.XLOOKUP(Table2[[#This Row],[Unique BarCode]],$N$10:$N$37,$O$10:$O$37)</f>
        <v>ChromeBook</v>
      </c>
      <c r="I2820" t="str">
        <f>_xlfn.XLOOKUP(Table2[[#This Row],[Unique BarCode]],$N$10:$N$37,$P$10:$P$37)</f>
        <v>Device</v>
      </c>
      <c r="J2820" t="s">
        <v>13</v>
      </c>
      <c r="K2820" t="s">
        <v>692</v>
      </c>
      <c r="L2820">
        <v>1</v>
      </c>
    </row>
    <row r="2821" spans="1:12" x14ac:dyDescent="0.2">
      <c r="A2821" s="1" t="d">
        <v>2023-02-16</v>
      </c>
      <c r="B2821" s="45">
        <v>-1</v>
      </c>
      <c r="C2821" t="s">
        <v>20</v>
      </c>
      <c r="D2821" t="str">
        <f>_xlfn.XLOOKUP(Table2[[#This Row],[Patron Group]],$R$10:$R$24,$S$10:$S$24)</f>
        <v>Graduate</v>
      </c>
      <c r="E2821" s="1" t="d">
        <v>2023-02-16</v>
      </c>
      <c r="F2821" t="s">
        <v>1123</v>
      </c>
      <c r="G2821" t="s">
        <v>2276</v>
      </c>
      <c r="H2821" t="str">
        <f>_xlfn.XLOOKUP(Table2[[#This Row],[Unique BarCode]],$N$10:$N$37,$O$10:$O$37)</f>
        <v>CALC</v>
      </c>
      <c r="I2821" t="str">
        <f>_xlfn.XLOOKUP(Table2[[#This Row],[Unique BarCode]],$N$10:$N$37,$P$10:$P$37)</f>
        <v>Accessory</v>
      </c>
      <c r="J2821" t="s">
        <v>8</v>
      </c>
      <c r="K2821" t="s">
        <v>1124</v>
      </c>
      <c r="L2821">
        <v>1</v>
      </c>
    </row>
    <row r="2822" spans="1:12" x14ac:dyDescent="0.2">
      <c r="A2822" s="1" t="d">
        <v>2023-02-16</v>
      </c>
      <c r="B2822" s="45">
        <v>-1</v>
      </c>
      <c r="C2822" t="s">
        <v>20</v>
      </c>
      <c r="D2822" t="str">
        <f>_xlfn.XLOOKUP(Table2[[#This Row],[Patron Group]],$R$10:$R$24,$S$10:$S$24)</f>
        <v>Graduate</v>
      </c>
      <c r="E2822" s="1" t="d">
        <v>2023-02-16</v>
      </c>
      <c r="F2822" t="s">
        <v>1700</v>
      </c>
      <c r="G2822" t="s">
        <v>2276</v>
      </c>
      <c r="H2822" t="str">
        <f>_xlfn.XLOOKUP(Table2[[#This Row],[Unique BarCode]],$N$10:$N$37,$O$10:$O$37)</f>
        <v>CALC</v>
      </c>
      <c r="I2822" t="str">
        <f>_xlfn.XLOOKUP(Table2[[#This Row],[Unique BarCode]],$N$10:$N$37,$P$10:$P$37)</f>
        <v>Accessory</v>
      </c>
      <c r="J2822" t="s">
        <v>8</v>
      </c>
      <c r="L2822">
        <v>1</v>
      </c>
    </row>
    <row r="2823" spans="1:12" x14ac:dyDescent="0.2">
      <c r="A2823" s="1" t="d">
        <v>2023-02-16</v>
      </c>
      <c r="B2823" s="45">
        <v>-1</v>
      </c>
      <c r="C2823" t="s">
        <v>20</v>
      </c>
      <c r="D2823" t="str">
        <f>_xlfn.XLOOKUP(Table2[[#This Row],[Patron Group]],$R$10:$R$24,$S$10:$S$24)</f>
        <v>Graduate</v>
      </c>
      <c r="E2823" s="1" t="d">
        <v>2023-02-16</v>
      </c>
      <c r="F2823" t="s">
        <v>21</v>
      </c>
      <c r="G2823" t="s">
        <v>2266</v>
      </c>
      <c r="H2823" t="str">
        <f>_xlfn.XLOOKUP(Table2[[#This Row],[Unique BarCode]],$N$10:$N$37,$O$10:$O$37)</f>
        <v>Headphones</v>
      </c>
      <c r="I2823" t="str">
        <f>_xlfn.XLOOKUP(Table2[[#This Row],[Unique BarCode]],$N$10:$N$37,$P$10:$P$37)</f>
        <v>Accessory</v>
      </c>
      <c r="J2823" t="s">
        <v>8</v>
      </c>
      <c r="K2823" t="s">
        <v>22</v>
      </c>
      <c r="L2823">
        <v>1</v>
      </c>
    </row>
    <row r="2824" spans="1:12" x14ac:dyDescent="0.2">
      <c r="A2824" s="1" t="d">
        <v>2023-02-16</v>
      </c>
      <c r="B2824" s="45">
        <v>-1</v>
      </c>
      <c r="C2824" t="s">
        <v>20</v>
      </c>
      <c r="D2824" t="str">
        <f>_xlfn.XLOOKUP(Table2[[#This Row],[Patron Group]],$R$10:$R$24,$S$10:$S$24)</f>
        <v>Graduate</v>
      </c>
      <c r="E2824" s="1" t="d">
        <v>2023-02-16</v>
      </c>
      <c r="F2824" t="s">
        <v>436</v>
      </c>
      <c r="G2824" t="s">
        <v>2282</v>
      </c>
      <c r="H2824" t="str">
        <f>_xlfn.XLOOKUP(Table2[[#This Row],[Unique BarCode]],$N$10:$N$37,$O$10:$O$37)</f>
        <v>HPUSBC</v>
      </c>
      <c r="I2824" t="str">
        <f>_xlfn.XLOOKUP(Table2[[#This Row],[Unique BarCode]],$N$10:$N$37,$P$10:$P$37)</f>
        <v>Charger</v>
      </c>
      <c r="J2824" t="s">
        <v>49</v>
      </c>
      <c r="K2824" t="s">
        <v>437</v>
      </c>
      <c r="L2824">
        <v>1</v>
      </c>
    </row>
    <row r="2825" spans="1:12" x14ac:dyDescent="0.2">
      <c r="A2825" s="1" t="d">
        <v>2023-02-16</v>
      </c>
      <c r="B2825" s="45">
        <v>-1</v>
      </c>
      <c r="C2825" t="s">
        <v>20</v>
      </c>
      <c r="D2825" t="str">
        <f>_xlfn.XLOOKUP(Table2[[#This Row],[Patron Group]],$R$10:$R$24,$S$10:$S$24)</f>
        <v>Graduate</v>
      </c>
      <c r="E2825" s="1" t="d">
        <v>2023-02-16</v>
      </c>
      <c r="F2825" t="s">
        <v>84</v>
      </c>
      <c r="G2825" t="s">
        <v>2265</v>
      </c>
      <c r="H2825" t="str">
        <f>_xlfn.XLOOKUP(Table2[[#This Row],[Unique BarCode]],$N$10:$N$37,$O$10:$O$37)</f>
        <v>IPHONE</v>
      </c>
      <c r="I2825" t="str">
        <f>_xlfn.XLOOKUP(Table2[[#This Row],[Unique BarCode]],$N$10:$N$37,$P$10:$P$37)</f>
        <v>Charger</v>
      </c>
      <c r="J2825" t="s">
        <v>8</v>
      </c>
      <c r="K2825" t="s">
        <v>85</v>
      </c>
      <c r="L2825">
        <v>1</v>
      </c>
    </row>
    <row r="2826" spans="1:12" x14ac:dyDescent="0.2">
      <c r="A2826" s="1" t="d">
        <v>2023-02-16</v>
      </c>
      <c r="B2826" s="45">
        <v>-1</v>
      </c>
      <c r="C2826" t="s">
        <v>20</v>
      </c>
      <c r="D2826" t="str">
        <f>_xlfn.XLOOKUP(Table2[[#This Row],[Patron Group]],$R$10:$R$24,$S$10:$S$24)</f>
        <v>Graduate</v>
      </c>
      <c r="E2826" s="1" t="d">
        <v>2023-02-16</v>
      </c>
      <c r="F2826" t="s">
        <v>1497</v>
      </c>
      <c r="G2826" t="s">
        <v>2265</v>
      </c>
      <c r="H2826" t="str">
        <f>_xlfn.XLOOKUP(Table2[[#This Row],[Unique BarCode]],$N$10:$N$37,$O$10:$O$37)</f>
        <v>IPHONE</v>
      </c>
      <c r="I2826" t="str">
        <f>_xlfn.XLOOKUP(Table2[[#This Row],[Unique BarCode]],$N$10:$N$37,$P$10:$P$37)</f>
        <v>Charger</v>
      </c>
      <c r="J2826" t="s">
        <v>8</v>
      </c>
      <c r="L2826">
        <v>1</v>
      </c>
    </row>
    <row r="2827" spans="1:12" x14ac:dyDescent="0.2">
      <c r="A2827" s="1" t="d">
        <v>2023-02-16</v>
      </c>
      <c r="B2827" s="45">
        <v>-1</v>
      </c>
      <c r="C2827" t="s">
        <v>20</v>
      </c>
      <c r="D2827" t="str">
        <f>_xlfn.XLOOKUP(Table2[[#This Row],[Patron Group]],$R$10:$R$24,$S$10:$S$24)</f>
        <v>Graduate</v>
      </c>
      <c r="E2827" s="1" t="d">
        <v>2023-02-16</v>
      </c>
      <c r="F2827" t="s">
        <v>220</v>
      </c>
      <c r="G2827" t="s">
        <v>2265</v>
      </c>
      <c r="H2827" t="str">
        <f>_xlfn.XLOOKUP(Table2[[#This Row],[Unique BarCode]],$N$10:$N$37,$O$10:$O$37)</f>
        <v>IPHONE</v>
      </c>
      <c r="I2827" t="str">
        <f>_xlfn.XLOOKUP(Table2[[#This Row],[Unique BarCode]],$N$10:$N$37,$P$10:$P$37)</f>
        <v>Charger</v>
      </c>
      <c r="J2827" t="s">
        <v>13</v>
      </c>
      <c r="K2827" t="s">
        <v>221</v>
      </c>
      <c r="L2827">
        <v>1</v>
      </c>
    </row>
    <row r="2828" spans="1:12" x14ac:dyDescent="0.2">
      <c r="A2828" s="1" t="d">
        <v>2023-02-16</v>
      </c>
      <c r="B2828" s="45">
        <v>-1</v>
      </c>
      <c r="C2828" t="s">
        <v>20</v>
      </c>
      <c r="D2828" t="str">
        <f>_xlfn.XLOOKUP(Table2[[#This Row],[Patron Group]],$R$10:$R$24,$S$10:$S$24)</f>
        <v>Graduate</v>
      </c>
      <c r="E2828" s="1" t="d">
        <v>2023-02-16</v>
      </c>
      <c r="F2828" t="s">
        <v>266</v>
      </c>
      <c r="G2828" t="s">
        <v>2265</v>
      </c>
      <c r="H2828" t="str">
        <f>_xlfn.XLOOKUP(Table2[[#This Row],[Unique BarCode]],$N$10:$N$37,$O$10:$O$37)</f>
        <v>IPHONE</v>
      </c>
      <c r="I2828" t="str">
        <f>_xlfn.XLOOKUP(Table2[[#This Row],[Unique BarCode]],$N$10:$N$37,$P$10:$P$37)</f>
        <v>Charger</v>
      </c>
      <c r="J2828" t="s">
        <v>8</v>
      </c>
      <c r="L2828">
        <v>1</v>
      </c>
    </row>
    <row r="2829" spans="1:12" x14ac:dyDescent="0.2">
      <c r="A2829" s="1" t="d">
        <v>2023-02-16</v>
      </c>
      <c r="B2829" s="45">
        <v>-1</v>
      </c>
      <c r="C2829" t="s">
        <v>20</v>
      </c>
      <c r="D2829" t="str">
        <f>_xlfn.XLOOKUP(Table2[[#This Row],[Patron Group]],$R$10:$R$24,$S$10:$S$24)</f>
        <v>Graduate</v>
      </c>
      <c r="E2829" s="1" t="d">
        <v>2023-02-16</v>
      </c>
      <c r="F2829" t="s">
        <v>1688</v>
      </c>
      <c r="G2829" t="s">
        <v>2296</v>
      </c>
      <c r="H2829" t="str">
        <f>_xlfn.XLOOKUP(Table2[[#This Row],[Unique BarCode]],$N$10:$N$37,$O$10:$O$37)</f>
        <v>MACUSBC</v>
      </c>
      <c r="I2829" t="str">
        <f>_xlfn.XLOOKUP(Table2[[#This Row],[Unique BarCode]],$N$10:$N$37,$P$10:$P$37)</f>
        <v>Charger</v>
      </c>
      <c r="J2829" t="s">
        <v>8</v>
      </c>
      <c r="K2829" t="s">
        <v>225</v>
      </c>
      <c r="L2829">
        <v>1</v>
      </c>
    </row>
    <row r="2830" spans="1:12" x14ac:dyDescent="0.2">
      <c r="A2830" s="1" t="d">
        <v>2023-02-16</v>
      </c>
      <c r="B2830" s="45">
        <v>-1</v>
      </c>
      <c r="C2830" t="s">
        <v>20</v>
      </c>
      <c r="D2830" t="str">
        <f>_xlfn.XLOOKUP(Table2[[#This Row],[Patron Group]],$R$10:$R$24,$S$10:$S$24)</f>
        <v>Graduate</v>
      </c>
      <c r="E2830" s="1" t="d">
        <v>2023-02-16</v>
      </c>
      <c r="F2830" t="s">
        <v>1630</v>
      </c>
      <c r="G2830" t="s">
        <v>2296</v>
      </c>
      <c r="H2830" t="str">
        <f>_xlfn.XLOOKUP(Table2[[#This Row],[Unique BarCode]],$N$10:$N$37,$O$10:$O$37)</f>
        <v>MACUSBC</v>
      </c>
      <c r="I2830" t="str">
        <f>_xlfn.XLOOKUP(Table2[[#This Row],[Unique BarCode]],$N$10:$N$37,$P$10:$P$37)</f>
        <v>Charger</v>
      </c>
      <c r="J2830" t="s">
        <v>8</v>
      </c>
      <c r="K2830" t="s">
        <v>470</v>
      </c>
      <c r="L2830">
        <v>1</v>
      </c>
    </row>
    <row r="2831" spans="1:12" x14ac:dyDescent="0.2">
      <c r="A2831" s="1" t="d">
        <v>2023-02-16</v>
      </c>
      <c r="B2831" s="45">
        <v>-1</v>
      </c>
      <c r="C2831" t="s">
        <v>20</v>
      </c>
      <c r="D2831" t="str">
        <f>_xlfn.XLOOKUP(Table2[[#This Row],[Patron Group]],$R$10:$R$24,$S$10:$S$24)</f>
        <v>Graduate</v>
      </c>
      <c r="E2831" s="1" t="d">
        <v>2023-02-16</v>
      </c>
      <c r="F2831" t="s">
        <v>1634</v>
      </c>
      <c r="G2831" t="s">
        <v>2296</v>
      </c>
      <c r="H2831" t="str">
        <f>_xlfn.XLOOKUP(Table2[[#This Row],[Unique BarCode]],$N$10:$N$37,$O$10:$O$37)</f>
        <v>MACUSBC</v>
      </c>
      <c r="I2831" t="str">
        <f>_xlfn.XLOOKUP(Table2[[#This Row],[Unique BarCode]],$N$10:$N$37,$P$10:$P$37)</f>
        <v>Charger</v>
      </c>
      <c r="J2831" t="s">
        <v>8</v>
      </c>
      <c r="K2831" t="s">
        <v>38</v>
      </c>
      <c r="L2831">
        <v>1</v>
      </c>
    </row>
    <row r="2832" spans="1:12" x14ac:dyDescent="0.2">
      <c r="A2832" s="1" t="d">
        <v>2023-02-16</v>
      </c>
      <c r="B2832" s="45">
        <v>-1</v>
      </c>
      <c r="C2832" t="s">
        <v>20</v>
      </c>
      <c r="D2832" t="str">
        <f>_xlfn.XLOOKUP(Table2[[#This Row],[Patron Group]],$R$10:$R$24,$S$10:$S$24)</f>
        <v>Graduate</v>
      </c>
      <c r="E2832" s="1" t="d">
        <v>2023-02-16</v>
      </c>
      <c r="F2832" t="s">
        <v>1614</v>
      </c>
      <c r="G2832" t="s">
        <v>2296</v>
      </c>
      <c r="H2832" t="str">
        <f>_xlfn.XLOOKUP(Table2[[#This Row],[Unique BarCode]],$N$10:$N$37,$O$10:$O$37)</f>
        <v>MACUSBC</v>
      </c>
      <c r="I2832" t="str">
        <f>_xlfn.XLOOKUP(Table2[[#This Row],[Unique BarCode]],$N$10:$N$37,$P$10:$P$37)</f>
        <v>Charger</v>
      </c>
      <c r="J2832" t="s">
        <v>8</v>
      </c>
      <c r="K2832" t="s">
        <v>94</v>
      </c>
      <c r="L2832">
        <v>1</v>
      </c>
    </row>
    <row r="2833" spans="1:12" x14ac:dyDescent="0.2">
      <c r="A2833" s="1" t="d">
        <v>2023-02-16</v>
      </c>
      <c r="B2833" s="45">
        <v>-1</v>
      </c>
      <c r="C2833" t="s">
        <v>20</v>
      </c>
      <c r="D2833" t="str">
        <f>_xlfn.XLOOKUP(Table2[[#This Row],[Patron Group]],$R$10:$R$24,$S$10:$S$24)</f>
        <v>Graduate</v>
      </c>
      <c r="E2833" s="1" t="d">
        <v>2023-02-16</v>
      </c>
      <c r="F2833" t="s">
        <v>1035</v>
      </c>
      <c r="G2833" t="s">
        <v>2271</v>
      </c>
      <c r="H2833" t="str">
        <f>_xlfn.XLOOKUP(Table2[[#This Row],[Unique BarCode]],$N$10:$N$37,$O$10:$O$37)</f>
        <v>OMNI</v>
      </c>
      <c r="I2833" t="str">
        <f>_xlfn.XLOOKUP(Table2[[#This Row],[Unique BarCode]],$N$10:$N$37,$P$10:$P$37)</f>
        <v>Charger</v>
      </c>
      <c r="J2833" t="s">
        <v>49</v>
      </c>
      <c r="K2833" t="s">
        <v>1036</v>
      </c>
      <c r="L2833">
        <v>1</v>
      </c>
    </row>
    <row r="2834" spans="1:12" x14ac:dyDescent="0.2">
      <c r="A2834" s="1" t="d">
        <v>2023-02-16</v>
      </c>
      <c r="B2834" s="45">
        <v>-1</v>
      </c>
      <c r="C2834" t="s">
        <v>20</v>
      </c>
      <c r="D2834" t="str">
        <f>_xlfn.XLOOKUP(Table2[[#This Row],[Patron Group]],$R$10:$R$24,$S$10:$S$24)</f>
        <v>Graduate</v>
      </c>
      <c r="E2834" s="1" t="d">
        <v>2023-02-16</v>
      </c>
      <c r="F2834" t="s">
        <v>559</v>
      </c>
      <c r="G2834" t="s">
        <v>2294</v>
      </c>
      <c r="H2834" t="str">
        <f>_xlfn.XLOOKUP(Table2[[#This Row],[Unique BarCode]],$N$10:$N$37,$O$10:$O$37)</f>
        <v>UVGA</v>
      </c>
      <c r="I2834" t="str">
        <f>_xlfn.XLOOKUP(Table2[[#This Row],[Unique BarCode]],$N$10:$N$37,$P$10:$P$37)</f>
        <v>Cable</v>
      </c>
      <c r="J2834" t="s">
        <v>8</v>
      </c>
      <c r="L2834">
        <v>1</v>
      </c>
    </row>
    <row r="2835" spans="1:12" x14ac:dyDescent="0.2">
      <c r="A2835" s="1" t="d">
        <v>2023-02-16</v>
      </c>
      <c r="B2835" s="45">
        <v>-1</v>
      </c>
      <c r="C2835" t="s">
        <v>20</v>
      </c>
      <c r="D2835" t="str">
        <f>_xlfn.XLOOKUP(Table2[[#This Row],[Patron Group]],$R$10:$R$24,$S$10:$S$24)</f>
        <v>Graduate</v>
      </c>
      <c r="E2835" s="1" t="d">
        <v>2023-02-16</v>
      </c>
      <c r="F2835" t="s">
        <v>45</v>
      </c>
      <c r="G2835" t="s">
        <v>2272</v>
      </c>
      <c r="H2835" t="str">
        <f>_xlfn.XLOOKUP(Table2[[#This Row],[Unique BarCode]],$N$10:$N$37,$O$10:$O$37)</f>
        <v>WALLADPT</v>
      </c>
      <c r="I2835" t="str">
        <f>_xlfn.XLOOKUP(Table2[[#This Row],[Unique BarCode]],$N$10:$N$37,$P$10:$P$37)</f>
        <v>Charger</v>
      </c>
      <c r="J2835" t="s">
        <v>13</v>
      </c>
      <c r="K2835" t="s">
        <v>46</v>
      </c>
      <c r="L2835">
        <v>1</v>
      </c>
    </row>
    <row r="2836" spans="1:12" x14ac:dyDescent="0.2">
      <c r="A2836" s="1" t="d">
        <v>2023-02-16</v>
      </c>
      <c r="B2836" s="45">
        <v>-1</v>
      </c>
      <c r="C2836" t="s">
        <v>20</v>
      </c>
      <c r="D2836" t="str">
        <f>_xlfn.XLOOKUP(Table2[[#This Row],[Patron Group]],$R$10:$R$24,$S$10:$S$24)</f>
        <v>Graduate</v>
      </c>
      <c r="E2836" s="1" t="d">
        <v>2023-02-16</v>
      </c>
      <c r="F2836" t="s">
        <v>919</v>
      </c>
      <c r="G2836" t="s">
        <v>2272</v>
      </c>
      <c r="H2836" t="str">
        <f>_xlfn.XLOOKUP(Table2[[#This Row],[Unique BarCode]],$N$10:$N$37,$O$10:$O$37)</f>
        <v>WALLADPT</v>
      </c>
      <c r="I2836" t="str">
        <f>_xlfn.XLOOKUP(Table2[[#This Row],[Unique BarCode]],$N$10:$N$37,$P$10:$P$37)</f>
        <v>Charger</v>
      </c>
      <c r="J2836" t="s">
        <v>13</v>
      </c>
      <c r="K2836" t="s">
        <v>920</v>
      </c>
      <c r="L2836">
        <v>1</v>
      </c>
    </row>
    <row r="2837" spans="1:12" x14ac:dyDescent="0.2">
      <c r="A2837" s="1" t="d">
        <v>2023-02-16</v>
      </c>
      <c r="B2837" s="45">
        <v>-1</v>
      </c>
      <c r="C2837" t="s">
        <v>20</v>
      </c>
      <c r="D2837" t="str">
        <f>_xlfn.XLOOKUP(Table2[[#This Row],[Patron Group]],$R$10:$R$24,$S$10:$S$24)</f>
        <v>Graduate</v>
      </c>
      <c r="E2837" s="1" t="d">
        <v>2023-02-16</v>
      </c>
      <c r="F2837" t="s">
        <v>1326</v>
      </c>
      <c r="G2837" t="s">
        <v>2272</v>
      </c>
      <c r="H2837" t="str">
        <f>_xlfn.XLOOKUP(Table2[[#This Row],[Unique BarCode]],$N$10:$N$37,$O$10:$O$37)</f>
        <v>WALLADPT</v>
      </c>
      <c r="I2837" t="str">
        <f>_xlfn.XLOOKUP(Table2[[#This Row],[Unique BarCode]],$N$10:$N$37,$P$10:$P$37)</f>
        <v>Charger</v>
      </c>
      <c r="J2837" t="s">
        <v>8</v>
      </c>
      <c r="K2837" t="s">
        <v>1327</v>
      </c>
      <c r="L2837">
        <v>1</v>
      </c>
    </row>
    <row r="2838" spans="1:12" x14ac:dyDescent="0.2">
      <c r="A2838" s="1" t="d">
        <v>2023-02-16</v>
      </c>
      <c r="B2838" s="45">
        <v>-1</v>
      </c>
      <c r="C2838" t="s">
        <v>20</v>
      </c>
      <c r="D2838" t="str">
        <f>_xlfn.XLOOKUP(Table2[[#This Row],[Patron Group]],$R$10:$R$24,$S$10:$S$24)</f>
        <v>Graduate</v>
      </c>
      <c r="E2838" s="1" t="d">
        <v>2023-02-23</v>
      </c>
      <c r="F2838" t="s">
        <v>717</v>
      </c>
      <c r="G2838" t="s">
        <v>2273</v>
      </c>
      <c r="H2838" t="str">
        <f>_xlfn.XLOOKUP(Table2[[#This Row],[Unique BarCode]],$N$10:$N$37,$O$10:$O$37)</f>
        <v>ChromeBook</v>
      </c>
      <c r="I2838" t="str">
        <f>_xlfn.XLOOKUP(Table2[[#This Row],[Unique BarCode]],$N$10:$N$37,$P$10:$P$37)</f>
        <v>Device</v>
      </c>
      <c r="J2838" t="s">
        <v>128</v>
      </c>
      <c r="K2838" t="s">
        <v>718</v>
      </c>
      <c r="L2838">
        <v>1</v>
      </c>
    </row>
    <row r="2839" spans="1:12" x14ac:dyDescent="0.2">
      <c r="A2839" s="1" t="d">
        <v>2023-02-16</v>
      </c>
      <c r="B2839" s="45">
        <v>-1</v>
      </c>
      <c r="C2839" t="s">
        <v>20</v>
      </c>
      <c r="D2839" t="str">
        <f>_xlfn.XLOOKUP(Table2[[#This Row],[Patron Group]],$R$10:$R$24,$S$10:$S$24)</f>
        <v>Graduate</v>
      </c>
      <c r="E2839" s="1" t="d">
        <v>2023-02-23</v>
      </c>
      <c r="F2839" t="s">
        <v>1701</v>
      </c>
      <c r="G2839" t="s">
        <v>2273</v>
      </c>
      <c r="H2839" t="str">
        <f>_xlfn.XLOOKUP(Table2[[#This Row],[Unique BarCode]],$N$10:$N$37,$O$10:$O$37)</f>
        <v>ChromeBook</v>
      </c>
      <c r="I2839" t="str">
        <f>_xlfn.XLOOKUP(Table2[[#This Row],[Unique BarCode]],$N$10:$N$37,$P$10:$P$37)</f>
        <v>Device</v>
      </c>
      <c r="J2839" t="s">
        <v>8</v>
      </c>
      <c r="K2839" t="s">
        <v>1702</v>
      </c>
      <c r="L2839">
        <v>1</v>
      </c>
    </row>
    <row r="2840" spans="1:12" x14ac:dyDescent="0.2">
      <c r="A2840" s="1" t="d">
        <v>2023-02-16</v>
      </c>
      <c r="B2840" s="45">
        <v>-1</v>
      </c>
      <c r="C2840" t="s">
        <v>20</v>
      </c>
      <c r="D2840" t="str">
        <f>_xlfn.XLOOKUP(Table2[[#This Row],[Patron Group]],$R$10:$R$24,$S$10:$S$24)</f>
        <v>Graduate</v>
      </c>
      <c r="E2840" s="1" t="d">
        <v>2023-02-23</v>
      </c>
      <c r="F2840" t="s">
        <v>1703</v>
      </c>
      <c r="G2840" t="s">
        <v>2273</v>
      </c>
      <c r="H2840" t="str">
        <f>_xlfn.XLOOKUP(Table2[[#This Row],[Unique BarCode]],$N$10:$N$37,$O$10:$O$37)</f>
        <v>ChromeBook</v>
      </c>
      <c r="I2840" t="str">
        <f>_xlfn.XLOOKUP(Table2[[#This Row],[Unique BarCode]],$N$10:$N$37,$P$10:$P$37)</f>
        <v>Device</v>
      </c>
      <c r="J2840" t="s">
        <v>8</v>
      </c>
      <c r="K2840" t="s">
        <v>1704</v>
      </c>
      <c r="L2840">
        <v>1</v>
      </c>
    </row>
    <row r="2841" spans="1:12" x14ac:dyDescent="0.2">
      <c r="A2841" s="1" t="d">
        <v>2023-02-16</v>
      </c>
      <c r="B2841" s="45">
        <v>-1</v>
      </c>
      <c r="C2841" t="s">
        <v>20</v>
      </c>
      <c r="D2841" t="str">
        <f>_xlfn.XLOOKUP(Table2[[#This Row],[Patron Group]],$R$10:$R$24,$S$10:$S$24)</f>
        <v>Graduate</v>
      </c>
      <c r="E2841" s="1" t="d">
        <v>2023-02-23</v>
      </c>
      <c r="F2841" t="s">
        <v>75</v>
      </c>
      <c r="G2841" t="s">
        <v>2273</v>
      </c>
      <c r="H2841" t="str">
        <f>_xlfn.XLOOKUP(Table2[[#This Row],[Unique BarCode]],$N$10:$N$37,$O$10:$O$37)</f>
        <v>ChromeBook</v>
      </c>
      <c r="I2841" t="str">
        <f>_xlfn.XLOOKUP(Table2[[#This Row],[Unique BarCode]],$N$10:$N$37,$P$10:$P$37)</f>
        <v>Device</v>
      </c>
      <c r="J2841" t="s">
        <v>49</v>
      </c>
      <c r="K2841" t="s">
        <v>76</v>
      </c>
      <c r="L2841">
        <v>1</v>
      </c>
    </row>
    <row r="2842" spans="1:12" x14ac:dyDescent="0.2">
      <c r="A2842" s="1" t="d">
        <v>2023-02-16</v>
      </c>
      <c r="B2842" s="45">
        <v>-1</v>
      </c>
      <c r="C2842" t="s">
        <v>20</v>
      </c>
      <c r="D2842" t="str">
        <f>_xlfn.XLOOKUP(Table2[[#This Row],[Patron Group]],$R$10:$R$24,$S$10:$S$24)</f>
        <v>Graduate</v>
      </c>
      <c r="E2842" s="1" t="d">
        <v>2023-02-23</v>
      </c>
      <c r="F2842" t="s">
        <v>1435</v>
      </c>
      <c r="G2842" t="s">
        <v>2274</v>
      </c>
      <c r="H2842" t="str">
        <f>_xlfn.XLOOKUP(Table2[[#This Row],[Unique BarCode]],$N$10:$N$37,$O$10:$O$37)</f>
        <v>MacBook</v>
      </c>
      <c r="I2842" t="str">
        <f>_xlfn.XLOOKUP(Table2[[#This Row],[Unique BarCode]],$N$10:$N$37,$P$10:$P$37)</f>
        <v>Device</v>
      </c>
      <c r="J2842" t="s">
        <v>8</v>
      </c>
      <c r="K2842" t="s">
        <v>1436</v>
      </c>
      <c r="L2842">
        <v>1</v>
      </c>
    </row>
    <row r="2843" spans="1:12" x14ac:dyDescent="0.2">
      <c r="A2843" s="1" t="d">
        <v>2023-02-16</v>
      </c>
      <c r="B2843" s="45">
        <v>-1</v>
      </c>
      <c r="C2843" t="s">
        <v>20</v>
      </c>
      <c r="D2843" t="str">
        <f>_xlfn.XLOOKUP(Table2[[#This Row],[Patron Group]],$R$10:$R$24,$S$10:$S$24)</f>
        <v>Graduate</v>
      </c>
      <c r="E2843" s="1" t="d">
        <v>2023-02-23</v>
      </c>
      <c r="F2843" t="s">
        <v>889</v>
      </c>
      <c r="G2843" t="s">
        <v>2274</v>
      </c>
      <c r="H2843" t="str">
        <f>_xlfn.XLOOKUP(Table2[[#This Row],[Unique BarCode]],$N$10:$N$37,$O$10:$O$37)</f>
        <v>MacBook</v>
      </c>
      <c r="I2843" t="str">
        <f>_xlfn.XLOOKUP(Table2[[#This Row],[Unique BarCode]],$N$10:$N$37,$P$10:$P$37)</f>
        <v>Device</v>
      </c>
      <c r="J2843" t="s">
        <v>8</v>
      </c>
      <c r="K2843" t="s">
        <v>890</v>
      </c>
      <c r="L2843">
        <v>1</v>
      </c>
    </row>
    <row r="2844" spans="1:12" x14ac:dyDescent="0.2">
      <c r="A2844" s="1" t="d">
        <v>2023-02-16</v>
      </c>
      <c r="B2844" s="45">
        <v>-1</v>
      </c>
      <c r="C2844" t="s">
        <v>20</v>
      </c>
      <c r="D2844" t="str">
        <f>_xlfn.XLOOKUP(Table2[[#This Row],[Patron Group]],$R$10:$R$24,$S$10:$S$24)</f>
        <v>Graduate</v>
      </c>
      <c r="E2844" s="1" t="d">
        <v>2023-02-23</v>
      </c>
      <c r="F2844" t="s">
        <v>1380</v>
      </c>
      <c r="G2844" t="s">
        <v>2274</v>
      </c>
      <c r="H2844" t="str">
        <f>_xlfn.XLOOKUP(Table2[[#This Row],[Unique BarCode]],$N$10:$N$37,$O$10:$O$37)</f>
        <v>MacBook</v>
      </c>
      <c r="I2844" t="str">
        <f>_xlfn.XLOOKUP(Table2[[#This Row],[Unique BarCode]],$N$10:$N$37,$P$10:$P$37)</f>
        <v>Device</v>
      </c>
      <c r="J2844" t="s">
        <v>8</v>
      </c>
      <c r="K2844" t="s">
        <v>1380</v>
      </c>
      <c r="L2844">
        <v>1</v>
      </c>
    </row>
    <row r="2845" spans="1:12" x14ac:dyDescent="0.2">
      <c r="A2845" s="1" t="d">
        <v>2023-02-16</v>
      </c>
      <c r="B2845" s="45">
        <v>-1</v>
      </c>
      <c r="C2845" t="s">
        <v>20</v>
      </c>
      <c r="D2845" t="str">
        <f>_xlfn.XLOOKUP(Table2[[#This Row],[Patron Group]],$R$10:$R$24,$S$10:$S$24)</f>
        <v>Graduate</v>
      </c>
      <c r="E2845" s="1" t="d">
        <v>2023-02-23</v>
      </c>
      <c r="F2845" t="s">
        <v>1268</v>
      </c>
      <c r="G2845" t="s">
        <v>2274</v>
      </c>
      <c r="H2845" t="str">
        <f>_xlfn.XLOOKUP(Table2[[#This Row],[Unique BarCode]],$N$10:$N$37,$O$10:$O$37)</f>
        <v>MacBook</v>
      </c>
      <c r="I2845" t="str">
        <f>_xlfn.XLOOKUP(Table2[[#This Row],[Unique BarCode]],$N$10:$N$37,$P$10:$P$37)</f>
        <v>Device</v>
      </c>
      <c r="J2845" t="s">
        <v>8</v>
      </c>
      <c r="K2845" t="s">
        <v>1268</v>
      </c>
      <c r="L2845">
        <v>1</v>
      </c>
    </row>
    <row r="2846" spans="1:12" x14ac:dyDescent="0.2">
      <c r="A2846" s="1" t="d">
        <v>2023-02-16</v>
      </c>
      <c r="B2846" s="45">
        <v>-1</v>
      </c>
      <c r="C2846" t="s">
        <v>20</v>
      </c>
      <c r="D2846" t="str">
        <f>_xlfn.XLOOKUP(Table2[[#This Row],[Patron Group]],$R$10:$R$24,$S$10:$S$24)</f>
        <v>Graduate</v>
      </c>
      <c r="E2846" s="1" t="d">
        <v>2023-02-23</v>
      </c>
      <c r="F2846" t="s">
        <v>1705</v>
      </c>
      <c r="G2846" t="s">
        <v>2275</v>
      </c>
      <c r="H2846" t="str">
        <f>_xlfn.XLOOKUP(Table2[[#This Row],[Unique BarCode]],$N$10:$N$37,$O$10:$O$37)</f>
        <v>iPad</v>
      </c>
      <c r="I2846" t="str">
        <f>_xlfn.XLOOKUP(Table2[[#This Row],[Unique BarCode]],$N$10:$N$37,$P$10:$P$37)</f>
        <v>Device</v>
      </c>
      <c r="J2846" t="s">
        <v>8</v>
      </c>
      <c r="K2846" t="s">
        <v>1706</v>
      </c>
      <c r="L2846">
        <v>1</v>
      </c>
    </row>
    <row r="2847" spans="1:12" x14ac:dyDescent="0.2">
      <c r="A2847" s="1" t="d">
        <v>2023-02-16</v>
      </c>
      <c r="B2847" s="45">
        <v>-1</v>
      </c>
      <c r="C2847" t="s">
        <v>20</v>
      </c>
      <c r="D2847" t="str">
        <f>_xlfn.XLOOKUP(Table2[[#This Row],[Patron Group]],$R$10:$R$24,$S$10:$S$24)</f>
        <v>Graduate</v>
      </c>
      <c r="E2847" s="1" t="d">
        <v>2023-02-28</v>
      </c>
      <c r="F2847" t="s">
        <v>693</v>
      </c>
      <c r="G2847" t="s">
        <v>2274</v>
      </c>
      <c r="H2847" t="str">
        <f>_xlfn.XLOOKUP(Table2[[#This Row],[Unique BarCode]],$N$10:$N$37,$O$10:$O$37)</f>
        <v>MacBook</v>
      </c>
      <c r="I2847" t="str">
        <f>_xlfn.XLOOKUP(Table2[[#This Row],[Unique BarCode]],$N$10:$N$37,$P$10:$P$37)</f>
        <v>Device</v>
      </c>
      <c r="J2847" t="s">
        <v>8</v>
      </c>
      <c r="K2847" t="s">
        <v>694</v>
      </c>
      <c r="L2847">
        <v>1</v>
      </c>
    </row>
    <row r="2848" spans="1:12" x14ac:dyDescent="0.2">
      <c r="A2848" s="1" t="d">
        <v>2023-02-16</v>
      </c>
      <c r="B2848" s="45">
        <v>-1</v>
      </c>
      <c r="C2848" t="s">
        <v>20</v>
      </c>
      <c r="D2848" t="str">
        <f>_xlfn.XLOOKUP(Table2[[#This Row],[Patron Group]],$R$10:$R$24,$S$10:$S$24)</f>
        <v>Graduate</v>
      </c>
      <c r="E2848" s="1" t="d">
        <v>2023-03-02</v>
      </c>
      <c r="F2848" t="s">
        <v>106</v>
      </c>
      <c r="G2848" t="s">
        <v>2274</v>
      </c>
      <c r="H2848" t="str">
        <f>_xlfn.XLOOKUP(Table2[[#This Row],[Unique BarCode]],$N$10:$N$37,$O$10:$O$37)</f>
        <v>MacBook</v>
      </c>
      <c r="I2848" t="str">
        <f>_xlfn.XLOOKUP(Table2[[#This Row],[Unique BarCode]],$N$10:$N$37,$P$10:$P$37)</f>
        <v>Device</v>
      </c>
      <c r="J2848" t="s">
        <v>8</v>
      </c>
      <c r="K2848" t="s">
        <v>107</v>
      </c>
      <c r="L2848">
        <v>1</v>
      </c>
    </row>
    <row r="2849" spans="1:12" x14ac:dyDescent="0.2">
      <c r="A2849" s="1" t="d">
        <v>2023-02-16</v>
      </c>
      <c r="B2849" s="45">
        <v>-1</v>
      </c>
      <c r="C2849" t="s">
        <v>20</v>
      </c>
      <c r="D2849" t="str">
        <f>_xlfn.XLOOKUP(Table2[[#This Row],[Patron Group]],$R$10:$R$24,$S$10:$S$24)</f>
        <v>Graduate</v>
      </c>
      <c r="E2849" s="1" t="d">
        <v>2023-03-02</v>
      </c>
      <c r="F2849" t="s">
        <v>985</v>
      </c>
      <c r="G2849" t="s">
        <v>2274</v>
      </c>
      <c r="H2849" t="str">
        <f>_xlfn.XLOOKUP(Table2[[#This Row],[Unique BarCode]],$N$10:$N$37,$O$10:$O$37)</f>
        <v>MacBook</v>
      </c>
      <c r="I2849" t="str">
        <f>_xlfn.XLOOKUP(Table2[[#This Row],[Unique BarCode]],$N$10:$N$37,$P$10:$P$37)</f>
        <v>Device</v>
      </c>
      <c r="J2849" t="s">
        <v>8</v>
      </c>
      <c r="K2849" t="s">
        <v>986</v>
      </c>
      <c r="L2849">
        <v>1</v>
      </c>
    </row>
    <row r="2850" spans="1:12" x14ac:dyDescent="0.2">
      <c r="A2850" s="1" t="d">
        <v>2023-02-16</v>
      </c>
      <c r="B2850" s="45">
        <v>-1</v>
      </c>
      <c r="C2850" t="s">
        <v>20</v>
      </c>
      <c r="D2850" t="str">
        <f>_xlfn.XLOOKUP(Table2[[#This Row],[Patron Group]],$R$10:$R$24,$S$10:$S$24)</f>
        <v>Graduate</v>
      </c>
      <c r="E2850" s="1" t="d">
        <v>2023-03-02</v>
      </c>
      <c r="F2850" t="s">
        <v>1472</v>
      </c>
      <c r="G2850" t="s">
        <v>2274</v>
      </c>
      <c r="H2850" t="str">
        <f>_xlfn.XLOOKUP(Table2[[#This Row],[Unique BarCode]],$N$10:$N$37,$O$10:$O$37)</f>
        <v>MacBook</v>
      </c>
      <c r="I2850" t="str">
        <f>_xlfn.XLOOKUP(Table2[[#This Row],[Unique BarCode]],$N$10:$N$37,$P$10:$P$37)</f>
        <v>Device</v>
      </c>
      <c r="J2850" t="s">
        <v>8</v>
      </c>
      <c r="K2850" t="s">
        <v>1473</v>
      </c>
      <c r="L2850">
        <v>1</v>
      </c>
    </row>
    <row r="2851" spans="1:12" x14ac:dyDescent="0.2">
      <c r="A2851" s="1" t="d">
        <v>2023-02-16</v>
      </c>
      <c r="B2851" s="45">
        <v>-1</v>
      </c>
      <c r="C2851" t="s">
        <v>20</v>
      </c>
      <c r="D2851" t="str">
        <f>_xlfn.XLOOKUP(Table2[[#This Row],[Patron Group]],$R$10:$R$24,$S$10:$S$24)</f>
        <v>Graduate</v>
      </c>
      <c r="E2851" s="1" t="d">
        <v>2023-03-02</v>
      </c>
      <c r="F2851" t="s">
        <v>796</v>
      </c>
      <c r="G2851" t="s">
        <v>2263</v>
      </c>
      <c r="H2851" t="str">
        <f>_xlfn.XLOOKUP(Table2[[#This Row],[Unique BarCode]],$N$10:$N$37,$O$10:$O$37)</f>
        <v>HP Laptop</v>
      </c>
      <c r="I2851" t="str">
        <f>_xlfn.XLOOKUP(Table2[[#This Row],[Unique BarCode]],$N$10:$N$37,$P$10:$P$37)</f>
        <v>Device</v>
      </c>
      <c r="J2851" t="s">
        <v>8</v>
      </c>
      <c r="K2851" t="s">
        <v>797</v>
      </c>
      <c r="L2851">
        <v>1</v>
      </c>
    </row>
    <row r="2852" spans="1:12" x14ac:dyDescent="0.2">
      <c r="A2852" s="1" t="d">
        <v>2023-02-16</v>
      </c>
      <c r="B2852" s="45">
        <v>-1</v>
      </c>
      <c r="C2852" t="s">
        <v>20</v>
      </c>
      <c r="D2852" t="str">
        <f>_xlfn.XLOOKUP(Table2[[#This Row],[Patron Group]],$R$10:$R$24,$S$10:$S$24)</f>
        <v>Graduate</v>
      </c>
      <c r="E2852" s="1" t="d">
        <v>2023-03-02</v>
      </c>
      <c r="F2852" t="s">
        <v>696</v>
      </c>
      <c r="G2852" t="s">
        <v>2263</v>
      </c>
      <c r="H2852" t="str">
        <f>_xlfn.XLOOKUP(Table2[[#This Row],[Unique BarCode]],$N$10:$N$37,$O$10:$O$37)</f>
        <v>HP Laptop</v>
      </c>
      <c r="I2852" t="str">
        <f>_xlfn.XLOOKUP(Table2[[#This Row],[Unique BarCode]],$N$10:$N$37,$P$10:$P$37)</f>
        <v>Device</v>
      </c>
      <c r="J2852" t="s">
        <v>8</v>
      </c>
      <c r="K2852" t="s">
        <v>697</v>
      </c>
      <c r="L2852">
        <v>1</v>
      </c>
    </row>
    <row r="2853" spans="1:12" x14ac:dyDescent="0.2">
      <c r="A2853" s="1" t="d">
        <v>2023-02-16</v>
      </c>
      <c r="B2853" s="45">
        <v>-1</v>
      </c>
      <c r="C2853" t="s">
        <v>66</v>
      </c>
      <c r="D2853" t="str">
        <f>_xlfn.XLOOKUP(Table2[[#This Row],[Patron Group]],$R$10:$R$24,$S$10:$S$24)</f>
        <v>Graduate</v>
      </c>
      <c r="E2853" s="1" t="d">
        <v>2023-02-16</v>
      </c>
      <c r="F2853" t="s">
        <v>1707</v>
      </c>
      <c r="G2853" t="s">
        <v>2268</v>
      </c>
      <c r="H2853" t="str">
        <f>_xlfn.XLOOKUP(Table2[[#This Row],[Unique BarCode]],$N$10:$N$37,$O$10:$O$37)</f>
        <v>MACCHRG</v>
      </c>
      <c r="I2853" t="str">
        <f>_xlfn.XLOOKUP(Table2[[#This Row],[Unique BarCode]],$N$10:$N$37,$P$10:$P$37)</f>
        <v>Charger</v>
      </c>
      <c r="J2853" t="s">
        <v>68</v>
      </c>
      <c r="L2853">
        <v>1</v>
      </c>
    </row>
    <row r="2854" spans="1:12" x14ac:dyDescent="0.2">
      <c r="A2854" s="1" t="d">
        <v>2023-02-16</v>
      </c>
      <c r="B2854" s="45">
        <v>-1</v>
      </c>
      <c r="C2854" t="s">
        <v>66</v>
      </c>
      <c r="D2854" t="str">
        <f>_xlfn.XLOOKUP(Table2[[#This Row],[Patron Group]],$R$10:$R$24,$S$10:$S$24)</f>
        <v>Graduate</v>
      </c>
      <c r="E2854" s="1" t="d">
        <v>2023-02-16</v>
      </c>
      <c r="F2854" t="s">
        <v>1708</v>
      </c>
      <c r="G2854" t="s">
        <v>2294</v>
      </c>
      <c r="H2854" t="str">
        <f>_xlfn.XLOOKUP(Table2[[#This Row],[Unique BarCode]],$N$10:$N$37,$O$10:$O$37)</f>
        <v>UVGA</v>
      </c>
      <c r="I2854" t="str">
        <f>_xlfn.XLOOKUP(Table2[[#This Row],[Unique BarCode]],$N$10:$N$37,$P$10:$P$37)</f>
        <v>Cable</v>
      </c>
      <c r="J2854" t="s">
        <v>68</v>
      </c>
      <c r="K2854" t="s">
        <v>1709</v>
      </c>
      <c r="L2854">
        <v>1</v>
      </c>
    </row>
    <row r="2855" spans="1:12" x14ac:dyDescent="0.2">
      <c r="A2855" s="1" t="d">
        <v>2023-02-16</v>
      </c>
      <c r="B2855" s="45">
        <v>-1</v>
      </c>
      <c r="C2855" t="s">
        <v>66</v>
      </c>
      <c r="D2855" t="str">
        <f>_xlfn.XLOOKUP(Table2[[#This Row],[Patron Group]],$R$10:$R$24,$S$10:$S$24)</f>
        <v>Graduate</v>
      </c>
      <c r="E2855" s="1" t="d">
        <v>2023-02-23</v>
      </c>
      <c r="F2855" t="s">
        <v>1710</v>
      </c>
      <c r="G2855" t="s">
        <v>2273</v>
      </c>
      <c r="H2855" t="str">
        <f>_xlfn.XLOOKUP(Table2[[#This Row],[Unique BarCode]],$N$10:$N$37,$O$10:$O$37)</f>
        <v>ChromeBook</v>
      </c>
      <c r="I2855" t="str">
        <f>_xlfn.XLOOKUP(Table2[[#This Row],[Unique BarCode]],$N$10:$N$37,$P$10:$P$37)</f>
        <v>Device</v>
      </c>
      <c r="J2855" t="s">
        <v>68</v>
      </c>
      <c r="K2855" t="s">
        <v>1711</v>
      </c>
      <c r="L2855">
        <v>1</v>
      </c>
    </row>
    <row r="2856" spans="1:12" x14ac:dyDescent="0.2">
      <c r="A2856" s="1" t="d">
        <v>2023-02-16</v>
      </c>
      <c r="B2856" s="45">
        <v>-1</v>
      </c>
      <c r="C2856" t="s">
        <v>74</v>
      </c>
      <c r="D2856" t="str">
        <f>_xlfn.XLOOKUP(Table2[[#This Row],[Patron Group]],$R$10:$R$24,$S$10:$S$24)</f>
        <v>Staff</v>
      </c>
      <c r="E2856" s="1" t="d">
        <v>2023-03-02</v>
      </c>
      <c r="F2856" t="s">
        <v>1133</v>
      </c>
      <c r="G2856" t="s">
        <v>2263</v>
      </c>
      <c r="H2856" t="str">
        <f>_xlfn.XLOOKUP(Table2[[#This Row],[Unique BarCode]],$N$10:$N$37,$O$10:$O$37)</f>
        <v>HP Laptop</v>
      </c>
      <c r="I2856" t="str">
        <f>_xlfn.XLOOKUP(Table2[[#This Row],[Unique BarCode]],$N$10:$N$37,$P$10:$P$37)</f>
        <v>Device</v>
      </c>
      <c r="J2856" t="s">
        <v>8</v>
      </c>
      <c r="K2856" t="s">
        <v>1134</v>
      </c>
      <c r="L2856">
        <v>1</v>
      </c>
    </row>
    <row r="2857" spans="1:12" x14ac:dyDescent="0.2">
      <c r="A2857" s="1" t="d">
        <v>2023-02-16</v>
      </c>
      <c r="B2857" s="45">
        <v>-1</v>
      </c>
      <c r="C2857" t="s">
        <v>77</v>
      </c>
      <c r="D2857" t="str">
        <f>_xlfn.XLOOKUP(Table2[[#This Row],[Patron Group]],$R$10:$R$24,$S$10:$S$24)</f>
        <v>Undergraduate</v>
      </c>
      <c r="E2857" s="1" t="d">
        <v>2023-02-16</v>
      </c>
      <c r="F2857" t="s">
        <v>940</v>
      </c>
      <c r="G2857" t="s">
        <v>2302</v>
      </c>
      <c r="H2857" t="str">
        <f>_xlfn.XLOOKUP(Table2[[#This Row],[Unique BarCode]],$N$10:$N$37,$O$10:$O$37)</f>
        <v>IPHONE</v>
      </c>
      <c r="I2857" t="str">
        <f>_xlfn.XLOOKUP(Table2[[#This Row],[Unique BarCode]],$N$10:$N$37,$P$10:$P$37)</f>
        <v>Charger</v>
      </c>
      <c r="J2857" t="s">
        <v>49</v>
      </c>
      <c r="K2857" t="s">
        <v>941</v>
      </c>
      <c r="L2857">
        <v>1</v>
      </c>
    </row>
    <row r="2858" spans="1:12" x14ac:dyDescent="0.2">
      <c r="A2858" s="1" t="d">
        <v>2023-02-16</v>
      </c>
      <c r="B2858" s="45">
        <v>-1</v>
      </c>
      <c r="C2858" t="s">
        <v>77</v>
      </c>
      <c r="D2858" t="str">
        <f>_xlfn.XLOOKUP(Table2[[#This Row],[Patron Group]],$R$10:$R$24,$S$10:$S$24)</f>
        <v>Undergraduate</v>
      </c>
      <c r="E2858" s="1" t="d">
        <v>2023-02-16</v>
      </c>
      <c r="F2858" t="s">
        <v>1401</v>
      </c>
      <c r="G2858" t="s">
        <v>2276</v>
      </c>
      <c r="H2858" t="str">
        <f>_xlfn.XLOOKUP(Table2[[#This Row],[Unique BarCode]],$N$10:$N$37,$O$10:$O$37)</f>
        <v>CALC</v>
      </c>
      <c r="I2858" t="str">
        <f>_xlfn.XLOOKUP(Table2[[#This Row],[Unique BarCode]],$N$10:$N$37,$P$10:$P$37)</f>
        <v>Accessory</v>
      </c>
      <c r="J2858" t="s">
        <v>8</v>
      </c>
      <c r="L2858">
        <v>1</v>
      </c>
    </row>
    <row r="2859" spans="1:12" x14ac:dyDescent="0.2">
      <c r="A2859" s="1" t="d">
        <v>2023-02-16</v>
      </c>
      <c r="B2859" s="45">
        <v>-1</v>
      </c>
      <c r="C2859" t="s">
        <v>77</v>
      </c>
      <c r="D2859" t="str">
        <f>_xlfn.XLOOKUP(Table2[[#This Row],[Patron Group]],$R$10:$R$24,$S$10:$S$24)</f>
        <v>Undergraduate</v>
      </c>
      <c r="E2859" s="1" t="d">
        <v>2023-02-16</v>
      </c>
      <c r="F2859" t="s">
        <v>1532</v>
      </c>
      <c r="G2859" t="s">
        <v>2276</v>
      </c>
      <c r="H2859" t="str">
        <f>_xlfn.XLOOKUP(Table2[[#This Row],[Unique BarCode]],$N$10:$N$37,$O$10:$O$37)</f>
        <v>CALC</v>
      </c>
      <c r="I2859" t="str">
        <f>_xlfn.XLOOKUP(Table2[[#This Row],[Unique BarCode]],$N$10:$N$37,$P$10:$P$37)</f>
        <v>Accessory</v>
      </c>
      <c r="J2859" t="s">
        <v>49</v>
      </c>
      <c r="L2859">
        <v>1</v>
      </c>
    </row>
    <row r="2860" spans="1:12" x14ac:dyDescent="0.2">
      <c r="A2860" s="1" t="d">
        <v>2023-02-16</v>
      </c>
      <c r="B2860" s="45">
        <v>-1</v>
      </c>
      <c r="C2860" t="s">
        <v>77</v>
      </c>
      <c r="D2860" t="str">
        <f>_xlfn.XLOOKUP(Table2[[#This Row],[Patron Group]],$R$10:$R$24,$S$10:$S$24)</f>
        <v>Undergraduate</v>
      </c>
      <c r="E2860" s="1" t="d">
        <v>2023-02-16</v>
      </c>
      <c r="F2860" t="s">
        <v>1585</v>
      </c>
      <c r="G2860" t="s">
        <v>2276</v>
      </c>
      <c r="H2860" t="str">
        <f>_xlfn.XLOOKUP(Table2[[#This Row],[Unique BarCode]],$N$10:$N$37,$O$10:$O$37)</f>
        <v>CALC</v>
      </c>
      <c r="I2860" t="str">
        <f>_xlfn.XLOOKUP(Table2[[#This Row],[Unique BarCode]],$N$10:$N$37,$P$10:$P$37)</f>
        <v>Accessory</v>
      </c>
      <c r="J2860" t="s">
        <v>49</v>
      </c>
      <c r="L2860">
        <v>1</v>
      </c>
    </row>
    <row r="2861" spans="1:12" x14ac:dyDescent="0.2">
      <c r="A2861" s="1" t="d">
        <v>2023-02-16</v>
      </c>
      <c r="B2861" s="45">
        <v>-1</v>
      </c>
      <c r="C2861" t="s">
        <v>77</v>
      </c>
      <c r="D2861" t="str">
        <f>_xlfn.XLOOKUP(Table2[[#This Row],[Patron Group]],$R$10:$R$24,$S$10:$S$24)</f>
        <v>Undergraduate</v>
      </c>
      <c r="E2861" s="1" t="d">
        <v>2023-02-16</v>
      </c>
      <c r="F2861" t="s">
        <v>1406</v>
      </c>
      <c r="G2861" t="s">
        <v>2281</v>
      </c>
      <c r="H2861" t="str">
        <f>_xlfn.XLOOKUP(Table2[[#This Row],[Unique BarCode]],$N$10:$N$37,$O$10:$O$37)</f>
        <v>HDMIC</v>
      </c>
      <c r="I2861" t="str">
        <f>_xlfn.XLOOKUP(Table2[[#This Row],[Unique BarCode]],$N$10:$N$37,$P$10:$P$37)</f>
        <v>Cable</v>
      </c>
      <c r="J2861" t="s">
        <v>8</v>
      </c>
      <c r="K2861" t="s">
        <v>1407</v>
      </c>
      <c r="L2861">
        <v>1</v>
      </c>
    </row>
    <row r="2862" spans="1:12" x14ac:dyDescent="0.2">
      <c r="A2862" s="1" t="d">
        <v>2023-02-16</v>
      </c>
      <c r="B2862" s="45">
        <v>-1</v>
      </c>
      <c r="C2862" t="s">
        <v>77</v>
      </c>
      <c r="D2862" t="str">
        <f>_xlfn.XLOOKUP(Table2[[#This Row],[Patron Group]],$R$10:$R$24,$S$10:$S$24)</f>
        <v>Undergraduate</v>
      </c>
      <c r="E2862" s="1" t="d">
        <v>2023-02-16</v>
      </c>
      <c r="F2862" t="s">
        <v>1684</v>
      </c>
      <c r="G2862" t="s">
        <v>2266</v>
      </c>
      <c r="H2862" t="str">
        <f>_xlfn.XLOOKUP(Table2[[#This Row],[Unique BarCode]],$N$10:$N$37,$O$10:$O$37)</f>
        <v>Headphones</v>
      </c>
      <c r="I2862" t="str">
        <f>_xlfn.XLOOKUP(Table2[[#This Row],[Unique BarCode]],$N$10:$N$37,$P$10:$P$37)</f>
        <v>Accessory</v>
      </c>
      <c r="J2862" t="s">
        <v>8</v>
      </c>
      <c r="K2862" t="s">
        <v>1685</v>
      </c>
      <c r="L2862">
        <v>1</v>
      </c>
    </row>
    <row r="2863" spans="1:12" x14ac:dyDescent="0.2">
      <c r="A2863" s="1" t="d">
        <v>2023-02-16</v>
      </c>
      <c r="B2863" s="45">
        <v>-1</v>
      </c>
      <c r="C2863" t="s">
        <v>77</v>
      </c>
      <c r="D2863" t="str">
        <f>_xlfn.XLOOKUP(Table2[[#This Row],[Patron Group]],$R$10:$R$24,$S$10:$S$24)</f>
        <v>Undergraduate</v>
      </c>
      <c r="E2863" s="1" t="d">
        <v>2023-02-16</v>
      </c>
      <c r="F2863" t="s">
        <v>458</v>
      </c>
      <c r="G2863" t="s">
        <v>2282</v>
      </c>
      <c r="H2863" t="str">
        <f>_xlfn.XLOOKUP(Table2[[#This Row],[Unique BarCode]],$N$10:$N$37,$O$10:$O$37)</f>
        <v>HPUSBC</v>
      </c>
      <c r="I2863" t="str">
        <f>_xlfn.XLOOKUP(Table2[[#This Row],[Unique BarCode]],$N$10:$N$37,$P$10:$P$37)</f>
        <v>Charger</v>
      </c>
      <c r="J2863" t="s">
        <v>49</v>
      </c>
      <c r="L2863">
        <v>1</v>
      </c>
    </row>
    <row r="2864" spans="1:12" x14ac:dyDescent="0.2">
      <c r="A2864" s="1" t="d">
        <v>2023-02-16</v>
      </c>
      <c r="B2864" s="45">
        <v>-1</v>
      </c>
      <c r="C2864" t="s">
        <v>77</v>
      </c>
      <c r="D2864" t="str">
        <f>_xlfn.XLOOKUP(Table2[[#This Row],[Patron Group]],$R$10:$R$24,$S$10:$S$24)</f>
        <v>Undergraduate</v>
      </c>
      <c r="E2864" s="1" t="d">
        <v>2023-02-16</v>
      </c>
      <c r="F2864" t="s">
        <v>687</v>
      </c>
      <c r="G2864" t="s">
        <v>2282</v>
      </c>
      <c r="H2864" t="str">
        <f>_xlfn.XLOOKUP(Table2[[#This Row],[Unique BarCode]],$N$10:$N$37,$O$10:$O$37)</f>
        <v>HPUSBC</v>
      </c>
      <c r="I2864" t="str">
        <f>_xlfn.XLOOKUP(Table2[[#This Row],[Unique BarCode]],$N$10:$N$37,$P$10:$P$37)</f>
        <v>Charger</v>
      </c>
      <c r="J2864" t="s">
        <v>49</v>
      </c>
      <c r="L2864">
        <v>1</v>
      </c>
    </row>
    <row r="2865" spans="1:12" x14ac:dyDescent="0.2">
      <c r="A2865" s="1" t="d">
        <v>2023-02-16</v>
      </c>
      <c r="B2865" s="45">
        <v>-1</v>
      </c>
      <c r="C2865" t="s">
        <v>77</v>
      </c>
      <c r="D2865" t="str">
        <f>_xlfn.XLOOKUP(Table2[[#This Row],[Patron Group]],$R$10:$R$24,$S$10:$S$24)</f>
        <v>Undergraduate</v>
      </c>
      <c r="E2865" s="1" t="d">
        <v>2023-02-16</v>
      </c>
      <c r="F2865" t="s">
        <v>217</v>
      </c>
      <c r="G2865" t="s">
        <v>2282</v>
      </c>
      <c r="H2865" t="str">
        <f>_xlfn.XLOOKUP(Table2[[#This Row],[Unique BarCode]],$N$10:$N$37,$O$10:$O$37)</f>
        <v>HPUSBC</v>
      </c>
      <c r="I2865" t="str">
        <f>_xlfn.XLOOKUP(Table2[[#This Row],[Unique BarCode]],$N$10:$N$37,$P$10:$P$37)</f>
        <v>Charger</v>
      </c>
      <c r="J2865" t="s">
        <v>49</v>
      </c>
      <c r="L2865">
        <v>1</v>
      </c>
    </row>
    <row r="2866" spans="1:12" x14ac:dyDescent="0.2">
      <c r="A2866" s="1" t="d">
        <v>2023-02-16</v>
      </c>
      <c r="B2866" s="45">
        <v>-1</v>
      </c>
      <c r="C2866" t="s">
        <v>77</v>
      </c>
      <c r="D2866" t="str">
        <f>_xlfn.XLOOKUP(Table2[[#This Row],[Patron Group]],$R$10:$R$24,$S$10:$S$24)</f>
        <v>Undergraduate</v>
      </c>
      <c r="E2866" s="1" t="d">
        <v>2023-02-16</v>
      </c>
      <c r="F2866" t="s">
        <v>1712</v>
      </c>
      <c r="G2866" t="s">
        <v>2265</v>
      </c>
      <c r="H2866" t="str">
        <f>_xlfn.XLOOKUP(Table2[[#This Row],[Unique BarCode]],$N$10:$N$37,$O$10:$O$37)</f>
        <v>IPHONE</v>
      </c>
      <c r="I2866" t="str">
        <f>_xlfn.XLOOKUP(Table2[[#This Row],[Unique BarCode]],$N$10:$N$37,$P$10:$P$37)</f>
        <v>Charger</v>
      </c>
      <c r="J2866" t="s">
        <v>1115</v>
      </c>
      <c r="K2866" t="s">
        <v>1713</v>
      </c>
      <c r="L2866">
        <v>1</v>
      </c>
    </row>
    <row r="2867" spans="1:12" x14ac:dyDescent="0.2">
      <c r="A2867" s="1" t="d">
        <v>2023-02-16</v>
      </c>
      <c r="B2867" s="45">
        <v>-1</v>
      </c>
      <c r="C2867" t="s">
        <v>77</v>
      </c>
      <c r="D2867" t="str">
        <f>_xlfn.XLOOKUP(Table2[[#This Row],[Patron Group]],$R$10:$R$24,$S$10:$S$24)</f>
        <v>Undergraduate</v>
      </c>
      <c r="E2867" s="1" t="d">
        <v>2023-02-16</v>
      </c>
      <c r="F2867" t="s">
        <v>218</v>
      </c>
      <c r="G2867" t="s">
        <v>2265</v>
      </c>
      <c r="H2867" t="str">
        <f>_xlfn.XLOOKUP(Table2[[#This Row],[Unique BarCode]],$N$10:$N$37,$O$10:$O$37)</f>
        <v>IPHONE</v>
      </c>
      <c r="I2867" t="str">
        <f>_xlfn.XLOOKUP(Table2[[#This Row],[Unique BarCode]],$N$10:$N$37,$P$10:$P$37)</f>
        <v>Charger</v>
      </c>
      <c r="J2867" t="s">
        <v>49</v>
      </c>
      <c r="K2867" t="s">
        <v>219</v>
      </c>
      <c r="L2867">
        <v>1</v>
      </c>
    </row>
    <row r="2868" spans="1:12" x14ac:dyDescent="0.2">
      <c r="A2868" s="1" t="d">
        <v>2023-02-16</v>
      </c>
      <c r="B2868" s="45">
        <v>-1</v>
      </c>
      <c r="C2868" t="s">
        <v>77</v>
      </c>
      <c r="D2868" t="str">
        <f>_xlfn.XLOOKUP(Table2[[#This Row],[Patron Group]],$R$10:$R$24,$S$10:$S$24)</f>
        <v>Undergraduate</v>
      </c>
      <c r="E2868" s="1" t="d">
        <v>2023-02-16</v>
      </c>
      <c r="F2868" t="s">
        <v>27</v>
      </c>
      <c r="G2868" t="s">
        <v>2265</v>
      </c>
      <c r="H2868" t="str">
        <f>_xlfn.XLOOKUP(Table2[[#This Row],[Unique BarCode]],$N$10:$N$37,$O$10:$O$37)</f>
        <v>IPHONE</v>
      </c>
      <c r="I2868" t="str">
        <f>_xlfn.XLOOKUP(Table2[[#This Row],[Unique BarCode]],$N$10:$N$37,$P$10:$P$37)</f>
        <v>Charger</v>
      </c>
      <c r="J2868" t="s">
        <v>8</v>
      </c>
      <c r="K2868" t="s">
        <v>28</v>
      </c>
      <c r="L2868">
        <v>1</v>
      </c>
    </row>
    <row r="2869" spans="1:12" x14ac:dyDescent="0.2">
      <c r="A2869" s="1" t="d">
        <v>2023-02-16</v>
      </c>
      <c r="B2869" s="45">
        <v>-1</v>
      </c>
      <c r="C2869" t="s">
        <v>77</v>
      </c>
      <c r="D2869" t="str">
        <f>_xlfn.XLOOKUP(Table2[[#This Row],[Patron Group]],$R$10:$R$24,$S$10:$S$24)</f>
        <v>Undergraduate</v>
      </c>
      <c r="E2869" s="1" t="d">
        <v>2023-02-16</v>
      </c>
      <c r="F2869" t="s">
        <v>1100</v>
      </c>
      <c r="G2869" t="s">
        <v>2265</v>
      </c>
      <c r="H2869" t="str">
        <f>_xlfn.XLOOKUP(Table2[[#This Row],[Unique BarCode]],$N$10:$N$37,$O$10:$O$37)</f>
        <v>IPHONE</v>
      </c>
      <c r="I2869" t="str">
        <f>_xlfn.XLOOKUP(Table2[[#This Row],[Unique BarCode]],$N$10:$N$37,$P$10:$P$37)</f>
        <v>Charger</v>
      </c>
      <c r="J2869" t="s">
        <v>8</v>
      </c>
      <c r="K2869" t="s">
        <v>1101</v>
      </c>
      <c r="L2869">
        <v>1</v>
      </c>
    </row>
    <row r="2870" spans="1:12" x14ac:dyDescent="0.2">
      <c r="A2870" s="1" t="d">
        <v>2023-02-16</v>
      </c>
      <c r="B2870" s="45">
        <v>-1</v>
      </c>
      <c r="C2870" t="s">
        <v>77</v>
      </c>
      <c r="D2870" t="str">
        <f>_xlfn.XLOOKUP(Table2[[#This Row],[Patron Group]],$R$10:$R$24,$S$10:$S$24)</f>
        <v>Undergraduate</v>
      </c>
      <c r="E2870" s="1" t="d">
        <v>2023-02-16</v>
      </c>
      <c r="F2870" t="s">
        <v>461</v>
      </c>
      <c r="G2870" t="s">
        <v>2265</v>
      </c>
      <c r="H2870" t="str">
        <f>_xlfn.XLOOKUP(Table2[[#This Row],[Unique BarCode]],$N$10:$N$37,$O$10:$O$37)</f>
        <v>IPHONE</v>
      </c>
      <c r="I2870" t="str">
        <f>_xlfn.XLOOKUP(Table2[[#This Row],[Unique BarCode]],$N$10:$N$37,$P$10:$P$37)</f>
        <v>Charger</v>
      </c>
      <c r="J2870" t="s">
        <v>8</v>
      </c>
      <c r="K2870" t="s">
        <v>462</v>
      </c>
      <c r="L2870">
        <v>1</v>
      </c>
    </row>
    <row r="2871" spans="1:12" x14ac:dyDescent="0.2">
      <c r="A2871" s="1" t="d">
        <v>2023-02-16</v>
      </c>
      <c r="B2871" s="45">
        <v>-1</v>
      </c>
      <c r="C2871" t="s">
        <v>77</v>
      </c>
      <c r="D2871" t="str">
        <f>_xlfn.XLOOKUP(Table2[[#This Row],[Patron Group]],$R$10:$R$24,$S$10:$S$24)</f>
        <v>Undergraduate</v>
      </c>
      <c r="E2871" s="1" t="d">
        <v>2023-02-16</v>
      </c>
      <c r="F2871" t="s">
        <v>84</v>
      </c>
      <c r="G2871" t="s">
        <v>2265</v>
      </c>
      <c r="H2871" t="str">
        <f>_xlfn.XLOOKUP(Table2[[#This Row],[Unique BarCode]],$N$10:$N$37,$O$10:$O$37)</f>
        <v>IPHONE</v>
      </c>
      <c r="I2871" t="str">
        <f>_xlfn.XLOOKUP(Table2[[#This Row],[Unique BarCode]],$N$10:$N$37,$P$10:$P$37)</f>
        <v>Charger</v>
      </c>
      <c r="J2871" t="s">
        <v>8</v>
      </c>
      <c r="K2871" t="s">
        <v>85</v>
      </c>
      <c r="L2871">
        <v>1</v>
      </c>
    </row>
    <row r="2872" spans="1:12" x14ac:dyDescent="0.2">
      <c r="A2872" s="1" t="d">
        <v>2023-02-16</v>
      </c>
      <c r="B2872" s="45">
        <v>-1</v>
      </c>
      <c r="C2872" t="s">
        <v>77</v>
      </c>
      <c r="D2872" t="str">
        <f>_xlfn.XLOOKUP(Table2[[#This Row],[Patron Group]],$R$10:$R$24,$S$10:$S$24)</f>
        <v>Undergraduate</v>
      </c>
      <c r="E2872" s="1" t="d">
        <v>2023-02-16</v>
      </c>
      <c r="F2872" t="s">
        <v>839</v>
      </c>
      <c r="G2872" t="s">
        <v>2265</v>
      </c>
      <c r="H2872" t="str">
        <f>_xlfn.XLOOKUP(Table2[[#This Row],[Unique BarCode]],$N$10:$N$37,$O$10:$O$37)</f>
        <v>IPHONE</v>
      </c>
      <c r="I2872" t="str">
        <f>_xlfn.XLOOKUP(Table2[[#This Row],[Unique BarCode]],$N$10:$N$37,$P$10:$P$37)</f>
        <v>Charger</v>
      </c>
      <c r="J2872" t="s">
        <v>8</v>
      </c>
      <c r="K2872" t="s">
        <v>840</v>
      </c>
      <c r="L2872">
        <v>1</v>
      </c>
    </row>
    <row r="2873" spans="1:12" x14ac:dyDescent="0.2">
      <c r="A2873" s="1" t="d">
        <v>2023-02-16</v>
      </c>
      <c r="B2873" s="45">
        <v>-1</v>
      </c>
      <c r="C2873" t="s">
        <v>77</v>
      </c>
      <c r="D2873" t="str">
        <f>_xlfn.XLOOKUP(Table2[[#This Row],[Patron Group]],$R$10:$R$24,$S$10:$S$24)</f>
        <v>Undergraduate</v>
      </c>
      <c r="E2873" s="1" t="d">
        <v>2023-02-16</v>
      </c>
      <c r="F2873" t="s">
        <v>1497</v>
      </c>
      <c r="G2873" t="s">
        <v>2265</v>
      </c>
      <c r="H2873" t="str">
        <f>_xlfn.XLOOKUP(Table2[[#This Row],[Unique BarCode]],$N$10:$N$37,$O$10:$O$37)</f>
        <v>IPHONE</v>
      </c>
      <c r="I2873" t="str">
        <f>_xlfn.XLOOKUP(Table2[[#This Row],[Unique BarCode]],$N$10:$N$37,$P$10:$P$37)</f>
        <v>Charger</v>
      </c>
      <c r="J2873" t="s">
        <v>8</v>
      </c>
      <c r="L2873">
        <v>1</v>
      </c>
    </row>
    <row r="2874" spans="1:12" x14ac:dyDescent="0.2">
      <c r="A2874" s="1" t="d">
        <v>2023-02-16</v>
      </c>
      <c r="B2874" s="45">
        <v>-1</v>
      </c>
      <c r="C2874" t="s">
        <v>77</v>
      </c>
      <c r="D2874" t="str">
        <f>_xlfn.XLOOKUP(Table2[[#This Row],[Patron Group]],$R$10:$R$24,$S$10:$S$24)</f>
        <v>Undergraduate</v>
      </c>
      <c r="E2874" s="1" t="d">
        <v>2023-02-16</v>
      </c>
      <c r="F2874" t="s">
        <v>86</v>
      </c>
      <c r="G2874" t="s">
        <v>2265</v>
      </c>
      <c r="H2874" t="str">
        <f>_xlfn.XLOOKUP(Table2[[#This Row],[Unique BarCode]],$N$10:$N$37,$O$10:$O$37)</f>
        <v>IPHONE</v>
      </c>
      <c r="I2874" t="str">
        <f>_xlfn.XLOOKUP(Table2[[#This Row],[Unique BarCode]],$N$10:$N$37,$P$10:$P$37)</f>
        <v>Charger</v>
      </c>
      <c r="J2874" t="s">
        <v>8</v>
      </c>
      <c r="K2874" t="s">
        <v>87</v>
      </c>
      <c r="L2874">
        <v>1</v>
      </c>
    </row>
    <row r="2875" spans="1:12" x14ac:dyDescent="0.2">
      <c r="A2875" s="1" t="d">
        <v>2023-02-16</v>
      </c>
      <c r="B2875" s="45">
        <v>-1</v>
      </c>
      <c r="C2875" t="s">
        <v>77</v>
      </c>
      <c r="D2875" t="str">
        <f>_xlfn.XLOOKUP(Table2[[#This Row],[Patron Group]],$R$10:$R$24,$S$10:$S$24)</f>
        <v>Undergraduate</v>
      </c>
      <c r="E2875" s="1" t="d">
        <v>2023-02-16</v>
      </c>
      <c r="F2875" t="s">
        <v>433</v>
      </c>
      <c r="G2875" t="s">
        <v>2265</v>
      </c>
      <c r="H2875" t="str">
        <f>_xlfn.XLOOKUP(Table2[[#This Row],[Unique BarCode]],$N$10:$N$37,$O$10:$O$37)</f>
        <v>IPHONE</v>
      </c>
      <c r="I2875" t="str">
        <f>_xlfn.XLOOKUP(Table2[[#This Row],[Unique BarCode]],$N$10:$N$37,$P$10:$P$37)</f>
        <v>Charger</v>
      </c>
      <c r="J2875" t="s">
        <v>8</v>
      </c>
      <c r="K2875" t="s">
        <v>434</v>
      </c>
      <c r="L2875">
        <v>1</v>
      </c>
    </row>
    <row r="2876" spans="1:12" x14ac:dyDescent="0.2">
      <c r="A2876" s="1" t="d">
        <v>2023-02-16</v>
      </c>
      <c r="B2876" s="45">
        <v>-1</v>
      </c>
      <c r="C2876" t="s">
        <v>77</v>
      </c>
      <c r="D2876" t="str">
        <f>_xlfn.XLOOKUP(Table2[[#This Row],[Patron Group]],$R$10:$R$24,$S$10:$S$24)</f>
        <v>Undergraduate</v>
      </c>
      <c r="E2876" s="1" t="d">
        <v>2023-02-16</v>
      </c>
      <c r="F2876" t="s">
        <v>1534</v>
      </c>
      <c r="G2876" t="s">
        <v>2265</v>
      </c>
      <c r="H2876" t="str">
        <f>_xlfn.XLOOKUP(Table2[[#This Row],[Unique BarCode]],$N$10:$N$37,$O$10:$O$37)</f>
        <v>IPHONE</v>
      </c>
      <c r="I2876" t="str">
        <f>_xlfn.XLOOKUP(Table2[[#This Row],[Unique BarCode]],$N$10:$N$37,$P$10:$P$37)</f>
        <v>Charger</v>
      </c>
      <c r="J2876" t="s">
        <v>128</v>
      </c>
      <c r="L2876">
        <v>1</v>
      </c>
    </row>
    <row r="2877" spans="1:12" x14ac:dyDescent="0.2">
      <c r="A2877" s="1" t="d">
        <v>2023-02-16</v>
      </c>
      <c r="B2877" s="45">
        <v>-1</v>
      </c>
      <c r="C2877" t="s">
        <v>77</v>
      </c>
      <c r="D2877" t="str">
        <f>_xlfn.XLOOKUP(Table2[[#This Row],[Patron Group]],$R$10:$R$24,$S$10:$S$24)</f>
        <v>Undergraduate</v>
      </c>
      <c r="E2877" s="1" t="d">
        <v>2023-02-16</v>
      </c>
      <c r="F2877" t="s">
        <v>266</v>
      </c>
      <c r="G2877" t="s">
        <v>2265</v>
      </c>
      <c r="H2877" t="str">
        <f>_xlfn.XLOOKUP(Table2[[#This Row],[Unique BarCode]],$N$10:$N$37,$O$10:$O$37)</f>
        <v>IPHONE</v>
      </c>
      <c r="I2877" t="str">
        <f>_xlfn.XLOOKUP(Table2[[#This Row],[Unique BarCode]],$N$10:$N$37,$P$10:$P$37)</f>
        <v>Charger</v>
      </c>
      <c r="J2877" t="s">
        <v>8</v>
      </c>
      <c r="L2877">
        <v>1</v>
      </c>
    </row>
    <row r="2878" spans="1:12" x14ac:dyDescent="0.2">
      <c r="A2878" s="1" t="d">
        <v>2023-02-16</v>
      </c>
      <c r="B2878" s="45">
        <v>-1</v>
      </c>
      <c r="C2878" t="s">
        <v>77</v>
      </c>
      <c r="D2878" t="str">
        <f>_xlfn.XLOOKUP(Table2[[#This Row],[Patron Group]],$R$10:$R$24,$S$10:$S$24)</f>
        <v>Undergraduate</v>
      </c>
      <c r="E2878" s="1" t="d">
        <v>2023-02-16</v>
      </c>
      <c r="F2878" t="s">
        <v>1714</v>
      </c>
      <c r="G2878" t="s">
        <v>2296</v>
      </c>
      <c r="H2878" t="str">
        <f>_xlfn.XLOOKUP(Table2[[#This Row],[Unique BarCode]],$N$10:$N$37,$O$10:$O$37)</f>
        <v>MACUSBC</v>
      </c>
      <c r="I2878" t="str">
        <f>_xlfn.XLOOKUP(Table2[[#This Row],[Unique BarCode]],$N$10:$N$37,$P$10:$P$37)</f>
        <v>Charger</v>
      </c>
      <c r="J2878" t="s">
        <v>8</v>
      </c>
      <c r="K2878" t="s">
        <v>578</v>
      </c>
      <c r="L2878">
        <v>1</v>
      </c>
    </row>
    <row r="2879" spans="1:12" x14ac:dyDescent="0.2">
      <c r="A2879" s="1" t="d">
        <v>2023-02-16</v>
      </c>
      <c r="B2879" s="45">
        <v>-1</v>
      </c>
      <c r="C2879" t="s">
        <v>77</v>
      </c>
      <c r="D2879" t="str">
        <f>_xlfn.XLOOKUP(Table2[[#This Row],[Patron Group]],$R$10:$R$24,$S$10:$S$24)</f>
        <v>Undergraduate</v>
      </c>
      <c r="E2879" s="1" t="d">
        <v>2023-02-16</v>
      </c>
      <c r="F2879" t="s">
        <v>1621</v>
      </c>
      <c r="G2879" t="s">
        <v>2296</v>
      </c>
      <c r="H2879" t="str">
        <f>_xlfn.XLOOKUP(Table2[[#This Row],[Unique BarCode]],$N$10:$N$37,$O$10:$O$37)</f>
        <v>MACUSBC</v>
      </c>
      <c r="I2879" t="str">
        <f>_xlfn.XLOOKUP(Table2[[#This Row],[Unique BarCode]],$N$10:$N$37,$P$10:$P$37)</f>
        <v>Charger</v>
      </c>
      <c r="J2879" t="s">
        <v>8</v>
      </c>
      <c r="K2879" t="s">
        <v>472</v>
      </c>
      <c r="L2879">
        <v>1</v>
      </c>
    </row>
    <row r="2880" spans="1:12" x14ac:dyDescent="0.2">
      <c r="A2880" s="1" t="d">
        <v>2023-02-16</v>
      </c>
      <c r="B2880" s="45">
        <v>-1</v>
      </c>
      <c r="C2880" t="s">
        <v>77</v>
      </c>
      <c r="D2880" t="str">
        <f>_xlfn.XLOOKUP(Table2[[#This Row],[Patron Group]],$R$10:$R$24,$S$10:$S$24)</f>
        <v>Undergraduate</v>
      </c>
      <c r="E2880" s="1" t="d">
        <v>2023-02-16</v>
      </c>
      <c r="F2880" t="s">
        <v>1631</v>
      </c>
      <c r="G2880" t="s">
        <v>2296</v>
      </c>
      <c r="H2880" t="str">
        <f>_xlfn.XLOOKUP(Table2[[#This Row],[Unique BarCode]],$N$10:$N$37,$O$10:$O$37)</f>
        <v>MACUSBC</v>
      </c>
      <c r="I2880" t="str">
        <f>_xlfn.XLOOKUP(Table2[[#This Row],[Unique BarCode]],$N$10:$N$37,$P$10:$P$37)</f>
        <v>Charger</v>
      </c>
      <c r="J2880" t="s">
        <v>8</v>
      </c>
      <c r="K2880" t="s">
        <v>277</v>
      </c>
      <c r="L2880">
        <v>1</v>
      </c>
    </row>
    <row r="2881" spans="1:12" x14ac:dyDescent="0.2">
      <c r="A2881" s="1" t="d">
        <v>2023-02-16</v>
      </c>
      <c r="B2881" s="45">
        <v>-1</v>
      </c>
      <c r="C2881" t="s">
        <v>77</v>
      </c>
      <c r="D2881" t="str">
        <f>_xlfn.XLOOKUP(Table2[[#This Row],[Patron Group]],$R$10:$R$24,$S$10:$S$24)</f>
        <v>Undergraduate</v>
      </c>
      <c r="E2881" s="1" t="d">
        <v>2023-02-16</v>
      </c>
      <c r="F2881" t="s">
        <v>1651</v>
      </c>
      <c r="G2881" t="s">
        <v>2296</v>
      </c>
      <c r="H2881" t="str">
        <f>_xlfn.XLOOKUP(Table2[[#This Row],[Unique BarCode]],$N$10:$N$37,$O$10:$O$37)</f>
        <v>MACUSBC</v>
      </c>
      <c r="I2881" t="str">
        <f>_xlfn.XLOOKUP(Table2[[#This Row],[Unique BarCode]],$N$10:$N$37,$P$10:$P$37)</f>
        <v>Charger</v>
      </c>
      <c r="J2881" t="s">
        <v>8</v>
      </c>
      <c r="K2881" t="s">
        <v>92</v>
      </c>
      <c r="L2881">
        <v>1</v>
      </c>
    </row>
    <row r="2882" spans="1:12" x14ac:dyDescent="0.2">
      <c r="A2882" s="1" t="d">
        <v>2023-02-16</v>
      </c>
      <c r="B2882" s="45">
        <v>-1</v>
      </c>
      <c r="C2882" t="s">
        <v>77</v>
      </c>
      <c r="D2882" t="str">
        <f>_xlfn.XLOOKUP(Table2[[#This Row],[Patron Group]],$R$10:$R$24,$S$10:$S$24)</f>
        <v>Undergraduate</v>
      </c>
      <c r="E2882" s="1" t="d">
        <v>2023-02-16</v>
      </c>
      <c r="F2882" t="s">
        <v>1632</v>
      </c>
      <c r="G2882" t="s">
        <v>2296</v>
      </c>
      <c r="H2882" t="str">
        <f>_xlfn.XLOOKUP(Table2[[#This Row],[Unique BarCode]],$N$10:$N$37,$O$10:$O$37)</f>
        <v>MACUSBC</v>
      </c>
      <c r="I2882" t="str">
        <f>_xlfn.XLOOKUP(Table2[[#This Row],[Unique BarCode]],$N$10:$N$37,$P$10:$P$37)</f>
        <v>Charger</v>
      </c>
      <c r="J2882" t="s">
        <v>8</v>
      </c>
      <c r="K2882" t="s">
        <v>214</v>
      </c>
      <c r="L2882">
        <v>1</v>
      </c>
    </row>
    <row r="2883" spans="1:12" x14ac:dyDescent="0.2">
      <c r="A2883" s="1" t="d">
        <v>2023-02-16</v>
      </c>
      <c r="B2883" s="45">
        <v>-1</v>
      </c>
      <c r="C2883" t="s">
        <v>77</v>
      </c>
      <c r="D2883" t="str">
        <f>_xlfn.XLOOKUP(Table2[[#This Row],[Patron Group]],$R$10:$R$24,$S$10:$S$24)</f>
        <v>Undergraduate</v>
      </c>
      <c r="E2883" s="1" t="d">
        <v>2023-02-16</v>
      </c>
      <c r="F2883" t="s">
        <v>1633</v>
      </c>
      <c r="G2883" t="s">
        <v>2296</v>
      </c>
      <c r="H2883" t="str">
        <f>_xlfn.XLOOKUP(Table2[[#This Row],[Unique BarCode]],$N$10:$N$37,$O$10:$O$37)</f>
        <v>MACUSBC</v>
      </c>
      <c r="I2883" t="str">
        <f>_xlfn.XLOOKUP(Table2[[#This Row],[Unique BarCode]],$N$10:$N$37,$P$10:$P$37)</f>
        <v>Charger</v>
      </c>
      <c r="J2883" t="s">
        <v>8</v>
      </c>
      <c r="K2883" t="s">
        <v>844</v>
      </c>
      <c r="L2883">
        <v>1</v>
      </c>
    </row>
    <row r="2884" spans="1:12" x14ac:dyDescent="0.2">
      <c r="A2884" s="1" t="d">
        <v>2023-02-16</v>
      </c>
      <c r="B2884" s="45">
        <v>-1</v>
      </c>
      <c r="C2884" t="s">
        <v>77</v>
      </c>
      <c r="D2884" t="str">
        <f>_xlfn.XLOOKUP(Table2[[#This Row],[Patron Group]],$R$10:$R$24,$S$10:$S$24)</f>
        <v>Undergraduate</v>
      </c>
      <c r="E2884" s="1" t="d">
        <v>2023-02-16</v>
      </c>
      <c r="F2884" t="s">
        <v>1634</v>
      </c>
      <c r="G2884" t="s">
        <v>2296</v>
      </c>
      <c r="H2884" t="str">
        <f>_xlfn.XLOOKUP(Table2[[#This Row],[Unique BarCode]],$N$10:$N$37,$O$10:$O$37)</f>
        <v>MACUSBC</v>
      </c>
      <c r="I2884" t="str">
        <f>_xlfn.XLOOKUP(Table2[[#This Row],[Unique BarCode]],$N$10:$N$37,$P$10:$P$37)</f>
        <v>Charger</v>
      </c>
      <c r="J2884" t="s">
        <v>8</v>
      </c>
      <c r="K2884" t="s">
        <v>38</v>
      </c>
      <c r="L2884">
        <v>1</v>
      </c>
    </row>
    <row r="2885" spans="1:12" x14ac:dyDescent="0.2">
      <c r="A2885" s="1" t="d">
        <v>2023-02-16</v>
      </c>
      <c r="B2885" s="45">
        <v>-1</v>
      </c>
      <c r="C2885" t="s">
        <v>77</v>
      </c>
      <c r="D2885" t="str">
        <f>_xlfn.XLOOKUP(Table2[[#This Row],[Patron Group]],$R$10:$R$24,$S$10:$S$24)</f>
        <v>Undergraduate</v>
      </c>
      <c r="E2885" s="1" t="d">
        <v>2023-02-16</v>
      </c>
      <c r="F2885" t="s">
        <v>1652</v>
      </c>
      <c r="G2885" t="s">
        <v>2296</v>
      </c>
      <c r="H2885" t="str">
        <f>_xlfn.XLOOKUP(Table2[[#This Row],[Unique BarCode]],$N$10:$N$37,$O$10:$O$37)</f>
        <v>MACUSBC</v>
      </c>
      <c r="I2885" t="str">
        <f>_xlfn.XLOOKUP(Table2[[#This Row],[Unique BarCode]],$N$10:$N$37,$P$10:$P$37)</f>
        <v>Charger</v>
      </c>
      <c r="J2885" t="s">
        <v>8</v>
      </c>
      <c r="K2885" t="s">
        <v>40</v>
      </c>
      <c r="L2885">
        <v>1</v>
      </c>
    </row>
    <row r="2886" spans="1:12" x14ac:dyDescent="0.2">
      <c r="A2886" s="1" t="d">
        <v>2023-02-16</v>
      </c>
      <c r="B2886" s="45">
        <v>-1</v>
      </c>
      <c r="C2886" t="s">
        <v>77</v>
      </c>
      <c r="D2886" t="str">
        <f>_xlfn.XLOOKUP(Table2[[#This Row],[Patron Group]],$R$10:$R$24,$S$10:$S$24)</f>
        <v>Undergraduate</v>
      </c>
      <c r="E2886" s="1" t="d">
        <v>2023-02-16</v>
      </c>
      <c r="F2886" t="s">
        <v>916</v>
      </c>
      <c r="G2886" t="s">
        <v>2271</v>
      </c>
      <c r="H2886" t="str">
        <f>_xlfn.XLOOKUP(Table2[[#This Row],[Unique BarCode]],$N$10:$N$37,$O$10:$O$37)</f>
        <v>OMNI</v>
      </c>
      <c r="I2886" t="str">
        <f>_xlfn.XLOOKUP(Table2[[#This Row],[Unique BarCode]],$N$10:$N$37,$P$10:$P$37)</f>
        <v>Charger</v>
      </c>
      <c r="J2886" t="s">
        <v>49</v>
      </c>
      <c r="K2886" t="s">
        <v>917</v>
      </c>
      <c r="L2886">
        <v>1</v>
      </c>
    </row>
    <row r="2887" spans="1:12" x14ac:dyDescent="0.2">
      <c r="A2887" s="1" t="d">
        <v>2023-02-16</v>
      </c>
      <c r="B2887" s="45">
        <v>-1</v>
      </c>
      <c r="C2887" t="s">
        <v>77</v>
      </c>
      <c r="D2887" t="str">
        <f>_xlfn.XLOOKUP(Table2[[#This Row],[Patron Group]],$R$10:$R$24,$S$10:$S$24)</f>
        <v>Undergraduate</v>
      </c>
      <c r="E2887" s="1" t="d">
        <v>2023-02-16</v>
      </c>
      <c r="F2887" t="s">
        <v>1288</v>
      </c>
      <c r="G2887" t="s">
        <v>2271</v>
      </c>
      <c r="H2887" t="str">
        <f>_xlfn.XLOOKUP(Table2[[#This Row],[Unique BarCode]],$N$10:$N$37,$O$10:$O$37)</f>
        <v>OMNI</v>
      </c>
      <c r="I2887" t="str">
        <f>_xlfn.XLOOKUP(Table2[[#This Row],[Unique BarCode]],$N$10:$N$37,$P$10:$P$37)</f>
        <v>Charger</v>
      </c>
      <c r="J2887" t="s">
        <v>49</v>
      </c>
      <c r="K2887" t="s">
        <v>1289</v>
      </c>
      <c r="L2887">
        <v>1</v>
      </c>
    </row>
    <row r="2888" spans="1:12" x14ac:dyDescent="0.2">
      <c r="A2888" s="1" t="d">
        <v>2023-02-16</v>
      </c>
      <c r="B2888" s="45">
        <v>-1</v>
      </c>
      <c r="C2888" t="s">
        <v>77</v>
      </c>
      <c r="D2888" t="str">
        <f>_xlfn.XLOOKUP(Table2[[#This Row],[Patron Group]],$R$10:$R$24,$S$10:$S$24)</f>
        <v>Undergraduate</v>
      </c>
      <c r="E2888" s="1" t="d">
        <v>2023-02-16</v>
      </c>
      <c r="F2888" t="s">
        <v>556</v>
      </c>
      <c r="G2888" t="s">
        <v>2285</v>
      </c>
      <c r="H2888" t="str">
        <f>_xlfn.XLOOKUP(Table2[[#This Row],[Unique BarCode]],$N$10:$N$37,$O$10:$O$37)</f>
        <v>UHDMI</v>
      </c>
      <c r="I2888" t="str">
        <f>_xlfn.XLOOKUP(Table2[[#This Row],[Unique BarCode]],$N$10:$N$37,$P$10:$P$37)</f>
        <v>Cable</v>
      </c>
      <c r="J2888" t="s">
        <v>8</v>
      </c>
      <c r="L2888">
        <v>1</v>
      </c>
    </row>
    <row r="2889" spans="1:12" x14ac:dyDescent="0.2">
      <c r="A2889" s="1" t="d">
        <v>2023-02-16</v>
      </c>
      <c r="B2889" s="45">
        <v>-1</v>
      </c>
      <c r="C2889" t="s">
        <v>77</v>
      </c>
      <c r="D2889" t="str">
        <f>_xlfn.XLOOKUP(Table2[[#This Row],[Patron Group]],$R$10:$R$24,$S$10:$S$24)</f>
        <v>Undergraduate</v>
      </c>
      <c r="E2889" s="1" t="d">
        <v>2023-02-16</v>
      </c>
      <c r="F2889" t="s">
        <v>688</v>
      </c>
      <c r="G2889" t="s">
        <v>2285</v>
      </c>
      <c r="H2889" t="str">
        <f>_xlfn.XLOOKUP(Table2[[#This Row],[Unique BarCode]],$N$10:$N$37,$O$10:$O$37)</f>
        <v>UHDMI</v>
      </c>
      <c r="I2889" t="str">
        <f>_xlfn.XLOOKUP(Table2[[#This Row],[Unique BarCode]],$N$10:$N$37,$P$10:$P$37)</f>
        <v>Cable</v>
      </c>
      <c r="J2889" t="s">
        <v>8</v>
      </c>
      <c r="L2889">
        <v>1</v>
      </c>
    </row>
    <row r="2890" spans="1:12" x14ac:dyDescent="0.2">
      <c r="A2890" s="1" t="d">
        <v>2023-02-16</v>
      </c>
      <c r="B2890" s="45">
        <v>-1</v>
      </c>
      <c r="C2890" t="s">
        <v>77</v>
      </c>
      <c r="D2890" t="str">
        <f>_xlfn.XLOOKUP(Table2[[#This Row],[Patron Group]],$R$10:$R$24,$S$10:$S$24)</f>
        <v>Undergraduate</v>
      </c>
      <c r="E2890" s="1" t="d">
        <v>2023-02-16</v>
      </c>
      <c r="F2890" t="s">
        <v>1322</v>
      </c>
      <c r="G2890" t="s">
        <v>2294</v>
      </c>
      <c r="H2890" t="str">
        <f>_xlfn.XLOOKUP(Table2[[#This Row],[Unique BarCode]],$N$10:$N$37,$O$10:$O$37)</f>
        <v>UVGA</v>
      </c>
      <c r="I2890" t="str">
        <f>_xlfn.XLOOKUP(Table2[[#This Row],[Unique BarCode]],$N$10:$N$37,$P$10:$P$37)</f>
        <v>Cable</v>
      </c>
      <c r="J2890" t="s">
        <v>8</v>
      </c>
      <c r="K2890" t="s">
        <v>1323</v>
      </c>
      <c r="L2890">
        <v>1</v>
      </c>
    </row>
    <row r="2891" spans="1:12" x14ac:dyDescent="0.2">
      <c r="A2891" s="1" t="d">
        <v>2023-02-16</v>
      </c>
      <c r="B2891" s="45">
        <v>-1</v>
      </c>
      <c r="C2891" t="s">
        <v>77</v>
      </c>
      <c r="D2891" t="str">
        <f>_xlfn.XLOOKUP(Table2[[#This Row],[Patron Group]],$R$10:$R$24,$S$10:$S$24)</f>
        <v>Undergraduate</v>
      </c>
      <c r="E2891" s="1" t="d">
        <v>2023-02-16</v>
      </c>
      <c r="F2891" t="s">
        <v>1119</v>
      </c>
      <c r="G2891" t="s">
        <v>2272</v>
      </c>
      <c r="H2891" t="str">
        <f>_xlfn.XLOOKUP(Table2[[#This Row],[Unique BarCode]],$N$10:$N$37,$O$10:$O$37)</f>
        <v>WALLADPT</v>
      </c>
      <c r="I2891" t="str">
        <f>_xlfn.XLOOKUP(Table2[[#This Row],[Unique BarCode]],$N$10:$N$37,$P$10:$P$37)</f>
        <v>Charger</v>
      </c>
      <c r="J2891" t="s">
        <v>1115</v>
      </c>
      <c r="K2891" t="s">
        <v>1120</v>
      </c>
      <c r="L2891">
        <v>1</v>
      </c>
    </row>
    <row r="2892" spans="1:12" x14ac:dyDescent="0.2">
      <c r="A2892" s="1" t="d">
        <v>2023-02-16</v>
      </c>
      <c r="B2892" s="45">
        <v>-1</v>
      </c>
      <c r="C2892" t="s">
        <v>77</v>
      </c>
      <c r="D2892" t="str">
        <f>_xlfn.XLOOKUP(Table2[[#This Row],[Patron Group]],$R$10:$R$24,$S$10:$S$24)</f>
        <v>Undergraduate</v>
      </c>
      <c r="E2892" s="1" t="d">
        <v>2023-02-16</v>
      </c>
      <c r="F2892" t="s">
        <v>1184</v>
      </c>
      <c r="G2892" t="s">
        <v>2272</v>
      </c>
      <c r="H2892" t="str">
        <f>_xlfn.XLOOKUP(Table2[[#This Row],[Unique BarCode]],$N$10:$N$37,$O$10:$O$37)</f>
        <v>WALLADPT</v>
      </c>
      <c r="I2892" t="str">
        <f>_xlfn.XLOOKUP(Table2[[#This Row],[Unique BarCode]],$N$10:$N$37,$P$10:$P$37)</f>
        <v>Charger</v>
      </c>
      <c r="J2892" t="s">
        <v>49</v>
      </c>
      <c r="K2892" t="s">
        <v>1185</v>
      </c>
      <c r="L2892">
        <v>1</v>
      </c>
    </row>
    <row r="2893" spans="1:12" x14ac:dyDescent="0.2">
      <c r="A2893" s="1" t="d">
        <v>2023-02-16</v>
      </c>
      <c r="B2893" s="45">
        <v>-1</v>
      </c>
      <c r="C2893" t="s">
        <v>77</v>
      </c>
      <c r="D2893" t="str">
        <f>_xlfn.XLOOKUP(Table2[[#This Row],[Patron Group]],$R$10:$R$24,$S$10:$S$24)</f>
        <v>Undergraduate</v>
      </c>
      <c r="E2893" s="1" t="d">
        <v>2023-02-16</v>
      </c>
      <c r="F2893" t="s">
        <v>587</v>
      </c>
      <c r="G2893" t="s">
        <v>2272</v>
      </c>
      <c r="H2893" t="str">
        <f>_xlfn.XLOOKUP(Table2[[#This Row],[Unique BarCode]],$N$10:$N$37,$O$10:$O$37)</f>
        <v>WALLADPT</v>
      </c>
      <c r="I2893" t="str">
        <f>_xlfn.XLOOKUP(Table2[[#This Row],[Unique BarCode]],$N$10:$N$37,$P$10:$P$37)</f>
        <v>Charger</v>
      </c>
      <c r="J2893" t="s">
        <v>49</v>
      </c>
      <c r="K2893" t="s">
        <v>588</v>
      </c>
      <c r="L2893">
        <v>1</v>
      </c>
    </row>
    <row r="2894" spans="1:12" x14ac:dyDescent="0.2">
      <c r="A2894" s="1" t="d">
        <v>2023-02-16</v>
      </c>
      <c r="B2894" s="45">
        <v>-1</v>
      </c>
      <c r="C2894" t="s">
        <v>77</v>
      </c>
      <c r="D2894" t="str">
        <f>_xlfn.XLOOKUP(Table2[[#This Row],[Patron Group]],$R$10:$R$24,$S$10:$S$24)</f>
        <v>Undergraduate</v>
      </c>
      <c r="E2894" s="1" t="d">
        <v>2023-02-16</v>
      </c>
      <c r="F2894" t="s">
        <v>1326</v>
      </c>
      <c r="G2894" t="s">
        <v>2272</v>
      </c>
      <c r="H2894" t="str">
        <f>_xlfn.XLOOKUP(Table2[[#This Row],[Unique BarCode]],$N$10:$N$37,$O$10:$O$37)</f>
        <v>WALLADPT</v>
      </c>
      <c r="I2894" t="str">
        <f>_xlfn.XLOOKUP(Table2[[#This Row],[Unique BarCode]],$N$10:$N$37,$P$10:$P$37)</f>
        <v>Charger</v>
      </c>
      <c r="J2894" t="s">
        <v>8</v>
      </c>
      <c r="K2894" t="s">
        <v>1327</v>
      </c>
      <c r="L2894">
        <v>1</v>
      </c>
    </row>
    <row r="2895" spans="1:12" x14ac:dyDescent="0.2">
      <c r="A2895" s="1" t="d">
        <v>2023-02-16</v>
      </c>
      <c r="B2895" s="45">
        <v>-1</v>
      </c>
      <c r="C2895" t="s">
        <v>77</v>
      </c>
      <c r="D2895" t="str">
        <f>_xlfn.XLOOKUP(Table2[[#This Row],[Patron Group]],$R$10:$R$24,$S$10:$S$24)</f>
        <v>Undergraduate</v>
      </c>
      <c r="E2895" s="1" t="d">
        <v>2023-02-16</v>
      </c>
      <c r="F2895" t="s">
        <v>1715</v>
      </c>
      <c r="G2895" t="s">
        <v>2272</v>
      </c>
      <c r="H2895" t="str">
        <f>_xlfn.XLOOKUP(Table2[[#This Row],[Unique BarCode]],$N$10:$N$37,$O$10:$O$37)</f>
        <v>WALLADPT</v>
      </c>
      <c r="I2895" t="str">
        <f>_xlfn.XLOOKUP(Table2[[#This Row],[Unique BarCode]],$N$10:$N$37,$P$10:$P$37)</f>
        <v>Charger</v>
      </c>
      <c r="J2895" t="s">
        <v>8</v>
      </c>
      <c r="L2895">
        <v>1</v>
      </c>
    </row>
    <row r="2896" spans="1:12" x14ac:dyDescent="0.2">
      <c r="A2896" s="1" t="d">
        <v>2023-02-16</v>
      </c>
      <c r="B2896" s="45">
        <v>-1</v>
      </c>
      <c r="C2896" t="s">
        <v>77</v>
      </c>
      <c r="D2896" t="str">
        <f>_xlfn.XLOOKUP(Table2[[#This Row],[Patron Group]],$R$10:$R$24,$S$10:$S$24)</f>
        <v>Undergraduate</v>
      </c>
      <c r="E2896" s="1" t="d">
        <v>2023-02-16</v>
      </c>
      <c r="F2896" t="s">
        <v>989</v>
      </c>
      <c r="G2896" t="s">
        <v>2272</v>
      </c>
      <c r="H2896" t="str">
        <f>_xlfn.XLOOKUP(Table2[[#This Row],[Unique BarCode]],$N$10:$N$37,$O$10:$O$37)</f>
        <v>WALLADPT</v>
      </c>
      <c r="I2896" t="str">
        <f>_xlfn.XLOOKUP(Table2[[#This Row],[Unique BarCode]],$N$10:$N$37,$P$10:$P$37)</f>
        <v>Charger</v>
      </c>
      <c r="J2896" t="s">
        <v>8</v>
      </c>
      <c r="L2896">
        <v>1</v>
      </c>
    </row>
    <row r="2897" spans="1:12" x14ac:dyDescent="0.2">
      <c r="A2897" s="1" t="d">
        <v>2023-02-16</v>
      </c>
      <c r="B2897" s="45">
        <v>-1</v>
      </c>
      <c r="C2897" t="s">
        <v>77</v>
      </c>
      <c r="D2897" t="str">
        <f>_xlfn.XLOOKUP(Table2[[#This Row],[Patron Group]],$R$10:$R$24,$S$10:$S$24)</f>
        <v>Undergraduate</v>
      </c>
      <c r="E2897" s="1" t="d">
        <v>2023-02-16</v>
      </c>
      <c r="F2897" t="s">
        <v>856</v>
      </c>
      <c r="G2897" t="s">
        <v>2272</v>
      </c>
      <c r="H2897" t="str">
        <f>_xlfn.XLOOKUP(Table2[[#This Row],[Unique BarCode]],$N$10:$N$37,$O$10:$O$37)</f>
        <v>WALLADPT</v>
      </c>
      <c r="I2897" t="str">
        <f>_xlfn.XLOOKUP(Table2[[#This Row],[Unique BarCode]],$N$10:$N$37,$P$10:$P$37)</f>
        <v>Charger</v>
      </c>
      <c r="J2897" t="s">
        <v>8</v>
      </c>
      <c r="L2897">
        <v>1</v>
      </c>
    </row>
    <row r="2898" spans="1:12" x14ac:dyDescent="0.2">
      <c r="A2898" s="1" t="d">
        <v>2023-02-16</v>
      </c>
      <c r="B2898" s="45">
        <v>-1</v>
      </c>
      <c r="C2898" t="s">
        <v>77</v>
      </c>
      <c r="D2898" t="str">
        <f>_xlfn.XLOOKUP(Table2[[#This Row],[Patron Group]],$R$10:$R$24,$S$10:$S$24)</f>
        <v>Undergraduate</v>
      </c>
      <c r="E2898" s="1" t="d">
        <v>2023-02-16</v>
      </c>
      <c r="F2898" t="s">
        <v>47</v>
      </c>
      <c r="G2898" t="s">
        <v>2272</v>
      </c>
      <c r="H2898" t="str">
        <f>_xlfn.XLOOKUP(Table2[[#This Row],[Unique BarCode]],$N$10:$N$37,$O$10:$O$37)</f>
        <v>WALLADPT</v>
      </c>
      <c r="I2898" t="str">
        <f>_xlfn.XLOOKUP(Table2[[#This Row],[Unique BarCode]],$N$10:$N$37,$P$10:$P$37)</f>
        <v>Charger</v>
      </c>
      <c r="J2898" t="s">
        <v>8</v>
      </c>
      <c r="L2898">
        <v>1</v>
      </c>
    </row>
    <row r="2899" spans="1:12" x14ac:dyDescent="0.2">
      <c r="A2899" s="1" t="d">
        <v>2023-02-16</v>
      </c>
      <c r="B2899" s="45">
        <v>-1</v>
      </c>
      <c r="C2899" t="s">
        <v>77</v>
      </c>
      <c r="D2899" t="str">
        <f>_xlfn.XLOOKUP(Table2[[#This Row],[Patron Group]],$R$10:$R$24,$S$10:$S$24)</f>
        <v>Undergraduate</v>
      </c>
      <c r="E2899" s="1" t="d">
        <v>2023-02-16</v>
      </c>
      <c r="F2899" t="s">
        <v>96</v>
      </c>
      <c r="G2899" t="s">
        <v>2272</v>
      </c>
      <c r="H2899" t="str">
        <f>_xlfn.XLOOKUP(Table2[[#This Row],[Unique BarCode]],$N$10:$N$37,$O$10:$O$37)</f>
        <v>WALLADPT</v>
      </c>
      <c r="I2899" t="str">
        <f>_xlfn.XLOOKUP(Table2[[#This Row],[Unique BarCode]],$N$10:$N$37,$P$10:$P$37)</f>
        <v>Charger</v>
      </c>
      <c r="J2899" t="s">
        <v>8</v>
      </c>
      <c r="L2899">
        <v>1</v>
      </c>
    </row>
    <row r="2900" spans="1:12" x14ac:dyDescent="0.2">
      <c r="A2900" s="1" t="d">
        <v>2023-02-16</v>
      </c>
      <c r="B2900" s="45">
        <v>-1</v>
      </c>
      <c r="C2900" t="s">
        <v>77</v>
      </c>
      <c r="D2900" t="str">
        <f>_xlfn.XLOOKUP(Table2[[#This Row],[Patron Group]],$R$10:$R$24,$S$10:$S$24)</f>
        <v>Undergraduate</v>
      </c>
      <c r="E2900" s="1" t="d">
        <v>2023-02-16</v>
      </c>
      <c r="F2900" t="s">
        <v>97</v>
      </c>
      <c r="G2900" t="s">
        <v>2272</v>
      </c>
      <c r="H2900" t="str">
        <f>_xlfn.XLOOKUP(Table2[[#This Row],[Unique BarCode]],$N$10:$N$37,$O$10:$O$37)</f>
        <v>WALLADPT</v>
      </c>
      <c r="I2900" t="str">
        <f>_xlfn.XLOOKUP(Table2[[#This Row],[Unique BarCode]],$N$10:$N$37,$P$10:$P$37)</f>
        <v>Charger</v>
      </c>
      <c r="J2900" t="s">
        <v>8</v>
      </c>
      <c r="L2900">
        <v>1</v>
      </c>
    </row>
    <row r="2901" spans="1:12" x14ac:dyDescent="0.2">
      <c r="A2901" s="1" t="d">
        <v>2023-02-16</v>
      </c>
      <c r="B2901" s="45">
        <v>-1</v>
      </c>
      <c r="C2901" t="s">
        <v>77</v>
      </c>
      <c r="D2901" t="str">
        <f>_xlfn.XLOOKUP(Table2[[#This Row],[Patron Group]],$R$10:$R$24,$S$10:$S$24)</f>
        <v>Undergraduate</v>
      </c>
      <c r="E2901" s="1" t="d">
        <v>2023-02-16</v>
      </c>
      <c r="F2901" t="s">
        <v>275</v>
      </c>
      <c r="G2901" t="s">
        <v>2272</v>
      </c>
      <c r="H2901" t="str">
        <f>_xlfn.XLOOKUP(Table2[[#This Row],[Unique BarCode]],$N$10:$N$37,$O$10:$O$37)</f>
        <v>WALLADPT</v>
      </c>
      <c r="I2901" t="str">
        <f>_xlfn.XLOOKUP(Table2[[#This Row],[Unique BarCode]],$N$10:$N$37,$P$10:$P$37)</f>
        <v>Charger</v>
      </c>
      <c r="J2901" t="s">
        <v>8</v>
      </c>
      <c r="L2901">
        <v>1</v>
      </c>
    </row>
    <row r="2902" spans="1:12" x14ac:dyDescent="0.2">
      <c r="A2902" s="1" t="d">
        <v>2023-02-16</v>
      </c>
      <c r="B2902" s="45">
        <v>-1</v>
      </c>
      <c r="C2902" t="s">
        <v>77</v>
      </c>
      <c r="D2902" t="str">
        <f>_xlfn.XLOOKUP(Table2[[#This Row],[Patron Group]],$R$10:$R$24,$S$10:$S$24)</f>
        <v>Undergraduate</v>
      </c>
      <c r="E2902" s="1" t="d">
        <v>2023-02-23</v>
      </c>
      <c r="F2902" t="s">
        <v>1211</v>
      </c>
      <c r="G2902" t="s">
        <v>2273</v>
      </c>
      <c r="H2902" t="str">
        <f>_xlfn.XLOOKUP(Table2[[#This Row],[Unique BarCode]],$N$10:$N$37,$O$10:$O$37)</f>
        <v>ChromeBook</v>
      </c>
      <c r="I2902" t="str">
        <f>_xlfn.XLOOKUP(Table2[[#This Row],[Unique BarCode]],$N$10:$N$37,$P$10:$P$37)</f>
        <v>Device</v>
      </c>
      <c r="J2902" t="s">
        <v>68</v>
      </c>
      <c r="L2902">
        <v>1</v>
      </c>
    </row>
    <row r="2903" spans="1:12" x14ac:dyDescent="0.2">
      <c r="A2903" s="1" t="d">
        <v>2023-02-16</v>
      </c>
      <c r="B2903" s="45">
        <v>-1</v>
      </c>
      <c r="C2903" t="s">
        <v>77</v>
      </c>
      <c r="D2903" t="str">
        <f>_xlfn.XLOOKUP(Table2[[#This Row],[Patron Group]],$R$10:$R$24,$S$10:$S$24)</f>
        <v>Undergraduate</v>
      </c>
      <c r="E2903" s="1" t="d">
        <v>2023-02-23</v>
      </c>
      <c r="F2903" t="s">
        <v>561</v>
      </c>
      <c r="G2903" t="s">
        <v>2273</v>
      </c>
      <c r="H2903" t="str">
        <f>_xlfn.XLOOKUP(Table2[[#This Row],[Unique BarCode]],$N$10:$N$37,$O$10:$O$37)</f>
        <v>ChromeBook</v>
      </c>
      <c r="I2903" t="str">
        <f>_xlfn.XLOOKUP(Table2[[#This Row],[Unique BarCode]],$N$10:$N$37,$P$10:$P$37)</f>
        <v>Device</v>
      </c>
      <c r="J2903" t="s">
        <v>128</v>
      </c>
      <c r="K2903" t="s">
        <v>562</v>
      </c>
      <c r="L2903">
        <v>1</v>
      </c>
    </row>
    <row r="2904" spans="1:12" x14ac:dyDescent="0.2">
      <c r="A2904" s="1" t="d">
        <v>2023-02-16</v>
      </c>
      <c r="B2904" s="45">
        <v>-1</v>
      </c>
      <c r="C2904" t="s">
        <v>77</v>
      </c>
      <c r="D2904" t="str">
        <f>_xlfn.XLOOKUP(Table2[[#This Row],[Patron Group]],$R$10:$R$24,$S$10:$S$24)</f>
        <v>Undergraduate</v>
      </c>
      <c r="E2904" s="1" t="d">
        <v>2023-02-23</v>
      </c>
      <c r="F2904" t="s">
        <v>1716</v>
      </c>
      <c r="G2904" t="s">
        <v>2274</v>
      </c>
      <c r="H2904" t="str">
        <f>_xlfn.XLOOKUP(Table2[[#This Row],[Unique BarCode]],$N$10:$N$37,$O$10:$O$37)</f>
        <v>MacBook</v>
      </c>
      <c r="I2904" t="str">
        <f>_xlfn.XLOOKUP(Table2[[#This Row],[Unique BarCode]],$N$10:$N$37,$P$10:$P$37)</f>
        <v>Device</v>
      </c>
      <c r="J2904" t="s">
        <v>8</v>
      </c>
      <c r="K2904" t="s">
        <v>1717</v>
      </c>
      <c r="L2904">
        <v>1</v>
      </c>
    </row>
    <row r="2905" spans="1:12" x14ac:dyDescent="0.2">
      <c r="A2905" s="1" t="d">
        <v>2023-02-16</v>
      </c>
      <c r="B2905" s="45">
        <v>-1</v>
      </c>
      <c r="C2905" t="s">
        <v>77</v>
      </c>
      <c r="D2905" t="str">
        <f>_xlfn.XLOOKUP(Table2[[#This Row],[Patron Group]],$R$10:$R$24,$S$10:$S$24)</f>
        <v>Undergraduate</v>
      </c>
      <c r="E2905" s="1" t="d">
        <v>2023-02-23</v>
      </c>
      <c r="F2905" t="s">
        <v>1718</v>
      </c>
      <c r="G2905" t="s">
        <v>2274</v>
      </c>
      <c r="H2905" t="str">
        <f>_xlfn.XLOOKUP(Table2[[#This Row],[Unique BarCode]],$N$10:$N$37,$O$10:$O$37)</f>
        <v>MacBook</v>
      </c>
      <c r="I2905" t="str">
        <f>_xlfn.XLOOKUP(Table2[[#This Row],[Unique BarCode]],$N$10:$N$37,$P$10:$P$37)</f>
        <v>Device</v>
      </c>
      <c r="J2905" t="s">
        <v>8</v>
      </c>
      <c r="K2905" t="s">
        <v>1719</v>
      </c>
      <c r="L2905">
        <v>1</v>
      </c>
    </row>
    <row r="2906" spans="1:12" x14ac:dyDescent="0.2">
      <c r="A2906" s="1" t="d">
        <v>2023-02-16</v>
      </c>
      <c r="B2906" s="45">
        <v>-1</v>
      </c>
      <c r="C2906" t="s">
        <v>77</v>
      </c>
      <c r="D2906" t="str">
        <f>_xlfn.XLOOKUP(Table2[[#This Row],[Patron Group]],$R$10:$R$24,$S$10:$S$24)</f>
        <v>Undergraduate</v>
      </c>
      <c r="E2906" s="1" t="d">
        <v>2023-02-23</v>
      </c>
      <c r="F2906" t="s">
        <v>1720</v>
      </c>
      <c r="G2906" t="s">
        <v>2274</v>
      </c>
      <c r="H2906" t="str">
        <f>_xlfn.XLOOKUP(Table2[[#This Row],[Unique BarCode]],$N$10:$N$37,$O$10:$O$37)</f>
        <v>MacBook</v>
      </c>
      <c r="I2906" t="str">
        <f>_xlfn.XLOOKUP(Table2[[#This Row],[Unique BarCode]],$N$10:$N$37,$P$10:$P$37)</f>
        <v>Device</v>
      </c>
      <c r="J2906" t="s">
        <v>8</v>
      </c>
      <c r="K2906" t="s">
        <v>1720</v>
      </c>
      <c r="L2906">
        <v>1</v>
      </c>
    </row>
    <row r="2907" spans="1:12" x14ac:dyDescent="0.2">
      <c r="A2907" s="1" t="d">
        <v>2023-02-16</v>
      </c>
      <c r="B2907" s="45">
        <v>-1</v>
      </c>
      <c r="C2907" t="s">
        <v>77</v>
      </c>
      <c r="D2907" t="str">
        <f>_xlfn.XLOOKUP(Table2[[#This Row],[Patron Group]],$R$10:$R$24,$S$10:$S$24)</f>
        <v>Undergraduate</v>
      </c>
      <c r="E2907" s="1" t="d">
        <v>2023-02-23</v>
      </c>
      <c r="F2907" t="s">
        <v>1721</v>
      </c>
      <c r="G2907" t="s">
        <v>2274</v>
      </c>
      <c r="H2907" t="str">
        <f>_xlfn.XLOOKUP(Table2[[#This Row],[Unique BarCode]],$N$10:$N$37,$O$10:$O$37)</f>
        <v>MacBook</v>
      </c>
      <c r="I2907" t="str">
        <f>_xlfn.XLOOKUP(Table2[[#This Row],[Unique BarCode]],$N$10:$N$37,$P$10:$P$37)</f>
        <v>Device</v>
      </c>
      <c r="J2907" t="s">
        <v>8</v>
      </c>
      <c r="K2907" t="s">
        <v>1721</v>
      </c>
      <c r="L2907">
        <v>1</v>
      </c>
    </row>
    <row r="2908" spans="1:12" x14ac:dyDescent="0.2">
      <c r="A2908" s="1" t="d">
        <v>2023-02-16</v>
      </c>
      <c r="B2908" s="45">
        <v>-1</v>
      </c>
      <c r="C2908" t="s">
        <v>77</v>
      </c>
      <c r="D2908" t="str">
        <f>_xlfn.XLOOKUP(Table2[[#This Row],[Patron Group]],$R$10:$R$24,$S$10:$S$24)</f>
        <v>Undergraduate</v>
      </c>
      <c r="E2908" s="1" t="d">
        <v>2023-02-23</v>
      </c>
      <c r="F2908" t="s">
        <v>1722</v>
      </c>
      <c r="G2908" t="s">
        <v>2275</v>
      </c>
      <c r="H2908" t="str">
        <f>_xlfn.XLOOKUP(Table2[[#This Row],[Unique BarCode]],$N$10:$N$37,$O$10:$O$37)</f>
        <v>iPad</v>
      </c>
      <c r="I2908" t="str">
        <f>_xlfn.XLOOKUP(Table2[[#This Row],[Unique BarCode]],$N$10:$N$37,$P$10:$P$37)</f>
        <v>Device</v>
      </c>
      <c r="J2908" t="s">
        <v>8</v>
      </c>
      <c r="K2908" t="s">
        <v>1723</v>
      </c>
      <c r="L2908">
        <v>1</v>
      </c>
    </row>
    <row r="2909" spans="1:12" x14ac:dyDescent="0.2">
      <c r="A2909" s="1" t="d">
        <v>2023-02-16</v>
      </c>
      <c r="B2909" s="45">
        <v>-1</v>
      </c>
      <c r="C2909" t="s">
        <v>77</v>
      </c>
      <c r="D2909" t="str">
        <f>_xlfn.XLOOKUP(Table2[[#This Row],[Patron Group]],$R$10:$R$24,$S$10:$S$24)</f>
        <v>Undergraduate</v>
      </c>
      <c r="E2909" s="1" t="d">
        <v>2023-02-23</v>
      </c>
      <c r="F2909" t="s">
        <v>239</v>
      </c>
      <c r="G2909" t="s">
        <v>2275</v>
      </c>
      <c r="H2909" t="str">
        <f>_xlfn.XLOOKUP(Table2[[#This Row],[Unique BarCode]],$N$10:$N$37,$O$10:$O$37)</f>
        <v>iPad</v>
      </c>
      <c r="I2909" t="str">
        <f>_xlfn.XLOOKUP(Table2[[#This Row],[Unique BarCode]],$N$10:$N$37,$P$10:$P$37)</f>
        <v>Device</v>
      </c>
      <c r="J2909" t="s">
        <v>8</v>
      </c>
      <c r="L2909">
        <v>1</v>
      </c>
    </row>
    <row r="2910" spans="1:12" x14ac:dyDescent="0.2">
      <c r="A2910" s="1" t="d">
        <v>2023-02-16</v>
      </c>
      <c r="B2910" s="45">
        <v>-1</v>
      </c>
      <c r="C2910" t="s">
        <v>77</v>
      </c>
      <c r="D2910" t="str">
        <f>_xlfn.XLOOKUP(Table2[[#This Row],[Patron Group]],$R$10:$R$24,$S$10:$S$24)</f>
        <v>Undergraduate</v>
      </c>
      <c r="E2910" s="1" t="d">
        <v>2023-02-23</v>
      </c>
      <c r="F2910" t="s">
        <v>167</v>
      </c>
      <c r="G2910" t="s">
        <v>2263</v>
      </c>
      <c r="H2910" t="str">
        <f>_xlfn.XLOOKUP(Table2[[#This Row],[Unique BarCode]],$N$10:$N$37,$O$10:$O$37)</f>
        <v>HP Laptop</v>
      </c>
      <c r="I2910" t="str">
        <f>_xlfn.XLOOKUP(Table2[[#This Row],[Unique BarCode]],$N$10:$N$37,$P$10:$P$37)</f>
        <v>Device</v>
      </c>
      <c r="J2910" t="s">
        <v>8</v>
      </c>
      <c r="K2910" t="s">
        <v>168</v>
      </c>
      <c r="L2910">
        <v>1</v>
      </c>
    </row>
    <row r="2911" spans="1:12" x14ac:dyDescent="0.2">
      <c r="A2911" s="1" t="d">
        <v>2023-02-16</v>
      </c>
      <c r="B2911" s="45">
        <v>-1</v>
      </c>
      <c r="C2911" t="s">
        <v>77</v>
      </c>
      <c r="D2911" t="str">
        <f>_xlfn.XLOOKUP(Table2[[#This Row],[Patron Group]],$R$10:$R$24,$S$10:$S$24)</f>
        <v>Undergraduate</v>
      </c>
      <c r="E2911" s="1" t="d">
        <v>2023-02-23</v>
      </c>
      <c r="F2911" t="s">
        <v>177</v>
      </c>
      <c r="G2911" t="s">
        <v>2263</v>
      </c>
      <c r="H2911" t="str">
        <f>_xlfn.XLOOKUP(Table2[[#This Row],[Unique BarCode]],$N$10:$N$37,$O$10:$O$37)</f>
        <v>HP Laptop</v>
      </c>
      <c r="I2911" t="str">
        <f>_xlfn.XLOOKUP(Table2[[#This Row],[Unique BarCode]],$N$10:$N$37,$P$10:$P$37)</f>
        <v>Device</v>
      </c>
      <c r="J2911" t="s">
        <v>8</v>
      </c>
      <c r="K2911" t="s">
        <v>178</v>
      </c>
      <c r="L2911">
        <v>1</v>
      </c>
    </row>
    <row r="2912" spans="1:12" x14ac:dyDescent="0.2">
      <c r="A2912" s="1" t="d">
        <v>2023-02-16</v>
      </c>
      <c r="B2912" s="45">
        <v>-1</v>
      </c>
      <c r="C2912" t="s">
        <v>77</v>
      </c>
      <c r="D2912" t="str">
        <f>_xlfn.XLOOKUP(Table2[[#This Row],[Patron Group]],$R$10:$R$24,$S$10:$S$24)</f>
        <v>Undergraduate</v>
      </c>
      <c r="E2912" s="1" t="d">
        <v>2023-03-01</v>
      </c>
      <c r="F2912" t="s">
        <v>1724</v>
      </c>
      <c r="G2912" t="s">
        <v>2273</v>
      </c>
      <c r="H2912" t="str">
        <f>_xlfn.XLOOKUP(Table2[[#This Row],[Unique BarCode]],$N$10:$N$37,$O$10:$O$37)</f>
        <v>ChromeBook</v>
      </c>
      <c r="I2912" t="str">
        <f>_xlfn.XLOOKUP(Table2[[#This Row],[Unique BarCode]],$N$10:$N$37,$P$10:$P$37)</f>
        <v>Device</v>
      </c>
      <c r="J2912" t="s">
        <v>8</v>
      </c>
      <c r="K2912" t="s">
        <v>1725</v>
      </c>
      <c r="L2912">
        <v>1</v>
      </c>
    </row>
    <row r="2913" spans="1:12" x14ac:dyDescent="0.2">
      <c r="A2913" s="1" t="d">
        <v>2023-02-16</v>
      </c>
      <c r="B2913" s="45">
        <v>-1</v>
      </c>
      <c r="C2913" t="s">
        <v>77</v>
      </c>
      <c r="D2913" t="str">
        <f>_xlfn.XLOOKUP(Table2[[#This Row],[Patron Group]],$R$10:$R$24,$S$10:$S$24)</f>
        <v>Undergraduate</v>
      </c>
      <c r="E2913" s="1" t="d">
        <v>2023-03-02</v>
      </c>
      <c r="F2913" t="s">
        <v>1358</v>
      </c>
      <c r="G2913" t="s">
        <v>2274</v>
      </c>
      <c r="H2913" t="str">
        <f>_xlfn.XLOOKUP(Table2[[#This Row],[Unique BarCode]],$N$10:$N$37,$O$10:$O$37)</f>
        <v>MacBook</v>
      </c>
      <c r="I2913" t="str">
        <f>_xlfn.XLOOKUP(Table2[[#This Row],[Unique BarCode]],$N$10:$N$37,$P$10:$P$37)</f>
        <v>Device</v>
      </c>
      <c r="J2913" t="s">
        <v>8</v>
      </c>
      <c r="K2913" t="s">
        <v>1359</v>
      </c>
      <c r="L2913">
        <v>1</v>
      </c>
    </row>
    <row r="2914" spans="1:12" x14ac:dyDescent="0.2">
      <c r="A2914" s="1" t="d">
        <v>2023-02-16</v>
      </c>
      <c r="B2914" s="45">
        <v>-1</v>
      </c>
      <c r="C2914" t="s">
        <v>77</v>
      </c>
      <c r="D2914" t="str">
        <f>_xlfn.XLOOKUP(Table2[[#This Row],[Patron Group]],$R$10:$R$24,$S$10:$S$24)</f>
        <v>Undergraduate</v>
      </c>
      <c r="E2914" s="1" t="d">
        <v>2023-03-02</v>
      </c>
      <c r="F2914" t="s">
        <v>1375</v>
      </c>
      <c r="G2914" t="s">
        <v>2274</v>
      </c>
      <c r="H2914" t="str">
        <f>_xlfn.XLOOKUP(Table2[[#This Row],[Unique BarCode]],$N$10:$N$37,$O$10:$O$37)</f>
        <v>MacBook</v>
      </c>
      <c r="I2914" t="str">
        <f>_xlfn.XLOOKUP(Table2[[#This Row],[Unique BarCode]],$N$10:$N$37,$P$10:$P$37)</f>
        <v>Device</v>
      </c>
      <c r="J2914" t="s">
        <v>8</v>
      </c>
      <c r="K2914" t="s">
        <v>1375</v>
      </c>
      <c r="L2914">
        <v>1</v>
      </c>
    </row>
    <row r="2915" spans="1:12" x14ac:dyDescent="0.2">
      <c r="A2915" s="1" t="d">
        <v>2023-02-16</v>
      </c>
      <c r="B2915" s="45">
        <v>-1</v>
      </c>
      <c r="C2915" t="s">
        <v>77</v>
      </c>
      <c r="D2915" t="str">
        <f>_xlfn.XLOOKUP(Table2[[#This Row],[Patron Group]],$R$10:$R$24,$S$10:$S$24)</f>
        <v>Undergraduate</v>
      </c>
      <c r="E2915" s="1" t="d">
        <v>2023-03-02</v>
      </c>
      <c r="F2915" t="s">
        <v>1437</v>
      </c>
      <c r="G2915" t="s">
        <v>2274</v>
      </c>
      <c r="H2915" t="str">
        <f>_xlfn.XLOOKUP(Table2[[#This Row],[Unique BarCode]],$N$10:$N$37,$O$10:$O$37)</f>
        <v>MacBook</v>
      </c>
      <c r="I2915" t="str">
        <f>_xlfn.XLOOKUP(Table2[[#This Row],[Unique BarCode]],$N$10:$N$37,$P$10:$P$37)</f>
        <v>Device</v>
      </c>
      <c r="J2915" t="s">
        <v>8</v>
      </c>
      <c r="K2915" t="s">
        <v>1437</v>
      </c>
      <c r="L2915">
        <v>1</v>
      </c>
    </row>
    <row r="2916" spans="1:12" x14ac:dyDescent="0.2">
      <c r="A2916" s="1" t="d">
        <v>2023-02-16</v>
      </c>
      <c r="B2916" s="45">
        <v>-1</v>
      </c>
      <c r="C2916" t="s">
        <v>77</v>
      </c>
      <c r="D2916" t="str">
        <f>_xlfn.XLOOKUP(Table2[[#This Row],[Patron Group]],$R$10:$R$24,$S$10:$S$24)</f>
        <v>Undergraduate</v>
      </c>
      <c r="E2916" s="1" t="d">
        <v>2023-03-02</v>
      </c>
      <c r="F2916" t="s">
        <v>1295</v>
      </c>
      <c r="G2916" t="s">
        <v>2274</v>
      </c>
      <c r="H2916" t="str">
        <f>_xlfn.XLOOKUP(Table2[[#This Row],[Unique BarCode]],$N$10:$N$37,$O$10:$O$37)</f>
        <v>MacBook</v>
      </c>
      <c r="I2916" t="str">
        <f>_xlfn.XLOOKUP(Table2[[#This Row],[Unique BarCode]],$N$10:$N$37,$P$10:$P$37)</f>
        <v>Device</v>
      </c>
      <c r="J2916" t="s">
        <v>8</v>
      </c>
      <c r="K2916" t="s">
        <v>1295</v>
      </c>
      <c r="L2916">
        <v>1</v>
      </c>
    </row>
    <row r="2917" spans="1:12" x14ac:dyDescent="0.2">
      <c r="A2917" s="1" t="d">
        <v>2023-02-16</v>
      </c>
      <c r="B2917" s="45">
        <v>-1</v>
      </c>
      <c r="C2917" t="s">
        <v>77</v>
      </c>
      <c r="D2917" t="str">
        <f>_xlfn.XLOOKUP(Table2[[#This Row],[Patron Group]],$R$10:$R$24,$S$10:$S$24)</f>
        <v>Undergraduate</v>
      </c>
      <c r="E2917" s="1" t="d">
        <v>2023-03-02</v>
      </c>
      <c r="F2917" t="s">
        <v>1698</v>
      </c>
      <c r="G2917" t="s">
        <v>2275</v>
      </c>
      <c r="H2917" t="str">
        <f>_xlfn.XLOOKUP(Table2[[#This Row],[Unique BarCode]],$N$10:$N$37,$O$10:$O$37)</f>
        <v>iPad</v>
      </c>
      <c r="I2917" t="str">
        <f>_xlfn.XLOOKUP(Table2[[#This Row],[Unique BarCode]],$N$10:$N$37,$P$10:$P$37)</f>
        <v>Device</v>
      </c>
      <c r="J2917" t="s">
        <v>8</v>
      </c>
      <c r="K2917" t="s">
        <v>1699</v>
      </c>
      <c r="L2917">
        <v>1</v>
      </c>
    </row>
    <row r="2918" spans="1:12" x14ac:dyDescent="0.2">
      <c r="A2918" s="1" t="d">
        <v>2023-02-16</v>
      </c>
      <c r="B2918" s="45">
        <v>-1</v>
      </c>
      <c r="C2918" t="s">
        <v>77</v>
      </c>
      <c r="D2918" t="str">
        <f>_xlfn.XLOOKUP(Table2[[#This Row],[Patron Group]],$R$10:$R$24,$S$10:$S$24)</f>
        <v>Undergraduate</v>
      </c>
      <c r="E2918" s="1" t="d">
        <v>2023-03-02</v>
      </c>
      <c r="F2918" t="s">
        <v>1726</v>
      </c>
      <c r="G2918" t="s">
        <v>2275</v>
      </c>
      <c r="H2918" t="str">
        <f>_xlfn.XLOOKUP(Table2[[#This Row],[Unique BarCode]],$N$10:$N$37,$O$10:$O$37)</f>
        <v>iPad</v>
      </c>
      <c r="I2918" t="str">
        <f>_xlfn.XLOOKUP(Table2[[#This Row],[Unique BarCode]],$N$10:$N$37,$P$10:$P$37)</f>
        <v>Device</v>
      </c>
      <c r="J2918" t="s">
        <v>8</v>
      </c>
      <c r="K2918" t="s">
        <v>1727</v>
      </c>
      <c r="L2918">
        <v>1</v>
      </c>
    </row>
    <row r="2919" spans="1:12" x14ac:dyDescent="0.2">
      <c r="A2919" s="1" t="d">
        <v>2023-02-16</v>
      </c>
      <c r="B2919" s="45">
        <v>5561697820006530</v>
      </c>
      <c r="C2919" t="s">
        <v>77</v>
      </c>
      <c r="D2919" t="str">
        <f>_xlfn.XLOOKUP(Table2[[#This Row],[Patron Group]],$R$10:$R$24,$S$10:$S$24)</f>
        <v>Undergraduate</v>
      </c>
      <c r="E2919" s="1" t="d">
        <v>2023-02-23</v>
      </c>
      <c r="F2919" t="s">
        <v>125</v>
      </c>
      <c r="G2919" t="s">
        <v>2263</v>
      </c>
      <c r="H2919" t="str">
        <f>_xlfn.XLOOKUP(Table2[[#This Row],[Unique BarCode]],$N$10:$N$37,$O$10:$O$37)</f>
        <v>HP Laptop</v>
      </c>
      <c r="I2919" t="str">
        <f>_xlfn.XLOOKUP(Table2[[#This Row],[Unique BarCode]],$N$10:$N$37,$P$10:$P$37)</f>
        <v>Device</v>
      </c>
      <c r="J2919" t="s">
        <v>8</v>
      </c>
      <c r="K2919" t="s">
        <v>126</v>
      </c>
      <c r="L2919">
        <v>1</v>
      </c>
    </row>
    <row r="2920" spans="1:12" x14ac:dyDescent="0.2">
      <c r="A2920" s="1" t="d">
        <v>2023-02-17</v>
      </c>
      <c r="B2920" s="45">
        <v>-1</v>
      </c>
      <c r="C2920" t="s">
        <v>20</v>
      </c>
      <c r="D2920" t="str">
        <f>_xlfn.XLOOKUP(Table2[[#This Row],[Patron Group]],$R$10:$R$24,$S$10:$S$24)</f>
        <v>Graduate</v>
      </c>
      <c r="E2920" s="1" t="d">
        <v>2023-02-17</v>
      </c>
      <c r="F2920" t="s">
        <v>809</v>
      </c>
      <c r="G2920" t="s">
        <v>2266</v>
      </c>
      <c r="H2920" t="str">
        <f>_xlfn.XLOOKUP(Table2[[#This Row],[Unique BarCode]],$N$10:$N$37,$O$10:$O$37)</f>
        <v>Headphones</v>
      </c>
      <c r="I2920" t="str">
        <f>_xlfn.XLOOKUP(Table2[[#This Row],[Unique BarCode]],$N$10:$N$37,$P$10:$P$37)</f>
        <v>Accessory</v>
      </c>
      <c r="J2920" t="s">
        <v>8</v>
      </c>
      <c r="K2920" t="s">
        <v>810</v>
      </c>
      <c r="L2920">
        <v>1</v>
      </c>
    </row>
    <row r="2921" spans="1:12" x14ac:dyDescent="0.2">
      <c r="A2921" s="1" t="d">
        <v>2023-02-17</v>
      </c>
      <c r="B2921" s="45">
        <v>-1</v>
      </c>
      <c r="C2921" t="s">
        <v>20</v>
      </c>
      <c r="D2921" t="str">
        <f>_xlfn.XLOOKUP(Table2[[#This Row],[Patron Group]],$R$10:$R$24,$S$10:$S$24)</f>
        <v>Graduate</v>
      </c>
      <c r="E2921" s="1" t="d">
        <v>2023-02-17</v>
      </c>
      <c r="F2921" t="s">
        <v>21</v>
      </c>
      <c r="G2921" t="s">
        <v>2266</v>
      </c>
      <c r="H2921" t="str">
        <f>_xlfn.XLOOKUP(Table2[[#This Row],[Unique BarCode]],$N$10:$N$37,$O$10:$O$37)</f>
        <v>Headphones</v>
      </c>
      <c r="I2921" t="str">
        <f>_xlfn.XLOOKUP(Table2[[#This Row],[Unique BarCode]],$N$10:$N$37,$P$10:$P$37)</f>
        <v>Accessory</v>
      </c>
      <c r="J2921" t="s">
        <v>8</v>
      </c>
      <c r="K2921" t="s">
        <v>22</v>
      </c>
      <c r="L2921">
        <v>1</v>
      </c>
    </row>
    <row r="2922" spans="1:12" x14ac:dyDescent="0.2">
      <c r="A2922" s="1" t="d">
        <v>2023-02-17</v>
      </c>
      <c r="B2922" s="45">
        <v>-1</v>
      </c>
      <c r="C2922" t="s">
        <v>20</v>
      </c>
      <c r="D2922" t="str">
        <f>_xlfn.XLOOKUP(Table2[[#This Row],[Patron Group]],$R$10:$R$24,$S$10:$S$24)</f>
        <v>Graduate</v>
      </c>
      <c r="E2922" s="1" t="d">
        <v>2023-02-17</v>
      </c>
      <c r="F2922" t="s">
        <v>458</v>
      </c>
      <c r="G2922" t="s">
        <v>2282</v>
      </c>
      <c r="H2922" t="str">
        <f>_xlfn.XLOOKUP(Table2[[#This Row],[Unique BarCode]],$N$10:$N$37,$O$10:$O$37)</f>
        <v>HPUSBC</v>
      </c>
      <c r="I2922" t="str">
        <f>_xlfn.XLOOKUP(Table2[[#This Row],[Unique BarCode]],$N$10:$N$37,$P$10:$P$37)</f>
        <v>Charger</v>
      </c>
      <c r="J2922" t="s">
        <v>49</v>
      </c>
      <c r="L2922">
        <v>1</v>
      </c>
    </row>
    <row r="2923" spans="1:12" x14ac:dyDescent="0.2">
      <c r="A2923" s="1" t="d">
        <v>2023-02-17</v>
      </c>
      <c r="B2923" s="45">
        <v>-1</v>
      </c>
      <c r="C2923" t="s">
        <v>20</v>
      </c>
      <c r="D2923" t="str">
        <f>_xlfn.XLOOKUP(Table2[[#This Row],[Patron Group]],$R$10:$R$24,$S$10:$S$24)</f>
        <v>Graduate</v>
      </c>
      <c r="E2923" s="1" t="d">
        <v>2023-02-17</v>
      </c>
      <c r="F2923" t="s">
        <v>84</v>
      </c>
      <c r="G2923" t="s">
        <v>2265</v>
      </c>
      <c r="H2923" t="str">
        <f>_xlfn.XLOOKUP(Table2[[#This Row],[Unique BarCode]],$N$10:$N$37,$O$10:$O$37)</f>
        <v>IPHONE</v>
      </c>
      <c r="I2923" t="str">
        <f>_xlfn.XLOOKUP(Table2[[#This Row],[Unique BarCode]],$N$10:$N$37,$P$10:$P$37)</f>
        <v>Charger</v>
      </c>
      <c r="J2923" t="s">
        <v>8</v>
      </c>
      <c r="K2923" t="s">
        <v>85</v>
      </c>
      <c r="L2923">
        <v>1</v>
      </c>
    </row>
    <row r="2924" spans="1:12" x14ac:dyDescent="0.2">
      <c r="A2924" s="1" t="d">
        <v>2023-02-17</v>
      </c>
      <c r="B2924" s="45">
        <v>-1</v>
      </c>
      <c r="C2924" t="s">
        <v>20</v>
      </c>
      <c r="D2924" t="str">
        <f>_xlfn.XLOOKUP(Table2[[#This Row],[Patron Group]],$R$10:$R$24,$S$10:$S$24)</f>
        <v>Graduate</v>
      </c>
      <c r="E2924" s="1" t="d">
        <v>2023-02-17</v>
      </c>
      <c r="F2924" t="s">
        <v>29</v>
      </c>
      <c r="G2924" t="s">
        <v>2265</v>
      </c>
      <c r="H2924" t="str">
        <f>_xlfn.XLOOKUP(Table2[[#This Row],[Unique BarCode]],$N$10:$N$37,$O$10:$O$37)</f>
        <v>IPHONE</v>
      </c>
      <c r="I2924" t="str">
        <f>_xlfn.XLOOKUP(Table2[[#This Row],[Unique BarCode]],$N$10:$N$37,$P$10:$P$37)</f>
        <v>Charger</v>
      </c>
      <c r="J2924" t="s">
        <v>8</v>
      </c>
      <c r="K2924" t="s">
        <v>30</v>
      </c>
      <c r="L2924">
        <v>1</v>
      </c>
    </row>
    <row r="2925" spans="1:12" x14ac:dyDescent="0.2">
      <c r="A2925" s="1" t="d">
        <v>2023-02-17</v>
      </c>
      <c r="B2925" s="45">
        <v>-1</v>
      </c>
      <c r="C2925" t="s">
        <v>20</v>
      </c>
      <c r="D2925" t="str">
        <f>_xlfn.XLOOKUP(Table2[[#This Row],[Patron Group]],$R$10:$R$24,$S$10:$S$24)</f>
        <v>Graduate</v>
      </c>
      <c r="E2925" s="1" t="d">
        <v>2023-02-17</v>
      </c>
      <c r="F2925" t="s">
        <v>813</v>
      </c>
      <c r="G2925" t="s">
        <v>2268</v>
      </c>
      <c r="H2925" t="str">
        <f>_xlfn.XLOOKUP(Table2[[#This Row],[Unique BarCode]],$N$10:$N$37,$O$10:$O$37)</f>
        <v>MACCHRG</v>
      </c>
      <c r="I2925" t="str">
        <f>_xlfn.XLOOKUP(Table2[[#This Row],[Unique BarCode]],$N$10:$N$37,$P$10:$P$37)</f>
        <v>Charger</v>
      </c>
      <c r="J2925" t="s">
        <v>13</v>
      </c>
      <c r="K2925" t="s">
        <v>814</v>
      </c>
      <c r="L2925">
        <v>1</v>
      </c>
    </row>
    <row r="2926" spans="1:12" x14ac:dyDescent="0.2">
      <c r="A2926" s="1" t="d">
        <v>2023-02-17</v>
      </c>
      <c r="B2926" s="45">
        <v>-1</v>
      </c>
      <c r="C2926" t="s">
        <v>20</v>
      </c>
      <c r="D2926" t="str">
        <f>_xlfn.XLOOKUP(Table2[[#This Row],[Patron Group]],$R$10:$R$24,$S$10:$S$24)</f>
        <v>Graduate</v>
      </c>
      <c r="E2926" s="1" t="d">
        <v>2023-02-17</v>
      </c>
      <c r="F2926" t="s">
        <v>1688</v>
      </c>
      <c r="G2926" t="s">
        <v>2296</v>
      </c>
      <c r="H2926" t="str">
        <f>_xlfn.XLOOKUP(Table2[[#This Row],[Unique BarCode]],$N$10:$N$37,$O$10:$O$37)</f>
        <v>MACUSBC</v>
      </c>
      <c r="I2926" t="str">
        <f>_xlfn.XLOOKUP(Table2[[#This Row],[Unique BarCode]],$N$10:$N$37,$P$10:$P$37)</f>
        <v>Charger</v>
      </c>
      <c r="J2926" t="s">
        <v>8</v>
      </c>
      <c r="K2926" t="s">
        <v>225</v>
      </c>
      <c r="L2926">
        <v>1</v>
      </c>
    </row>
    <row r="2927" spans="1:12" x14ac:dyDescent="0.2">
      <c r="A2927" s="1" t="d">
        <v>2023-02-17</v>
      </c>
      <c r="B2927" s="45">
        <v>-1</v>
      </c>
      <c r="C2927" t="s">
        <v>20</v>
      </c>
      <c r="D2927" t="str">
        <f>_xlfn.XLOOKUP(Table2[[#This Row],[Patron Group]],$R$10:$R$24,$S$10:$S$24)</f>
        <v>Graduate</v>
      </c>
      <c r="E2927" s="1" t="d">
        <v>2023-02-17</v>
      </c>
      <c r="F2927" t="s">
        <v>1630</v>
      </c>
      <c r="G2927" t="s">
        <v>2296</v>
      </c>
      <c r="H2927" t="str">
        <f>_xlfn.XLOOKUP(Table2[[#This Row],[Unique BarCode]],$N$10:$N$37,$O$10:$O$37)</f>
        <v>MACUSBC</v>
      </c>
      <c r="I2927" t="str">
        <f>_xlfn.XLOOKUP(Table2[[#This Row],[Unique BarCode]],$N$10:$N$37,$P$10:$P$37)</f>
        <v>Charger</v>
      </c>
      <c r="J2927" t="s">
        <v>8</v>
      </c>
      <c r="K2927" t="s">
        <v>470</v>
      </c>
      <c r="L2927">
        <v>1</v>
      </c>
    </row>
    <row r="2928" spans="1:12" x14ac:dyDescent="0.2">
      <c r="A2928" s="1" t="d">
        <v>2023-02-17</v>
      </c>
      <c r="B2928" s="45">
        <v>-1</v>
      </c>
      <c r="C2928" t="s">
        <v>20</v>
      </c>
      <c r="D2928" t="str">
        <f>_xlfn.XLOOKUP(Table2[[#This Row],[Patron Group]],$R$10:$R$24,$S$10:$S$24)</f>
        <v>Graduate</v>
      </c>
      <c r="E2928" s="1" t="d">
        <v>2023-02-17</v>
      </c>
      <c r="F2928" t="s">
        <v>1621</v>
      </c>
      <c r="G2928" t="s">
        <v>2296</v>
      </c>
      <c r="H2928" t="str">
        <f>_xlfn.XLOOKUP(Table2[[#This Row],[Unique BarCode]],$N$10:$N$37,$O$10:$O$37)</f>
        <v>MACUSBC</v>
      </c>
      <c r="I2928" t="str">
        <f>_xlfn.XLOOKUP(Table2[[#This Row],[Unique BarCode]],$N$10:$N$37,$P$10:$P$37)</f>
        <v>Charger</v>
      </c>
      <c r="J2928" t="s">
        <v>8</v>
      </c>
      <c r="K2928" t="s">
        <v>472</v>
      </c>
      <c r="L2928">
        <v>1</v>
      </c>
    </row>
    <row r="2929" spans="1:12" x14ac:dyDescent="0.2">
      <c r="A2929" s="1" t="d">
        <v>2023-02-17</v>
      </c>
      <c r="B2929" s="45">
        <v>-1</v>
      </c>
      <c r="C2929" t="s">
        <v>20</v>
      </c>
      <c r="D2929" t="str">
        <f>_xlfn.XLOOKUP(Table2[[#This Row],[Patron Group]],$R$10:$R$24,$S$10:$S$24)</f>
        <v>Graduate</v>
      </c>
      <c r="E2929" s="1" t="d">
        <v>2023-02-17</v>
      </c>
      <c r="F2929" t="s">
        <v>1634</v>
      </c>
      <c r="G2929" t="s">
        <v>2296</v>
      </c>
      <c r="H2929" t="str">
        <f>_xlfn.XLOOKUP(Table2[[#This Row],[Unique BarCode]],$N$10:$N$37,$O$10:$O$37)</f>
        <v>MACUSBC</v>
      </c>
      <c r="I2929" t="str">
        <f>_xlfn.XLOOKUP(Table2[[#This Row],[Unique BarCode]],$N$10:$N$37,$P$10:$P$37)</f>
        <v>Charger</v>
      </c>
      <c r="J2929" t="s">
        <v>8</v>
      </c>
      <c r="K2929" t="s">
        <v>38</v>
      </c>
      <c r="L2929">
        <v>1</v>
      </c>
    </row>
    <row r="2930" spans="1:12" x14ac:dyDescent="0.2">
      <c r="A2930" s="1" t="d">
        <v>2023-02-17</v>
      </c>
      <c r="B2930" s="45">
        <v>-1</v>
      </c>
      <c r="C2930" t="s">
        <v>20</v>
      </c>
      <c r="D2930" t="str">
        <f>_xlfn.XLOOKUP(Table2[[#This Row],[Patron Group]],$R$10:$R$24,$S$10:$S$24)</f>
        <v>Graduate</v>
      </c>
      <c r="E2930" s="1" t="d">
        <v>2023-02-17</v>
      </c>
      <c r="F2930" t="s">
        <v>47</v>
      </c>
      <c r="G2930" t="s">
        <v>2272</v>
      </c>
      <c r="H2930" t="str">
        <f>_xlfn.XLOOKUP(Table2[[#This Row],[Unique BarCode]],$N$10:$N$37,$O$10:$O$37)</f>
        <v>WALLADPT</v>
      </c>
      <c r="I2930" t="str">
        <f>_xlfn.XLOOKUP(Table2[[#This Row],[Unique BarCode]],$N$10:$N$37,$P$10:$P$37)</f>
        <v>Charger</v>
      </c>
      <c r="J2930" t="s">
        <v>8</v>
      </c>
      <c r="L2930">
        <v>1</v>
      </c>
    </row>
    <row r="2931" spans="1:12" x14ac:dyDescent="0.2">
      <c r="A2931" s="1" t="d">
        <v>2023-02-17</v>
      </c>
      <c r="B2931" s="45">
        <v>-1</v>
      </c>
      <c r="C2931" t="s">
        <v>20</v>
      </c>
      <c r="D2931" t="str">
        <f>_xlfn.XLOOKUP(Table2[[#This Row],[Patron Group]],$R$10:$R$24,$S$10:$S$24)</f>
        <v>Graduate</v>
      </c>
      <c r="E2931" s="1" t="d">
        <v>2023-02-24</v>
      </c>
      <c r="F2931" t="s">
        <v>440</v>
      </c>
      <c r="G2931" t="s">
        <v>2273</v>
      </c>
      <c r="H2931" t="str">
        <f>_xlfn.XLOOKUP(Table2[[#This Row],[Unique BarCode]],$N$10:$N$37,$O$10:$O$37)</f>
        <v>ChromeBook</v>
      </c>
      <c r="I2931" t="str">
        <f>_xlfn.XLOOKUP(Table2[[#This Row],[Unique BarCode]],$N$10:$N$37,$P$10:$P$37)</f>
        <v>Device</v>
      </c>
      <c r="J2931" t="s">
        <v>13</v>
      </c>
      <c r="K2931" t="s">
        <v>441</v>
      </c>
      <c r="L2931">
        <v>1</v>
      </c>
    </row>
    <row r="2932" spans="1:12" x14ac:dyDescent="0.2">
      <c r="A2932" s="1" t="d">
        <v>2023-02-17</v>
      </c>
      <c r="B2932" s="45">
        <v>-1</v>
      </c>
      <c r="C2932" t="s">
        <v>20</v>
      </c>
      <c r="D2932" t="str">
        <f>_xlfn.XLOOKUP(Table2[[#This Row],[Patron Group]],$R$10:$R$24,$S$10:$S$24)</f>
        <v>Graduate</v>
      </c>
      <c r="E2932" s="1" t="d">
        <v>2023-02-24</v>
      </c>
      <c r="F2932" t="s">
        <v>691</v>
      </c>
      <c r="G2932" t="s">
        <v>2273</v>
      </c>
      <c r="H2932" t="str">
        <f>_xlfn.XLOOKUP(Table2[[#This Row],[Unique BarCode]],$N$10:$N$37,$O$10:$O$37)</f>
        <v>ChromeBook</v>
      </c>
      <c r="I2932" t="str">
        <f>_xlfn.XLOOKUP(Table2[[#This Row],[Unique BarCode]],$N$10:$N$37,$P$10:$P$37)</f>
        <v>Device</v>
      </c>
      <c r="J2932" t="s">
        <v>13</v>
      </c>
      <c r="K2932" t="s">
        <v>692</v>
      </c>
      <c r="L2932">
        <v>1</v>
      </c>
    </row>
    <row r="2933" spans="1:12" x14ac:dyDescent="0.2">
      <c r="A2933" s="1" t="d">
        <v>2023-02-17</v>
      </c>
      <c r="B2933" s="45">
        <v>-1</v>
      </c>
      <c r="C2933" t="s">
        <v>20</v>
      </c>
      <c r="D2933" t="str">
        <f>_xlfn.XLOOKUP(Table2[[#This Row],[Patron Group]],$R$10:$R$24,$S$10:$S$24)</f>
        <v>Graduate</v>
      </c>
      <c r="E2933" s="1" t="d">
        <v>2023-02-24</v>
      </c>
      <c r="F2933" t="s">
        <v>1728</v>
      </c>
      <c r="G2933" t="s">
        <v>2273</v>
      </c>
      <c r="H2933" t="str">
        <f>_xlfn.XLOOKUP(Table2[[#This Row],[Unique BarCode]],$N$10:$N$37,$O$10:$O$37)</f>
        <v>ChromeBook</v>
      </c>
      <c r="I2933" t="str">
        <f>_xlfn.XLOOKUP(Table2[[#This Row],[Unique BarCode]],$N$10:$N$37,$P$10:$P$37)</f>
        <v>Device</v>
      </c>
      <c r="J2933" t="s">
        <v>128</v>
      </c>
      <c r="K2933" t="s">
        <v>1729</v>
      </c>
      <c r="L2933">
        <v>1</v>
      </c>
    </row>
    <row r="2934" spans="1:12" x14ac:dyDescent="0.2">
      <c r="A2934" s="1" t="d">
        <v>2023-02-17</v>
      </c>
      <c r="B2934" s="45">
        <v>-1</v>
      </c>
      <c r="C2934" t="s">
        <v>20</v>
      </c>
      <c r="D2934" t="str">
        <f>_xlfn.XLOOKUP(Table2[[#This Row],[Patron Group]],$R$10:$R$24,$S$10:$S$24)</f>
        <v>Graduate</v>
      </c>
      <c r="E2934" s="1" t="d">
        <v>2023-02-24</v>
      </c>
      <c r="F2934" t="s">
        <v>1730</v>
      </c>
      <c r="G2934" t="s">
        <v>2273</v>
      </c>
      <c r="H2934" t="str">
        <f>_xlfn.XLOOKUP(Table2[[#This Row],[Unique BarCode]],$N$10:$N$37,$O$10:$O$37)</f>
        <v>ChromeBook</v>
      </c>
      <c r="I2934" t="str">
        <f>_xlfn.XLOOKUP(Table2[[#This Row],[Unique BarCode]],$N$10:$N$37,$P$10:$P$37)</f>
        <v>Device</v>
      </c>
      <c r="J2934" t="s">
        <v>8</v>
      </c>
      <c r="K2934" t="s">
        <v>1731</v>
      </c>
      <c r="L2934">
        <v>1</v>
      </c>
    </row>
    <row r="2935" spans="1:12" x14ac:dyDescent="0.2">
      <c r="A2935" s="1" t="d">
        <v>2023-02-17</v>
      </c>
      <c r="B2935" s="45">
        <v>-1</v>
      </c>
      <c r="C2935" t="s">
        <v>20</v>
      </c>
      <c r="D2935" t="str">
        <f>_xlfn.XLOOKUP(Table2[[#This Row],[Patron Group]],$R$10:$R$24,$S$10:$S$24)</f>
        <v>Graduate</v>
      </c>
      <c r="E2935" s="1" t="d">
        <v>2023-02-24</v>
      </c>
      <c r="F2935" t="s">
        <v>497</v>
      </c>
      <c r="G2935" t="s">
        <v>2274</v>
      </c>
      <c r="H2935" t="str">
        <f>_xlfn.XLOOKUP(Table2[[#This Row],[Unique BarCode]],$N$10:$N$37,$O$10:$O$37)</f>
        <v>MacBook</v>
      </c>
      <c r="I2935" t="str">
        <f>_xlfn.XLOOKUP(Table2[[#This Row],[Unique BarCode]],$N$10:$N$37,$P$10:$P$37)</f>
        <v>Device</v>
      </c>
      <c r="J2935" t="s">
        <v>8</v>
      </c>
      <c r="K2935" t="s">
        <v>498</v>
      </c>
      <c r="L2935">
        <v>1</v>
      </c>
    </row>
    <row r="2936" spans="1:12" x14ac:dyDescent="0.2">
      <c r="A2936" s="1" t="d">
        <v>2023-02-17</v>
      </c>
      <c r="B2936" s="45">
        <v>-1</v>
      </c>
      <c r="C2936" t="s">
        <v>20</v>
      </c>
      <c r="D2936" t="str">
        <f>_xlfn.XLOOKUP(Table2[[#This Row],[Patron Group]],$R$10:$R$24,$S$10:$S$24)</f>
        <v>Graduate</v>
      </c>
      <c r="E2936" s="1" t="d">
        <v>2023-02-24</v>
      </c>
      <c r="F2936" t="s">
        <v>1732</v>
      </c>
      <c r="G2936" t="s">
        <v>2274</v>
      </c>
      <c r="H2936" t="str">
        <f>_xlfn.XLOOKUP(Table2[[#This Row],[Unique BarCode]],$N$10:$N$37,$O$10:$O$37)</f>
        <v>MacBook</v>
      </c>
      <c r="I2936" t="str">
        <f>_xlfn.XLOOKUP(Table2[[#This Row],[Unique BarCode]],$N$10:$N$37,$P$10:$P$37)</f>
        <v>Device</v>
      </c>
      <c r="J2936" t="s">
        <v>8</v>
      </c>
      <c r="K2936" t="s">
        <v>1733</v>
      </c>
      <c r="L2936">
        <v>1</v>
      </c>
    </row>
    <row r="2937" spans="1:12" x14ac:dyDescent="0.2">
      <c r="A2937" s="1" t="d">
        <v>2023-02-17</v>
      </c>
      <c r="B2937" s="45">
        <v>-1</v>
      </c>
      <c r="C2937" t="s">
        <v>20</v>
      </c>
      <c r="D2937" t="str">
        <f>_xlfn.XLOOKUP(Table2[[#This Row],[Patron Group]],$R$10:$R$24,$S$10:$S$24)</f>
        <v>Graduate</v>
      </c>
      <c r="E2937" s="1" t="d">
        <v>2023-02-24</v>
      </c>
      <c r="F2937" t="s">
        <v>1194</v>
      </c>
      <c r="G2937" t="s">
        <v>2274</v>
      </c>
      <c r="H2937" t="str">
        <f>_xlfn.XLOOKUP(Table2[[#This Row],[Unique BarCode]],$N$10:$N$37,$O$10:$O$37)</f>
        <v>MacBook</v>
      </c>
      <c r="I2937" t="str">
        <f>_xlfn.XLOOKUP(Table2[[#This Row],[Unique BarCode]],$N$10:$N$37,$P$10:$P$37)</f>
        <v>Device</v>
      </c>
      <c r="J2937" t="s">
        <v>8</v>
      </c>
      <c r="K2937" t="s">
        <v>1194</v>
      </c>
      <c r="L2937">
        <v>1</v>
      </c>
    </row>
    <row r="2938" spans="1:12" x14ac:dyDescent="0.2">
      <c r="A2938" s="1" t="d">
        <v>2023-02-17</v>
      </c>
      <c r="B2938" s="45">
        <v>-1</v>
      </c>
      <c r="C2938" t="s">
        <v>20</v>
      </c>
      <c r="D2938" t="str">
        <f>_xlfn.XLOOKUP(Table2[[#This Row],[Patron Group]],$R$10:$R$24,$S$10:$S$24)</f>
        <v>Graduate</v>
      </c>
      <c r="E2938" s="1" t="d">
        <v>2023-02-24</v>
      </c>
      <c r="F2938" t="s">
        <v>427</v>
      </c>
      <c r="G2938" t="s">
        <v>2275</v>
      </c>
      <c r="H2938" t="str">
        <f>_xlfn.XLOOKUP(Table2[[#This Row],[Unique BarCode]],$N$10:$N$37,$O$10:$O$37)</f>
        <v>iPad</v>
      </c>
      <c r="I2938" t="str">
        <f>_xlfn.XLOOKUP(Table2[[#This Row],[Unique BarCode]],$N$10:$N$37,$P$10:$P$37)</f>
        <v>Device</v>
      </c>
      <c r="J2938" t="s">
        <v>8</v>
      </c>
      <c r="K2938" t="s">
        <v>428</v>
      </c>
      <c r="L2938">
        <v>1</v>
      </c>
    </row>
    <row r="2939" spans="1:12" x14ac:dyDescent="0.2">
      <c r="A2939" s="1" t="d">
        <v>2023-02-17</v>
      </c>
      <c r="B2939" s="45">
        <v>-1</v>
      </c>
      <c r="C2939" t="s">
        <v>20</v>
      </c>
      <c r="D2939" t="str">
        <f>_xlfn.XLOOKUP(Table2[[#This Row],[Patron Group]],$R$10:$R$24,$S$10:$S$24)</f>
        <v>Graduate</v>
      </c>
      <c r="E2939" s="1" t="d">
        <v>2023-02-24</v>
      </c>
      <c r="F2939" t="s">
        <v>521</v>
      </c>
      <c r="G2939" t="s">
        <v>2275</v>
      </c>
      <c r="H2939" t="str">
        <f>_xlfn.XLOOKUP(Table2[[#This Row],[Unique BarCode]],$N$10:$N$37,$O$10:$O$37)</f>
        <v>iPad</v>
      </c>
      <c r="I2939" t="str">
        <f>_xlfn.XLOOKUP(Table2[[#This Row],[Unique BarCode]],$N$10:$N$37,$P$10:$P$37)</f>
        <v>Device</v>
      </c>
      <c r="J2939" t="s">
        <v>8</v>
      </c>
      <c r="L2939">
        <v>1</v>
      </c>
    </row>
    <row r="2940" spans="1:12" x14ac:dyDescent="0.2">
      <c r="A2940" s="1" t="d">
        <v>2023-02-17</v>
      </c>
      <c r="B2940" s="45">
        <v>-1</v>
      </c>
      <c r="C2940" t="s">
        <v>20</v>
      </c>
      <c r="D2940" t="str">
        <f>_xlfn.XLOOKUP(Table2[[#This Row],[Patron Group]],$R$10:$R$24,$S$10:$S$24)</f>
        <v>Graduate</v>
      </c>
      <c r="E2940" s="1" t="d">
        <v>2023-03-02</v>
      </c>
      <c r="F2940" t="s">
        <v>1734</v>
      </c>
      <c r="G2940" t="s">
        <v>2263</v>
      </c>
      <c r="H2940" t="str">
        <f>_xlfn.XLOOKUP(Table2[[#This Row],[Unique BarCode]],$N$10:$N$37,$O$10:$O$37)</f>
        <v>HP Laptop</v>
      </c>
      <c r="I2940" t="str">
        <f>_xlfn.XLOOKUP(Table2[[#This Row],[Unique BarCode]],$N$10:$N$37,$P$10:$P$37)</f>
        <v>Device</v>
      </c>
      <c r="J2940" t="s">
        <v>8</v>
      </c>
      <c r="K2940" t="s">
        <v>326</v>
      </c>
      <c r="L2940">
        <v>1</v>
      </c>
    </row>
    <row r="2941" spans="1:12" x14ac:dyDescent="0.2">
      <c r="A2941" s="1" t="d">
        <v>2023-02-17</v>
      </c>
      <c r="B2941" s="45">
        <v>-1</v>
      </c>
      <c r="C2941" t="s">
        <v>20</v>
      </c>
      <c r="D2941" t="str">
        <f>_xlfn.XLOOKUP(Table2[[#This Row],[Patron Group]],$R$10:$R$24,$S$10:$S$24)</f>
        <v>Graduate</v>
      </c>
      <c r="E2941" s="1" t="d">
        <v>2023-03-03</v>
      </c>
      <c r="F2941" t="s">
        <v>1735</v>
      </c>
      <c r="G2941" t="s">
        <v>2274</v>
      </c>
      <c r="H2941" t="str">
        <f>_xlfn.XLOOKUP(Table2[[#This Row],[Unique BarCode]],$N$10:$N$37,$O$10:$O$37)</f>
        <v>MacBook</v>
      </c>
      <c r="I2941" t="str">
        <f>_xlfn.XLOOKUP(Table2[[#This Row],[Unique BarCode]],$N$10:$N$37,$P$10:$P$37)</f>
        <v>Device</v>
      </c>
      <c r="J2941" t="s">
        <v>8</v>
      </c>
      <c r="K2941" t="s">
        <v>1735</v>
      </c>
      <c r="L2941">
        <v>1</v>
      </c>
    </row>
    <row r="2942" spans="1:12" x14ac:dyDescent="0.2">
      <c r="A2942" s="1" t="d">
        <v>2023-02-17</v>
      </c>
      <c r="B2942" s="45">
        <v>-1</v>
      </c>
      <c r="C2942" t="s">
        <v>20</v>
      </c>
      <c r="D2942" t="str">
        <f>_xlfn.XLOOKUP(Table2[[#This Row],[Patron Group]],$R$10:$R$24,$S$10:$S$24)</f>
        <v>Graduate</v>
      </c>
      <c r="E2942" s="1" t="d">
        <v>2023-03-03</v>
      </c>
      <c r="F2942" t="s">
        <v>1736</v>
      </c>
      <c r="G2942" t="s">
        <v>2275</v>
      </c>
      <c r="H2942" t="str">
        <f>_xlfn.XLOOKUP(Table2[[#This Row],[Unique BarCode]],$N$10:$N$37,$O$10:$O$37)</f>
        <v>iPad</v>
      </c>
      <c r="I2942" t="str">
        <f>_xlfn.XLOOKUP(Table2[[#This Row],[Unique BarCode]],$N$10:$N$37,$P$10:$P$37)</f>
        <v>Device</v>
      </c>
      <c r="J2942" t="s">
        <v>8</v>
      </c>
      <c r="K2942" t="s">
        <v>1737</v>
      </c>
      <c r="L2942">
        <v>1</v>
      </c>
    </row>
    <row r="2943" spans="1:12" x14ac:dyDescent="0.2">
      <c r="A2943" s="1" t="d">
        <v>2023-02-17</v>
      </c>
      <c r="B2943" s="45">
        <v>-1</v>
      </c>
      <c r="C2943" t="s">
        <v>20</v>
      </c>
      <c r="D2943" t="str">
        <f>_xlfn.XLOOKUP(Table2[[#This Row],[Patron Group]],$R$10:$R$24,$S$10:$S$24)</f>
        <v>Graduate</v>
      </c>
      <c r="E2943" s="1" t="d">
        <v>2023-03-03</v>
      </c>
      <c r="F2943" t="s">
        <v>634</v>
      </c>
      <c r="G2943" t="s">
        <v>2275</v>
      </c>
      <c r="H2943" t="str">
        <f>_xlfn.XLOOKUP(Table2[[#This Row],[Unique BarCode]],$N$10:$N$37,$O$10:$O$37)</f>
        <v>iPad</v>
      </c>
      <c r="I2943" t="str">
        <f>_xlfn.XLOOKUP(Table2[[#This Row],[Unique BarCode]],$N$10:$N$37,$P$10:$P$37)</f>
        <v>Device</v>
      </c>
      <c r="J2943" t="s">
        <v>8</v>
      </c>
      <c r="L2943">
        <v>1</v>
      </c>
    </row>
    <row r="2944" spans="1:12" x14ac:dyDescent="0.2">
      <c r="A2944" s="1" t="d">
        <v>2023-02-17</v>
      </c>
      <c r="B2944" s="45">
        <v>-1</v>
      </c>
      <c r="C2944" t="s">
        <v>20</v>
      </c>
      <c r="D2944" t="str">
        <f>_xlfn.XLOOKUP(Table2[[#This Row],[Patron Group]],$R$10:$R$24,$S$10:$S$24)</f>
        <v>Graduate</v>
      </c>
      <c r="E2944" s="1" t="d">
        <v>2023-03-03</v>
      </c>
      <c r="F2944" t="s">
        <v>1738</v>
      </c>
      <c r="G2944" t="s">
        <v>2263</v>
      </c>
      <c r="H2944" t="str">
        <f>_xlfn.XLOOKUP(Table2[[#This Row],[Unique BarCode]],$N$10:$N$37,$O$10:$O$37)</f>
        <v>HP Laptop</v>
      </c>
      <c r="I2944" t="str">
        <f>_xlfn.XLOOKUP(Table2[[#This Row],[Unique BarCode]],$N$10:$N$37,$P$10:$P$37)</f>
        <v>Device</v>
      </c>
      <c r="J2944" t="s">
        <v>8</v>
      </c>
      <c r="K2944" t="s">
        <v>1085</v>
      </c>
      <c r="L2944">
        <v>1</v>
      </c>
    </row>
    <row r="2945" spans="1:12" x14ac:dyDescent="0.2">
      <c r="A2945" s="1" t="d">
        <v>2023-02-17</v>
      </c>
      <c r="B2945" s="45">
        <v>-1</v>
      </c>
      <c r="C2945" t="s">
        <v>1113</v>
      </c>
      <c r="D2945" t="str">
        <f>_xlfn.XLOOKUP(Table2[[#This Row],[Patron Group]],$R$10:$R$24,$S$10:$S$24)</f>
        <v>Graduate</v>
      </c>
      <c r="E2945" s="1" t="d">
        <v>2023-02-17</v>
      </c>
      <c r="F2945" t="s">
        <v>839</v>
      </c>
      <c r="G2945" t="s">
        <v>2265</v>
      </c>
      <c r="H2945" t="str">
        <f>_xlfn.XLOOKUP(Table2[[#This Row],[Unique BarCode]],$N$10:$N$37,$O$10:$O$37)</f>
        <v>IPHONE</v>
      </c>
      <c r="I2945" t="str">
        <f>_xlfn.XLOOKUP(Table2[[#This Row],[Unique BarCode]],$N$10:$N$37,$P$10:$P$37)</f>
        <v>Charger</v>
      </c>
      <c r="J2945" t="s">
        <v>8</v>
      </c>
      <c r="K2945" t="s">
        <v>840</v>
      </c>
      <c r="L2945">
        <v>1</v>
      </c>
    </row>
    <row r="2946" spans="1:12" x14ac:dyDescent="0.2">
      <c r="A2946" s="1" t="d">
        <v>2023-02-17</v>
      </c>
      <c r="B2946" s="45">
        <v>-1</v>
      </c>
      <c r="C2946" t="s">
        <v>1113</v>
      </c>
      <c r="D2946" t="str">
        <f>_xlfn.XLOOKUP(Table2[[#This Row],[Patron Group]],$R$10:$R$24,$S$10:$S$24)</f>
        <v>Graduate</v>
      </c>
      <c r="E2946" s="1" t="d">
        <v>2023-02-17</v>
      </c>
      <c r="F2946" t="s">
        <v>856</v>
      </c>
      <c r="G2946" t="s">
        <v>2272</v>
      </c>
      <c r="H2946" t="str">
        <f>_xlfn.XLOOKUP(Table2[[#This Row],[Unique BarCode]],$N$10:$N$37,$O$10:$O$37)</f>
        <v>WALLADPT</v>
      </c>
      <c r="I2946" t="str">
        <f>_xlfn.XLOOKUP(Table2[[#This Row],[Unique BarCode]],$N$10:$N$37,$P$10:$P$37)</f>
        <v>Charger</v>
      </c>
      <c r="J2946" t="s">
        <v>8</v>
      </c>
      <c r="L2946">
        <v>1</v>
      </c>
    </row>
    <row r="2947" spans="1:12" x14ac:dyDescent="0.2">
      <c r="A2947" s="1" t="d">
        <v>2023-02-17</v>
      </c>
      <c r="B2947" s="45">
        <v>-1</v>
      </c>
      <c r="C2947" t="s">
        <v>452</v>
      </c>
      <c r="D2947" t="str">
        <f>_xlfn.XLOOKUP(Table2[[#This Row],[Patron Group]],$R$10:$R$24,$S$10:$S$24)</f>
        <v>Graduate</v>
      </c>
      <c r="E2947" s="1" t="d">
        <v>2023-02-24</v>
      </c>
      <c r="F2947" t="s">
        <v>120</v>
      </c>
      <c r="G2947" t="s">
        <v>2275</v>
      </c>
      <c r="H2947" t="str">
        <f>_xlfn.XLOOKUP(Table2[[#This Row],[Unique BarCode]],$N$10:$N$37,$O$10:$O$37)</f>
        <v>iPad</v>
      </c>
      <c r="I2947" t="str">
        <f>_xlfn.XLOOKUP(Table2[[#This Row],[Unique BarCode]],$N$10:$N$37,$P$10:$P$37)</f>
        <v>Device</v>
      </c>
      <c r="J2947" t="s">
        <v>8</v>
      </c>
      <c r="L2947">
        <v>1</v>
      </c>
    </row>
    <row r="2948" spans="1:12" x14ac:dyDescent="0.2">
      <c r="A2948" s="1" t="d">
        <v>2023-02-17</v>
      </c>
      <c r="B2948" s="45">
        <v>-1</v>
      </c>
      <c r="C2948" t="s">
        <v>74</v>
      </c>
      <c r="D2948" t="str">
        <f>_xlfn.XLOOKUP(Table2[[#This Row],[Patron Group]],$R$10:$R$24,$S$10:$S$24)</f>
        <v>Staff</v>
      </c>
      <c r="E2948" s="1" t="d">
        <v>2023-02-24</v>
      </c>
      <c r="F2948" t="s">
        <v>485</v>
      </c>
      <c r="G2948" t="s">
        <v>2273</v>
      </c>
      <c r="H2948" t="str">
        <f>_xlfn.XLOOKUP(Table2[[#This Row],[Unique BarCode]],$N$10:$N$37,$O$10:$O$37)</f>
        <v>ChromeBook</v>
      </c>
      <c r="I2948" t="str">
        <f>_xlfn.XLOOKUP(Table2[[#This Row],[Unique BarCode]],$N$10:$N$37,$P$10:$P$37)</f>
        <v>Device</v>
      </c>
      <c r="J2948" t="s">
        <v>49</v>
      </c>
      <c r="K2948" t="s">
        <v>486</v>
      </c>
      <c r="L2948">
        <v>1</v>
      </c>
    </row>
    <row r="2949" spans="1:12" x14ac:dyDescent="0.2">
      <c r="A2949" s="1" t="d">
        <v>2023-02-17</v>
      </c>
      <c r="B2949" s="45">
        <v>-1</v>
      </c>
      <c r="C2949" t="s">
        <v>74</v>
      </c>
      <c r="D2949" t="str">
        <f>_xlfn.XLOOKUP(Table2[[#This Row],[Patron Group]],$R$10:$R$24,$S$10:$S$24)</f>
        <v>Staff</v>
      </c>
      <c r="E2949" s="1" t="d">
        <v>2023-02-24</v>
      </c>
      <c r="F2949" t="s">
        <v>591</v>
      </c>
      <c r="G2949" t="s">
        <v>2273</v>
      </c>
      <c r="H2949" t="str">
        <f>_xlfn.XLOOKUP(Table2[[#This Row],[Unique BarCode]],$N$10:$N$37,$O$10:$O$37)</f>
        <v>ChromeBook</v>
      </c>
      <c r="I2949" t="str">
        <f>_xlfn.XLOOKUP(Table2[[#This Row],[Unique BarCode]],$N$10:$N$37,$P$10:$P$37)</f>
        <v>Device</v>
      </c>
      <c r="J2949" t="s">
        <v>49</v>
      </c>
      <c r="K2949" t="s">
        <v>592</v>
      </c>
      <c r="L2949">
        <v>1</v>
      </c>
    </row>
    <row r="2950" spans="1:12" x14ac:dyDescent="0.2">
      <c r="A2950" s="1" t="d">
        <v>2023-02-17</v>
      </c>
      <c r="B2950" s="45">
        <v>-1</v>
      </c>
      <c r="C2950" t="s">
        <v>77</v>
      </c>
      <c r="D2950" t="str">
        <f>_xlfn.XLOOKUP(Table2[[#This Row],[Patron Group]],$R$10:$R$24,$S$10:$S$24)</f>
        <v>Undergraduate</v>
      </c>
      <c r="E2950" s="1" t="d">
        <v>2023-02-17</v>
      </c>
      <c r="F2950" t="s">
        <v>1361</v>
      </c>
      <c r="G2950" t="s">
        <v>2298</v>
      </c>
      <c r="H2950" t="str">
        <f>_xlfn.XLOOKUP(Table2[[#This Row],[Unique BarCode]],$N$10:$N$37,$O$10:$O$37)</f>
        <v>ANKER</v>
      </c>
      <c r="I2950" t="str">
        <f>_xlfn.XLOOKUP(Table2[[#This Row],[Unique BarCode]],$N$10:$N$37,$P$10:$P$37)</f>
        <v>Charger</v>
      </c>
      <c r="J2950" t="s">
        <v>8</v>
      </c>
      <c r="L2950">
        <v>1</v>
      </c>
    </row>
    <row r="2951" spans="1:12" x14ac:dyDescent="0.2">
      <c r="A2951" s="1" t="d">
        <v>2023-02-17</v>
      </c>
      <c r="B2951" s="45">
        <v>-1</v>
      </c>
      <c r="C2951" t="s">
        <v>77</v>
      </c>
      <c r="D2951" t="str">
        <f>_xlfn.XLOOKUP(Table2[[#This Row],[Patron Group]],$R$10:$R$24,$S$10:$S$24)</f>
        <v>Undergraduate</v>
      </c>
      <c r="E2951" s="1" t="d">
        <v>2023-02-17</v>
      </c>
      <c r="F2951" t="s">
        <v>1532</v>
      </c>
      <c r="G2951" t="s">
        <v>2276</v>
      </c>
      <c r="H2951" t="str">
        <f>_xlfn.XLOOKUP(Table2[[#This Row],[Unique BarCode]],$N$10:$N$37,$O$10:$O$37)</f>
        <v>CALC</v>
      </c>
      <c r="I2951" t="str">
        <f>_xlfn.XLOOKUP(Table2[[#This Row],[Unique BarCode]],$N$10:$N$37,$P$10:$P$37)</f>
        <v>Accessory</v>
      </c>
      <c r="J2951" t="s">
        <v>49</v>
      </c>
      <c r="L2951">
        <v>1</v>
      </c>
    </row>
    <row r="2952" spans="1:12" x14ac:dyDescent="0.2">
      <c r="A2952" s="1" t="d">
        <v>2023-02-17</v>
      </c>
      <c r="B2952" s="45">
        <v>-1</v>
      </c>
      <c r="C2952" t="s">
        <v>77</v>
      </c>
      <c r="D2952" t="str">
        <f>_xlfn.XLOOKUP(Table2[[#This Row],[Patron Group]],$R$10:$R$24,$S$10:$S$24)</f>
        <v>Undergraduate</v>
      </c>
      <c r="E2952" s="1" t="d">
        <v>2023-02-17</v>
      </c>
      <c r="F2952" t="s">
        <v>1610</v>
      </c>
      <c r="G2952" t="s">
        <v>2266</v>
      </c>
      <c r="H2952" t="str">
        <f>_xlfn.XLOOKUP(Table2[[#This Row],[Unique BarCode]],$N$10:$N$37,$O$10:$O$37)</f>
        <v>Headphones</v>
      </c>
      <c r="I2952" t="str">
        <f>_xlfn.XLOOKUP(Table2[[#This Row],[Unique BarCode]],$N$10:$N$37,$P$10:$P$37)</f>
        <v>Accessory</v>
      </c>
      <c r="J2952" t="s">
        <v>8</v>
      </c>
      <c r="K2952" t="s">
        <v>1611</v>
      </c>
      <c r="L2952">
        <v>1</v>
      </c>
    </row>
    <row r="2953" spans="1:12" x14ac:dyDescent="0.2">
      <c r="A2953" s="1" t="d">
        <v>2023-02-17</v>
      </c>
      <c r="B2953" s="45">
        <v>-1</v>
      </c>
      <c r="C2953" t="s">
        <v>77</v>
      </c>
      <c r="D2953" t="str">
        <f>_xlfn.XLOOKUP(Table2[[#This Row],[Patron Group]],$R$10:$R$24,$S$10:$S$24)</f>
        <v>Undergraduate</v>
      </c>
      <c r="E2953" s="1" t="d">
        <v>2023-02-17</v>
      </c>
      <c r="F2953" t="s">
        <v>807</v>
      </c>
      <c r="G2953" t="s">
        <v>2266</v>
      </c>
      <c r="H2953" t="str">
        <f>_xlfn.XLOOKUP(Table2[[#This Row],[Unique BarCode]],$N$10:$N$37,$O$10:$O$37)</f>
        <v>Headphones</v>
      </c>
      <c r="I2953" t="str">
        <f>_xlfn.XLOOKUP(Table2[[#This Row],[Unique BarCode]],$N$10:$N$37,$P$10:$P$37)</f>
        <v>Accessory</v>
      </c>
      <c r="J2953" t="s">
        <v>8</v>
      </c>
      <c r="K2953" t="s">
        <v>808</v>
      </c>
      <c r="L2953">
        <v>1</v>
      </c>
    </row>
    <row r="2954" spans="1:12" x14ac:dyDescent="0.2">
      <c r="A2954" s="1" t="d">
        <v>2023-02-17</v>
      </c>
      <c r="B2954" s="45">
        <v>-1</v>
      </c>
      <c r="C2954" t="s">
        <v>77</v>
      </c>
      <c r="D2954" t="str">
        <f>_xlfn.XLOOKUP(Table2[[#This Row],[Patron Group]],$R$10:$R$24,$S$10:$S$24)</f>
        <v>Undergraduate</v>
      </c>
      <c r="E2954" s="1" t="d">
        <v>2023-02-17</v>
      </c>
      <c r="F2954" t="s">
        <v>458</v>
      </c>
      <c r="G2954" t="s">
        <v>2282</v>
      </c>
      <c r="H2954" t="str">
        <f>_xlfn.XLOOKUP(Table2[[#This Row],[Unique BarCode]],$N$10:$N$37,$O$10:$O$37)</f>
        <v>HPUSBC</v>
      </c>
      <c r="I2954" t="str">
        <f>_xlfn.XLOOKUP(Table2[[#This Row],[Unique BarCode]],$N$10:$N$37,$P$10:$P$37)</f>
        <v>Charger</v>
      </c>
      <c r="J2954" t="s">
        <v>49</v>
      </c>
      <c r="L2954">
        <v>1</v>
      </c>
    </row>
    <row r="2955" spans="1:12" x14ac:dyDescent="0.2">
      <c r="A2955" s="1" t="d">
        <v>2023-02-17</v>
      </c>
      <c r="B2955" s="45">
        <v>-1</v>
      </c>
      <c r="C2955" t="s">
        <v>77</v>
      </c>
      <c r="D2955" t="str">
        <f>_xlfn.XLOOKUP(Table2[[#This Row],[Patron Group]],$R$10:$R$24,$S$10:$S$24)</f>
        <v>Undergraduate</v>
      </c>
      <c r="E2955" s="1" t="d">
        <v>2023-02-17</v>
      </c>
      <c r="F2955" t="s">
        <v>687</v>
      </c>
      <c r="G2955" t="s">
        <v>2282</v>
      </c>
      <c r="H2955" t="str">
        <f>_xlfn.XLOOKUP(Table2[[#This Row],[Unique BarCode]],$N$10:$N$37,$O$10:$O$37)</f>
        <v>HPUSBC</v>
      </c>
      <c r="I2955" t="str">
        <f>_xlfn.XLOOKUP(Table2[[#This Row],[Unique BarCode]],$N$10:$N$37,$P$10:$P$37)</f>
        <v>Charger</v>
      </c>
      <c r="J2955" t="s">
        <v>49</v>
      </c>
      <c r="L2955">
        <v>1</v>
      </c>
    </row>
    <row r="2956" spans="1:12" x14ac:dyDescent="0.2">
      <c r="A2956" s="1" t="d">
        <v>2023-02-17</v>
      </c>
      <c r="B2956" s="45">
        <v>-1</v>
      </c>
      <c r="C2956" t="s">
        <v>77</v>
      </c>
      <c r="D2956" t="str">
        <f>_xlfn.XLOOKUP(Table2[[#This Row],[Patron Group]],$R$10:$R$24,$S$10:$S$24)</f>
        <v>Undergraduate</v>
      </c>
      <c r="E2956" s="1" t="d">
        <v>2023-02-17</v>
      </c>
      <c r="F2956" t="s">
        <v>942</v>
      </c>
      <c r="G2956" t="s">
        <v>2265</v>
      </c>
      <c r="H2956" t="str">
        <f>_xlfn.XLOOKUP(Table2[[#This Row],[Unique BarCode]],$N$10:$N$37,$O$10:$O$37)</f>
        <v>IPHONE</v>
      </c>
      <c r="I2956" t="str">
        <f>_xlfn.XLOOKUP(Table2[[#This Row],[Unique BarCode]],$N$10:$N$37,$P$10:$P$37)</f>
        <v>Charger</v>
      </c>
      <c r="J2956" t="s">
        <v>68</v>
      </c>
      <c r="K2956" t="s">
        <v>943</v>
      </c>
      <c r="L2956">
        <v>1</v>
      </c>
    </row>
    <row r="2957" spans="1:12" x14ac:dyDescent="0.2">
      <c r="A2957" s="1" t="d">
        <v>2023-02-17</v>
      </c>
      <c r="B2957" s="45">
        <v>-1</v>
      </c>
      <c r="C2957" t="s">
        <v>77</v>
      </c>
      <c r="D2957" t="str">
        <f>_xlfn.XLOOKUP(Table2[[#This Row],[Patron Group]],$R$10:$R$24,$S$10:$S$24)</f>
        <v>Undergraduate</v>
      </c>
      <c r="E2957" s="1" t="d">
        <v>2023-02-17</v>
      </c>
      <c r="F2957" t="s">
        <v>461</v>
      </c>
      <c r="G2957" t="s">
        <v>2265</v>
      </c>
      <c r="H2957" t="str">
        <f>_xlfn.XLOOKUP(Table2[[#This Row],[Unique BarCode]],$N$10:$N$37,$O$10:$O$37)</f>
        <v>IPHONE</v>
      </c>
      <c r="I2957" t="str">
        <f>_xlfn.XLOOKUP(Table2[[#This Row],[Unique BarCode]],$N$10:$N$37,$P$10:$P$37)</f>
        <v>Charger</v>
      </c>
      <c r="J2957" t="s">
        <v>8</v>
      </c>
      <c r="K2957" t="s">
        <v>462</v>
      </c>
      <c r="L2957">
        <v>1</v>
      </c>
    </row>
    <row r="2958" spans="1:12" x14ac:dyDescent="0.2">
      <c r="A2958" s="1" t="d">
        <v>2023-02-17</v>
      </c>
      <c r="B2958" s="45">
        <v>-1</v>
      </c>
      <c r="C2958" t="s">
        <v>77</v>
      </c>
      <c r="D2958" t="str">
        <f>_xlfn.XLOOKUP(Table2[[#This Row],[Patron Group]],$R$10:$R$24,$S$10:$S$24)</f>
        <v>Undergraduate</v>
      </c>
      <c r="E2958" s="1" t="d">
        <v>2023-02-17</v>
      </c>
      <c r="F2958" t="s">
        <v>1369</v>
      </c>
      <c r="G2958" t="s">
        <v>2265</v>
      </c>
      <c r="H2958" t="str">
        <f>_xlfn.XLOOKUP(Table2[[#This Row],[Unique BarCode]],$N$10:$N$37,$O$10:$O$37)</f>
        <v>IPHONE</v>
      </c>
      <c r="I2958" t="str">
        <f>_xlfn.XLOOKUP(Table2[[#This Row],[Unique BarCode]],$N$10:$N$37,$P$10:$P$37)</f>
        <v>Charger</v>
      </c>
      <c r="J2958" t="s">
        <v>8</v>
      </c>
      <c r="K2958" t="s">
        <v>1370</v>
      </c>
      <c r="L2958">
        <v>1</v>
      </c>
    </row>
    <row r="2959" spans="1:12" x14ac:dyDescent="0.2">
      <c r="A2959" s="1" t="d">
        <v>2023-02-17</v>
      </c>
      <c r="B2959" s="45">
        <v>-1</v>
      </c>
      <c r="C2959" t="s">
        <v>77</v>
      </c>
      <c r="D2959" t="str">
        <f>_xlfn.XLOOKUP(Table2[[#This Row],[Patron Group]],$R$10:$R$24,$S$10:$S$24)</f>
        <v>Undergraduate</v>
      </c>
      <c r="E2959" s="1" t="d">
        <v>2023-02-17</v>
      </c>
      <c r="F2959" t="s">
        <v>1739</v>
      </c>
      <c r="G2959" t="s">
        <v>2265</v>
      </c>
      <c r="H2959" t="str">
        <f>_xlfn.XLOOKUP(Table2[[#This Row],[Unique BarCode]],$N$10:$N$37,$O$10:$O$37)</f>
        <v>IPHONE</v>
      </c>
      <c r="I2959" t="str">
        <f>_xlfn.XLOOKUP(Table2[[#This Row],[Unique BarCode]],$N$10:$N$37,$P$10:$P$37)</f>
        <v>Charger</v>
      </c>
      <c r="J2959" t="s">
        <v>128</v>
      </c>
      <c r="K2959" t="s">
        <v>1740</v>
      </c>
      <c r="L2959">
        <v>1</v>
      </c>
    </row>
    <row r="2960" spans="1:12" x14ac:dyDescent="0.2">
      <c r="A2960" s="1" t="d">
        <v>2023-02-17</v>
      </c>
      <c r="B2960" s="45">
        <v>-1</v>
      </c>
      <c r="C2960" t="s">
        <v>77</v>
      </c>
      <c r="D2960" t="str">
        <f>_xlfn.XLOOKUP(Table2[[#This Row],[Patron Group]],$R$10:$R$24,$S$10:$S$24)</f>
        <v>Undergraduate</v>
      </c>
      <c r="E2960" s="1" t="d">
        <v>2023-02-17</v>
      </c>
      <c r="F2960" t="s">
        <v>1497</v>
      </c>
      <c r="G2960" t="s">
        <v>2265</v>
      </c>
      <c r="H2960" t="str">
        <f>_xlfn.XLOOKUP(Table2[[#This Row],[Unique BarCode]],$N$10:$N$37,$O$10:$O$37)</f>
        <v>IPHONE</v>
      </c>
      <c r="I2960" t="str">
        <f>_xlfn.XLOOKUP(Table2[[#This Row],[Unique BarCode]],$N$10:$N$37,$P$10:$P$37)</f>
        <v>Charger</v>
      </c>
      <c r="J2960" t="s">
        <v>8</v>
      </c>
      <c r="L2960">
        <v>1</v>
      </c>
    </row>
    <row r="2961" spans="1:12" x14ac:dyDescent="0.2">
      <c r="A2961" s="1" t="d">
        <v>2023-02-17</v>
      </c>
      <c r="B2961" s="45">
        <v>-1</v>
      </c>
      <c r="C2961" t="s">
        <v>77</v>
      </c>
      <c r="D2961" t="str">
        <f>_xlfn.XLOOKUP(Table2[[#This Row],[Patron Group]],$R$10:$R$24,$S$10:$S$24)</f>
        <v>Undergraduate</v>
      </c>
      <c r="E2961" s="1" t="d">
        <v>2023-02-17</v>
      </c>
      <c r="F2961" t="s">
        <v>86</v>
      </c>
      <c r="G2961" t="s">
        <v>2265</v>
      </c>
      <c r="H2961" t="str">
        <f>_xlfn.XLOOKUP(Table2[[#This Row],[Unique BarCode]],$N$10:$N$37,$O$10:$O$37)</f>
        <v>IPHONE</v>
      </c>
      <c r="I2961" t="str">
        <f>_xlfn.XLOOKUP(Table2[[#This Row],[Unique BarCode]],$N$10:$N$37,$P$10:$P$37)</f>
        <v>Charger</v>
      </c>
      <c r="J2961" t="s">
        <v>8</v>
      </c>
      <c r="K2961" t="s">
        <v>87</v>
      </c>
      <c r="L2961">
        <v>1</v>
      </c>
    </row>
    <row r="2962" spans="1:12" x14ac:dyDescent="0.2">
      <c r="A2962" s="1" t="d">
        <v>2023-02-17</v>
      </c>
      <c r="B2962" s="45">
        <v>-1</v>
      </c>
      <c r="C2962" t="s">
        <v>77</v>
      </c>
      <c r="D2962" t="str">
        <f>_xlfn.XLOOKUP(Table2[[#This Row],[Patron Group]],$R$10:$R$24,$S$10:$S$24)</f>
        <v>Undergraduate</v>
      </c>
      <c r="E2962" s="1" t="d">
        <v>2023-02-17</v>
      </c>
      <c r="F2962" t="s">
        <v>433</v>
      </c>
      <c r="G2962" t="s">
        <v>2265</v>
      </c>
      <c r="H2962" t="str">
        <f>_xlfn.XLOOKUP(Table2[[#This Row],[Unique BarCode]],$N$10:$N$37,$O$10:$O$37)</f>
        <v>IPHONE</v>
      </c>
      <c r="I2962" t="str">
        <f>_xlfn.XLOOKUP(Table2[[#This Row],[Unique BarCode]],$N$10:$N$37,$P$10:$P$37)</f>
        <v>Charger</v>
      </c>
      <c r="J2962" t="s">
        <v>8</v>
      </c>
      <c r="K2962" t="s">
        <v>434</v>
      </c>
      <c r="L2962">
        <v>1</v>
      </c>
    </row>
    <row r="2963" spans="1:12" x14ac:dyDescent="0.2">
      <c r="A2963" s="1" t="d">
        <v>2023-02-17</v>
      </c>
      <c r="B2963" s="45">
        <v>-1</v>
      </c>
      <c r="C2963" t="s">
        <v>77</v>
      </c>
      <c r="D2963" t="str">
        <f>_xlfn.XLOOKUP(Table2[[#This Row],[Patron Group]],$R$10:$R$24,$S$10:$S$24)</f>
        <v>Undergraduate</v>
      </c>
      <c r="E2963" s="1" t="d">
        <v>2023-02-17</v>
      </c>
      <c r="F2963" t="s">
        <v>33</v>
      </c>
      <c r="G2963" t="s">
        <v>2268</v>
      </c>
      <c r="H2963" t="str">
        <f>_xlfn.XLOOKUP(Table2[[#This Row],[Unique BarCode]],$N$10:$N$37,$O$10:$O$37)</f>
        <v>MACCHRG</v>
      </c>
      <c r="I2963" t="str">
        <f>_xlfn.XLOOKUP(Table2[[#This Row],[Unique BarCode]],$N$10:$N$37,$P$10:$P$37)</f>
        <v>Charger</v>
      </c>
      <c r="J2963" t="s">
        <v>8</v>
      </c>
      <c r="K2963" t="s">
        <v>34</v>
      </c>
      <c r="L2963">
        <v>1</v>
      </c>
    </row>
    <row r="2964" spans="1:12" x14ac:dyDescent="0.2">
      <c r="A2964" s="1" t="d">
        <v>2023-02-17</v>
      </c>
      <c r="B2964" s="45">
        <v>-1</v>
      </c>
      <c r="C2964" t="s">
        <v>77</v>
      </c>
      <c r="D2964" t="str">
        <f>_xlfn.XLOOKUP(Table2[[#This Row],[Patron Group]],$R$10:$R$24,$S$10:$S$24)</f>
        <v>Undergraduate</v>
      </c>
      <c r="E2964" s="1" t="d">
        <v>2023-02-17</v>
      </c>
      <c r="F2964" t="s">
        <v>1631</v>
      </c>
      <c r="G2964" t="s">
        <v>2296</v>
      </c>
      <c r="H2964" t="str">
        <f>_xlfn.XLOOKUP(Table2[[#This Row],[Unique BarCode]],$N$10:$N$37,$O$10:$O$37)</f>
        <v>MACUSBC</v>
      </c>
      <c r="I2964" t="str">
        <f>_xlfn.XLOOKUP(Table2[[#This Row],[Unique BarCode]],$N$10:$N$37,$P$10:$P$37)</f>
        <v>Charger</v>
      </c>
      <c r="J2964" t="s">
        <v>8</v>
      </c>
      <c r="K2964" t="s">
        <v>277</v>
      </c>
      <c r="L2964">
        <v>1</v>
      </c>
    </row>
    <row r="2965" spans="1:12" x14ac:dyDescent="0.2">
      <c r="A2965" s="1" t="d">
        <v>2023-02-17</v>
      </c>
      <c r="B2965" s="45">
        <v>-1</v>
      </c>
      <c r="C2965" t="s">
        <v>77</v>
      </c>
      <c r="D2965" t="str">
        <f>_xlfn.XLOOKUP(Table2[[#This Row],[Patron Group]],$R$10:$R$24,$S$10:$S$24)</f>
        <v>Undergraduate</v>
      </c>
      <c r="E2965" s="1" t="d">
        <v>2023-02-17</v>
      </c>
      <c r="F2965" t="s">
        <v>1651</v>
      </c>
      <c r="G2965" t="s">
        <v>2296</v>
      </c>
      <c r="H2965" t="str">
        <f>_xlfn.XLOOKUP(Table2[[#This Row],[Unique BarCode]],$N$10:$N$37,$O$10:$O$37)</f>
        <v>MACUSBC</v>
      </c>
      <c r="I2965" t="str">
        <f>_xlfn.XLOOKUP(Table2[[#This Row],[Unique BarCode]],$N$10:$N$37,$P$10:$P$37)</f>
        <v>Charger</v>
      </c>
      <c r="J2965" t="s">
        <v>8</v>
      </c>
      <c r="K2965" t="s">
        <v>92</v>
      </c>
      <c r="L2965">
        <v>1</v>
      </c>
    </row>
    <row r="2966" spans="1:12" x14ac:dyDescent="0.2">
      <c r="A2966" s="1" t="d">
        <v>2023-02-17</v>
      </c>
      <c r="B2966" s="45">
        <v>-1</v>
      </c>
      <c r="C2966" t="s">
        <v>77</v>
      </c>
      <c r="D2966" t="str">
        <f>_xlfn.XLOOKUP(Table2[[#This Row],[Patron Group]],$R$10:$R$24,$S$10:$S$24)</f>
        <v>Undergraduate</v>
      </c>
      <c r="E2966" s="1" t="d">
        <v>2023-02-17</v>
      </c>
      <c r="F2966" t="s">
        <v>1632</v>
      </c>
      <c r="G2966" t="s">
        <v>2296</v>
      </c>
      <c r="H2966" t="str">
        <f>_xlfn.XLOOKUP(Table2[[#This Row],[Unique BarCode]],$N$10:$N$37,$O$10:$O$37)</f>
        <v>MACUSBC</v>
      </c>
      <c r="I2966" t="str">
        <f>_xlfn.XLOOKUP(Table2[[#This Row],[Unique BarCode]],$N$10:$N$37,$P$10:$P$37)</f>
        <v>Charger</v>
      </c>
      <c r="J2966" t="s">
        <v>8</v>
      </c>
      <c r="K2966" t="s">
        <v>214</v>
      </c>
      <c r="L2966">
        <v>1</v>
      </c>
    </row>
    <row r="2967" spans="1:12" x14ac:dyDescent="0.2">
      <c r="A2967" s="1" t="d">
        <v>2023-02-17</v>
      </c>
      <c r="B2967" s="45">
        <v>-1</v>
      </c>
      <c r="C2967" t="s">
        <v>77</v>
      </c>
      <c r="D2967" t="str">
        <f>_xlfn.XLOOKUP(Table2[[#This Row],[Patron Group]],$R$10:$R$24,$S$10:$S$24)</f>
        <v>Undergraduate</v>
      </c>
      <c r="E2967" s="1" t="d">
        <v>2023-02-17</v>
      </c>
      <c r="F2967" t="s">
        <v>1633</v>
      </c>
      <c r="G2967" t="s">
        <v>2296</v>
      </c>
      <c r="H2967" t="str">
        <f>_xlfn.XLOOKUP(Table2[[#This Row],[Unique BarCode]],$N$10:$N$37,$O$10:$O$37)</f>
        <v>MACUSBC</v>
      </c>
      <c r="I2967" t="str">
        <f>_xlfn.XLOOKUP(Table2[[#This Row],[Unique BarCode]],$N$10:$N$37,$P$10:$P$37)</f>
        <v>Charger</v>
      </c>
      <c r="J2967" t="s">
        <v>8</v>
      </c>
      <c r="K2967" t="s">
        <v>844</v>
      </c>
      <c r="L2967">
        <v>1</v>
      </c>
    </row>
    <row r="2968" spans="1:12" x14ac:dyDescent="0.2">
      <c r="A2968" s="1" t="d">
        <v>2023-02-17</v>
      </c>
      <c r="B2968" s="45">
        <v>-1</v>
      </c>
      <c r="C2968" t="s">
        <v>77</v>
      </c>
      <c r="D2968" t="str">
        <f>_xlfn.XLOOKUP(Table2[[#This Row],[Patron Group]],$R$10:$R$24,$S$10:$S$24)</f>
        <v>Undergraduate</v>
      </c>
      <c r="E2968" s="1" t="d">
        <v>2023-02-17</v>
      </c>
      <c r="F2968" t="s">
        <v>1652</v>
      </c>
      <c r="G2968" t="s">
        <v>2296</v>
      </c>
      <c r="H2968" t="str">
        <f>_xlfn.XLOOKUP(Table2[[#This Row],[Unique BarCode]],$N$10:$N$37,$O$10:$O$37)</f>
        <v>MACUSBC</v>
      </c>
      <c r="I2968" t="str">
        <f>_xlfn.XLOOKUP(Table2[[#This Row],[Unique BarCode]],$N$10:$N$37,$P$10:$P$37)</f>
        <v>Charger</v>
      </c>
      <c r="J2968" t="s">
        <v>8</v>
      </c>
      <c r="K2968" t="s">
        <v>40</v>
      </c>
      <c r="L2968">
        <v>1</v>
      </c>
    </row>
    <row r="2969" spans="1:12" x14ac:dyDescent="0.2">
      <c r="A2969" s="1" t="d">
        <v>2023-02-17</v>
      </c>
      <c r="B2969" s="45">
        <v>-1</v>
      </c>
      <c r="C2969" t="s">
        <v>77</v>
      </c>
      <c r="D2969" t="str">
        <f>_xlfn.XLOOKUP(Table2[[#This Row],[Patron Group]],$R$10:$R$24,$S$10:$S$24)</f>
        <v>Undergraduate</v>
      </c>
      <c r="E2969" s="1" t="d">
        <v>2023-02-17</v>
      </c>
      <c r="F2969" t="s">
        <v>1614</v>
      </c>
      <c r="G2969" t="s">
        <v>2296</v>
      </c>
      <c r="H2969" t="str">
        <f>_xlfn.XLOOKUP(Table2[[#This Row],[Unique BarCode]],$N$10:$N$37,$O$10:$O$37)</f>
        <v>MACUSBC</v>
      </c>
      <c r="I2969" t="str">
        <f>_xlfn.XLOOKUP(Table2[[#This Row],[Unique BarCode]],$N$10:$N$37,$P$10:$P$37)</f>
        <v>Charger</v>
      </c>
      <c r="J2969" t="s">
        <v>8</v>
      </c>
      <c r="K2969" t="s">
        <v>94</v>
      </c>
      <c r="L2969">
        <v>1</v>
      </c>
    </row>
    <row r="2970" spans="1:12" x14ac:dyDescent="0.2">
      <c r="A2970" s="1" t="d">
        <v>2023-02-17</v>
      </c>
      <c r="B2970" s="45">
        <v>-1</v>
      </c>
      <c r="C2970" t="s">
        <v>77</v>
      </c>
      <c r="D2970" t="str">
        <f>_xlfn.XLOOKUP(Table2[[#This Row],[Patron Group]],$R$10:$R$24,$S$10:$S$24)</f>
        <v>Undergraduate</v>
      </c>
      <c r="E2970" s="1" t="d">
        <v>2023-02-17</v>
      </c>
      <c r="F2970" t="s">
        <v>845</v>
      </c>
      <c r="G2970" t="s">
        <v>2271</v>
      </c>
      <c r="H2970" t="str">
        <f>_xlfn.XLOOKUP(Table2[[#This Row],[Unique BarCode]],$N$10:$N$37,$O$10:$O$37)</f>
        <v>OMNI</v>
      </c>
      <c r="I2970" t="str">
        <f>_xlfn.XLOOKUP(Table2[[#This Row],[Unique BarCode]],$N$10:$N$37,$P$10:$P$37)</f>
        <v>Charger</v>
      </c>
      <c r="J2970" t="s">
        <v>49</v>
      </c>
      <c r="K2970" t="s">
        <v>846</v>
      </c>
      <c r="L2970">
        <v>1</v>
      </c>
    </row>
    <row r="2971" spans="1:12" x14ac:dyDescent="0.2">
      <c r="A2971" s="1" t="d">
        <v>2023-02-17</v>
      </c>
      <c r="B2971" s="45">
        <v>-1</v>
      </c>
      <c r="C2971" t="s">
        <v>77</v>
      </c>
      <c r="D2971" t="str">
        <f>_xlfn.XLOOKUP(Table2[[#This Row],[Patron Group]],$R$10:$R$24,$S$10:$S$24)</f>
        <v>Undergraduate</v>
      </c>
      <c r="E2971" s="1" t="d">
        <v>2023-02-17</v>
      </c>
      <c r="F2971" t="s">
        <v>829</v>
      </c>
      <c r="G2971" t="s">
        <v>2271</v>
      </c>
      <c r="H2971" t="str">
        <f>_xlfn.XLOOKUP(Table2[[#This Row],[Unique BarCode]],$N$10:$N$37,$O$10:$O$37)</f>
        <v>OMNI</v>
      </c>
      <c r="I2971" t="str">
        <f>_xlfn.XLOOKUP(Table2[[#This Row],[Unique BarCode]],$N$10:$N$37,$P$10:$P$37)</f>
        <v>Charger</v>
      </c>
      <c r="J2971" t="s">
        <v>68</v>
      </c>
      <c r="K2971" t="s">
        <v>830</v>
      </c>
      <c r="L2971">
        <v>1</v>
      </c>
    </row>
    <row r="2972" spans="1:12" x14ac:dyDescent="0.2">
      <c r="A2972" s="1" t="d">
        <v>2023-02-17</v>
      </c>
      <c r="B2972" s="45">
        <v>-1</v>
      </c>
      <c r="C2972" t="s">
        <v>77</v>
      </c>
      <c r="D2972" t="str">
        <f>_xlfn.XLOOKUP(Table2[[#This Row],[Patron Group]],$R$10:$R$24,$S$10:$S$24)</f>
        <v>Undergraduate</v>
      </c>
      <c r="E2972" s="1" t="d">
        <v>2023-02-17</v>
      </c>
      <c r="F2972" t="s">
        <v>1680</v>
      </c>
      <c r="G2972" t="s">
        <v>2271</v>
      </c>
      <c r="H2972" t="str">
        <f>_xlfn.XLOOKUP(Table2[[#This Row],[Unique BarCode]],$N$10:$N$37,$O$10:$O$37)</f>
        <v>OMNI</v>
      </c>
      <c r="I2972" t="str">
        <f>_xlfn.XLOOKUP(Table2[[#This Row],[Unique BarCode]],$N$10:$N$37,$P$10:$P$37)</f>
        <v>Charger</v>
      </c>
      <c r="J2972" t="s">
        <v>8</v>
      </c>
      <c r="K2972" t="s">
        <v>1681</v>
      </c>
      <c r="L2972">
        <v>1</v>
      </c>
    </row>
    <row r="2973" spans="1:12" x14ac:dyDescent="0.2">
      <c r="A2973" s="1" t="d">
        <v>2023-02-17</v>
      </c>
      <c r="B2973" s="45">
        <v>-1</v>
      </c>
      <c r="C2973" t="s">
        <v>77</v>
      </c>
      <c r="D2973" t="str">
        <f>_xlfn.XLOOKUP(Table2[[#This Row],[Patron Group]],$R$10:$R$24,$S$10:$S$24)</f>
        <v>Undergraduate</v>
      </c>
      <c r="E2973" s="1" t="d">
        <v>2023-02-17</v>
      </c>
      <c r="F2973" t="s">
        <v>1741</v>
      </c>
      <c r="G2973" t="s">
        <v>2271</v>
      </c>
      <c r="H2973" t="str">
        <f>_xlfn.XLOOKUP(Table2[[#This Row],[Unique BarCode]],$N$10:$N$37,$O$10:$O$37)</f>
        <v>OMNI</v>
      </c>
      <c r="I2973" t="str">
        <f>_xlfn.XLOOKUP(Table2[[#This Row],[Unique BarCode]],$N$10:$N$37,$P$10:$P$37)</f>
        <v>Charger</v>
      </c>
      <c r="J2973" t="s">
        <v>8</v>
      </c>
      <c r="K2973" t="s">
        <v>1742</v>
      </c>
      <c r="L2973">
        <v>1</v>
      </c>
    </row>
    <row r="2974" spans="1:12" x14ac:dyDescent="0.2">
      <c r="A2974" s="1" t="d">
        <v>2023-02-17</v>
      </c>
      <c r="B2974" s="45">
        <v>-1</v>
      </c>
      <c r="C2974" t="s">
        <v>77</v>
      </c>
      <c r="D2974" t="str">
        <f>_xlfn.XLOOKUP(Table2[[#This Row],[Patron Group]],$R$10:$R$24,$S$10:$S$24)</f>
        <v>Undergraduate</v>
      </c>
      <c r="E2974" s="1" t="d">
        <v>2023-02-17</v>
      </c>
      <c r="F2974" t="s">
        <v>41</v>
      </c>
      <c r="G2974" t="s">
        <v>2271</v>
      </c>
      <c r="H2974" t="str">
        <f>_xlfn.XLOOKUP(Table2[[#This Row],[Unique BarCode]],$N$10:$N$37,$O$10:$O$37)</f>
        <v>OMNI</v>
      </c>
      <c r="I2974" t="str">
        <f>_xlfn.XLOOKUP(Table2[[#This Row],[Unique BarCode]],$N$10:$N$37,$P$10:$P$37)</f>
        <v>Charger</v>
      </c>
      <c r="J2974" t="s">
        <v>8</v>
      </c>
      <c r="K2974" t="s">
        <v>42</v>
      </c>
      <c r="L2974">
        <v>1</v>
      </c>
    </row>
    <row r="2975" spans="1:12" x14ac:dyDescent="0.2">
      <c r="A2975" s="1" t="d">
        <v>2023-02-17</v>
      </c>
      <c r="B2975" s="45">
        <v>-1</v>
      </c>
      <c r="C2975" t="s">
        <v>77</v>
      </c>
      <c r="D2975" t="str">
        <f>_xlfn.XLOOKUP(Table2[[#This Row],[Patron Group]],$R$10:$R$24,$S$10:$S$24)</f>
        <v>Undergraduate</v>
      </c>
      <c r="E2975" s="1" t="d">
        <v>2023-02-17</v>
      </c>
      <c r="F2975" t="s">
        <v>815</v>
      </c>
      <c r="G2975" t="s">
        <v>2294</v>
      </c>
      <c r="H2975" t="str">
        <f>_xlfn.XLOOKUP(Table2[[#This Row],[Unique BarCode]],$N$10:$N$37,$O$10:$O$37)</f>
        <v>UVGA</v>
      </c>
      <c r="I2975" t="str">
        <f>_xlfn.XLOOKUP(Table2[[#This Row],[Unique BarCode]],$N$10:$N$37,$P$10:$P$37)</f>
        <v>Cable</v>
      </c>
      <c r="J2975" t="s">
        <v>8</v>
      </c>
      <c r="L2975">
        <v>1</v>
      </c>
    </row>
    <row r="2976" spans="1:12" x14ac:dyDescent="0.2">
      <c r="A2976" s="1" t="d">
        <v>2023-02-17</v>
      </c>
      <c r="B2976" s="45">
        <v>-1</v>
      </c>
      <c r="C2976" t="s">
        <v>77</v>
      </c>
      <c r="D2976" t="str">
        <f>_xlfn.XLOOKUP(Table2[[#This Row],[Patron Group]],$R$10:$R$24,$S$10:$S$24)</f>
        <v>Undergraduate</v>
      </c>
      <c r="E2976" s="1" t="d">
        <v>2023-02-17</v>
      </c>
      <c r="F2976" t="s">
        <v>43</v>
      </c>
      <c r="G2976" t="s">
        <v>2272</v>
      </c>
      <c r="H2976" t="str">
        <f>_xlfn.XLOOKUP(Table2[[#This Row],[Unique BarCode]],$N$10:$N$37,$O$10:$O$37)</f>
        <v>WALLADPT</v>
      </c>
      <c r="I2976" t="str">
        <f>_xlfn.XLOOKUP(Table2[[#This Row],[Unique BarCode]],$N$10:$N$37,$P$10:$P$37)</f>
        <v>Charger</v>
      </c>
      <c r="J2976" t="s">
        <v>8</v>
      </c>
      <c r="K2976" t="s">
        <v>44</v>
      </c>
      <c r="L2976">
        <v>1</v>
      </c>
    </row>
    <row r="2977" spans="1:12" x14ac:dyDescent="0.2">
      <c r="A2977" s="1" t="d">
        <v>2023-02-17</v>
      </c>
      <c r="B2977" s="45">
        <v>-1</v>
      </c>
      <c r="C2977" t="s">
        <v>77</v>
      </c>
      <c r="D2977" t="str">
        <f>_xlfn.XLOOKUP(Table2[[#This Row],[Patron Group]],$R$10:$R$24,$S$10:$S$24)</f>
        <v>Undergraduate</v>
      </c>
      <c r="E2977" s="1" t="d">
        <v>2023-02-17</v>
      </c>
      <c r="F2977" t="s">
        <v>1715</v>
      </c>
      <c r="G2977" t="s">
        <v>2272</v>
      </c>
      <c r="H2977" t="str">
        <f>_xlfn.XLOOKUP(Table2[[#This Row],[Unique BarCode]],$N$10:$N$37,$O$10:$O$37)</f>
        <v>WALLADPT</v>
      </c>
      <c r="I2977" t="str">
        <f>_xlfn.XLOOKUP(Table2[[#This Row],[Unique BarCode]],$N$10:$N$37,$P$10:$P$37)</f>
        <v>Charger</v>
      </c>
      <c r="J2977" t="s">
        <v>8</v>
      </c>
      <c r="L2977">
        <v>1</v>
      </c>
    </row>
    <row r="2978" spans="1:12" x14ac:dyDescent="0.2">
      <c r="A2978" s="1" t="d">
        <v>2023-02-17</v>
      </c>
      <c r="B2978" s="45">
        <v>-1</v>
      </c>
      <c r="C2978" t="s">
        <v>77</v>
      </c>
      <c r="D2978" t="str">
        <f>_xlfn.XLOOKUP(Table2[[#This Row],[Patron Group]],$R$10:$R$24,$S$10:$S$24)</f>
        <v>Undergraduate</v>
      </c>
      <c r="E2978" s="1" t="d">
        <v>2023-02-17</v>
      </c>
      <c r="F2978" t="s">
        <v>95</v>
      </c>
      <c r="G2978" t="s">
        <v>2272</v>
      </c>
      <c r="H2978" t="str">
        <f>_xlfn.XLOOKUP(Table2[[#This Row],[Unique BarCode]],$N$10:$N$37,$O$10:$O$37)</f>
        <v>WALLADPT</v>
      </c>
      <c r="I2978" t="str">
        <f>_xlfn.XLOOKUP(Table2[[#This Row],[Unique BarCode]],$N$10:$N$37,$P$10:$P$37)</f>
        <v>Charger</v>
      </c>
      <c r="J2978" t="s">
        <v>8</v>
      </c>
      <c r="L2978">
        <v>1</v>
      </c>
    </row>
    <row r="2979" spans="1:12" x14ac:dyDescent="0.2">
      <c r="A2979" s="1" t="d">
        <v>2023-02-17</v>
      </c>
      <c r="B2979" s="45">
        <v>-1</v>
      </c>
      <c r="C2979" t="s">
        <v>77</v>
      </c>
      <c r="D2979" t="str">
        <f>_xlfn.XLOOKUP(Table2[[#This Row],[Patron Group]],$R$10:$R$24,$S$10:$S$24)</f>
        <v>Undergraduate</v>
      </c>
      <c r="E2979" s="1" t="d">
        <v>2023-02-17</v>
      </c>
      <c r="F2979" t="s">
        <v>96</v>
      </c>
      <c r="G2979" t="s">
        <v>2272</v>
      </c>
      <c r="H2979" t="str">
        <f>_xlfn.XLOOKUP(Table2[[#This Row],[Unique BarCode]],$N$10:$N$37,$O$10:$O$37)</f>
        <v>WALLADPT</v>
      </c>
      <c r="I2979" t="str">
        <f>_xlfn.XLOOKUP(Table2[[#This Row],[Unique BarCode]],$N$10:$N$37,$P$10:$P$37)</f>
        <v>Charger</v>
      </c>
      <c r="J2979" t="s">
        <v>8</v>
      </c>
      <c r="L2979">
        <v>1</v>
      </c>
    </row>
    <row r="2980" spans="1:12" x14ac:dyDescent="0.2">
      <c r="A2980" s="1" t="d">
        <v>2023-02-17</v>
      </c>
      <c r="B2980" s="45">
        <v>-1</v>
      </c>
      <c r="C2980" t="s">
        <v>77</v>
      </c>
      <c r="D2980" t="str">
        <f>_xlfn.XLOOKUP(Table2[[#This Row],[Patron Group]],$R$10:$R$24,$S$10:$S$24)</f>
        <v>Undergraduate</v>
      </c>
      <c r="E2980" s="1" t="d">
        <v>2023-02-17</v>
      </c>
      <c r="F2980" t="s">
        <v>275</v>
      </c>
      <c r="G2980" t="s">
        <v>2272</v>
      </c>
      <c r="H2980" t="str">
        <f>_xlfn.XLOOKUP(Table2[[#This Row],[Unique BarCode]],$N$10:$N$37,$O$10:$O$37)</f>
        <v>WALLADPT</v>
      </c>
      <c r="I2980" t="str">
        <f>_xlfn.XLOOKUP(Table2[[#This Row],[Unique BarCode]],$N$10:$N$37,$P$10:$P$37)</f>
        <v>Charger</v>
      </c>
      <c r="J2980" t="s">
        <v>8</v>
      </c>
      <c r="L2980">
        <v>1</v>
      </c>
    </row>
    <row r="2981" spans="1:12" x14ac:dyDescent="0.2">
      <c r="A2981" s="1" t="d">
        <v>2023-02-17</v>
      </c>
      <c r="B2981" s="45">
        <v>-1</v>
      </c>
      <c r="C2981" t="s">
        <v>77</v>
      </c>
      <c r="D2981" t="str">
        <f>_xlfn.XLOOKUP(Table2[[#This Row],[Patron Group]],$R$10:$R$24,$S$10:$S$24)</f>
        <v>Undergraduate</v>
      </c>
      <c r="E2981" s="1" t="d">
        <v>2023-02-24</v>
      </c>
      <c r="F2981" t="s">
        <v>1330</v>
      </c>
      <c r="G2981" t="s">
        <v>2273</v>
      </c>
      <c r="H2981" t="str">
        <f>_xlfn.XLOOKUP(Table2[[#This Row],[Unique BarCode]],$N$10:$N$37,$O$10:$O$37)</f>
        <v>ChromeBook</v>
      </c>
      <c r="I2981" t="str">
        <f>_xlfn.XLOOKUP(Table2[[#This Row],[Unique BarCode]],$N$10:$N$37,$P$10:$P$37)</f>
        <v>Device</v>
      </c>
      <c r="J2981" t="s">
        <v>8</v>
      </c>
      <c r="K2981" t="s">
        <v>1331</v>
      </c>
      <c r="L2981">
        <v>1</v>
      </c>
    </row>
    <row r="2982" spans="1:12" x14ac:dyDescent="0.2">
      <c r="A2982" s="1" t="d">
        <v>2023-02-17</v>
      </c>
      <c r="B2982" s="45">
        <v>-1</v>
      </c>
      <c r="C2982" t="s">
        <v>77</v>
      </c>
      <c r="D2982" t="str">
        <f>_xlfn.XLOOKUP(Table2[[#This Row],[Patron Group]],$R$10:$R$24,$S$10:$S$24)</f>
        <v>Undergraduate</v>
      </c>
      <c r="E2982" s="1" t="d">
        <v>2023-02-24</v>
      </c>
      <c r="F2982" t="s">
        <v>689</v>
      </c>
      <c r="G2982" t="s">
        <v>2273</v>
      </c>
      <c r="H2982" t="str">
        <f>_xlfn.XLOOKUP(Table2[[#This Row],[Unique BarCode]],$N$10:$N$37,$O$10:$O$37)</f>
        <v>ChromeBook</v>
      </c>
      <c r="I2982" t="str">
        <f>_xlfn.XLOOKUP(Table2[[#This Row],[Unique BarCode]],$N$10:$N$37,$P$10:$P$37)</f>
        <v>Device</v>
      </c>
      <c r="J2982" t="s">
        <v>13</v>
      </c>
      <c r="K2982" t="s">
        <v>690</v>
      </c>
      <c r="L2982">
        <v>1</v>
      </c>
    </row>
    <row r="2983" spans="1:12" x14ac:dyDescent="0.2">
      <c r="A2983" s="1" t="d">
        <v>2023-02-17</v>
      </c>
      <c r="B2983" s="45">
        <v>-1</v>
      </c>
      <c r="C2983" t="s">
        <v>77</v>
      </c>
      <c r="D2983" t="str">
        <f>_xlfn.XLOOKUP(Table2[[#This Row],[Patron Group]],$R$10:$R$24,$S$10:$S$24)</f>
        <v>Undergraduate</v>
      </c>
      <c r="E2983" s="1" t="d">
        <v>2023-02-24</v>
      </c>
      <c r="F2983" t="s">
        <v>1608</v>
      </c>
      <c r="G2983" t="s">
        <v>2273</v>
      </c>
      <c r="H2983" t="str">
        <f>_xlfn.XLOOKUP(Table2[[#This Row],[Unique BarCode]],$N$10:$N$37,$O$10:$O$37)</f>
        <v>ChromeBook</v>
      </c>
      <c r="I2983" t="str">
        <f>_xlfn.XLOOKUP(Table2[[#This Row],[Unique BarCode]],$N$10:$N$37,$P$10:$P$37)</f>
        <v>Device</v>
      </c>
      <c r="J2983" t="s">
        <v>13</v>
      </c>
      <c r="K2983" t="s">
        <v>1609</v>
      </c>
      <c r="L2983">
        <v>1</v>
      </c>
    </row>
    <row r="2984" spans="1:12" x14ac:dyDescent="0.2">
      <c r="A2984" s="1" t="d">
        <v>2023-02-17</v>
      </c>
      <c r="B2984" s="45">
        <v>-1</v>
      </c>
      <c r="C2984" t="s">
        <v>77</v>
      </c>
      <c r="D2984" t="str">
        <f>_xlfn.XLOOKUP(Table2[[#This Row],[Patron Group]],$R$10:$R$24,$S$10:$S$24)</f>
        <v>Undergraduate</v>
      </c>
      <c r="E2984" s="1" t="d">
        <v>2023-02-24</v>
      </c>
      <c r="F2984" t="s">
        <v>1743</v>
      </c>
      <c r="G2984" t="s">
        <v>2273</v>
      </c>
      <c r="H2984" t="str">
        <f>_xlfn.XLOOKUP(Table2[[#This Row],[Unique BarCode]],$N$10:$N$37,$O$10:$O$37)</f>
        <v>ChromeBook</v>
      </c>
      <c r="I2984" t="str">
        <f>_xlfn.XLOOKUP(Table2[[#This Row],[Unique BarCode]],$N$10:$N$37,$P$10:$P$37)</f>
        <v>Device</v>
      </c>
      <c r="J2984" t="s">
        <v>13</v>
      </c>
      <c r="K2984" t="s">
        <v>1744</v>
      </c>
      <c r="L2984">
        <v>1</v>
      </c>
    </row>
    <row r="2985" spans="1:12" x14ac:dyDescent="0.2">
      <c r="A2985" s="1" t="d">
        <v>2023-02-17</v>
      </c>
      <c r="B2985" s="45">
        <v>-1</v>
      </c>
      <c r="C2985" t="s">
        <v>77</v>
      </c>
      <c r="D2985" t="str">
        <f>_xlfn.XLOOKUP(Table2[[#This Row],[Patron Group]],$R$10:$R$24,$S$10:$S$24)</f>
        <v>Undergraduate</v>
      </c>
      <c r="E2985" s="1" t="d">
        <v>2023-02-24</v>
      </c>
      <c r="F2985" t="s">
        <v>127</v>
      </c>
      <c r="G2985" t="s">
        <v>2273</v>
      </c>
      <c r="H2985" t="str">
        <f>_xlfn.XLOOKUP(Table2[[#This Row],[Unique BarCode]],$N$10:$N$37,$O$10:$O$37)</f>
        <v>ChromeBook</v>
      </c>
      <c r="I2985" t="str">
        <f>_xlfn.XLOOKUP(Table2[[#This Row],[Unique BarCode]],$N$10:$N$37,$P$10:$P$37)</f>
        <v>Device</v>
      </c>
      <c r="J2985" t="s">
        <v>128</v>
      </c>
      <c r="K2985" t="s">
        <v>129</v>
      </c>
      <c r="L2985">
        <v>1</v>
      </c>
    </row>
    <row r="2986" spans="1:12" x14ac:dyDescent="0.2">
      <c r="A2986" s="1" t="d">
        <v>2023-02-17</v>
      </c>
      <c r="B2986" s="45">
        <v>-1</v>
      </c>
      <c r="C2986" t="s">
        <v>77</v>
      </c>
      <c r="D2986" t="str">
        <f>_xlfn.XLOOKUP(Table2[[#This Row],[Patron Group]],$R$10:$R$24,$S$10:$S$24)</f>
        <v>Undergraduate</v>
      </c>
      <c r="E2986" s="1" t="d">
        <v>2023-02-24</v>
      </c>
      <c r="F2986" t="s">
        <v>1745</v>
      </c>
      <c r="G2986" t="s">
        <v>2274</v>
      </c>
      <c r="H2986" t="str">
        <f>_xlfn.XLOOKUP(Table2[[#This Row],[Unique BarCode]],$N$10:$N$37,$O$10:$O$37)</f>
        <v>MacBook</v>
      </c>
      <c r="I2986" t="str">
        <f>_xlfn.XLOOKUP(Table2[[#This Row],[Unique BarCode]],$N$10:$N$37,$P$10:$P$37)</f>
        <v>Device</v>
      </c>
      <c r="J2986" t="s">
        <v>8</v>
      </c>
      <c r="K2986" t="s">
        <v>1746</v>
      </c>
      <c r="L2986">
        <v>1</v>
      </c>
    </row>
    <row r="2987" spans="1:12" x14ac:dyDescent="0.2">
      <c r="A2987" s="1" t="d">
        <v>2023-02-17</v>
      </c>
      <c r="B2987" s="45">
        <v>-1</v>
      </c>
      <c r="C2987" t="s">
        <v>77</v>
      </c>
      <c r="D2987" t="str">
        <f>_xlfn.XLOOKUP(Table2[[#This Row],[Patron Group]],$R$10:$R$24,$S$10:$S$24)</f>
        <v>Undergraduate</v>
      </c>
      <c r="E2987" s="1" t="d">
        <v>2023-02-24</v>
      </c>
      <c r="F2987" t="s">
        <v>607</v>
      </c>
      <c r="G2987" t="s">
        <v>2274</v>
      </c>
      <c r="H2987" t="str">
        <f>_xlfn.XLOOKUP(Table2[[#This Row],[Unique BarCode]],$N$10:$N$37,$O$10:$O$37)</f>
        <v>MacBook</v>
      </c>
      <c r="I2987" t="str">
        <f>_xlfn.XLOOKUP(Table2[[#This Row],[Unique BarCode]],$N$10:$N$37,$P$10:$P$37)</f>
        <v>Device</v>
      </c>
      <c r="J2987" t="s">
        <v>8</v>
      </c>
      <c r="K2987" t="s">
        <v>608</v>
      </c>
      <c r="L2987">
        <v>1</v>
      </c>
    </row>
    <row r="2988" spans="1:12" x14ac:dyDescent="0.2">
      <c r="A2988" s="1" t="d">
        <v>2023-02-17</v>
      </c>
      <c r="B2988" s="45">
        <v>-1</v>
      </c>
      <c r="C2988" t="s">
        <v>77</v>
      </c>
      <c r="D2988" t="str">
        <f>_xlfn.XLOOKUP(Table2[[#This Row],[Patron Group]],$R$10:$R$24,$S$10:$S$24)</f>
        <v>Undergraduate</v>
      </c>
      <c r="E2988" s="1" t="d">
        <v>2023-02-24</v>
      </c>
      <c r="F2988" t="s">
        <v>1747</v>
      </c>
      <c r="G2988" t="s">
        <v>2274</v>
      </c>
      <c r="H2988" t="str">
        <f>_xlfn.XLOOKUP(Table2[[#This Row],[Unique BarCode]],$N$10:$N$37,$O$10:$O$37)</f>
        <v>MacBook</v>
      </c>
      <c r="I2988" t="str">
        <f>_xlfn.XLOOKUP(Table2[[#This Row],[Unique BarCode]],$N$10:$N$37,$P$10:$P$37)</f>
        <v>Device</v>
      </c>
      <c r="J2988" t="s">
        <v>8</v>
      </c>
      <c r="K2988" t="s">
        <v>1747</v>
      </c>
      <c r="L2988">
        <v>1</v>
      </c>
    </row>
    <row r="2989" spans="1:12" x14ac:dyDescent="0.2">
      <c r="A2989" s="1" t="d">
        <v>2023-02-17</v>
      </c>
      <c r="B2989" s="45">
        <v>-1</v>
      </c>
      <c r="C2989" t="s">
        <v>77</v>
      </c>
      <c r="D2989" t="str">
        <f>_xlfn.XLOOKUP(Table2[[#This Row],[Patron Group]],$R$10:$R$24,$S$10:$S$24)</f>
        <v>Undergraduate</v>
      </c>
      <c r="E2989" s="1" t="d">
        <v>2023-02-24</v>
      </c>
      <c r="F2989" t="s">
        <v>1068</v>
      </c>
      <c r="G2989" t="s">
        <v>2274</v>
      </c>
      <c r="H2989" t="str">
        <f>_xlfn.XLOOKUP(Table2[[#This Row],[Unique BarCode]],$N$10:$N$37,$O$10:$O$37)</f>
        <v>MacBook</v>
      </c>
      <c r="I2989" t="str">
        <f>_xlfn.XLOOKUP(Table2[[#This Row],[Unique BarCode]],$N$10:$N$37,$P$10:$P$37)</f>
        <v>Device</v>
      </c>
      <c r="J2989" t="s">
        <v>8</v>
      </c>
      <c r="K2989" t="s">
        <v>1068</v>
      </c>
      <c r="L2989">
        <v>1</v>
      </c>
    </row>
    <row r="2990" spans="1:12" x14ac:dyDescent="0.2">
      <c r="A2990" s="1" t="d">
        <v>2023-02-17</v>
      </c>
      <c r="B2990" s="45">
        <v>-1</v>
      </c>
      <c r="C2990" t="s">
        <v>77</v>
      </c>
      <c r="D2990" t="str">
        <f>_xlfn.XLOOKUP(Table2[[#This Row],[Patron Group]],$R$10:$R$24,$S$10:$S$24)</f>
        <v>Undergraduate</v>
      </c>
      <c r="E2990" s="1" t="d">
        <v>2023-02-24</v>
      </c>
      <c r="F2990" t="s">
        <v>746</v>
      </c>
      <c r="G2990" t="s">
        <v>2263</v>
      </c>
      <c r="H2990" t="str">
        <f>_xlfn.XLOOKUP(Table2[[#This Row],[Unique BarCode]],$N$10:$N$37,$O$10:$O$37)</f>
        <v>HP Laptop</v>
      </c>
      <c r="I2990" t="str">
        <f>_xlfn.XLOOKUP(Table2[[#This Row],[Unique BarCode]],$N$10:$N$37,$P$10:$P$37)</f>
        <v>Device</v>
      </c>
      <c r="J2990" t="s">
        <v>8</v>
      </c>
      <c r="K2990" t="s">
        <v>747</v>
      </c>
      <c r="L2990">
        <v>1</v>
      </c>
    </row>
    <row r="2991" spans="1:12" x14ac:dyDescent="0.2">
      <c r="A2991" s="1" t="d">
        <v>2023-02-17</v>
      </c>
      <c r="B2991" s="45">
        <v>-1</v>
      </c>
      <c r="C2991" t="s">
        <v>77</v>
      </c>
      <c r="D2991" t="str">
        <f>_xlfn.XLOOKUP(Table2[[#This Row],[Patron Group]],$R$10:$R$24,$S$10:$S$24)</f>
        <v>Undergraduate</v>
      </c>
      <c r="E2991" s="1" t="d">
        <v>2023-03-01</v>
      </c>
      <c r="F2991" t="s">
        <v>82</v>
      </c>
      <c r="G2991" t="s">
        <v>2275</v>
      </c>
      <c r="H2991" t="str">
        <f>_xlfn.XLOOKUP(Table2[[#This Row],[Unique BarCode]],$N$10:$N$37,$O$10:$O$37)</f>
        <v>iPad</v>
      </c>
      <c r="I2991" t="str">
        <f>_xlfn.XLOOKUP(Table2[[#This Row],[Unique BarCode]],$N$10:$N$37,$P$10:$P$37)</f>
        <v>Device</v>
      </c>
      <c r="J2991" t="s">
        <v>8</v>
      </c>
      <c r="K2991" t="s">
        <v>83</v>
      </c>
      <c r="L2991">
        <v>1</v>
      </c>
    </row>
    <row r="2992" spans="1:12" x14ac:dyDescent="0.2">
      <c r="A2992" s="1" t="d">
        <v>2023-02-17</v>
      </c>
      <c r="B2992" s="45">
        <v>-1</v>
      </c>
      <c r="C2992" t="s">
        <v>77</v>
      </c>
      <c r="D2992" t="str">
        <f>_xlfn.XLOOKUP(Table2[[#This Row],[Patron Group]],$R$10:$R$24,$S$10:$S$24)</f>
        <v>Undergraduate</v>
      </c>
      <c r="E2992" s="1" t="d">
        <v>2023-03-03</v>
      </c>
      <c r="F2992" t="s">
        <v>1435</v>
      </c>
      <c r="G2992" t="s">
        <v>2274</v>
      </c>
      <c r="H2992" t="str">
        <f>_xlfn.XLOOKUP(Table2[[#This Row],[Unique BarCode]],$N$10:$N$37,$O$10:$O$37)</f>
        <v>MacBook</v>
      </c>
      <c r="I2992" t="str">
        <f>_xlfn.XLOOKUP(Table2[[#This Row],[Unique BarCode]],$N$10:$N$37,$P$10:$P$37)</f>
        <v>Device</v>
      </c>
      <c r="J2992" t="s">
        <v>8</v>
      </c>
      <c r="K2992" t="s">
        <v>1436</v>
      </c>
      <c r="L2992">
        <v>1</v>
      </c>
    </row>
    <row r="2993" spans="1:12" x14ac:dyDescent="0.2">
      <c r="A2993" s="1" t="d">
        <v>2023-02-17</v>
      </c>
      <c r="B2993" s="45">
        <v>-1</v>
      </c>
      <c r="C2993" t="s">
        <v>77</v>
      </c>
      <c r="D2993" t="str">
        <f>_xlfn.XLOOKUP(Table2[[#This Row],[Patron Group]],$R$10:$R$24,$S$10:$S$24)</f>
        <v>Undergraduate</v>
      </c>
      <c r="E2993" s="1" t="d">
        <v>2023-03-03</v>
      </c>
      <c r="F2993" t="s">
        <v>913</v>
      </c>
      <c r="G2993" t="s">
        <v>2275</v>
      </c>
      <c r="H2993" t="str">
        <f>_xlfn.XLOOKUP(Table2[[#This Row],[Unique BarCode]],$N$10:$N$37,$O$10:$O$37)</f>
        <v>iPad</v>
      </c>
      <c r="I2993" t="str">
        <f>_xlfn.XLOOKUP(Table2[[#This Row],[Unique BarCode]],$N$10:$N$37,$P$10:$P$37)</f>
        <v>Device</v>
      </c>
      <c r="J2993" t="s">
        <v>8</v>
      </c>
      <c r="L2993">
        <v>1</v>
      </c>
    </row>
    <row r="2994" spans="1:12" x14ac:dyDescent="0.2">
      <c r="A2994" s="1" t="d">
        <v>2023-02-17</v>
      </c>
      <c r="B2994" s="45">
        <v>-1</v>
      </c>
      <c r="C2994" t="s">
        <v>77</v>
      </c>
      <c r="D2994" t="str">
        <f>_xlfn.XLOOKUP(Table2[[#This Row],[Patron Group]],$R$10:$R$24,$S$10:$S$24)</f>
        <v>Undergraduate</v>
      </c>
      <c r="E2994" s="1" t="d">
        <v>2023-03-03</v>
      </c>
      <c r="F2994" t="s">
        <v>257</v>
      </c>
      <c r="G2994" t="s">
        <v>2275</v>
      </c>
      <c r="H2994" t="str">
        <f>_xlfn.XLOOKUP(Table2[[#This Row],[Unique BarCode]],$N$10:$N$37,$O$10:$O$37)</f>
        <v>iPad</v>
      </c>
      <c r="I2994" t="str">
        <f>_xlfn.XLOOKUP(Table2[[#This Row],[Unique BarCode]],$N$10:$N$37,$P$10:$P$37)</f>
        <v>Device</v>
      </c>
      <c r="J2994" t="s">
        <v>8</v>
      </c>
      <c r="K2994">
        <v>2022</v>
      </c>
      <c r="L2994">
        <v>1</v>
      </c>
    </row>
    <row r="2995" spans="1:12" x14ac:dyDescent="0.2">
      <c r="A2995" s="1" t="d">
        <v>2023-02-17</v>
      </c>
      <c r="B2995" s="45">
        <v>-1</v>
      </c>
      <c r="C2995" t="s">
        <v>77</v>
      </c>
      <c r="D2995" t="str">
        <f>_xlfn.XLOOKUP(Table2[[#This Row],[Patron Group]],$R$10:$R$24,$S$10:$S$24)</f>
        <v>Undergraduate</v>
      </c>
      <c r="E2995" s="1" t="d">
        <v>2023-03-03</v>
      </c>
      <c r="F2995" t="s">
        <v>510</v>
      </c>
      <c r="G2995" t="s">
        <v>2263</v>
      </c>
      <c r="H2995" t="str">
        <f>_xlfn.XLOOKUP(Table2[[#This Row],[Unique BarCode]],$N$10:$N$37,$O$10:$O$37)</f>
        <v>HP Laptop</v>
      </c>
      <c r="I2995" t="str">
        <f>_xlfn.XLOOKUP(Table2[[#This Row],[Unique BarCode]],$N$10:$N$37,$P$10:$P$37)</f>
        <v>Device</v>
      </c>
      <c r="J2995" t="s">
        <v>8</v>
      </c>
      <c r="K2995" t="s">
        <v>511</v>
      </c>
      <c r="L2995">
        <v>1</v>
      </c>
    </row>
    <row r="2996" spans="1:12" x14ac:dyDescent="0.2">
      <c r="A2996" s="1" t="d">
        <v>2023-02-18</v>
      </c>
      <c r="B2996" s="45">
        <v>-1</v>
      </c>
      <c r="C2996" t="s">
        <v>20</v>
      </c>
      <c r="D2996" t="str">
        <f>_xlfn.XLOOKUP(Table2[[#This Row],[Patron Group]],$R$10:$R$24,$S$10:$S$24)</f>
        <v>Graduate</v>
      </c>
      <c r="E2996" s="1" t="d">
        <v>2023-02-18</v>
      </c>
      <c r="F2996" t="s">
        <v>86</v>
      </c>
      <c r="G2996" t="s">
        <v>2265</v>
      </c>
      <c r="H2996" t="str">
        <f>_xlfn.XLOOKUP(Table2[[#This Row],[Unique BarCode]],$N$10:$N$37,$O$10:$O$37)</f>
        <v>IPHONE</v>
      </c>
      <c r="I2996" t="str">
        <f>_xlfn.XLOOKUP(Table2[[#This Row],[Unique BarCode]],$N$10:$N$37,$P$10:$P$37)</f>
        <v>Charger</v>
      </c>
      <c r="J2996" t="s">
        <v>8</v>
      </c>
      <c r="K2996" t="s">
        <v>87</v>
      </c>
      <c r="L2996">
        <v>1</v>
      </c>
    </row>
    <row r="2997" spans="1:12" x14ac:dyDescent="0.2">
      <c r="A2997" s="1" t="d">
        <v>2023-02-18</v>
      </c>
      <c r="B2997" s="45">
        <v>-1</v>
      </c>
      <c r="C2997" t="s">
        <v>20</v>
      </c>
      <c r="D2997" t="str">
        <f>_xlfn.XLOOKUP(Table2[[#This Row],[Patron Group]],$R$10:$R$24,$S$10:$S$24)</f>
        <v>Graduate</v>
      </c>
      <c r="E2997" s="1" t="d">
        <v>2023-02-18</v>
      </c>
      <c r="F2997" t="s">
        <v>47</v>
      </c>
      <c r="G2997" t="s">
        <v>2272</v>
      </c>
      <c r="H2997" t="str">
        <f>_xlfn.XLOOKUP(Table2[[#This Row],[Unique BarCode]],$N$10:$N$37,$O$10:$O$37)</f>
        <v>WALLADPT</v>
      </c>
      <c r="I2997" t="str">
        <f>_xlfn.XLOOKUP(Table2[[#This Row],[Unique BarCode]],$N$10:$N$37,$P$10:$P$37)</f>
        <v>Charger</v>
      </c>
      <c r="J2997" t="s">
        <v>8</v>
      </c>
      <c r="L2997">
        <v>1</v>
      </c>
    </row>
    <row r="2998" spans="1:12" x14ac:dyDescent="0.2">
      <c r="A2998" s="1" t="d">
        <v>2023-02-19</v>
      </c>
      <c r="B2998" s="45">
        <v>-1</v>
      </c>
      <c r="C2998" t="s">
        <v>20</v>
      </c>
      <c r="D2998" t="str">
        <f>_xlfn.XLOOKUP(Table2[[#This Row],[Patron Group]],$R$10:$R$24,$S$10:$S$24)</f>
        <v>Graduate</v>
      </c>
      <c r="E2998" s="1" t="d">
        <v>2023-02-19</v>
      </c>
      <c r="F2998" t="s">
        <v>222</v>
      </c>
      <c r="G2998" t="s">
        <v>2265</v>
      </c>
      <c r="H2998" t="str">
        <f>_xlfn.XLOOKUP(Table2[[#This Row],[Unique BarCode]],$N$10:$N$37,$O$10:$O$37)</f>
        <v>IPHONE</v>
      </c>
      <c r="I2998" t="str">
        <f>_xlfn.XLOOKUP(Table2[[#This Row],[Unique BarCode]],$N$10:$N$37,$P$10:$P$37)</f>
        <v>Charger</v>
      </c>
      <c r="J2998" t="s">
        <v>13</v>
      </c>
      <c r="K2998" t="s">
        <v>223</v>
      </c>
      <c r="L2998">
        <v>1</v>
      </c>
    </row>
    <row r="2999" spans="1:12" x14ac:dyDescent="0.2">
      <c r="A2999" s="1" t="d">
        <v>2023-02-19</v>
      </c>
      <c r="B2999" s="45">
        <v>-1</v>
      </c>
      <c r="C2999" t="s">
        <v>20</v>
      </c>
      <c r="D2999" t="str">
        <f>_xlfn.XLOOKUP(Table2[[#This Row],[Patron Group]],$R$10:$R$24,$S$10:$S$24)</f>
        <v>Graduate</v>
      </c>
      <c r="E2999" s="1" t="d">
        <v>2023-02-19</v>
      </c>
      <c r="F2999" t="s">
        <v>1748</v>
      </c>
      <c r="G2999" t="s">
        <v>2272</v>
      </c>
      <c r="H2999" t="str">
        <f>_xlfn.XLOOKUP(Table2[[#This Row],[Unique BarCode]],$N$10:$N$37,$O$10:$O$37)</f>
        <v>WALLADPT</v>
      </c>
      <c r="I2999" t="str">
        <f>_xlfn.XLOOKUP(Table2[[#This Row],[Unique BarCode]],$N$10:$N$37,$P$10:$P$37)</f>
        <v>Charger</v>
      </c>
      <c r="J2999" t="s">
        <v>13</v>
      </c>
      <c r="K2999" t="s">
        <v>1749</v>
      </c>
      <c r="L2999">
        <v>1</v>
      </c>
    </row>
    <row r="3000" spans="1:12" x14ac:dyDescent="0.2">
      <c r="A3000" s="1" t="d">
        <v>2023-02-19</v>
      </c>
      <c r="B3000" s="45">
        <v>-1</v>
      </c>
      <c r="C3000" t="s">
        <v>20</v>
      </c>
      <c r="D3000" t="str">
        <f>_xlfn.XLOOKUP(Table2[[#This Row],[Patron Group]],$R$10:$R$24,$S$10:$S$24)</f>
        <v>Graduate</v>
      </c>
      <c r="E3000" s="1" t="d">
        <v>2023-02-26</v>
      </c>
      <c r="F3000" t="s">
        <v>733</v>
      </c>
      <c r="G3000" t="s">
        <v>2274</v>
      </c>
      <c r="H3000" t="str">
        <f>_xlfn.XLOOKUP(Table2[[#This Row],[Unique BarCode]],$N$10:$N$37,$O$10:$O$37)</f>
        <v>MacBook</v>
      </c>
      <c r="I3000" t="str">
        <f>_xlfn.XLOOKUP(Table2[[#This Row],[Unique BarCode]],$N$10:$N$37,$P$10:$P$37)</f>
        <v>Device</v>
      </c>
      <c r="J3000" t="s">
        <v>8</v>
      </c>
      <c r="K3000" t="s">
        <v>734</v>
      </c>
      <c r="L3000">
        <v>1</v>
      </c>
    </row>
    <row r="3001" spans="1:12" x14ac:dyDescent="0.2">
      <c r="A3001" s="1" t="d">
        <v>2023-02-19</v>
      </c>
      <c r="B3001" s="45">
        <v>-1</v>
      </c>
      <c r="C3001" t="s">
        <v>20</v>
      </c>
      <c r="D3001" t="str">
        <f>_xlfn.XLOOKUP(Table2[[#This Row],[Patron Group]],$R$10:$R$24,$S$10:$S$24)</f>
        <v>Graduate</v>
      </c>
      <c r="E3001" s="1" t="d">
        <v>2023-03-04</v>
      </c>
      <c r="F3001" t="s">
        <v>1071</v>
      </c>
      <c r="G3001" t="s">
        <v>2263</v>
      </c>
      <c r="H3001" t="str">
        <f>_xlfn.XLOOKUP(Table2[[#This Row],[Unique BarCode]],$N$10:$N$37,$O$10:$O$37)</f>
        <v>HP Laptop</v>
      </c>
      <c r="I3001" t="str">
        <f>_xlfn.XLOOKUP(Table2[[#This Row],[Unique BarCode]],$N$10:$N$37,$P$10:$P$37)</f>
        <v>Device</v>
      </c>
      <c r="J3001" t="s">
        <v>8</v>
      </c>
      <c r="K3001" t="s">
        <v>1072</v>
      </c>
      <c r="L3001">
        <v>1</v>
      </c>
    </row>
    <row r="3002" spans="1:12" x14ac:dyDescent="0.2">
      <c r="A3002" s="1" t="d">
        <v>2023-02-19</v>
      </c>
      <c r="B3002" s="45">
        <v>-1</v>
      </c>
      <c r="C3002" t="s">
        <v>77</v>
      </c>
      <c r="D3002" t="str">
        <f>_xlfn.XLOOKUP(Table2[[#This Row],[Patron Group]],$R$10:$R$24,$S$10:$S$24)</f>
        <v>Undergraduate</v>
      </c>
      <c r="E3002" s="1" t="d">
        <v>2023-02-19</v>
      </c>
      <c r="F3002" t="s">
        <v>1301</v>
      </c>
      <c r="G3002" t="s">
        <v>2265</v>
      </c>
      <c r="H3002" t="str">
        <f>_xlfn.XLOOKUP(Table2[[#This Row],[Unique BarCode]],$N$10:$N$37,$O$10:$O$37)</f>
        <v>IPHONE</v>
      </c>
      <c r="I3002" t="str">
        <f>_xlfn.XLOOKUP(Table2[[#This Row],[Unique BarCode]],$N$10:$N$37,$P$10:$P$37)</f>
        <v>Charger</v>
      </c>
      <c r="J3002" t="s">
        <v>128</v>
      </c>
      <c r="K3002" t="s">
        <v>1302</v>
      </c>
      <c r="L3002">
        <v>1</v>
      </c>
    </row>
    <row r="3003" spans="1:12" x14ac:dyDescent="0.2">
      <c r="A3003" s="1" t="d">
        <v>2023-02-19</v>
      </c>
      <c r="B3003" s="45">
        <v>-1</v>
      </c>
      <c r="C3003" t="s">
        <v>77</v>
      </c>
      <c r="D3003" t="str">
        <f>_xlfn.XLOOKUP(Table2[[#This Row],[Patron Group]],$R$10:$R$24,$S$10:$S$24)</f>
        <v>Undergraduate</v>
      </c>
      <c r="E3003" s="1" t="d">
        <v>2023-02-19</v>
      </c>
      <c r="F3003" t="s">
        <v>1750</v>
      </c>
      <c r="G3003" t="s">
        <v>2296</v>
      </c>
      <c r="H3003" t="str">
        <f>_xlfn.XLOOKUP(Table2[[#This Row],[Unique BarCode]],$N$10:$N$37,$O$10:$O$37)</f>
        <v>MACUSBC</v>
      </c>
      <c r="I3003" t="str">
        <f>_xlfn.XLOOKUP(Table2[[#This Row],[Unique BarCode]],$N$10:$N$37,$P$10:$P$37)</f>
        <v>Charger</v>
      </c>
      <c r="J3003" t="s">
        <v>128</v>
      </c>
      <c r="K3003" t="s">
        <v>439</v>
      </c>
      <c r="L3003">
        <v>1</v>
      </c>
    </row>
    <row r="3004" spans="1:12" x14ac:dyDescent="0.2">
      <c r="A3004" s="1" t="d">
        <v>2023-02-19</v>
      </c>
      <c r="B3004" s="45">
        <v>-1</v>
      </c>
      <c r="C3004" t="s">
        <v>77</v>
      </c>
      <c r="D3004" t="str">
        <f>_xlfn.XLOOKUP(Table2[[#This Row],[Patron Group]],$R$10:$R$24,$S$10:$S$24)</f>
        <v>Undergraduate</v>
      </c>
      <c r="E3004" s="1" t="d">
        <v>2023-02-19</v>
      </c>
      <c r="F3004" t="s">
        <v>688</v>
      </c>
      <c r="G3004" t="s">
        <v>2285</v>
      </c>
      <c r="H3004" t="str">
        <f>_xlfn.XLOOKUP(Table2[[#This Row],[Unique BarCode]],$N$10:$N$37,$O$10:$O$37)</f>
        <v>UHDMI</v>
      </c>
      <c r="I3004" t="str">
        <f>_xlfn.XLOOKUP(Table2[[#This Row],[Unique BarCode]],$N$10:$N$37,$P$10:$P$37)</f>
        <v>Cable</v>
      </c>
      <c r="J3004" t="s">
        <v>8</v>
      </c>
      <c r="L3004">
        <v>1</v>
      </c>
    </row>
    <row r="3005" spans="1:12" x14ac:dyDescent="0.2">
      <c r="A3005" s="1" t="d">
        <v>2023-02-19</v>
      </c>
      <c r="B3005" s="45">
        <v>-1</v>
      </c>
      <c r="C3005" t="s">
        <v>77</v>
      </c>
      <c r="D3005" t="str">
        <f>_xlfn.XLOOKUP(Table2[[#This Row],[Patron Group]],$R$10:$R$24,$S$10:$S$24)</f>
        <v>Undergraduate</v>
      </c>
      <c r="E3005" s="1" t="d">
        <v>2023-02-26</v>
      </c>
      <c r="F3005" t="s">
        <v>859</v>
      </c>
      <c r="G3005" t="s">
        <v>2273</v>
      </c>
      <c r="H3005" t="str">
        <f>_xlfn.XLOOKUP(Table2[[#This Row],[Unique BarCode]],$N$10:$N$37,$O$10:$O$37)</f>
        <v>ChromeBook</v>
      </c>
      <c r="I3005" t="str">
        <f>_xlfn.XLOOKUP(Table2[[#This Row],[Unique BarCode]],$N$10:$N$37,$P$10:$P$37)</f>
        <v>Device</v>
      </c>
      <c r="J3005" t="s">
        <v>128</v>
      </c>
      <c r="K3005" t="s">
        <v>860</v>
      </c>
      <c r="L3005">
        <v>1</v>
      </c>
    </row>
    <row r="3006" spans="1:12" x14ac:dyDescent="0.2">
      <c r="A3006" s="1" t="d">
        <v>2023-02-19</v>
      </c>
      <c r="B3006" s="45">
        <v>-1</v>
      </c>
      <c r="C3006" t="s">
        <v>77</v>
      </c>
      <c r="D3006" t="str">
        <f>_xlfn.XLOOKUP(Table2[[#This Row],[Patron Group]],$R$10:$R$24,$S$10:$S$24)</f>
        <v>Undergraduate</v>
      </c>
      <c r="E3006" s="1" t="d">
        <v>2023-02-26</v>
      </c>
      <c r="F3006" t="s">
        <v>1751</v>
      </c>
      <c r="G3006" t="s">
        <v>2273</v>
      </c>
      <c r="H3006" t="str">
        <f>_xlfn.XLOOKUP(Table2[[#This Row],[Unique BarCode]],$N$10:$N$37,$O$10:$O$37)</f>
        <v>ChromeBook</v>
      </c>
      <c r="I3006" t="str">
        <f>_xlfn.XLOOKUP(Table2[[#This Row],[Unique BarCode]],$N$10:$N$37,$P$10:$P$37)</f>
        <v>Device</v>
      </c>
      <c r="J3006" t="s">
        <v>128</v>
      </c>
      <c r="K3006" t="s">
        <v>1752</v>
      </c>
      <c r="L3006">
        <v>1</v>
      </c>
    </row>
    <row r="3007" spans="1:12" x14ac:dyDescent="0.2">
      <c r="A3007" s="1" t="d">
        <v>2023-02-19</v>
      </c>
      <c r="B3007" s="45">
        <v>-1</v>
      </c>
      <c r="C3007" t="s">
        <v>77</v>
      </c>
      <c r="D3007" t="str">
        <f>_xlfn.XLOOKUP(Table2[[#This Row],[Patron Group]],$R$10:$R$24,$S$10:$S$24)</f>
        <v>Undergraduate</v>
      </c>
      <c r="E3007" s="1" t="d">
        <v>2023-02-26</v>
      </c>
      <c r="F3007" t="s">
        <v>861</v>
      </c>
      <c r="G3007" t="s">
        <v>2273</v>
      </c>
      <c r="H3007" t="str">
        <f>_xlfn.XLOOKUP(Table2[[#This Row],[Unique BarCode]],$N$10:$N$37,$O$10:$O$37)</f>
        <v>ChromeBook</v>
      </c>
      <c r="I3007" t="str">
        <f>_xlfn.XLOOKUP(Table2[[#This Row],[Unique BarCode]],$N$10:$N$37,$P$10:$P$37)</f>
        <v>Device</v>
      </c>
      <c r="J3007" t="s">
        <v>128</v>
      </c>
      <c r="K3007" t="s">
        <v>862</v>
      </c>
      <c r="L3007">
        <v>1</v>
      </c>
    </row>
    <row r="3008" spans="1:12" x14ac:dyDescent="0.2">
      <c r="A3008" s="1" t="d">
        <v>2023-02-19</v>
      </c>
      <c r="B3008" s="45">
        <v>-1</v>
      </c>
      <c r="C3008" t="s">
        <v>77</v>
      </c>
      <c r="D3008" t="str">
        <f>_xlfn.XLOOKUP(Table2[[#This Row],[Patron Group]],$R$10:$R$24,$S$10:$S$24)</f>
        <v>Undergraduate</v>
      </c>
      <c r="E3008" s="1" t="d">
        <v>2023-02-26</v>
      </c>
      <c r="F3008" t="s">
        <v>1753</v>
      </c>
      <c r="G3008" t="s">
        <v>2274</v>
      </c>
      <c r="H3008" t="str">
        <f>_xlfn.XLOOKUP(Table2[[#This Row],[Unique BarCode]],$N$10:$N$37,$O$10:$O$37)</f>
        <v>MacBook</v>
      </c>
      <c r="I3008" t="str">
        <f>_xlfn.XLOOKUP(Table2[[#This Row],[Unique BarCode]],$N$10:$N$37,$P$10:$P$37)</f>
        <v>Device</v>
      </c>
      <c r="J3008" t="s">
        <v>8</v>
      </c>
      <c r="K3008" t="s">
        <v>1754</v>
      </c>
      <c r="L3008">
        <v>1</v>
      </c>
    </row>
    <row r="3009" spans="1:12" x14ac:dyDescent="0.2">
      <c r="A3009" s="1" t="d">
        <v>2023-02-19</v>
      </c>
      <c r="B3009" s="45">
        <v>-1</v>
      </c>
      <c r="C3009" t="s">
        <v>77</v>
      </c>
      <c r="D3009" t="str">
        <f>_xlfn.XLOOKUP(Table2[[#This Row],[Patron Group]],$R$10:$R$24,$S$10:$S$24)</f>
        <v>Undergraduate</v>
      </c>
      <c r="E3009" s="1" t="d">
        <v>2023-02-26</v>
      </c>
      <c r="F3009" t="s">
        <v>1755</v>
      </c>
      <c r="G3009" t="s">
        <v>2274</v>
      </c>
      <c r="H3009" t="str">
        <f>_xlfn.XLOOKUP(Table2[[#This Row],[Unique BarCode]],$N$10:$N$37,$O$10:$O$37)</f>
        <v>MacBook</v>
      </c>
      <c r="I3009" t="str">
        <f>_xlfn.XLOOKUP(Table2[[#This Row],[Unique BarCode]],$N$10:$N$37,$P$10:$P$37)</f>
        <v>Device</v>
      </c>
      <c r="J3009" t="s">
        <v>8</v>
      </c>
      <c r="K3009" t="s">
        <v>1756</v>
      </c>
      <c r="L3009">
        <v>1</v>
      </c>
    </row>
    <row r="3010" spans="1:12" x14ac:dyDescent="0.2">
      <c r="A3010" s="1" t="d">
        <v>2023-02-19</v>
      </c>
      <c r="B3010" s="45">
        <v>-1</v>
      </c>
      <c r="C3010" t="s">
        <v>77</v>
      </c>
      <c r="D3010" t="str">
        <f>_xlfn.XLOOKUP(Table2[[#This Row],[Patron Group]],$R$10:$R$24,$S$10:$S$24)</f>
        <v>Undergraduate</v>
      </c>
      <c r="E3010" s="1" t="d">
        <v>2023-02-26</v>
      </c>
      <c r="F3010" t="s">
        <v>965</v>
      </c>
      <c r="G3010" t="s">
        <v>2263</v>
      </c>
      <c r="H3010" t="str">
        <f>_xlfn.XLOOKUP(Table2[[#This Row],[Unique BarCode]],$N$10:$N$37,$O$10:$O$37)</f>
        <v>HP Laptop</v>
      </c>
      <c r="I3010" t="str">
        <f>_xlfn.XLOOKUP(Table2[[#This Row],[Unique BarCode]],$N$10:$N$37,$P$10:$P$37)</f>
        <v>Device</v>
      </c>
      <c r="J3010" t="s">
        <v>8</v>
      </c>
      <c r="K3010" t="s">
        <v>966</v>
      </c>
      <c r="L3010">
        <v>1</v>
      </c>
    </row>
    <row r="3011" spans="1:12" x14ac:dyDescent="0.2">
      <c r="A3011" s="1" t="d">
        <v>2023-02-19</v>
      </c>
      <c r="B3011" s="45">
        <v>-1</v>
      </c>
      <c r="C3011" t="s">
        <v>77</v>
      </c>
      <c r="D3011" t="str">
        <f>_xlfn.XLOOKUP(Table2[[#This Row],[Patron Group]],$R$10:$R$24,$S$10:$S$24)</f>
        <v>Undergraduate</v>
      </c>
      <c r="E3011" s="1" t="d">
        <v>2023-03-04</v>
      </c>
      <c r="F3011" t="s">
        <v>993</v>
      </c>
      <c r="G3011" t="s">
        <v>2275</v>
      </c>
      <c r="H3011" t="str">
        <f>_xlfn.XLOOKUP(Table2[[#This Row],[Unique BarCode]],$N$10:$N$37,$O$10:$O$37)</f>
        <v>iPad</v>
      </c>
      <c r="I3011" t="str">
        <f>_xlfn.XLOOKUP(Table2[[#This Row],[Unique BarCode]],$N$10:$N$37,$P$10:$P$37)</f>
        <v>Device</v>
      </c>
      <c r="J3011" t="s">
        <v>8</v>
      </c>
      <c r="K3011" t="s">
        <v>994</v>
      </c>
      <c r="L3011">
        <v>1</v>
      </c>
    </row>
    <row r="3012" spans="1:12" x14ac:dyDescent="0.2">
      <c r="A3012" s="1" t="d">
        <v>2023-02-19</v>
      </c>
      <c r="B3012" s="45">
        <v>-1</v>
      </c>
      <c r="C3012" t="s">
        <v>77</v>
      </c>
      <c r="D3012" t="str">
        <f>_xlfn.XLOOKUP(Table2[[#This Row],[Patron Group]],$R$10:$R$24,$S$10:$S$24)</f>
        <v>Undergraduate</v>
      </c>
      <c r="E3012" s="1" t="d">
        <v>2023-03-05</v>
      </c>
      <c r="F3012" t="s">
        <v>1143</v>
      </c>
      <c r="G3012" t="s">
        <v>2274</v>
      </c>
      <c r="H3012" t="str">
        <f>_xlfn.XLOOKUP(Table2[[#This Row],[Unique BarCode]],$N$10:$N$37,$O$10:$O$37)</f>
        <v>MacBook</v>
      </c>
      <c r="I3012" t="str">
        <f>_xlfn.XLOOKUP(Table2[[#This Row],[Unique BarCode]],$N$10:$N$37,$P$10:$P$37)</f>
        <v>Device</v>
      </c>
      <c r="J3012" t="s">
        <v>8</v>
      </c>
      <c r="K3012" t="s">
        <v>1143</v>
      </c>
      <c r="L3012">
        <v>1</v>
      </c>
    </row>
    <row r="3013" spans="1:12" x14ac:dyDescent="0.2">
      <c r="A3013" s="1" t="d">
        <v>2023-02-20</v>
      </c>
      <c r="B3013" s="45">
        <v>-1</v>
      </c>
      <c r="C3013" t="s">
        <v>20</v>
      </c>
      <c r="D3013" t="str">
        <f>_xlfn.XLOOKUP(Table2[[#This Row],[Patron Group]],$R$10:$R$24,$S$10:$S$24)</f>
        <v>Graduate</v>
      </c>
      <c r="E3013" s="1" t="d">
        <v>2023-02-27</v>
      </c>
      <c r="F3013" t="s">
        <v>440</v>
      </c>
      <c r="G3013" t="s">
        <v>2273</v>
      </c>
      <c r="H3013" t="str">
        <f>_xlfn.XLOOKUP(Table2[[#This Row],[Unique BarCode]],$N$10:$N$37,$O$10:$O$37)</f>
        <v>ChromeBook</v>
      </c>
      <c r="I3013" t="str">
        <f>_xlfn.XLOOKUP(Table2[[#This Row],[Unique BarCode]],$N$10:$N$37,$P$10:$P$37)</f>
        <v>Device</v>
      </c>
      <c r="J3013" t="s">
        <v>13</v>
      </c>
      <c r="K3013" t="s">
        <v>441</v>
      </c>
      <c r="L3013">
        <v>1</v>
      </c>
    </row>
    <row r="3014" spans="1:12" x14ac:dyDescent="0.2">
      <c r="A3014" s="1" t="d">
        <v>2023-02-20</v>
      </c>
      <c r="B3014" s="45">
        <v>-1</v>
      </c>
      <c r="C3014" t="s">
        <v>20</v>
      </c>
      <c r="D3014" t="str">
        <f>_xlfn.XLOOKUP(Table2[[#This Row],[Patron Group]],$R$10:$R$24,$S$10:$S$24)</f>
        <v>Graduate</v>
      </c>
      <c r="E3014" s="1" t="d">
        <v>2023-02-27</v>
      </c>
      <c r="F3014" t="s">
        <v>1759</v>
      </c>
      <c r="G3014" t="s">
        <v>2275</v>
      </c>
      <c r="H3014" t="str">
        <f>_xlfn.XLOOKUP(Table2[[#This Row],[Unique BarCode]],$N$10:$N$37,$O$10:$O$37)</f>
        <v>iPad</v>
      </c>
      <c r="I3014" t="str">
        <f>_xlfn.XLOOKUP(Table2[[#This Row],[Unique BarCode]],$N$10:$N$37,$P$10:$P$37)</f>
        <v>Device</v>
      </c>
      <c r="J3014" t="s">
        <v>8</v>
      </c>
      <c r="K3014" t="s">
        <v>1760</v>
      </c>
      <c r="L3014">
        <v>1</v>
      </c>
    </row>
    <row r="3015" spans="1:12" x14ac:dyDescent="0.2">
      <c r="A3015" s="1" t="d">
        <v>2023-02-20</v>
      </c>
      <c r="B3015" s="45">
        <v>-1</v>
      </c>
      <c r="C3015" t="s">
        <v>20</v>
      </c>
      <c r="D3015" t="str">
        <f>_xlfn.XLOOKUP(Table2[[#This Row],[Patron Group]],$R$10:$R$24,$S$10:$S$24)</f>
        <v>Graduate</v>
      </c>
      <c r="E3015" s="1" t="d">
        <v>2023-03-06</v>
      </c>
      <c r="F3015" t="s">
        <v>1732</v>
      </c>
      <c r="G3015" t="s">
        <v>2274</v>
      </c>
      <c r="H3015" t="str">
        <f>_xlfn.XLOOKUP(Table2[[#This Row],[Unique BarCode]],$N$10:$N$37,$O$10:$O$37)</f>
        <v>MacBook</v>
      </c>
      <c r="I3015" t="str">
        <f>_xlfn.XLOOKUP(Table2[[#This Row],[Unique BarCode]],$N$10:$N$37,$P$10:$P$37)</f>
        <v>Device</v>
      </c>
      <c r="J3015" t="s">
        <v>8</v>
      </c>
      <c r="K3015" t="s">
        <v>1733</v>
      </c>
      <c r="L3015">
        <v>1</v>
      </c>
    </row>
    <row r="3016" spans="1:12" x14ac:dyDescent="0.2">
      <c r="A3016" s="1" t="d">
        <v>2023-02-20</v>
      </c>
      <c r="B3016" s="45">
        <v>-1</v>
      </c>
      <c r="C3016" t="s">
        <v>1113</v>
      </c>
      <c r="D3016" t="str">
        <f>_xlfn.XLOOKUP(Table2[[#This Row],[Patron Group]],$R$10:$R$24,$S$10:$S$24)</f>
        <v>Graduate</v>
      </c>
      <c r="E3016" s="1" t="d">
        <v>2023-03-05</v>
      </c>
      <c r="F3016" t="s">
        <v>157</v>
      </c>
      <c r="G3016" t="s">
        <v>2274</v>
      </c>
      <c r="H3016" t="str">
        <f>_xlfn.XLOOKUP(Table2[[#This Row],[Unique BarCode]],$N$10:$N$37,$O$10:$O$37)</f>
        <v>MacBook</v>
      </c>
      <c r="I3016" t="str">
        <f>_xlfn.XLOOKUP(Table2[[#This Row],[Unique BarCode]],$N$10:$N$37,$P$10:$P$37)</f>
        <v>Device</v>
      </c>
      <c r="J3016" t="s">
        <v>8</v>
      </c>
      <c r="K3016" t="s">
        <v>158</v>
      </c>
      <c r="L3016">
        <v>1</v>
      </c>
    </row>
    <row r="3017" spans="1:12" x14ac:dyDescent="0.2">
      <c r="A3017" s="1" t="d">
        <v>2023-02-20</v>
      </c>
      <c r="B3017" s="45">
        <v>-1</v>
      </c>
      <c r="C3017" t="s">
        <v>77</v>
      </c>
      <c r="D3017" t="str">
        <f>_xlfn.XLOOKUP(Table2[[#This Row],[Patron Group]],$R$10:$R$24,$S$10:$S$24)</f>
        <v>Undergraduate</v>
      </c>
      <c r="E3017" s="1" t="d">
        <v>2023-02-20</v>
      </c>
      <c r="F3017" t="s">
        <v>1406</v>
      </c>
      <c r="G3017" t="s">
        <v>2281</v>
      </c>
      <c r="H3017" t="str">
        <f>_xlfn.XLOOKUP(Table2[[#This Row],[Unique BarCode]],$N$10:$N$37,$O$10:$O$37)</f>
        <v>HDMIC</v>
      </c>
      <c r="I3017" t="str">
        <f>_xlfn.XLOOKUP(Table2[[#This Row],[Unique BarCode]],$N$10:$N$37,$P$10:$P$37)</f>
        <v>Cable</v>
      </c>
      <c r="J3017" t="s">
        <v>8</v>
      </c>
      <c r="K3017" t="s">
        <v>1407</v>
      </c>
      <c r="L3017">
        <v>1</v>
      </c>
    </row>
    <row r="3018" spans="1:12" x14ac:dyDescent="0.2">
      <c r="A3018" s="1" t="d">
        <v>2023-02-20</v>
      </c>
      <c r="B3018" s="45">
        <v>-1</v>
      </c>
      <c r="C3018" t="s">
        <v>77</v>
      </c>
      <c r="D3018" t="str">
        <f>_xlfn.XLOOKUP(Table2[[#This Row],[Patron Group]],$R$10:$R$24,$S$10:$S$24)</f>
        <v>Undergraduate</v>
      </c>
      <c r="E3018" s="1" t="d">
        <v>2023-02-20</v>
      </c>
      <c r="F3018" t="s">
        <v>807</v>
      </c>
      <c r="G3018" t="s">
        <v>2266</v>
      </c>
      <c r="H3018" t="str">
        <f>_xlfn.XLOOKUP(Table2[[#This Row],[Unique BarCode]],$N$10:$N$37,$O$10:$O$37)</f>
        <v>Headphones</v>
      </c>
      <c r="I3018" t="str">
        <f>_xlfn.XLOOKUP(Table2[[#This Row],[Unique BarCode]],$N$10:$N$37,$P$10:$P$37)</f>
        <v>Accessory</v>
      </c>
      <c r="J3018" t="s">
        <v>8</v>
      </c>
      <c r="K3018" t="s">
        <v>808</v>
      </c>
      <c r="L3018">
        <v>1</v>
      </c>
    </row>
    <row r="3019" spans="1:12" x14ac:dyDescent="0.2">
      <c r="A3019" s="1" t="d">
        <v>2023-02-20</v>
      </c>
      <c r="B3019" s="45">
        <v>-1</v>
      </c>
      <c r="C3019" t="s">
        <v>77</v>
      </c>
      <c r="D3019" t="str">
        <f>_xlfn.XLOOKUP(Table2[[#This Row],[Patron Group]],$R$10:$R$24,$S$10:$S$24)</f>
        <v>Undergraduate</v>
      </c>
      <c r="E3019" s="1" t="d">
        <v>2023-02-20</v>
      </c>
      <c r="F3019" t="s">
        <v>809</v>
      </c>
      <c r="G3019" t="s">
        <v>2266</v>
      </c>
      <c r="H3019" t="str">
        <f>_xlfn.XLOOKUP(Table2[[#This Row],[Unique BarCode]],$N$10:$N$37,$O$10:$O$37)</f>
        <v>Headphones</v>
      </c>
      <c r="I3019" t="str">
        <f>_xlfn.XLOOKUP(Table2[[#This Row],[Unique BarCode]],$N$10:$N$37,$P$10:$P$37)</f>
        <v>Accessory</v>
      </c>
      <c r="J3019" t="s">
        <v>8</v>
      </c>
      <c r="K3019" t="s">
        <v>810</v>
      </c>
      <c r="L3019">
        <v>1</v>
      </c>
    </row>
    <row r="3020" spans="1:12" x14ac:dyDescent="0.2">
      <c r="A3020" s="1" t="d">
        <v>2023-02-20</v>
      </c>
      <c r="B3020" s="45">
        <v>-1</v>
      </c>
      <c r="C3020" t="s">
        <v>77</v>
      </c>
      <c r="D3020" t="str">
        <f>_xlfn.XLOOKUP(Table2[[#This Row],[Patron Group]],$R$10:$R$24,$S$10:$S$24)</f>
        <v>Undergraduate</v>
      </c>
      <c r="E3020" s="1" t="d">
        <v>2023-02-20</v>
      </c>
      <c r="F3020" t="s">
        <v>709</v>
      </c>
      <c r="G3020" t="s">
        <v>2265</v>
      </c>
      <c r="H3020" t="str">
        <f>_xlfn.XLOOKUP(Table2[[#This Row],[Unique BarCode]],$N$10:$N$37,$O$10:$O$37)</f>
        <v>IPHONE</v>
      </c>
      <c r="I3020" t="str">
        <f>_xlfn.XLOOKUP(Table2[[#This Row],[Unique BarCode]],$N$10:$N$37,$P$10:$P$37)</f>
        <v>Charger</v>
      </c>
      <c r="J3020" t="s">
        <v>128</v>
      </c>
      <c r="K3020" t="s">
        <v>710</v>
      </c>
      <c r="L3020">
        <v>1</v>
      </c>
    </row>
    <row r="3021" spans="1:12" x14ac:dyDescent="0.2">
      <c r="A3021" s="1" t="d">
        <v>2023-02-20</v>
      </c>
      <c r="B3021" s="45">
        <v>-1</v>
      </c>
      <c r="C3021" t="s">
        <v>77</v>
      </c>
      <c r="D3021" t="str">
        <f>_xlfn.XLOOKUP(Table2[[#This Row],[Patron Group]],$R$10:$R$24,$S$10:$S$24)</f>
        <v>Undergraduate</v>
      </c>
      <c r="E3021" s="1" t="d">
        <v>2023-02-20</v>
      </c>
      <c r="F3021" t="s">
        <v>1631</v>
      </c>
      <c r="G3021" t="s">
        <v>2296</v>
      </c>
      <c r="H3021" t="str">
        <f>_xlfn.XLOOKUP(Table2[[#This Row],[Unique BarCode]],$N$10:$N$37,$O$10:$O$37)</f>
        <v>MACUSBC</v>
      </c>
      <c r="I3021" t="str">
        <f>_xlfn.XLOOKUP(Table2[[#This Row],[Unique BarCode]],$N$10:$N$37,$P$10:$P$37)</f>
        <v>Charger</v>
      </c>
      <c r="J3021" t="s">
        <v>8</v>
      </c>
      <c r="K3021" t="s">
        <v>277</v>
      </c>
      <c r="L3021">
        <v>1</v>
      </c>
    </row>
    <row r="3022" spans="1:12" x14ac:dyDescent="0.2">
      <c r="A3022" s="1" t="d">
        <v>2023-02-20</v>
      </c>
      <c r="B3022" s="45">
        <v>-1</v>
      </c>
      <c r="C3022" t="s">
        <v>77</v>
      </c>
      <c r="D3022" t="str">
        <f>_xlfn.XLOOKUP(Table2[[#This Row],[Patron Group]],$R$10:$R$24,$S$10:$S$24)</f>
        <v>Undergraduate</v>
      </c>
      <c r="E3022" s="1" t="d">
        <v>2023-02-20</v>
      </c>
      <c r="F3022" t="s">
        <v>1328</v>
      </c>
      <c r="G3022" t="s">
        <v>2285</v>
      </c>
      <c r="H3022" t="str">
        <f>_xlfn.XLOOKUP(Table2[[#This Row],[Unique BarCode]],$N$10:$N$37,$O$10:$O$37)</f>
        <v>UHDMI</v>
      </c>
      <c r="I3022" t="str">
        <f>_xlfn.XLOOKUP(Table2[[#This Row],[Unique BarCode]],$N$10:$N$37,$P$10:$P$37)</f>
        <v>Cable</v>
      </c>
      <c r="J3022" t="s">
        <v>8</v>
      </c>
      <c r="K3022" t="s">
        <v>1329</v>
      </c>
      <c r="L3022">
        <v>1</v>
      </c>
    </row>
    <row r="3023" spans="1:12" x14ac:dyDescent="0.2">
      <c r="A3023" s="1" t="d">
        <v>2023-02-20</v>
      </c>
      <c r="B3023" s="45">
        <v>-1</v>
      </c>
      <c r="C3023" t="s">
        <v>77</v>
      </c>
      <c r="D3023" t="str">
        <f>_xlfn.XLOOKUP(Table2[[#This Row],[Patron Group]],$R$10:$R$24,$S$10:$S$24)</f>
        <v>Undergraduate</v>
      </c>
      <c r="E3023" s="1" t="d">
        <v>2023-02-27</v>
      </c>
      <c r="F3023" t="s">
        <v>1431</v>
      </c>
      <c r="G3023" t="s">
        <v>2274</v>
      </c>
      <c r="H3023" t="str">
        <f>_xlfn.XLOOKUP(Table2[[#This Row],[Unique BarCode]],$N$10:$N$37,$O$10:$O$37)</f>
        <v>MacBook</v>
      </c>
      <c r="I3023" t="str">
        <f>_xlfn.XLOOKUP(Table2[[#This Row],[Unique BarCode]],$N$10:$N$37,$P$10:$P$37)</f>
        <v>Device</v>
      </c>
      <c r="J3023" t="s">
        <v>8</v>
      </c>
      <c r="K3023" t="s">
        <v>1432</v>
      </c>
      <c r="L3023">
        <v>1</v>
      </c>
    </row>
    <row r="3024" spans="1:12" x14ac:dyDescent="0.2">
      <c r="A3024" s="1" t="d">
        <v>2023-02-20</v>
      </c>
      <c r="B3024" s="45">
        <v>-1</v>
      </c>
      <c r="C3024" t="s">
        <v>77</v>
      </c>
      <c r="D3024" t="str">
        <f>_xlfn.XLOOKUP(Table2[[#This Row],[Patron Group]],$R$10:$R$24,$S$10:$S$24)</f>
        <v>Undergraduate</v>
      </c>
      <c r="E3024" s="1" t="d">
        <v>2023-02-27</v>
      </c>
      <c r="F3024" t="s">
        <v>516</v>
      </c>
      <c r="G3024" t="s">
        <v>2274</v>
      </c>
      <c r="H3024" t="str">
        <f>_xlfn.XLOOKUP(Table2[[#This Row],[Unique BarCode]],$N$10:$N$37,$O$10:$O$37)</f>
        <v>MacBook</v>
      </c>
      <c r="I3024" t="str">
        <f>_xlfn.XLOOKUP(Table2[[#This Row],[Unique BarCode]],$N$10:$N$37,$P$10:$P$37)</f>
        <v>Device</v>
      </c>
      <c r="J3024" t="s">
        <v>8</v>
      </c>
      <c r="K3024" t="s">
        <v>517</v>
      </c>
      <c r="L3024">
        <v>1</v>
      </c>
    </row>
    <row r="3025" spans="1:12" x14ac:dyDescent="0.2">
      <c r="A3025" s="1" t="d">
        <v>2023-02-20</v>
      </c>
      <c r="B3025" s="45">
        <v>-1</v>
      </c>
      <c r="C3025" t="s">
        <v>77</v>
      </c>
      <c r="D3025" t="str">
        <f>_xlfn.XLOOKUP(Table2[[#This Row],[Patron Group]],$R$10:$R$24,$S$10:$S$24)</f>
        <v>Undergraduate</v>
      </c>
      <c r="E3025" s="1" t="d">
        <v>2023-02-27</v>
      </c>
      <c r="F3025" t="s">
        <v>971</v>
      </c>
      <c r="G3025" t="s">
        <v>2263</v>
      </c>
      <c r="H3025" t="str">
        <f>_xlfn.XLOOKUP(Table2[[#This Row],[Unique BarCode]],$N$10:$N$37,$O$10:$O$37)</f>
        <v>HP Laptop</v>
      </c>
      <c r="I3025" t="str">
        <f>_xlfn.XLOOKUP(Table2[[#This Row],[Unique BarCode]],$N$10:$N$37,$P$10:$P$37)</f>
        <v>Device</v>
      </c>
      <c r="J3025" t="s">
        <v>8</v>
      </c>
      <c r="K3025" t="s">
        <v>972</v>
      </c>
      <c r="L3025">
        <v>1</v>
      </c>
    </row>
    <row r="3026" spans="1:12" x14ac:dyDescent="0.2">
      <c r="A3026" s="1" t="d">
        <v>2023-02-20</v>
      </c>
      <c r="B3026" s="45">
        <v>-1</v>
      </c>
      <c r="C3026" t="s">
        <v>77</v>
      </c>
      <c r="D3026" t="str">
        <f>_xlfn.XLOOKUP(Table2[[#This Row],[Patron Group]],$R$10:$R$24,$S$10:$S$24)</f>
        <v>Undergraduate</v>
      </c>
      <c r="E3026" s="1" t="d">
        <v>2023-03-06</v>
      </c>
      <c r="F3026" t="s">
        <v>1482</v>
      </c>
      <c r="G3026" t="s">
        <v>2274</v>
      </c>
      <c r="H3026" t="str">
        <f>_xlfn.XLOOKUP(Table2[[#This Row],[Unique BarCode]],$N$10:$N$37,$O$10:$O$37)</f>
        <v>MacBook</v>
      </c>
      <c r="I3026" t="str">
        <f>_xlfn.XLOOKUP(Table2[[#This Row],[Unique BarCode]],$N$10:$N$37,$P$10:$P$37)</f>
        <v>Device</v>
      </c>
      <c r="J3026" t="s">
        <v>8</v>
      </c>
      <c r="K3026" t="s">
        <v>1482</v>
      </c>
      <c r="L3026">
        <v>1</v>
      </c>
    </row>
    <row r="3027" spans="1:12" x14ac:dyDescent="0.2">
      <c r="A3027" s="1" t="d">
        <v>2023-02-20</v>
      </c>
      <c r="B3027" s="45">
        <v>-1</v>
      </c>
      <c r="C3027" t="s">
        <v>77</v>
      </c>
      <c r="D3027" t="str">
        <f>_xlfn.XLOOKUP(Table2[[#This Row],[Patron Group]],$R$10:$R$24,$S$10:$S$24)</f>
        <v>Undergraduate</v>
      </c>
      <c r="E3027" s="1" t="d">
        <v>2023-03-06</v>
      </c>
      <c r="F3027" t="s">
        <v>953</v>
      </c>
      <c r="G3027" t="s">
        <v>2297</v>
      </c>
      <c r="H3027" t="str">
        <f>_xlfn.XLOOKUP(Table2[[#This Row],[Unique BarCode]],$N$10:$N$37,$O$10:$O$37)</f>
        <v>iPad</v>
      </c>
      <c r="I3027" t="str">
        <f>_xlfn.XLOOKUP(Table2[[#This Row],[Unique BarCode]],$N$10:$N$37,$P$10:$P$37)</f>
        <v>Device</v>
      </c>
      <c r="J3027" t="s">
        <v>8</v>
      </c>
      <c r="K3027" t="s">
        <v>954</v>
      </c>
      <c r="L3027">
        <v>1</v>
      </c>
    </row>
    <row r="3028" spans="1:12" x14ac:dyDescent="0.2">
      <c r="A3028" s="1" t="d">
        <v>2023-02-20</v>
      </c>
      <c r="B3028" s="45">
        <v>-1</v>
      </c>
      <c r="C3028" t="s">
        <v>77</v>
      </c>
      <c r="D3028" t="str">
        <f>_xlfn.XLOOKUP(Table2[[#This Row],[Patron Group]],$R$10:$R$24,$S$10:$S$24)</f>
        <v>Undergraduate</v>
      </c>
      <c r="E3028" s="1" t="d">
        <v>2023-03-06</v>
      </c>
      <c r="F3028" t="s">
        <v>1761</v>
      </c>
      <c r="G3028" t="s">
        <v>2263</v>
      </c>
      <c r="H3028" t="str">
        <f>_xlfn.XLOOKUP(Table2[[#This Row],[Unique BarCode]],$N$10:$N$37,$O$10:$O$37)</f>
        <v>HP Laptop</v>
      </c>
      <c r="I3028" t="str">
        <f>_xlfn.XLOOKUP(Table2[[#This Row],[Unique BarCode]],$N$10:$N$37,$P$10:$P$37)</f>
        <v>Device</v>
      </c>
      <c r="J3028" t="s">
        <v>8</v>
      </c>
      <c r="K3028" t="s">
        <v>332</v>
      </c>
      <c r="L3028">
        <v>1</v>
      </c>
    </row>
    <row r="3029" spans="1:12" x14ac:dyDescent="0.2">
      <c r="A3029" s="1" t="d">
        <v>2023-02-21</v>
      </c>
      <c r="B3029" s="45">
        <v>-1</v>
      </c>
      <c r="C3029" t="s">
        <v>15</v>
      </c>
      <c r="D3029" t="str">
        <f>_xlfn.XLOOKUP(Table2[[#This Row],[Patron Group]],$R$10:$R$24,$S$10:$S$24)</f>
        <v>Academic</v>
      </c>
      <c r="E3029" s="1" t="d">
        <v>2023-02-21</v>
      </c>
      <c r="F3029" t="s">
        <v>1560</v>
      </c>
      <c r="G3029" t="s">
        <v>2285</v>
      </c>
      <c r="H3029" t="str">
        <f>_xlfn.XLOOKUP(Table2[[#This Row],[Unique BarCode]],$N$10:$N$37,$O$10:$O$37)</f>
        <v>UHDMI</v>
      </c>
      <c r="I3029" t="str">
        <f>_xlfn.XLOOKUP(Table2[[#This Row],[Unique BarCode]],$N$10:$N$37,$P$10:$P$37)</f>
        <v>Cable</v>
      </c>
      <c r="J3029" t="s">
        <v>8</v>
      </c>
      <c r="L3029">
        <v>1</v>
      </c>
    </row>
    <row r="3030" spans="1:12" x14ac:dyDescent="0.2">
      <c r="A3030" s="1" t="d">
        <v>2023-02-21</v>
      </c>
      <c r="B3030" s="45">
        <v>-1</v>
      </c>
      <c r="C3030" t="s">
        <v>15</v>
      </c>
      <c r="D3030" t="str">
        <f>_xlfn.XLOOKUP(Table2[[#This Row],[Patron Group]],$R$10:$R$24,$S$10:$S$24)</f>
        <v>Academic</v>
      </c>
      <c r="E3030" s="1" t="d">
        <v>2023-02-28</v>
      </c>
      <c r="F3030" t="s">
        <v>1079</v>
      </c>
      <c r="G3030" t="s">
        <v>2273</v>
      </c>
      <c r="H3030" t="str">
        <f>_xlfn.XLOOKUP(Table2[[#This Row],[Unique BarCode]],$N$10:$N$37,$O$10:$O$37)</f>
        <v>ChromeBook</v>
      </c>
      <c r="I3030" t="str">
        <f>_xlfn.XLOOKUP(Table2[[#This Row],[Unique BarCode]],$N$10:$N$37,$P$10:$P$37)</f>
        <v>Device</v>
      </c>
      <c r="J3030" t="s">
        <v>8</v>
      </c>
      <c r="K3030" t="s">
        <v>1080</v>
      </c>
      <c r="L3030">
        <v>1</v>
      </c>
    </row>
    <row r="3031" spans="1:12" x14ac:dyDescent="0.2">
      <c r="A3031" s="1" t="d">
        <v>2023-02-21</v>
      </c>
      <c r="B3031" s="45">
        <v>-1</v>
      </c>
      <c r="C3031" t="s">
        <v>15</v>
      </c>
      <c r="D3031" t="str">
        <f>_xlfn.XLOOKUP(Table2[[#This Row],[Patron Group]],$R$10:$R$24,$S$10:$S$24)</f>
        <v>Academic</v>
      </c>
      <c r="E3031" s="1" t="d">
        <v>2023-02-28</v>
      </c>
      <c r="F3031" t="s">
        <v>1762</v>
      </c>
      <c r="G3031" t="s">
        <v>2273</v>
      </c>
      <c r="H3031" t="str">
        <f>_xlfn.XLOOKUP(Table2[[#This Row],[Unique BarCode]],$N$10:$N$37,$O$10:$O$37)</f>
        <v>ChromeBook</v>
      </c>
      <c r="I3031" t="str">
        <f>_xlfn.XLOOKUP(Table2[[#This Row],[Unique BarCode]],$N$10:$N$37,$P$10:$P$37)</f>
        <v>Device</v>
      </c>
      <c r="J3031" t="s">
        <v>49</v>
      </c>
      <c r="K3031" t="s">
        <v>1763</v>
      </c>
      <c r="L3031">
        <v>1</v>
      </c>
    </row>
    <row r="3032" spans="1:12" x14ac:dyDescent="0.2">
      <c r="A3032" s="1" t="d">
        <v>2023-02-21</v>
      </c>
      <c r="B3032" s="45">
        <v>-1</v>
      </c>
      <c r="C3032" t="s">
        <v>20</v>
      </c>
      <c r="D3032" t="str">
        <f>_xlfn.XLOOKUP(Table2[[#This Row],[Patron Group]],$R$10:$R$24,$S$10:$S$24)</f>
        <v>Graduate</v>
      </c>
      <c r="E3032" s="1" t="d">
        <v>2023-02-21</v>
      </c>
      <c r="F3032" t="s">
        <v>1764</v>
      </c>
      <c r="G3032" t="s">
        <v>2288</v>
      </c>
      <c r="H3032" t="str">
        <f>_xlfn.XLOOKUP(Table2[[#This Row],[Unique BarCode]],$N$10:$N$37,$O$10:$O$37)</f>
        <v>Android Charger</v>
      </c>
      <c r="I3032" t="str">
        <f>_xlfn.XLOOKUP(Table2[[#This Row],[Unique BarCode]],$N$10:$N$37,$P$10:$P$37)</f>
        <v>Charger</v>
      </c>
      <c r="J3032" t="s">
        <v>8</v>
      </c>
      <c r="K3032" t="s">
        <v>1765</v>
      </c>
      <c r="L3032">
        <v>1</v>
      </c>
    </row>
    <row r="3033" spans="1:12" x14ac:dyDescent="0.2">
      <c r="A3033" s="1" t="d">
        <v>2023-02-21</v>
      </c>
      <c r="B3033" s="45">
        <v>-1</v>
      </c>
      <c r="C3033" t="s">
        <v>20</v>
      </c>
      <c r="D3033" t="str">
        <f>_xlfn.XLOOKUP(Table2[[#This Row],[Patron Group]],$R$10:$R$24,$S$10:$S$24)</f>
        <v>Graduate</v>
      </c>
      <c r="E3033" s="1" t="d">
        <v>2023-02-21</v>
      </c>
      <c r="F3033" t="s">
        <v>217</v>
      </c>
      <c r="G3033" t="s">
        <v>2282</v>
      </c>
      <c r="H3033" t="str">
        <f>_xlfn.XLOOKUP(Table2[[#This Row],[Unique BarCode]],$N$10:$N$37,$O$10:$O$37)</f>
        <v>HPUSBC</v>
      </c>
      <c r="I3033" t="str">
        <f>_xlfn.XLOOKUP(Table2[[#This Row],[Unique BarCode]],$N$10:$N$37,$P$10:$P$37)</f>
        <v>Charger</v>
      </c>
      <c r="J3033" t="s">
        <v>49</v>
      </c>
      <c r="L3033">
        <v>1</v>
      </c>
    </row>
    <row r="3034" spans="1:12" x14ac:dyDescent="0.2">
      <c r="A3034" s="1" t="d">
        <v>2023-02-21</v>
      </c>
      <c r="B3034" s="45">
        <v>-1</v>
      </c>
      <c r="C3034" t="s">
        <v>20</v>
      </c>
      <c r="D3034" t="str">
        <f>_xlfn.XLOOKUP(Table2[[#This Row],[Patron Group]],$R$10:$R$24,$S$10:$S$24)</f>
        <v>Graduate</v>
      </c>
      <c r="E3034" s="1" t="d">
        <v>2023-02-21</v>
      </c>
      <c r="F3034" t="s">
        <v>835</v>
      </c>
      <c r="G3034" t="s">
        <v>2265</v>
      </c>
      <c r="H3034" t="str">
        <f>_xlfn.XLOOKUP(Table2[[#This Row],[Unique BarCode]],$N$10:$N$37,$O$10:$O$37)</f>
        <v>IPHONE</v>
      </c>
      <c r="I3034" t="str">
        <f>_xlfn.XLOOKUP(Table2[[#This Row],[Unique BarCode]],$N$10:$N$37,$P$10:$P$37)</f>
        <v>Charger</v>
      </c>
      <c r="J3034" t="s">
        <v>68</v>
      </c>
      <c r="K3034" t="s">
        <v>836</v>
      </c>
      <c r="L3034">
        <v>1</v>
      </c>
    </row>
    <row r="3035" spans="1:12" x14ac:dyDescent="0.2">
      <c r="A3035" s="1" t="d">
        <v>2023-02-21</v>
      </c>
      <c r="B3035" s="45">
        <v>-1</v>
      </c>
      <c r="C3035" t="s">
        <v>20</v>
      </c>
      <c r="D3035" t="str">
        <f>_xlfn.XLOOKUP(Table2[[#This Row],[Patron Group]],$R$10:$R$24,$S$10:$S$24)</f>
        <v>Graduate</v>
      </c>
      <c r="E3035" s="1" t="d">
        <v>2023-02-21</v>
      </c>
      <c r="F3035" t="s">
        <v>1314</v>
      </c>
      <c r="G3035" t="s">
        <v>2265</v>
      </c>
      <c r="H3035" t="str">
        <f>_xlfn.XLOOKUP(Table2[[#This Row],[Unique BarCode]],$N$10:$N$37,$O$10:$O$37)</f>
        <v>IPHONE</v>
      </c>
      <c r="I3035" t="str">
        <f>_xlfn.XLOOKUP(Table2[[#This Row],[Unique BarCode]],$N$10:$N$37,$P$10:$P$37)</f>
        <v>Charger</v>
      </c>
      <c r="J3035" t="s">
        <v>8</v>
      </c>
      <c r="K3035" t="s">
        <v>1315</v>
      </c>
      <c r="L3035">
        <v>1</v>
      </c>
    </row>
    <row r="3036" spans="1:12" x14ac:dyDescent="0.2">
      <c r="A3036" s="1" t="d">
        <v>2023-02-21</v>
      </c>
      <c r="B3036" s="45">
        <v>-1</v>
      </c>
      <c r="C3036" t="s">
        <v>20</v>
      </c>
      <c r="D3036" t="str">
        <f>_xlfn.XLOOKUP(Table2[[#This Row],[Patron Group]],$R$10:$R$24,$S$10:$S$24)</f>
        <v>Graduate</v>
      </c>
      <c r="E3036" s="1" t="d">
        <v>2023-02-21</v>
      </c>
      <c r="F3036" t="s">
        <v>839</v>
      </c>
      <c r="G3036" t="s">
        <v>2265</v>
      </c>
      <c r="H3036" t="str">
        <f>_xlfn.XLOOKUP(Table2[[#This Row],[Unique BarCode]],$N$10:$N$37,$O$10:$O$37)</f>
        <v>IPHONE</v>
      </c>
      <c r="I3036" t="str">
        <f>_xlfn.XLOOKUP(Table2[[#This Row],[Unique BarCode]],$N$10:$N$37,$P$10:$P$37)</f>
        <v>Charger</v>
      </c>
      <c r="J3036" t="s">
        <v>8</v>
      </c>
      <c r="K3036" t="s">
        <v>840</v>
      </c>
      <c r="L3036">
        <v>1</v>
      </c>
    </row>
    <row r="3037" spans="1:12" x14ac:dyDescent="0.2">
      <c r="A3037" s="1" t="d">
        <v>2023-02-21</v>
      </c>
      <c r="B3037" s="45">
        <v>-1</v>
      </c>
      <c r="C3037" t="s">
        <v>20</v>
      </c>
      <c r="D3037" t="str">
        <f>_xlfn.XLOOKUP(Table2[[#This Row],[Patron Group]],$R$10:$R$24,$S$10:$S$24)</f>
        <v>Graduate</v>
      </c>
      <c r="E3037" s="1" t="d">
        <v>2023-02-21</v>
      </c>
      <c r="F3037" t="s">
        <v>433</v>
      </c>
      <c r="G3037" t="s">
        <v>2265</v>
      </c>
      <c r="H3037" t="str">
        <f>_xlfn.XLOOKUP(Table2[[#This Row],[Unique BarCode]],$N$10:$N$37,$O$10:$O$37)</f>
        <v>IPHONE</v>
      </c>
      <c r="I3037" t="str">
        <f>_xlfn.XLOOKUP(Table2[[#This Row],[Unique BarCode]],$N$10:$N$37,$P$10:$P$37)</f>
        <v>Charger</v>
      </c>
      <c r="J3037" t="s">
        <v>8</v>
      </c>
      <c r="K3037" t="s">
        <v>434</v>
      </c>
      <c r="L3037">
        <v>1</v>
      </c>
    </row>
    <row r="3038" spans="1:12" x14ac:dyDescent="0.2">
      <c r="A3038" s="1" t="d">
        <v>2023-02-21</v>
      </c>
      <c r="B3038" s="45">
        <v>-1</v>
      </c>
      <c r="C3038" t="s">
        <v>20</v>
      </c>
      <c r="D3038" t="str">
        <f>_xlfn.XLOOKUP(Table2[[#This Row],[Patron Group]],$R$10:$R$24,$S$10:$S$24)</f>
        <v>Graduate</v>
      </c>
      <c r="E3038" s="1" t="d">
        <v>2023-02-21</v>
      </c>
      <c r="F3038" t="s">
        <v>29</v>
      </c>
      <c r="G3038" t="s">
        <v>2265</v>
      </c>
      <c r="H3038" t="str">
        <f>_xlfn.XLOOKUP(Table2[[#This Row],[Unique BarCode]],$N$10:$N$37,$O$10:$O$37)</f>
        <v>IPHONE</v>
      </c>
      <c r="I3038" t="str">
        <f>_xlfn.XLOOKUP(Table2[[#This Row],[Unique BarCode]],$N$10:$N$37,$P$10:$P$37)</f>
        <v>Charger</v>
      </c>
      <c r="J3038" t="s">
        <v>8</v>
      </c>
      <c r="K3038" t="s">
        <v>30</v>
      </c>
      <c r="L3038">
        <v>1</v>
      </c>
    </row>
    <row r="3039" spans="1:12" x14ac:dyDescent="0.2">
      <c r="A3039" s="1" t="d">
        <v>2023-02-21</v>
      </c>
      <c r="B3039" s="45">
        <v>-1</v>
      </c>
      <c r="C3039" t="s">
        <v>20</v>
      </c>
      <c r="D3039" t="str">
        <f>_xlfn.XLOOKUP(Table2[[#This Row],[Patron Group]],$R$10:$R$24,$S$10:$S$24)</f>
        <v>Graduate</v>
      </c>
      <c r="E3039" s="1" t="d">
        <v>2023-02-21</v>
      </c>
      <c r="F3039" t="s">
        <v>220</v>
      </c>
      <c r="G3039" t="s">
        <v>2265</v>
      </c>
      <c r="H3039" t="str">
        <f>_xlfn.XLOOKUP(Table2[[#This Row],[Unique BarCode]],$N$10:$N$37,$O$10:$O$37)</f>
        <v>IPHONE</v>
      </c>
      <c r="I3039" t="str">
        <f>_xlfn.XLOOKUP(Table2[[#This Row],[Unique BarCode]],$N$10:$N$37,$P$10:$P$37)</f>
        <v>Charger</v>
      </c>
      <c r="J3039" t="s">
        <v>49</v>
      </c>
      <c r="K3039" t="s">
        <v>221</v>
      </c>
      <c r="L3039">
        <v>1</v>
      </c>
    </row>
    <row r="3040" spans="1:12" x14ac:dyDescent="0.2">
      <c r="A3040" s="1" t="d">
        <v>2023-02-21</v>
      </c>
      <c r="B3040" s="45">
        <v>-1</v>
      </c>
      <c r="C3040" t="s">
        <v>20</v>
      </c>
      <c r="D3040" t="str">
        <f>_xlfn.XLOOKUP(Table2[[#This Row],[Patron Group]],$R$10:$R$24,$S$10:$S$24)</f>
        <v>Graduate</v>
      </c>
      <c r="E3040" s="1" t="d">
        <v>2023-02-21</v>
      </c>
      <c r="F3040" t="s">
        <v>266</v>
      </c>
      <c r="G3040" t="s">
        <v>2265</v>
      </c>
      <c r="H3040" t="str">
        <f>_xlfn.XLOOKUP(Table2[[#This Row],[Unique BarCode]],$N$10:$N$37,$O$10:$O$37)</f>
        <v>IPHONE</v>
      </c>
      <c r="I3040" t="str">
        <f>_xlfn.XLOOKUP(Table2[[#This Row],[Unique BarCode]],$N$10:$N$37,$P$10:$P$37)</f>
        <v>Charger</v>
      </c>
      <c r="J3040" t="s">
        <v>8</v>
      </c>
      <c r="L3040">
        <v>1</v>
      </c>
    </row>
    <row r="3041" spans="1:12" x14ac:dyDescent="0.2">
      <c r="A3041" s="1" t="d">
        <v>2023-02-21</v>
      </c>
      <c r="B3041" s="45">
        <v>-1</v>
      </c>
      <c r="C3041" t="s">
        <v>20</v>
      </c>
      <c r="D3041" t="str">
        <f>_xlfn.XLOOKUP(Table2[[#This Row],[Patron Group]],$R$10:$R$24,$S$10:$S$24)</f>
        <v>Graduate</v>
      </c>
      <c r="E3041" s="1" t="d">
        <v>2023-02-21</v>
      </c>
      <c r="F3041" t="s">
        <v>1652</v>
      </c>
      <c r="G3041" t="s">
        <v>2296</v>
      </c>
      <c r="H3041" t="str">
        <f>_xlfn.XLOOKUP(Table2[[#This Row],[Unique BarCode]],$N$10:$N$37,$O$10:$O$37)</f>
        <v>MACUSBC</v>
      </c>
      <c r="I3041" t="str">
        <f>_xlfn.XLOOKUP(Table2[[#This Row],[Unique BarCode]],$N$10:$N$37,$P$10:$P$37)</f>
        <v>Charger</v>
      </c>
      <c r="J3041" t="s">
        <v>8</v>
      </c>
      <c r="K3041" t="s">
        <v>40</v>
      </c>
      <c r="L3041">
        <v>1</v>
      </c>
    </row>
    <row r="3042" spans="1:12" x14ac:dyDescent="0.2">
      <c r="A3042" s="1" t="d">
        <v>2023-02-21</v>
      </c>
      <c r="B3042" s="45">
        <v>-1</v>
      </c>
      <c r="C3042" t="s">
        <v>20</v>
      </c>
      <c r="D3042" t="str">
        <f>_xlfn.XLOOKUP(Table2[[#This Row],[Patron Group]],$R$10:$R$24,$S$10:$S$24)</f>
        <v>Graduate</v>
      </c>
      <c r="E3042" s="1" t="d">
        <v>2023-02-21</v>
      </c>
      <c r="F3042" t="s">
        <v>1614</v>
      </c>
      <c r="G3042" t="s">
        <v>2296</v>
      </c>
      <c r="H3042" t="str">
        <f>_xlfn.XLOOKUP(Table2[[#This Row],[Unique BarCode]],$N$10:$N$37,$O$10:$O$37)</f>
        <v>MACUSBC</v>
      </c>
      <c r="I3042" t="str">
        <f>_xlfn.XLOOKUP(Table2[[#This Row],[Unique BarCode]],$N$10:$N$37,$P$10:$P$37)</f>
        <v>Charger</v>
      </c>
      <c r="J3042" t="s">
        <v>8</v>
      </c>
      <c r="K3042" t="s">
        <v>94</v>
      </c>
      <c r="L3042">
        <v>1</v>
      </c>
    </row>
    <row r="3043" spans="1:12" x14ac:dyDescent="0.2">
      <c r="A3043" s="1" t="d">
        <v>2023-02-21</v>
      </c>
      <c r="B3043" s="45">
        <v>-1</v>
      </c>
      <c r="C3043" t="s">
        <v>20</v>
      </c>
      <c r="D3043" t="str">
        <f>_xlfn.XLOOKUP(Table2[[#This Row],[Patron Group]],$R$10:$R$24,$S$10:$S$24)</f>
        <v>Graduate</v>
      </c>
      <c r="E3043" s="1" t="d">
        <v>2023-02-21</v>
      </c>
      <c r="F3043" t="s">
        <v>847</v>
      </c>
      <c r="G3043" t="s">
        <v>2271</v>
      </c>
      <c r="H3043" t="str">
        <f>_xlfn.XLOOKUP(Table2[[#This Row],[Unique BarCode]],$N$10:$N$37,$O$10:$O$37)</f>
        <v>OMNI</v>
      </c>
      <c r="I3043" t="str">
        <f>_xlfn.XLOOKUP(Table2[[#This Row],[Unique BarCode]],$N$10:$N$37,$P$10:$P$37)</f>
        <v>Charger</v>
      </c>
      <c r="J3043" t="s">
        <v>68</v>
      </c>
      <c r="K3043" t="s">
        <v>848</v>
      </c>
      <c r="L3043">
        <v>1</v>
      </c>
    </row>
    <row r="3044" spans="1:12" x14ac:dyDescent="0.2">
      <c r="A3044" s="1" t="d">
        <v>2023-02-21</v>
      </c>
      <c r="B3044" s="45">
        <v>-1</v>
      </c>
      <c r="C3044" t="s">
        <v>20</v>
      </c>
      <c r="D3044" t="str">
        <f>_xlfn.XLOOKUP(Table2[[#This Row],[Patron Group]],$R$10:$R$24,$S$10:$S$24)</f>
        <v>Graduate</v>
      </c>
      <c r="E3044" s="1" t="d">
        <v>2023-02-21</v>
      </c>
      <c r="F3044" t="s">
        <v>1355</v>
      </c>
      <c r="G3044" t="s">
        <v>2294</v>
      </c>
      <c r="H3044" t="str">
        <f>_xlfn.XLOOKUP(Table2[[#This Row],[Unique BarCode]],$N$10:$N$37,$O$10:$O$37)</f>
        <v>UVGA</v>
      </c>
      <c r="I3044" t="str">
        <f>_xlfn.XLOOKUP(Table2[[#This Row],[Unique BarCode]],$N$10:$N$37,$P$10:$P$37)</f>
        <v>Cable</v>
      </c>
      <c r="J3044" t="s">
        <v>8</v>
      </c>
      <c r="L3044">
        <v>1</v>
      </c>
    </row>
    <row r="3045" spans="1:12" x14ac:dyDescent="0.2">
      <c r="A3045" s="1" t="d">
        <v>2023-02-21</v>
      </c>
      <c r="B3045" s="45">
        <v>-1</v>
      </c>
      <c r="C3045" t="s">
        <v>20</v>
      </c>
      <c r="D3045" t="str">
        <f>_xlfn.XLOOKUP(Table2[[#This Row],[Patron Group]],$R$10:$R$24,$S$10:$S$24)</f>
        <v>Graduate</v>
      </c>
      <c r="E3045" s="1" t="d">
        <v>2023-02-21</v>
      </c>
      <c r="F3045" t="s">
        <v>815</v>
      </c>
      <c r="G3045" t="s">
        <v>2294</v>
      </c>
      <c r="H3045" t="str">
        <f>_xlfn.XLOOKUP(Table2[[#This Row],[Unique BarCode]],$N$10:$N$37,$O$10:$O$37)</f>
        <v>UVGA</v>
      </c>
      <c r="I3045" t="str">
        <f>_xlfn.XLOOKUP(Table2[[#This Row],[Unique BarCode]],$N$10:$N$37,$P$10:$P$37)</f>
        <v>Cable</v>
      </c>
      <c r="J3045" t="s">
        <v>8</v>
      </c>
      <c r="L3045">
        <v>1</v>
      </c>
    </row>
    <row r="3046" spans="1:12" x14ac:dyDescent="0.2">
      <c r="A3046" s="1" t="d">
        <v>2023-02-21</v>
      </c>
      <c r="B3046" s="45">
        <v>-1</v>
      </c>
      <c r="C3046" t="s">
        <v>20</v>
      </c>
      <c r="D3046" t="str">
        <f>_xlfn.XLOOKUP(Table2[[#This Row],[Patron Group]],$R$10:$R$24,$S$10:$S$24)</f>
        <v>Graduate</v>
      </c>
      <c r="E3046" s="1" t="d">
        <v>2023-02-21</v>
      </c>
      <c r="F3046" t="s">
        <v>45</v>
      </c>
      <c r="G3046" t="s">
        <v>2272</v>
      </c>
      <c r="H3046" t="str">
        <f>_xlfn.XLOOKUP(Table2[[#This Row],[Unique BarCode]],$N$10:$N$37,$O$10:$O$37)</f>
        <v>WALLADPT</v>
      </c>
      <c r="I3046" t="str">
        <f>_xlfn.XLOOKUP(Table2[[#This Row],[Unique BarCode]],$N$10:$N$37,$P$10:$P$37)</f>
        <v>Charger</v>
      </c>
      <c r="J3046" t="s">
        <v>49</v>
      </c>
      <c r="K3046" t="s">
        <v>46</v>
      </c>
      <c r="L3046">
        <v>1</v>
      </c>
    </row>
    <row r="3047" spans="1:12" x14ac:dyDescent="0.2">
      <c r="A3047" s="1" t="d">
        <v>2023-02-21</v>
      </c>
      <c r="B3047" s="45">
        <v>-1</v>
      </c>
      <c r="C3047" t="s">
        <v>20</v>
      </c>
      <c r="D3047" t="str">
        <f>_xlfn.XLOOKUP(Table2[[#This Row],[Patron Group]],$R$10:$R$24,$S$10:$S$24)</f>
        <v>Graduate</v>
      </c>
      <c r="E3047" s="1" t="d">
        <v>2023-02-21</v>
      </c>
      <c r="F3047" t="s">
        <v>1267</v>
      </c>
      <c r="G3047" t="s">
        <v>2272</v>
      </c>
      <c r="H3047" t="str">
        <f>_xlfn.XLOOKUP(Table2[[#This Row],[Unique BarCode]],$N$10:$N$37,$O$10:$O$37)</f>
        <v>WALLADPT</v>
      </c>
      <c r="I3047" t="str">
        <f>_xlfn.XLOOKUP(Table2[[#This Row],[Unique BarCode]],$N$10:$N$37,$P$10:$P$37)</f>
        <v>Charger</v>
      </c>
      <c r="J3047" t="s">
        <v>8</v>
      </c>
      <c r="L3047">
        <v>1</v>
      </c>
    </row>
    <row r="3048" spans="1:12" x14ac:dyDescent="0.2">
      <c r="A3048" s="1" t="d">
        <v>2023-02-21</v>
      </c>
      <c r="B3048" s="45">
        <v>-1</v>
      </c>
      <c r="C3048" t="s">
        <v>20</v>
      </c>
      <c r="D3048" t="str">
        <f>_xlfn.XLOOKUP(Table2[[#This Row],[Patron Group]],$R$10:$R$24,$S$10:$S$24)</f>
        <v>Graduate</v>
      </c>
      <c r="E3048" s="1" t="d">
        <v>2023-02-21</v>
      </c>
      <c r="F3048" t="s">
        <v>483</v>
      </c>
      <c r="G3048" t="s">
        <v>2272</v>
      </c>
      <c r="H3048" t="str">
        <f>_xlfn.XLOOKUP(Table2[[#This Row],[Unique BarCode]],$N$10:$N$37,$O$10:$O$37)</f>
        <v>WALLADPT</v>
      </c>
      <c r="I3048" t="str">
        <f>_xlfn.XLOOKUP(Table2[[#This Row],[Unique BarCode]],$N$10:$N$37,$P$10:$P$37)</f>
        <v>Charger</v>
      </c>
      <c r="J3048" t="s">
        <v>8</v>
      </c>
      <c r="L3048">
        <v>1</v>
      </c>
    </row>
    <row r="3049" spans="1:12" x14ac:dyDescent="0.2">
      <c r="A3049" s="1" t="d">
        <v>2023-02-21</v>
      </c>
      <c r="B3049" s="45">
        <v>-1</v>
      </c>
      <c r="C3049" t="s">
        <v>20</v>
      </c>
      <c r="D3049" t="str">
        <f>_xlfn.XLOOKUP(Table2[[#This Row],[Patron Group]],$R$10:$R$24,$S$10:$S$24)</f>
        <v>Graduate</v>
      </c>
      <c r="E3049" s="1" t="d">
        <v>2023-02-21</v>
      </c>
      <c r="F3049" t="s">
        <v>95</v>
      </c>
      <c r="G3049" t="s">
        <v>2272</v>
      </c>
      <c r="H3049" t="str">
        <f>_xlfn.XLOOKUP(Table2[[#This Row],[Unique BarCode]],$N$10:$N$37,$O$10:$O$37)</f>
        <v>WALLADPT</v>
      </c>
      <c r="I3049" t="str">
        <f>_xlfn.XLOOKUP(Table2[[#This Row],[Unique BarCode]],$N$10:$N$37,$P$10:$P$37)</f>
        <v>Charger</v>
      </c>
      <c r="J3049" t="s">
        <v>8</v>
      </c>
      <c r="L3049">
        <v>1</v>
      </c>
    </row>
    <row r="3050" spans="1:12" x14ac:dyDescent="0.2">
      <c r="A3050" s="1" t="d">
        <v>2023-02-21</v>
      </c>
      <c r="B3050" s="45">
        <v>-1</v>
      </c>
      <c r="C3050" t="s">
        <v>20</v>
      </c>
      <c r="D3050" t="str">
        <f>_xlfn.XLOOKUP(Table2[[#This Row],[Patron Group]],$R$10:$R$24,$S$10:$S$24)</f>
        <v>Graduate</v>
      </c>
      <c r="E3050" s="1" t="d">
        <v>2023-02-21</v>
      </c>
      <c r="F3050" t="s">
        <v>1635</v>
      </c>
      <c r="G3050" t="s">
        <v>2272</v>
      </c>
      <c r="H3050" t="str">
        <f>_xlfn.XLOOKUP(Table2[[#This Row],[Unique BarCode]],$N$10:$N$37,$O$10:$O$37)</f>
        <v>WALLADPT</v>
      </c>
      <c r="I3050" t="str">
        <f>_xlfn.XLOOKUP(Table2[[#This Row],[Unique BarCode]],$N$10:$N$37,$P$10:$P$37)</f>
        <v>Charger</v>
      </c>
      <c r="J3050" t="s">
        <v>8</v>
      </c>
      <c r="L3050">
        <v>1</v>
      </c>
    </row>
    <row r="3051" spans="1:12" x14ac:dyDescent="0.2">
      <c r="A3051" s="1" t="d">
        <v>2023-02-21</v>
      </c>
      <c r="B3051" s="45">
        <v>-1</v>
      </c>
      <c r="C3051" t="s">
        <v>20</v>
      </c>
      <c r="D3051" t="str">
        <f>_xlfn.XLOOKUP(Table2[[#This Row],[Patron Group]],$R$10:$R$24,$S$10:$S$24)</f>
        <v>Graduate</v>
      </c>
      <c r="E3051" s="1" t="d">
        <v>2023-02-28</v>
      </c>
      <c r="F3051" t="s">
        <v>75</v>
      </c>
      <c r="G3051" t="s">
        <v>2273</v>
      </c>
      <c r="H3051" t="str">
        <f>_xlfn.XLOOKUP(Table2[[#This Row],[Unique BarCode]],$N$10:$N$37,$O$10:$O$37)</f>
        <v>ChromeBook</v>
      </c>
      <c r="I3051" t="str">
        <f>_xlfn.XLOOKUP(Table2[[#This Row],[Unique BarCode]],$N$10:$N$37,$P$10:$P$37)</f>
        <v>Device</v>
      </c>
      <c r="J3051" t="s">
        <v>13</v>
      </c>
      <c r="K3051" t="s">
        <v>76</v>
      </c>
      <c r="L3051">
        <v>1</v>
      </c>
    </row>
    <row r="3052" spans="1:12" x14ac:dyDescent="0.2">
      <c r="A3052" s="1" t="d">
        <v>2023-02-21</v>
      </c>
      <c r="B3052" s="45">
        <v>-1</v>
      </c>
      <c r="C3052" t="s">
        <v>20</v>
      </c>
      <c r="D3052" t="str">
        <f>_xlfn.XLOOKUP(Table2[[#This Row],[Patron Group]],$R$10:$R$24,$S$10:$S$24)</f>
        <v>Graduate</v>
      </c>
      <c r="E3052" s="1" t="d">
        <v>2023-02-28</v>
      </c>
      <c r="F3052" t="s">
        <v>1766</v>
      </c>
      <c r="G3052" t="s">
        <v>2275</v>
      </c>
      <c r="H3052" t="str">
        <f>_xlfn.XLOOKUP(Table2[[#This Row],[Unique BarCode]],$N$10:$N$37,$O$10:$O$37)</f>
        <v>iPad</v>
      </c>
      <c r="I3052" t="str">
        <f>_xlfn.XLOOKUP(Table2[[#This Row],[Unique BarCode]],$N$10:$N$37,$P$10:$P$37)</f>
        <v>Device</v>
      </c>
      <c r="J3052" t="s">
        <v>8</v>
      </c>
      <c r="K3052" t="s">
        <v>1767</v>
      </c>
      <c r="L3052">
        <v>1</v>
      </c>
    </row>
    <row r="3053" spans="1:12" x14ac:dyDescent="0.2">
      <c r="A3053" s="1" t="d">
        <v>2023-02-21</v>
      </c>
      <c r="B3053" s="45">
        <v>-1</v>
      </c>
      <c r="C3053" t="s">
        <v>20</v>
      </c>
      <c r="D3053" t="str">
        <f>_xlfn.XLOOKUP(Table2[[#This Row],[Patron Group]],$R$10:$R$24,$S$10:$S$24)</f>
        <v>Graduate</v>
      </c>
      <c r="E3053" s="1" t="d">
        <v>2023-02-28</v>
      </c>
      <c r="F3053" t="s">
        <v>1768</v>
      </c>
      <c r="G3053" t="s">
        <v>2275</v>
      </c>
      <c r="H3053" t="str">
        <f>_xlfn.XLOOKUP(Table2[[#This Row],[Unique BarCode]],$N$10:$N$37,$O$10:$O$37)</f>
        <v>iPad</v>
      </c>
      <c r="I3053" t="str">
        <f>_xlfn.XLOOKUP(Table2[[#This Row],[Unique BarCode]],$N$10:$N$37,$P$10:$P$37)</f>
        <v>Device</v>
      </c>
      <c r="J3053" t="s">
        <v>8</v>
      </c>
      <c r="K3053" t="s">
        <v>1769</v>
      </c>
      <c r="L3053">
        <v>1</v>
      </c>
    </row>
    <row r="3054" spans="1:12" x14ac:dyDescent="0.2">
      <c r="A3054" s="1" t="d">
        <v>2023-02-21</v>
      </c>
      <c r="B3054" s="45">
        <v>-1</v>
      </c>
      <c r="C3054" t="s">
        <v>20</v>
      </c>
      <c r="D3054" t="str">
        <f>_xlfn.XLOOKUP(Table2[[#This Row],[Patron Group]],$R$10:$R$24,$S$10:$S$24)</f>
        <v>Graduate</v>
      </c>
      <c r="E3054" s="1" t="d">
        <v>2023-02-28</v>
      </c>
      <c r="F3054" t="s">
        <v>1770</v>
      </c>
      <c r="G3054" t="s">
        <v>2275</v>
      </c>
      <c r="H3054" t="str">
        <f>_xlfn.XLOOKUP(Table2[[#This Row],[Unique BarCode]],$N$10:$N$37,$O$10:$O$37)</f>
        <v>iPad</v>
      </c>
      <c r="I3054" t="str">
        <f>_xlfn.XLOOKUP(Table2[[#This Row],[Unique BarCode]],$N$10:$N$37,$P$10:$P$37)</f>
        <v>Device</v>
      </c>
      <c r="J3054" t="s">
        <v>8</v>
      </c>
      <c r="K3054" t="s">
        <v>1771</v>
      </c>
      <c r="L3054">
        <v>1</v>
      </c>
    </row>
    <row r="3055" spans="1:12" x14ac:dyDescent="0.2">
      <c r="A3055" s="1" t="d">
        <v>2023-02-21</v>
      </c>
      <c r="B3055" s="45">
        <v>-1</v>
      </c>
      <c r="C3055" t="s">
        <v>20</v>
      </c>
      <c r="D3055" t="str">
        <f>_xlfn.XLOOKUP(Table2[[#This Row],[Patron Group]],$R$10:$R$24,$S$10:$S$24)</f>
        <v>Graduate</v>
      </c>
      <c r="E3055" s="1" t="d">
        <v>2023-03-06</v>
      </c>
      <c r="F3055" t="s">
        <v>1146</v>
      </c>
      <c r="G3055" t="s">
        <v>2263</v>
      </c>
      <c r="H3055" t="str">
        <f>_xlfn.XLOOKUP(Table2[[#This Row],[Unique BarCode]],$N$10:$N$37,$O$10:$O$37)</f>
        <v>HP Laptop</v>
      </c>
      <c r="I3055" t="str">
        <f>_xlfn.XLOOKUP(Table2[[#This Row],[Unique BarCode]],$N$10:$N$37,$P$10:$P$37)</f>
        <v>Device</v>
      </c>
      <c r="J3055" t="s">
        <v>8</v>
      </c>
      <c r="K3055" t="s">
        <v>1147</v>
      </c>
      <c r="L3055">
        <v>1</v>
      </c>
    </row>
    <row r="3056" spans="1:12" x14ac:dyDescent="0.2">
      <c r="A3056" s="1" t="d">
        <v>2023-02-21</v>
      </c>
      <c r="B3056" s="45">
        <v>-1</v>
      </c>
      <c r="C3056" t="s">
        <v>20</v>
      </c>
      <c r="D3056" t="str">
        <f>_xlfn.XLOOKUP(Table2[[#This Row],[Patron Group]],$R$10:$R$24,$S$10:$S$24)</f>
        <v>Graduate</v>
      </c>
      <c r="E3056" s="1" t="d">
        <v>2023-03-06</v>
      </c>
      <c r="F3056" t="s">
        <v>508</v>
      </c>
      <c r="G3056" t="s">
        <v>2263</v>
      </c>
      <c r="H3056" t="str">
        <f>_xlfn.XLOOKUP(Table2[[#This Row],[Unique BarCode]],$N$10:$N$37,$O$10:$O$37)</f>
        <v>HP Laptop</v>
      </c>
      <c r="I3056" t="str">
        <f>_xlfn.XLOOKUP(Table2[[#This Row],[Unique BarCode]],$N$10:$N$37,$P$10:$P$37)</f>
        <v>Device</v>
      </c>
      <c r="J3056" t="s">
        <v>8</v>
      </c>
      <c r="K3056" t="s">
        <v>509</v>
      </c>
      <c r="L3056">
        <v>1</v>
      </c>
    </row>
    <row r="3057" spans="1:12" x14ac:dyDescent="0.2">
      <c r="A3057" s="1" t="d">
        <v>2023-02-21</v>
      </c>
      <c r="B3057" s="45">
        <v>-1</v>
      </c>
      <c r="C3057" t="s">
        <v>20</v>
      </c>
      <c r="D3057" t="str">
        <f>_xlfn.XLOOKUP(Table2[[#This Row],[Patron Group]],$R$10:$R$24,$S$10:$S$24)</f>
        <v>Graduate</v>
      </c>
      <c r="E3057" s="1" t="d">
        <v>2023-03-07</v>
      </c>
      <c r="F3057" t="s">
        <v>619</v>
      </c>
      <c r="G3057" t="s">
        <v>2274</v>
      </c>
      <c r="H3057" t="str">
        <f>_xlfn.XLOOKUP(Table2[[#This Row],[Unique BarCode]],$N$10:$N$37,$O$10:$O$37)</f>
        <v>MacBook</v>
      </c>
      <c r="I3057" t="str">
        <f>_xlfn.XLOOKUP(Table2[[#This Row],[Unique BarCode]],$N$10:$N$37,$P$10:$P$37)</f>
        <v>Device</v>
      </c>
      <c r="J3057" t="s">
        <v>8</v>
      </c>
      <c r="K3057" t="s">
        <v>620</v>
      </c>
      <c r="L3057">
        <v>1</v>
      </c>
    </row>
    <row r="3058" spans="1:12" x14ac:dyDescent="0.2">
      <c r="A3058" s="1" t="d">
        <v>2023-02-21</v>
      </c>
      <c r="B3058" s="45">
        <v>-1</v>
      </c>
      <c r="C3058" t="s">
        <v>20</v>
      </c>
      <c r="D3058" t="str">
        <f>_xlfn.XLOOKUP(Table2[[#This Row],[Patron Group]],$R$10:$R$24,$S$10:$S$24)</f>
        <v>Graduate</v>
      </c>
      <c r="E3058" s="1" t="d">
        <v>2023-03-07</v>
      </c>
      <c r="F3058" t="s">
        <v>1745</v>
      </c>
      <c r="G3058" t="s">
        <v>2274</v>
      </c>
      <c r="H3058" t="str">
        <f>_xlfn.XLOOKUP(Table2[[#This Row],[Unique BarCode]],$N$10:$N$37,$O$10:$O$37)</f>
        <v>MacBook</v>
      </c>
      <c r="I3058" t="str">
        <f>_xlfn.XLOOKUP(Table2[[#This Row],[Unique BarCode]],$N$10:$N$37,$P$10:$P$37)</f>
        <v>Device</v>
      </c>
      <c r="J3058" t="s">
        <v>8</v>
      </c>
      <c r="K3058" t="s">
        <v>1746</v>
      </c>
      <c r="L3058">
        <v>1</v>
      </c>
    </row>
    <row r="3059" spans="1:12" x14ac:dyDescent="0.2">
      <c r="A3059" s="1" t="d">
        <v>2023-02-21</v>
      </c>
      <c r="B3059" s="45">
        <v>-1</v>
      </c>
      <c r="C3059" t="s">
        <v>20</v>
      </c>
      <c r="D3059" t="str">
        <f>_xlfn.XLOOKUP(Table2[[#This Row],[Patron Group]],$R$10:$R$24,$S$10:$S$24)</f>
        <v>Graduate</v>
      </c>
      <c r="E3059" s="1" t="d">
        <v>2023-03-07</v>
      </c>
      <c r="F3059" t="s">
        <v>1376</v>
      </c>
      <c r="G3059" t="s">
        <v>2274</v>
      </c>
      <c r="H3059" t="str">
        <f>_xlfn.XLOOKUP(Table2[[#This Row],[Unique BarCode]],$N$10:$N$37,$O$10:$O$37)</f>
        <v>MacBook</v>
      </c>
      <c r="I3059" t="str">
        <f>_xlfn.XLOOKUP(Table2[[#This Row],[Unique BarCode]],$N$10:$N$37,$P$10:$P$37)</f>
        <v>Device</v>
      </c>
      <c r="J3059" t="s">
        <v>8</v>
      </c>
      <c r="K3059" t="s">
        <v>1376</v>
      </c>
      <c r="L3059">
        <v>1</v>
      </c>
    </row>
    <row r="3060" spans="1:12" x14ac:dyDescent="0.2">
      <c r="A3060" s="1" t="d">
        <v>2023-02-21</v>
      </c>
      <c r="B3060" s="45">
        <v>-1</v>
      </c>
      <c r="C3060" t="s">
        <v>20</v>
      </c>
      <c r="D3060" t="str">
        <f>_xlfn.XLOOKUP(Table2[[#This Row],[Patron Group]],$R$10:$R$24,$S$10:$S$24)</f>
        <v>Graduate</v>
      </c>
      <c r="E3060" s="1" t="d">
        <v>2023-03-07</v>
      </c>
      <c r="F3060" t="s">
        <v>329</v>
      </c>
      <c r="G3060" t="s">
        <v>2263</v>
      </c>
      <c r="H3060" t="str">
        <f>_xlfn.XLOOKUP(Table2[[#This Row],[Unique BarCode]],$N$10:$N$37,$O$10:$O$37)</f>
        <v>HP Laptop</v>
      </c>
      <c r="I3060" t="str">
        <f>_xlfn.XLOOKUP(Table2[[#This Row],[Unique BarCode]],$N$10:$N$37,$P$10:$P$37)</f>
        <v>Device</v>
      </c>
      <c r="J3060" t="s">
        <v>8</v>
      </c>
      <c r="K3060" t="s">
        <v>330</v>
      </c>
      <c r="L3060">
        <v>1</v>
      </c>
    </row>
    <row r="3061" spans="1:12" x14ac:dyDescent="0.2">
      <c r="A3061" s="1" t="d">
        <v>2023-02-21</v>
      </c>
      <c r="B3061" s="45">
        <v>-1</v>
      </c>
      <c r="C3061" t="s">
        <v>20</v>
      </c>
      <c r="D3061" t="str">
        <f>_xlfn.XLOOKUP(Table2[[#This Row],[Patron Group]],$R$10:$R$24,$S$10:$S$24)</f>
        <v>Graduate</v>
      </c>
      <c r="E3061" s="1" t="d">
        <v>2023-03-13</v>
      </c>
      <c r="F3061" t="s">
        <v>1772</v>
      </c>
      <c r="G3061" t="s">
        <v>2297</v>
      </c>
      <c r="H3061" t="str">
        <f>_xlfn.XLOOKUP(Table2[[#This Row],[Unique BarCode]],$N$10:$N$37,$O$10:$O$37)</f>
        <v>iPad</v>
      </c>
      <c r="I3061" t="str">
        <f>_xlfn.XLOOKUP(Table2[[#This Row],[Unique BarCode]],$N$10:$N$37,$P$10:$P$37)</f>
        <v>Device</v>
      </c>
      <c r="J3061" t="s">
        <v>8</v>
      </c>
      <c r="K3061" t="s">
        <v>1773</v>
      </c>
      <c r="L3061">
        <v>1</v>
      </c>
    </row>
    <row r="3062" spans="1:12" x14ac:dyDescent="0.2">
      <c r="A3062" s="1" t="d">
        <v>2023-02-21</v>
      </c>
      <c r="B3062" s="45">
        <v>-1</v>
      </c>
      <c r="C3062" t="s">
        <v>1113</v>
      </c>
      <c r="D3062" t="str">
        <f>_xlfn.XLOOKUP(Table2[[#This Row],[Patron Group]],$R$10:$R$24,$S$10:$S$24)</f>
        <v>Graduate</v>
      </c>
      <c r="E3062" s="1" t="d">
        <v>2023-03-07</v>
      </c>
      <c r="F3062" t="s">
        <v>794</v>
      </c>
      <c r="G3062" t="s">
        <v>2263</v>
      </c>
      <c r="H3062" t="str">
        <f>_xlfn.XLOOKUP(Table2[[#This Row],[Unique BarCode]],$N$10:$N$37,$O$10:$O$37)</f>
        <v>HP Laptop</v>
      </c>
      <c r="I3062" t="str">
        <f>_xlfn.XLOOKUP(Table2[[#This Row],[Unique BarCode]],$N$10:$N$37,$P$10:$P$37)</f>
        <v>Device</v>
      </c>
      <c r="J3062" t="s">
        <v>8</v>
      </c>
      <c r="K3062" t="s">
        <v>795</v>
      </c>
      <c r="L3062">
        <v>1</v>
      </c>
    </row>
    <row r="3063" spans="1:12" x14ac:dyDescent="0.2">
      <c r="A3063" s="1" t="d">
        <v>2023-02-21</v>
      </c>
      <c r="B3063" s="45">
        <v>-1</v>
      </c>
      <c r="C3063" t="s">
        <v>452</v>
      </c>
      <c r="D3063" t="str">
        <f>_xlfn.XLOOKUP(Table2[[#This Row],[Patron Group]],$R$10:$R$24,$S$10:$S$24)</f>
        <v>Graduate</v>
      </c>
      <c r="E3063" s="1" t="d">
        <v>2023-03-07</v>
      </c>
      <c r="F3063" t="s">
        <v>1766</v>
      </c>
      <c r="G3063" t="s">
        <v>2275</v>
      </c>
      <c r="H3063" t="str">
        <f>_xlfn.XLOOKUP(Table2[[#This Row],[Unique BarCode]],$N$10:$N$37,$O$10:$O$37)</f>
        <v>iPad</v>
      </c>
      <c r="I3063" t="str">
        <f>_xlfn.XLOOKUP(Table2[[#This Row],[Unique BarCode]],$N$10:$N$37,$P$10:$P$37)</f>
        <v>Device</v>
      </c>
      <c r="J3063" t="s">
        <v>8</v>
      </c>
      <c r="K3063" t="s">
        <v>1767</v>
      </c>
      <c r="L3063">
        <v>1</v>
      </c>
    </row>
    <row r="3064" spans="1:12" x14ac:dyDescent="0.2">
      <c r="A3064" s="1" t="d">
        <v>2023-02-21</v>
      </c>
      <c r="B3064" s="45">
        <v>-1</v>
      </c>
      <c r="C3064" t="s">
        <v>74</v>
      </c>
      <c r="D3064" t="str">
        <f>_xlfn.XLOOKUP(Table2[[#This Row],[Patron Group]],$R$10:$R$24,$S$10:$S$24)</f>
        <v>Staff</v>
      </c>
      <c r="E3064" s="1" t="d">
        <v>2023-02-21</v>
      </c>
      <c r="F3064" t="s">
        <v>1177</v>
      </c>
      <c r="G3064" t="s">
        <v>2265</v>
      </c>
      <c r="H3064" t="str">
        <f>_xlfn.XLOOKUP(Table2[[#This Row],[Unique BarCode]],$N$10:$N$37,$O$10:$O$37)</f>
        <v>IPHONE</v>
      </c>
      <c r="I3064" t="str">
        <f>_xlfn.XLOOKUP(Table2[[#This Row],[Unique BarCode]],$N$10:$N$37,$P$10:$P$37)</f>
        <v>Charger</v>
      </c>
      <c r="J3064" t="s">
        <v>68</v>
      </c>
      <c r="K3064" t="s">
        <v>1178</v>
      </c>
      <c r="L3064">
        <v>1</v>
      </c>
    </row>
    <row r="3065" spans="1:12" x14ac:dyDescent="0.2">
      <c r="A3065" s="1" t="d">
        <v>2023-02-21</v>
      </c>
      <c r="B3065" s="45">
        <v>-1</v>
      </c>
      <c r="C3065" t="s">
        <v>74</v>
      </c>
      <c r="D3065" t="str">
        <f>_xlfn.XLOOKUP(Table2[[#This Row],[Patron Group]],$R$10:$R$24,$S$10:$S$24)</f>
        <v>Staff</v>
      </c>
      <c r="E3065" s="1" t="d">
        <v>2023-02-21</v>
      </c>
      <c r="F3065" t="s">
        <v>479</v>
      </c>
      <c r="G3065" t="s">
        <v>2271</v>
      </c>
      <c r="H3065" t="str">
        <f>_xlfn.XLOOKUP(Table2[[#This Row],[Unique BarCode]],$N$10:$N$37,$O$10:$O$37)</f>
        <v>OMNI</v>
      </c>
      <c r="I3065" t="str">
        <f>_xlfn.XLOOKUP(Table2[[#This Row],[Unique BarCode]],$N$10:$N$37,$P$10:$P$37)</f>
        <v>Charger</v>
      </c>
      <c r="J3065" t="s">
        <v>68</v>
      </c>
      <c r="K3065" t="s">
        <v>480</v>
      </c>
      <c r="L3065">
        <v>1</v>
      </c>
    </row>
    <row r="3066" spans="1:12" x14ac:dyDescent="0.2">
      <c r="A3066" s="1" t="d">
        <v>2023-02-21</v>
      </c>
      <c r="B3066" s="45">
        <v>-1</v>
      </c>
      <c r="C3066" t="s">
        <v>77</v>
      </c>
      <c r="D3066" t="str">
        <f>_xlfn.XLOOKUP(Table2[[#This Row],[Patron Group]],$R$10:$R$24,$S$10:$S$24)</f>
        <v>Undergraduate</v>
      </c>
      <c r="E3066" s="1" t="d">
        <v>2023-02-21</v>
      </c>
      <c r="F3066" t="s">
        <v>1764</v>
      </c>
      <c r="G3066" t="s">
        <v>2288</v>
      </c>
      <c r="H3066" t="str">
        <f>_xlfn.XLOOKUP(Table2[[#This Row],[Unique BarCode]],$N$10:$N$37,$O$10:$O$37)</f>
        <v>Android Charger</v>
      </c>
      <c r="I3066" t="str">
        <f>_xlfn.XLOOKUP(Table2[[#This Row],[Unique BarCode]],$N$10:$N$37,$P$10:$P$37)</f>
        <v>Charger</v>
      </c>
      <c r="J3066" t="s">
        <v>8</v>
      </c>
      <c r="K3066" t="s">
        <v>1765</v>
      </c>
      <c r="L3066">
        <v>1</v>
      </c>
    </row>
    <row r="3067" spans="1:12" x14ac:dyDescent="0.2">
      <c r="A3067" s="1" t="d">
        <v>2023-02-21</v>
      </c>
      <c r="B3067" s="45">
        <v>-1</v>
      </c>
      <c r="C3067" t="s">
        <v>77</v>
      </c>
      <c r="D3067" t="str">
        <f>_xlfn.XLOOKUP(Table2[[#This Row],[Patron Group]],$R$10:$R$24,$S$10:$S$24)</f>
        <v>Undergraduate</v>
      </c>
      <c r="E3067" s="1" t="d">
        <v>2023-02-21</v>
      </c>
      <c r="F3067" t="s">
        <v>1522</v>
      </c>
      <c r="G3067" t="s">
        <v>2288</v>
      </c>
      <c r="H3067" t="str">
        <f>_xlfn.XLOOKUP(Table2[[#This Row],[Unique BarCode]],$N$10:$N$37,$O$10:$O$37)</f>
        <v>Android Charger</v>
      </c>
      <c r="I3067" t="str">
        <f>_xlfn.XLOOKUP(Table2[[#This Row],[Unique BarCode]],$N$10:$N$37,$P$10:$P$37)</f>
        <v>Charger</v>
      </c>
      <c r="J3067" t="s">
        <v>8</v>
      </c>
      <c r="K3067" t="s">
        <v>1523</v>
      </c>
      <c r="L3067">
        <v>1</v>
      </c>
    </row>
    <row r="3068" spans="1:12" x14ac:dyDescent="0.2">
      <c r="A3068" s="1" t="d">
        <v>2023-02-21</v>
      </c>
      <c r="B3068" s="45">
        <v>-1</v>
      </c>
      <c r="C3068" t="s">
        <v>77</v>
      </c>
      <c r="D3068" t="str">
        <f>_xlfn.XLOOKUP(Table2[[#This Row],[Patron Group]],$R$10:$R$24,$S$10:$S$24)</f>
        <v>Undergraduate</v>
      </c>
      <c r="E3068" s="1" t="d">
        <v>2023-02-21</v>
      </c>
      <c r="F3068" t="s">
        <v>1626</v>
      </c>
      <c r="G3068" t="s">
        <v>2276</v>
      </c>
      <c r="H3068" t="str">
        <f>_xlfn.XLOOKUP(Table2[[#This Row],[Unique BarCode]],$N$10:$N$37,$O$10:$O$37)</f>
        <v>CALC</v>
      </c>
      <c r="I3068" t="str">
        <f>_xlfn.XLOOKUP(Table2[[#This Row],[Unique BarCode]],$N$10:$N$37,$P$10:$P$37)</f>
        <v>Accessory</v>
      </c>
      <c r="J3068" t="s">
        <v>8</v>
      </c>
      <c r="K3068" t="s">
        <v>1627</v>
      </c>
      <c r="L3068">
        <v>1</v>
      </c>
    </row>
    <row r="3069" spans="1:12" x14ac:dyDescent="0.2">
      <c r="A3069" s="1" t="d">
        <v>2023-02-21</v>
      </c>
      <c r="B3069" s="45">
        <v>-1</v>
      </c>
      <c r="C3069" t="s">
        <v>77</v>
      </c>
      <c r="D3069" t="str">
        <f>_xlfn.XLOOKUP(Table2[[#This Row],[Patron Group]],$R$10:$R$24,$S$10:$S$24)</f>
        <v>Undergraduate</v>
      </c>
      <c r="E3069" s="1" t="d">
        <v>2023-02-21</v>
      </c>
      <c r="F3069" t="s">
        <v>1506</v>
      </c>
      <c r="G3069" t="s">
        <v>2276</v>
      </c>
      <c r="H3069" t="str">
        <f>_xlfn.XLOOKUP(Table2[[#This Row],[Unique BarCode]],$N$10:$N$37,$O$10:$O$37)</f>
        <v>CALC</v>
      </c>
      <c r="I3069" t="str">
        <f>_xlfn.XLOOKUP(Table2[[#This Row],[Unique BarCode]],$N$10:$N$37,$P$10:$P$37)</f>
        <v>Accessory</v>
      </c>
      <c r="J3069" t="s">
        <v>8</v>
      </c>
      <c r="K3069" t="s">
        <v>1507</v>
      </c>
      <c r="L3069">
        <v>1</v>
      </c>
    </row>
    <row r="3070" spans="1:12" x14ac:dyDescent="0.2">
      <c r="A3070" s="1" t="d">
        <v>2023-02-21</v>
      </c>
      <c r="B3070" s="45">
        <v>-1</v>
      </c>
      <c r="C3070" t="s">
        <v>77</v>
      </c>
      <c r="D3070" t="str">
        <f>_xlfn.XLOOKUP(Table2[[#This Row],[Patron Group]],$R$10:$R$24,$S$10:$S$24)</f>
        <v>Undergraduate</v>
      </c>
      <c r="E3070" s="1" t="d">
        <v>2023-02-21</v>
      </c>
      <c r="F3070" t="s">
        <v>1402</v>
      </c>
      <c r="G3070" t="s">
        <v>2276</v>
      </c>
      <c r="H3070" t="str">
        <f>_xlfn.XLOOKUP(Table2[[#This Row],[Unique BarCode]],$N$10:$N$37,$O$10:$O$37)</f>
        <v>CALC</v>
      </c>
      <c r="I3070" t="str">
        <f>_xlfn.XLOOKUP(Table2[[#This Row],[Unique BarCode]],$N$10:$N$37,$P$10:$P$37)</f>
        <v>Accessory</v>
      </c>
      <c r="J3070" t="s">
        <v>8</v>
      </c>
      <c r="L3070">
        <v>1</v>
      </c>
    </row>
    <row r="3071" spans="1:12" x14ac:dyDescent="0.2">
      <c r="A3071" s="1" t="d">
        <v>2023-02-21</v>
      </c>
      <c r="B3071" s="45">
        <v>-1</v>
      </c>
      <c r="C3071" t="s">
        <v>77</v>
      </c>
      <c r="D3071" t="str">
        <f>_xlfn.XLOOKUP(Table2[[#This Row],[Patron Group]],$R$10:$R$24,$S$10:$S$24)</f>
        <v>Undergraduate</v>
      </c>
      <c r="E3071" s="1" t="d">
        <v>2023-02-21</v>
      </c>
      <c r="F3071" t="s">
        <v>1774</v>
      </c>
      <c r="G3071" t="s">
        <v>2276</v>
      </c>
      <c r="H3071" t="str">
        <f>_xlfn.XLOOKUP(Table2[[#This Row],[Unique BarCode]],$N$10:$N$37,$O$10:$O$37)</f>
        <v>CALC</v>
      </c>
      <c r="I3071" t="str">
        <f>_xlfn.XLOOKUP(Table2[[#This Row],[Unique BarCode]],$N$10:$N$37,$P$10:$P$37)</f>
        <v>Accessory</v>
      </c>
      <c r="J3071" t="s">
        <v>13</v>
      </c>
      <c r="L3071">
        <v>1</v>
      </c>
    </row>
    <row r="3072" spans="1:12" x14ac:dyDescent="0.2">
      <c r="A3072" s="1" t="d">
        <v>2023-02-21</v>
      </c>
      <c r="B3072" s="45">
        <v>-1</v>
      </c>
      <c r="C3072" t="s">
        <v>77</v>
      </c>
      <c r="D3072" t="str">
        <f>_xlfn.XLOOKUP(Table2[[#This Row],[Patron Group]],$R$10:$R$24,$S$10:$S$24)</f>
        <v>Undergraduate</v>
      </c>
      <c r="E3072" s="1" t="d">
        <v>2023-02-21</v>
      </c>
      <c r="F3072" t="s">
        <v>1532</v>
      </c>
      <c r="G3072" t="s">
        <v>2276</v>
      </c>
      <c r="H3072" t="str">
        <f>_xlfn.XLOOKUP(Table2[[#This Row],[Unique BarCode]],$N$10:$N$37,$O$10:$O$37)</f>
        <v>CALC</v>
      </c>
      <c r="I3072" t="str">
        <f>_xlfn.XLOOKUP(Table2[[#This Row],[Unique BarCode]],$N$10:$N$37,$P$10:$P$37)</f>
        <v>Accessory</v>
      </c>
      <c r="J3072" t="s">
        <v>49</v>
      </c>
      <c r="L3072">
        <v>1</v>
      </c>
    </row>
    <row r="3073" spans="1:12" x14ac:dyDescent="0.2">
      <c r="A3073" s="1" t="d">
        <v>2023-02-21</v>
      </c>
      <c r="B3073" s="45">
        <v>-1</v>
      </c>
      <c r="C3073" t="s">
        <v>77</v>
      </c>
      <c r="D3073" t="str">
        <f>_xlfn.XLOOKUP(Table2[[#This Row],[Patron Group]],$R$10:$R$24,$S$10:$S$24)</f>
        <v>Undergraduate</v>
      </c>
      <c r="E3073" s="1" t="d">
        <v>2023-02-21</v>
      </c>
      <c r="F3073" t="s">
        <v>1775</v>
      </c>
      <c r="G3073" t="s">
        <v>2266</v>
      </c>
      <c r="H3073" t="str">
        <f>_xlfn.XLOOKUP(Table2[[#This Row],[Unique BarCode]],$N$10:$N$37,$O$10:$O$37)</f>
        <v>Headphones</v>
      </c>
      <c r="I3073" t="str">
        <f>_xlfn.XLOOKUP(Table2[[#This Row],[Unique BarCode]],$N$10:$N$37,$P$10:$P$37)</f>
        <v>Accessory</v>
      </c>
      <c r="J3073" t="s">
        <v>49</v>
      </c>
      <c r="K3073" t="s">
        <v>1776</v>
      </c>
      <c r="L3073">
        <v>1</v>
      </c>
    </row>
    <row r="3074" spans="1:12" x14ac:dyDescent="0.2">
      <c r="A3074" s="1" t="d">
        <v>2023-02-21</v>
      </c>
      <c r="B3074" s="45">
        <v>-1</v>
      </c>
      <c r="C3074" t="s">
        <v>77</v>
      </c>
      <c r="D3074" t="str">
        <f>_xlfn.XLOOKUP(Table2[[#This Row],[Patron Group]],$R$10:$R$24,$S$10:$S$24)</f>
        <v>Undergraduate</v>
      </c>
      <c r="E3074" s="1" t="d">
        <v>2023-02-21</v>
      </c>
      <c r="F3074" t="s">
        <v>458</v>
      </c>
      <c r="G3074" t="s">
        <v>2282</v>
      </c>
      <c r="H3074" t="str">
        <f>_xlfn.XLOOKUP(Table2[[#This Row],[Unique BarCode]],$N$10:$N$37,$O$10:$O$37)</f>
        <v>HPUSBC</v>
      </c>
      <c r="I3074" t="str">
        <f>_xlfn.XLOOKUP(Table2[[#This Row],[Unique BarCode]],$N$10:$N$37,$P$10:$P$37)</f>
        <v>Charger</v>
      </c>
      <c r="J3074" t="s">
        <v>49</v>
      </c>
      <c r="L3074">
        <v>1</v>
      </c>
    </row>
    <row r="3075" spans="1:12" x14ac:dyDescent="0.2">
      <c r="A3075" s="1" t="d">
        <v>2023-02-21</v>
      </c>
      <c r="B3075" s="45">
        <v>-1</v>
      </c>
      <c r="C3075" t="s">
        <v>77</v>
      </c>
      <c r="D3075" t="str">
        <f>_xlfn.XLOOKUP(Table2[[#This Row],[Patron Group]],$R$10:$R$24,$S$10:$S$24)</f>
        <v>Undergraduate</v>
      </c>
      <c r="E3075" s="1" t="d">
        <v>2023-02-21</v>
      </c>
      <c r="F3075" t="s">
        <v>942</v>
      </c>
      <c r="G3075" t="s">
        <v>2265</v>
      </c>
      <c r="H3075" t="str">
        <f>_xlfn.XLOOKUP(Table2[[#This Row],[Unique BarCode]],$N$10:$N$37,$O$10:$O$37)</f>
        <v>IPHONE</v>
      </c>
      <c r="I3075" t="str">
        <f>_xlfn.XLOOKUP(Table2[[#This Row],[Unique BarCode]],$N$10:$N$37,$P$10:$P$37)</f>
        <v>Charger</v>
      </c>
      <c r="J3075" t="s">
        <v>68</v>
      </c>
      <c r="K3075" t="s">
        <v>943</v>
      </c>
      <c r="L3075">
        <v>1</v>
      </c>
    </row>
    <row r="3076" spans="1:12" x14ac:dyDescent="0.2">
      <c r="A3076" s="1" t="d">
        <v>2023-02-21</v>
      </c>
      <c r="B3076" s="45">
        <v>-1</v>
      </c>
      <c r="C3076" t="s">
        <v>77</v>
      </c>
      <c r="D3076" t="str">
        <f>_xlfn.XLOOKUP(Table2[[#This Row],[Patron Group]],$R$10:$R$24,$S$10:$S$24)</f>
        <v>Undergraduate</v>
      </c>
      <c r="E3076" s="1" t="d">
        <v>2023-02-21</v>
      </c>
      <c r="F3076" t="s">
        <v>1004</v>
      </c>
      <c r="G3076" t="s">
        <v>2265</v>
      </c>
      <c r="H3076" t="str">
        <f>_xlfn.XLOOKUP(Table2[[#This Row],[Unique BarCode]],$N$10:$N$37,$O$10:$O$37)</f>
        <v>IPHONE</v>
      </c>
      <c r="I3076" t="str">
        <f>_xlfn.XLOOKUP(Table2[[#This Row],[Unique BarCode]],$N$10:$N$37,$P$10:$P$37)</f>
        <v>Charger</v>
      </c>
      <c r="J3076" t="s">
        <v>991</v>
      </c>
      <c r="K3076" t="s">
        <v>1005</v>
      </c>
      <c r="L3076">
        <v>1</v>
      </c>
    </row>
    <row r="3077" spans="1:12" x14ac:dyDescent="0.2">
      <c r="A3077" s="1" t="d">
        <v>2023-02-21</v>
      </c>
      <c r="B3077" s="45">
        <v>-1</v>
      </c>
      <c r="C3077" t="s">
        <v>77</v>
      </c>
      <c r="D3077" t="str">
        <f>_xlfn.XLOOKUP(Table2[[#This Row],[Patron Group]],$R$10:$R$24,$S$10:$S$24)</f>
        <v>Undergraduate</v>
      </c>
      <c r="E3077" s="1" t="d">
        <v>2023-02-21</v>
      </c>
      <c r="F3077" t="s">
        <v>263</v>
      </c>
      <c r="G3077" t="s">
        <v>2265</v>
      </c>
      <c r="H3077" t="str">
        <f>_xlfn.XLOOKUP(Table2[[#This Row],[Unique BarCode]],$N$10:$N$37,$O$10:$O$37)</f>
        <v>IPHONE</v>
      </c>
      <c r="I3077" t="str">
        <f>_xlfn.XLOOKUP(Table2[[#This Row],[Unique BarCode]],$N$10:$N$37,$P$10:$P$37)</f>
        <v>Charger</v>
      </c>
      <c r="J3077" t="s">
        <v>8</v>
      </c>
      <c r="K3077" t="s">
        <v>264</v>
      </c>
      <c r="L3077">
        <v>1</v>
      </c>
    </row>
    <row r="3078" spans="1:12" x14ac:dyDescent="0.2">
      <c r="A3078" s="1" t="d">
        <v>2023-02-21</v>
      </c>
      <c r="B3078" s="45">
        <v>-1</v>
      </c>
      <c r="C3078" t="s">
        <v>77</v>
      </c>
      <c r="D3078" t="str">
        <f>_xlfn.XLOOKUP(Table2[[#This Row],[Patron Group]],$R$10:$R$24,$S$10:$S$24)</f>
        <v>Undergraduate</v>
      </c>
      <c r="E3078" s="1" t="d">
        <v>2023-02-21</v>
      </c>
      <c r="F3078" t="s">
        <v>461</v>
      </c>
      <c r="G3078" t="s">
        <v>2265</v>
      </c>
      <c r="H3078" t="str">
        <f>_xlfn.XLOOKUP(Table2[[#This Row],[Unique BarCode]],$N$10:$N$37,$O$10:$O$37)</f>
        <v>IPHONE</v>
      </c>
      <c r="I3078" t="str">
        <f>_xlfn.XLOOKUP(Table2[[#This Row],[Unique BarCode]],$N$10:$N$37,$P$10:$P$37)</f>
        <v>Charger</v>
      </c>
      <c r="J3078" t="s">
        <v>8</v>
      </c>
      <c r="K3078" t="s">
        <v>462</v>
      </c>
      <c r="L3078">
        <v>1</v>
      </c>
    </row>
    <row r="3079" spans="1:12" x14ac:dyDescent="0.2">
      <c r="A3079" s="1" t="d">
        <v>2023-02-21</v>
      </c>
      <c r="B3079" s="45">
        <v>-1</v>
      </c>
      <c r="C3079" t="s">
        <v>77</v>
      </c>
      <c r="D3079" t="str">
        <f>_xlfn.XLOOKUP(Table2[[#This Row],[Patron Group]],$R$10:$R$24,$S$10:$S$24)</f>
        <v>Undergraduate</v>
      </c>
      <c r="E3079" s="1" t="d">
        <v>2023-02-21</v>
      </c>
      <c r="F3079" t="s">
        <v>84</v>
      </c>
      <c r="G3079" t="s">
        <v>2265</v>
      </c>
      <c r="H3079" t="str">
        <f>_xlfn.XLOOKUP(Table2[[#This Row],[Unique BarCode]],$N$10:$N$37,$O$10:$O$37)</f>
        <v>IPHONE</v>
      </c>
      <c r="I3079" t="str">
        <f>_xlfn.XLOOKUP(Table2[[#This Row],[Unique BarCode]],$N$10:$N$37,$P$10:$P$37)</f>
        <v>Charger</v>
      </c>
      <c r="J3079" t="s">
        <v>8</v>
      </c>
      <c r="K3079" t="s">
        <v>85</v>
      </c>
      <c r="L3079">
        <v>1</v>
      </c>
    </row>
    <row r="3080" spans="1:12" x14ac:dyDescent="0.2">
      <c r="A3080" s="1" t="d">
        <v>2023-02-21</v>
      </c>
      <c r="B3080" s="45">
        <v>-1</v>
      </c>
      <c r="C3080" t="s">
        <v>77</v>
      </c>
      <c r="D3080" t="str">
        <f>_xlfn.XLOOKUP(Table2[[#This Row],[Patron Group]],$R$10:$R$24,$S$10:$S$24)</f>
        <v>Undergraduate</v>
      </c>
      <c r="E3080" s="1" t="d">
        <v>2023-02-21</v>
      </c>
      <c r="F3080" t="s">
        <v>1369</v>
      </c>
      <c r="G3080" t="s">
        <v>2265</v>
      </c>
      <c r="H3080" t="str">
        <f>_xlfn.XLOOKUP(Table2[[#This Row],[Unique BarCode]],$N$10:$N$37,$O$10:$O$37)</f>
        <v>IPHONE</v>
      </c>
      <c r="I3080" t="str">
        <f>_xlfn.XLOOKUP(Table2[[#This Row],[Unique BarCode]],$N$10:$N$37,$P$10:$P$37)</f>
        <v>Charger</v>
      </c>
      <c r="J3080" t="s">
        <v>8</v>
      </c>
      <c r="K3080" t="s">
        <v>1370</v>
      </c>
      <c r="L3080">
        <v>1</v>
      </c>
    </row>
    <row r="3081" spans="1:12" x14ac:dyDescent="0.2">
      <c r="A3081" s="1" t="d">
        <v>2023-02-21</v>
      </c>
      <c r="B3081" s="45">
        <v>-1</v>
      </c>
      <c r="C3081" t="s">
        <v>77</v>
      </c>
      <c r="D3081" t="str">
        <f>_xlfn.XLOOKUP(Table2[[#This Row],[Patron Group]],$R$10:$R$24,$S$10:$S$24)</f>
        <v>Undergraduate</v>
      </c>
      <c r="E3081" s="1" t="d">
        <v>2023-02-21</v>
      </c>
      <c r="F3081" t="s">
        <v>839</v>
      </c>
      <c r="G3081" t="s">
        <v>2265</v>
      </c>
      <c r="H3081" t="str">
        <f>_xlfn.XLOOKUP(Table2[[#This Row],[Unique BarCode]],$N$10:$N$37,$O$10:$O$37)</f>
        <v>IPHONE</v>
      </c>
      <c r="I3081" t="str">
        <f>_xlfn.XLOOKUP(Table2[[#This Row],[Unique BarCode]],$N$10:$N$37,$P$10:$P$37)</f>
        <v>Charger</v>
      </c>
      <c r="J3081" t="s">
        <v>8</v>
      </c>
      <c r="K3081" t="s">
        <v>840</v>
      </c>
      <c r="L3081">
        <v>1</v>
      </c>
    </row>
    <row r="3082" spans="1:12" x14ac:dyDescent="0.2">
      <c r="A3082" s="1" t="d">
        <v>2023-02-21</v>
      </c>
      <c r="B3082" s="45">
        <v>-1</v>
      </c>
      <c r="C3082" t="s">
        <v>77</v>
      </c>
      <c r="D3082" t="str">
        <f>_xlfn.XLOOKUP(Table2[[#This Row],[Patron Group]],$R$10:$R$24,$S$10:$S$24)</f>
        <v>Undergraduate</v>
      </c>
      <c r="E3082" s="1" t="d">
        <v>2023-02-21</v>
      </c>
      <c r="F3082" t="s">
        <v>1497</v>
      </c>
      <c r="G3082" t="s">
        <v>2265</v>
      </c>
      <c r="H3082" t="str">
        <f>_xlfn.XLOOKUP(Table2[[#This Row],[Unique BarCode]],$N$10:$N$37,$O$10:$O$37)</f>
        <v>IPHONE</v>
      </c>
      <c r="I3082" t="str">
        <f>_xlfn.XLOOKUP(Table2[[#This Row],[Unique BarCode]],$N$10:$N$37,$P$10:$P$37)</f>
        <v>Charger</v>
      </c>
      <c r="J3082" t="s">
        <v>8</v>
      </c>
      <c r="L3082">
        <v>1</v>
      </c>
    </row>
    <row r="3083" spans="1:12" x14ac:dyDescent="0.2">
      <c r="A3083" s="1" t="d">
        <v>2023-02-21</v>
      </c>
      <c r="B3083" s="45">
        <v>-1</v>
      </c>
      <c r="C3083" t="s">
        <v>77</v>
      </c>
      <c r="D3083" t="str">
        <f>_xlfn.XLOOKUP(Table2[[#This Row],[Patron Group]],$R$10:$R$24,$S$10:$S$24)</f>
        <v>Undergraduate</v>
      </c>
      <c r="E3083" s="1" t="d">
        <v>2023-02-21</v>
      </c>
      <c r="F3083" t="s">
        <v>86</v>
      </c>
      <c r="G3083" t="s">
        <v>2265</v>
      </c>
      <c r="H3083" t="str">
        <f>_xlfn.XLOOKUP(Table2[[#This Row],[Unique BarCode]],$N$10:$N$37,$O$10:$O$37)</f>
        <v>IPHONE</v>
      </c>
      <c r="I3083" t="str">
        <f>_xlfn.XLOOKUP(Table2[[#This Row],[Unique BarCode]],$N$10:$N$37,$P$10:$P$37)</f>
        <v>Charger</v>
      </c>
      <c r="J3083" t="s">
        <v>8</v>
      </c>
      <c r="K3083" t="s">
        <v>87</v>
      </c>
      <c r="L3083">
        <v>1</v>
      </c>
    </row>
    <row r="3084" spans="1:12" x14ac:dyDescent="0.2">
      <c r="A3084" s="1" t="d">
        <v>2023-02-21</v>
      </c>
      <c r="B3084" s="45">
        <v>-1</v>
      </c>
      <c r="C3084" t="s">
        <v>77</v>
      </c>
      <c r="D3084" t="str">
        <f>_xlfn.XLOOKUP(Table2[[#This Row],[Patron Group]],$R$10:$R$24,$S$10:$S$24)</f>
        <v>Undergraduate</v>
      </c>
      <c r="E3084" s="1" t="d">
        <v>2023-02-21</v>
      </c>
      <c r="F3084" t="s">
        <v>29</v>
      </c>
      <c r="G3084" t="s">
        <v>2265</v>
      </c>
      <c r="H3084" t="str">
        <f>_xlfn.XLOOKUP(Table2[[#This Row],[Unique BarCode]],$N$10:$N$37,$O$10:$O$37)</f>
        <v>IPHONE</v>
      </c>
      <c r="I3084" t="str">
        <f>_xlfn.XLOOKUP(Table2[[#This Row],[Unique BarCode]],$N$10:$N$37,$P$10:$P$37)</f>
        <v>Charger</v>
      </c>
      <c r="J3084" t="s">
        <v>8</v>
      </c>
      <c r="K3084" t="s">
        <v>30</v>
      </c>
      <c r="L3084">
        <v>1</v>
      </c>
    </row>
    <row r="3085" spans="1:12" x14ac:dyDescent="0.2">
      <c r="A3085" s="1" t="d">
        <v>2023-02-21</v>
      </c>
      <c r="B3085" s="45">
        <v>-1</v>
      </c>
      <c r="C3085" t="s">
        <v>77</v>
      </c>
      <c r="D3085" t="str">
        <f>_xlfn.XLOOKUP(Table2[[#This Row],[Patron Group]],$R$10:$R$24,$S$10:$S$24)</f>
        <v>Undergraduate</v>
      </c>
      <c r="E3085" s="1" t="d">
        <v>2023-02-21</v>
      </c>
      <c r="F3085" t="s">
        <v>1662</v>
      </c>
      <c r="G3085" t="s">
        <v>2265</v>
      </c>
      <c r="H3085" t="str">
        <f>_xlfn.XLOOKUP(Table2[[#This Row],[Unique BarCode]],$N$10:$N$37,$O$10:$O$37)</f>
        <v>IPHONE</v>
      </c>
      <c r="I3085" t="str">
        <f>_xlfn.XLOOKUP(Table2[[#This Row],[Unique BarCode]],$N$10:$N$37,$P$10:$P$37)</f>
        <v>Charger</v>
      </c>
      <c r="J3085" t="s">
        <v>128</v>
      </c>
      <c r="L3085">
        <v>1</v>
      </c>
    </row>
    <row r="3086" spans="1:12" x14ac:dyDescent="0.2">
      <c r="A3086" s="1" t="d">
        <v>2023-02-21</v>
      </c>
      <c r="B3086" s="45">
        <v>-1</v>
      </c>
      <c r="C3086" t="s">
        <v>77</v>
      </c>
      <c r="D3086" t="str">
        <f>_xlfn.XLOOKUP(Table2[[#This Row],[Patron Group]],$R$10:$R$24,$S$10:$S$24)</f>
        <v>Undergraduate</v>
      </c>
      <c r="E3086" s="1" t="d">
        <v>2023-02-21</v>
      </c>
      <c r="F3086" t="s">
        <v>1655</v>
      </c>
      <c r="G3086" t="s">
        <v>2265</v>
      </c>
      <c r="H3086" t="str">
        <f>_xlfn.XLOOKUP(Table2[[#This Row],[Unique BarCode]],$N$10:$N$37,$O$10:$O$37)</f>
        <v>IPHONE</v>
      </c>
      <c r="I3086" t="str">
        <f>_xlfn.XLOOKUP(Table2[[#This Row],[Unique BarCode]],$N$10:$N$37,$P$10:$P$37)</f>
        <v>Charger</v>
      </c>
      <c r="J3086" t="s">
        <v>128</v>
      </c>
      <c r="L3086">
        <v>1</v>
      </c>
    </row>
    <row r="3087" spans="1:12" x14ac:dyDescent="0.2">
      <c r="A3087" s="1" t="d">
        <v>2023-02-21</v>
      </c>
      <c r="B3087" s="45">
        <v>-1</v>
      </c>
      <c r="C3087" t="s">
        <v>77</v>
      </c>
      <c r="D3087" t="str">
        <f>_xlfn.XLOOKUP(Table2[[#This Row],[Patron Group]],$R$10:$R$24,$S$10:$S$24)</f>
        <v>Undergraduate</v>
      </c>
      <c r="E3087" s="1" t="d">
        <v>2023-02-21</v>
      </c>
      <c r="F3087" t="s">
        <v>1412</v>
      </c>
      <c r="G3087" t="s">
        <v>2268</v>
      </c>
      <c r="H3087" t="str">
        <f>_xlfn.XLOOKUP(Table2[[#This Row],[Unique BarCode]],$N$10:$N$37,$O$10:$O$37)</f>
        <v>MACCHRG</v>
      </c>
      <c r="I3087" t="str">
        <f>_xlfn.XLOOKUP(Table2[[#This Row],[Unique BarCode]],$N$10:$N$37,$P$10:$P$37)</f>
        <v>Charger</v>
      </c>
      <c r="J3087" t="s">
        <v>49</v>
      </c>
      <c r="K3087" t="s">
        <v>1413</v>
      </c>
      <c r="L3087">
        <v>1</v>
      </c>
    </row>
    <row r="3088" spans="1:12" x14ac:dyDescent="0.2">
      <c r="A3088" s="1" t="d">
        <v>2023-02-21</v>
      </c>
      <c r="B3088" s="45">
        <v>-1</v>
      </c>
      <c r="C3088" t="s">
        <v>77</v>
      </c>
      <c r="D3088" t="str">
        <f>_xlfn.XLOOKUP(Table2[[#This Row],[Patron Group]],$R$10:$R$24,$S$10:$S$24)</f>
        <v>Undergraduate</v>
      </c>
      <c r="E3088" s="1" t="d">
        <v>2023-02-21</v>
      </c>
      <c r="F3088" t="s">
        <v>33</v>
      </c>
      <c r="G3088" t="s">
        <v>2268</v>
      </c>
      <c r="H3088" t="str">
        <f>_xlfn.XLOOKUP(Table2[[#This Row],[Unique BarCode]],$N$10:$N$37,$O$10:$O$37)</f>
        <v>MACCHRG</v>
      </c>
      <c r="I3088" t="str">
        <f>_xlfn.XLOOKUP(Table2[[#This Row],[Unique BarCode]],$N$10:$N$37,$P$10:$P$37)</f>
        <v>Charger</v>
      </c>
      <c r="J3088" t="s">
        <v>8</v>
      </c>
      <c r="K3088" t="s">
        <v>34</v>
      </c>
      <c r="L3088">
        <v>1</v>
      </c>
    </row>
    <row r="3089" spans="1:12" x14ac:dyDescent="0.2">
      <c r="A3089" s="1" t="d">
        <v>2023-02-21</v>
      </c>
      <c r="B3089" s="45">
        <v>-1</v>
      </c>
      <c r="C3089" t="s">
        <v>77</v>
      </c>
      <c r="D3089" t="str">
        <f>_xlfn.XLOOKUP(Table2[[#This Row],[Patron Group]],$R$10:$R$24,$S$10:$S$24)</f>
        <v>Undergraduate</v>
      </c>
      <c r="E3089" s="1" t="d">
        <v>2023-02-21</v>
      </c>
      <c r="F3089" t="s">
        <v>1714</v>
      </c>
      <c r="G3089" t="s">
        <v>2296</v>
      </c>
      <c r="H3089" t="str">
        <f>_xlfn.XLOOKUP(Table2[[#This Row],[Unique BarCode]],$N$10:$N$37,$O$10:$O$37)</f>
        <v>MACUSBC</v>
      </c>
      <c r="I3089" t="str">
        <f>_xlfn.XLOOKUP(Table2[[#This Row],[Unique BarCode]],$N$10:$N$37,$P$10:$P$37)</f>
        <v>Charger</v>
      </c>
      <c r="J3089" t="s">
        <v>8</v>
      </c>
      <c r="K3089" t="s">
        <v>578</v>
      </c>
      <c r="L3089">
        <v>1</v>
      </c>
    </row>
    <row r="3090" spans="1:12" x14ac:dyDescent="0.2">
      <c r="A3090" s="1" t="d">
        <v>2023-02-21</v>
      </c>
      <c r="B3090" s="45">
        <v>-1</v>
      </c>
      <c r="C3090" t="s">
        <v>77</v>
      </c>
      <c r="D3090" t="str">
        <f>_xlfn.XLOOKUP(Table2[[#This Row],[Patron Group]],$R$10:$R$24,$S$10:$S$24)</f>
        <v>Undergraduate</v>
      </c>
      <c r="E3090" s="1" t="d">
        <v>2023-02-21</v>
      </c>
      <c r="F3090" t="s">
        <v>1688</v>
      </c>
      <c r="G3090" t="s">
        <v>2296</v>
      </c>
      <c r="H3090" t="str">
        <f>_xlfn.XLOOKUP(Table2[[#This Row],[Unique BarCode]],$N$10:$N$37,$O$10:$O$37)</f>
        <v>MACUSBC</v>
      </c>
      <c r="I3090" t="str">
        <f>_xlfn.XLOOKUP(Table2[[#This Row],[Unique BarCode]],$N$10:$N$37,$P$10:$P$37)</f>
        <v>Charger</v>
      </c>
      <c r="J3090" t="s">
        <v>8</v>
      </c>
      <c r="K3090" t="s">
        <v>225</v>
      </c>
      <c r="L3090">
        <v>1</v>
      </c>
    </row>
    <row r="3091" spans="1:12" x14ac:dyDescent="0.2">
      <c r="A3091" s="1" t="d">
        <v>2023-02-21</v>
      </c>
      <c r="B3091" s="45">
        <v>-1</v>
      </c>
      <c r="C3091" t="s">
        <v>77</v>
      </c>
      <c r="D3091" t="str">
        <f>_xlfn.XLOOKUP(Table2[[#This Row],[Patron Group]],$R$10:$R$24,$S$10:$S$24)</f>
        <v>Undergraduate</v>
      </c>
      <c r="E3091" s="1" t="d">
        <v>2023-02-21</v>
      </c>
      <c r="F3091" t="s">
        <v>1630</v>
      </c>
      <c r="G3091" t="s">
        <v>2296</v>
      </c>
      <c r="H3091" t="str">
        <f>_xlfn.XLOOKUP(Table2[[#This Row],[Unique BarCode]],$N$10:$N$37,$O$10:$O$37)</f>
        <v>MACUSBC</v>
      </c>
      <c r="I3091" t="str">
        <f>_xlfn.XLOOKUP(Table2[[#This Row],[Unique BarCode]],$N$10:$N$37,$P$10:$P$37)</f>
        <v>Charger</v>
      </c>
      <c r="J3091" t="s">
        <v>8</v>
      </c>
      <c r="K3091" t="s">
        <v>470</v>
      </c>
      <c r="L3091">
        <v>1</v>
      </c>
    </row>
    <row r="3092" spans="1:12" x14ac:dyDescent="0.2">
      <c r="A3092" s="1" t="d">
        <v>2023-02-21</v>
      </c>
      <c r="B3092" s="45">
        <v>-1</v>
      </c>
      <c r="C3092" t="s">
        <v>77</v>
      </c>
      <c r="D3092" t="str">
        <f>_xlfn.XLOOKUP(Table2[[#This Row],[Patron Group]],$R$10:$R$24,$S$10:$S$24)</f>
        <v>Undergraduate</v>
      </c>
      <c r="E3092" s="1" t="d">
        <v>2023-02-21</v>
      </c>
      <c r="F3092" t="s">
        <v>1621</v>
      </c>
      <c r="G3092" t="s">
        <v>2296</v>
      </c>
      <c r="H3092" t="str">
        <f>_xlfn.XLOOKUP(Table2[[#This Row],[Unique BarCode]],$N$10:$N$37,$O$10:$O$37)</f>
        <v>MACUSBC</v>
      </c>
      <c r="I3092" t="str">
        <f>_xlfn.XLOOKUP(Table2[[#This Row],[Unique BarCode]],$N$10:$N$37,$P$10:$P$37)</f>
        <v>Charger</v>
      </c>
      <c r="J3092" t="s">
        <v>8</v>
      </c>
      <c r="K3092" t="s">
        <v>472</v>
      </c>
      <c r="L3092">
        <v>1</v>
      </c>
    </row>
    <row r="3093" spans="1:12" x14ac:dyDescent="0.2">
      <c r="A3093" s="1" t="d">
        <v>2023-02-21</v>
      </c>
      <c r="B3093" s="45">
        <v>-1</v>
      </c>
      <c r="C3093" t="s">
        <v>77</v>
      </c>
      <c r="D3093" t="str">
        <f>_xlfn.XLOOKUP(Table2[[#This Row],[Patron Group]],$R$10:$R$24,$S$10:$S$24)</f>
        <v>Undergraduate</v>
      </c>
      <c r="E3093" s="1" t="d">
        <v>2023-02-21</v>
      </c>
      <c r="F3093" t="s">
        <v>1631</v>
      </c>
      <c r="G3093" t="s">
        <v>2296</v>
      </c>
      <c r="H3093" t="str">
        <f>_xlfn.XLOOKUP(Table2[[#This Row],[Unique BarCode]],$N$10:$N$37,$O$10:$O$37)</f>
        <v>MACUSBC</v>
      </c>
      <c r="I3093" t="str">
        <f>_xlfn.XLOOKUP(Table2[[#This Row],[Unique BarCode]],$N$10:$N$37,$P$10:$P$37)</f>
        <v>Charger</v>
      </c>
      <c r="J3093" t="s">
        <v>8</v>
      </c>
      <c r="K3093" t="s">
        <v>277</v>
      </c>
      <c r="L3093">
        <v>1</v>
      </c>
    </row>
    <row r="3094" spans="1:12" x14ac:dyDescent="0.2">
      <c r="A3094" s="1" t="d">
        <v>2023-02-21</v>
      </c>
      <c r="B3094" s="45">
        <v>-1</v>
      </c>
      <c r="C3094" t="s">
        <v>77</v>
      </c>
      <c r="D3094" t="str">
        <f>_xlfn.XLOOKUP(Table2[[#This Row],[Patron Group]],$R$10:$R$24,$S$10:$S$24)</f>
        <v>Undergraduate</v>
      </c>
      <c r="E3094" s="1" t="d">
        <v>2023-02-21</v>
      </c>
      <c r="F3094" t="s">
        <v>1777</v>
      </c>
      <c r="G3094" t="s">
        <v>2296</v>
      </c>
      <c r="H3094" t="str">
        <f>_xlfn.XLOOKUP(Table2[[#This Row],[Unique BarCode]],$N$10:$N$37,$O$10:$O$37)</f>
        <v>MACUSBC</v>
      </c>
      <c r="I3094" t="str">
        <f>_xlfn.XLOOKUP(Table2[[#This Row],[Unique BarCode]],$N$10:$N$37,$P$10:$P$37)</f>
        <v>Charger</v>
      </c>
      <c r="J3094" t="s">
        <v>128</v>
      </c>
      <c r="K3094" t="s">
        <v>1287</v>
      </c>
      <c r="L3094">
        <v>1</v>
      </c>
    </row>
    <row r="3095" spans="1:12" x14ac:dyDescent="0.2">
      <c r="A3095" s="1" t="d">
        <v>2023-02-21</v>
      </c>
      <c r="B3095" s="45">
        <v>-1</v>
      </c>
      <c r="C3095" t="s">
        <v>77</v>
      </c>
      <c r="D3095" t="str">
        <f>_xlfn.XLOOKUP(Table2[[#This Row],[Patron Group]],$R$10:$R$24,$S$10:$S$24)</f>
        <v>Undergraduate</v>
      </c>
      <c r="E3095" s="1" t="d">
        <v>2023-02-21</v>
      </c>
      <c r="F3095" t="s">
        <v>1632</v>
      </c>
      <c r="G3095" t="s">
        <v>2296</v>
      </c>
      <c r="H3095" t="str">
        <f>_xlfn.XLOOKUP(Table2[[#This Row],[Unique BarCode]],$N$10:$N$37,$O$10:$O$37)</f>
        <v>MACUSBC</v>
      </c>
      <c r="I3095" t="str">
        <f>_xlfn.XLOOKUP(Table2[[#This Row],[Unique BarCode]],$N$10:$N$37,$P$10:$P$37)</f>
        <v>Charger</v>
      </c>
      <c r="J3095" t="s">
        <v>8</v>
      </c>
      <c r="K3095" t="s">
        <v>214</v>
      </c>
      <c r="L3095">
        <v>1</v>
      </c>
    </row>
    <row r="3096" spans="1:12" x14ac:dyDescent="0.2">
      <c r="A3096" s="1" t="d">
        <v>2023-02-21</v>
      </c>
      <c r="B3096" s="45">
        <v>-1</v>
      </c>
      <c r="C3096" t="s">
        <v>77</v>
      </c>
      <c r="D3096" t="str">
        <f>_xlfn.XLOOKUP(Table2[[#This Row],[Patron Group]],$R$10:$R$24,$S$10:$S$24)</f>
        <v>Undergraduate</v>
      </c>
      <c r="E3096" s="1" t="d">
        <v>2023-02-21</v>
      </c>
      <c r="F3096" t="s">
        <v>1633</v>
      </c>
      <c r="G3096" t="s">
        <v>2296</v>
      </c>
      <c r="H3096" t="str">
        <f>_xlfn.XLOOKUP(Table2[[#This Row],[Unique BarCode]],$N$10:$N$37,$O$10:$O$37)</f>
        <v>MACUSBC</v>
      </c>
      <c r="I3096" t="str">
        <f>_xlfn.XLOOKUP(Table2[[#This Row],[Unique BarCode]],$N$10:$N$37,$P$10:$P$37)</f>
        <v>Charger</v>
      </c>
      <c r="J3096" t="s">
        <v>8</v>
      </c>
      <c r="K3096" t="s">
        <v>844</v>
      </c>
      <c r="L3096">
        <v>1</v>
      </c>
    </row>
    <row r="3097" spans="1:12" x14ac:dyDescent="0.2">
      <c r="A3097" s="1" t="d">
        <v>2023-02-21</v>
      </c>
      <c r="B3097" s="45">
        <v>-1</v>
      </c>
      <c r="C3097" t="s">
        <v>77</v>
      </c>
      <c r="D3097" t="str">
        <f>_xlfn.XLOOKUP(Table2[[#This Row],[Patron Group]],$R$10:$R$24,$S$10:$S$24)</f>
        <v>Undergraduate</v>
      </c>
      <c r="E3097" s="1" t="d">
        <v>2023-02-21</v>
      </c>
      <c r="F3097" t="s">
        <v>1634</v>
      </c>
      <c r="G3097" t="s">
        <v>2296</v>
      </c>
      <c r="H3097" t="str">
        <f>_xlfn.XLOOKUP(Table2[[#This Row],[Unique BarCode]],$N$10:$N$37,$O$10:$O$37)</f>
        <v>MACUSBC</v>
      </c>
      <c r="I3097" t="str">
        <f>_xlfn.XLOOKUP(Table2[[#This Row],[Unique BarCode]],$N$10:$N$37,$P$10:$P$37)</f>
        <v>Charger</v>
      </c>
      <c r="J3097" t="s">
        <v>8</v>
      </c>
      <c r="K3097" t="s">
        <v>38</v>
      </c>
      <c r="L3097">
        <v>1</v>
      </c>
    </row>
    <row r="3098" spans="1:12" x14ac:dyDescent="0.2">
      <c r="A3098" s="1" t="d">
        <v>2023-02-21</v>
      </c>
      <c r="B3098" s="45">
        <v>-1</v>
      </c>
      <c r="C3098" t="s">
        <v>77</v>
      </c>
      <c r="D3098" t="str">
        <f>_xlfn.XLOOKUP(Table2[[#This Row],[Patron Group]],$R$10:$R$24,$S$10:$S$24)</f>
        <v>Undergraduate</v>
      </c>
      <c r="E3098" s="1" t="d">
        <v>2023-02-21</v>
      </c>
      <c r="F3098" t="s">
        <v>1652</v>
      </c>
      <c r="G3098" t="s">
        <v>2296</v>
      </c>
      <c r="H3098" t="str">
        <f>_xlfn.XLOOKUP(Table2[[#This Row],[Unique BarCode]],$N$10:$N$37,$O$10:$O$37)</f>
        <v>MACUSBC</v>
      </c>
      <c r="I3098" t="str">
        <f>_xlfn.XLOOKUP(Table2[[#This Row],[Unique BarCode]],$N$10:$N$37,$P$10:$P$37)</f>
        <v>Charger</v>
      </c>
      <c r="J3098" t="s">
        <v>8</v>
      </c>
      <c r="K3098" t="s">
        <v>40</v>
      </c>
      <c r="L3098">
        <v>1</v>
      </c>
    </row>
    <row r="3099" spans="1:12" x14ac:dyDescent="0.2">
      <c r="A3099" s="1" t="d">
        <v>2023-02-21</v>
      </c>
      <c r="B3099" s="45">
        <v>-1</v>
      </c>
      <c r="C3099" t="s">
        <v>77</v>
      </c>
      <c r="D3099" t="str">
        <f>_xlfn.XLOOKUP(Table2[[#This Row],[Patron Group]],$R$10:$R$24,$S$10:$S$24)</f>
        <v>Undergraduate</v>
      </c>
      <c r="E3099" s="1" t="d">
        <v>2023-02-21</v>
      </c>
      <c r="F3099" t="s">
        <v>1778</v>
      </c>
      <c r="G3099" t="s">
        <v>2304</v>
      </c>
      <c r="H3099" t="str">
        <f>_xlfn.XLOOKUP(Table2[[#This Row],[Unique BarCode]],$N$10:$N$37,$O$10:$O$37)</f>
        <v>Mouse</v>
      </c>
      <c r="I3099" t="str">
        <f>_xlfn.XLOOKUP(Table2[[#This Row],[Unique BarCode]],$N$10:$N$37,$P$10:$P$37)</f>
        <v>Accessory</v>
      </c>
      <c r="J3099" t="s">
        <v>49</v>
      </c>
      <c r="K3099" t="s">
        <v>1779</v>
      </c>
      <c r="L3099">
        <v>1</v>
      </c>
    </row>
    <row r="3100" spans="1:12" x14ac:dyDescent="0.2">
      <c r="A3100" s="1" t="d">
        <v>2023-02-21</v>
      </c>
      <c r="B3100" s="45">
        <v>-1</v>
      </c>
      <c r="C3100" t="s">
        <v>77</v>
      </c>
      <c r="D3100" t="str">
        <f>_xlfn.XLOOKUP(Table2[[#This Row],[Patron Group]],$R$10:$R$24,$S$10:$S$24)</f>
        <v>Undergraduate</v>
      </c>
      <c r="E3100" s="1" t="d">
        <v>2023-02-21</v>
      </c>
      <c r="F3100" t="s">
        <v>845</v>
      </c>
      <c r="G3100" t="s">
        <v>2271</v>
      </c>
      <c r="H3100" t="str">
        <f>_xlfn.XLOOKUP(Table2[[#This Row],[Unique BarCode]],$N$10:$N$37,$O$10:$O$37)</f>
        <v>OMNI</v>
      </c>
      <c r="I3100" t="str">
        <f>_xlfn.XLOOKUP(Table2[[#This Row],[Unique BarCode]],$N$10:$N$37,$P$10:$P$37)</f>
        <v>Charger</v>
      </c>
      <c r="J3100" t="s">
        <v>49</v>
      </c>
      <c r="K3100" t="s">
        <v>846</v>
      </c>
      <c r="L3100">
        <v>1</v>
      </c>
    </row>
    <row r="3101" spans="1:12" x14ac:dyDescent="0.2">
      <c r="A3101" s="1" t="d">
        <v>2023-02-21</v>
      </c>
      <c r="B3101" s="45">
        <v>-1</v>
      </c>
      <c r="C3101" t="s">
        <v>77</v>
      </c>
      <c r="D3101" t="str">
        <f>_xlfn.XLOOKUP(Table2[[#This Row],[Patron Group]],$R$10:$R$24,$S$10:$S$24)</f>
        <v>Undergraduate</v>
      </c>
      <c r="E3101" s="1" t="d">
        <v>2023-02-21</v>
      </c>
      <c r="F3101" t="s">
        <v>1552</v>
      </c>
      <c r="G3101" t="s">
        <v>2271</v>
      </c>
      <c r="H3101" t="str">
        <f>_xlfn.XLOOKUP(Table2[[#This Row],[Unique BarCode]],$N$10:$N$37,$O$10:$O$37)</f>
        <v>OMNI</v>
      </c>
      <c r="I3101" t="str">
        <f>_xlfn.XLOOKUP(Table2[[#This Row],[Unique BarCode]],$N$10:$N$37,$P$10:$P$37)</f>
        <v>Charger</v>
      </c>
      <c r="J3101" t="s">
        <v>49</v>
      </c>
      <c r="K3101" t="s">
        <v>1553</v>
      </c>
      <c r="L3101">
        <v>1</v>
      </c>
    </row>
    <row r="3102" spans="1:12" x14ac:dyDescent="0.2">
      <c r="A3102" s="1" t="d">
        <v>2023-02-21</v>
      </c>
      <c r="B3102" s="45">
        <v>-1</v>
      </c>
      <c r="C3102" t="s">
        <v>77</v>
      </c>
      <c r="D3102" t="str">
        <f>_xlfn.XLOOKUP(Table2[[#This Row],[Patron Group]],$R$10:$R$24,$S$10:$S$24)</f>
        <v>Undergraduate</v>
      </c>
      <c r="E3102" s="1" t="d">
        <v>2023-02-21</v>
      </c>
      <c r="F3102" t="s">
        <v>1780</v>
      </c>
      <c r="G3102" t="s">
        <v>2271</v>
      </c>
      <c r="H3102" t="str">
        <f>_xlfn.XLOOKUP(Table2[[#This Row],[Unique BarCode]],$N$10:$N$37,$O$10:$O$37)</f>
        <v>OMNI</v>
      </c>
      <c r="I3102" t="str">
        <f>_xlfn.XLOOKUP(Table2[[#This Row],[Unique BarCode]],$N$10:$N$37,$P$10:$P$37)</f>
        <v>Charger</v>
      </c>
      <c r="J3102" t="s">
        <v>49</v>
      </c>
      <c r="K3102" t="s">
        <v>1781</v>
      </c>
      <c r="L3102">
        <v>1</v>
      </c>
    </row>
    <row r="3103" spans="1:12" x14ac:dyDescent="0.2">
      <c r="A3103" s="1" t="d">
        <v>2023-02-21</v>
      </c>
      <c r="B3103" s="45">
        <v>-1</v>
      </c>
      <c r="C3103" t="s">
        <v>77</v>
      </c>
      <c r="D3103" t="str">
        <f>_xlfn.XLOOKUP(Table2[[#This Row],[Patron Group]],$R$10:$R$24,$S$10:$S$24)</f>
        <v>Undergraduate</v>
      </c>
      <c r="E3103" s="1" t="d">
        <v>2023-02-21</v>
      </c>
      <c r="F3103" t="s">
        <v>1035</v>
      </c>
      <c r="G3103" t="s">
        <v>2271</v>
      </c>
      <c r="H3103" t="str">
        <f>_xlfn.XLOOKUP(Table2[[#This Row],[Unique BarCode]],$N$10:$N$37,$O$10:$O$37)</f>
        <v>OMNI</v>
      </c>
      <c r="I3103" t="str">
        <f>_xlfn.XLOOKUP(Table2[[#This Row],[Unique BarCode]],$N$10:$N$37,$P$10:$P$37)</f>
        <v>Charger</v>
      </c>
      <c r="J3103" t="s">
        <v>49</v>
      </c>
      <c r="K3103" t="s">
        <v>1036</v>
      </c>
      <c r="L3103">
        <v>1</v>
      </c>
    </row>
    <row r="3104" spans="1:12" x14ac:dyDescent="0.2">
      <c r="A3104" s="1" t="d">
        <v>2023-02-21</v>
      </c>
      <c r="B3104" s="45">
        <v>-1</v>
      </c>
      <c r="C3104" t="s">
        <v>77</v>
      </c>
      <c r="D3104" t="str">
        <f>_xlfn.XLOOKUP(Table2[[#This Row],[Patron Group]],$R$10:$R$24,$S$10:$S$24)</f>
        <v>Undergraduate</v>
      </c>
      <c r="E3104" s="1" t="d">
        <v>2023-02-21</v>
      </c>
      <c r="F3104" t="s">
        <v>829</v>
      </c>
      <c r="G3104" t="s">
        <v>2271</v>
      </c>
      <c r="H3104" t="str">
        <f>_xlfn.XLOOKUP(Table2[[#This Row],[Unique BarCode]],$N$10:$N$37,$O$10:$O$37)</f>
        <v>OMNI</v>
      </c>
      <c r="I3104" t="str">
        <f>_xlfn.XLOOKUP(Table2[[#This Row],[Unique BarCode]],$N$10:$N$37,$P$10:$P$37)</f>
        <v>Charger</v>
      </c>
      <c r="J3104" t="s">
        <v>68</v>
      </c>
      <c r="K3104" t="s">
        <v>830</v>
      </c>
      <c r="L3104">
        <v>1</v>
      </c>
    </row>
    <row r="3105" spans="1:12" x14ac:dyDescent="0.2">
      <c r="A3105" s="1" t="d">
        <v>2023-02-21</v>
      </c>
      <c r="B3105" s="45">
        <v>-1</v>
      </c>
      <c r="C3105" t="s">
        <v>77</v>
      </c>
      <c r="D3105" t="str">
        <f>_xlfn.XLOOKUP(Table2[[#This Row],[Patron Group]],$R$10:$R$24,$S$10:$S$24)</f>
        <v>Undergraduate</v>
      </c>
      <c r="E3105" s="1" t="d">
        <v>2023-02-21</v>
      </c>
      <c r="F3105" t="s">
        <v>847</v>
      </c>
      <c r="G3105" t="s">
        <v>2271</v>
      </c>
      <c r="H3105" t="str">
        <f>_xlfn.XLOOKUP(Table2[[#This Row],[Unique BarCode]],$N$10:$N$37,$O$10:$O$37)</f>
        <v>OMNI</v>
      </c>
      <c r="I3105" t="str">
        <f>_xlfn.XLOOKUP(Table2[[#This Row],[Unique BarCode]],$N$10:$N$37,$P$10:$P$37)</f>
        <v>Charger</v>
      </c>
      <c r="J3105" t="s">
        <v>68</v>
      </c>
      <c r="K3105" t="s">
        <v>848</v>
      </c>
      <c r="L3105">
        <v>1</v>
      </c>
    </row>
    <row r="3106" spans="1:12" x14ac:dyDescent="0.2">
      <c r="A3106" s="1" t="d">
        <v>2023-02-21</v>
      </c>
      <c r="B3106" s="45">
        <v>-1</v>
      </c>
      <c r="C3106" t="s">
        <v>77</v>
      </c>
      <c r="D3106" t="str">
        <f>_xlfn.XLOOKUP(Table2[[#This Row],[Patron Group]],$R$10:$R$24,$S$10:$S$24)</f>
        <v>Undergraduate</v>
      </c>
      <c r="E3106" s="1" t="d">
        <v>2023-02-21</v>
      </c>
      <c r="F3106" t="s">
        <v>1328</v>
      </c>
      <c r="G3106" t="s">
        <v>2285</v>
      </c>
      <c r="H3106" t="str">
        <f>_xlfn.XLOOKUP(Table2[[#This Row],[Unique BarCode]],$N$10:$N$37,$O$10:$O$37)</f>
        <v>UHDMI</v>
      </c>
      <c r="I3106" t="str">
        <f>_xlfn.XLOOKUP(Table2[[#This Row],[Unique BarCode]],$N$10:$N$37,$P$10:$P$37)</f>
        <v>Cable</v>
      </c>
      <c r="J3106" t="s">
        <v>8</v>
      </c>
      <c r="K3106" t="s">
        <v>1329</v>
      </c>
      <c r="L3106">
        <v>1</v>
      </c>
    </row>
    <row r="3107" spans="1:12" x14ac:dyDescent="0.2">
      <c r="A3107" s="1" t="d">
        <v>2023-02-21</v>
      </c>
      <c r="B3107" s="45">
        <v>-1</v>
      </c>
      <c r="C3107" t="s">
        <v>77</v>
      </c>
      <c r="D3107" t="str">
        <f>_xlfn.XLOOKUP(Table2[[#This Row],[Patron Group]],$R$10:$R$24,$S$10:$S$24)</f>
        <v>Undergraduate</v>
      </c>
      <c r="E3107" s="1" t="d">
        <v>2023-02-21</v>
      </c>
      <c r="F3107" t="s">
        <v>1560</v>
      </c>
      <c r="G3107" t="s">
        <v>2285</v>
      </c>
      <c r="H3107" t="str">
        <f>_xlfn.XLOOKUP(Table2[[#This Row],[Unique BarCode]],$N$10:$N$37,$O$10:$O$37)</f>
        <v>UHDMI</v>
      </c>
      <c r="I3107" t="str">
        <f>_xlfn.XLOOKUP(Table2[[#This Row],[Unique BarCode]],$N$10:$N$37,$P$10:$P$37)</f>
        <v>Cable</v>
      </c>
      <c r="J3107" t="s">
        <v>8</v>
      </c>
      <c r="L3107">
        <v>1</v>
      </c>
    </row>
    <row r="3108" spans="1:12" x14ac:dyDescent="0.2">
      <c r="A3108" s="1" t="d">
        <v>2023-02-21</v>
      </c>
      <c r="B3108" s="45">
        <v>-1</v>
      </c>
      <c r="C3108" t="s">
        <v>77</v>
      </c>
      <c r="D3108" t="str">
        <f>_xlfn.XLOOKUP(Table2[[#This Row],[Patron Group]],$R$10:$R$24,$S$10:$S$24)</f>
        <v>Undergraduate</v>
      </c>
      <c r="E3108" s="1" t="d">
        <v>2023-02-21</v>
      </c>
      <c r="F3108" t="s">
        <v>1322</v>
      </c>
      <c r="G3108" t="s">
        <v>2294</v>
      </c>
      <c r="H3108" t="str">
        <f>_xlfn.XLOOKUP(Table2[[#This Row],[Unique BarCode]],$N$10:$N$37,$O$10:$O$37)</f>
        <v>UVGA</v>
      </c>
      <c r="I3108" t="str">
        <f>_xlfn.XLOOKUP(Table2[[#This Row],[Unique BarCode]],$N$10:$N$37,$P$10:$P$37)</f>
        <v>Cable</v>
      </c>
      <c r="J3108" t="s">
        <v>8</v>
      </c>
      <c r="K3108" t="s">
        <v>1323</v>
      </c>
      <c r="L3108">
        <v>1</v>
      </c>
    </row>
    <row r="3109" spans="1:12" x14ac:dyDescent="0.2">
      <c r="A3109" s="1" t="d">
        <v>2023-02-21</v>
      </c>
      <c r="B3109" s="45">
        <v>-1</v>
      </c>
      <c r="C3109" t="s">
        <v>77</v>
      </c>
      <c r="D3109" t="str">
        <f>_xlfn.XLOOKUP(Table2[[#This Row],[Patron Group]],$R$10:$R$24,$S$10:$S$24)</f>
        <v>Undergraduate</v>
      </c>
      <c r="E3109" s="1" t="d">
        <v>2023-02-21</v>
      </c>
      <c r="F3109" t="s">
        <v>1154</v>
      </c>
      <c r="G3109" t="s">
        <v>2294</v>
      </c>
      <c r="H3109" t="str">
        <f>_xlfn.XLOOKUP(Table2[[#This Row],[Unique BarCode]],$N$10:$N$37,$O$10:$O$37)</f>
        <v>UVGA</v>
      </c>
      <c r="I3109" t="str">
        <f>_xlfn.XLOOKUP(Table2[[#This Row],[Unique BarCode]],$N$10:$N$37,$P$10:$P$37)</f>
        <v>Cable</v>
      </c>
      <c r="J3109" t="s">
        <v>8</v>
      </c>
      <c r="L3109">
        <v>1</v>
      </c>
    </row>
    <row r="3110" spans="1:12" x14ac:dyDescent="0.2">
      <c r="A3110" s="1" t="d">
        <v>2023-02-21</v>
      </c>
      <c r="B3110" s="45">
        <v>-1</v>
      </c>
      <c r="C3110" t="s">
        <v>77</v>
      </c>
      <c r="D3110" t="str">
        <f>_xlfn.XLOOKUP(Table2[[#This Row],[Patron Group]],$R$10:$R$24,$S$10:$S$24)</f>
        <v>Undergraduate</v>
      </c>
      <c r="E3110" s="1" t="d">
        <v>2023-02-21</v>
      </c>
      <c r="F3110" t="s">
        <v>1265</v>
      </c>
      <c r="G3110" t="s">
        <v>2272</v>
      </c>
      <c r="H3110" t="str">
        <f>_xlfn.XLOOKUP(Table2[[#This Row],[Unique BarCode]],$N$10:$N$37,$O$10:$O$37)</f>
        <v>WALLADPT</v>
      </c>
      <c r="I3110" t="str">
        <f>_xlfn.XLOOKUP(Table2[[#This Row],[Unique BarCode]],$N$10:$N$37,$P$10:$P$37)</f>
        <v>Charger</v>
      </c>
      <c r="J3110" t="s">
        <v>991</v>
      </c>
      <c r="K3110" t="s">
        <v>1266</v>
      </c>
      <c r="L3110">
        <v>1</v>
      </c>
    </row>
    <row r="3111" spans="1:12" x14ac:dyDescent="0.2">
      <c r="A3111" s="1" t="d">
        <v>2023-02-21</v>
      </c>
      <c r="B3111" s="45">
        <v>-1</v>
      </c>
      <c r="C3111" t="s">
        <v>77</v>
      </c>
      <c r="D3111" t="str">
        <f>_xlfn.XLOOKUP(Table2[[#This Row],[Patron Group]],$R$10:$R$24,$S$10:$S$24)</f>
        <v>Undergraduate</v>
      </c>
      <c r="E3111" s="1" t="d">
        <v>2023-02-21</v>
      </c>
      <c r="F3111" t="s">
        <v>1326</v>
      </c>
      <c r="G3111" t="s">
        <v>2272</v>
      </c>
      <c r="H3111" t="str">
        <f>_xlfn.XLOOKUP(Table2[[#This Row],[Unique BarCode]],$N$10:$N$37,$O$10:$O$37)</f>
        <v>WALLADPT</v>
      </c>
      <c r="I3111" t="str">
        <f>_xlfn.XLOOKUP(Table2[[#This Row],[Unique BarCode]],$N$10:$N$37,$P$10:$P$37)</f>
        <v>Charger</v>
      </c>
      <c r="J3111" t="s">
        <v>8</v>
      </c>
      <c r="K3111" t="s">
        <v>1327</v>
      </c>
      <c r="L3111">
        <v>1</v>
      </c>
    </row>
    <row r="3112" spans="1:12" x14ac:dyDescent="0.2">
      <c r="A3112" s="1" t="d">
        <v>2023-02-21</v>
      </c>
      <c r="B3112" s="45">
        <v>-1</v>
      </c>
      <c r="C3112" t="s">
        <v>77</v>
      </c>
      <c r="D3112" t="str">
        <f>_xlfn.XLOOKUP(Table2[[#This Row],[Patron Group]],$R$10:$R$24,$S$10:$S$24)</f>
        <v>Undergraduate</v>
      </c>
      <c r="E3112" s="1" t="d">
        <v>2023-02-21</v>
      </c>
      <c r="F3112" t="s">
        <v>274</v>
      </c>
      <c r="G3112" t="s">
        <v>2272</v>
      </c>
      <c r="H3112" t="str">
        <f>_xlfn.XLOOKUP(Table2[[#This Row],[Unique BarCode]],$N$10:$N$37,$O$10:$O$37)</f>
        <v>WALLADPT</v>
      </c>
      <c r="I3112" t="str">
        <f>_xlfn.XLOOKUP(Table2[[#This Row],[Unique BarCode]],$N$10:$N$37,$P$10:$P$37)</f>
        <v>Charger</v>
      </c>
      <c r="J3112" t="s">
        <v>8</v>
      </c>
      <c r="L3112">
        <v>1</v>
      </c>
    </row>
    <row r="3113" spans="1:12" x14ac:dyDescent="0.2">
      <c r="A3113" s="1" t="d">
        <v>2023-02-21</v>
      </c>
      <c r="B3113" s="45">
        <v>-1</v>
      </c>
      <c r="C3113" t="s">
        <v>77</v>
      </c>
      <c r="D3113" t="str">
        <f>_xlfn.XLOOKUP(Table2[[#This Row],[Patron Group]],$R$10:$R$24,$S$10:$S$24)</f>
        <v>Undergraduate</v>
      </c>
      <c r="E3113" s="1" t="d">
        <v>2023-02-21</v>
      </c>
      <c r="F3113" t="s">
        <v>856</v>
      </c>
      <c r="G3113" t="s">
        <v>2272</v>
      </c>
      <c r="H3113" t="str">
        <f>_xlfn.XLOOKUP(Table2[[#This Row],[Unique BarCode]],$N$10:$N$37,$O$10:$O$37)</f>
        <v>WALLADPT</v>
      </c>
      <c r="I3113" t="str">
        <f>_xlfn.XLOOKUP(Table2[[#This Row],[Unique BarCode]],$N$10:$N$37,$P$10:$P$37)</f>
        <v>Charger</v>
      </c>
      <c r="J3113" t="s">
        <v>8</v>
      </c>
      <c r="L3113">
        <v>1</v>
      </c>
    </row>
    <row r="3114" spans="1:12" x14ac:dyDescent="0.2">
      <c r="A3114" s="1" t="d">
        <v>2023-02-21</v>
      </c>
      <c r="B3114" s="45">
        <v>-1</v>
      </c>
      <c r="C3114" t="s">
        <v>77</v>
      </c>
      <c r="D3114" t="str">
        <f>_xlfn.XLOOKUP(Table2[[#This Row],[Patron Group]],$R$10:$R$24,$S$10:$S$24)</f>
        <v>Undergraduate</v>
      </c>
      <c r="E3114" s="1" t="d">
        <v>2023-02-21</v>
      </c>
      <c r="F3114" t="s">
        <v>482</v>
      </c>
      <c r="G3114" t="s">
        <v>2272</v>
      </c>
      <c r="H3114" t="str">
        <f>_xlfn.XLOOKUP(Table2[[#This Row],[Unique BarCode]],$N$10:$N$37,$O$10:$O$37)</f>
        <v>WALLADPT</v>
      </c>
      <c r="I3114" t="str">
        <f>_xlfn.XLOOKUP(Table2[[#This Row],[Unique BarCode]],$N$10:$N$37,$P$10:$P$37)</f>
        <v>Charger</v>
      </c>
      <c r="J3114" t="s">
        <v>8</v>
      </c>
      <c r="L3114">
        <v>1</v>
      </c>
    </row>
    <row r="3115" spans="1:12" x14ac:dyDescent="0.2">
      <c r="A3115" s="1" t="d">
        <v>2023-02-21</v>
      </c>
      <c r="B3115" s="45">
        <v>-1</v>
      </c>
      <c r="C3115" t="s">
        <v>77</v>
      </c>
      <c r="D3115" t="str">
        <f>_xlfn.XLOOKUP(Table2[[#This Row],[Patron Group]],$R$10:$R$24,$S$10:$S$24)</f>
        <v>Undergraduate</v>
      </c>
      <c r="E3115" s="1" t="d">
        <v>2023-02-21</v>
      </c>
      <c r="F3115" t="s">
        <v>483</v>
      </c>
      <c r="G3115" t="s">
        <v>2272</v>
      </c>
      <c r="H3115" t="str">
        <f>_xlfn.XLOOKUP(Table2[[#This Row],[Unique BarCode]],$N$10:$N$37,$O$10:$O$37)</f>
        <v>WALLADPT</v>
      </c>
      <c r="I3115" t="str">
        <f>_xlfn.XLOOKUP(Table2[[#This Row],[Unique BarCode]],$N$10:$N$37,$P$10:$P$37)</f>
        <v>Charger</v>
      </c>
      <c r="J3115" t="s">
        <v>8</v>
      </c>
      <c r="L3115">
        <v>1</v>
      </c>
    </row>
    <row r="3116" spans="1:12" x14ac:dyDescent="0.2">
      <c r="A3116" s="1" t="d">
        <v>2023-02-21</v>
      </c>
      <c r="B3116" s="45">
        <v>-1</v>
      </c>
      <c r="C3116" t="s">
        <v>77</v>
      </c>
      <c r="D3116" t="str">
        <f>_xlfn.XLOOKUP(Table2[[#This Row],[Patron Group]],$R$10:$R$24,$S$10:$S$24)</f>
        <v>Undergraduate</v>
      </c>
      <c r="E3116" s="1" t="d">
        <v>2023-02-21</v>
      </c>
      <c r="F3116" t="s">
        <v>47</v>
      </c>
      <c r="G3116" t="s">
        <v>2272</v>
      </c>
      <c r="H3116" t="str">
        <f>_xlfn.XLOOKUP(Table2[[#This Row],[Unique BarCode]],$N$10:$N$37,$O$10:$O$37)</f>
        <v>WALLADPT</v>
      </c>
      <c r="I3116" t="str">
        <f>_xlfn.XLOOKUP(Table2[[#This Row],[Unique BarCode]],$N$10:$N$37,$P$10:$P$37)</f>
        <v>Charger</v>
      </c>
      <c r="J3116" t="s">
        <v>8</v>
      </c>
      <c r="L3116">
        <v>1</v>
      </c>
    </row>
    <row r="3117" spans="1:12" x14ac:dyDescent="0.2">
      <c r="A3117" s="1" t="d">
        <v>2023-02-21</v>
      </c>
      <c r="B3117" s="45">
        <v>-1</v>
      </c>
      <c r="C3117" t="s">
        <v>77</v>
      </c>
      <c r="D3117" t="str">
        <f>_xlfn.XLOOKUP(Table2[[#This Row],[Patron Group]],$R$10:$R$24,$S$10:$S$24)</f>
        <v>Undergraduate</v>
      </c>
      <c r="E3117" s="1" t="d">
        <v>2023-02-21</v>
      </c>
      <c r="F3117" t="s">
        <v>560</v>
      </c>
      <c r="G3117" t="s">
        <v>2272</v>
      </c>
      <c r="H3117" t="str">
        <f>_xlfn.XLOOKUP(Table2[[#This Row],[Unique BarCode]],$N$10:$N$37,$O$10:$O$37)</f>
        <v>WALLADPT</v>
      </c>
      <c r="I3117" t="str">
        <f>_xlfn.XLOOKUP(Table2[[#This Row],[Unique BarCode]],$N$10:$N$37,$P$10:$P$37)</f>
        <v>Charger</v>
      </c>
      <c r="J3117" t="s">
        <v>8</v>
      </c>
      <c r="L3117">
        <v>1</v>
      </c>
    </row>
    <row r="3118" spans="1:12" x14ac:dyDescent="0.2">
      <c r="A3118" s="1" t="d">
        <v>2023-02-21</v>
      </c>
      <c r="B3118" s="45">
        <v>-1</v>
      </c>
      <c r="C3118" t="s">
        <v>77</v>
      </c>
      <c r="D3118" t="str">
        <f>_xlfn.XLOOKUP(Table2[[#This Row],[Patron Group]],$R$10:$R$24,$S$10:$S$24)</f>
        <v>Undergraduate</v>
      </c>
      <c r="E3118" s="1" t="d">
        <v>2023-02-21</v>
      </c>
      <c r="F3118" t="s">
        <v>95</v>
      </c>
      <c r="G3118" t="s">
        <v>2272</v>
      </c>
      <c r="H3118" t="str">
        <f>_xlfn.XLOOKUP(Table2[[#This Row],[Unique BarCode]],$N$10:$N$37,$O$10:$O$37)</f>
        <v>WALLADPT</v>
      </c>
      <c r="I3118" t="str">
        <f>_xlfn.XLOOKUP(Table2[[#This Row],[Unique BarCode]],$N$10:$N$37,$P$10:$P$37)</f>
        <v>Charger</v>
      </c>
      <c r="J3118" t="s">
        <v>8</v>
      </c>
      <c r="L3118">
        <v>1</v>
      </c>
    </row>
    <row r="3119" spans="1:12" x14ac:dyDescent="0.2">
      <c r="A3119" s="1" t="d">
        <v>2023-02-21</v>
      </c>
      <c r="B3119" s="45">
        <v>-1</v>
      </c>
      <c r="C3119" t="s">
        <v>77</v>
      </c>
      <c r="D3119" t="str">
        <f>_xlfn.XLOOKUP(Table2[[#This Row],[Patron Group]],$R$10:$R$24,$S$10:$S$24)</f>
        <v>Undergraduate</v>
      </c>
      <c r="E3119" s="1" t="d">
        <v>2023-02-21</v>
      </c>
      <c r="F3119" t="s">
        <v>96</v>
      </c>
      <c r="G3119" t="s">
        <v>2272</v>
      </c>
      <c r="H3119" t="str">
        <f>_xlfn.XLOOKUP(Table2[[#This Row],[Unique BarCode]],$N$10:$N$37,$O$10:$O$37)</f>
        <v>WALLADPT</v>
      </c>
      <c r="I3119" t="str">
        <f>_xlfn.XLOOKUP(Table2[[#This Row],[Unique BarCode]],$N$10:$N$37,$P$10:$P$37)</f>
        <v>Charger</v>
      </c>
      <c r="J3119" t="s">
        <v>8</v>
      </c>
      <c r="L3119">
        <v>1</v>
      </c>
    </row>
    <row r="3120" spans="1:12" x14ac:dyDescent="0.2">
      <c r="A3120" s="1" t="d">
        <v>2023-02-21</v>
      </c>
      <c r="B3120" s="45">
        <v>-1</v>
      </c>
      <c r="C3120" t="s">
        <v>77</v>
      </c>
      <c r="D3120" t="str">
        <f>_xlfn.XLOOKUP(Table2[[#This Row],[Patron Group]],$R$10:$R$24,$S$10:$S$24)</f>
        <v>Undergraduate</v>
      </c>
      <c r="E3120" s="1" t="d">
        <v>2023-02-21</v>
      </c>
      <c r="F3120" t="s">
        <v>275</v>
      </c>
      <c r="G3120" t="s">
        <v>2272</v>
      </c>
      <c r="H3120" t="str">
        <f>_xlfn.XLOOKUP(Table2[[#This Row],[Unique BarCode]],$N$10:$N$37,$O$10:$O$37)</f>
        <v>WALLADPT</v>
      </c>
      <c r="I3120" t="str">
        <f>_xlfn.XLOOKUP(Table2[[#This Row],[Unique BarCode]],$N$10:$N$37,$P$10:$P$37)</f>
        <v>Charger</v>
      </c>
      <c r="J3120" t="s">
        <v>8</v>
      </c>
      <c r="L3120">
        <v>1</v>
      </c>
    </row>
    <row r="3121" spans="1:12" x14ac:dyDescent="0.2">
      <c r="A3121" s="1" t="d">
        <v>2023-02-21</v>
      </c>
      <c r="B3121" s="45">
        <v>-1</v>
      </c>
      <c r="C3121" t="s">
        <v>77</v>
      </c>
      <c r="D3121" t="str">
        <f>_xlfn.XLOOKUP(Table2[[#This Row],[Patron Group]],$R$10:$R$24,$S$10:$S$24)</f>
        <v>Undergraduate</v>
      </c>
      <c r="E3121" s="1" t="d">
        <v>2023-02-21</v>
      </c>
      <c r="F3121" t="s">
        <v>1635</v>
      </c>
      <c r="G3121" t="s">
        <v>2272</v>
      </c>
      <c r="H3121" t="str">
        <f>_xlfn.XLOOKUP(Table2[[#This Row],[Unique BarCode]],$N$10:$N$37,$O$10:$O$37)</f>
        <v>WALLADPT</v>
      </c>
      <c r="I3121" t="str">
        <f>_xlfn.XLOOKUP(Table2[[#This Row],[Unique BarCode]],$N$10:$N$37,$P$10:$P$37)</f>
        <v>Charger</v>
      </c>
      <c r="J3121" t="s">
        <v>8</v>
      </c>
      <c r="L3121">
        <v>1</v>
      </c>
    </row>
    <row r="3122" spans="1:12" x14ac:dyDescent="0.2">
      <c r="A3122" s="1" t="d">
        <v>2023-02-21</v>
      </c>
      <c r="B3122" s="45">
        <v>-1</v>
      </c>
      <c r="C3122" t="s">
        <v>77</v>
      </c>
      <c r="D3122" t="str">
        <f>_xlfn.XLOOKUP(Table2[[#This Row],[Patron Group]],$R$10:$R$24,$S$10:$S$24)</f>
        <v>Undergraduate</v>
      </c>
      <c r="E3122" s="1" t="d">
        <v>2023-02-22</v>
      </c>
      <c r="F3122" t="s">
        <v>1186</v>
      </c>
      <c r="G3122" t="s">
        <v>2265</v>
      </c>
      <c r="H3122" t="str">
        <f>_xlfn.XLOOKUP(Table2[[#This Row],[Unique BarCode]],$N$10:$N$37,$O$10:$O$37)</f>
        <v>IPHONE</v>
      </c>
      <c r="I3122" t="str">
        <f>_xlfn.XLOOKUP(Table2[[#This Row],[Unique BarCode]],$N$10:$N$37,$P$10:$P$37)</f>
        <v>Charger</v>
      </c>
      <c r="J3122" t="s">
        <v>128</v>
      </c>
      <c r="K3122" t="s">
        <v>1187</v>
      </c>
      <c r="L3122">
        <v>1</v>
      </c>
    </row>
    <row r="3123" spans="1:12" x14ac:dyDescent="0.2">
      <c r="A3123" s="1" t="d">
        <v>2023-02-21</v>
      </c>
      <c r="B3123" s="45">
        <v>-1</v>
      </c>
      <c r="C3123" t="s">
        <v>77</v>
      </c>
      <c r="D3123" t="str">
        <f>_xlfn.XLOOKUP(Table2[[#This Row],[Patron Group]],$R$10:$R$24,$S$10:$S$24)</f>
        <v>Undergraduate</v>
      </c>
      <c r="E3123" s="1" t="d">
        <v>2023-02-22</v>
      </c>
      <c r="F3123" t="s">
        <v>1739</v>
      </c>
      <c r="G3123" t="s">
        <v>2265</v>
      </c>
      <c r="H3123" t="str">
        <f>_xlfn.XLOOKUP(Table2[[#This Row],[Unique BarCode]],$N$10:$N$37,$O$10:$O$37)</f>
        <v>IPHONE</v>
      </c>
      <c r="I3123" t="str">
        <f>_xlfn.XLOOKUP(Table2[[#This Row],[Unique BarCode]],$N$10:$N$37,$P$10:$P$37)</f>
        <v>Charger</v>
      </c>
      <c r="J3123" t="s">
        <v>128</v>
      </c>
      <c r="K3123" t="s">
        <v>1740</v>
      </c>
      <c r="L3123">
        <v>1</v>
      </c>
    </row>
    <row r="3124" spans="1:12" x14ac:dyDescent="0.2">
      <c r="A3124" s="1" t="d">
        <v>2023-02-21</v>
      </c>
      <c r="B3124" s="45">
        <v>-1</v>
      </c>
      <c r="C3124" t="s">
        <v>77</v>
      </c>
      <c r="D3124" t="str">
        <f>_xlfn.XLOOKUP(Table2[[#This Row],[Patron Group]],$R$10:$R$24,$S$10:$S$24)</f>
        <v>Undergraduate</v>
      </c>
      <c r="E3124" s="1" t="d">
        <v>2023-02-22</v>
      </c>
      <c r="F3124" t="s">
        <v>1632</v>
      </c>
      <c r="G3124" t="s">
        <v>2296</v>
      </c>
      <c r="H3124" t="str">
        <f>_xlfn.XLOOKUP(Table2[[#This Row],[Unique BarCode]],$N$10:$N$37,$O$10:$O$37)</f>
        <v>MACUSBC</v>
      </c>
      <c r="I3124" t="str">
        <f>_xlfn.XLOOKUP(Table2[[#This Row],[Unique BarCode]],$N$10:$N$37,$P$10:$P$37)</f>
        <v>Charger</v>
      </c>
      <c r="J3124" t="s">
        <v>8</v>
      </c>
      <c r="K3124" t="s">
        <v>214</v>
      </c>
      <c r="L3124">
        <v>1</v>
      </c>
    </row>
    <row r="3125" spans="1:12" x14ac:dyDescent="0.2">
      <c r="A3125" s="1" t="d">
        <v>2023-02-21</v>
      </c>
      <c r="B3125" s="45">
        <v>-1</v>
      </c>
      <c r="C3125" t="s">
        <v>77</v>
      </c>
      <c r="D3125" t="str">
        <f>_xlfn.XLOOKUP(Table2[[#This Row],[Patron Group]],$R$10:$R$24,$S$10:$S$24)</f>
        <v>Undergraduate</v>
      </c>
      <c r="E3125" s="1" t="d">
        <v>2023-02-28</v>
      </c>
      <c r="F3125" t="s">
        <v>1608</v>
      </c>
      <c r="G3125" t="s">
        <v>2273</v>
      </c>
      <c r="H3125" t="str">
        <f>_xlfn.XLOOKUP(Table2[[#This Row],[Unique BarCode]],$N$10:$N$37,$O$10:$O$37)</f>
        <v>ChromeBook</v>
      </c>
      <c r="I3125" t="str">
        <f>_xlfn.XLOOKUP(Table2[[#This Row],[Unique BarCode]],$N$10:$N$37,$P$10:$P$37)</f>
        <v>Device</v>
      </c>
      <c r="J3125" t="s">
        <v>13</v>
      </c>
      <c r="K3125" t="s">
        <v>1609</v>
      </c>
      <c r="L3125">
        <v>1</v>
      </c>
    </row>
    <row r="3126" spans="1:12" x14ac:dyDescent="0.2">
      <c r="A3126" s="1" t="d">
        <v>2023-02-21</v>
      </c>
      <c r="B3126" s="45">
        <v>-1</v>
      </c>
      <c r="C3126" t="s">
        <v>77</v>
      </c>
      <c r="D3126" t="str">
        <f>_xlfn.XLOOKUP(Table2[[#This Row],[Patron Group]],$R$10:$R$24,$S$10:$S$24)</f>
        <v>Undergraduate</v>
      </c>
      <c r="E3126" s="1" t="d">
        <v>2023-02-28</v>
      </c>
      <c r="F3126" t="s">
        <v>303</v>
      </c>
      <c r="G3126" t="s">
        <v>2273</v>
      </c>
      <c r="H3126" t="str">
        <f>_xlfn.XLOOKUP(Table2[[#This Row],[Unique BarCode]],$N$10:$N$37,$O$10:$O$37)</f>
        <v>ChromeBook</v>
      </c>
      <c r="I3126" t="str">
        <f>_xlfn.XLOOKUP(Table2[[#This Row],[Unique BarCode]],$N$10:$N$37,$P$10:$P$37)</f>
        <v>Device</v>
      </c>
      <c r="J3126" t="s">
        <v>128</v>
      </c>
      <c r="K3126" t="s">
        <v>304</v>
      </c>
      <c r="L3126">
        <v>1</v>
      </c>
    </row>
    <row r="3127" spans="1:12" x14ac:dyDescent="0.2">
      <c r="A3127" s="1" t="d">
        <v>2023-02-21</v>
      </c>
      <c r="B3127" s="45">
        <v>-1</v>
      </c>
      <c r="C3127" t="s">
        <v>77</v>
      </c>
      <c r="D3127" t="str">
        <f>_xlfn.XLOOKUP(Table2[[#This Row],[Patron Group]],$R$10:$R$24,$S$10:$S$24)</f>
        <v>Undergraduate</v>
      </c>
      <c r="E3127" s="1" t="d">
        <v>2023-02-28</v>
      </c>
      <c r="F3127" t="s">
        <v>1530</v>
      </c>
      <c r="G3127" t="s">
        <v>2273</v>
      </c>
      <c r="H3127" t="str">
        <f>_xlfn.XLOOKUP(Table2[[#This Row],[Unique BarCode]],$N$10:$N$37,$O$10:$O$37)</f>
        <v>ChromeBook</v>
      </c>
      <c r="I3127" t="str">
        <f>_xlfn.XLOOKUP(Table2[[#This Row],[Unique BarCode]],$N$10:$N$37,$P$10:$P$37)</f>
        <v>Device</v>
      </c>
      <c r="J3127" t="s">
        <v>8</v>
      </c>
      <c r="K3127" t="s">
        <v>1531</v>
      </c>
      <c r="L3127">
        <v>1</v>
      </c>
    </row>
    <row r="3128" spans="1:12" x14ac:dyDescent="0.2">
      <c r="A3128" s="1" t="d">
        <v>2023-02-21</v>
      </c>
      <c r="B3128" s="45">
        <v>-1</v>
      </c>
      <c r="C3128" t="s">
        <v>77</v>
      </c>
      <c r="D3128" t="str">
        <f>_xlfn.XLOOKUP(Table2[[#This Row],[Patron Group]],$R$10:$R$24,$S$10:$S$24)</f>
        <v>Undergraduate</v>
      </c>
      <c r="E3128" s="1" t="d">
        <v>2023-02-28</v>
      </c>
      <c r="F3128" t="s">
        <v>1463</v>
      </c>
      <c r="G3128" t="s">
        <v>2274</v>
      </c>
      <c r="H3128" t="str">
        <f>_xlfn.XLOOKUP(Table2[[#This Row],[Unique BarCode]],$N$10:$N$37,$O$10:$O$37)</f>
        <v>MacBook</v>
      </c>
      <c r="I3128" t="str">
        <f>_xlfn.XLOOKUP(Table2[[#This Row],[Unique BarCode]],$N$10:$N$37,$P$10:$P$37)</f>
        <v>Device</v>
      </c>
      <c r="J3128" t="s">
        <v>8</v>
      </c>
      <c r="K3128" t="s">
        <v>1464</v>
      </c>
      <c r="L3128">
        <v>1</v>
      </c>
    </row>
    <row r="3129" spans="1:12" x14ac:dyDescent="0.2">
      <c r="A3129" s="1" t="d">
        <v>2023-02-21</v>
      </c>
      <c r="B3129" s="45">
        <v>-1</v>
      </c>
      <c r="C3129" t="s">
        <v>77</v>
      </c>
      <c r="D3129" t="str">
        <f>_xlfn.XLOOKUP(Table2[[#This Row],[Patron Group]],$R$10:$R$24,$S$10:$S$24)</f>
        <v>Undergraduate</v>
      </c>
      <c r="E3129" s="1" t="d">
        <v>2023-02-28</v>
      </c>
      <c r="F3129" t="s">
        <v>1782</v>
      </c>
      <c r="G3129" t="s">
        <v>2274</v>
      </c>
      <c r="H3129" t="str">
        <f>_xlfn.XLOOKUP(Table2[[#This Row],[Unique BarCode]],$N$10:$N$37,$O$10:$O$37)</f>
        <v>MacBook</v>
      </c>
      <c r="I3129" t="str">
        <f>_xlfn.XLOOKUP(Table2[[#This Row],[Unique BarCode]],$N$10:$N$37,$P$10:$P$37)</f>
        <v>Device</v>
      </c>
      <c r="J3129" t="s">
        <v>8</v>
      </c>
      <c r="K3129" t="s">
        <v>1783</v>
      </c>
      <c r="L3129">
        <v>1</v>
      </c>
    </row>
    <row r="3130" spans="1:12" x14ac:dyDescent="0.2">
      <c r="A3130" s="1" t="d">
        <v>2023-02-21</v>
      </c>
      <c r="B3130" s="45">
        <v>-1</v>
      </c>
      <c r="C3130" t="s">
        <v>77</v>
      </c>
      <c r="D3130" t="str">
        <f>_xlfn.XLOOKUP(Table2[[#This Row],[Patron Group]],$R$10:$R$24,$S$10:$S$24)</f>
        <v>Undergraduate</v>
      </c>
      <c r="E3130" s="1" t="d">
        <v>2023-02-28</v>
      </c>
      <c r="F3130" t="s">
        <v>1271</v>
      </c>
      <c r="G3130" t="s">
        <v>2274</v>
      </c>
      <c r="H3130" t="str">
        <f>_xlfn.XLOOKUP(Table2[[#This Row],[Unique BarCode]],$N$10:$N$37,$O$10:$O$37)</f>
        <v>MacBook</v>
      </c>
      <c r="I3130" t="str">
        <f>_xlfn.XLOOKUP(Table2[[#This Row],[Unique BarCode]],$N$10:$N$37,$P$10:$P$37)</f>
        <v>Device</v>
      </c>
      <c r="J3130" t="s">
        <v>8</v>
      </c>
      <c r="K3130" t="s">
        <v>1271</v>
      </c>
      <c r="L3130">
        <v>1</v>
      </c>
    </row>
    <row r="3131" spans="1:12" x14ac:dyDescent="0.2">
      <c r="A3131" s="1" t="d">
        <v>2023-02-21</v>
      </c>
      <c r="B3131" s="45">
        <v>-1</v>
      </c>
      <c r="C3131" t="s">
        <v>77</v>
      </c>
      <c r="D3131" t="str">
        <f>_xlfn.XLOOKUP(Table2[[#This Row],[Patron Group]],$R$10:$R$24,$S$10:$S$24)</f>
        <v>Undergraduate</v>
      </c>
      <c r="E3131" s="1" t="d">
        <v>2023-02-28</v>
      </c>
      <c r="F3131" t="s">
        <v>1784</v>
      </c>
      <c r="G3131" t="s">
        <v>2274</v>
      </c>
      <c r="H3131" t="str">
        <f>_xlfn.XLOOKUP(Table2[[#This Row],[Unique BarCode]],$N$10:$N$37,$O$10:$O$37)</f>
        <v>MacBook</v>
      </c>
      <c r="I3131" t="str">
        <f>_xlfn.XLOOKUP(Table2[[#This Row],[Unique BarCode]],$N$10:$N$37,$P$10:$P$37)</f>
        <v>Device</v>
      </c>
      <c r="J3131" t="s">
        <v>8</v>
      </c>
      <c r="K3131" t="s">
        <v>1784</v>
      </c>
      <c r="L3131">
        <v>1</v>
      </c>
    </row>
    <row r="3132" spans="1:12" x14ac:dyDescent="0.2">
      <c r="A3132" s="1" t="d">
        <v>2023-02-21</v>
      </c>
      <c r="B3132" s="45">
        <v>-1</v>
      </c>
      <c r="C3132" t="s">
        <v>77</v>
      </c>
      <c r="D3132" t="str">
        <f>_xlfn.XLOOKUP(Table2[[#This Row],[Patron Group]],$R$10:$R$24,$S$10:$S$24)</f>
        <v>Undergraduate</v>
      </c>
      <c r="E3132" s="1" t="d">
        <v>2023-02-28</v>
      </c>
      <c r="F3132" t="s">
        <v>161</v>
      </c>
      <c r="G3132" t="s">
        <v>2275</v>
      </c>
      <c r="H3132" t="str">
        <f>_xlfn.XLOOKUP(Table2[[#This Row],[Unique BarCode]],$N$10:$N$37,$O$10:$O$37)</f>
        <v>iPad</v>
      </c>
      <c r="I3132" t="str">
        <f>_xlfn.XLOOKUP(Table2[[#This Row],[Unique BarCode]],$N$10:$N$37,$P$10:$P$37)</f>
        <v>Device</v>
      </c>
      <c r="J3132" t="s">
        <v>8</v>
      </c>
      <c r="K3132" t="s">
        <v>162</v>
      </c>
      <c r="L3132">
        <v>1</v>
      </c>
    </row>
    <row r="3133" spans="1:12" x14ac:dyDescent="0.2">
      <c r="A3133" s="1" t="d">
        <v>2023-02-21</v>
      </c>
      <c r="B3133" s="45">
        <v>-1</v>
      </c>
      <c r="C3133" t="s">
        <v>77</v>
      </c>
      <c r="D3133" t="str">
        <f>_xlfn.XLOOKUP(Table2[[#This Row],[Patron Group]],$R$10:$R$24,$S$10:$S$24)</f>
        <v>Undergraduate</v>
      </c>
      <c r="E3133" s="1" t="d">
        <v>2023-02-28</v>
      </c>
      <c r="F3133" t="s">
        <v>321</v>
      </c>
      <c r="G3133" t="s">
        <v>2275</v>
      </c>
      <c r="H3133" t="str">
        <f>_xlfn.XLOOKUP(Table2[[#This Row],[Unique BarCode]],$N$10:$N$37,$O$10:$O$37)</f>
        <v>iPad</v>
      </c>
      <c r="I3133" t="str">
        <f>_xlfn.XLOOKUP(Table2[[#This Row],[Unique BarCode]],$N$10:$N$37,$P$10:$P$37)</f>
        <v>Device</v>
      </c>
      <c r="J3133" t="s">
        <v>8</v>
      </c>
      <c r="K3133" t="s">
        <v>322</v>
      </c>
      <c r="L3133">
        <v>1</v>
      </c>
    </row>
    <row r="3134" spans="1:12" x14ac:dyDescent="0.2">
      <c r="A3134" s="1" t="d">
        <v>2023-02-21</v>
      </c>
      <c r="B3134" s="45">
        <v>-1</v>
      </c>
      <c r="C3134" t="s">
        <v>77</v>
      </c>
      <c r="D3134" t="str">
        <f>_xlfn.XLOOKUP(Table2[[#This Row],[Patron Group]],$R$10:$R$24,$S$10:$S$24)</f>
        <v>Undergraduate</v>
      </c>
      <c r="E3134" s="1" t="d">
        <v>2023-02-28</v>
      </c>
      <c r="F3134" t="s">
        <v>56</v>
      </c>
      <c r="G3134" t="s">
        <v>2275</v>
      </c>
      <c r="H3134" t="str">
        <f>_xlfn.XLOOKUP(Table2[[#This Row],[Unique BarCode]],$N$10:$N$37,$O$10:$O$37)</f>
        <v>iPad</v>
      </c>
      <c r="I3134" t="str">
        <f>_xlfn.XLOOKUP(Table2[[#This Row],[Unique BarCode]],$N$10:$N$37,$P$10:$P$37)</f>
        <v>Device</v>
      </c>
      <c r="J3134" t="s">
        <v>8</v>
      </c>
      <c r="L3134">
        <v>1</v>
      </c>
    </row>
    <row r="3135" spans="1:12" x14ac:dyDescent="0.2">
      <c r="A3135" s="1" t="d">
        <v>2023-02-21</v>
      </c>
      <c r="B3135" s="45">
        <v>-1</v>
      </c>
      <c r="C3135" t="s">
        <v>77</v>
      </c>
      <c r="D3135" t="str">
        <f>_xlfn.XLOOKUP(Table2[[#This Row],[Patron Group]],$R$10:$R$24,$S$10:$S$24)</f>
        <v>Undergraduate</v>
      </c>
      <c r="E3135" s="1" t="d">
        <v>2023-02-28</v>
      </c>
      <c r="F3135" t="s">
        <v>1785</v>
      </c>
      <c r="G3135" t="s">
        <v>2263</v>
      </c>
      <c r="H3135" t="str">
        <f>_xlfn.XLOOKUP(Table2[[#This Row],[Unique BarCode]],$N$10:$N$37,$O$10:$O$37)</f>
        <v>HP Laptop</v>
      </c>
      <c r="I3135" t="str">
        <f>_xlfn.XLOOKUP(Table2[[#This Row],[Unique BarCode]],$N$10:$N$37,$P$10:$P$37)</f>
        <v>Device</v>
      </c>
      <c r="J3135" t="s">
        <v>8</v>
      </c>
      <c r="K3135" t="s">
        <v>1171</v>
      </c>
      <c r="L3135">
        <v>1</v>
      </c>
    </row>
    <row r="3136" spans="1:12" x14ac:dyDescent="0.2">
      <c r="A3136" s="1" t="d">
        <v>2023-02-21</v>
      </c>
      <c r="B3136" s="45">
        <v>-1</v>
      </c>
      <c r="C3136" t="s">
        <v>77</v>
      </c>
      <c r="D3136" t="str">
        <f>_xlfn.XLOOKUP(Table2[[#This Row],[Patron Group]],$R$10:$R$24,$S$10:$S$24)</f>
        <v>Undergraduate</v>
      </c>
      <c r="E3136" s="1" t="d">
        <v>2023-02-28</v>
      </c>
      <c r="F3136" t="s">
        <v>751</v>
      </c>
      <c r="G3136" t="s">
        <v>2263</v>
      </c>
      <c r="H3136" t="str">
        <f>_xlfn.XLOOKUP(Table2[[#This Row],[Unique BarCode]],$N$10:$N$37,$O$10:$O$37)</f>
        <v>HP Laptop</v>
      </c>
      <c r="I3136" t="str">
        <f>_xlfn.XLOOKUP(Table2[[#This Row],[Unique BarCode]],$N$10:$N$37,$P$10:$P$37)</f>
        <v>Device</v>
      </c>
      <c r="J3136" t="s">
        <v>8</v>
      </c>
      <c r="K3136" t="s">
        <v>752</v>
      </c>
      <c r="L3136">
        <v>1</v>
      </c>
    </row>
    <row r="3137" spans="1:12" x14ac:dyDescent="0.2">
      <c r="A3137" s="1" t="d">
        <v>2023-02-21</v>
      </c>
      <c r="B3137" s="45">
        <v>-1</v>
      </c>
      <c r="C3137" t="s">
        <v>77</v>
      </c>
      <c r="D3137" t="str">
        <f>_xlfn.XLOOKUP(Table2[[#This Row],[Patron Group]],$R$10:$R$24,$S$10:$S$24)</f>
        <v>Undergraduate</v>
      </c>
      <c r="E3137" s="1" t="d">
        <v>2023-02-28</v>
      </c>
      <c r="F3137" t="s">
        <v>928</v>
      </c>
      <c r="G3137" t="s">
        <v>2263</v>
      </c>
      <c r="H3137" t="str">
        <f>_xlfn.XLOOKUP(Table2[[#This Row],[Unique BarCode]],$N$10:$N$37,$O$10:$O$37)</f>
        <v>HP Laptop</v>
      </c>
      <c r="I3137" t="str">
        <f>_xlfn.XLOOKUP(Table2[[#This Row],[Unique BarCode]],$N$10:$N$37,$P$10:$P$37)</f>
        <v>Device</v>
      </c>
      <c r="J3137" t="s">
        <v>8</v>
      </c>
      <c r="K3137" t="s">
        <v>929</v>
      </c>
      <c r="L3137">
        <v>1</v>
      </c>
    </row>
    <row r="3138" spans="1:12" x14ac:dyDescent="0.2">
      <c r="A3138" s="1" t="d">
        <v>2023-02-21</v>
      </c>
      <c r="B3138" s="45">
        <v>-1</v>
      </c>
      <c r="C3138" t="s">
        <v>77</v>
      </c>
      <c r="D3138" t="str">
        <f>_xlfn.XLOOKUP(Table2[[#This Row],[Patron Group]],$R$10:$R$24,$S$10:$S$24)</f>
        <v>Undergraduate</v>
      </c>
      <c r="E3138" s="1" t="d">
        <v>2023-02-28</v>
      </c>
      <c r="F3138" t="s">
        <v>753</v>
      </c>
      <c r="G3138" t="s">
        <v>2263</v>
      </c>
      <c r="H3138" t="str">
        <f>_xlfn.XLOOKUP(Table2[[#This Row],[Unique BarCode]],$N$10:$N$37,$O$10:$O$37)</f>
        <v>HP Laptop</v>
      </c>
      <c r="I3138" t="str">
        <f>_xlfn.XLOOKUP(Table2[[#This Row],[Unique BarCode]],$N$10:$N$37,$P$10:$P$37)</f>
        <v>Device</v>
      </c>
      <c r="J3138" t="s">
        <v>8</v>
      </c>
      <c r="K3138" t="s">
        <v>754</v>
      </c>
      <c r="L3138">
        <v>1</v>
      </c>
    </row>
    <row r="3139" spans="1:12" x14ac:dyDescent="0.2">
      <c r="A3139" s="1" t="d">
        <v>2023-02-21</v>
      </c>
      <c r="B3139" s="45">
        <v>-1</v>
      </c>
      <c r="C3139" t="s">
        <v>77</v>
      </c>
      <c r="D3139" t="str">
        <f>_xlfn.XLOOKUP(Table2[[#This Row],[Patron Group]],$R$10:$R$24,$S$10:$S$24)</f>
        <v>Undergraduate</v>
      </c>
      <c r="E3139" s="1" t="d">
        <v>2023-02-28</v>
      </c>
      <c r="F3139" t="s">
        <v>143</v>
      </c>
      <c r="G3139" t="s">
        <v>2263</v>
      </c>
      <c r="H3139" t="str">
        <f>_xlfn.XLOOKUP(Table2[[#This Row],[Unique BarCode]],$N$10:$N$37,$O$10:$O$37)</f>
        <v>HP Laptop</v>
      </c>
      <c r="I3139" t="str">
        <f>_xlfn.XLOOKUP(Table2[[#This Row],[Unique BarCode]],$N$10:$N$37,$P$10:$P$37)</f>
        <v>Device</v>
      </c>
      <c r="J3139" t="s">
        <v>8</v>
      </c>
      <c r="K3139" t="s">
        <v>144</v>
      </c>
      <c r="L3139">
        <v>1</v>
      </c>
    </row>
    <row r="3140" spans="1:12" x14ac:dyDescent="0.2">
      <c r="A3140" s="1" t="d">
        <v>2023-02-21</v>
      </c>
      <c r="B3140" s="45">
        <v>-1</v>
      </c>
      <c r="C3140" t="s">
        <v>77</v>
      </c>
      <c r="D3140" t="str">
        <f>_xlfn.XLOOKUP(Table2[[#This Row],[Patron Group]],$R$10:$R$24,$S$10:$S$24)</f>
        <v>Undergraduate</v>
      </c>
      <c r="E3140" s="1" t="d">
        <v>2023-03-03</v>
      </c>
      <c r="F3140" t="s">
        <v>292</v>
      </c>
      <c r="G3140" t="s">
        <v>2274</v>
      </c>
      <c r="H3140" t="str">
        <f>_xlfn.XLOOKUP(Table2[[#This Row],[Unique BarCode]],$N$10:$N$37,$O$10:$O$37)</f>
        <v>MacBook</v>
      </c>
      <c r="I3140" t="str">
        <f>_xlfn.XLOOKUP(Table2[[#This Row],[Unique BarCode]],$N$10:$N$37,$P$10:$P$37)</f>
        <v>Device</v>
      </c>
      <c r="J3140" t="s">
        <v>8</v>
      </c>
      <c r="K3140" t="s">
        <v>293</v>
      </c>
      <c r="L3140">
        <v>1</v>
      </c>
    </row>
    <row r="3141" spans="1:12" x14ac:dyDescent="0.2">
      <c r="A3141" s="1" t="d">
        <v>2023-02-21</v>
      </c>
      <c r="B3141" s="45">
        <v>-1</v>
      </c>
      <c r="C3141" t="s">
        <v>77</v>
      </c>
      <c r="D3141" t="str">
        <f>_xlfn.XLOOKUP(Table2[[#This Row],[Patron Group]],$R$10:$R$24,$S$10:$S$24)</f>
        <v>Undergraduate</v>
      </c>
      <c r="E3141" s="1" t="d">
        <v>2023-03-06</v>
      </c>
      <c r="F3141" t="s">
        <v>1596</v>
      </c>
      <c r="G3141" t="s">
        <v>2275</v>
      </c>
      <c r="H3141" t="str">
        <f>_xlfn.XLOOKUP(Table2[[#This Row],[Unique BarCode]],$N$10:$N$37,$O$10:$O$37)</f>
        <v>iPad</v>
      </c>
      <c r="I3141" t="str">
        <f>_xlfn.XLOOKUP(Table2[[#This Row],[Unique BarCode]],$N$10:$N$37,$P$10:$P$37)</f>
        <v>Device</v>
      </c>
      <c r="J3141" t="s">
        <v>8</v>
      </c>
      <c r="K3141" t="s">
        <v>1597</v>
      </c>
      <c r="L3141">
        <v>1</v>
      </c>
    </row>
    <row r="3142" spans="1:12" x14ac:dyDescent="0.2">
      <c r="A3142" s="1" t="d">
        <v>2023-02-21</v>
      </c>
      <c r="B3142" s="45">
        <v>-1</v>
      </c>
      <c r="C3142" t="s">
        <v>77</v>
      </c>
      <c r="D3142" t="str">
        <f>_xlfn.XLOOKUP(Table2[[#This Row],[Patron Group]],$R$10:$R$24,$S$10:$S$24)</f>
        <v>Undergraduate</v>
      </c>
      <c r="E3142" s="1" t="d">
        <v>2023-03-07</v>
      </c>
      <c r="F3142" t="s">
        <v>1786</v>
      </c>
      <c r="G3142" t="s">
        <v>2274</v>
      </c>
      <c r="H3142" t="str">
        <f>_xlfn.XLOOKUP(Table2[[#This Row],[Unique BarCode]],$N$10:$N$37,$O$10:$O$37)</f>
        <v>MacBook</v>
      </c>
      <c r="I3142" t="str">
        <f>_xlfn.XLOOKUP(Table2[[#This Row],[Unique BarCode]],$N$10:$N$37,$P$10:$P$37)</f>
        <v>Device</v>
      </c>
      <c r="J3142" t="s">
        <v>8</v>
      </c>
      <c r="K3142" t="s">
        <v>1787</v>
      </c>
      <c r="L3142">
        <v>1</v>
      </c>
    </row>
    <row r="3143" spans="1:12" x14ac:dyDescent="0.2">
      <c r="A3143" s="1" t="d">
        <v>2023-02-21</v>
      </c>
      <c r="B3143" s="45">
        <v>-1</v>
      </c>
      <c r="C3143" t="s">
        <v>77</v>
      </c>
      <c r="D3143" t="str">
        <f>_xlfn.XLOOKUP(Table2[[#This Row],[Patron Group]],$R$10:$R$24,$S$10:$S$24)</f>
        <v>Undergraduate</v>
      </c>
      <c r="E3143" s="1" t="d">
        <v>2023-03-07</v>
      </c>
      <c r="F3143" t="s">
        <v>887</v>
      </c>
      <c r="G3143" t="s">
        <v>2274</v>
      </c>
      <c r="H3143" t="str">
        <f>_xlfn.XLOOKUP(Table2[[#This Row],[Unique BarCode]],$N$10:$N$37,$O$10:$O$37)</f>
        <v>MacBook</v>
      </c>
      <c r="I3143" t="str">
        <f>_xlfn.XLOOKUP(Table2[[#This Row],[Unique BarCode]],$N$10:$N$37,$P$10:$P$37)</f>
        <v>Device</v>
      </c>
      <c r="J3143" t="s">
        <v>8</v>
      </c>
      <c r="K3143" t="s">
        <v>888</v>
      </c>
      <c r="L3143">
        <v>1</v>
      </c>
    </row>
    <row r="3144" spans="1:12" x14ac:dyDescent="0.2">
      <c r="A3144" s="1" t="d">
        <v>2023-02-21</v>
      </c>
      <c r="B3144" s="45">
        <v>-1</v>
      </c>
      <c r="C3144" t="s">
        <v>77</v>
      </c>
      <c r="D3144" t="str">
        <f>_xlfn.XLOOKUP(Table2[[#This Row],[Patron Group]],$R$10:$R$24,$S$10:$S$24)</f>
        <v>Undergraduate</v>
      </c>
      <c r="E3144" s="1" t="d">
        <v>2023-03-07</v>
      </c>
      <c r="F3144" t="s">
        <v>516</v>
      </c>
      <c r="G3144" t="s">
        <v>2274</v>
      </c>
      <c r="H3144" t="str">
        <f>_xlfn.XLOOKUP(Table2[[#This Row],[Unique BarCode]],$N$10:$N$37,$O$10:$O$37)</f>
        <v>MacBook</v>
      </c>
      <c r="I3144" t="str">
        <f>_xlfn.XLOOKUP(Table2[[#This Row],[Unique BarCode]],$N$10:$N$37,$P$10:$P$37)</f>
        <v>Device</v>
      </c>
      <c r="J3144" t="s">
        <v>8</v>
      </c>
      <c r="K3144" t="s">
        <v>517</v>
      </c>
      <c r="L3144">
        <v>1</v>
      </c>
    </row>
    <row r="3145" spans="1:12" x14ac:dyDescent="0.2">
      <c r="A3145" s="1" t="d">
        <v>2023-02-21</v>
      </c>
      <c r="B3145" s="45">
        <v>-1</v>
      </c>
      <c r="C3145" t="s">
        <v>77</v>
      </c>
      <c r="D3145" t="str">
        <f>_xlfn.XLOOKUP(Table2[[#This Row],[Patron Group]],$R$10:$R$24,$S$10:$S$24)</f>
        <v>Undergraduate</v>
      </c>
      <c r="E3145" s="1" t="d">
        <v>2023-03-07</v>
      </c>
      <c r="F3145" t="s">
        <v>288</v>
      </c>
      <c r="G3145" t="s">
        <v>2274</v>
      </c>
      <c r="H3145" t="str">
        <f>_xlfn.XLOOKUP(Table2[[#This Row],[Unique BarCode]],$N$10:$N$37,$O$10:$O$37)</f>
        <v>MacBook</v>
      </c>
      <c r="I3145" t="str">
        <f>_xlfn.XLOOKUP(Table2[[#This Row],[Unique BarCode]],$N$10:$N$37,$P$10:$P$37)</f>
        <v>Device</v>
      </c>
      <c r="J3145" t="s">
        <v>8</v>
      </c>
      <c r="K3145" t="s">
        <v>289</v>
      </c>
      <c r="L3145">
        <v>1</v>
      </c>
    </row>
    <row r="3146" spans="1:12" x14ac:dyDescent="0.2">
      <c r="A3146" s="1" t="d">
        <v>2023-02-21</v>
      </c>
      <c r="B3146" s="45">
        <v>-1</v>
      </c>
      <c r="C3146" t="s">
        <v>77</v>
      </c>
      <c r="D3146" t="str">
        <f>_xlfn.XLOOKUP(Table2[[#This Row],[Patron Group]],$R$10:$R$24,$S$10:$S$24)</f>
        <v>Undergraduate</v>
      </c>
      <c r="E3146" s="1" t="d">
        <v>2023-03-07</v>
      </c>
      <c r="F3146" t="s">
        <v>629</v>
      </c>
      <c r="G3146" t="s">
        <v>2274</v>
      </c>
      <c r="H3146" t="str">
        <f>_xlfn.XLOOKUP(Table2[[#This Row],[Unique BarCode]],$N$10:$N$37,$O$10:$O$37)</f>
        <v>MacBook</v>
      </c>
      <c r="I3146" t="str">
        <f>_xlfn.XLOOKUP(Table2[[#This Row],[Unique BarCode]],$N$10:$N$37,$P$10:$P$37)</f>
        <v>Device</v>
      </c>
      <c r="J3146" t="s">
        <v>8</v>
      </c>
      <c r="K3146" t="s">
        <v>630</v>
      </c>
      <c r="L3146">
        <v>1</v>
      </c>
    </row>
    <row r="3147" spans="1:12" x14ac:dyDescent="0.2">
      <c r="A3147" s="1" t="d">
        <v>2023-02-21</v>
      </c>
      <c r="B3147" s="45">
        <v>-1</v>
      </c>
      <c r="C3147" t="s">
        <v>77</v>
      </c>
      <c r="D3147" t="str">
        <f>_xlfn.XLOOKUP(Table2[[#This Row],[Patron Group]],$R$10:$R$24,$S$10:$S$24)</f>
        <v>Undergraduate</v>
      </c>
      <c r="E3147" s="1" t="d">
        <v>2023-03-07</v>
      </c>
      <c r="F3147" t="s">
        <v>1788</v>
      </c>
      <c r="G3147" t="s">
        <v>2274</v>
      </c>
      <c r="H3147" t="str">
        <f>_xlfn.XLOOKUP(Table2[[#This Row],[Unique BarCode]],$N$10:$N$37,$O$10:$O$37)</f>
        <v>MacBook</v>
      </c>
      <c r="I3147" t="str">
        <f>_xlfn.XLOOKUP(Table2[[#This Row],[Unique BarCode]],$N$10:$N$37,$P$10:$P$37)</f>
        <v>Device</v>
      </c>
      <c r="J3147" t="s">
        <v>8</v>
      </c>
      <c r="K3147" t="s">
        <v>1788</v>
      </c>
      <c r="L3147">
        <v>1</v>
      </c>
    </row>
    <row r="3148" spans="1:12" x14ac:dyDescent="0.2">
      <c r="A3148" s="1" t="d">
        <v>2023-02-21</v>
      </c>
      <c r="B3148" s="45">
        <v>-1</v>
      </c>
      <c r="C3148" t="s">
        <v>77</v>
      </c>
      <c r="D3148" t="str">
        <f>_xlfn.XLOOKUP(Table2[[#This Row],[Patron Group]],$R$10:$R$24,$S$10:$S$24)</f>
        <v>Undergraduate</v>
      </c>
      <c r="E3148" s="1" t="d">
        <v>2023-03-07</v>
      </c>
      <c r="F3148" t="s">
        <v>1789</v>
      </c>
      <c r="G3148" t="s">
        <v>2274</v>
      </c>
      <c r="H3148" t="str">
        <f>_xlfn.XLOOKUP(Table2[[#This Row],[Unique BarCode]],$N$10:$N$37,$O$10:$O$37)</f>
        <v>MacBook</v>
      </c>
      <c r="I3148" t="str">
        <f>_xlfn.XLOOKUP(Table2[[#This Row],[Unique BarCode]],$N$10:$N$37,$P$10:$P$37)</f>
        <v>Device</v>
      </c>
      <c r="J3148" t="s">
        <v>8</v>
      </c>
      <c r="K3148" t="s">
        <v>1789</v>
      </c>
      <c r="L3148">
        <v>1</v>
      </c>
    </row>
    <row r="3149" spans="1:12" x14ac:dyDescent="0.2">
      <c r="A3149" s="1" t="d">
        <v>2023-02-21</v>
      </c>
      <c r="B3149" s="45">
        <v>-1</v>
      </c>
      <c r="C3149" t="s">
        <v>77</v>
      </c>
      <c r="D3149" t="str">
        <f>_xlfn.XLOOKUP(Table2[[#This Row],[Patron Group]],$R$10:$R$24,$S$10:$S$24)</f>
        <v>Undergraduate</v>
      </c>
      <c r="E3149" s="1" t="d">
        <v>2023-03-07</v>
      </c>
      <c r="F3149" t="s">
        <v>1271</v>
      </c>
      <c r="G3149" t="s">
        <v>2274</v>
      </c>
      <c r="H3149" t="str">
        <f>_xlfn.XLOOKUP(Table2[[#This Row],[Unique BarCode]],$N$10:$N$37,$O$10:$O$37)</f>
        <v>MacBook</v>
      </c>
      <c r="I3149" t="str">
        <f>_xlfn.XLOOKUP(Table2[[#This Row],[Unique BarCode]],$N$10:$N$37,$P$10:$P$37)</f>
        <v>Device</v>
      </c>
      <c r="J3149" t="s">
        <v>8</v>
      </c>
      <c r="K3149" t="s">
        <v>1271</v>
      </c>
      <c r="L3149">
        <v>1</v>
      </c>
    </row>
    <row r="3150" spans="1:12" x14ac:dyDescent="0.2">
      <c r="A3150" s="1" t="d">
        <v>2023-02-21</v>
      </c>
      <c r="B3150" s="45">
        <v>-1</v>
      </c>
      <c r="C3150" t="s">
        <v>77</v>
      </c>
      <c r="D3150" t="str">
        <f>_xlfn.XLOOKUP(Table2[[#This Row],[Patron Group]],$R$10:$R$24,$S$10:$S$24)</f>
        <v>Undergraduate</v>
      </c>
      <c r="E3150" s="1" t="d">
        <v>2023-03-07</v>
      </c>
      <c r="F3150" t="s">
        <v>1790</v>
      </c>
      <c r="G3150" t="s">
        <v>2275</v>
      </c>
      <c r="H3150" t="str">
        <f>_xlfn.XLOOKUP(Table2[[#This Row],[Unique BarCode]],$N$10:$N$37,$O$10:$O$37)</f>
        <v>iPad</v>
      </c>
      <c r="I3150" t="str">
        <f>_xlfn.XLOOKUP(Table2[[#This Row],[Unique BarCode]],$N$10:$N$37,$P$10:$P$37)</f>
        <v>Device</v>
      </c>
      <c r="J3150" t="s">
        <v>8</v>
      </c>
      <c r="K3150" t="s">
        <v>1791</v>
      </c>
      <c r="L3150">
        <v>1</v>
      </c>
    </row>
    <row r="3151" spans="1:12" x14ac:dyDescent="0.2">
      <c r="A3151" s="1" t="d">
        <v>2023-02-21</v>
      </c>
      <c r="B3151" s="45">
        <v>-1</v>
      </c>
      <c r="C3151" t="s">
        <v>77</v>
      </c>
      <c r="D3151" t="str">
        <f>_xlfn.XLOOKUP(Table2[[#This Row],[Patron Group]],$R$10:$R$24,$S$10:$S$24)</f>
        <v>Undergraduate</v>
      </c>
      <c r="E3151" s="1" t="d">
        <v>2023-03-07</v>
      </c>
      <c r="F3151" t="s">
        <v>748</v>
      </c>
      <c r="G3151" t="s">
        <v>2275</v>
      </c>
      <c r="H3151" t="str">
        <f>_xlfn.XLOOKUP(Table2[[#This Row],[Unique BarCode]],$N$10:$N$37,$O$10:$O$37)</f>
        <v>iPad</v>
      </c>
      <c r="I3151" t="str">
        <f>_xlfn.XLOOKUP(Table2[[#This Row],[Unique BarCode]],$N$10:$N$37,$P$10:$P$37)</f>
        <v>Device</v>
      </c>
      <c r="J3151" t="s">
        <v>8</v>
      </c>
      <c r="L3151">
        <v>1</v>
      </c>
    </row>
    <row r="3152" spans="1:12" x14ac:dyDescent="0.2">
      <c r="A3152" s="1" t="d">
        <v>2023-02-21</v>
      </c>
      <c r="B3152" s="45">
        <v>-1</v>
      </c>
      <c r="C3152" t="s">
        <v>77</v>
      </c>
      <c r="D3152" t="str">
        <f>_xlfn.XLOOKUP(Table2[[#This Row],[Patron Group]],$R$10:$R$24,$S$10:$S$24)</f>
        <v>Undergraduate</v>
      </c>
      <c r="E3152" s="1" t="d">
        <v>2023-03-07</v>
      </c>
      <c r="F3152" t="s">
        <v>963</v>
      </c>
      <c r="G3152" t="s">
        <v>2263</v>
      </c>
      <c r="H3152" t="str">
        <f>_xlfn.XLOOKUP(Table2[[#This Row],[Unique BarCode]],$N$10:$N$37,$O$10:$O$37)</f>
        <v>HP Laptop</v>
      </c>
      <c r="I3152" t="str">
        <f>_xlfn.XLOOKUP(Table2[[#This Row],[Unique BarCode]],$N$10:$N$37,$P$10:$P$37)</f>
        <v>Device</v>
      </c>
      <c r="J3152" t="s">
        <v>8</v>
      </c>
      <c r="K3152" t="s">
        <v>964</v>
      </c>
      <c r="L3152">
        <v>1</v>
      </c>
    </row>
    <row r="3153" spans="1:12" x14ac:dyDescent="0.2">
      <c r="A3153" s="1" t="d">
        <v>2023-02-21</v>
      </c>
      <c r="B3153" s="45">
        <v>-1</v>
      </c>
      <c r="C3153" t="s">
        <v>77</v>
      </c>
      <c r="D3153" t="str">
        <f>_xlfn.XLOOKUP(Table2[[#This Row],[Patron Group]],$R$10:$R$24,$S$10:$S$24)</f>
        <v>Undergraduate</v>
      </c>
      <c r="E3153" s="1" t="d">
        <v>2023-03-07</v>
      </c>
      <c r="F3153" t="s">
        <v>1202</v>
      </c>
      <c r="G3153" t="s">
        <v>2263</v>
      </c>
      <c r="H3153" t="str">
        <f>_xlfn.XLOOKUP(Table2[[#This Row],[Unique BarCode]],$N$10:$N$37,$O$10:$O$37)</f>
        <v>HP Laptop</v>
      </c>
      <c r="I3153" t="str">
        <f>_xlfn.XLOOKUP(Table2[[#This Row],[Unique BarCode]],$N$10:$N$37,$P$10:$P$37)</f>
        <v>Device</v>
      </c>
      <c r="J3153" t="s">
        <v>8</v>
      </c>
      <c r="K3153" t="s">
        <v>1203</v>
      </c>
      <c r="L3153">
        <v>1</v>
      </c>
    </row>
    <row r="3154" spans="1:12" x14ac:dyDescent="0.2">
      <c r="A3154" s="1" t="d">
        <v>2023-02-21</v>
      </c>
      <c r="B3154" s="45">
        <v>-1</v>
      </c>
      <c r="C3154" t="s">
        <v>77</v>
      </c>
      <c r="D3154" t="str">
        <f>_xlfn.XLOOKUP(Table2[[#This Row],[Patron Group]],$R$10:$R$24,$S$10:$S$24)</f>
        <v>Undergraduate</v>
      </c>
      <c r="E3154" s="1" t="d">
        <v>2023-03-07</v>
      </c>
      <c r="F3154" t="s">
        <v>1476</v>
      </c>
      <c r="G3154" t="s">
        <v>2263</v>
      </c>
      <c r="H3154" t="str">
        <f>_xlfn.XLOOKUP(Table2[[#This Row],[Unique BarCode]],$N$10:$N$37,$O$10:$O$37)</f>
        <v>HP Laptop</v>
      </c>
      <c r="I3154" t="str">
        <f>_xlfn.XLOOKUP(Table2[[#This Row],[Unique BarCode]],$N$10:$N$37,$P$10:$P$37)</f>
        <v>Device</v>
      </c>
      <c r="J3154" t="s">
        <v>8</v>
      </c>
      <c r="K3154" t="s">
        <v>1477</v>
      </c>
      <c r="L3154">
        <v>1</v>
      </c>
    </row>
    <row r="3155" spans="1:12" x14ac:dyDescent="0.2">
      <c r="A3155" s="1" t="d">
        <v>2023-02-21</v>
      </c>
      <c r="B3155" s="45">
        <v>5560137890006530</v>
      </c>
      <c r="C3155" t="s">
        <v>77</v>
      </c>
      <c r="D3155" t="str">
        <f>_xlfn.XLOOKUP(Table2[[#This Row],[Patron Group]],$R$10:$R$24,$S$10:$S$24)</f>
        <v>Undergraduate</v>
      </c>
      <c r="E3155" s="1" t="d">
        <v>2023-02-28</v>
      </c>
      <c r="F3155" t="s">
        <v>1792</v>
      </c>
      <c r="G3155" t="s">
        <v>2274</v>
      </c>
      <c r="H3155" t="str">
        <f>_xlfn.XLOOKUP(Table2[[#This Row],[Unique BarCode]],$N$10:$N$37,$O$10:$O$37)</f>
        <v>MacBook</v>
      </c>
      <c r="I3155" t="str">
        <f>_xlfn.XLOOKUP(Table2[[#This Row],[Unique BarCode]],$N$10:$N$37,$P$10:$P$37)</f>
        <v>Device</v>
      </c>
      <c r="J3155" t="s">
        <v>8</v>
      </c>
      <c r="K3155" t="s">
        <v>1793</v>
      </c>
      <c r="L3155">
        <v>1</v>
      </c>
    </row>
    <row r="3156" spans="1:12" x14ac:dyDescent="0.2">
      <c r="A3156" s="1" t="d">
        <v>2023-02-21</v>
      </c>
      <c r="B3156" s="45">
        <v>5563560380006530</v>
      </c>
      <c r="C3156" t="s">
        <v>20</v>
      </c>
      <c r="D3156" t="str">
        <f>_xlfn.XLOOKUP(Table2[[#This Row],[Patron Group]],$R$10:$R$24,$S$10:$S$24)</f>
        <v>Graduate</v>
      </c>
      <c r="E3156" s="1" t="d">
        <v>2023-03-24</v>
      </c>
      <c r="F3156" t="s">
        <v>1794</v>
      </c>
      <c r="G3156" t="s">
        <v>2275</v>
      </c>
      <c r="H3156" t="str">
        <f>_xlfn.XLOOKUP(Table2[[#This Row],[Unique BarCode]],$N$10:$N$37,$O$10:$O$37)</f>
        <v>iPad</v>
      </c>
      <c r="I3156" t="str">
        <f>_xlfn.XLOOKUP(Table2[[#This Row],[Unique BarCode]],$N$10:$N$37,$P$10:$P$37)</f>
        <v>Device</v>
      </c>
      <c r="J3156" t="s">
        <v>8</v>
      </c>
      <c r="K3156" t="s">
        <v>1795</v>
      </c>
      <c r="L3156">
        <v>1</v>
      </c>
    </row>
    <row r="3157" spans="1:12" x14ac:dyDescent="0.2">
      <c r="A3157" s="1" t="d">
        <v>2023-02-21</v>
      </c>
      <c r="B3157" s="45">
        <v>5563823480006530</v>
      </c>
      <c r="C3157" t="s">
        <v>20</v>
      </c>
      <c r="D3157" t="str">
        <f>_xlfn.XLOOKUP(Table2[[#This Row],[Patron Group]],$R$10:$R$24,$S$10:$S$24)</f>
        <v>Graduate</v>
      </c>
      <c r="E3157" s="1" t="d">
        <v>2023-04-03</v>
      </c>
      <c r="F3157" t="s">
        <v>565</v>
      </c>
      <c r="G3157" t="s">
        <v>2275</v>
      </c>
      <c r="H3157" t="str">
        <f>_xlfn.XLOOKUP(Table2[[#This Row],[Unique BarCode]],$N$10:$N$37,$O$10:$O$37)</f>
        <v>iPad</v>
      </c>
      <c r="I3157" t="str">
        <f>_xlfn.XLOOKUP(Table2[[#This Row],[Unique BarCode]],$N$10:$N$37,$P$10:$P$37)</f>
        <v>Device</v>
      </c>
      <c r="J3157" t="s">
        <v>8</v>
      </c>
      <c r="K3157" t="s">
        <v>566</v>
      </c>
      <c r="L3157">
        <v>1</v>
      </c>
    </row>
    <row r="3158" spans="1:12" x14ac:dyDescent="0.2">
      <c r="A3158" s="1" t="d">
        <v>2023-02-21</v>
      </c>
      <c r="B3158" s="45">
        <v>6201026490006530</v>
      </c>
      <c r="C3158" t="s">
        <v>77</v>
      </c>
      <c r="D3158" t="str">
        <f>_xlfn.XLOOKUP(Table2[[#This Row],[Patron Group]],$R$10:$R$24,$S$10:$S$24)</f>
        <v>Undergraduate</v>
      </c>
      <c r="E3158" s="1" t="d">
        <v>2023-02-28</v>
      </c>
      <c r="F3158" t="s">
        <v>1796</v>
      </c>
      <c r="G3158" t="s">
        <v>2273</v>
      </c>
      <c r="H3158" t="str">
        <f>_xlfn.XLOOKUP(Table2[[#This Row],[Unique BarCode]],$N$10:$N$37,$O$10:$O$37)</f>
        <v>ChromeBook</v>
      </c>
      <c r="I3158" t="str">
        <f>_xlfn.XLOOKUP(Table2[[#This Row],[Unique BarCode]],$N$10:$N$37,$P$10:$P$37)</f>
        <v>Device</v>
      </c>
      <c r="J3158" t="s">
        <v>8</v>
      </c>
      <c r="K3158" t="s">
        <v>1797</v>
      </c>
      <c r="L3158">
        <v>1</v>
      </c>
    </row>
    <row r="3159" spans="1:12" x14ac:dyDescent="0.2">
      <c r="A3159" s="1" t="d">
        <v>2023-02-22</v>
      </c>
      <c r="B3159" s="45">
        <v>-1</v>
      </c>
      <c r="C3159" t="s">
        <v>15</v>
      </c>
      <c r="D3159" t="str">
        <f>_xlfn.XLOOKUP(Table2[[#This Row],[Patron Group]],$R$10:$R$24,$S$10:$S$24)</f>
        <v>Academic</v>
      </c>
      <c r="E3159" s="1" t="d">
        <v>2023-02-22</v>
      </c>
      <c r="F3159" t="s">
        <v>12</v>
      </c>
      <c r="G3159" t="s">
        <v>2265</v>
      </c>
      <c r="H3159" t="str">
        <f>_xlfn.XLOOKUP(Table2[[#This Row],[Unique BarCode]],$N$10:$N$37,$O$10:$O$37)</f>
        <v>IPHONE</v>
      </c>
      <c r="I3159" t="str">
        <f>_xlfn.XLOOKUP(Table2[[#This Row],[Unique BarCode]],$N$10:$N$37,$P$10:$P$37)</f>
        <v>Charger</v>
      </c>
      <c r="J3159" t="s">
        <v>13</v>
      </c>
      <c r="K3159" t="s">
        <v>14</v>
      </c>
      <c r="L3159">
        <v>1</v>
      </c>
    </row>
    <row r="3160" spans="1:12" x14ac:dyDescent="0.2">
      <c r="A3160" s="1" t="d">
        <v>2023-02-22</v>
      </c>
      <c r="B3160" s="45">
        <v>-1</v>
      </c>
      <c r="C3160" t="s">
        <v>15</v>
      </c>
      <c r="D3160" t="str">
        <f>_xlfn.XLOOKUP(Table2[[#This Row],[Patron Group]],$R$10:$R$24,$S$10:$S$24)</f>
        <v>Academic</v>
      </c>
      <c r="E3160" s="1" t="d">
        <v>2023-02-22</v>
      </c>
      <c r="F3160" t="s">
        <v>919</v>
      </c>
      <c r="G3160" t="s">
        <v>2272</v>
      </c>
      <c r="H3160" t="str">
        <f>_xlfn.XLOOKUP(Table2[[#This Row],[Unique BarCode]],$N$10:$N$37,$O$10:$O$37)</f>
        <v>WALLADPT</v>
      </c>
      <c r="I3160" t="str">
        <f>_xlfn.XLOOKUP(Table2[[#This Row],[Unique BarCode]],$N$10:$N$37,$P$10:$P$37)</f>
        <v>Charger</v>
      </c>
      <c r="J3160" t="s">
        <v>13</v>
      </c>
      <c r="K3160" t="s">
        <v>920</v>
      </c>
      <c r="L3160">
        <v>1</v>
      </c>
    </row>
    <row r="3161" spans="1:12" x14ac:dyDescent="0.2">
      <c r="A3161" s="1" t="d">
        <v>2023-02-22</v>
      </c>
      <c r="B3161" s="45">
        <v>-1</v>
      </c>
      <c r="C3161" t="s">
        <v>15</v>
      </c>
      <c r="D3161" t="str">
        <f>_xlfn.XLOOKUP(Table2[[#This Row],[Patron Group]],$R$10:$R$24,$S$10:$S$24)</f>
        <v>Academic</v>
      </c>
      <c r="E3161" s="1" t="d">
        <v>2023-03-01</v>
      </c>
      <c r="F3161" t="s">
        <v>1798</v>
      </c>
      <c r="G3161" t="s">
        <v>2263</v>
      </c>
      <c r="H3161" t="str">
        <f>_xlfn.XLOOKUP(Table2[[#This Row],[Unique BarCode]],$N$10:$N$37,$O$10:$O$37)</f>
        <v>HP Laptop</v>
      </c>
      <c r="I3161" t="str">
        <f>_xlfn.XLOOKUP(Table2[[#This Row],[Unique BarCode]],$N$10:$N$37,$P$10:$P$37)</f>
        <v>Device</v>
      </c>
      <c r="J3161" t="s">
        <v>8</v>
      </c>
      <c r="K3161" t="s">
        <v>874</v>
      </c>
      <c r="L3161">
        <v>1</v>
      </c>
    </row>
    <row r="3162" spans="1:12" x14ac:dyDescent="0.2">
      <c r="A3162" s="1" t="d">
        <v>2023-02-22</v>
      </c>
      <c r="B3162" s="45">
        <v>-1</v>
      </c>
      <c r="C3162" t="s">
        <v>20</v>
      </c>
      <c r="D3162" t="str">
        <f>_xlfn.XLOOKUP(Table2[[#This Row],[Patron Group]],$R$10:$R$24,$S$10:$S$24)</f>
        <v>Graduate</v>
      </c>
      <c r="E3162" s="1" t="d">
        <v>2023-02-22</v>
      </c>
      <c r="F3162" t="s">
        <v>833</v>
      </c>
      <c r="G3162" t="s">
        <v>2266</v>
      </c>
      <c r="H3162" t="str">
        <f>_xlfn.XLOOKUP(Table2[[#This Row],[Unique BarCode]],$N$10:$N$37,$O$10:$O$37)</f>
        <v>Headphones</v>
      </c>
      <c r="I3162" t="str">
        <f>_xlfn.XLOOKUP(Table2[[#This Row],[Unique BarCode]],$N$10:$N$37,$P$10:$P$37)</f>
        <v>Accessory</v>
      </c>
      <c r="J3162" t="s">
        <v>49</v>
      </c>
      <c r="K3162" t="s">
        <v>834</v>
      </c>
      <c r="L3162">
        <v>1</v>
      </c>
    </row>
    <row r="3163" spans="1:12" x14ac:dyDescent="0.2">
      <c r="A3163" s="1" t="d">
        <v>2023-02-22</v>
      </c>
      <c r="B3163" s="45">
        <v>-1</v>
      </c>
      <c r="C3163" t="s">
        <v>20</v>
      </c>
      <c r="D3163" t="str">
        <f>_xlfn.XLOOKUP(Table2[[#This Row],[Patron Group]],$R$10:$R$24,$S$10:$S$24)</f>
        <v>Graduate</v>
      </c>
      <c r="E3163" s="1" t="d">
        <v>2023-02-22</v>
      </c>
      <c r="F3163" t="s">
        <v>1757</v>
      </c>
      <c r="G3163" t="s">
        <v>2266</v>
      </c>
      <c r="H3163" t="str">
        <f>_xlfn.XLOOKUP(Table2[[#This Row],[Unique BarCode]],$N$10:$N$37,$O$10:$O$37)</f>
        <v>Headphones</v>
      </c>
      <c r="I3163" t="str">
        <f>_xlfn.XLOOKUP(Table2[[#This Row],[Unique BarCode]],$N$10:$N$37,$P$10:$P$37)</f>
        <v>Accessory</v>
      </c>
      <c r="J3163" t="s">
        <v>8</v>
      </c>
      <c r="K3163" t="s">
        <v>1758</v>
      </c>
      <c r="L3163">
        <v>1</v>
      </c>
    </row>
    <row r="3164" spans="1:12" x14ac:dyDescent="0.2">
      <c r="A3164" s="1" t="d">
        <v>2023-02-22</v>
      </c>
      <c r="B3164" s="45">
        <v>-1</v>
      </c>
      <c r="C3164" t="s">
        <v>20</v>
      </c>
      <c r="D3164" t="str">
        <f>_xlfn.XLOOKUP(Table2[[#This Row],[Patron Group]],$R$10:$R$24,$S$10:$S$24)</f>
        <v>Graduate</v>
      </c>
      <c r="E3164" s="1" t="d">
        <v>2023-02-22</v>
      </c>
      <c r="F3164" t="s">
        <v>1495</v>
      </c>
      <c r="G3164" t="s">
        <v>2265</v>
      </c>
      <c r="H3164" t="str">
        <f>_xlfn.XLOOKUP(Table2[[#This Row],[Unique BarCode]],$N$10:$N$37,$O$10:$O$37)</f>
        <v>IPHONE</v>
      </c>
      <c r="I3164" t="str">
        <f>_xlfn.XLOOKUP(Table2[[#This Row],[Unique BarCode]],$N$10:$N$37,$P$10:$P$37)</f>
        <v>Charger</v>
      </c>
      <c r="J3164" t="s">
        <v>68</v>
      </c>
      <c r="K3164" t="s">
        <v>1496</v>
      </c>
      <c r="L3164">
        <v>1</v>
      </c>
    </row>
    <row r="3165" spans="1:12" x14ac:dyDescent="0.2">
      <c r="A3165" s="1" t="d">
        <v>2023-02-22</v>
      </c>
      <c r="B3165" s="45">
        <v>-1</v>
      </c>
      <c r="C3165" t="s">
        <v>20</v>
      </c>
      <c r="D3165" t="str">
        <f>_xlfn.XLOOKUP(Table2[[#This Row],[Patron Group]],$R$10:$R$24,$S$10:$S$24)</f>
        <v>Graduate</v>
      </c>
      <c r="E3165" s="1" t="d">
        <v>2023-02-22</v>
      </c>
      <c r="F3165" t="s">
        <v>263</v>
      </c>
      <c r="G3165" t="s">
        <v>2265</v>
      </c>
      <c r="H3165" t="str">
        <f>_xlfn.XLOOKUP(Table2[[#This Row],[Unique BarCode]],$N$10:$N$37,$O$10:$O$37)</f>
        <v>IPHONE</v>
      </c>
      <c r="I3165" t="str">
        <f>_xlfn.XLOOKUP(Table2[[#This Row],[Unique BarCode]],$N$10:$N$37,$P$10:$P$37)</f>
        <v>Charger</v>
      </c>
      <c r="J3165" t="s">
        <v>8</v>
      </c>
      <c r="K3165" t="s">
        <v>264</v>
      </c>
      <c r="L3165">
        <v>1</v>
      </c>
    </row>
    <row r="3166" spans="1:12" x14ac:dyDescent="0.2">
      <c r="A3166" s="1" t="d">
        <v>2023-02-22</v>
      </c>
      <c r="B3166" s="45">
        <v>-1</v>
      </c>
      <c r="C3166" t="s">
        <v>20</v>
      </c>
      <c r="D3166" t="str">
        <f>_xlfn.XLOOKUP(Table2[[#This Row],[Patron Group]],$R$10:$R$24,$S$10:$S$24)</f>
        <v>Graduate</v>
      </c>
      <c r="E3166" s="1" t="d">
        <v>2023-02-22</v>
      </c>
      <c r="F3166" t="s">
        <v>84</v>
      </c>
      <c r="G3166" t="s">
        <v>2265</v>
      </c>
      <c r="H3166" t="str">
        <f>_xlfn.XLOOKUP(Table2[[#This Row],[Unique BarCode]],$N$10:$N$37,$O$10:$O$37)</f>
        <v>IPHONE</v>
      </c>
      <c r="I3166" t="str">
        <f>_xlfn.XLOOKUP(Table2[[#This Row],[Unique BarCode]],$N$10:$N$37,$P$10:$P$37)</f>
        <v>Charger</v>
      </c>
      <c r="J3166" t="s">
        <v>8</v>
      </c>
      <c r="K3166" t="s">
        <v>85</v>
      </c>
      <c r="L3166">
        <v>1</v>
      </c>
    </row>
    <row r="3167" spans="1:12" x14ac:dyDescent="0.2">
      <c r="A3167" s="1" t="d">
        <v>2023-02-22</v>
      </c>
      <c r="B3167" s="45">
        <v>-1</v>
      </c>
      <c r="C3167" t="s">
        <v>20</v>
      </c>
      <c r="D3167" t="str">
        <f>_xlfn.XLOOKUP(Table2[[#This Row],[Patron Group]],$R$10:$R$24,$S$10:$S$24)</f>
        <v>Graduate</v>
      </c>
      <c r="E3167" s="1" t="d">
        <v>2023-02-22</v>
      </c>
      <c r="F3167" t="s">
        <v>29</v>
      </c>
      <c r="G3167" t="s">
        <v>2265</v>
      </c>
      <c r="H3167" t="str">
        <f>_xlfn.XLOOKUP(Table2[[#This Row],[Unique BarCode]],$N$10:$N$37,$O$10:$O$37)</f>
        <v>IPHONE</v>
      </c>
      <c r="I3167" t="str">
        <f>_xlfn.XLOOKUP(Table2[[#This Row],[Unique BarCode]],$N$10:$N$37,$P$10:$P$37)</f>
        <v>Charger</v>
      </c>
      <c r="J3167" t="s">
        <v>8</v>
      </c>
      <c r="K3167" t="s">
        <v>30</v>
      </c>
      <c r="L3167">
        <v>1</v>
      </c>
    </row>
    <row r="3168" spans="1:12" x14ac:dyDescent="0.2">
      <c r="A3168" s="1" t="d">
        <v>2023-02-22</v>
      </c>
      <c r="B3168" s="45">
        <v>-1</v>
      </c>
      <c r="C3168" t="s">
        <v>20</v>
      </c>
      <c r="D3168" t="str">
        <f>_xlfn.XLOOKUP(Table2[[#This Row],[Patron Group]],$R$10:$R$24,$S$10:$S$24)</f>
        <v>Graduate</v>
      </c>
      <c r="E3168" s="1" t="d">
        <v>2023-02-22</v>
      </c>
      <c r="F3168" t="s">
        <v>222</v>
      </c>
      <c r="G3168" t="s">
        <v>2265</v>
      </c>
      <c r="H3168" t="str">
        <f>_xlfn.XLOOKUP(Table2[[#This Row],[Unique BarCode]],$N$10:$N$37,$O$10:$O$37)</f>
        <v>IPHONE</v>
      </c>
      <c r="I3168" t="str">
        <f>_xlfn.XLOOKUP(Table2[[#This Row],[Unique BarCode]],$N$10:$N$37,$P$10:$P$37)</f>
        <v>Charger</v>
      </c>
      <c r="J3168" t="s">
        <v>13</v>
      </c>
      <c r="K3168" t="s">
        <v>223</v>
      </c>
      <c r="L3168">
        <v>1</v>
      </c>
    </row>
    <row r="3169" spans="1:12" x14ac:dyDescent="0.2">
      <c r="A3169" s="1" t="d">
        <v>2023-02-22</v>
      </c>
      <c r="B3169" s="45">
        <v>-1</v>
      </c>
      <c r="C3169" t="s">
        <v>20</v>
      </c>
      <c r="D3169" t="str">
        <f>_xlfn.XLOOKUP(Table2[[#This Row],[Patron Group]],$R$10:$R$24,$S$10:$S$24)</f>
        <v>Graduate</v>
      </c>
      <c r="E3169" s="1" t="d">
        <v>2023-02-22</v>
      </c>
      <c r="F3169" t="s">
        <v>12</v>
      </c>
      <c r="G3169" t="s">
        <v>2265</v>
      </c>
      <c r="H3169" t="str">
        <f>_xlfn.XLOOKUP(Table2[[#This Row],[Unique BarCode]],$N$10:$N$37,$O$10:$O$37)</f>
        <v>IPHONE</v>
      </c>
      <c r="I3169" t="str">
        <f>_xlfn.XLOOKUP(Table2[[#This Row],[Unique BarCode]],$N$10:$N$37,$P$10:$P$37)</f>
        <v>Charger</v>
      </c>
      <c r="J3169" t="s">
        <v>13</v>
      </c>
      <c r="K3169" t="s">
        <v>14</v>
      </c>
      <c r="L3169">
        <v>1</v>
      </c>
    </row>
    <row r="3170" spans="1:12" x14ac:dyDescent="0.2">
      <c r="A3170" s="1" t="d">
        <v>2023-02-22</v>
      </c>
      <c r="B3170" s="45">
        <v>-1</v>
      </c>
      <c r="C3170" t="s">
        <v>20</v>
      </c>
      <c r="D3170" t="str">
        <f>_xlfn.XLOOKUP(Table2[[#This Row],[Patron Group]],$R$10:$R$24,$S$10:$S$24)</f>
        <v>Graduate</v>
      </c>
      <c r="E3170" s="1" t="d">
        <v>2023-02-22</v>
      </c>
      <c r="F3170" t="s">
        <v>465</v>
      </c>
      <c r="G3170" t="s">
        <v>2268</v>
      </c>
      <c r="H3170" t="str">
        <f>_xlfn.XLOOKUP(Table2[[#This Row],[Unique BarCode]],$N$10:$N$37,$O$10:$O$37)</f>
        <v>MACCHRG</v>
      </c>
      <c r="I3170" t="str">
        <f>_xlfn.XLOOKUP(Table2[[#This Row],[Unique BarCode]],$N$10:$N$37,$P$10:$P$37)</f>
        <v>Charger</v>
      </c>
      <c r="J3170" t="s">
        <v>8</v>
      </c>
      <c r="K3170" t="s">
        <v>466</v>
      </c>
      <c r="L3170">
        <v>1</v>
      </c>
    </row>
    <row r="3171" spans="1:12" x14ac:dyDescent="0.2">
      <c r="A3171" s="1" t="d">
        <v>2023-02-22</v>
      </c>
      <c r="B3171" s="45">
        <v>-1</v>
      </c>
      <c r="C3171" t="s">
        <v>20</v>
      </c>
      <c r="D3171" t="str">
        <f>_xlfn.XLOOKUP(Table2[[#This Row],[Patron Group]],$R$10:$R$24,$S$10:$S$24)</f>
        <v>Graduate</v>
      </c>
      <c r="E3171" s="1" t="d">
        <v>2023-02-22</v>
      </c>
      <c r="F3171" t="s">
        <v>35</v>
      </c>
      <c r="G3171" t="s">
        <v>2268</v>
      </c>
      <c r="H3171" t="str">
        <f>_xlfn.XLOOKUP(Table2[[#This Row],[Unique BarCode]],$N$10:$N$37,$O$10:$O$37)</f>
        <v>MACCHRG</v>
      </c>
      <c r="I3171" t="str">
        <f>_xlfn.XLOOKUP(Table2[[#This Row],[Unique BarCode]],$N$10:$N$37,$P$10:$P$37)</f>
        <v>Charger</v>
      </c>
      <c r="J3171" t="s">
        <v>13</v>
      </c>
      <c r="K3171" t="s">
        <v>36</v>
      </c>
      <c r="L3171">
        <v>1</v>
      </c>
    </row>
    <row r="3172" spans="1:12" x14ac:dyDescent="0.2">
      <c r="A3172" s="1" t="d">
        <v>2023-02-22</v>
      </c>
      <c r="B3172" s="45">
        <v>-1</v>
      </c>
      <c r="C3172" t="s">
        <v>20</v>
      </c>
      <c r="D3172" t="str">
        <f>_xlfn.XLOOKUP(Table2[[#This Row],[Patron Group]],$R$10:$R$24,$S$10:$S$24)</f>
        <v>Graduate</v>
      </c>
      <c r="E3172" s="1" t="d">
        <v>2023-02-22</v>
      </c>
      <c r="F3172" t="s">
        <v>1632</v>
      </c>
      <c r="G3172" t="s">
        <v>2296</v>
      </c>
      <c r="H3172" t="str">
        <f>_xlfn.XLOOKUP(Table2[[#This Row],[Unique BarCode]],$N$10:$N$37,$O$10:$O$37)</f>
        <v>MACUSBC</v>
      </c>
      <c r="I3172" t="str">
        <f>_xlfn.XLOOKUP(Table2[[#This Row],[Unique BarCode]],$N$10:$N$37,$P$10:$P$37)</f>
        <v>Charger</v>
      </c>
      <c r="J3172" t="s">
        <v>8</v>
      </c>
      <c r="K3172" t="s">
        <v>214</v>
      </c>
      <c r="L3172">
        <v>1</v>
      </c>
    </row>
    <row r="3173" spans="1:12" x14ac:dyDescent="0.2">
      <c r="A3173" s="1" t="d">
        <v>2023-02-22</v>
      </c>
      <c r="B3173" s="45">
        <v>-1</v>
      </c>
      <c r="C3173" t="s">
        <v>20</v>
      </c>
      <c r="D3173" t="str">
        <f>_xlfn.XLOOKUP(Table2[[#This Row],[Patron Group]],$R$10:$R$24,$S$10:$S$24)</f>
        <v>Graduate</v>
      </c>
      <c r="E3173" s="1" t="d">
        <v>2023-02-22</v>
      </c>
      <c r="F3173" t="s">
        <v>1799</v>
      </c>
      <c r="G3173" t="s">
        <v>2271</v>
      </c>
      <c r="H3173" t="str">
        <f>_xlfn.XLOOKUP(Table2[[#This Row],[Unique BarCode]],$N$10:$N$37,$O$10:$O$37)</f>
        <v>OMNI</v>
      </c>
      <c r="I3173" t="str">
        <f>_xlfn.XLOOKUP(Table2[[#This Row],[Unique BarCode]],$N$10:$N$37,$P$10:$P$37)</f>
        <v>Charger</v>
      </c>
      <c r="J3173" t="s">
        <v>13</v>
      </c>
      <c r="K3173" t="s">
        <v>1800</v>
      </c>
      <c r="L3173">
        <v>1</v>
      </c>
    </row>
    <row r="3174" spans="1:12" x14ac:dyDescent="0.2">
      <c r="A3174" s="1" t="d">
        <v>2023-02-22</v>
      </c>
      <c r="B3174" s="45">
        <v>-1</v>
      </c>
      <c r="C3174" t="s">
        <v>20</v>
      </c>
      <c r="D3174" t="str">
        <f>_xlfn.XLOOKUP(Table2[[#This Row],[Patron Group]],$R$10:$R$24,$S$10:$S$24)</f>
        <v>Graduate</v>
      </c>
      <c r="E3174" s="1" t="d">
        <v>2023-02-22</v>
      </c>
      <c r="F3174" t="s">
        <v>1801</v>
      </c>
      <c r="G3174" t="s">
        <v>2271</v>
      </c>
      <c r="H3174" t="str">
        <f>_xlfn.XLOOKUP(Table2[[#This Row],[Unique BarCode]],$N$10:$N$37,$O$10:$O$37)</f>
        <v>OMNI</v>
      </c>
      <c r="I3174" t="str">
        <f>_xlfn.XLOOKUP(Table2[[#This Row],[Unique BarCode]],$N$10:$N$37,$P$10:$P$37)</f>
        <v>Charger</v>
      </c>
      <c r="J3174" t="s">
        <v>13</v>
      </c>
      <c r="K3174" t="s">
        <v>1802</v>
      </c>
      <c r="L3174">
        <v>1</v>
      </c>
    </row>
    <row r="3175" spans="1:12" x14ac:dyDescent="0.2">
      <c r="A3175" s="1" t="d">
        <v>2023-02-22</v>
      </c>
      <c r="B3175" s="45">
        <v>-1</v>
      </c>
      <c r="C3175" t="s">
        <v>20</v>
      </c>
      <c r="D3175" t="str">
        <f>_xlfn.XLOOKUP(Table2[[#This Row],[Patron Group]],$R$10:$R$24,$S$10:$S$24)</f>
        <v>Graduate</v>
      </c>
      <c r="E3175" s="1" t="d">
        <v>2023-02-22</v>
      </c>
      <c r="F3175" t="s">
        <v>847</v>
      </c>
      <c r="G3175" t="s">
        <v>2271</v>
      </c>
      <c r="H3175" t="str">
        <f>_xlfn.XLOOKUP(Table2[[#This Row],[Unique BarCode]],$N$10:$N$37,$O$10:$O$37)</f>
        <v>OMNI</v>
      </c>
      <c r="I3175" t="str">
        <f>_xlfn.XLOOKUP(Table2[[#This Row],[Unique BarCode]],$N$10:$N$37,$P$10:$P$37)</f>
        <v>Charger</v>
      </c>
      <c r="J3175" t="s">
        <v>68</v>
      </c>
      <c r="K3175" t="s">
        <v>848</v>
      </c>
      <c r="L3175">
        <v>1</v>
      </c>
    </row>
    <row r="3176" spans="1:12" x14ac:dyDescent="0.2">
      <c r="A3176" s="1" t="d">
        <v>2023-02-22</v>
      </c>
      <c r="B3176" s="45">
        <v>-1</v>
      </c>
      <c r="C3176" t="s">
        <v>20</v>
      </c>
      <c r="D3176" t="str">
        <f>_xlfn.XLOOKUP(Table2[[#This Row],[Patron Group]],$R$10:$R$24,$S$10:$S$24)</f>
        <v>Graduate</v>
      </c>
      <c r="E3176" s="1" t="d">
        <v>2023-02-22</v>
      </c>
      <c r="F3176" t="s">
        <v>713</v>
      </c>
      <c r="G3176" t="s">
        <v>2271</v>
      </c>
      <c r="H3176" t="str">
        <f>_xlfn.XLOOKUP(Table2[[#This Row],[Unique BarCode]],$N$10:$N$37,$O$10:$O$37)</f>
        <v>OMNI</v>
      </c>
      <c r="I3176" t="str">
        <f>_xlfn.XLOOKUP(Table2[[#This Row],[Unique BarCode]],$N$10:$N$37,$P$10:$P$37)</f>
        <v>Charger</v>
      </c>
      <c r="J3176" t="s">
        <v>8</v>
      </c>
      <c r="L3176">
        <v>1</v>
      </c>
    </row>
    <row r="3177" spans="1:12" x14ac:dyDescent="0.2">
      <c r="A3177" s="1" t="d">
        <v>2023-02-22</v>
      </c>
      <c r="B3177" s="45">
        <v>-1</v>
      </c>
      <c r="C3177" t="s">
        <v>20</v>
      </c>
      <c r="D3177" t="str">
        <f>_xlfn.XLOOKUP(Table2[[#This Row],[Patron Group]],$R$10:$R$24,$S$10:$S$24)</f>
        <v>Graduate</v>
      </c>
      <c r="E3177" s="1" t="d">
        <v>2023-02-22</v>
      </c>
      <c r="F3177" t="s">
        <v>1442</v>
      </c>
      <c r="G3177" t="s">
        <v>2272</v>
      </c>
      <c r="H3177" t="str">
        <f>_xlfn.XLOOKUP(Table2[[#This Row],[Unique BarCode]],$N$10:$N$37,$O$10:$O$37)</f>
        <v>WALLADPT</v>
      </c>
      <c r="I3177" t="str">
        <f>_xlfn.XLOOKUP(Table2[[#This Row],[Unique BarCode]],$N$10:$N$37,$P$10:$P$37)</f>
        <v>Charger</v>
      </c>
      <c r="J3177" t="s">
        <v>13</v>
      </c>
      <c r="K3177" t="s">
        <v>1443</v>
      </c>
      <c r="L3177">
        <v>1</v>
      </c>
    </row>
    <row r="3178" spans="1:12" x14ac:dyDescent="0.2">
      <c r="A3178" s="1" t="d">
        <v>2023-02-22</v>
      </c>
      <c r="B3178" s="45">
        <v>-1</v>
      </c>
      <c r="C3178" t="s">
        <v>20</v>
      </c>
      <c r="D3178" t="str">
        <f>_xlfn.XLOOKUP(Table2[[#This Row],[Patron Group]],$R$10:$R$24,$S$10:$S$24)</f>
        <v>Graduate</v>
      </c>
      <c r="E3178" s="1" t="d">
        <v>2023-02-22</v>
      </c>
      <c r="F3178" t="s">
        <v>1267</v>
      </c>
      <c r="G3178" t="s">
        <v>2272</v>
      </c>
      <c r="H3178" t="str">
        <f>_xlfn.XLOOKUP(Table2[[#This Row],[Unique BarCode]],$N$10:$N$37,$O$10:$O$37)</f>
        <v>WALLADPT</v>
      </c>
      <c r="I3178" t="str">
        <f>_xlfn.XLOOKUP(Table2[[#This Row],[Unique BarCode]],$N$10:$N$37,$P$10:$P$37)</f>
        <v>Charger</v>
      </c>
      <c r="J3178" t="s">
        <v>8</v>
      </c>
      <c r="L3178">
        <v>1</v>
      </c>
    </row>
    <row r="3179" spans="1:12" x14ac:dyDescent="0.2">
      <c r="A3179" s="1" t="d">
        <v>2023-02-22</v>
      </c>
      <c r="B3179" s="45">
        <v>-1</v>
      </c>
      <c r="C3179" t="s">
        <v>20</v>
      </c>
      <c r="D3179" t="str">
        <f>_xlfn.XLOOKUP(Table2[[#This Row],[Patron Group]],$R$10:$R$24,$S$10:$S$24)</f>
        <v>Graduate</v>
      </c>
      <c r="E3179" s="1" t="d">
        <v>2023-02-22</v>
      </c>
      <c r="F3179" t="s">
        <v>856</v>
      </c>
      <c r="G3179" t="s">
        <v>2272</v>
      </c>
      <c r="H3179" t="str">
        <f>_xlfn.XLOOKUP(Table2[[#This Row],[Unique BarCode]],$N$10:$N$37,$O$10:$O$37)</f>
        <v>WALLADPT</v>
      </c>
      <c r="I3179" t="str">
        <f>_xlfn.XLOOKUP(Table2[[#This Row],[Unique BarCode]],$N$10:$N$37,$P$10:$P$37)</f>
        <v>Charger</v>
      </c>
      <c r="J3179" t="s">
        <v>8</v>
      </c>
      <c r="L3179">
        <v>1</v>
      </c>
    </row>
    <row r="3180" spans="1:12" x14ac:dyDescent="0.2">
      <c r="A3180" s="1" t="d">
        <v>2023-02-22</v>
      </c>
      <c r="B3180" s="45">
        <v>-1</v>
      </c>
      <c r="C3180" t="s">
        <v>20</v>
      </c>
      <c r="D3180" t="str">
        <f>_xlfn.XLOOKUP(Table2[[#This Row],[Patron Group]],$R$10:$R$24,$S$10:$S$24)</f>
        <v>Graduate</v>
      </c>
      <c r="E3180" s="1" t="d">
        <v>2023-02-22</v>
      </c>
      <c r="F3180" t="s">
        <v>47</v>
      </c>
      <c r="G3180" t="s">
        <v>2272</v>
      </c>
      <c r="H3180" t="str">
        <f>_xlfn.XLOOKUP(Table2[[#This Row],[Unique BarCode]],$N$10:$N$37,$O$10:$O$37)</f>
        <v>WALLADPT</v>
      </c>
      <c r="I3180" t="str">
        <f>_xlfn.XLOOKUP(Table2[[#This Row],[Unique BarCode]],$N$10:$N$37,$P$10:$P$37)</f>
        <v>Charger</v>
      </c>
      <c r="J3180" t="s">
        <v>8</v>
      </c>
      <c r="L3180">
        <v>1</v>
      </c>
    </row>
    <row r="3181" spans="1:12" x14ac:dyDescent="0.2">
      <c r="A3181" s="1" t="d">
        <v>2023-02-22</v>
      </c>
      <c r="B3181" s="45">
        <v>-1</v>
      </c>
      <c r="C3181" t="s">
        <v>20</v>
      </c>
      <c r="D3181" t="str">
        <f>_xlfn.XLOOKUP(Table2[[#This Row],[Patron Group]],$R$10:$R$24,$S$10:$S$24)</f>
        <v>Graduate</v>
      </c>
      <c r="E3181" s="1" t="d">
        <v>2023-03-01</v>
      </c>
      <c r="F3181" t="s">
        <v>1307</v>
      </c>
      <c r="G3181" t="s">
        <v>2273</v>
      </c>
      <c r="H3181" t="str">
        <f>_xlfn.XLOOKUP(Table2[[#This Row],[Unique BarCode]],$N$10:$N$37,$O$10:$O$37)</f>
        <v>ChromeBook</v>
      </c>
      <c r="I3181" t="str">
        <f>_xlfn.XLOOKUP(Table2[[#This Row],[Unique BarCode]],$N$10:$N$37,$P$10:$P$37)</f>
        <v>Device</v>
      </c>
      <c r="J3181" t="s">
        <v>13</v>
      </c>
      <c r="K3181" t="s">
        <v>1308</v>
      </c>
      <c r="L3181">
        <v>1</v>
      </c>
    </row>
    <row r="3182" spans="1:12" x14ac:dyDescent="0.2">
      <c r="A3182" s="1" t="d">
        <v>2023-02-22</v>
      </c>
      <c r="B3182" s="45">
        <v>-1</v>
      </c>
      <c r="C3182" t="s">
        <v>20</v>
      </c>
      <c r="D3182" t="str">
        <f>_xlfn.XLOOKUP(Table2[[#This Row],[Patron Group]],$R$10:$R$24,$S$10:$S$24)</f>
        <v>Graduate</v>
      </c>
      <c r="E3182" s="1" t="d">
        <v>2023-03-01</v>
      </c>
      <c r="F3182" t="s">
        <v>1393</v>
      </c>
      <c r="G3182" t="s">
        <v>2273</v>
      </c>
      <c r="H3182" t="str">
        <f>_xlfn.XLOOKUP(Table2[[#This Row],[Unique BarCode]],$N$10:$N$37,$O$10:$O$37)</f>
        <v>ChromeBook</v>
      </c>
      <c r="I3182" t="str">
        <f>_xlfn.XLOOKUP(Table2[[#This Row],[Unique BarCode]],$N$10:$N$37,$P$10:$P$37)</f>
        <v>Device</v>
      </c>
      <c r="J3182" t="s">
        <v>13</v>
      </c>
      <c r="K3182" t="s">
        <v>1394</v>
      </c>
      <c r="L3182">
        <v>1</v>
      </c>
    </row>
    <row r="3183" spans="1:12" x14ac:dyDescent="0.2">
      <c r="A3183" s="1" t="d">
        <v>2023-02-22</v>
      </c>
      <c r="B3183" s="45">
        <v>-1</v>
      </c>
      <c r="C3183" t="s">
        <v>20</v>
      </c>
      <c r="D3183" t="str">
        <f>_xlfn.XLOOKUP(Table2[[#This Row],[Patron Group]],$R$10:$R$24,$S$10:$S$24)</f>
        <v>Graduate</v>
      </c>
      <c r="E3183" s="1" t="d">
        <v>2023-03-01</v>
      </c>
      <c r="F3183" t="s">
        <v>1395</v>
      </c>
      <c r="G3183" t="s">
        <v>2273</v>
      </c>
      <c r="H3183" t="str">
        <f>_xlfn.XLOOKUP(Table2[[#This Row],[Unique BarCode]],$N$10:$N$37,$O$10:$O$37)</f>
        <v>ChromeBook</v>
      </c>
      <c r="I3183" t="str">
        <f>_xlfn.XLOOKUP(Table2[[#This Row],[Unique BarCode]],$N$10:$N$37,$P$10:$P$37)</f>
        <v>Device</v>
      </c>
      <c r="J3183" t="s">
        <v>13</v>
      </c>
      <c r="K3183" t="s">
        <v>1396</v>
      </c>
      <c r="L3183">
        <v>1</v>
      </c>
    </row>
    <row r="3184" spans="1:12" x14ac:dyDescent="0.2">
      <c r="A3184" s="1" t="d">
        <v>2023-02-22</v>
      </c>
      <c r="B3184" s="45">
        <v>-1</v>
      </c>
      <c r="C3184" t="s">
        <v>20</v>
      </c>
      <c r="D3184" t="str">
        <f>_xlfn.XLOOKUP(Table2[[#This Row],[Patron Group]],$R$10:$R$24,$S$10:$S$24)</f>
        <v>Graduate</v>
      </c>
      <c r="E3184" s="1" t="d">
        <v>2023-03-01</v>
      </c>
      <c r="F3184" t="s">
        <v>1716</v>
      </c>
      <c r="G3184" t="s">
        <v>2274</v>
      </c>
      <c r="H3184" t="str">
        <f>_xlfn.XLOOKUP(Table2[[#This Row],[Unique BarCode]],$N$10:$N$37,$O$10:$O$37)</f>
        <v>MacBook</v>
      </c>
      <c r="I3184" t="str">
        <f>_xlfn.XLOOKUP(Table2[[#This Row],[Unique BarCode]],$N$10:$N$37,$P$10:$P$37)</f>
        <v>Device</v>
      </c>
      <c r="J3184" t="s">
        <v>8</v>
      </c>
      <c r="K3184" t="s">
        <v>1717</v>
      </c>
      <c r="L3184">
        <v>1</v>
      </c>
    </row>
    <row r="3185" spans="1:12" x14ac:dyDescent="0.2">
      <c r="A3185" s="1" t="d">
        <v>2023-02-22</v>
      </c>
      <c r="B3185" s="45">
        <v>-1</v>
      </c>
      <c r="C3185" t="s">
        <v>20</v>
      </c>
      <c r="D3185" t="str">
        <f>_xlfn.XLOOKUP(Table2[[#This Row],[Patron Group]],$R$10:$R$24,$S$10:$S$24)</f>
        <v>Graduate</v>
      </c>
      <c r="E3185" s="1" t="d">
        <v>2023-03-01</v>
      </c>
      <c r="F3185" t="s">
        <v>625</v>
      </c>
      <c r="G3185" t="s">
        <v>2274</v>
      </c>
      <c r="H3185" t="str">
        <f>_xlfn.XLOOKUP(Table2[[#This Row],[Unique BarCode]],$N$10:$N$37,$O$10:$O$37)</f>
        <v>MacBook</v>
      </c>
      <c r="I3185" t="str">
        <f>_xlfn.XLOOKUP(Table2[[#This Row],[Unique BarCode]],$N$10:$N$37,$P$10:$P$37)</f>
        <v>Device</v>
      </c>
      <c r="J3185" t="s">
        <v>8</v>
      </c>
      <c r="K3185" t="s">
        <v>626</v>
      </c>
      <c r="L3185">
        <v>1</v>
      </c>
    </row>
    <row r="3186" spans="1:12" x14ac:dyDescent="0.2">
      <c r="A3186" s="1" t="d">
        <v>2023-02-22</v>
      </c>
      <c r="B3186" s="45">
        <v>-1</v>
      </c>
      <c r="C3186" t="s">
        <v>20</v>
      </c>
      <c r="D3186" t="str">
        <f>_xlfn.XLOOKUP(Table2[[#This Row],[Patron Group]],$R$10:$R$24,$S$10:$S$24)</f>
        <v>Graduate</v>
      </c>
      <c r="E3186" s="1" t="d">
        <v>2023-03-01</v>
      </c>
      <c r="F3186" t="s">
        <v>1785</v>
      </c>
      <c r="G3186" t="s">
        <v>2263</v>
      </c>
      <c r="H3186" t="str">
        <f>_xlfn.XLOOKUP(Table2[[#This Row],[Unique BarCode]],$N$10:$N$37,$O$10:$O$37)</f>
        <v>HP Laptop</v>
      </c>
      <c r="I3186" t="str">
        <f>_xlfn.XLOOKUP(Table2[[#This Row],[Unique BarCode]],$N$10:$N$37,$P$10:$P$37)</f>
        <v>Device</v>
      </c>
      <c r="J3186" t="s">
        <v>8</v>
      </c>
      <c r="K3186" t="s">
        <v>1171</v>
      </c>
      <c r="L3186">
        <v>1</v>
      </c>
    </row>
    <row r="3187" spans="1:12" x14ac:dyDescent="0.2">
      <c r="A3187" s="1" t="d">
        <v>2023-02-22</v>
      </c>
      <c r="B3187" s="45">
        <v>-1</v>
      </c>
      <c r="C3187" t="s">
        <v>20</v>
      </c>
      <c r="D3187" t="str">
        <f>_xlfn.XLOOKUP(Table2[[#This Row],[Patron Group]],$R$10:$R$24,$S$10:$S$24)</f>
        <v>Graduate</v>
      </c>
      <c r="E3187" s="1" t="d">
        <v>2023-03-01</v>
      </c>
      <c r="F3187" t="s">
        <v>932</v>
      </c>
      <c r="G3187" t="s">
        <v>2263</v>
      </c>
      <c r="H3187" t="str">
        <f>_xlfn.XLOOKUP(Table2[[#This Row],[Unique BarCode]],$N$10:$N$37,$O$10:$O$37)</f>
        <v>HP Laptop</v>
      </c>
      <c r="I3187" t="str">
        <f>_xlfn.XLOOKUP(Table2[[#This Row],[Unique BarCode]],$N$10:$N$37,$P$10:$P$37)</f>
        <v>Device</v>
      </c>
      <c r="J3187" t="s">
        <v>8</v>
      </c>
      <c r="K3187" t="s">
        <v>933</v>
      </c>
      <c r="L3187">
        <v>1</v>
      </c>
    </row>
    <row r="3188" spans="1:12" x14ac:dyDescent="0.2">
      <c r="A3188" s="1" t="d">
        <v>2023-02-22</v>
      </c>
      <c r="B3188" s="45">
        <v>-1</v>
      </c>
      <c r="C3188" t="s">
        <v>20</v>
      </c>
      <c r="D3188" t="str">
        <f>_xlfn.XLOOKUP(Table2[[#This Row],[Patron Group]],$R$10:$R$24,$S$10:$S$24)</f>
        <v>Graduate</v>
      </c>
      <c r="E3188" s="1" t="d">
        <v>2023-03-01</v>
      </c>
      <c r="F3188" t="s">
        <v>1384</v>
      </c>
      <c r="G3188" t="s">
        <v>2263</v>
      </c>
      <c r="H3188" t="str">
        <f>_xlfn.XLOOKUP(Table2[[#This Row],[Unique BarCode]],$N$10:$N$37,$O$10:$O$37)</f>
        <v>HP Laptop</v>
      </c>
      <c r="I3188" t="str">
        <f>_xlfn.XLOOKUP(Table2[[#This Row],[Unique BarCode]],$N$10:$N$37,$P$10:$P$37)</f>
        <v>Device</v>
      </c>
      <c r="J3188" t="s">
        <v>8</v>
      </c>
      <c r="K3188" t="s">
        <v>1385</v>
      </c>
      <c r="L3188">
        <v>1</v>
      </c>
    </row>
    <row r="3189" spans="1:12" x14ac:dyDescent="0.2">
      <c r="A3189" s="1" t="d">
        <v>2023-02-22</v>
      </c>
      <c r="B3189" s="45">
        <v>-1</v>
      </c>
      <c r="C3189" t="s">
        <v>20</v>
      </c>
      <c r="D3189" t="str">
        <f>_xlfn.XLOOKUP(Table2[[#This Row],[Patron Group]],$R$10:$R$24,$S$10:$S$24)</f>
        <v>Graduate</v>
      </c>
      <c r="E3189" s="1" t="d">
        <v>2023-03-06</v>
      </c>
      <c r="F3189" t="s">
        <v>1803</v>
      </c>
      <c r="G3189" t="s">
        <v>2263</v>
      </c>
      <c r="H3189" t="str">
        <f>_xlfn.XLOOKUP(Table2[[#This Row],[Unique BarCode]],$N$10:$N$37,$O$10:$O$37)</f>
        <v>HP Laptop</v>
      </c>
      <c r="I3189" t="str">
        <f>_xlfn.XLOOKUP(Table2[[#This Row],[Unique BarCode]],$N$10:$N$37,$P$10:$P$37)</f>
        <v>Device</v>
      </c>
      <c r="J3189" t="s">
        <v>8</v>
      </c>
      <c r="K3189" t="s">
        <v>616</v>
      </c>
      <c r="L3189">
        <v>1</v>
      </c>
    </row>
    <row r="3190" spans="1:12" x14ac:dyDescent="0.2">
      <c r="A3190" s="1" t="d">
        <v>2023-02-22</v>
      </c>
      <c r="B3190" s="45">
        <v>-1</v>
      </c>
      <c r="C3190" t="s">
        <v>20</v>
      </c>
      <c r="D3190" t="str">
        <f>_xlfn.XLOOKUP(Table2[[#This Row],[Patron Group]],$R$10:$R$24,$S$10:$S$24)</f>
        <v>Graduate</v>
      </c>
      <c r="E3190" s="1" t="d">
        <v>2023-03-08</v>
      </c>
      <c r="F3190" t="s">
        <v>1517</v>
      </c>
      <c r="G3190" t="s">
        <v>2274</v>
      </c>
      <c r="H3190" t="str">
        <f>_xlfn.XLOOKUP(Table2[[#This Row],[Unique BarCode]],$N$10:$N$37,$O$10:$O$37)</f>
        <v>MacBook</v>
      </c>
      <c r="I3190" t="str">
        <f>_xlfn.XLOOKUP(Table2[[#This Row],[Unique BarCode]],$N$10:$N$37,$P$10:$P$37)</f>
        <v>Device</v>
      </c>
      <c r="J3190" t="s">
        <v>8</v>
      </c>
      <c r="K3190" t="s">
        <v>1517</v>
      </c>
      <c r="L3190">
        <v>1</v>
      </c>
    </row>
    <row r="3191" spans="1:12" x14ac:dyDescent="0.2">
      <c r="A3191" s="1" t="d">
        <v>2023-02-22</v>
      </c>
      <c r="B3191" s="45">
        <v>-1</v>
      </c>
      <c r="C3191" t="s">
        <v>20</v>
      </c>
      <c r="D3191" t="str">
        <f>_xlfn.XLOOKUP(Table2[[#This Row],[Patron Group]],$R$10:$R$24,$S$10:$S$24)</f>
        <v>Graduate</v>
      </c>
      <c r="E3191" s="1" t="d">
        <v>2023-03-24</v>
      </c>
      <c r="F3191" t="s">
        <v>1804</v>
      </c>
      <c r="G3191" t="s">
        <v>2275</v>
      </c>
      <c r="H3191" t="str">
        <f>_xlfn.XLOOKUP(Table2[[#This Row],[Unique BarCode]],$N$10:$N$37,$O$10:$O$37)</f>
        <v>iPad</v>
      </c>
      <c r="I3191" t="str">
        <f>_xlfn.XLOOKUP(Table2[[#This Row],[Unique BarCode]],$N$10:$N$37,$P$10:$P$37)</f>
        <v>Device</v>
      </c>
      <c r="J3191" t="s">
        <v>8</v>
      </c>
      <c r="K3191" t="s">
        <v>1805</v>
      </c>
      <c r="L3191">
        <v>1</v>
      </c>
    </row>
    <row r="3192" spans="1:12" x14ac:dyDescent="0.2">
      <c r="A3192" s="1" t="d">
        <v>2023-02-22</v>
      </c>
      <c r="B3192" s="45">
        <v>-1</v>
      </c>
      <c r="C3192" t="s">
        <v>1113</v>
      </c>
      <c r="D3192" t="str">
        <f>_xlfn.XLOOKUP(Table2[[#This Row],[Patron Group]],$R$10:$R$24,$S$10:$S$24)</f>
        <v>Graduate</v>
      </c>
      <c r="E3192" s="1" t="d">
        <v>2023-03-01</v>
      </c>
      <c r="F3192" t="s">
        <v>1373</v>
      </c>
      <c r="G3192" t="s">
        <v>2275</v>
      </c>
      <c r="H3192" t="str">
        <f>_xlfn.XLOOKUP(Table2[[#This Row],[Unique BarCode]],$N$10:$N$37,$O$10:$O$37)</f>
        <v>iPad</v>
      </c>
      <c r="I3192" t="str">
        <f>_xlfn.XLOOKUP(Table2[[#This Row],[Unique BarCode]],$N$10:$N$37,$P$10:$P$37)</f>
        <v>Device</v>
      </c>
      <c r="J3192" t="s">
        <v>8</v>
      </c>
      <c r="K3192" t="s">
        <v>1374</v>
      </c>
      <c r="L3192">
        <v>1</v>
      </c>
    </row>
    <row r="3193" spans="1:12" x14ac:dyDescent="0.2">
      <c r="A3193" s="1" t="d">
        <v>2023-02-22</v>
      </c>
      <c r="B3193" s="45">
        <v>-1</v>
      </c>
      <c r="C3193" t="s">
        <v>66</v>
      </c>
      <c r="D3193" t="str">
        <f>_xlfn.XLOOKUP(Table2[[#This Row],[Patron Group]],$R$10:$R$24,$S$10:$S$24)</f>
        <v>Graduate</v>
      </c>
      <c r="E3193" s="1" t="d">
        <v>2023-02-22</v>
      </c>
      <c r="F3193" t="s">
        <v>829</v>
      </c>
      <c r="G3193" t="s">
        <v>2271</v>
      </c>
      <c r="H3193" t="str">
        <f>_xlfn.XLOOKUP(Table2[[#This Row],[Unique BarCode]],$N$10:$N$37,$O$10:$O$37)</f>
        <v>OMNI</v>
      </c>
      <c r="I3193" t="str">
        <f>_xlfn.XLOOKUP(Table2[[#This Row],[Unique BarCode]],$N$10:$N$37,$P$10:$P$37)</f>
        <v>Charger</v>
      </c>
      <c r="J3193" t="s">
        <v>68</v>
      </c>
      <c r="K3193" t="s">
        <v>830</v>
      </c>
      <c r="L3193">
        <v>1</v>
      </c>
    </row>
    <row r="3194" spans="1:12" x14ac:dyDescent="0.2">
      <c r="A3194" s="1" t="d">
        <v>2023-02-22</v>
      </c>
      <c r="B3194" s="45">
        <v>-1</v>
      </c>
      <c r="C3194" t="s">
        <v>74</v>
      </c>
      <c r="D3194" t="str">
        <f>_xlfn.XLOOKUP(Table2[[#This Row],[Patron Group]],$R$10:$R$24,$S$10:$S$24)</f>
        <v>Staff</v>
      </c>
      <c r="E3194" s="1" t="d">
        <v>2023-03-01</v>
      </c>
      <c r="F3194" t="s">
        <v>1608</v>
      </c>
      <c r="G3194" t="s">
        <v>2273</v>
      </c>
      <c r="H3194" t="str">
        <f>_xlfn.XLOOKUP(Table2[[#This Row],[Unique BarCode]],$N$10:$N$37,$O$10:$O$37)</f>
        <v>ChromeBook</v>
      </c>
      <c r="I3194" t="str">
        <f>_xlfn.XLOOKUP(Table2[[#This Row],[Unique BarCode]],$N$10:$N$37,$P$10:$P$37)</f>
        <v>Device</v>
      </c>
      <c r="J3194" t="s">
        <v>13</v>
      </c>
      <c r="K3194" t="s">
        <v>1609</v>
      </c>
      <c r="L3194">
        <v>1</v>
      </c>
    </row>
    <row r="3195" spans="1:12" x14ac:dyDescent="0.2">
      <c r="A3195" s="1" t="d">
        <v>2023-02-22</v>
      </c>
      <c r="B3195" s="45">
        <v>-1</v>
      </c>
      <c r="C3195" t="s">
        <v>77</v>
      </c>
      <c r="D3195" t="str">
        <f>_xlfn.XLOOKUP(Table2[[#This Row],[Patron Group]],$R$10:$R$24,$S$10:$S$24)</f>
        <v>Undergraduate</v>
      </c>
      <c r="E3195" s="1" t="d">
        <v>2023-02-22</v>
      </c>
      <c r="F3195" t="s">
        <v>940</v>
      </c>
      <c r="G3195" t="s">
        <v>2302</v>
      </c>
      <c r="H3195" t="str">
        <f>_xlfn.XLOOKUP(Table2[[#This Row],[Unique BarCode]],$N$10:$N$37,$O$10:$O$37)</f>
        <v>IPHONE</v>
      </c>
      <c r="I3195" t="str">
        <f>_xlfn.XLOOKUP(Table2[[#This Row],[Unique BarCode]],$N$10:$N$37,$P$10:$P$37)</f>
        <v>Charger</v>
      </c>
      <c r="J3195" t="s">
        <v>49</v>
      </c>
      <c r="K3195" t="s">
        <v>941</v>
      </c>
      <c r="L3195">
        <v>1</v>
      </c>
    </row>
    <row r="3196" spans="1:12" x14ac:dyDescent="0.2">
      <c r="A3196" s="1" t="d">
        <v>2023-02-22</v>
      </c>
      <c r="B3196" s="45">
        <v>-1</v>
      </c>
      <c r="C3196" t="s">
        <v>77</v>
      </c>
      <c r="D3196" t="str">
        <f>_xlfn.XLOOKUP(Table2[[#This Row],[Patron Group]],$R$10:$R$24,$S$10:$S$24)</f>
        <v>Undergraduate</v>
      </c>
      <c r="E3196" s="1" t="d">
        <v>2023-02-22</v>
      </c>
      <c r="F3196" t="s">
        <v>1098</v>
      </c>
      <c r="G3196" t="s">
        <v>2276</v>
      </c>
      <c r="H3196" t="str">
        <f>_xlfn.XLOOKUP(Table2[[#This Row],[Unique BarCode]],$N$10:$N$37,$O$10:$O$37)</f>
        <v>CALC</v>
      </c>
      <c r="I3196" t="str">
        <f>_xlfn.XLOOKUP(Table2[[#This Row],[Unique BarCode]],$N$10:$N$37,$P$10:$P$37)</f>
        <v>Accessory</v>
      </c>
      <c r="J3196" t="s">
        <v>8</v>
      </c>
      <c r="K3196" t="s">
        <v>1099</v>
      </c>
      <c r="L3196">
        <v>1</v>
      </c>
    </row>
    <row r="3197" spans="1:12" x14ac:dyDescent="0.2">
      <c r="A3197" s="1" t="d">
        <v>2023-02-22</v>
      </c>
      <c r="B3197" s="45">
        <v>-1</v>
      </c>
      <c r="C3197" t="s">
        <v>77</v>
      </c>
      <c r="D3197" t="str">
        <f>_xlfn.XLOOKUP(Table2[[#This Row],[Patron Group]],$R$10:$R$24,$S$10:$S$24)</f>
        <v>Undergraduate</v>
      </c>
      <c r="E3197" s="1" t="d">
        <v>2023-02-22</v>
      </c>
      <c r="F3197" t="s">
        <v>1506</v>
      </c>
      <c r="G3197" t="s">
        <v>2276</v>
      </c>
      <c r="H3197" t="str">
        <f>_xlfn.XLOOKUP(Table2[[#This Row],[Unique BarCode]],$N$10:$N$37,$O$10:$O$37)</f>
        <v>CALC</v>
      </c>
      <c r="I3197" t="str">
        <f>_xlfn.XLOOKUP(Table2[[#This Row],[Unique BarCode]],$N$10:$N$37,$P$10:$P$37)</f>
        <v>Accessory</v>
      </c>
      <c r="J3197" t="s">
        <v>8</v>
      </c>
      <c r="K3197" t="s">
        <v>1507</v>
      </c>
      <c r="L3197">
        <v>1</v>
      </c>
    </row>
    <row r="3198" spans="1:12" x14ac:dyDescent="0.2">
      <c r="A3198" s="1" t="d">
        <v>2023-02-22</v>
      </c>
      <c r="B3198" s="45">
        <v>-1</v>
      </c>
      <c r="C3198" t="s">
        <v>77</v>
      </c>
      <c r="D3198" t="str">
        <f>_xlfn.XLOOKUP(Table2[[#This Row],[Patron Group]],$R$10:$R$24,$S$10:$S$24)</f>
        <v>Undergraduate</v>
      </c>
      <c r="E3198" s="1" t="d">
        <v>2023-02-22</v>
      </c>
      <c r="F3198" t="s">
        <v>1123</v>
      </c>
      <c r="G3198" t="s">
        <v>2276</v>
      </c>
      <c r="H3198" t="str">
        <f>_xlfn.XLOOKUP(Table2[[#This Row],[Unique BarCode]],$N$10:$N$37,$O$10:$O$37)</f>
        <v>CALC</v>
      </c>
      <c r="I3198" t="str">
        <f>_xlfn.XLOOKUP(Table2[[#This Row],[Unique BarCode]],$N$10:$N$37,$P$10:$P$37)</f>
        <v>Accessory</v>
      </c>
      <c r="J3198" t="s">
        <v>8</v>
      </c>
      <c r="K3198" t="s">
        <v>1124</v>
      </c>
      <c r="L3198">
        <v>1</v>
      </c>
    </row>
    <row r="3199" spans="1:12" x14ac:dyDescent="0.2">
      <c r="A3199" s="1" t="d">
        <v>2023-02-22</v>
      </c>
      <c r="B3199" s="45">
        <v>-1</v>
      </c>
      <c r="C3199" t="s">
        <v>77</v>
      </c>
      <c r="D3199" t="str">
        <f>_xlfn.XLOOKUP(Table2[[#This Row],[Patron Group]],$R$10:$R$24,$S$10:$S$24)</f>
        <v>Undergraduate</v>
      </c>
      <c r="E3199" s="1" t="d">
        <v>2023-02-22</v>
      </c>
      <c r="F3199" t="s">
        <v>1401</v>
      </c>
      <c r="G3199" t="s">
        <v>2276</v>
      </c>
      <c r="H3199" t="str">
        <f>_xlfn.XLOOKUP(Table2[[#This Row],[Unique BarCode]],$N$10:$N$37,$O$10:$O$37)</f>
        <v>CALC</v>
      </c>
      <c r="I3199" t="str">
        <f>_xlfn.XLOOKUP(Table2[[#This Row],[Unique BarCode]],$N$10:$N$37,$P$10:$P$37)</f>
        <v>Accessory</v>
      </c>
      <c r="J3199" t="s">
        <v>8</v>
      </c>
      <c r="L3199">
        <v>1</v>
      </c>
    </row>
    <row r="3200" spans="1:12" x14ac:dyDescent="0.2">
      <c r="A3200" s="1" t="d">
        <v>2023-02-22</v>
      </c>
      <c r="B3200" s="45">
        <v>-1</v>
      </c>
      <c r="C3200" t="s">
        <v>77</v>
      </c>
      <c r="D3200" t="str">
        <f>_xlfn.XLOOKUP(Table2[[#This Row],[Patron Group]],$R$10:$R$24,$S$10:$S$24)</f>
        <v>Undergraduate</v>
      </c>
      <c r="E3200" s="1" t="d">
        <v>2023-02-22</v>
      </c>
      <c r="F3200" t="s">
        <v>1402</v>
      </c>
      <c r="G3200" t="s">
        <v>2276</v>
      </c>
      <c r="H3200" t="str">
        <f>_xlfn.XLOOKUP(Table2[[#This Row],[Unique BarCode]],$N$10:$N$37,$O$10:$O$37)</f>
        <v>CALC</v>
      </c>
      <c r="I3200" t="str">
        <f>_xlfn.XLOOKUP(Table2[[#This Row],[Unique BarCode]],$N$10:$N$37,$P$10:$P$37)</f>
        <v>Accessory</v>
      </c>
      <c r="J3200" t="s">
        <v>8</v>
      </c>
      <c r="L3200">
        <v>1</v>
      </c>
    </row>
    <row r="3201" spans="1:12" x14ac:dyDescent="0.2">
      <c r="A3201" s="1" t="d">
        <v>2023-02-22</v>
      </c>
      <c r="B3201" s="45">
        <v>-1</v>
      </c>
      <c r="C3201" t="s">
        <v>77</v>
      </c>
      <c r="D3201" t="str">
        <f>_xlfn.XLOOKUP(Table2[[#This Row],[Patron Group]],$R$10:$R$24,$S$10:$S$24)</f>
        <v>Undergraduate</v>
      </c>
      <c r="E3201" s="1" t="d">
        <v>2023-02-22</v>
      </c>
      <c r="F3201" t="s">
        <v>1700</v>
      </c>
      <c r="G3201" t="s">
        <v>2276</v>
      </c>
      <c r="H3201" t="str">
        <f>_xlfn.XLOOKUP(Table2[[#This Row],[Unique BarCode]],$N$10:$N$37,$O$10:$O$37)</f>
        <v>CALC</v>
      </c>
      <c r="I3201" t="str">
        <f>_xlfn.XLOOKUP(Table2[[#This Row],[Unique BarCode]],$N$10:$N$37,$P$10:$P$37)</f>
        <v>Accessory</v>
      </c>
      <c r="J3201" t="s">
        <v>8</v>
      </c>
      <c r="L3201">
        <v>1</v>
      </c>
    </row>
    <row r="3202" spans="1:12" x14ac:dyDescent="0.2">
      <c r="A3202" s="1" t="d">
        <v>2023-02-22</v>
      </c>
      <c r="B3202" s="45">
        <v>-1</v>
      </c>
      <c r="C3202" t="s">
        <v>77</v>
      </c>
      <c r="D3202" t="str">
        <f>_xlfn.XLOOKUP(Table2[[#This Row],[Patron Group]],$R$10:$R$24,$S$10:$S$24)</f>
        <v>Undergraduate</v>
      </c>
      <c r="E3202" s="1" t="d">
        <v>2023-02-22</v>
      </c>
      <c r="F3202" t="s">
        <v>1055</v>
      </c>
      <c r="G3202" t="s">
        <v>2276</v>
      </c>
      <c r="H3202" t="str">
        <f>_xlfn.XLOOKUP(Table2[[#This Row],[Unique BarCode]],$N$10:$N$37,$O$10:$O$37)</f>
        <v>CALC</v>
      </c>
      <c r="I3202" t="str">
        <f>_xlfn.XLOOKUP(Table2[[#This Row],[Unique BarCode]],$N$10:$N$37,$P$10:$P$37)</f>
        <v>Accessory</v>
      </c>
      <c r="J3202" t="s">
        <v>8</v>
      </c>
      <c r="L3202">
        <v>1</v>
      </c>
    </row>
    <row r="3203" spans="1:12" x14ac:dyDescent="0.2">
      <c r="A3203" s="1" t="d">
        <v>2023-02-22</v>
      </c>
      <c r="B3203" s="45">
        <v>-1</v>
      </c>
      <c r="C3203" t="s">
        <v>77</v>
      </c>
      <c r="D3203" t="str">
        <f>_xlfn.XLOOKUP(Table2[[#This Row],[Patron Group]],$R$10:$R$24,$S$10:$S$24)</f>
        <v>Undergraduate</v>
      </c>
      <c r="E3203" s="1" t="d">
        <v>2023-02-22</v>
      </c>
      <c r="F3203" t="s">
        <v>1532</v>
      </c>
      <c r="G3203" t="s">
        <v>2276</v>
      </c>
      <c r="H3203" t="str">
        <f>_xlfn.XLOOKUP(Table2[[#This Row],[Unique BarCode]],$N$10:$N$37,$O$10:$O$37)</f>
        <v>CALC</v>
      </c>
      <c r="I3203" t="str">
        <f>_xlfn.XLOOKUP(Table2[[#This Row],[Unique BarCode]],$N$10:$N$37,$P$10:$P$37)</f>
        <v>Accessory</v>
      </c>
      <c r="J3203" t="s">
        <v>49</v>
      </c>
      <c r="L3203">
        <v>1</v>
      </c>
    </row>
    <row r="3204" spans="1:12" x14ac:dyDescent="0.2">
      <c r="A3204" s="1" t="d">
        <v>2023-02-22</v>
      </c>
      <c r="B3204" s="45">
        <v>-1</v>
      </c>
      <c r="C3204" t="s">
        <v>77</v>
      </c>
      <c r="D3204" t="str">
        <f>_xlfn.XLOOKUP(Table2[[#This Row],[Patron Group]],$R$10:$R$24,$S$10:$S$24)</f>
        <v>Undergraduate</v>
      </c>
      <c r="E3204" s="1" t="d">
        <v>2023-02-22</v>
      </c>
      <c r="F3204" t="s">
        <v>1775</v>
      </c>
      <c r="G3204" t="s">
        <v>2266</v>
      </c>
      <c r="H3204" t="str">
        <f>_xlfn.XLOOKUP(Table2[[#This Row],[Unique BarCode]],$N$10:$N$37,$O$10:$O$37)</f>
        <v>Headphones</v>
      </c>
      <c r="I3204" t="str">
        <f>_xlfn.XLOOKUP(Table2[[#This Row],[Unique BarCode]],$N$10:$N$37,$P$10:$P$37)</f>
        <v>Accessory</v>
      </c>
      <c r="J3204" t="s">
        <v>49</v>
      </c>
      <c r="K3204" t="s">
        <v>1776</v>
      </c>
      <c r="L3204">
        <v>1</v>
      </c>
    </row>
    <row r="3205" spans="1:12" x14ac:dyDescent="0.2">
      <c r="A3205" s="1" t="d">
        <v>2023-02-22</v>
      </c>
      <c r="B3205" s="45">
        <v>-1</v>
      </c>
      <c r="C3205" t="s">
        <v>77</v>
      </c>
      <c r="D3205" t="str">
        <f>_xlfn.XLOOKUP(Table2[[#This Row],[Patron Group]],$R$10:$R$24,$S$10:$S$24)</f>
        <v>Undergraduate</v>
      </c>
      <c r="E3205" s="1" t="d">
        <v>2023-02-22</v>
      </c>
      <c r="F3205" t="s">
        <v>1806</v>
      </c>
      <c r="G3205" t="s">
        <v>2266</v>
      </c>
      <c r="H3205" t="str">
        <f>_xlfn.XLOOKUP(Table2[[#This Row],[Unique BarCode]],$N$10:$N$37,$O$10:$O$37)</f>
        <v>Headphones</v>
      </c>
      <c r="I3205" t="str">
        <f>_xlfn.XLOOKUP(Table2[[#This Row],[Unique BarCode]],$N$10:$N$37,$P$10:$P$37)</f>
        <v>Accessory</v>
      </c>
      <c r="J3205" t="s">
        <v>8</v>
      </c>
      <c r="K3205" t="s">
        <v>1807</v>
      </c>
      <c r="L3205">
        <v>1</v>
      </c>
    </row>
    <row r="3206" spans="1:12" x14ac:dyDescent="0.2">
      <c r="A3206" s="1" t="d">
        <v>2023-02-22</v>
      </c>
      <c r="B3206" s="45">
        <v>-1</v>
      </c>
      <c r="C3206" t="s">
        <v>77</v>
      </c>
      <c r="D3206" t="str">
        <f>_xlfn.XLOOKUP(Table2[[#This Row],[Patron Group]],$R$10:$R$24,$S$10:$S$24)</f>
        <v>Undergraduate</v>
      </c>
      <c r="E3206" s="1" t="d">
        <v>2023-02-22</v>
      </c>
      <c r="F3206" t="s">
        <v>436</v>
      </c>
      <c r="G3206" t="s">
        <v>2282</v>
      </c>
      <c r="H3206" t="str">
        <f>_xlfn.XLOOKUP(Table2[[#This Row],[Unique BarCode]],$N$10:$N$37,$O$10:$O$37)</f>
        <v>HPUSBC</v>
      </c>
      <c r="I3206" t="str">
        <f>_xlfn.XLOOKUP(Table2[[#This Row],[Unique BarCode]],$N$10:$N$37,$P$10:$P$37)</f>
        <v>Charger</v>
      </c>
      <c r="J3206" t="s">
        <v>49</v>
      </c>
      <c r="K3206" t="s">
        <v>437</v>
      </c>
      <c r="L3206">
        <v>1</v>
      </c>
    </row>
    <row r="3207" spans="1:12" x14ac:dyDescent="0.2">
      <c r="A3207" s="1" t="d">
        <v>2023-02-22</v>
      </c>
      <c r="B3207" s="45">
        <v>-1</v>
      </c>
      <c r="C3207" t="s">
        <v>77</v>
      </c>
      <c r="D3207" t="str">
        <f>_xlfn.XLOOKUP(Table2[[#This Row],[Patron Group]],$R$10:$R$24,$S$10:$S$24)</f>
        <v>Undergraduate</v>
      </c>
      <c r="E3207" s="1" t="d">
        <v>2023-02-22</v>
      </c>
      <c r="F3207" t="s">
        <v>260</v>
      </c>
      <c r="G3207" t="s">
        <v>2282</v>
      </c>
      <c r="H3207" t="str">
        <f>_xlfn.XLOOKUP(Table2[[#This Row],[Unique BarCode]],$N$10:$N$37,$O$10:$O$37)</f>
        <v>HPUSBC</v>
      </c>
      <c r="I3207" t="str">
        <f>_xlfn.XLOOKUP(Table2[[#This Row],[Unique BarCode]],$N$10:$N$37,$P$10:$P$37)</f>
        <v>Charger</v>
      </c>
      <c r="J3207" t="s">
        <v>49</v>
      </c>
      <c r="L3207">
        <v>1</v>
      </c>
    </row>
    <row r="3208" spans="1:12" x14ac:dyDescent="0.2">
      <c r="A3208" s="1" t="d">
        <v>2023-02-22</v>
      </c>
      <c r="B3208" s="45">
        <v>-1</v>
      </c>
      <c r="C3208" t="s">
        <v>77</v>
      </c>
      <c r="D3208" t="str">
        <f>_xlfn.XLOOKUP(Table2[[#This Row],[Patron Group]],$R$10:$R$24,$S$10:$S$24)</f>
        <v>Undergraduate</v>
      </c>
      <c r="E3208" s="1" t="d">
        <v>2023-02-22</v>
      </c>
      <c r="F3208" t="s">
        <v>687</v>
      </c>
      <c r="G3208" t="s">
        <v>2282</v>
      </c>
      <c r="H3208" t="str">
        <f>_xlfn.XLOOKUP(Table2[[#This Row],[Unique BarCode]],$N$10:$N$37,$O$10:$O$37)</f>
        <v>HPUSBC</v>
      </c>
      <c r="I3208" t="str">
        <f>_xlfn.XLOOKUP(Table2[[#This Row],[Unique BarCode]],$N$10:$N$37,$P$10:$P$37)</f>
        <v>Charger</v>
      </c>
      <c r="J3208" t="s">
        <v>49</v>
      </c>
      <c r="L3208">
        <v>1</v>
      </c>
    </row>
    <row r="3209" spans="1:12" x14ac:dyDescent="0.2">
      <c r="A3209" s="1" t="d">
        <v>2023-02-22</v>
      </c>
      <c r="B3209" s="45">
        <v>-1</v>
      </c>
      <c r="C3209" t="s">
        <v>77</v>
      </c>
      <c r="D3209" t="str">
        <f>_xlfn.XLOOKUP(Table2[[#This Row],[Patron Group]],$R$10:$R$24,$S$10:$S$24)</f>
        <v>Undergraduate</v>
      </c>
      <c r="E3209" s="1" t="d">
        <v>2023-02-22</v>
      </c>
      <c r="F3209" t="s">
        <v>1179</v>
      </c>
      <c r="G3209" t="s">
        <v>2265</v>
      </c>
      <c r="H3209" t="str">
        <f>_xlfn.XLOOKUP(Table2[[#This Row],[Unique BarCode]],$N$10:$N$37,$O$10:$O$37)</f>
        <v>IPHONE</v>
      </c>
      <c r="I3209" t="str">
        <f>_xlfn.XLOOKUP(Table2[[#This Row],[Unique BarCode]],$N$10:$N$37,$P$10:$P$37)</f>
        <v>Charger</v>
      </c>
      <c r="J3209" t="s">
        <v>49</v>
      </c>
      <c r="K3209" t="s">
        <v>1180</v>
      </c>
      <c r="L3209">
        <v>1</v>
      </c>
    </row>
    <row r="3210" spans="1:12" x14ac:dyDescent="0.2">
      <c r="A3210" s="1" t="d">
        <v>2023-02-22</v>
      </c>
      <c r="B3210" s="45">
        <v>-1</v>
      </c>
      <c r="C3210" t="s">
        <v>77</v>
      </c>
      <c r="D3210" t="str">
        <f>_xlfn.XLOOKUP(Table2[[#This Row],[Patron Group]],$R$10:$R$24,$S$10:$S$24)</f>
        <v>Undergraduate</v>
      </c>
      <c r="E3210" s="1" t="d">
        <v>2023-02-22</v>
      </c>
      <c r="F3210" t="s">
        <v>579</v>
      </c>
      <c r="G3210" t="s">
        <v>2265</v>
      </c>
      <c r="H3210" t="str">
        <f>_xlfn.XLOOKUP(Table2[[#This Row],[Unique BarCode]],$N$10:$N$37,$O$10:$O$37)</f>
        <v>IPHONE</v>
      </c>
      <c r="I3210" t="str">
        <f>_xlfn.XLOOKUP(Table2[[#This Row],[Unique BarCode]],$N$10:$N$37,$P$10:$P$37)</f>
        <v>Charger</v>
      </c>
      <c r="J3210" t="s">
        <v>49</v>
      </c>
      <c r="K3210" t="s">
        <v>580</v>
      </c>
      <c r="L3210">
        <v>1</v>
      </c>
    </row>
    <row r="3211" spans="1:12" x14ac:dyDescent="0.2">
      <c r="A3211" s="1" t="d">
        <v>2023-02-22</v>
      </c>
      <c r="B3211" s="45">
        <v>-1</v>
      </c>
      <c r="C3211" t="s">
        <v>77</v>
      </c>
      <c r="D3211" t="str">
        <f>_xlfn.XLOOKUP(Table2[[#This Row],[Patron Group]],$R$10:$R$24,$S$10:$S$24)</f>
        <v>Undergraduate</v>
      </c>
      <c r="E3211" s="1" t="d">
        <v>2023-02-22</v>
      </c>
      <c r="F3211" t="s">
        <v>581</v>
      </c>
      <c r="G3211" t="s">
        <v>2265</v>
      </c>
      <c r="H3211" t="str">
        <f>_xlfn.XLOOKUP(Table2[[#This Row],[Unique BarCode]],$N$10:$N$37,$O$10:$O$37)</f>
        <v>IPHONE</v>
      </c>
      <c r="I3211" t="str">
        <f>_xlfn.XLOOKUP(Table2[[#This Row],[Unique BarCode]],$N$10:$N$37,$P$10:$P$37)</f>
        <v>Charger</v>
      </c>
      <c r="J3211" t="s">
        <v>49</v>
      </c>
      <c r="K3211" t="s">
        <v>582</v>
      </c>
      <c r="L3211">
        <v>1</v>
      </c>
    </row>
    <row r="3212" spans="1:12" x14ac:dyDescent="0.2">
      <c r="A3212" s="1" t="d">
        <v>2023-02-22</v>
      </c>
      <c r="B3212" s="45">
        <v>-1</v>
      </c>
      <c r="C3212" t="s">
        <v>77</v>
      </c>
      <c r="D3212" t="str">
        <f>_xlfn.XLOOKUP(Table2[[#This Row],[Patron Group]],$R$10:$R$24,$S$10:$S$24)</f>
        <v>Undergraduate</v>
      </c>
      <c r="E3212" s="1" t="d">
        <v>2023-02-22</v>
      </c>
      <c r="F3212" t="s">
        <v>84</v>
      </c>
      <c r="G3212" t="s">
        <v>2265</v>
      </c>
      <c r="H3212" t="str">
        <f>_xlfn.XLOOKUP(Table2[[#This Row],[Unique BarCode]],$N$10:$N$37,$O$10:$O$37)</f>
        <v>IPHONE</v>
      </c>
      <c r="I3212" t="str">
        <f>_xlfn.XLOOKUP(Table2[[#This Row],[Unique BarCode]],$N$10:$N$37,$P$10:$P$37)</f>
        <v>Charger</v>
      </c>
      <c r="J3212" t="s">
        <v>8</v>
      </c>
      <c r="K3212" t="s">
        <v>85</v>
      </c>
      <c r="L3212">
        <v>1</v>
      </c>
    </row>
    <row r="3213" spans="1:12" x14ac:dyDescent="0.2">
      <c r="A3213" s="1" t="d">
        <v>2023-02-22</v>
      </c>
      <c r="B3213" s="45">
        <v>-1</v>
      </c>
      <c r="C3213" t="s">
        <v>77</v>
      </c>
      <c r="D3213" t="str">
        <f>_xlfn.XLOOKUP(Table2[[#This Row],[Patron Group]],$R$10:$R$24,$S$10:$S$24)</f>
        <v>Undergraduate</v>
      </c>
      <c r="E3213" s="1" t="d">
        <v>2023-02-22</v>
      </c>
      <c r="F3213" t="s">
        <v>1369</v>
      </c>
      <c r="G3213" t="s">
        <v>2265</v>
      </c>
      <c r="H3213" t="str">
        <f>_xlfn.XLOOKUP(Table2[[#This Row],[Unique BarCode]],$N$10:$N$37,$O$10:$O$37)</f>
        <v>IPHONE</v>
      </c>
      <c r="I3213" t="str">
        <f>_xlfn.XLOOKUP(Table2[[#This Row],[Unique BarCode]],$N$10:$N$37,$P$10:$P$37)</f>
        <v>Charger</v>
      </c>
      <c r="J3213" t="s">
        <v>8</v>
      </c>
      <c r="K3213" t="s">
        <v>1370</v>
      </c>
      <c r="L3213">
        <v>1</v>
      </c>
    </row>
    <row r="3214" spans="1:12" x14ac:dyDescent="0.2">
      <c r="A3214" s="1" t="d">
        <v>2023-02-22</v>
      </c>
      <c r="B3214" s="45">
        <v>-1</v>
      </c>
      <c r="C3214" t="s">
        <v>77</v>
      </c>
      <c r="D3214" t="str">
        <f>_xlfn.XLOOKUP(Table2[[#This Row],[Patron Group]],$R$10:$R$24,$S$10:$S$24)</f>
        <v>Undergraduate</v>
      </c>
      <c r="E3214" s="1" t="d">
        <v>2023-02-22</v>
      </c>
      <c r="F3214" t="s">
        <v>839</v>
      </c>
      <c r="G3214" t="s">
        <v>2265</v>
      </c>
      <c r="H3214" t="str">
        <f>_xlfn.XLOOKUP(Table2[[#This Row],[Unique BarCode]],$N$10:$N$37,$O$10:$O$37)</f>
        <v>IPHONE</v>
      </c>
      <c r="I3214" t="str">
        <f>_xlfn.XLOOKUP(Table2[[#This Row],[Unique BarCode]],$N$10:$N$37,$P$10:$P$37)</f>
        <v>Charger</v>
      </c>
      <c r="J3214" t="s">
        <v>8</v>
      </c>
      <c r="K3214" t="s">
        <v>840</v>
      </c>
      <c r="L3214">
        <v>1</v>
      </c>
    </row>
    <row r="3215" spans="1:12" x14ac:dyDescent="0.2">
      <c r="A3215" s="1" t="d">
        <v>2023-02-22</v>
      </c>
      <c r="B3215" s="45">
        <v>-1</v>
      </c>
      <c r="C3215" t="s">
        <v>77</v>
      </c>
      <c r="D3215" t="str">
        <f>_xlfn.XLOOKUP(Table2[[#This Row],[Patron Group]],$R$10:$R$24,$S$10:$S$24)</f>
        <v>Undergraduate</v>
      </c>
      <c r="E3215" s="1" t="d">
        <v>2023-02-22</v>
      </c>
      <c r="F3215" t="s">
        <v>1497</v>
      </c>
      <c r="G3215" t="s">
        <v>2265</v>
      </c>
      <c r="H3215" t="str">
        <f>_xlfn.XLOOKUP(Table2[[#This Row],[Unique BarCode]],$N$10:$N$37,$O$10:$O$37)</f>
        <v>IPHONE</v>
      </c>
      <c r="I3215" t="str">
        <f>_xlfn.XLOOKUP(Table2[[#This Row],[Unique BarCode]],$N$10:$N$37,$P$10:$P$37)</f>
        <v>Charger</v>
      </c>
      <c r="J3215" t="s">
        <v>8</v>
      </c>
      <c r="L3215">
        <v>1</v>
      </c>
    </row>
    <row r="3216" spans="1:12" x14ac:dyDescent="0.2">
      <c r="A3216" s="1" t="d">
        <v>2023-02-22</v>
      </c>
      <c r="B3216" s="45">
        <v>-1</v>
      </c>
      <c r="C3216" t="s">
        <v>77</v>
      </c>
      <c r="D3216" t="str">
        <f>_xlfn.XLOOKUP(Table2[[#This Row],[Patron Group]],$R$10:$R$24,$S$10:$S$24)</f>
        <v>Undergraduate</v>
      </c>
      <c r="E3216" s="1" t="d">
        <v>2023-02-22</v>
      </c>
      <c r="F3216" t="s">
        <v>86</v>
      </c>
      <c r="G3216" t="s">
        <v>2265</v>
      </c>
      <c r="H3216" t="str">
        <f>_xlfn.XLOOKUP(Table2[[#This Row],[Unique BarCode]],$N$10:$N$37,$O$10:$O$37)</f>
        <v>IPHONE</v>
      </c>
      <c r="I3216" t="str">
        <f>_xlfn.XLOOKUP(Table2[[#This Row],[Unique BarCode]],$N$10:$N$37,$P$10:$P$37)</f>
        <v>Charger</v>
      </c>
      <c r="J3216" t="s">
        <v>8</v>
      </c>
      <c r="K3216" t="s">
        <v>87</v>
      </c>
      <c r="L3216">
        <v>1</v>
      </c>
    </row>
    <row r="3217" spans="1:12" x14ac:dyDescent="0.2">
      <c r="A3217" s="1" t="d">
        <v>2023-02-22</v>
      </c>
      <c r="B3217" s="45">
        <v>-1</v>
      </c>
      <c r="C3217" t="s">
        <v>77</v>
      </c>
      <c r="D3217" t="str">
        <f>_xlfn.XLOOKUP(Table2[[#This Row],[Patron Group]],$R$10:$R$24,$S$10:$S$24)</f>
        <v>Undergraduate</v>
      </c>
      <c r="E3217" s="1" t="d">
        <v>2023-02-22</v>
      </c>
      <c r="F3217" t="s">
        <v>433</v>
      </c>
      <c r="G3217" t="s">
        <v>2265</v>
      </c>
      <c r="H3217" t="str">
        <f>_xlfn.XLOOKUP(Table2[[#This Row],[Unique BarCode]],$N$10:$N$37,$O$10:$O$37)</f>
        <v>IPHONE</v>
      </c>
      <c r="I3217" t="str">
        <f>_xlfn.XLOOKUP(Table2[[#This Row],[Unique BarCode]],$N$10:$N$37,$P$10:$P$37)</f>
        <v>Charger</v>
      </c>
      <c r="J3217" t="s">
        <v>8</v>
      </c>
      <c r="K3217" t="s">
        <v>434</v>
      </c>
      <c r="L3217">
        <v>1</v>
      </c>
    </row>
    <row r="3218" spans="1:12" x14ac:dyDescent="0.2">
      <c r="A3218" s="1" t="d">
        <v>2023-02-22</v>
      </c>
      <c r="B3218" s="45">
        <v>-1</v>
      </c>
      <c r="C3218" t="s">
        <v>77</v>
      </c>
      <c r="D3218" t="str">
        <f>_xlfn.XLOOKUP(Table2[[#This Row],[Patron Group]],$R$10:$R$24,$S$10:$S$24)</f>
        <v>Undergraduate</v>
      </c>
      <c r="E3218" s="1" t="d">
        <v>2023-02-22</v>
      </c>
      <c r="F3218" t="s">
        <v>29</v>
      </c>
      <c r="G3218" t="s">
        <v>2265</v>
      </c>
      <c r="H3218" t="str">
        <f>_xlfn.XLOOKUP(Table2[[#This Row],[Unique BarCode]],$N$10:$N$37,$O$10:$O$37)</f>
        <v>IPHONE</v>
      </c>
      <c r="I3218" t="str">
        <f>_xlfn.XLOOKUP(Table2[[#This Row],[Unique BarCode]],$N$10:$N$37,$P$10:$P$37)</f>
        <v>Charger</v>
      </c>
      <c r="J3218" t="s">
        <v>8</v>
      </c>
      <c r="K3218" t="s">
        <v>30</v>
      </c>
      <c r="L3218">
        <v>1</v>
      </c>
    </row>
    <row r="3219" spans="1:12" x14ac:dyDescent="0.2">
      <c r="A3219" s="1" t="d">
        <v>2023-02-22</v>
      </c>
      <c r="B3219" s="45">
        <v>-1</v>
      </c>
      <c r="C3219" t="s">
        <v>77</v>
      </c>
      <c r="D3219" t="str">
        <f>_xlfn.XLOOKUP(Table2[[#This Row],[Patron Group]],$R$10:$R$24,$S$10:$S$24)</f>
        <v>Undergraduate</v>
      </c>
      <c r="E3219" s="1" t="d">
        <v>2023-02-22</v>
      </c>
      <c r="F3219" t="s">
        <v>220</v>
      </c>
      <c r="G3219" t="s">
        <v>2265</v>
      </c>
      <c r="H3219" t="str">
        <f>_xlfn.XLOOKUP(Table2[[#This Row],[Unique BarCode]],$N$10:$N$37,$O$10:$O$37)</f>
        <v>IPHONE</v>
      </c>
      <c r="I3219" t="str">
        <f>_xlfn.XLOOKUP(Table2[[#This Row],[Unique BarCode]],$N$10:$N$37,$P$10:$P$37)</f>
        <v>Charger</v>
      </c>
      <c r="J3219" t="s">
        <v>13</v>
      </c>
      <c r="K3219" t="s">
        <v>221</v>
      </c>
      <c r="L3219">
        <v>1</v>
      </c>
    </row>
    <row r="3220" spans="1:12" x14ac:dyDescent="0.2">
      <c r="A3220" s="1" t="d">
        <v>2023-02-22</v>
      </c>
      <c r="B3220" s="45">
        <v>-1</v>
      </c>
      <c r="C3220" t="s">
        <v>77</v>
      </c>
      <c r="D3220" t="str">
        <f>_xlfn.XLOOKUP(Table2[[#This Row],[Patron Group]],$R$10:$R$24,$S$10:$S$24)</f>
        <v>Undergraduate</v>
      </c>
      <c r="E3220" s="1" t="d">
        <v>2023-02-22</v>
      </c>
      <c r="F3220" t="s">
        <v>266</v>
      </c>
      <c r="G3220" t="s">
        <v>2265</v>
      </c>
      <c r="H3220" t="str">
        <f>_xlfn.XLOOKUP(Table2[[#This Row],[Unique BarCode]],$N$10:$N$37,$O$10:$O$37)</f>
        <v>IPHONE</v>
      </c>
      <c r="I3220" t="str">
        <f>_xlfn.XLOOKUP(Table2[[#This Row],[Unique BarCode]],$N$10:$N$37,$P$10:$P$37)</f>
        <v>Charger</v>
      </c>
      <c r="J3220" t="s">
        <v>8</v>
      </c>
      <c r="L3220">
        <v>1</v>
      </c>
    </row>
    <row r="3221" spans="1:12" x14ac:dyDescent="0.2">
      <c r="A3221" s="1" t="d">
        <v>2023-02-22</v>
      </c>
      <c r="B3221" s="45">
        <v>-1</v>
      </c>
      <c r="C3221" t="s">
        <v>77</v>
      </c>
      <c r="D3221" t="str">
        <f>_xlfn.XLOOKUP(Table2[[#This Row],[Patron Group]],$R$10:$R$24,$S$10:$S$24)</f>
        <v>Undergraduate</v>
      </c>
      <c r="E3221" s="1" t="d">
        <v>2023-02-22</v>
      </c>
      <c r="F3221" t="s">
        <v>33</v>
      </c>
      <c r="G3221" t="s">
        <v>2268</v>
      </c>
      <c r="H3221" t="str">
        <f>_xlfn.XLOOKUP(Table2[[#This Row],[Unique BarCode]],$N$10:$N$37,$O$10:$O$37)</f>
        <v>MACCHRG</v>
      </c>
      <c r="I3221" t="str">
        <f>_xlfn.XLOOKUP(Table2[[#This Row],[Unique BarCode]],$N$10:$N$37,$P$10:$P$37)</f>
        <v>Charger</v>
      </c>
      <c r="J3221" t="s">
        <v>8</v>
      </c>
      <c r="K3221" t="s">
        <v>34</v>
      </c>
      <c r="L3221">
        <v>1</v>
      </c>
    </row>
    <row r="3222" spans="1:12" x14ac:dyDescent="0.2">
      <c r="A3222" s="1" t="d">
        <v>2023-02-22</v>
      </c>
      <c r="B3222" s="45">
        <v>-1</v>
      </c>
      <c r="C3222" t="s">
        <v>77</v>
      </c>
      <c r="D3222" t="str">
        <f>_xlfn.XLOOKUP(Table2[[#This Row],[Patron Group]],$R$10:$R$24,$S$10:$S$24)</f>
        <v>Undergraduate</v>
      </c>
      <c r="E3222" s="1" t="d">
        <v>2023-02-22</v>
      </c>
      <c r="F3222" t="s">
        <v>465</v>
      </c>
      <c r="G3222" t="s">
        <v>2268</v>
      </c>
      <c r="H3222" t="str">
        <f>_xlfn.XLOOKUP(Table2[[#This Row],[Unique BarCode]],$N$10:$N$37,$O$10:$O$37)</f>
        <v>MACCHRG</v>
      </c>
      <c r="I3222" t="str">
        <f>_xlfn.XLOOKUP(Table2[[#This Row],[Unique BarCode]],$N$10:$N$37,$P$10:$P$37)</f>
        <v>Charger</v>
      </c>
      <c r="J3222" t="s">
        <v>8</v>
      </c>
      <c r="K3222" t="s">
        <v>466</v>
      </c>
      <c r="L3222">
        <v>1</v>
      </c>
    </row>
    <row r="3223" spans="1:12" x14ac:dyDescent="0.2">
      <c r="A3223" s="1" t="d">
        <v>2023-02-22</v>
      </c>
      <c r="B3223" s="45">
        <v>-1</v>
      </c>
      <c r="C3223" t="s">
        <v>77</v>
      </c>
      <c r="D3223" t="str">
        <f>_xlfn.XLOOKUP(Table2[[#This Row],[Patron Group]],$R$10:$R$24,$S$10:$S$24)</f>
        <v>Undergraduate</v>
      </c>
      <c r="E3223" s="1" t="d">
        <v>2023-02-22</v>
      </c>
      <c r="F3223" t="s">
        <v>1714</v>
      </c>
      <c r="G3223" t="s">
        <v>2296</v>
      </c>
      <c r="H3223" t="str">
        <f>_xlfn.XLOOKUP(Table2[[#This Row],[Unique BarCode]],$N$10:$N$37,$O$10:$O$37)</f>
        <v>MACUSBC</v>
      </c>
      <c r="I3223" t="str">
        <f>_xlfn.XLOOKUP(Table2[[#This Row],[Unique BarCode]],$N$10:$N$37,$P$10:$P$37)</f>
        <v>Charger</v>
      </c>
      <c r="J3223" t="s">
        <v>8</v>
      </c>
      <c r="K3223" t="s">
        <v>578</v>
      </c>
      <c r="L3223">
        <v>1</v>
      </c>
    </row>
    <row r="3224" spans="1:12" x14ac:dyDescent="0.2">
      <c r="A3224" s="1" t="d">
        <v>2023-02-22</v>
      </c>
      <c r="B3224" s="45">
        <v>-1</v>
      </c>
      <c r="C3224" t="s">
        <v>77</v>
      </c>
      <c r="D3224" t="str">
        <f>_xlfn.XLOOKUP(Table2[[#This Row],[Patron Group]],$R$10:$R$24,$S$10:$S$24)</f>
        <v>Undergraduate</v>
      </c>
      <c r="E3224" s="1" t="d">
        <v>2023-02-22</v>
      </c>
      <c r="F3224" t="s">
        <v>1688</v>
      </c>
      <c r="G3224" t="s">
        <v>2296</v>
      </c>
      <c r="H3224" t="str">
        <f>_xlfn.XLOOKUP(Table2[[#This Row],[Unique BarCode]],$N$10:$N$37,$O$10:$O$37)</f>
        <v>MACUSBC</v>
      </c>
      <c r="I3224" t="str">
        <f>_xlfn.XLOOKUP(Table2[[#This Row],[Unique BarCode]],$N$10:$N$37,$P$10:$P$37)</f>
        <v>Charger</v>
      </c>
      <c r="J3224" t="s">
        <v>8</v>
      </c>
      <c r="K3224" t="s">
        <v>225</v>
      </c>
      <c r="L3224">
        <v>1</v>
      </c>
    </row>
    <row r="3225" spans="1:12" x14ac:dyDescent="0.2">
      <c r="A3225" s="1" t="d">
        <v>2023-02-22</v>
      </c>
      <c r="B3225" s="45">
        <v>-1</v>
      </c>
      <c r="C3225" t="s">
        <v>77</v>
      </c>
      <c r="D3225" t="str">
        <f>_xlfn.XLOOKUP(Table2[[#This Row],[Patron Group]],$R$10:$R$24,$S$10:$S$24)</f>
        <v>Undergraduate</v>
      </c>
      <c r="E3225" s="1" t="d">
        <v>2023-02-22</v>
      </c>
      <c r="F3225" t="s">
        <v>1630</v>
      </c>
      <c r="G3225" t="s">
        <v>2296</v>
      </c>
      <c r="H3225" t="str">
        <f>_xlfn.XLOOKUP(Table2[[#This Row],[Unique BarCode]],$N$10:$N$37,$O$10:$O$37)</f>
        <v>MACUSBC</v>
      </c>
      <c r="I3225" t="str">
        <f>_xlfn.XLOOKUP(Table2[[#This Row],[Unique BarCode]],$N$10:$N$37,$P$10:$P$37)</f>
        <v>Charger</v>
      </c>
      <c r="J3225" t="s">
        <v>8</v>
      </c>
      <c r="K3225" t="s">
        <v>470</v>
      </c>
      <c r="L3225">
        <v>1</v>
      </c>
    </row>
    <row r="3226" spans="1:12" x14ac:dyDescent="0.2">
      <c r="A3226" s="1" t="d">
        <v>2023-02-22</v>
      </c>
      <c r="B3226" s="45">
        <v>-1</v>
      </c>
      <c r="C3226" t="s">
        <v>77</v>
      </c>
      <c r="D3226" t="str">
        <f>_xlfn.XLOOKUP(Table2[[#This Row],[Patron Group]],$R$10:$R$24,$S$10:$S$24)</f>
        <v>Undergraduate</v>
      </c>
      <c r="E3226" s="1" t="d">
        <v>2023-02-22</v>
      </c>
      <c r="F3226" t="s">
        <v>1621</v>
      </c>
      <c r="G3226" t="s">
        <v>2296</v>
      </c>
      <c r="H3226" t="str">
        <f>_xlfn.XLOOKUP(Table2[[#This Row],[Unique BarCode]],$N$10:$N$37,$O$10:$O$37)</f>
        <v>MACUSBC</v>
      </c>
      <c r="I3226" t="str">
        <f>_xlfn.XLOOKUP(Table2[[#This Row],[Unique BarCode]],$N$10:$N$37,$P$10:$P$37)</f>
        <v>Charger</v>
      </c>
      <c r="J3226" t="s">
        <v>8</v>
      </c>
      <c r="K3226" t="s">
        <v>472</v>
      </c>
      <c r="L3226">
        <v>1</v>
      </c>
    </row>
    <row r="3227" spans="1:12" x14ac:dyDescent="0.2">
      <c r="A3227" s="1" t="d">
        <v>2023-02-22</v>
      </c>
      <c r="B3227" s="45">
        <v>-1</v>
      </c>
      <c r="C3227" t="s">
        <v>77</v>
      </c>
      <c r="D3227" t="str">
        <f>_xlfn.XLOOKUP(Table2[[#This Row],[Patron Group]],$R$10:$R$24,$S$10:$S$24)</f>
        <v>Undergraduate</v>
      </c>
      <c r="E3227" s="1" t="d">
        <v>2023-02-22</v>
      </c>
      <c r="F3227" t="s">
        <v>1631</v>
      </c>
      <c r="G3227" t="s">
        <v>2296</v>
      </c>
      <c r="H3227" t="str">
        <f>_xlfn.XLOOKUP(Table2[[#This Row],[Unique BarCode]],$N$10:$N$37,$O$10:$O$37)</f>
        <v>MACUSBC</v>
      </c>
      <c r="I3227" t="str">
        <f>_xlfn.XLOOKUP(Table2[[#This Row],[Unique BarCode]],$N$10:$N$37,$P$10:$P$37)</f>
        <v>Charger</v>
      </c>
      <c r="J3227" t="s">
        <v>8</v>
      </c>
      <c r="K3227" t="s">
        <v>277</v>
      </c>
      <c r="L3227">
        <v>1</v>
      </c>
    </row>
    <row r="3228" spans="1:12" x14ac:dyDescent="0.2">
      <c r="A3228" s="1" t="d">
        <v>2023-02-22</v>
      </c>
      <c r="B3228" s="45">
        <v>-1</v>
      </c>
      <c r="C3228" t="s">
        <v>77</v>
      </c>
      <c r="D3228" t="str">
        <f>_xlfn.XLOOKUP(Table2[[#This Row],[Patron Group]],$R$10:$R$24,$S$10:$S$24)</f>
        <v>Undergraduate</v>
      </c>
      <c r="E3228" s="1" t="d">
        <v>2023-02-22</v>
      </c>
      <c r="F3228" t="s">
        <v>1651</v>
      </c>
      <c r="G3228" t="s">
        <v>2296</v>
      </c>
      <c r="H3228" t="str">
        <f>_xlfn.XLOOKUP(Table2[[#This Row],[Unique BarCode]],$N$10:$N$37,$O$10:$O$37)</f>
        <v>MACUSBC</v>
      </c>
      <c r="I3228" t="str">
        <f>_xlfn.XLOOKUP(Table2[[#This Row],[Unique BarCode]],$N$10:$N$37,$P$10:$P$37)</f>
        <v>Charger</v>
      </c>
      <c r="J3228" t="s">
        <v>8</v>
      </c>
      <c r="K3228" t="s">
        <v>92</v>
      </c>
      <c r="L3228">
        <v>1</v>
      </c>
    </row>
    <row r="3229" spans="1:12" x14ac:dyDescent="0.2">
      <c r="A3229" s="1" t="d">
        <v>2023-02-22</v>
      </c>
      <c r="B3229" s="45">
        <v>-1</v>
      </c>
      <c r="C3229" t="s">
        <v>77</v>
      </c>
      <c r="D3229" t="str">
        <f>_xlfn.XLOOKUP(Table2[[#This Row],[Patron Group]],$R$10:$R$24,$S$10:$S$24)</f>
        <v>Undergraduate</v>
      </c>
      <c r="E3229" s="1" t="d">
        <v>2023-02-22</v>
      </c>
      <c r="F3229" t="s">
        <v>1633</v>
      </c>
      <c r="G3229" t="s">
        <v>2296</v>
      </c>
      <c r="H3229" t="str">
        <f>_xlfn.XLOOKUP(Table2[[#This Row],[Unique BarCode]],$N$10:$N$37,$O$10:$O$37)</f>
        <v>MACUSBC</v>
      </c>
      <c r="I3229" t="str">
        <f>_xlfn.XLOOKUP(Table2[[#This Row],[Unique BarCode]],$N$10:$N$37,$P$10:$P$37)</f>
        <v>Charger</v>
      </c>
      <c r="J3229" t="s">
        <v>8</v>
      </c>
      <c r="K3229" t="s">
        <v>844</v>
      </c>
      <c r="L3229">
        <v>1</v>
      </c>
    </row>
    <row r="3230" spans="1:12" x14ac:dyDescent="0.2">
      <c r="A3230" s="1" t="d">
        <v>2023-02-22</v>
      </c>
      <c r="B3230" s="45">
        <v>-1</v>
      </c>
      <c r="C3230" t="s">
        <v>77</v>
      </c>
      <c r="D3230" t="str">
        <f>_xlfn.XLOOKUP(Table2[[#This Row],[Patron Group]],$R$10:$R$24,$S$10:$S$24)</f>
        <v>Undergraduate</v>
      </c>
      <c r="E3230" s="1" t="d">
        <v>2023-02-22</v>
      </c>
      <c r="F3230" t="s">
        <v>1634</v>
      </c>
      <c r="G3230" t="s">
        <v>2296</v>
      </c>
      <c r="H3230" t="str">
        <f>_xlfn.XLOOKUP(Table2[[#This Row],[Unique BarCode]],$N$10:$N$37,$O$10:$O$37)</f>
        <v>MACUSBC</v>
      </c>
      <c r="I3230" t="str">
        <f>_xlfn.XLOOKUP(Table2[[#This Row],[Unique BarCode]],$N$10:$N$37,$P$10:$P$37)</f>
        <v>Charger</v>
      </c>
      <c r="J3230" t="s">
        <v>8</v>
      </c>
      <c r="K3230" t="s">
        <v>38</v>
      </c>
      <c r="L3230">
        <v>1</v>
      </c>
    </row>
    <row r="3231" spans="1:12" x14ac:dyDescent="0.2">
      <c r="A3231" s="1" t="d">
        <v>2023-02-22</v>
      </c>
      <c r="B3231" s="45">
        <v>-1</v>
      </c>
      <c r="C3231" t="s">
        <v>77</v>
      </c>
      <c r="D3231" t="str">
        <f>_xlfn.XLOOKUP(Table2[[#This Row],[Patron Group]],$R$10:$R$24,$S$10:$S$24)</f>
        <v>Undergraduate</v>
      </c>
      <c r="E3231" s="1" t="d">
        <v>2023-02-22</v>
      </c>
      <c r="F3231" t="s">
        <v>1652</v>
      </c>
      <c r="G3231" t="s">
        <v>2296</v>
      </c>
      <c r="H3231" t="str">
        <f>_xlfn.XLOOKUP(Table2[[#This Row],[Unique BarCode]],$N$10:$N$37,$O$10:$O$37)</f>
        <v>MACUSBC</v>
      </c>
      <c r="I3231" t="str">
        <f>_xlfn.XLOOKUP(Table2[[#This Row],[Unique BarCode]],$N$10:$N$37,$P$10:$P$37)</f>
        <v>Charger</v>
      </c>
      <c r="J3231" t="s">
        <v>8</v>
      </c>
      <c r="K3231" t="s">
        <v>40</v>
      </c>
      <c r="L3231">
        <v>1</v>
      </c>
    </row>
    <row r="3232" spans="1:12" x14ac:dyDescent="0.2">
      <c r="A3232" s="1" t="d">
        <v>2023-02-22</v>
      </c>
      <c r="B3232" s="45">
        <v>-1</v>
      </c>
      <c r="C3232" t="s">
        <v>77</v>
      </c>
      <c r="D3232" t="str">
        <f>_xlfn.XLOOKUP(Table2[[#This Row],[Patron Group]],$R$10:$R$24,$S$10:$S$24)</f>
        <v>Undergraduate</v>
      </c>
      <c r="E3232" s="1" t="d">
        <v>2023-02-22</v>
      </c>
      <c r="F3232" t="s">
        <v>1808</v>
      </c>
      <c r="G3232" t="s">
        <v>2293</v>
      </c>
      <c r="H3232" t="str">
        <f>_xlfn.XLOOKUP(Table2[[#This Row],[Unique BarCode]],$N$10:$N$37,$O$10:$O$37)</f>
        <v>OLDMACCHRG</v>
      </c>
      <c r="I3232" t="str">
        <f>_xlfn.XLOOKUP(Table2[[#This Row],[Unique BarCode]],$N$10:$N$37,$P$10:$P$37)</f>
        <v>Charger</v>
      </c>
      <c r="J3232" t="s">
        <v>49</v>
      </c>
      <c r="K3232" t="s">
        <v>1809</v>
      </c>
      <c r="L3232">
        <v>1</v>
      </c>
    </row>
    <row r="3233" spans="1:12" x14ac:dyDescent="0.2">
      <c r="A3233" s="1" t="d">
        <v>2023-02-22</v>
      </c>
      <c r="B3233" s="45">
        <v>-1</v>
      </c>
      <c r="C3233" t="s">
        <v>77</v>
      </c>
      <c r="D3233" t="str">
        <f>_xlfn.XLOOKUP(Table2[[#This Row],[Patron Group]],$R$10:$R$24,$S$10:$S$24)</f>
        <v>Undergraduate</v>
      </c>
      <c r="E3233" s="1" t="d">
        <v>2023-02-22</v>
      </c>
      <c r="F3233" t="s">
        <v>1780</v>
      </c>
      <c r="G3233" t="s">
        <v>2271</v>
      </c>
      <c r="H3233" t="str">
        <f>_xlfn.XLOOKUP(Table2[[#This Row],[Unique BarCode]],$N$10:$N$37,$O$10:$O$37)</f>
        <v>OMNI</v>
      </c>
      <c r="I3233" t="str">
        <f>_xlfn.XLOOKUP(Table2[[#This Row],[Unique BarCode]],$N$10:$N$37,$P$10:$P$37)</f>
        <v>Charger</v>
      </c>
      <c r="J3233" t="s">
        <v>49</v>
      </c>
      <c r="K3233" t="s">
        <v>1781</v>
      </c>
      <c r="L3233">
        <v>1</v>
      </c>
    </row>
    <row r="3234" spans="1:12" x14ac:dyDescent="0.2">
      <c r="A3234" s="1" t="d">
        <v>2023-02-22</v>
      </c>
      <c r="B3234" s="45">
        <v>-1</v>
      </c>
      <c r="C3234" t="s">
        <v>77</v>
      </c>
      <c r="D3234" t="str">
        <f>_xlfn.XLOOKUP(Table2[[#This Row],[Patron Group]],$R$10:$R$24,$S$10:$S$24)</f>
        <v>Undergraduate</v>
      </c>
      <c r="E3234" s="1" t="d">
        <v>2023-02-22</v>
      </c>
      <c r="F3234" t="s">
        <v>1035</v>
      </c>
      <c r="G3234" t="s">
        <v>2271</v>
      </c>
      <c r="H3234" t="str">
        <f>_xlfn.XLOOKUP(Table2[[#This Row],[Unique BarCode]],$N$10:$N$37,$O$10:$O$37)</f>
        <v>OMNI</v>
      </c>
      <c r="I3234" t="str">
        <f>_xlfn.XLOOKUP(Table2[[#This Row],[Unique BarCode]],$N$10:$N$37,$P$10:$P$37)</f>
        <v>Charger</v>
      </c>
      <c r="J3234" t="s">
        <v>49</v>
      </c>
      <c r="K3234" t="s">
        <v>1036</v>
      </c>
      <c r="L3234">
        <v>1</v>
      </c>
    </row>
    <row r="3235" spans="1:12" x14ac:dyDescent="0.2">
      <c r="A3235" s="1" t="d">
        <v>2023-02-22</v>
      </c>
      <c r="B3235" s="45">
        <v>-1</v>
      </c>
      <c r="C3235" t="s">
        <v>77</v>
      </c>
      <c r="D3235" t="str">
        <f>_xlfn.XLOOKUP(Table2[[#This Row],[Patron Group]],$R$10:$R$24,$S$10:$S$24)</f>
        <v>Undergraduate</v>
      </c>
      <c r="E3235" s="1" t="d">
        <v>2023-02-22</v>
      </c>
      <c r="F3235" t="s">
        <v>1680</v>
      </c>
      <c r="G3235" t="s">
        <v>2271</v>
      </c>
      <c r="H3235" t="str">
        <f>_xlfn.XLOOKUP(Table2[[#This Row],[Unique BarCode]],$N$10:$N$37,$O$10:$O$37)</f>
        <v>OMNI</v>
      </c>
      <c r="I3235" t="str">
        <f>_xlfn.XLOOKUP(Table2[[#This Row],[Unique BarCode]],$N$10:$N$37,$P$10:$P$37)</f>
        <v>Charger</v>
      </c>
      <c r="J3235" t="s">
        <v>8</v>
      </c>
      <c r="K3235" t="s">
        <v>1681</v>
      </c>
      <c r="L3235">
        <v>1</v>
      </c>
    </row>
    <row r="3236" spans="1:12" x14ac:dyDescent="0.2">
      <c r="A3236" s="1" t="d">
        <v>2023-02-22</v>
      </c>
      <c r="B3236" s="45">
        <v>-1</v>
      </c>
      <c r="C3236" t="s">
        <v>77</v>
      </c>
      <c r="D3236" t="str">
        <f>_xlfn.XLOOKUP(Table2[[#This Row],[Patron Group]],$R$10:$R$24,$S$10:$S$24)</f>
        <v>Undergraduate</v>
      </c>
      <c r="E3236" s="1" t="d">
        <v>2023-02-22</v>
      </c>
      <c r="F3236" t="s">
        <v>1810</v>
      </c>
      <c r="G3236" t="s">
        <v>2271</v>
      </c>
      <c r="H3236" t="str">
        <f>_xlfn.XLOOKUP(Table2[[#This Row],[Unique BarCode]],$N$10:$N$37,$O$10:$O$37)</f>
        <v>OMNI</v>
      </c>
      <c r="I3236" t="str">
        <f>_xlfn.XLOOKUP(Table2[[#This Row],[Unique BarCode]],$N$10:$N$37,$P$10:$P$37)</f>
        <v>Charger</v>
      </c>
      <c r="J3236" t="s">
        <v>8</v>
      </c>
      <c r="L3236">
        <v>1</v>
      </c>
    </row>
    <row r="3237" spans="1:12" x14ac:dyDescent="0.2">
      <c r="A3237" s="1" t="d">
        <v>2023-02-22</v>
      </c>
      <c r="B3237" s="45">
        <v>-1</v>
      </c>
      <c r="C3237" t="s">
        <v>77</v>
      </c>
      <c r="D3237" t="str">
        <f>_xlfn.XLOOKUP(Table2[[#This Row],[Patron Group]],$R$10:$R$24,$S$10:$S$24)</f>
        <v>Undergraduate</v>
      </c>
      <c r="E3237" s="1" t="d">
        <v>2023-02-22</v>
      </c>
      <c r="F3237" t="s">
        <v>815</v>
      </c>
      <c r="G3237" t="s">
        <v>2294</v>
      </c>
      <c r="H3237" t="str">
        <f>_xlfn.XLOOKUP(Table2[[#This Row],[Unique BarCode]],$N$10:$N$37,$O$10:$O$37)</f>
        <v>UVGA</v>
      </c>
      <c r="I3237" t="str">
        <f>_xlfn.XLOOKUP(Table2[[#This Row],[Unique BarCode]],$N$10:$N$37,$P$10:$P$37)</f>
        <v>Cable</v>
      </c>
      <c r="J3237" t="s">
        <v>8</v>
      </c>
      <c r="L3237">
        <v>1</v>
      </c>
    </row>
    <row r="3238" spans="1:12" x14ac:dyDescent="0.2">
      <c r="A3238" s="1" t="d">
        <v>2023-02-22</v>
      </c>
      <c r="B3238" s="45">
        <v>-1</v>
      </c>
      <c r="C3238" t="s">
        <v>77</v>
      </c>
      <c r="D3238" t="str">
        <f>_xlfn.XLOOKUP(Table2[[#This Row],[Patron Group]],$R$10:$R$24,$S$10:$S$24)</f>
        <v>Undergraduate</v>
      </c>
      <c r="E3238" s="1" t="d">
        <v>2023-02-22</v>
      </c>
      <c r="F3238" t="s">
        <v>1455</v>
      </c>
      <c r="G3238" t="s">
        <v>2272</v>
      </c>
      <c r="H3238" t="str">
        <f>_xlfn.XLOOKUP(Table2[[#This Row],[Unique BarCode]],$N$10:$N$37,$O$10:$O$37)</f>
        <v>WALLADPT</v>
      </c>
      <c r="I3238" t="str">
        <f>_xlfn.XLOOKUP(Table2[[#This Row],[Unique BarCode]],$N$10:$N$37,$P$10:$P$37)</f>
        <v>Charger</v>
      </c>
      <c r="J3238" t="s">
        <v>49</v>
      </c>
      <c r="K3238" t="s">
        <v>1456</v>
      </c>
      <c r="L3238">
        <v>1</v>
      </c>
    </row>
    <row r="3239" spans="1:12" x14ac:dyDescent="0.2">
      <c r="A3239" s="1" t="d">
        <v>2023-02-22</v>
      </c>
      <c r="B3239" s="45">
        <v>-1</v>
      </c>
      <c r="C3239" t="s">
        <v>77</v>
      </c>
      <c r="D3239" t="str">
        <f>_xlfn.XLOOKUP(Table2[[#This Row],[Patron Group]],$R$10:$R$24,$S$10:$S$24)</f>
        <v>Undergraduate</v>
      </c>
      <c r="E3239" s="1" t="d">
        <v>2023-02-22</v>
      </c>
      <c r="F3239" t="s">
        <v>272</v>
      </c>
      <c r="G3239" t="s">
        <v>2272</v>
      </c>
      <c r="H3239" t="str">
        <f>_xlfn.XLOOKUP(Table2[[#This Row],[Unique BarCode]],$N$10:$N$37,$O$10:$O$37)</f>
        <v>WALLADPT</v>
      </c>
      <c r="I3239" t="str">
        <f>_xlfn.XLOOKUP(Table2[[#This Row],[Unique BarCode]],$N$10:$N$37,$P$10:$P$37)</f>
        <v>Charger</v>
      </c>
      <c r="J3239" t="s">
        <v>49</v>
      </c>
      <c r="K3239" t="s">
        <v>273</v>
      </c>
      <c r="L3239">
        <v>1</v>
      </c>
    </row>
    <row r="3240" spans="1:12" x14ac:dyDescent="0.2">
      <c r="A3240" s="1" t="d">
        <v>2023-02-22</v>
      </c>
      <c r="B3240" s="45">
        <v>-1</v>
      </c>
      <c r="C3240" t="s">
        <v>77</v>
      </c>
      <c r="D3240" t="str">
        <f>_xlfn.XLOOKUP(Table2[[#This Row],[Patron Group]],$R$10:$R$24,$S$10:$S$24)</f>
        <v>Undergraduate</v>
      </c>
      <c r="E3240" s="1" t="d">
        <v>2023-02-22</v>
      </c>
      <c r="F3240" t="s">
        <v>1440</v>
      </c>
      <c r="G3240" t="s">
        <v>2272</v>
      </c>
      <c r="H3240" t="str">
        <f>_xlfn.XLOOKUP(Table2[[#This Row],[Unique BarCode]],$N$10:$N$37,$O$10:$O$37)</f>
        <v>WALLADPT</v>
      </c>
      <c r="I3240" t="str">
        <f>_xlfn.XLOOKUP(Table2[[#This Row],[Unique BarCode]],$N$10:$N$37,$P$10:$P$37)</f>
        <v>Charger</v>
      </c>
      <c r="J3240" t="s">
        <v>49</v>
      </c>
      <c r="K3240" t="s">
        <v>1441</v>
      </c>
      <c r="L3240">
        <v>1</v>
      </c>
    </row>
    <row r="3241" spans="1:12" x14ac:dyDescent="0.2">
      <c r="A3241" s="1" t="d">
        <v>2023-02-22</v>
      </c>
      <c r="B3241" s="45">
        <v>-1</v>
      </c>
      <c r="C3241" t="s">
        <v>77</v>
      </c>
      <c r="D3241" t="str">
        <f>_xlfn.XLOOKUP(Table2[[#This Row],[Patron Group]],$R$10:$R$24,$S$10:$S$24)</f>
        <v>Undergraduate</v>
      </c>
      <c r="E3241" s="1" t="d">
        <v>2023-02-22</v>
      </c>
      <c r="F3241" t="s">
        <v>1184</v>
      </c>
      <c r="G3241" t="s">
        <v>2272</v>
      </c>
      <c r="H3241" t="str">
        <f>_xlfn.XLOOKUP(Table2[[#This Row],[Unique BarCode]],$N$10:$N$37,$O$10:$O$37)</f>
        <v>WALLADPT</v>
      </c>
      <c r="I3241" t="str">
        <f>_xlfn.XLOOKUP(Table2[[#This Row],[Unique BarCode]],$N$10:$N$37,$P$10:$P$37)</f>
        <v>Charger</v>
      </c>
      <c r="J3241" t="s">
        <v>49</v>
      </c>
      <c r="K3241" t="s">
        <v>1185</v>
      </c>
      <c r="L3241">
        <v>1</v>
      </c>
    </row>
    <row r="3242" spans="1:12" x14ac:dyDescent="0.2">
      <c r="A3242" s="1" t="d">
        <v>2023-02-22</v>
      </c>
      <c r="B3242" s="45">
        <v>-1</v>
      </c>
      <c r="C3242" t="s">
        <v>77</v>
      </c>
      <c r="D3242" t="str">
        <f>_xlfn.XLOOKUP(Table2[[#This Row],[Patron Group]],$R$10:$R$24,$S$10:$S$24)</f>
        <v>Undergraduate</v>
      </c>
      <c r="E3242" s="1" t="d">
        <v>2023-02-22</v>
      </c>
      <c r="F3242" t="s">
        <v>43</v>
      </c>
      <c r="G3242" t="s">
        <v>2272</v>
      </c>
      <c r="H3242" t="str">
        <f>_xlfn.XLOOKUP(Table2[[#This Row],[Unique BarCode]],$N$10:$N$37,$O$10:$O$37)</f>
        <v>WALLADPT</v>
      </c>
      <c r="I3242" t="str">
        <f>_xlfn.XLOOKUP(Table2[[#This Row],[Unique BarCode]],$N$10:$N$37,$P$10:$P$37)</f>
        <v>Charger</v>
      </c>
      <c r="J3242" t="s">
        <v>8</v>
      </c>
      <c r="K3242" t="s">
        <v>44</v>
      </c>
      <c r="L3242">
        <v>1</v>
      </c>
    </row>
    <row r="3243" spans="1:12" x14ac:dyDescent="0.2">
      <c r="A3243" s="1" t="d">
        <v>2023-02-22</v>
      </c>
      <c r="B3243" s="45">
        <v>-1</v>
      </c>
      <c r="C3243" t="s">
        <v>77</v>
      </c>
      <c r="D3243" t="str">
        <f>_xlfn.XLOOKUP(Table2[[#This Row],[Patron Group]],$R$10:$R$24,$S$10:$S$24)</f>
        <v>Undergraduate</v>
      </c>
      <c r="E3243" s="1" t="d">
        <v>2023-02-22</v>
      </c>
      <c r="F3243" t="s">
        <v>274</v>
      </c>
      <c r="G3243" t="s">
        <v>2272</v>
      </c>
      <c r="H3243" t="str">
        <f>_xlfn.XLOOKUP(Table2[[#This Row],[Unique BarCode]],$N$10:$N$37,$O$10:$O$37)</f>
        <v>WALLADPT</v>
      </c>
      <c r="I3243" t="str">
        <f>_xlfn.XLOOKUP(Table2[[#This Row],[Unique BarCode]],$N$10:$N$37,$P$10:$P$37)</f>
        <v>Charger</v>
      </c>
      <c r="J3243" t="s">
        <v>8</v>
      </c>
      <c r="L3243">
        <v>1</v>
      </c>
    </row>
    <row r="3244" spans="1:12" x14ac:dyDescent="0.2">
      <c r="A3244" s="1" t="d">
        <v>2023-02-22</v>
      </c>
      <c r="B3244" s="45">
        <v>-1</v>
      </c>
      <c r="C3244" t="s">
        <v>77</v>
      </c>
      <c r="D3244" t="str">
        <f>_xlfn.XLOOKUP(Table2[[#This Row],[Patron Group]],$R$10:$R$24,$S$10:$S$24)</f>
        <v>Undergraduate</v>
      </c>
      <c r="E3244" s="1" t="d">
        <v>2023-02-22</v>
      </c>
      <c r="F3244" t="s">
        <v>483</v>
      </c>
      <c r="G3244" t="s">
        <v>2272</v>
      </c>
      <c r="H3244" t="str">
        <f>_xlfn.XLOOKUP(Table2[[#This Row],[Unique BarCode]],$N$10:$N$37,$O$10:$O$37)</f>
        <v>WALLADPT</v>
      </c>
      <c r="I3244" t="str">
        <f>_xlfn.XLOOKUP(Table2[[#This Row],[Unique BarCode]],$N$10:$N$37,$P$10:$P$37)</f>
        <v>Charger</v>
      </c>
      <c r="J3244" t="s">
        <v>8</v>
      </c>
      <c r="L3244">
        <v>1</v>
      </c>
    </row>
    <row r="3245" spans="1:12" x14ac:dyDescent="0.2">
      <c r="A3245" s="1" t="d">
        <v>2023-02-22</v>
      </c>
      <c r="B3245" s="45">
        <v>-1</v>
      </c>
      <c r="C3245" t="s">
        <v>77</v>
      </c>
      <c r="D3245" t="str">
        <f>_xlfn.XLOOKUP(Table2[[#This Row],[Patron Group]],$R$10:$R$24,$S$10:$S$24)</f>
        <v>Undergraduate</v>
      </c>
      <c r="E3245" s="1" t="d">
        <v>2023-02-22</v>
      </c>
      <c r="F3245" t="s">
        <v>484</v>
      </c>
      <c r="G3245" t="s">
        <v>2272</v>
      </c>
      <c r="H3245" t="str">
        <f>_xlfn.XLOOKUP(Table2[[#This Row],[Unique BarCode]],$N$10:$N$37,$O$10:$O$37)</f>
        <v>WALLADPT</v>
      </c>
      <c r="I3245" t="str">
        <f>_xlfn.XLOOKUP(Table2[[#This Row],[Unique BarCode]],$N$10:$N$37,$P$10:$P$37)</f>
        <v>Charger</v>
      </c>
      <c r="J3245" t="s">
        <v>8</v>
      </c>
      <c r="L3245">
        <v>1</v>
      </c>
    </row>
    <row r="3246" spans="1:12" x14ac:dyDescent="0.2">
      <c r="A3246" s="1" t="d">
        <v>2023-02-22</v>
      </c>
      <c r="B3246" s="45">
        <v>-1</v>
      </c>
      <c r="C3246" t="s">
        <v>77</v>
      </c>
      <c r="D3246" t="str">
        <f>_xlfn.XLOOKUP(Table2[[#This Row],[Patron Group]],$R$10:$R$24,$S$10:$S$24)</f>
        <v>Undergraduate</v>
      </c>
      <c r="E3246" s="1" t="d">
        <v>2023-02-22</v>
      </c>
      <c r="F3246" t="s">
        <v>47</v>
      </c>
      <c r="G3246" t="s">
        <v>2272</v>
      </c>
      <c r="H3246" t="str">
        <f>_xlfn.XLOOKUP(Table2[[#This Row],[Unique BarCode]],$N$10:$N$37,$O$10:$O$37)</f>
        <v>WALLADPT</v>
      </c>
      <c r="I3246" t="str">
        <f>_xlfn.XLOOKUP(Table2[[#This Row],[Unique BarCode]],$N$10:$N$37,$P$10:$P$37)</f>
        <v>Charger</v>
      </c>
      <c r="J3246" t="s">
        <v>8</v>
      </c>
      <c r="L3246">
        <v>1</v>
      </c>
    </row>
    <row r="3247" spans="1:12" x14ac:dyDescent="0.2">
      <c r="A3247" s="1" t="d">
        <v>2023-02-22</v>
      </c>
      <c r="B3247" s="45">
        <v>-1</v>
      </c>
      <c r="C3247" t="s">
        <v>77</v>
      </c>
      <c r="D3247" t="str">
        <f>_xlfn.XLOOKUP(Table2[[#This Row],[Patron Group]],$R$10:$R$24,$S$10:$S$24)</f>
        <v>Undergraduate</v>
      </c>
      <c r="E3247" s="1" t="d">
        <v>2023-02-22</v>
      </c>
      <c r="F3247" t="s">
        <v>1422</v>
      </c>
      <c r="G3247" t="s">
        <v>2272</v>
      </c>
      <c r="H3247" t="str">
        <f>_xlfn.XLOOKUP(Table2[[#This Row],[Unique BarCode]],$N$10:$N$37,$O$10:$O$37)</f>
        <v>WALLADPT</v>
      </c>
      <c r="I3247" t="str">
        <f>_xlfn.XLOOKUP(Table2[[#This Row],[Unique BarCode]],$N$10:$N$37,$P$10:$P$37)</f>
        <v>Charger</v>
      </c>
      <c r="J3247" t="s">
        <v>8</v>
      </c>
      <c r="L3247">
        <v>1</v>
      </c>
    </row>
    <row r="3248" spans="1:12" x14ac:dyDescent="0.2">
      <c r="A3248" s="1" t="d">
        <v>2023-02-22</v>
      </c>
      <c r="B3248" s="45">
        <v>-1</v>
      </c>
      <c r="C3248" t="s">
        <v>77</v>
      </c>
      <c r="D3248" t="str">
        <f>_xlfn.XLOOKUP(Table2[[#This Row],[Patron Group]],$R$10:$R$24,$S$10:$S$24)</f>
        <v>Undergraduate</v>
      </c>
      <c r="E3248" s="1" t="d">
        <v>2023-02-22</v>
      </c>
      <c r="F3248" t="s">
        <v>95</v>
      </c>
      <c r="G3248" t="s">
        <v>2272</v>
      </c>
      <c r="H3248" t="str">
        <f>_xlfn.XLOOKUP(Table2[[#This Row],[Unique BarCode]],$N$10:$N$37,$O$10:$O$37)</f>
        <v>WALLADPT</v>
      </c>
      <c r="I3248" t="str">
        <f>_xlfn.XLOOKUP(Table2[[#This Row],[Unique BarCode]],$N$10:$N$37,$P$10:$P$37)</f>
        <v>Charger</v>
      </c>
      <c r="J3248" t="s">
        <v>8</v>
      </c>
      <c r="L3248">
        <v>1</v>
      </c>
    </row>
    <row r="3249" spans="1:12" x14ac:dyDescent="0.2">
      <c r="A3249" s="1" t="d">
        <v>2023-02-22</v>
      </c>
      <c r="B3249" s="45">
        <v>-1</v>
      </c>
      <c r="C3249" t="s">
        <v>77</v>
      </c>
      <c r="D3249" t="str">
        <f>_xlfn.XLOOKUP(Table2[[#This Row],[Patron Group]],$R$10:$R$24,$S$10:$S$24)</f>
        <v>Undergraduate</v>
      </c>
      <c r="E3249" s="1" t="d">
        <v>2023-02-22</v>
      </c>
      <c r="F3249" t="s">
        <v>275</v>
      </c>
      <c r="G3249" t="s">
        <v>2272</v>
      </c>
      <c r="H3249" t="str">
        <f>_xlfn.XLOOKUP(Table2[[#This Row],[Unique BarCode]],$N$10:$N$37,$O$10:$O$37)</f>
        <v>WALLADPT</v>
      </c>
      <c r="I3249" t="str">
        <f>_xlfn.XLOOKUP(Table2[[#This Row],[Unique BarCode]],$N$10:$N$37,$P$10:$P$37)</f>
        <v>Charger</v>
      </c>
      <c r="J3249" t="s">
        <v>8</v>
      </c>
      <c r="L3249">
        <v>1</v>
      </c>
    </row>
    <row r="3250" spans="1:12" x14ac:dyDescent="0.2">
      <c r="A3250" s="1" t="d">
        <v>2023-02-22</v>
      </c>
      <c r="B3250" s="45">
        <v>-1</v>
      </c>
      <c r="C3250" t="s">
        <v>77</v>
      </c>
      <c r="D3250" t="str">
        <f>_xlfn.XLOOKUP(Table2[[#This Row],[Patron Group]],$R$10:$R$24,$S$10:$S$24)</f>
        <v>Undergraduate</v>
      </c>
      <c r="E3250" s="1" t="d">
        <v>2023-03-01</v>
      </c>
      <c r="F3250" t="s">
        <v>1010</v>
      </c>
      <c r="G3250" t="s">
        <v>2273</v>
      </c>
      <c r="H3250" t="str">
        <f>_xlfn.XLOOKUP(Table2[[#This Row],[Unique BarCode]],$N$10:$N$37,$O$10:$O$37)</f>
        <v>ChromeBook</v>
      </c>
      <c r="I3250" t="str">
        <f>_xlfn.XLOOKUP(Table2[[#This Row],[Unique BarCode]],$N$10:$N$37,$P$10:$P$37)</f>
        <v>Device</v>
      </c>
      <c r="J3250" t="s">
        <v>128</v>
      </c>
      <c r="K3250" t="s">
        <v>1011</v>
      </c>
      <c r="L3250">
        <v>1</v>
      </c>
    </row>
    <row r="3251" spans="1:12" x14ac:dyDescent="0.2">
      <c r="A3251" s="1" t="d">
        <v>2023-02-22</v>
      </c>
      <c r="B3251" s="45">
        <v>-1</v>
      </c>
      <c r="C3251" t="s">
        <v>77</v>
      </c>
      <c r="D3251" t="str">
        <f>_xlfn.XLOOKUP(Table2[[#This Row],[Patron Group]],$R$10:$R$24,$S$10:$S$24)</f>
        <v>Undergraduate</v>
      </c>
      <c r="E3251" s="1" t="d">
        <v>2023-03-01</v>
      </c>
      <c r="F3251" t="s">
        <v>147</v>
      </c>
      <c r="G3251" t="s">
        <v>2273</v>
      </c>
      <c r="H3251" t="str">
        <f>_xlfn.XLOOKUP(Table2[[#This Row],[Unique BarCode]],$N$10:$N$37,$O$10:$O$37)</f>
        <v>ChromeBook</v>
      </c>
      <c r="I3251" t="str">
        <f>_xlfn.XLOOKUP(Table2[[#This Row],[Unique BarCode]],$N$10:$N$37,$P$10:$P$37)</f>
        <v>Device</v>
      </c>
      <c r="J3251" t="s">
        <v>8</v>
      </c>
      <c r="K3251" t="s">
        <v>148</v>
      </c>
      <c r="L3251">
        <v>1</v>
      </c>
    </row>
    <row r="3252" spans="1:12" x14ac:dyDescent="0.2">
      <c r="A3252" s="1" t="d">
        <v>2023-02-22</v>
      </c>
      <c r="B3252" s="45">
        <v>-1</v>
      </c>
      <c r="C3252" t="s">
        <v>77</v>
      </c>
      <c r="D3252" t="str">
        <f>_xlfn.XLOOKUP(Table2[[#This Row],[Patron Group]],$R$10:$R$24,$S$10:$S$24)</f>
        <v>Undergraduate</v>
      </c>
      <c r="E3252" s="1" t="d">
        <v>2023-03-01</v>
      </c>
      <c r="F3252" t="s">
        <v>1811</v>
      </c>
      <c r="G3252" t="s">
        <v>2273</v>
      </c>
      <c r="H3252" t="str">
        <f>_xlfn.XLOOKUP(Table2[[#This Row],[Unique BarCode]],$N$10:$N$37,$O$10:$O$37)</f>
        <v>ChromeBook</v>
      </c>
      <c r="I3252" t="str">
        <f>_xlfn.XLOOKUP(Table2[[#This Row],[Unique BarCode]],$N$10:$N$37,$P$10:$P$37)</f>
        <v>Device</v>
      </c>
      <c r="J3252" t="s">
        <v>8</v>
      </c>
      <c r="K3252" t="s">
        <v>1812</v>
      </c>
      <c r="L3252">
        <v>1</v>
      </c>
    </row>
    <row r="3253" spans="1:12" x14ac:dyDescent="0.2">
      <c r="A3253" s="1" t="d">
        <v>2023-02-22</v>
      </c>
      <c r="B3253" s="45">
        <v>-1</v>
      </c>
      <c r="C3253" t="s">
        <v>77</v>
      </c>
      <c r="D3253" t="str">
        <f>_xlfn.XLOOKUP(Table2[[#This Row],[Patron Group]],$R$10:$R$24,$S$10:$S$24)</f>
        <v>Undergraduate</v>
      </c>
      <c r="E3253" s="1" t="d">
        <v>2023-03-01</v>
      </c>
      <c r="F3253" t="s">
        <v>1813</v>
      </c>
      <c r="G3253" t="s">
        <v>2274</v>
      </c>
      <c r="H3253" t="str">
        <f>_xlfn.XLOOKUP(Table2[[#This Row],[Unique BarCode]],$N$10:$N$37,$O$10:$O$37)</f>
        <v>MacBook</v>
      </c>
      <c r="I3253" t="str">
        <f>_xlfn.XLOOKUP(Table2[[#This Row],[Unique BarCode]],$N$10:$N$37,$P$10:$P$37)</f>
        <v>Device</v>
      </c>
      <c r="J3253" t="s">
        <v>8</v>
      </c>
      <c r="K3253" t="s">
        <v>1813</v>
      </c>
      <c r="L3253">
        <v>1</v>
      </c>
    </row>
    <row r="3254" spans="1:12" x14ac:dyDescent="0.2">
      <c r="A3254" s="1" t="d">
        <v>2023-02-22</v>
      </c>
      <c r="B3254" s="45">
        <v>-1</v>
      </c>
      <c r="C3254" t="s">
        <v>77</v>
      </c>
      <c r="D3254" t="str">
        <f>_xlfn.XLOOKUP(Table2[[#This Row],[Patron Group]],$R$10:$R$24,$S$10:$S$24)</f>
        <v>Undergraduate</v>
      </c>
      <c r="E3254" s="1" t="d">
        <v>2023-03-01</v>
      </c>
      <c r="F3254" t="s">
        <v>1814</v>
      </c>
      <c r="G3254" t="s">
        <v>2274</v>
      </c>
      <c r="H3254" t="str">
        <f>_xlfn.XLOOKUP(Table2[[#This Row],[Unique BarCode]],$N$10:$N$37,$O$10:$O$37)</f>
        <v>MacBook</v>
      </c>
      <c r="I3254" t="str">
        <f>_xlfn.XLOOKUP(Table2[[#This Row],[Unique BarCode]],$N$10:$N$37,$P$10:$P$37)</f>
        <v>Device</v>
      </c>
      <c r="J3254" t="s">
        <v>8</v>
      </c>
      <c r="K3254" t="s">
        <v>1814</v>
      </c>
      <c r="L3254">
        <v>1</v>
      </c>
    </row>
    <row r="3255" spans="1:12" x14ac:dyDescent="0.2">
      <c r="A3255" s="1" t="d">
        <v>2023-02-22</v>
      </c>
      <c r="B3255" s="45">
        <v>-1</v>
      </c>
      <c r="C3255" t="s">
        <v>77</v>
      </c>
      <c r="D3255" t="str">
        <f>_xlfn.XLOOKUP(Table2[[#This Row],[Patron Group]],$R$10:$R$24,$S$10:$S$24)</f>
        <v>Undergraduate</v>
      </c>
      <c r="E3255" s="1" t="d">
        <v>2023-03-01</v>
      </c>
      <c r="F3255" t="s">
        <v>1815</v>
      </c>
      <c r="G3255" t="s">
        <v>2274</v>
      </c>
      <c r="H3255" t="str">
        <f>_xlfn.XLOOKUP(Table2[[#This Row],[Unique BarCode]],$N$10:$N$37,$O$10:$O$37)</f>
        <v>MacBook</v>
      </c>
      <c r="I3255" t="str">
        <f>_xlfn.XLOOKUP(Table2[[#This Row],[Unique BarCode]],$N$10:$N$37,$P$10:$P$37)</f>
        <v>Device</v>
      </c>
      <c r="J3255" t="s">
        <v>8</v>
      </c>
      <c r="K3255" t="s">
        <v>1815</v>
      </c>
      <c r="L3255">
        <v>1</v>
      </c>
    </row>
    <row r="3256" spans="1:12" x14ac:dyDescent="0.2">
      <c r="A3256" s="1" t="d">
        <v>2023-02-22</v>
      </c>
      <c r="B3256" s="45">
        <v>-1</v>
      </c>
      <c r="C3256" t="s">
        <v>77</v>
      </c>
      <c r="D3256" t="str">
        <f>_xlfn.XLOOKUP(Table2[[#This Row],[Patron Group]],$R$10:$R$24,$S$10:$S$24)</f>
        <v>Undergraduate</v>
      </c>
      <c r="E3256" s="1" t="d">
        <v>2023-03-01</v>
      </c>
      <c r="F3256" t="s">
        <v>1816</v>
      </c>
      <c r="G3256" t="s">
        <v>2275</v>
      </c>
      <c r="H3256" t="str">
        <f>_xlfn.XLOOKUP(Table2[[#This Row],[Unique BarCode]],$N$10:$N$37,$O$10:$O$37)</f>
        <v>iPad</v>
      </c>
      <c r="I3256" t="str">
        <f>_xlfn.XLOOKUP(Table2[[#This Row],[Unique BarCode]],$N$10:$N$37,$P$10:$P$37)</f>
        <v>Device</v>
      </c>
      <c r="J3256" t="s">
        <v>8</v>
      </c>
      <c r="K3256" t="s">
        <v>1817</v>
      </c>
      <c r="L3256">
        <v>1</v>
      </c>
    </row>
    <row r="3257" spans="1:12" x14ac:dyDescent="0.2">
      <c r="A3257" s="1" t="d">
        <v>2023-02-22</v>
      </c>
      <c r="B3257" s="45">
        <v>-1</v>
      </c>
      <c r="C3257" t="s">
        <v>77</v>
      </c>
      <c r="D3257" t="str">
        <f>_xlfn.XLOOKUP(Table2[[#This Row],[Patron Group]],$R$10:$R$24,$S$10:$S$24)</f>
        <v>Undergraduate</v>
      </c>
      <c r="E3257" s="1" t="d">
        <v>2023-03-01</v>
      </c>
      <c r="F3257" t="s">
        <v>1818</v>
      </c>
      <c r="G3257" t="s">
        <v>2263</v>
      </c>
      <c r="H3257" t="str">
        <f>_xlfn.XLOOKUP(Table2[[#This Row],[Unique BarCode]],$N$10:$N$37,$O$10:$O$37)</f>
        <v>HP Laptop</v>
      </c>
      <c r="I3257" t="str">
        <f>_xlfn.XLOOKUP(Table2[[#This Row],[Unique BarCode]],$N$10:$N$37,$P$10:$P$37)</f>
        <v>Device</v>
      </c>
      <c r="J3257" t="s">
        <v>8</v>
      </c>
      <c r="K3257" t="s">
        <v>793</v>
      </c>
      <c r="L3257">
        <v>1</v>
      </c>
    </row>
    <row r="3258" spans="1:12" x14ac:dyDescent="0.2">
      <c r="A3258" s="1" t="d">
        <v>2023-02-22</v>
      </c>
      <c r="B3258" s="45">
        <v>-1</v>
      </c>
      <c r="C3258" t="s">
        <v>77</v>
      </c>
      <c r="D3258" t="str">
        <f>_xlfn.XLOOKUP(Table2[[#This Row],[Patron Group]],$R$10:$R$24,$S$10:$S$24)</f>
        <v>Undergraduate</v>
      </c>
      <c r="E3258" s="1" t="d">
        <v>2023-03-01</v>
      </c>
      <c r="F3258" t="s">
        <v>1819</v>
      </c>
      <c r="G3258" t="s">
        <v>2263</v>
      </c>
      <c r="H3258" t="str">
        <f>_xlfn.XLOOKUP(Table2[[#This Row],[Unique BarCode]],$N$10:$N$37,$O$10:$O$37)</f>
        <v>HP Laptop</v>
      </c>
      <c r="I3258" t="str">
        <f>_xlfn.XLOOKUP(Table2[[#This Row],[Unique BarCode]],$N$10:$N$37,$P$10:$P$37)</f>
        <v>Device</v>
      </c>
      <c r="J3258" t="s">
        <v>8</v>
      </c>
      <c r="K3258" t="s">
        <v>972</v>
      </c>
      <c r="L3258">
        <v>1</v>
      </c>
    </row>
    <row r="3259" spans="1:12" x14ac:dyDescent="0.2">
      <c r="A3259" s="1" t="d">
        <v>2023-02-22</v>
      </c>
      <c r="B3259" s="45">
        <v>-1</v>
      </c>
      <c r="C3259" t="s">
        <v>77</v>
      </c>
      <c r="D3259" t="str">
        <f>_xlfn.XLOOKUP(Table2[[#This Row],[Patron Group]],$R$10:$R$24,$S$10:$S$24)</f>
        <v>Undergraduate</v>
      </c>
      <c r="E3259" s="1" t="d">
        <v>2023-03-07</v>
      </c>
      <c r="F3259" t="s">
        <v>447</v>
      </c>
      <c r="G3259" t="s">
        <v>2274</v>
      </c>
      <c r="H3259" t="str">
        <f>_xlfn.XLOOKUP(Table2[[#This Row],[Unique BarCode]],$N$10:$N$37,$O$10:$O$37)</f>
        <v>MacBook</v>
      </c>
      <c r="I3259" t="str">
        <f>_xlfn.XLOOKUP(Table2[[#This Row],[Unique BarCode]],$N$10:$N$37,$P$10:$P$37)</f>
        <v>Device</v>
      </c>
      <c r="J3259" t="s">
        <v>8</v>
      </c>
      <c r="K3259" t="s">
        <v>448</v>
      </c>
      <c r="L3259">
        <v>1</v>
      </c>
    </row>
    <row r="3260" spans="1:12" x14ac:dyDescent="0.2">
      <c r="A3260" s="1" t="d">
        <v>2023-02-22</v>
      </c>
      <c r="B3260" s="45">
        <v>-1</v>
      </c>
      <c r="C3260" t="s">
        <v>77</v>
      </c>
      <c r="D3260" t="str">
        <f>_xlfn.XLOOKUP(Table2[[#This Row],[Patron Group]],$R$10:$R$24,$S$10:$S$24)</f>
        <v>Undergraduate</v>
      </c>
      <c r="E3260" s="1" t="d">
        <v>2023-03-07</v>
      </c>
      <c r="F3260" t="s">
        <v>934</v>
      </c>
      <c r="G3260" t="s">
        <v>2263</v>
      </c>
      <c r="H3260" t="str">
        <f>_xlfn.XLOOKUP(Table2[[#This Row],[Unique BarCode]],$N$10:$N$37,$O$10:$O$37)</f>
        <v>HP Laptop</v>
      </c>
      <c r="I3260" t="str">
        <f>_xlfn.XLOOKUP(Table2[[#This Row],[Unique BarCode]],$N$10:$N$37,$P$10:$P$37)</f>
        <v>Device</v>
      </c>
      <c r="J3260" t="s">
        <v>8</v>
      </c>
      <c r="K3260" t="s">
        <v>935</v>
      </c>
      <c r="L3260">
        <v>1</v>
      </c>
    </row>
    <row r="3261" spans="1:12" x14ac:dyDescent="0.2">
      <c r="A3261" s="1" t="d">
        <v>2023-02-22</v>
      </c>
      <c r="B3261" s="45">
        <v>-1</v>
      </c>
      <c r="C3261" t="s">
        <v>77</v>
      </c>
      <c r="D3261" t="str">
        <f>_xlfn.XLOOKUP(Table2[[#This Row],[Patron Group]],$R$10:$R$24,$S$10:$S$24)</f>
        <v>Undergraduate</v>
      </c>
      <c r="E3261" s="1" t="d">
        <v>2023-03-08</v>
      </c>
      <c r="F3261" t="s">
        <v>1820</v>
      </c>
      <c r="G3261" t="s">
        <v>2274</v>
      </c>
      <c r="H3261" t="str">
        <f>_xlfn.XLOOKUP(Table2[[#This Row],[Unique BarCode]],$N$10:$N$37,$O$10:$O$37)</f>
        <v>MacBook</v>
      </c>
      <c r="I3261" t="str">
        <f>_xlfn.XLOOKUP(Table2[[#This Row],[Unique BarCode]],$N$10:$N$37,$P$10:$P$37)</f>
        <v>Device</v>
      </c>
      <c r="J3261" t="s">
        <v>8</v>
      </c>
      <c r="K3261" t="s">
        <v>1821</v>
      </c>
      <c r="L3261">
        <v>1</v>
      </c>
    </row>
    <row r="3262" spans="1:12" x14ac:dyDescent="0.2">
      <c r="A3262" s="1" t="d">
        <v>2023-02-22</v>
      </c>
      <c r="B3262" s="45">
        <v>-1</v>
      </c>
      <c r="C3262" t="s">
        <v>77</v>
      </c>
      <c r="D3262" t="str">
        <f>_xlfn.XLOOKUP(Table2[[#This Row],[Patron Group]],$R$10:$R$24,$S$10:$S$24)</f>
        <v>Undergraduate</v>
      </c>
      <c r="E3262" s="1" t="d">
        <v>2023-03-08</v>
      </c>
      <c r="F3262" t="s">
        <v>290</v>
      </c>
      <c r="G3262" t="s">
        <v>2274</v>
      </c>
      <c r="H3262" t="str">
        <f>_xlfn.XLOOKUP(Table2[[#This Row],[Unique BarCode]],$N$10:$N$37,$O$10:$O$37)</f>
        <v>MacBook</v>
      </c>
      <c r="I3262" t="str">
        <f>_xlfn.XLOOKUP(Table2[[#This Row],[Unique BarCode]],$N$10:$N$37,$P$10:$P$37)</f>
        <v>Device</v>
      </c>
      <c r="J3262" t="s">
        <v>8</v>
      </c>
      <c r="K3262" t="s">
        <v>291</v>
      </c>
      <c r="L3262">
        <v>1</v>
      </c>
    </row>
    <row r="3263" spans="1:12" x14ac:dyDescent="0.2">
      <c r="A3263" s="1" t="d">
        <v>2023-02-22</v>
      </c>
      <c r="B3263" s="45">
        <v>-1</v>
      </c>
      <c r="C3263" t="s">
        <v>77</v>
      </c>
      <c r="D3263" t="str">
        <f>_xlfn.XLOOKUP(Table2[[#This Row],[Patron Group]],$R$10:$R$24,$S$10:$S$24)</f>
        <v>Undergraduate</v>
      </c>
      <c r="E3263" s="1" t="d">
        <v>2023-03-08</v>
      </c>
      <c r="F3263" t="s">
        <v>1515</v>
      </c>
      <c r="G3263" t="s">
        <v>2274</v>
      </c>
      <c r="H3263" t="str">
        <f>_xlfn.XLOOKUP(Table2[[#This Row],[Unique BarCode]],$N$10:$N$37,$O$10:$O$37)</f>
        <v>MacBook</v>
      </c>
      <c r="I3263" t="str">
        <f>_xlfn.XLOOKUP(Table2[[#This Row],[Unique BarCode]],$N$10:$N$37,$P$10:$P$37)</f>
        <v>Device</v>
      </c>
      <c r="J3263" t="s">
        <v>8</v>
      </c>
      <c r="K3263" t="s">
        <v>1515</v>
      </c>
      <c r="L3263">
        <v>1</v>
      </c>
    </row>
    <row r="3264" spans="1:12" x14ac:dyDescent="0.2">
      <c r="A3264" s="1" t="d">
        <v>2023-02-22</v>
      </c>
      <c r="B3264" s="45">
        <v>-1</v>
      </c>
      <c r="C3264" t="s">
        <v>77</v>
      </c>
      <c r="D3264" t="str">
        <f>_xlfn.XLOOKUP(Table2[[#This Row],[Patron Group]],$R$10:$R$24,$S$10:$S$24)</f>
        <v>Undergraduate</v>
      </c>
      <c r="E3264" s="1" t="d">
        <v>2023-03-08</v>
      </c>
      <c r="F3264" t="s">
        <v>1815</v>
      </c>
      <c r="G3264" t="s">
        <v>2274</v>
      </c>
      <c r="H3264" t="str">
        <f>_xlfn.XLOOKUP(Table2[[#This Row],[Unique BarCode]],$N$10:$N$37,$O$10:$O$37)</f>
        <v>MacBook</v>
      </c>
      <c r="I3264" t="str">
        <f>_xlfn.XLOOKUP(Table2[[#This Row],[Unique BarCode]],$N$10:$N$37,$P$10:$P$37)</f>
        <v>Device</v>
      </c>
      <c r="J3264" t="s">
        <v>8</v>
      </c>
      <c r="K3264" t="s">
        <v>1815</v>
      </c>
      <c r="L3264">
        <v>1</v>
      </c>
    </row>
    <row r="3265" spans="1:12" x14ac:dyDescent="0.2">
      <c r="A3265" s="1" t="d">
        <v>2023-02-22</v>
      </c>
      <c r="B3265" s="45">
        <v>-1</v>
      </c>
      <c r="C3265" t="s">
        <v>77</v>
      </c>
      <c r="D3265" t="str">
        <f>_xlfn.XLOOKUP(Table2[[#This Row],[Patron Group]],$R$10:$R$24,$S$10:$S$24)</f>
        <v>Undergraduate</v>
      </c>
      <c r="E3265" s="1" t="d">
        <v>2023-03-08</v>
      </c>
      <c r="F3265" t="s">
        <v>1822</v>
      </c>
      <c r="G3265" t="s">
        <v>2274</v>
      </c>
      <c r="H3265" t="str">
        <f>_xlfn.XLOOKUP(Table2[[#This Row],[Unique BarCode]],$N$10:$N$37,$O$10:$O$37)</f>
        <v>MacBook</v>
      </c>
      <c r="I3265" t="str">
        <f>_xlfn.XLOOKUP(Table2[[#This Row],[Unique BarCode]],$N$10:$N$37,$P$10:$P$37)</f>
        <v>Device</v>
      </c>
      <c r="J3265" t="s">
        <v>8</v>
      </c>
      <c r="K3265" t="s">
        <v>1822</v>
      </c>
      <c r="L3265">
        <v>1</v>
      </c>
    </row>
    <row r="3266" spans="1:12" x14ac:dyDescent="0.2">
      <c r="A3266" s="1" t="d">
        <v>2023-02-22</v>
      </c>
      <c r="B3266" s="45">
        <v>-1</v>
      </c>
      <c r="C3266" t="s">
        <v>77</v>
      </c>
      <c r="D3266" t="str">
        <f>_xlfn.XLOOKUP(Table2[[#This Row],[Patron Group]],$R$10:$R$24,$S$10:$S$24)</f>
        <v>Undergraduate</v>
      </c>
      <c r="E3266" s="1" t="d">
        <v>2023-03-08</v>
      </c>
      <c r="F3266" t="s">
        <v>1450</v>
      </c>
      <c r="G3266" t="s">
        <v>2274</v>
      </c>
      <c r="H3266" t="str">
        <f>_xlfn.XLOOKUP(Table2[[#This Row],[Unique BarCode]],$N$10:$N$37,$O$10:$O$37)</f>
        <v>MacBook</v>
      </c>
      <c r="I3266" t="str">
        <f>_xlfn.XLOOKUP(Table2[[#This Row],[Unique BarCode]],$N$10:$N$37,$P$10:$P$37)</f>
        <v>Device</v>
      </c>
      <c r="J3266" t="s">
        <v>8</v>
      </c>
      <c r="K3266" t="s">
        <v>1450</v>
      </c>
      <c r="L3266">
        <v>1</v>
      </c>
    </row>
    <row r="3267" spans="1:12" x14ac:dyDescent="0.2">
      <c r="A3267" s="1" t="d">
        <v>2023-02-22</v>
      </c>
      <c r="B3267" s="45">
        <v>-1</v>
      </c>
      <c r="C3267" t="s">
        <v>77</v>
      </c>
      <c r="D3267" t="str">
        <f>_xlfn.XLOOKUP(Table2[[#This Row],[Patron Group]],$R$10:$R$24,$S$10:$S$24)</f>
        <v>Undergraduate</v>
      </c>
      <c r="E3267" s="1" t="d">
        <v>2023-03-08</v>
      </c>
      <c r="F3267" t="s">
        <v>239</v>
      </c>
      <c r="G3267" t="s">
        <v>2275</v>
      </c>
      <c r="H3267" t="str">
        <f>_xlfn.XLOOKUP(Table2[[#This Row],[Unique BarCode]],$N$10:$N$37,$O$10:$O$37)</f>
        <v>iPad</v>
      </c>
      <c r="I3267" t="str">
        <f>_xlfn.XLOOKUP(Table2[[#This Row],[Unique BarCode]],$N$10:$N$37,$P$10:$P$37)</f>
        <v>Device</v>
      </c>
      <c r="J3267" t="s">
        <v>8</v>
      </c>
      <c r="L3267">
        <v>1</v>
      </c>
    </row>
    <row r="3268" spans="1:12" x14ac:dyDescent="0.2">
      <c r="A3268" s="1" t="d">
        <v>2023-02-22</v>
      </c>
      <c r="B3268" s="45">
        <v>-1</v>
      </c>
      <c r="C3268" t="s">
        <v>77</v>
      </c>
      <c r="D3268" t="str">
        <f>_xlfn.XLOOKUP(Table2[[#This Row],[Patron Group]],$R$10:$R$24,$S$10:$S$24)</f>
        <v>Undergraduate</v>
      </c>
      <c r="E3268" s="1" t="d">
        <v>2023-03-08</v>
      </c>
      <c r="F3268" t="s">
        <v>506</v>
      </c>
      <c r="G3268" t="s">
        <v>2263</v>
      </c>
      <c r="H3268" t="str">
        <f>_xlfn.XLOOKUP(Table2[[#This Row],[Unique BarCode]],$N$10:$N$37,$O$10:$O$37)</f>
        <v>HP Laptop</v>
      </c>
      <c r="I3268" t="str">
        <f>_xlfn.XLOOKUP(Table2[[#This Row],[Unique BarCode]],$N$10:$N$37,$P$10:$P$37)</f>
        <v>Device</v>
      </c>
      <c r="J3268" t="s">
        <v>8</v>
      </c>
      <c r="K3268" t="s">
        <v>507</v>
      </c>
      <c r="L3268">
        <v>1</v>
      </c>
    </row>
    <row r="3269" spans="1:12" x14ac:dyDescent="0.2">
      <c r="A3269" s="1" t="d">
        <v>2023-02-22</v>
      </c>
      <c r="B3269" s="45">
        <v>-1</v>
      </c>
      <c r="C3269" t="s">
        <v>77</v>
      </c>
      <c r="D3269" t="str">
        <f>_xlfn.XLOOKUP(Table2[[#This Row],[Patron Group]],$R$10:$R$24,$S$10:$S$24)</f>
        <v>Undergraduate</v>
      </c>
      <c r="E3269" s="1" t="d">
        <v>2023-03-08</v>
      </c>
      <c r="F3269" t="s">
        <v>58</v>
      </c>
      <c r="G3269" t="s">
        <v>2263</v>
      </c>
      <c r="H3269" t="str">
        <f>_xlfn.XLOOKUP(Table2[[#This Row],[Unique BarCode]],$N$10:$N$37,$O$10:$O$37)</f>
        <v>HP Laptop</v>
      </c>
      <c r="I3269" t="str">
        <f>_xlfn.XLOOKUP(Table2[[#This Row],[Unique BarCode]],$N$10:$N$37,$P$10:$P$37)</f>
        <v>Device</v>
      </c>
      <c r="J3269" t="s">
        <v>8</v>
      </c>
      <c r="K3269" t="s">
        <v>59</v>
      </c>
      <c r="L3269">
        <v>1</v>
      </c>
    </row>
    <row r="3270" spans="1:12" x14ac:dyDescent="0.2">
      <c r="A3270" s="1" t="d">
        <v>2023-02-22</v>
      </c>
      <c r="B3270" s="45">
        <v>-1</v>
      </c>
      <c r="C3270" t="s">
        <v>77</v>
      </c>
      <c r="D3270" t="str">
        <f>_xlfn.XLOOKUP(Table2[[#This Row],[Patron Group]],$R$10:$R$24,$S$10:$S$24)</f>
        <v>Undergraduate</v>
      </c>
      <c r="E3270" s="1" t="d">
        <v>2023-03-08</v>
      </c>
      <c r="F3270" t="s">
        <v>1073</v>
      </c>
      <c r="G3270" t="s">
        <v>2263</v>
      </c>
      <c r="H3270" t="str">
        <f>_xlfn.XLOOKUP(Table2[[#This Row],[Unique BarCode]],$N$10:$N$37,$O$10:$O$37)</f>
        <v>HP Laptop</v>
      </c>
      <c r="I3270" t="str">
        <f>_xlfn.XLOOKUP(Table2[[#This Row],[Unique BarCode]],$N$10:$N$37,$P$10:$P$37)</f>
        <v>Device</v>
      </c>
      <c r="J3270" t="s">
        <v>8</v>
      </c>
      <c r="K3270" t="s">
        <v>1074</v>
      </c>
      <c r="L3270">
        <v>1</v>
      </c>
    </row>
    <row r="3271" spans="1:12" x14ac:dyDescent="0.2">
      <c r="A3271" s="1" t="d">
        <v>2023-02-22</v>
      </c>
      <c r="B3271" s="45">
        <v>-1</v>
      </c>
      <c r="C3271" t="s">
        <v>77</v>
      </c>
      <c r="D3271" t="str">
        <f>_xlfn.XLOOKUP(Table2[[#This Row],[Patron Group]],$R$10:$R$24,$S$10:$S$24)</f>
        <v>Undergraduate</v>
      </c>
      <c r="E3271" s="1" t="d">
        <v>2023-03-15</v>
      </c>
      <c r="F3271" t="s">
        <v>926</v>
      </c>
      <c r="G3271" t="s">
        <v>2273</v>
      </c>
      <c r="H3271" t="str">
        <f>_xlfn.XLOOKUP(Table2[[#This Row],[Unique BarCode]],$N$10:$N$37,$O$10:$O$37)</f>
        <v>ChromeBook</v>
      </c>
      <c r="I3271" t="str">
        <f>_xlfn.XLOOKUP(Table2[[#This Row],[Unique BarCode]],$N$10:$N$37,$P$10:$P$37)</f>
        <v>Device</v>
      </c>
      <c r="J3271" t="s">
        <v>8</v>
      </c>
      <c r="K3271" t="s">
        <v>927</v>
      </c>
      <c r="L3271">
        <v>1</v>
      </c>
    </row>
    <row r="3272" spans="1:12" x14ac:dyDescent="0.2">
      <c r="A3272" s="1" t="d">
        <v>2023-02-23</v>
      </c>
      <c r="B3272" s="45">
        <v>-1</v>
      </c>
      <c r="C3272" t="s">
        <v>1823</v>
      </c>
      <c r="D3272" t="str">
        <f>_xlfn.XLOOKUP(Table2[[#This Row],[Patron Group]],$R$10:$R$24,$S$10:$S$24)</f>
        <v>External 10 + Access</v>
      </c>
      <c r="E3272" s="1" t="d">
        <v>2023-02-23</v>
      </c>
      <c r="F3272" t="s">
        <v>1824</v>
      </c>
      <c r="G3272" t="s">
        <v>2273</v>
      </c>
      <c r="H3272" t="str">
        <f>_xlfn.XLOOKUP(Table2[[#This Row],[Unique BarCode]],$N$10:$N$37,$O$10:$O$37)</f>
        <v>ChromeBook</v>
      </c>
      <c r="I3272" t="str">
        <f>_xlfn.XLOOKUP(Table2[[#This Row],[Unique BarCode]],$N$10:$N$37,$P$10:$P$37)</f>
        <v>Device</v>
      </c>
      <c r="J3272" t="s">
        <v>1825</v>
      </c>
      <c r="K3272" t="s">
        <v>1826</v>
      </c>
      <c r="L3272">
        <v>1</v>
      </c>
    </row>
    <row r="3273" spans="1:12" x14ac:dyDescent="0.2">
      <c r="A3273" s="1" t="d">
        <v>2023-02-23</v>
      </c>
      <c r="B3273" s="45">
        <v>-1</v>
      </c>
      <c r="C3273" t="s">
        <v>20</v>
      </c>
      <c r="D3273" t="str">
        <f>_xlfn.XLOOKUP(Table2[[#This Row],[Patron Group]],$R$10:$R$24,$S$10:$S$24)</f>
        <v>Graduate</v>
      </c>
      <c r="E3273" s="1" t="d">
        <v>2023-02-23</v>
      </c>
      <c r="F3273" t="s">
        <v>1406</v>
      </c>
      <c r="G3273" t="s">
        <v>2281</v>
      </c>
      <c r="H3273" t="str">
        <f>_xlfn.XLOOKUP(Table2[[#This Row],[Unique BarCode]],$N$10:$N$37,$O$10:$O$37)</f>
        <v>HDMIC</v>
      </c>
      <c r="I3273" t="str">
        <f>_xlfn.XLOOKUP(Table2[[#This Row],[Unique BarCode]],$N$10:$N$37,$P$10:$P$37)</f>
        <v>Cable</v>
      </c>
      <c r="J3273" t="s">
        <v>8</v>
      </c>
      <c r="K3273" t="s">
        <v>1407</v>
      </c>
      <c r="L3273">
        <v>1</v>
      </c>
    </row>
    <row r="3274" spans="1:12" x14ac:dyDescent="0.2">
      <c r="A3274" s="1" t="d">
        <v>2023-02-23</v>
      </c>
      <c r="B3274" s="45">
        <v>-1</v>
      </c>
      <c r="C3274" t="s">
        <v>20</v>
      </c>
      <c r="D3274" t="str">
        <f>_xlfn.XLOOKUP(Table2[[#This Row],[Patron Group]],$R$10:$R$24,$S$10:$S$24)</f>
        <v>Graduate</v>
      </c>
      <c r="E3274" s="1" t="d">
        <v>2023-02-23</v>
      </c>
      <c r="F3274" t="s">
        <v>1757</v>
      </c>
      <c r="G3274" t="s">
        <v>2266</v>
      </c>
      <c r="H3274" t="str">
        <f>_xlfn.XLOOKUP(Table2[[#This Row],[Unique BarCode]],$N$10:$N$37,$O$10:$O$37)</f>
        <v>Headphones</v>
      </c>
      <c r="I3274" t="str">
        <f>_xlfn.XLOOKUP(Table2[[#This Row],[Unique BarCode]],$N$10:$N$37,$P$10:$P$37)</f>
        <v>Accessory</v>
      </c>
      <c r="J3274" t="s">
        <v>8</v>
      </c>
      <c r="K3274" t="s">
        <v>1758</v>
      </c>
      <c r="L3274">
        <v>1</v>
      </c>
    </row>
    <row r="3275" spans="1:12" x14ac:dyDescent="0.2">
      <c r="A3275" s="1" t="d">
        <v>2023-02-23</v>
      </c>
      <c r="B3275" s="45">
        <v>-1</v>
      </c>
      <c r="C3275" t="s">
        <v>20</v>
      </c>
      <c r="D3275" t="str">
        <f>_xlfn.XLOOKUP(Table2[[#This Row],[Patron Group]],$R$10:$R$24,$S$10:$S$24)</f>
        <v>Graduate</v>
      </c>
      <c r="E3275" s="1" t="d">
        <v>2023-02-23</v>
      </c>
      <c r="F3275" t="s">
        <v>1684</v>
      </c>
      <c r="G3275" t="s">
        <v>2266</v>
      </c>
      <c r="H3275" t="str">
        <f>_xlfn.XLOOKUP(Table2[[#This Row],[Unique BarCode]],$N$10:$N$37,$O$10:$O$37)</f>
        <v>Headphones</v>
      </c>
      <c r="I3275" t="str">
        <f>_xlfn.XLOOKUP(Table2[[#This Row],[Unique BarCode]],$N$10:$N$37,$P$10:$P$37)</f>
        <v>Accessory</v>
      </c>
      <c r="J3275" t="s">
        <v>8</v>
      </c>
      <c r="K3275" t="s">
        <v>1685</v>
      </c>
      <c r="L3275">
        <v>1</v>
      </c>
    </row>
    <row r="3276" spans="1:12" x14ac:dyDescent="0.2">
      <c r="A3276" s="1" t="d">
        <v>2023-02-23</v>
      </c>
      <c r="B3276" s="45">
        <v>-1</v>
      </c>
      <c r="C3276" t="s">
        <v>20</v>
      </c>
      <c r="D3276" t="str">
        <f>_xlfn.XLOOKUP(Table2[[#This Row],[Patron Group]],$R$10:$R$24,$S$10:$S$24)</f>
        <v>Graduate</v>
      </c>
      <c r="E3276" s="1" t="d">
        <v>2023-02-23</v>
      </c>
      <c r="F3276" t="s">
        <v>579</v>
      </c>
      <c r="G3276" t="s">
        <v>2265</v>
      </c>
      <c r="H3276" t="str">
        <f>_xlfn.XLOOKUP(Table2[[#This Row],[Unique BarCode]],$N$10:$N$37,$O$10:$O$37)</f>
        <v>IPHONE</v>
      </c>
      <c r="I3276" t="str">
        <f>_xlfn.XLOOKUP(Table2[[#This Row],[Unique BarCode]],$N$10:$N$37,$P$10:$P$37)</f>
        <v>Charger</v>
      </c>
      <c r="J3276" t="s">
        <v>49</v>
      </c>
      <c r="K3276" t="s">
        <v>580</v>
      </c>
      <c r="L3276">
        <v>1</v>
      </c>
    </row>
    <row r="3277" spans="1:12" x14ac:dyDescent="0.2">
      <c r="A3277" s="1" t="d">
        <v>2023-02-23</v>
      </c>
      <c r="B3277" s="45">
        <v>-1</v>
      </c>
      <c r="C3277" t="s">
        <v>20</v>
      </c>
      <c r="D3277" t="str">
        <f>_xlfn.XLOOKUP(Table2[[#This Row],[Patron Group]],$R$10:$R$24,$S$10:$S$24)</f>
        <v>Graduate</v>
      </c>
      <c r="E3277" s="1" t="d">
        <v>2023-02-23</v>
      </c>
      <c r="F3277" t="s">
        <v>1314</v>
      </c>
      <c r="G3277" t="s">
        <v>2265</v>
      </c>
      <c r="H3277" t="str">
        <f>_xlfn.XLOOKUP(Table2[[#This Row],[Unique BarCode]],$N$10:$N$37,$O$10:$O$37)</f>
        <v>IPHONE</v>
      </c>
      <c r="I3277" t="str">
        <f>_xlfn.XLOOKUP(Table2[[#This Row],[Unique BarCode]],$N$10:$N$37,$P$10:$P$37)</f>
        <v>Charger</v>
      </c>
      <c r="J3277" t="s">
        <v>8</v>
      </c>
      <c r="K3277" t="s">
        <v>1315</v>
      </c>
      <c r="L3277">
        <v>1</v>
      </c>
    </row>
    <row r="3278" spans="1:12" x14ac:dyDescent="0.2">
      <c r="A3278" s="1" t="d">
        <v>2023-02-23</v>
      </c>
      <c r="B3278" s="45">
        <v>-1</v>
      </c>
      <c r="C3278" t="s">
        <v>20</v>
      </c>
      <c r="D3278" t="str">
        <f>_xlfn.XLOOKUP(Table2[[#This Row],[Patron Group]],$R$10:$R$24,$S$10:$S$24)</f>
        <v>Graduate</v>
      </c>
      <c r="E3278" s="1" t="d">
        <v>2023-02-23</v>
      </c>
      <c r="F3278" t="s">
        <v>84</v>
      </c>
      <c r="G3278" t="s">
        <v>2265</v>
      </c>
      <c r="H3278" t="str">
        <f>_xlfn.XLOOKUP(Table2[[#This Row],[Unique BarCode]],$N$10:$N$37,$O$10:$O$37)</f>
        <v>IPHONE</v>
      </c>
      <c r="I3278" t="str">
        <f>_xlfn.XLOOKUP(Table2[[#This Row],[Unique BarCode]],$N$10:$N$37,$P$10:$P$37)</f>
        <v>Charger</v>
      </c>
      <c r="J3278" t="s">
        <v>8</v>
      </c>
      <c r="K3278" t="s">
        <v>85</v>
      </c>
      <c r="L3278">
        <v>1</v>
      </c>
    </row>
    <row r="3279" spans="1:12" x14ac:dyDescent="0.2">
      <c r="A3279" s="1" t="d">
        <v>2023-02-23</v>
      </c>
      <c r="B3279" s="45">
        <v>-1</v>
      </c>
      <c r="C3279" t="s">
        <v>20</v>
      </c>
      <c r="D3279" t="str">
        <f>_xlfn.XLOOKUP(Table2[[#This Row],[Patron Group]],$R$10:$R$24,$S$10:$S$24)</f>
        <v>Graduate</v>
      </c>
      <c r="E3279" s="1" t="d">
        <v>2023-02-23</v>
      </c>
      <c r="F3279" t="s">
        <v>29</v>
      </c>
      <c r="G3279" t="s">
        <v>2265</v>
      </c>
      <c r="H3279" t="str">
        <f>_xlfn.XLOOKUP(Table2[[#This Row],[Unique BarCode]],$N$10:$N$37,$O$10:$O$37)</f>
        <v>IPHONE</v>
      </c>
      <c r="I3279" t="str">
        <f>_xlfn.XLOOKUP(Table2[[#This Row],[Unique BarCode]],$N$10:$N$37,$P$10:$P$37)</f>
        <v>Charger</v>
      </c>
      <c r="J3279" t="s">
        <v>8</v>
      </c>
      <c r="K3279" t="s">
        <v>30</v>
      </c>
      <c r="L3279">
        <v>1</v>
      </c>
    </row>
    <row r="3280" spans="1:12" x14ac:dyDescent="0.2">
      <c r="A3280" s="1" t="d">
        <v>2023-02-23</v>
      </c>
      <c r="B3280" s="45">
        <v>-1</v>
      </c>
      <c r="C3280" t="s">
        <v>20</v>
      </c>
      <c r="D3280" t="str">
        <f>_xlfn.XLOOKUP(Table2[[#This Row],[Patron Group]],$R$10:$R$24,$S$10:$S$24)</f>
        <v>Graduate</v>
      </c>
      <c r="E3280" s="1" t="d">
        <v>2023-02-23</v>
      </c>
      <c r="F3280" t="s">
        <v>220</v>
      </c>
      <c r="G3280" t="s">
        <v>2265</v>
      </c>
      <c r="H3280" t="str">
        <f>_xlfn.XLOOKUP(Table2[[#This Row],[Unique BarCode]],$N$10:$N$37,$O$10:$O$37)</f>
        <v>IPHONE</v>
      </c>
      <c r="I3280" t="str">
        <f>_xlfn.XLOOKUP(Table2[[#This Row],[Unique BarCode]],$N$10:$N$37,$P$10:$P$37)</f>
        <v>Charger</v>
      </c>
      <c r="J3280" t="s">
        <v>13</v>
      </c>
      <c r="K3280" t="s">
        <v>221</v>
      </c>
      <c r="L3280">
        <v>1</v>
      </c>
    </row>
    <row r="3281" spans="1:12" x14ac:dyDescent="0.2">
      <c r="A3281" s="1" t="d">
        <v>2023-02-23</v>
      </c>
      <c r="B3281" s="45">
        <v>-1</v>
      </c>
      <c r="C3281" t="s">
        <v>20</v>
      </c>
      <c r="D3281" t="str">
        <f>_xlfn.XLOOKUP(Table2[[#This Row],[Patron Group]],$R$10:$R$24,$S$10:$S$24)</f>
        <v>Graduate</v>
      </c>
      <c r="E3281" s="1" t="d">
        <v>2023-02-23</v>
      </c>
      <c r="F3281" t="s">
        <v>12</v>
      </c>
      <c r="G3281" t="s">
        <v>2265</v>
      </c>
      <c r="H3281" t="str">
        <f>_xlfn.XLOOKUP(Table2[[#This Row],[Unique BarCode]],$N$10:$N$37,$O$10:$O$37)</f>
        <v>IPHONE</v>
      </c>
      <c r="I3281" t="str">
        <f>_xlfn.XLOOKUP(Table2[[#This Row],[Unique BarCode]],$N$10:$N$37,$P$10:$P$37)</f>
        <v>Charger</v>
      </c>
      <c r="J3281" t="s">
        <v>13</v>
      </c>
      <c r="K3281" t="s">
        <v>14</v>
      </c>
      <c r="L3281">
        <v>1</v>
      </c>
    </row>
    <row r="3282" spans="1:12" x14ac:dyDescent="0.2">
      <c r="A3282" s="1" t="d">
        <v>2023-02-23</v>
      </c>
      <c r="B3282" s="45">
        <v>-1</v>
      </c>
      <c r="C3282" t="s">
        <v>20</v>
      </c>
      <c r="D3282" t="str">
        <f>_xlfn.XLOOKUP(Table2[[#This Row],[Patron Group]],$R$10:$R$24,$S$10:$S$24)</f>
        <v>Graduate</v>
      </c>
      <c r="E3282" s="1" t="d">
        <v>2023-02-23</v>
      </c>
      <c r="F3282" t="s">
        <v>35</v>
      </c>
      <c r="G3282" t="s">
        <v>2268</v>
      </c>
      <c r="H3282" t="str">
        <f>_xlfn.XLOOKUP(Table2[[#This Row],[Unique BarCode]],$N$10:$N$37,$O$10:$O$37)</f>
        <v>MACCHRG</v>
      </c>
      <c r="I3282" t="str">
        <f>_xlfn.XLOOKUP(Table2[[#This Row],[Unique BarCode]],$N$10:$N$37,$P$10:$P$37)</f>
        <v>Charger</v>
      </c>
      <c r="J3282" t="s">
        <v>13</v>
      </c>
      <c r="K3282" t="s">
        <v>36</v>
      </c>
      <c r="L3282">
        <v>1</v>
      </c>
    </row>
    <row r="3283" spans="1:12" x14ac:dyDescent="0.2">
      <c r="A3283" s="1" t="d">
        <v>2023-02-23</v>
      </c>
      <c r="B3283" s="45">
        <v>-1</v>
      </c>
      <c r="C3283" t="s">
        <v>20</v>
      </c>
      <c r="D3283" t="str">
        <f>_xlfn.XLOOKUP(Table2[[#This Row],[Patron Group]],$R$10:$R$24,$S$10:$S$24)</f>
        <v>Graduate</v>
      </c>
      <c r="E3283" s="1" t="d">
        <v>2023-02-23</v>
      </c>
      <c r="F3283" t="s">
        <v>1633</v>
      </c>
      <c r="G3283" t="s">
        <v>2296</v>
      </c>
      <c r="H3283" t="str">
        <f>_xlfn.XLOOKUP(Table2[[#This Row],[Unique BarCode]],$N$10:$N$37,$O$10:$O$37)</f>
        <v>MACUSBC</v>
      </c>
      <c r="I3283" t="str">
        <f>_xlfn.XLOOKUP(Table2[[#This Row],[Unique BarCode]],$N$10:$N$37,$P$10:$P$37)</f>
        <v>Charger</v>
      </c>
      <c r="J3283" t="s">
        <v>8</v>
      </c>
      <c r="K3283" t="s">
        <v>844</v>
      </c>
      <c r="L3283">
        <v>1</v>
      </c>
    </row>
    <row r="3284" spans="1:12" x14ac:dyDescent="0.2">
      <c r="A3284" s="1" t="d">
        <v>2023-02-23</v>
      </c>
      <c r="B3284" s="45">
        <v>-1</v>
      </c>
      <c r="C3284" t="s">
        <v>20</v>
      </c>
      <c r="D3284" t="str">
        <f>_xlfn.XLOOKUP(Table2[[#This Row],[Patron Group]],$R$10:$R$24,$S$10:$S$24)</f>
        <v>Graduate</v>
      </c>
      <c r="E3284" s="1" t="d">
        <v>2023-02-23</v>
      </c>
      <c r="F3284" t="s">
        <v>1320</v>
      </c>
      <c r="G3284" t="s">
        <v>2271</v>
      </c>
      <c r="H3284" t="str">
        <f>_xlfn.XLOOKUP(Table2[[#This Row],[Unique BarCode]],$N$10:$N$37,$O$10:$O$37)</f>
        <v>OMNI</v>
      </c>
      <c r="I3284" t="str">
        <f>_xlfn.XLOOKUP(Table2[[#This Row],[Unique BarCode]],$N$10:$N$37,$P$10:$P$37)</f>
        <v>Charger</v>
      </c>
      <c r="J3284" t="s">
        <v>49</v>
      </c>
      <c r="K3284" t="s">
        <v>1321</v>
      </c>
      <c r="L3284">
        <v>1</v>
      </c>
    </row>
    <row r="3285" spans="1:12" x14ac:dyDescent="0.2">
      <c r="A3285" s="1" t="d">
        <v>2023-02-23</v>
      </c>
      <c r="B3285" s="45">
        <v>-1</v>
      </c>
      <c r="C3285" t="s">
        <v>20</v>
      </c>
      <c r="D3285" t="str">
        <f>_xlfn.XLOOKUP(Table2[[#This Row],[Patron Group]],$R$10:$R$24,$S$10:$S$24)</f>
        <v>Graduate</v>
      </c>
      <c r="E3285" s="1" t="d">
        <v>2023-02-23</v>
      </c>
      <c r="F3285" t="s">
        <v>1210</v>
      </c>
      <c r="G3285" t="s">
        <v>2285</v>
      </c>
      <c r="H3285" t="str">
        <f>_xlfn.XLOOKUP(Table2[[#This Row],[Unique BarCode]],$N$10:$N$37,$O$10:$O$37)</f>
        <v>UHDMI</v>
      </c>
      <c r="I3285" t="str">
        <f>_xlfn.XLOOKUP(Table2[[#This Row],[Unique BarCode]],$N$10:$N$37,$P$10:$P$37)</f>
        <v>Cable</v>
      </c>
      <c r="J3285" t="s">
        <v>8</v>
      </c>
      <c r="L3285">
        <v>1</v>
      </c>
    </row>
    <row r="3286" spans="1:12" x14ac:dyDescent="0.2">
      <c r="A3286" s="1" t="d">
        <v>2023-02-23</v>
      </c>
      <c r="B3286" s="45">
        <v>-1</v>
      </c>
      <c r="C3286" t="s">
        <v>20</v>
      </c>
      <c r="D3286" t="str">
        <f>_xlfn.XLOOKUP(Table2[[#This Row],[Patron Group]],$R$10:$R$24,$S$10:$S$24)</f>
        <v>Graduate</v>
      </c>
      <c r="E3286" s="1" t="d">
        <v>2023-02-23</v>
      </c>
      <c r="F3286" t="s">
        <v>587</v>
      </c>
      <c r="G3286" t="s">
        <v>2272</v>
      </c>
      <c r="H3286" t="str">
        <f>_xlfn.XLOOKUP(Table2[[#This Row],[Unique BarCode]],$N$10:$N$37,$O$10:$O$37)</f>
        <v>WALLADPT</v>
      </c>
      <c r="I3286" t="str">
        <f>_xlfn.XLOOKUP(Table2[[#This Row],[Unique BarCode]],$N$10:$N$37,$P$10:$P$37)</f>
        <v>Charger</v>
      </c>
      <c r="J3286" t="s">
        <v>49</v>
      </c>
      <c r="K3286" t="s">
        <v>588</v>
      </c>
      <c r="L3286">
        <v>1</v>
      </c>
    </row>
    <row r="3287" spans="1:12" x14ac:dyDescent="0.2">
      <c r="A3287" s="1" t="d">
        <v>2023-02-23</v>
      </c>
      <c r="B3287" s="45">
        <v>-1</v>
      </c>
      <c r="C3287" t="s">
        <v>20</v>
      </c>
      <c r="D3287" t="str">
        <f>_xlfn.XLOOKUP(Table2[[#This Row],[Patron Group]],$R$10:$R$24,$S$10:$S$24)</f>
        <v>Graduate</v>
      </c>
      <c r="E3287" s="1" t="d">
        <v>2023-02-23</v>
      </c>
      <c r="F3287" t="s">
        <v>1324</v>
      </c>
      <c r="G3287" t="s">
        <v>2272</v>
      </c>
      <c r="H3287" t="str">
        <f>_xlfn.XLOOKUP(Table2[[#This Row],[Unique BarCode]],$N$10:$N$37,$O$10:$O$37)</f>
        <v>WALLADPT</v>
      </c>
      <c r="I3287" t="str">
        <f>_xlfn.XLOOKUP(Table2[[#This Row],[Unique BarCode]],$N$10:$N$37,$P$10:$P$37)</f>
        <v>Charger</v>
      </c>
      <c r="J3287" t="s">
        <v>13</v>
      </c>
      <c r="K3287" t="s">
        <v>1325</v>
      </c>
      <c r="L3287">
        <v>1</v>
      </c>
    </row>
    <row r="3288" spans="1:12" x14ac:dyDescent="0.2">
      <c r="A3288" s="1" t="d">
        <v>2023-02-23</v>
      </c>
      <c r="B3288" s="45">
        <v>-1</v>
      </c>
      <c r="C3288" t="s">
        <v>20</v>
      </c>
      <c r="D3288" t="str">
        <f>_xlfn.XLOOKUP(Table2[[#This Row],[Patron Group]],$R$10:$R$24,$S$10:$S$24)</f>
        <v>Graduate</v>
      </c>
      <c r="E3288" s="1" t="d">
        <v>2023-02-23</v>
      </c>
      <c r="F3288" t="s">
        <v>1715</v>
      </c>
      <c r="G3288" t="s">
        <v>2272</v>
      </c>
      <c r="H3288" t="str">
        <f>_xlfn.XLOOKUP(Table2[[#This Row],[Unique BarCode]],$N$10:$N$37,$O$10:$O$37)</f>
        <v>WALLADPT</v>
      </c>
      <c r="I3288" t="str">
        <f>_xlfn.XLOOKUP(Table2[[#This Row],[Unique BarCode]],$N$10:$N$37,$P$10:$P$37)</f>
        <v>Charger</v>
      </c>
      <c r="J3288" t="s">
        <v>8</v>
      </c>
      <c r="L3288">
        <v>1</v>
      </c>
    </row>
    <row r="3289" spans="1:12" x14ac:dyDescent="0.2">
      <c r="A3289" s="1" t="d">
        <v>2023-02-23</v>
      </c>
      <c r="B3289" s="45">
        <v>-1</v>
      </c>
      <c r="C3289" t="s">
        <v>20</v>
      </c>
      <c r="D3289" t="str">
        <f>_xlfn.XLOOKUP(Table2[[#This Row],[Patron Group]],$R$10:$R$24,$S$10:$S$24)</f>
        <v>Graduate</v>
      </c>
      <c r="E3289" s="1" t="d">
        <v>2023-02-23</v>
      </c>
      <c r="F3289" t="s">
        <v>1422</v>
      </c>
      <c r="G3289" t="s">
        <v>2272</v>
      </c>
      <c r="H3289" t="str">
        <f>_xlfn.XLOOKUP(Table2[[#This Row],[Unique BarCode]],$N$10:$N$37,$O$10:$O$37)</f>
        <v>WALLADPT</v>
      </c>
      <c r="I3289" t="str">
        <f>_xlfn.XLOOKUP(Table2[[#This Row],[Unique BarCode]],$N$10:$N$37,$P$10:$P$37)</f>
        <v>Charger</v>
      </c>
      <c r="J3289" t="s">
        <v>8</v>
      </c>
      <c r="L3289">
        <v>1</v>
      </c>
    </row>
    <row r="3290" spans="1:12" x14ac:dyDescent="0.2">
      <c r="A3290" s="1" t="d">
        <v>2023-02-23</v>
      </c>
      <c r="B3290" s="45">
        <v>-1</v>
      </c>
      <c r="C3290" t="s">
        <v>20</v>
      </c>
      <c r="D3290" t="str">
        <f>_xlfn.XLOOKUP(Table2[[#This Row],[Patron Group]],$R$10:$R$24,$S$10:$S$24)</f>
        <v>Graduate</v>
      </c>
      <c r="E3290" s="1" t="d">
        <v>2023-02-23</v>
      </c>
      <c r="F3290" t="s">
        <v>97</v>
      </c>
      <c r="G3290" t="s">
        <v>2272</v>
      </c>
      <c r="H3290" t="str">
        <f>_xlfn.XLOOKUP(Table2[[#This Row],[Unique BarCode]],$N$10:$N$37,$O$10:$O$37)</f>
        <v>WALLADPT</v>
      </c>
      <c r="I3290" t="str">
        <f>_xlfn.XLOOKUP(Table2[[#This Row],[Unique BarCode]],$N$10:$N$37,$P$10:$P$37)</f>
        <v>Charger</v>
      </c>
      <c r="J3290" t="s">
        <v>8</v>
      </c>
      <c r="L3290">
        <v>1</v>
      </c>
    </row>
    <row r="3291" spans="1:12" x14ac:dyDescent="0.2">
      <c r="A3291" s="1" t="d">
        <v>2023-02-23</v>
      </c>
      <c r="B3291" s="45">
        <v>-1</v>
      </c>
      <c r="C3291" t="s">
        <v>20</v>
      </c>
      <c r="D3291" t="str">
        <f>_xlfn.XLOOKUP(Table2[[#This Row],[Patron Group]],$R$10:$R$24,$S$10:$S$24)</f>
        <v>Graduate</v>
      </c>
      <c r="E3291" s="1" t="d">
        <v>2023-03-02</v>
      </c>
      <c r="F3291" t="s">
        <v>1530</v>
      </c>
      <c r="G3291" t="s">
        <v>2273</v>
      </c>
      <c r="H3291" t="str">
        <f>_xlfn.XLOOKUP(Table2[[#This Row],[Unique BarCode]],$N$10:$N$37,$O$10:$O$37)</f>
        <v>ChromeBook</v>
      </c>
      <c r="I3291" t="str">
        <f>_xlfn.XLOOKUP(Table2[[#This Row],[Unique BarCode]],$N$10:$N$37,$P$10:$P$37)</f>
        <v>Device</v>
      </c>
      <c r="J3291" t="s">
        <v>8</v>
      </c>
      <c r="K3291" t="s">
        <v>1531</v>
      </c>
      <c r="L3291">
        <v>1</v>
      </c>
    </row>
    <row r="3292" spans="1:12" x14ac:dyDescent="0.2">
      <c r="A3292" s="1" t="d">
        <v>2023-02-23</v>
      </c>
      <c r="B3292" s="45">
        <v>-1</v>
      </c>
      <c r="C3292" t="s">
        <v>20</v>
      </c>
      <c r="D3292" t="str">
        <f>_xlfn.XLOOKUP(Table2[[#This Row],[Patron Group]],$R$10:$R$24,$S$10:$S$24)</f>
        <v>Graduate</v>
      </c>
      <c r="E3292" s="1" t="d">
        <v>2023-03-02</v>
      </c>
      <c r="F3292" t="s">
        <v>497</v>
      </c>
      <c r="G3292" t="s">
        <v>2274</v>
      </c>
      <c r="H3292" t="str">
        <f>_xlfn.XLOOKUP(Table2[[#This Row],[Unique BarCode]],$N$10:$N$37,$O$10:$O$37)</f>
        <v>MacBook</v>
      </c>
      <c r="I3292" t="str">
        <f>_xlfn.XLOOKUP(Table2[[#This Row],[Unique BarCode]],$N$10:$N$37,$P$10:$P$37)</f>
        <v>Device</v>
      </c>
      <c r="J3292" t="s">
        <v>8</v>
      </c>
      <c r="K3292" t="s">
        <v>498</v>
      </c>
      <c r="L3292">
        <v>1</v>
      </c>
    </row>
    <row r="3293" spans="1:12" x14ac:dyDescent="0.2">
      <c r="A3293" s="1" t="d">
        <v>2023-02-23</v>
      </c>
      <c r="B3293" s="45">
        <v>-1</v>
      </c>
      <c r="C3293" t="s">
        <v>20</v>
      </c>
      <c r="D3293" t="str">
        <f>_xlfn.XLOOKUP(Table2[[#This Row],[Patron Group]],$R$10:$R$24,$S$10:$S$24)</f>
        <v>Graduate</v>
      </c>
      <c r="E3293" s="1" t="d">
        <v>2023-03-02</v>
      </c>
      <c r="F3293" t="s">
        <v>603</v>
      </c>
      <c r="G3293" t="s">
        <v>2274</v>
      </c>
      <c r="H3293" t="str">
        <f>_xlfn.XLOOKUP(Table2[[#This Row],[Unique BarCode]],$N$10:$N$37,$O$10:$O$37)</f>
        <v>MacBook</v>
      </c>
      <c r="I3293" t="str">
        <f>_xlfn.XLOOKUP(Table2[[#This Row],[Unique BarCode]],$N$10:$N$37,$P$10:$P$37)</f>
        <v>Device</v>
      </c>
      <c r="J3293" t="s">
        <v>8</v>
      </c>
      <c r="K3293" t="s">
        <v>604</v>
      </c>
      <c r="L3293">
        <v>1</v>
      </c>
    </row>
    <row r="3294" spans="1:12" x14ac:dyDescent="0.2">
      <c r="A3294" s="1" t="d">
        <v>2023-02-23</v>
      </c>
      <c r="B3294" s="45">
        <v>-1</v>
      </c>
      <c r="C3294" t="s">
        <v>20</v>
      </c>
      <c r="D3294" t="str">
        <f>_xlfn.XLOOKUP(Table2[[#This Row],[Patron Group]],$R$10:$R$24,$S$10:$S$24)</f>
        <v>Graduate</v>
      </c>
      <c r="E3294" s="1" t="d">
        <v>2023-03-02</v>
      </c>
      <c r="F3294" t="s">
        <v>605</v>
      </c>
      <c r="G3294" t="s">
        <v>2274</v>
      </c>
      <c r="H3294" t="str">
        <f>_xlfn.XLOOKUP(Table2[[#This Row],[Unique BarCode]],$N$10:$N$37,$O$10:$O$37)</f>
        <v>MacBook</v>
      </c>
      <c r="I3294" t="str">
        <f>_xlfn.XLOOKUP(Table2[[#This Row],[Unique BarCode]],$N$10:$N$37,$P$10:$P$37)</f>
        <v>Device</v>
      </c>
      <c r="J3294" t="s">
        <v>8</v>
      </c>
      <c r="K3294" t="s">
        <v>606</v>
      </c>
      <c r="L3294">
        <v>1</v>
      </c>
    </row>
    <row r="3295" spans="1:12" x14ac:dyDescent="0.2">
      <c r="A3295" s="1" t="d">
        <v>2023-02-23</v>
      </c>
      <c r="B3295" s="45">
        <v>-1</v>
      </c>
      <c r="C3295" t="s">
        <v>20</v>
      </c>
      <c r="D3295" t="str">
        <f>_xlfn.XLOOKUP(Table2[[#This Row],[Patron Group]],$R$10:$R$24,$S$10:$S$24)</f>
        <v>Graduate</v>
      </c>
      <c r="E3295" s="1" t="d">
        <v>2023-03-02</v>
      </c>
      <c r="F3295" t="s">
        <v>1827</v>
      </c>
      <c r="G3295" t="s">
        <v>2274</v>
      </c>
      <c r="H3295" t="str">
        <f>_xlfn.XLOOKUP(Table2[[#This Row],[Unique BarCode]],$N$10:$N$37,$O$10:$O$37)</f>
        <v>MacBook</v>
      </c>
      <c r="I3295" t="str">
        <f>_xlfn.XLOOKUP(Table2[[#This Row],[Unique BarCode]],$N$10:$N$37,$P$10:$P$37)</f>
        <v>Device</v>
      </c>
      <c r="J3295" t="s">
        <v>8</v>
      </c>
      <c r="K3295" t="s">
        <v>1827</v>
      </c>
      <c r="L3295">
        <v>1</v>
      </c>
    </row>
    <row r="3296" spans="1:12" x14ac:dyDescent="0.2">
      <c r="A3296" s="1" t="d">
        <v>2023-02-23</v>
      </c>
      <c r="B3296" s="45">
        <v>-1</v>
      </c>
      <c r="C3296" t="s">
        <v>20</v>
      </c>
      <c r="D3296" t="str">
        <f>_xlfn.XLOOKUP(Table2[[#This Row],[Patron Group]],$R$10:$R$24,$S$10:$S$24)</f>
        <v>Graduate</v>
      </c>
      <c r="E3296" s="1" t="d">
        <v>2023-03-08</v>
      </c>
      <c r="F3296" t="s">
        <v>1828</v>
      </c>
      <c r="G3296" t="s">
        <v>2274</v>
      </c>
      <c r="H3296" t="str">
        <f>_xlfn.XLOOKUP(Table2[[#This Row],[Unique BarCode]],$N$10:$N$37,$O$10:$O$37)</f>
        <v>MacBook</v>
      </c>
      <c r="I3296" t="str">
        <f>_xlfn.XLOOKUP(Table2[[#This Row],[Unique BarCode]],$N$10:$N$37,$P$10:$P$37)</f>
        <v>Device</v>
      </c>
      <c r="J3296" t="s">
        <v>8</v>
      </c>
      <c r="K3296" t="s">
        <v>1828</v>
      </c>
      <c r="L3296">
        <v>1</v>
      </c>
    </row>
    <row r="3297" spans="1:12" x14ac:dyDescent="0.2">
      <c r="A3297" s="1" t="d">
        <v>2023-02-23</v>
      </c>
      <c r="B3297" s="45">
        <v>-1</v>
      </c>
      <c r="C3297" t="s">
        <v>20</v>
      </c>
      <c r="D3297" t="str">
        <f>_xlfn.XLOOKUP(Table2[[#This Row],[Patron Group]],$R$10:$R$24,$S$10:$S$24)</f>
        <v>Graduate</v>
      </c>
      <c r="E3297" s="1" t="d">
        <v>2023-03-08</v>
      </c>
      <c r="F3297" t="s">
        <v>1829</v>
      </c>
      <c r="G3297" t="s">
        <v>2263</v>
      </c>
      <c r="H3297" t="str">
        <f>_xlfn.XLOOKUP(Table2[[#This Row],[Unique BarCode]],$N$10:$N$37,$O$10:$O$37)</f>
        <v>HP Laptop</v>
      </c>
      <c r="I3297" t="str">
        <f>_xlfn.XLOOKUP(Table2[[#This Row],[Unique BarCode]],$N$10:$N$37,$P$10:$P$37)</f>
        <v>Device</v>
      </c>
      <c r="J3297" t="s">
        <v>8</v>
      </c>
      <c r="K3297" t="s">
        <v>176</v>
      </c>
      <c r="L3297">
        <v>1</v>
      </c>
    </row>
    <row r="3298" spans="1:12" x14ac:dyDescent="0.2">
      <c r="A3298" s="1" t="d">
        <v>2023-02-23</v>
      </c>
      <c r="B3298" s="45">
        <v>-1</v>
      </c>
      <c r="C3298" t="s">
        <v>20</v>
      </c>
      <c r="D3298" t="str">
        <f>_xlfn.XLOOKUP(Table2[[#This Row],[Patron Group]],$R$10:$R$24,$S$10:$S$24)</f>
        <v>Graduate</v>
      </c>
      <c r="E3298" s="1" t="d">
        <v>2023-03-09</v>
      </c>
      <c r="F3298" t="s">
        <v>1444</v>
      </c>
      <c r="G3298" t="s">
        <v>2274</v>
      </c>
      <c r="H3298" t="str">
        <f>_xlfn.XLOOKUP(Table2[[#This Row],[Unique BarCode]],$N$10:$N$37,$O$10:$O$37)</f>
        <v>MacBook</v>
      </c>
      <c r="I3298" t="str">
        <f>_xlfn.XLOOKUP(Table2[[#This Row],[Unique BarCode]],$N$10:$N$37,$P$10:$P$37)</f>
        <v>Device</v>
      </c>
      <c r="J3298" t="s">
        <v>8</v>
      </c>
      <c r="K3298" t="s">
        <v>1445</v>
      </c>
      <c r="L3298">
        <v>1</v>
      </c>
    </row>
    <row r="3299" spans="1:12" x14ac:dyDescent="0.2">
      <c r="A3299" s="1" t="d">
        <v>2023-02-23</v>
      </c>
      <c r="B3299" s="45">
        <v>-1</v>
      </c>
      <c r="C3299" t="s">
        <v>20</v>
      </c>
      <c r="D3299" t="str">
        <f>_xlfn.XLOOKUP(Table2[[#This Row],[Patron Group]],$R$10:$R$24,$S$10:$S$24)</f>
        <v>Graduate</v>
      </c>
      <c r="E3299" s="1" t="d">
        <v>2023-03-09</v>
      </c>
      <c r="F3299" t="s">
        <v>1332</v>
      </c>
      <c r="G3299" t="s">
        <v>2274</v>
      </c>
      <c r="H3299" t="str">
        <f>_xlfn.XLOOKUP(Table2[[#This Row],[Unique BarCode]],$N$10:$N$37,$O$10:$O$37)</f>
        <v>MacBook</v>
      </c>
      <c r="I3299" t="str">
        <f>_xlfn.XLOOKUP(Table2[[#This Row],[Unique BarCode]],$N$10:$N$37,$P$10:$P$37)</f>
        <v>Device</v>
      </c>
      <c r="J3299" t="s">
        <v>8</v>
      </c>
      <c r="K3299" t="s">
        <v>1333</v>
      </c>
      <c r="L3299">
        <v>1</v>
      </c>
    </row>
    <row r="3300" spans="1:12" x14ac:dyDescent="0.2">
      <c r="A3300" s="1" t="d">
        <v>2023-02-23</v>
      </c>
      <c r="B3300" s="45">
        <v>-1</v>
      </c>
      <c r="C3300" t="s">
        <v>20</v>
      </c>
      <c r="D3300" t="str">
        <f>_xlfn.XLOOKUP(Table2[[#This Row],[Patron Group]],$R$10:$R$24,$S$10:$S$24)</f>
        <v>Graduate</v>
      </c>
      <c r="E3300" s="1" t="d">
        <v>2023-03-09</v>
      </c>
      <c r="F3300" t="s">
        <v>1169</v>
      </c>
      <c r="G3300" t="s">
        <v>2274</v>
      </c>
      <c r="H3300" t="str">
        <f>_xlfn.XLOOKUP(Table2[[#This Row],[Unique BarCode]],$N$10:$N$37,$O$10:$O$37)</f>
        <v>MacBook</v>
      </c>
      <c r="I3300" t="str">
        <f>_xlfn.XLOOKUP(Table2[[#This Row],[Unique BarCode]],$N$10:$N$37,$P$10:$P$37)</f>
        <v>Device</v>
      </c>
      <c r="J3300" t="s">
        <v>8</v>
      </c>
      <c r="K3300" t="s">
        <v>1169</v>
      </c>
      <c r="L3300">
        <v>1</v>
      </c>
    </row>
    <row r="3301" spans="1:12" x14ac:dyDescent="0.2">
      <c r="A3301" s="1" t="d">
        <v>2023-02-23</v>
      </c>
      <c r="B3301" s="45">
        <v>-1</v>
      </c>
      <c r="C3301" t="s">
        <v>20</v>
      </c>
      <c r="D3301" t="str">
        <f>_xlfn.XLOOKUP(Table2[[#This Row],[Patron Group]],$R$10:$R$24,$S$10:$S$24)</f>
        <v>Graduate</v>
      </c>
      <c r="E3301" s="1" t="d">
        <v>2023-03-09</v>
      </c>
      <c r="F3301" t="s">
        <v>1830</v>
      </c>
      <c r="G3301" t="s">
        <v>2275</v>
      </c>
      <c r="H3301" t="str">
        <f>_xlfn.XLOOKUP(Table2[[#This Row],[Unique BarCode]],$N$10:$N$37,$O$10:$O$37)</f>
        <v>iPad</v>
      </c>
      <c r="I3301" t="str">
        <f>_xlfn.XLOOKUP(Table2[[#This Row],[Unique BarCode]],$N$10:$N$37,$P$10:$P$37)</f>
        <v>Device</v>
      </c>
      <c r="J3301" t="s">
        <v>8</v>
      </c>
      <c r="K3301" t="s">
        <v>1831</v>
      </c>
      <c r="L3301">
        <v>1</v>
      </c>
    </row>
    <row r="3302" spans="1:12" x14ac:dyDescent="0.2">
      <c r="A3302" s="1" t="d">
        <v>2023-02-23</v>
      </c>
      <c r="B3302" s="45">
        <v>-1</v>
      </c>
      <c r="C3302" t="s">
        <v>20</v>
      </c>
      <c r="D3302" t="str">
        <f>_xlfn.XLOOKUP(Table2[[#This Row],[Patron Group]],$R$10:$R$24,$S$10:$S$24)</f>
        <v>Graduate</v>
      </c>
      <c r="E3302" s="1" t="d">
        <v>2023-03-09</v>
      </c>
      <c r="F3302" t="s">
        <v>1224</v>
      </c>
      <c r="G3302" t="s">
        <v>2275</v>
      </c>
      <c r="H3302" t="str">
        <f>_xlfn.XLOOKUP(Table2[[#This Row],[Unique BarCode]],$N$10:$N$37,$O$10:$O$37)</f>
        <v>iPad</v>
      </c>
      <c r="I3302" t="str">
        <f>_xlfn.XLOOKUP(Table2[[#This Row],[Unique BarCode]],$N$10:$N$37,$P$10:$P$37)</f>
        <v>Device</v>
      </c>
      <c r="J3302" t="s">
        <v>8</v>
      </c>
      <c r="K3302" t="s">
        <v>1225</v>
      </c>
      <c r="L3302">
        <v>1</v>
      </c>
    </row>
    <row r="3303" spans="1:12" x14ac:dyDescent="0.2">
      <c r="A3303" s="1" t="d">
        <v>2023-02-23</v>
      </c>
      <c r="B3303" s="45">
        <v>-1</v>
      </c>
      <c r="C3303" t="s">
        <v>20</v>
      </c>
      <c r="D3303" t="str">
        <f>_xlfn.XLOOKUP(Table2[[#This Row],[Patron Group]],$R$10:$R$24,$S$10:$S$24)</f>
        <v>Graduate</v>
      </c>
      <c r="E3303" s="1" t="d">
        <v>2023-03-09</v>
      </c>
      <c r="F3303" t="s">
        <v>138</v>
      </c>
      <c r="G3303" t="s">
        <v>2275</v>
      </c>
      <c r="H3303" t="str">
        <f>_xlfn.XLOOKUP(Table2[[#This Row],[Unique BarCode]],$N$10:$N$37,$O$10:$O$37)</f>
        <v>iPad</v>
      </c>
      <c r="I3303" t="str">
        <f>_xlfn.XLOOKUP(Table2[[#This Row],[Unique BarCode]],$N$10:$N$37,$P$10:$P$37)</f>
        <v>Device</v>
      </c>
      <c r="J3303" t="s">
        <v>8</v>
      </c>
      <c r="L3303">
        <v>1</v>
      </c>
    </row>
    <row r="3304" spans="1:12" x14ac:dyDescent="0.2">
      <c r="A3304" s="1" t="d">
        <v>2023-02-23</v>
      </c>
      <c r="B3304" s="45">
        <v>-1</v>
      </c>
      <c r="C3304" t="s">
        <v>20</v>
      </c>
      <c r="D3304" t="str">
        <f>_xlfn.XLOOKUP(Table2[[#This Row],[Patron Group]],$R$10:$R$24,$S$10:$S$24)</f>
        <v>Graduate</v>
      </c>
      <c r="E3304" s="1" t="d">
        <v>2023-03-09</v>
      </c>
      <c r="F3304" t="s">
        <v>1832</v>
      </c>
      <c r="G3304" t="s">
        <v>2263</v>
      </c>
      <c r="H3304" t="str">
        <f>_xlfn.XLOOKUP(Table2[[#This Row],[Unique BarCode]],$N$10:$N$37,$O$10:$O$37)</f>
        <v>HP Laptop</v>
      </c>
      <c r="I3304" t="str">
        <f>_xlfn.XLOOKUP(Table2[[#This Row],[Unique BarCode]],$N$10:$N$37,$P$10:$P$37)</f>
        <v>Device</v>
      </c>
      <c r="J3304" t="s">
        <v>8</v>
      </c>
      <c r="K3304" t="s">
        <v>893</v>
      </c>
      <c r="L3304">
        <v>1</v>
      </c>
    </row>
    <row r="3305" spans="1:12" x14ac:dyDescent="0.2">
      <c r="A3305" s="1" t="d">
        <v>2023-02-23</v>
      </c>
      <c r="B3305" s="45">
        <v>-1</v>
      </c>
      <c r="C3305" t="s">
        <v>1113</v>
      </c>
      <c r="D3305" t="str">
        <f>_xlfn.XLOOKUP(Table2[[#This Row],[Patron Group]],$R$10:$R$24,$S$10:$S$24)</f>
        <v>Graduate</v>
      </c>
      <c r="E3305" s="1" t="d">
        <v>2023-03-09</v>
      </c>
      <c r="F3305" t="s">
        <v>1833</v>
      </c>
      <c r="G3305" t="s">
        <v>2275</v>
      </c>
      <c r="H3305" t="str">
        <f>_xlfn.XLOOKUP(Table2[[#This Row],[Unique BarCode]],$N$10:$N$37,$O$10:$O$37)</f>
        <v>iPad</v>
      </c>
      <c r="I3305" t="str">
        <f>_xlfn.XLOOKUP(Table2[[#This Row],[Unique BarCode]],$N$10:$N$37,$P$10:$P$37)</f>
        <v>Device</v>
      </c>
      <c r="J3305" t="s">
        <v>8</v>
      </c>
      <c r="K3305" t="s">
        <v>1834</v>
      </c>
      <c r="L3305">
        <v>1</v>
      </c>
    </row>
    <row r="3306" spans="1:12" x14ac:dyDescent="0.2">
      <c r="A3306" s="1" t="d">
        <v>2023-02-23</v>
      </c>
      <c r="B3306" s="45">
        <v>-1</v>
      </c>
      <c r="C3306" t="s">
        <v>66</v>
      </c>
      <c r="D3306" t="str">
        <f>_xlfn.XLOOKUP(Table2[[#This Row],[Patron Group]],$R$10:$R$24,$S$10:$S$24)</f>
        <v>Graduate</v>
      </c>
      <c r="E3306" s="1" t="d">
        <v>2023-02-23</v>
      </c>
      <c r="F3306" t="s">
        <v>479</v>
      </c>
      <c r="G3306" t="s">
        <v>2271</v>
      </c>
      <c r="H3306" t="str">
        <f>_xlfn.XLOOKUP(Table2[[#This Row],[Unique BarCode]],$N$10:$N$37,$O$10:$O$37)</f>
        <v>OMNI</v>
      </c>
      <c r="I3306" t="str">
        <f>_xlfn.XLOOKUP(Table2[[#This Row],[Unique BarCode]],$N$10:$N$37,$P$10:$P$37)</f>
        <v>Charger</v>
      </c>
      <c r="J3306" t="s">
        <v>68</v>
      </c>
      <c r="K3306" t="s">
        <v>480</v>
      </c>
      <c r="L3306">
        <v>1</v>
      </c>
    </row>
    <row r="3307" spans="1:12" x14ac:dyDescent="0.2">
      <c r="A3307" s="1" t="d">
        <v>2023-02-23</v>
      </c>
      <c r="B3307" s="45">
        <v>-1</v>
      </c>
      <c r="C3307" t="s">
        <v>74</v>
      </c>
      <c r="D3307" t="str">
        <f>_xlfn.XLOOKUP(Table2[[#This Row],[Patron Group]],$R$10:$R$24,$S$10:$S$24)</f>
        <v>Staff</v>
      </c>
      <c r="E3307" s="1" t="d">
        <v>2023-02-23</v>
      </c>
      <c r="F3307" t="s">
        <v>435</v>
      </c>
      <c r="G3307" t="s">
        <v>2266</v>
      </c>
      <c r="H3307" t="str">
        <f>_xlfn.XLOOKUP(Table2[[#This Row],[Unique BarCode]],$N$10:$N$37,$O$10:$O$37)</f>
        <v>Headphones</v>
      </c>
      <c r="I3307" t="str">
        <f>_xlfn.XLOOKUP(Table2[[#This Row],[Unique BarCode]],$N$10:$N$37,$P$10:$P$37)</f>
        <v>Accessory</v>
      </c>
      <c r="J3307" t="s">
        <v>8</v>
      </c>
      <c r="L3307">
        <v>1</v>
      </c>
    </row>
    <row r="3308" spans="1:12" x14ac:dyDescent="0.2">
      <c r="A3308" s="1" t="d">
        <v>2023-02-23</v>
      </c>
      <c r="B3308" s="45">
        <v>-1</v>
      </c>
      <c r="C3308" t="s">
        <v>77</v>
      </c>
      <c r="D3308" t="str">
        <f>_xlfn.XLOOKUP(Table2[[#This Row],[Patron Group]],$R$10:$R$24,$S$10:$S$24)</f>
        <v>Undergraduate</v>
      </c>
      <c r="E3308" s="1" t="d">
        <v>2023-02-23</v>
      </c>
      <c r="F3308" t="s">
        <v>1346</v>
      </c>
      <c r="G3308" t="s">
        <v>2298</v>
      </c>
      <c r="H3308" t="str">
        <f>_xlfn.XLOOKUP(Table2[[#This Row],[Unique BarCode]],$N$10:$N$37,$O$10:$O$37)</f>
        <v>ANKER</v>
      </c>
      <c r="I3308" t="str">
        <f>_xlfn.XLOOKUP(Table2[[#This Row],[Unique BarCode]],$N$10:$N$37,$P$10:$P$37)</f>
        <v>Charger</v>
      </c>
      <c r="J3308" t="s">
        <v>8</v>
      </c>
      <c r="L3308">
        <v>1</v>
      </c>
    </row>
    <row r="3309" spans="1:12" x14ac:dyDescent="0.2">
      <c r="A3309" s="1" t="d">
        <v>2023-02-23</v>
      </c>
      <c r="B3309" s="45">
        <v>-1</v>
      </c>
      <c r="C3309" t="s">
        <v>77</v>
      </c>
      <c r="D3309" t="str">
        <f>_xlfn.XLOOKUP(Table2[[#This Row],[Patron Group]],$R$10:$R$24,$S$10:$S$24)</f>
        <v>Undergraduate</v>
      </c>
      <c r="E3309" s="1" t="d">
        <v>2023-02-23</v>
      </c>
      <c r="F3309" t="s">
        <v>1401</v>
      </c>
      <c r="G3309" t="s">
        <v>2276</v>
      </c>
      <c r="H3309" t="str">
        <f>_xlfn.XLOOKUP(Table2[[#This Row],[Unique BarCode]],$N$10:$N$37,$O$10:$O$37)</f>
        <v>CALC</v>
      </c>
      <c r="I3309" t="str">
        <f>_xlfn.XLOOKUP(Table2[[#This Row],[Unique BarCode]],$N$10:$N$37,$P$10:$P$37)</f>
        <v>Accessory</v>
      </c>
      <c r="J3309" t="s">
        <v>8</v>
      </c>
      <c r="L3309">
        <v>1</v>
      </c>
    </row>
    <row r="3310" spans="1:12" x14ac:dyDescent="0.2">
      <c r="A3310" s="1" t="d">
        <v>2023-02-23</v>
      </c>
      <c r="B3310" s="45">
        <v>-1</v>
      </c>
      <c r="C3310" t="s">
        <v>77</v>
      </c>
      <c r="D3310" t="str">
        <f>_xlfn.XLOOKUP(Table2[[#This Row],[Patron Group]],$R$10:$R$24,$S$10:$S$24)</f>
        <v>Undergraduate</v>
      </c>
      <c r="E3310" s="1" t="d">
        <v>2023-02-23</v>
      </c>
      <c r="F3310" t="s">
        <v>1037</v>
      </c>
      <c r="G3310" t="s">
        <v>2281</v>
      </c>
      <c r="H3310" t="str">
        <f>_xlfn.XLOOKUP(Table2[[#This Row],[Unique BarCode]],$N$10:$N$37,$O$10:$O$37)</f>
        <v>HDMIC</v>
      </c>
      <c r="I3310" t="str">
        <f>_xlfn.XLOOKUP(Table2[[#This Row],[Unique BarCode]],$N$10:$N$37,$P$10:$P$37)</f>
        <v>Cable</v>
      </c>
      <c r="J3310" t="s">
        <v>8</v>
      </c>
      <c r="K3310" t="s">
        <v>1038</v>
      </c>
      <c r="L3310">
        <v>1</v>
      </c>
    </row>
    <row r="3311" spans="1:12" x14ac:dyDescent="0.2">
      <c r="A3311" s="1" t="d">
        <v>2023-02-23</v>
      </c>
      <c r="B3311" s="45">
        <v>-1</v>
      </c>
      <c r="C3311" t="s">
        <v>77</v>
      </c>
      <c r="D3311" t="str">
        <f>_xlfn.XLOOKUP(Table2[[#This Row],[Patron Group]],$R$10:$R$24,$S$10:$S$24)</f>
        <v>Undergraduate</v>
      </c>
      <c r="E3311" s="1" t="d">
        <v>2023-02-23</v>
      </c>
      <c r="F3311" t="s">
        <v>1406</v>
      </c>
      <c r="G3311" t="s">
        <v>2281</v>
      </c>
      <c r="H3311" t="str">
        <f>_xlfn.XLOOKUP(Table2[[#This Row],[Unique BarCode]],$N$10:$N$37,$O$10:$O$37)</f>
        <v>HDMIC</v>
      </c>
      <c r="I3311" t="str">
        <f>_xlfn.XLOOKUP(Table2[[#This Row],[Unique BarCode]],$N$10:$N$37,$P$10:$P$37)</f>
        <v>Cable</v>
      </c>
      <c r="J3311" t="s">
        <v>8</v>
      </c>
      <c r="K3311" t="s">
        <v>1407</v>
      </c>
      <c r="L3311">
        <v>1</v>
      </c>
    </row>
    <row r="3312" spans="1:12" x14ac:dyDescent="0.2">
      <c r="A3312" s="1" t="d">
        <v>2023-02-23</v>
      </c>
      <c r="B3312" s="45">
        <v>-1</v>
      </c>
      <c r="C3312" t="s">
        <v>77</v>
      </c>
      <c r="D3312" t="str">
        <f>_xlfn.XLOOKUP(Table2[[#This Row],[Patron Group]],$R$10:$R$24,$S$10:$S$24)</f>
        <v>Undergraduate</v>
      </c>
      <c r="E3312" s="1" t="d">
        <v>2023-02-23</v>
      </c>
      <c r="F3312" t="s">
        <v>1208</v>
      </c>
      <c r="G3312" t="s">
        <v>2281</v>
      </c>
      <c r="H3312" t="str">
        <f>_xlfn.XLOOKUP(Table2[[#This Row],[Unique BarCode]],$N$10:$N$37,$O$10:$O$37)</f>
        <v>HDMIC</v>
      </c>
      <c r="I3312" t="str">
        <f>_xlfn.XLOOKUP(Table2[[#This Row],[Unique BarCode]],$N$10:$N$37,$P$10:$P$37)</f>
        <v>Cable</v>
      </c>
      <c r="J3312" t="s">
        <v>8</v>
      </c>
      <c r="K3312" t="s">
        <v>1209</v>
      </c>
      <c r="L3312">
        <v>1</v>
      </c>
    </row>
    <row r="3313" spans="1:12" x14ac:dyDescent="0.2">
      <c r="A3313" s="1" t="d">
        <v>2023-02-23</v>
      </c>
      <c r="B3313" s="45">
        <v>-1</v>
      </c>
      <c r="C3313" t="s">
        <v>77</v>
      </c>
      <c r="D3313" t="str">
        <f>_xlfn.XLOOKUP(Table2[[#This Row],[Patron Group]],$R$10:$R$24,$S$10:$S$24)</f>
        <v>Undergraduate</v>
      </c>
      <c r="E3313" s="1" t="d">
        <v>2023-02-23</v>
      </c>
      <c r="F3313" t="s">
        <v>1365</v>
      </c>
      <c r="G3313" t="s">
        <v>2266</v>
      </c>
      <c r="H3313" t="str">
        <f>_xlfn.XLOOKUP(Table2[[#This Row],[Unique BarCode]],$N$10:$N$37,$O$10:$O$37)</f>
        <v>Headphones</v>
      </c>
      <c r="I3313" t="str">
        <f>_xlfn.XLOOKUP(Table2[[#This Row],[Unique BarCode]],$N$10:$N$37,$P$10:$P$37)</f>
        <v>Accessory</v>
      </c>
      <c r="J3313" t="s">
        <v>8</v>
      </c>
      <c r="K3313" t="s">
        <v>1366</v>
      </c>
      <c r="L3313">
        <v>1</v>
      </c>
    </row>
    <row r="3314" spans="1:12" x14ac:dyDescent="0.2">
      <c r="A3314" s="1" t="d">
        <v>2023-02-23</v>
      </c>
      <c r="B3314" s="45">
        <v>-1</v>
      </c>
      <c r="C3314" t="s">
        <v>77</v>
      </c>
      <c r="D3314" t="str">
        <f>_xlfn.XLOOKUP(Table2[[#This Row],[Patron Group]],$R$10:$R$24,$S$10:$S$24)</f>
        <v>Undergraduate</v>
      </c>
      <c r="E3314" s="1" t="d">
        <v>2023-02-23</v>
      </c>
      <c r="F3314" t="s">
        <v>809</v>
      </c>
      <c r="G3314" t="s">
        <v>2266</v>
      </c>
      <c r="H3314" t="str">
        <f>_xlfn.XLOOKUP(Table2[[#This Row],[Unique BarCode]],$N$10:$N$37,$O$10:$O$37)</f>
        <v>Headphones</v>
      </c>
      <c r="I3314" t="str">
        <f>_xlfn.XLOOKUP(Table2[[#This Row],[Unique BarCode]],$N$10:$N$37,$P$10:$P$37)</f>
        <v>Accessory</v>
      </c>
      <c r="J3314" t="s">
        <v>8</v>
      </c>
      <c r="K3314" t="s">
        <v>810</v>
      </c>
      <c r="L3314">
        <v>1</v>
      </c>
    </row>
    <row r="3315" spans="1:12" x14ac:dyDescent="0.2">
      <c r="A3315" s="1" t="d">
        <v>2023-02-23</v>
      </c>
      <c r="B3315" s="45">
        <v>-1</v>
      </c>
      <c r="C3315" t="s">
        <v>77</v>
      </c>
      <c r="D3315" t="str">
        <f>_xlfn.XLOOKUP(Table2[[#This Row],[Patron Group]],$R$10:$R$24,$S$10:$S$24)</f>
        <v>Undergraduate</v>
      </c>
      <c r="E3315" s="1" t="d">
        <v>2023-02-23</v>
      </c>
      <c r="F3315" t="s">
        <v>436</v>
      </c>
      <c r="G3315" t="s">
        <v>2282</v>
      </c>
      <c r="H3315" t="str">
        <f>_xlfn.XLOOKUP(Table2[[#This Row],[Unique BarCode]],$N$10:$N$37,$O$10:$O$37)</f>
        <v>HPUSBC</v>
      </c>
      <c r="I3315" t="str">
        <f>_xlfn.XLOOKUP(Table2[[#This Row],[Unique BarCode]],$N$10:$N$37,$P$10:$P$37)</f>
        <v>Charger</v>
      </c>
      <c r="J3315" t="s">
        <v>49</v>
      </c>
      <c r="K3315" t="s">
        <v>437</v>
      </c>
      <c r="L3315">
        <v>1</v>
      </c>
    </row>
    <row r="3316" spans="1:12" x14ac:dyDescent="0.2">
      <c r="A3316" s="1" t="d">
        <v>2023-02-23</v>
      </c>
      <c r="B3316" s="45">
        <v>-1</v>
      </c>
      <c r="C3316" t="s">
        <v>77</v>
      </c>
      <c r="D3316" t="str">
        <f>_xlfn.XLOOKUP(Table2[[#This Row],[Patron Group]],$R$10:$R$24,$S$10:$S$24)</f>
        <v>Undergraduate</v>
      </c>
      <c r="E3316" s="1" t="d">
        <v>2023-02-23</v>
      </c>
      <c r="F3316" t="s">
        <v>687</v>
      </c>
      <c r="G3316" t="s">
        <v>2282</v>
      </c>
      <c r="H3316" t="str">
        <f>_xlfn.XLOOKUP(Table2[[#This Row],[Unique BarCode]],$N$10:$N$37,$O$10:$O$37)</f>
        <v>HPUSBC</v>
      </c>
      <c r="I3316" t="str">
        <f>_xlfn.XLOOKUP(Table2[[#This Row],[Unique BarCode]],$N$10:$N$37,$P$10:$P$37)</f>
        <v>Charger</v>
      </c>
      <c r="J3316" t="s">
        <v>49</v>
      </c>
      <c r="L3316">
        <v>1</v>
      </c>
    </row>
    <row r="3317" spans="1:12" x14ac:dyDescent="0.2">
      <c r="A3317" s="1" t="d">
        <v>2023-02-23</v>
      </c>
      <c r="B3317" s="45">
        <v>-1</v>
      </c>
      <c r="C3317" t="s">
        <v>77</v>
      </c>
      <c r="D3317" t="str">
        <f>_xlfn.XLOOKUP(Table2[[#This Row],[Patron Group]],$R$10:$R$24,$S$10:$S$24)</f>
        <v>Undergraduate</v>
      </c>
      <c r="E3317" s="1" t="d">
        <v>2023-02-23</v>
      </c>
      <c r="F3317" t="s">
        <v>218</v>
      </c>
      <c r="G3317" t="s">
        <v>2265</v>
      </c>
      <c r="H3317" t="str">
        <f>_xlfn.XLOOKUP(Table2[[#This Row],[Unique BarCode]],$N$10:$N$37,$O$10:$O$37)</f>
        <v>IPHONE</v>
      </c>
      <c r="I3317" t="str">
        <f>_xlfn.XLOOKUP(Table2[[#This Row],[Unique BarCode]],$N$10:$N$37,$P$10:$P$37)</f>
        <v>Charger</v>
      </c>
      <c r="J3317" t="s">
        <v>49</v>
      </c>
      <c r="K3317" t="s">
        <v>219</v>
      </c>
      <c r="L3317">
        <v>1</v>
      </c>
    </row>
    <row r="3318" spans="1:12" x14ac:dyDescent="0.2">
      <c r="A3318" s="1" t="d">
        <v>2023-02-23</v>
      </c>
      <c r="B3318" s="45">
        <v>-1</v>
      </c>
      <c r="C3318" t="s">
        <v>77</v>
      </c>
      <c r="D3318" t="str">
        <f>_xlfn.XLOOKUP(Table2[[#This Row],[Patron Group]],$R$10:$R$24,$S$10:$S$24)</f>
        <v>Undergraduate</v>
      </c>
      <c r="E3318" s="1" t="d">
        <v>2023-02-23</v>
      </c>
      <c r="F3318" t="s">
        <v>1314</v>
      </c>
      <c r="G3318" t="s">
        <v>2265</v>
      </c>
      <c r="H3318" t="str">
        <f>_xlfn.XLOOKUP(Table2[[#This Row],[Unique BarCode]],$N$10:$N$37,$O$10:$O$37)</f>
        <v>IPHONE</v>
      </c>
      <c r="I3318" t="str">
        <f>_xlfn.XLOOKUP(Table2[[#This Row],[Unique BarCode]],$N$10:$N$37,$P$10:$P$37)</f>
        <v>Charger</v>
      </c>
      <c r="J3318" t="s">
        <v>8</v>
      </c>
      <c r="K3318" t="s">
        <v>1315</v>
      </c>
      <c r="L3318">
        <v>1</v>
      </c>
    </row>
    <row r="3319" spans="1:12" x14ac:dyDescent="0.2">
      <c r="A3319" s="1" t="d">
        <v>2023-02-23</v>
      </c>
      <c r="B3319" s="45">
        <v>-1</v>
      </c>
      <c r="C3319" t="s">
        <v>77</v>
      </c>
      <c r="D3319" t="str">
        <f>_xlfn.XLOOKUP(Table2[[#This Row],[Patron Group]],$R$10:$R$24,$S$10:$S$24)</f>
        <v>Undergraduate</v>
      </c>
      <c r="E3319" s="1" t="d">
        <v>2023-02-23</v>
      </c>
      <c r="F3319" t="s">
        <v>84</v>
      </c>
      <c r="G3319" t="s">
        <v>2265</v>
      </c>
      <c r="H3319" t="str">
        <f>_xlfn.XLOOKUP(Table2[[#This Row],[Unique BarCode]],$N$10:$N$37,$O$10:$O$37)</f>
        <v>IPHONE</v>
      </c>
      <c r="I3319" t="str">
        <f>_xlfn.XLOOKUP(Table2[[#This Row],[Unique BarCode]],$N$10:$N$37,$P$10:$P$37)</f>
        <v>Charger</v>
      </c>
      <c r="J3319" t="s">
        <v>8</v>
      </c>
      <c r="K3319" t="s">
        <v>85</v>
      </c>
      <c r="L3319">
        <v>1</v>
      </c>
    </row>
    <row r="3320" spans="1:12" x14ac:dyDescent="0.2">
      <c r="A3320" s="1" t="d">
        <v>2023-02-23</v>
      </c>
      <c r="B3320" s="45">
        <v>-1</v>
      </c>
      <c r="C3320" t="s">
        <v>77</v>
      </c>
      <c r="D3320" t="str">
        <f>_xlfn.XLOOKUP(Table2[[#This Row],[Patron Group]],$R$10:$R$24,$S$10:$S$24)</f>
        <v>Undergraduate</v>
      </c>
      <c r="E3320" s="1" t="d">
        <v>2023-02-23</v>
      </c>
      <c r="F3320" t="s">
        <v>1369</v>
      </c>
      <c r="G3320" t="s">
        <v>2265</v>
      </c>
      <c r="H3320" t="str">
        <f>_xlfn.XLOOKUP(Table2[[#This Row],[Unique BarCode]],$N$10:$N$37,$O$10:$O$37)</f>
        <v>IPHONE</v>
      </c>
      <c r="I3320" t="str">
        <f>_xlfn.XLOOKUP(Table2[[#This Row],[Unique BarCode]],$N$10:$N$37,$P$10:$P$37)</f>
        <v>Charger</v>
      </c>
      <c r="J3320" t="s">
        <v>8</v>
      </c>
      <c r="K3320" t="s">
        <v>1370</v>
      </c>
      <c r="L3320">
        <v>1</v>
      </c>
    </row>
    <row r="3321" spans="1:12" x14ac:dyDescent="0.2">
      <c r="A3321" s="1" t="d">
        <v>2023-02-23</v>
      </c>
      <c r="B3321" s="45">
        <v>-1</v>
      </c>
      <c r="C3321" t="s">
        <v>77</v>
      </c>
      <c r="D3321" t="str">
        <f>_xlfn.XLOOKUP(Table2[[#This Row],[Patron Group]],$R$10:$R$24,$S$10:$S$24)</f>
        <v>Undergraduate</v>
      </c>
      <c r="E3321" s="1" t="d">
        <v>2023-02-23</v>
      </c>
      <c r="F3321" t="s">
        <v>839</v>
      </c>
      <c r="G3321" t="s">
        <v>2265</v>
      </c>
      <c r="H3321" t="str">
        <f>_xlfn.XLOOKUP(Table2[[#This Row],[Unique BarCode]],$N$10:$N$37,$O$10:$O$37)</f>
        <v>IPHONE</v>
      </c>
      <c r="I3321" t="str">
        <f>_xlfn.XLOOKUP(Table2[[#This Row],[Unique BarCode]],$N$10:$N$37,$P$10:$P$37)</f>
        <v>Charger</v>
      </c>
      <c r="J3321" t="s">
        <v>8</v>
      </c>
      <c r="K3321" t="s">
        <v>840</v>
      </c>
      <c r="L3321">
        <v>1</v>
      </c>
    </row>
    <row r="3322" spans="1:12" x14ac:dyDescent="0.2">
      <c r="A3322" s="1" t="d">
        <v>2023-02-23</v>
      </c>
      <c r="B3322" s="45">
        <v>-1</v>
      </c>
      <c r="C3322" t="s">
        <v>77</v>
      </c>
      <c r="D3322" t="str">
        <f>_xlfn.XLOOKUP(Table2[[#This Row],[Patron Group]],$R$10:$R$24,$S$10:$S$24)</f>
        <v>Undergraduate</v>
      </c>
      <c r="E3322" s="1" t="d">
        <v>2023-02-23</v>
      </c>
      <c r="F3322" t="s">
        <v>1497</v>
      </c>
      <c r="G3322" t="s">
        <v>2265</v>
      </c>
      <c r="H3322" t="str">
        <f>_xlfn.XLOOKUP(Table2[[#This Row],[Unique BarCode]],$N$10:$N$37,$O$10:$O$37)</f>
        <v>IPHONE</v>
      </c>
      <c r="I3322" t="str">
        <f>_xlfn.XLOOKUP(Table2[[#This Row],[Unique BarCode]],$N$10:$N$37,$P$10:$P$37)</f>
        <v>Charger</v>
      </c>
      <c r="J3322" t="s">
        <v>8</v>
      </c>
      <c r="L3322">
        <v>1</v>
      </c>
    </row>
    <row r="3323" spans="1:12" x14ac:dyDescent="0.2">
      <c r="A3323" s="1" t="d">
        <v>2023-02-23</v>
      </c>
      <c r="B3323" s="45">
        <v>-1</v>
      </c>
      <c r="C3323" t="s">
        <v>77</v>
      </c>
      <c r="D3323" t="str">
        <f>_xlfn.XLOOKUP(Table2[[#This Row],[Patron Group]],$R$10:$R$24,$S$10:$S$24)</f>
        <v>Undergraduate</v>
      </c>
      <c r="E3323" s="1" t="d">
        <v>2023-02-23</v>
      </c>
      <c r="F3323" t="s">
        <v>86</v>
      </c>
      <c r="G3323" t="s">
        <v>2265</v>
      </c>
      <c r="H3323" t="str">
        <f>_xlfn.XLOOKUP(Table2[[#This Row],[Unique BarCode]],$N$10:$N$37,$O$10:$O$37)</f>
        <v>IPHONE</v>
      </c>
      <c r="I3323" t="str">
        <f>_xlfn.XLOOKUP(Table2[[#This Row],[Unique BarCode]],$N$10:$N$37,$P$10:$P$37)</f>
        <v>Charger</v>
      </c>
      <c r="J3323" t="s">
        <v>8</v>
      </c>
      <c r="K3323" t="s">
        <v>87</v>
      </c>
      <c r="L3323">
        <v>1</v>
      </c>
    </row>
    <row r="3324" spans="1:12" x14ac:dyDescent="0.2">
      <c r="A3324" s="1" t="d">
        <v>2023-02-23</v>
      </c>
      <c r="B3324" s="45">
        <v>-1</v>
      </c>
      <c r="C3324" t="s">
        <v>77</v>
      </c>
      <c r="D3324" t="str">
        <f>_xlfn.XLOOKUP(Table2[[#This Row],[Patron Group]],$R$10:$R$24,$S$10:$S$24)</f>
        <v>Undergraduate</v>
      </c>
      <c r="E3324" s="1" t="d">
        <v>2023-02-23</v>
      </c>
      <c r="F3324" t="s">
        <v>433</v>
      </c>
      <c r="G3324" t="s">
        <v>2265</v>
      </c>
      <c r="H3324" t="str">
        <f>_xlfn.XLOOKUP(Table2[[#This Row],[Unique BarCode]],$N$10:$N$37,$O$10:$O$37)</f>
        <v>IPHONE</v>
      </c>
      <c r="I3324" t="str">
        <f>_xlfn.XLOOKUP(Table2[[#This Row],[Unique BarCode]],$N$10:$N$37,$P$10:$P$37)</f>
        <v>Charger</v>
      </c>
      <c r="J3324" t="s">
        <v>8</v>
      </c>
      <c r="K3324" t="s">
        <v>434</v>
      </c>
      <c r="L3324">
        <v>1</v>
      </c>
    </row>
    <row r="3325" spans="1:12" x14ac:dyDescent="0.2">
      <c r="A3325" s="1" t="d">
        <v>2023-02-23</v>
      </c>
      <c r="B3325" s="45">
        <v>-1</v>
      </c>
      <c r="C3325" t="s">
        <v>77</v>
      </c>
      <c r="D3325" t="str">
        <f>_xlfn.XLOOKUP(Table2[[#This Row],[Patron Group]],$R$10:$R$24,$S$10:$S$24)</f>
        <v>Undergraduate</v>
      </c>
      <c r="E3325" s="1" t="d">
        <v>2023-02-23</v>
      </c>
      <c r="F3325" t="s">
        <v>29</v>
      </c>
      <c r="G3325" t="s">
        <v>2265</v>
      </c>
      <c r="H3325" t="str">
        <f>_xlfn.XLOOKUP(Table2[[#This Row],[Unique BarCode]],$N$10:$N$37,$O$10:$O$37)</f>
        <v>IPHONE</v>
      </c>
      <c r="I3325" t="str">
        <f>_xlfn.XLOOKUP(Table2[[#This Row],[Unique BarCode]],$N$10:$N$37,$P$10:$P$37)</f>
        <v>Charger</v>
      </c>
      <c r="J3325" t="s">
        <v>8</v>
      </c>
      <c r="K3325" t="s">
        <v>30</v>
      </c>
      <c r="L3325">
        <v>1</v>
      </c>
    </row>
    <row r="3326" spans="1:12" x14ac:dyDescent="0.2">
      <c r="A3326" s="1" t="d">
        <v>2023-02-23</v>
      </c>
      <c r="B3326" s="45">
        <v>-1</v>
      </c>
      <c r="C3326" t="s">
        <v>77</v>
      </c>
      <c r="D3326" t="str">
        <f>_xlfn.XLOOKUP(Table2[[#This Row],[Patron Group]],$R$10:$R$24,$S$10:$S$24)</f>
        <v>Undergraduate</v>
      </c>
      <c r="E3326" s="1" t="d">
        <v>2023-02-23</v>
      </c>
      <c r="F3326" t="s">
        <v>465</v>
      </c>
      <c r="G3326" t="s">
        <v>2268</v>
      </c>
      <c r="H3326" t="str">
        <f>_xlfn.XLOOKUP(Table2[[#This Row],[Unique BarCode]],$N$10:$N$37,$O$10:$O$37)</f>
        <v>MACCHRG</v>
      </c>
      <c r="I3326" t="str">
        <f>_xlfn.XLOOKUP(Table2[[#This Row],[Unique BarCode]],$N$10:$N$37,$P$10:$P$37)</f>
        <v>Charger</v>
      </c>
      <c r="J3326" t="s">
        <v>8</v>
      </c>
      <c r="K3326" t="s">
        <v>466</v>
      </c>
      <c r="L3326">
        <v>1</v>
      </c>
    </row>
    <row r="3327" spans="1:12" x14ac:dyDescent="0.2">
      <c r="A3327" s="1" t="d">
        <v>2023-02-23</v>
      </c>
      <c r="B3327" s="45">
        <v>-1</v>
      </c>
      <c r="C3327" t="s">
        <v>77</v>
      </c>
      <c r="D3327" t="str">
        <f>_xlfn.XLOOKUP(Table2[[#This Row],[Patron Group]],$R$10:$R$24,$S$10:$S$24)</f>
        <v>Undergraduate</v>
      </c>
      <c r="E3327" s="1" t="d">
        <v>2023-02-23</v>
      </c>
      <c r="F3327" t="s">
        <v>1630</v>
      </c>
      <c r="G3327" t="s">
        <v>2296</v>
      </c>
      <c r="H3327" t="str">
        <f>_xlfn.XLOOKUP(Table2[[#This Row],[Unique BarCode]],$N$10:$N$37,$O$10:$O$37)</f>
        <v>MACUSBC</v>
      </c>
      <c r="I3327" t="str">
        <f>_xlfn.XLOOKUP(Table2[[#This Row],[Unique BarCode]],$N$10:$N$37,$P$10:$P$37)</f>
        <v>Charger</v>
      </c>
      <c r="J3327" t="s">
        <v>8</v>
      </c>
      <c r="K3327" t="s">
        <v>470</v>
      </c>
      <c r="L3327">
        <v>1</v>
      </c>
    </row>
    <row r="3328" spans="1:12" x14ac:dyDescent="0.2">
      <c r="A3328" s="1" t="d">
        <v>2023-02-23</v>
      </c>
      <c r="B3328" s="45">
        <v>-1</v>
      </c>
      <c r="C3328" t="s">
        <v>77</v>
      </c>
      <c r="D3328" t="str">
        <f>_xlfn.XLOOKUP(Table2[[#This Row],[Patron Group]],$R$10:$R$24,$S$10:$S$24)</f>
        <v>Undergraduate</v>
      </c>
      <c r="E3328" s="1" t="d">
        <v>2023-02-23</v>
      </c>
      <c r="F3328" t="s">
        <v>1621</v>
      </c>
      <c r="G3328" t="s">
        <v>2296</v>
      </c>
      <c r="H3328" t="str">
        <f>_xlfn.XLOOKUP(Table2[[#This Row],[Unique BarCode]],$N$10:$N$37,$O$10:$O$37)</f>
        <v>MACUSBC</v>
      </c>
      <c r="I3328" t="str">
        <f>_xlfn.XLOOKUP(Table2[[#This Row],[Unique BarCode]],$N$10:$N$37,$P$10:$P$37)</f>
        <v>Charger</v>
      </c>
      <c r="J3328" t="s">
        <v>8</v>
      </c>
      <c r="K3328" t="s">
        <v>472</v>
      </c>
      <c r="L3328">
        <v>1</v>
      </c>
    </row>
    <row r="3329" spans="1:12" x14ac:dyDescent="0.2">
      <c r="A3329" s="1" t="d">
        <v>2023-02-23</v>
      </c>
      <c r="B3329" s="45">
        <v>-1</v>
      </c>
      <c r="C3329" t="s">
        <v>77</v>
      </c>
      <c r="D3329" t="str">
        <f>_xlfn.XLOOKUP(Table2[[#This Row],[Patron Group]],$R$10:$R$24,$S$10:$S$24)</f>
        <v>Undergraduate</v>
      </c>
      <c r="E3329" s="1" t="d">
        <v>2023-02-23</v>
      </c>
      <c r="F3329" t="s">
        <v>1632</v>
      </c>
      <c r="G3329" t="s">
        <v>2296</v>
      </c>
      <c r="H3329" t="str">
        <f>_xlfn.XLOOKUP(Table2[[#This Row],[Unique BarCode]],$N$10:$N$37,$O$10:$O$37)</f>
        <v>MACUSBC</v>
      </c>
      <c r="I3329" t="str">
        <f>_xlfn.XLOOKUP(Table2[[#This Row],[Unique BarCode]],$N$10:$N$37,$P$10:$P$37)</f>
        <v>Charger</v>
      </c>
      <c r="J3329" t="s">
        <v>8</v>
      </c>
      <c r="K3329" t="s">
        <v>214</v>
      </c>
      <c r="L3329">
        <v>1</v>
      </c>
    </row>
    <row r="3330" spans="1:12" x14ac:dyDescent="0.2">
      <c r="A3330" s="1" t="d">
        <v>2023-02-23</v>
      </c>
      <c r="B3330" s="45">
        <v>-1</v>
      </c>
      <c r="C3330" t="s">
        <v>77</v>
      </c>
      <c r="D3330" t="str">
        <f>_xlfn.XLOOKUP(Table2[[#This Row],[Patron Group]],$R$10:$R$24,$S$10:$S$24)</f>
        <v>Undergraduate</v>
      </c>
      <c r="E3330" s="1" t="d">
        <v>2023-02-23</v>
      </c>
      <c r="F3330" t="s">
        <v>1633</v>
      </c>
      <c r="G3330" t="s">
        <v>2296</v>
      </c>
      <c r="H3330" t="str">
        <f>_xlfn.XLOOKUP(Table2[[#This Row],[Unique BarCode]],$N$10:$N$37,$O$10:$O$37)</f>
        <v>MACUSBC</v>
      </c>
      <c r="I3330" t="str">
        <f>_xlfn.XLOOKUP(Table2[[#This Row],[Unique BarCode]],$N$10:$N$37,$P$10:$P$37)</f>
        <v>Charger</v>
      </c>
      <c r="J3330" t="s">
        <v>8</v>
      </c>
      <c r="K3330" t="s">
        <v>844</v>
      </c>
      <c r="L3330">
        <v>1</v>
      </c>
    </row>
    <row r="3331" spans="1:12" x14ac:dyDescent="0.2">
      <c r="A3331" s="1" t="d">
        <v>2023-02-23</v>
      </c>
      <c r="B3331" s="45">
        <v>-1</v>
      </c>
      <c r="C3331" t="s">
        <v>77</v>
      </c>
      <c r="D3331" t="str">
        <f>_xlfn.XLOOKUP(Table2[[#This Row],[Patron Group]],$R$10:$R$24,$S$10:$S$24)</f>
        <v>Undergraduate</v>
      </c>
      <c r="E3331" s="1" t="d">
        <v>2023-02-23</v>
      </c>
      <c r="F3331" t="s">
        <v>1652</v>
      </c>
      <c r="G3331" t="s">
        <v>2296</v>
      </c>
      <c r="H3331" t="str">
        <f>_xlfn.XLOOKUP(Table2[[#This Row],[Unique BarCode]],$N$10:$N$37,$O$10:$O$37)</f>
        <v>MACUSBC</v>
      </c>
      <c r="I3331" t="str">
        <f>_xlfn.XLOOKUP(Table2[[#This Row],[Unique BarCode]],$N$10:$N$37,$P$10:$P$37)</f>
        <v>Charger</v>
      </c>
      <c r="J3331" t="s">
        <v>8</v>
      </c>
      <c r="K3331" t="s">
        <v>40</v>
      </c>
      <c r="L3331">
        <v>1</v>
      </c>
    </row>
    <row r="3332" spans="1:12" x14ac:dyDescent="0.2">
      <c r="A3332" s="1" t="d">
        <v>2023-02-23</v>
      </c>
      <c r="B3332" s="45">
        <v>-1</v>
      </c>
      <c r="C3332" t="s">
        <v>77</v>
      </c>
      <c r="D3332" t="str">
        <f>_xlfn.XLOOKUP(Table2[[#This Row],[Patron Group]],$R$10:$R$24,$S$10:$S$24)</f>
        <v>Undergraduate</v>
      </c>
      <c r="E3332" s="1" t="d">
        <v>2023-02-23</v>
      </c>
      <c r="F3332" t="s">
        <v>1835</v>
      </c>
      <c r="G3332" t="s">
        <v>2296</v>
      </c>
      <c r="H3332" t="str">
        <f>_xlfn.XLOOKUP(Table2[[#This Row],[Unique BarCode]],$N$10:$N$37,$O$10:$O$37)</f>
        <v>MACUSBC</v>
      </c>
      <c r="I3332" t="str">
        <f>_xlfn.XLOOKUP(Table2[[#This Row],[Unique BarCode]],$N$10:$N$37,$P$10:$P$37)</f>
        <v>Charger</v>
      </c>
      <c r="J3332" t="s">
        <v>8</v>
      </c>
      <c r="L3332">
        <v>1</v>
      </c>
    </row>
    <row r="3333" spans="1:12" x14ac:dyDescent="0.2">
      <c r="A3333" s="1" t="d">
        <v>2023-02-23</v>
      </c>
      <c r="B3333" s="45">
        <v>-1</v>
      </c>
      <c r="C3333" t="s">
        <v>77</v>
      </c>
      <c r="D3333" t="str">
        <f>_xlfn.XLOOKUP(Table2[[#This Row],[Patron Group]],$R$10:$R$24,$S$10:$S$24)</f>
        <v>Undergraduate</v>
      </c>
      <c r="E3333" s="1" t="d">
        <v>2023-02-23</v>
      </c>
      <c r="F3333" t="s">
        <v>1204</v>
      </c>
      <c r="G3333" t="s">
        <v>2271</v>
      </c>
      <c r="H3333" t="str">
        <f>_xlfn.XLOOKUP(Table2[[#This Row],[Unique BarCode]],$N$10:$N$37,$O$10:$O$37)</f>
        <v>OMNI</v>
      </c>
      <c r="I3333" t="str">
        <f>_xlfn.XLOOKUP(Table2[[#This Row],[Unique BarCode]],$N$10:$N$37,$P$10:$P$37)</f>
        <v>Charger</v>
      </c>
      <c r="J3333" t="s">
        <v>49</v>
      </c>
      <c r="K3333" t="s">
        <v>1205</v>
      </c>
      <c r="L3333">
        <v>1</v>
      </c>
    </row>
    <row r="3334" spans="1:12" x14ac:dyDescent="0.2">
      <c r="A3334" s="1" t="d">
        <v>2023-02-23</v>
      </c>
      <c r="B3334" s="45">
        <v>-1</v>
      </c>
      <c r="C3334" t="s">
        <v>77</v>
      </c>
      <c r="D3334" t="str">
        <f>_xlfn.XLOOKUP(Table2[[#This Row],[Patron Group]],$R$10:$R$24,$S$10:$S$24)</f>
        <v>Undergraduate</v>
      </c>
      <c r="E3334" s="1" t="d">
        <v>2023-02-23</v>
      </c>
      <c r="F3334" t="s">
        <v>1035</v>
      </c>
      <c r="G3334" t="s">
        <v>2271</v>
      </c>
      <c r="H3334" t="str">
        <f>_xlfn.XLOOKUP(Table2[[#This Row],[Unique BarCode]],$N$10:$N$37,$O$10:$O$37)</f>
        <v>OMNI</v>
      </c>
      <c r="I3334" t="str">
        <f>_xlfn.XLOOKUP(Table2[[#This Row],[Unique BarCode]],$N$10:$N$37,$P$10:$P$37)</f>
        <v>Charger</v>
      </c>
      <c r="J3334" t="s">
        <v>49</v>
      </c>
      <c r="K3334" t="s">
        <v>1036</v>
      </c>
      <c r="L3334">
        <v>1</v>
      </c>
    </row>
    <row r="3335" spans="1:12" x14ac:dyDescent="0.2">
      <c r="A3335" s="1" t="d">
        <v>2023-02-23</v>
      </c>
      <c r="B3335" s="45">
        <v>-1</v>
      </c>
      <c r="C3335" t="s">
        <v>77</v>
      </c>
      <c r="D3335" t="str">
        <f>_xlfn.XLOOKUP(Table2[[#This Row],[Patron Group]],$R$10:$R$24,$S$10:$S$24)</f>
        <v>Undergraduate</v>
      </c>
      <c r="E3335" s="1" t="d">
        <v>2023-02-23</v>
      </c>
      <c r="F3335" t="s">
        <v>1836</v>
      </c>
      <c r="G3335" t="s">
        <v>2271</v>
      </c>
      <c r="H3335" t="str">
        <f>_xlfn.XLOOKUP(Table2[[#This Row],[Unique BarCode]],$N$10:$N$37,$O$10:$O$37)</f>
        <v>OMNI</v>
      </c>
      <c r="I3335" t="str">
        <f>_xlfn.XLOOKUP(Table2[[#This Row],[Unique BarCode]],$N$10:$N$37,$P$10:$P$37)</f>
        <v>Charger</v>
      </c>
      <c r="J3335" t="s">
        <v>8</v>
      </c>
      <c r="K3335" t="s">
        <v>1837</v>
      </c>
      <c r="L3335">
        <v>1</v>
      </c>
    </row>
    <row r="3336" spans="1:12" x14ac:dyDescent="0.2">
      <c r="A3336" s="1" t="d">
        <v>2023-02-23</v>
      </c>
      <c r="B3336" s="45">
        <v>-1</v>
      </c>
      <c r="C3336" t="s">
        <v>77</v>
      </c>
      <c r="D3336" t="str">
        <f>_xlfn.XLOOKUP(Table2[[#This Row],[Patron Group]],$R$10:$R$24,$S$10:$S$24)</f>
        <v>Undergraduate</v>
      </c>
      <c r="E3336" s="1" t="d">
        <v>2023-02-23</v>
      </c>
      <c r="F3336" t="s">
        <v>713</v>
      </c>
      <c r="G3336" t="s">
        <v>2271</v>
      </c>
      <c r="H3336" t="str">
        <f>_xlfn.XLOOKUP(Table2[[#This Row],[Unique BarCode]],$N$10:$N$37,$O$10:$O$37)</f>
        <v>OMNI</v>
      </c>
      <c r="I3336" t="str">
        <f>_xlfn.XLOOKUP(Table2[[#This Row],[Unique BarCode]],$N$10:$N$37,$P$10:$P$37)</f>
        <v>Charger</v>
      </c>
      <c r="J3336" t="s">
        <v>8</v>
      </c>
      <c r="L3336">
        <v>1</v>
      </c>
    </row>
    <row r="3337" spans="1:12" x14ac:dyDescent="0.2">
      <c r="A3337" s="1" t="d">
        <v>2023-02-23</v>
      </c>
      <c r="B3337" s="45">
        <v>-1</v>
      </c>
      <c r="C3337" t="s">
        <v>77</v>
      </c>
      <c r="D3337" t="str">
        <f>_xlfn.XLOOKUP(Table2[[#This Row],[Patron Group]],$R$10:$R$24,$S$10:$S$24)</f>
        <v>Undergraduate</v>
      </c>
      <c r="E3337" s="1" t="d">
        <v>2023-02-23</v>
      </c>
      <c r="F3337" t="s">
        <v>1838</v>
      </c>
      <c r="G3337" t="s">
        <v>2300</v>
      </c>
      <c r="H3337" t="str">
        <f>_xlfn.XLOOKUP(Table2[[#This Row],[Unique BarCode]],$N$10:$N$37,$O$10:$O$37)</f>
        <v>Super Drive</v>
      </c>
      <c r="I3337" t="str">
        <f>_xlfn.XLOOKUP(Table2[[#This Row],[Unique BarCode]],$N$10:$N$37,$P$10:$P$37)</f>
        <v>Accessory</v>
      </c>
      <c r="J3337" t="s">
        <v>49</v>
      </c>
      <c r="K3337" t="s">
        <v>1839</v>
      </c>
      <c r="L3337">
        <v>1</v>
      </c>
    </row>
    <row r="3338" spans="1:12" x14ac:dyDescent="0.2">
      <c r="A3338" s="1" t="d">
        <v>2023-02-23</v>
      </c>
      <c r="B3338" s="45">
        <v>-1</v>
      </c>
      <c r="C3338" t="s">
        <v>77</v>
      </c>
      <c r="D3338" t="str">
        <f>_xlfn.XLOOKUP(Table2[[#This Row],[Patron Group]],$R$10:$R$24,$S$10:$S$24)</f>
        <v>Undergraduate</v>
      </c>
      <c r="E3338" s="1" t="d">
        <v>2023-02-23</v>
      </c>
      <c r="F3338" t="s">
        <v>1840</v>
      </c>
      <c r="G3338" t="s">
        <v>2285</v>
      </c>
      <c r="H3338" t="str">
        <f>_xlfn.XLOOKUP(Table2[[#This Row],[Unique BarCode]],$N$10:$N$37,$O$10:$O$37)</f>
        <v>UHDMI</v>
      </c>
      <c r="I3338" t="str">
        <f>_xlfn.XLOOKUP(Table2[[#This Row],[Unique BarCode]],$N$10:$N$37,$P$10:$P$37)</f>
        <v>Cable</v>
      </c>
      <c r="J3338" t="s">
        <v>49</v>
      </c>
      <c r="K3338" t="s">
        <v>1841</v>
      </c>
      <c r="L3338">
        <v>1</v>
      </c>
    </row>
    <row r="3339" spans="1:12" x14ac:dyDescent="0.2">
      <c r="A3339" s="1" t="d">
        <v>2023-02-23</v>
      </c>
      <c r="B3339" s="45">
        <v>-1</v>
      </c>
      <c r="C3339" t="s">
        <v>77</v>
      </c>
      <c r="D3339" t="str">
        <f>_xlfn.XLOOKUP(Table2[[#This Row],[Patron Group]],$R$10:$R$24,$S$10:$S$24)</f>
        <v>Undergraduate</v>
      </c>
      <c r="E3339" s="1" t="d">
        <v>2023-02-23</v>
      </c>
      <c r="F3339" t="s">
        <v>1210</v>
      </c>
      <c r="G3339" t="s">
        <v>2285</v>
      </c>
      <c r="H3339" t="str">
        <f>_xlfn.XLOOKUP(Table2[[#This Row],[Unique BarCode]],$N$10:$N$37,$O$10:$O$37)</f>
        <v>UHDMI</v>
      </c>
      <c r="I3339" t="str">
        <f>_xlfn.XLOOKUP(Table2[[#This Row],[Unique BarCode]],$N$10:$N$37,$P$10:$P$37)</f>
        <v>Cable</v>
      </c>
      <c r="J3339" t="s">
        <v>8</v>
      </c>
      <c r="L3339">
        <v>1</v>
      </c>
    </row>
    <row r="3340" spans="1:12" x14ac:dyDescent="0.2">
      <c r="A3340" s="1" t="d">
        <v>2023-02-23</v>
      </c>
      <c r="B3340" s="45">
        <v>-1</v>
      </c>
      <c r="C3340" t="s">
        <v>77</v>
      </c>
      <c r="D3340" t="str">
        <f>_xlfn.XLOOKUP(Table2[[#This Row],[Patron Group]],$R$10:$R$24,$S$10:$S$24)</f>
        <v>Undergraduate</v>
      </c>
      <c r="E3340" s="1" t="d">
        <v>2023-02-23</v>
      </c>
      <c r="F3340" t="s">
        <v>1842</v>
      </c>
      <c r="G3340" t="s">
        <v>2285</v>
      </c>
      <c r="H3340" t="str">
        <f>_xlfn.XLOOKUP(Table2[[#This Row],[Unique BarCode]],$N$10:$N$37,$O$10:$O$37)</f>
        <v>UHDMI</v>
      </c>
      <c r="I3340" t="str">
        <f>_xlfn.XLOOKUP(Table2[[#This Row],[Unique BarCode]],$N$10:$N$37,$P$10:$P$37)</f>
        <v>Cable</v>
      </c>
      <c r="J3340" t="s">
        <v>8</v>
      </c>
      <c r="L3340">
        <v>1</v>
      </c>
    </row>
    <row r="3341" spans="1:12" x14ac:dyDescent="0.2">
      <c r="A3341" s="1" t="d">
        <v>2023-02-23</v>
      </c>
      <c r="B3341" s="45">
        <v>-1</v>
      </c>
      <c r="C3341" t="s">
        <v>77</v>
      </c>
      <c r="D3341" t="str">
        <f>_xlfn.XLOOKUP(Table2[[#This Row],[Patron Group]],$R$10:$R$24,$S$10:$S$24)</f>
        <v>Undergraduate</v>
      </c>
      <c r="E3341" s="1" t="d">
        <v>2023-02-23</v>
      </c>
      <c r="F3341" t="s">
        <v>1183</v>
      </c>
      <c r="G3341" t="s">
        <v>2294</v>
      </c>
      <c r="H3341" t="str">
        <f>_xlfn.XLOOKUP(Table2[[#This Row],[Unique BarCode]],$N$10:$N$37,$O$10:$O$37)</f>
        <v>UVGA</v>
      </c>
      <c r="I3341" t="str">
        <f>_xlfn.XLOOKUP(Table2[[#This Row],[Unique BarCode]],$N$10:$N$37,$P$10:$P$37)</f>
        <v>Cable</v>
      </c>
      <c r="J3341" t="s">
        <v>8</v>
      </c>
      <c r="L3341">
        <v>1</v>
      </c>
    </row>
    <row r="3342" spans="1:12" x14ac:dyDescent="0.2">
      <c r="A3342" s="1" t="d">
        <v>2023-02-23</v>
      </c>
      <c r="B3342" s="45">
        <v>-1</v>
      </c>
      <c r="C3342" t="s">
        <v>77</v>
      </c>
      <c r="D3342" t="str">
        <f>_xlfn.XLOOKUP(Table2[[#This Row],[Patron Group]],$R$10:$R$24,$S$10:$S$24)</f>
        <v>Undergraduate</v>
      </c>
      <c r="E3342" s="1" t="d">
        <v>2023-02-23</v>
      </c>
      <c r="F3342" t="s">
        <v>1455</v>
      </c>
      <c r="G3342" t="s">
        <v>2272</v>
      </c>
      <c r="H3342" t="str">
        <f>_xlfn.XLOOKUP(Table2[[#This Row],[Unique BarCode]],$N$10:$N$37,$O$10:$O$37)</f>
        <v>WALLADPT</v>
      </c>
      <c r="I3342" t="str">
        <f>_xlfn.XLOOKUP(Table2[[#This Row],[Unique BarCode]],$N$10:$N$37,$P$10:$P$37)</f>
        <v>Charger</v>
      </c>
      <c r="J3342" t="s">
        <v>49</v>
      </c>
      <c r="K3342" t="s">
        <v>1456</v>
      </c>
      <c r="L3342">
        <v>1</v>
      </c>
    </row>
    <row r="3343" spans="1:12" x14ac:dyDescent="0.2">
      <c r="A3343" s="1" t="d">
        <v>2023-02-23</v>
      </c>
      <c r="B3343" s="45">
        <v>-1</v>
      </c>
      <c r="C3343" t="s">
        <v>77</v>
      </c>
      <c r="D3343" t="str">
        <f>_xlfn.XLOOKUP(Table2[[#This Row],[Patron Group]],$R$10:$R$24,$S$10:$S$24)</f>
        <v>Undergraduate</v>
      </c>
      <c r="E3343" s="1" t="d">
        <v>2023-02-23</v>
      </c>
      <c r="F3343" t="s">
        <v>1184</v>
      </c>
      <c r="G3343" t="s">
        <v>2272</v>
      </c>
      <c r="H3343" t="str">
        <f>_xlfn.XLOOKUP(Table2[[#This Row],[Unique BarCode]],$N$10:$N$37,$O$10:$O$37)</f>
        <v>WALLADPT</v>
      </c>
      <c r="I3343" t="str">
        <f>_xlfn.XLOOKUP(Table2[[#This Row],[Unique BarCode]],$N$10:$N$37,$P$10:$P$37)</f>
        <v>Charger</v>
      </c>
      <c r="J3343" t="s">
        <v>49</v>
      </c>
      <c r="K3343" t="s">
        <v>1185</v>
      </c>
      <c r="L3343">
        <v>1</v>
      </c>
    </row>
    <row r="3344" spans="1:12" x14ac:dyDescent="0.2">
      <c r="A3344" s="1" t="d">
        <v>2023-02-23</v>
      </c>
      <c r="B3344" s="45">
        <v>-1</v>
      </c>
      <c r="C3344" t="s">
        <v>77</v>
      </c>
      <c r="D3344" t="str">
        <f>_xlfn.XLOOKUP(Table2[[#This Row],[Patron Group]],$R$10:$R$24,$S$10:$S$24)</f>
        <v>Undergraduate</v>
      </c>
      <c r="E3344" s="1" t="d">
        <v>2023-02-23</v>
      </c>
      <c r="F3344" t="s">
        <v>43</v>
      </c>
      <c r="G3344" t="s">
        <v>2272</v>
      </c>
      <c r="H3344" t="str">
        <f>_xlfn.XLOOKUP(Table2[[#This Row],[Unique BarCode]],$N$10:$N$37,$O$10:$O$37)</f>
        <v>WALLADPT</v>
      </c>
      <c r="I3344" t="str">
        <f>_xlfn.XLOOKUP(Table2[[#This Row],[Unique BarCode]],$N$10:$N$37,$P$10:$P$37)</f>
        <v>Charger</v>
      </c>
      <c r="J3344" t="s">
        <v>8</v>
      </c>
      <c r="K3344" t="s">
        <v>44</v>
      </c>
      <c r="L3344">
        <v>1</v>
      </c>
    </row>
    <row r="3345" spans="1:12" x14ac:dyDescent="0.2">
      <c r="A3345" s="1" t="d">
        <v>2023-02-23</v>
      </c>
      <c r="B3345" s="45">
        <v>-1</v>
      </c>
      <c r="C3345" t="s">
        <v>77</v>
      </c>
      <c r="D3345" t="str">
        <f>_xlfn.XLOOKUP(Table2[[#This Row],[Patron Group]],$R$10:$R$24,$S$10:$S$24)</f>
        <v>Undergraduate</v>
      </c>
      <c r="E3345" s="1" t="d">
        <v>2023-02-23</v>
      </c>
      <c r="F3345" t="s">
        <v>1267</v>
      </c>
      <c r="G3345" t="s">
        <v>2272</v>
      </c>
      <c r="H3345" t="str">
        <f>_xlfn.XLOOKUP(Table2[[#This Row],[Unique BarCode]],$N$10:$N$37,$O$10:$O$37)</f>
        <v>WALLADPT</v>
      </c>
      <c r="I3345" t="str">
        <f>_xlfn.XLOOKUP(Table2[[#This Row],[Unique BarCode]],$N$10:$N$37,$P$10:$P$37)</f>
        <v>Charger</v>
      </c>
      <c r="J3345" t="s">
        <v>8</v>
      </c>
      <c r="L3345">
        <v>1</v>
      </c>
    </row>
    <row r="3346" spans="1:12" x14ac:dyDescent="0.2">
      <c r="A3346" s="1" t="d">
        <v>2023-02-23</v>
      </c>
      <c r="B3346" s="45">
        <v>-1</v>
      </c>
      <c r="C3346" t="s">
        <v>77</v>
      </c>
      <c r="D3346" t="str">
        <f>_xlfn.XLOOKUP(Table2[[#This Row],[Patron Group]],$R$10:$R$24,$S$10:$S$24)</f>
        <v>Undergraduate</v>
      </c>
      <c r="E3346" s="1" t="d">
        <v>2023-02-23</v>
      </c>
      <c r="F3346" t="s">
        <v>483</v>
      </c>
      <c r="G3346" t="s">
        <v>2272</v>
      </c>
      <c r="H3346" t="str">
        <f>_xlfn.XLOOKUP(Table2[[#This Row],[Unique BarCode]],$N$10:$N$37,$O$10:$O$37)</f>
        <v>WALLADPT</v>
      </c>
      <c r="I3346" t="str">
        <f>_xlfn.XLOOKUP(Table2[[#This Row],[Unique BarCode]],$N$10:$N$37,$P$10:$P$37)</f>
        <v>Charger</v>
      </c>
      <c r="J3346" t="s">
        <v>8</v>
      </c>
      <c r="L3346">
        <v>1</v>
      </c>
    </row>
    <row r="3347" spans="1:12" x14ac:dyDescent="0.2">
      <c r="A3347" s="1" t="d">
        <v>2023-02-23</v>
      </c>
      <c r="B3347" s="45">
        <v>-1</v>
      </c>
      <c r="C3347" t="s">
        <v>77</v>
      </c>
      <c r="D3347" t="str">
        <f>_xlfn.XLOOKUP(Table2[[#This Row],[Patron Group]],$R$10:$R$24,$S$10:$S$24)</f>
        <v>Undergraduate</v>
      </c>
      <c r="E3347" s="1" t="d">
        <v>2023-02-23</v>
      </c>
      <c r="F3347" t="s">
        <v>47</v>
      </c>
      <c r="G3347" t="s">
        <v>2272</v>
      </c>
      <c r="H3347" t="str">
        <f>_xlfn.XLOOKUP(Table2[[#This Row],[Unique BarCode]],$N$10:$N$37,$O$10:$O$37)</f>
        <v>WALLADPT</v>
      </c>
      <c r="I3347" t="str">
        <f>_xlfn.XLOOKUP(Table2[[#This Row],[Unique BarCode]],$N$10:$N$37,$P$10:$P$37)</f>
        <v>Charger</v>
      </c>
      <c r="J3347" t="s">
        <v>8</v>
      </c>
      <c r="L3347">
        <v>1</v>
      </c>
    </row>
    <row r="3348" spans="1:12" x14ac:dyDescent="0.2">
      <c r="A3348" s="1" t="d">
        <v>2023-02-23</v>
      </c>
      <c r="B3348" s="45">
        <v>-1</v>
      </c>
      <c r="C3348" t="s">
        <v>77</v>
      </c>
      <c r="D3348" t="str">
        <f>_xlfn.XLOOKUP(Table2[[#This Row],[Patron Group]],$R$10:$R$24,$S$10:$S$24)</f>
        <v>Undergraduate</v>
      </c>
      <c r="E3348" s="1" t="d">
        <v>2023-02-23</v>
      </c>
      <c r="F3348" t="s">
        <v>1422</v>
      </c>
      <c r="G3348" t="s">
        <v>2272</v>
      </c>
      <c r="H3348" t="str">
        <f>_xlfn.XLOOKUP(Table2[[#This Row],[Unique BarCode]],$N$10:$N$37,$O$10:$O$37)</f>
        <v>WALLADPT</v>
      </c>
      <c r="I3348" t="str">
        <f>_xlfn.XLOOKUP(Table2[[#This Row],[Unique BarCode]],$N$10:$N$37,$P$10:$P$37)</f>
        <v>Charger</v>
      </c>
      <c r="J3348" t="s">
        <v>8</v>
      </c>
      <c r="L3348">
        <v>1</v>
      </c>
    </row>
    <row r="3349" spans="1:12" x14ac:dyDescent="0.2">
      <c r="A3349" s="1" t="d">
        <v>2023-02-23</v>
      </c>
      <c r="B3349" s="45">
        <v>-1</v>
      </c>
      <c r="C3349" t="s">
        <v>77</v>
      </c>
      <c r="D3349" t="str">
        <f>_xlfn.XLOOKUP(Table2[[#This Row],[Patron Group]],$R$10:$R$24,$S$10:$S$24)</f>
        <v>Undergraduate</v>
      </c>
      <c r="E3349" s="1" t="d">
        <v>2023-02-23</v>
      </c>
      <c r="F3349" t="s">
        <v>560</v>
      </c>
      <c r="G3349" t="s">
        <v>2272</v>
      </c>
      <c r="H3349" t="str">
        <f>_xlfn.XLOOKUP(Table2[[#This Row],[Unique BarCode]],$N$10:$N$37,$O$10:$O$37)</f>
        <v>WALLADPT</v>
      </c>
      <c r="I3349" t="str">
        <f>_xlfn.XLOOKUP(Table2[[#This Row],[Unique BarCode]],$N$10:$N$37,$P$10:$P$37)</f>
        <v>Charger</v>
      </c>
      <c r="J3349" t="s">
        <v>8</v>
      </c>
      <c r="L3349">
        <v>1</v>
      </c>
    </row>
    <row r="3350" spans="1:12" x14ac:dyDescent="0.2">
      <c r="A3350" s="1" t="d">
        <v>2023-02-23</v>
      </c>
      <c r="B3350" s="45">
        <v>-1</v>
      </c>
      <c r="C3350" t="s">
        <v>77</v>
      </c>
      <c r="D3350" t="str">
        <f>_xlfn.XLOOKUP(Table2[[#This Row],[Patron Group]],$R$10:$R$24,$S$10:$S$24)</f>
        <v>Undergraduate</v>
      </c>
      <c r="E3350" s="1" t="d">
        <v>2023-02-23</v>
      </c>
      <c r="F3350" t="s">
        <v>95</v>
      </c>
      <c r="G3350" t="s">
        <v>2272</v>
      </c>
      <c r="H3350" t="str">
        <f>_xlfn.XLOOKUP(Table2[[#This Row],[Unique BarCode]],$N$10:$N$37,$O$10:$O$37)</f>
        <v>WALLADPT</v>
      </c>
      <c r="I3350" t="str">
        <f>_xlfn.XLOOKUP(Table2[[#This Row],[Unique BarCode]],$N$10:$N$37,$P$10:$P$37)</f>
        <v>Charger</v>
      </c>
      <c r="J3350" t="s">
        <v>8</v>
      </c>
      <c r="L3350">
        <v>1</v>
      </c>
    </row>
    <row r="3351" spans="1:12" x14ac:dyDescent="0.2">
      <c r="A3351" s="1" t="d">
        <v>2023-02-23</v>
      </c>
      <c r="B3351" s="45">
        <v>-1</v>
      </c>
      <c r="C3351" t="s">
        <v>77</v>
      </c>
      <c r="D3351" t="str">
        <f>_xlfn.XLOOKUP(Table2[[#This Row],[Patron Group]],$R$10:$R$24,$S$10:$S$24)</f>
        <v>Undergraduate</v>
      </c>
      <c r="E3351" s="1" t="d">
        <v>2023-02-23</v>
      </c>
      <c r="F3351" t="s">
        <v>97</v>
      </c>
      <c r="G3351" t="s">
        <v>2272</v>
      </c>
      <c r="H3351" t="str">
        <f>_xlfn.XLOOKUP(Table2[[#This Row],[Unique BarCode]],$N$10:$N$37,$O$10:$O$37)</f>
        <v>WALLADPT</v>
      </c>
      <c r="I3351" t="str">
        <f>_xlfn.XLOOKUP(Table2[[#This Row],[Unique BarCode]],$N$10:$N$37,$P$10:$P$37)</f>
        <v>Charger</v>
      </c>
      <c r="J3351" t="s">
        <v>8</v>
      </c>
      <c r="L3351">
        <v>1</v>
      </c>
    </row>
    <row r="3352" spans="1:12" x14ac:dyDescent="0.2">
      <c r="A3352" s="1" t="d">
        <v>2023-02-23</v>
      </c>
      <c r="B3352" s="45">
        <v>-1</v>
      </c>
      <c r="C3352" t="s">
        <v>77</v>
      </c>
      <c r="D3352" t="str">
        <f>_xlfn.XLOOKUP(Table2[[#This Row],[Patron Group]],$R$10:$R$24,$S$10:$S$24)</f>
        <v>Undergraduate</v>
      </c>
      <c r="E3352" s="1" t="d">
        <v>2023-02-23</v>
      </c>
      <c r="F3352" t="s">
        <v>1635</v>
      </c>
      <c r="G3352" t="s">
        <v>2272</v>
      </c>
      <c r="H3352" t="str">
        <f>_xlfn.XLOOKUP(Table2[[#This Row],[Unique BarCode]],$N$10:$N$37,$O$10:$O$37)</f>
        <v>WALLADPT</v>
      </c>
      <c r="I3352" t="str">
        <f>_xlfn.XLOOKUP(Table2[[#This Row],[Unique BarCode]],$N$10:$N$37,$P$10:$P$37)</f>
        <v>Charger</v>
      </c>
      <c r="J3352" t="s">
        <v>8</v>
      </c>
      <c r="L3352">
        <v>1</v>
      </c>
    </row>
    <row r="3353" spans="1:12" x14ac:dyDescent="0.2">
      <c r="A3353" s="1" t="d">
        <v>2023-02-23</v>
      </c>
      <c r="B3353" s="45">
        <v>-1</v>
      </c>
      <c r="C3353" t="s">
        <v>77</v>
      </c>
      <c r="D3353" t="str">
        <f>_xlfn.XLOOKUP(Table2[[#This Row],[Patron Group]],$R$10:$R$24,$S$10:$S$24)</f>
        <v>Undergraduate</v>
      </c>
      <c r="E3353" s="1" t="d">
        <v>2023-02-24</v>
      </c>
      <c r="F3353" t="s">
        <v>709</v>
      </c>
      <c r="G3353" t="s">
        <v>2265</v>
      </c>
      <c r="H3353" t="str">
        <f>_xlfn.XLOOKUP(Table2[[#This Row],[Unique BarCode]],$N$10:$N$37,$O$10:$O$37)</f>
        <v>IPHONE</v>
      </c>
      <c r="I3353" t="str">
        <f>_xlfn.XLOOKUP(Table2[[#This Row],[Unique BarCode]],$N$10:$N$37,$P$10:$P$37)</f>
        <v>Charger</v>
      </c>
      <c r="J3353" t="s">
        <v>128</v>
      </c>
      <c r="K3353" t="s">
        <v>710</v>
      </c>
      <c r="L3353">
        <v>1</v>
      </c>
    </row>
    <row r="3354" spans="1:12" x14ac:dyDescent="0.2">
      <c r="A3354" s="1" t="d">
        <v>2023-02-23</v>
      </c>
      <c r="B3354" s="45">
        <v>-1</v>
      </c>
      <c r="C3354" t="s">
        <v>77</v>
      </c>
      <c r="D3354" t="str">
        <f>_xlfn.XLOOKUP(Table2[[#This Row],[Patron Group]],$R$10:$R$24,$S$10:$S$24)</f>
        <v>Undergraduate</v>
      </c>
      <c r="E3354" s="1" t="d">
        <v>2023-03-02</v>
      </c>
      <c r="F3354" t="s">
        <v>147</v>
      </c>
      <c r="G3354" t="s">
        <v>2273</v>
      </c>
      <c r="H3354" t="str">
        <f>_xlfn.XLOOKUP(Table2[[#This Row],[Unique BarCode]],$N$10:$N$37,$O$10:$O$37)</f>
        <v>ChromeBook</v>
      </c>
      <c r="I3354" t="str">
        <f>_xlfn.XLOOKUP(Table2[[#This Row],[Unique BarCode]],$N$10:$N$37,$P$10:$P$37)</f>
        <v>Device</v>
      </c>
      <c r="J3354" t="s">
        <v>8</v>
      </c>
      <c r="K3354" t="s">
        <v>148</v>
      </c>
      <c r="L3354">
        <v>1</v>
      </c>
    </row>
    <row r="3355" spans="1:12" x14ac:dyDescent="0.2">
      <c r="A3355" s="1" t="d">
        <v>2023-02-23</v>
      </c>
      <c r="B3355" s="45">
        <v>-1</v>
      </c>
      <c r="C3355" t="s">
        <v>77</v>
      </c>
      <c r="D3355" t="str">
        <f>_xlfn.XLOOKUP(Table2[[#This Row],[Patron Group]],$R$10:$R$24,$S$10:$S$24)</f>
        <v>Undergraduate</v>
      </c>
      <c r="E3355" s="1" t="d">
        <v>2023-03-02</v>
      </c>
      <c r="F3355" t="s">
        <v>1094</v>
      </c>
      <c r="G3355" t="s">
        <v>2273</v>
      </c>
      <c r="H3355" t="str">
        <f>_xlfn.XLOOKUP(Table2[[#This Row],[Unique BarCode]],$N$10:$N$37,$O$10:$O$37)</f>
        <v>ChromeBook</v>
      </c>
      <c r="I3355" t="str">
        <f>_xlfn.XLOOKUP(Table2[[#This Row],[Unique BarCode]],$N$10:$N$37,$P$10:$P$37)</f>
        <v>Device</v>
      </c>
      <c r="J3355" t="s">
        <v>128</v>
      </c>
      <c r="K3355" t="s">
        <v>1095</v>
      </c>
      <c r="L3355">
        <v>1</v>
      </c>
    </row>
    <row r="3356" spans="1:12" x14ac:dyDescent="0.2">
      <c r="A3356" s="1" t="d">
        <v>2023-02-23</v>
      </c>
      <c r="B3356" s="45">
        <v>-1</v>
      </c>
      <c r="C3356" t="s">
        <v>77</v>
      </c>
      <c r="D3356" t="str">
        <f>_xlfn.XLOOKUP(Table2[[#This Row],[Patron Group]],$R$10:$R$24,$S$10:$S$24)</f>
        <v>Undergraduate</v>
      </c>
      <c r="E3356" s="1" t="d">
        <v>2023-03-02</v>
      </c>
      <c r="F3356" t="s">
        <v>1762</v>
      </c>
      <c r="G3356" t="s">
        <v>2273</v>
      </c>
      <c r="H3356" t="str">
        <f>_xlfn.XLOOKUP(Table2[[#This Row],[Unique BarCode]],$N$10:$N$37,$O$10:$O$37)</f>
        <v>ChromeBook</v>
      </c>
      <c r="I3356" t="str">
        <f>_xlfn.XLOOKUP(Table2[[#This Row],[Unique BarCode]],$N$10:$N$37,$P$10:$P$37)</f>
        <v>Device</v>
      </c>
      <c r="J3356" t="s">
        <v>49</v>
      </c>
      <c r="K3356" t="s">
        <v>1763</v>
      </c>
      <c r="L3356">
        <v>1</v>
      </c>
    </row>
    <row r="3357" spans="1:12" x14ac:dyDescent="0.2">
      <c r="A3357" s="1" t="d">
        <v>2023-02-23</v>
      </c>
      <c r="B3357" s="45">
        <v>-1</v>
      </c>
      <c r="C3357" t="s">
        <v>77</v>
      </c>
      <c r="D3357" t="str">
        <f>_xlfn.XLOOKUP(Table2[[#This Row],[Patron Group]],$R$10:$R$24,$S$10:$S$24)</f>
        <v>Undergraduate</v>
      </c>
      <c r="E3357" s="1" t="d">
        <v>2023-03-02</v>
      </c>
      <c r="F3357" t="s">
        <v>1351</v>
      </c>
      <c r="G3357" t="s">
        <v>2273</v>
      </c>
      <c r="H3357" t="str">
        <f>_xlfn.XLOOKUP(Table2[[#This Row],[Unique BarCode]],$N$10:$N$37,$O$10:$O$37)</f>
        <v>ChromeBook</v>
      </c>
      <c r="I3357" t="str">
        <f>_xlfn.XLOOKUP(Table2[[#This Row],[Unique BarCode]],$N$10:$N$37,$P$10:$P$37)</f>
        <v>Device</v>
      </c>
      <c r="J3357" t="s">
        <v>991</v>
      </c>
      <c r="K3357" t="s">
        <v>1352</v>
      </c>
      <c r="L3357">
        <v>1</v>
      </c>
    </row>
    <row r="3358" spans="1:12" x14ac:dyDescent="0.2">
      <c r="A3358" s="1" t="d">
        <v>2023-02-23</v>
      </c>
      <c r="B3358" s="45">
        <v>-1</v>
      </c>
      <c r="C3358" t="s">
        <v>77</v>
      </c>
      <c r="D3358" t="str">
        <f>_xlfn.XLOOKUP(Table2[[#This Row],[Patron Group]],$R$10:$R$24,$S$10:$S$24)</f>
        <v>Undergraduate</v>
      </c>
      <c r="E3358" s="1" t="d">
        <v>2023-03-02</v>
      </c>
      <c r="F3358" t="s">
        <v>151</v>
      </c>
      <c r="G3358" t="s">
        <v>2273</v>
      </c>
      <c r="H3358" t="str">
        <f>_xlfn.XLOOKUP(Table2[[#This Row],[Unique BarCode]],$N$10:$N$37,$O$10:$O$37)</f>
        <v>ChromeBook</v>
      </c>
      <c r="I3358" t="str">
        <f>_xlfn.XLOOKUP(Table2[[#This Row],[Unique BarCode]],$N$10:$N$37,$P$10:$P$37)</f>
        <v>Device</v>
      </c>
      <c r="J3358" t="s">
        <v>128</v>
      </c>
      <c r="K3358" t="s">
        <v>152</v>
      </c>
      <c r="L3358">
        <v>1</v>
      </c>
    </row>
    <row r="3359" spans="1:12" x14ac:dyDescent="0.2">
      <c r="A3359" s="1" t="d">
        <v>2023-02-23</v>
      </c>
      <c r="B3359" s="45">
        <v>-1</v>
      </c>
      <c r="C3359" t="s">
        <v>77</v>
      </c>
      <c r="D3359" t="str">
        <f>_xlfn.XLOOKUP(Table2[[#This Row],[Patron Group]],$R$10:$R$24,$S$10:$S$24)</f>
        <v>Undergraduate</v>
      </c>
      <c r="E3359" s="1" t="d">
        <v>2023-03-02</v>
      </c>
      <c r="F3359" t="s">
        <v>1096</v>
      </c>
      <c r="G3359" t="s">
        <v>2273</v>
      </c>
      <c r="H3359" t="str">
        <f>_xlfn.XLOOKUP(Table2[[#This Row],[Unique BarCode]],$N$10:$N$37,$O$10:$O$37)</f>
        <v>ChromeBook</v>
      </c>
      <c r="I3359" t="str">
        <f>_xlfn.XLOOKUP(Table2[[#This Row],[Unique BarCode]],$N$10:$N$37,$P$10:$P$37)</f>
        <v>Device</v>
      </c>
      <c r="J3359" t="s">
        <v>128</v>
      </c>
      <c r="K3359" t="s">
        <v>1097</v>
      </c>
      <c r="L3359">
        <v>1</v>
      </c>
    </row>
    <row r="3360" spans="1:12" x14ac:dyDescent="0.2">
      <c r="A3360" s="1" t="d">
        <v>2023-02-23</v>
      </c>
      <c r="B3360" s="45">
        <v>-1</v>
      </c>
      <c r="C3360" t="s">
        <v>77</v>
      </c>
      <c r="D3360" t="str">
        <f>_xlfn.XLOOKUP(Table2[[#This Row],[Patron Group]],$R$10:$R$24,$S$10:$S$24)</f>
        <v>Undergraduate</v>
      </c>
      <c r="E3360" s="1" t="d">
        <v>2023-03-02</v>
      </c>
      <c r="F3360" t="s">
        <v>286</v>
      </c>
      <c r="G3360" t="s">
        <v>2273</v>
      </c>
      <c r="H3360" t="str">
        <f>_xlfn.XLOOKUP(Table2[[#This Row],[Unique BarCode]],$N$10:$N$37,$O$10:$O$37)</f>
        <v>ChromeBook</v>
      </c>
      <c r="I3360" t="str">
        <f>_xlfn.XLOOKUP(Table2[[#This Row],[Unique BarCode]],$N$10:$N$37,$P$10:$P$37)</f>
        <v>Device</v>
      </c>
      <c r="J3360" t="s">
        <v>128</v>
      </c>
      <c r="K3360" t="s">
        <v>287</v>
      </c>
      <c r="L3360">
        <v>1</v>
      </c>
    </row>
    <row r="3361" spans="1:12" x14ac:dyDescent="0.2">
      <c r="A3361" s="1" t="d">
        <v>2023-02-23</v>
      </c>
      <c r="B3361" s="45">
        <v>-1</v>
      </c>
      <c r="C3361" t="s">
        <v>77</v>
      </c>
      <c r="D3361" t="str">
        <f>_xlfn.XLOOKUP(Table2[[#This Row],[Patron Group]],$R$10:$R$24,$S$10:$S$24)</f>
        <v>Undergraduate</v>
      </c>
      <c r="E3361" s="1" t="d">
        <v>2023-03-02</v>
      </c>
      <c r="F3361" t="s">
        <v>487</v>
      </c>
      <c r="G3361" t="s">
        <v>2273</v>
      </c>
      <c r="H3361" t="str">
        <f>_xlfn.XLOOKUP(Table2[[#This Row],[Unique BarCode]],$N$10:$N$37,$O$10:$O$37)</f>
        <v>ChromeBook</v>
      </c>
      <c r="I3361" t="str">
        <f>_xlfn.XLOOKUP(Table2[[#This Row],[Unique BarCode]],$N$10:$N$37,$P$10:$P$37)</f>
        <v>Device</v>
      </c>
      <c r="J3361" t="s">
        <v>128</v>
      </c>
      <c r="K3361" t="s">
        <v>488</v>
      </c>
      <c r="L3361">
        <v>1</v>
      </c>
    </row>
    <row r="3362" spans="1:12" x14ac:dyDescent="0.2">
      <c r="A3362" s="1" t="d">
        <v>2023-02-23</v>
      </c>
      <c r="B3362" s="45">
        <v>-1</v>
      </c>
      <c r="C3362" t="s">
        <v>77</v>
      </c>
      <c r="D3362" t="str">
        <f>_xlfn.XLOOKUP(Table2[[#This Row],[Patron Group]],$R$10:$R$24,$S$10:$S$24)</f>
        <v>Undergraduate</v>
      </c>
      <c r="E3362" s="1" t="d">
        <v>2023-03-02</v>
      </c>
      <c r="F3362" t="s">
        <v>235</v>
      </c>
      <c r="G3362" t="s">
        <v>2273</v>
      </c>
      <c r="H3362" t="str">
        <f>_xlfn.XLOOKUP(Table2[[#This Row],[Unique BarCode]],$N$10:$N$37,$O$10:$O$37)</f>
        <v>ChromeBook</v>
      </c>
      <c r="I3362" t="str">
        <f>_xlfn.XLOOKUP(Table2[[#This Row],[Unique BarCode]],$N$10:$N$37,$P$10:$P$37)</f>
        <v>Device</v>
      </c>
      <c r="J3362" t="s">
        <v>128</v>
      </c>
      <c r="K3362" t="s">
        <v>236</v>
      </c>
      <c r="L3362">
        <v>1</v>
      </c>
    </row>
    <row r="3363" spans="1:12" x14ac:dyDescent="0.2">
      <c r="A3363" s="1" t="d">
        <v>2023-02-23</v>
      </c>
      <c r="B3363" s="45">
        <v>-1</v>
      </c>
      <c r="C3363" t="s">
        <v>77</v>
      </c>
      <c r="D3363" t="str">
        <f>_xlfn.XLOOKUP(Table2[[#This Row],[Patron Group]],$R$10:$R$24,$S$10:$S$24)</f>
        <v>Undergraduate</v>
      </c>
      <c r="E3363" s="1" t="d">
        <v>2023-03-02</v>
      </c>
      <c r="F3363" t="s">
        <v>1485</v>
      </c>
      <c r="G3363" t="s">
        <v>2274</v>
      </c>
      <c r="H3363" t="str">
        <f>_xlfn.XLOOKUP(Table2[[#This Row],[Unique BarCode]],$N$10:$N$37,$O$10:$O$37)</f>
        <v>MacBook</v>
      </c>
      <c r="I3363" t="str">
        <f>_xlfn.XLOOKUP(Table2[[#This Row],[Unique BarCode]],$N$10:$N$37,$P$10:$P$37)</f>
        <v>Device</v>
      </c>
      <c r="J3363" t="s">
        <v>8</v>
      </c>
      <c r="K3363" t="s">
        <v>1486</v>
      </c>
      <c r="L3363">
        <v>1</v>
      </c>
    </row>
    <row r="3364" spans="1:12" x14ac:dyDescent="0.2">
      <c r="A3364" s="1" t="d">
        <v>2023-02-23</v>
      </c>
      <c r="B3364" s="45">
        <v>-1</v>
      </c>
      <c r="C3364" t="s">
        <v>77</v>
      </c>
      <c r="D3364" t="str">
        <f>_xlfn.XLOOKUP(Table2[[#This Row],[Patron Group]],$R$10:$R$24,$S$10:$S$24)</f>
        <v>Undergraduate</v>
      </c>
      <c r="E3364" s="1" t="d">
        <v>2023-03-02</v>
      </c>
      <c r="F3364" t="s">
        <v>627</v>
      </c>
      <c r="G3364" t="s">
        <v>2274</v>
      </c>
      <c r="H3364" t="str">
        <f>_xlfn.XLOOKUP(Table2[[#This Row],[Unique BarCode]],$N$10:$N$37,$O$10:$O$37)</f>
        <v>MacBook</v>
      </c>
      <c r="I3364" t="str">
        <f>_xlfn.XLOOKUP(Table2[[#This Row],[Unique BarCode]],$N$10:$N$37,$P$10:$P$37)</f>
        <v>Device</v>
      </c>
      <c r="J3364" t="s">
        <v>8</v>
      </c>
      <c r="K3364" t="s">
        <v>628</v>
      </c>
      <c r="L3364">
        <v>1</v>
      </c>
    </row>
    <row r="3365" spans="1:12" x14ac:dyDescent="0.2">
      <c r="A3365" s="1" t="d">
        <v>2023-02-23</v>
      </c>
      <c r="B3365" s="45">
        <v>-1</v>
      </c>
      <c r="C3365" t="s">
        <v>77</v>
      </c>
      <c r="D3365" t="str">
        <f>_xlfn.XLOOKUP(Table2[[#This Row],[Patron Group]],$R$10:$R$24,$S$10:$S$24)</f>
        <v>Undergraduate</v>
      </c>
      <c r="E3365" s="1" t="d">
        <v>2023-03-02</v>
      </c>
      <c r="F3365" t="s">
        <v>317</v>
      </c>
      <c r="G3365" t="s">
        <v>2274</v>
      </c>
      <c r="H3365" t="str">
        <f>_xlfn.XLOOKUP(Table2[[#This Row],[Unique BarCode]],$N$10:$N$37,$O$10:$O$37)</f>
        <v>MacBook</v>
      </c>
      <c r="I3365" t="str">
        <f>_xlfn.XLOOKUP(Table2[[#This Row],[Unique BarCode]],$N$10:$N$37,$P$10:$P$37)</f>
        <v>Device</v>
      </c>
      <c r="J3365" t="s">
        <v>8</v>
      </c>
      <c r="K3365" t="s">
        <v>318</v>
      </c>
      <c r="L3365">
        <v>1</v>
      </c>
    </row>
    <row r="3366" spans="1:12" x14ac:dyDescent="0.2">
      <c r="A3366" s="1" t="d">
        <v>2023-02-23</v>
      </c>
      <c r="B3366" s="45">
        <v>-1</v>
      </c>
      <c r="C3366" t="s">
        <v>77</v>
      </c>
      <c r="D3366" t="str">
        <f>_xlfn.XLOOKUP(Table2[[#This Row],[Patron Group]],$R$10:$R$24,$S$10:$S$24)</f>
        <v>Undergraduate</v>
      </c>
      <c r="E3366" s="1" t="d">
        <v>2023-03-02</v>
      </c>
      <c r="F3366" t="s">
        <v>1052</v>
      </c>
      <c r="G3366" t="s">
        <v>2274</v>
      </c>
      <c r="H3366" t="str">
        <f>_xlfn.XLOOKUP(Table2[[#This Row],[Unique BarCode]],$N$10:$N$37,$O$10:$O$37)</f>
        <v>MacBook</v>
      </c>
      <c r="I3366" t="str">
        <f>_xlfn.XLOOKUP(Table2[[#This Row],[Unique BarCode]],$N$10:$N$37,$P$10:$P$37)</f>
        <v>Device</v>
      </c>
      <c r="J3366" t="s">
        <v>8</v>
      </c>
      <c r="K3366" t="s">
        <v>1052</v>
      </c>
      <c r="L3366">
        <v>1</v>
      </c>
    </row>
    <row r="3367" spans="1:12" x14ac:dyDescent="0.2">
      <c r="A3367" s="1" t="d">
        <v>2023-02-23</v>
      </c>
      <c r="B3367" s="45">
        <v>-1</v>
      </c>
      <c r="C3367" t="s">
        <v>77</v>
      </c>
      <c r="D3367" t="str">
        <f>_xlfn.XLOOKUP(Table2[[#This Row],[Patron Group]],$R$10:$R$24,$S$10:$S$24)</f>
        <v>Undergraduate</v>
      </c>
      <c r="E3367" s="1" t="d">
        <v>2023-03-02</v>
      </c>
      <c r="F3367" t="s">
        <v>1294</v>
      </c>
      <c r="G3367" t="s">
        <v>2274</v>
      </c>
      <c r="H3367" t="str">
        <f>_xlfn.XLOOKUP(Table2[[#This Row],[Unique BarCode]],$N$10:$N$37,$O$10:$O$37)</f>
        <v>MacBook</v>
      </c>
      <c r="I3367" t="str">
        <f>_xlfn.XLOOKUP(Table2[[#This Row],[Unique BarCode]],$N$10:$N$37,$P$10:$P$37)</f>
        <v>Device</v>
      </c>
      <c r="J3367" t="s">
        <v>8</v>
      </c>
      <c r="K3367" t="s">
        <v>1294</v>
      </c>
      <c r="L3367">
        <v>1</v>
      </c>
    </row>
    <row r="3368" spans="1:12" x14ac:dyDescent="0.2">
      <c r="A3368" s="1" t="d">
        <v>2023-02-23</v>
      </c>
      <c r="B3368" s="45">
        <v>-1</v>
      </c>
      <c r="C3368" t="s">
        <v>77</v>
      </c>
      <c r="D3368" t="str">
        <f>_xlfn.XLOOKUP(Table2[[#This Row],[Patron Group]],$R$10:$R$24,$S$10:$S$24)</f>
        <v>Undergraduate</v>
      </c>
      <c r="E3368" s="1" t="d">
        <v>2023-03-02</v>
      </c>
      <c r="F3368" t="s">
        <v>1843</v>
      </c>
      <c r="G3368" t="s">
        <v>2275</v>
      </c>
      <c r="H3368" t="str">
        <f>_xlfn.XLOOKUP(Table2[[#This Row],[Unique BarCode]],$N$10:$N$37,$O$10:$O$37)</f>
        <v>iPad</v>
      </c>
      <c r="I3368" t="str">
        <f>_xlfn.XLOOKUP(Table2[[#This Row],[Unique BarCode]],$N$10:$N$37,$P$10:$P$37)</f>
        <v>Device</v>
      </c>
      <c r="J3368" t="s">
        <v>8</v>
      </c>
      <c r="K3368" t="s">
        <v>1844</v>
      </c>
      <c r="L3368">
        <v>1</v>
      </c>
    </row>
    <row r="3369" spans="1:12" x14ac:dyDescent="0.2">
      <c r="A3369" s="1" t="d">
        <v>2023-02-23</v>
      </c>
      <c r="B3369" s="45">
        <v>-1</v>
      </c>
      <c r="C3369" t="s">
        <v>77</v>
      </c>
      <c r="D3369" t="str">
        <f>_xlfn.XLOOKUP(Table2[[#This Row],[Patron Group]],$R$10:$R$24,$S$10:$S$24)</f>
        <v>Undergraduate</v>
      </c>
      <c r="E3369" s="1" t="d">
        <v>2023-03-02</v>
      </c>
      <c r="F3369" t="s">
        <v>1135</v>
      </c>
      <c r="G3369" t="s">
        <v>2275</v>
      </c>
      <c r="H3369" t="str">
        <f>_xlfn.XLOOKUP(Table2[[#This Row],[Unique BarCode]],$N$10:$N$37,$O$10:$O$37)</f>
        <v>iPad</v>
      </c>
      <c r="I3369" t="str">
        <f>_xlfn.XLOOKUP(Table2[[#This Row],[Unique BarCode]],$N$10:$N$37,$P$10:$P$37)</f>
        <v>Device</v>
      </c>
      <c r="J3369" t="s">
        <v>8</v>
      </c>
      <c r="L3369">
        <v>1</v>
      </c>
    </row>
    <row r="3370" spans="1:12" x14ac:dyDescent="0.2">
      <c r="A3370" s="1" t="d">
        <v>2023-02-23</v>
      </c>
      <c r="B3370" s="45">
        <v>-1</v>
      </c>
      <c r="C3370" t="s">
        <v>77</v>
      </c>
      <c r="D3370" t="str">
        <f>_xlfn.XLOOKUP(Table2[[#This Row],[Patron Group]],$R$10:$R$24,$S$10:$S$24)</f>
        <v>Undergraduate</v>
      </c>
      <c r="E3370" s="1" t="d">
        <v>2023-03-02</v>
      </c>
      <c r="F3370" t="s">
        <v>869</v>
      </c>
      <c r="G3370" t="s">
        <v>2263</v>
      </c>
      <c r="H3370" t="str">
        <f>_xlfn.XLOOKUP(Table2[[#This Row],[Unique BarCode]],$N$10:$N$37,$O$10:$O$37)</f>
        <v>HP Laptop</v>
      </c>
      <c r="I3370" t="str">
        <f>_xlfn.XLOOKUP(Table2[[#This Row],[Unique BarCode]],$N$10:$N$37,$P$10:$P$37)</f>
        <v>Device</v>
      </c>
      <c r="J3370" t="s">
        <v>8</v>
      </c>
      <c r="K3370" t="s">
        <v>870</v>
      </c>
      <c r="L3370">
        <v>1</v>
      </c>
    </row>
    <row r="3371" spans="1:12" x14ac:dyDescent="0.2">
      <c r="A3371" s="1" t="d">
        <v>2023-02-23</v>
      </c>
      <c r="B3371" s="45">
        <v>-1</v>
      </c>
      <c r="C3371" t="s">
        <v>77</v>
      </c>
      <c r="D3371" t="str">
        <f>_xlfn.XLOOKUP(Table2[[#This Row],[Patron Group]],$R$10:$R$24,$S$10:$S$24)</f>
        <v>Undergraduate</v>
      </c>
      <c r="E3371" s="1" t="d">
        <v>2023-03-02</v>
      </c>
      <c r="F3371" t="s">
        <v>571</v>
      </c>
      <c r="G3371" t="s">
        <v>2263</v>
      </c>
      <c r="H3371" t="str">
        <f>_xlfn.XLOOKUP(Table2[[#This Row],[Unique BarCode]],$N$10:$N$37,$O$10:$O$37)</f>
        <v>HP Laptop</v>
      </c>
      <c r="I3371" t="str">
        <f>_xlfn.XLOOKUP(Table2[[#This Row],[Unique BarCode]],$N$10:$N$37,$P$10:$P$37)</f>
        <v>Device</v>
      </c>
      <c r="J3371" t="s">
        <v>8</v>
      </c>
      <c r="K3371" t="s">
        <v>572</v>
      </c>
      <c r="L3371">
        <v>1</v>
      </c>
    </row>
    <row r="3372" spans="1:12" x14ac:dyDescent="0.2">
      <c r="A3372" s="1" t="d">
        <v>2023-02-23</v>
      </c>
      <c r="B3372" s="45">
        <v>-1</v>
      </c>
      <c r="C3372" t="s">
        <v>77</v>
      </c>
      <c r="D3372" t="str">
        <f>_xlfn.XLOOKUP(Table2[[#This Row],[Patron Group]],$R$10:$R$24,$S$10:$S$24)</f>
        <v>Undergraduate</v>
      </c>
      <c r="E3372" s="1" t="d">
        <v>2023-03-02</v>
      </c>
      <c r="F3372" t="s">
        <v>894</v>
      </c>
      <c r="G3372" t="s">
        <v>2263</v>
      </c>
      <c r="H3372" t="str">
        <f>_xlfn.XLOOKUP(Table2[[#This Row],[Unique BarCode]],$N$10:$N$37,$O$10:$O$37)</f>
        <v>HP Laptop</v>
      </c>
      <c r="I3372" t="str">
        <f>_xlfn.XLOOKUP(Table2[[#This Row],[Unique BarCode]],$N$10:$N$37,$P$10:$P$37)</f>
        <v>Device</v>
      </c>
      <c r="J3372" t="s">
        <v>8</v>
      </c>
      <c r="K3372" t="s">
        <v>895</v>
      </c>
      <c r="L3372">
        <v>1</v>
      </c>
    </row>
    <row r="3373" spans="1:12" x14ac:dyDescent="0.2">
      <c r="A3373" s="1" t="d">
        <v>2023-02-23</v>
      </c>
      <c r="B3373" s="45">
        <v>-1</v>
      </c>
      <c r="C3373" t="s">
        <v>77</v>
      </c>
      <c r="D3373" t="str">
        <f>_xlfn.XLOOKUP(Table2[[#This Row],[Patron Group]],$R$10:$R$24,$S$10:$S$24)</f>
        <v>Undergraduate</v>
      </c>
      <c r="E3373" s="1" t="d">
        <v>2023-03-05</v>
      </c>
      <c r="F3373" t="s">
        <v>1782</v>
      </c>
      <c r="G3373" t="s">
        <v>2274</v>
      </c>
      <c r="H3373" t="str">
        <f>_xlfn.XLOOKUP(Table2[[#This Row],[Unique BarCode]],$N$10:$N$37,$O$10:$O$37)</f>
        <v>MacBook</v>
      </c>
      <c r="I3373" t="str">
        <f>_xlfn.XLOOKUP(Table2[[#This Row],[Unique BarCode]],$N$10:$N$37,$P$10:$P$37)</f>
        <v>Device</v>
      </c>
      <c r="J3373" t="s">
        <v>8</v>
      </c>
      <c r="K3373" t="s">
        <v>1783</v>
      </c>
      <c r="L3373">
        <v>1</v>
      </c>
    </row>
    <row r="3374" spans="1:12" x14ac:dyDescent="0.2">
      <c r="A3374" s="1" t="d">
        <v>2023-02-23</v>
      </c>
      <c r="B3374" s="45">
        <v>-1</v>
      </c>
      <c r="C3374" t="s">
        <v>77</v>
      </c>
      <c r="D3374" t="str">
        <f>_xlfn.XLOOKUP(Table2[[#This Row],[Patron Group]],$R$10:$R$24,$S$10:$S$24)</f>
        <v>Undergraduate</v>
      </c>
      <c r="E3374" s="1" t="d">
        <v>2023-03-06</v>
      </c>
      <c r="F3374" t="s">
        <v>98</v>
      </c>
      <c r="G3374" t="s">
        <v>2273</v>
      </c>
      <c r="H3374" t="str">
        <f>_xlfn.XLOOKUP(Table2[[#This Row],[Unique BarCode]],$N$10:$N$37,$O$10:$O$37)</f>
        <v>ChromeBook</v>
      </c>
      <c r="I3374" t="str">
        <f>_xlfn.XLOOKUP(Table2[[#This Row],[Unique BarCode]],$N$10:$N$37,$P$10:$P$37)</f>
        <v>Device</v>
      </c>
      <c r="J3374" t="s">
        <v>128</v>
      </c>
      <c r="K3374" t="s">
        <v>99</v>
      </c>
      <c r="L3374">
        <v>1</v>
      </c>
    </row>
    <row r="3375" spans="1:12" x14ac:dyDescent="0.2">
      <c r="A3375" s="1" t="d">
        <v>2023-02-23</v>
      </c>
      <c r="B3375" s="45">
        <v>-1</v>
      </c>
      <c r="C3375" t="s">
        <v>77</v>
      </c>
      <c r="D3375" t="str">
        <f>_xlfn.XLOOKUP(Table2[[#This Row],[Patron Group]],$R$10:$R$24,$S$10:$S$24)</f>
        <v>Undergraduate</v>
      </c>
      <c r="E3375" s="1" t="d">
        <v>2023-03-09</v>
      </c>
      <c r="F3375" t="s">
        <v>495</v>
      </c>
      <c r="G3375" t="s">
        <v>2273</v>
      </c>
      <c r="H3375" t="str">
        <f>_xlfn.XLOOKUP(Table2[[#This Row],[Unique BarCode]],$N$10:$N$37,$O$10:$O$37)</f>
        <v>ChromeBook</v>
      </c>
      <c r="I3375" t="str">
        <f>_xlfn.XLOOKUP(Table2[[#This Row],[Unique BarCode]],$N$10:$N$37,$P$10:$P$37)</f>
        <v>Device</v>
      </c>
      <c r="J3375" t="s">
        <v>8</v>
      </c>
      <c r="K3375" t="s">
        <v>496</v>
      </c>
      <c r="L3375">
        <v>1</v>
      </c>
    </row>
    <row r="3376" spans="1:12" x14ac:dyDescent="0.2">
      <c r="A3376" s="1" t="d">
        <v>2023-02-23</v>
      </c>
      <c r="B3376" s="45">
        <v>-1</v>
      </c>
      <c r="C3376" t="s">
        <v>77</v>
      </c>
      <c r="D3376" t="str">
        <f>_xlfn.XLOOKUP(Table2[[#This Row],[Patron Group]],$R$10:$R$24,$S$10:$S$24)</f>
        <v>Undergraduate</v>
      </c>
      <c r="E3376" s="1" t="d">
        <v>2023-03-09</v>
      </c>
      <c r="F3376" t="s">
        <v>1845</v>
      </c>
      <c r="G3376" t="s">
        <v>2274</v>
      </c>
      <c r="H3376" t="str">
        <f>_xlfn.XLOOKUP(Table2[[#This Row],[Unique BarCode]],$N$10:$N$37,$O$10:$O$37)</f>
        <v>MacBook</v>
      </c>
      <c r="I3376" t="str">
        <f>_xlfn.XLOOKUP(Table2[[#This Row],[Unique BarCode]],$N$10:$N$37,$P$10:$P$37)</f>
        <v>Device</v>
      </c>
      <c r="J3376" t="s">
        <v>8</v>
      </c>
      <c r="K3376" t="s">
        <v>1846</v>
      </c>
      <c r="L3376">
        <v>1</v>
      </c>
    </row>
    <row r="3377" spans="1:12" x14ac:dyDescent="0.2">
      <c r="A3377" s="1" t="d">
        <v>2023-02-23</v>
      </c>
      <c r="B3377" s="45">
        <v>-1</v>
      </c>
      <c r="C3377" t="s">
        <v>77</v>
      </c>
      <c r="D3377" t="str">
        <f>_xlfn.XLOOKUP(Table2[[#This Row],[Patron Group]],$R$10:$R$24,$S$10:$S$24)</f>
        <v>Undergraduate</v>
      </c>
      <c r="E3377" s="1" t="d">
        <v>2023-03-09</v>
      </c>
      <c r="F3377" t="s">
        <v>733</v>
      </c>
      <c r="G3377" t="s">
        <v>2274</v>
      </c>
      <c r="H3377" t="str">
        <f>_xlfn.XLOOKUP(Table2[[#This Row],[Unique BarCode]],$N$10:$N$37,$O$10:$O$37)</f>
        <v>MacBook</v>
      </c>
      <c r="I3377" t="str">
        <f>_xlfn.XLOOKUP(Table2[[#This Row],[Unique BarCode]],$N$10:$N$37,$P$10:$P$37)</f>
        <v>Device</v>
      </c>
      <c r="J3377" t="s">
        <v>8</v>
      </c>
      <c r="K3377" t="s">
        <v>734</v>
      </c>
      <c r="L3377">
        <v>1</v>
      </c>
    </row>
    <row r="3378" spans="1:12" x14ac:dyDescent="0.2">
      <c r="A3378" s="1" t="d">
        <v>2023-02-23</v>
      </c>
      <c r="B3378" s="45">
        <v>-1</v>
      </c>
      <c r="C3378" t="s">
        <v>77</v>
      </c>
      <c r="D3378" t="str">
        <f>_xlfn.XLOOKUP(Table2[[#This Row],[Patron Group]],$R$10:$R$24,$S$10:$S$24)</f>
        <v>Undergraduate</v>
      </c>
      <c r="E3378" s="1" t="d">
        <v>2023-03-09</v>
      </c>
      <c r="F3378" t="s">
        <v>1046</v>
      </c>
      <c r="G3378" t="s">
        <v>2274</v>
      </c>
      <c r="H3378" t="str">
        <f>_xlfn.XLOOKUP(Table2[[#This Row],[Unique BarCode]],$N$10:$N$37,$O$10:$O$37)</f>
        <v>MacBook</v>
      </c>
      <c r="I3378" t="str">
        <f>_xlfn.XLOOKUP(Table2[[#This Row],[Unique BarCode]],$N$10:$N$37,$P$10:$P$37)</f>
        <v>Device</v>
      </c>
      <c r="J3378" t="s">
        <v>8</v>
      </c>
      <c r="K3378" t="s">
        <v>1047</v>
      </c>
      <c r="L3378">
        <v>1</v>
      </c>
    </row>
    <row r="3379" spans="1:12" x14ac:dyDescent="0.2">
      <c r="A3379" s="1" t="d">
        <v>2023-02-23</v>
      </c>
      <c r="B3379" s="45">
        <v>-1</v>
      </c>
      <c r="C3379" t="s">
        <v>77</v>
      </c>
      <c r="D3379" t="str">
        <f>_xlfn.XLOOKUP(Table2[[#This Row],[Patron Group]],$R$10:$R$24,$S$10:$S$24)</f>
        <v>Undergraduate</v>
      </c>
      <c r="E3379" s="1" t="d">
        <v>2023-03-09</v>
      </c>
      <c r="F3379" t="s">
        <v>1380</v>
      </c>
      <c r="G3379" t="s">
        <v>2274</v>
      </c>
      <c r="H3379" t="str">
        <f>_xlfn.XLOOKUP(Table2[[#This Row],[Unique BarCode]],$N$10:$N$37,$O$10:$O$37)</f>
        <v>MacBook</v>
      </c>
      <c r="I3379" t="str">
        <f>_xlfn.XLOOKUP(Table2[[#This Row],[Unique BarCode]],$N$10:$N$37,$P$10:$P$37)</f>
        <v>Device</v>
      </c>
      <c r="J3379" t="s">
        <v>8</v>
      </c>
      <c r="K3379" t="s">
        <v>1380</v>
      </c>
      <c r="L3379">
        <v>1</v>
      </c>
    </row>
    <row r="3380" spans="1:12" x14ac:dyDescent="0.2">
      <c r="A3380" s="1" t="d">
        <v>2023-02-23</v>
      </c>
      <c r="B3380" s="45">
        <v>-1</v>
      </c>
      <c r="C3380" t="s">
        <v>77</v>
      </c>
      <c r="D3380" t="str">
        <f>_xlfn.XLOOKUP(Table2[[#This Row],[Patron Group]],$R$10:$R$24,$S$10:$S$24)</f>
        <v>Undergraduate</v>
      </c>
      <c r="E3380" s="1" t="d">
        <v>2023-03-09</v>
      </c>
      <c r="F3380" t="s">
        <v>1194</v>
      </c>
      <c r="G3380" t="s">
        <v>2274</v>
      </c>
      <c r="H3380" t="str">
        <f>_xlfn.XLOOKUP(Table2[[#This Row],[Unique BarCode]],$N$10:$N$37,$O$10:$O$37)</f>
        <v>MacBook</v>
      </c>
      <c r="I3380" t="str">
        <f>_xlfn.XLOOKUP(Table2[[#This Row],[Unique BarCode]],$N$10:$N$37,$P$10:$P$37)</f>
        <v>Device</v>
      </c>
      <c r="J3380" t="s">
        <v>8</v>
      </c>
      <c r="K3380" t="s">
        <v>1194</v>
      </c>
      <c r="L3380">
        <v>1</v>
      </c>
    </row>
    <row r="3381" spans="1:12" x14ac:dyDescent="0.2">
      <c r="A3381" s="1" t="d">
        <v>2023-02-23</v>
      </c>
      <c r="B3381" s="45">
        <v>-1</v>
      </c>
      <c r="C3381" t="s">
        <v>77</v>
      </c>
      <c r="D3381" t="str">
        <f>_xlfn.XLOOKUP(Table2[[#This Row],[Patron Group]],$R$10:$R$24,$S$10:$S$24)</f>
        <v>Undergraduate</v>
      </c>
      <c r="E3381" s="1" t="d">
        <v>2023-03-09</v>
      </c>
      <c r="F3381" t="s">
        <v>1068</v>
      </c>
      <c r="G3381" t="s">
        <v>2274</v>
      </c>
      <c r="H3381" t="str">
        <f>_xlfn.XLOOKUP(Table2[[#This Row],[Unique BarCode]],$N$10:$N$37,$O$10:$O$37)</f>
        <v>MacBook</v>
      </c>
      <c r="I3381" t="str">
        <f>_xlfn.XLOOKUP(Table2[[#This Row],[Unique BarCode]],$N$10:$N$37,$P$10:$P$37)</f>
        <v>Device</v>
      </c>
      <c r="J3381" t="s">
        <v>8</v>
      </c>
      <c r="K3381" t="s">
        <v>1068</v>
      </c>
      <c r="L3381">
        <v>1</v>
      </c>
    </row>
    <row r="3382" spans="1:12" x14ac:dyDescent="0.2">
      <c r="A3382" s="1" t="d">
        <v>2023-02-23</v>
      </c>
      <c r="B3382" s="45">
        <v>-1</v>
      </c>
      <c r="C3382" t="s">
        <v>77</v>
      </c>
      <c r="D3382" t="str">
        <f>_xlfn.XLOOKUP(Table2[[#This Row],[Patron Group]],$R$10:$R$24,$S$10:$S$24)</f>
        <v>Undergraduate</v>
      </c>
      <c r="E3382" s="1" t="d">
        <v>2023-03-09</v>
      </c>
      <c r="F3382" t="s">
        <v>1847</v>
      </c>
      <c r="G3382" t="s">
        <v>2297</v>
      </c>
      <c r="H3382" t="str">
        <f>_xlfn.XLOOKUP(Table2[[#This Row],[Unique BarCode]],$N$10:$N$37,$O$10:$O$37)</f>
        <v>iPad</v>
      </c>
      <c r="I3382" t="str">
        <f>_xlfn.XLOOKUP(Table2[[#This Row],[Unique BarCode]],$N$10:$N$37,$P$10:$P$37)</f>
        <v>Device</v>
      </c>
      <c r="J3382" t="s">
        <v>8</v>
      </c>
      <c r="K3382" t="s">
        <v>1848</v>
      </c>
      <c r="L3382">
        <v>1</v>
      </c>
    </row>
    <row r="3383" spans="1:12" x14ac:dyDescent="0.2">
      <c r="A3383" s="1" t="d">
        <v>2023-02-23</v>
      </c>
      <c r="B3383" s="45">
        <v>-1</v>
      </c>
      <c r="C3383" t="s">
        <v>77</v>
      </c>
      <c r="D3383" t="str">
        <f>_xlfn.XLOOKUP(Table2[[#This Row],[Patron Group]],$R$10:$R$24,$S$10:$S$24)</f>
        <v>Undergraduate</v>
      </c>
      <c r="E3383" s="1" t="d">
        <v>2023-03-09</v>
      </c>
      <c r="F3383" t="s">
        <v>938</v>
      </c>
      <c r="G3383" t="s">
        <v>2263</v>
      </c>
      <c r="H3383" t="str">
        <f>_xlfn.XLOOKUP(Table2[[#This Row],[Unique BarCode]],$N$10:$N$37,$O$10:$O$37)</f>
        <v>HP Laptop</v>
      </c>
      <c r="I3383" t="str">
        <f>_xlfn.XLOOKUP(Table2[[#This Row],[Unique BarCode]],$N$10:$N$37,$P$10:$P$37)</f>
        <v>Device</v>
      </c>
      <c r="J3383" t="s">
        <v>8</v>
      </c>
      <c r="K3383" t="s">
        <v>939</v>
      </c>
      <c r="L3383">
        <v>1</v>
      </c>
    </row>
    <row r="3384" spans="1:12" x14ac:dyDescent="0.2">
      <c r="A3384" s="1" t="d">
        <v>2023-02-23</v>
      </c>
      <c r="B3384" s="45">
        <v>-1</v>
      </c>
      <c r="C3384" t="s">
        <v>77</v>
      </c>
      <c r="D3384" t="str">
        <f>_xlfn.XLOOKUP(Table2[[#This Row],[Patron Group]],$R$10:$R$24,$S$10:$S$24)</f>
        <v>Undergraduate</v>
      </c>
      <c r="E3384" s="1" t="d">
        <v>2023-03-20</v>
      </c>
      <c r="F3384" t="s">
        <v>1843</v>
      </c>
      <c r="G3384" t="s">
        <v>2275</v>
      </c>
      <c r="H3384" t="str">
        <f>_xlfn.XLOOKUP(Table2[[#This Row],[Unique BarCode]],$N$10:$N$37,$O$10:$O$37)</f>
        <v>iPad</v>
      </c>
      <c r="I3384" t="str">
        <f>_xlfn.XLOOKUP(Table2[[#This Row],[Unique BarCode]],$N$10:$N$37,$P$10:$P$37)</f>
        <v>Device</v>
      </c>
      <c r="J3384" t="s">
        <v>8</v>
      </c>
      <c r="K3384" t="s">
        <v>1844</v>
      </c>
      <c r="L3384">
        <v>1</v>
      </c>
    </row>
    <row r="3385" spans="1:12" x14ac:dyDescent="0.2">
      <c r="A3385" s="1" t="d">
        <v>2023-02-23</v>
      </c>
      <c r="B3385" s="45">
        <v>5569745740006530</v>
      </c>
      <c r="C3385" t="s">
        <v>77</v>
      </c>
      <c r="D3385" t="str">
        <f>_xlfn.XLOOKUP(Table2[[#This Row],[Patron Group]],$R$10:$R$24,$S$10:$S$24)</f>
        <v>Undergraduate</v>
      </c>
      <c r="E3385" s="1" t="d">
        <v>2023-03-09</v>
      </c>
      <c r="F3385" t="s">
        <v>1747</v>
      </c>
      <c r="G3385" t="s">
        <v>2274</v>
      </c>
      <c r="H3385" t="str">
        <f>_xlfn.XLOOKUP(Table2[[#This Row],[Unique BarCode]],$N$10:$N$37,$O$10:$O$37)</f>
        <v>MacBook</v>
      </c>
      <c r="I3385" t="str">
        <f>_xlfn.XLOOKUP(Table2[[#This Row],[Unique BarCode]],$N$10:$N$37,$P$10:$P$37)</f>
        <v>Device</v>
      </c>
      <c r="J3385" t="s">
        <v>8</v>
      </c>
      <c r="K3385" t="s">
        <v>1747</v>
      </c>
      <c r="L3385">
        <v>1</v>
      </c>
    </row>
    <row r="3386" spans="1:12" x14ac:dyDescent="0.2">
      <c r="A3386" s="1" t="d">
        <v>2023-02-23</v>
      </c>
      <c r="B3386" s="45">
        <v>9401385950006530</v>
      </c>
      <c r="C3386" t="s">
        <v>20</v>
      </c>
      <c r="D3386" t="str">
        <f>_xlfn.XLOOKUP(Table2[[#This Row],[Patron Group]],$R$10:$R$24,$S$10:$S$24)</f>
        <v>Graduate</v>
      </c>
      <c r="E3386" s="1" t="d">
        <v>2023-03-02</v>
      </c>
      <c r="F3386" t="s">
        <v>1849</v>
      </c>
      <c r="G3386" t="s">
        <v>2275</v>
      </c>
      <c r="H3386" t="str">
        <f>_xlfn.XLOOKUP(Table2[[#This Row],[Unique BarCode]],$N$10:$N$37,$O$10:$O$37)</f>
        <v>iPad</v>
      </c>
      <c r="I3386" t="str">
        <f>_xlfn.XLOOKUP(Table2[[#This Row],[Unique BarCode]],$N$10:$N$37,$P$10:$P$37)</f>
        <v>Device</v>
      </c>
      <c r="J3386" t="s">
        <v>8</v>
      </c>
      <c r="K3386" t="s">
        <v>1850</v>
      </c>
      <c r="L3386">
        <v>1</v>
      </c>
    </row>
    <row r="3387" spans="1:12" x14ac:dyDescent="0.2">
      <c r="A3387" s="1" t="d">
        <v>2023-02-24</v>
      </c>
      <c r="B3387" s="45">
        <v>-1</v>
      </c>
      <c r="C3387" t="s">
        <v>20</v>
      </c>
      <c r="D3387" t="str">
        <f>_xlfn.XLOOKUP(Table2[[#This Row],[Patron Group]],$R$10:$R$24,$S$10:$S$24)</f>
        <v>Graduate</v>
      </c>
      <c r="E3387" s="1" t="d">
        <v>2023-02-24</v>
      </c>
      <c r="F3387" t="s">
        <v>1570</v>
      </c>
      <c r="G3387" t="s">
        <v>2306</v>
      </c>
      <c r="H3387" t="str">
        <f>_xlfn.XLOOKUP(Table2[[#This Row],[Unique BarCode]],$N$10:$N$37,$O$10:$O$37)</f>
        <v>BIOUSBCVGA</v>
      </c>
      <c r="I3387" t="str">
        <f>_xlfn.XLOOKUP(Table2[[#This Row],[Unique BarCode]],$N$10:$N$37,$P$10:$P$37)</f>
        <v>Cable</v>
      </c>
      <c r="J3387" t="s">
        <v>13</v>
      </c>
      <c r="K3387" t="s">
        <v>1571</v>
      </c>
      <c r="L3387">
        <v>1</v>
      </c>
    </row>
    <row r="3388" spans="1:12" x14ac:dyDescent="0.2">
      <c r="A3388" s="1" t="d">
        <v>2023-02-24</v>
      </c>
      <c r="B3388" s="45">
        <v>-1</v>
      </c>
      <c r="C3388" t="s">
        <v>20</v>
      </c>
      <c r="D3388" t="str">
        <f>_xlfn.XLOOKUP(Table2[[#This Row],[Patron Group]],$R$10:$R$24,$S$10:$S$24)</f>
        <v>Graduate</v>
      </c>
      <c r="E3388" s="1" t="d">
        <v>2023-02-24</v>
      </c>
      <c r="F3388" t="s">
        <v>839</v>
      </c>
      <c r="G3388" t="s">
        <v>2265</v>
      </c>
      <c r="H3388" t="str">
        <f>_xlfn.XLOOKUP(Table2[[#This Row],[Unique BarCode]],$N$10:$N$37,$O$10:$O$37)</f>
        <v>IPHONE</v>
      </c>
      <c r="I3388" t="str">
        <f>_xlfn.XLOOKUP(Table2[[#This Row],[Unique BarCode]],$N$10:$N$37,$P$10:$P$37)</f>
        <v>Charger</v>
      </c>
      <c r="J3388" t="s">
        <v>8</v>
      </c>
      <c r="K3388" t="s">
        <v>840</v>
      </c>
      <c r="L3388">
        <v>1</v>
      </c>
    </row>
    <row r="3389" spans="1:12" x14ac:dyDescent="0.2">
      <c r="A3389" s="1" t="d">
        <v>2023-02-24</v>
      </c>
      <c r="B3389" s="45">
        <v>-1</v>
      </c>
      <c r="C3389" t="s">
        <v>20</v>
      </c>
      <c r="D3389" t="str">
        <f>_xlfn.XLOOKUP(Table2[[#This Row],[Patron Group]],$R$10:$R$24,$S$10:$S$24)</f>
        <v>Graduate</v>
      </c>
      <c r="E3389" s="1" t="d">
        <v>2023-02-24</v>
      </c>
      <c r="F3389" t="s">
        <v>220</v>
      </c>
      <c r="G3389" t="s">
        <v>2265</v>
      </c>
      <c r="H3389" t="str">
        <f>_xlfn.XLOOKUP(Table2[[#This Row],[Unique BarCode]],$N$10:$N$37,$O$10:$O$37)</f>
        <v>IPHONE</v>
      </c>
      <c r="I3389" t="str">
        <f>_xlfn.XLOOKUP(Table2[[#This Row],[Unique BarCode]],$N$10:$N$37,$P$10:$P$37)</f>
        <v>Charger</v>
      </c>
      <c r="J3389" t="s">
        <v>13</v>
      </c>
      <c r="K3389" t="s">
        <v>221</v>
      </c>
      <c r="L3389">
        <v>1</v>
      </c>
    </row>
    <row r="3390" spans="1:12" x14ac:dyDescent="0.2">
      <c r="A3390" s="1" t="d">
        <v>2023-02-24</v>
      </c>
      <c r="B3390" s="45">
        <v>-1</v>
      </c>
      <c r="C3390" t="s">
        <v>20</v>
      </c>
      <c r="D3390" t="str">
        <f>_xlfn.XLOOKUP(Table2[[#This Row],[Patron Group]],$R$10:$R$24,$S$10:$S$24)</f>
        <v>Graduate</v>
      </c>
      <c r="E3390" s="1" t="d">
        <v>2023-02-24</v>
      </c>
      <c r="F3390" t="s">
        <v>222</v>
      </c>
      <c r="G3390" t="s">
        <v>2265</v>
      </c>
      <c r="H3390" t="str">
        <f>_xlfn.XLOOKUP(Table2[[#This Row],[Unique BarCode]],$N$10:$N$37,$O$10:$O$37)</f>
        <v>IPHONE</v>
      </c>
      <c r="I3390" t="str">
        <f>_xlfn.XLOOKUP(Table2[[#This Row],[Unique BarCode]],$N$10:$N$37,$P$10:$P$37)</f>
        <v>Charger</v>
      </c>
      <c r="J3390" t="s">
        <v>13</v>
      </c>
      <c r="K3390" t="s">
        <v>223</v>
      </c>
      <c r="L3390">
        <v>1</v>
      </c>
    </row>
    <row r="3391" spans="1:12" x14ac:dyDescent="0.2">
      <c r="A3391" s="1" t="d">
        <v>2023-02-24</v>
      </c>
      <c r="B3391" s="45">
        <v>-1</v>
      </c>
      <c r="C3391" t="s">
        <v>20</v>
      </c>
      <c r="D3391" t="str">
        <f>_xlfn.XLOOKUP(Table2[[#This Row],[Patron Group]],$R$10:$R$24,$S$10:$S$24)</f>
        <v>Graduate</v>
      </c>
      <c r="E3391" s="1" t="d">
        <v>2023-02-24</v>
      </c>
      <c r="F3391" t="s">
        <v>35</v>
      </c>
      <c r="G3391" t="s">
        <v>2268</v>
      </c>
      <c r="H3391" t="str">
        <f>_xlfn.XLOOKUP(Table2[[#This Row],[Unique BarCode]],$N$10:$N$37,$O$10:$O$37)</f>
        <v>MACCHRG</v>
      </c>
      <c r="I3391" t="str">
        <f>_xlfn.XLOOKUP(Table2[[#This Row],[Unique BarCode]],$N$10:$N$37,$P$10:$P$37)</f>
        <v>Charger</v>
      </c>
      <c r="J3391" t="s">
        <v>13</v>
      </c>
      <c r="K3391" t="s">
        <v>36</v>
      </c>
      <c r="L3391">
        <v>1</v>
      </c>
    </row>
    <row r="3392" spans="1:12" x14ac:dyDescent="0.2">
      <c r="A3392" s="1" t="d">
        <v>2023-02-24</v>
      </c>
      <c r="B3392" s="45">
        <v>-1</v>
      </c>
      <c r="C3392" t="s">
        <v>20</v>
      </c>
      <c r="D3392" t="str">
        <f>_xlfn.XLOOKUP(Table2[[#This Row],[Patron Group]],$R$10:$R$24,$S$10:$S$24)</f>
        <v>Graduate</v>
      </c>
      <c r="E3392" s="1" t="d">
        <v>2023-02-24</v>
      </c>
      <c r="F3392" t="s">
        <v>1688</v>
      </c>
      <c r="G3392" t="s">
        <v>2296</v>
      </c>
      <c r="H3392" t="str">
        <f>_xlfn.XLOOKUP(Table2[[#This Row],[Unique BarCode]],$N$10:$N$37,$O$10:$O$37)</f>
        <v>MACUSBC</v>
      </c>
      <c r="I3392" t="str">
        <f>_xlfn.XLOOKUP(Table2[[#This Row],[Unique BarCode]],$N$10:$N$37,$P$10:$P$37)</f>
        <v>Charger</v>
      </c>
      <c r="J3392" t="s">
        <v>8</v>
      </c>
      <c r="K3392" t="s">
        <v>225</v>
      </c>
      <c r="L3392">
        <v>1</v>
      </c>
    </row>
    <row r="3393" spans="1:12" x14ac:dyDescent="0.2">
      <c r="A3393" s="1" t="d">
        <v>2023-02-24</v>
      </c>
      <c r="B3393" s="45">
        <v>-1</v>
      </c>
      <c r="C3393" t="s">
        <v>20</v>
      </c>
      <c r="D3393" t="str">
        <f>_xlfn.XLOOKUP(Table2[[#This Row],[Patron Group]],$R$10:$R$24,$S$10:$S$24)</f>
        <v>Graduate</v>
      </c>
      <c r="E3393" s="1" t="d">
        <v>2023-02-24</v>
      </c>
      <c r="F3393" t="s">
        <v>1652</v>
      </c>
      <c r="G3393" t="s">
        <v>2296</v>
      </c>
      <c r="H3393" t="str">
        <f>_xlfn.XLOOKUP(Table2[[#This Row],[Unique BarCode]],$N$10:$N$37,$O$10:$O$37)</f>
        <v>MACUSBC</v>
      </c>
      <c r="I3393" t="str">
        <f>_xlfn.XLOOKUP(Table2[[#This Row],[Unique BarCode]],$N$10:$N$37,$P$10:$P$37)</f>
        <v>Charger</v>
      </c>
      <c r="J3393" t="s">
        <v>8</v>
      </c>
      <c r="K3393" t="s">
        <v>40</v>
      </c>
      <c r="L3393">
        <v>1</v>
      </c>
    </row>
    <row r="3394" spans="1:12" x14ac:dyDescent="0.2">
      <c r="A3394" s="1" t="d">
        <v>2023-02-24</v>
      </c>
      <c r="B3394" s="45">
        <v>-1</v>
      </c>
      <c r="C3394" t="s">
        <v>20</v>
      </c>
      <c r="D3394" t="str">
        <f>_xlfn.XLOOKUP(Table2[[#This Row],[Patron Group]],$R$10:$R$24,$S$10:$S$24)</f>
        <v>Graduate</v>
      </c>
      <c r="E3394" s="1" t="d">
        <v>2023-02-24</v>
      </c>
      <c r="F3394" t="s">
        <v>1267</v>
      </c>
      <c r="G3394" t="s">
        <v>2272</v>
      </c>
      <c r="H3394" t="str">
        <f>_xlfn.XLOOKUP(Table2[[#This Row],[Unique BarCode]],$N$10:$N$37,$O$10:$O$37)</f>
        <v>WALLADPT</v>
      </c>
      <c r="I3394" t="str">
        <f>_xlfn.XLOOKUP(Table2[[#This Row],[Unique BarCode]],$N$10:$N$37,$P$10:$P$37)</f>
        <v>Charger</v>
      </c>
      <c r="J3394" t="s">
        <v>8</v>
      </c>
      <c r="L3394">
        <v>1</v>
      </c>
    </row>
    <row r="3395" spans="1:12" x14ac:dyDescent="0.2">
      <c r="A3395" s="1" t="d">
        <v>2023-02-24</v>
      </c>
      <c r="B3395" s="45">
        <v>-1</v>
      </c>
      <c r="C3395" t="s">
        <v>20</v>
      </c>
      <c r="D3395" t="str">
        <f>_xlfn.XLOOKUP(Table2[[#This Row],[Patron Group]],$R$10:$R$24,$S$10:$S$24)</f>
        <v>Graduate</v>
      </c>
      <c r="E3395" s="1" t="d">
        <v>2023-02-27</v>
      </c>
      <c r="F3395" t="s">
        <v>1505</v>
      </c>
      <c r="G3395" t="s">
        <v>2276</v>
      </c>
      <c r="H3395" t="str">
        <f>_xlfn.XLOOKUP(Table2[[#This Row],[Unique BarCode]],$N$10:$N$37,$O$10:$O$37)</f>
        <v>CALC</v>
      </c>
      <c r="I3395" t="str">
        <f>_xlfn.XLOOKUP(Table2[[#This Row],[Unique BarCode]],$N$10:$N$37,$P$10:$P$37)</f>
        <v>Accessory</v>
      </c>
      <c r="J3395" t="s">
        <v>13</v>
      </c>
      <c r="L3395">
        <v>1</v>
      </c>
    </row>
    <row r="3396" spans="1:12" x14ac:dyDescent="0.2">
      <c r="A3396" s="1" t="d">
        <v>2023-02-24</v>
      </c>
      <c r="B3396" s="45">
        <v>-1</v>
      </c>
      <c r="C3396" t="s">
        <v>20</v>
      </c>
      <c r="D3396" t="str">
        <f>_xlfn.XLOOKUP(Table2[[#This Row],[Patron Group]],$R$10:$R$24,$S$10:$S$24)</f>
        <v>Graduate</v>
      </c>
      <c r="E3396" s="1" t="d">
        <v>2023-03-03</v>
      </c>
      <c r="F3396" t="s">
        <v>147</v>
      </c>
      <c r="G3396" t="s">
        <v>2273</v>
      </c>
      <c r="H3396" t="str">
        <f>_xlfn.XLOOKUP(Table2[[#This Row],[Unique BarCode]],$N$10:$N$37,$O$10:$O$37)</f>
        <v>ChromeBook</v>
      </c>
      <c r="I3396" t="str">
        <f>_xlfn.XLOOKUP(Table2[[#This Row],[Unique BarCode]],$N$10:$N$37,$P$10:$P$37)</f>
        <v>Device</v>
      </c>
      <c r="J3396" t="s">
        <v>8</v>
      </c>
      <c r="K3396" t="s">
        <v>148</v>
      </c>
      <c r="L3396">
        <v>1</v>
      </c>
    </row>
    <row r="3397" spans="1:12" x14ac:dyDescent="0.2">
      <c r="A3397" s="1" t="d">
        <v>2023-02-24</v>
      </c>
      <c r="B3397" s="45">
        <v>-1</v>
      </c>
      <c r="C3397" t="s">
        <v>20</v>
      </c>
      <c r="D3397" t="str">
        <f>_xlfn.XLOOKUP(Table2[[#This Row],[Patron Group]],$R$10:$R$24,$S$10:$S$24)</f>
        <v>Graduate</v>
      </c>
      <c r="E3397" s="1" t="d">
        <v>2023-03-03</v>
      </c>
      <c r="F3397" t="s">
        <v>959</v>
      </c>
      <c r="G3397" t="s">
        <v>2273</v>
      </c>
      <c r="H3397" t="str">
        <f>_xlfn.XLOOKUP(Table2[[#This Row],[Unique BarCode]],$N$10:$N$37,$O$10:$O$37)</f>
        <v>ChromeBook</v>
      </c>
      <c r="I3397" t="str">
        <f>_xlfn.XLOOKUP(Table2[[#This Row],[Unique BarCode]],$N$10:$N$37,$P$10:$P$37)</f>
        <v>Device</v>
      </c>
      <c r="J3397" t="s">
        <v>8</v>
      </c>
      <c r="K3397" t="s">
        <v>960</v>
      </c>
      <c r="L3397">
        <v>1</v>
      </c>
    </row>
    <row r="3398" spans="1:12" x14ac:dyDescent="0.2">
      <c r="A3398" s="1" t="d">
        <v>2023-02-24</v>
      </c>
      <c r="B3398" s="45">
        <v>-1</v>
      </c>
      <c r="C3398" t="s">
        <v>20</v>
      </c>
      <c r="D3398" t="str">
        <f>_xlfn.XLOOKUP(Table2[[#This Row],[Patron Group]],$R$10:$R$24,$S$10:$S$24)</f>
        <v>Graduate</v>
      </c>
      <c r="E3398" s="1" t="d">
        <v>2023-03-03</v>
      </c>
      <c r="F3398" t="s">
        <v>1855</v>
      </c>
      <c r="G3398" t="s">
        <v>2273</v>
      </c>
      <c r="H3398" t="str">
        <f>_xlfn.XLOOKUP(Table2[[#This Row],[Unique BarCode]],$N$10:$N$37,$O$10:$O$37)</f>
        <v>ChromeBook</v>
      </c>
      <c r="I3398" t="str">
        <f>_xlfn.XLOOKUP(Table2[[#This Row],[Unique BarCode]],$N$10:$N$37,$P$10:$P$37)</f>
        <v>Device</v>
      </c>
      <c r="J3398" t="s">
        <v>128</v>
      </c>
      <c r="K3398" t="s">
        <v>1856</v>
      </c>
      <c r="L3398">
        <v>1</v>
      </c>
    </row>
    <row r="3399" spans="1:12" x14ac:dyDescent="0.2">
      <c r="A3399" s="1" t="d">
        <v>2023-02-24</v>
      </c>
      <c r="B3399" s="45">
        <v>-1</v>
      </c>
      <c r="C3399" t="s">
        <v>20</v>
      </c>
      <c r="D3399" t="str">
        <f>_xlfn.XLOOKUP(Table2[[#This Row],[Patron Group]],$R$10:$R$24,$S$10:$S$24)</f>
        <v>Graduate</v>
      </c>
      <c r="E3399" s="1" t="d">
        <v>2023-03-03</v>
      </c>
      <c r="F3399" t="s">
        <v>1857</v>
      </c>
      <c r="G3399" t="s">
        <v>2275</v>
      </c>
      <c r="H3399" t="str">
        <f>_xlfn.XLOOKUP(Table2[[#This Row],[Unique BarCode]],$N$10:$N$37,$O$10:$O$37)</f>
        <v>iPad</v>
      </c>
      <c r="I3399" t="str">
        <f>_xlfn.XLOOKUP(Table2[[#This Row],[Unique BarCode]],$N$10:$N$37,$P$10:$P$37)</f>
        <v>Device</v>
      </c>
      <c r="J3399" t="s">
        <v>8</v>
      </c>
      <c r="K3399" t="s">
        <v>1858</v>
      </c>
      <c r="L3399">
        <v>1</v>
      </c>
    </row>
    <row r="3400" spans="1:12" x14ac:dyDescent="0.2">
      <c r="A3400" s="1" t="d">
        <v>2023-02-24</v>
      </c>
      <c r="B3400" s="45">
        <v>-1</v>
      </c>
      <c r="C3400" t="s">
        <v>20</v>
      </c>
      <c r="D3400" t="str">
        <f>_xlfn.XLOOKUP(Table2[[#This Row],[Patron Group]],$R$10:$R$24,$S$10:$S$24)</f>
        <v>Graduate</v>
      </c>
      <c r="E3400" s="1" t="d">
        <v>2023-03-09</v>
      </c>
      <c r="F3400" t="s">
        <v>1814</v>
      </c>
      <c r="G3400" t="s">
        <v>2274</v>
      </c>
      <c r="H3400" t="str">
        <f>_xlfn.XLOOKUP(Table2[[#This Row],[Unique BarCode]],$N$10:$N$37,$O$10:$O$37)</f>
        <v>MacBook</v>
      </c>
      <c r="I3400" t="str">
        <f>_xlfn.XLOOKUP(Table2[[#This Row],[Unique BarCode]],$N$10:$N$37,$P$10:$P$37)</f>
        <v>Device</v>
      </c>
      <c r="J3400" t="s">
        <v>8</v>
      </c>
      <c r="K3400" t="s">
        <v>1814</v>
      </c>
      <c r="L3400">
        <v>1</v>
      </c>
    </row>
    <row r="3401" spans="1:12" x14ac:dyDescent="0.2">
      <c r="A3401" s="1" t="d">
        <v>2023-02-24</v>
      </c>
      <c r="B3401" s="45">
        <v>-1</v>
      </c>
      <c r="C3401" t="s">
        <v>20</v>
      </c>
      <c r="D3401" t="str">
        <f>_xlfn.XLOOKUP(Table2[[#This Row],[Patron Group]],$R$10:$R$24,$S$10:$S$24)</f>
        <v>Graduate</v>
      </c>
      <c r="E3401" s="1" t="d">
        <v>2023-03-09</v>
      </c>
      <c r="F3401" t="s">
        <v>1859</v>
      </c>
      <c r="G3401" t="s">
        <v>2263</v>
      </c>
      <c r="H3401" t="str">
        <f>_xlfn.XLOOKUP(Table2[[#This Row],[Unique BarCode]],$N$10:$N$37,$O$10:$O$37)</f>
        <v>HP Laptop</v>
      </c>
      <c r="I3401" t="str">
        <f>_xlfn.XLOOKUP(Table2[[#This Row],[Unique BarCode]],$N$10:$N$37,$P$10:$P$37)</f>
        <v>Device</v>
      </c>
      <c r="J3401" t="s">
        <v>8</v>
      </c>
      <c r="K3401" t="s">
        <v>1022</v>
      </c>
      <c r="L3401">
        <v>1</v>
      </c>
    </row>
    <row r="3402" spans="1:12" x14ac:dyDescent="0.2">
      <c r="A3402" s="1" t="d">
        <v>2023-02-24</v>
      </c>
      <c r="B3402" s="45">
        <v>-1</v>
      </c>
      <c r="C3402" t="s">
        <v>1113</v>
      </c>
      <c r="D3402" t="str">
        <f>_xlfn.XLOOKUP(Table2[[#This Row],[Patron Group]],$R$10:$R$24,$S$10:$S$24)</f>
        <v>Graduate</v>
      </c>
      <c r="E3402" s="1" t="d">
        <v>2023-02-24</v>
      </c>
      <c r="F3402" t="s">
        <v>266</v>
      </c>
      <c r="G3402" t="s">
        <v>2265</v>
      </c>
      <c r="H3402" t="str">
        <f>_xlfn.XLOOKUP(Table2[[#This Row],[Unique BarCode]],$N$10:$N$37,$O$10:$O$37)</f>
        <v>IPHONE</v>
      </c>
      <c r="I3402" t="str">
        <f>_xlfn.XLOOKUP(Table2[[#This Row],[Unique BarCode]],$N$10:$N$37,$P$10:$P$37)</f>
        <v>Charger</v>
      </c>
      <c r="J3402" t="s">
        <v>8</v>
      </c>
      <c r="L3402">
        <v>1</v>
      </c>
    </row>
    <row r="3403" spans="1:12" x14ac:dyDescent="0.2">
      <c r="A3403" s="1" t="d">
        <v>2023-02-24</v>
      </c>
      <c r="B3403" s="45">
        <v>-1</v>
      </c>
      <c r="C3403" t="s">
        <v>66</v>
      </c>
      <c r="D3403" t="str">
        <f>_xlfn.XLOOKUP(Table2[[#This Row],[Patron Group]],$R$10:$R$24,$S$10:$S$24)</f>
        <v>Graduate</v>
      </c>
      <c r="E3403" s="1" t="d">
        <v>2023-02-24</v>
      </c>
      <c r="F3403" t="s">
        <v>829</v>
      </c>
      <c r="G3403" t="s">
        <v>2271</v>
      </c>
      <c r="H3403" t="str">
        <f>_xlfn.XLOOKUP(Table2[[#This Row],[Unique BarCode]],$N$10:$N$37,$O$10:$O$37)</f>
        <v>OMNI</v>
      </c>
      <c r="I3403" t="str">
        <f>_xlfn.XLOOKUP(Table2[[#This Row],[Unique BarCode]],$N$10:$N$37,$P$10:$P$37)</f>
        <v>Charger</v>
      </c>
      <c r="J3403" t="s">
        <v>68</v>
      </c>
      <c r="K3403" t="s">
        <v>830</v>
      </c>
      <c r="L3403">
        <v>1</v>
      </c>
    </row>
    <row r="3404" spans="1:12" x14ac:dyDescent="0.2">
      <c r="A3404" s="1" t="d">
        <v>2023-02-24</v>
      </c>
      <c r="B3404" s="45">
        <v>-1</v>
      </c>
      <c r="C3404" t="s">
        <v>74</v>
      </c>
      <c r="D3404" t="str">
        <f>_xlfn.XLOOKUP(Table2[[#This Row],[Patron Group]],$R$10:$R$24,$S$10:$S$24)</f>
        <v>Staff</v>
      </c>
      <c r="E3404" s="1" t="d">
        <v>2023-02-24</v>
      </c>
      <c r="F3404" t="s">
        <v>1838</v>
      </c>
      <c r="G3404" t="s">
        <v>2300</v>
      </c>
      <c r="H3404" t="str">
        <f>_xlfn.XLOOKUP(Table2[[#This Row],[Unique BarCode]],$N$10:$N$37,$O$10:$O$37)</f>
        <v>Super Drive</v>
      </c>
      <c r="I3404" t="str">
        <f>_xlfn.XLOOKUP(Table2[[#This Row],[Unique BarCode]],$N$10:$N$37,$P$10:$P$37)</f>
        <v>Accessory</v>
      </c>
      <c r="J3404" t="s">
        <v>49</v>
      </c>
      <c r="K3404" t="s">
        <v>1839</v>
      </c>
      <c r="L3404">
        <v>1</v>
      </c>
    </row>
    <row r="3405" spans="1:12" x14ac:dyDescent="0.2">
      <c r="A3405" s="1" t="d">
        <v>2023-02-24</v>
      </c>
      <c r="B3405" s="45">
        <v>-1</v>
      </c>
      <c r="C3405" t="s">
        <v>74</v>
      </c>
      <c r="D3405" t="str">
        <f>_xlfn.XLOOKUP(Table2[[#This Row],[Patron Group]],$R$10:$R$24,$S$10:$S$24)</f>
        <v>Staff</v>
      </c>
      <c r="E3405" s="1" t="d">
        <v>2023-03-03</v>
      </c>
      <c r="F3405" t="s">
        <v>591</v>
      </c>
      <c r="G3405" t="s">
        <v>2273</v>
      </c>
      <c r="H3405" t="str">
        <f>_xlfn.XLOOKUP(Table2[[#This Row],[Unique BarCode]],$N$10:$N$37,$O$10:$O$37)</f>
        <v>ChromeBook</v>
      </c>
      <c r="I3405" t="str">
        <f>_xlfn.XLOOKUP(Table2[[#This Row],[Unique BarCode]],$N$10:$N$37,$P$10:$P$37)</f>
        <v>Device</v>
      </c>
      <c r="J3405" t="s">
        <v>49</v>
      </c>
      <c r="K3405" t="s">
        <v>592</v>
      </c>
      <c r="L3405">
        <v>1</v>
      </c>
    </row>
    <row r="3406" spans="1:12" x14ac:dyDescent="0.2">
      <c r="A3406" s="1" t="d">
        <v>2023-02-24</v>
      </c>
      <c r="B3406" s="45">
        <v>-1</v>
      </c>
      <c r="C3406" t="s">
        <v>74</v>
      </c>
      <c r="D3406" t="str">
        <f>_xlfn.XLOOKUP(Table2[[#This Row],[Patron Group]],$R$10:$R$24,$S$10:$S$24)</f>
        <v>Staff</v>
      </c>
      <c r="E3406" s="1" t="d">
        <v>2023-03-03</v>
      </c>
      <c r="F3406" t="s">
        <v>62</v>
      </c>
      <c r="G3406" t="s">
        <v>2273</v>
      </c>
      <c r="H3406" t="str">
        <f>_xlfn.XLOOKUP(Table2[[#This Row],[Unique BarCode]],$N$10:$N$37,$O$10:$O$37)</f>
        <v>ChromeBook</v>
      </c>
      <c r="I3406" t="str">
        <f>_xlfn.XLOOKUP(Table2[[#This Row],[Unique BarCode]],$N$10:$N$37,$P$10:$P$37)</f>
        <v>Device</v>
      </c>
      <c r="J3406" t="s">
        <v>8</v>
      </c>
      <c r="K3406" t="s">
        <v>63</v>
      </c>
      <c r="L3406">
        <v>1</v>
      </c>
    </row>
    <row r="3407" spans="1:12" x14ac:dyDescent="0.2">
      <c r="A3407" s="1" t="d">
        <v>2023-02-24</v>
      </c>
      <c r="B3407" s="45">
        <v>-1</v>
      </c>
      <c r="C3407" t="s">
        <v>77</v>
      </c>
      <c r="D3407" t="str">
        <f>_xlfn.XLOOKUP(Table2[[#This Row],[Patron Group]],$R$10:$R$24,$S$10:$S$24)</f>
        <v>Undergraduate</v>
      </c>
      <c r="E3407" s="1" t="d">
        <v>2023-02-24</v>
      </c>
      <c r="F3407" t="s">
        <v>1775</v>
      </c>
      <c r="G3407" t="s">
        <v>2266</v>
      </c>
      <c r="H3407" t="str">
        <f>_xlfn.XLOOKUP(Table2[[#This Row],[Unique BarCode]],$N$10:$N$37,$O$10:$O$37)</f>
        <v>Headphones</v>
      </c>
      <c r="I3407" t="str">
        <f>_xlfn.XLOOKUP(Table2[[#This Row],[Unique BarCode]],$N$10:$N$37,$P$10:$P$37)</f>
        <v>Accessory</v>
      </c>
      <c r="J3407" t="s">
        <v>49</v>
      </c>
      <c r="K3407" t="s">
        <v>1776</v>
      </c>
      <c r="L3407">
        <v>1</v>
      </c>
    </row>
    <row r="3408" spans="1:12" x14ac:dyDescent="0.2">
      <c r="A3408" s="1" t="d">
        <v>2023-02-24</v>
      </c>
      <c r="B3408" s="45">
        <v>-1</v>
      </c>
      <c r="C3408" t="s">
        <v>77</v>
      </c>
      <c r="D3408" t="str">
        <f>_xlfn.XLOOKUP(Table2[[#This Row],[Patron Group]],$R$10:$R$24,$S$10:$S$24)</f>
        <v>Undergraduate</v>
      </c>
      <c r="E3408" s="1" t="d">
        <v>2023-02-24</v>
      </c>
      <c r="F3408" t="s">
        <v>807</v>
      </c>
      <c r="G3408" t="s">
        <v>2266</v>
      </c>
      <c r="H3408" t="str">
        <f>_xlfn.XLOOKUP(Table2[[#This Row],[Unique BarCode]],$N$10:$N$37,$O$10:$O$37)</f>
        <v>Headphones</v>
      </c>
      <c r="I3408" t="str">
        <f>_xlfn.XLOOKUP(Table2[[#This Row],[Unique BarCode]],$N$10:$N$37,$P$10:$P$37)</f>
        <v>Accessory</v>
      </c>
      <c r="J3408" t="s">
        <v>8</v>
      </c>
      <c r="K3408" t="s">
        <v>808</v>
      </c>
      <c r="L3408">
        <v>1</v>
      </c>
    </row>
    <row r="3409" spans="1:12" x14ac:dyDescent="0.2">
      <c r="A3409" s="1" t="d">
        <v>2023-02-24</v>
      </c>
      <c r="B3409" s="45">
        <v>-1</v>
      </c>
      <c r="C3409" t="s">
        <v>77</v>
      </c>
      <c r="D3409" t="str">
        <f>_xlfn.XLOOKUP(Table2[[#This Row],[Patron Group]],$R$10:$R$24,$S$10:$S$24)</f>
        <v>Undergraduate</v>
      </c>
      <c r="E3409" s="1" t="d">
        <v>2023-02-24</v>
      </c>
      <c r="F3409" t="s">
        <v>809</v>
      </c>
      <c r="G3409" t="s">
        <v>2266</v>
      </c>
      <c r="H3409" t="str">
        <f>_xlfn.XLOOKUP(Table2[[#This Row],[Unique BarCode]],$N$10:$N$37,$O$10:$O$37)</f>
        <v>Headphones</v>
      </c>
      <c r="I3409" t="str">
        <f>_xlfn.XLOOKUP(Table2[[#This Row],[Unique BarCode]],$N$10:$N$37,$P$10:$P$37)</f>
        <v>Accessory</v>
      </c>
      <c r="J3409" t="s">
        <v>8</v>
      </c>
      <c r="K3409" t="s">
        <v>810</v>
      </c>
      <c r="L3409">
        <v>1</v>
      </c>
    </row>
    <row r="3410" spans="1:12" x14ac:dyDescent="0.2">
      <c r="A3410" s="1" t="d">
        <v>2023-02-24</v>
      </c>
      <c r="B3410" s="45">
        <v>-1</v>
      </c>
      <c r="C3410" t="s">
        <v>77</v>
      </c>
      <c r="D3410" t="str">
        <f>_xlfn.XLOOKUP(Table2[[#This Row],[Patron Group]],$R$10:$R$24,$S$10:$S$24)</f>
        <v>Undergraduate</v>
      </c>
      <c r="E3410" s="1" t="d">
        <v>2023-02-24</v>
      </c>
      <c r="F3410" t="s">
        <v>1757</v>
      </c>
      <c r="G3410" t="s">
        <v>2266</v>
      </c>
      <c r="H3410" t="str">
        <f>_xlfn.XLOOKUP(Table2[[#This Row],[Unique BarCode]],$N$10:$N$37,$O$10:$O$37)</f>
        <v>Headphones</v>
      </c>
      <c r="I3410" t="str">
        <f>_xlfn.XLOOKUP(Table2[[#This Row],[Unique BarCode]],$N$10:$N$37,$P$10:$P$37)</f>
        <v>Accessory</v>
      </c>
      <c r="J3410" t="s">
        <v>8</v>
      </c>
      <c r="K3410" t="s">
        <v>1758</v>
      </c>
      <c r="L3410">
        <v>1</v>
      </c>
    </row>
    <row r="3411" spans="1:12" x14ac:dyDescent="0.2">
      <c r="A3411" s="1" t="d">
        <v>2023-02-24</v>
      </c>
      <c r="B3411" s="45">
        <v>-1</v>
      </c>
      <c r="C3411" t="s">
        <v>77</v>
      </c>
      <c r="D3411" t="str">
        <f>_xlfn.XLOOKUP(Table2[[#This Row],[Patron Group]],$R$10:$R$24,$S$10:$S$24)</f>
        <v>Undergraduate</v>
      </c>
      <c r="E3411" s="1" t="d">
        <v>2023-02-24</v>
      </c>
      <c r="F3411" t="s">
        <v>1684</v>
      </c>
      <c r="G3411" t="s">
        <v>2266</v>
      </c>
      <c r="H3411" t="str">
        <f>_xlfn.XLOOKUP(Table2[[#This Row],[Unique BarCode]],$N$10:$N$37,$O$10:$O$37)</f>
        <v>Headphones</v>
      </c>
      <c r="I3411" t="str">
        <f>_xlfn.XLOOKUP(Table2[[#This Row],[Unique BarCode]],$N$10:$N$37,$P$10:$P$37)</f>
        <v>Accessory</v>
      </c>
      <c r="J3411" t="s">
        <v>8</v>
      </c>
      <c r="K3411" t="s">
        <v>1685</v>
      </c>
      <c r="L3411">
        <v>1</v>
      </c>
    </row>
    <row r="3412" spans="1:12" x14ac:dyDescent="0.2">
      <c r="A3412" s="1" t="d">
        <v>2023-02-24</v>
      </c>
      <c r="B3412" s="45">
        <v>-1</v>
      </c>
      <c r="C3412" t="s">
        <v>77</v>
      </c>
      <c r="D3412" t="str">
        <f>_xlfn.XLOOKUP(Table2[[#This Row],[Patron Group]],$R$10:$R$24,$S$10:$S$24)</f>
        <v>Undergraduate</v>
      </c>
      <c r="E3412" s="1" t="d">
        <v>2023-02-24</v>
      </c>
      <c r="F3412" t="s">
        <v>1860</v>
      </c>
      <c r="G3412" t="s">
        <v>2282</v>
      </c>
      <c r="H3412" t="str">
        <f>_xlfn.XLOOKUP(Table2[[#This Row],[Unique BarCode]],$N$10:$N$37,$O$10:$O$37)</f>
        <v>HPUSBC</v>
      </c>
      <c r="I3412" t="str">
        <f>_xlfn.XLOOKUP(Table2[[#This Row],[Unique BarCode]],$N$10:$N$37,$P$10:$P$37)</f>
        <v>Charger</v>
      </c>
      <c r="J3412" t="s">
        <v>49</v>
      </c>
      <c r="L3412">
        <v>1</v>
      </c>
    </row>
    <row r="3413" spans="1:12" x14ac:dyDescent="0.2">
      <c r="A3413" s="1" t="d">
        <v>2023-02-24</v>
      </c>
      <c r="B3413" s="45">
        <v>-1</v>
      </c>
      <c r="C3413" t="s">
        <v>77</v>
      </c>
      <c r="D3413" t="str">
        <f>_xlfn.XLOOKUP(Table2[[#This Row],[Patron Group]],$R$10:$R$24,$S$10:$S$24)</f>
        <v>Undergraduate</v>
      </c>
      <c r="E3413" s="1" t="d">
        <v>2023-02-24</v>
      </c>
      <c r="F3413" t="s">
        <v>687</v>
      </c>
      <c r="G3413" t="s">
        <v>2282</v>
      </c>
      <c r="H3413" t="str">
        <f>_xlfn.XLOOKUP(Table2[[#This Row],[Unique BarCode]],$N$10:$N$37,$O$10:$O$37)</f>
        <v>HPUSBC</v>
      </c>
      <c r="I3413" t="str">
        <f>_xlfn.XLOOKUP(Table2[[#This Row],[Unique BarCode]],$N$10:$N$37,$P$10:$P$37)</f>
        <v>Charger</v>
      </c>
      <c r="J3413" t="s">
        <v>49</v>
      </c>
      <c r="L3413">
        <v>1</v>
      </c>
    </row>
    <row r="3414" spans="1:12" x14ac:dyDescent="0.2">
      <c r="A3414" s="1" t="d">
        <v>2023-02-24</v>
      </c>
      <c r="B3414" s="45">
        <v>-1</v>
      </c>
      <c r="C3414" t="s">
        <v>77</v>
      </c>
      <c r="D3414" t="str">
        <f>_xlfn.XLOOKUP(Table2[[#This Row],[Patron Group]],$R$10:$R$24,$S$10:$S$24)</f>
        <v>Undergraduate</v>
      </c>
      <c r="E3414" s="1" t="d">
        <v>2023-02-24</v>
      </c>
      <c r="F3414" t="s">
        <v>835</v>
      </c>
      <c r="G3414" t="s">
        <v>2265</v>
      </c>
      <c r="H3414" t="str">
        <f>_xlfn.XLOOKUP(Table2[[#This Row],[Unique BarCode]],$N$10:$N$37,$O$10:$O$37)</f>
        <v>IPHONE</v>
      </c>
      <c r="I3414" t="str">
        <f>_xlfn.XLOOKUP(Table2[[#This Row],[Unique BarCode]],$N$10:$N$37,$P$10:$P$37)</f>
        <v>Charger</v>
      </c>
      <c r="J3414" t="s">
        <v>68</v>
      </c>
      <c r="K3414" t="s">
        <v>836</v>
      </c>
      <c r="L3414">
        <v>1</v>
      </c>
    </row>
    <row r="3415" spans="1:12" x14ac:dyDescent="0.2">
      <c r="A3415" s="1" t="d">
        <v>2023-02-24</v>
      </c>
      <c r="B3415" s="45">
        <v>-1</v>
      </c>
      <c r="C3415" t="s">
        <v>77</v>
      </c>
      <c r="D3415" t="str">
        <f>_xlfn.XLOOKUP(Table2[[#This Row],[Patron Group]],$R$10:$R$24,$S$10:$S$24)</f>
        <v>Undergraduate</v>
      </c>
      <c r="E3415" s="1" t="d">
        <v>2023-02-24</v>
      </c>
      <c r="F3415" t="s">
        <v>1314</v>
      </c>
      <c r="G3415" t="s">
        <v>2265</v>
      </c>
      <c r="H3415" t="str">
        <f>_xlfn.XLOOKUP(Table2[[#This Row],[Unique BarCode]],$N$10:$N$37,$O$10:$O$37)</f>
        <v>IPHONE</v>
      </c>
      <c r="I3415" t="str">
        <f>_xlfn.XLOOKUP(Table2[[#This Row],[Unique BarCode]],$N$10:$N$37,$P$10:$P$37)</f>
        <v>Charger</v>
      </c>
      <c r="J3415" t="s">
        <v>8</v>
      </c>
      <c r="K3415" t="s">
        <v>1315</v>
      </c>
      <c r="L3415">
        <v>1</v>
      </c>
    </row>
    <row r="3416" spans="1:12" x14ac:dyDescent="0.2">
      <c r="A3416" s="1" t="d">
        <v>2023-02-24</v>
      </c>
      <c r="B3416" s="45">
        <v>-1</v>
      </c>
      <c r="C3416" t="s">
        <v>77</v>
      </c>
      <c r="D3416" t="str">
        <f>_xlfn.XLOOKUP(Table2[[#This Row],[Patron Group]],$R$10:$R$24,$S$10:$S$24)</f>
        <v>Undergraduate</v>
      </c>
      <c r="E3416" s="1" t="d">
        <v>2023-02-24</v>
      </c>
      <c r="F3416" t="s">
        <v>84</v>
      </c>
      <c r="G3416" t="s">
        <v>2265</v>
      </c>
      <c r="H3416" t="str">
        <f>_xlfn.XLOOKUP(Table2[[#This Row],[Unique BarCode]],$N$10:$N$37,$O$10:$O$37)</f>
        <v>IPHONE</v>
      </c>
      <c r="I3416" t="str">
        <f>_xlfn.XLOOKUP(Table2[[#This Row],[Unique BarCode]],$N$10:$N$37,$P$10:$P$37)</f>
        <v>Charger</v>
      </c>
      <c r="J3416" t="s">
        <v>8</v>
      </c>
      <c r="K3416" t="s">
        <v>85</v>
      </c>
      <c r="L3416">
        <v>1</v>
      </c>
    </row>
    <row r="3417" spans="1:12" x14ac:dyDescent="0.2">
      <c r="A3417" s="1" t="d">
        <v>2023-02-24</v>
      </c>
      <c r="B3417" s="45">
        <v>-1</v>
      </c>
      <c r="C3417" t="s">
        <v>77</v>
      </c>
      <c r="D3417" t="str">
        <f>_xlfn.XLOOKUP(Table2[[#This Row],[Patron Group]],$R$10:$R$24,$S$10:$S$24)</f>
        <v>Undergraduate</v>
      </c>
      <c r="E3417" s="1" t="d">
        <v>2023-02-24</v>
      </c>
      <c r="F3417" t="s">
        <v>1861</v>
      </c>
      <c r="G3417" t="s">
        <v>2265</v>
      </c>
      <c r="H3417" t="str">
        <f>_xlfn.XLOOKUP(Table2[[#This Row],[Unique BarCode]],$N$10:$N$37,$O$10:$O$37)</f>
        <v>IPHONE</v>
      </c>
      <c r="I3417" t="str">
        <f>_xlfn.XLOOKUP(Table2[[#This Row],[Unique BarCode]],$N$10:$N$37,$P$10:$P$37)</f>
        <v>Charger</v>
      </c>
      <c r="J3417" t="s">
        <v>8</v>
      </c>
      <c r="K3417" t="s">
        <v>1862</v>
      </c>
      <c r="L3417">
        <v>1</v>
      </c>
    </row>
    <row r="3418" spans="1:12" x14ac:dyDescent="0.2">
      <c r="A3418" s="1" t="d">
        <v>2023-02-24</v>
      </c>
      <c r="B3418" s="45">
        <v>-1</v>
      </c>
      <c r="C3418" t="s">
        <v>77</v>
      </c>
      <c r="D3418" t="str">
        <f>_xlfn.XLOOKUP(Table2[[#This Row],[Patron Group]],$R$10:$R$24,$S$10:$S$24)</f>
        <v>Undergraduate</v>
      </c>
      <c r="E3418" s="1" t="d">
        <v>2023-02-24</v>
      </c>
      <c r="F3418" t="s">
        <v>29</v>
      </c>
      <c r="G3418" t="s">
        <v>2265</v>
      </c>
      <c r="H3418" t="str">
        <f>_xlfn.XLOOKUP(Table2[[#This Row],[Unique BarCode]],$N$10:$N$37,$O$10:$O$37)</f>
        <v>IPHONE</v>
      </c>
      <c r="I3418" t="str">
        <f>_xlfn.XLOOKUP(Table2[[#This Row],[Unique BarCode]],$N$10:$N$37,$P$10:$P$37)</f>
        <v>Charger</v>
      </c>
      <c r="J3418" t="s">
        <v>8</v>
      </c>
      <c r="K3418" t="s">
        <v>30</v>
      </c>
      <c r="L3418">
        <v>1</v>
      </c>
    </row>
    <row r="3419" spans="1:12" x14ac:dyDescent="0.2">
      <c r="A3419" s="1" t="d">
        <v>2023-02-24</v>
      </c>
      <c r="B3419" s="45">
        <v>-1</v>
      </c>
      <c r="C3419" t="s">
        <v>77</v>
      </c>
      <c r="D3419" t="str">
        <f>_xlfn.XLOOKUP(Table2[[#This Row],[Patron Group]],$R$10:$R$24,$S$10:$S$24)</f>
        <v>Undergraduate</v>
      </c>
      <c r="E3419" s="1" t="d">
        <v>2023-02-24</v>
      </c>
      <c r="F3419" t="s">
        <v>1157</v>
      </c>
      <c r="G3419" t="s">
        <v>2268</v>
      </c>
      <c r="H3419" t="str">
        <f>_xlfn.XLOOKUP(Table2[[#This Row],[Unique BarCode]],$N$10:$N$37,$O$10:$O$37)</f>
        <v>MACCHRG</v>
      </c>
      <c r="I3419" t="str">
        <f>_xlfn.XLOOKUP(Table2[[#This Row],[Unique BarCode]],$N$10:$N$37,$P$10:$P$37)</f>
        <v>Charger</v>
      </c>
      <c r="J3419" t="s">
        <v>8</v>
      </c>
      <c r="K3419" t="s">
        <v>1158</v>
      </c>
      <c r="L3419">
        <v>1</v>
      </c>
    </row>
    <row r="3420" spans="1:12" x14ac:dyDescent="0.2">
      <c r="A3420" s="1" t="d">
        <v>2023-02-24</v>
      </c>
      <c r="B3420" s="45">
        <v>-1</v>
      </c>
      <c r="C3420" t="s">
        <v>77</v>
      </c>
      <c r="D3420" t="str">
        <f>_xlfn.XLOOKUP(Table2[[#This Row],[Patron Group]],$R$10:$R$24,$S$10:$S$24)</f>
        <v>Undergraduate</v>
      </c>
      <c r="E3420" s="1" t="d">
        <v>2023-02-24</v>
      </c>
      <c r="F3420" t="s">
        <v>465</v>
      </c>
      <c r="G3420" t="s">
        <v>2268</v>
      </c>
      <c r="H3420" t="str">
        <f>_xlfn.XLOOKUP(Table2[[#This Row],[Unique BarCode]],$N$10:$N$37,$O$10:$O$37)</f>
        <v>MACCHRG</v>
      </c>
      <c r="I3420" t="str">
        <f>_xlfn.XLOOKUP(Table2[[#This Row],[Unique BarCode]],$N$10:$N$37,$P$10:$P$37)</f>
        <v>Charger</v>
      </c>
      <c r="J3420" t="s">
        <v>8</v>
      </c>
      <c r="K3420" t="s">
        <v>466</v>
      </c>
      <c r="L3420">
        <v>1</v>
      </c>
    </row>
    <row r="3421" spans="1:12" x14ac:dyDescent="0.2">
      <c r="A3421" s="1" t="d">
        <v>2023-02-24</v>
      </c>
      <c r="B3421" s="45">
        <v>-1</v>
      </c>
      <c r="C3421" t="s">
        <v>77</v>
      </c>
      <c r="D3421" t="str">
        <f>_xlfn.XLOOKUP(Table2[[#This Row],[Patron Group]],$R$10:$R$24,$S$10:$S$24)</f>
        <v>Undergraduate</v>
      </c>
      <c r="E3421" s="1" t="d">
        <v>2023-02-24</v>
      </c>
      <c r="F3421" t="s">
        <v>467</v>
      </c>
      <c r="G3421" t="s">
        <v>2268</v>
      </c>
      <c r="H3421" t="str">
        <f>_xlfn.XLOOKUP(Table2[[#This Row],[Unique BarCode]],$N$10:$N$37,$O$10:$O$37)</f>
        <v>MACCHRG</v>
      </c>
      <c r="I3421" t="str">
        <f>_xlfn.XLOOKUP(Table2[[#This Row],[Unique BarCode]],$N$10:$N$37,$P$10:$P$37)</f>
        <v>Charger</v>
      </c>
      <c r="J3421" t="s">
        <v>8</v>
      </c>
      <c r="K3421" t="s">
        <v>468</v>
      </c>
      <c r="L3421">
        <v>1</v>
      </c>
    </row>
    <row r="3422" spans="1:12" x14ac:dyDescent="0.2">
      <c r="A3422" s="1" t="d">
        <v>2023-02-24</v>
      </c>
      <c r="B3422" s="45">
        <v>-1</v>
      </c>
      <c r="C3422" t="s">
        <v>77</v>
      </c>
      <c r="D3422" t="str">
        <f>_xlfn.XLOOKUP(Table2[[#This Row],[Patron Group]],$R$10:$R$24,$S$10:$S$24)</f>
        <v>Undergraduate</v>
      </c>
      <c r="E3422" s="1" t="d">
        <v>2023-02-24</v>
      </c>
      <c r="F3422" t="s">
        <v>1714</v>
      </c>
      <c r="G3422" t="s">
        <v>2296</v>
      </c>
      <c r="H3422" t="str">
        <f>_xlfn.XLOOKUP(Table2[[#This Row],[Unique BarCode]],$N$10:$N$37,$O$10:$O$37)</f>
        <v>MACUSBC</v>
      </c>
      <c r="I3422" t="str">
        <f>_xlfn.XLOOKUP(Table2[[#This Row],[Unique BarCode]],$N$10:$N$37,$P$10:$P$37)</f>
        <v>Charger</v>
      </c>
      <c r="J3422" t="s">
        <v>8</v>
      </c>
      <c r="K3422" t="s">
        <v>578</v>
      </c>
      <c r="L3422">
        <v>1</v>
      </c>
    </row>
    <row r="3423" spans="1:12" x14ac:dyDescent="0.2">
      <c r="A3423" s="1" t="d">
        <v>2023-02-24</v>
      </c>
      <c r="B3423" s="45">
        <v>-1</v>
      </c>
      <c r="C3423" t="s">
        <v>77</v>
      </c>
      <c r="D3423" t="str">
        <f>_xlfn.XLOOKUP(Table2[[#This Row],[Patron Group]],$R$10:$R$24,$S$10:$S$24)</f>
        <v>Undergraduate</v>
      </c>
      <c r="E3423" s="1" t="d">
        <v>2023-02-24</v>
      </c>
      <c r="F3423" t="s">
        <v>1632</v>
      </c>
      <c r="G3423" t="s">
        <v>2296</v>
      </c>
      <c r="H3423" t="str">
        <f>_xlfn.XLOOKUP(Table2[[#This Row],[Unique BarCode]],$N$10:$N$37,$O$10:$O$37)</f>
        <v>MACUSBC</v>
      </c>
      <c r="I3423" t="str">
        <f>_xlfn.XLOOKUP(Table2[[#This Row],[Unique BarCode]],$N$10:$N$37,$P$10:$P$37)</f>
        <v>Charger</v>
      </c>
      <c r="J3423" t="s">
        <v>8</v>
      </c>
      <c r="K3423" t="s">
        <v>214</v>
      </c>
      <c r="L3423">
        <v>1</v>
      </c>
    </row>
    <row r="3424" spans="1:12" x14ac:dyDescent="0.2">
      <c r="A3424" s="1" t="d">
        <v>2023-02-24</v>
      </c>
      <c r="B3424" s="45">
        <v>-1</v>
      </c>
      <c r="C3424" t="s">
        <v>77</v>
      </c>
      <c r="D3424" t="str">
        <f>_xlfn.XLOOKUP(Table2[[#This Row],[Patron Group]],$R$10:$R$24,$S$10:$S$24)</f>
        <v>Undergraduate</v>
      </c>
      <c r="E3424" s="1" t="d">
        <v>2023-02-24</v>
      </c>
      <c r="F3424" t="s">
        <v>1614</v>
      </c>
      <c r="G3424" t="s">
        <v>2296</v>
      </c>
      <c r="H3424" t="str">
        <f>_xlfn.XLOOKUP(Table2[[#This Row],[Unique BarCode]],$N$10:$N$37,$O$10:$O$37)</f>
        <v>MACUSBC</v>
      </c>
      <c r="I3424" t="str">
        <f>_xlfn.XLOOKUP(Table2[[#This Row],[Unique BarCode]],$N$10:$N$37,$P$10:$P$37)</f>
        <v>Charger</v>
      </c>
      <c r="J3424" t="s">
        <v>8</v>
      </c>
      <c r="K3424" t="s">
        <v>94</v>
      </c>
      <c r="L3424">
        <v>1</v>
      </c>
    </row>
    <row r="3425" spans="1:12" x14ac:dyDescent="0.2">
      <c r="A3425" s="1" t="d">
        <v>2023-02-24</v>
      </c>
      <c r="B3425" s="45">
        <v>-1</v>
      </c>
      <c r="C3425" t="s">
        <v>77</v>
      </c>
      <c r="D3425" t="str">
        <f>_xlfn.XLOOKUP(Table2[[#This Row],[Patron Group]],$R$10:$R$24,$S$10:$S$24)</f>
        <v>Undergraduate</v>
      </c>
      <c r="E3425" s="1" t="d">
        <v>2023-02-24</v>
      </c>
      <c r="F3425" t="s">
        <v>1835</v>
      </c>
      <c r="G3425" t="s">
        <v>2296</v>
      </c>
      <c r="H3425" t="str">
        <f>_xlfn.XLOOKUP(Table2[[#This Row],[Unique BarCode]],$N$10:$N$37,$O$10:$O$37)</f>
        <v>MACUSBC</v>
      </c>
      <c r="I3425" t="str">
        <f>_xlfn.XLOOKUP(Table2[[#This Row],[Unique BarCode]],$N$10:$N$37,$P$10:$P$37)</f>
        <v>Charger</v>
      </c>
      <c r="J3425" t="s">
        <v>8</v>
      </c>
      <c r="L3425">
        <v>1</v>
      </c>
    </row>
    <row r="3426" spans="1:12" x14ac:dyDescent="0.2">
      <c r="A3426" s="1" t="d">
        <v>2023-02-24</v>
      </c>
      <c r="B3426" s="45">
        <v>-1</v>
      </c>
      <c r="C3426" t="s">
        <v>77</v>
      </c>
      <c r="D3426" t="str">
        <f>_xlfn.XLOOKUP(Table2[[#This Row],[Patron Group]],$R$10:$R$24,$S$10:$S$24)</f>
        <v>Undergraduate</v>
      </c>
      <c r="E3426" s="1" t="d">
        <v>2023-02-24</v>
      </c>
      <c r="F3426" t="s">
        <v>845</v>
      </c>
      <c r="G3426" t="s">
        <v>2271</v>
      </c>
      <c r="H3426" t="str">
        <f>_xlfn.XLOOKUP(Table2[[#This Row],[Unique BarCode]],$N$10:$N$37,$O$10:$O$37)</f>
        <v>OMNI</v>
      </c>
      <c r="I3426" t="str">
        <f>_xlfn.XLOOKUP(Table2[[#This Row],[Unique BarCode]],$N$10:$N$37,$P$10:$P$37)</f>
        <v>Charger</v>
      </c>
      <c r="J3426" t="s">
        <v>49</v>
      </c>
      <c r="K3426" t="s">
        <v>846</v>
      </c>
      <c r="L3426">
        <v>1</v>
      </c>
    </row>
    <row r="3427" spans="1:12" x14ac:dyDescent="0.2">
      <c r="A3427" s="1" t="d">
        <v>2023-02-24</v>
      </c>
      <c r="B3427" s="45">
        <v>-1</v>
      </c>
      <c r="C3427" t="s">
        <v>77</v>
      </c>
      <c r="D3427" t="str">
        <f>_xlfn.XLOOKUP(Table2[[#This Row],[Patron Group]],$R$10:$R$24,$S$10:$S$24)</f>
        <v>Undergraduate</v>
      </c>
      <c r="E3427" s="1" t="d">
        <v>2023-02-24</v>
      </c>
      <c r="F3427" t="s">
        <v>1552</v>
      </c>
      <c r="G3427" t="s">
        <v>2271</v>
      </c>
      <c r="H3427" t="str">
        <f>_xlfn.XLOOKUP(Table2[[#This Row],[Unique BarCode]],$N$10:$N$37,$O$10:$O$37)</f>
        <v>OMNI</v>
      </c>
      <c r="I3427" t="str">
        <f>_xlfn.XLOOKUP(Table2[[#This Row],[Unique BarCode]],$N$10:$N$37,$P$10:$P$37)</f>
        <v>Charger</v>
      </c>
      <c r="J3427" t="s">
        <v>49</v>
      </c>
      <c r="K3427" t="s">
        <v>1553</v>
      </c>
      <c r="L3427">
        <v>1</v>
      </c>
    </row>
    <row r="3428" spans="1:12" x14ac:dyDescent="0.2">
      <c r="A3428" s="1" t="d">
        <v>2023-02-24</v>
      </c>
      <c r="B3428" s="45">
        <v>-1</v>
      </c>
      <c r="C3428" t="s">
        <v>77</v>
      </c>
      <c r="D3428" t="str">
        <f>_xlfn.XLOOKUP(Table2[[#This Row],[Patron Group]],$R$10:$R$24,$S$10:$S$24)</f>
        <v>Undergraduate</v>
      </c>
      <c r="E3428" s="1" t="d">
        <v>2023-02-24</v>
      </c>
      <c r="F3428" t="s">
        <v>1780</v>
      </c>
      <c r="G3428" t="s">
        <v>2271</v>
      </c>
      <c r="H3428" t="str">
        <f>_xlfn.XLOOKUP(Table2[[#This Row],[Unique BarCode]],$N$10:$N$37,$O$10:$O$37)</f>
        <v>OMNI</v>
      </c>
      <c r="I3428" t="str">
        <f>_xlfn.XLOOKUP(Table2[[#This Row],[Unique BarCode]],$N$10:$N$37,$P$10:$P$37)</f>
        <v>Charger</v>
      </c>
      <c r="J3428" t="s">
        <v>49</v>
      </c>
      <c r="K3428" t="s">
        <v>1781</v>
      </c>
      <c r="L3428">
        <v>1</v>
      </c>
    </row>
    <row r="3429" spans="1:12" x14ac:dyDescent="0.2">
      <c r="A3429" s="1" t="d">
        <v>2023-02-24</v>
      </c>
      <c r="B3429" s="45">
        <v>-1</v>
      </c>
      <c r="C3429" t="s">
        <v>77</v>
      </c>
      <c r="D3429" t="str">
        <f>_xlfn.XLOOKUP(Table2[[#This Row],[Patron Group]],$R$10:$R$24,$S$10:$S$24)</f>
        <v>Undergraduate</v>
      </c>
      <c r="E3429" s="1" t="d">
        <v>2023-02-24</v>
      </c>
      <c r="F3429" t="s">
        <v>829</v>
      </c>
      <c r="G3429" t="s">
        <v>2271</v>
      </c>
      <c r="H3429" t="str">
        <f>_xlfn.XLOOKUP(Table2[[#This Row],[Unique BarCode]],$N$10:$N$37,$O$10:$O$37)</f>
        <v>OMNI</v>
      </c>
      <c r="I3429" t="str">
        <f>_xlfn.XLOOKUP(Table2[[#This Row],[Unique BarCode]],$N$10:$N$37,$P$10:$P$37)</f>
        <v>Charger</v>
      </c>
      <c r="J3429" t="s">
        <v>68</v>
      </c>
      <c r="K3429" t="s">
        <v>830</v>
      </c>
      <c r="L3429">
        <v>1</v>
      </c>
    </row>
    <row r="3430" spans="1:12" x14ac:dyDescent="0.2">
      <c r="A3430" s="1" t="d">
        <v>2023-02-24</v>
      </c>
      <c r="B3430" s="45">
        <v>-1</v>
      </c>
      <c r="C3430" t="s">
        <v>77</v>
      </c>
      <c r="D3430" t="str">
        <f>_xlfn.XLOOKUP(Table2[[#This Row],[Patron Group]],$R$10:$R$24,$S$10:$S$24)</f>
        <v>Undergraduate</v>
      </c>
      <c r="E3430" s="1" t="d">
        <v>2023-02-24</v>
      </c>
      <c r="F3430" t="s">
        <v>1680</v>
      </c>
      <c r="G3430" t="s">
        <v>2271</v>
      </c>
      <c r="H3430" t="str">
        <f>_xlfn.XLOOKUP(Table2[[#This Row],[Unique BarCode]],$N$10:$N$37,$O$10:$O$37)</f>
        <v>OMNI</v>
      </c>
      <c r="I3430" t="str">
        <f>_xlfn.XLOOKUP(Table2[[#This Row],[Unique BarCode]],$N$10:$N$37,$P$10:$P$37)</f>
        <v>Charger</v>
      </c>
      <c r="J3430" t="s">
        <v>8</v>
      </c>
      <c r="K3430" t="s">
        <v>1681</v>
      </c>
      <c r="L3430">
        <v>1</v>
      </c>
    </row>
    <row r="3431" spans="1:12" x14ac:dyDescent="0.2">
      <c r="A3431" s="1" t="d">
        <v>2023-02-24</v>
      </c>
      <c r="B3431" s="45">
        <v>-1</v>
      </c>
      <c r="C3431" t="s">
        <v>77</v>
      </c>
      <c r="D3431" t="str">
        <f>_xlfn.XLOOKUP(Table2[[#This Row],[Patron Group]],$R$10:$R$24,$S$10:$S$24)</f>
        <v>Undergraduate</v>
      </c>
      <c r="E3431" s="1" t="d">
        <v>2023-02-24</v>
      </c>
      <c r="F3431" t="s">
        <v>1842</v>
      </c>
      <c r="G3431" t="s">
        <v>2285</v>
      </c>
      <c r="H3431" t="str">
        <f>_xlfn.XLOOKUP(Table2[[#This Row],[Unique BarCode]],$N$10:$N$37,$O$10:$O$37)</f>
        <v>UHDMI</v>
      </c>
      <c r="I3431" t="str">
        <f>_xlfn.XLOOKUP(Table2[[#This Row],[Unique BarCode]],$N$10:$N$37,$P$10:$P$37)</f>
        <v>Cable</v>
      </c>
      <c r="J3431" t="s">
        <v>8</v>
      </c>
      <c r="L3431">
        <v>1</v>
      </c>
    </row>
    <row r="3432" spans="1:12" x14ac:dyDescent="0.2">
      <c r="A3432" s="1" t="d">
        <v>2023-02-24</v>
      </c>
      <c r="B3432" s="45">
        <v>-1</v>
      </c>
      <c r="C3432" t="s">
        <v>77</v>
      </c>
      <c r="D3432" t="str">
        <f>_xlfn.XLOOKUP(Table2[[#This Row],[Patron Group]],$R$10:$R$24,$S$10:$S$24)</f>
        <v>Undergraduate</v>
      </c>
      <c r="E3432" s="1" t="d">
        <v>2023-02-24</v>
      </c>
      <c r="F3432" t="s">
        <v>1715</v>
      </c>
      <c r="G3432" t="s">
        <v>2272</v>
      </c>
      <c r="H3432" t="str">
        <f>_xlfn.XLOOKUP(Table2[[#This Row],[Unique BarCode]],$N$10:$N$37,$O$10:$O$37)</f>
        <v>WALLADPT</v>
      </c>
      <c r="I3432" t="str">
        <f>_xlfn.XLOOKUP(Table2[[#This Row],[Unique BarCode]],$N$10:$N$37,$P$10:$P$37)</f>
        <v>Charger</v>
      </c>
      <c r="J3432" t="s">
        <v>8</v>
      </c>
      <c r="L3432">
        <v>1</v>
      </c>
    </row>
    <row r="3433" spans="1:12" x14ac:dyDescent="0.2">
      <c r="A3433" s="1" t="d">
        <v>2023-02-24</v>
      </c>
      <c r="B3433" s="45">
        <v>-1</v>
      </c>
      <c r="C3433" t="s">
        <v>77</v>
      </c>
      <c r="D3433" t="str">
        <f>_xlfn.XLOOKUP(Table2[[#This Row],[Patron Group]],$R$10:$R$24,$S$10:$S$24)</f>
        <v>Undergraduate</v>
      </c>
      <c r="E3433" s="1" t="d">
        <v>2023-02-24</v>
      </c>
      <c r="F3433" t="s">
        <v>483</v>
      </c>
      <c r="G3433" t="s">
        <v>2272</v>
      </c>
      <c r="H3433" t="str">
        <f>_xlfn.XLOOKUP(Table2[[#This Row],[Unique BarCode]],$N$10:$N$37,$O$10:$O$37)</f>
        <v>WALLADPT</v>
      </c>
      <c r="I3433" t="str">
        <f>_xlfn.XLOOKUP(Table2[[#This Row],[Unique BarCode]],$N$10:$N$37,$P$10:$P$37)</f>
        <v>Charger</v>
      </c>
      <c r="J3433" t="s">
        <v>8</v>
      </c>
      <c r="L3433">
        <v>1</v>
      </c>
    </row>
    <row r="3434" spans="1:12" x14ac:dyDescent="0.2">
      <c r="A3434" s="1" t="d">
        <v>2023-02-24</v>
      </c>
      <c r="B3434" s="45">
        <v>-1</v>
      </c>
      <c r="C3434" t="s">
        <v>77</v>
      </c>
      <c r="D3434" t="str">
        <f>_xlfn.XLOOKUP(Table2[[#This Row],[Patron Group]],$R$10:$R$24,$S$10:$S$24)</f>
        <v>Undergraduate</v>
      </c>
      <c r="E3434" s="1" t="d">
        <v>2023-02-24</v>
      </c>
      <c r="F3434" t="s">
        <v>1422</v>
      </c>
      <c r="G3434" t="s">
        <v>2272</v>
      </c>
      <c r="H3434" t="str">
        <f>_xlfn.XLOOKUP(Table2[[#This Row],[Unique BarCode]],$N$10:$N$37,$O$10:$O$37)</f>
        <v>WALLADPT</v>
      </c>
      <c r="I3434" t="str">
        <f>_xlfn.XLOOKUP(Table2[[#This Row],[Unique BarCode]],$N$10:$N$37,$P$10:$P$37)</f>
        <v>Charger</v>
      </c>
      <c r="J3434" t="s">
        <v>8</v>
      </c>
      <c r="L3434">
        <v>1</v>
      </c>
    </row>
    <row r="3435" spans="1:12" x14ac:dyDescent="0.2">
      <c r="A3435" s="1" t="d">
        <v>2023-02-24</v>
      </c>
      <c r="B3435" s="45">
        <v>-1</v>
      </c>
      <c r="C3435" t="s">
        <v>77</v>
      </c>
      <c r="D3435" t="str">
        <f>_xlfn.XLOOKUP(Table2[[#This Row],[Patron Group]],$R$10:$R$24,$S$10:$S$24)</f>
        <v>Undergraduate</v>
      </c>
      <c r="E3435" s="1" t="d">
        <v>2023-02-24</v>
      </c>
      <c r="F3435" t="s">
        <v>95</v>
      </c>
      <c r="G3435" t="s">
        <v>2272</v>
      </c>
      <c r="H3435" t="str">
        <f>_xlfn.XLOOKUP(Table2[[#This Row],[Unique BarCode]],$N$10:$N$37,$O$10:$O$37)</f>
        <v>WALLADPT</v>
      </c>
      <c r="I3435" t="str">
        <f>_xlfn.XLOOKUP(Table2[[#This Row],[Unique BarCode]],$N$10:$N$37,$P$10:$P$37)</f>
        <v>Charger</v>
      </c>
      <c r="J3435" t="s">
        <v>8</v>
      </c>
      <c r="L3435">
        <v>1</v>
      </c>
    </row>
    <row r="3436" spans="1:12" x14ac:dyDescent="0.2">
      <c r="A3436" s="1" t="d">
        <v>2023-02-24</v>
      </c>
      <c r="B3436" s="45">
        <v>-1</v>
      </c>
      <c r="C3436" t="s">
        <v>77</v>
      </c>
      <c r="D3436" t="str">
        <f>_xlfn.XLOOKUP(Table2[[#This Row],[Patron Group]],$R$10:$R$24,$S$10:$S$24)</f>
        <v>Undergraduate</v>
      </c>
      <c r="E3436" s="1" t="d">
        <v>2023-03-03</v>
      </c>
      <c r="F3436" t="s">
        <v>1102</v>
      </c>
      <c r="G3436" t="s">
        <v>2273</v>
      </c>
      <c r="H3436" t="str">
        <f>_xlfn.XLOOKUP(Table2[[#This Row],[Unique BarCode]],$N$10:$N$37,$O$10:$O$37)</f>
        <v>ChromeBook</v>
      </c>
      <c r="I3436" t="str">
        <f>_xlfn.XLOOKUP(Table2[[#This Row],[Unique BarCode]],$N$10:$N$37,$P$10:$P$37)</f>
        <v>Device</v>
      </c>
      <c r="J3436" t="s">
        <v>13</v>
      </c>
      <c r="K3436" t="s">
        <v>1103</v>
      </c>
      <c r="L3436">
        <v>1</v>
      </c>
    </row>
    <row r="3437" spans="1:12" x14ac:dyDescent="0.2">
      <c r="A3437" s="1" t="d">
        <v>2023-02-24</v>
      </c>
      <c r="B3437" s="45">
        <v>-1</v>
      </c>
      <c r="C3437" t="s">
        <v>77</v>
      </c>
      <c r="D3437" t="str">
        <f>_xlfn.XLOOKUP(Table2[[#This Row],[Patron Group]],$R$10:$R$24,$S$10:$S$24)</f>
        <v>Undergraduate</v>
      </c>
      <c r="E3437" s="1" t="d">
        <v>2023-03-03</v>
      </c>
      <c r="F3437" t="s">
        <v>1351</v>
      </c>
      <c r="G3437" t="s">
        <v>2273</v>
      </c>
      <c r="H3437" t="str">
        <f>_xlfn.XLOOKUP(Table2[[#This Row],[Unique BarCode]],$N$10:$N$37,$O$10:$O$37)</f>
        <v>ChromeBook</v>
      </c>
      <c r="I3437" t="str">
        <f>_xlfn.XLOOKUP(Table2[[#This Row],[Unique BarCode]],$N$10:$N$37,$P$10:$P$37)</f>
        <v>Device</v>
      </c>
      <c r="J3437" t="s">
        <v>991</v>
      </c>
      <c r="K3437" t="s">
        <v>1352</v>
      </c>
      <c r="L3437">
        <v>1</v>
      </c>
    </row>
    <row r="3438" spans="1:12" x14ac:dyDescent="0.2">
      <c r="A3438" s="1" t="d">
        <v>2023-02-24</v>
      </c>
      <c r="B3438" s="45">
        <v>-1</v>
      </c>
      <c r="C3438" t="s">
        <v>77</v>
      </c>
      <c r="D3438" t="str">
        <f>_xlfn.XLOOKUP(Table2[[#This Row],[Patron Group]],$R$10:$R$24,$S$10:$S$24)</f>
        <v>Undergraduate</v>
      </c>
      <c r="E3438" s="1" t="d">
        <v>2023-03-03</v>
      </c>
      <c r="F3438" t="s">
        <v>1667</v>
      </c>
      <c r="G3438" t="s">
        <v>2274</v>
      </c>
      <c r="H3438" t="str">
        <f>_xlfn.XLOOKUP(Table2[[#This Row],[Unique BarCode]],$N$10:$N$37,$O$10:$O$37)</f>
        <v>MacBook</v>
      </c>
      <c r="I3438" t="str">
        <f>_xlfn.XLOOKUP(Table2[[#This Row],[Unique BarCode]],$N$10:$N$37,$P$10:$P$37)</f>
        <v>Device</v>
      </c>
      <c r="J3438" t="s">
        <v>8</v>
      </c>
      <c r="K3438" t="s">
        <v>1667</v>
      </c>
      <c r="L3438">
        <v>1</v>
      </c>
    </row>
    <row r="3439" spans="1:12" x14ac:dyDescent="0.2">
      <c r="A3439" s="1" t="d">
        <v>2023-02-24</v>
      </c>
      <c r="B3439" s="45">
        <v>-1</v>
      </c>
      <c r="C3439" t="s">
        <v>77</v>
      </c>
      <c r="D3439" t="str">
        <f>_xlfn.XLOOKUP(Table2[[#This Row],[Patron Group]],$R$10:$R$24,$S$10:$S$24)</f>
        <v>Undergraduate</v>
      </c>
      <c r="E3439" s="1" t="d">
        <v>2023-03-03</v>
      </c>
      <c r="F3439" t="s">
        <v>1863</v>
      </c>
      <c r="G3439" t="s">
        <v>2275</v>
      </c>
      <c r="H3439" t="str">
        <f>_xlfn.XLOOKUP(Table2[[#This Row],[Unique BarCode]],$N$10:$N$37,$O$10:$O$37)</f>
        <v>iPad</v>
      </c>
      <c r="I3439" t="str">
        <f>_xlfn.XLOOKUP(Table2[[#This Row],[Unique BarCode]],$N$10:$N$37,$P$10:$P$37)</f>
        <v>Device</v>
      </c>
      <c r="J3439" t="s">
        <v>8</v>
      </c>
      <c r="K3439" t="s">
        <v>1864</v>
      </c>
      <c r="L3439">
        <v>1</v>
      </c>
    </row>
    <row r="3440" spans="1:12" x14ac:dyDescent="0.2">
      <c r="A3440" s="1" t="d">
        <v>2023-02-24</v>
      </c>
      <c r="B3440" s="45">
        <v>-1</v>
      </c>
      <c r="C3440" t="s">
        <v>77</v>
      </c>
      <c r="D3440" t="str">
        <f>_xlfn.XLOOKUP(Table2[[#This Row],[Patron Group]],$R$10:$R$24,$S$10:$S$24)</f>
        <v>Undergraduate</v>
      </c>
      <c r="E3440" s="1" t="d">
        <v>2023-03-03</v>
      </c>
      <c r="F3440" t="s">
        <v>1865</v>
      </c>
      <c r="G3440" t="s">
        <v>2263</v>
      </c>
      <c r="H3440" t="str">
        <f>_xlfn.XLOOKUP(Table2[[#This Row],[Unique BarCode]],$N$10:$N$37,$O$10:$O$37)</f>
        <v>HP Laptop</v>
      </c>
      <c r="I3440" t="str">
        <f>_xlfn.XLOOKUP(Table2[[#This Row],[Unique BarCode]],$N$10:$N$37,$P$10:$P$37)</f>
        <v>Device</v>
      </c>
      <c r="J3440" t="s">
        <v>8</v>
      </c>
      <c r="K3440" t="s">
        <v>752</v>
      </c>
      <c r="L3440">
        <v>1</v>
      </c>
    </row>
    <row r="3441" spans="1:12" x14ac:dyDescent="0.2">
      <c r="A3441" s="1" t="d">
        <v>2023-02-24</v>
      </c>
      <c r="B3441" s="45">
        <v>-1</v>
      </c>
      <c r="C3441" t="s">
        <v>77</v>
      </c>
      <c r="D3441" t="str">
        <f>_xlfn.XLOOKUP(Table2[[#This Row],[Patron Group]],$R$10:$R$24,$S$10:$S$24)</f>
        <v>Undergraduate</v>
      </c>
      <c r="E3441" s="1" t="d">
        <v>2023-03-03</v>
      </c>
      <c r="F3441" t="s">
        <v>1866</v>
      </c>
      <c r="G3441" t="s">
        <v>2263</v>
      </c>
      <c r="H3441" t="str">
        <f>_xlfn.XLOOKUP(Table2[[#This Row],[Unique BarCode]],$N$10:$N$37,$O$10:$O$37)</f>
        <v>HP Laptop</v>
      </c>
      <c r="I3441" t="str">
        <f>_xlfn.XLOOKUP(Table2[[#This Row],[Unique BarCode]],$N$10:$N$37,$P$10:$P$37)</f>
        <v>Device</v>
      </c>
      <c r="J3441" t="s">
        <v>8</v>
      </c>
      <c r="K3441" t="s">
        <v>61</v>
      </c>
      <c r="L3441">
        <v>1</v>
      </c>
    </row>
    <row r="3442" spans="1:12" x14ac:dyDescent="0.2">
      <c r="A3442" s="1" t="d">
        <v>2023-02-24</v>
      </c>
      <c r="B3442" s="45">
        <v>-1</v>
      </c>
      <c r="C3442" t="s">
        <v>77</v>
      </c>
      <c r="D3442" t="str">
        <f>_xlfn.XLOOKUP(Table2[[#This Row],[Patron Group]],$R$10:$R$24,$S$10:$S$24)</f>
        <v>Undergraduate</v>
      </c>
      <c r="E3442" s="1" t="d">
        <v>2023-03-10</v>
      </c>
      <c r="F3442" t="s">
        <v>1248</v>
      </c>
      <c r="G3442" t="s">
        <v>2274</v>
      </c>
      <c r="H3442" t="str">
        <f>_xlfn.XLOOKUP(Table2[[#This Row],[Unique BarCode]],$N$10:$N$37,$O$10:$O$37)</f>
        <v>MacBook</v>
      </c>
      <c r="I3442" t="str">
        <f>_xlfn.XLOOKUP(Table2[[#This Row],[Unique BarCode]],$N$10:$N$37,$P$10:$P$37)</f>
        <v>Device</v>
      </c>
      <c r="J3442" t="s">
        <v>8</v>
      </c>
      <c r="K3442" t="s">
        <v>1249</v>
      </c>
      <c r="L3442">
        <v>1</v>
      </c>
    </row>
    <row r="3443" spans="1:12" x14ac:dyDescent="0.2">
      <c r="A3443" s="1" t="d">
        <v>2023-02-24</v>
      </c>
      <c r="B3443" s="45">
        <v>-1</v>
      </c>
      <c r="C3443" t="s">
        <v>77</v>
      </c>
      <c r="D3443" t="str">
        <f>_xlfn.XLOOKUP(Table2[[#This Row],[Patron Group]],$R$10:$R$24,$S$10:$S$24)</f>
        <v>Undergraduate</v>
      </c>
      <c r="E3443" s="1" t="d">
        <v>2023-03-10</v>
      </c>
      <c r="F3443" t="s">
        <v>1755</v>
      </c>
      <c r="G3443" t="s">
        <v>2274</v>
      </c>
      <c r="H3443" t="str">
        <f>_xlfn.XLOOKUP(Table2[[#This Row],[Unique BarCode]],$N$10:$N$37,$O$10:$O$37)</f>
        <v>MacBook</v>
      </c>
      <c r="I3443" t="str">
        <f>_xlfn.XLOOKUP(Table2[[#This Row],[Unique BarCode]],$N$10:$N$37,$P$10:$P$37)</f>
        <v>Device</v>
      </c>
      <c r="J3443" t="s">
        <v>8</v>
      </c>
      <c r="K3443" t="s">
        <v>1756</v>
      </c>
      <c r="L3443">
        <v>1</v>
      </c>
    </row>
    <row r="3444" spans="1:12" x14ac:dyDescent="0.2">
      <c r="A3444" s="1" t="d">
        <v>2023-02-24</v>
      </c>
      <c r="B3444" s="45">
        <v>-1</v>
      </c>
      <c r="C3444" t="s">
        <v>77</v>
      </c>
      <c r="D3444" t="str">
        <f>_xlfn.XLOOKUP(Table2[[#This Row],[Patron Group]],$R$10:$R$24,$S$10:$S$24)</f>
        <v>Undergraduate</v>
      </c>
      <c r="E3444" s="1" t="d">
        <v>2023-03-10</v>
      </c>
      <c r="F3444" t="s">
        <v>599</v>
      </c>
      <c r="G3444" t="s">
        <v>2274</v>
      </c>
      <c r="H3444" t="str">
        <f>_xlfn.XLOOKUP(Table2[[#This Row],[Unique BarCode]],$N$10:$N$37,$O$10:$O$37)</f>
        <v>MacBook</v>
      </c>
      <c r="I3444" t="str">
        <f>_xlfn.XLOOKUP(Table2[[#This Row],[Unique BarCode]],$N$10:$N$37,$P$10:$P$37)</f>
        <v>Device</v>
      </c>
      <c r="J3444" t="s">
        <v>8</v>
      </c>
      <c r="K3444" t="s">
        <v>600</v>
      </c>
      <c r="L3444">
        <v>1</v>
      </c>
    </row>
    <row r="3445" spans="1:12" x14ac:dyDescent="0.2">
      <c r="A3445" s="1" t="d">
        <v>2023-02-24</v>
      </c>
      <c r="B3445" s="45">
        <v>-1</v>
      </c>
      <c r="C3445" t="s">
        <v>77</v>
      </c>
      <c r="D3445" t="str">
        <f>_xlfn.XLOOKUP(Table2[[#This Row],[Patron Group]],$R$10:$R$24,$S$10:$S$24)</f>
        <v>Undergraduate</v>
      </c>
      <c r="E3445" s="1" t="d">
        <v>2023-03-10</v>
      </c>
      <c r="F3445" t="s">
        <v>1867</v>
      </c>
      <c r="G3445" t="s">
        <v>2263</v>
      </c>
      <c r="H3445" t="str">
        <f>_xlfn.XLOOKUP(Table2[[#This Row],[Unique BarCode]],$N$10:$N$37,$O$10:$O$37)</f>
        <v>HP Laptop</v>
      </c>
      <c r="I3445" t="str">
        <f>_xlfn.XLOOKUP(Table2[[#This Row],[Unique BarCode]],$N$10:$N$37,$P$10:$P$37)</f>
        <v>Device</v>
      </c>
      <c r="J3445" t="s">
        <v>8</v>
      </c>
      <c r="K3445" t="s">
        <v>1191</v>
      </c>
      <c r="L3445">
        <v>1</v>
      </c>
    </row>
    <row r="3446" spans="1:12" x14ac:dyDescent="0.2">
      <c r="A3446" s="1" t="d">
        <v>2023-02-24</v>
      </c>
      <c r="B3446" s="45">
        <v>-1</v>
      </c>
      <c r="C3446" t="s">
        <v>77</v>
      </c>
      <c r="D3446" t="str">
        <f>_xlfn.XLOOKUP(Table2[[#This Row],[Patron Group]],$R$10:$R$24,$S$10:$S$24)</f>
        <v>Undergraduate</v>
      </c>
      <c r="E3446" s="1" t="d">
        <v>2023-03-10</v>
      </c>
      <c r="F3446" t="s">
        <v>736</v>
      </c>
      <c r="G3446" t="s">
        <v>2263</v>
      </c>
      <c r="H3446" t="str">
        <f>_xlfn.XLOOKUP(Table2[[#This Row],[Unique BarCode]],$N$10:$N$37,$O$10:$O$37)</f>
        <v>HP Laptop</v>
      </c>
      <c r="I3446" t="str">
        <f>_xlfn.XLOOKUP(Table2[[#This Row],[Unique BarCode]],$N$10:$N$37,$P$10:$P$37)</f>
        <v>Device</v>
      </c>
      <c r="J3446" t="s">
        <v>8</v>
      </c>
      <c r="K3446" t="s">
        <v>737</v>
      </c>
      <c r="L3446">
        <v>1</v>
      </c>
    </row>
    <row r="3447" spans="1:12" x14ac:dyDescent="0.2">
      <c r="A3447" s="1" t="d">
        <v>2023-02-24</v>
      </c>
      <c r="B3447" s="45">
        <v>-1</v>
      </c>
      <c r="C3447" t="s">
        <v>77</v>
      </c>
      <c r="D3447" t="str">
        <f>_xlfn.XLOOKUP(Table2[[#This Row],[Patron Group]],$R$10:$R$24,$S$10:$S$24)</f>
        <v>Undergraduate</v>
      </c>
      <c r="E3447" s="1" t="d">
        <v>2023-03-10</v>
      </c>
      <c r="F3447" t="s">
        <v>1483</v>
      </c>
      <c r="G3447" t="s">
        <v>2263</v>
      </c>
      <c r="H3447" t="str">
        <f>_xlfn.XLOOKUP(Table2[[#This Row],[Unique BarCode]],$N$10:$N$37,$O$10:$O$37)</f>
        <v>HP Laptop</v>
      </c>
      <c r="I3447" t="str">
        <f>_xlfn.XLOOKUP(Table2[[#This Row],[Unique BarCode]],$N$10:$N$37,$P$10:$P$37)</f>
        <v>Device</v>
      </c>
      <c r="J3447" t="s">
        <v>8</v>
      </c>
      <c r="K3447" t="s">
        <v>1484</v>
      </c>
      <c r="L3447">
        <v>1</v>
      </c>
    </row>
    <row r="3448" spans="1:12" x14ac:dyDescent="0.2">
      <c r="A3448" s="1" t="d">
        <v>2023-02-24</v>
      </c>
      <c r="B3448" s="45">
        <v>-1</v>
      </c>
      <c r="C3448" t="s">
        <v>77</v>
      </c>
      <c r="D3448" t="str">
        <f>_xlfn.XLOOKUP(Table2[[#This Row],[Patron Group]],$R$10:$R$24,$S$10:$S$24)</f>
        <v>Undergraduate</v>
      </c>
      <c r="E3448" s="1" t="d">
        <v>2023-03-24</v>
      </c>
      <c r="F3448" t="s">
        <v>865</v>
      </c>
      <c r="G3448" t="s">
        <v>2273</v>
      </c>
      <c r="H3448" t="str">
        <f>_xlfn.XLOOKUP(Table2[[#This Row],[Unique BarCode]],$N$10:$N$37,$O$10:$O$37)</f>
        <v>ChromeBook</v>
      </c>
      <c r="I3448" t="str">
        <f>_xlfn.XLOOKUP(Table2[[#This Row],[Unique BarCode]],$N$10:$N$37,$P$10:$P$37)</f>
        <v>Device</v>
      </c>
      <c r="J3448" t="s">
        <v>8</v>
      </c>
      <c r="K3448" t="s">
        <v>866</v>
      </c>
      <c r="L3448">
        <v>1</v>
      </c>
    </row>
    <row r="3449" spans="1:12" x14ac:dyDescent="0.2">
      <c r="A3449" s="1" t="d">
        <v>2023-02-25</v>
      </c>
      <c r="B3449" s="45">
        <v>-1</v>
      </c>
      <c r="C3449" t="s">
        <v>20</v>
      </c>
      <c r="D3449" t="str">
        <f>_xlfn.XLOOKUP(Table2[[#This Row],[Patron Group]],$R$10:$R$24,$S$10:$S$24)</f>
        <v>Graduate</v>
      </c>
      <c r="E3449" s="1" t="d">
        <v>2023-02-25</v>
      </c>
      <c r="F3449" t="s">
        <v>1183</v>
      </c>
      <c r="G3449" t="s">
        <v>2294</v>
      </c>
      <c r="H3449" t="str">
        <f>_xlfn.XLOOKUP(Table2[[#This Row],[Unique BarCode]],$N$10:$N$37,$O$10:$O$37)</f>
        <v>UVGA</v>
      </c>
      <c r="I3449" t="str">
        <f>_xlfn.XLOOKUP(Table2[[#This Row],[Unique BarCode]],$N$10:$N$37,$P$10:$P$37)</f>
        <v>Cable</v>
      </c>
      <c r="J3449" t="s">
        <v>8</v>
      </c>
      <c r="L3449">
        <v>1</v>
      </c>
    </row>
    <row r="3450" spans="1:12" x14ac:dyDescent="0.2">
      <c r="A3450" s="1" t="d">
        <v>2023-02-25</v>
      </c>
      <c r="B3450" s="45">
        <v>-1</v>
      </c>
      <c r="C3450" t="s">
        <v>20</v>
      </c>
      <c r="D3450" t="str">
        <f>_xlfn.XLOOKUP(Table2[[#This Row],[Patron Group]],$R$10:$R$24,$S$10:$S$24)</f>
        <v>Graduate</v>
      </c>
      <c r="E3450" s="1" t="d">
        <v>2023-03-11</v>
      </c>
      <c r="F3450" t="s">
        <v>1381</v>
      </c>
      <c r="G3450" t="s">
        <v>2274</v>
      </c>
      <c r="H3450" t="str">
        <f>_xlfn.XLOOKUP(Table2[[#This Row],[Unique BarCode]],$N$10:$N$37,$O$10:$O$37)</f>
        <v>MacBook</v>
      </c>
      <c r="I3450" t="str">
        <f>_xlfn.XLOOKUP(Table2[[#This Row],[Unique BarCode]],$N$10:$N$37,$P$10:$P$37)</f>
        <v>Device</v>
      </c>
      <c r="J3450" t="s">
        <v>8</v>
      </c>
      <c r="K3450" t="s">
        <v>1381</v>
      </c>
      <c r="L3450">
        <v>1</v>
      </c>
    </row>
    <row r="3451" spans="1:12" x14ac:dyDescent="0.2">
      <c r="A3451" s="1" t="d">
        <v>2023-02-25</v>
      </c>
      <c r="B3451" s="45">
        <v>-1</v>
      </c>
      <c r="C3451" t="s">
        <v>66</v>
      </c>
      <c r="D3451" t="str">
        <f>_xlfn.XLOOKUP(Table2[[#This Row],[Patron Group]],$R$10:$R$24,$S$10:$S$24)</f>
        <v>Graduate</v>
      </c>
      <c r="E3451" s="1" t="d">
        <v>2023-02-25</v>
      </c>
      <c r="F3451" t="s">
        <v>1708</v>
      </c>
      <c r="G3451" t="s">
        <v>2294</v>
      </c>
      <c r="H3451" t="str">
        <f>_xlfn.XLOOKUP(Table2[[#This Row],[Unique BarCode]],$N$10:$N$37,$O$10:$O$37)</f>
        <v>UVGA</v>
      </c>
      <c r="I3451" t="str">
        <f>_xlfn.XLOOKUP(Table2[[#This Row],[Unique BarCode]],$N$10:$N$37,$P$10:$P$37)</f>
        <v>Cable</v>
      </c>
      <c r="J3451" t="s">
        <v>68</v>
      </c>
      <c r="K3451" t="s">
        <v>1709</v>
      </c>
      <c r="L3451">
        <v>1</v>
      </c>
    </row>
    <row r="3452" spans="1:12" x14ac:dyDescent="0.2">
      <c r="A3452" s="1" t="d">
        <v>2023-02-25</v>
      </c>
      <c r="B3452" s="45">
        <v>-1</v>
      </c>
      <c r="C3452" t="s">
        <v>77</v>
      </c>
      <c r="D3452" t="str">
        <f>_xlfn.XLOOKUP(Table2[[#This Row],[Patron Group]],$R$10:$R$24,$S$10:$S$24)</f>
        <v>Undergraduate</v>
      </c>
      <c r="E3452" s="1" t="d">
        <v>2023-02-25</v>
      </c>
      <c r="F3452" t="s">
        <v>1037</v>
      </c>
      <c r="G3452" t="s">
        <v>2281</v>
      </c>
      <c r="H3452" t="str">
        <f>_xlfn.XLOOKUP(Table2[[#This Row],[Unique BarCode]],$N$10:$N$37,$O$10:$O$37)</f>
        <v>HDMIC</v>
      </c>
      <c r="I3452" t="str">
        <f>_xlfn.XLOOKUP(Table2[[#This Row],[Unique BarCode]],$N$10:$N$37,$P$10:$P$37)</f>
        <v>Cable</v>
      </c>
      <c r="J3452" t="s">
        <v>8</v>
      </c>
      <c r="K3452" t="s">
        <v>1038</v>
      </c>
      <c r="L3452">
        <v>1</v>
      </c>
    </row>
    <row r="3453" spans="1:12" x14ac:dyDescent="0.2">
      <c r="A3453" s="1" t="d">
        <v>2023-02-25</v>
      </c>
      <c r="B3453" s="45">
        <v>-1</v>
      </c>
      <c r="C3453" t="s">
        <v>77</v>
      </c>
      <c r="D3453" t="str">
        <f>_xlfn.XLOOKUP(Table2[[#This Row],[Patron Group]],$R$10:$R$24,$S$10:$S$24)</f>
        <v>Undergraduate</v>
      </c>
      <c r="E3453" s="1" t="d">
        <v>2023-02-25</v>
      </c>
      <c r="F3453" t="s">
        <v>1628</v>
      </c>
      <c r="G3453" t="s">
        <v>2281</v>
      </c>
      <c r="H3453" t="str">
        <f>_xlfn.XLOOKUP(Table2[[#This Row],[Unique BarCode]],$N$10:$N$37,$O$10:$O$37)</f>
        <v>HDMIC</v>
      </c>
      <c r="I3453" t="str">
        <f>_xlfn.XLOOKUP(Table2[[#This Row],[Unique BarCode]],$N$10:$N$37,$P$10:$P$37)</f>
        <v>Cable</v>
      </c>
      <c r="J3453" t="s">
        <v>8</v>
      </c>
      <c r="K3453" t="s">
        <v>1629</v>
      </c>
      <c r="L3453">
        <v>1</v>
      </c>
    </row>
    <row r="3454" spans="1:12" x14ac:dyDescent="0.2">
      <c r="A3454" s="1" t="d">
        <v>2023-02-25</v>
      </c>
      <c r="B3454" s="45">
        <v>-1</v>
      </c>
      <c r="C3454" t="s">
        <v>77</v>
      </c>
      <c r="D3454" t="str">
        <f>_xlfn.XLOOKUP(Table2[[#This Row],[Patron Group]],$R$10:$R$24,$S$10:$S$24)</f>
        <v>Undergraduate</v>
      </c>
      <c r="E3454" s="1" t="d">
        <v>2023-02-25</v>
      </c>
      <c r="F3454" t="s">
        <v>1714</v>
      </c>
      <c r="G3454" t="s">
        <v>2296</v>
      </c>
      <c r="H3454" t="str">
        <f>_xlfn.XLOOKUP(Table2[[#This Row],[Unique BarCode]],$N$10:$N$37,$O$10:$O$37)</f>
        <v>MACUSBC</v>
      </c>
      <c r="I3454" t="str">
        <f>_xlfn.XLOOKUP(Table2[[#This Row],[Unique BarCode]],$N$10:$N$37,$P$10:$P$37)</f>
        <v>Charger</v>
      </c>
      <c r="J3454" t="s">
        <v>8</v>
      </c>
      <c r="K3454" t="s">
        <v>578</v>
      </c>
      <c r="L3454">
        <v>1</v>
      </c>
    </row>
    <row r="3455" spans="1:12" x14ac:dyDescent="0.2">
      <c r="A3455" s="1" t="d">
        <v>2023-02-25</v>
      </c>
      <c r="B3455" s="45">
        <v>-1</v>
      </c>
      <c r="C3455" t="s">
        <v>77</v>
      </c>
      <c r="D3455" t="str">
        <f>_xlfn.XLOOKUP(Table2[[#This Row],[Patron Group]],$R$10:$R$24,$S$10:$S$24)</f>
        <v>Undergraduate</v>
      </c>
      <c r="E3455" s="1" t="d">
        <v>2023-02-25</v>
      </c>
      <c r="F3455" t="s">
        <v>271</v>
      </c>
      <c r="G3455" t="s">
        <v>2285</v>
      </c>
      <c r="H3455" t="str">
        <f>_xlfn.XLOOKUP(Table2[[#This Row],[Unique BarCode]],$N$10:$N$37,$O$10:$O$37)</f>
        <v>UHDMI</v>
      </c>
      <c r="I3455" t="str">
        <f>_xlfn.XLOOKUP(Table2[[#This Row],[Unique BarCode]],$N$10:$N$37,$P$10:$P$37)</f>
        <v>Cable</v>
      </c>
      <c r="J3455" t="s">
        <v>8</v>
      </c>
      <c r="L3455">
        <v>1</v>
      </c>
    </row>
    <row r="3456" spans="1:12" x14ac:dyDescent="0.2">
      <c r="A3456" s="1" t="d">
        <v>2023-02-25</v>
      </c>
      <c r="B3456" s="45">
        <v>-1</v>
      </c>
      <c r="C3456" t="s">
        <v>77</v>
      </c>
      <c r="D3456" t="str">
        <f>_xlfn.XLOOKUP(Table2[[#This Row],[Patron Group]],$R$10:$R$24,$S$10:$S$24)</f>
        <v>Undergraduate</v>
      </c>
      <c r="E3456" s="1" t="d">
        <v>2023-03-04</v>
      </c>
      <c r="F3456" t="s">
        <v>1868</v>
      </c>
      <c r="G3456" t="s">
        <v>2275</v>
      </c>
      <c r="H3456" t="str">
        <f>_xlfn.XLOOKUP(Table2[[#This Row],[Unique BarCode]],$N$10:$N$37,$O$10:$O$37)</f>
        <v>iPad</v>
      </c>
      <c r="I3456" t="str">
        <f>_xlfn.XLOOKUP(Table2[[#This Row],[Unique BarCode]],$N$10:$N$37,$P$10:$P$37)</f>
        <v>Device</v>
      </c>
      <c r="J3456" t="s">
        <v>8</v>
      </c>
      <c r="K3456" t="s">
        <v>1869</v>
      </c>
      <c r="L3456">
        <v>1</v>
      </c>
    </row>
    <row r="3457" spans="1:12" x14ac:dyDescent="0.2">
      <c r="A3457" s="1" t="d">
        <v>2023-02-25</v>
      </c>
      <c r="B3457" s="45">
        <v>-1</v>
      </c>
      <c r="C3457" t="s">
        <v>77</v>
      </c>
      <c r="D3457" t="str">
        <f>_xlfn.XLOOKUP(Table2[[#This Row],[Patron Group]],$R$10:$R$24,$S$10:$S$24)</f>
        <v>Undergraduate</v>
      </c>
      <c r="E3457" s="1" t="d">
        <v>2023-03-04</v>
      </c>
      <c r="F3457" t="s">
        <v>744</v>
      </c>
      <c r="G3457" t="s">
        <v>2263</v>
      </c>
      <c r="H3457" t="str">
        <f>_xlfn.XLOOKUP(Table2[[#This Row],[Unique BarCode]],$N$10:$N$37,$O$10:$O$37)</f>
        <v>HP Laptop</v>
      </c>
      <c r="I3457" t="str">
        <f>_xlfn.XLOOKUP(Table2[[#This Row],[Unique BarCode]],$N$10:$N$37,$P$10:$P$37)</f>
        <v>Device</v>
      </c>
      <c r="J3457" t="s">
        <v>8</v>
      </c>
      <c r="K3457" t="s">
        <v>745</v>
      </c>
      <c r="L3457">
        <v>1</v>
      </c>
    </row>
    <row r="3458" spans="1:12" x14ac:dyDescent="0.2">
      <c r="A3458" s="1" t="d">
        <v>2023-02-25</v>
      </c>
      <c r="B3458" s="45">
        <v>-1</v>
      </c>
      <c r="C3458" t="s">
        <v>77</v>
      </c>
      <c r="D3458" t="str">
        <f>_xlfn.XLOOKUP(Table2[[#This Row],[Patron Group]],$R$10:$R$24,$S$10:$S$24)</f>
        <v>Undergraduate</v>
      </c>
      <c r="E3458" s="1" t="d">
        <v>2023-03-11</v>
      </c>
      <c r="F3458" t="s">
        <v>1451</v>
      </c>
      <c r="G3458" t="s">
        <v>2274</v>
      </c>
      <c r="H3458" t="str">
        <f>_xlfn.XLOOKUP(Table2[[#This Row],[Unique BarCode]],$N$10:$N$37,$O$10:$O$37)</f>
        <v>MacBook</v>
      </c>
      <c r="I3458" t="str">
        <f>_xlfn.XLOOKUP(Table2[[#This Row],[Unique BarCode]],$N$10:$N$37,$P$10:$P$37)</f>
        <v>Device</v>
      </c>
      <c r="J3458" t="s">
        <v>8</v>
      </c>
      <c r="K3458" t="s">
        <v>1451</v>
      </c>
      <c r="L3458">
        <v>1</v>
      </c>
    </row>
    <row r="3459" spans="1:12" x14ac:dyDescent="0.2">
      <c r="A3459" s="1" t="d">
        <v>2023-02-26</v>
      </c>
      <c r="B3459" s="45">
        <v>-1</v>
      </c>
      <c r="C3459" t="s">
        <v>15</v>
      </c>
      <c r="D3459" t="str">
        <f>_xlfn.XLOOKUP(Table2[[#This Row],[Patron Group]],$R$10:$R$24,$S$10:$S$24)</f>
        <v>Academic</v>
      </c>
      <c r="E3459" s="1" t="d">
        <v>2023-03-05</v>
      </c>
      <c r="F3459" t="s">
        <v>284</v>
      </c>
      <c r="G3459" t="s">
        <v>2273</v>
      </c>
      <c r="H3459" t="str">
        <f>_xlfn.XLOOKUP(Table2[[#This Row],[Unique BarCode]],$N$10:$N$37,$O$10:$O$37)</f>
        <v>ChromeBook</v>
      </c>
      <c r="I3459" t="str">
        <f>_xlfn.XLOOKUP(Table2[[#This Row],[Unique BarCode]],$N$10:$N$37,$P$10:$P$37)</f>
        <v>Device</v>
      </c>
      <c r="J3459" t="s">
        <v>8</v>
      </c>
      <c r="K3459" t="s">
        <v>285</v>
      </c>
      <c r="L3459">
        <v>1</v>
      </c>
    </row>
    <row r="3460" spans="1:12" x14ac:dyDescent="0.2">
      <c r="A3460" s="1" t="d">
        <v>2023-02-26</v>
      </c>
      <c r="B3460" s="45">
        <v>-1</v>
      </c>
      <c r="C3460" t="s">
        <v>20</v>
      </c>
      <c r="D3460" t="str">
        <f>_xlfn.XLOOKUP(Table2[[#This Row],[Patron Group]],$R$10:$R$24,$S$10:$S$24)</f>
        <v>Graduate</v>
      </c>
      <c r="E3460" s="1" t="d">
        <v>2023-02-26</v>
      </c>
      <c r="F3460" t="s">
        <v>1860</v>
      </c>
      <c r="G3460" t="s">
        <v>2282</v>
      </c>
      <c r="H3460" t="str">
        <f>_xlfn.XLOOKUP(Table2[[#This Row],[Unique BarCode]],$N$10:$N$37,$O$10:$O$37)</f>
        <v>HPUSBC</v>
      </c>
      <c r="I3460" t="str">
        <f>_xlfn.XLOOKUP(Table2[[#This Row],[Unique BarCode]],$N$10:$N$37,$P$10:$P$37)</f>
        <v>Charger</v>
      </c>
      <c r="J3460" t="s">
        <v>49</v>
      </c>
      <c r="L3460">
        <v>1</v>
      </c>
    </row>
    <row r="3461" spans="1:12" x14ac:dyDescent="0.2">
      <c r="A3461" s="1" t="d">
        <v>2023-02-26</v>
      </c>
      <c r="B3461" s="45">
        <v>-1</v>
      </c>
      <c r="C3461" t="s">
        <v>20</v>
      </c>
      <c r="D3461" t="str">
        <f>_xlfn.XLOOKUP(Table2[[#This Row],[Patron Group]],$R$10:$R$24,$S$10:$S$24)</f>
        <v>Graduate</v>
      </c>
      <c r="E3461" s="1" t="d">
        <v>2023-03-05</v>
      </c>
      <c r="F3461" t="s">
        <v>299</v>
      </c>
      <c r="G3461" t="s">
        <v>2263</v>
      </c>
      <c r="H3461" t="str">
        <f>_xlfn.XLOOKUP(Table2[[#This Row],[Unique BarCode]],$N$10:$N$37,$O$10:$O$37)</f>
        <v>HP Laptop</v>
      </c>
      <c r="I3461" t="str">
        <f>_xlfn.XLOOKUP(Table2[[#This Row],[Unique BarCode]],$N$10:$N$37,$P$10:$P$37)</f>
        <v>Device</v>
      </c>
      <c r="J3461" t="s">
        <v>8</v>
      </c>
      <c r="K3461" t="s">
        <v>300</v>
      </c>
      <c r="L3461">
        <v>1</v>
      </c>
    </row>
    <row r="3462" spans="1:12" x14ac:dyDescent="0.2">
      <c r="A3462" s="1" t="d">
        <v>2023-02-26</v>
      </c>
      <c r="B3462" s="45">
        <v>-1</v>
      </c>
      <c r="C3462" t="s">
        <v>77</v>
      </c>
      <c r="D3462" t="str">
        <f>_xlfn.XLOOKUP(Table2[[#This Row],[Patron Group]],$R$10:$R$24,$S$10:$S$24)</f>
        <v>Undergraduate</v>
      </c>
      <c r="E3462" s="1" t="d">
        <v>2023-02-26</v>
      </c>
      <c r="F3462" t="s">
        <v>1684</v>
      </c>
      <c r="G3462" t="s">
        <v>2266</v>
      </c>
      <c r="H3462" t="str">
        <f>_xlfn.XLOOKUP(Table2[[#This Row],[Unique BarCode]],$N$10:$N$37,$O$10:$O$37)</f>
        <v>Headphones</v>
      </c>
      <c r="I3462" t="str">
        <f>_xlfn.XLOOKUP(Table2[[#This Row],[Unique BarCode]],$N$10:$N$37,$P$10:$P$37)</f>
        <v>Accessory</v>
      </c>
      <c r="J3462" t="s">
        <v>8</v>
      </c>
      <c r="K3462" t="s">
        <v>1685</v>
      </c>
      <c r="L3462">
        <v>1</v>
      </c>
    </row>
    <row r="3463" spans="1:12" x14ac:dyDescent="0.2">
      <c r="A3463" s="1" t="d">
        <v>2023-02-26</v>
      </c>
      <c r="B3463" s="45">
        <v>-1</v>
      </c>
      <c r="C3463" t="s">
        <v>77</v>
      </c>
      <c r="D3463" t="str">
        <f>_xlfn.XLOOKUP(Table2[[#This Row],[Patron Group]],$R$10:$R$24,$S$10:$S$24)</f>
        <v>Undergraduate</v>
      </c>
      <c r="E3463" s="1" t="d">
        <v>2023-02-26</v>
      </c>
      <c r="F3463" t="s">
        <v>1368</v>
      </c>
      <c r="G3463" t="s">
        <v>2282</v>
      </c>
      <c r="H3463" t="str">
        <f>_xlfn.XLOOKUP(Table2[[#This Row],[Unique BarCode]],$N$10:$N$37,$O$10:$O$37)</f>
        <v>HPUSBC</v>
      </c>
      <c r="I3463" t="str">
        <f>_xlfn.XLOOKUP(Table2[[#This Row],[Unique BarCode]],$N$10:$N$37,$P$10:$P$37)</f>
        <v>Charger</v>
      </c>
      <c r="J3463" t="s">
        <v>49</v>
      </c>
      <c r="L3463">
        <v>1</v>
      </c>
    </row>
    <row r="3464" spans="1:12" x14ac:dyDescent="0.2">
      <c r="A3464" s="1" t="d">
        <v>2023-02-26</v>
      </c>
      <c r="B3464" s="45">
        <v>-1</v>
      </c>
      <c r="C3464" t="s">
        <v>77</v>
      </c>
      <c r="D3464" t="str">
        <f>_xlfn.XLOOKUP(Table2[[#This Row],[Patron Group]],$R$10:$R$24,$S$10:$S$24)</f>
        <v>Undergraduate</v>
      </c>
      <c r="E3464" s="1" t="d">
        <v>2023-02-26</v>
      </c>
      <c r="F3464" t="s">
        <v>849</v>
      </c>
      <c r="G3464" t="s">
        <v>2300</v>
      </c>
      <c r="H3464" t="str">
        <f>_xlfn.XLOOKUP(Table2[[#This Row],[Unique BarCode]],$N$10:$N$37,$O$10:$O$37)</f>
        <v>Super Drive</v>
      </c>
      <c r="I3464" t="str">
        <f>_xlfn.XLOOKUP(Table2[[#This Row],[Unique BarCode]],$N$10:$N$37,$P$10:$P$37)</f>
        <v>Accessory</v>
      </c>
      <c r="J3464" t="s">
        <v>68</v>
      </c>
      <c r="K3464" t="s">
        <v>850</v>
      </c>
      <c r="L3464">
        <v>1</v>
      </c>
    </row>
    <row r="3465" spans="1:12" x14ac:dyDescent="0.2">
      <c r="A3465" s="1" t="d">
        <v>2023-02-26</v>
      </c>
      <c r="B3465" s="45">
        <v>-1</v>
      </c>
      <c r="C3465" t="s">
        <v>77</v>
      </c>
      <c r="D3465" t="str">
        <f>_xlfn.XLOOKUP(Table2[[#This Row],[Patron Group]],$R$10:$R$24,$S$10:$S$24)</f>
        <v>Undergraduate</v>
      </c>
      <c r="E3465" s="1" t="d">
        <v>2023-02-26</v>
      </c>
      <c r="F3465" t="s">
        <v>1528</v>
      </c>
      <c r="G3465" t="s">
        <v>2294</v>
      </c>
      <c r="H3465" t="str">
        <f>_xlfn.XLOOKUP(Table2[[#This Row],[Unique BarCode]],$N$10:$N$37,$O$10:$O$37)</f>
        <v>UVGA</v>
      </c>
      <c r="I3465" t="str">
        <f>_xlfn.XLOOKUP(Table2[[#This Row],[Unique BarCode]],$N$10:$N$37,$P$10:$P$37)</f>
        <v>Cable</v>
      </c>
      <c r="J3465" t="s">
        <v>68</v>
      </c>
      <c r="K3465" t="s">
        <v>1529</v>
      </c>
      <c r="L3465">
        <v>1</v>
      </c>
    </row>
    <row r="3466" spans="1:12" x14ac:dyDescent="0.2">
      <c r="A3466" s="1" t="d">
        <v>2023-02-26</v>
      </c>
      <c r="B3466" s="45">
        <v>-1</v>
      </c>
      <c r="C3466" t="s">
        <v>77</v>
      </c>
      <c r="D3466" t="str">
        <f>_xlfn.XLOOKUP(Table2[[#This Row],[Patron Group]],$R$10:$R$24,$S$10:$S$24)</f>
        <v>Undergraduate</v>
      </c>
      <c r="E3466" s="1" t="d">
        <v>2023-03-05</v>
      </c>
      <c r="F3466" t="s">
        <v>231</v>
      </c>
      <c r="G3466" t="s">
        <v>2273</v>
      </c>
      <c r="H3466" t="str">
        <f>_xlfn.XLOOKUP(Table2[[#This Row],[Unique BarCode]],$N$10:$N$37,$O$10:$O$37)</f>
        <v>ChromeBook</v>
      </c>
      <c r="I3466" t="str">
        <f>_xlfn.XLOOKUP(Table2[[#This Row],[Unique BarCode]],$N$10:$N$37,$P$10:$P$37)</f>
        <v>Device</v>
      </c>
      <c r="J3466" t="s">
        <v>13</v>
      </c>
      <c r="K3466" t="s">
        <v>232</v>
      </c>
      <c r="L3466">
        <v>1</v>
      </c>
    </row>
    <row r="3467" spans="1:12" x14ac:dyDescent="0.2">
      <c r="A3467" s="1" t="d">
        <v>2023-02-26</v>
      </c>
      <c r="B3467" s="45">
        <v>-1</v>
      </c>
      <c r="C3467" t="s">
        <v>77</v>
      </c>
      <c r="D3467" t="str">
        <f>_xlfn.XLOOKUP(Table2[[#This Row],[Patron Group]],$R$10:$R$24,$S$10:$S$24)</f>
        <v>Undergraduate</v>
      </c>
      <c r="E3467" s="1" t="d">
        <v>2023-03-05</v>
      </c>
      <c r="F3467" t="s">
        <v>691</v>
      </c>
      <c r="G3467" t="s">
        <v>2273</v>
      </c>
      <c r="H3467" t="str">
        <f>_xlfn.XLOOKUP(Table2[[#This Row],[Unique BarCode]],$N$10:$N$37,$O$10:$O$37)</f>
        <v>ChromeBook</v>
      </c>
      <c r="I3467" t="str">
        <f>_xlfn.XLOOKUP(Table2[[#This Row],[Unique BarCode]],$N$10:$N$37,$P$10:$P$37)</f>
        <v>Device</v>
      </c>
      <c r="J3467" t="s">
        <v>13</v>
      </c>
      <c r="K3467" t="s">
        <v>692</v>
      </c>
      <c r="L3467">
        <v>1</v>
      </c>
    </row>
    <row r="3468" spans="1:12" x14ac:dyDescent="0.2">
      <c r="A3468" s="1" t="d">
        <v>2023-02-26</v>
      </c>
      <c r="B3468" s="45">
        <v>-1</v>
      </c>
      <c r="C3468" t="s">
        <v>77</v>
      </c>
      <c r="D3468" t="str">
        <f>_xlfn.XLOOKUP(Table2[[#This Row],[Patron Group]],$R$10:$R$24,$S$10:$S$24)</f>
        <v>Undergraduate</v>
      </c>
      <c r="E3468" s="1" t="d">
        <v>2023-03-11</v>
      </c>
      <c r="F3468" t="s">
        <v>749</v>
      </c>
      <c r="G3468" t="s">
        <v>2263</v>
      </c>
      <c r="H3468" t="str">
        <f>_xlfn.XLOOKUP(Table2[[#This Row],[Unique BarCode]],$N$10:$N$37,$O$10:$O$37)</f>
        <v>HP Laptop</v>
      </c>
      <c r="I3468" t="str">
        <f>_xlfn.XLOOKUP(Table2[[#This Row],[Unique BarCode]],$N$10:$N$37,$P$10:$P$37)</f>
        <v>Device</v>
      </c>
      <c r="J3468" t="s">
        <v>8</v>
      </c>
      <c r="K3468" t="s">
        <v>750</v>
      </c>
      <c r="L3468">
        <v>1</v>
      </c>
    </row>
    <row r="3469" spans="1:12" x14ac:dyDescent="0.2">
      <c r="A3469" s="1" t="d">
        <v>2023-02-27</v>
      </c>
      <c r="B3469" s="45">
        <v>-1</v>
      </c>
      <c r="C3469" t="s">
        <v>1872</v>
      </c>
      <c r="D3469" t="str">
        <f>_xlfn.XLOOKUP(Table2[[#This Row],[Patron Group]],$R$10:$R$24,$S$10:$S$24)</f>
        <v>External 10 + Access</v>
      </c>
      <c r="E3469" s="1" t="d">
        <v>2023-02-27</v>
      </c>
      <c r="F3469" t="s">
        <v>691</v>
      </c>
      <c r="G3469" t="s">
        <v>2273</v>
      </c>
      <c r="H3469" t="str">
        <f>_xlfn.XLOOKUP(Table2[[#This Row],[Unique BarCode]],$N$10:$N$37,$O$10:$O$37)</f>
        <v>ChromeBook</v>
      </c>
      <c r="I3469" t="str">
        <f>_xlfn.XLOOKUP(Table2[[#This Row],[Unique BarCode]],$N$10:$N$37,$P$10:$P$37)</f>
        <v>Device</v>
      </c>
      <c r="J3469" t="s">
        <v>13</v>
      </c>
      <c r="K3469" t="s">
        <v>692</v>
      </c>
      <c r="L3469">
        <v>1</v>
      </c>
    </row>
    <row r="3470" spans="1:12" x14ac:dyDescent="0.2">
      <c r="A3470" s="1" t="d">
        <v>2023-02-27</v>
      </c>
      <c r="B3470" s="45">
        <v>-1</v>
      </c>
      <c r="C3470" t="s">
        <v>15</v>
      </c>
      <c r="D3470" t="str">
        <f>_xlfn.XLOOKUP(Table2[[#This Row],[Patron Group]],$R$10:$R$24,$S$10:$S$24)</f>
        <v>Academic</v>
      </c>
      <c r="E3470" s="1" t="d">
        <v>2023-02-27</v>
      </c>
      <c r="F3470" t="s">
        <v>557</v>
      </c>
      <c r="G3470" t="s">
        <v>2294</v>
      </c>
      <c r="H3470" t="str">
        <f>_xlfn.XLOOKUP(Table2[[#This Row],[Unique BarCode]],$N$10:$N$37,$O$10:$O$37)</f>
        <v>UVGA</v>
      </c>
      <c r="I3470" t="str">
        <f>_xlfn.XLOOKUP(Table2[[#This Row],[Unique BarCode]],$N$10:$N$37,$P$10:$P$37)</f>
        <v>Cable</v>
      </c>
      <c r="J3470" t="s">
        <v>13</v>
      </c>
      <c r="K3470" t="s">
        <v>558</v>
      </c>
      <c r="L3470">
        <v>1</v>
      </c>
    </row>
    <row r="3471" spans="1:12" x14ac:dyDescent="0.2">
      <c r="A3471" s="1" t="d">
        <v>2023-02-27</v>
      </c>
      <c r="B3471" s="45">
        <v>-1</v>
      </c>
      <c r="C3471" t="s">
        <v>15</v>
      </c>
      <c r="D3471" t="str">
        <f>_xlfn.XLOOKUP(Table2[[#This Row],[Patron Group]],$R$10:$R$24,$S$10:$S$24)</f>
        <v>Academic</v>
      </c>
      <c r="E3471" s="1" t="d">
        <v>2023-03-06</v>
      </c>
      <c r="F3471" t="s">
        <v>1431</v>
      </c>
      <c r="G3471" t="s">
        <v>2274</v>
      </c>
      <c r="H3471" t="str">
        <f>_xlfn.XLOOKUP(Table2[[#This Row],[Unique BarCode]],$N$10:$N$37,$O$10:$O$37)</f>
        <v>MacBook</v>
      </c>
      <c r="I3471" t="str">
        <f>_xlfn.XLOOKUP(Table2[[#This Row],[Unique BarCode]],$N$10:$N$37,$P$10:$P$37)</f>
        <v>Device</v>
      </c>
      <c r="J3471" t="s">
        <v>8</v>
      </c>
      <c r="K3471" t="s">
        <v>1432</v>
      </c>
      <c r="L3471">
        <v>1</v>
      </c>
    </row>
    <row r="3472" spans="1:12" x14ac:dyDescent="0.2">
      <c r="A3472" s="1" t="d">
        <v>2023-02-27</v>
      </c>
      <c r="B3472" s="45">
        <v>-1</v>
      </c>
      <c r="C3472" t="s">
        <v>20</v>
      </c>
      <c r="D3472" t="str">
        <f>_xlfn.XLOOKUP(Table2[[#This Row],[Patron Group]],$R$10:$R$24,$S$10:$S$24)</f>
        <v>Graduate</v>
      </c>
      <c r="E3472" s="1" t="d">
        <v>2023-02-27</v>
      </c>
      <c r="F3472" t="s">
        <v>1408</v>
      </c>
      <c r="G3472" t="s">
        <v>2266</v>
      </c>
      <c r="H3472" t="str">
        <f>_xlfn.XLOOKUP(Table2[[#This Row],[Unique BarCode]],$N$10:$N$37,$O$10:$O$37)</f>
        <v>Headphones</v>
      </c>
      <c r="I3472" t="str">
        <f>_xlfn.XLOOKUP(Table2[[#This Row],[Unique BarCode]],$N$10:$N$37,$P$10:$P$37)</f>
        <v>Accessory</v>
      </c>
      <c r="J3472" t="s">
        <v>49</v>
      </c>
      <c r="K3472" t="s">
        <v>1409</v>
      </c>
      <c r="L3472">
        <v>1</v>
      </c>
    </row>
    <row r="3473" spans="1:12" x14ac:dyDescent="0.2">
      <c r="A3473" s="1" t="d">
        <v>2023-02-27</v>
      </c>
      <c r="B3473" s="45">
        <v>-1</v>
      </c>
      <c r="C3473" t="s">
        <v>20</v>
      </c>
      <c r="D3473" t="str">
        <f>_xlfn.XLOOKUP(Table2[[#This Row],[Patron Group]],$R$10:$R$24,$S$10:$S$24)</f>
        <v>Graduate</v>
      </c>
      <c r="E3473" s="1" t="d">
        <v>2023-02-27</v>
      </c>
      <c r="F3473" t="s">
        <v>1757</v>
      </c>
      <c r="G3473" t="s">
        <v>2266</v>
      </c>
      <c r="H3473" t="str">
        <f>_xlfn.XLOOKUP(Table2[[#This Row],[Unique BarCode]],$N$10:$N$37,$O$10:$O$37)</f>
        <v>Headphones</v>
      </c>
      <c r="I3473" t="str">
        <f>_xlfn.XLOOKUP(Table2[[#This Row],[Unique BarCode]],$N$10:$N$37,$P$10:$P$37)</f>
        <v>Accessory</v>
      </c>
      <c r="J3473" t="s">
        <v>8</v>
      </c>
      <c r="K3473" t="s">
        <v>1758</v>
      </c>
      <c r="L3473">
        <v>1</v>
      </c>
    </row>
    <row r="3474" spans="1:12" x14ac:dyDescent="0.2">
      <c r="A3474" s="1" t="d">
        <v>2023-02-27</v>
      </c>
      <c r="B3474" s="45">
        <v>-1</v>
      </c>
      <c r="C3474" t="s">
        <v>20</v>
      </c>
      <c r="D3474" t="str">
        <f>_xlfn.XLOOKUP(Table2[[#This Row],[Patron Group]],$R$10:$R$24,$S$10:$S$24)</f>
        <v>Graduate</v>
      </c>
      <c r="E3474" s="1" t="d">
        <v>2023-02-27</v>
      </c>
      <c r="F3474" t="s">
        <v>1493</v>
      </c>
      <c r="G3474" t="s">
        <v>2266</v>
      </c>
      <c r="H3474" t="str">
        <f>_xlfn.XLOOKUP(Table2[[#This Row],[Unique BarCode]],$N$10:$N$37,$O$10:$O$37)</f>
        <v>Headphones</v>
      </c>
      <c r="I3474" t="str">
        <f>_xlfn.XLOOKUP(Table2[[#This Row],[Unique BarCode]],$N$10:$N$37,$P$10:$P$37)</f>
        <v>Accessory</v>
      </c>
      <c r="J3474" t="s">
        <v>13</v>
      </c>
      <c r="K3474" t="s">
        <v>1494</v>
      </c>
      <c r="L3474">
        <v>1</v>
      </c>
    </row>
    <row r="3475" spans="1:12" x14ac:dyDescent="0.2">
      <c r="A3475" s="1" t="d">
        <v>2023-02-27</v>
      </c>
      <c r="B3475" s="45">
        <v>-1</v>
      </c>
      <c r="C3475" t="s">
        <v>20</v>
      </c>
      <c r="D3475" t="str">
        <f>_xlfn.XLOOKUP(Table2[[#This Row],[Patron Group]],$R$10:$R$24,$S$10:$S$24)</f>
        <v>Graduate</v>
      </c>
      <c r="E3475" s="1" t="d">
        <v>2023-02-27</v>
      </c>
      <c r="F3475" t="s">
        <v>1860</v>
      </c>
      <c r="G3475" t="s">
        <v>2282</v>
      </c>
      <c r="H3475" t="str">
        <f>_xlfn.XLOOKUP(Table2[[#This Row],[Unique BarCode]],$N$10:$N$37,$O$10:$O$37)</f>
        <v>HPUSBC</v>
      </c>
      <c r="I3475" t="str">
        <f>_xlfn.XLOOKUP(Table2[[#This Row],[Unique BarCode]],$N$10:$N$37,$P$10:$P$37)</f>
        <v>Charger</v>
      </c>
      <c r="J3475" t="s">
        <v>49</v>
      </c>
      <c r="L3475">
        <v>1</v>
      </c>
    </row>
    <row r="3476" spans="1:12" x14ac:dyDescent="0.2">
      <c r="A3476" s="1" t="d">
        <v>2023-02-27</v>
      </c>
      <c r="B3476" s="45">
        <v>-1</v>
      </c>
      <c r="C3476" t="s">
        <v>20</v>
      </c>
      <c r="D3476" t="str">
        <f>_xlfn.XLOOKUP(Table2[[#This Row],[Patron Group]],$R$10:$R$24,$S$10:$S$24)</f>
        <v>Graduate</v>
      </c>
      <c r="E3476" s="1" t="d">
        <v>2023-02-27</v>
      </c>
      <c r="F3476" t="s">
        <v>1368</v>
      </c>
      <c r="G3476" t="s">
        <v>2282</v>
      </c>
      <c r="H3476" t="str">
        <f>_xlfn.XLOOKUP(Table2[[#This Row],[Unique BarCode]],$N$10:$N$37,$O$10:$O$37)</f>
        <v>HPUSBC</v>
      </c>
      <c r="I3476" t="str">
        <f>_xlfn.XLOOKUP(Table2[[#This Row],[Unique BarCode]],$N$10:$N$37,$P$10:$P$37)</f>
        <v>Charger</v>
      </c>
      <c r="J3476" t="s">
        <v>49</v>
      </c>
      <c r="L3476">
        <v>1</v>
      </c>
    </row>
    <row r="3477" spans="1:12" x14ac:dyDescent="0.2">
      <c r="A3477" s="1" t="d">
        <v>2023-02-27</v>
      </c>
      <c r="B3477" s="45">
        <v>-1</v>
      </c>
      <c r="C3477" t="s">
        <v>20</v>
      </c>
      <c r="D3477" t="str">
        <f>_xlfn.XLOOKUP(Table2[[#This Row],[Patron Group]],$R$10:$R$24,$S$10:$S$24)</f>
        <v>Graduate</v>
      </c>
      <c r="E3477" s="1" t="d">
        <v>2023-02-27</v>
      </c>
      <c r="F3477" t="s">
        <v>687</v>
      </c>
      <c r="G3477" t="s">
        <v>2282</v>
      </c>
      <c r="H3477" t="str">
        <f>_xlfn.XLOOKUP(Table2[[#This Row],[Unique BarCode]],$N$10:$N$37,$O$10:$O$37)</f>
        <v>HPUSBC</v>
      </c>
      <c r="I3477" t="str">
        <f>_xlfn.XLOOKUP(Table2[[#This Row],[Unique BarCode]],$N$10:$N$37,$P$10:$P$37)</f>
        <v>Charger</v>
      </c>
      <c r="J3477" t="s">
        <v>49</v>
      </c>
      <c r="L3477">
        <v>1</v>
      </c>
    </row>
    <row r="3478" spans="1:12" x14ac:dyDescent="0.2">
      <c r="A3478" s="1" t="d">
        <v>2023-02-27</v>
      </c>
      <c r="B3478" s="45">
        <v>-1</v>
      </c>
      <c r="C3478" t="s">
        <v>20</v>
      </c>
      <c r="D3478" t="str">
        <f>_xlfn.XLOOKUP(Table2[[#This Row],[Patron Group]],$R$10:$R$24,$S$10:$S$24)</f>
        <v>Graduate</v>
      </c>
      <c r="E3478" s="1" t="d">
        <v>2023-02-27</v>
      </c>
      <c r="F3478" t="s">
        <v>579</v>
      </c>
      <c r="G3478" t="s">
        <v>2265</v>
      </c>
      <c r="H3478" t="str">
        <f>_xlfn.XLOOKUP(Table2[[#This Row],[Unique BarCode]],$N$10:$N$37,$O$10:$O$37)</f>
        <v>IPHONE</v>
      </c>
      <c r="I3478" t="str">
        <f>_xlfn.XLOOKUP(Table2[[#This Row],[Unique BarCode]],$N$10:$N$37,$P$10:$P$37)</f>
        <v>Charger</v>
      </c>
      <c r="J3478" t="s">
        <v>49</v>
      </c>
      <c r="K3478" t="s">
        <v>580</v>
      </c>
      <c r="L3478">
        <v>1</v>
      </c>
    </row>
    <row r="3479" spans="1:12" x14ac:dyDescent="0.2">
      <c r="A3479" s="1" t="d">
        <v>2023-02-27</v>
      </c>
      <c r="B3479" s="45">
        <v>-1</v>
      </c>
      <c r="C3479" t="s">
        <v>20</v>
      </c>
      <c r="D3479" t="str">
        <f>_xlfn.XLOOKUP(Table2[[#This Row],[Patron Group]],$R$10:$R$24,$S$10:$S$24)</f>
        <v>Graduate</v>
      </c>
      <c r="E3479" s="1" t="d">
        <v>2023-02-27</v>
      </c>
      <c r="F3479" t="s">
        <v>1314</v>
      </c>
      <c r="G3479" t="s">
        <v>2265</v>
      </c>
      <c r="H3479" t="str">
        <f>_xlfn.XLOOKUP(Table2[[#This Row],[Unique BarCode]],$N$10:$N$37,$O$10:$O$37)</f>
        <v>IPHONE</v>
      </c>
      <c r="I3479" t="str">
        <f>_xlfn.XLOOKUP(Table2[[#This Row],[Unique BarCode]],$N$10:$N$37,$P$10:$P$37)</f>
        <v>Charger</v>
      </c>
      <c r="J3479" t="s">
        <v>8</v>
      </c>
      <c r="K3479" t="s">
        <v>1315</v>
      </c>
      <c r="L3479">
        <v>1</v>
      </c>
    </row>
    <row r="3480" spans="1:12" x14ac:dyDescent="0.2">
      <c r="A3480" s="1" t="d">
        <v>2023-02-27</v>
      </c>
      <c r="B3480" s="45">
        <v>-1</v>
      </c>
      <c r="C3480" t="s">
        <v>20</v>
      </c>
      <c r="D3480" t="str">
        <f>_xlfn.XLOOKUP(Table2[[#This Row],[Patron Group]],$R$10:$R$24,$S$10:$S$24)</f>
        <v>Graduate</v>
      </c>
      <c r="E3480" s="1" t="d">
        <v>2023-02-27</v>
      </c>
      <c r="F3480" t="s">
        <v>222</v>
      </c>
      <c r="G3480" t="s">
        <v>2265</v>
      </c>
      <c r="H3480" t="str">
        <f>_xlfn.XLOOKUP(Table2[[#This Row],[Unique BarCode]],$N$10:$N$37,$O$10:$O$37)</f>
        <v>IPHONE</v>
      </c>
      <c r="I3480" t="str">
        <f>_xlfn.XLOOKUP(Table2[[#This Row],[Unique BarCode]],$N$10:$N$37,$P$10:$P$37)</f>
        <v>Charger</v>
      </c>
      <c r="J3480" t="s">
        <v>13</v>
      </c>
      <c r="K3480" t="s">
        <v>223</v>
      </c>
      <c r="L3480">
        <v>1</v>
      </c>
    </row>
    <row r="3481" spans="1:12" x14ac:dyDescent="0.2">
      <c r="A3481" s="1" t="d">
        <v>2023-02-27</v>
      </c>
      <c r="B3481" s="45">
        <v>-1</v>
      </c>
      <c r="C3481" t="s">
        <v>20</v>
      </c>
      <c r="D3481" t="str">
        <f>_xlfn.XLOOKUP(Table2[[#This Row],[Patron Group]],$R$10:$R$24,$S$10:$S$24)</f>
        <v>Graduate</v>
      </c>
      <c r="E3481" s="1" t="d">
        <v>2023-02-27</v>
      </c>
      <c r="F3481" t="s">
        <v>33</v>
      </c>
      <c r="G3481" t="s">
        <v>2268</v>
      </c>
      <c r="H3481" t="str">
        <f>_xlfn.XLOOKUP(Table2[[#This Row],[Unique BarCode]],$N$10:$N$37,$O$10:$O$37)</f>
        <v>MACCHRG</v>
      </c>
      <c r="I3481" t="str">
        <f>_xlfn.XLOOKUP(Table2[[#This Row],[Unique BarCode]],$N$10:$N$37,$P$10:$P$37)</f>
        <v>Charger</v>
      </c>
      <c r="J3481" t="s">
        <v>8</v>
      </c>
      <c r="K3481" t="s">
        <v>34</v>
      </c>
      <c r="L3481">
        <v>1</v>
      </c>
    </row>
    <row r="3482" spans="1:12" x14ac:dyDescent="0.2">
      <c r="A3482" s="1" t="d">
        <v>2023-02-27</v>
      </c>
      <c r="B3482" s="45">
        <v>-1</v>
      </c>
      <c r="C3482" t="s">
        <v>20</v>
      </c>
      <c r="D3482" t="str">
        <f>_xlfn.XLOOKUP(Table2[[#This Row],[Patron Group]],$R$10:$R$24,$S$10:$S$24)</f>
        <v>Graduate</v>
      </c>
      <c r="E3482" s="1" t="d">
        <v>2023-02-27</v>
      </c>
      <c r="F3482" t="s">
        <v>35</v>
      </c>
      <c r="G3482" t="s">
        <v>2268</v>
      </c>
      <c r="H3482" t="str">
        <f>_xlfn.XLOOKUP(Table2[[#This Row],[Unique BarCode]],$N$10:$N$37,$O$10:$O$37)</f>
        <v>MACCHRG</v>
      </c>
      <c r="I3482" t="str">
        <f>_xlfn.XLOOKUP(Table2[[#This Row],[Unique BarCode]],$N$10:$N$37,$P$10:$P$37)</f>
        <v>Charger</v>
      </c>
      <c r="J3482" t="s">
        <v>13</v>
      </c>
      <c r="K3482" t="s">
        <v>36</v>
      </c>
      <c r="L3482">
        <v>1</v>
      </c>
    </row>
    <row r="3483" spans="1:12" x14ac:dyDescent="0.2">
      <c r="A3483" s="1" t="d">
        <v>2023-02-27</v>
      </c>
      <c r="B3483" s="45">
        <v>-1</v>
      </c>
      <c r="C3483" t="s">
        <v>20</v>
      </c>
      <c r="D3483" t="str">
        <f>_xlfn.XLOOKUP(Table2[[#This Row],[Patron Group]],$R$10:$R$24,$S$10:$S$24)</f>
        <v>Graduate</v>
      </c>
      <c r="E3483" s="1" t="d">
        <v>2023-02-27</v>
      </c>
      <c r="F3483" t="s">
        <v>1621</v>
      </c>
      <c r="G3483" t="s">
        <v>2296</v>
      </c>
      <c r="H3483" t="str">
        <f>_xlfn.XLOOKUP(Table2[[#This Row],[Unique BarCode]],$N$10:$N$37,$O$10:$O$37)</f>
        <v>MACUSBC</v>
      </c>
      <c r="I3483" t="str">
        <f>_xlfn.XLOOKUP(Table2[[#This Row],[Unique BarCode]],$N$10:$N$37,$P$10:$P$37)</f>
        <v>Charger</v>
      </c>
      <c r="J3483" t="s">
        <v>8</v>
      </c>
      <c r="K3483" t="s">
        <v>472</v>
      </c>
      <c r="L3483">
        <v>1</v>
      </c>
    </row>
    <row r="3484" spans="1:12" x14ac:dyDescent="0.2">
      <c r="A3484" s="1" t="d">
        <v>2023-02-27</v>
      </c>
      <c r="B3484" s="45">
        <v>-1</v>
      </c>
      <c r="C3484" t="s">
        <v>20</v>
      </c>
      <c r="D3484" t="str">
        <f>_xlfn.XLOOKUP(Table2[[#This Row],[Patron Group]],$R$10:$R$24,$S$10:$S$24)</f>
        <v>Graduate</v>
      </c>
      <c r="E3484" s="1" t="d">
        <v>2023-02-27</v>
      </c>
      <c r="F3484" t="s">
        <v>1632</v>
      </c>
      <c r="G3484" t="s">
        <v>2296</v>
      </c>
      <c r="H3484" t="str">
        <f>_xlfn.XLOOKUP(Table2[[#This Row],[Unique BarCode]],$N$10:$N$37,$O$10:$O$37)</f>
        <v>MACUSBC</v>
      </c>
      <c r="I3484" t="str">
        <f>_xlfn.XLOOKUP(Table2[[#This Row],[Unique BarCode]],$N$10:$N$37,$P$10:$P$37)</f>
        <v>Charger</v>
      </c>
      <c r="J3484" t="s">
        <v>8</v>
      </c>
      <c r="K3484" t="s">
        <v>214</v>
      </c>
      <c r="L3484">
        <v>1</v>
      </c>
    </row>
    <row r="3485" spans="1:12" x14ac:dyDescent="0.2">
      <c r="A3485" s="1" t="d">
        <v>2023-02-27</v>
      </c>
      <c r="B3485" s="45">
        <v>-1</v>
      </c>
      <c r="C3485" t="s">
        <v>20</v>
      </c>
      <c r="D3485" t="str">
        <f>_xlfn.XLOOKUP(Table2[[#This Row],[Patron Group]],$R$10:$R$24,$S$10:$S$24)</f>
        <v>Graduate</v>
      </c>
      <c r="E3485" s="1" t="d">
        <v>2023-02-27</v>
      </c>
      <c r="F3485" t="s">
        <v>1614</v>
      </c>
      <c r="G3485" t="s">
        <v>2296</v>
      </c>
      <c r="H3485" t="str">
        <f>_xlfn.XLOOKUP(Table2[[#This Row],[Unique BarCode]],$N$10:$N$37,$O$10:$O$37)</f>
        <v>MACUSBC</v>
      </c>
      <c r="I3485" t="str">
        <f>_xlfn.XLOOKUP(Table2[[#This Row],[Unique BarCode]],$N$10:$N$37,$P$10:$P$37)</f>
        <v>Charger</v>
      </c>
      <c r="J3485" t="s">
        <v>8</v>
      </c>
      <c r="K3485" t="s">
        <v>94</v>
      </c>
      <c r="L3485">
        <v>1</v>
      </c>
    </row>
    <row r="3486" spans="1:12" x14ac:dyDescent="0.2">
      <c r="A3486" s="1" t="d">
        <v>2023-02-27</v>
      </c>
      <c r="B3486" s="45">
        <v>-1</v>
      </c>
      <c r="C3486" t="s">
        <v>20</v>
      </c>
      <c r="D3486" t="str">
        <f>_xlfn.XLOOKUP(Table2[[#This Row],[Patron Group]],$R$10:$R$24,$S$10:$S$24)</f>
        <v>Graduate</v>
      </c>
      <c r="E3486" s="1" t="d">
        <v>2023-02-27</v>
      </c>
      <c r="F3486" t="s">
        <v>587</v>
      </c>
      <c r="G3486" t="s">
        <v>2272</v>
      </c>
      <c r="H3486" t="str">
        <f>_xlfn.XLOOKUP(Table2[[#This Row],[Unique BarCode]],$N$10:$N$37,$O$10:$O$37)</f>
        <v>WALLADPT</v>
      </c>
      <c r="I3486" t="str">
        <f>_xlfn.XLOOKUP(Table2[[#This Row],[Unique BarCode]],$N$10:$N$37,$P$10:$P$37)</f>
        <v>Charger</v>
      </c>
      <c r="J3486" t="s">
        <v>49</v>
      </c>
      <c r="K3486" t="s">
        <v>588</v>
      </c>
      <c r="L3486">
        <v>1</v>
      </c>
    </row>
    <row r="3487" spans="1:12" x14ac:dyDescent="0.2">
      <c r="A3487" s="1" t="d">
        <v>2023-02-27</v>
      </c>
      <c r="B3487" s="45">
        <v>-1</v>
      </c>
      <c r="C3487" t="s">
        <v>20</v>
      </c>
      <c r="D3487" t="str">
        <f>_xlfn.XLOOKUP(Table2[[#This Row],[Patron Group]],$R$10:$R$24,$S$10:$S$24)</f>
        <v>Graduate</v>
      </c>
      <c r="E3487" s="1" t="d">
        <v>2023-02-27</v>
      </c>
      <c r="F3487" t="s">
        <v>1324</v>
      </c>
      <c r="G3487" t="s">
        <v>2272</v>
      </c>
      <c r="H3487" t="str">
        <f>_xlfn.XLOOKUP(Table2[[#This Row],[Unique BarCode]],$N$10:$N$37,$O$10:$O$37)</f>
        <v>WALLADPT</v>
      </c>
      <c r="I3487" t="str">
        <f>_xlfn.XLOOKUP(Table2[[#This Row],[Unique BarCode]],$N$10:$N$37,$P$10:$P$37)</f>
        <v>Charger</v>
      </c>
      <c r="J3487" t="s">
        <v>13</v>
      </c>
      <c r="K3487" t="s">
        <v>1325</v>
      </c>
      <c r="L3487">
        <v>1</v>
      </c>
    </row>
    <row r="3488" spans="1:12" x14ac:dyDescent="0.2">
      <c r="A3488" s="1" t="d">
        <v>2023-02-27</v>
      </c>
      <c r="B3488" s="45">
        <v>-1</v>
      </c>
      <c r="C3488" t="s">
        <v>20</v>
      </c>
      <c r="D3488" t="str">
        <f>_xlfn.XLOOKUP(Table2[[#This Row],[Patron Group]],$R$10:$R$24,$S$10:$S$24)</f>
        <v>Graduate</v>
      </c>
      <c r="E3488" s="1" t="d">
        <v>2023-02-27</v>
      </c>
      <c r="F3488" t="s">
        <v>482</v>
      </c>
      <c r="G3488" t="s">
        <v>2272</v>
      </c>
      <c r="H3488" t="str">
        <f>_xlfn.XLOOKUP(Table2[[#This Row],[Unique BarCode]],$N$10:$N$37,$O$10:$O$37)</f>
        <v>WALLADPT</v>
      </c>
      <c r="I3488" t="str">
        <f>_xlfn.XLOOKUP(Table2[[#This Row],[Unique BarCode]],$N$10:$N$37,$P$10:$P$37)</f>
        <v>Charger</v>
      </c>
      <c r="J3488" t="s">
        <v>8</v>
      </c>
      <c r="L3488">
        <v>1</v>
      </c>
    </row>
    <row r="3489" spans="1:12" x14ac:dyDescent="0.2">
      <c r="A3489" s="1" t="d">
        <v>2023-02-27</v>
      </c>
      <c r="B3489" s="45">
        <v>-1</v>
      </c>
      <c r="C3489" t="s">
        <v>20</v>
      </c>
      <c r="D3489" t="str">
        <f>_xlfn.XLOOKUP(Table2[[#This Row],[Patron Group]],$R$10:$R$24,$S$10:$S$24)</f>
        <v>Graduate</v>
      </c>
      <c r="E3489" s="1" t="d">
        <v>2023-03-06</v>
      </c>
      <c r="F3489" t="s">
        <v>1141</v>
      </c>
      <c r="G3489" t="s">
        <v>2273</v>
      </c>
      <c r="H3489" t="str">
        <f>_xlfn.XLOOKUP(Table2[[#This Row],[Unique BarCode]],$N$10:$N$37,$O$10:$O$37)</f>
        <v>ChromeBook</v>
      </c>
      <c r="I3489" t="str">
        <f>_xlfn.XLOOKUP(Table2[[#This Row],[Unique BarCode]],$N$10:$N$37,$P$10:$P$37)</f>
        <v>Device</v>
      </c>
      <c r="J3489" t="s">
        <v>8</v>
      </c>
      <c r="K3489" t="s">
        <v>1142</v>
      </c>
      <c r="L3489">
        <v>1</v>
      </c>
    </row>
    <row r="3490" spans="1:12" x14ac:dyDescent="0.2">
      <c r="A3490" s="1" t="d">
        <v>2023-02-27</v>
      </c>
      <c r="B3490" s="45">
        <v>-1</v>
      </c>
      <c r="C3490" t="s">
        <v>20</v>
      </c>
      <c r="D3490" t="str">
        <f>_xlfn.XLOOKUP(Table2[[#This Row],[Patron Group]],$R$10:$R$24,$S$10:$S$24)</f>
        <v>Graduate</v>
      </c>
      <c r="E3490" s="1" t="d">
        <v>2023-03-06</v>
      </c>
      <c r="F3490" t="s">
        <v>689</v>
      </c>
      <c r="G3490" t="s">
        <v>2273</v>
      </c>
      <c r="H3490" t="str">
        <f>_xlfn.XLOOKUP(Table2[[#This Row],[Unique BarCode]],$N$10:$N$37,$O$10:$O$37)</f>
        <v>ChromeBook</v>
      </c>
      <c r="I3490" t="str">
        <f>_xlfn.XLOOKUP(Table2[[#This Row],[Unique BarCode]],$N$10:$N$37,$P$10:$P$37)</f>
        <v>Device</v>
      </c>
      <c r="J3490" t="s">
        <v>13</v>
      </c>
      <c r="K3490" t="s">
        <v>690</v>
      </c>
      <c r="L3490">
        <v>1</v>
      </c>
    </row>
    <row r="3491" spans="1:12" x14ac:dyDescent="0.2">
      <c r="A3491" s="1" t="d">
        <v>2023-02-27</v>
      </c>
      <c r="B3491" s="45">
        <v>-1</v>
      </c>
      <c r="C3491" t="s">
        <v>20</v>
      </c>
      <c r="D3491" t="str">
        <f>_xlfn.XLOOKUP(Table2[[#This Row],[Patron Group]],$R$10:$R$24,$S$10:$S$24)</f>
        <v>Graduate</v>
      </c>
      <c r="E3491" s="1" t="d">
        <v>2023-03-06</v>
      </c>
      <c r="F3491" t="s">
        <v>75</v>
      </c>
      <c r="G3491" t="s">
        <v>2273</v>
      </c>
      <c r="H3491" t="str">
        <f>_xlfn.XLOOKUP(Table2[[#This Row],[Unique BarCode]],$N$10:$N$37,$O$10:$O$37)</f>
        <v>ChromeBook</v>
      </c>
      <c r="I3491" t="str">
        <f>_xlfn.XLOOKUP(Table2[[#This Row],[Unique BarCode]],$N$10:$N$37,$P$10:$P$37)</f>
        <v>Device</v>
      </c>
      <c r="J3491" t="s">
        <v>13</v>
      </c>
      <c r="K3491" t="s">
        <v>76</v>
      </c>
      <c r="L3491">
        <v>1</v>
      </c>
    </row>
    <row r="3492" spans="1:12" x14ac:dyDescent="0.2">
      <c r="A3492" s="1" t="d">
        <v>2023-02-27</v>
      </c>
      <c r="B3492" s="45">
        <v>-1</v>
      </c>
      <c r="C3492" t="s">
        <v>20</v>
      </c>
      <c r="D3492" t="str">
        <f>_xlfn.XLOOKUP(Table2[[#This Row],[Patron Group]],$R$10:$R$24,$S$10:$S$24)</f>
        <v>Graduate</v>
      </c>
      <c r="E3492" s="1" t="d">
        <v>2023-03-06</v>
      </c>
      <c r="F3492" t="s">
        <v>440</v>
      </c>
      <c r="G3492" t="s">
        <v>2273</v>
      </c>
      <c r="H3492" t="str">
        <f>_xlfn.XLOOKUP(Table2[[#This Row],[Unique BarCode]],$N$10:$N$37,$O$10:$O$37)</f>
        <v>ChromeBook</v>
      </c>
      <c r="I3492" t="str">
        <f>_xlfn.XLOOKUP(Table2[[#This Row],[Unique BarCode]],$N$10:$N$37,$P$10:$P$37)</f>
        <v>Device</v>
      </c>
      <c r="J3492" t="s">
        <v>13</v>
      </c>
      <c r="K3492" t="s">
        <v>441</v>
      </c>
      <c r="L3492">
        <v>1</v>
      </c>
    </row>
    <row r="3493" spans="1:12" x14ac:dyDescent="0.2">
      <c r="A3493" s="1" t="d">
        <v>2023-02-27</v>
      </c>
      <c r="B3493" s="45">
        <v>-1</v>
      </c>
      <c r="C3493" t="s">
        <v>20</v>
      </c>
      <c r="D3493" t="str">
        <f>_xlfn.XLOOKUP(Table2[[#This Row],[Patron Group]],$R$10:$R$24,$S$10:$S$24)</f>
        <v>Graduate</v>
      </c>
      <c r="E3493" s="1" t="d">
        <v>2023-03-06</v>
      </c>
      <c r="F3493" t="s">
        <v>691</v>
      </c>
      <c r="G3493" t="s">
        <v>2273</v>
      </c>
      <c r="H3493" t="str">
        <f>_xlfn.XLOOKUP(Table2[[#This Row],[Unique BarCode]],$N$10:$N$37,$O$10:$O$37)</f>
        <v>ChromeBook</v>
      </c>
      <c r="I3493" t="str">
        <f>_xlfn.XLOOKUP(Table2[[#This Row],[Unique BarCode]],$N$10:$N$37,$P$10:$P$37)</f>
        <v>Device</v>
      </c>
      <c r="J3493" t="s">
        <v>13</v>
      </c>
      <c r="K3493" t="s">
        <v>692</v>
      </c>
      <c r="L3493">
        <v>1</v>
      </c>
    </row>
    <row r="3494" spans="1:12" x14ac:dyDescent="0.2">
      <c r="A3494" s="1" t="d">
        <v>2023-02-27</v>
      </c>
      <c r="B3494" s="45">
        <v>-1</v>
      </c>
      <c r="C3494" t="s">
        <v>20</v>
      </c>
      <c r="D3494" t="str">
        <f>_xlfn.XLOOKUP(Table2[[#This Row],[Patron Group]],$R$10:$R$24,$S$10:$S$24)</f>
        <v>Graduate</v>
      </c>
      <c r="E3494" s="1" t="d">
        <v>2023-03-06</v>
      </c>
      <c r="F3494" t="s">
        <v>1395</v>
      </c>
      <c r="G3494" t="s">
        <v>2273</v>
      </c>
      <c r="H3494" t="str">
        <f>_xlfn.XLOOKUP(Table2[[#This Row],[Unique BarCode]],$N$10:$N$37,$O$10:$O$37)</f>
        <v>ChromeBook</v>
      </c>
      <c r="I3494" t="str">
        <f>_xlfn.XLOOKUP(Table2[[#This Row],[Unique BarCode]],$N$10:$N$37,$P$10:$P$37)</f>
        <v>Device</v>
      </c>
      <c r="J3494" t="s">
        <v>13</v>
      </c>
      <c r="K3494" t="s">
        <v>1396</v>
      </c>
      <c r="L3494">
        <v>1</v>
      </c>
    </row>
    <row r="3495" spans="1:12" x14ac:dyDescent="0.2">
      <c r="A3495" s="1" t="d">
        <v>2023-02-27</v>
      </c>
      <c r="B3495" s="45">
        <v>-1</v>
      </c>
      <c r="C3495" t="s">
        <v>20</v>
      </c>
      <c r="D3495" t="str">
        <f>_xlfn.XLOOKUP(Table2[[#This Row],[Patron Group]],$R$10:$R$24,$S$10:$S$24)</f>
        <v>Graduate</v>
      </c>
      <c r="E3495" s="1" t="d">
        <v>2023-03-06</v>
      </c>
      <c r="F3495" t="s">
        <v>685</v>
      </c>
      <c r="G3495" t="s">
        <v>2273</v>
      </c>
      <c r="H3495" t="str">
        <f>_xlfn.XLOOKUP(Table2[[#This Row],[Unique BarCode]],$N$10:$N$37,$O$10:$O$37)</f>
        <v>ChromeBook</v>
      </c>
      <c r="I3495" t="str">
        <f>_xlfn.XLOOKUP(Table2[[#This Row],[Unique BarCode]],$N$10:$N$37,$P$10:$P$37)</f>
        <v>Device</v>
      </c>
      <c r="J3495" t="s">
        <v>49</v>
      </c>
      <c r="K3495" t="s">
        <v>686</v>
      </c>
      <c r="L3495">
        <v>1</v>
      </c>
    </row>
    <row r="3496" spans="1:12" x14ac:dyDescent="0.2">
      <c r="A3496" s="1" t="d">
        <v>2023-02-27</v>
      </c>
      <c r="B3496" s="45">
        <v>-1</v>
      </c>
      <c r="C3496" t="s">
        <v>20</v>
      </c>
      <c r="D3496" t="str">
        <f>_xlfn.XLOOKUP(Table2[[#This Row],[Patron Group]],$R$10:$R$24,$S$10:$S$24)</f>
        <v>Graduate</v>
      </c>
      <c r="E3496" s="1" t="d">
        <v>2023-03-06</v>
      </c>
      <c r="F3496" t="s">
        <v>1730</v>
      </c>
      <c r="G3496" t="s">
        <v>2273</v>
      </c>
      <c r="H3496" t="str">
        <f>_xlfn.XLOOKUP(Table2[[#This Row],[Unique BarCode]],$N$10:$N$37,$O$10:$O$37)</f>
        <v>ChromeBook</v>
      </c>
      <c r="I3496" t="str">
        <f>_xlfn.XLOOKUP(Table2[[#This Row],[Unique BarCode]],$N$10:$N$37,$P$10:$P$37)</f>
        <v>Device</v>
      </c>
      <c r="J3496" t="s">
        <v>8</v>
      </c>
      <c r="K3496" t="s">
        <v>1731</v>
      </c>
      <c r="L3496">
        <v>1</v>
      </c>
    </row>
    <row r="3497" spans="1:12" x14ac:dyDescent="0.2">
      <c r="A3497" s="1" t="d">
        <v>2023-02-27</v>
      </c>
      <c r="B3497" s="45">
        <v>-1</v>
      </c>
      <c r="C3497" t="s">
        <v>20</v>
      </c>
      <c r="D3497" t="str">
        <f>_xlfn.XLOOKUP(Table2[[#This Row],[Patron Group]],$R$10:$R$24,$S$10:$S$24)</f>
        <v>Graduate</v>
      </c>
      <c r="E3497" s="1" t="d">
        <v>2023-03-06</v>
      </c>
      <c r="F3497" t="s">
        <v>1487</v>
      </c>
      <c r="G3497" t="s">
        <v>2274</v>
      </c>
      <c r="H3497" t="str">
        <f>_xlfn.XLOOKUP(Table2[[#This Row],[Unique BarCode]],$N$10:$N$37,$O$10:$O$37)</f>
        <v>MacBook</v>
      </c>
      <c r="I3497" t="str">
        <f>_xlfn.XLOOKUP(Table2[[#This Row],[Unique BarCode]],$N$10:$N$37,$P$10:$P$37)</f>
        <v>Device</v>
      </c>
      <c r="J3497" t="s">
        <v>8</v>
      </c>
      <c r="K3497" t="s">
        <v>1487</v>
      </c>
      <c r="L3497">
        <v>1</v>
      </c>
    </row>
    <row r="3498" spans="1:12" x14ac:dyDescent="0.2">
      <c r="A3498" s="1" t="d">
        <v>2023-02-27</v>
      </c>
      <c r="B3498" s="45">
        <v>-1</v>
      </c>
      <c r="C3498" t="s">
        <v>20</v>
      </c>
      <c r="D3498" t="str">
        <f>_xlfn.XLOOKUP(Table2[[#This Row],[Patron Group]],$R$10:$R$24,$S$10:$S$24)</f>
        <v>Graduate</v>
      </c>
      <c r="E3498" s="1" t="d">
        <v>2023-03-06</v>
      </c>
      <c r="F3498" t="s">
        <v>136</v>
      </c>
      <c r="G3498" t="s">
        <v>2275</v>
      </c>
      <c r="H3498" t="str">
        <f>_xlfn.XLOOKUP(Table2[[#This Row],[Unique BarCode]],$N$10:$N$37,$O$10:$O$37)</f>
        <v>iPad</v>
      </c>
      <c r="I3498" t="str">
        <f>_xlfn.XLOOKUP(Table2[[#This Row],[Unique BarCode]],$N$10:$N$37,$P$10:$P$37)</f>
        <v>Device</v>
      </c>
      <c r="J3498" t="s">
        <v>8</v>
      </c>
      <c r="K3498" t="s">
        <v>137</v>
      </c>
      <c r="L3498">
        <v>1</v>
      </c>
    </row>
    <row r="3499" spans="1:12" x14ac:dyDescent="0.2">
      <c r="A3499" s="1" t="d">
        <v>2023-02-27</v>
      </c>
      <c r="B3499" s="45">
        <v>-1</v>
      </c>
      <c r="C3499" t="s">
        <v>20</v>
      </c>
      <c r="D3499" t="str">
        <f>_xlfn.XLOOKUP(Table2[[#This Row],[Patron Group]],$R$10:$R$24,$S$10:$S$24)</f>
        <v>Graduate</v>
      </c>
      <c r="E3499" s="1" t="d">
        <v>2023-03-12</v>
      </c>
      <c r="F3499" t="s">
        <v>1873</v>
      </c>
      <c r="G3499" t="s">
        <v>2275</v>
      </c>
      <c r="H3499" t="str">
        <f>_xlfn.XLOOKUP(Table2[[#This Row],[Unique BarCode]],$N$10:$N$37,$O$10:$O$37)</f>
        <v>iPad</v>
      </c>
      <c r="I3499" t="str">
        <f>_xlfn.XLOOKUP(Table2[[#This Row],[Unique BarCode]],$N$10:$N$37,$P$10:$P$37)</f>
        <v>Device</v>
      </c>
      <c r="J3499" t="s">
        <v>8</v>
      </c>
      <c r="K3499" t="s">
        <v>1874</v>
      </c>
      <c r="L3499">
        <v>1</v>
      </c>
    </row>
    <row r="3500" spans="1:12" x14ac:dyDescent="0.2">
      <c r="A3500" s="1" t="d">
        <v>2023-02-27</v>
      </c>
      <c r="B3500" s="45">
        <v>-1</v>
      </c>
      <c r="C3500" t="s">
        <v>20</v>
      </c>
      <c r="D3500" t="str">
        <f>_xlfn.XLOOKUP(Table2[[#This Row],[Patron Group]],$R$10:$R$24,$S$10:$S$24)</f>
        <v>Graduate</v>
      </c>
      <c r="E3500" s="1" t="d">
        <v>2023-03-13</v>
      </c>
      <c r="F3500" t="s">
        <v>1452</v>
      </c>
      <c r="G3500" t="s">
        <v>2274</v>
      </c>
      <c r="H3500" t="str">
        <f>_xlfn.XLOOKUP(Table2[[#This Row],[Unique BarCode]],$N$10:$N$37,$O$10:$O$37)</f>
        <v>MacBook</v>
      </c>
      <c r="I3500" t="str">
        <f>_xlfn.XLOOKUP(Table2[[#This Row],[Unique BarCode]],$N$10:$N$37,$P$10:$P$37)</f>
        <v>Device</v>
      </c>
      <c r="J3500" t="s">
        <v>8</v>
      </c>
      <c r="K3500" t="s">
        <v>1452</v>
      </c>
      <c r="L3500">
        <v>1</v>
      </c>
    </row>
    <row r="3501" spans="1:12" x14ac:dyDescent="0.2">
      <c r="A3501" s="1" t="d">
        <v>2023-02-27</v>
      </c>
      <c r="B3501" s="45">
        <v>-1</v>
      </c>
      <c r="C3501" t="s">
        <v>20</v>
      </c>
      <c r="D3501" t="str">
        <f>_xlfn.XLOOKUP(Table2[[#This Row],[Patron Group]],$R$10:$R$24,$S$10:$S$24)</f>
        <v>Graduate</v>
      </c>
      <c r="E3501" s="1" t="d">
        <v>2023-03-20</v>
      </c>
      <c r="F3501" t="s">
        <v>1048</v>
      </c>
      <c r="G3501" t="s">
        <v>2275</v>
      </c>
      <c r="H3501" t="str">
        <f>_xlfn.XLOOKUP(Table2[[#This Row],[Unique BarCode]],$N$10:$N$37,$O$10:$O$37)</f>
        <v>iPad</v>
      </c>
      <c r="I3501" t="str">
        <f>_xlfn.XLOOKUP(Table2[[#This Row],[Unique BarCode]],$N$10:$N$37,$P$10:$P$37)</f>
        <v>Device</v>
      </c>
      <c r="J3501" t="s">
        <v>8</v>
      </c>
      <c r="L3501">
        <v>1</v>
      </c>
    </row>
    <row r="3502" spans="1:12" x14ac:dyDescent="0.2">
      <c r="A3502" s="1" t="d">
        <v>2023-02-27</v>
      </c>
      <c r="B3502" s="45">
        <v>-1</v>
      </c>
      <c r="C3502" t="s">
        <v>66</v>
      </c>
      <c r="D3502" t="str">
        <f>_xlfn.XLOOKUP(Table2[[#This Row],[Patron Group]],$R$10:$R$24,$S$10:$S$24)</f>
        <v>Graduate</v>
      </c>
      <c r="E3502" s="1" t="d">
        <v>2023-02-27</v>
      </c>
      <c r="F3502" t="s">
        <v>479</v>
      </c>
      <c r="G3502" t="s">
        <v>2271</v>
      </c>
      <c r="H3502" t="str">
        <f>_xlfn.XLOOKUP(Table2[[#This Row],[Unique BarCode]],$N$10:$N$37,$O$10:$O$37)</f>
        <v>OMNI</v>
      </c>
      <c r="I3502" t="str">
        <f>_xlfn.XLOOKUP(Table2[[#This Row],[Unique BarCode]],$N$10:$N$37,$P$10:$P$37)</f>
        <v>Charger</v>
      </c>
      <c r="J3502" t="s">
        <v>68</v>
      </c>
      <c r="K3502" t="s">
        <v>480</v>
      </c>
      <c r="L3502">
        <v>1</v>
      </c>
    </row>
    <row r="3503" spans="1:12" x14ac:dyDescent="0.2">
      <c r="A3503" s="1" t="d">
        <v>2023-02-27</v>
      </c>
      <c r="B3503" s="45">
        <v>-1</v>
      </c>
      <c r="C3503" t="s">
        <v>70</v>
      </c>
      <c r="D3503" t="str">
        <f>_xlfn.XLOOKUP(Table2[[#This Row],[Patron Group]],$R$10:$R$24,$S$10:$S$24)</f>
        <v>Undergraduate</v>
      </c>
      <c r="E3503" s="1" t="d">
        <v>2023-02-27</v>
      </c>
      <c r="F3503" t="s">
        <v>1871</v>
      </c>
      <c r="G3503" t="s">
        <v>2296</v>
      </c>
      <c r="H3503" t="str">
        <f>_xlfn.XLOOKUP(Table2[[#This Row],[Unique BarCode]],$N$10:$N$37,$O$10:$O$37)</f>
        <v>MACUSBC</v>
      </c>
      <c r="I3503" t="str">
        <f>_xlfn.XLOOKUP(Table2[[#This Row],[Unique BarCode]],$N$10:$N$37,$P$10:$P$37)</f>
        <v>Charger</v>
      </c>
      <c r="J3503" t="s">
        <v>128</v>
      </c>
      <c r="K3503" t="s">
        <v>476</v>
      </c>
      <c r="L3503">
        <v>1</v>
      </c>
    </row>
    <row r="3504" spans="1:12" x14ac:dyDescent="0.2">
      <c r="A3504" s="1" t="d">
        <v>2023-02-27</v>
      </c>
      <c r="B3504" s="45">
        <v>-1</v>
      </c>
      <c r="C3504" t="s">
        <v>77</v>
      </c>
      <c r="D3504" t="str">
        <f>_xlfn.XLOOKUP(Table2[[#This Row],[Patron Group]],$R$10:$R$24,$S$10:$S$24)</f>
        <v>Undergraduate</v>
      </c>
      <c r="E3504" s="1" t="d">
        <v>2023-02-27</v>
      </c>
      <c r="F3504" t="s">
        <v>940</v>
      </c>
      <c r="G3504" t="s">
        <v>2302</v>
      </c>
      <c r="H3504" t="str">
        <f>_xlfn.XLOOKUP(Table2[[#This Row],[Unique BarCode]],$N$10:$N$37,$O$10:$O$37)</f>
        <v>IPHONE</v>
      </c>
      <c r="I3504" t="str">
        <f>_xlfn.XLOOKUP(Table2[[#This Row],[Unique BarCode]],$N$10:$N$37,$P$10:$P$37)</f>
        <v>Charger</v>
      </c>
      <c r="J3504" t="s">
        <v>49</v>
      </c>
      <c r="K3504" t="s">
        <v>941</v>
      </c>
      <c r="L3504">
        <v>1</v>
      </c>
    </row>
    <row r="3505" spans="1:12" x14ac:dyDescent="0.2">
      <c r="A3505" s="1" t="d">
        <v>2023-02-27</v>
      </c>
      <c r="B3505" s="45">
        <v>-1</v>
      </c>
      <c r="C3505" t="s">
        <v>77</v>
      </c>
      <c r="D3505" t="str">
        <f>_xlfn.XLOOKUP(Table2[[#This Row],[Patron Group]],$R$10:$R$24,$S$10:$S$24)</f>
        <v>Undergraduate</v>
      </c>
      <c r="E3505" s="1" t="d">
        <v>2023-02-27</v>
      </c>
      <c r="F3505" t="s">
        <v>1408</v>
      </c>
      <c r="G3505" t="s">
        <v>2266</v>
      </c>
      <c r="H3505" t="str">
        <f>_xlfn.XLOOKUP(Table2[[#This Row],[Unique BarCode]],$N$10:$N$37,$O$10:$O$37)</f>
        <v>Headphones</v>
      </c>
      <c r="I3505" t="str">
        <f>_xlfn.XLOOKUP(Table2[[#This Row],[Unique BarCode]],$N$10:$N$37,$P$10:$P$37)</f>
        <v>Accessory</v>
      </c>
      <c r="J3505" t="s">
        <v>49</v>
      </c>
      <c r="K3505" t="s">
        <v>1409</v>
      </c>
      <c r="L3505">
        <v>1</v>
      </c>
    </row>
    <row r="3506" spans="1:12" x14ac:dyDescent="0.2">
      <c r="A3506" s="1" t="d">
        <v>2023-02-27</v>
      </c>
      <c r="B3506" s="45">
        <v>-1</v>
      </c>
      <c r="C3506" t="s">
        <v>77</v>
      </c>
      <c r="D3506" t="str">
        <f>_xlfn.XLOOKUP(Table2[[#This Row],[Patron Group]],$R$10:$R$24,$S$10:$S$24)</f>
        <v>Undergraduate</v>
      </c>
      <c r="E3506" s="1" t="d">
        <v>2023-02-27</v>
      </c>
      <c r="F3506" t="s">
        <v>1610</v>
      </c>
      <c r="G3506" t="s">
        <v>2266</v>
      </c>
      <c r="H3506" t="str">
        <f>_xlfn.XLOOKUP(Table2[[#This Row],[Unique BarCode]],$N$10:$N$37,$O$10:$O$37)</f>
        <v>Headphones</v>
      </c>
      <c r="I3506" t="str">
        <f>_xlfn.XLOOKUP(Table2[[#This Row],[Unique BarCode]],$N$10:$N$37,$P$10:$P$37)</f>
        <v>Accessory</v>
      </c>
      <c r="J3506" t="s">
        <v>8</v>
      </c>
      <c r="K3506" t="s">
        <v>1611</v>
      </c>
      <c r="L3506">
        <v>1</v>
      </c>
    </row>
    <row r="3507" spans="1:12" x14ac:dyDescent="0.2">
      <c r="A3507" s="1" t="d">
        <v>2023-02-27</v>
      </c>
      <c r="B3507" s="45">
        <v>-1</v>
      </c>
      <c r="C3507" t="s">
        <v>77</v>
      </c>
      <c r="D3507" t="str">
        <f>_xlfn.XLOOKUP(Table2[[#This Row],[Patron Group]],$R$10:$R$24,$S$10:$S$24)</f>
        <v>Undergraduate</v>
      </c>
      <c r="E3507" s="1" t="d">
        <v>2023-02-27</v>
      </c>
      <c r="F3507" t="s">
        <v>1806</v>
      </c>
      <c r="G3507" t="s">
        <v>2266</v>
      </c>
      <c r="H3507" t="str">
        <f>_xlfn.XLOOKUP(Table2[[#This Row],[Unique BarCode]],$N$10:$N$37,$O$10:$O$37)</f>
        <v>Headphones</v>
      </c>
      <c r="I3507" t="str">
        <f>_xlfn.XLOOKUP(Table2[[#This Row],[Unique BarCode]],$N$10:$N$37,$P$10:$P$37)</f>
        <v>Accessory</v>
      </c>
      <c r="J3507" t="s">
        <v>8</v>
      </c>
      <c r="K3507" t="s">
        <v>1807</v>
      </c>
      <c r="L3507">
        <v>1</v>
      </c>
    </row>
    <row r="3508" spans="1:12" x14ac:dyDescent="0.2">
      <c r="A3508" s="1" t="d">
        <v>2023-02-27</v>
      </c>
      <c r="B3508" s="45">
        <v>-1</v>
      </c>
      <c r="C3508" t="s">
        <v>77</v>
      </c>
      <c r="D3508" t="str">
        <f>_xlfn.XLOOKUP(Table2[[#This Row],[Patron Group]],$R$10:$R$24,$S$10:$S$24)</f>
        <v>Undergraduate</v>
      </c>
      <c r="E3508" s="1" t="d">
        <v>2023-02-27</v>
      </c>
      <c r="F3508" t="s">
        <v>1684</v>
      </c>
      <c r="G3508" t="s">
        <v>2266</v>
      </c>
      <c r="H3508" t="str">
        <f>_xlfn.XLOOKUP(Table2[[#This Row],[Unique BarCode]],$N$10:$N$37,$O$10:$O$37)</f>
        <v>Headphones</v>
      </c>
      <c r="I3508" t="str">
        <f>_xlfn.XLOOKUP(Table2[[#This Row],[Unique BarCode]],$N$10:$N$37,$P$10:$P$37)</f>
        <v>Accessory</v>
      </c>
      <c r="J3508" t="s">
        <v>8</v>
      </c>
      <c r="K3508" t="s">
        <v>1685</v>
      </c>
      <c r="L3508">
        <v>1</v>
      </c>
    </row>
    <row r="3509" spans="1:12" x14ac:dyDescent="0.2">
      <c r="A3509" s="1" t="d">
        <v>2023-02-27</v>
      </c>
      <c r="B3509" s="45">
        <v>-1</v>
      </c>
      <c r="C3509" t="s">
        <v>77</v>
      </c>
      <c r="D3509" t="str">
        <f>_xlfn.XLOOKUP(Table2[[#This Row],[Patron Group]],$R$10:$R$24,$S$10:$S$24)</f>
        <v>Undergraduate</v>
      </c>
      <c r="E3509" s="1" t="d">
        <v>2023-02-27</v>
      </c>
      <c r="F3509" t="s">
        <v>1039</v>
      </c>
      <c r="G3509" t="s">
        <v>2282</v>
      </c>
      <c r="H3509" t="str">
        <f>_xlfn.XLOOKUP(Table2[[#This Row],[Unique BarCode]],$N$10:$N$37,$O$10:$O$37)</f>
        <v>HPUSBC</v>
      </c>
      <c r="I3509" t="str">
        <f>_xlfn.XLOOKUP(Table2[[#This Row],[Unique BarCode]],$N$10:$N$37,$P$10:$P$37)</f>
        <v>Charger</v>
      </c>
      <c r="J3509" t="s">
        <v>49</v>
      </c>
      <c r="K3509" t="s">
        <v>1040</v>
      </c>
      <c r="L3509">
        <v>1</v>
      </c>
    </row>
    <row r="3510" spans="1:12" x14ac:dyDescent="0.2">
      <c r="A3510" s="1" t="d">
        <v>2023-02-27</v>
      </c>
      <c r="B3510" s="45">
        <v>-1</v>
      </c>
      <c r="C3510" t="s">
        <v>77</v>
      </c>
      <c r="D3510" t="str">
        <f>_xlfn.XLOOKUP(Table2[[#This Row],[Patron Group]],$R$10:$R$24,$S$10:$S$24)</f>
        <v>Undergraduate</v>
      </c>
      <c r="E3510" s="1" t="d">
        <v>2023-02-27</v>
      </c>
      <c r="F3510" t="s">
        <v>436</v>
      </c>
      <c r="G3510" t="s">
        <v>2282</v>
      </c>
      <c r="H3510" t="str">
        <f>_xlfn.XLOOKUP(Table2[[#This Row],[Unique BarCode]],$N$10:$N$37,$O$10:$O$37)</f>
        <v>HPUSBC</v>
      </c>
      <c r="I3510" t="str">
        <f>_xlfn.XLOOKUP(Table2[[#This Row],[Unique BarCode]],$N$10:$N$37,$P$10:$P$37)</f>
        <v>Charger</v>
      </c>
      <c r="J3510" t="s">
        <v>49</v>
      </c>
      <c r="K3510" t="s">
        <v>437</v>
      </c>
      <c r="L3510">
        <v>1</v>
      </c>
    </row>
    <row r="3511" spans="1:12" x14ac:dyDescent="0.2">
      <c r="A3511" s="1" t="d">
        <v>2023-02-27</v>
      </c>
      <c r="B3511" s="45">
        <v>-1</v>
      </c>
      <c r="C3511" t="s">
        <v>77</v>
      </c>
      <c r="D3511" t="str">
        <f>_xlfn.XLOOKUP(Table2[[#This Row],[Patron Group]],$R$10:$R$24,$S$10:$S$24)</f>
        <v>Undergraduate</v>
      </c>
      <c r="E3511" s="1" t="d">
        <v>2023-02-27</v>
      </c>
      <c r="F3511" t="s">
        <v>1860</v>
      </c>
      <c r="G3511" t="s">
        <v>2282</v>
      </c>
      <c r="H3511" t="str">
        <f>_xlfn.XLOOKUP(Table2[[#This Row],[Unique BarCode]],$N$10:$N$37,$O$10:$O$37)</f>
        <v>HPUSBC</v>
      </c>
      <c r="I3511" t="str">
        <f>_xlfn.XLOOKUP(Table2[[#This Row],[Unique BarCode]],$N$10:$N$37,$P$10:$P$37)</f>
        <v>Charger</v>
      </c>
      <c r="J3511" t="s">
        <v>49</v>
      </c>
      <c r="L3511">
        <v>1</v>
      </c>
    </row>
    <row r="3512" spans="1:12" x14ac:dyDescent="0.2">
      <c r="A3512" s="1" t="d">
        <v>2023-02-27</v>
      </c>
      <c r="B3512" s="45">
        <v>-1</v>
      </c>
      <c r="C3512" t="s">
        <v>77</v>
      </c>
      <c r="D3512" t="str">
        <f>_xlfn.XLOOKUP(Table2[[#This Row],[Patron Group]],$R$10:$R$24,$S$10:$S$24)</f>
        <v>Undergraduate</v>
      </c>
      <c r="E3512" s="1" t="d">
        <v>2023-02-27</v>
      </c>
      <c r="F3512" t="s">
        <v>217</v>
      </c>
      <c r="G3512" t="s">
        <v>2282</v>
      </c>
      <c r="H3512" t="str">
        <f>_xlfn.XLOOKUP(Table2[[#This Row],[Unique BarCode]],$N$10:$N$37,$O$10:$O$37)</f>
        <v>HPUSBC</v>
      </c>
      <c r="I3512" t="str">
        <f>_xlfn.XLOOKUP(Table2[[#This Row],[Unique BarCode]],$N$10:$N$37,$P$10:$P$37)</f>
        <v>Charger</v>
      </c>
      <c r="J3512" t="s">
        <v>49</v>
      </c>
      <c r="L3512">
        <v>1</v>
      </c>
    </row>
    <row r="3513" spans="1:12" x14ac:dyDescent="0.2">
      <c r="A3513" s="1" t="d">
        <v>2023-02-27</v>
      </c>
      <c r="B3513" s="45">
        <v>-1</v>
      </c>
      <c r="C3513" t="s">
        <v>77</v>
      </c>
      <c r="D3513" t="str">
        <f>_xlfn.XLOOKUP(Table2[[#This Row],[Patron Group]],$R$10:$R$24,$S$10:$S$24)</f>
        <v>Undergraduate</v>
      </c>
      <c r="E3513" s="1" t="d">
        <v>2023-02-27</v>
      </c>
      <c r="F3513" t="s">
        <v>218</v>
      </c>
      <c r="G3513" t="s">
        <v>2265</v>
      </c>
      <c r="H3513" t="str">
        <f>_xlfn.XLOOKUP(Table2[[#This Row],[Unique BarCode]],$N$10:$N$37,$O$10:$O$37)</f>
        <v>IPHONE</v>
      </c>
      <c r="I3513" t="str">
        <f>_xlfn.XLOOKUP(Table2[[#This Row],[Unique BarCode]],$N$10:$N$37,$P$10:$P$37)</f>
        <v>Charger</v>
      </c>
      <c r="J3513" t="s">
        <v>49</v>
      </c>
      <c r="K3513" t="s">
        <v>219</v>
      </c>
      <c r="L3513">
        <v>1</v>
      </c>
    </row>
    <row r="3514" spans="1:12" x14ac:dyDescent="0.2">
      <c r="A3514" s="1" t="d">
        <v>2023-02-27</v>
      </c>
      <c r="B3514" s="45">
        <v>-1</v>
      </c>
      <c r="C3514" t="s">
        <v>77</v>
      </c>
      <c r="D3514" t="str">
        <f>_xlfn.XLOOKUP(Table2[[#This Row],[Patron Group]],$R$10:$R$24,$S$10:$S$24)</f>
        <v>Undergraduate</v>
      </c>
      <c r="E3514" s="1" t="d">
        <v>2023-02-27</v>
      </c>
      <c r="F3514" t="s">
        <v>27</v>
      </c>
      <c r="G3514" t="s">
        <v>2265</v>
      </c>
      <c r="H3514" t="str">
        <f>_xlfn.XLOOKUP(Table2[[#This Row],[Unique BarCode]],$N$10:$N$37,$O$10:$O$37)</f>
        <v>IPHONE</v>
      </c>
      <c r="I3514" t="str">
        <f>_xlfn.XLOOKUP(Table2[[#This Row],[Unique BarCode]],$N$10:$N$37,$P$10:$P$37)</f>
        <v>Charger</v>
      </c>
      <c r="J3514" t="s">
        <v>8</v>
      </c>
      <c r="K3514" t="s">
        <v>28</v>
      </c>
      <c r="L3514">
        <v>1</v>
      </c>
    </row>
    <row r="3515" spans="1:12" x14ac:dyDescent="0.2">
      <c r="A3515" s="1" t="d">
        <v>2023-02-27</v>
      </c>
      <c r="B3515" s="45">
        <v>-1</v>
      </c>
      <c r="C3515" t="s">
        <v>77</v>
      </c>
      <c r="D3515" t="str">
        <f>_xlfn.XLOOKUP(Table2[[#This Row],[Patron Group]],$R$10:$R$24,$S$10:$S$24)</f>
        <v>Undergraduate</v>
      </c>
      <c r="E3515" s="1" t="d">
        <v>2023-02-27</v>
      </c>
      <c r="F3515" t="s">
        <v>84</v>
      </c>
      <c r="G3515" t="s">
        <v>2265</v>
      </c>
      <c r="H3515" t="str">
        <f>_xlfn.XLOOKUP(Table2[[#This Row],[Unique BarCode]],$N$10:$N$37,$O$10:$O$37)</f>
        <v>IPHONE</v>
      </c>
      <c r="I3515" t="str">
        <f>_xlfn.XLOOKUP(Table2[[#This Row],[Unique BarCode]],$N$10:$N$37,$P$10:$P$37)</f>
        <v>Charger</v>
      </c>
      <c r="J3515" t="s">
        <v>8</v>
      </c>
      <c r="K3515" t="s">
        <v>85</v>
      </c>
      <c r="L3515">
        <v>1</v>
      </c>
    </row>
    <row r="3516" spans="1:12" x14ac:dyDescent="0.2">
      <c r="A3516" s="1" t="d">
        <v>2023-02-27</v>
      </c>
      <c r="B3516" s="45">
        <v>-1</v>
      </c>
      <c r="C3516" t="s">
        <v>77</v>
      </c>
      <c r="D3516" t="str">
        <f>_xlfn.XLOOKUP(Table2[[#This Row],[Patron Group]],$R$10:$R$24,$S$10:$S$24)</f>
        <v>Undergraduate</v>
      </c>
      <c r="E3516" s="1" t="d">
        <v>2023-02-27</v>
      </c>
      <c r="F3516" t="s">
        <v>1861</v>
      </c>
      <c r="G3516" t="s">
        <v>2265</v>
      </c>
      <c r="H3516" t="str">
        <f>_xlfn.XLOOKUP(Table2[[#This Row],[Unique BarCode]],$N$10:$N$37,$O$10:$O$37)</f>
        <v>IPHONE</v>
      </c>
      <c r="I3516" t="str">
        <f>_xlfn.XLOOKUP(Table2[[#This Row],[Unique BarCode]],$N$10:$N$37,$P$10:$P$37)</f>
        <v>Charger</v>
      </c>
      <c r="J3516" t="s">
        <v>8</v>
      </c>
      <c r="K3516" t="s">
        <v>1862</v>
      </c>
      <c r="L3516">
        <v>1</v>
      </c>
    </row>
    <row r="3517" spans="1:12" x14ac:dyDescent="0.2">
      <c r="A3517" s="1" t="d">
        <v>2023-02-27</v>
      </c>
      <c r="B3517" s="45">
        <v>-1</v>
      </c>
      <c r="C3517" t="s">
        <v>77</v>
      </c>
      <c r="D3517" t="str">
        <f>_xlfn.XLOOKUP(Table2[[#This Row],[Patron Group]],$R$10:$R$24,$S$10:$S$24)</f>
        <v>Undergraduate</v>
      </c>
      <c r="E3517" s="1" t="d">
        <v>2023-02-27</v>
      </c>
      <c r="F3517" t="s">
        <v>839</v>
      </c>
      <c r="G3517" t="s">
        <v>2265</v>
      </c>
      <c r="H3517" t="str">
        <f>_xlfn.XLOOKUP(Table2[[#This Row],[Unique BarCode]],$N$10:$N$37,$O$10:$O$37)</f>
        <v>IPHONE</v>
      </c>
      <c r="I3517" t="str">
        <f>_xlfn.XLOOKUP(Table2[[#This Row],[Unique BarCode]],$N$10:$N$37,$P$10:$P$37)</f>
        <v>Charger</v>
      </c>
      <c r="J3517" t="s">
        <v>8</v>
      </c>
      <c r="K3517" t="s">
        <v>840</v>
      </c>
      <c r="L3517">
        <v>1</v>
      </c>
    </row>
    <row r="3518" spans="1:12" x14ac:dyDescent="0.2">
      <c r="A3518" s="1" t="d">
        <v>2023-02-27</v>
      </c>
      <c r="B3518" s="45">
        <v>-1</v>
      </c>
      <c r="C3518" t="s">
        <v>77</v>
      </c>
      <c r="D3518" t="str">
        <f>_xlfn.XLOOKUP(Table2[[#This Row],[Patron Group]],$R$10:$R$24,$S$10:$S$24)</f>
        <v>Undergraduate</v>
      </c>
      <c r="E3518" s="1" t="d">
        <v>2023-02-27</v>
      </c>
      <c r="F3518" t="s">
        <v>86</v>
      </c>
      <c r="G3518" t="s">
        <v>2265</v>
      </c>
      <c r="H3518" t="str">
        <f>_xlfn.XLOOKUP(Table2[[#This Row],[Unique BarCode]],$N$10:$N$37,$O$10:$O$37)</f>
        <v>IPHONE</v>
      </c>
      <c r="I3518" t="str">
        <f>_xlfn.XLOOKUP(Table2[[#This Row],[Unique BarCode]],$N$10:$N$37,$P$10:$P$37)</f>
        <v>Charger</v>
      </c>
      <c r="J3518" t="s">
        <v>8</v>
      </c>
      <c r="K3518" t="s">
        <v>87</v>
      </c>
      <c r="L3518">
        <v>1</v>
      </c>
    </row>
    <row r="3519" spans="1:12" x14ac:dyDescent="0.2">
      <c r="A3519" s="1" t="d">
        <v>2023-02-27</v>
      </c>
      <c r="B3519" s="45">
        <v>-1</v>
      </c>
      <c r="C3519" t="s">
        <v>77</v>
      </c>
      <c r="D3519" t="str">
        <f>_xlfn.XLOOKUP(Table2[[#This Row],[Patron Group]],$R$10:$R$24,$S$10:$S$24)</f>
        <v>Undergraduate</v>
      </c>
      <c r="E3519" s="1" t="d">
        <v>2023-02-27</v>
      </c>
      <c r="F3519" t="s">
        <v>433</v>
      </c>
      <c r="G3519" t="s">
        <v>2265</v>
      </c>
      <c r="H3519" t="str">
        <f>_xlfn.XLOOKUP(Table2[[#This Row],[Unique BarCode]],$N$10:$N$37,$O$10:$O$37)</f>
        <v>IPHONE</v>
      </c>
      <c r="I3519" t="str">
        <f>_xlfn.XLOOKUP(Table2[[#This Row],[Unique BarCode]],$N$10:$N$37,$P$10:$P$37)</f>
        <v>Charger</v>
      </c>
      <c r="J3519" t="s">
        <v>8</v>
      </c>
      <c r="K3519" t="s">
        <v>434</v>
      </c>
      <c r="L3519">
        <v>1</v>
      </c>
    </row>
    <row r="3520" spans="1:12" x14ac:dyDescent="0.2">
      <c r="A3520" s="1" t="d">
        <v>2023-02-27</v>
      </c>
      <c r="B3520" s="45">
        <v>-1</v>
      </c>
      <c r="C3520" t="s">
        <v>77</v>
      </c>
      <c r="D3520" t="str">
        <f>_xlfn.XLOOKUP(Table2[[#This Row],[Patron Group]],$R$10:$R$24,$S$10:$S$24)</f>
        <v>Undergraduate</v>
      </c>
      <c r="E3520" s="1" t="d">
        <v>2023-02-27</v>
      </c>
      <c r="F3520" t="s">
        <v>29</v>
      </c>
      <c r="G3520" t="s">
        <v>2265</v>
      </c>
      <c r="H3520" t="str">
        <f>_xlfn.XLOOKUP(Table2[[#This Row],[Unique BarCode]],$N$10:$N$37,$O$10:$O$37)</f>
        <v>IPHONE</v>
      </c>
      <c r="I3520" t="str">
        <f>_xlfn.XLOOKUP(Table2[[#This Row],[Unique BarCode]],$N$10:$N$37,$P$10:$P$37)</f>
        <v>Charger</v>
      </c>
      <c r="J3520" t="s">
        <v>8</v>
      </c>
      <c r="K3520" t="s">
        <v>30</v>
      </c>
      <c r="L3520">
        <v>1</v>
      </c>
    </row>
    <row r="3521" spans="1:12" x14ac:dyDescent="0.2">
      <c r="A3521" s="1" t="d">
        <v>2023-02-27</v>
      </c>
      <c r="B3521" s="45">
        <v>-1</v>
      </c>
      <c r="C3521" t="s">
        <v>77</v>
      </c>
      <c r="D3521" t="str">
        <f>_xlfn.XLOOKUP(Table2[[#This Row],[Patron Group]],$R$10:$R$24,$S$10:$S$24)</f>
        <v>Undergraduate</v>
      </c>
      <c r="E3521" s="1" t="d">
        <v>2023-02-27</v>
      </c>
      <c r="F3521" t="s">
        <v>1875</v>
      </c>
      <c r="G3521" t="s">
        <v>2265</v>
      </c>
      <c r="H3521" t="str">
        <f>_xlfn.XLOOKUP(Table2[[#This Row],[Unique BarCode]],$N$10:$N$37,$O$10:$O$37)</f>
        <v>IPHONE</v>
      </c>
      <c r="I3521" t="str">
        <f>_xlfn.XLOOKUP(Table2[[#This Row],[Unique BarCode]],$N$10:$N$37,$P$10:$P$37)</f>
        <v>Charger</v>
      </c>
      <c r="J3521" t="s">
        <v>8</v>
      </c>
      <c r="K3521" t="s">
        <v>1876</v>
      </c>
      <c r="L3521">
        <v>1</v>
      </c>
    </row>
    <row r="3522" spans="1:12" x14ac:dyDescent="0.2">
      <c r="A3522" s="1" t="d">
        <v>2023-02-27</v>
      </c>
      <c r="B3522" s="45">
        <v>-1</v>
      </c>
      <c r="C3522" t="s">
        <v>77</v>
      </c>
      <c r="D3522" t="str">
        <f>_xlfn.XLOOKUP(Table2[[#This Row],[Patron Group]],$R$10:$R$24,$S$10:$S$24)</f>
        <v>Undergraduate</v>
      </c>
      <c r="E3522" s="1" t="d">
        <v>2023-02-27</v>
      </c>
      <c r="F3522" t="s">
        <v>1534</v>
      </c>
      <c r="G3522" t="s">
        <v>2265</v>
      </c>
      <c r="H3522" t="str">
        <f>_xlfn.XLOOKUP(Table2[[#This Row],[Unique BarCode]],$N$10:$N$37,$O$10:$O$37)</f>
        <v>IPHONE</v>
      </c>
      <c r="I3522" t="str">
        <f>_xlfn.XLOOKUP(Table2[[#This Row],[Unique BarCode]],$N$10:$N$37,$P$10:$P$37)</f>
        <v>Charger</v>
      </c>
      <c r="J3522" t="s">
        <v>128</v>
      </c>
      <c r="L3522">
        <v>1</v>
      </c>
    </row>
    <row r="3523" spans="1:12" x14ac:dyDescent="0.2">
      <c r="A3523" s="1" t="d">
        <v>2023-02-27</v>
      </c>
      <c r="B3523" s="45">
        <v>-1</v>
      </c>
      <c r="C3523" t="s">
        <v>77</v>
      </c>
      <c r="D3523" t="str">
        <f>_xlfn.XLOOKUP(Table2[[#This Row],[Patron Group]],$R$10:$R$24,$S$10:$S$24)</f>
        <v>Undergraduate</v>
      </c>
      <c r="E3523" s="1" t="d">
        <v>2023-02-27</v>
      </c>
      <c r="F3523" t="s">
        <v>465</v>
      </c>
      <c r="G3523" t="s">
        <v>2268</v>
      </c>
      <c r="H3523" t="str">
        <f>_xlfn.XLOOKUP(Table2[[#This Row],[Unique BarCode]],$N$10:$N$37,$O$10:$O$37)</f>
        <v>MACCHRG</v>
      </c>
      <c r="I3523" t="str">
        <f>_xlfn.XLOOKUP(Table2[[#This Row],[Unique BarCode]],$N$10:$N$37,$P$10:$P$37)</f>
        <v>Charger</v>
      </c>
      <c r="J3523" t="s">
        <v>8</v>
      </c>
      <c r="K3523" t="s">
        <v>466</v>
      </c>
      <c r="L3523">
        <v>1</v>
      </c>
    </row>
    <row r="3524" spans="1:12" x14ac:dyDescent="0.2">
      <c r="A3524" s="1" t="d">
        <v>2023-02-27</v>
      </c>
      <c r="B3524" s="45">
        <v>-1</v>
      </c>
      <c r="C3524" t="s">
        <v>77</v>
      </c>
      <c r="D3524" t="str">
        <f>_xlfn.XLOOKUP(Table2[[#This Row],[Patron Group]],$R$10:$R$24,$S$10:$S$24)</f>
        <v>Undergraduate</v>
      </c>
      <c r="E3524" s="1" t="d">
        <v>2023-02-27</v>
      </c>
      <c r="F3524" t="s">
        <v>467</v>
      </c>
      <c r="G3524" t="s">
        <v>2268</v>
      </c>
      <c r="H3524" t="str">
        <f>_xlfn.XLOOKUP(Table2[[#This Row],[Unique BarCode]],$N$10:$N$37,$O$10:$O$37)</f>
        <v>MACCHRG</v>
      </c>
      <c r="I3524" t="str">
        <f>_xlfn.XLOOKUP(Table2[[#This Row],[Unique BarCode]],$N$10:$N$37,$P$10:$P$37)</f>
        <v>Charger</v>
      </c>
      <c r="J3524" t="s">
        <v>8</v>
      </c>
      <c r="K3524" t="s">
        <v>468</v>
      </c>
      <c r="L3524">
        <v>1</v>
      </c>
    </row>
    <row r="3525" spans="1:12" x14ac:dyDescent="0.2">
      <c r="A3525" s="1" t="d">
        <v>2023-02-27</v>
      </c>
      <c r="B3525" s="45">
        <v>-1</v>
      </c>
      <c r="C3525" t="s">
        <v>77</v>
      </c>
      <c r="D3525" t="str">
        <f>_xlfn.XLOOKUP(Table2[[#This Row],[Patron Group]],$R$10:$R$24,$S$10:$S$24)</f>
        <v>Undergraduate</v>
      </c>
      <c r="E3525" s="1" t="d">
        <v>2023-02-27</v>
      </c>
      <c r="F3525" t="s">
        <v>1714</v>
      </c>
      <c r="G3525" t="s">
        <v>2296</v>
      </c>
      <c r="H3525" t="str">
        <f>_xlfn.XLOOKUP(Table2[[#This Row],[Unique BarCode]],$N$10:$N$37,$O$10:$O$37)</f>
        <v>MACUSBC</v>
      </c>
      <c r="I3525" t="str">
        <f>_xlfn.XLOOKUP(Table2[[#This Row],[Unique BarCode]],$N$10:$N$37,$P$10:$P$37)</f>
        <v>Charger</v>
      </c>
      <c r="J3525" t="s">
        <v>8</v>
      </c>
      <c r="K3525" t="s">
        <v>578</v>
      </c>
      <c r="L3525">
        <v>1</v>
      </c>
    </row>
    <row r="3526" spans="1:12" x14ac:dyDescent="0.2">
      <c r="A3526" s="1" t="d">
        <v>2023-02-27</v>
      </c>
      <c r="B3526" s="45">
        <v>-1</v>
      </c>
      <c r="C3526" t="s">
        <v>77</v>
      </c>
      <c r="D3526" t="str">
        <f>_xlfn.XLOOKUP(Table2[[#This Row],[Patron Group]],$R$10:$R$24,$S$10:$S$24)</f>
        <v>Undergraduate</v>
      </c>
      <c r="E3526" s="1" t="d">
        <v>2023-02-27</v>
      </c>
      <c r="F3526" t="s">
        <v>1688</v>
      </c>
      <c r="G3526" t="s">
        <v>2296</v>
      </c>
      <c r="H3526" t="str">
        <f>_xlfn.XLOOKUP(Table2[[#This Row],[Unique BarCode]],$N$10:$N$37,$O$10:$O$37)</f>
        <v>MACUSBC</v>
      </c>
      <c r="I3526" t="str">
        <f>_xlfn.XLOOKUP(Table2[[#This Row],[Unique BarCode]],$N$10:$N$37,$P$10:$P$37)</f>
        <v>Charger</v>
      </c>
      <c r="J3526" t="s">
        <v>8</v>
      </c>
      <c r="K3526" t="s">
        <v>225</v>
      </c>
      <c r="L3526">
        <v>1</v>
      </c>
    </row>
    <row r="3527" spans="1:12" x14ac:dyDescent="0.2">
      <c r="A3527" s="1" t="d">
        <v>2023-02-27</v>
      </c>
      <c r="B3527" s="45">
        <v>-1</v>
      </c>
      <c r="C3527" t="s">
        <v>77</v>
      </c>
      <c r="D3527" t="str">
        <f>_xlfn.XLOOKUP(Table2[[#This Row],[Patron Group]],$R$10:$R$24,$S$10:$S$24)</f>
        <v>Undergraduate</v>
      </c>
      <c r="E3527" s="1" t="d">
        <v>2023-02-27</v>
      </c>
      <c r="F3527" t="s">
        <v>1630</v>
      </c>
      <c r="G3527" t="s">
        <v>2296</v>
      </c>
      <c r="H3527" t="str">
        <f>_xlfn.XLOOKUP(Table2[[#This Row],[Unique BarCode]],$N$10:$N$37,$O$10:$O$37)</f>
        <v>MACUSBC</v>
      </c>
      <c r="I3527" t="str">
        <f>_xlfn.XLOOKUP(Table2[[#This Row],[Unique BarCode]],$N$10:$N$37,$P$10:$P$37)</f>
        <v>Charger</v>
      </c>
      <c r="J3527" t="s">
        <v>8</v>
      </c>
      <c r="K3527" t="s">
        <v>470</v>
      </c>
      <c r="L3527">
        <v>1</v>
      </c>
    </row>
    <row r="3528" spans="1:12" x14ac:dyDescent="0.2">
      <c r="A3528" s="1" t="d">
        <v>2023-02-27</v>
      </c>
      <c r="B3528" s="45">
        <v>-1</v>
      </c>
      <c r="C3528" t="s">
        <v>77</v>
      </c>
      <c r="D3528" t="str">
        <f>_xlfn.XLOOKUP(Table2[[#This Row],[Patron Group]],$R$10:$R$24,$S$10:$S$24)</f>
        <v>Undergraduate</v>
      </c>
      <c r="E3528" s="1" t="d">
        <v>2023-02-27</v>
      </c>
      <c r="F3528" t="s">
        <v>1777</v>
      </c>
      <c r="G3528" t="s">
        <v>2296</v>
      </c>
      <c r="H3528" t="str">
        <f>_xlfn.XLOOKUP(Table2[[#This Row],[Unique BarCode]],$N$10:$N$37,$O$10:$O$37)</f>
        <v>MACUSBC</v>
      </c>
      <c r="I3528" t="str">
        <f>_xlfn.XLOOKUP(Table2[[#This Row],[Unique BarCode]],$N$10:$N$37,$P$10:$P$37)</f>
        <v>Charger</v>
      </c>
      <c r="J3528" t="s">
        <v>128</v>
      </c>
      <c r="K3528" t="s">
        <v>1287</v>
      </c>
      <c r="L3528">
        <v>1</v>
      </c>
    </row>
    <row r="3529" spans="1:12" x14ac:dyDescent="0.2">
      <c r="A3529" s="1" t="d">
        <v>2023-02-27</v>
      </c>
      <c r="B3529" s="45">
        <v>-1</v>
      </c>
      <c r="C3529" t="s">
        <v>77</v>
      </c>
      <c r="D3529" t="str">
        <f>_xlfn.XLOOKUP(Table2[[#This Row],[Patron Group]],$R$10:$R$24,$S$10:$S$24)</f>
        <v>Undergraduate</v>
      </c>
      <c r="E3529" s="1" t="d">
        <v>2023-02-27</v>
      </c>
      <c r="F3529" t="s">
        <v>1871</v>
      </c>
      <c r="G3529" t="s">
        <v>2296</v>
      </c>
      <c r="H3529" t="str">
        <f>_xlfn.XLOOKUP(Table2[[#This Row],[Unique BarCode]],$N$10:$N$37,$O$10:$O$37)</f>
        <v>MACUSBC</v>
      </c>
      <c r="I3529" t="str">
        <f>_xlfn.XLOOKUP(Table2[[#This Row],[Unique BarCode]],$N$10:$N$37,$P$10:$P$37)</f>
        <v>Charger</v>
      </c>
      <c r="J3529" t="s">
        <v>128</v>
      </c>
      <c r="K3529" t="s">
        <v>476</v>
      </c>
      <c r="L3529">
        <v>1</v>
      </c>
    </row>
    <row r="3530" spans="1:12" x14ac:dyDescent="0.2">
      <c r="A3530" s="1" t="d">
        <v>2023-02-27</v>
      </c>
      <c r="B3530" s="45">
        <v>-1</v>
      </c>
      <c r="C3530" t="s">
        <v>77</v>
      </c>
      <c r="D3530" t="str">
        <f>_xlfn.XLOOKUP(Table2[[#This Row],[Patron Group]],$R$10:$R$24,$S$10:$S$24)</f>
        <v>Undergraduate</v>
      </c>
      <c r="E3530" s="1" t="d">
        <v>2023-02-27</v>
      </c>
      <c r="F3530" t="s">
        <v>1633</v>
      </c>
      <c r="G3530" t="s">
        <v>2296</v>
      </c>
      <c r="H3530" t="str">
        <f>_xlfn.XLOOKUP(Table2[[#This Row],[Unique BarCode]],$N$10:$N$37,$O$10:$O$37)</f>
        <v>MACUSBC</v>
      </c>
      <c r="I3530" t="str">
        <f>_xlfn.XLOOKUP(Table2[[#This Row],[Unique BarCode]],$N$10:$N$37,$P$10:$P$37)</f>
        <v>Charger</v>
      </c>
      <c r="J3530" t="s">
        <v>8</v>
      </c>
      <c r="K3530" t="s">
        <v>844</v>
      </c>
      <c r="L3530">
        <v>1</v>
      </c>
    </row>
    <row r="3531" spans="1:12" x14ac:dyDescent="0.2">
      <c r="A3531" s="1" t="d">
        <v>2023-02-27</v>
      </c>
      <c r="B3531" s="45">
        <v>-1</v>
      </c>
      <c r="C3531" t="s">
        <v>77</v>
      </c>
      <c r="D3531" t="str">
        <f>_xlfn.XLOOKUP(Table2[[#This Row],[Patron Group]],$R$10:$R$24,$S$10:$S$24)</f>
        <v>Undergraduate</v>
      </c>
      <c r="E3531" s="1" t="d">
        <v>2023-02-27</v>
      </c>
      <c r="F3531" t="s">
        <v>1835</v>
      </c>
      <c r="G3531" t="s">
        <v>2296</v>
      </c>
      <c r="H3531" t="str">
        <f>_xlfn.XLOOKUP(Table2[[#This Row],[Unique BarCode]],$N$10:$N$37,$O$10:$O$37)</f>
        <v>MACUSBC</v>
      </c>
      <c r="I3531" t="str">
        <f>_xlfn.XLOOKUP(Table2[[#This Row],[Unique BarCode]],$N$10:$N$37,$P$10:$P$37)</f>
        <v>Charger</v>
      </c>
      <c r="J3531" t="s">
        <v>8</v>
      </c>
      <c r="L3531">
        <v>1</v>
      </c>
    </row>
    <row r="3532" spans="1:12" x14ac:dyDescent="0.2">
      <c r="A3532" s="1" t="d">
        <v>2023-02-27</v>
      </c>
      <c r="B3532" s="45">
        <v>-1</v>
      </c>
      <c r="C3532" t="s">
        <v>77</v>
      </c>
      <c r="D3532" t="str">
        <f>_xlfn.XLOOKUP(Table2[[#This Row],[Patron Group]],$R$10:$R$24,$S$10:$S$24)</f>
        <v>Undergraduate</v>
      </c>
      <c r="E3532" s="1" t="d">
        <v>2023-02-27</v>
      </c>
      <c r="F3532" t="s">
        <v>1680</v>
      </c>
      <c r="G3532" t="s">
        <v>2271</v>
      </c>
      <c r="H3532" t="str">
        <f>_xlfn.XLOOKUP(Table2[[#This Row],[Unique BarCode]],$N$10:$N$37,$O$10:$O$37)</f>
        <v>OMNI</v>
      </c>
      <c r="I3532" t="str">
        <f>_xlfn.XLOOKUP(Table2[[#This Row],[Unique BarCode]],$N$10:$N$37,$P$10:$P$37)</f>
        <v>Charger</v>
      </c>
      <c r="J3532" t="s">
        <v>8</v>
      </c>
      <c r="K3532" t="s">
        <v>1681</v>
      </c>
      <c r="L3532">
        <v>1</v>
      </c>
    </row>
    <row r="3533" spans="1:12" x14ac:dyDescent="0.2">
      <c r="A3533" s="1" t="d">
        <v>2023-02-27</v>
      </c>
      <c r="B3533" s="45">
        <v>-1</v>
      </c>
      <c r="C3533" t="s">
        <v>77</v>
      </c>
      <c r="D3533" t="str">
        <f>_xlfn.XLOOKUP(Table2[[#This Row],[Patron Group]],$R$10:$R$24,$S$10:$S$24)</f>
        <v>Undergraduate</v>
      </c>
      <c r="E3533" s="1" t="d">
        <v>2023-02-27</v>
      </c>
      <c r="F3533" t="s">
        <v>1008</v>
      </c>
      <c r="G3533" t="s">
        <v>2271</v>
      </c>
      <c r="H3533" t="str">
        <f>_xlfn.XLOOKUP(Table2[[#This Row],[Unique BarCode]],$N$10:$N$37,$O$10:$O$37)</f>
        <v>OMNI</v>
      </c>
      <c r="I3533" t="str">
        <f>_xlfn.XLOOKUP(Table2[[#This Row],[Unique BarCode]],$N$10:$N$37,$P$10:$P$37)</f>
        <v>Charger</v>
      </c>
      <c r="J3533" t="s">
        <v>8</v>
      </c>
      <c r="K3533" t="s">
        <v>1009</v>
      </c>
      <c r="L3533">
        <v>1</v>
      </c>
    </row>
    <row r="3534" spans="1:12" x14ac:dyDescent="0.2">
      <c r="A3534" s="1" t="d">
        <v>2023-02-27</v>
      </c>
      <c r="B3534" s="45">
        <v>-1</v>
      </c>
      <c r="C3534" t="s">
        <v>77</v>
      </c>
      <c r="D3534" t="str">
        <f>_xlfn.XLOOKUP(Table2[[#This Row],[Patron Group]],$R$10:$R$24,$S$10:$S$24)</f>
        <v>Undergraduate</v>
      </c>
      <c r="E3534" s="1" t="d">
        <v>2023-02-27</v>
      </c>
      <c r="F3534" t="s">
        <v>1535</v>
      </c>
      <c r="G3534" t="s">
        <v>2294</v>
      </c>
      <c r="H3534" t="str">
        <f>_xlfn.XLOOKUP(Table2[[#This Row],[Unique BarCode]],$N$10:$N$37,$O$10:$O$37)</f>
        <v>UVGA</v>
      </c>
      <c r="I3534" t="str">
        <f>_xlfn.XLOOKUP(Table2[[#This Row],[Unique BarCode]],$N$10:$N$37,$P$10:$P$37)</f>
        <v>Cable</v>
      </c>
      <c r="J3534" t="s">
        <v>8</v>
      </c>
      <c r="L3534">
        <v>1</v>
      </c>
    </row>
    <row r="3535" spans="1:12" x14ac:dyDescent="0.2">
      <c r="A3535" s="1" t="d">
        <v>2023-02-27</v>
      </c>
      <c r="B3535" s="45">
        <v>-1</v>
      </c>
      <c r="C3535" t="s">
        <v>77</v>
      </c>
      <c r="D3535" t="str">
        <f>_xlfn.XLOOKUP(Table2[[#This Row],[Patron Group]],$R$10:$R$24,$S$10:$S$24)</f>
        <v>Undergraduate</v>
      </c>
      <c r="E3535" s="1" t="d">
        <v>2023-02-27</v>
      </c>
      <c r="F3535" t="s">
        <v>229</v>
      </c>
      <c r="G3535" t="s">
        <v>2272</v>
      </c>
      <c r="H3535" t="str">
        <f>_xlfn.XLOOKUP(Table2[[#This Row],[Unique BarCode]],$N$10:$N$37,$O$10:$O$37)</f>
        <v>WALLADPT</v>
      </c>
      <c r="I3535" t="str">
        <f>_xlfn.XLOOKUP(Table2[[#This Row],[Unique BarCode]],$N$10:$N$37,$P$10:$P$37)</f>
        <v>Charger</v>
      </c>
      <c r="J3535" t="s">
        <v>49</v>
      </c>
      <c r="K3535" t="s">
        <v>230</v>
      </c>
      <c r="L3535">
        <v>1</v>
      </c>
    </row>
    <row r="3536" spans="1:12" x14ac:dyDescent="0.2">
      <c r="A3536" s="1" t="d">
        <v>2023-02-27</v>
      </c>
      <c r="B3536" s="45">
        <v>-1</v>
      </c>
      <c r="C3536" t="s">
        <v>77</v>
      </c>
      <c r="D3536" t="str">
        <f>_xlfn.XLOOKUP(Table2[[#This Row],[Patron Group]],$R$10:$R$24,$S$10:$S$24)</f>
        <v>Undergraduate</v>
      </c>
      <c r="E3536" s="1" t="d">
        <v>2023-02-27</v>
      </c>
      <c r="F3536" t="s">
        <v>1440</v>
      </c>
      <c r="G3536" t="s">
        <v>2272</v>
      </c>
      <c r="H3536" t="str">
        <f>_xlfn.XLOOKUP(Table2[[#This Row],[Unique BarCode]],$N$10:$N$37,$O$10:$O$37)</f>
        <v>WALLADPT</v>
      </c>
      <c r="I3536" t="str">
        <f>_xlfn.XLOOKUP(Table2[[#This Row],[Unique BarCode]],$N$10:$N$37,$P$10:$P$37)</f>
        <v>Charger</v>
      </c>
      <c r="J3536" t="s">
        <v>49</v>
      </c>
      <c r="K3536" t="s">
        <v>1441</v>
      </c>
      <c r="L3536">
        <v>1</v>
      </c>
    </row>
    <row r="3537" spans="1:12" x14ac:dyDescent="0.2">
      <c r="A3537" s="1" t="d">
        <v>2023-02-27</v>
      </c>
      <c r="B3537" s="45">
        <v>-1</v>
      </c>
      <c r="C3537" t="s">
        <v>77</v>
      </c>
      <c r="D3537" t="str">
        <f>_xlfn.XLOOKUP(Table2[[#This Row],[Patron Group]],$R$10:$R$24,$S$10:$S$24)</f>
        <v>Undergraduate</v>
      </c>
      <c r="E3537" s="1" t="d">
        <v>2023-02-27</v>
      </c>
      <c r="F3537" t="s">
        <v>1184</v>
      </c>
      <c r="G3537" t="s">
        <v>2272</v>
      </c>
      <c r="H3537" t="str">
        <f>_xlfn.XLOOKUP(Table2[[#This Row],[Unique BarCode]],$N$10:$N$37,$O$10:$O$37)</f>
        <v>WALLADPT</v>
      </c>
      <c r="I3537" t="str">
        <f>_xlfn.XLOOKUP(Table2[[#This Row],[Unique BarCode]],$N$10:$N$37,$P$10:$P$37)</f>
        <v>Charger</v>
      </c>
      <c r="J3537" t="s">
        <v>49</v>
      </c>
      <c r="K3537" t="s">
        <v>1185</v>
      </c>
      <c r="L3537">
        <v>1</v>
      </c>
    </row>
    <row r="3538" spans="1:12" x14ac:dyDescent="0.2">
      <c r="A3538" s="1" t="d">
        <v>2023-02-27</v>
      </c>
      <c r="B3538" s="45">
        <v>-1</v>
      </c>
      <c r="C3538" t="s">
        <v>77</v>
      </c>
      <c r="D3538" t="str">
        <f>_xlfn.XLOOKUP(Table2[[#This Row],[Patron Group]],$R$10:$R$24,$S$10:$S$24)</f>
        <v>Undergraduate</v>
      </c>
      <c r="E3538" s="1" t="d">
        <v>2023-02-27</v>
      </c>
      <c r="F3538" t="s">
        <v>1715</v>
      </c>
      <c r="G3538" t="s">
        <v>2272</v>
      </c>
      <c r="H3538" t="str">
        <f>_xlfn.XLOOKUP(Table2[[#This Row],[Unique BarCode]],$N$10:$N$37,$O$10:$O$37)</f>
        <v>WALLADPT</v>
      </c>
      <c r="I3538" t="str">
        <f>_xlfn.XLOOKUP(Table2[[#This Row],[Unique BarCode]],$N$10:$N$37,$P$10:$P$37)</f>
        <v>Charger</v>
      </c>
      <c r="J3538" t="s">
        <v>8</v>
      </c>
      <c r="L3538">
        <v>1</v>
      </c>
    </row>
    <row r="3539" spans="1:12" x14ac:dyDescent="0.2">
      <c r="A3539" s="1" t="d">
        <v>2023-02-27</v>
      </c>
      <c r="B3539" s="45">
        <v>-1</v>
      </c>
      <c r="C3539" t="s">
        <v>77</v>
      </c>
      <c r="D3539" t="str">
        <f>_xlfn.XLOOKUP(Table2[[#This Row],[Patron Group]],$R$10:$R$24,$S$10:$S$24)</f>
        <v>Undergraduate</v>
      </c>
      <c r="E3539" s="1" t="d">
        <v>2023-02-27</v>
      </c>
      <c r="F3539" t="s">
        <v>989</v>
      </c>
      <c r="G3539" t="s">
        <v>2272</v>
      </c>
      <c r="H3539" t="str">
        <f>_xlfn.XLOOKUP(Table2[[#This Row],[Unique BarCode]],$N$10:$N$37,$O$10:$O$37)</f>
        <v>WALLADPT</v>
      </c>
      <c r="I3539" t="str">
        <f>_xlfn.XLOOKUP(Table2[[#This Row],[Unique BarCode]],$N$10:$N$37,$P$10:$P$37)</f>
        <v>Charger</v>
      </c>
      <c r="J3539" t="s">
        <v>8</v>
      </c>
      <c r="L3539">
        <v>1</v>
      </c>
    </row>
    <row r="3540" spans="1:12" x14ac:dyDescent="0.2">
      <c r="A3540" s="1" t="d">
        <v>2023-02-27</v>
      </c>
      <c r="B3540" s="45">
        <v>-1</v>
      </c>
      <c r="C3540" t="s">
        <v>77</v>
      </c>
      <c r="D3540" t="str">
        <f>_xlfn.XLOOKUP(Table2[[#This Row],[Patron Group]],$R$10:$R$24,$S$10:$S$24)</f>
        <v>Undergraduate</v>
      </c>
      <c r="E3540" s="1" t="d">
        <v>2023-02-27</v>
      </c>
      <c r="F3540" t="s">
        <v>482</v>
      </c>
      <c r="G3540" t="s">
        <v>2272</v>
      </c>
      <c r="H3540" t="str">
        <f>_xlfn.XLOOKUP(Table2[[#This Row],[Unique BarCode]],$N$10:$N$37,$O$10:$O$37)</f>
        <v>WALLADPT</v>
      </c>
      <c r="I3540" t="str">
        <f>_xlfn.XLOOKUP(Table2[[#This Row],[Unique BarCode]],$N$10:$N$37,$P$10:$P$37)</f>
        <v>Charger</v>
      </c>
      <c r="J3540" t="s">
        <v>8</v>
      </c>
      <c r="L3540">
        <v>1</v>
      </c>
    </row>
    <row r="3541" spans="1:12" x14ac:dyDescent="0.2">
      <c r="A3541" s="1" t="d">
        <v>2023-02-27</v>
      </c>
      <c r="B3541" s="45">
        <v>-1</v>
      </c>
      <c r="C3541" t="s">
        <v>77</v>
      </c>
      <c r="D3541" t="str">
        <f>_xlfn.XLOOKUP(Table2[[#This Row],[Patron Group]],$R$10:$R$24,$S$10:$S$24)</f>
        <v>Undergraduate</v>
      </c>
      <c r="E3541" s="1" t="d">
        <v>2023-02-27</v>
      </c>
      <c r="F3541" t="s">
        <v>47</v>
      </c>
      <c r="G3541" t="s">
        <v>2272</v>
      </c>
      <c r="H3541" t="str">
        <f>_xlfn.XLOOKUP(Table2[[#This Row],[Unique BarCode]],$N$10:$N$37,$O$10:$O$37)</f>
        <v>WALLADPT</v>
      </c>
      <c r="I3541" t="str">
        <f>_xlfn.XLOOKUP(Table2[[#This Row],[Unique BarCode]],$N$10:$N$37,$P$10:$P$37)</f>
        <v>Charger</v>
      </c>
      <c r="J3541" t="s">
        <v>8</v>
      </c>
      <c r="L3541">
        <v>1</v>
      </c>
    </row>
    <row r="3542" spans="1:12" x14ac:dyDescent="0.2">
      <c r="A3542" s="1" t="d">
        <v>2023-02-27</v>
      </c>
      <c r="B3542" s="45">
        <v>-1</v>
      </c>
      <c r="C3542" t="s">
        <v>77</v>
      </c>
      <c r="D3542" t="str">
        <f>_xlfn.XLOOKUP(Table2[[#This Row],[Patron Group]],$R$10:$R$24,$S$10:$S$24)</f>
        <v>Undergraduate</v>
      </c>
      <c r="E3542" s="1" t="d">
        <v>2023-02-27</v>
      </c>
      <c r="F3542" t="s">
        <v>560</v>
      </c>
      <c r="G3542" t="s">
        <v>2272</v>
      </c>
      <c r="H3542" t="str">
        <f>_xlfn.XLOOKUP(Table2[[#This Row],[Unique BarCode]],$N$10:$N$37,$O$10:$O$37)</f>
        <v>WALLADPT</v>
      </c>
      <c r="I3542" t="str">
        <f>_xlfn.XLOOKUP(Table2[[#This Row],[Unique BarCode]],$N$10:$N$37,$P$10:$P$37)</f>
        <v>Charger</v>
      </c>
      <c r="J3542" t="s">
        <v>8</v>
      </c>
      <c r="L3542">
        <v>1</v>
      </c>
    </row>
    <row r="3543" spans="1:12" x14ac:dyDescent="0.2">
      <c r="A3543" s="1" t="d">
        <v>2023-02-27</v>
      </c>
      <c r="B3543" s="45">
        <v>-1</v>
      </c>
      <c r="C3543" t="s">
        <v>77</v>
      </c>
      <c r="D3543" t="str">
        <f>_xlfn.XLOOKUP(Table2[[#This Row],[Patron Group]],$R$10:$R$24,$S$10:$S$24)</f>
        <v>Undergraduate</v>
      </c>
      <c r="E3543" s="1" t="d">
        <v>2023-02-27</v>
      </c>
      <c r="F3543" t="s">
        <v>95</v>
      </c>
      <c r="G3543" t="s">
        <v>2272</v>
      </c>
      <c r="H3543" t="str">
        <f>_xlfn.XLOOKUP(Table2[[#This Row],[Unique BarCode]],$N$10:$N$37,$O$10:$O$37)</f>
        <v>WALLADPT</v>
      </c>
      <c r="I3543" t="str">
        <f>_xlfn.XLOOKUP(Table2[[#This Row],[Unique BarCode]],$N$10:$N$37,$P$10:$P$37)</f>
        <v>Charger</v>
      </c>
      <c r="J3543" t="s">
        <v>8</v>
      </c>
      <c r="L3543">
        <v>1</v>
      </c>
    </row>
    <row r="3544" spans="1:12" x14ac:dyDescent="0.2">
      <c r="A3544" s="1" t="d">
        <v>2023-02-27</v>
      </c>
      <c r="B3544" s="45">
        <v>-1</v>
      </c>
      <c r="C3544" t="s">
        <v>77</v>
      </c>
      <c r="D3544" t="str">
        <f>_xlfn.XLOOKUP(Table2[[#This Row],[Patron Group]],$R$10:$R$24,$S$10:$S$24)</f>
        <v>Undergraduate</v>
      </c>
      <c r="E3544" s="1" t="d">
        <v>2023-02-27</v>
      </c>
      <c r="F3544" t="s">
        <v>1635</v>
      </c>
      <c r="G3544" t="s">
        <v>2272</v>
      </c>
      <c r="H3544" t="str">
        <f>_xlfn.XLOOKUP(Table2[[#This Row],[Unique BarCode]],$N$10:$N$37,$O$10:$O$37)</f>
        <v>WALLADPT</v>
      </c>
      <c r="I3544" t="str">
        <f>_xlfn.XLOOKUP(Table2[[#This Row],[Unique BarCode]],$N$10:$N$37,$P$10:$P$37)</f>
        <v>Charger</v>
      </c>
      <c r="J3544" t="s">
        <v>8</v>
      </c>
      <c r="L3544">
        <v>1</v>
      </c>
    </row>
    <row r="3545" spans="1:12" x14ac:dyDescent="0.2">
      <c r="A3545" s="1" t="d">
        <v>2023-02-27</v>
      </c>
      <c r="B3545" s="45">
        <v>-1</v>
      </c>
      <c r="C3545" t="s">
        <v>77</v>
      </c>
      <c r="D3545" t="str">
        <f>_xlfn.XLOOKUP(Table2[[#This Row],[Patron Group]],$R$10:$R$24,$S$10:$S$24)</f>
        <v>Undergraduate</v>
      </c>
      <c r="E3545" s="1" t="d">
        <v>2023-03-02</v>
      </c>
      <c r="F3545" t="s">
        <v>1401</v>
      </c>
      <c r="G3545" t="s">
        <v>2276</v>
      </c>
      <c r="H3545" t="str">
        <f>_xlfn.XLOOKUP(Table2[[#This Row],[Unique BarCode]],$N$10:$N$37,$O$10:$O$37)</f>
        <v>CALC</v>
      </c>
      <c r="I3545" t="str">
        <f>_xlfn.XLOOKUP(Table2[[#This Row],[Unique BarCode]],$N$10:$N$37,$P$10:$P$37)</f>
        <v>Accessory</v>
      </c>
      <c r="J3545" t="s">
        <v>8</v>
      </c>
      <c r="L3545">
        <v>1</v>
      </c>
    </row>
    <row r="3546" spans="1:12" x14ac:dyDescent="0.2">
      <c r="A3546" s="1" t="d">
        <v>2023-02-27</v>
      </c>
      <c r="B3546" s="45">
        <v>-1</v>
      </c>
      <c r="C3546" t="s">
        <v>77</v>
      </c>
      <c r="D3546" t="str">
        <f>_xlfn.XLOOKUP(Table2[[#This Row],[Patron Group]],$R$10:$R$24,$S$10:$S$24)</f>
        <v>Undergraduate</v>
      </c>
      <c r="E3546" s="1" t="d">
        <v>2023-03-02</v>
      </c>
      <c r="F3546" t="s">
        <v>1055</v>
      </c>
      <c r="G3546" t="s">
        <v>2276</v>
      </c>
      <c r="H3546" t="str">
        <f>_xlfn.XLOOKUP(Table2[[#This Row],[Unique BarCode]],$N$10:$N$37,$O$10:$O$37)</f>
        <v>CALC</v>
      </c>
      <c r="I3546" t="str">
        <f>_xlfn.XLOOKUP(Table2[[#This Row],[Unique BarCode]],$N$10:$N$37,$P$10:$P$37)</f>
        <v>Accessory</v>
      </c>
      <c r="J3546" t="s">
        <v>8</v>
      </c>
      <c r="L3546">
        <v>1</v>
      </c>
    </row>
    <row r="3547" spans="1:12" x14ac:dyDescent="0.2">
      <c r="A3547" s="1" t="d">
        <v>2023-02-27</v>
      </c>
      <c r="B3547" s="45">
        <v>-1</v>
      </c>
      <c r="C3547" t="s">
        <v>77</v>
      </c>
      <c r="D3547" t="str">
        <f>_xlfn.XLOOKUP(Table2[[#This Row],[Patron Group]],$R$10:$R$24,$S$10:$S$24)</f>
        <v>Undergraduate</v>
      </c>
      <c r="E3547" s="1" t="d">
        <v>2023-03-02</v>
      </c>
      <c r="F3547" t="s">
        <v>1774</v>
      </c>
      <c r="G3547" t="s">
        <v>2276</v>
      </c>
      <c r="H3547" t="str">
        <f>_xlfn.XLOOKUP(Table2[[#This Row],[Unique BarCode]],$N$10:$N$37,$O$10:$O$37)</f>
        <v>CALC</v>
      </c>
      <c r="I3547" t="str">
        <f>_xlfn.XLOOKUP(Table2[[#This Row],[Unique BarCode]],$N$10:$N$37,$P$10:$P$37)</f>
        <v>Accessory</v>
      </c>
      <c r="J3547" t="s">
        <v>13</v>
      </c>
      <c r="L3547">
        <v>1</v>
      </c>
    </row>
    <row r="3548" spans="1:12" x14ac:dyDescent="0.2">
      <c r="A3548" s="1" t="d">
        <v>2023-02-27</v>
      </c>
      <c r="B3548" s="45">
        <v>-1</v>
      </c>
      <c r="C3548" t="s">
        <v>77</v>
      </c>
      <c r="D3548" t="str">
        <f>_xlfn.XLOOKUP(Table2[[#This Row],[Patron Group]],$R$10:$R$24,$S$10:$S$24)</f>
        <v>Undergraduate</v>
      </c>
      <c r="E3548" s="1" t="d">
        <v>2023-03-02</v>
      </c>
      <c r="F3548" t="s">
        <v>1532</v>
      </c>
      <c r="G3548" t="s">
        <v>2276</v>
      </c>
      <c r="H3548" t="str">
        <f>_xlfn.XLOOKUP(Table2[[#This Row],[Unique BarCode]],$N$10:$N$37,$O$10:$O$37)</f>
        <v>CALC</v>
      </c>
      <c r="I3548" t="str">
        <f>_xlfn.XLOOKUP(Table2[[#This Row],[Unique BarCode]],$N$10:$N$37,$P$10:$P$37)</f>
        <v>Accessory</v>
      </c>
      <c r="J3548" t="s">
        <v>49</v>
      </c>
      <c r="L3548">
        <v>1</v>
      </c>
    </row>
    <row r="3549" spans="1:12" x14ac:dyDescent="0.2">
      <c r="A3549" s="1" t="d">
        <v>2023-02-27</v>
      </c>
      <c r="B3549" s="45">
        <v>-1</v>
      </c>
      <c r="C3549" t="s">
        <v>77</v>
      </c>
      <c r="D3549" t="str">
        <f>_xlfn.XLOOKUP(Table2[[#This Row],[Patron Group]],$R$10:$R$24,$S$10:$S$24)</f>
        <v>Undergraduate</v>
      </c>
      <c r="E3549" s="1" t="d">
        <v>2023-03-06</v>
      </c>
      <c r="F3549" t="s">
        <v>1010</v>
      </c>
      <c r="G3549" t="s">
        <v>2273</v>
      </c>
      <c r="H3549" t="str">
        <f>_xlfn.XLOOKUP(Table2[[#This Row],[Unique BarCode]],$N$10:$N$37,$O$10:$O$37)</f>
        <v>ChromeBook</v>
      </c>
      <c r="I3549" t="str">
        <f>_xlfn.XLOOKUP(Table2[[#This Row],[Unique BarCode]],$N$10:$N$37,$P$10:$P$37)</f>
        <v>Device</v>
      </c>
      <c r="J3549" t="s">
        <v>128</v>
      </c>
      <c r="K3549" t="s">
        <v>1011</v>
      </c>
      <c r="L3549">
        <v>1</v>
      </c>
    </row>
    <row r="3550" spans="1:12" x14ac:dyDescent="0.2">
      <c r="A3550" s="1" t="d">
        <v>2023-02-27</v>
      </c>
      <c r="B3550" s="45">
        <v>-1</v>
      </c>
      <c r="C3550" t="s">
        <v>77</v>
      </c>
      <c r="D3550" t="str">
        <f>_xlfn.XLOOKUP(Table2[[#This Row],[Patron Group]],$R$10:$R$24,$S$10:$S$24)</f>
        <v>Undergraduate</v>
      </c>
      <c r="E3550" s="1" t="d">
        <v>2023-03-06</v>
      </c>
      <c r="F3550" t="s">
        <v>721</v>
      </c>
      <c r="G3550" t="s">
        <v>2273</v>
      </c>
      <c r="H3550" t="str">
        <f>_xlfn.XLOOKUP(Table2[[#This Row],[Unique BarCode]],$N$10:$N$37,$O$10:$O$37)</f>
        <v>ChromeBook</v>
      </c>
      <c r="I3550" t="str">
        <f>_xlfn.XLOOKUP(Table2[[#This Row],[Unique BarCode]],$N$10:$N$37,$P$10:$P$37)</f>
        <v>Device</v>
      </c>
      <c r="J3550" t="s">
        <v>49</v>
      </c>
      <c r="K3550" t="s">
        <v>722</v>
      </c>
      <c r="L3550">
        <v>1</v>
      </c>
    </row>
    <row r="3551" spans="1:12" x14ac:dyDescent="0.2">
      <c r="A3551" s="1" t="d">
        <v>2023-02-27</v>
      </c>
      <c r="B3551" s="45">
        <v>-1</v>
      </c>
      <c r="C3551" t="s">
        <v>77</v>
      </c>
      <c r="D3551" t="str">
        <f>_xlfn.XLOOKUP(Table2[[#This Row],[Patron Group]],$R$10:$R$24,$S$10:$S$24)</f>
        <v>Undergraduate</v>
      </c>
      <c r="E3551" s="1" t="d">
        <v>2023-03-06</v>
      </c>
      <c r="F3551" t="s">
        <v>1877</v>
      </c>
      <c r="G3551" t="s">
        <v>2273</v>
      </c>
      <c r="H3551" t="str">
        <f>_xlfn.XLOOKUP(Table2[[#This Row],[Unique BarCode]],$N$10:$N$37,$O$10:$O$37)</f>
        <v>ChromeBook</v>
      </c>
      <c r="I3551" t="str">
        <f>_xlfn.XLOOKUP(Table2[[#This Row],[Unique BarCode]],$N$10:$N$37,$P$10:$P$37)</f>
        <v>Device</v>
      </c>
      <c r="J3551" t="s">
        <v>991</v>
      </c>
      <c r="K3551" t="s">
        <v>1878</v>
      </c>
      <c r="L3551">
        <v>1</v>
      </c>
    </row>
    <row r="3552" spans="1:12" x14ac:dyDescent="0.2">
      <c r="A3552" s="1" t="d">
        <v>2023-02-27</v>
      </c>
      <c r="B3552" s="45">
        <v>-1</v>
      </c>
      <c r="C3552" t="s">
        <v>77</v>
      </c>
      <c r="D3552" t="str">
        <f>_xlfn.XLOOKUP(Table2[[#This Row],[Patron Group]],$R$10:$R$24,$S$10:$S$24)</f>
        <v>Undergraduate</v>
      </c>
      <c r="E3552" s="1" t="d">
        <v>2023-03-06</v>
      </c>
      <c r="F3552" t="s">
        <v>1096</v>
      </c>
      <c r="G3552" t="s">
        <v>2273</v>
      </c>
      <c r="H3552" t="str">
        <f>_xlfn.XLOOKUP(Table2[[#This Row],[Unique BarCode]],$N$10:$N$37,$O$10:$O$37)</f>
        <v>ChromeBook</v>
      </c>
      <c r="I3552" t="str">
        <f>_xlfn.XLOOKUP(Table2[[#This Row],[Unique BarCode]],$N$10:$N$37,$P$10:$P$37)</f>
        <v>Device</v>
      </c>
      <c r="J3552" t="s">
        <v>128</v>
      </c>
      <c r="K3552" t="s">
        <v>1097</v>
      </c>
      <c r="L3552">
        <v>1</v>
      </c>
    </row>
    <row r="3553" spans="1:12" x14ac:dyDescent="0.2">
      <c r="A3553" s="1" t="d">
        <v>2023-02-27</v>
      </c>
      <c r="B3553" s="45">
        <v>-1</v>
      </c>
      <c r="C3553" t="s">
        <v>77</v>
      </c>
      <c r="D3553" t="str">
        <f>_xlfn.XLOOKUP(Table2[[#This Row],[Patron Group]],$R$10:$R$24,$S$10:$S$24)</f>
        <v>Undergraduate</v>
      </c>
      <c r="E3553" s="1" t="d">
        <v>2023-03-06</v>
      </c>
      <c r="F3553" t="s">
        <v>286</v>
      </c>
      <c r="G3553" t="s">
        <v>2273</v>
      </c>
      <c r="H3553" t="str">
        <f>_xlfn.XLOOKUP(Table2[[#This Row],[Unique BarCode]],$N$10:$N$37,$O$10:$O$37)</f>
        <v>ChromeBook</v>
      </c>
      <c r="I3553" t="str">
        <f>_xlfn.XLOOKUP(Table2[[#This Row],[Unique BarCode]],$N$10:$N$37,$P$10:$P$37)</f>
        <v>Device</v>
      </c>
      <c r="J3553" t="s">
        <v>128</v>
      </c>
      <c r="K3553" t="s">
        <v>287</v>
      </c>
      <c r="L3553">
        <v>1</v>
      </c>
    </row>
    <row r="3554" spans="1:12" x14ac:dyDescent="0.2">
      <c r="A3554" s="1" t="d">
        <v>2023-02-27</v>
      </c>
      <c r="B3554" s="45">
        <v>-1</v>
      </c>
      <c r="C3554" t="s">
        <v>77</v>
      </c>
      <c r="D3554" t="str">
        <f>_xlfn.XLOOKUP(Table2[[#This Row],[Patron Group]],$R$10:$R$24,$S$10:$S$24)</f>
        <v>Undergraduate</v>
      </c>
      <c r="E3554" s="1" t="d">
        <v>2023-03-06</v>
      </c>
      <c r="F3554" t="s">
        <v>819</v>
      </c>
      <c r="G3554" t="s">
        <v>2273</v>
      </c>
      <c r="H3554" t="str">
        <f>_xlfn.XLOOKUP(Table2[[#This Row],[Unique BarCode]],$N$10:$N$37,$O$10:$O$37)</f>
        <v>ChromeBook</v>
      </c>
      <c r="I3554" t="str">
        <f>_xlfn.XLOOKUP(Table2[[#This Row],[Unique BarCode]],$N$10:$N$37,$P$10:$P$37)</f>
        <v>Device</v>
      </c>
      <c r="J3554" t="s">
        <v>8</v>
      </c>
      <c r="K3554" t="s">
        <v>820</v>
      </c>
      <c r="L3554">
        <v>1</v>
      </c>
    </row>
    <row r="3555" spans="1:12" x14ac:dyDescent="0.2">
      <c r="A3555" s="1" t="d">
        <v>2023-02-27</v>
      </c>
      <c r="B3555" s="45">
        <v>-1</v>
      </c>
      <c r="C3555" t="s">
        <v>77</v>
      </c>
      <c r="D3555" t="str">
        <f>_xlfn.XLOOKUP(Table2[[#This Row],[Patron Group]],$R$10:$R$24,$S$10:$S$24)</f>
        <v>Undergraduate</v>
      </c>
      <c r="E3555" s="1" t="d">
        <v>2023-03-06</v>
      </c>
      <c r="F3555" t="s">
        <v>625</v>
      </c>
      <c r="G3555" t="s">
        <v>2274</v>
      </c>
      <c r="H3555" t="str">
        <f>_xlfn.XLOOKUP(Table2[[#This Row],[Unique BarCode]],$N$10:$N$37,$O$10:$O$37)</f>
        <v>MacBook</v>
      </c>
      <c r="I3555" t="str">
        <f>_xlfn.XLOOKUP(Table2[[#This Row],[Unique BarCode]],$N$10:$N$37,$P$10:$P$37)</f>
        <v>Device</v>
      </c>
      <c r="J3555" t="s">
        <v>8</v>
      </c>
      <c r="K3555" t="s">
        <v>626</v>
      </c>
      <c r="L3555">
        <v>1</v>
      </c>
    </row>
    <row r="3556" spans="1:12" x14ac:dyDescent="0.2">
      <c r="A3556" s="1" t="d">
        <v>2023-02-27</v>
      </c>
      <c r="B3556" s="45">
        <v>-1</v>
      </c>
      <c r="C3556" t="s">
        <v>77</v>
      </c>
      <c r="D3556" t="str">
        <f>_xlfn.XLOOKUP(Table2[[#This Row],[Patron Group]],$R$10:$R$24,$S$10:$S$24)</f>
        <v>Undergraduate</v>
      </c>
      <c r="E3556" s="1" t="d">
        <v>2023-03-06</v>
      </c>
      <c r="F3556" t="s">
        <v>1879</v>
      </c>
      <c r="G3556" t="s">
        <v>2275</v>
      </c>
      <c r="H3556" t="str">
        <f>_xlfn.XLOOKUP(Table2[[#This Row],[Unique BarCode]],$N$10:$N$37,$O$10:$O$37)</f>
        <v>iPad</v>
      </c>
      <c r="I3556" t="str">
        <f>_xlfn.XLOOKUP(Table2[[#This Row],[Unique BarCode]],$N$10:$N$37,$P$10:$P$37)</f>
        <v>Device</v>
      </c>
      <c r="J3556" t="s">
        <v>8</v>
      </c>
      <c r="K3556" t="s">
        <v>1880</v>
      </c>
      <c r="L3556">
        <v>1</v>
      </c>
    </row>
    <row r="3557" spans="1:12" x14ac:dyDescent="0.2">
      <c r="A3557" s="1" t="d">
        <v>2023-02-27</v>
      </c>
      <c r="B3557" s="45">
        <v>-1</v>
      </c>
      <c r="C3557" t="s">
        <v>77</v>
      </c>
      <c r="D3557" t="str">
        <f>_xlfn.XLOOKUP(Table2[[#This Row],[Patron Group]],$R$10:$R$24,$S$10:$S$24)</f>
        <v>Undergraduate</v>
      </c>
      <c r="E3557" s="1" t="d">
        <v>2023-03-06</v>
      </c>
      <c r="F3557" t="s">
        <v>1083</v>
      </c>
      <c r="G3557" t="s">
        <v>2275</v>
      </c>
      <c r="H3557" t="str">
        <f>_xlfn.XLOOKUP(Table2[[#This Row],[Unique BarCode]],$N$10:$N$37,$O$10:$O$37)</f>
        <v>iPad</v>
      </c>
      <c r="I3557" t="str">
        <f>_xlfn.XLOOKUP(Table2[[#This Row],[Unique BarCode]],$N$10:$N$37,$P$10:$P$37)</f>
        <v>Device</v>
      </c>
      <c r="J3557" t="s">
        <v>8</v>
      </c>
      <c r="L3557">
        <v>1</v>
      </c>
    </row>
    <row r="3558" spans="1:12" x14ac:dyDescent="0.2">
      <c r="A3558" s="1" t="d">
        <v>2023-02-27</v>
      </c>
      <c r="B3558" s="45">
        <v>-1</v>
      </c>
      <c r="C3558" t="s">
        <v>77</v>
      </c>
      <c r="D3558" t="str">
        <f>_xlfn.XLOOKUP(Table2[[#This Row],[Patron Group]],$R$10:$R$24,$S$10:$S$24)</f>
        <v>Undergraduate</v>
      </c>
      <c r="E3558" s="1" t="d">
        <v>2023-03-06</v>
      </c>
      <c r="F3558" t="s">
        <v>171</v>
      </c>
      <c r="G3558" t="s">
        <v>2263</v>
      </c>
      <c r="H3558" t="str">
        <f>_xlfn.XLOOKUP(Table2[[#This Row],[Unique BarCode]],$N$10:$N$37,$O$10:$O$37)</f>
        <v>HP Laptop</v>
      </c>
      <c r="I3558" t="str">
        <f>_xlfn.XLOOKUP(Table2[[#This Row],[Unique BarCode]],$N$10:$N$37,$P$10:$P$37)</f>
        <v>Device</v>
      </c>
      <c r="J3558" t="s">
        <v>8</v>
      </c>
      <c r="K3558" t="s">
        <v>172</v>
      </c>
      <c r="L3558">
        <v>1</v>
      </c>
    </row>
    <row r="3559" spans="1:12" x14ac:dyDescent="0.2">
      <c r="A3559" s="1" t="d">
        <v>2023-02-27</v>
      </c>
      <c r="B3559" s="45">
        <v>-1</v>
      </c>
      <c r="C3559" t="s">
        <v>77</v>
      </c>
      <c r="D3559" t="str">
        <f>_xlfn.XLOOKUP(Table2[[#This Row],[Patron Group]],$R$10:$R$24,$S$10:$S$24)</f>
        <v>Undergraduate</v>
      </c>
      <c r="E3559" s="1" t="d">
        <v>2023-03-06</v>
      </c>
      <c r="F3559" t="s">
        <v>623</v>
      </c>
      <c r="G3559" t="s">
        <v>2263</v>
      </c>
      <c r="H3559" t="str">
        <f>_xlfn.XLOOKUP(Table2[[#This Row],[Unique BarCode]],$N$10:$N$37,$O$10:$O$37)</f>
        <v>HP Laptop</v>
      </c>
      <c r="I3559" t="str">
        <f>_xlfn.XLOOKUP(Table2[[#This Row],[Unique BarCode]],$N$10:$N$37,$P$10:$P$37)</f>
        <v>Device</v>
      </c>
      <c r="J3559" t="s">
        <v>8</v>
      </c>
      <c r="K3559" t="s">
        <v>624</v>
      </c>
      <c r="L3559">
        <v>1</v>
      </c>
    </row>
    <row r="3560" spans="1:12" x14ac:dyDescent="0.2">
      <c r="A3560" s="1" t="d">
        <v>2023-02-27</v>
      </c>
      <c r="B3560" s="45">
        <v>-1</v>
      </c>
      <c r="C3560" t="s">
        <v>77</v>
      </c>
      <c r="D3560" t="str">
        <f>_xlfn.XLOOKUP(Table2[[#This Row],[Patron Group]],$R$10:$R$24,$S$10:$S$24)</f>
        <v>Undergraduate</v>
      </c>
      <c r="E3560" s="1" t="d">
        <v>2023-03-06</v>
      </c>
      <c r="F3560" t="s">
        <v>177</v>
      </c>
      <c r="G3560" t="s">
        <v>2263</v>
      </c>
      <c r="H3560" t="str">
        <f>_xlfn.XLOOKUP(Table2[[#This Row],[Unique BarCode]],$N$10:$N$37,$O$10:$O$37)</f>
        <v>HP Laptop</v>
      </c>
      <c r="I3560" t="str">
        <f>_xlfn.XLOOKUP(Table2[[#This Row],[Unique BarCode]],$N$10:$N$37,$P$10:$P$37)</f>
        <v>Device</v>
      </c>
      <c r="J3560" t="s">
        <v>8</v>
      </c>
      <c r="K3560" t="s">
        <v>178</v>
      </c>
      <c r="L3560">
        <v>1</v>
      </c>
    </row>
    <row r="3561" spans="1:12" x14ac:dyDescent="0.2">
      <c r="A3561" s="1" t="d">
        <v>2023-02-27</v>
      </c>
      <c r="B3561" s="45">
        <v>-1</v>
      </c>
      <c r="C3561" t="s">
        <v>77</v>
      </c>
      <c r="D3561" t="str">
        <f>_xlfn.XLOOKUP(Table2[[#This Row],[Patron Group]],$R$10:$R$24,$S$10:$S$24)</f>
        <v>Undergraduate</v>
      </c>
      <c r="E3561" s="1" t="d">
        <v>2023-03-10</v>
      </c>
      <c r="F3561" t="s">
        <v>1881</v>
      </c>
      <c r="G3561" t="s">
        <v>2273</v>
      </c>
      <c r="H3561" t="str">
        <f>_xlfn.XLOOKUP(Table2[[#This Row],[Unique BarCode]],$N$10:$N$37,$O$10:$O$37)</f>
        <v>ChromeBook</v>
      </c>
      <c r="I3561" t="str">
        <f>_xlfn.XLOOKUP(Table2[[#This Row],[Unique BarCode]],$N$10:$N$37,$P$10:$P$37)</f>
        <v>Device</v>
      </c>
      <c r="J3561" t="s">
        <v>8</v>
      </c>
      <c r="K3561" t="s">
        <v>1061</v>
      </c>
      <c r="L3561">
        <v>1</v>
      </c>
    </row>
    <row r="3562" spans="1:12" x14ac:dyDescent="0.2">
      <c r="A3562" s="1" t="d">
        <v>2023-02-27</v>
      </c>
      <c r="B3562" s="45">
        <v>-1</v>
      </c>
      <c r="C3562" t="s">
        <v>77</v>
      </c>
      <c r="D3562" t="str">
        <f>_xlfn.XLOOKUP(Table2[[#This Row],[Patron Group]],$R$10:$R$24,$S$10:$S$24)</f>
        <v>Undergraduate</v>
      </c>
      <c r="E3562" s="1" t="d">
        <v>2023-03-10</v>
      </c>
      <c r="F3562" t="s">
        <v>1600</v>
      </c>
      <c r="G3562" t="s">
        <v>2297</v>
      </c>
      <c r="H3562" t="str">
        <f>_xlfn.XLOOKUP(Table2[[#This Row],[Unique BarCode]],$N$10:$N$37,$O$10:$O$37)</f>
        <v>iPad</v>
      </c>
      <c r="I3562" t="str">
        <f>_xlfn.XLOOKUP(Table2[[#This Row],[Unique BarCode]],$N$10:$N$37,$P$10:$P$37)</f>
        <v>Device</v>
      </c>
      <c r="J3562" t="s">
        <v>8</v>
      </c>
      <c r="K3562" t="s">
        <v>1601</v>
      </c>
      <c r="L3562">
        <v>1</v>
      </c>
    </row>
    <row r="3563" spans="1:12" x14ac:dyDescent="0.2">
      <c r="A3563" s="1" t="d">
        <v>2023-02-27</v>
      </c>
      <c r="B3563" s="45">
        <v>-1</v>
      </c>
      <c r="C3563" t="s">
        <v>77</v>
      </c>
      <c r="D3563" t="str">
        <f>_xlfn.XLOOKUP(Table2[[#This Row],[Patron Group]],$R$10:$R$24,$S$10:$S$24)</f>
        <v>Undergraduate</v>
      </c>
      <c r="E3563" s="1" t="d">
        <v>2023-03-11</v>
      </c>
      <c r="F3563" t="s">
        <v>1130</v>
      </c>
      <c r="G3563" t="s">
        <v>2274</v>
      </c>
      <c r="H3563" t="str">
        <f>_xlfn.XLOOKUP(Table2[[#This Row],[Unique BarCode]],$N$10:$N$37,$O$10:$O$37)</f>
        <v>MacBook</v>
      </c>
      <c r="I3563" t="str">
        <f>_xlfn.XLOOKUP(Table2[[#This Row],[Unique BarCode]],$N$10:$N$37,$P$10:$P$37)</f>
        <v>Device</v>
      </c>
      <c r="J3563" t="s">
        <v>8</v>
      </c>
      <c r="K3563" t="s">
        <v>1131</v>
      </c>
      <c r="L3563">
        <v>1</v>
      </c>
    </row>
    <row r="3564" spans="1:12" x14ac:dyDescent="0.2">
      <c r="A3564" s="1" t="d">
        <v>2023-02-27</v>
      </c>
      <c r="B3564" s="45">
        <v>-1</v>
      </c>
      <c r="C3564" t="s">
        <v>77</v>
      </c>
      <c r="D3564" t="str">
        <f>_xlfn.XLOOKUP(Table2[[#This Row],[Patron Group]],$R$10:$R$24,$S$10:$S$24)</f>
        <v>Undergraduate</v>
      </c>
      <c r="E3564" s="1" t="d">
        <v>2023-03-12</v>
      </c>
      <c r="F3564" t="s">
        <v>1882</v>
      </c>
      <c r="G3564" t="s">
        <v>2274</v>
      </c>
      <c r="H3564" t="str">
        <f>_xlfn.XLOOKUP(Table2[[#This Row],[Unique BarCode]],$N$10:$N$37,$O$10:$O$37)</f>
        <v>MacBook</v>
      </c>
      <c r="I3564" t="str">
        <f>_xlfn.XLOOKUP(Table2[[#This Row],[Unique BarCode]],$N$10:$N$37,$P$10:$P$37)</f>
        <v>Device</v>
      </c>
      <c r="J3564" t="s">
        <v>8</v>
      </c>
      <c r="K3564" t="s">
        <v>1883</v>
      </c>
      <c r="L3564">
        <v>1</v>
      </c>
    </row>
    <row r="3565" spans="1:12" x14ac:dyDescent="0.2">
      <c r="A3565" s="1" t="d">
        <v>2023-02-27</v>
      </c>
      <c r="B3565" s="45">
        <v>-1</v>
      </c>
      <c r="C3565" t="s">
        <v>77</v>
      </c>
      <c r="D3565" t="str">
        <f>_xlfn.XLOOKUP(Table2[[#This Row],[Patron Group]],$R$10:$R$24,$S$10:$S$24)</f>
        <v>Undergraduate</v>
      </c>
      <c r="E3565" s="1" t="d">
        <v>2023-03-12</v>
      </c>
      <c r="F3565" t="s">
        <v>1884</v>
      </c>
      <c r="G3565" t="s">
        <v>2275</v>
      </c>
      <c r="H3565" t="str">
        <f>_xlfn.XLOOKUP(Table2[[#This Row],[Unique BarCode]],$N$10:$N$37,$O$10:$O$37)</f>
        <v>iPad</v>
      </c>
      <c r="I3565" t="str">
        <f>_xlfn.XLOOKUP(Table2[[#This Row],[Unique BarCode]],$N$10:$N$37,$P$10:$P$37)</f>
        <v>Device</v>
      </c>
      <c r="J3565" t="s">
        <v>8</v>
      </c>
      <c r="K3565" t="s">
        <v>1885</v>
      </c>
      <c r="L3565">
        <v>1</v>
      </c>
    </row>
    <row r="3566" spans="1:12" x14ac:dyDescent="0.2">
      <c r="A3566" s="1" t="d">
        <v>2023-02-27</v>
      </c>
      <c r="B3566" s="45">
        <v>-1</v>
      </c>
      <c r="C3566" t="s">
        <v>77</v>
      </c>
      <c r="D3566" t="str">
        <f>_xlfn.XLOOKUP(Table2[[#This Row],[Patron Group]],$R$10:$R$24,$S$10:$S$24)</f>
        <v>Undergraduate</v>
      </c>
      <c r="E3566" s="1" t="d">
        <v>2023-03-13</v>
      </c>
      <c r="F3566" t="s">
        <v>1023</v>
      </c>
      <c r="G3566" t="s">
        <v>2274</v>
      </c>
      <c r="H3566" t="str">
        <f>_xlfn.XLOOKUP(Table2[[#This Row],[Unique BarCode]],$N$10:$N$37,$O$10:$O$37)</f>
        <v>MacBook</v>
      </c>
      <c r="I3566" t="str">
        <f>_xlfn.XLOOKUP(Table2[[#This Row],[Unique BarCode]],$N$10:$N$37,$P$10:$P$37)</f>
        <v>Device</v>
      </c>
      <c r="J3566" t="s">
        <v>8</v>
      </c>
      <c r="K3566" t="s">
        <v>1024</v>
      </c>
      <c r="L3566">
        <v>1</v>
      </c>
    </row>
    <row r="3567" spans="1:12" x14ac:dyDescent="0.2">
      <c r="A3567" s="1" t="d">
        <v>2023-02-27</v>
      </c>
      <c r="B3567" s="45">
        <v>-1</v>
      </c>
      <c r="C3567" t="s">
        <v>77</v>
      </c>
      <c r="D3567" t="str">
        <f>_xlfn.XLOOKUP(Table2[[#This Row],[Patron Group]],$R$10:$R$24,$S$10:$S$24)</f>
        <v>Undergraduate</v>
      </c>
      <c r="E3567" s="1" t="d">
        <v>2023-03-13</v>
      </c>
      <c r="F3567" t="s">
        <v>1463</v>
      </c>
      <c r="G3567" t="s">
        <v>2274</v>
      </c>
      <c r="H3567" t="str">
        <f>_xlfn.XLOOKUP(Table2[[#This Row],[Unique BarCode]],$N$10:$N$37,$O$10:$O$37)</f>
        <v>MacBook</v>
      </c>
      <c r="I3567" t="str">
        <f>_xlfn.XLOOKUP(Table2[[#This Row],[Unique BarCode]],$N$10:$N$37,$P$10:$P$37)</f>
        <v>Device</v>
      </c>
      <c r="J3567" t="s">
        <v>8</v>
      </c>
      <c r="K3567" t="s">
        <v>1464</v>
      </c>
      <c r="L3567">
        <v>1</v>
      </c>
    </row>
    <row r="3568" spans="1:12" x14ac:dyDescent="0.2">
      <c r="A3568" s="1" t="d">
        <v>2023-02-27</v>
      </c>
      <c r="B3568" s="45">
        <v>-1</v>
      </c>
      <c r="C3568" t="s">
        <v>77</v>
      </c>
      <c r="D3568" t="str">
        <f>_xlfn.XLOOKUP(Table2[[#This Row],[Patron Group]],$R$10:$R$24,$S$10:$S$24)</f>
        <v>Undergraduate</v>
      </c>
      <c r="E3568" s="1" t="d">
        <v>2023-03-13</v>
      </c>
      <c r="F3568" t="s">
        <v>1214</v>
      </c>
      <c r="G3568" t="s">
        <v>2274</v>
      </c>
      <c r="H3568" t="str">
        <f>_xlfn.XLOOKUP(Table2[[#This Row],[Unique BarCode]],$N$10:$N$37,$O$10:$O$37)</f>
        <v>MacBook</v>
      </c>
      <c r="I3568" t="str">
        <f>_xlfn.XLOOKUP(Table2[[#This Row],[Unique BarCode]],$N$10:$N$37,$P$10:$P$37)</f>
        <v>Device</v>
      </c>
      <c r="J3568" t="s">
        <v>8</v>
      </c>
      <c r="K3568" t="s">
        <v>1214</v>
      </c>
      <c r="L3568">
        <v>1</v>
      </c>
    </row>
    <row r="3569" spans="1:12" x14ac:dyDescent="0.2">
      <c r="A3569" s="1" t="d">
        <v>2023-02-27</v>
      </c>
      <c r="B3569" s="45">
        <v>-1</v>
      </c>
      <c r="C3569" t="s">
        <v>77</v>
      </c>
      <c r="D3569" t="str">
        <f>_xlfn.XLOOKUP(Table2[[#This Row],[Patron Group]],$R$10:$R$24,$S$10:$S$24)</f>
        <v>Undergraduate</v>
      </c>
      <c r="E3569" s="1" t="d">
        <v>2023-03-13</v>
      </c>
      <c r="F3569" t="s">
        <v>1886</v>
      </c>
      <c r="G3569" t="s">
        <v>2274</v>
      </c>
      <c r="H3569" t="str">
        <f>_xlfn.XLOOKUP(Table2[[#This Row],[Unique BarCode]],$N$10:$N$37,$O$10:$O$37)</f>
        <v>MacBook</v>
      </c>
      <c r="I3569" t="str">
        <f>_xlfn.XLOOKUP(Table2[[#This Row],[Unique BarCode]],$N$10:$N$37,$P$10:$P$37)</f>
        <v>Device</v>
      </c>
      <c r="J3569" t="s">
        <v>8</v>
      </c>
      <c r="K3569" t="s">
        <v>1886</v>
      </c>
      <c r="L3569">
        <v>1</v>
      </c>
    </row>
    <row r="3570" spans="1:12" x14ac:dyDescent="0.2">
      <c r="A3570" s="1" t="d">
        <v>2023-02-27</v>
      </c>
      <c r="B3570" s="45">
        <v>-1</v>
      </c>
      <c r="C3570" t="s">
        <v>77</v>
      </c>
      <c r="D3570" t="str">
        <f>_xlfn.XLOOKUP(Table2[[#This Row],[Patron Group]],$R$10:$R$24,$S$10:$S$24)</f>
        <v>Undergraduate</v>
      </c>
      <c r="E3570" s="1" t="d">
        <v>2023-03-13</v>
      </c>
      <c r="F3570" t="s">
        <v>1545</v>
      </c>
      <c r="G3570" t="s">
        <v>2275</v>
      </c>
      <c r="H3570" t="str">
        <f>_xlfn.XLOOKUP(Table2[[#This Row],[Unique BarCode]],$N$10:$N$37,$O$10:$O$37)</f>
        <v>iPad</v>
      </c>
      <c r="I3570" t="str">
        <f>_xlfn.XLOOKUP(Table2[[#This Row],[Unique BarCode]],$N$10:$N$37,$P$10:$P$37)</f>
        <v>Device</v>
      </c>
      <c r="J3570" t="s">
        <v>8</v>
      </c>
      <c r="K3570" t="s">
        <v>1546</v>
      </c>
      <c r="L3570">
        <v>1</v>
      </c>
    </row>
    <row r="3571" spans="1:12" x14ac:dyDescent="0.2">
      <c r="A3571" s="1" t="d">
        <v>2023-02-27</v>
      </c>
      <c r="B3571" s="45">
        <v>-1</v>
      </c>
      <c r="C3571" t="s">
        <v>77</v>
      </c>
      <c r="D3571" t="str">
        <f>_xlfn.XLOOKUP(Table2[[#This Row],[Patron Group]],$R$10:$R$24,$S$10:$S$24)</f>
        <v>Undergraduate</v>
      </c>
      <c r="E3571" s="1" t="d">
        <v>2023-03-13</v>
      </c>
      <c r="F3571" t="s">
        <v>117</v>
      </c>
      <c r="G3571" t="s">
        <v>2275</v>
      </c>
      <c r="H3571" t="str">
        <f>_xlfn.XLOOKUP(Table2[[#This Row],[Unique BarCode]],$N$10:$N$37,$O$10:$O$37)</f>
        <v>iPad</v>
      </c>
      <c r="I3571" t="str">
        <f>_xlfn.XLOOKUP(Table2[[#This Row],[Unique BarCode]],$N$10:$N$37,$P$10:$P$37)</f>
        <v>Device</v>
      </c>
      <c r="J3571" t="s">
        <v>8</v>
      </c>
      <c r="K3571" t="s">
        <v>118</v>
      </c>
      <c r="L3571">
        <v>1</v>
      </c>
    </row>
    <row r="3572" spans="1:12" x14ac:dyDescent="0.2">
      <c r="A3572" s="1" t="d">
        <v>2023-02-27</v>
      </c>
      <c r="B3572" s="45">
        <v>-1</v>
      </c>
      <c r="C3572" t="s">
        <v>77</v>
      </c>
      <c r="D3572" t="str">
        <f>_xlfn.XLOOKUP(Table2[[#This Row],[Patron Group]],$R$10:$R$24,$S$10:$S$24)</f>
        <v>Undergraduate</v>
      </c>
      <c r="E3572" s="1" t="d">
        <v>2023-03-13</v>
      </c>
      <c r="F3572" t="s">
        <v>1218</v>
      </c>
      <c r="G3572" t="s">
        <v>2275</v>
      </c>
      <c r="H3572" t="str">
        <f>_xlfn.XLOOKUP(Table2[[#This Row],[Unique BarCode]],$N$10:$N$37,$O$10:$O$37)</f>
        <v>iPad</v>
      </c>
      <c r="I3572" t="str">
        <f>_xlfn.XLOOKUP(Table2[[#This Row],[Unique BarCode]],$N$10:$N$37,$P$10:$P$37)</f>
        <v>Device</v>
      </c>
      <c r="J3572" t="s">
        <v>8</v>
      </c>
      <c r="K3572" t="s">
        <v>1219</v>
      </c>
      <c r="L3572">
        <v>1</v>
      </c>
    </row>
    <row r="3573" spans="1:12" x14ac:dyDescent="0.2">
      <c r="A3573" s="1" t="d">
        <v>2023-02-27</v>
      </c>
      <c r="B3573" s="45">
        <v>-1</v>
      </c>
      <c r="C3573" t="s">
        <v>77</v>
      </c>
      <c r="D3573" t="str">
        <f>_xlfn.XLOOKUP(Table2[[#This Row],[Patron Group]],$R$10:$R$24,$S$10:$S$24)</f>
        <v>Undergraduate</v>
      </c>
      <c r="E3573" s="1" t="d">
        <v>2023-03-13</v>
      </c>
      <c r="F3573" t="s">
        <v>1887</v>
      </c>
      <c r="G3573" t="s">
        <v>2275</v>
      </c>
      <c r="H3573" t="str">
        <f>_xlfn.XLOOKUP(Table2[[#This Row],[Unique BarCode]],$N$10:$N$37,$O$10:$O$37)</f>
        <v>iPad</v>
      </c>
      <c r="I3573" t="str">
        <f>_xlfn.XLOOKUP(Table2[[#This Row],[Unique BarCode]],$N$10:$N$37,$P$10:$P$37)</f>
        <v>Device</v>
      </c>
      <c r="J3573" t="s">
        <v>8</v>
      </c>
      <c r="K3573" t="s">
        <v>1888</v>
      </c>
      <c r="L3573">
        <v>1</v>
      </c>
    </row>
    <row r="3574" spans="1:12" x14ac:dyDescent="0.2">
      <c r="A3574" s="1" t="d">
        <v>2023-02-27</v>
      </c>
      <c r="B3574" s="45">
        <v>-1</v>
      </c>
      <c r="C3574" t="s">
        <v>77</v>
      </c>
      <c r="D3574" t="str">
        <f>_xlfn.XLOOKUP(Table2[[#This Row],[Patron Group]],$R$10:$R$24,$S$10:$S$24)</f>
        <v>Undergraduate</v>
      </c>
      <c r="E3574" s="1" t="d">
        <v>2023-03-13</v>
      </c>
      <c r="F3574" t="s">
        <v>1889</v>
      </c>
      <c r="G3574" t="s">
        <v>2275</v>
      </c>
      <c r="H3574" t="str">
        <f>_xlfn.XLOOKUP(Table2[[#This Row],[Unique BarCode]],$N$10:$N$37,$O$10:$O$37)</f>
        <v>iPad</v>
      </c>
      <c r="I3574" t="str">
        <f>_xlfn.XLOOKUP(Table2[[#This Row],[Unique BarCode]],$N$10:$N$37,$P$10:$P$37)</f>
        <v>Device</v>
      </c>
      <c r="J3574" t="s">
        <v>8</v>
      </c>
      <c r="K3574" t="s">
        <v>1890</v>
      </c>
      <c r="L3574">
        <v>1</v>
      </c>
    </row>
    <row r="3575" spans="1:12" x14ac:dyDescent="0.2">
      <c r="A3575" s="1" t="d">
        <v>2023-02-27</v>
      </c>
      <c r="B3575" s="45">
        <v>-1</v>
      </c>
      <c r="C3575" t="s">
        <v>77</v>
      </c>
      <c r="D3575" t="str">
        <f>_xlfn.XLOOKUP(Table2[[#This Row],[Patron Group]],$R$10:$R$24,$S$10:$S$24)</f>
        <v>Undergraduate</v>
      </c>
      <c r="E3575" s="1" t="d">
        <v>2023-03-13</v>
      </c>
      <c r="F3575" t="s">
        <v>1865</v>
      </c>
      <c r="G3575" t="s">
        <v>2263</v>
      </c>
      <c r="H3575" t="str">
        <f>_xlfn.XLOOKUP(Table2[[#This Row],[Unique BarCode]],$N$10:$N$37,$O$10:$O$37)</f>
        <v>HP Laptop</v>
      </c>
      <c r="I3575" t="str">
        <f>_xlfn.XLOOKUP(Table2[[#This Row],[Unique BarCode]],$N$10:$N$37,$P$10:$P$37)</f>
        <v>Device</v>
      </c>
      <c r="J3575" t="s">
        <v>8</v>
      </c>
      <c r="K3575" t="s">
        <v>752</v>
      </c>
      <c r="L3575">
        <v>1</v>
      </c>
    </row>
    <row r="3576" spans="1:12" x14ac:dyDescent="0.2">
      <c r="A3576" s="1" t="d">
        <v>2023-02-27</v>
      </c>
      <c r="B3576" s="45">
        <v>5570469130006530</v>
      </c>
      <c r="C3576" t="s">
        <v>77</v>
      </c>
      <c r="D3576" t="str">
        <f>_xlfn.XLOOKUP(Table2[[#This Row],[Patron Group]],$R$10:$R$24,$S$10:$S$24)</f>
        <v>Undergraduate</v>
      </c>
      <c r="E3576" s="1" t="d">
        <v>2023-03-07</v>
      </c>
      <c r="F3576" t="s">
        <v>296</v>
      </c>
      <c r="G3576" t="s">
        <v>2274</v>
      </c>
      <c r="H3576" t="str">
        <f>_xlfn.XLOOKUP(Table2[[#This Row],[Unique BarCode]],$N$10:$N$37,$O$10:$O$37)</f>
        <v>MacBook</v>
      </c>
      <c r="I3576" t="str">
        <f>_xlfn.XLOOKUP(Table2[[#This Row],[Unique BarCode]],$N$10:$N$37,$P$10:$P$37)</f>
        <v>Device</v>
      </c>
      <c r="J3576" t="s">
        <v>8</v>
      </c>
      <c r="K3576" t="s">
        <v>296</v>
      </c>
      <c r="L3576">
        <v>1</v>
      </c>
    </row>
    <row r="3577" spans="1:12" x14ac:dyDescent="0.2">
      <c r="A3577" s="1" t="d">
        <v>2023-02-28</v>
      </c>
      <c r="B3577" s="45">
        <v>-1</v>
      </c>
      <c r="C3577" t="s">
        <v>15</v>
      </c>
      <c r="D3577" t="str">
        <f>_xlfn.XLOOKUP(Table2[[#This Row],[Patron Group]],$R$10:$R$24,$S$10:$S$24)</f>
        <v>Academic</v>
      </c>
      <c r="E3577" s="1" t="d">
        <v>2023-02-28</v>
      </c>
      <c r="F3577" t="s">
        <v>1493</v>
      </c>
      <c r="G3577" t="s">
        <v>2266</v>
      </c>
      <c r="H3577" t="str">
        <f>_xlfn.XLOOKUP(Table2[[#This Row],[Unique BarCode]],$N$10:$N$37,$O$10:$O$37)</f>
        <v>Headphones</v>
      </c>
      <c r="I3577" t="str">
        <f>_xlfn.XLOOKUP(Table2[[#This Row],[Unique BarCode]],$N$10:$N$37,$P$10:$P$37)</f>
        <v>Accessory</v>
      </c>
      <c r="J3577" t="s">
        <v>13</v>
      </c>
      <c r="K3577" t="s">
        <v>1494</v>
      </c>
      <c r="L3577">
        <v>1</v>
      </c>
    </row>
    <row r="3578" spans="1:12" x14ac:dyDescent="0.2">
      <c r="A3578" s="1" t="d">
        <v>2023-02-28</v>
      </c>
      <c r="B3578" s="45">
        <v>-1</v>
      </c>
      <c r="C3578" t="s">
        <v>15</v>
      </c>
      <c r="D3578" t="str">
        <f>_xlfn.XLOOKUP(Table2[[#This Row],[Patron Group]],$R$10:$R$24,$S$10:$S$24)</f>
        <v>Academic</v>
      </c>
      <c r="E3578" s="1" t="d">
        <v>2023-03-09</v>
      </c>
      <c r="F3578" t="s">
        <v>721</v>
      </c>
      <c r="G3578" t="s">
        <v>2273</v>
      </c>
      <c r="H3578" t="str">
        <f>_xlfn.XLOOKUP(Table2[[#This Row],[Unique BarCode]],$N$10:$N$37,$O$10:$O$37)</f>
        <v>ChromeBook</v>
      </c>
      <c r="I3578" t="str">
        <f>_xlfn.XLOOKUP(Table2[[#This Row],[Unique BarCode]],$N$10:$N$37,$P$10:$P$37)</f>
        <v>Device</v>
      </c>
      <c r="J3578" t="s">
        <v>49</v>
      </c>
      <c r="K3578" t="s">
        <v>722</v>
      </c>
      <c r="L3578">
        <v>1</v>
      </c>
    </row>
    <row r="3579" spans="1:12" x14ac:dyDescent="0.2">
      <c r="A3579" s="1" t="d">
        <v>2023-02-28</v>
      </c>
      <c r="B3579" s="45">
        <v>-1</v>
      </c>
      <c r="C3579" t="s">
        <v>20</v>
      </c>
      <c r="D3579" t="str">
        <f>_xlfn.XLOOKUP(Table2[[#This Row],[Patron Group]],$R$10:$R$24,$S$10:$S$24)</f>
        <v>Graduate</v>
      </c>
      <c r="E3579" s="1" t="d">
        <v>2023-02-28</v>
      </c>
      <c r="F3579" t="s">
        <v>1583</v>
      </c>
      <c r="G3579" t="s">
        <v>2288</v>
      </c>
      <c r="H3579" t="str">
        <f>_xlfn.XLOOKUP(Table2[[#This Row],[Unique BarCode]],$N$10:$N$37,$O$10:$O$37)</f>
        <v>Android Charger</v>
      </c>
      <c r="I3579" t="str">
        <f>_xlfn.XLOOKUP(Table2[[#This Row],[Unique BarCode]],$N$10:$N$37,$P$10:$P$37)</f>
        <v>Charger</v>
      </c>
      <c r="J3579" t="s">
        <v>13</v>
      </c>
      <c r="K3579" t="s">
        <v>1584</v>
      </c>
      <c r="L3579">
        <v>1</v>
      </c>
    </row>
    <row r="3580" spans="1:12" x14ac:dyDescent="0.2">
      <c r="A3580" s="1" t="d">
        <v>2023-02-28</v>
      </c>
      <c r="B3580" s="45">
        <v>-1</v>
      </c>
      <c r="C3580" t="s">
        <v>20</v>
      </c>
      <c r="D3580" t="str">
        <f>_xlfn.XLOOKUP(Table2[[#This Row],[Patron Group]],$R$10:$R$24,$S$10:$S$24)</f>
        <v>Graduate</v>
      </c>
      <c r="E3580" s="1" t="d">
        <v>2023-02-28</v>
      </c>
      <c r="F3580" t="s">
        <v>1628</v>
      </c>
      <c r="G3580" t="s">
        <v>2281</v>
      </c>
      <c r="H3580" t="str">
        <f>_xlfn.XLOOKUP(Table2[[#This Row],[Unique BarCode]],$N$10:$N$37,$O$10:$O$37)</f>
        <v>HDMIC</v>
      </c>
      <c r="I3580" t="str">
        <f>_xlfn.XLOOKUP(Table2[[#This Row],[Unique BarCode]],$N$10:$N$37,$P$10:$P$37)</f>
        <v>Cable</v>
      </c>
      <c r="J3580" t="s">
        <v>8</v>
      </c>
      <c r="K3580" t="s">
        <v>1629</v>
      </c>
      <c r="L3580">
        <v>1</v>
      </c>
    </row>
    <row r="3581" spans="1:12" x14ac:dyDescent="0.2">
      <c r="A3581" s="1" t="d">
        <v>2023-02-28</v>
      </c>
      <c r="B3581" s="45">
        <v>-1</v>
      </c>
      <c r="C3581" t="s">
        <v>20</v>
      </c>
      <c r="D3581" t="str">
        <f>_xlfn.XLOOKUP(Table2[[#This Row],[Patron Group]],$R$10:$R$24,$S$10:$S$24)</f>
        <v>Graduate</v>
      </c>
      <c r="E3581" s="1" t="d">
        <v>2023-02-28</v>
      </c>
      <c r="F3581" t="s">
        <v>86</v>
      </c>
      <c r="G3581" t="s">
        <v>2265</v>
      </c>
      <c r="H3581" t="str">
        <f>_xlfn.XLOOKUP(Table2[[#This Row],[Unique BarCode]],$N$10:$N$37,$O$10:$O$37)</f>
        <v>IPHONE</v>
      </c>
      <c r="I3581" t="str">
        <f>_xlfn.XLOOKUP(Table2[[#This Row],[Unique BarCode]],$N$10:$N$37,$P$10:$P$37)</f>
        <v>Charger</v>
      </c>
      <c r="J3581" t="s">
        <v>8</v>
      </c>
      <c r="K3581" t="s">
        <v>87</v>
      </c>
      <c r="L3581">
        <v>1</v>
      </c>
    </row>
    <row r="3582" spans="1:12" x14ac:dyDescent="0.2">
      <c r="A3582" s="1" t="d">
        <v>2023-02-28</v>
      </c>
      <c r="B3582" s="45">
        <v>-1</v>
      </c>
      <c r="C3582" t="s">
        <v>20</v>
      </c>
      <c r="D3582" t="str">
        <f>_xlfn.XLOOKUP(Table2[[#This Row],[Patron Group]],$R$10:$R$24,$S$10:$S$24)</f>
        <v>Graduate</v>
      </c>
      <c r="E3582" s="1" t="d">
        <v>2023-02-28</v>
      </c>
      <c r="F3582" t="s">
        <v>1875</v>
      </c>
      <c r="G3582" t="s">
        <v>2265</v>
      </c>
      <c r="H3582" t="str">
        <f>_xlfn.XLOOKUP(Table2[[#This Row],[Unique BarCode]],$N$10:$N$37,$O$10:$O$37)</f>
        <v>IPHONE</v>
      </c>
      <c r="I3582" t="str">
        <f>_xlfn.XLOOKUP(Table2[[#This Row],[Unique BarCode]],$N$10:$N$37,$P$10:$P$37)</f>
        <v>Charger</v>
      </c>
      <c r="J3582" t="s">
        <v>8</v>
      </c>
      <c r="K3582" t="s">
        <v>1876</v>
      </c>
      <c r="L3582">
        <v>1</v>
      </c>
    </row>
    <row r="3583" spans="1:12" x14ac:dyDescent="0.2">
      <c r="A3583" s="1" t="d">
        <v>2023-02-28</v>
      </c>
      <c r="B3583" s="45">
        <v>-1</v>
      </c>
      <c r="C3583" t="s">
        <v>20</v>
      </c>
      <c r="D3583" t="str">
        <f>_xlfn.XLOOKUP(Table2[[#This Row],[Patron Group]],$R$10:$R$24,$S$10:$S$24)</f>
        <v>Graduate</v>
      </c>
      <c r="E3583" s="1" t="d">
        <v>2023-02-28</v>
      </c>
      <c r="F3583" t="s">
        <v>220</v>
      </c>
      <c r="G3583" t="s">
        <v>2265</v>
      </c>
      <c r="H3583" t="str">
        <f>_xlfn.XLOOKUP(Table2[[#This Row],[Unique BarCode]],$N$10:$N$37,$O$10:$O$37)</f>
        <v>IPHONE</v>
      </c>
      <c r="I3583" t="str">
        <f>_xlfn.XLOOKUP(Table2[[#This Row],[Unique BarCode]],$N$10:$N$37,$P$10:$P$37)</f>
        <v>Charger</v>
      </c>
      <c r="J3583" t="s">
        <v>13</v>
      </c>
      <c r="K3583" t="s">
        <v>221</v>
      </c>
      <c r="L3583">
        <v>1</v>
      </c>
    </row>
    <row r="3584" spans="1:12" x14ac:dyDescent="0.2">
      <c r="A3584" s="1" t="d">
        <v>2023-02-28</v>
      </c>
      <c r="B3584" s="45">
        <v>-1</v>
      </c>
      <c r="C3584" t="s">
        <v>20</v>
      </c>
      <c r="D3584" t="str">
        <f>_xlfn.XLOOKUP(Table2[[#This Row],[Patron Group]],$R$10:$R$24,$S$10:$S$24)</f>
        <v>Graduate</v>
      </c>
      <c r="E3584" s="1" t="d">
        <v>2023-02-28</v>
      </c>
      <c r="F3584" t="s">
        <v>222</v>
      </c>
      <c r="G3584" t="s">
        <v>2265</v>
      </c>
      <c r="H3584" t="str">
        <f>_xlfn.XLOOKUP(Table2[[#This Row],[Unique BarCode]],$N$10:$N$37,$O$10:$O$37)</f>
        <v>IPHONE</v>
      </c>
      <c r="I3584" t="str">
        <f>_xlfn.XLOOKUP(Table2[[#This Row],[Unique BarCode]],$N$10:$N$37,$P$10:$P$37)</f>
        <v>Charger</v>
      </c>
      <c r="J3584" t="s">
        <v>13</v>
      </c>
      <c r="K3584" t="s">
        <v>223</v>
      </c>
      <c r="L3584">
        <v>1</v>
      </c>
    </row>
    <row r="3585" spans="1:12" x14ac:dyDescent="0.2">
      <c r="A3585" s="1" t="d">
        <v>2023-02-28</v>
      </c>
      <c r="B3585" s="45">
        <v>-1</v>
      </c>
      <c r="C3585" t="s">
        <v>20</v>
      </c>
      <c r="D3585" t="str">
        <f>_xlfn.XLOOKUP(Table2[[#This Row],[Patron Group]],$R$10:$R$24,$S$10:$S$24)</f>
        <v>Graduate</v>
      </c>
      <c r="E3585" s="1" t="d">
        <v>2023-02-28</v>
      </c>
      <c r="F3585" t="s">
        <v>266</v>
      </c>
      <c r="G3585" t="s">
        <v>2265</v>
      </c>
      <c r="H3585" t="str">
        <f>_xlfn.XLOOKUP(Table2[[#This Row],[Unique BarCode]],$N$10:$N$37,$O$10:$O$37)</f>
        <v>IPHONE</v>
      </c>
      <c r="I3585" t="str">
        <f>_xlfn.XLOOKUP(Table2[[#This Row],[Unique BarCode]],$N$10:$N$37,$P$10:$P$37)</f>
        <v>Charger</v>
      </c>
      <c r="J3585" t="s">
        <v>8</v>
      </c>
      <c r="L3585">
        <v>1</v>
      </c>
    </row>
    <row r="3586" spans="1:12" x14ac:dyDescent="0.2">
      <c r="A3586" s="1" t="d">
        <v>2023-02-28</v>
      </c>
      <c r="B3586" s="45">
        <v>-1</v>
      </c>
      <c r="C3586" t="s">
        <v>20</v>
      </c>
      <c r="D3586" t="str">
        <f>_xlfn.XLOOKUP(Table2[[#This Row],[Patron Group]],$R$10:$R$24,$S$10:$S$24)</f>
        <v>Graduate</v>
      </c>
      <c r="E3586" s="1" t="d">
        <v>2023-02-28</v>
      </c>
      <c r="F3586" t="s">
        <v>267</v>
      </c>
      <c r="G3586" t="s">
        <v>2268</v>
      </c>
      <c r="H3586" t="str">
        <f>_xlfn.XLOOKUP(Table2[[#This Row],[Unique BarCode]],$N$10:$N$37,$O$10:$O$37)</f>
        <v>MACCHRG</v>
      </c>
      <c r="I3586" t="str">
        <f>_xlfn.XLOOKUP(Table2[[#This Row],[Unique BarCode]],$N$10:$N$37,$P$10:$P$37)</f>
        <v>Charger</v>
      </c>
      <c r="J3586" t="s">
        <v>8</v>
      </c>
      <c r="K3586" t="s">
        <v>268</v>
      </c>
      <c r="L3586">
        <v>1</v>
      </c>
    </row>
    <row r="3587" spans="1:12" x14ac:dyDescent="0.2">
      <c r="A3587" s="1" t="d">
        <v>2023-02-28</v>
      </c>
      <c r="B3587" s="45">
        <v>-1</v>
      </c>
      <c r="C3587" t="s">
        <v>20</v>
      </c>
      <c r="D3587" t="str">
        <f>_xlfn.XLOOKUP(Table2[[#This Row],[Patron Group]],$R$10:$R$24,$S$10:$S$24)</f>
        <v>Graduate</v>
      </c>
      <c r="E3587" s="1" t="d">
        <v>2023-02-28</v>
      </c>
      <c r="F3587" t="s">
        <v>813</v>
      </c>
      <c r="G3587" t="s">
        <v>2268</v>
      </c>
      <c r="H3587" t="str">
        <f>_xlfn.XLOOKUP(Table2[[#This Row],[Unique BarCode]],$N$10:$N$37,$O$10:$O$37)</f>
        <v>MACCHRG</v>
      </c>
      <c r="I3587" t="str">
        <f>_xlfn.XLOOKUP(Table2[[#This Row],[Unique BarCode]],$N$10:$N$37,$P$10:$P$37)</f>
        <v>Charger</v>
      </c>
      <c r="J3587" t="s">
        <v>13</v>
      </c>
      <c r="K3587" t="s">
        <v>814</v>
      </c>
      <c r="L3587">
        <v>1</v>
      </c>
    </row>
    <row r="3588" spans="1:12" x14ac:dyDescent="0.2">
      <c r="A3588" s="1" t="d">
        <v>2023-02-28</v>
      </c>
      <c r="B3588" s="45">
        <v>-1</v>
      </c>
      <c r="C3588" t="s">
        <v>20</v>
      </c>
      <c r="D3588" t="str">
        <f>_xlfn.XLOOKUP(Table2[[#This Row],[Patron Group]],$R$10:$R$24,$S$10:$S$24)</f>
        <v>Graduate</v>
      </c>
      <c r="E3588" s="1" t="d">
        <v>2023-02-28</v>
      </c>
      <c r="F3588" t="s">
        <v>1688</v>
      </c>
      <c r="G3588" t="s">
        <v>2296</v>
      </c>
      <c r="H3588" t="str">
        <f>_xlfn.XLOOKUP(Table2[[#This Row],[Unique BarCode]],$N$10:$N$37,$O$10:$O$37)</f>
        <v>MACUSBC</v>
      </c>
      <c r="I3588" t="str">
        <f>_xlfn.XLOOKUP(Table2[[#This Row],[Unique BarCode]],$N$10:$N$37,$P$10:$P$37)</f>
        <v>Charger</v>
      </c>
      <c r="J3588" t="s">
        <v>8</v>
      </c>
      <c r="K3588" t="s">
        <v>225</v>
      </c>
      <c r="L3588">
        <v>1</v>
      </c>
    </row>
    <row r="3589" spans="1:12" x14ac:dyDescent="0.2">
      <c r="A3589" s="1" t="d">
        <v>2023-02-28</v>
      </c>
      <c r="B3589" s="45">
        <v>-1</v>
      </c>
      <c r="C3589" t="s">
        <v>20</v>
      </c>
      <c r="D3589" t="str">
        <f>_xlfn.XLOOKUP(Table2[[#This Row],[Patron Group]],$R$10:$R$24,$S$10:$S$24)</f>
        <v>Graduate</v>
      </c>
      <c r="E3589" s="1" t="d">
        <v>2023-02-28</v>
      </c>
      <c r="F3589" t="s">
        <v>1651</v>
      </c>
      <c r="G3589" t="s">
        <v>2296</v>
      </c>
      <c r="H3589" t="str">
        <f>_xlfn.XLOOKUP(Table2[[#This Row],[Unique BarCode]],$N$10:$N$37,$O$10:$O$37)</f>
        <v>MACUSBC</v>
      </c>
      <c r="I3589" t="str">
        <f>_xlfn.XLOOKUP(Table2[[#This Row],[Unique BarCode]],$N$10:$N$37,$P$10:$P$37)</f>
        <v>Charger</v>
      </c>
      <c r="J3589" t="s">
        <v>8</v>
      </c>
      <c r="K3589" t="s">
        <v>92</v>
      </c>
      <c r="L3589">
        <v>1</v>
      </c>
    </row>
    <row r="3590" spans="1:12" x14ac:dyDescent="0.2">
      <c r="A3590" s="1" t="d">
        <v>2023-02-28</v>
      </c>
      <c r="B3590" s="45">
        <v>-1</v>
      </c>
      <c r="C3590" t="s">
        <v>20</v>
      </c>
      <c r="D3590" t="str">
        <f>_xlfn.XLOOKUP(Table2[[#This Row],[Patron Group]],$R$10:$R$24,$S$10:$S$24)</f>
        <v>Graduate</v>
      </c>
      <c r="E3590" s="1" t="d">
        <v>2023-02-28</v>
      </c>
      <c r="F3590" t="s">
        <v>1633</v>
      </c>
      <c r="G3590" t="s">
        <v>2296</v>
      </c>
      <c r="H3590" t="str">
        <f>_xlfn.XLOOKUP(Table2[[#This Row],[Unique BarCode]],$N$10:$N$37,$O$10:$O$37)</f>
        <v>MACUSBC</v>
      </c>
      <c r="I3590" t="str">
        <f>_xlfn.XLOOKUP(Table2[[#This Row],[Unique BarCode]],$N$10:$N$37,$P$10:$P$37)</f>
        <v>Charger</v>
      </c>
      <c r="J3590" t="s">
        <v>8</v>
      </c>
      <c r="K3590" t="s">
        <v>844</v>
      </c>
      <c r="L3590">
        <v>1</v>
      </c>
    </row>
    <row r="3591" spans="1:12" x14ac:dyDescent="0.2">
      <c r="A3591" s="1" t="d">
        <v>2023-02-28</v>
      </c>
      <c r="B3591" s="45">
        <v>-1</v>
      </c>
      <c r="C3591" t="s">
        <v>20</v>
      </c>
      <c r="D3591" t="str">
        <f>_xlfn.XLOOKUP(Table2[[#This Row],[Patron Group]],$R$10:$R$24,$S$10:$S$24)</f>
        <v>Graduate</v>
      </c>
      <c r="E3591" s="1" t="d">
        <v>2023-02-28</v>
      </c>
      <c r="F3591" t="s">
        <v>1322</v>
      </c>
      <c r="G3591" t="s">
        <v>2294</v>
      </c>
      <c r="H3591" t="str">
        <f>_xlfn.XLOOKUP(Table2[[#This Row],[Unique BarCode]],$N$10:$N$37,$O$10:$O$37)</f>
        <v>UVGA</v>
      </c>
      <c r="I3591" t="str">
        <f>_xlfn.XLOOKUP(Table2[[#This Row],[Unique BarCode]],$N$10:$N$37,$P$10:$P$37)</f>
        <v>Cable</v>
      </c>
      <c r="J3591" t="s">
        <v>8</v>
      </c>
      <c r="K3591" t="s">
        <v>1323</v>
      </c>
      <c r="L3591">
        <v>1</v>
      </c>
    </row>
    <row r="3592" spans="1:12" x14ac:dyDescent="0.2">
      <c r="A3592" s="1" t="d">
        <v>2023-02-28</v>
      </c>
      <c r="B3592" s="45">
        <v>-1</v>
      </c>
      <c r="C3592" t="s">
        <v>20</v>
      </c>
      <c r="D3592" t="str">
        <f>_xlfn.XLOOKUP(Table2[[#This Row],[Patron Group]],$R$10:$R$24,$S$10:$S$24)</f>
        <v>Graduate</v>
      </c>
      <c r="E3592" s="1" t="d">
        <v>2023-02-28</v>
      </c>
      <c r="F3592" t="s">
        <v>557</v>
      </c>
      <c r="G3592" t="s">
        <v>2294</v>
      </c>
      <c r="H3592" t="str">
        <f>_xlfn.XLOOKUP(Table2[[#This Row],[Unique BarCode]],$N$10:$N$37,$O$10:$O$37)</f>
        <v>UVGA</v>
      </c>
      <c r="I3592" t="str">
        <f>_xlfn.XLOOKUP(Table2[[#This Row],[Unique BarCode]],$N$10:$N$37,$P$10:$P$37)</f>
        <v>Cable</v>
      </c>
      <c r="J3592" t="s">
        <v>13</v>
      </c>
      <c r="K3592" t="s">
        <v>558</v>
      </c>
      <c r="L3592">
        <v>1</v>
      </c>
    </row>
    <row r="3593" spans="1:12" x14ac:dyDescent="0.2">
      <c r="A3593" s="1" t="d">
        <v>2023-02-28</v>
      </c>
      <c r="B3593" s="45">
        <v>-1</v>
      </c>
      <c r="C3593" t="s">
        <v>20</v>
      </c>
      <c r="D3593" t="str">
        <f>_xlfn.XLOOKUP(Table2[[#This Row],[Patron Group]],$R$10:$R$24,$S$10:$S$24)</f>
        <v>Graduate</v>
      </c>
      <c r="E3593" s="1" t="d">
        <v>2023-02-28</v>
      </c>
      <c r="F3593" t="s">
        <v>817</v>
      </c>
      <c r="G3593" t="s">
        <v>2272</v>
      </c>
      <c r="H3593" t="str">
        <f>_xlfn.XLOOKUP(Table2[[#This Row],[Unique BarCode]],$N$10:$N$37,$O$10:$O$37)</f>
        <v>WALLADPT</v>
      </c>
      <c r="I3593" t="str">
        <f>_xlfn.XLOOKUP(Table2[[#This Row],[Unique BarCode]],$N$10:$N$37,$P$10:$P$37)</f>
        <v>Charger</v>
      </c>
      <c r="J3593" t="s">
        <v>13</v>
      </c>
      <c r="K3593" t="s">
        <v>818</v>
      </c>
      <c r="L3593">
        <v>1</v>
      </c>
    </row>
    <row r="3594" spans="1:12" x14ac:dyDescent="0.2">
      <c r="A3594" s="1" t="d">
        <v>2023-02-28</v>
      </c>
      <c r="B3594" s="45">
        <v>-1</v>
      </c>
      <c r="C3594" t="s">
        <v>20</v>
      </c>
      <c r="D3594" t="str">
        <f>_xlfn.XLOOKUP(Table2[[#This Row],[Patron Group]],$R$10:$R$24,$S$10:$S$24)</f>
        <v>Graduate</v>
      </c>
      <c r="E3594" s="1" t="d">
        <v>2023-02-28</v>
      </c>
      <c r="F3594" t="s">
        <v>1326</v>
      </c>
      <c r="G3594" t="s">
        <v>2272</v>
      </c>
      <c r="H3594" t="str">
        <f>_xlfn.XLOOKUP(Table2[[#This Row],[Unique BarCode]],$N$10:$N$37,$O$10:$O$37)</f>
        <v>WALLADPT</v>
      </c>
      <c r="I3594" t="str">
        <f>_xlfn.XLOOKUP(Table2[[#This Row],[Unique BarCode]],$N$10:$N$37,$P$10:$P$37)</f>
        <v>Charger</v>
      </c>
      <c r="J3594" t="s">
        <v>8</v>
      </c>
      <c r="K3594" t="s">
        <v>1327</v>
      </c>
      <c r="L3594">
        <v>1</v>
      </c>
    </row>
    <row r="3595" spans="1:12" x14ac:dyDescent="0.2">
      <c r="A3595" s="1" t="d">
        <v>2023-02-28</v>
      </c>
      <c r="B3595" s="45">
        <v>-1</v>
      </c>
      <c r="C3595" t="s">
        <v>20</v>
      </c>
      <c r="D3595" t="str">
        <f>_xlfn.XLOOKUP(Table2[[#This Row],[Patron Group]],$R$10:$R$24,$S$10:$S$24)</f>
        <v>Graduate</v>
      </c>
      <c r="E3595" s="1" t="d">
        <v>2023-03-03</v>
      </c>
      <c r="F3595" t="s">
        <v>1402</v>
      </c>
      <c r="G3595" t="s">
        <v>2276</v>
      </c>
      <c r="H3595" t="str">
        <f>_xlfn.XLOOKUP(Table2[[#This Row],[Unique BarCode]],$N$10:$N$37,$O$10:$O$37)</f>
        <v>CALC</v>
      </c>
      <c r="I3595" t="str">
        <f>_xlfn.XLOOKUP(Table2[[#This Row],[Unique BarCode]],$N$10:$N$37,$P$10:$P$37)</f>
        <v>Accessory</v>
      </c>
      <c r="J3595" t="s">
        <v>8</v>
      </c>
      <c r="L3595">
        <v>1</v>
      </c>
    </row>
    <row r="3596" spans="1:12" x14ac:dyDescent="0.2">
      <c r="A3596" s="1" t="d">
        <v>2023-02-28</v>
      </c>
      <c r="B3596" s="45">
        <v>-1</v>
      </c>
      <c r="C3596" t="s">
        <v>20</v>
      </c>
      <c r="D3596" t="str">
        <f>_xlfn.XLOOKUP(Table2[[#This Row],[Patron Group]],$R$10:$R$24,$S$10:$S$24)</f>
        <v>Graduate</v>
      </c>
      <c r="E3596" s="1" t="d">
        <v>2023-03-07</v>
      </c>
      <c r="F3596" t="s">
        <v>689</v>
      </c>
      <c r="G3596" t="s">
        <v>2273</v>
      </c>
      <c r="H3596" t="str">
        <f>_xlfn.XLOOKUP(Table2[[#This Row],[Unique BarCode]],$N$10:$N$37,$O$10:$O$37)</f>
        <v>ChromeBook</v>
      </c>
      <c r="I3596" t="str">
        <f>_xlfn.XLOOKUP(Table2[[#This Row],[Unique BarCode]],$N$10:$N$37,$P$10:$P$37)</f>
        <v>Device</v>
      </c>
      <c r="J3596" t="s">
        <v>13</v>
      </c>
      <c r="K3596" t="s">
        <v>690</v>
      </c>
      <c r="L3596">
        <v>1</v>
      </c>
    </row>
    <row r="3597" spans="1:12" x14ac:dyDescent="0.2">
      <c r="A3597" s="1" t="d">
        <v>2023-02-28</v>
      </c>
      <c r="B3597" s="45">
        <v>-1</v>
      </c>
      <c r="C3597" t="s">
        <v>20</v>
      </c>
      <c r="D3597" t="str">
        <f>_xlfn.XLOOKUP(Table2[[#This Row],[Patron Group]],$R$10:$R$24,$S$10:$S$24)</f>
        <v>Graduate</v>
      </c>
      <c r="E3597" s="1" t="d">
        <v>2023-03-07</v>
      </c>
      <c r="F3597" t="s">
        <v>691</v>
      </c>
      <c r="G3597" t="s">
        <v>2273</v>
      </c>
      <c r="H3597" t="str">
        <f>_xlfn.XLOOKUP(Table2[[#This Row],[Unique BarCode]],$N$10:$N$37,$O$10:$O$37)</f>
        <v>ChromeBook</v>
      </c>
      <c r="I3597" t="str">
        <f>_xlfn.XLOOKUP(Table2[[#This Row],[Unique BarCode]],$N$10:$N$37,$P$10:$P$37)</f>
        <v>Device</v>
      </c>
      <c r="J3597" t="s">
        <v>13</v>
      </c>
      <c r="K3597" t="s">
        <v>692</v>
      </c>
      <c r="L3597">
        <v>1</v>
      </c>
    </row>
    <row r="3598" spans="1:12" x14ac:dyDescent="0.2">
      <c r="A3598" s="1" t="d">
        <v>2023-02-28</v>
      </c>
      <c r="B3598" s="45">
        <v>-1</v>
      </c>
      <c r="C3598" t="s">
        <v>20</v>
      </c>
      <c r="D3598" t="str">
        <f>_xlfn.XLOOKUP(Table2[[#This Row],[Patron Group]],$R$10:$R$24,$S$10:$S$24)</f>
        <v>Graduate</v>
      </c>
      <c r="E3598" s="1" t="d">
        <v>2023-03-07</v>
      </c>
      <c r="F3598" t="s">
        <v>1608</v>
      </c>
      <c r="G3598" t="s">
        <v>2273</v>
      </c>
      <c r="H3598" t="str">
        <f>_xlfn.XLOOKUP(Table2[[#This Row],[Unique BarCode]],$N$10:$N$37,$O$10:$O$37)</f>
        <v>ChromeBook</v>
      </c>
      <c r="I3598" t="str">
        <f>_xlfn.XLOOKUP(Table2[[#This Row],[Unique BarCode]],$N$10:$N$37,$P$10:$P$37)</f>
        <v>Device</v>
      </c>
      <c r="J3598" t="s">
        <v>13</v>
      </c>
      <c r="K3598" t="s">
        <v>1609</v>
      </c>
      <c r="L3598">
        <v>1</v>
      </c>
    </row>
    <row r="3599" spans="1:12" x14ac:dyDescent="0.2">
      <c r="A3599" s="1" t="d">
        <v>2023-02-28</v>
      </c>
      <c r="B3599" s="45">
        <v>-1</v>
      </c>
      <c r="C3599" t="s">
        <v>20</v>
      </c>
      <c r="D3599" t="str">
        <f>_xlfn.XLOOKUP(Table2[[#This Row],[Patron Group]],$R$10:$R$24,$S$10:$S$24)</f>
        <v>Graduate</v>
      </c>
      <c r="E3599" s="1" t="d">
        <v>2023-03-07</v>
      </c>
      <c r="F3599" t="s">
        <v>863</v>
      </c>
      <c r="G3599" t="s">
        <v>2273</v>
      </c>
      <c r="H3599" t="str">
        <f>_xlfn.XLOOKUP(Table2[[#This Row],[Unique BarCode]],$N$10:$N$37,$O$10:$O$37)</f>
        <v>ChromeBook</v>
      </c>
      <c r="I3599" t="str">
        <f>_xlfn.XLOOKUP(Table2[[#This Row],[Unique BarCode]],$N$10:$N$37,$P$10:$P$37)</f>
        <v>Device</v>
      </c>
      <c r="J3599" t="s">
        <v>49</v>
      </c>
      <c r="K3599" t="s">
        <v>864</v>
      </c>
      <c r="L3599">
        <v>1</v>
      </c>
    </row>
    <row r="3600" spans="1:12" x14ac:dyDescent="0.2">
      <c r="A3600" s="1" t="d">
        <v>2023-02-28</v>
      </c>
      <c r="B3600" s="45">
        <v>-1</v>
      </c>
      <c r="C3600" t="s">
        <v>20</v>
      </c>
      <c r="D3600" t="str">
        <f>_xlfn.XLOOKUP(Table2[[#This Row],[Patron Group]],$R$10:$R$24,$S$10:$S$24)</f>
        <v>Graduate</v>
      </c>
      <c r="E3600" s="1" t="d">
        <v>2023-03-07</v>
      </c>
      <c r="F3600" t="s">
        <v>685</v>
      </c>
      <c r="G3600" t="s">
        <v>2273</v>
      </c>
      <c r="H3600" t="str">
        <f>_xlfn.XLOOKUP(Table2[[#This Row],[Unique BarCode]],$N$10:$N$37,$O$10:$O$37)</f>
        <v>ChromeBook</v>
      </c>
      <c r="I3600" t="str">
        <f>_xlfn.XLOOKUP(Table2[[#This Row],[Unique BarCode]],$N$10:$N$37,$P$10:$P$37)</f>
        <v>Device</v>
      </c>
      <c r="J3600" t="s">
        <v>49</v>
      </c>
      <c r="K3600" t="s">
        <v>686</v>
      </c>
      <c r="L3600">
        <v>1</v>
      </c>
    </row>
    <row r="3601" spans="1:12" x14ac:dyDescent="0.2">
      <c r="A3601" s="1" t="d">
        <v>2023-02-28</v>
      </c>
      <c r="B3601" s="45">
        <v>-1</v>
      </c>
      <c r="C3601" t="s">
        <v>20</v>
      </c>
      <c r="D3601" t="str">
        <f>_xlfn.XLOOKUP(Table2[[#This Row],[Patron Group]],$R$10:$R$24,$S$10:$S$24)</f>
        <v>Graduate</v>
      </c>
      <c r="E3601" s="1" t="d">
        <v>2023-03-07</v>
      </c>
      <c r="F3601" t="s">
        <v>819</v>
      </c>
      <c r="G3601" t="s">
        <v>2273</v>
      </c>
      <c r="H3601" t="str">
        <f>_xlfn.XLOOKUP(Table2[[#This Row],[Unique BarCode]],$N$10:$N$37,$O$10:$O$37)</f>
        <v>ChromeBook</v>
      </c>
      <c r="I3601" t="str">
        <f>_xlfn.XLOOKUP(Table2[[#This Row],[Unique BarCode]],$N$10:$N$37,$P$10:$P$37)</f>
        <v>Device</v>
      </c>
      <c r="J3601" t="s">
        <v>8</v>
      </c>
      <c r="K3601" t="s">
        <v>820</v>
      </c>
      <c r="L3601">
        <v>1</v>
      </c>
    </row>
    <row r="3602" spans="1:12" x14ac:dyDescent="0.2">
      <c r="A3602" s="1" t="d">
        <v>2023-02-28</v>
      </c>
      <c r="B3602" s="45">
        <v>-1</v>
      </c>
      <c r="C3602" t="s">
        <v>20</v>
      </c>
      <c r="D3602" t="str">
        <f>_xlfn.XLOOKUP(Table2[[#This Row],[Patron Group]],$R$10:$R$24,$S$10:$S$24)</f>
        <v>Graduate</v>
      </c>
      <c r="E3602" s="1" t="d">
        <v>2023-03-14</v>
      </c>
      <c r="F3602" t="s">
        <v>689</v>
      </c>
      <c r="G3602" t="s">
        <v>2273</v>
      </c>
      <c r="H3602" t="str">
        <f>_xlfn.XLOOKUP(Table2[[#This Row],[Unique BarCode]],$N$10:$N$37,$O$10:$O$37)</f>
        <v>ChromeBook</v>
      </c>
      <c r="I3602" t="str">
        <f>_xlfn.XLOOKUP(Table2[[#This Row],[Unique BarCode]],$N$10:$N$37,$P$10:$P$37)</f>
        <v>Device</v>
      </c>
      <c r="J3602" t="s">
        <v>13</v>
      </c>
      <c r="K3602" t="s">
        <v>690</v>
      </c>
      <c r="L3602">
        <v>1</v>
      </c>
    </row>
    <row r="3603" spans="1:12" x14ac:dyDescent="0.2">
      <c r="A3603" s="1" t="d">
        <v>2023-02-28</v>
      </c>
      <c r="B3603" s="45">
        <v>-1</v>
      </c>
      <c r="C3603" t="s">
        <v>20</v>
      </c>
      <c r="D3603" t="str">
        <f>_xlfn.XLOOKUP(Table2[[#This Row],[Patron Group]],$R$10:$R$24,$S$10:$S$24)</f>
        <v>Graduate</v>
      </c>
      <c r="E3603" s="1" t="d">
        <v>2023-03-14</v>
      </c>
      <c r="F3603" t="s">
        <v>1565</v>
      </c>
      <c r="G3603" t="s">
        <v>2274</v>
      </c>
      <c r="H3603" t="str">
        <f>_xlfn.XLOOKUP(Table2[[#This Row],[Unique BarCode]],$N$10:$N$37,$O$10:$O$37)</f>
        <v>MacBook</v>
      </c>
      <c r="I3603" t="str">
        <f>_xlfn.XLOOKUP(Table2[[#This Row],[Unique BarCode]],$N$10:$N$37,$P$10:$P$37)</f>
        <v>Device</v>
      </c>
      <c r="J3603" t="s">
        <v>8</v>
      </c>
      <c r="K3603" t="s">
        <v>1566</v>
      </c>
      <c r="L3603">
        <v>1</v>
      </c>
    </row>
    <row r="3604" spans="1:12" x14ac:dyDescent="0.2">
      <c r="A3604" s="1" t="d">
        <v>2023-02-28</v>
      </c>
      <c r="B3604" s="45">
        <v>-1</v>
      </c>
      <c r="C3604" t="s">
        <v>20</v>
      </c>
      <c r="D3604" t="str">
        <f>_xlfn.XLOOKUP(Table2[[#This Row],[Patron Group]],$R$10:$R$24,$S$10:$S$24)</f>
        <v>Graduate</v>
      </c>
      <c r="E3604" s="1" t="d">
        <v>2023-03-14</v>
      </c>
      <c r="F3604" t="s">
        <v>896</v>
      </c>
      <c r="G3604" t="s">
        <v>2275</v>
      </c>
      <c r="H3604" t="str">
        <f>_xlfn.XLOOKUP(Table2[[#This Row],[Unique BarCode]],$N$10:$N$37,$O$10:$O$37)</f>
        <v>iPad</v>
      </c>
      <c r="I3604" t="str">
        <f>_xlfn.XLOOKUP(Table2[[#This Row],[Unique BarCode]],$N$10:$N$37,$P$10:$P$37)</f>
        <v>Device</v>
      </c>
      <c r="J3604" t="s">
        <v>8</v>
      </c>
      <c r="L3604">
        <v>1</v>
      </c>
    </row>
    <row r="3605" spans="1:12" x14ac:dyDescent="0.2">
      <c r="A3605" s="1" t="d">
        <v>2023-02-28</v>
      </c>
      <c r="B3605" s="45">
        <v>-1</v>
      </c>
      <c r="C3605" t="s">
        <v>20</v>
      </c>
      <c r="D3605" t="str">
        <f>_xlfn.XLOOKUP(Table2[[#This Row],[Patron Group]],$R$10:$R$24,$S$10:$S$24)</f>
        <v>Graduate</v>
      </c>
      <c r="E3605" s="1" t="d">
        <v>2023-03-14</v>
      </c>
      <c r="F3605" t="s">
        <v>120</v>
      </c>
      <c r="G3605" t="s">
        <v>2275</v>
      </c>
      <c r="H3605" t="str">
        <f>_xlfn.XLOOKUP(Table2[[#This Row],[Unique BarCode]],$N$10:$N$37,$O$10:$O$37)</f>
        <v>iPad</v>
      </c>
      <c r="I3605" t="str">
        <f>_xlfn.XLOOKUP(Table2[[#This Row],[Unique BarCode]],$N$10:$N$37,$P$10:$P$37)</f>
        <v>Device</v>
      </c>
      <c r="J3605" t="s">
        <v>8</v>
      </c>
      <c r="L3605">
        <v>1</v>
      </c>
    </row>
    <row r="3606" spans="1:12" x14ac:dyDescent="0.2">
      <c r="A3606" s="1" t="d">
        <v>2023-02-28</v>
      </c>
      <c r="B3606" s="45">
        <v>-1</v>
      </c>
      <c r="C3606" t="s">
        <v>20</v>
      </c>
      <c r="D3606" t="str">
        <f>_xlfn.XLOOKUP(Table2[[#This Row],[Patron Group]],$R$10:$R$24,$S$10:$S$24)</f>
        <v>Graduate</v>
      </c>
      <c r="E3606" s="1" t="d">
        <v>2023-03-14</v>
      </c>
      <c r="F3606" t="s">
        <v>1891</v>
      </c>
      <c r="G3606" t="s">
        <v>2263</v>
      </c>
      <c r="H3606" t="str">
        <f>_xlfn.XLOOKUP(Table2[[#This Row],[Unique BarCode]],$N$10:$N$37,$O$10:$O$37)</f>
        <v>HP Laptop</v>
      </c>
      <c r="I3606" t="str">
        <f>_xlfn.XLOOKUP(Table2[[#This Row],[Unique BarCode]],$N$10:$N$37,$P$10:$P$37)</f>
        <v>Device</v>
      </c>
      <c r="J3606" t="s">
        <v>8</v>
      </c>
      <c r="K3606" t="s">
        <v>1076</v>
      </c>
      <c r="L3606">
        <v>1</v>
      </c>
    </row>
    <row r="3607" spans="1:12" x14ac:dyDescent="0.2">
      <c r="A3607" s="1" t="d">
        <v>2023-02-28</v>
      </c>
      <c r="B3607" s="45">
        <v>-1</v>
      </c>
      <c r="C3607" t="s">
        <v>66</v>
      </c>
      <c r="D3607" t="str">
        <f>_xlfn.XLOOKUP(Table2[[#This Row],[Patron Group]],$R$10:$R$24,$S$10:$S$24)</f>
        <v>Graduate</v>
      </c>
      <c r="E3607" s="1" t="d">
        <v>2023-02-28</v>
      </c>
      <c r="F3607" t="s">
        <v>847</v>
      </c>
      <c r="G3607" t="s">
        <v>2271</v>
      </c>
      <c r="H3607" t="str">
        <f>_xlfn.XLOOKUP(Table2[[#This Row],[Unique BarCode]],$N$10:$N$37,$O$10:$O$37)</f>
        <v>OMNI</v>
      </c>
      <c r="I3607" t="str">
        <f>_xlfn.XLOOKUP(Table2[[#This Row],[Unique BarCode]],$N$10:$N$37,$P$10:$P$37)</f>
        <v>Charger</v>
      </c>
      <c r="J3607" t="s">
        <v>68</v>
      </c>
      <c r="K3607" t="s">
        <v>848</v>
      </c>
      <c r="L3607">
        <v>1</v>
      </c>
    </row>
    <row r="3608" spans="1:12" x14ac:dyDescent="0.2">
      <c r="A3608" s="1" t="d">
        <v>2023-02-28</v>
      </c>
      <c r="B3608" s="45">
        <v>-1</v>
      </c>
      <c r="C3608" t="s">
        <v>70</v>
      </c>
      <c r="D3608" t="str">
        <f>_xlfn.XLOOKUP(Table2[[#This Row],[Patron Group]],$R$10:$R$24,$S$10:$S$24)</f>
        <v>Undergraduate</v>
      </c>
      <c r="E3608" s="1" t="d">
        <v>2023-02-28</v>
      </c>
      <c r="F3608" t="s">
        <v>1750</v>
      </c>
      <c r="G3608" t="s">
        <v>2296</v>
      </c>
      <c r="H3608" t="str">
        <f>_xlfn.XLOOKUP(Table2[[#This Row],[Unique BarCode]],$N$10:$N$37,$O$10:$O$37)</f>
        <v>MACUSBC</v>
      </c>
      <c r="I3608" t="str">
        <f>_xlfn.XLOOKUP(Table2[[#This Row],[Unique BarCode]],$N$10:$N$37,$P$10:$P$37)</f>
        <v>Charger</v>
      </c>
      <c r="J3608" t="s">
        <v>128</v>
      </c>
      <c r="K3608" t="s">
        <v>439</v>
      </c>
      <c r="L3608">
        <v>1</v>
      </c>
    </row>
    <row r="3609" spans="1:12" x14ac:dyDescent="0.2">
      <c r="A3609" s="1" t="d">
        <v>2023-02-28</v>
      </c>
      <c r="B3609" s="45">
        <v>-1</v>
      </c>
      <c r="C3609" t="s">
        <v>74</v>
      </c>
      <c r="D3609" t="str">
        <f>_xlfn.XLOOKUP(Table2[[#This Row],[Patron Group]],$R$10:$R$24,$S$10:$S$24)</f>
        <v>Staff</v>
      </c>
      <c r="E3609" s="1" t="d">
        <v>2023-02-28</v>
      </c>
      <c r="F3609" t="s">
        <v>1002</v>
      </c>
      <c r="G3609" t="s">
        <v>2298</v>
      </c>
      <c r="H3609" t="str">
        <f>_xlfn.XLOOKUP(Table2[[#This Row],[Unique BarCode]],$N$10:$N$37,$O$10:$O$37)</f>
        <v>ANKER</v>
      </c>
      <c r="I3609" t="str">
        <f>_xlfn.XLOOKUP(Table2[[#This Row],[Unique BarCode]],$N$10:$N$37,$P$10:$P$37)</f>
        <v>Charger</v>
      </c>
      <c r="J3609" t="s">
        <v>8</v>
      </c>
      <c r="L3609">
        <v>1</v>
      </c>
    </row>
    <row r="3610" spans="1:12" x14ac:dyDescent="0.2">
      <c r="A3610" s="1" t="d">
        <v>2023-02-28</v>
      </c>
      <c r="B3610" s="45">
        <v>-1</v>
      </c>
      <c r="C3610" t="s">
        <v>74</v>
      </c>
      <c r="D3610" t="str">
        <f>_xlfn.XLOOKUP(Table2[[#This Row],[Patron Group]],$R$10:$R$24,$S$10:$S$24)</f>
        <v>Staff</v>
      </c>
      <c r="E3610" s="1" t="d">
        <v>2023-02-28</v>
      </c>
      <c r="F3610" t="s">
        <v>1346</v>
      </c>
      <c r="G3610" t="s">
        <v>2298</v>
      </c>
      <c r="H3610" t="str">
        <f>_xlfn.XLOOKUP(Table2[[#This Row],[Unique BarCode]],$N$10:$N$37,$O$10:$O$37)</f>
        <v>ANKER</v>
      </c>
      <c r="I3610" t="str">
        <f>_xlfn.XLOOKUP(Table2[[#This Row],[Unique BarCode]],$N$10:$N$37,$P$10:$P$37)</f>
        <v>Charger</v>
      </c>
      <c r="J3610" t="s">
        <v>8</v>
      </c>
      <c r="L3610">
        <v>1</v>
      </c>
    </row>
    <row r="3611" spans="1:12" x14ac:dyDescent="0.2">
      <c r="A3611" s="1" t="d">
        <v>2023-02-28</v>
      </c>
      <c r="B3611" s="45">
        <v>-1</v>
      </c>
      <c r="C3611" t="s">
        <v>74</v>
      </c>
      <c r="D3611" t="str">
        <f>_xlfn.XLOOKUP(Table2[[#This Row],[Patron Group]],$R$10:$R$24,$S$10:$S$24)</f>
        <v>Staff</v>
      </c>
      <c r="E3611" s="1" t="d">
        <v>2023-02-28</v>
      </c>
      <c r="F3611" t="s">
        <v>1775</v>
      </c>
      <c r="G3611" t="s">
        <v>2266</v>
      </c>
      <c r="H3611" t="str">
        <f>_xlfn.XLOOKUP(Table2[[#This Row],[Unique BarCode]],$N$10:$N$37,$O$10:$O$37)</f>
        <v>Headphones</v>
      </c>
      <c r="I3611" t="str">
        <f>_xlfn.XLOOKUP(Table2[[#This Row],[Unique BarCode]],$N$10:$N$37,$P$10:$P$37)</f>
        <v>Accessory</v>
      </c>
      <c r="J3611" t="s">
        <v>49</v>
      </c>
      <c r="K3611" t="s">
        <v>1776</v>
      </c>
      <c r="L3611">
        <v>1</v>
      </c>
    </row>
    <row r="3612" spans="1:12" x14ac:dyDescent="0.2">
      <c r="A3612" s="1" t="d">
        <v>2023-02-28</v>
      </c>
      <c r="B3612" s="45">
        <v>-1</v>
      </c>
      <c r="C3612" t="s">
        <v>74</v>
      </c>
      <c r="D3612" t="str">
        <f>_xlfn.XLOOKUP(Table2[[#This Row],[Patron Group]],$R$10:$R$24,$S$10:$S$24)</f>
        <v>Staff</v>
      </c>
      <c r="E3612" s="1" t="d">
        <v>2023-02-28</v>
      </c>
      <c r="F3612" t="s">
        <v>1892</v>
      </c>
      <c r="G3612" t="s">
        <v>2271</v>
      </c>
      <c r="H3612" t="str">
        <f>_xlfn.XLOOKUP(Table2[[#This Row],[Unique BarCode]],$N$10:$N$37,$O$10:$O$37)</f>
        <v>OMNI</v>
      </c>
      <c r="I3612" t="str">
        <f>_xlfn.XLOOKUP(Table2[[#This Row],[Unique BarCode]],$N$10:$N$37,$P$10:$P$37)</f>
        <v>Charger</v>
      </c>
      <c r="J3612" t="s">
        <v>8</v>
      </c>
      <c r="L3612">
        <v>1</v>
      </c>
    </row>
    <row r="3613" spans="1:12" x14ac:dyDescent="0.2">
      <c r="A3613" s="1" t="d">
        <v>2023-02-28</v>
      </c>
      <c r="B3613" s="45">
        <v>-1</v>
      </c>
      <c r="C3613" t="s">
        <v>74</v>
      </c>
      <c r="D3613" t="str">
        <f>_xlfn.XLOOKUP(Table2[[#This Row],[Patron Group]],$R$10:$R$24,$S$10:$S$24)</f>
        <v>Staff</v>
      </c>
      <c r="E3613" s="1" t="d">
        <v>2023-02-28</v>
      </c>
      <c r="F3613" t="s">
        <v>1893</v>
      </c>
      <c r="G3613" t="s">
        <v>2271</v>
      </c>
      <c r="H3613" t="str">
        <f>_xlfn.XLOOKUP(Table2[[#This Row],[Unique BarCode]],$N$10:$N$37,$O$10:$O$37)</f>
        <v>OMNI</v>
      </c>
      <c r="I3613" t="str">
        <f>_xlfn.XLOOKUP(Table2[[#This Row],[Unique BarCode]],$N$10:$N$37,$P$10:$P$37)</f>
        <v>Charger</v>
      </c>
      <c r="J3613" t="s">
        <v>8</v>
      </c>
      <c r="L3613">
        <v>1</v>
      </c>
    </row>
    <row r="3614" spans="1:12" x14ac:dyDescent="0.2">
      <c r="A3614" s="1" t="d">
        <v>2023-02-28</v>
      </c>
      <c r="B3614" s="45">
        <v>-1</v>
      </c>
      <c r="C3614" t="s">
        <v>74</v>
      </c>
      <c r="D3614" t="str">
        <f>_xlfn.XLOOKUP(Table2[[#This Row],[Patron Group]],$R$10:$R$24,$S$10:$S$24)</f>
        <v>Staff</v>
      </c>
      <c r="E3614" s="1" t="d">
        <v>2023-02-28</v>
      </c>
      <c r="F3614" t="s">
        <v>1894</v>
      </c>
      <c r="G3614" t="s">
        <v>2271</v>
      </c>
      <c r="H3614" t="str">
        <f>_xlfn.XLOOKUP(Table2[[#This Row],[Unique BarCode]],$N$10:$N$37,$O$10:$O$37)</f>
        <v>OMNI</v>
      </c>
      <c r="I3614" t="str">
        <f>_xlfn.XLOOKUP(Table2[[#This Row],[Unique BarCode]],$N$10:$N$37,$P$10:$P$37)</f>
        <v>Charger</v>
      </c>
      <c r="J3614" t="s">
        <v>8</v>
      </c>
      <c r="L3614">
        <v>1</v>
      </c>
    </row>
    <row r="3615" spans="1:12" x14ac:dyDescent="0.2">
      <c r="A3615" s="1" t="d">
        <v>2023-02-28</v>
      </c>
      <c r="B3615" s="45">
        <v>-1</v>
      </c>
      <c r="C3615" t="s">
        <v>74</v>
      </c>
      <c r="D3615" t="str">
        <f>_xlfn.XLOOKUP(Table2[[#This Row],[Patron Group]],$R$10:$R$24,$S$10:$S$24)</f>
        <v>Staff</v>
      </c>
      <c r="E3615" s="1" t="d">
        <v>2023-02-28</v>
      </c>
      <c r="F3615" t="s">
        <v>944</v>
      </c>
      <c r="G3615" t="s">
        <v>2271</v>
      </c>
      <c r="H3615" t="str">
        <f>_xlfn.XLOOKUP(Table2[[#This Row],[Unique BarCode]],$N$10:$N$37,$O$10:$O$37)</f>
        <v>OMNI</v>
      </c>
      <c r="I3615" t="str">
        <f>_xlfn.XLOOKUP(Table2[[#This Row],[Unique BarCode]],$N$10:$N$37,$P$10:$P$37)</f>
        <v>Charger</v>
      </c>
      <c r="J3615" t="s">
        <v>8</v>
      </c>
      <c r="L3615">
        <v>1</v>
      </c>
    </row>
    <row r="3616" spans="1:12" x14ac:dyDescent="0.2">
      <c r="A3616" s="1" t="d">
        <v>2023-02-28</v>
      </c>
      <c r="B3616" s="45">
        <v>-1</v>
      </c>
      <c r="C3616" t="s">
        <v>74</v>
      </c>
      <c r="D3616" t="str">
        <f>_xlfn.XLOOKUP(Table2[[#This Row],[Patron Group]],$R$10:$R$24,$S$10:$S$24)</f>
        <v>Staff</v>
      </c>
      <c r="E3616" s="1" t="d">
        <v>2023-02-28</v>
      </c>
      <c r="F3616" t="s">
        <v>43</v>
      </c>
      <c r="G3616" t="s">
        <v>2272</v>
      </c>
      <c r="H3616" t="str">
        <f>_xlfn.XLOOKUP(Table2[[#This Row],[Unique BarCode]],$N$10:$N$37,$O$10:$O$37)</f>
        <v>WALLADPT</v>
      </c>
      <c r="I3616" t="str">
        <f>_xlfn.XLOOKUP(Table2[[#This Row],[Unique BarCode]],$N$10:$N$37,$P$10:$P$37)</f>
        <v>Charger</v>
      </c>
      <c r="J3616" t="s">
        <v>8</v>
      </c>
      <c r="K3616" t="s">
        <v>44</v>
      </c>
      <c r="L3616">
        <v>1</v>
      </c>
    </row>
    <row r="3617" spans="1:12" x14ac:dyDescent="0.2">
      <c r="A3617" s="1" t="d">
        <v>2023-02-28</v>
      </c>
      <c r="B3617" s="45">
        <v>-1</v>
      </c>
      <c r="C3617" t="s">
        <v>74</v>
      </c>
      <c r="D3617" t="str">
        <f>_xlfn.XLOOKUP(Table2[[#This Row],[Patron Group]],$R$10:$R$24,$S$10:$S$24)</f>
        <v>Staff</v>
      </c>
      <c r="E3617" s="1" t="d">
        <v>2023-03-03</v>
      </c>
      <c r="F3617" t="s">
        <v>1532</v>
      </c>
      <c r="G3617" t="s">
        <v>2276</v>
      </c>
      <c r="H3617" t="str">
        <f>_xlfn.XLOOKUP(Table2[[#This Row],[Unique BarCode]],$N$10:$N$37,$O$10:$O$37)</f>
        <v>CALC</v>
      </c>
      <c r="I3617" t="str">
        <f>_xlfn.XLOOKUP(Table2[[#This Row],[Unique BarCode]],$N$10:$N$37,$P$10:$P$37)</f>
        <v>Accessory</v>
      </c>
      <c r="J3617" t="s">
        <v>49</v>
      </c>
      <c r="L3617">
        <v>1</v>
      </c>
    </row>
    <row r="3618" spans="1:12" x14ac:dyDescent="0.2">
      <c r="A3618" s="1" t="d">
        <v>2023-02-28</v>
      </c>
      <c r="B3618" s="45">
        <v>-1</v>
      </c>
      <c r="C3618" t="s">
        <v>74</v>
      </c>
      <c r="D3618" t="str">
        <f>_xlfn.XLOOKUP(Table2[[#This Row],[Patron Group]],$R$10:$R$24,$S$10:$S$24)</f>
        <v>Staff</v>
      </c>
      <c r="E3618" s="1" t="d">
        <v>2023-03-07</v>
      </c>
      <c r="F3618" t="s">
        <v>1656</v>
      </c>
      <c r="G3618" t="s">
        <v>2273</v>
      </c>
      <c r="H3618" t="str">
        <f>_xlfn.XLOOKUP(Table2[[#This Row],[Unique BarCode]],$N$10:$N$37,$O$10:$O$37)</f>
        <v>ChromeBook</v>
      </c>
      <c r="I3618" t="str">
        <f>_xlfn.XLOOKUP(Table2[[#This Row],[Unique BarCode]],$N$10:$N$37,$P$10:$P$37)</f>
        <v>Device</v>
      </c>
      <c r="J3618" t="s">
        <v>8</v>
      </c>
      <c r="K3618" t="s">
        <v>1657</v>
      </c>
      <c r="L3618">
        <v>1</v>
      </c>
    </row>
    <row r="3619" spans="1:12" x14ac:dyDescent="0.2">
      <c r="A3619" s="1" t="d">
        <v>2023-02-28</v>
      </c>
      <c r="B3619" s="45">
        <v>-1</v>
      </c>
      <c r="C3619" t="s">
        <v>74</v>
      </c>
      <c r="D3619" t="str">
        <f>_xlfn.XLOOKUP(Table2[[#This Row],[Patron Group]],$R$10:$R$24,$S$10:$S$24)</f>
        <v>Staff</v>
      </c>
      <c r="E3619" s="1" t="d">
        <v>2023-03-07</v>
      </c>
      <c r="F3619" t="s">
        <v>75</v>
      </c>
      <c r="G3619" t="s">
        <v>2273</v>
      </c>
      <c r="H3619" t="str">
        <f>_xlfn.XLOOKUP(Table2[[#This Row],[Unique BarCode]],$N$10:$N$37,$O$10:$O$37)</f>
        <v>ChromeBook</v>
      </c>
      <c r="I3619" t="str">
        <f>_xlfn.XLOOKUP(Table2[[#This Row],[Unique BarCode]],$N$10:$N$37,$P$10:$P$37)</f>
        <v>Device</v>
      </c>
      <c r="J3619" t="s">
        <v>13</v>
      </c>
      <c r="K3619" t="s">
        <v>76</v>
      </c>
      <c r="L3619">
        <v>1</v>
      </c>
    </row>
    <row r="3620" spans="1:12" x14ac:dyDescent="0.2">
      <c r="A3620" s="1" t="d">
        <v>2023-02-28</v>
      </c>
      <c r="B3620" s="45">
        <v>-1</v>
      </c>
      <c r="C3620" t="s">
        <v>77</v>
      </c>
      <c r="D3620" t="str">
        <f>_xlfn.XLOOKUP(Table2[[#This Row],[Patron Group]],$R$10:$R$24,$S$10:$S$24)</f>
        <v>Undergraduate</v>
      </c>
      <c r="E3620" s="1" t="d">
        <v>2023-02-28</v>
      </c>
      <c r="F3620" t="s">
        <v>811</v>
      </c>
      <c r="G3620" t="s">
        <v>2282</v>
      </c>
      <c r="H3620" t="str">
        <f>_xlfn.XLOOKUP(Table2[[#This Row],[Unique BarCode]],$N$10:$N$37,$O$10:$O$37)</f>
        <v>HPUSBC</v>
      </c>
      <c r="I3620" t="str">
        <f>_xlfn.XLOOKUP(Table2[[#This Row],[Unique BarCode]],$N$10:$N$37,$P$10:$P$37)</f>
        <v>Charger</v>
      </c>
      <c r="J3620" t="s">
        <v>49</v>
      </c>
      <c r="K3620" t="s">
        <v>812</v>
      </c>
      <c r="L3620">
        <v>1</v>
      </c>
    </row>
    <row r="3621" spans="1:12" x14ac:dyDescent="0.2">
      <c r="A3621" s="1" t="d">
        <v>2023-02-28</v>
      </c>
      <c r="B3621" s="45">
        <v>-1</v>
      </c>
      <c r="C3621" t="s">
        <v>77</v>
      </c>
      <c r="D3621" t="str">
        <f>_xlfn.XLOOKUP(Table2[[#This Row],[Patron Group]],$R$10:$R$24,$S$10:$S$24)</f>
        <v>Undergraduate</v>
      </c>
      <c r="E3621" s="1" t="d">
        <v>2023-02-28</v>
      </c>
      <c r="F3621" t="s">
        <v>1860</v>
      </c>
      <c r="G3621" t="s">
        <v>2282</v>
      </c>
      <c r="H3621" t="str">
        <f>_xlfn.XLOOKUP(Table2[[#This Row],[Unique BarCode]],$N$10:$N$37,$O$10:$O$37)</f>
        <v>HPUSBC</v>
      </c>
      <c r="I3621" t="str">
        <f>_xlfn.XLOOKUP(Table2[[#This Row],[Unique BarCode]],$N$10:$N$37,$P$10:$P$37)</f>
        <v>Charger</v>
      </c>
      <c r="J3621" t="s">
        <v>49</v>
      </c>
      <c r="L3621">
        <v>1</v>
      </c>
    </row>
    <row r="3622" spans="1:12" x14ac:dyDescent="0.2">
      <c r="A3622" s="1" t="d">
        <v>2023-02-28</v>
      </c>
      <c r="B3622" s="45">
        <v>-1</v>
      </c>
      <c r="C3622" t="s">
        <v>77</v>
      </c>
      <c r="D3622" t="str">
        <f>_xlfn.XLOOKUP(Table2[[#This Row],[Patron Group]],$R$10:$R$24,$S$10:$S$24)</f>
        <v>Undergraduate</v>
      </c>
      <c r="E3622" s="1" t="d">
        <v>2023-02-28</v>
      </c>
      <c r="F3622" t="s">
        <v>217</v>
      </c>
      <c r="G3622" t="s">
        <v>2282</v>
      </c>
      <c r="H3622" t="str">
        <f>_xlfn.XLOOKUP(Table2[[#This Row],[Unique BarCode]],$N$10:$N$37,$O$10:$O$37)</f>
        <v>HPUSBC</v>
      </c>
      <c r="I3622" t="str">
        <f>_xlfn.XLOOKUP(Table2[[#This Row],[Unique BarCode]],$N$10:$N$37,$P$10:$P$37)</f>
        <v>Charger</v>
      </c>
      <c r="J3622" t="s">
        <v>49</v>
      </c>
      <c r="L3622">
        <v>1</v>
      </c>
    </row>
    <row r="3623" spans="1:12" x14ac:dyDescent="0.2">
      <c r="A3623" s="1" t="d">
        <v>2023-02-28</v>
      </c>
      <c r="B3623" s="45">
        <v>-1</v>
      </c>
      <c r="C3623" t="s">
        <v>77</v>
      </c>
      <c r="D3623" t="str">
        <f>_xlfn.XLOOKUP(Table2[[#This Row],[Patron Group]],$R$10:$R$24,$S$10:$S$24)</f>
        <v>Undergraduate</v>
      </c>
      <c r="E3623" s="1" t="d">
        <v>2023-02-28</v>
      </c>
      <c r="F3623" t="s">
        <v>1895</v>
      </c>
      <c r="G3623" t="s">
        <v>2264</v>
      </c>
      <c r="H3623" t="str">
        <f>_xlfn.XLOOKUP(Table2[[#This Row],[Unique BarCode]],$N$10:$N$37,$O$10:$O$37)</f>
        <v>iPad</v>
      </c>
      <c r="I3623" t="str">
        <f>_xlfn.XLOOKUP(Table2[[#This Row],[Unique BarCode]],$N$10:$N$37,$P$10:$P$37)</f>
        <v>Device</v>
      </c>
      <c r="J3623" t="s">
        <v>8</v>
      </c>
      <c r="K3623" t="s">
        <v>1896</v>
      </c>
      <c r="L3623">
        <v>1</v>
      </c>
    </row>
    <row r="3624" spans="1:12" x14ac:dyDescent="0.2">
      <c r="A3624" s="1" t="d">
        <v>2023-02-28</v>
      </c>
      <c r="B3624" s="45">
        <v>-1</v>
      </c>
      <c r="C3624" t="s">
        <v>77</v>
      </c>
      <c r="D3624" t="str">
        <f>_xlfn.XLOOKUP(Table2[[#This Row],[Patron Group]],$R$10:$R$24,$S$10:$S$24)</f>
        <v>Undergraduate</v>
      </c>
      <c r="E3624" s="1" t="d">
        <v>2023-02-28</v>
      </c>
      <c r="F3624" t="s">
        <v>942</v>
      </c>
      <c r="G3624" t="s">
        <v>2265</v>
      </c>
      <c r="H3624" t="str">
        <f>_xlfn.XLOOKUP(Table2[[#This Row],[Unique BarCode]],$N$10:$N$37,$O$10:$O$37)</f>
        <v>IPHONE</v>
      </c>
      <c r="I3624" t="str">
        <f>_xlfn.XLOOKUP(Table2[[#This Row],[Unique BarCode]],$N$10:$N$37,$P$10:$P$37)</f>
        <v>Charger</v>
      </c>
      <c r="J3624" t="s">
        <v>68</v>
      </c>
      <c r="K3624" t="s">
        <v>943</v>
      </c>
      <c r="L3624">
        <v>1</v>
      </c>
    </row>
    <row r="3625" spans="1:12" x14ac:dyDescent="0.2">
      <c r="A3625" s="1" t="d">
        <v>2023-02-28</v>
      </c>
      <c r="B3625" s="45">
        <v>-1</v>
      </c>
      <c r="C3625" t="s">
        <v>77</v>
      </c>
      <c r="D3625" t="str">
        <f>_xlfn.XLOOKUP(Table2[[#This Row],[Patron Group]],$R$10:$R$24,$S$10:$S$24)</f>
        <v>Undergraduate</v>
      </c>
      <c r="E3625" s="1" t="d">
        <v>2023-02-28</v>
      </c>
      <c r="F3625" t="s">
        <v>1177</v>
      </c>
      <c r="G3625" t="s">
        <v>2265</v>
      </c>
      <c r="H3625" t="str">
        <f>_xlfn.XLOOKUP(Table2[[#This Row],[Unique BarCode]],$N$10:$N$37,$O$10:$O$37)</f>
        <v>IPHONE</v>
      </c>
      <c r="I3625" t="str">
        <f>_xlfn.XLOOKUP(Table2[[#This Row],[Unique BarCode]],$N$10:$N$37,$P$10:$P$37)</f>
        <v>Charger</v>
      </c>
      <c r="J3625" t="s">
        <v>68</v>
      </c>
      <c r="K3625" t="s">
        <v>1178</v>
      </c>
      <c r="L3625">
        <v>1</v>
      </c>
    </row>
    <row r="3626" spans="1:12" x14ac:dyDescent="0.2">
      <c r="A3626" s="1" t="d">
        <v>2023-02-28</v>
      </c>
      <c r="B3626" s="45">
        <v>-1</v>
      </c>
      <c r="C3626" t="s">
        <v>77</v>
      </c>
      <c r="D3626" t="str">
        <f>_xlfn.XLOOKUP(Table2[[#This Row],[Patron Group]],$R$10:$R$24,$S$10:$S$24)</f>
        <v>Undergraduate</v>
      </c>
      <c r="E3626" s="1" t="d">
        <v>2023-02-28</v>
      </c>
      <c r="F3626" t="s">
        <v>579</v>
      </c>
      <c r="G3626" t="s">
        <v>2265</v>
      </c>
      <c r="H3626" t="str">
        <f>_xlfn.XLOOKUP(Table2[[#This Row],[Unique BarCode]],$N$10:$N$37,$O$10:$O$37)</f>
        <v>IPHONE</v>
      </c>
      <c r="I3626" t="str">
        <f>_xlfn.XLOOKUP(Table2[[#This Row],[Unique BarCode]],$N$10:$N$37,$P$10:$P$37)</f>
        <v>Charger</v>
      </c>
      <c r="J3626" t="s">
        <v>49</v>
      </c>
      <c r="K3626" t="s">
        <v>580</v>
      </c>
      <c r="L3626">
        <v>1</v>
      </c>
    </row>
    <row r="3627" spans="1:12" x14ac:dyDescent="0.2">
      <c r="A3627" s="1" t="d">
        <v>2023-02-28</v>
      </c>
      <c r="B3627" s="45">
        <v>-1</v>
      </c>
      <c r="C3627" t="s">
        <v>77</v>
      </c>
      <c r="D3627" t="str">
        <f>_xlfn.XLOOKUP(Table2[[#This Row],[Patron Group]],$R$10:$R$24,$S$10:$S$24)</f>
        <v>Undergraduate</v>
      </c>
      <c r="E3627" s="1" t="d">
        <v>2023-02-28</v>
      </c>
      <c r="F3627" t="s">
        <v>218</v>
      </c>
      <c r="G3627" t="s">
        <v>2265</v>
      </c>
      <c r="H3627" t="str">
        <f>_xlfn.XLOOKUP(Table2[[#This Row],[Unique BarCode]],$N$10:$N$37,$O$10:$O$37)</f>
        <v>IPHONE</v>
      </c>
      <c r="I3627" t="str">
        <f>_xlfn.XLOOKUP(Table2[[#This Row],[Unique BarCode]],$N$10:$N$37,$P$10:$P$37)</f>
        <v>Charger</v>
      </c>
      <c r="J3627" t="s">
        <v>49</v>
      </c>
      <c r="K3627" t="s">
        <v>219</v>
      </c>
      <c r="L3627">
        <v>1</v>
      </c>
    </row>
    <row r="3628" spans="1:12" x14ac:dyDescent="0.2">
      <c r="A3628" s="1" t="d">
        <v>2023-02-28</v>
      </c>
      <c r="B3628" s="45">
        <v>-1</v>
      </c>
      <c r="C3628" t="s">
        <v>77</v>
      </c>
      <c r="D3628" t="str">
        <f>_xlfn.XLOOKUP(Table2[[#This Row],[Patron Group]],$R$10:$R$24,$S$10:$S$24)</f>
        <v>Undergraduate</v>
      </c>
      <c r="E3628" s="1" t="d">
        <v>2023-02-28</v>
      </c>
      <c r="F3628" t="s">
        <v>1256</v>
      </c>
      <c r="G3628" t="s">
        <v>2265</v>
      </c>
      <c r="H3628" t="str">
        <f>_xlfn.XLOOKUP(Table2[[#This Row],[Unique BarCode]],$N$10:$N$37,$O$10:$O$37)</f>
        <v>IPHONE</v>
      </c>
      <c r="I3628" t="str">
        <f>_xlfn.XLOOKUP(Table2[[#This Row],[Unique BarCode]],$N$10:$N$37,$P$10:$P$37)</f>
        <v>Charger</v>
      </c>
      <c r="J3628" t="s">
        <v>13</v>
      </c>
      <c r="K3628" t="s">
        <v>1257</v>
      </c>
      <c r="L3628">
        <v>1</v>
      </c>
    </row>
    <row r="3629" spans="1:12" x14ac:dyDescent="0.2">
      <c r="A3629" s="1" t="d">
        <v>2023-02-28</v>
      </c>
      <c r="B3629" s="45">
        <v>-1</v>
      </c>
      <c r="C3629" t="s">
        <v>77</v>
      </c>
      <c r="D3629" t="str">
        <f>_xlfn.XLOOKUP(Table2[[#This Row],[Patron Group]],$R$10:$R$24,$S$10:$S$24)</f>
        <v>Undergraduate</v>
      </c>
      <c r="E3629" s="1" t="d">
        <v>2023-02-28</v>
      </c>
      <c r="F3629" t="s">
        <v>27</v>
      </c>
      <c r="G3629" t="s">
        <v>2265</v>
      </c>
      <c r="H3629" t="str">
        <f>_xlfn.XLOOKUP(Table2[[#This Row],[Unique BarCode]],$N$10:$N$37,$O$10:$O$37)</f>
        <v>IPHONE</v>
      </c>
      <c r="I3629" t="str">
        <f>_xlfn.XLOOKUP(Table2[[#This Row],[Unique BarCode]],$N$10:$N$37,$P$10:$P$37)</f>
        <v>Charger</v>
      </c>
      <c r="J3629" t="s">
        <v>8</v>
      </c>
      <c r="K3629" t="s">
        <v>28</v>
      </c>
      <c r="L3629">
        <v>1</v>
      </c>
    </row>
    <row r="3630" spans="1:12" x14ac:dyDescent="0.2">
      <c r="A3630" s="1" t="d">
        <v>2023-02-28</v>
      </c>
      <c r="B3630" s="45">
        <v>-1</v>
      </c>
      <c r="C3630" t="s">
        <v>77</v>
      </c>
      <c r="D3630" t="str">
        <f>_xlfn.XLOOKUP(Table2[[#This Row],[Patron Group]],$R$10:$R$24,$S$10:$S$24)</f>
        <v>Undergraduate</v>
      </c>
      <c r="E3630" s="1" t="d">
        <v>2023-02-28</v>
      </c>
      <c r="F3630" t="s">
        <v>1314</v>
      </c>
      <c r="G3630" t="s">
        <v>2265</v>
      </c>
      <c r="H3630" t="str">
        <f>_xlfn.XLOOKUP(Table2[[#This Row],[Unique BarCode]],$N$10:$N$37,$O$10:$O$37)</f>
        <v>IPHONE</v>
      </c>
      <c r="I3630" t="str">
        <f>_xlfn.XLOOKUP(Table2[[#This Row],[Unique BarCode]],$N$10:$N$37,$P$10:$P$37)</f>
        <v>Charger</v>
      </c>
      <c r="J3630" t="s">
        <v>8</v>
      </c>
      <c r="K3630" t="s">
        <v>1315</v>
      </c>
      <c r="L3630">
        <v>1</v>
      </c>
    </row>
    <row r="3631" spans="1:12" x14ac:dyDescent="0.2">
      <c r="A3631" s="1" t="d">
        <v>2023-02-28</v>
      </c>
      <c r="B3631" s="45">
        <v>-1</v>
      </c>
      <c r="C3631" t="s">
        <v>77</v>
      </c>
      <c r="D3631" t="str">
        <f>_xlfn.XLOOKUP(Table2[[#This Row],[Patron Group]],$R$10:$R$24,$S$10:$S$24)</f>
        <v>Undergraduate</v>
      </c>
      <c r="E3631" s="1" t="d">
        <v>2023-02-28</v>
      </c>
      <c r="F3631" t="s">
        <v>84</v>
      </c>
      <c r="G3631" t="s">
        <v>2265</v>
      </c>
      <c r="H3631" t="str">
        <f>_xlfn.XLOOKUP(Table2[[#This Row],[Unique BarCode]],$N$10:$N$37,$O$10:$O$37)</f>
        <v>IPHONE</v>
      </c>
      <c r="I3631" t="str">
        <f>_xlfn.XLOOKUP(Table2[[#This Row],[Unique BarCode]],$N$10:$N$37,$P$10:$P$37)</f>
        <v>Charger</v>
      </c>
      <c r="J3631" t="s">
        <v>8</v>
      </c>
      <c r="K3631" t="s">
        <v>85</v>
      </c>
      <c r="L3631">
        <v>1</v>
      </c>
    </row>
    <row r="3632" spans="1:12" x14ac:dyDescent="0.2">
      <c r="A3632" s="1" t="d">
        <v>2023-02-28</v>
      </c>
      <c r="B3632" s="45">
        <v>-1</v>
      </c>
      <c r="C3632" t="s">
        <v>77</v>
      </c>
      <c r="D3632" t="str">
        <f>_xlfn.XLOOKUP(Table2[[#This Row],[Patron Group]],$R$10:$R$24,$S$10:$S$24)</f>
        <v>Undergraduate</v>
      </c>
      <c r="E3632" s="1" t="d">
        <v>2023-02-28</v>
      </c>
      <c r="F3632" t="s">
        <v>1301</v>
      </c>
      <c r="G3632" t="s">
        <v>2265</v>
      </c>
      <c r="H3632" t="str">
        <f>_xlfn.XLOOKUP(Table2[[#This Row],[Unique BarCode]],$N$10:$N$37,$O$10:$O$37)</f>
        <v>IPHONE</v>
      </c>
      <c r="I3632" t="str">
        <f>_xlfn.XLOOKUP(Table2[[#This Row],[Unique BarCode]],$N$10:$N$37,$P$10:$P$37)</f>
        <v>Charger</v>
      </c>
      <c r="J3632" t="s">
        <v>128</v>
      </c>
      <c r="K3632" t="s">
        <v>1302</v>
      </c>
      <c r="L3632">
        <v>1</v>
      </c>
    </row>
    <row r="3633" spans="1:12" x14ac:dyDescent="0.2">
      <c r="A3633" s="1" t="d">
        <v>2023-02-28</v>
      </c>
      <c r="B3633" s="45">
        <v>-1</v>
      </c>
      <c r="C3633" t="s">
        <v>77</v>
      </c>
      <c r="D3633" t="str">
        <f>_xlfn.XLOOKUP(Table2[[#This Row],[Patron Group]],$R$10:$R$24,$S$10:$S$24)</f>
        <v>Undergraduate</v>
      </c>
      <c r="E3633" s="1" t="d">
        <v>2023-02-28</v>
      </c>
      <c r="F3633" t="s">
        <v>1497</v>
      </c>
      <c r="G3633" t="s">
        <v>2265</v>
      </c>
      <c r="H3633" t="str">
        <f>_xlfn.XLOOKUP(Table2[[#This Row],[Unique BarCode]],$N$10:$N$37,$O$10:$O$37)</f>
        <v>IPHONE</v>
      </c>
      <c r="I3633" t="str">
        <f>_xlfn.XLOOKUP(Table2[[#This Row],[Unique BarCode]],$N$10:$N$37,$P$10:$P$37)</f>
        <v>Charger</v>
      </c>
      <c r="J3633" t="s">
        <v>8</v>
      </c>
      <c r="L3633">
        <v>1</v>
      </c>
    </row>
    <row r="3634" spans="1:12" x14ac:dyDescent="0.2">
      <c r="A3634" s="1" t="d">
        <v>2023-02-28</v>
      </c>
      <c r="B3634" s="45">
        <v>-1</v>
      </c>
      <c r="C3634" t="s">
        <v>77</v>
      </c>
      <c r="D3634" t="str">
        <f>_xlfn.XLOOKUP(Table2[[#This Row],[Patron Group]],$R$10:$R$24,$S$10:$S$24)</f>
        <v>Undergraduate</v>
      </c>
      <c r="E3634" s="1" t="d">
        <v>2023-02-28</v>
      </c>
      <c r="F3634" t="s">
        <v>86</v>
      </c>
      <c r="G3634" t="s">
        <v>2265</v>
      </c>
      <c r="H3634" t="str">
        <f>_xlfn.XLOOKUP(Table2[[#This Row],[Unique BarCode]],$N$10:$N$37,$O$10:$O$37)</f>
        <v>IPHONE</v>
      </c>
      <c r="I3634" t="str">
        <f>_xlfn.XLOOKUP(Table2[[#This Row],[Unique BarCode]],$N$10:$N$37,$P$10:$P$37)</f>
        <v>Charger</v>
      </c>
      <c r="J3634" t="s">
        <v>8</v>
      </c>
      <c r="K3634" t="s">
        <v>87</v>
      </c>
      <c r="L3634">
        <v>1</v>
      </c>
    </row>
    <row r="3635" spans="1:12" x14ac:dyDescent="0.2">
      <c r="A3635" s="1" t="d">
        <v>2023-02-28</v>
      </c>
      <c r="B3635" s="45">
        <v>-1</v>
      </c>
      <c r="C3635" t="s">
        <v>77</v>
      </c>
      <c r="D3635" t="str">
        <f>_xlfn.XLOOKUP(Table2[[#This Row],[Patron Group]],$R$10:$R$24,$S$10:$S$24)</f>
        <v>Undergraduate</v>
      </c>
      <c r="E3635" s="1" t="d">
        <v>2023-02-28</v>
      </c>
      <c r="F3635" t="s">
        <v>433</v>
      </c>
      <c r="G3635" t="s">
        <v>2265</v>
      </c>
      <c r="H3635" t="str">
        <f>_xlfn.XLOOKUP(Table2[[#This Row],[Unique BarCode]],$N$10:$N$37,$O$10:$O$37)</f>
        <v>IPHONE</v>
      </c>
      <c r="I3635" t="str">
        <f>_xlfn.XLOOKUP(Table2[[#This Row],[Unique BarCode]],$N$10:$N$37,$P$10:$P$37)</f>
        <v>Charger</v>
      </c>
      <c r="J3635" t="s">
        <v>8</v>
      </c>
      <c r="K3635" t="s">
        <v>434</v>
      </c>
      <c r="L3635">
        <v>1</v>
      </c>
    </row>
    <row r="3636" spans="1:12" x14ac:dyDescent="0.2">
      <c r="A3636" s="1" t="d">
        <v>2023-02-28</v>
      </c>
      <c r="B3636" s="45">
        <v>-1</v>
      </c>
      <c r="C3636" t="s">
        <v>77</v>
      </c>
      <c r="D3636" t="str">
        <f>_xlfn.XLOOKUP(Table2[[#This Row],[Patron Group]],$R$10:$R$24,$S$10:$S$24)</f>
        <v>Undergraduate</v>
      </c>
      <c r="E3636" s="1" t="d">
        <v>2023-02-28</v>
      </c>
      <c r="F3636" t="s">
        <v>222</v>
      </c>
      <c r="G3636" t="s">
        <v>2265</v>
      </c>
      <c r="H3636" t="str">
        <f>_xlfn.XLOOKUP(Table2[[#This Row],[Unique BarCode]],$N$10:$N$37,$O$10:$O$37)</f>
        <v>IPHONE</v>
      </c>
      <c r="I3636" t="str">
        <f>_xlfn.XLOOKUP(Table2[[#This Row],[Unique BarCode]],$N$10:$N$37,$P$10:$P$37)</f>
        <v>Charger</v>
      </c>
      <c r="J3636" t="s">
        <v>13</v>
      </c>
      <c r="K3636" t="s">
        <v>223</v>
      </c>
      <c r="L3636">
        <v>1</v>
      </c>
    </row>
    <row r="3637" spans="1:12" x14ac:dyDescent="0.2">
      <c r="A3637" s="1" t="d">
        <v>2023-02-28</v>
      </c>
      <c r="B3637" s="45">
        <v>-1</v>
      </c>
      <c r="C3637" t="s">
        <v>77</v>
      </c>
      <c r="D3637" t="str">
        <f>_xlfn.XLOOKUP(Table2[[#This Row],[Patron Group]],$R$10:$R$24,$S$10:$S$24)</f>
        <v>Undergraduate</v>
      </c>
      <c r="E3637" s="1" t="d">
        <v>2023-02-28</v>
      </c>
      <c r="F3637" t="s">
        <v>266</v>
      </c>
      <c r="G3637" t="s">
        <v>2265</v>
      </c>
      <c r="H3637" t="str">
        <f>_xlfn.XLOOKUP(Table2[[#This Row],[Unique BarCode]],$N$10:$N$37,$O$10:$O$37)</f>
        <v>IPHONE</v>
      </c>
      <c r="I3637" t="str">
        <f>_xlfn.XLOOKUP(Table2[[#This Row],[Unique BarCode]],$N$10:$N$37,$P$10:$P$37)</f>
        <v>Charger</v>
      </c>
      <c r="J3637" t="s">
        <v>8</v>
      </c>
      <c r="L3637">
        <v>1</v>
      </c>
    </row>
    <row r="3638" spans="1:12" x14ac:dyDescent="0.2">
      <c r="A3638" s="1" t="d">
        <v>2023-02-28</v>
      </c>
      <c r="B3638" s="45">
        <v>-1</v>
      </c>
      <c r="C3638" t="s">
        <v>77</v>
      </c>
      <c r="D3638" t="str">
        <f>_xlfn.XLOOKUP(Table2[[#This Row],[Patron Group]],$R$10:$R$24,$S$10:$S$24)</f>
        <v>Undergraduate</v>
      </c>
      <c r="E3638" s="1" t="d">
        <v>2023-02-28</v>
      </c>
      <c r="F3638" t="s">
        <v>33</v>
      </c>
      <c r="G3638" t="s">
        <v>2268</v>
      </c>
      <c r="H3638" t="str">
        <f>_xlfn.XLOOKUP(Table2[[#This Row],[Unique BarCode]],$N$10:$N$37,$O$10:$O$37)</f>
        <v>MACCHRG</v>
      </c>
      <c r="I3638" t="str">
        <f>_xlfn.XLOOKUP(Table2[[#This Row],[Unique BarCode]],$N$10:$N$37,$P$10:$P$37)</f>
        <v>Charger</v>
      </c>
      <c r="J3638" t="s">
        <v>8</v>
      </c>
      <c r="K3638" t="s">
        <v>34</v>
      </c>
      <c r="L3638">
        <v>1</v>
      </c>
    </row>
    <row r="3639" spans="1:12" x14ac:dyDescent="0.2">
      <c r="A3639" s="1" t="d">
        <v>2023-02-28</v>
      </c>
      <c r="B3639" s="45">
        <v>-1</v>
      </c>
      <c r="C3639" t="s">
        <v>77</v>
      </c>
      <c r="D3639" t="str">
        <f>_xlfn.XLOOKUP(Table2[[#This Row],[Patron Group]],$R$10:$R$24,$S$10:$S$24)</f>
        <v>Undergraduate</v>
      </c>
      <c r="E3639" s="1" t="d">
        <v>2023-02-28</v>
      </c>
      <c r="F3639" t="s">
        <v>1157</v>
      </c>
      <c r="G3639" t="s">
        <v>2268</v>
      </c>
      <c r="H3639" t="str">
        <f>_xlfn.XLOOKUP(Table2[[#This Row],[Unique BarCode]],$N$10:$N$37,$O$10:$O$37)</f>
        <v>MACCHRG</v>
      </c>
      <c r="I3639" t="str">
        <f>_xlfn.XLOOKUP(Table2[[#This Row],[Unique BarCode]],$N$10:$N$37,$P$10:$P$37)</f>
        <v>Charger</v>
      </c>
      <c r="J3639" t="s">
        <v>8</v>
      </c>
      <c r="K3639" t="s">
        <v>1158</v>
      </c>
      <c r="L3639">
        <v>1</v>
      </c>
    </row>
    <row r="3640" spans="1:12" x14ac:dyDescent="0.2">
      <c r="A3640" s="1" t="d">
        <v>2023-02-28</v>
      </c>
      <c r="B3640" s="45">
        <v>-1</v>
      </c>
      <c r="C3640" t="s">
        <v>77</v>
      </c>
      <c r="D3640" t="str">
        <f>_xlfn.XLOOKUP(Table2[[#This Row],[Patron Group]],$R$10:$R$24,$S$10:$S$24)</f>
        <v>Undergraduate</v>
      </c>
      <c r="E3640" s="1" t="d">
        <v>2023-02-28</v>
      </c>
      <c r="F3640" t="s">
        <v>467</v>
      </c>
      <c r="G3640" t="s">
        <v>2268</v>
      </c>
      <c r="H3640" t="str">
        <f>_xlfn.XLOOKUP(Table2[[#This Row],[Unique BarCode]],$N$10:$N$37,$O$10:$O$37)</f>
        <v>MACCHRG</v>
      </c>
      <c r="I3640" t="str">
        <f>_xlfn.XLOOKUP(Table2[[#This Row],[Unique BarCode]],$N$10:$N$37,$P$10:$P$37)</f>
        <v>Charger</v>
      </c>
      <c r="J3640" t="s">
        <v>8</v>
      </c>
      <c r="K3640" t="s">
        <v>468</v>
      </c>
      <c r="L3640">
        <v>1</v>
      </c>
    </row>
    <row r="3641" spans="1:12" x14ac:dyDescent="0.2">
      <c r="A3641" s="1" t="d">
        <v>2023-02-28</v>
      </c>
      <c r="B3641" s="45">
        <v>-1</v>
      </c>
      <c r="C3641" t="s">
        <v>77</v>
      </c>
      <c r="D3641" t="str">
        <f>_xlfn.XLOOKUP(Table2[[#This Row],[Patron Group]],$R$10:$R$24,$S$10:$S$24)</f>
        <v>Undergraduate</v>
      </c>
      <c r="E3641" s="1" t="d">
        <v>2023-02-28</v>
      </c>
      <c r="F3641" t="s">
        <v>1714</v>
      </c>
      <c r="G3641" t="s">
        <v>2296</v>
      </c>
      <c r="H3641" t="str">
        <f>_xlfn.XLOOKUP(Table2[[#This Row],[Unique BarCode]],$N$10:$N$37,$O$10:$O$37)</f>
        <v>MACUSBC</v>
      </c>
      <c r="I3641" t="str">
        <f>_xlfn.XLOOKUP(Table2[[#This Row],[Unique BarCode]],$N$10:$N$37,$P$10:$P$37)</f>
        <v>Charger</v>
      </c>
      <c r="J3641" t="s">
        <v>8</v>
      </c>
      <c r="K3641" t="s">
        <v>578</v>
      </c>
      <c r="L3641">
        <v>1</v>
      </c>
    </row>
    <row r="3642" spans="1:12" x14ac:dyDescent="0.2">
      <c r="A3642" s="1" t="d">
        <v>2023-02-28</v>
      </c>
      <c r="B3642" s="45">
        <v>-1</v>
      </c>
      <c r="C3642" t="s">
        <v>77</v>
      </c>
      <c r="D3642" t="str">
        <f>_xlfn.XLOOKUP(Table2[[#This Row],[Patron Group]],$R$10:$R$24,$S$10:$S$24)</f>
        <v>Undergraduate</v>
      </c>
      <c r="E3642" s="1" t="d">
        <v>2023-02-28</v>
      </c>
      <c r="F3642" t="s">
        <v>1688</v>
      </c>
      <c r="G3642" t="s">
        <v>2296</v>
      </c>
      <c r="H3642" t="str">
        <f>_xlfn.XLOOKUP(Table2[[#This Row],[Unique BarCode]],$N$10:$N$37,$O$10:$O$37)</f>
        <v>MACUSBC</v>
      </c>
      <c r="I3642" t="str">
        <f>_xlfn.XLOOKUP(Table2[[#This Row],[Unique BarCode]],$N$10:$N$37,$P$10:$P$37)</f>
        <v>Charger</v>
      </c>
      <c r="J3642" t="s">
        <v>8</v>
      </c>
      <c r="K3642" t="s">
        <v>225</v>
      </c>
      <c r="L3642">
        <v>1</v>
      </c>
    </row>
    <row r="3643" spans="1:12" x14ac:dyDescent="0.2">
      <c r="A3643" s="1" t="d">
        <v>2023-02-28</v>
      </c>
      <c r="B3643" s="45">
        <v>-1</v>
      </c>
      <c r="C3643" t="s">
        <v>77</v>
      </c>
      <c r="D3643" t="str">
        <f>_xlfn.XLOOKUP(Table2[[#This Row],[Patron Group]],$R$10:$R$24,$S$10:$S$24)</f>
        <v>Undergraduate</v>
      </c>
      <c r="E3643" s="1" t="d">
        <v>2023-02-28</v>
      </c>
      <c r="F3643" t="s">
        <v>1621</v>
      </c>
      <c r="G3643" t="s">
        <v>2296</v>
      </c>
      <c r="H3643" t="str">
        <f>_xlfn.XLOOKUP(Table2[[#This Row],[Unique BarCode]],$N$10:$N$37,$O$10:$O$37)</f>
        <v>MACUSBC</v>
      </c>
      <c r="I3643" t="str">
        <f>_xlfn.XLOOKUP(Table2[[#This Row],[Unique BarCode]],$N$10:$N$37,$P$10:$P$37)</f>
        <v>Charger</v>
      </c>
      <c r="J3643" t="s">
        <v>8</v>
      </c>
      <c r="K3643" t="s">
        <v>472</v>
      </c>
      <c r="L3643">
        <v>1</v>
      </c>
    </row>
    <row r="3644" spans="1:12" x14ac:dyDescent="0.2">
      <c r="A3644" s="1" t="d">
        <v>2023-02-28</v>
      </c>
      <c r="B3644" s="45">
        <v>-1</v>
      </c>
      <c r="C3644" t="s">
        <v>77</v>
      </c>
      <c r="D3644" t="str">
        <f>_xlfn.XLOOKUP(Table2[[#This Row],[Patron Group]],$R$10:$R$24,$S$10:$S$24)</f>
        <v>Undergraduate</v>
      </c>
      <c r="E3644" s="1" t="d">
        <v>2023-02-28</v>
      </c>
      <c r="F3644" t="s">
        <v>1631</v>
      </c>
      <c r="G3644" t="s">
        <v>2296</v>
      </c>
      <c r="H3644" t="str">
        <f>_xlfn.XLOOKUP(Table2[[#This Row],[Unique BarCode]],$N$10:$N$37,$O$10:$O$37)</f>
        <v>MACUSBC</v>
      </c>
      <c r="I3644" t="str">
        <f>_xlfn.XLOOKUP(Table2[[#This Row],[Unique BarCode]],$N$10:$N$37,$P$10:$P$37)</f>
        <v>Charger</v>
      </c>
      <c r="J3644" t="s">
        <v>8</v>
      </c>
      <c r="K3644" t="s">
        <v>277</v>
      </c>
      <c r="L3644">
        <v>1</v>
      </c>
    </row>
    <row r="3645" spans="1:12" x14ac:dyDescent="0.2">
      <c r="A3645" s="1" t="d">
        <v>2023-02-28</v>
      </c>
      <c r="B3645" s="45">
        <v>-1</v>
      </c>
      <c r="C3645" t="s">
        <v>77</v>
      </c>
      <c r="D3645" t="str">
        <f>_xlfn.XLOOKUP(Table2[[#This Row],[Patron Group]],$R$10:$R$24,$S$10:$S$24)</f>
        <v>Undergraduate</v>
      </c>
      <c r="E3645" s="1" t="d">
        <v>2023-02-28</v>
      </c>
      <c r="F3645" t="s">
        <v>1777</v>
      </c>
      <c r="G3645" t="s">
        <v>2296</v>
      </c>
      <c r="H3645" t="str">
        <f>_xlfn.XLOOKUP(Table2[[#This Row],[Unique BarCode]],$N$10:$N$37,$O$10:$O$37)</f>
        <v>MACUSBC</v>
      </c>
      <c r="I3645" t="str">
        <f>_xlfn.XLOOKUP(Table2[[#This Row],[Unique BarCode]],$N$10:$N$37,$P$10:$P$37)</f>
        <v>Charger</v>
      </c>
      <c r="J3645" t="s">
        <v>128</v>
      </c>
      <c r="K3645" t="s">
        <v>1287</v>
      </c>
      <c r="L3645">
        <v>1</v>
      </c>
    </row>
    <row r="3646" spans="1:12" x14ac:dyDescent="0.2">
      <c r="A3646" s="1" t="d">
        <v>2023-02-28</v>
      </c>
      <c r="B3646" s="45">
        <v>-1</v>
      </c>
      <c r="C3646" t="s">
        <v>77</v>
      </c>
      <c r="D3646" t="str">
        <f>_xlfn.XLOOKUP(Table2[[#This Row],[Patron Group]],$R$10:$R$24,$S$10:$S$24)</f>
        <v>Undergraduate</v>
      </c>
      <c r="E3646" s="1" t="d">
        <v>2023-02-28</v>
      </c>
      <c r="F3646" t="s">
        <v>1651</v>
      </c>
      <c r="G3646" t="s">
        <v>2296</v>
      </c>
      <c r="H3646" t="str">
        <f>_xlfn.XLOOKUP(Table2[[#This Row],[Unique BarCode]],$N$10:$N$37,$O$10:$O$37)</f>
        <v>MACUSBC</v>
      </c>
      <c r="I3646" t="str">
        <f>_xlfn.XLOOKUP(Table2[[#This Row],[Unique BarCode]],$N$10:$N$37,$P$10:$P$37)</f>
        <v>Charger</v>
      </c>
      <c r="J3646" t="s">
        <v>8</v>
      </c>
      <c r="K3646" t="s">
        <v>92</v>
      </c>
      <c r="L3646">
        <v>1</v>
      </c>
    </row>
    <row r="3647" spans="1:12" x14ac:dyDescent="0.2">
      <c r="A3647" s="1" t="d">
        <v>2023-02-28</v>
      </c>
      <c r="B3647" s="45">
        <v>-1</v>
      </c>
      <c r="C3647" t="s">
        <v>77</v>
      </c>
      <c r="D3647" t="str">
        <f>_xlfn.XLOOKUP(Table2[[#This Row],[Patron Group]],$R$10:$R$24,$S$10:$S$24)</f>
        <v>Undergraduate</v>
      </c>
      <c r="E3647" s="1" t="d">
        <v>2023-02-28</v>
      </c>
      <c r="F3647" t="s">
        <v>1632</v>
      </c>
      <c r="G3647" t="s">
        <v>2296</v>
      </c>
      <c r="H3647" t="str">
        <f>_xlfn.XLOOKUP(Table2[[#This Row],[Unique BarCode]],$N$10:$N$37,$O$10:$O$37)</f>
        <v>MACUSBC</v>
      </c>
      <c r="I3647" t="str">
        <f>_xlfn.XLOOKUP(Table2[[#This Row],[Unique BarCode]],$N$10:$N$37,$P$10:$P$37)</f>
        <v>Charger</v>
      </c>
      <c r="J3647" t="s">
        <v>8</v>
      </c>
      <c r="K3647" t="s">
        <v>214</v>
      </c>
      <c r="L3647">
        <v>1</v>
      </c>
    </row>
    <row r="3648" spans="1:12" x14ac:dyDescent="0.2">
      <c r="A3648" s="1" t="d">
        <v>2023-02-28</v>
      </c>
      <c r="B3648" s="45">
        <v>-1</v>
      </c>
      <c r="C3648" t="s">
        <v>77</v>
      </c>
      <c r="D3648" t="str">
        <f>_xlfn.XLOOKUP(Table2[[#This Row],[Patron Group]],$R$10:$R$24,$S$10:$S$24)</f>
        <v>Undergraduate</v>
      </c>
      <c r="E3648" s="1" t="d">
        <v>2023-02-28</v>
      </c>
      <c r="F3648" t="s">
        <v>1633</v>
      </c>
      <c r="G3648" t="s">
        <v>2296</v>
      </c>
      <c r="H3648" t="str">
        <f>_xlfn.XLOOKUP(Table2[[#This Row],[Unique BarCode]],$N$10:$N$37,$O$10:$O$37)</f>
        <v>MACUSBC</v>
      </c>
      <c r="I3648" t="str">
        <f>_xlfn.XLOOKUP(Table2[[#This Row],[Unique BarCode]],$N$10:$N$37,$P$10:$P$37)</f>
        <v>Charger</v>
      </c>
      <c r="J3648" t="s">
        <v>8</v>
      </c>
      <c r="K3648" t="s">
        <v>844</v>
      </c>
      <c r="L3648">
        <v>1</v>
      </c>
    </row>
    <row r="3649" spans="1:12" x14ac:dyDescent="0.2">
      <c r="A3649" s="1" t="d">
        <v>2023-02-28</v>
      </c>
      <c r="B3649" s="45">
        <v>-1</v>
      </c>
      <c r="C3649" t="s">
        <v>77</v>
      </c>
      <c r="D3649" t="str">
        <f>_xlfn.XLOOKUP(Table2[[#This Row],[Patron Group]],$R$10:$R$24,$S$10:$S$24)</f>
        <v>Undergraduate</v>
      </c>
      <c r="E3649" s="1" t="d">
        <v>2023-02-28</v>
      </c>
      <c r="F3649" t="s">
        <v>1634</v>
      </c>
      <c r="G3649" t="s">
        <v>2296</v>
      </c>
      <c r="H3649" t="str">
        <f>_xlfn.XLOOKUP(Table2[[#This Row],[Unique BarCode]],$N$10:$N$37,$O$10:$O$37)</f>
        <v>MACUSBC</v>
      </c>
      <c r="I3649" t="str">
        <f>_xlfn.XLOOKUP(Table2[[#This Row],[Unique BarCode]],$N$10:$N$37,$P$10:$P$37)</f>
        <v>Charger</v>
      </c>
      <c r="J3649" t="s">
        <v>8</v>
      </c>
      <c r="K3649" t="s">
        <v>38</v>
      </c>
      <c r="L3649">
        <v>1</v>
      </c>
    </row>
    <row r="3650" spans="1:12" x14ac:dyDescent="0.2">
      <c r="A3650" s="1" t="d">
        <v>2023-02-28</v>
      </c>
      <c r="B3650" s="45">
        <v>-1</v>
      </c>
      <c r="C3650" t="s">
        <v>77</v>
      </c>
      <c r="D3650" t="str">
        <f>_xlfn.XLOOKUP(Table2[[#This Row],[Patron Group]],$R$10:$R$24,$S$10:$S$24)</f>
        <v>Undergraduate</v>
      </c>
      <c r="E3650" s="1" t="d">
        <v>2023-02-28</v>
      </c>
      <c r="F3650" t="s">
        <v>1614</v>
      </c>
      <c r="G3650" t="s">
        <v>2296</v>
      </c>
      <c r="H3650" t="str">
        <f>_xlfn.XLOOKUP(Table2[[#This Row],[Unique BarCode]],$N$10:$N$37,$O$10:$O$37)</f>
        <v>MACUSBC</v>
      </c>
      <c r="I3650" t="str">
        <f>_xlfn.XLOOKUP(Table2[[#This Row],[Unique BarCode]],$N$10:$N$37,$P$10:$P$37)</f>
        <v>Charger</v>
      </c>
      <c r="J3650" t="s">
        <v>8</v>
      </c>
      <c r="K3650" t="s">
        <v>94</v>
      </c>
      <c r="L3650">
        <v>1</v>
      </c>
    </row>
    <row r="3651" spans="1:12" x14ac:dyDescent="0.2">
      <c r="A3651" s="1" t="d">
        <v>2023-02-28</v>
      </c>
      <c r="B3651" s="45">
        <v>-1</v>
      </c>
      <c r="C3651" t="s">
        <v>77</v>
      </c>
      <c r="D3651" t="str">
        <f>_xlfn.XLOOKUP(Table2[[#This Row],[Patron Group]],$R$10:$R$24,$S$10:$S$24)</f>
        <v>Undergraduate</v>
      </c>
      <c r="E3651" s="1" t="d">
        <v>2023-02-28</v>
      </c>
      <c r="F3651" t="s">
        <v>1835</v>
      </c>
      <c r="G3651" t="s">
        <v>2296</v>
      </c>
      <c r="H3651" t="str">
        <f>_xlfn.XLOOKUP(Table2[[#This Row],[Unique BarCode]],$N$10:$N$37,$O$10:$O$37)</f>
        <v>MACUSBC</v>
      </c>
      <c r="I3651" t="str">
        <f>_xlfn.XLOOKUP(Table2[[#This Row],[Unique BarCode]],$N$10:$N$37,$P$10:$P$37)</f>
        <v>Charger</v>
      </c>
      <c r="J3651" t="s">
        <v>8</v>
      </c>
      <c r="L3651">
        <v>1</v>
      </c>
    </row>
    <row r="3652" spans="1:12" x14ac:dyDescent="0.2">
      <c r="A3652" s="1" t="d">
        <v>2023-02-28</v>
      </c>
      <c r="B3652" s="45">
        <v>-1</v>
      </c>
      <c r="C3652" t="s">
        <v>77</v>
      </c>
      <c r="D3652" t="str">
        <f>_xlfn.XLOOKUP(Table2[[#This Row],[Patron Group]],$R$10:$R$24,$S$10:$S$24)</f>
        <v>Undergraduate</v>
      </c>
      <c r="E3652" s="1" t="d">
        <v>2023-02-28</v>
      </c>
      <c r="F3652" t="s">
        <v>845</v>
      </c>
      <c r="G3652" t="s">
        <v>2271</v>
      </c>
      <c r="H3652" t="str">
        <f>_xlfn.XLOOKUP(Table2[[#This Row],[Unique BarCode]],$N$10:$N$37,$O$10:$O$37)</f>
        <v>OMNI</v>
      </c>
      <c r="I3652" t="str">
        <f>_xlfn.XLOOKUP(Table2[[#This Row],[Unique BarCode]],$N$10:$N$37,$P$10:$P$37)</f>
        <v>Charger</v>
      </c>
      <c r="J3652" t="s">
        <v>49</v>
      </c>
      <c r="K3652" t="s">
        <v>846</v>
      </c>
      <c r="L3652">
        <v>1</v>
      </c>
    </row>
    <row r="3653" spans="1:12" x14ac:dyDescent="0.2">
      <c r="A3653" s="1" t="d">
        <v>2023-02-28</v>
      </c>
      <c r="B3653" s="45">
        <v>-1</v>
      </c>
      <c r="C3653" t="s">
        <v>77</v>
      </c>
      <c r="D3653" t="str">
        <f>_xlfn.XLOOKUP(Table2[[#This Row],[Patron Group]],$R$10:$R$24,$S$10:$S$24)</f>
        <v>Undergraduate</v>
      </c>
      <c r="E3653" s="1" t="d">
        <v>2023-02-28</v>
      </c>
      <c r="F3653" t="s">
        <v>1780</v>
      </c>
      <c r="G3653" t="s">
        <v>2271</v>
      </c>
      <c r="H3653" t="str">
        <f>_xlfn.XLOOKUP(Table2[[#This Row],[Unique BarCode]],$N$10:$N$37,$O$10:$O$37)</f>
        <v>OMNI</v>
      </c>
      <c r="I3653" t="str">
        <f>_xlfn.XLOOKUP(Table2[[#This Row],[Unique BarCode]],$N$10:$N$37,$P$10:$P$37)</f>
        <v>Charger</v>
      </c>
      <c r="J3653" t="s">
        <v>49</v>
      </c>
      <c r="K3653" t="s">
        <v>1781</v>
      </c>
      <c r="L3653">
        <v>1</v>
      </c>
    </row>
    <row r="3654" spans="1:12" x14ac:dyDescent="0.2">
      <c r="A3654" s="1" t="d">
        <v>2023-02-28</v>
      </c>
      <c r="B3654" s="45">
        <v>-1</v>
      </c>
      <c r="C3654" t="s">
        <v>77</v>
      </c>
      <c r="D3654" t="str">
        <f>_xlfn.XLOOKUP(Table2[[#This Row],[Patron Group]],$R$10:$R$24,$S$10:$S$24)</f>
        <v>Undergraduate</v>
      </c>
      <c r="E3654" s="1" t="d">
        <v>2023-02-28</v>
      </c>
      <c r="F3654" t="s">
        <v>1204</v>
      </c>
      <c r="G3654" t="s">
        <v>2271</v>
      </c>
      <c r="H3654" t="str">
        <f>_xlfn.XLOOKUP(Table2[[#This Row],[Unique BarCode]],$N$10:$N$37,$O$10:$O$37)</f>
        <v>OMNI</v>
      </c>
      <c r="I3654" t="str">
        <f>_xlfn.XLOOKUP(Table2[[#This Row],[Unique BarCode]],$N$10:$N$37,$P$10:$P$37)</f>
        <v>Charger</v>
      </c>
      <c r="J3654" t="s">
        <v>49</v>
      </c>
      <c r="K3654" t="s">
        <v>1205</v>
      </c>
      <c r="L3654">
        <v>1</v>
      </c>
    </row>
    <row r="3655" spans="1:12" x14ac:dyDescent="0.2">
      <c r="A3655" s="1" t="d">
        <v>2023-02-28</v>
      </c>
      <c r="B3655" s="45">
        <v>-1</v>
      </c>
      <c r="C3655" t="s">
        <v>77</v>
      </c>
      <c r="D3655" t="str">
        <f>_xlfn.XLOOKUP(Table2[[#This Row],[Patron Group]],$R$10:$R$24,$S$10:$S$24)</f>
        <v>Undergraduate</v>
      </c>
      <c r="E3655" s="1" t="d">
        <v>2023-02-28</v>
      </c>
      <c r="F3655" t="s">
        <v>1320</v>
      </c>
      <c r="G3655" t="s">
        <v>2271</v>
      </c>
      <c r="H3655" t="str">
        <f>_xlfn.XLOOKUP(Table2[[#This Row],[Unique BarCode]],$N$10:$N$37,$O$10:$O$37)</f>
        <v>OMNI</v>
      </c>
      <c r="I3655" t="str">
        <f>_xlfn.XLOOKUP(Table2[[#This Row],[Unique BarCode]],$N$10:$N$37,$P$10:$P$37)</f>
        <v>Charger</v>
      </c>
      <c r="J3655" t="s">
        <v>49</v>
      </c>
      <c r="K3655" t="s">
        <v>1321</v>
      </c>
      <c r="L3655">
        <v>1</v>
      </c>
    </row>
    <row r="3656" spans="1:12" x14ac:dyDescent="0.2">
      <c r="A3656" s="1" t="d">
        <v>2023-02-28</v>
      </c>
      <c r="B3656" s="45">
        <v>-1</v>
      </c>
      <c r="C3656" t="s">
        <v>77</v>
      </c>
      <c r="D3656" t="str">
        <f>_xlfn.XLOOKUP(Table2[[#This Row],[Patron Group]],$R$10:$R$24,$S$10:$S$24)</f>
        <v>Undergraduate</v>
      </c>
      <c r="E3656" s="1" t="d">
        <v>2023-02-28</v>
      </c>
      <c r="F3656" t="s">
        <v>829</v>
      </c>
      <c r="G3656" t="s">
        <v>2271</v>
      </c>
      <c r="H3656" t="str">
        <f>_xlfn.XLOOKUP(Table2[[#This Row],[Unique BarCode]],$N$10:$N$37,$O$10:$O$37)</f>
        <v>OMNI</v>
      </c>
      <c r="I3656" t="str">
        <f>_xlfn.XLOOKUP(Table2[[#This Row],[Unique BarCode]],$N$10:$N$37,$P$10:$P$37)</f>
        <v>Charger</v>
      </c>
      <c r="J3656" t="s">
        <v>68</v>
      </c>
      <c r="K3656" t="s">
        <v>830</v>
      </c>
      <c r="L3656">
        <v>1</v>
      </c>
    </row>
    <row r="3657" spans="1:12" x14ac:dyDescent="0.2">
      <c r="A3657" s="1" t="d">
        <v>2023-02-28</v>
      </c>
      <c r="B3657" s="45">
        <v>-1</v>
      </c>
      <c r="C3657" t="s">
        <v>77</v>
      </c>
      <c r="D3657" t="str">
        <f>_xlfn.XLOOKUP(Table2[[#This Row],[Patron Group]],$R$10:$R$24,$S$10:$S$24)</f>
        <v>Undergraduate</v>
      </c>
      <c r="E3657" s="1" t="d">
        <v>2023-02-28</v>
      </c>
      <c r="F3657" t="s">
        <v>479</v>
      </c>
      <c r="G3657" t="s">
        <v>2271</v>
      </c>
      <c r="H3657" t="str">
        <f>_xlfn.XLOOKUP(Table2[[#This Row],[Unique BarCode]],$N$10:$N$37,$O$10:$O$37)</f>
        <v>OMNI</v>
      </c>
      <c r="I3657" t="str">
        <f>_xlfn.XLOOKUP(Table2[[#This Row],[Unique BarCode]],$N$10:$N$37,$P$10:$P$37)</f>
        <v>Charger</v>
      </c>
      <c r="J3657" t="s">
        <v>68</v>
      </c>
      <c r="K3657" t="s">
        <v>480</v>
      </c>
      <c r="L3657">
        <v>1</v>
      </c>
    </row>
    <row r="3658" spans="1:12" x14ac:dyDescent="0.2">
      <c r="A3658" s="1" t="d">
        <v>2023-02-28</v>
      </c>
      <c r="B3658" s="45">
        <v>-1</v>
      </c>
      <c r="C3658" t="s">
        <v>77</v>
      </c>
      <c r="D3658" t="str">
        <f>_xlfn.XLOOKUP(Table2[[#This Row],[Patron Group]],$R$10:$R$24,$S$10:$S$24)</f>
        <v>Undergraduate</v>
      </c>
      <c r="E3658" s="1" t="d">
        <v>2023-02-28</v>
      </c>
      <c r="F3658" t="s">
        <v>815</v>
      </c>
      <c r="G3658" t="s">
        <v>2294</v>
      </c>
      <c r="H3658" t="str">
        <f>_xlfn.XLOOKUP(Table2[[#This Row],[Unique BarCode]],$N$10:$N$37,$O$10:$O$37)</f>
        <v>UVGA</v>
      </c>
      <c r="I3658" t="str">
        <f>_xlfn.XLOOKUP(Table2[[#This Row],[Unique BarCode]],$N$10:$N$37,$P$10:$P$37)</f>
        <v>Cable</v>
      </c>
      <c r="J3658" t="s">
        <v>8</v>
      </c>
      <c r="L3658">
        <v>1</v>
      </c>
    </row>
    <row r="3659" spans="1:12" x14ac:dyDescent="0.2">
      <c r="A3659" s="1" t="d">
        <v>2023-02-28</v>
      </c>
      <c r="B3659" s="45">
        <v>-1</v>
      </c>
      <c r="C3659" t="s">
        <v>77</v>
      </c>
      <c r="D3659" t="str">
        <f>_xlfn.XLOOKUP(Table2[[#This Row],[Patron Group]],$R$10:$R$24,$S$10:$S$24)</f>
        <v>Undergraduate</v>
      </c>
      <c r="E3659" s="1" t="d">
        <v>2023-02-28</v>
      </c>
      <c r="F3659" t="s">
        <v>1897</v>
      </c>
      <c r="G3659" t="s">
        <v>2301</v>
      </c>
      <c r="H3659" t="str">
        <f>_xlfn.XLOOKUP(Table2[[#This Row],[Unique BarCode]],$N$10:$N$37,$O$10:$O$37)</f>
        <v>VGA Cable</v>
      </c>
      <c r="I3659" t="str">
        <f>_xlfn.XLOOKUP(Table2[[#This Row],[Unique BarCode]],$N$10:$N$37,$P$10:$P$37)</f>
        <v>Cable</v>
      </c>
      <c r="J3659" t="s">
        <v>8</v>
      </c>
      <c r="K3659" t="s">
        <v>1898</v>
      </c>
      <c r="L3659">
        <v>1</v>
      </c>
    </row>
    <row r="3660" spans="1:12" x14ac:dyDescent="0.2">
      <c r="A3660" s="1" t="d">
        <v>2023-02-28</v>
      </c>
      <c r="B3660" s="45">
        <v>-1</v>
      </c>
      <c r="C3660" t="s">
        <v>77</v>
      </c>
      <c r="D3660" t="str">
        <f>_xlfn.XLOOKUP(Table2[[#This Row],[Patron Group]],$R$10:$R$24,$S$10:$S$24)</f>
        <v>Undergraduate</v>
      </c>
      <c r="E3660" s="1" t="d">
        <v>2023-02-28</v>
      </c>
      <c r="F3660" t="s">
        <v>1440</v>
      </c>
      <c r="G3660" t="s">
        <v>2272</v>
      </c>
      <c r="H3660" t="str">
        <f>_xlfn.XLOOKUP(Table2[[#This Row],[Unique BarCode]],$N$10:$N$37,$O$10:$O$37)</f>
        <v>WALLADPT</v>
      </c>
      <c r="I3660" t="str">
        <f>_xlfn.XLOOKUP(Table2[[#This Row],[Unique BarCode]],$N$10:$N$37,$P$10:$P$37)</f>
        <v>Charger</v>
      </c>
      <c r="J3660" t="s">
        <v>49</v>
      </c>
      <c r="K3660" t="s">
        <v>1441</v>
      </c>
      <c r="L3660">
        <v>1</v>
      </c>
    </row>
    <row r="3661" spans="1:12" x14ac:dyDescent="0.2">
      <c r="A3661" s="1" t="d">
        <v>2023-02-28</v>
      </c>
      <c r="B3661" s="45">
        <v>-1</v>
      </c>
      <c r="C3661" t="s">
        <v>77</v>
      </c>
      <c r="D3661" t="str">
        <f>_xlfn.XLOOKUP(Table2[[#This Row],[Patron Group]],$R$10:$R$24,$S$10:$S$24)</f>
        <v>Undergraduate</v>
      </c>
      <c r="E3661" s="1" t="d">
        <v>2023-02-28</v>
      </c>
      <c r="F3661" t="s">
        <v>587</v>
      </c>
      <c r="G3661" t="s">
        <v>2272</v>
      </c>
      <c r="H3661" t="str">
        <f>_xlfn.XLOOKUP(Table2[[#This Row],[Unique BarCode]],$N$10:$N$37,$O$10:$O$37)</f>
        <v>WALLADPT</v>
      </c>
      <c r="I3661" t="str">
        <f>_xlfn.XLOOKUP(Table2[[#This Row],[Unique BarCode]],$N$10:$N$37,$P$10:$P$37)</f>
        <v>Charger</v>
      </c>
      <c r="J3661" t="s">
        <v>49</v>
      </c>
      <c r="K3661" t="s">
        <v>588</v>
      </c>
      <c r="L3661">
        <v>1</v>
      </c>
    </row>
    <row r="3662" spans="1:12" x14ac:dyDescent="0.2">
      <c r="A3662" s="1" t="d">
        <v>2023-02-28</v>
      </c>
      <c r="B3662" s="45">
        <v>-1</v>
      </c>
      <c r="C3662" t="s">
        <v>77</v>
      </c>
      <c r="D3662" t="str">
        <f>_xlfn.XLOOKUP(Table2[[#This Row],[Patron Group]],$R$10:$R$24,$S$10:$S$24)</f>
        <v>Undergraduate</v>
      </c>
      <c r="E3662" s="1" t="d">
        <v>2023-02-28</v>
      </c>
      <c r="F3662" t="s">
        <v>1265</v>
      </c>
      <c r="G3662" t="s">
        <v>2272</v>
      </c>
      <c r="H3662" t="str">
        <f>_xlfn.XLOOKUP(Table2[[#This Row],[Unique BarCode]],$N$10:$N$37,$O$10:$O$37)</f>
        <v>WALLADPT</v>
      </c>
      <c r="I3662" t="str">
        <f>_xlfn.XLOOKUP(Table2[[#This Row],[Unique BarCode]],$N$10:$N$37,$P$10:$P$37)</f>
        <v>Charger</v>
      </c>
      <c r="J3662" t="s">
        <v>13</v>
      </c>
      <c r="K3662" t="s">
        <v>1266</v>
      </c>
      <c r="L3662">
        <v>1</v>
      </c>
    </row>
    <row r="3663" spans="1:12" x14ac:dyDescent="0.2">
      <c r="A3663" s="1" t="d">
        <v>2023-02-28</v>
      </c>
      <c r="B3663" s="45">
        <v>-1</v>
      </c>
      <c r="C3663" t="s">
        <v>77</v>
      </c>
      <c r="D3663" t="str">
        <f>_xlfn.XLOOKUP(Table2[[#This Row],[Patron Group]],$R$10:$R$24,$S$10:$S$24)</f>
        <v>Undergraduate</v>
      </c>
      <c r="E3663" s="1" t="d">
        <v>2023-02-28</v>
      </c>
      <c r="F3663" t="s">
        <v>1442</v>
      </c>
      <c r="G3663" t="s">
        <v>2272</v>
      </c>
      <c r="H3663" t="str">
        <f>_xlfn.XLOOKUP(Table2[[#This Row],[Unique BarCode]],$N$10:$N$37,$O$10:$O$37)</f>
        <v>WALLADPT</v>
      </c>
      <c r="I3663" t="str">
        <f>_xlfn.XLOOKUP(Table2[[#This Row],[Unique BarCode]],$N$10:$N$37,$P$10:$P$37)</f>
        <v>Charger</v>
      </c>
      <c r="J3663" t="s">
        <v>13</v>
      </c>
      <c r="K3663" t="s">
        <v>1443</v>
      </c>
      <c r="L3663">
        <v>1</v>
      </c>
    </row>
    <row r="3664" spans="1:12" x14ac:dyDescent="0.2">
      <c r="A3664" s="1" t="d">
        <v>2023-02-28</v>
      </c>
      <c r="B3664" s="45">
        <v>-1</v>
      </c>
      <c r="C3664" t="s">
        <v>77</v>
      </c>
      <c r="D3664" t="str">
        <f>_xlfn.XLOOKUP(Table2[[#This Row],[Patron Group]],$R$10:$R$24,$S$10:$S$24)</f>
        <v>Undergraduate</v>
      </c>
      <c r="E3664" s="1" t="d">
        <v>2023-02-28</v>
      </c>
      <c r="F3664" t="s">
        <v>1326</v>
      </c>
      <c r="G3664" t="s">
        <v>2272</v>
      </c>
      <c r="H3664" t="str">
        <f>_xlfn.XLOOKUP(Table2[[#This Row],[Unique BarCode]],$N$10:$N$37,$O$10:$O$37)</f>
        <v>WALLADPT</v>
      </c>
      <c r="I3664" t="str">
        <f>_xlfn.XLOOKUP(Table2[[#This Row],[Unique BarCode]],$N$10:$N$37,$P$10:$P$37)</f>
        <v>Charger</v>
      </c>
      <c r="J3664" t="s">
        <v>8</v>
      </c>
      <c r="K3664" t="s">
        <v>1327</v>
      </c>
      <c r="L3664">
        <v>1</v>
      </c>
    </row>
    <row r="3665" spans="1:12" x14ac:dyDescent="0.2">
      <c r="A3665" s="1" t="d">
        <v>2023-02-28</v>
      </c>
      <c r="B3665" s="45">
        <v>-1</v>
      </c>
      <c r="C3665" t="s">
        <v>77</v>
      </c>
      <c r="D3665" t="str">
        <f>_xlfn.XLOOKUP(Table2[[#This Row],[Patron Group]],$R$10:$R$24,$S$10:$S$24)</f>
        <v>Undergraduate</v>
      </c>
      <c r="E3665" s="1" t="d">
        <v>2023-02-28</v>
      </c>
      <c r="F3665" t="s">
        <v>1715</v>
      </c>
      <c r="G3665" t="s">
        <v>2272</v>
      </c>
      <c r="H3665" t="str">
        <f>_xlfn.XLOOKUP(Table2[[#This Row],[Unique BarCode]],$N$10:$N$37,$O$10:$O$37)</f>
        <v>WALLADPT</v>
      </c>
      <c r="I3665" t="str">
        <f>_xlfn.XLOOKUP(Table2[[#This Row],[Unique BarCode]],$N$10:$N$37,$P$10:$P$37)</f>
        <v>Charger</v>
      </c>
      <c r="J3665" t="s">
        <v>8</v>
      </c>
      <c r="L3665">
        <v>1</v>
      </c>
    </row>
    <row r="3666" spans="1:12" x14ac:dyDescent="0.2">
      <c r="A3666" s="1" t="d">
        <v>2023-02-28</v>
      </c>
      <c r="B3666" s="45">
        <v>-1</v>
      </c>
      <c r="C3666" t="s">
        <v>77</v>
      </c>
      <c r="D3666" t="str">
        <f>_xlfn.XLOOKUP(Table2[[#This Row],[Patron Group]],$R$10:$R$24,$S$10:$S$24)</f>
        <v>Undergraduate</v>
      </c>
      <c r="E3666" s="1" t="d">
        <v>2023-02-28</v>
      </c>
      <c r="F3666" t="s">
        <v>483</v>
      </c>
      <c r="G3666" t="s">
        <v>2272</v>
      </c>
      <c r="H3666" t="str">
        <f>_xlfn.XLOOKUP(Table2[[#This Row],[Unique BarCode]],$N$10:$N$37,$O$10:$O$37)</f>
        <v>WALLADPT</v>
      </c>
      <c r="I3666" t="str">
        <f>_xlfn.XLOOKUP(Table2[[#This Row],[Unique BarCode]],$N$10:$N$37,$P$10:$P$37)</f>
        <v>Charger</v>
      </c>
      <c r="J3666" t="s">
        <v>8</v>
      </c>
      <c r="L3666">
        <v>1</v>
      </c>
    </row>
    <row r="3667" spans="1:12" x14ac:dyDescent="0.2">
      <c r="A3667" s="1" t="d">
        <v>2023-02-28</v>
      </c>
      <c r="B3667" s="45">
        <v>-1</v>
      </c>
      <c r="C3667" t="s">
        <v>77</v>
      </c>
      <c r="D3667" t="str">
        <f>_xlfn.XLOOKUP(Table2[[#This Row],[Patron Group]],$R$10:$R$24,$S$10:$S$24)</f>
        <v>Undergraduate</v>
      </c>
      <c r="E3667" s="1" t="d">
        <v>2023-02-28</v>
      </c>
      <c r="F3667" t="s">
        <v>1422</v>
      </c>
      <c r="G3667" t="s">
        <v>2272</v>
      </c>
      <c r="H3667" t="str">
        <f>_xlfn.XLOOKUP(Table2[[#This Row],[Unique BarCode]],$N$10:$N$37,$O$10:$O$37)</f>
        <v>WALLADPT</v>
      </c>
      <c r="I3667" t="str">
        <f>_xlfn.XLOOKUP(Table2[[#This Row],[Unique BarCode]],$N$10:$N$37,$P$10:$P$37)</f>
        <v>Charger</v>
      </c>
      <c r="J3667" t="s">
        <v>8</v>
      </c>
      <c r="L3667">
        <v>1</v>
      </c>
    </row>
    <row r="3668" spans="1:12" x14ac:dyDescent="0.2">
      <c r="A3668" s="1" t="d">
        <v>2023-02-28</v>
      </c>
      <c r="B3668" s="45">
        <v>-1</v>
      </c>
      <c r="C3668" t="s">
        <v>77</v>
      </c>
      <c r="D3668" t="str">
        <f>_xlfn.XLOOKUP(Table2[[#This Row],[Patron Group]],$R$10:$R$24,$S$10:$S$24)</f>
        <v>Undergraduate</v>
      </c>
      <c r="E3668" s="1" t="d">
        <v>2023-02-28</v>
      </c>
      <c r="F3668" t="s">
        <v>560</v>
      </c>
      <c r="G3668" t="s">
        <v>2272</v>
      </c>
      <c r="H3668" t="str">
        <f>_xlfn.XLOOKUP(Table2[[#This Row],[Unique BarCode]],$N$10:$N$37,$O$10:$O$37)</f>
        <v>WALLADPT</v>
      </c>
      <c r="I3668" t="str">
        <f>_xlfn.XLOOKUP(Table2[[#This Row],[Unique BarCode]],$N$10:$N$37,$P$10:$P$37)</f>
        <v>Charger</v>
      </c>
      <c r="J3668" t="s">
        <v>8</v>
      </c>
      <c r="L3668">
        <v>1</v>
      </c>
    </row>
    <row r="3669" spans="1:12" x14ac:dyDescent="0.2">
      <c r="A3669" s="1" t="d">
        <v>2023-02-28</v>
      </c>
      <c r="B3669" s="45">
        <v>-1</v>
      </c>
      <c r="C3669" t="s">
        <v>77</v>
      </c>
      <c r="D3669" t="str">
        <f>_xlfn.XLOOKUP(Table2[[#This Row],[Patron Group]],$R$10:$R$24,$S$10:$S$24)</f>
        <v>Undergraduate</v>
      </c>
      <c r="E3669" s="1" t="d">
        <v>2023-02-28</v>
      </c>
      <c r="F3669" t="s">
        <v>97</v>
      </c>
      <c r="G3669" t="s">
        <v>2272</v>
      </c>
      <c r="H3669" t="str">
        <f>_xlfn.XLOOKUP(Table2[[#This Row],[Unique BarCode]],$N$10:$N$37,$O$10:$O$37)</f>
        <v>WALLADPT</v>
      </c>
      <c r="I3669" t="str">
        <f>_xlfn.XLOOKUP(Table2[[#This Row],[Unique BarCode]],$N$10:$N$37,$P$10:$P$37)</f>
        <v>Charger</v>
      </c>
      <c r="J3669" t="s">
        <v>8</v>
      </c>
      <c r="L3669">
        <v>1</v>
      </c>
    </row>
    <row r="3670" spans="1:12" x14ac:dyDescent="0.2">
      <c r="A3670" s="1" t="d">
        <v>2023-02-28</v>
      </c>
      <c r="B3670" s="45">
        <v>-1</v>
      </c>
      <c r="C3670" t="s">
        <v>77</v>
      </c>
      <c r="D3670" t="str">
        <f>_xlfn.XLOOKUP(Table2[[#This Row],[Patron Group]],$R$10:$R$24,$S$10:$S$24)</f>
        <v>Undergraduate</v>
      </c>
      <c r="E3670" s="1" t="d">
        <v>2023-02-28</v>
      </c>
      <c r="F3670" t="s">
        <v>1635</v>
      </c>
      <c r="G3670" t="s">
        <v>2272</v>
      </c>
      <c r="H3670" t="str">
        <f>_xlfn.XLOOKUP(Table2[[#This Row],[Unique BarCode]],$N$10:$N$37,$O$10:$O$37)</f>
        <v>WALLADPT</v>
      </c>
      <c r="I3670" t="str">
        <f>_xlfn.XLOOKUP(Table2[[#This Row],[Unique BarCode]],$N$10:$N$37,$P$10:$P$37)</f>
        <v>Charger</v>
      </c>
      <c r="J3670" t="s">
        <v>8</v>
      </c>
      <c r="L3670">
        <v>1</v>
      </c>
    </row>
    <row r="3671" spans="1:12" x14ac:dyDescent="0.2">
      <c r="A3671" s="1" t="d">
        <v>2023-02-28</v>
      </c>
      <c r="B3671" s="45">
        <v>-1</v>
      </c>
      <c r="C3671" t="s">
        <v>77</v>
      </c>
      <c r="D3671" t="str">
        <f>_xlfn.XLOOKUP(Table2[[#This Row],[Patron Group]],$R$10:$R$24,$S$10:$S$24)</f>
        <v>Undergraduate</v>
      </c>
      <c r="E3671" s="1" t="d">
        <v>2023-03-03</v>
      </c>
      <c r="F3671" t="s">
        <v>1626</v>
      </c>
      <c r="G3671" t="s">
        <v>2276</v>
      </c>
      <c r="H3671" t="str">
        <f>_xlfn.XLOOKUP(Table2[[#This Row],[Unique BarCode]],$N$10:$N$37,$O$10:$O$37)</f>
        <v>CALC</v>
      </c>
      <c r="I3671" t="str">
        <f>_xlfn.XLOOKUP(Table2[[#This Row],[Unique BarCode]],$N$10:$N$37,$P$10:$P$37)</f>
        <v>Accessory</v>
      </c>
      <c r="J3671" t="s">
        <v>8</v>
      </c>
      <c r="K3671" t="s">
        <v>1627</v>
      </c>
      <c r="L3671">
        <v>1</v>
      </c>
    </row>
    <row r="3672" spans="1:12" x14ac:dyDescent="0.2">
      <c r="A3672" s="1" t="d">
        <v>2023-02-28</v>
      </c>
      <c r="B3672" s="45">
        <v>-1</v>
      </c>
      <c r="C3672" t="s">
        <v>77</v>
      </c>
      <c r="D3672" t="str">
        <f>_xlfn.XLOOKUP(Table2[[#This Row],[Patron Group]],$R$10:$R$24,$S$10:$S$24)</f>
        <v>Undergraduate</v>
      </c>
      <c r="E3672" s="1" t="d">
        <v>2023-03-03</v>
      </c>
      <c r="F3672" t="s">
        <v>1123</v>
      </c>
      <c r="G3672" t="s">
        <v>2276</v>
      </c>
      <c r="H3672" t="str">
        <f>_xlfn.XLOOKUP(Table2[[#This Row],[Unique BarCode]],$N$10:$N$37,$O$10:$O$37)</f>
        <v>CALC</v>
      </c>
      <c r="I3672" t="str">
        <f>_xlfn.XLOOKUP(Table2[[#This Row],[Unique BarCode]],$N$10:$N$37,$P$10:$P$37)</f>
        <v>Accessory</v>
      </c>
      <c r="J3672" t="s">
        <v>8</v>
      </c>
      <c r="K3672" t="s">
        <v>1124</v>
      </c>
      <c r="L3672">
        <v>1</v>
      </c>
    </row>
    <row r="3673" spans="1:12" x14ac:dyDescent="0.2">
      <c r="A3673" s="1" t="d">
        <v>2023-02-28</v>
      </c>
      <c r="B3673" s="45">
        <v>-1</v>
      </c>
      <c r="C3673" t="s">
        <v>77</v>
      </c>
      <c r="D3673" t="str">
        <f>_xlfn.XLOOKUP(Table2[[#This Row],[Patron Group]],$R$10:$R$24,$S$10:$S$24)</f>
        <v>Undergraduate</v>
      </c>
      <c r="E3673" s="1" t="d">
        <v>2023-03-03</v>
      </c>
      <c r="F3673" t="s">
        <v>1700</v>
      </c>
      <c r="G3673" t="s">
        <v>2276</v>
      </c>
      <c r="H3673" t="str">
        <f>_xlfn.XLOOKUP(Table2[[#This Row],[Unique BarCode]],$N$10:$N$37,$O$10:$O$37)</f>
        <v>CALC</v>
      </c>
      <c r="I3673" t="str">
        <f>_xlfn.XLOOKUP(Table2[[#This Row],[Unique BarCode]],$N$10:$N$37,$P$10:$P$37)</f>
        <v>Accessory</v>
      </c>
      <c r="J3673" t="s">
        <v>8</v>
      </c>
      <c r="L3673">
        <v>1</v>
      </c>
    </row>
    <row r="3674" spans="1:12" x14ac:dyDescent="0.2">
      <c r="A3674" s="1" t="d">
        <v>2023-02-28</v>
      </c>
      <c r="B3674" s="45">
        <v>-1</v>
      </c>
      <c r="C3674" t="s">
        <v>77</v>
      </c>
      <c r="D3674" t="str">
        <f>_xlfn.XLOOKUP(Table2[[#This Row],[Patron Group]],$R$10:$R$24,$S$10:$S$24)</f>
        <v>Undergraduate</v>
      </c>
      <c r="E3674" s="1" t="d">
        <v>2023-03-03</v>
      </c>
      <c r="F3674" t="s">
        <v>1532</v>
      </c>
      <c r="G3674" t="s">
        <v>2276</v>
      </c>
      <c r="H3674" t="str">
        <f>_xlfn.XLOOKUP(Table2[[#This Row],[Unique BarCode]],$N$10:$N$37,$O$10:$O$37)</f>
        <v>CALC</v>
      </c>
      <c r="I3674" t="str">
        <f>_xlfn.XLOOKUP(Table2[[#This Row],[Unique BarCode]],$N$10:$N$37,$P$10:$P$37)</f>
        <v>Accessory</v>
      </c>
      <c r="J3674" t="s">
        <v>49</v>
      </c>
      <c r="L3674">
        <v>1</v>
      </c>
    </row>
    <row r="3675" spans="1:12" x14ac:dyDescent="0.2">
      <c r="A3675" s="1" t="d">
        <v>2023-02-28</v>
      </c>
      <c r="B3675" s="45">
        <v>-1</v>
      </c>
      <c r="C3675" t="s">
        <v>77</v>
      </c>
      <c r="D3675" t="str">
        <f>_xlfn.XLOOKUP(Table2[[#This Row],[Patron Group]],$R$10:$R$24,$S$10:$S$24)</f>
        <v>Undergraduate</v>
      </c>
      <c r="E3675" s="1" t="d">
        <v>2023-03-03</v>
      </c>
      <c r="F3675" t="s">
        <v>1362</v>
      </c>
      <c r="G3675" t="s">
        <v>2276</v>
      </c>
      <c r="H3675" t="str">
        <f>_xlfn.XLOOKUP(Table2[[#This Row],[Unique BarCode]],$N$10:$N$37,$O$10:$O$37)</f>
        <v>CALC</v>
      </c>
      <c r="I3675" t="str">
        <f>_xlfn.XLOOKUP(Table2[[#This Row],[Unique BarCode]],$N$10:$N$37,$P$10:$P$37)</f>
        <v>Accessory</v>
      </c>
      <c r="J3675" t="s">
        <v>49</v>
      </c>
      <c r="L3675">
        <v>1</v>
      </c>
    </row>
    <row r="3676" spans="1:12" x14ac:dyDescent="0.2">
      <c r="A3676" s="1" t="d">
        <v>2023-02-28</v>
      </c>
      <c r="B3676" s="45">
        <v>-1</v>
      </c>
      <c r="C3676" t="s">
        <v>77</v>
      </c>
      <c r="D3676" t="str">
        <f>_xlfn.XLOOKUP(Table2[[#This Row],[Patron Group]],$R$10:$R$24,$S$10:$S$24)</f>
        <v>Undergraduate</v>
      </c>
      <c r="E3676" s="1" t="d">
        <v>2023-03-07</v>
      </c>
      <c r="F3676" t="s">
        <v>1899</v>
      </c>
      <c r="G3676" t="s">
        <v>2273</v>
      </c>
      <c r="H3676" t="str">
        <f>_xlfn.XLOOKUP(Table2[[#This Row],[Unique BarCode]],$N$10:$N$37,$O$10:$O$37)</f>
        <v>ChromeBook</v>
      </c>
      <c r="I3676" t="str">
        <f>_xlfn.XLOOKUP(Table2[[#This Row],[Unique BarCode]],$N$10:$N$37,$P$10:$P$37)</f>
        <v>Device</v>
      </c>
      <c r="J3676" t="s">
        <v>8</v>
      </c>
      <c r="K3676" t="s">
        <v>148</v>
      </c>
      <c r="L3676">
        <v>1</v>
      </c>
    </row>
    <row r="3677" spans="1:12" x14ac:dyDescent="0.2">
      <c r="A3677" s="1" t="d">
        <v>2023-02-28</v>
      </c>
      <c r="B3677" s="45">
        <v>-1</v>
      </c>
      <c r="C3677" t="s">
        <v>77</v>
      </c>
      <c r="D3677" t="str">
        <f>_xlfn.XLOOKUP(Table2[[#This Row],[Patron Group]],$R$10:$R$24,$S$10:$S$24)</f>
        <v>Undergraduate</v>
      </c>
      <c r="E3677" s="1" t="d">
        <v>2023-03-07</v>
      </c>
      <c r="F3677" t="s">
        <v>1710</v>
      </c>
      <c r="G3677" t="s">
        <v>2273</v>
      </c>
      <c r="H3677" t="str">
        <f>_xlfn.XLOOKUP(Table2[[#This Row],[Unique BarCode]],$N$10:$N$37,$O$10:$O$37)</f>
        <v>ChromeBook</v>
      </c>
      <c r="I3677" t="str">
        <f>_xlfn.XLOOKUP(Table2[[#This Row],[Unique BarCode]],$N$10:$N$37,$P$10:$P$37)</f>
        <v>Device</v>
      </c>
      <c r="J3677" t="s">
        <v>68</v>
      </c>
      <c r="K3677" t="s">
        <v>1711</v>
      </c>
      <c r="L3677">
        <v>1</v>
      </c>
    </row>
    <row r="3678" spans="1:12" x14ac:dyDescent="0.2">
      <c r="A3678" s="1" t="d">
        <v>2023-02-28</v>
      </c>
      <c r="B3678" s="45">
        <v>-1</v>
      </c>
      <c r="C3678" t="s">
        <v>77</v>
      </c>
      <c r="D3678" t="str">
        <f>_xlfn.XLOOKUP(Table2[[#This Row],[Patron Group]],$R$10:$R$24,$S$10:$S$24)</f>
        <v>Undergraduate</v>
      </c>
      <c r="E3678" s="1" t="d">
        <v>2023-03-07</v>
      </c>
      <c r="F3678" t="s">
        <v>1900</v>
      </c>
      <c r="G3678" t="s">
        <v>2273</v>
      </c>
      <c r="H3678" t="str">
        <f>_xlfn.XLOOKUP(Table2[[#This Row],[Unique BarCode]],$N$10:$N$37,$O$10:$O$37)</f>
        <v>ChromeBook</v>
      </c>
      <c r="I3678" t="str">
        <f>_xlfn.XLOOKUP(Table2[[#This Row],[Unique BarCode]],$N$10:$N$37,$P$10:$P$37)</f>
        <v>Device</v>
      </c>
      <c r="J3678" t="s">
        <v>8</v>
      </c>
      <c r="K3678" t="s">
        <v>1901</v>
      </c>
      <c r="L3678">
        <v>1</v>
      </c>
    </row>
    <row r="3679" spans="1:12" x14ac:dyDescent="0.2">
      <c r="A3679" s="1" t="d">
        <v>2023-02-28</v>
      </c>
      <c r="B3679" s="45">
        <v>-1</v>
      </c>
      <c r="C3679" t="s">
        <v>77</v>
      </c>
      <c r="D3679" t="str">
        <f>_xlfn.XLOOKUP(Table2[[#This Row],[Patron Group]],$R$10:$R$24,$S$10:$S$24)</f>
        <v>Undergraduate</v>
      </c>
      <c r="E3679" s="1" t="d">
        <v>2023-03-07</v>
      </c>
      <c r="F3679" t="s">
        <v>1902</v>
      </c>
      <c r="G3679" t="s">
        <v>2273</v>
      </c>
      <c r="H3679" t="str">
        <f>_xlfn.XLOOKUP(Table2[[#This Row],[Unique BarCode]],$N$10:$N$37,$O$10:$O$37)</f>
        <v>ChromeBook</v>
      </c>
      <c r="I3679" t="str">
        <f>_xlfn.XLOOKUP(Table2[[#This Row],[Unique BarCode]],$N$10:$N$37,$P$10:$P$37)</f>
        <v>Device</v>
      </c>
      <c r="J3679" t="s">
        <v>8</v>
      </c>
      <c r="K3679" t="s">
        <v>1903</v>
      </c>
      <c r="L3679">
        <v>1</v>
      </c>
    </row>
    <row r="3680" spans="1:12" x14ac:dyDescent="0.2">
      <c r="A3680" s="1" t="d">
        <v>2023-02-28</v>
      </c>
      <c r="B3680" s="45">
        <v>-1</v>
      </c>
      <c r="C3680" t="s">
        <v>77</v>
      </c>
      <c r="D3680" t="str">
        <f>_xlfn.XLOOKUP(Table2[[#This Row],[Patron Group]],$R$10:$R$24,$S$10:$S$24)</f>
        <v>Undergraduate</v>
      </c>
      <c r="E3680" s="1" t="d">
        <v>2023-03-07</v>
      </c>
      <c r="F3680" t="s">
        <v>1102</v>
      </c>
      <c r="G3680" t="s">
        <v>2273</v>
      </c>
      <c r="H3680" t="str">
        <f>_xlfn.XLOOKUP(Table2[[#This Row],[Unique BarCode]],$N$10:$N$37,$O$10:$O$37)</f>
        <v>ChromeBook</v>
      </c>
      <c r="I3680" t="str">
        <f>_xlfn.XLOOKUP(Table2[[#This Row],[Unique BarCode]],$N$10:$N$37,$P$10:$P$37)</f>
        <v>Device</v>
      </c>
      <c r="J3680" t="s">
        <v>13</v>
      </c>
      <c r="K3680" t="s">
        <v>1103</v>
      </c>
      <c r="L3680">
        <v>1</v>
      </c>
    </row>
    <row r="3681" spans="1:12" x14ac:dyDescent="0.2">
      <c r="A3681" s="1" t="d">
        <v>2023-02-28</v>
      </c>
      <c r="B3681" s="45">
        <v>-1</v>
      </c>
      <c r="C3681" t="s">
        <v>77</v>
      </c>
      <c r="D3681" t="str">
        <f>_xlfn.XLOOKUP(Table2[[#This Row],[Patron Group]],$R$10:$R$24,$S$10:$S$24)</f>
        <v>Undergraduate</v>
      </c>
      <c r="E3681" s="1" t="d">
        <v>2023-03-07</v>
      </c>
      <c r="F3681" t="s">
        <v>1303</v>
      </c>
      <c r="G3681" t="s">
        <v>2273</v>
      </c>
      <c r="H3681" t="str">
        <f>_xlfn.XLOOKUP(Table2[[#This Row],[Unique BarCode]],$N$10:$N$37,$O$10:$O$37)</f>
        <v>ChromeBook</v>
      </c>
      <c r="I3681" t="str">
        <f>_xlfn.XLOOKUP(Table2[[#This Row],[Unique BarCode]],$N$10:$N$37,$P$10:$P$37)</f>
        <v>Device</v>
      </c>
      <c r="J3681" t="s">
        <v>13</v>
      </c>
      <c r="K3681" t="s">
        <v>1304</v>
      </c>
      <c r="L3681">
        <v>1</v>
      </c>
    </row>
    <row r="3682" spans="1:12" x14ac:dyDescent="0.2">
      <c r="A3682" s="1" t="d">
        <v>2023-02-28</v>
      </c>
      <c r="B3682" s="45">
        <v>-1</v>
      </c>
      <c r="C3682" t="s">
        <v>77</v>
      </c>
      <c r="D3682" t="str">
        <f>_xlfn.XLOOKUP(Table2[[#This Row],[Patron Group]],$R$10:$R$24,$S$10:$S$24)</f>
        <v>Undergraduate</v>
      </c>
      <c r="E3682" s="1" t="d">
        <v>2023-03-07</v>
      </c>
      <c r="F3682" t="s">
        <v>108</v>
      </c>
      <c r="G3682" t="s">
        <v>2274</v>
      </c>
      <c r="H3682" t="str">
        <f>_xlfn.XLOOKUP(Table2[[#This Row],[Unique BarCode]],$N$10:$N$37,$O$10:$O$37)</f>
        <v>MacBook</v>
      </c>
      <c r="I3682" t="str">
        <f>_xlfn.XLOOKUP(Table2[[#This Row],[Unique BarCode]],$N$10:$N$37,$P$10:$P$37)</f>
        <v>Device</v>
      </c>
      <c r="J3682" t="s">
        <v>8</v>
      </c>
      <c r="K3682" t="s">
        <v>109</v>
      </c>
      <c r="L3682">
        <v>1</v>
      </c>
    </row>
    <row r="3683" spans="1:12" x14ac:dyDescent="0.2">
      <c r="A3683" s="1" t="d">
        <v>2023-02-28</v>
      </c>
      <c r="B3683" s="45">
        <v>-1</v>
      </c>
      <c r="C3683" t="s">
        <v>77</v>
      </c>
      <c r="D3683" t="str">
        <f>_xlfn.XLOOKUP(Table2[[#This Row],[Patron Group]],$R$10:$R$24,$S$10:$S$24)</f>
        <v>Undergraduate</v>
      </c>
      <c r="E3683" s="1" t="d">
        <v>2023-03-07</v>
      </c>
      <c r="F3683" t="s">
        <v>1052</v>
      </c>
      <c r="G3683" t="s">
        <v>2274</v>
      </c>
      <c r="H3683" t="str">
        <f>_xlfn.XLOOKUP(Table2[[#This Row],[Unique BarCode]],$N$10:$N$37,$O$10:$O$37)</f>
        <v>MacBook</v>
      </c>
      <c r="I3683" t="str">
        <f>_xlfn.XLOOKUP(Table2[[#This Row],[Unique BarCode]],$N$10:$N$37,$P$10:$P$37)</f>
        <v>Device</v>
      </c>
      <c r="J3683" t="s">
        <v>8</v>
      </c>
      <c r="K3683" t="s">
        <v>1052</v>
      </c>
      <c r="L3683">
        <v>1</v>
      </c>
    </row>
    <row r="3684" spans="1:12" x14ac:dyDescent="0.2">
      <c r="A3684" s="1" t="d">
        <v>2023-02-28</v>
      </c>
      <c r="B3684" s="45">
        <v>-1</v>
      </c>
      <c r="C3684" t="s">
        <v>77</v>
      </c>
      <c r="D3684" t="str">
        <f>_xlfn.XLOOKUP(Table2[[#This Row],[Patron Group]],$R$10:$R$24,$S$10:$S$24)</f>
        <v>Undergraduate</v>
      </c>
      <c r="E3684" s="1" t="d">
        <v>2023-03-07</v>
      </c>
      <c r="F3684" t="s">
        <v>1641</v>
      </c>
      <c r="G3684" t="s">
        <v>2274</v>
      </c>
      <c r="H3684" t="str">
        <f>_xlfn.XLOOKUP(Table2[[#This Row],[Unique BarCode]],$N$10:$N$37,$O$10:$O$37)</f>
        <v>MacBook</v>
      </c>
      <c r="I3684" t="str">
        <f>_xlfn.XLOOKUP(Table2[[#This Row],[Unique BarCode]],$N$10:$N$37,$P$10:$P$37)</f>
        <v>Device</v>
      </c>
      <c r="J3684" t="s">
        <v>8</v>
      </c>
      <c r="K3684" t="s">
        <v>1641</v>
      </c>
      <c r="L3684">
        <v>1</v>
      </c>
    </row>
    <row r="3685" spans="1:12" x14ac:dyDescent="0.2">
      <c r="A3685" s="1" t="d">
        <v>2023-02-28</v>
      </c>
      <c r="B3685" s="45">
        <v>-1</v>
      </c>
      <c r="C3685" t="s">
        <v>77</v>
      </c>
      <c r="D3685" t="str">
        <f>_xlfn.XLOOKUP(Table2[[#This Row],[Patron Group]],$R$10:$R$24,$S$10:$S$24)</f>
        <v>Undergraduate</v>
      </c>
      <c r="E3685" s="1" t="d">
        <v>2023-03-07</v>
      </c>
      <c r="F3685" t="s">
        <v>1642</v>
      </c>
      <c r="G3685" t="s">
        <v>2274</v>
      </c>
      <c r="H3685" t="str">
        <f>_xlfn.XLOOKUP(Table2[[#This Row],[Unique BarCode]],$N$10:$N$37,$O$10:$O$37)</f>
        <v>MacBook</v>
      </c>
      <c r="I3685" t="str">
        <f>_xlfn.XLOOKUP(Table2[[#This Row],[Unique BarCode]],$N$10:$N$37,$P$10:$P$37)</f>
        <v>Device</v>
      </c>
      <c r="J3685" t="s">
        <v>8</v>
      </c>
      <c r="K3685" t="s">
        <v>1642</v>
      </c>
      <c r="L3685">
        <v>1</v>
      </c>
    </row>
    <row r="3686" spans="1:12" x14ac:dyDescent="0.2">
      <c r="A3686" s="1" t="d">
        <v>2023-02-28</v>
      </c>
      <c r="B3686" s="45">
        <v>-1</v>
      </c>
      <c r="C3686" t="s">
        <v>77</v>
      </c>
      <c r="D3686" t="str">
        <f>_xlfn.XLOOKUP(Table2[[#This Row],[Patron Group]],$R$10:$R$24,$S$10:$S$24)</f>
        <v>Undergraduate</v>
      </c>
      <c r="E3686" s="1" t="d">
        <v>2023-03-07</v>
      </c>
      <c r="F3686" t="s">
        <v>1904</v>
      </c>
      <c r="G3686" t="s">
        <v>2275</v>
      </c>
      <c r="H3686" t="str">
        <f>_xlfn.XLOOKUP(Table2[[#This Row],[Unique BarCode]],$N$10:$N$37,$O$10:$O$37)</f>
        <v>iPad</v>
      </c>
      <c r="I3686" t="str">
        <f>_xlfn.XLOOKUP(Table2[[#This Row],[Unique BarCode]],$N$10:$N$37,$P$10:$P$37)</f>
        <v>Device</v>
      </c>
      <c r="J3686" t="s">
        <v>8</v>
      </c>
      <c r="K3686" t="s">
        <v>1905</v>
      </c>
      <c r="L3686">
        <v>1</v>
      </c>
    </row>
    <row r="3687" spans="1:12" x14ac:dyDescent="0.2">
      <c r="A3687" s="1" t="d">
        <v>2023-02-28</v>
      </c>
      <c r="B3687" s="45">
        <v>-1</v>
      </c>
      <c r="C3687" t="s">
        <v>77</v>
      </c>
      <c r="D3687" t="str">
        <f>_xlfn.XLOOKUP(Table2[[#This Row],[Patron Group]],$R$10:$R$24,$S$10:$S$24)</f>
        <v>Undergraduate</v>
      </c>
      <c r="E3687" s="1" t="d">
        <v>2023-03-07</v>
      </c>
      <c r="F3687" t="s">
        <v>1906</v>
      </c>
      <c r="G3687" t="s">
        <v>2275</v>
      </c>
      <c r="H3687" t="str">
        <f>_xlfn.XLOOKUP(Table2[[#This Row],[Unique BarCode]],$N$10:$N$37,$O$10:$O$37)</f>
        <v>iPad</v>
      </c>
      <c r="I3687" t="str">
        <f>_xlfn.XLOOKUP(Table2[[#This Row],[Unique BarCode]],$N$10:$N$37,$P$10:$P$37)</f>
        <v>Device</v>
      </c>
      <c r="J3687" t="s">
        <v>8</v>
      </c>
      <c r="K3687" t="s">
        <v>1907</v>
      </c>
      <c r="L3687">
        <v>1</v>
      </c>
    </row>
    <row r="3688" spans="1:12" x14ac:dyDescent="0.2">
      <c r="A3688" s="1" t="d">
        <v>2023-02-28</v>
      </c>
      <c r="B3688" s="45">
        <v>-1</v>
      </c>
      <c r="C3688" t="s">
        <v>77</v>
      </c>
      <c r="D3688" t="str">
        <f>_xlfn.XLOOKUP(Table2[[#This Row],[Patron Group]],$R$10:$R$24,$S$10:$S$24)</f>
        <v>Undergraduate</v>
      </c>
      <c r="E3688" s="1" t="d">
        <v>2023-03-07</v>
      </c>
      <c r="F3688" t="s">
        <v>1908</v>
      </c>
      <c r="G3688" t="s">
        <v>2297</v>
      </c>
      <c r="H3688" t="str">
        <f>_xlfn.XLOOKUP(Table2[[#This Row],[Unique BarCode]],$N$10:$N$37,$O$10:$O$37)</f>
        <v>iPad</v>
      </c>
      <c r="I3688" t="str">
        <f>_xlfn.XLOOKUP(Table2[[#This Row],[Unique BarCode]],$N$10:$N$37,$P$10:$P$37)</f>
        <v>Device</v>
      </c>
      <c r="J3688" t="s">
        <v>8</v>
      </c>
      <c r="K3688" t="s">
        <v>1909</v>
      </c>
      <c r="L3688">
        <v>1</v>
      </c>
    </row>
    <row r="3689" spans="1:12" x14ac:dyDescent="0.2">
      <c r="A3689" s="1" t="d">
        <v>2023-02-28</v>
      </c>
      <c r="B3689" s="45">
        <v>-1</v>
      </c>
      <c r="C3689" t="s">
        <v>77</v>
      </c>
      <c r="D3689" t="str">
        <f>_xlfn.XLOOKUP(Table2[[#This Row],[Patron Group]],$R$10:$R$24,$S$10:$S$24)</f>
        <v>Undergraduate</v>
      </c>
      <c r="E3689" s="1" t="d">
        <v>2023-03-07</v>
      </c>
      <c r="F3689" t="s">
        <v>1785</v>
      </c>
      <c r="G3689" t="s">
        <v>2263</v>
      </c>
      <c r="H3689" t="str">
        <f>_xlfn.XLOOKUP(Table2[[#This Row],[Unique BarCode]],$N$10:$N$37,$O$10:$O$37)</f>
        <v>HP Laptop</v>
      </c>
      <c r="I3689" t="str">
        <f>_xlfn.XLOOKUP(Table2[[#This Row],[Unique BarCode]],$N$10:$N$37,$P$10:$P$37)</f>
        <v>Device</v>
      </c>
      <c r="J3689" t="s">
        <v>8</v>
      </c>
      <c r="K3689" t="s">
        <v>1171</v>
      </c>
      <c r="L3689">
        <v>1</v>
      </c>
    </row>
    <row r="3690" spans="1:12" x14ac:dyDescent="0.2">
      <c r="A3690" s="1" t="d">
        <v>2023-02-28</v>
      </c>
      <c r="B3690" s="45">
        <v>-1</v>
      </c>
      <c r="C3690" t="s">
        <v>77</v>
      </c>
      <c r="D3690" t="str">
        <f>_xlfn.XLOOKUP(Table2[[#This Row],[Patron Group]],$R$10:$R$24,$S$10:$S$24)</f>
        <v>Undergraduate</v>
      </c>
      <c r="E3690" s="1" t="d">
        <v>2023-03-07</v>
      </c>
      <c r="F3690" t="s">
        <v>1910</v>
      </c>
      <c r="G3690" t="s">
        <v>2263</v>
      </c>
      <c r="H3690" t="str">
        <f>_xlfn.XLOOKUP(Table2[[#This Row],[Unique BarCode]],$N$10:$N$37,$O$10:$O$37)</f>
        <v>HP Laptop</v>
      </c>
      <c r="I3690" t="str">
        <f>_xlfn.XLOOKUP(Table2[[#This Row],[Unique BarCode]],$N$10:$N$37,$P$10:$P$37)</f>
        <v>Device</v>
      </c>
      <c r="J3690" t="s">
        <v>8</v>
      </c>
      <c r="K3690" t="s">
        <v>572</v>
      </c>
      <c r="L3690">
        <v>1</v>
      </c>
    </row>
    <row r="3691" spans="1:12" x14ac:dyDescent="0.2">
      <c r="A3691" s="1" t="d">
        <v>2023-02-28</v>
      </c>
      <c r="B3691" s="45">
        <v>-1</v>
      </c>
      <c r="C3691" t="s">
        <v>77</v>
      </c>
      <c r="D3691" t="str">
        <f>_xlfn.XLOOKUP(Table2[[#This Row],[Patron Group]],$R$10:$R$24,$S$10:$S$24)</f>
        <v>Undergraduate</v>
      </c>
      <c r="E3691" s="1" t="d">
        <v>2023-03-07</v>
      </c>
      <c r="F3691" t="s">
        <v>998</v>
      </c>
      <c r="G3691" t="s">
        <v>2263</v>
      </c>
      <c r="H3691" t="str">
        <f>_xlfn.XLOOKUP(Table2[[#This Row],[Unique BarCode]],$N$10:$N$37,$O$10:$O$37)</f>
        <v>HP Laptop</v>
      </c>
      <c r="I3691" t="str">
        <f>_xlfn.XLOOKUP(Table2[[#This Row],[Unique BarCode]],$N$10:$N$37,$P$10:$P$37)</f>
        <v>Device</v>
      </c>
      <c r="J3691" t="s">
        <v>8</v>
      </c>
      <c r="K3691" t="s">
        <v>999</v>
      </c>
      <c r="L3691">
        <v>1</v>
      </c>
    </row>
    <row r="3692" spans="1:12" x14ac:dyDescent="0.2">
      <c r="A3692" s="1" t="d">
        <v>2023-02-28</v>
      </c>
      <c r="B3692" s="45">
        <v>-1</v>
      </c>
      <c r="C3692" t="s">
        <v>77</v>
      </c>
      <c r="D3692" t="str">
        <f>_xlfn.XLOOKUP(Table2[[#This Row],[Patron Group]],$R$10:$R$24,$S$10:$S$24)</f>
        <v>Undergraduate</v>
      </c>
      <c r="E3692" s="1" t="d">
        <v>2023-03-07</v>
      </c>
      <c r="F3692" t="s">
        <v>1229</v>
      </c>
      <c r="G3692" t="s">
        <v>2263</v>
      </c>
      <c r="H3692" t="str">
        <f>_xlfn.XLOOKUP(Table2[[#This Row],[Unique BarCode]],$N$10:$N$37,$O$10:$O$37)</f>
        <v>HP Laptop</v>
      </c>
      <c r="I3692" t="str">
        <f>_xlfn.XLOOKUP(Table2[[#This Row],[Unique BarCode]],$N$10:$N$37,$P$10:$P$37)</f>
        <v>Device</v>
      </c>
      <c r="J3692" t="s">
        <v>8</v>
      </c>
      <c r="K3692" t="s">
        <v>1230</v>
      </c>
      <c r="L3692">
        <v>1</v>
      </c>
    </row>
    <row r="3693" spans="1:12" x14ac:dyDescent="0.2">
      <c r="A3693" s="1" t="d">
        <v>2023-02-28</v>
      </c>
      <c r="B3693" s="45">
        <v>-1</v>
      </c>
      <c r="C3693" t="s">
        <v>77</v>
      </c>
      <c r="D3693" t="str">
        <f>_xlfn.XLOOKUP(Table2[[#This Row],[Patron Group]],$R$10:$R$24,$S$10:$S$24)</f>
        <v>Undergraduate</v>
      </c>
      <c r="E3693" s="1" t="d">
        <v>2023-03-07</v>
      </c>
      <c r="F3693" t="s">
        <v>1077</v>
      </c>
      <c r="G3693" t="s">
        <v>2263</v>
      </c>
      <c r="H3693" t="str">
        <f>_xlfn.XLOOKUP(Table2[[#This Row],[Unique BarCode]],$N$10:$N$37,$O$10:$O$37)</f>
        <v>HP Laptop</v>
      </c>
      <c r="I3693" t="str">
        <f>_xlfn.XLOOKUP(Table2[[#This Row],[Unique BarCode]],$N$10:$N$37,$P$10:$P$37)</f>
        <v>Device</v>
      </c>
      <c r="J3693" t="s">
        <v>8</v>
      </c>
      <c r="K3693" t="s">
        <v>1078</v>
      </c>
      <c r="L3693">
        <v>1</v>
      </c>
    </row>
    <row r="3694" spans="1:12" x14ac:dyDescent="0.2">
      <c r="A3694" s="1" t="d">
        <v>2023-02-28</v>
      </c>
      <c r="B3694" s="45">
        <v>-1</v>
      </c>
      <c r="C3694" t="s">
        <v>77</v>
      </c>
      <c r="D3694" t="str">
        <f>_xlfn.XLOOKUP(Table2[[#This Row],[Patron Group]],$R$10:$R$24,$S$10:$S$24)</f>
        <v>Undergraduate</v>
      </c>
      <c r="E3694" s="1" t="d">
        <v>2023-03-08</v>
      </c>
      <c r="F3694" t="s">
        <v>1819</v>
      </c>
      <c r="G3694" t="s">
        <v>2263</v>
      </c>
      <c r="H3694" t="str">
        <f>_xlfn.XLOOKUP(Table2[[#This Row],[Unique BarCode]],$N$10:$N$37,$O$10:$O$37)</f>
        <v>HP Laptop</v>
      </c>
      <c r="I3694" t="str">
        <f>_xlfn.XLOOKUP(Table2[[#This Row],[Unique BarCode]],$N$10:$N$37,$P$10:$P$37)</f>
        <v>Device</v>
      </c>
      <c r="J3694" t="s">
        <v>8</v>
      </c>
      <c r="K3694" t="s">
        <v>972</v>
      </c>
      <c r="L3694">
        <v>1</v>
      </c>
    </row>
    <row r="3695" spans="1:12" x14ac:dyDescent="0.2">
      <c r="A3695" s="1" t="d">
        <v>2023-02-28</v>
      </c>
      <c r="B3695" s="45">
        <v>-1</v>
      </c>
      <c r="C3695" t="s">
        <v>77</v>
      </c>
      <c r="D3695" t="str">
        <f>_xlfn.XLOOKUP(Table2[[#This Row],[Patron Group]],$R$10:$R$24,$S$10:$S$24)</f>
        <v>Undergraduate</v>
      </c>
      <c r="E3695" s="1" t="d">
        <v>2023-03-12</v>
      </c>
      <c r="F3695" t="s">
        <v>1640</v>
      </c>
      <c r="G3695" t="s">
        <v>2274</v>
      </c>
      <c r="H3695" t="str">
        <f>_xlfn.XLOOKUP(Table2[[#This Row],[Unique BarCode]],$N$10:$N$37,$O$10:$O$37)</f>
        <v>MacBook</v>
      </c>
      <c r="I3695" t="str">
        <f>_xlfn.XLOOKUP(Table2[[#This Row],[Unique BarCode]],$N$10:$N$37,$P$10:$P$37)</f>
        <v>Device</v>
      </c>
      <c r="J3695" t="s">
        <v>8</v>
      </c>
      <c r="K3695" t="s">
        <v>1640</v>
      </c>
      <c r="L3695">
        <v>1</v>
      </c>
    </row>
    <row r="3696" spans="1:12" x14ac:dyDescent="0.2">
      <c r="A3696" s="1" t="d">
        <v>2023-02-28</v>
      </c>
      <c r="B3696" s="45">
        <v>-1</v>
      </c>
      <c r="C3696" t="s">
        <v>77</v>
      </c>
      <c r="D3696" t="str">
        <f>_xlfn.XLOOKUP(Table2[[#This Row],[Patron Group]],$R$10:$R$24,$S$10:$S$24)</f>
        <v>Undergraduate</v>
      </c>
      <c r="E3696" s="1" t="d">
        <v>2023-03-14</v>
      </c>
      <c r="F3696" t="s">
        <v>284</v>
      </c>
      <c r="G3696" t="s">
        <v>2273</v>
      </c>
      <c r="H3696" t="str">
        <f>_xlfn.XLOOKUP(Table2[[#This Row],[Unique BarCode]],$N$10:$N$37,$O$10:$O$37)</f>
        <v>ChromeBook</v>
      </c>
      <c r="I3696" t="str">
        <f>_xlfn.XLOOKUP(Table2[[#This Row],[Unique BarCode]],$N$10:$N$37,$P$10:$P$37)</f>
        <v>Device</v>
      </c>
      <c r="J3696" t="s">
        <v>8</v>
      </c>
      <c r="K3696" t="s">
        <v>285</v>
      </c>
      <c r="L3696">
        <v>1</v>
      </c>
    </row>
    <row r="3697" spans="1:12" x14ac:dyDescent="0.2">
      <c r="A3697" s="1" t="d">
        <v>2023-02-28</v>
      </c>
      <c r="B3697" s="45">
        <v>-1</v>
      </c>
      <c r="C3697" t="s">
        <v>77</v>
      </c>
      <c r="D3697" t="str">
        <f>_xlfn.XLOOKUP(Table2[[#This Row],[Patron Group]],$R$10:$R$24,$S$10:$S$24)</f>
        <v>Undergraduate</v>
      </c>
      <c r="E3697" s="1" t="d">
        <v>2023-03-14</v>
      </c>
      <c r="F3697" t="s">
        <v>155</v>
      </c>
      <c r="G3697" t="s">
        <v>2274</v>
      </c>
      <c r="H3697" t="str">
        <f>_xlfn.XLOOKUP(Table2[[#This Row],[Unique BarCode]],$N$10:$N$37,$O$10:$O$37)</f>
        <v>MacBook</v>
      </c>
      <c r="I3697" t="str">
        <f>_xlfn.XLOOKUP(Table2[[#This Row],[Unique BarCode]],$N$10:$N$37,$P$10:$P$37)</f>
        <v>Device</v>
      </c>
      <c r="J3697" t="s">
        <v>8</v>
      </c>
      <c r="K3697" t="s">
        <v>156</v>
      </c>
      <c r="L3697">
        <v>1</v>
      </c>
    </row>
    <row r="3698" spans="1:12" x14ac:dyDescent="0.2">
      <c r="A3698" s="1" t="d">
        <v>2023-02-28</v>
      </c>
      <c r="B3698" s="45">
        <v>-1</v>
      </c>
      <c r="C3698" t="s">
        <v>77</v>
      </c>
      <c r="D3698" t="str">
        <f>_xlfn.XLOOKUP(Table2[[#This Row],[Patron Group]],$R$10:$R$24,$S$10:$S$24)</f>
        <v>Undergraduate</v>
      </c>
      <c r="E3698" s="1" t="d">
        <v>2023-03-14</v>
      </c>
      <c r="F3698" t="s">
        <v>512</v>
      </c>
      <c r="G3698" t="s">
        <v>2274</v>
      </c>
      <c r="H3698" t="str">
        <f>_xlfn.XLOOKUP(Table2[[#This Row],[Unique BarCode]],$N$10:$N$37,$O$10:$O$37)</f>
        <v>MacBook</v>
      </c>
      <c r="I3698" t="str">
        <f>_xlfn.XLOOKUP(Table2[[#This Row],[Unique BarCode]],$N$10:$N$37,$P$10:$P$37)</f>
        <v>Device</v>
      </c>
      <c r="J3698" t="s">
        <v>8</v>
      </c>
      <c r="K3698" t="s">
        <v>513</v>
      </c>
      <c r="L3698">
        <v>1</v>
      </c>
    </row>
    <row r="3699" spans="1:12" x14ac:dyDescent="0.2">
      <c r="A3699" s="1" t="d">
        <v>2023-02-28</v>
      </c>
      <c r="B3699" s="45">
        <v>-1</v>
      </c>
      <c r="C3699" t="s">
        <v>77</v>
      </c>
      <c r="D3699" t="str">
        <f>_xlfn.XLOOKUP(Table2[[#This Row],[Patron Group]],$R$10:$R$24,$S$10:$S$24)</f>
        <v>Undergraduate</v>
      </c>
      <c r="E3699" s="1" t="d">
        <v>2023-03-14</v>
      </c>
      <c r="F3699" t="s">
        <v>607</v>
      </c>
      <c r="G3699" t="s">
        <v>2274</v>
      </c>
      <c r="H3699" t="str">
        <f>_xlfn.XLOOKUP(Table2[[#This Row],[Unique BarCode]],$N$10:$N$37,$O$10:$O$37)</f>
        <v>MacBook</v>
      </c>
      <c r="I3699" t="str">
        <f>_xlfn.XLOOKUP(Table2[[#This Row],[Unique BarCode]],$N$10:$N$37,$P$10:$P$37)</f>
        <v>Device</v>
      </c>
      <c r="J3699" t="s">
        <v>8</v>
      </c>
      <c r="K3699" t="s">
        <v>608</v>
      </c>
      <c r="L3699">
        <v>1</v>
      </c>
    </row>
    <row r="3700" spans="1:12" x14ac:dyDescent="0.2">
      <c r="A3700" s="1" t="d">
        <v>2023-02-28</v>
      </c>
      <c r="B3700" s="45">
        <v>-1</v>
      </c>
      <c r="C3700" t="s">
        <v>77</v>
      </c>
      <c r="D3700" t="str">
        <f>_xlfn.XLOOKUP(Table2[[#This Row],[Patron Group]],$R$10:$R$24,$S$10:$S$24)</f>
        <v>Undergraduate</v>
      </c>
      <c r="E3700" s="1" t="d">
        <v>2023-03-14</v>
      </c>
      <c r="F3700" t="s">
        <v>1449</v>
      </c>
      <c r="G3700" t="s">
        <v>2274</v>
      </c>
      <c r="H3700" t="str">
        <f>_xlfn.XLOOKUP(Table2[[#This Row],[Unique BarCode]],$N$10:$N$37,$O$10:$O$37)</f>
        <v>MacBook</v>
      </c>
      <c r="I3700" t="str">
        <f>_xlfn.XLOOKUP(Table2[[#This Row],[Unique BarCode]],$N$10:$N$37,$P$10:$P$37)</f>
        <v>Device</v>
      </c>
      <c r="J3700" t="s">
        <v>8</v>
      </c>
      <c r="K3700" t="s">
        <v>1449</v>
      </c>
      <c r="L3700">
        <v>1</v>
      </c>
    </row>
    <row r="3701" spans="1:12" x14ac:dyDescent="0.2">
      <c r="A3701" s="1" t="d">
        <v>2023-02-28</v>
      </c>
      <c r="B3701" s="45">
        <v>-1</v>
      </c>
      <c r="C3701" t="s">
        <v>77</v>
      </c>
      <c r="D3701" t="str">
        <f>_xlfn.XLOOKUP(Table2[[#This Row],[Patron Group]],$R$10:$R$24,$S$10:$S$24)</f>
        <v>Undergraduate</v>
      </c>
      <c r="E3701" s="1" t="d">
        <v>2023-03-14</v>
      </c>
      <c r="F3701" t="s">
        <v>1568</v>
      </c>
      <c r="G3701" t="s">
        <v>2274</v>
      </c>
      <c r="H3701" t="str">
        <f>_xlfn.XLOOKUP(Table2[[#This Row],[Unique BarCode]],$N$10:$N$37,$O$10:$O$37)</f>
        <v>MacBook</v>
      </c>
      <c r="I3701" t="str">
        <f>_xlfn.XLOOKUP(Table2[[#This Row],[Unique BarCode]],$N$10:$N$37,$P$10:$P$37)</f>
        <v>Device</v>
      </c>
      <c r="J3701" t="s">
        <v>8</v>
      </c>
      <c r="K3701" t="s">
        <v>1568</v>
      </c>
      <c r="L3701">
        <v>1</v>
      </c>
    </row>
    <row r="3702" spans="1:12" x14ac:dyDescent="0.2">
      <c r="A3702" s="1" t="d">
        <v>2023-02-28</v>
      </c>
      <c r="B3702" s="45">
        <v>-1</v>
      </c>
      <c r="C3702" t="s">
        <v>77</v>
      </c>
      <c r="D3702" t="str">
        <f>_xlfn.XLOOKUP(Table2[[#This Row],[Patron Group]],$R$10:$R$24,$S$10:$S$24)</f>
        <v>Undergraduate</v>
      </c>
      <c r="E3702" s="1" t="d">
        <v>2023-03-14</v>
      </c>
      <c r="F3702" t="s">
        <v>1016</v>
      </c>
      <c r="G3702" t="s">
        <v>2274</v>
      </c>
      <c r="H3702" t="str">
        <f>_xlfn.XLOOKUP(Table2[[#This Row],[Unique BarCode]],$N$10:$N$37,$O$10:$O$37)</f>
        <v>MacBook</v>
      </c>
      <c r="I3702" t="str">
        <f>_xlfn.XLOOKUP(Table2[[#This Row],[Unique BarCode]],$N$10:$N$37,$P$10:$P$37)</f>
        <v>Device</v>
      </c>
      <c r="J3702" t="s">
        <v>8</v>
      </c>
      <c r="K3702" t="s">
        <v>1016</v>
      </c>
      <c r="L3702">
        <v>1</v>
      </c>
    </row>
    <row r="3703" spans="1:12" x14ac:dyDescent="0.2">
      <c r="A3703" s="1" t="d">
        <v>2023-02-28</v>
      </c>
      <c r="B3703" s="45">
        <v>-1</v>
      </c>
      <c r="C3703" t="s">
        <v>77</v>
      </c>
      <c r="D3703" t="str">
        <f>_xlfn.XLOOKUP(Table2[[#This Row],[Patron Group]],$R$10:$R$24,$S$10:$S$24)</f>
        <v>Undergraduate</v>
      </c>
      <c r="E3703" s="1" t="d">
        <v>2023-03-14</v>
      </c>
      <c r="F3703" t="s">
        <v>1377</v>
      </c>
      <c r="G3703" t="s">
        <v>2274</v>
      </c>
      <c r="H3703" t="str">
        <f>_xlfn.XLOOKUP(Table2[[#This Row],[Unique BarCode]],$N$10:$N$37,$O$10:$O$37)</f>
        <v>MacBook</v>
      </c>
      <c r="I3703" t="str">
        <f>_xlfn.XLOOKUP(Table2[[#This Row],[Unique BarCode]],$N$10:$N$37,$P$10:$P$37)</f>
        <v>Device</v>
      </c>
      <c r="J3703" t="s">
        <v>8</v>
      </c>
      <c r="K3703" t="s">
        <v>1377</v>
      </c>
      <c r="L3703">
        <v>1</v>
      </c>
    </row>
    <row r="3704" spans="1:12" x14ac:dyDescent="0.2">
      <c r="A3704" s="1" t="d">
        <v>2023-02-28</v>
      </c>
      <c r="B3704" s="45">
        <v>-1</v>
      </c>
      <c r="C3704" t="s">
        <v>77</v>
      </c>
      <c r="D3704" t="str">
        <f>_xlfn.XLOOKUP(Table2[[#This Row],[Patron Group]],$R$10:$R$24,$S$10:$S$24)</f>
        <v>Undergraduate</v>
      </c>
      <c r="E3704" s="1" t="d">
        <v>2023-03-14</v>
      </c>
      <c r="F3704" t="s">
        <v>1544</v>
      </c>
      <c r="G3704" t="s">
        <v>2274</v>
      </c>
      <c r="H3704" t="str">
        <f>_xlfn.XLOOKUP(Table2[[#This Row],[Unique BarCode]],$N$10:$N$37,$O$10:$O$37)</f>
        <v>MacBook</v>
      </c>
      <c r="I3704" t="str">
        <f>_xlfn.XLOOKUP(Table2[[#This Row],[Unique BarCode]],$N$10:$N$37,$P$10:$P$37)</f>
        <v>Device</v>
      </c>
      <c r="J3704" t="s">
        <v>8</v>
      </c>
      <c r="K3704" t="s">
        <v>1544</v>
      </c>
      <c r="L3704">
        <v>1</v>
      </c>
    </row>
    <row r="3705" spans="1:12" x14ac:dyDescent="0.2">
      <c r="A3705" s="1" t="d">
        <v>2023-02-28</v>
      </c>
      <c r="B3705" s="45">
        <v>-1</v>
      </c>
      <c r="C3705" t="s">
        <v>77</v>
      </c>
      <c r="D3705" t="str">
        <f>_xlfn.XLOOKUP(Table2[[#This Row],[Patron Group]],$R$10:$R$24,$S$10:$S$24)</f>
        <v>Undergraduate</v>
      </c>
      <c r="E3705" s="1" t="d">
        <v>2023-03-14</v>
      </c>
      <c r="F3705" t="s">
        <v>1642</v>
      </c>
      <c r="G3705" t="s">
        <v>2274</v>
      </c>
      <c r="H3705" t="str">
        <f>_xlfn.XLOOKUP(Table2[[#This Row],[Unique BarCode]],$N$10:$N$37,$O$10:$O$37)</f>
        <v>MacBook</v>
      </c>
      <c r="I3705" t="str">
        <f>_xlfn.XLOOKUP(Table2[[#This Row],[Unique BarCode]],$N$10:$N$37,$P$10:$P$37)</f>
        <v>Device</v>
      </c>
      <c r="J3705" t="s">
        <v>8</v>
      </c>
      <c r="K3705" t="s">
        <v>1642</v>
      </c>
      <c r="L3705">
        <v>1</v>
      </c>
    </row>
    <row r="3706" spans="1:12" x14ac:dyDescent="0.2">
      <c r="A3706" s="1" t="d">
        <v>2023-02-28</v>
      </c>
      <c r="B3706" s="45">
        <v>-1</v>
      </c>
      <c r="C3706" t="s">
        <v>77</v>
      </c>
      <c r="D3706" t="str">
        <f>_xlfn.XLOOKUP(Table2[[#This Row],[Patron Group]],$R$10:$R$24,$S$10:$S$24)</f>
        <v>Undergraduate</v>
      </c>
      <c r="E3706" s="1" t="d">
        <v>2023-03-14</v>
      </c>
      <c r="F3706" t="s">
        <v>1911</v>
      </c>
      <c r="G3706" t="s">
        <v>2275</v>
      </c>
      <c r="H3706" t="str">
        <f>_xlfn.XLOOKUP(Table2[[#This Row],[Unique BarCode]],$N$10:$N$37,$O$10:$O$37)</f>
        <v>iPad</v>
      </c>
      <c r="I3706" t="str">
        <f>_xlfn.XLOOKUP(Table2[[#This Row],[Unique BarCode]],$N$10:$N$37,$P$10:$P$37)</f>
        <v>Device</v>
      </c>
      <c r="J3706" t="s">
        <v>8</v>
      </c>
      <c r="K3706" t="s">
        <v>1912</v>
      </c>
      <c r="L3706">
        <v>1</v>
      </c>
    </row>
    <row r="3707" spans="1:12" x14ac:dyDescent="0.2">
      <c r="A3707" s="1" t="d">
        <v>2023-02-28</v>
      </c>
      <c r="B3707" s="45">
        <v>-1</v>
      </c>
      <c r="C3707" t="s">
        <v>77</v>
      </c>
      <c r="D3707" t="str">
        <f>_xlfn.XLOOKUP(Table2[[#This Row],[Patron Group]],$R$10:$R$24,$S$10:$S$24)</f>
        <v>Undergraduate</v>
      </c>
      <c r="E3707" s="1" t="d">
        <v>2023-03-14</v>
      </c>
      <c r="F3707" t="s">
        <v>965</v>
      </c>
      <c r="G3707" t="s">
        <v>2263</v>
      </c>
      <c r="H3707" t="str">
        <f>_xlfn.XLOOKUP(Table2[[#This Row],[Unique BarCode]],$N$10:$N$37,$O$10:$O$37)</f>
        <v>HP Laptop</v>
      </c>
      <c r="I3707" t="str">
        <f>_xlfn.XLOOKUP(Table2[[#This Row],[Unique BarCode]],$N$10:$N$37,$P$10:$P$37)</f>
        <v>Device</v>
      </c>
      <c r="J3707" t="s">
        <v>8</v>
      </c>
      <c r="K3707" t="s">
        <v>966</v>
      </c>
      <c r="L3707">
        <v>1</v>
      </c>
    </row>
    <row r="3708" spans="1:12" x14ac:dyDescent="0.2">
      <c r="A3708" s="1" t="d">
        <v>2023-02-28</v>
      </c>
      <c r="B3708" s="45">
        <v>-1</v>
      </c>
      <c r="C3708" t="s">
        <v>77</v>
      </c>
      <c r="D3708" t="str">
        <f>_xlfn.XLOOKUP(Table2[[#This Row],[Patron Group]],$R$10:$R$24,$S$10:$S$24)</f>
        <v>Undergraduate</v>
      </c>
      <c r="E3708" s="1" t="d">
        <v>2023-03-14</v>
      </c>
      <c r="F3708" t="s">
        <v>611</v>
      </c>
      <c r="G3708" t="s">
        <v>2263</v>
      </c>
      <c r="H3708" t="str">
        <f>_xlfn.XLOOKUP(Table2[[#This Row],[Unique BarCode]],$N$10:$N$37,$O$10:$O$37)</f>
        <v>HP Laptop</v>
      </c>
      <c r="I3708" t="str">
        <f>_xlfn.XLOOKUP(Table2[[#This Row],[Unique BarCode]],$N$10:$N$37,$P$10:$P$37)</f>
        <v>Device</v>
      </c>
      <c r="J3708" t="s">
        <v>8</v>
      </c>
      <c r="K3708" t="s">
        <v>612</v>
      </c>
      <c r="L3708">
        <v>1</v>
      </c>
    </row>
    <row r="3709" spans="1:12" x14ac:dyDescent="0.2">
      <c r="A3709" s="1" t="d">
        <v>2023-02-28</v>
      </c>
      <c r="B3709" s="45">
        <v>-1</v>
      </c>
      <c r="C3709" t="s">
        <v>77</v>
      </c>
      <c r="D3709" t="str">
        <f>_xlfn.XLOOKUP(Table2[[#This Row],[Patron Group]],$R$10:$R$24,$S$10:$S$24)</f>
        <v>Undergraduate</v>
      </c>
      <c r="E3709" s="1" t="d">
        <v>2023-03-24</v>
      </c>
      <c r="F3709" t="s">
        <v>1638</v>
      </c>
      <c r="G3709" t="s">
        <v>2274</v>
      </c>
      <c r="H3709" t="str">
        <f>_xlfn.XLOOKUP(Table2[[#This Row],[Unique BarCode]],$N$10:$N$37,$O$10:$O$37)</f>
        <v>MacBook</v>
      </c>
      <c r="I3709" t="str">
        <f>_xlfn.XLOOKUP(Table2[[#This Row],[Unique BarCode]],$N$10:$N$37,$P$10:$P$37)</f>
        <v>Device</v>
      </c>
      <c r="J3709" t="s">
        <v>8</v>
      </c>
      <c r="K3709" t="s">
        <v>1639</v>
      </c>
      <c r="L3709">
        <v>1</v>
      </c>
    </row>
    <row r="3710" spans="1:12" x14ac:dyDescent="0.2">
      <c r="A3710" s="1" t="d">
        <v>2023-02-28</v>
      </c>
      <c r="B3710" s="45">
        <v>9401593880006530</v>
      </c>
      <c r="C3710" t="s">
        <v>20</v>
      </c>
      <c r="D3710" t="str">
        <f>_xlfn.XLOOKUP(Table2[[#This Row],[Patron Group]],$R$10:$R$24,$S$10:$S$24)</f>
        <v>Graduate</v>
      </c>
      <c r="E3710" s="1" t="d">
        <v>2023-02-28</v>
      </c>
      <c r="F3710" t="s">
        <v>1630</v>
      </c>
      <c r="G3710" t="s">
        <v>2296</v>
      </c>
      <c r="H3710" t="str">
        <f>_xlfn.XLOOKUP(Table2[[#This Row],[Unique BarCode]],$N$10:$N$37,$O$10:$O$37)</f>
        <v>MACUSBC</v>
      </c>
      <c r="I3710" t="str">
        <f>_xlfn.XLOOKUP(Table2[[#This Row],[Unique BarCode]],$N$10:$N$37,$P$10:$P$37)</f>
        <v>Charger</v>
      </c>
      <c r="J3710" t="s">
        <v>8</v>
      </c>
      <c r="K3710" t="s">
        <v>470</v>
      </c>
      <c r="L3710">
        <v>1</v>
      </c>
    </row>
    <row r="3711" spans="1:12" x14ac:dyDescent="0.2">
      <c r="A3711" s="1" t="d">
        <v>2023-03-01</v>
      </c>
      <c r="B3711" s="45">
        <v>-1</v>
      </c>
      <c r="C3711" t="s">
        <v>15</v>
      </c>
      <c r="D3711" t="str">
        <f>_xlfn.XLOOKUP(Table2[[#This Row],[Patron Group]],$R$10:$R$24,$S$10:$S$24)</f>
        <v>Academic</v>
      </c>
      <c r="E3711" s="1" t="d">
        <v>2023-03-01</v>
      </c>
      <c r="F3711" t="s">
        <v>816</v>
      </c>
      <c r="G3711" t="s">
        <v>2294</v>
      </c>
      <c r="H3711" t="str">
        <f>_xlfn.XLOOKUP(Table2[[#This Row],[Unique BarCode]],$N$10:$N$37,$O$10:$O$37)</f>
        <v>UVGA</v>
      </c>
      <c r="I3711" t="str">
        <f>_xlfn.XLOOKUP(Table2[[#This Row],[Unique BarCode]],$N$10:$N$37,$P$10:$P$37)</f>
        <v>Cable</v>
      </c>
      <c r="J3711" t="s">
        <v>8</v>
      </c>
      <c r="L3711">
        <v>1</v>
      </c>
    </row>
    <row r="3712" spans="1:12" x14ac:dyDescent="0.2">
      <c r="A3712" s="1" t="d">
        <v>2023-03-01</v>
      </c>
      <c r="B3712" s="45">
        <v>-1</v>
      </c>
      <c r="C3712" t="s">
        <v>20</v>
      </c>
      <c r="D3712" t="str">
        <f>_xlfn.XLOOKUP(Table2[[#This Row],[Patron Group]],$R$10:$R$24,$S$10:$S$24)</f>
        <v>Graduate</v>
      </c>
      <c r="E3712" s="1" t="d">
        <v>2023-03-01</v>
      </c>
      <c r="F3712" t="s">
        <v>1037</v>
      </c>
      <c r="G3712" t="s">
        <v>2281</v>
      </c>
      <c r="H3712" t="str">
        <f>_xlfn.XLOOKUP(Table2[[#This Row],[Unique BarCode]],$N$10:$N$37,$O$10:$O$37)</f>
        <v>HDMIC</v>
      </c>
      <c r="I3712" t="str">
        <f>_xlfn.XLOOKUP(Table2[[#This Row],[Unique BarCode]],$N$10:$N$37,$P$10:$P$37)</f>
        <v>Cable</v>
      </c>
      <c r="J3712" t="s">
        <v>8</v>
      </c>
      <c r="K3712" t="s">
        <v>1038</v>
      </c>
      <c r="L3712">
        <v>1</v>
      </c>
    </row>
    <row r="3713" spans="1:12" x14ac:dyDescent="0.2">
      <c r="A3713" s="1" t="d">
        <v>2023-03-01</v>
      </c>
      <c r="B3713" s="45">
        <v>-1</v>
      </c>
      <c r="C3713" t="s">
        <v>20</v>
      </c>
      <c r="D3713" t="str">
        <f>_xlfn.XLOOKUP(Table2[[#This Row],[Patron Group]],$R$10:$R$24,$S$10:$S$24)</f>
        <v>Graduate</v>
      </c>
      <c r="E3713" s="1" t="d">
        <v>2023-03-01</v>
      </c>
      <c r="F3713" t="s">
        <v>1806</v>
      </c>
      <c r="G3713" t="s">
        <v>2266</v>
      </c>
      <c r="H3713" t="str">
        <f>_xlfn.XLOOKUP(Table2[[#This Row],[Unique BarCode]],$N$10:$N$37,$O$10:$O$37)</f>
        <v>Headphones</v>
      </c>
      <c r="I3713" t="str">
        <f>_xlfn.XLOOKUP(Table2[[#This Row],[Unique BarCode]],$N$10:$N$37,$P$10:$P$37)</f>
        <v>Accessory</v>
      </c>
      <c r="J3713" t="s">
        <v>8</v>
      </c>
      <c r="K3713" t="s">
        <v>1807</v>
      </c>
      <c r="L3713">
        <v>1</v>
      </c>
    </row>
    <row r="3714" spans="1:12" x14ac:dyDescent="0.2">
      <c r="A3714" s="1" t="d">
        <v>2023-03-01</v>
      </c>
      <c r="B3714" s="45">
        <v>-1</v>
      </c>
      <c r="C3714" t="s">
        <v>20</v>
      </c>
      <c r="D3714" t="str">
        <f>_xlfn.XLOOKUP(Table2[[#This Row],[Patron Group]],$R$10:$R$24,$S$10:$S$24)</f>
        <v>Graduate</v>
      </c>
      <c r="E3714" s="1" t="d">
        <v>2023-03-01</v>
      </c>
      <c r="F3714" t="s">
        <v>1915</v>
      </c>
      <c r="G3714" t="s">
        <v>2266</v>
      </c>
      <c r="H3714" t="str">
        <f>_xlfn.XLOOKUP(Table2[[#This Row],[Unique BarCode]],$N$10:$N$37,$O$10:$O$37)</f>
        <v>Headphones</v>
      </c>
      <c r="I3714" t="str">
        <f>_xlfn.XLOOKUP(Table2[[#This Row],[Unique BarCode]],$N$10:$N$37,$P$10:$P$37)</f>
        <v>Accessory</v>
      </c>
      <c r="J3714" t="s">
        <v>13</v>
      </c>
      <c r="K3714" t="s">
        <v>1916</v>
      </c>
      <c r="L3714">
        <v>1</v>
      </c>
    </row>
    <row r="3715" spans="1:12" x14ac:dyDescent="0.2">
      <c r="A3715" s="1" t="d">
        <v>2023-03-01</v>
      </c>
      <c r="B3715" s="45">
        <v>-1</v>
      </c>
      <c r="C3715" t="s">
        <v>20</v>
      </c>
      <c r="D3715" t="str">
        <f>_xlfn.XLOOKUP(Table2[[#This Row],[Patron Group]],$R$10:$R$24,$S$10:$S$24)</f>
        <v>Graduate</v>
      </c>
      <c r="E3715" s="1" t="d">
        <v>2023-03-01</v>
      </c>
      <c r="F3715" t="s">
        <v>1493</v>
      </c>
      <c r="G3715" t="s">
        <v>2266</v>
      </c>
      <c r="H3715" t="str">
        <f>_xlfn.XLOOKUP(Table2[[#This Row],[Unique BarCode]],$N$10:$N$37,$O$10:$O$37)</f>
        <v>Headphones</v>
      </c>
      <c r="I3715" t="str">
        <f>_xlfn.XLOOKUP(Table2[[#This Row],[Unique BarCode]],$N$10:$N$37,$P$10:$P$37)</f>
        <v>Accessory</v>
      </c>
      <c r="J3715" t="s">
        <v>13</v>
      </c>
      <c r="K3715" t="s">
        <v>1494</v>
      </c>
      <c r="L3715">
        <v>1</v>
      </c>
    </row>
    <row r="3716" spans="1:12" x14ac:dyDescent="0.2">
      <c r="A3716" s="1" t="d">
        <v>2023-03-01</v>
      </c>
      <c r="B3716" s="45">
        <v>-1</v>
      </c>
      <c r="C3716" t="s">
        <v>20</v>
      </c>
      <c r="D3716" t="str">
        <f>_xlfn.XLOOKUP(Table2[[#This Row],[Patron Group]],$R$10:$R$24,$S$10:$S$24)</f>
        <v>Graduate</v>
      </c>
      <c r="E3716" s="1" t="d">
        <v>2023-03-01</v>
      </c>
      <c r="F3716" t="s">
        <v>811</v>
      </c>
      <c r="G3716" t="s">
        <v>2282</v>
      </c>
      <c r="H3716" t="str">
        <f>_xlfn.XLOOKUP(Table2[[#This Row],[Unique BarCode]],$N$10:$N$37,$O$10:$O$37)</f>
        <v>HPUSBC</v>
      </c>
      <c r="I3716" t="str">
        <f>_xlfn.XLOOKUP(Table2[[#This Row],[Unique BarCode]],$N$10:$N$37,$P$10:$P$37)</f>
        <v>Charger</v>
      </c>
      <c r="J3716" t="s">
        <v>49</v>
      </c>
      <c r="K3716" t="s">
        <v>812</v>
      </c>
      <c r="L3716">
        <v>1</v>
      </c>
    </row>
    <row r="3717" spans="1:12" x14ac:dyDescent="0.2">
      <c r="A3717" s="1" t="d">
        <v>2023-03-01</v>
      </c>
      <c r="B3717" s="45">
        <v>-1</v>
      </c>
      <c r="C3717" t="s">
        <v>20</v>
      </c>
      <c r="D3717" t="str">
        <f>_xlfn.XLOOKUP(Table2[[#This Row],[Patron Group]],$R$10:$R$24,$S$10:$S$24)</f>
        <v>Graduate</v>
      </c>
      <c r="E3717" s="1" t="d">
        <v>2023-03-01</v>
      </c>
      <c r="F3717" t="s">
        <v>217</v>
      </c>
      <c r="G3717" t="s">
        <v>2282</v>
      </c>
      <c r="H3717" t="str">
        <f>_xlfn.XLOOKUP(Table2[[#This Row],[Unique BarCode]],$N$10:$N$37,$O$10:$O$37)</f>
        <v>HPUSBC</v>
      </c>
      <c r="I3717" t="str">
        <f>_xlfn.XLOOKUP(Table2[[#This Row],[Unique BarCode]],$N$10:$N$37,$P$10:$P$37)</f>
        <v>Charger</v>
      </c>
      <c r="J3717" t="s">
        <v>49</v>
      </c>
      <c r="L3717">
        <v>1</v>
      </c>
    </row>
    <row r="3718" spans="1:12" x14ac:dyDescent="0.2">
      <c r="A3718" s="1" t="d">
        <v>2023-03-01</v>
      </c>
      <c r="B3718" s="45">
        <v>-1</v>
      </c>
      <c r="C3718" t="s">
        <v>20</v>
      </c>
      <c r="D3718" t="str">
        <f>_xlfn.XLOOKUP(Table2[[#This Row],[Patron Group]],$R$10:$R$24,$S$10:$S$24)</f>
        <v>Graduate</v>
      </c>
      <c r="E3718" s="1" t="d">
        <v>2023-03-01</v>
      </c>
      <c r="F3718" t="s">
        <v>581</v>
      </c>
      <c r="G3718" t="s">
        <v>2265</v>
      </c>
      <c r="H3718" t="str">
        <f>_xlfn.XLOOKUP(Table2[[#This Row],[Unique BarCode]],$N$10:$N$37,$O$10:$O$37)</f>
        <v>IPHONE</v>
      </c>
      <c r="I3718" t="str">
        <f>_xlfn.XLOOKUP(Table2[[#This Row],[Unique BarCode]],$N$10:$N$37,$P$10:$P$37)</f>
        <v>Charger</v>
      </c>
      <c r="J3718" t="s">
        <v>49</v>
      </c>
      <c r="K3718" t="s">
        <v>582</v>
      </c>
      <c r="L3718">
        <v>1</v>
      </c>
    </row>
    <row r="3719" spans="1:12" x14ac:dyDescent="0.2">
      <c r="A3719" s="1" t="d">
        <v>2023-03-01</v>
      </c>
      <c r="B3719" s="45">
        <v>-1</v>
      </c>
      <c r="C3719" t="s">
        <v>20</v>
      </c>
      <c r="D3719" t="str">
        <f>_xlfn.XLOOKUP(Table2[[#This Row],[Patron Group]],$R$10:$R$24,$S$10:$S$24)</f>
        <v>Graduate</v>
      </c>
      <c r="E3719" s="1" t="d">
        <v>2023-03-01</v>
      </c>
      <c r="F3719" t="s">
        <v>29</v>
      </c>
      <c r="G3719" t="s">
        <v>2265</v>
      </c>
      <c r="H3719" t="str">
        <f>_xlfn.XLOOKUP(Table2[[#This Row],[Unique BarCode]],$N$10:$N$37,$O$10:$O$37)</f>
        <v>IPHONE</v>
      </c>
      <c r="I3719" t="str">
        <f>_xlfn.XLOOKUP(Table2[[#This Row],[Unique BarCode]],$N$10:$N$37,$P$10:$P$37)</f>
        <v>Charger</v>
      </c>
      <c r="J3719" t="s">
        <v>8</v>
      </c>
      <c r="K3719" t="s">
        <v>30</v>
      </c>
      <c r="L3719">
        <v>1</v>
      </c>
    </row>
    <row r="3720" spans="1:12" x14ac:dyDescent="0.2">
      <c r="A3720" s="1" t="d">
        <v>2023-03-01</v>
      </c>
      <c r="B3720" s="45">
        <v>-1</v>
      </c>
      <c r="C3720" t="s">
        <v>20</v>
      </c>
      <c r="D3720" t="str">
        <f>_xlfn.XLOOKUP(Table2[[#This Row],[Patron Group]],$R$10:$R$24,$S$10:$S$24)</f>
        <v>Graduate</v>
      </c>
      <c r="E3720" s="1" t="d">
        <v>2023-03-01</v>
      </c>
      <c r="F3720" t="s">
        <v>12</v>
      </c>
      <c r="G3720" t="s">
        <v>2265</v>
      </c>
      <c r="H3720" t="str">
        <f>_xlfn.XLOOKUP(Table2[[#This Row],[Unique BarCode]],$N$10:$N$37,$O$10:$O$37)</f>
        <v>IPHONE</v>
      </c>
      <c r="I3720" t="str">
        <f>_xlfn.XLOOKUP(Table2[[#This Row],[Unique BarCode]],$N$10:$N$37,$P$10:$P$37)</f>
        <v>Charger</v>
      </c>
      <c r="J3720" t="s">
        <v>13</v>
      </c>
      <c r="K3720" t="s">
        <v>14</v>
      </c>
      <c r="L3720">
        <v>1</v>
      </c>
    </row>
    <row r="3721" spans="1:12" x14ac:dyDescent="0.2">
      <c r="A3721" s="1" t="d">
        <v>2023-03-01</v>
      </c>
      <c r="B3721" s="45">
        <v>-1</v>
      </c>
      <c r="C3721" t="s">
        <v>20</v>
      </c>
      <c r="D3721" t="str">
        <f>_xlfn.XLOOKUP(Table2[[#This Row],[Patron Group]],$R$10:$R$24,$S$10:$S$24)</f>
        <v>Graduate</v>
      </c>
      <c r="E3721" s="1" t="d">
        <v>2023-03-01</v>
      </c>
      <c r="F3721" t="s">
        <v>266</v>
      </c>
      <c r="G3721" t="s">
        <v>2265</v>
      </c>
      <c r="H3721" t="str">
        <f>_xlfn.XLOOKUP(Table2[[#This Row],[Unique BarCode]],$N$10:$N$37,$O$10:$O$37)</f>
        <v>IPHONE</v>
      </c>
      <c r="I3721" t="str">
        <f>_xlfn.XLOOKUP(Table2[[#This Row],[Unique BarCode]],$N$10:$N$37,$P$10:$P$37)</f>
        <v>Charger</v>
      </c>
      <c r="J3721" t="s">
        <v>8</v>
      </c>
      <c r="L3721">
        <v>1</v>
      </c>
    </row>
    <row r="3722" spans="1:12" x14ac:dyDescent="0.2">
      <c r="A3722" s="1" t="d">
        <v>2023-03-01</v>
      </c>
      <c r="B3722" s="45">
        <v>-1</v>
      </c>
      <c r="C3722" t="s">
        <v>20</v>
      </c>
      <c r="D3722" t="str">
        <f>_xlfn.XLOOKUP(Table2[[#This Row],[Patron Group]],$R$10:$R$24,$S$10:$S$24)</f>
        <v>Graduate</v>
      </c>
      <c r="E3722" s="1" t="d">
        <v>2023-03-01</v>
      </c>
      <c r="F3722" t="s">
        <v>813</v>
      </c>
      <c r="G3722" t="s">
        <v>2268</v>
      </c>
      <c r="H3722" t="str">
        <f>_xlfn.XLOOKUP(Table2[[#This Row],[Unique BarCode]],$N$10:$N$37,$O$10:$O$37)</f>
        <v>MACCHRG</v>
      </c>
      <c r="I3722" t="str">
        <f>_xlfn.XLOOKUP(Table2[[#This Row],[Unique BarCode]],$N$10:$N$37,$P$10:$P$37)</f>
        <v>Charger</v>
      </c>
      <c r="J3722" t="s">
        <v>13</v>
      </c>
      <c r="K3722" t="s">
        <v>814</v>
      </c>
      <c r="L3722">
        <v>1</v>
      </c>
    </row>
    <row r="3723" spans="1:12" x14ac:dyDescent="0.2">
      <c r="A3723" s="1" t="d">
        <v>2023-03-01</v>
      </c>
      <c r="B3723" s="45">
        <v>-1</v>
      </c>
      <c r="C3723" t="s">
        <v>20</v>
      </c>
      <c r="D3723" t="str">
        <f>_xlfn.XLOOKUP(Table2[[#This Row],[Patron Group]],$R$10:$R$24,$S$10:$S$24)</f>
        <v>Graduate</v>
      </c>
      <c r="E3723" s="1" t="d">
        <v>2023-03-01</v>
      </c>
      <c r="F3723" t="s">
        <v>1632</v>
      </c>
      <c r="G3723" t="s">
        <v>2296</v>
      </c>
      <c r="H3723" t="str">
        <f>_xlfn.XLOOKUP(Table2[[#This Row],[Unique BarCode]],$N$10:$N$37,$O$10:$O$37)</f>
        <v>MACUSBC</v>
      </c>
      <c r="I3723" t="str">
        <f>_xlfn.XLOOKUP(Table2[[#This Row],[Unique BarCode]],$N$10:$N$37,$P$10:$P$37)</f>
        <v>Charger</v>
      </c>
      <c r="J3723" t="s">
        <v>8</v>
      </c>
      <c r="K3723" t="s">
        <v>214</v>
      </c>
      <c r="L3723">
        <v>1</v>
      </c>
    </row>
    <row r="3724" spans="1:12" x14ac:dyDescent="0.2">
      <c r="A3724" s="1" t="d">
        <v>2023-03-01</v>
      </c>
      <c r="B3724" s="45">
        <v>-1</v>
      </c>
      <c r="C3724" t="s">
        <v>20</v>
      </c>
      <c r="D3724" t="str">
        <f>_xlfn.XLOOKUP(Table2[[#This Row],[Patron Group]],$R$10:$R$24,$S$10:$S$24)</f>
        <v>Graduate</v>
      </c>
      <c r="E3724" s="1" t="d">
        <v>2023-03-01</v>
      </c>
      <c r="F3724" t="s">
        <v>688</v>
      </c>
      <c r="G3724" t="s">
        <v>2285</v>
      </c>
      <c r="H3724" t="str">
        <f>_xlfn.XLOOKUP(Table2[[#This Row],[Unique BarCode]],$N$10:$N$37,$O$10:$O$37)</f>
        <v>UHDMI</v>
      </c>
      <c r="I3724" t="str">
        <f>_xlfn.XLOOKUP(Table2[[#This Row],[Unique BarCode]],$N$10:$N$37,$P$10:$P$37)</f>
        <v>Cable</v>
      </c>
      <c r="J3724" t="s">
        <v>8</v>
      </c>
      <c r="L3724">
        <v>1</v>
      </c>
    </row>
    <row r="3725" spans="1:12" x14ac:dyDescent="0.2">
      <c r="A3725" s="1" t="d">
        <v>2023-03-01</v>
      </c>
      <c r="B3725" s="45">
        <v>-1</v>
      </c>
      <c r="C3725" t="s">
        <v>20</v>
      </c>
      <c r="D3725" t="str">
        <f>_xlfn.XLOOKUP(Table2[[#This Row],[Patron Group]],$R$10:$R$24,$S$10:$S$24)</f>
        <v>Graduate</v>
      </c>
      <c r="E3725" s="1" t="d">
        <v>2023-03-01</v>
      </c>
      <c r="F3725" t="s">
        <v>1322</v>
      </c>
      <c r="G3725" t="s">
        <v>2294</v>
      </c>
      <c r="H3725" t="str">
        <f>_xlfn.XLOOKUP(Table2[[#This Row],[Unique BarCode]],$N$10:$N$37,$O$10:$O$37)</f>
        <v>UVGA</v>
      </c>
      <c r="I3725" t="str">
        <f>_xlfn.XLOOKUP(Table2[[#This Row],[Unique BarCode]],$N$10:$N$37,$P$10:$P$37)</f>
        <v>Cable</v>
      </c>
      <c r="J3725" t="s">
        <v>8</v>
      </c>
      <c r="K3725" t="s">
        <v>1323</v>
      </c>
      <c r="L3725">
        <v>1</v>
      </c>
    </row>
    <row r="3726" spans="1:12" x14ac:dyDescent="0.2">
      <c r="A3726" s="1" t="d">
        <v>2023-03-01</v>
      </c>
      <c r="B3726" s="45">
        <v>-1</v>
      </c>
      <c r="C3726" t="s">
        <v>20</v>
      </c>
      <c r="D3726" t="str">
        <f>_xlfn.XLOOKUP(Table2[[#This Row],[Patron Group]],$R$10:$R$24,$S$10:$S$24)</f>
        <v>Graduate</v>
      </c>
      <c r="E3726" s="1" t="d">
        <v>2023-03-01</v>
      </c>
      <c r="F3726" t="s">
        <v>1263</v>
      </c>
      <c r="G3726" t="s">
        <v>2272</v>
      </c>
      <c r="H3726" t="str">
        <f>_xlfn.XLOOKUP(Table2[[#This Row],[Unique BarCode]],$N$10:$N$37,$O$10:$O$37)</f>
        <v>WALLADPT</v>
      </c>
      <c r="I3726" t="str">
        <f>_xlfn.XLOOKUP(Table2[[#This Row],[Unique BarCode]],$N$10:$N$37,$P$10:$P$37)</f>
        <v>Charger</v>
      </c>
      <c r="J3726" t="s">
        <v>49</v>
      </c>
      <c r="K3726" t="s">
        <v>1264</v>
      </c>
      <c r="L3726">
        <v>1</v>
      </c>
    </row>
    <row r="3727" spans="1:12" x14ac:dyDescent="0.2">
      <c r="A3727" s="1" t="d">
        <v>2023-03-01</v>
      </c>
      <c r="B3727" s="45">
        <v>-1</v>
      </c>
      <c r="C3727" t="s">
        <v>20</v>
      </c>
      <c r="D3727" t="str">
        <f>_xlfn.XLOOKUP(Table2[[#This Row],[Patron Group]],$R$10:$R$24,$S$10:$S$24)</f>
        <v>Graduate</v>
      </c>
      <c r="E3727" s="1" t="d">
        <v>2023-03-01</v>
      </c>
      <c r="F3727" t="s">
        <v>817</v>
      </c>
      <c r="G3727" t="s">
        <v>2272</v>
      </c>
      <c r="H3727" t="str">
        <f>_xlfn.XLOOKUP(Table2[[#This Row],[Unique BarCode]],$N$10:$N$37,$O$10:$O$37)</f>
        <v>WALLADPT</v>
      </c>
      <c r="I3727" t="str">
        <f>_xlfn.XLOOKUP(Table2[[#This Row],[Unique BarCode]],$N$10:$N$37,$P$10:$P$37)</f>
        <v>Charger</v>
      </c>
      <c r="J3727" t="s">
        <v>13</v>
      </c>
      <c r="K3727" t="s">
        <v>818</v>
      </c>
      <c r="L3727">
        <v>1</v>
      </c>
    </row>
    <row r="3728" spans="1:12" x14ac:dyDescent="0.2">
      <c r="A3728" s="1" t="d">
        <v>2023-03-01</v>
      </c>
      <c r="B3728" s="45">
        <v>-1</v>
      </c>
      <c r="C3728" t="s">
        <v>20</v>
      </c>
      <c r="D3728" t="str">
        <f>_xlfn.XLOOKUP(Table2[[#This Row],[Patron Group]],$R$10:$R$24,$S$10:$S$24)</f>
        <v>Graduate</v>
      </c>
      <c r="E3728" s="1" t="d">
        <v>2023-03-01</v>
      </c>
      <c r="F3728" t="s">
        <v>96</v>
      </c>
      <c r="G3728" t="s">
        <v>2272</v>
      </c>
      <c r="H3728" t="str">
        <f>_xlfn.XLOOKUP(Table2[[#This Row],[Unique BarCode]],$N$10:$N$37,$O$10:$O$37)</f>
        <v>WALLADPT</v>
      </c>
      <c r="I3728" t="str">
        <f>_xlfn.XLOOKUP(Table2[[#This Row],[Unique BarCode]],$N$10:$N$37,$P$10:$P$37)</f>
        <v>Charger</v>
      </c>
      <c r="J3728" t="s">
        <v>8</v>
      </c>
      <c r="L3728">
        <v>1</v>
      </c>
    </row>
    <row r="3729" spans="1:12" x14ac:dyDescent="0.2">
      <c r="A3729" s="1" t="d">
        <v>2023-03-01</v>
      </c>
      <c r="B3729" s="45">
        <v>-1</v>
      </c>
      <c r="C3729" t="s">
        <v>20</v>
      </c>
      <c r="D3729" t="str">
        <f>_xlfn.XLOOKUP(Table2[[#This Row],[Patron Group]],$R$10:$R$24,$S$10:$S$24)</f>
        <v>Graduate</v>
      </c>
      <c r="E3729" s="1" t="d">
        <v>2023-03-08</v>
      </c>
      <c r="F3729" t="s">
        <v>1246</v>
      </c>
      <c r="G3729" t="s">
        <v>2273</v>
      </c>
      <c r="H3729" t="str">
        <f>_xlfn.XLOOKUP(Table2[[#This Row],[Unique BarCode]],$N$10:$N$37,$O$10:$O$37)</f>
        <v>ChromeBook</v>
      </c>
      <c r="I3729" t="str">
        <f>_xlfn.XLOOKUP(Table2[[#This Row],[Unique BarCode]],$N$10:$N$37,$P$10:$P$37)</f>
        <v>Device</v>
      </c>
      <c r="J3729" t="s">
        <v>8</v>
      </c>
      <c r="K3729" t="s">
        <v>1247</v>
      </c>
      <c r="L3729">
        <v>1</v>
      </c>
    </row>
    <row r="3730" spans="1:12" x14ac:dyDescent="0.2">
      <c r="A3730" s="1" t="d">
        <v>2023-03-01</v>
      </c>
      <c r="B3730" s="45">
        <v>-1</v>
      </c>
      <c r="C3730" t="s">
        <v>20</v>
      </c>
      <c r="D3730" t="str">
        <f>_xlfn.XLOOKUP(Table2[[#This Row],[Patron Group]],$R$10:$R$24,$S$10:$S$24)</f>
        <v>Graduate</v>
      </c>
      <c r="E3730" s="1" t="d">
        <v>2023-03-08</v>
      </c>
      <c r="F3730" t="s">
        <v>1762</v>
      </c>
      <c r="G3730" t="s">
        <v>2273</v>
      </c>
      <c r="H3730" t="str">
        <f>_xlfn.XLOOKUP(Table2[[#This Row],[Unique BarCode]],$N$10:$N$37,$O$10:$O$37)</f>
        <v>ChromeBook</v>
      </c>
      <c r="I3730" t="str">
        <f>_xlfn.XLOOKUP(Table2[[#This Row],[Unique BarCode]],$N$10:$N$37,$P$10:$P$37)</f>
        <v>Device</v>
      </c>
      <c r="J3730" t="s">
        <v>49</v>
      </c>
      <c r="K3730" t="s">
        <v>1763</v>
      </c>
      <c r="L3730">
        <v>1</v>
      </c>
    </row>
    <row r="3731" spans="1:12" x14ac:dyDescent="0.2">
      <c r="A3731" s="1" t="d">
        <v>2023-03-01</v>
      </c>
      <c r="B3731" s="45">
        <v>-1</v>
      </c>
      <c r="C3731" t="s">
        <v>20</v>
      </c>
      <c r="D3731" t="str">
        <f>_xlfn.XLOOKUP(Table2[[#This Row],[Patron Group]],$R$10:$R$24,$S$10:$S$24)</f>
        <v>Graduate</v>
      </c>
      <c r="E3731" s="1" t="d">
        <v>2023-03-08</v>
      </c>
      <c r="F3731" t="s">
        <v>819</v>
      </c>
      <c r="G3731" t="s">
        <v>2273</v>
      </c>
      <c r="H3731" t="str">
        <f>_xlfn.XLOOKUP(Table2[[#This Row],[Unique BarCode]],$N$10:$N$37,$O$10:$O$37)</f>
        <v>ChromeBook</v>
      </c>
      <c r="I3731" t="str">
        <f>_xlfn.XLOOKUP(Table2[[#This Row],[Unique BarCode]],$N$10:$N$37,$P$10:$P$37)</f>
        <v>Device</v>
      </c>
      <c r="J3731" t="s">
        <v>8</v>
      </c>
      <c r="K3731" t="s">
        <v>820</v>
      </c>
      <c r="L3731">
        <v>1</v>
      </c>
    </row>
    <row r="3732" spans="1:12" x14ac:dyDescent="0.2">
      <c r="A3732" s="1" t="d">
        <v>2023-03-01</v>
      </c>
      <c r="B3732" s="45">
        <v>-1</v>
      </c>
      <c r="C3732" t="s">
        <v>20</v>
      </c>
      <c r="D3732" t="str">
        <f>_xlfn.XLOOKUP(Table2[[#This Row],[Patron Group]],$R$10:$R$24,$S$10:$S$24)</f>
        <v>Graduate</v>
      </c>
      <c r="E3732" s="1" t="d">
        <v>2023-03-08</v>
      </c>
      <c r="F3732" t="s">
        <v>1917</v>
      </c>
      <c r="G3732" t="s">
        <v>2275</v>
      </c>
      <c r="H3732" t="str">
        <f>_xlfn.XLOOKUP(Table2[[#This Row],[Unique BarCode]],$N$10:$N$37,$O$10:$O$37)</f>
        <v>iPad</v>
      </c>
      <c r="I3732" t="str">
        <f>_xlfn.XLOOKUP(Table2[[#This Row],[Unique BarCode]],$N$10:$N$37,$P$10:$P$37)</f>
        <v>Device</v>
      </c>
      <c r="J3732" t="s">
        <v>8</v>
      </c>
      <c r="K3732" t="s">
        <v>1918</v>
      </c>
      <c r="L3732">
        <v>1</v>
      </c>
    </row>
    <row r="3733" spans="1:12" x14ac:dyDescent="0.2">
      <c r="A3733" s="1" t="d">
        <v>2023-03-01</v>
      </c>
      <c r="B3733" s="45">
        <v>-1</v>
      </c>
      <c r="C3733" t="s">
        <v>20</v>
      </c>
      <c r="D3733" t="str">
        <f>_xlfn.XLOOKUP(Table2[[#This Row],[Patron Group]],$R$10:$R$24,$S$10:$S$24)</f>
        <v>Graduate</v>
      </c>
      <c r="E3733" s="1" t="d">
        <v>2023-03-15</v>
      </c>
      <c r="F3733" t="s">
        <v>1232</v>
      </c>
      <c r="G3733" t="s">
        <v>2275</v>
      </c>
      <c r="H3733" t="str">
        <f>_xlfn.XLOOKUP(Table2[[#This Row],[Unique BarCode]],$N$10:$N$37,$O$10:$O$37)</f>
        <v>iPad</v>
      </c>
      <c r="I3733" t="str">
        <f>_xlfn.XLOOKUP(Table2[[#This Row],[Unique BarCode]],$N$10:$N$37,$P$10:$P$37)</f>
        <v>Device</v>
      </c>
      <c r="J3733" t="s">
        <v>8</v>
      </c>
      <c r="K3733" t="s">
        <v>1233</v>
      </c>
      <c r="L3733">
        <v>1</v>
      </c>
    </row>
    <row r="3734" spans="1:12" x14ac:dyDescent="0.2">
      <c r="A3734" s="1" t="d">
        <v>2023-03-01</v>
      </c>
      <c r="B3734" s="45">
        <v>-1</v>
      </c>
      <c r="C3734" t="s">
        <v>20</v>
      </c>
      <c r="D3734" t="str">
        <f>_xlfn.XLOOKUP(Table2[[#This Row],[Patron Group]],$R$10:$R$24,$S$10:$S$24)</f>
        <v>Graduate</v>
      </c>
      <c r="E3734" s="1" t="d">
        <v>2023-03-15</v>
      </c>
      <c r="F3734" t="s">
        <v>574</v>
      </c>
      <c r="G3734" t="s">
        <v>2275</v>
      </c>
      <c r="H3734" t="str">
        <f>_xlfn.XLOOKUP(Table2[[#This Row],[Unique BarCode]],$N$10:$N$37,$O$10:$O$37)</f>
        <v>iPad</v>
      </c>
      <c r="I3734" t="str">
        <f>_xlfn.XLOOKUP(Table2[[#This Row],[Unique BarCode]],$N$10:$N$37,$P$10:$P$37)</f>
        <v>Device</v>
      </c>
      <c r="J3734" t="s">
        <v>8</v>
      </c>
      <c r="L3734">
        <v>1</v>
      </c>
    </row>
    <row r="3735" spans="1:12" x14ac:dyDescent="0.2">
      <c r="A3735" s="1" t="d">
        <v>2023-03-01</v>
      </c>
      <c r="B3735" s="45">
        <v>-1</v>
      </c>
      <c r="C3735" t="s">
        <v>70</v>
      </c>
      <c r="D3735" t="str">
        <f>_xlfn.XLOOKUP(Table2[[#This Row],[Patron Group]],$R$10:$R$24,$S$10:$S$24)</f>
        <v>Undergraduate</v>
      </c>
      <c r="E3735" s="1" t="d">
        <v>2023-03-01</v>
      </c>
      <c r="F3735" t="s">
        <v>1210</v>
      </c>
      <c r="G3735" t="s">
        <v>2285</v>
      </c>
      <c r="H3735" t="str">
        <f>_xlfn.XLOOKUP(Table2[[#This Row],[Unique BarCode]],$N$10:$N$37,$O$10:$O$37)</f>
        <v>UHDMI</v>
      </c>
      <c r="I3735" t="str">
        <f>_xlfn.XLOOKUP(Table2[[#This Row],[Unique BarCode]],$N$10:$N$37,$P$10:$P$37)</f>
        <v>Cable</v>
      </c>
      <c r="J3735" t="s">
        <v>8</v>
      </c>
      <c r="L3735">
        <v>1</v>
      </c>
    </row>
    <row r="3736" spans="1:12" x14ac:dyDescent="0.2">
      <c r="A3736" s="1" t="d">
        <v>2023-03-01</v>
      </c>
      <c r="B3736" s="45">
        <v>-1</v>
      </c>
      <c r="C3736" t="s">
        <v>74</v>
      </c>
      <c r="D3736" t="str">
        <f>_xlfn.XLOOKUP(Table2[[#This Row],[Patron Group]],$R$10:$R$24,$S$10:$S$24)</f>
        <v>Staff</v>
      </c>
      <c r="E3736" s="1" t="d">
        <v>2023-03-01</v>
      </c>
      <c r="F3736" t="s">
        <v>1688</v>
      </c>
      <c r="G3736" t="s">
        <v>2296</v>
      </c>
      <c r="H3736" t="str">
        <f>_xlfn.XLOOKUP(Table2[[#This Row],[Unique BarCode]],$N$10:$N$37,$O$10:$O$37)</f>
        <v>MACUSBC</v>
      </c>
      <c r="I3736" t="str">
        <f>_xlfn.XLOOKUP(Table2[[#This Row],[Unique BarCode]],$N$10:$N$37,$P$10:$P$37)</f>
        <v>Charger</v>
      </c>
      <c r="J3736" t="s">
        <v>8</v>
      </c>
      <c r="K3736" t="s">
        <v>225</v>
      </c>
      <c r="L3736">
        <v>1</v>
      </c>
    </row>
    <row r="3737" spans="1:12" x14ac:dyDescent="0.2">
      <c r="A3737" s="1" t="d">
        <v>2023-03-01</v>
      </c>
      <c r="B3737" s="45">
        <v>-1</v>
      </c>
      <c r="C3737" t="s">
        <v>74</v>
      </c>
      <c r="D3737" t="str">
        <f>_xlfn.XLOOKUP(Table2[[#This Row],[Patron Group]],$R$10:$R$24,$S$10:$S$24)</f>
        <v>Staff</v>
      </c>
      <c r="E3737" s="1" t="d">
        <v>2023-03-01</v>
      </c>
      <c r="F3737" t="s">
        <v>1919</v>
      </c>
      <c r="G3737" t="s">
        <v>2271</v>
      </c>
      <c r="H3737" t="str">
        <f>_xlfn.XLOOKUP(Table2[[#This Row],[Unique BarCode]],$N$10:$N$37,$O$10:$O$37)</f>
        <v>OMNI</v>
      </c>
      <c r="I3737" t="str">
        <f>_xlfn.XLOOKUP(Table2[[#This Row],[Unique BarCode]],$N$10:$N$37,$P$10:$P$37)</f>
        <v>Charger</v>
      </c>
      <c r="J3737" t="s">
        <v>8</v>
      </c>
      <c r="K3737" t="s">
        <v>1920</v>
      </c>
      <c r="L3737">
        <v>1</v>
      </c>
    </row>
    <row r="3738" spans="1:12" x14ac:dyDescent="0.2">
      <c r="A3738" s="1" t="d">
        <v>2023-03-01</v>
      </c>
      <c r="B3738" s="45">
        <v>-1</v>
      </c>
      <c r="C3738" t="s">
        <v>74</v>
      </c>
      <c r="D3738" t="str">
        <f>_xlfn.XLOOKUP(Table2[[#This Row],[Patron Group]],$R$10:$R$24,$S$10:$S$24)</f>
        <v>Staff</v>
      </c>
      <c r="E3738" s="1" t="d">
        <v>2023-03-01</v>
      </c>
      <c r="F3738" t="s">
        <v>1008</v>
      </c>
      <c r="G3738" t="s">
        <v>2271</v>
      </c>
      <c r="H3738" t="str">
        <f>_xlfn.XLOOKUP(Table2[[#This Row],[Unique BarCode]],$N$10:$N$37,$O$10:$O$37)</f>
        <v>OMNI</v>
      </c>
      <c r="I3738" t="str">
        <f>_xlfn.XLOOKUP(Table2[[#This Row],[Unique BarCode]],$N$10:$N$37,$P$10:$P$37)</f>
        <v>Charger</v>
      </c>
      <c r="J3738" t="s">
        <v>8</v>
      </c>
      <c r="K3738" t="s">
        <v>1009</v>
      </c>
      <c r="L3738">
        <v>1</v>
      </c>
    </row>
    <row r="3739" spans="1:12" x14ac:dyDescent="0.2">
      <c r="A3739" s="1" t="d">
        <v>2023-03-01</v>
      </c>
      <c r="B3739" s="45">
        <v>-1</v>
      </c>
      <c r="C3739" t="s">
        <v>74</v>
      </c>
      <c r="D3739" t="str">
        <f>_xlfn.XLOOKUP(Table2[[#This Row],[Patron Group]],$R$10:$R$24,$S$10:$S$24)</f>
        <v>Staff</v>
      </c>
      <c r="E3739" s="1" t="d">
        <v>2023-03-01</v>
      </c>
      <c r="F3739" t="s">
        <v>1921</v>
      </c>
      <c r="G3739" t="s">
        <v>2271</v>
      </c>
      <c r="H3739" t="str">
        <f>_xlfn.XLOOKUP(Table2[[#This Row],[Unique BarCode]],$N$10:$N$37,$O$10:$O$37)</f>
        <v>OMNI</v>
      </c>
      <c r="I3739" t="str">
        <f>_xlfn.XLOOKUP(Table2[[#This Row],[Unique BarCode]],$N$10:$N$37,$P$10:$P$37)</f>
        <v>Charger</v>
      </c>
      <c r="J3739" t="s">
        <v>8</v>
      </c>
      <c r="K3739" t="s">
        <v>1922</v>
      </c>
      <c r="L3739">
        <v>1</v>
      </c>
    </row>
    <row r="3740" spans="1:12" x14ac:dyDescent="0.2">
      <c r="A3740" s="1" t="d">
        <v>2023-03-01</v>
      </c>
      <c r="B3740" s="45">
        <v>-1</v>
      </c>
      <c r="C3740" t="s">
        <v>74</v>
      </c>
      <c r="D3740" t="str">
        <f>_xlfn.XLOOKUP(Table2[[#This Row],[Patron Group]],$R$10:$R$24,$S$10:$S$24)</f>
        <v>Staff</v>
      </c>
      <c r="E3740" s="1" t="d">
        <v>2023-03-01</v>
      </c>
      <c r="F3740" t="s">
        <v>1741</v>
      </c>
      <c r="G3740" t="s">
        <v>2271</v>
      </c>
      <c r="H3740" t="str">
        <f>_xlfn.XLOOKUP(Table2[[#This Row],[Unique BarCode]],$N$10:$N$37,$O$10:$O$37)</f>
        <v>OMNI</v>
      </c>
      <c r="I3740" t="str">
        <f>_xlfn.XLOOKUP(Table2[[#This Row],[Unique BarCode]],$N$10:$N$37,$P$10:$P$37)</f>
        <v>Charger</v>
      </c>
      <c r="J3740" t="s">
        <v>8</v>
      </c>
      <c r="K3740" t="s">
        <v>1742</v>
      </c>
      <c r="L3740">
        <v>1</v>
      </c>
    </row>
    <row r="3741" spans="1:12" x14ac:dyDescent="0.2">
      <c r="A3741" s="1" t="d">
        <v>2023-03-01</v>
      </c>
      <c r="B3741" s="45">
        <v>-1</v>
      </c>
      <c r="C3741" t="s">
        <v>74</v>
      </c>
      <c r="D3741" t="str">
        <f>_xlfn.XLOOKUP(Table2[[#This Row],[Patron Group]],$R$10:$R$24,$S$10:$S$24)</f>
        <v>Staff</v>
      </c>
      <c r="E3741" s="1" t="d">
        <v>2023-03-01</v>
      </c>
      <c r="F3741" t="s">
        <v>41</v>
      </c>
      <c r="G3741" t="s">
        <v>2271</v>
      </c>
      <c r="H3741" t="str">
        <f>_xlfn.XLOOKUP(Table2[[#This Row],[Unique BarCode]],$N$10:$N$37,$O$10:$O$37)</f>
        <v>OMNI</v>
      </c>
      <c r="I3741" t="str">
        <f>_xlfn.XLOOKUP(Table2[[#This Row],[Unique BarCode]],$N$10:$N$37,$P$10:$P$37)</f>
        <v>Charger</v>
      </c>
      <c r="J3741" t="s">
        <v>8</v>
      </c>
      <c r="K3741" t="s">
        <v>42</v>
      </c>
      <c r="L3741">
        <v>1</v>
      </c>
    </row>
    <row r="3742" spans="1:12" x14ac:dyDescent="0.2">
      <c r="A3742" s="1" t="d">
        <v>2023-03-01</v>
      </c>
      <c r="B3742" s="45">
        <v>-1</v>
      </c>
      <c r="C3742" t="s">
        <v>74</v>
      </c>
      <c r="D3742" t="str">
        <f>_xlfn.XLOOKUP(Table2[[#This Row],[Patron Group]],$R$10:$R$24,$S$10:$S$24)</f>
        <v>Staff</v>
      </c>
      <c r="E3742" s="1" t="d">
        <v>2023-03-08</v>
      </c>
      <c r="F3742" t="s">
        <v>1229</v>
      </c>
      <c r="G3742" t="s">
        <v>2263</v>
      </c>
      <c r="H3742" t="str">
        <f>_xlfn.XLOOKUP(Table2[[#This Row],[Unique BarCode]],$N$10:$N$37,$O$10:$O$37)</f>
        <v>HP Laptop</v>
      </c>
      <c r="I3742" t="str">
        <f>_xlfn.XLOOKUP(Table2[[#This Row],[Unique BarCode]],$N$10:$N$37,$P$10:$P$37)</f>
        <v>Device</v>
      </c>
      <c r="J3742" t="s">
        <v>8</v>
      </c>
      <c r="K3742" t="s">
        <v>1230</v>
      </c>
      <c r="L3742">
        <v>1</v>
      </c>
    </row>
    <row r="3743" spans="1:12" x14ac:dyDescent="0.2">
      <c r="A3743" s="1" t="d">
        <v>2023-03-01</v>
      </c>
      <c r="B3743" s="45">
        <v>-1</v>
      </c>
      <c r="C3743" t="s">
        <v>77</v>
      </c>
      <c r="D3743" t="str">
        <f>_xlfn.XLOOKUP(Table2[[#This Row],[Patron Group]],$R$10:$R$24,$S$10:$S$24)</f>
        <v>Undergraduate</v>
      </c>
      <c r="E3743" s="1" t="d">
        <v>2023-03-01</v>
      </c>
      <c r="F3743" t="s">
        <v>1522</v>
      </c>
      <c r="G3743" t="s">
        <v>2288</v>
      </c>
      <c r="H3743" t="str">
        <f>_xlfn.XLOOKUP(Table2[[#This Row],[Unique BarCode]],$N$10:$N$37,$O$10:$O$37)</f>
        <v>Android Charger</v>
      </c>
      <c r="I3743" t="str">
        <f>_xlfn.XLOOKUP(Table2[[#This Row],[Unique BarCode]],$N$10:$N$37,$P$10:$P$37)</f>
        <v>Charger</v>
      </c>
      <c r="J3743" t="s">
        <v>8</v>
      </c>
      <c r="K3743" t="s">
        <v>1523</v>
      </c>
      <c r="L3743">
        <v>1</v>
      </c>
    </row>
    <row r="3744" spans="1:12" x14ac:dyDescent="0.2">
      <c r="A3744" s="1" t="d">
        <v>2023-03-01</v>
      </c>
      <c r="B3744" s="45">
        <v>-1</v>
      </c>
      <c r="C3744" t="s">
        <v>77</v>
      </c>
      <c r="D3744" t="str">
        <f>_xlfn.XLOOKUP(Table2[[#This Row],[Patron Group]],$R$10:$R$24,$S$10:$S$24)</f>
        <v>Undergraduate</v>
      </c>
      <c r="E3744" s="1" t="d">
        <v>2023-03-01</v>
      </c>
      <c r="F3744" t="s">
        <v>940</v>
      </c>
      <c r="G3744" t="s">
        <v>2302</v>
      </c>
      <c r="H3744" t="str">
        <f>_xlfn.XLOOKUP(Table2[[#This Row],[Unique BarCode]],$N$10:$N$37,$O$10:$O$37)</f>
        <v>IPHONE</v>
      </c>
      <c r="I3744" t="str">
        <f>_xlfn.XLOOKUP(Table2[[#This Row],[Unique BarCode]],$N$10:$N$37,$P$10:$P$37)</f>
        <v>Charger</v>
      </c>
      <c r="J3744" t="s">
        <v>49</v>
      </c>
      <c r="K3744" t="s">
        <v>941</v>
      </c>
      <c r="L3744">
        <v>1</v>
      </c>
    </row>
    <row r="3745" spans="1:12" x14ac:dyDescent="0.2">
      <c r="A3745" s="1" t="d">
        <v>2023-03-01</v>
      </c>
      <c r="B3745" s="45">
        <v>-1</v>
      </c>
      <c r="C3745" t="s">
        <v>77</v>
      </c>
      <c r="D3745" t="str">
        <f>_xlfn.XLOOKUP(Table2[[#This Row],[Patron Group]],$R$10:$R$24,$S$10:$S$24)</f>
        <v>Undergraduate</v>
      </c>
      <c r="E3745" s="1" t="d">
        <v>2023-03-01</v>
      </c>
      <c r="F3745" t="s">
        <v>1037</v>
      </c>
      <c r="G3745" t="s">
        <v>2281</v>
      </c>
      <c r="H3745" t="str">
        <f>_xlfn.XLOOKUP(Table2[[#This Row],[Unique BarCode]],$N$10:$N$37,$O$10:$O$37)</f>
        <v>HDMIC</v>
      </c>
      <c r="I3745" t="str">
        <f>_xlfn.XLOOKUP(Table2[[#This Row],[Unique BarCode]],$N$10:$N$37,$P$10:$P$37)</f>
        <v>Cable</v>
      </c>
      <c r="J3745" t="s">
        <v>8</v>
      </c>
      <c r="K3745" t="s">
        <v>1038</v>
      </c>
      <c r="L3745">
        <v>1</v>
      </c>
    </row>
    <row r="3746" spans="1:12" x14ac:dyDescent="0.2">
      <c r="A3746" s="1" t="d">
        <v>2023-03-01</v>
      </c>
      <c r="B3746" s="45">
        <v>-1</v>
      </c>
      <c r="C3746" t="s">
        <v>77</v>
      </c>
      <c r="D3746" t="str">
        <f>_xlfn.XLOOKUP(Table2[[#This Row],[Patron Group]],$R$10:$R$24,$S$10:$S$24)</f>
        <v>Undergraduate</v>
      </c>
      <c r="E3746" s="1" t="d">
        <v>2023-03-01</v>
      </c>
      <c r="F3746" t="s">
        <v>1406</v>
      </c>
      <c r="G3746" t="s">
        <v>2281</v>
      </c>
      <c r="H3746" t="str">
        <f>_xlfn.XLOOKUP(Table2[[#This Row],[Unique BarCode]],$N$10:$N$37,$O$10:$O$37)</f>
        <v>HDMIC</v>
      </c>
      <c r="I3746" t="str">
        <f>_xlfn.XLOOKUP(Table2[[#This Row],[Unique BarCode]],$N$10:$N$37,$P$10:$P$37)</f>
        <v>Cable</v>
      </c>
      <c r="J3746" t="s">
        <v>8</v>
      </c>
      <c r="K3746" t="s">
        <v>1407</v>
      </c>
      <c r="L3746">
        <v>1</v>
      </c>
    </row>
    <row r="3747" spans="1:12" x14ac:dyDescent="0.2">
      <c r="A3747" s="1" t="d">
        <v>2023-03-01</v>
      </c>
      <c r="B3747" s="45">
        <v>-1</v>
      </c>
      <c r="C3747" t="s">
        <v>77</v>
      </c>
      <c r="D3747" t="str">
        <f>_xlfn.XLOOKUP(Table2[[#This Row],[Patron Group]],$R$10:$R$24,$S$10:$S$24)</f>
        <v>Undergraduate</v>
      </c>
      <c r="E3747" s="1" t="d">
        <v>2023-03-01</v>
      </c>
      <c r="F3747" t="s">
        <v>1628</v>
      </c>
      <c r="G3747" t="s">
        <v>2281</v>
      </c>
      <c r="H3747" t="str">
        <f>_xlfn.XLOOKUP(Table2[[#This Row],[Unique BarCode]],$N$10:$N$37,$O$10:$O$37)</f>
        <v>HDMIC</v>
      </c>
      <c r="I3747" t="str">
        <f>_xlfn.XLOOKUP(Table2[[#This Row],[Unique BarCode]],$N$10:$N$37,$P$10:$P$37)</f>
        <v>Cable</v>
      </c>
      <c r="J3747" t="s">
        <v>8</v>
      </c>
      <c r="K3747" t="s">
        <v>1629</v>
      </c>
      <c r="L3747">
        <v>1</v>
      </c>
    </row>
    <row r="3748" spans="1:12" x14ac:dyDescent="0.2">
      <c r="A3748" s="1" t="d">
        <v>2023-03-01</v>
      </c>
      <c r="B3748" s="45">
        <v>-1</v>
      </c>
      <c r="C3748" t="s">
        <v>77</v>
      </c>
      <c r="D3748" t="str">
        <f>_xlfn.XLOOKUP(Table2[[#This Row],[Patron Group]],$R$10:$R$24,$S$10:$S$24)</f>
        <v>Undergraduate</v>
      </c>
      <c r="E3748" s="1" t="d">
        <v>2023-03-01</v>
      </c>
      <c r="F3748" t="s">
        <v>1775</v>
      </c>
      <c r="G3748" t="s">
        <v>2266</v>
      </c>
      <c r="H3748" t="str">
        <f>_xlfn.XLOOKUP(Table2[[#This Row],[Unique BarCode]],$N$10:$N$37,$O$10:$O$37)</f>
        <v>Headphones</v>
      </c>
      <c r="I3748" t="str">
        <f>_xlfn.XLOOKUP(Table2[[#This Row],[Unique BarCode]],$N$10:$N$37,$P$10:$P$37)</f>
        <v>Accessory</v>
      </c>
      <c r="J3748" t="s">
        <v>49</v>
      </c>
      <c r="K3748" t="s">
        <v>1776</v>
      </c>
      <c r="L3748">
        <v>1</v>
      </c>
    </row>
    <row r="3749" spans="1:12" x14ac:dyDescent="0.2">
      <c r="A3749" s="1" t="d">
        <v>2023-03-01</v>
      </c>
      <c r="B3749" s="45">
        <v>-1</v>
      </c>
      <c r="C3749" t="s">
        <v>77</v>
      </c>
      <c r="D3749" t="str">
        <f>_xlfn.XLOOKUP(Table2[[#This Row],[Patron Group]],$R$10:$R$24,$S$10:$S$24)</f>
        <v>Undergraduate</v>
      </c>
      <c r="E3749" s="1" t="d">
        <v>2023-03-01</v>
      </c>
      <c r="F3749" t="s">
        <v>807</v>
      </c>
      <c r="G3749" t="s">
        <v>2266</v>
      </c>
      <c r="H3749" t="str">
        <f>_xlfn.XLOOKUP(Table2[[#This Row],[Unique BarCode]],$N$10:$N$37,$O$10:$O$37)</f>
        <v>Headphones</v>
      </c>
      <c r="I3749" t="str">
        <f>_xlfn.XLOOKUP(Table2[[#This Row],[Unique BarCode]],$N$10:$N$37,$P$10:$P$37)</f>
        <v>Accessory</v>
      </c>
      <c r="J3749" t="s">
        <v>8</v>
      </c>
      <c r="K3749" t="s">
        <v>808</v>
      </c>
      <c r="L3749">
        <v>1</v>
      </c>
    </row>
    <row r="3750" spans="1:12" x14ac:dyDescent="0.2">
      <c r="A3750" s="1" t="d">
        <v>2023-03-01</v>
      </c>
      <c r="B3750" s="45">
        <v>-1</v>
      </c>
      <c r="C3750" t="s">
        <v>77</v>
      </c>
      <c r="D3750" t="str">
        <f>_xlfn.XLOOKUP(Table2[[#This Row],[Patron Group]],$R$10:$R$24,$S$10:$S$24)</f>
        <v>Undergraduate</v>
      </c>
      <c r="E3750" s="1" t="d">
        <v>2023-03-01</v>
      </c>
      <c r="F3750" t="s">
        <v>1039</v>
      </c>
      <c r="G3750" t="s">
        <v>2282</v>
      </c>
      <c r="H3750" t="str">
        <f>_xlfn.XLOOKUP(Table2[[#This Row],[Unique BarCode]],$N$10:$N$37,$O$10:$O$37)</f>
        <v>HPUSBC</v>
      </c>
      <c r="I3750" t="str">
        <f>_xlfn.XLOOKUP(Table2[[#This Row],[Unique BarCode]],$N$10:$N$37,$P$10:$P$37)</f>
        <v>Charger</v>
      </c>
      <c r="J3750" t="s">
        <v>49</v>
      </c>
      <c r="K3750" t="s">
        <v>1040</v>
      </c>
      <c r="L3750">
        <v>1</v>
      </c>
    </row>
    <row r="3751" spans="1:12" x14ac:dyDescent="0.2">
      <c r="A3751" s="1" t="d">
        <v>2023-03-01</v>
      </c>
      <c r="B3751" s="45">
        <v>-1</v>
      </c>
      <c r="C3751" t="s">
        <v>77</v>
      </c>
      <c r="D3751" t="str">
        <f>_xlfn.XLOOKUP(Table2[[#This Row],[Patron Group]],$R$10:$R$24,$S$10:$S$24)</f>
        <v>Undergraduate</v>
      </c>
      <c r="E3751" s="1" t="d">
        <v>2023-03-01</v>
      </c>
      <c r="F3751" t="s">
        <v>811</v>
      </c>
      <c r="G3751" t="s">
        <v>2282</v>
      </c>
      <c r="H3751" t="str">
        <f>_xlfn.XLOOKUP(Table2[[#This Row],[Unique BarCode]],$N$10:$N$37,$O$10:$O$37)</f>
        <v>HPUSBC</v>
      </c>
      <c r="I3751" t="str">
        <f>_xlfn.XLOOKUP(Table2[[#This Row],[Unique BarCode]],$N$10:$N$37,$P$10:$P$37)</f>
        <v>Charger</v>
      </c>
      <c r="J3751" t="s">
        <v>49</v>
      </c>
      <c r="K3751" t="s">
        <v>812</v>
      </c>
      <c r="L3751">
        <v>1</v>
      </c>
    </row>
    <row r="3752" spans="1:12" x14ac:dyDescent="0.2">
      <c r="A3752" s="1" t="d">
        <v>2023-03-01</v>
      </c>
      <c r="B3752" s="45">
        <v>-1</v>
      </c>
      <c r="C3752" t="s">
        <v>77</v>
      </c>
      <c r="D3752" t="str">
        <f>_xlfn.XLOOKUP(Table2[[#This Row],[Patron Group]],$R$10:$R$24,$S$10:$S$24)</f>
        <v>Undergraduate</v>
      </c>
      <c r="E3752" s="1" t="d">
        <v>2023-03-01</v>
      </c>
      <c r="F3752" t="s">
        <v>687</v>
      </c>
      <c r="G3752" t="s">
        <v>2282</v>
      </c>
      <c r="H3752" t="str">
        <f>_xlfn.XLOOKUP(Table2[[#This Row],[Unique BarCode]],$N$10:$N$37,$O$10:$O$37)</f>
        <v>HPUSBC</v>
      </c>
      <c r="I3752" t="str">
        <f>_xlfn.XLOOKUP(Table2[[#This Row],[Unique BarCode]],$N$10:$N$37,$P$10:$P$37)</f>
        <v>Charger</v>
      </c>
      <c r="J3752" t="s">
        <v>49</v>
      </c>
      <c r="L3752">
        <v>1</v>
      </c>
    </row>
    <row r="3753" spans="1:12" x14ac:dyDescent="0.2">
      <c r="A3753" s="1" t="d">
        <v>2023-03-01</v>
      </c>
      <c r="B3753" s="45">
        <v>-1</v>
      </c>
      <c r="C3753" t="s">
        <v>77</v>
      </c>
      <c r="D3753" t="str">
        <f>_xlfn.XLOOKUP(Table2[[#This Row],[Patron Group]],$R$10:$R$24,$S$10:$S$24)</f>
        <v>Undergraduate</v>
      </c>
      <c r="E3753" s="1" t="d">
        <v>2023-03-01</v>
      </c>
      <c r="F3753" t="s">
        <v>217</v>
      </c>
      <c r="G3753" t="s">
        <v>2282</v>
      </c>
      <c r="H3753" t="str">
        <f>_xlfn.XLOOKUP(Table2[[#This Row],[Unique BarCode]],$N$10:$N$37,$O$10:$O$37)</f>
        <v>HPUSBC</v>
      </c>
      <c r="I3753" t="str">
        <f>_xlfn.XLOOKUP(Table2[[#This Row],[Unique BarCode]],$N$10:$N$37,$P$10:$P$37)</f>
        <v>Charger</v>
      </c>
      <c r="J3753" t="s">
        <v>49</v>
      </c>
      <c r="L3753">
        <v>1</v>
      </c>
    </row>
    <row r="3754" spans="1:12" x14ac:dyDescent="0.2">
      <c r="A3754" s="1" t="d">
        <v>2023-03-01</v>
      </c>
      <c r="B3754" s="45">
        <v>-1</v>
      </c>
      <c r="C3754" t="s">
        <v>77</v>
      </c>
      <c r="D3754" t="str">
        <f>_xlfn.XLOOKUP(Table2[[#This Row],[Patron Group]],$R$10:$R$24,$S$10:$S$24)</f>
        <v>Undergraduate</v>
      </c>
      <c r="E3754" s="1" t="d">
        <v>2023-03-01</v>
      </c>
      <c r="F3754" t="s">
        <v>835</v>
      </c>
      <c r="G3754" t="s">
        <v>2265</v>
      </c>
      <c r="H3754" t="str">
        <f>_xlfn.XLOOKUP(Table2[[#This Row],[Unique BarCode]],$N$10:$N$37,$O$10:$O$37)</f>
        <v>IPHONE</v>
      </c>
      <c r="I3754" t="str">
        <f>_xlfn.XLOOKUP(Table2[[#This Row],[Unique BarCode]],$N$10:$N$37,$P$10:$P$37)</f>
        <v>Charger</v>
      </c>
      <c r="J3754" t="s">
        <v>68</v>
      </c>
      <c r="K3754" t="s">
        <v>836</v>
      </c>
      <c r="L3754">
        <v>1</v>
      </c>
    </row>
    <row r="3755" spans="1:12" x14ac:dyDescent="0.2">
      <c r="A3755" s="1" t="d">
        <v>2023-03-01</v>
      </c>
      <c r="B3755" s="45">
        <v>-1</v>
      </c>
      <c r="C3755" t="s">
        <v>77</v>
      </c>
      <c r="D3755" t="str">
        <f>_xlfn.XLOOKUP(Table2[[#This Row],[Patron Group]],$R$10:$R$24,$S$10:$S$24)</f>
        <v>Undergraduate</v>
      </c>
      <c r="E3755" s="1" t="d">
        <v>2023-03-01</v>
      </c>
      <c r="F3755" t="s">
        <v>579</v>
      </c>
      <c r="G3755" t="s">
        <v>2265</v>
      </c>
      <c r="H3755" t="str">
        <f>_xlfn.XLOOKUP(Table2[[#This Row],[Unique BarCode]],$N$10:$N$37,$O$10:$O$37)</f>
        <v>IPHONE</v>
      </c>
      <c r="I3755" t="str">
        <f>_xlfn.XLOOKUP(Table2[[#This Row],[Unique BarCode]],$N$10:$N$37,$P$10:$P$37)</f>
        <v>Charger</v>
      </c>
      <c r="J3755" t="s">
        <v>49</v>
      </c>
      <c r="K3755" t="s">
        <v>580</v>
      </c>
      <c r="L3755">
        <v>1</v>
      </c>
    </row>
    <row r="3756" spans="1:12" x14ac:dyDescent="0.2">
      <c r="A3756" s="1" t="d">
        <v>2023-03-01</v>
      </c>
      <c r="B3756" s="45">
        <v>-1</v>
      </c>
      <c r="C3756" t="s">
        <v>77</v>
      </c>
      <c r="D3756" t="str">
        <f>_xlfn.XLOOKUP(Table2[[#This Row],[Patron Group]],$R$10:$R$24,$S$10:$S$24)</f>
        <v>Undergraduate</v>
      </c>
      <c r="E3756" s="1" t="d">
        <v>2023-03-01</v>
      </c>
      <c r="F3756" t="s">
        <v>218</v>
      </c>
      <c r="G3756" t="s">
        <v>2265</v>
      </c>
      <c r="H3756" t="str">
        <f>_xlfn.XLOOKUP(Table2[[#This Row],[Unique BarCode]],$N$10:$N$37,$O$10:$O$37)</f>
        <v>IPHONE</v>
      </c>
      <c r="I3756" t="str">
        <f>_xlfn.XLOOKUP(Table2[[#This Row],[Unique BarCode]],$N$10:$N$37,$P$10:$P$37)</f>
        <v>Charger</v>
      </c>
      <c r="J3756" t="s">
        <v>49</v>
      </c>
      <c r="K3756" t="s">
        <v>219</v>
      </c>
      <c r="L3756">
        <v>1</v>
      </c>
    </row>
    <row r="3757" spans="1:12" x14ac:dyDescent="0.2">
      <c r="A3757" s="1" t="d">
        <v>2023-03-01</v>
      </c>
      <c r="B3757" s="45">
        <v>-1</v>
      </c>
      <c r="C3757" t="s">
        <v>77</v>
      </c>
      <c r="D3757" t="str">
        <f>_xlfn.XLOOKUP(Table2[[#This Row],[Patron Group]],$R$10:$R$24,$S$10:$S$24)</f>
        <v>Undergraduate</v>
      </c>
      <c r="E3757" s="1" t="d">
        <v>2023-03-01</v>
      </c>
      <c r="F3757" t="s">
        <v>84</v>
      </c>
      <c r="G3757" t="s">
        <v>2265</v>
      </c>
      <c r="H3757" t="str">
        <f>_xlfn.XLOOKUP(Table2[[#This Row],[Unique BarCode]],$N$10:$N$37,$O$10:$O$37)</f>
        <v>IPHONE</v>
      </c>
      <c r="I3757" t="str">
        <f>_xlfn.XLOOKUP(Table2[[#This Row],[Unique BarCode]],$N$10:$N$37,$P$10:$P$37)</f>
        <v>Charger</v>
      </c>
      <c r="J3757" t="s">
        <v>8</v>
      </c>
      <c r="K3757" t="s">
        <v>85</v>
      </c>
      <c r="L3757">
        <v>1</v>
      </c>
    </row>
    <row r="3758" spans="1:12" x14ac:dyDescent="0.2">
      <c r="A3758" s="1" t="d">
        <v>2023-03-01</v>
      </c>
      <c r="B3758" s="45">
        <v>-1</v>
      </c>
      <c r="C3758" t="s">
        <v>77</v>
      </c>
      <c r="D3758" t="str">
        <f>_xlfn.XLOOKUP(Table2[[#This Row],[Patron Group]],$R$10:$R$24,$S$10:$S$24)</f>
        <v>Undergraduate</v>
      </c>
      <c r="E3758" s="1" t="d">
        <v>2023-03-01</v>
      </c>
      <c r="F3758" t="s">
        <v>1369</v>
      </c>
      <c r="G3758" t="s">
        <v>2265</v>
      </c>
      <c r="H3758" t="str">
        <f>_xlfn.XLOOKUP(Table2[[#This Row],[Unique BarCode]],$N$10:$N$37,$O$10:$O$37)</f>
        <v>IPHONE</v>
      </c>
      <c r="I3758" t="str">
        <f>_xlfn.XLOOKUP(Table2[[#This Row],[Unique BarCode]],$N$10:$N$37,$P$10:$P$37)</f>
        <v>Charger</v>
      </c>
      <c r="J3758" t="s">
        <v>8</v>
      </c>
      <c r="K3758" t="s">
        <v>1370</v>
      </c>
      <c r="L3758">
        <v>1</v>
      </c>
    </row>
    <row r="3759" spans="1:12" x14ac:dyDescent="0.2">
      <c r="A3759" s="1" t="d">
        <v>2023-03-01</v>
      </c>
      <c r="B3759" s="45">
        <v>-1</v>
      </c>
      <c r="C3759" t="s">
        <v>77</v>
      </c>
      <c r="D3759" t="str">
        <f>_xlfn.XLOOKUP(Table2[[#This Row],[Patron Group]],$R$10:$R$24,$S$10:$S$24)</f>
        <v>Undergraduate</v>
      </c>
      <c r="E3759" s="1" t="d">
        <v>2023-03-01</v>
      </c>
      <c r="F3759" t="s">
        <v>1861</v>
      </c>
      <c r="G3759" t="s">
        <v>2265</v>
      </c>
      <c r="H3759" t="str">
        <f>_xlfn.XLOOKUP(Table2[[#This Row],[Unique BarCode]],$N$10:$N$37,$O$10:$O$37)</f>
        <v>IPHONE</v>
      </c>
      <c r="I3759" t="str">
        <f>_xlfn.XLOOKUP(Table2[[#This Row],[Unique BarCode]],$N$10:$N$37,$P$10:$P$37)</f>
        <v>Charger</v>
      </c>
      <c r="J3759" t="s">
        <v>8</v>
      </c>
      <c r="K3759" t="s">
        <v>1862</v>
      </c>
      <c r="L3759">
        <v>1</v>
      </c>
    </row>
    <row r="3760" spans="1:12" x14ac:dyDescent="0.2">
      <c r="A3760" s="1" t="d">
        <v>2023-03-01</v>
      </c>
      <c r="B3760" s="45">
        <v>-1</v>
      </c>
      <c r="C3760" t="s">
        <v>77</v>
      </c>
      <c r="D3760" t="str">
        <f>_xlfn.XLOOKUP(Table2[[#This Row],[Patron Group]],$R$10:$R$24,$S$10:$S$24)</f>
        <v>Undergraduate</v>
      </c>
      <c r="E3760" s="1" t="d">
        <v>2023-03-01</v>
      </c>
      <c r="F3760" t="s">
        <v>839</v>
      </c>
      <c r="G3760" t="s">
        <v>2265</v>
      </c>
      <c r="H3760" t="str">
        <f>_xlfn.XLOOKUP(Table2[[#This Row],[Unique BarCode]],$N$10:$N$37,$O$10:$O$37)</f>
        <v>IPHONE</v>
      </c>
      <c r="I3760" t="str">
        <f>_xlfn.XLOOKUP(Table2[[#This Row],[Unique BarCode]],$N$10:$N$37,$P$10:$P$37)</f>
        <v>Charger</v>
      </c>
      <c r="J3760" t="s">
        <v>8</v>
      </c>
      <c r="K3760" t="s">
        <v>840</v>
      </c>
      <c r="L3760">
        <v>1</v>
      </c>
    </row>
    <row r="3761" spans="1:12" x14ac:dyDescent="0.2">
      <c r="A3761" s="1" t="d">
        <v>2023-03-01</v>
      </c>
      <c r="B3761" s="45">
        <v>-1</v>
      </c>
      <c r="C3761" t="s">
        <v>77</v>
      </c>
      <c r="D3761" t="str">
        <f>_xlfn.XLOOKUP(Table2[[#This Row],[Patron Group]],$R$10:$R$24,$S$10:$S$24)</f>
        <v>Undergraduate</v>
      </c>
      <c r="E3761" s="1" t="d">
        <v>2023-03-01</v>
      </c>
      <c r="F3761" t="s">
        <v>1497</v>
      </c>
      <c r="G3761" t="s">
        <v>2265</v>
      </c>
      <c r="H3761" t="str">
        <f>_xlfn.XLOOKUP(Table2[[#This Row],[Unique BarCode]],$N$10:$N$37,$O$10:$O$37)</f>
        <v>IPHONE</v>
      </c>
      <c r="I3761" t="str">
        <f>_xlfn.XLOOKUP(Table2[[#This Row],[Unique BarCode]],$N$10:$N$37,$P$10:$P$37)</f>
        <v>Charger</v>
      </c>
      <c r="J3761" t="s">
        <v>8</v>
      </c>
      <c r="L3761">
        <v>1</v>
      </c>
    </row>
    <row r="3762" spans="1:12" x14ac:dyDescent="0.2">
      <c r="A3762" s="1" t="d">
        <v>2023-03-01</v>
      </c>
      <c r="B3762" s="45">
        <v>-1</v>
      </c>
      <c r="C3762" t="s">
        <v>77</v>
      </c>
      <c r="D3762" t="str">
        <f>_xlfn.XLOOKUP(Table2[[#This Row],[Patron Group]],$R$10:$R$24,$S$10:$S$24)</f>
        <v>Undergraduate</v>
      </c>
      <c r="E3762" s="1" t="d">
        <v>2023-03-01</v>
      </c>
      <c r="F3762" t="s">
        <v>86</v>
      </c>
      <c r="G3762" t="s">
        <v>2265</v>
      </c>
      <c r="H3762" t="str">
        <f>_xlfn.XLOOKUP(Table2[[#This Row],[Unique BarCode]],$N$10:$N$37,$O$10:$O$37)</f>
        <v>IPHONE</v>
      </c>
      <c r="I3762" t="str">
        <f>_xlfn.XLOOKUP(Table2[[#This Row],[Unique BarCode]],$N$10:$N$37,$P$10:$P$37)</f>
        <v>Charger</v>
      </c>
      <c r="J3762" t="s">
        <v>8</v>
      </c>
      <c r="K3762" t="s">
        <v>87</v>
      </c>
      <c r="L3762">
        <v>1</v>
      </c>
    </row>
    <row r="3763" spans="1:12" x14ac:dyDescent="0.2">
      <c r="A3763" s="1" t="d">
        <v>2023-03-01</v>
      </c>
      <c r="B3763" s="45">
        <v>-1</v>
      </c>
      <c r="C3763" t="s">
        <v>77</v>
      </c>
      <c r="D3763" t="str">
        <f>_xlfn.XLOOKUP(Table2[[#This Row],[Patron Group]],$R$10:$R$24,$S$10:$S$24)</f>
        <v>Undergraduate</v>
      </c>
      <c r="E3763" s="1" t="d">
        <v>2023-03-01</v>
      </c>
      <c r="F3763" t="s">
        <v>433</v>
      </c>
      <c r="G3763" t="s">
        <v>2265</v>
      </c>
      <c r="H3763" t="str">
        <f>_xlfn.XLOOKUP(Table2[[#This Row],[Unique BarCode]],$N$10:$N$37,$O$10:$O$37)</f>
        <v>IPHONE</v>
      </c>
      <c r="I3763" t="str">
        <f>_xlfn.XLOOKUP(Table2[[#This Row],[Unique BarCode]],$N$10:$N$37,$P$10:$P$37)</f>
        <v>Charger</v>
      </c>
      <c r="J3763" t="s">
        <v>8</v>
      </c>
      <c r="K3763" t="s">
        <v>434</v>
      </c>
      <c r="L3763">
        <v>1</v>
      </c>
    </row>
    <row r="3764" spans="1:12" x14ac:dyDescent="0.2">
      <c r="A3764" s="1" t="d">
        <v>2023-03-01</v>
      </c>
      <c r="B3764" s="45">
        <v>-1</v>
      </c>
      <c r="C3764" t="s">
        <v>77</v>
      </c>
      <c r="D3764" t="str">
        <f>_xlfn.XLOOKUP(Table2[[#This Row],[Patron Group]],$R$10:$R$24,$S$10:$S$24)</f>
        <v>Undergraduate</v>
      </c>
      <c r="E3764" s="1" t="d">
        <v>2023-03-01</v>
      </c>
      <c r="F3764" t="s">
        <v>29</v>
      </c>
      <c r="G3764" t="s">
        <v>2265</v>
      </c>
      <c r="H3764" t="str">
        <f>_xlfn.XLOOKUP(Table2[[#This Row],[Unique BarCode]],$N$10:$N$37,$O$10:$O$37)</f>
        <v>IPHONE</v>
      </c>
      <c r="I3764" t="str">
        <f>_xlfn.XLOOKUP(Table2[[#This Row],[Unique BarCode]],$N$10:$N$37,$P$10:$P$37)</f>
        <v>Charger</v>
      </c>
      <c r="J3764" t="s">
        <v>8</v>
      </c>
      <c r="K3764" t="s">
        <v>30</v>
      </c>
      <c r="L3764">
        <v>1</v>
      </c>
    </row>
    <row r="3765" spans="1:12" x14ac:dyDescent="0.2">
      <c r="A3765" s="1" t="d">
        <v>2023-03-01</v>
      </c>
      <c r="B3765" s="45">
        <v>-1</v>
      </c>
      <c r="C3765" t="s">
        <v>77</v>
      </c>
      <c r="D3765" t="str">
        <f>_xlfn.XLOOKUP(Table2[[#This Row],[Patron Group]],$R$10:$R$24,$S$10:$S$24)</f>
        <v>Undergraduate</v>
      </c>
      <c r="E3765" s="1" t="d">
        <v>2023-03-01</v>
      </c>
      <c r="F3765" t="s">
        <v>266</v>
      </c>
      <c r="G3765" t="s">
        <v>2265</v>
      </c>
      <c r="H3765" t="str">
        <f>_xlfn.XLOOKUP(Table2[[#This Row],[Unique BarCode]],$N$10:$N$37,$O$10:$O$37)</f>
        <v>IPHONE</v>
      </c>
      <c r="I3765" t="str">
        <f>_xlfn.XLOOKUP(Table2[[#This Row],[Unique BarCode]],$N$10:$N$37,$P$10:$P$37)</f>
        <v>Charger</v>
      </c>
      <c r="J3765" t="s">
        <v>8</v>
      </c>
      <c r="L3765">
        <v>1</v>
      </c>
    </row>
    <row r="3766" spans="1:12" x14ac:dyDescent="0.2">
      <c r="A3766" s="1" t="d">
        <v>2023-03-01</v>
      </c>
      <c r="B3766" s="45">
        <v>-1</v>
      </c>
      <c r="C3766" t="s">
        <v>77</v>
      </c>
      <c r="D3766" t="str">
        <f>_xlfn.XLOOKUP(Table2[[#This Row],[Patron Group]],$R$10:$R$24,$S$10:$S$24)</f>
        <v>Undergraduate</v>
      </c>
      <c r="E3766" s="1" t="d">
        <v>2023-03-01</v>
      </c>
      <c r="F3766" t="s">
        <v>1714</v>
      </c>
      <c r="G3766" t="s">
        <v>2296</v>
      </c>
      <c r="H3766" t="str">
        <f>_xlfn.XLOOKUP(Table2[[#This Row],[Unique BarCode]],$N$10:$N$37,$O$10:$O$37)</f>
        <v>MACUSBC</v>
      </c>
      <c r="I3766" t="str">
        <f>_xlfn.XLOOKUP(Table2[[#This Row],[Unique BarCode]],$N$10:$N$37,$P$10:$P$37)</f>
        <v>Charger</v>
      </c>
      <c r="J3766" t="s">
        <v>8</v>
      </c>
      <c r="K3766" t="s">
        <v>578</v>
      </c>
      <c r="L3766">
        <v>1</v>
      </c>
    </row>
    <row r="3767" spans="1:12" x14ac:dyDescent="0.2">
      <c r="A3767" s="1" t="d">
        <v>2023-03-01</v>
      </c>
      <c r="B3767" s="45">
        <v>-1</v>
      </c>
      <c r="C3767" t="s">
        <v>77</v>
      </c>
      <c r="D3767" t="str">
        <f>_xlfn.XLOOKUP(Table2[[#This Row],[Patron Group]],$R$10:$R$24,$S$10:$S$24)</f>
        <v>Undergraduate</v>
      </c>
      <c r="E3767" s="1" t="d">
        <v>2023-03-01</v>
      </c>
      <c r="F3767" t="s">
        <v>1621</v>
      </c>
      <c r="G3767" t="s">
        <v>2296</v>
      </c>
      <c r="H3767" t="str">
        <f>_xlfn.XLOOKUP(Table2[[#This Row],[Unique BarCode]],$N$10:$N$37,$O$10:$O$37)</f>
        <v>MACUSBC</v>
      </c>
      <c r="I3767" t="str">
        <f>_xlfn.XLOOKUP(Table2[[#This Row],[Unique BarCode]],$N$10:$N$37,$P$10:$P$37)</f>
        <v>Charger</v>
      </c>
      <c r="J3767" t="s">
        <v>8</v>
      </c>
      <c r="K3767" t="s">
        <v>472</v>
      </c>
      <c r="L3767">
        <v>1</v>
      </c>
    </row>
    <row r="3768" spans="1:12" x14ac:dyDescent="0.2">
      <c r="A3768" s="1" t="d">
        <v>2023-03-01</v>
      </c>
      <c r="B3768" s="45">
        <v>-1</v>
      </c>
      <c r="C3768" t="s">
        <v>77</v>
      </c>
      <c r="D3768" t="str">
        <f>_xlfn.XLOOKUP(Table2[[#This Row],[Patron Group]],$R$10:$R$24,$S$10:$S$24)</f>
        <v>Undergraduate</v>
      </c>
      <c r="E3768" s="1" t="d">
        <v>2023-03-01</v>
      </c>
      <c r="F3768" t="s">
        <v>1631</v>
      </c>
      <c r="G3768" t="s">
        <v>2296</v>
      </c>
      <c r="H3768" t="str">
        <f>_xlfn.XLOOKUP(Table2[[#This Row],[Unique BarCode]],$N$10:$N$37,$O$10:$O$37)</f>
        <v>MACUSBC</v>
      </c>
      <c r="I3768" t="str">
        <f>_xlfn.XLOOKUP(Table2[[#This Row],[Unique BarCode]],$N$10:$N$37,$P$10:$P$37)</f>
        <v>Charger</v>
      </c>
      <c r="J3768" t="s">
        <v>8</v>
      </c>
      <c r="K3768" t="s">
        <v>277</v>
      </c>
      <c r="L3768">
        <v>1</v>
      </c>
    </row>
    <row r="3769" spans="1:12" x14ac:dyDescent="0.2">
      <c r="A3769" s="1" t="d">
        <v>2023-03-01</v>
      </c>
      <c r="B3769" s="45">
        <v>-1</v>
      </c>
      <c r="C3769" t="s">
        <v>77</v>
      </c>
      <c r="D3769" t="str">
        <f>_xlfn.XLOOKUP(Table2[[#This Row],[Patron Group]],$R$10:$R$24,$S$10:$S$24)</f>
        <v>Undergraduate</v>
      </c>
      <c r="E3769" s="1" t="d">
        <v>2023-03-01</v>
      </c>
      <c r="F3769" t="s">
        <v>1651</v>
      </c>
      <c r="G3769" t="s">
        <v>2296</v>
      </c>
      <c r="H3769" t="str">
        <f>_xlfn.XLOOKUP(Table2[[#This Row],[Unique BarCode]],$N$10:$N$37,$O$10:$O$37)</f>
        <v>MACUSBC</v>
      </c>
      <c r="I3769" t="str">
        <f>_xlfn.XLOOKUP(Table2[[#This Row],[Unique BarCode]],$N$10:$N$37,$P$10:$P$37)</f>
        <v>Charger</v>
      </c>
      <c r="J3769" t="s">
        <v>8</v>
      </c>
      <c r="K3769" t="s">
        <v>92</v>
      </c>
      <c r="L3769">
        <v>1</v>
      </c>
    </row>
    <row r="3770" spans="1:12" x14ac:dyDescent="0.2">
      <c r="A3770" s="1" t="d">
        <v>2023-03-01</v>
      </c>
      <c r="B3770" s="45">
        <v>-1</v>
      </c>
      <c r="C3770" t="s">
        <v>77</v>
      </c>
      <c r="D3770" t="str">
        <f>_xlfn.XLOOKUP(Table2[[#This Row],[Patron Group]],$R$10:$R$24,$S$10:$S$24)</f>
        <v>Undergraduate</v>
      </c>
      <c r="E3770" s="1" t="d">
        <v>2023-03-01</v>
      </c>
      <c r="F3770" t="s">
        <v>1633</v>
      </c>
      <c r="G3770" t="s">
        <v>2296</v>
      </c>
      <c r="H3770" t="str">
        <f>_xlfn.XLOOKUP(Table2[[#This Row],[Unique BarCode]],$N$10:$N$37,$O$10:$O$37)</f>
        <v>MACUSBC</v>
      </c>
      <c r="I3770" t="str">
        <f>_xlfn.XLOOKUP(Table2[[#This Row],[Unique BarCode]],$N$10:$N$37,$P$10:$P$37)</f>
        <v>Charger</v>
      </c>
      <c r="J3770" t="s">
        <v>8</v>
      </c>
      <c r="K3770" t="s">
        <v>844</v>
      </c>
      <c r="L3770">
        <v>1</v>
      </c>
    </row>
    <row r="3771" spans="1:12" x14ac:dyDescent="0.2">
      <c r="A3771" s="1" t="d">
        <v>2023-03-01</v>
      </c>
      <c r="B3771" s="45">
        <v>-1</v>
      </c>
      <c r="C3771" t="s">
        <v>77</v>
      </c>
      <c r="D3771" t="str">
        <f>_xlfn.XLOOKUP(Table2[[#This Row],[Patron Group]],$R$10:$R$24,$S$10:$S$24)</f>
        <v>Undergraduate</v>
      </c>
      <c r="E3771" s="1" t="d">
        <v>2023-03-01</v>
      </c>
      <c r="F3771" t="s">
        <v>1634</v>
      </c>
      <c r="G3771" t="s">
        <v>2296</v>
      </c>
      <c r="H3771" t="str">
        <f>_xlfn.XLOOKUP(Table2[[#This Row],[Unique BarCode]],$N$10:$N$37,$O$10:$O$37)</f>
        <v>MACUSBC</v>
      </c>
      <c r="I3771" t="str">
        <f>_xlfn.XLOOKUP(Table2[[#This Row],[Unique BarCode]],$N$10:$N$37,$P$10:$P$37)</f>
        <v>Charger</v>
      </c>
      <c r="J3771" t="s">
        <v>8</v>
      </c>
      <c r="K3771" t="s">
        <v>38</v>
      </c>
      <c r="L3771">
        <v>1</v>
      </c>
    </row>
    <row r="3772" spans="1:12" x14ac:dyDescent="0.2">
      <c r="A3772" s="1" t="d">
        <v>2023-03-01</v>
      </c>
      <c r="B3772" s="45">
        <v>-1</v>
      </c>
      <c r="C3772" t="s">
        <v>77</v>
      </c>
      <c r="D3772" t="str">
        <f>_xlfn.XLOOKUP(Table2[[#This Row],[Patron Group]],$R$10:$R$24,$S$10:$S$24)</f>
        <v>Undergraduate</v>
      </c>
      <c r="E3772" s="1" t="d">
        <v>2023-03-01</v>
      </c>
      <c r="F3772" t="s">
        <v>1614</v>
      </c>
      <c r="G3772" t="s">
        <v>2296</v>
      </c>
      <c r="H3772" t="str">
        <f>_xlfn.XLOOKUP(Table2[[#This Row],[Unique BarCode]],$N$10:$N$37,$O$10:$O$37)</f>
        <v>MACUSBC</v>
      </c>
      <c r="I3772" t="str">
        <f>_xlfn.XLOOKUP(Table2[[#This Row],[Unique BarCode]],$N$10:$N$37,$P$10:$P$37)</f>
        <v>Charger</v>
      </c>
      <c r="J3772" t="s">
        <v>8</v>
      </c>
      <c r="K3772" t="s">
        <v>94</v>
      </c>
      <c r="L3772">
        <v>1</v>
      </c>
    </row>
    <row r="3773" spans="1:12" x14ac:dyDescent="0.2">
      <c r="A3773" s="1" t="d">
        <v>2023-03-01</v>
      </c>
      <c r="B3773" s="45">
        <v>-1</v>
      </c>
      <c r="C3773" t="s">
        <v>77</v>
      </c>
      <c r="D3773" t="str">
        <f>_xlfn.XLOOKUP(Table2[[#This Row],[Patron Group]],$R$10:$R$24,$S$10:$S$24)</f>
        <v>Undergraduate</v>
      </c>
      <c r="E3773" s="1" t="d">
        <v>2023-03-01</v>
      </c>
      <c r="F3773" t="s">
        <v>1835</v>
      </c>
      <c r="G3773" t="s">
        <v>2296</v>
      </c>
      <c r="H3773" t="str">
        <f>_xlfn.XLOOKUP(Table2[[#This Row],[Unique BarCode]],$N$10:$N$37,$O$10:$O$37)</f>
        <v>MACUSBC</v>
      </c>
      <c r="I3773" t="str">
        <f>_xlfn.XLOOKUP(Table2[[#This Row],[Unique BarCode]],$N$10:$N$37,$P$10:$P$37)</f>
        <v>Charger</v>
      </c>
      <c r="J3773" t="s">
        <v>8</v>
      </c>
      <c r="L3773">
        <v>1</v>
      </c>
    </row>
    <row r="3774" spans="1:12" x14ac:dyDescent="0.2">
      <c r="A3774" s="1" t="d">
        <v>2023-03-01</v>
      </c>
      <c r="B3774" s="45">
        <v>-1</v>
      </c>
      <c r="C3774" t="s">
        <v>77</v>
      </c>
      <c r="D3774" t="str">
        <f>_xlfn.XLOOKUP(Table2[[#This Row],[Patron Group]],$R$10:$R$24,$S$10:$S$24)</f>
        <v>Undergraduate</v>
      </c>
      <c r="E3774" s="1" t="d">
        <v>2023-03-01</v>
      </c>
      <c r="F3774" t="s">
        <v>1780</v>
      </c>
      <c r="G3774" t="s">
        <v>2271</v>
      </c>
      <c r="H3774" t="str">
        <f>_xlfn.XLOOKUP(Table2[[#This Row],[Unique BarCode]],$N$10:$N$37,$O$10:$O$37)</f>
        <v>OMNI</v>
      </c>
      <c r="I3774" t="str">
        <f>_xlfn.XLOOKUP(Table2[[#This Row],[Unique BarCode]],$N$10:$N$37,$P$10:$P$37)</f>
        <v>Charger</v>
      </c>
      <c r="J3774" t="s">
        <v>49</v>
      </c>
      <c r="K3774" t="s">
        <v>1781</v>
      </c>
      <c r="L3774">
        <v>1</v>
      </c>
    </row>
    <row r="3775" spans="1:12" x14ac:dyDescent="0.2">
      <c r="A3775" s="1" t="d">
        <v>2023-03-01</v>
      </c>
      <c r="B3775" s="45">
        <v>-1</v>
      </c>
      <c r="C3775" t="s">
        <v>77</v>
      </c>
      <c r="D3775" t="str">
        <f>_xlfn.XLOOKUP(Table2[[#This Row],[Patron Group]],$R$10:$R$24,$S$10:$S$24)</f>
        <v>Undergraduate</v>
      </c>
      <c r="E3775" s="1" t="d">
        <v>2023-03-01</v>
      </c>
      <c r="F3775" t="s">
        <v>1320</v>
      </c>
      <c r="G3775" t="s">
        <v>2271</v>
      </c>
      <c r="H3775" t="str">
        <f>_xlfn.XLOOKUP(Table2[[#This Row],[Unique BarCode]],$N$10:$N$37,$O$10:$O$37)</f>
        <v>OMNI</v>
      </c>
      <c r="I3775" t="str">
        <f>_xlfn.XLOOKUP(Table2[[#This Row],[Unique BarCode]],$N$10:$N$37,$P$10:$P$37)</f>
        <v>Charger</v>
      </c>
      <c r="J3775" t="s">
        <v>49</v>
      </c>
      <c r="K3775" t="s">
        <v>1321</v>
      </c>
      <c r="L3775">
        <v>1</v>
      </c>
    </row>
    <row r="3776" spans="1:12" x14ac:dyDescent="0.2">
      <c r="A3776" s="1" t="d">
        <v>2023-03-01</v>
      </c>
      <c r="B3776" s="45">
        <v>-1</v>
      </c>
      <c r="C3776" t="s">
        <v>77</v>
      </c>
      <c r="D3776" t="str">
        <f>_xlfn.XLOOKUP(Table2[[#This Row],[Patron Group]],$R$10:$R$24,$S$10:$S$24)</f>
        <v>Undergraduate</v>
      </c>
      <c r="E3776" s="1" t="d">
        <v>2023-03-01</v>
      </c>
      <c r="F3776" t="s">
        <v>711</v>
      </c>
      <c r="G3776" t="s">
        <v>2271</v>
      </c>
      <c r="H3776" t="str">
        <f>_xlfn.XLOOKUP(Table2[[#This Row],[Unique BarCode]],$N$10:$N$37,$O$10:$O$37)</f>
        <v>OMNI</v>
      </c>
      <c r="I3776" t="str">
        <f>_xlfn.XLOOKUP(Table2[[#This Row],[Unique BarCode]],$N$10:$N$37,$P$10:$P$37)</f>
        <v>Charger</v>
      </c>
      <c r="J3776" t="s">
        <v>68</v>
      </c>
      <c r="K3776" t="s">
        <v>712</v>
      </c>
      <c r="L3776">
        <v>1</v>
      </c>
    </row>
    <row r="3777" spans="1:12" x14ac:dyDescent="0.2">
      <c r="A3777" s="1" t="d">
        <v>2023-03-01</v>
      </c>
      <c r="B3777" s="45">
        <v>-1</v>
      </c>
      <c r="C3777" t="s">
        <v>77</v>
      </c>
      <c r="D3777" t="str">
        <f>_xlfn.XLOOKUP(Table2[[#This Row],[Patron Group]],$R$10:$R$24,$S$10:$S$24)</f>
        <v>Undergraduate</v>
      </c>
      <c r="E3777" s="1" t="d">
        <v>2023-03-01</v>
      </c>
      <c r="F3777" t="s">
        <v>1680</v>
      </c>
      <c r="G3777" t="s">
        <v>2271</v>
      </c>
      <c r="H3777" t="str">
        <f>_xlfn.XLOOKUP(Table2[[#This Row],[Unique BarCode]],$N$10:$N$37,$O$10:$O$37)</f>
        <v>OMNI</v>
      </c>
      <c r="I3777" t="str">
        <f>_xlfn.XLOOKUP(Table2[[#This Row],[Unique BarCode]],$N$10:$N$37,$P$10:$P$37)</f>
        <v>Charger</v>
      </c>
      <c r="J3777" t="s">
        <v>8</v>
      </c>
      <c r="K3777" t="s">
        <v>1681</v>
      </c>
      <c r="L3777">
        <v>1</v>
      </c>
    </row>
    <row r="3778" spans="1:12" x14ac:dyDescent="0.2">
      <c r="A3778" s="1" t="d">
        <v>2023-03-01</v>
      </c>
      <c r="B3778" s="45">
        <v>-1</v>
      </c>
      <c r="C3778" t="s">
        <v>77</v>
      </c>
      <c r="D3778" t="str">
        <f>_xlfn.XLOOKUP(Table2[[#This Row],[Patron Group]],$R$10:$R$24,$S$10:$S$24)</f>
        <v>Undergraduate</v>
      </c>
      <c r="E3778" s="1" t="d">
        <v>2023-03-01</v>
      </c>
      <c r="F3778" t="s">
        <v>1840</v>
      </c>
      <c r="G3778" t="s">
        <v>2285</v>
      </c>
      <c r="H3778" t="str">
        <f>_xlfn.XLOOKUP(Table2[[#This Row],[Unique BarCode]],$N$10:$N$37,$O$10:$O$37)</f>
        <v>UHDMI</v>
      </c>
      <c r="I3778" t="str">
        <f>_xlfn.XLOOKUP(Table2[[#This Row],[Unique BarCode]],$N$10:$N$37,$P$10:$P$37)</f>
        <v>Cable</v>
      </c>
      <c r="J3778" t="s">
        <v>49</v>
      </c>
      <c r="K3778" t="s">
        <v>1841</v>
      </c>
      <c r="L3778">
        <v>1</v>
      </c>
    </row>
    <row r="3779" spans="1:12" x14ac:dyDescent="0.2">
      <c r="A3779" s="1" t="d">
        <v>2023-03-01</v>
      </c>
      <c r="B3779" s="45">
        <v>-1</v>
      </c>
      <c r="C3779" t="s">
        <v>77</v>
      </c>
      <c r="D3779" t="str">
        <f>_xlfn.XLOOKUP(Table2[[#This Row],[Patron Group]],$R$10:$R$24,$S$10:$S$24)</f>
        <v>Undergraduate</v>
      </c>
      <c r="E3779" s="1" t="d">
        <v>2023-03-01</v>
      </c>
      <c r="F3779" t="s">
        <v>1923</v>
      </c>
      <c r="G3779" t="s">
        <v>2285</v>
      </c>
      <c r="H3779" t="str">
        <f>_xlfn.XLOOKUP(Table2[[#This Row],[Unique BarCode]],$N$10:$N$37,$O$10:$O$37)</f>
        <v>UHDMI</v>
      </c>
      <c r="I3779" t="str">
        <f>_xlfn.XLOOKUP(Table2[[#This Row],[Unique BarCode]],$N$10:$N$37,$P$10:$P$37)</f>
        <v>Cable</v>
      </c>
      <c r="J3779" t="s">
        <v>49</v>
      </c>
      <c r="K3779" t="s">
        <v>1924</v>
      </c>
      <c r="L3779">
        <v>1</v>
      </c>
    </row>
    <row r="3780" spans="1:12" x14ac:dyDescent="0.2">
      <c r="A3780" s="1" t="d">
        <v>2023-03-01</v>
      </c>
      <c r="B3780" s="45">
        <v>-1</v>
      </c>
      <c r="C3780" t="s">
        <v>77</v>
      </c>
      <c r="D3780" t="str">
        <f>_xlfn.XLOOKUP(Table2[[#This Row],[Patron Group]],$R$10:$R$24,$S$10:$S$24)</f>
        <v>Undergraduate</v>
      </c>
      <c r="E3780" s="1" t="d">
        <v>2023-03-01</v>
      </c>
      <c r="F3780" t="s">
        <v>1528</v>
      </c>
      <c r="G3780" t="s">
        <v>2294</v>
      </c>
      <c r="H3780" t="str">
        <f>_xlfn.XLOOKUP(Table2[[#This Row],[Unique BarCode]],$N$10:$N$37,$O$10:$O$37)</f>
        <v>UVGA</v>
      </c>
      <c r="I3780" t="str">
        <f>_xlfn.XLOOKUP(Table2[[#This Row],[Unique BarCode]],$N$10:$N$37,$P$10:$P$37)</f>
        <v>Cable</v>
      </c>
      <c r="J3780" t="s">
        <v>68</v>
      </c>
      <c r="K3780" t="s">
        <v>1529</v>
      </c>
      <c r="L3780">
        <v>1</v>
      </c>
    </row>
    <row r="3781" spans="1:12" x14ac:dyDescent="0.2">
      <c r="A3781" s="1" t="d">
        <v>2023-03-01</v>
      </c>
      <c r="B3781" s="45">
        <v>-1</v>
      </c>
      <c r="C3781" t="s">
        <v>77</v>
      </c>
      <c r="D3781" t="str">
        <f>_xlfn.XLOOKUP(Table2[[#This Row],[Patron Group]],$R$10:$R$24,$S$10:$S$24)</f>
        <v>Undergraduate</v>
      </c>
      <c r="E3781" s="1" t="d">
        <v>2023-03-01</v>
      </c>
      <c r="F3781" t="s">
        <v>1322</v>
      </c>
      <c r="G3781" t="s">
        <v>2294</v>
      </c>
      <c r="H3781" t="str">
        <f>_xlfn.XLOOKUP(Table2[[#This Row],[Unique BarCode]],$N$10:$N$37,$O$10:$O$37)</f>
        <v>UVGA</v>
      </c>
      <c r="I3781" t="str">
        <f>_xlfn.XLOOKUP(Table2[[#This Row],[Unique BarCode]],$N$10:$N$37,$P$10:$P$37)</f>
        <v>Cable</v>
      </c>
      <c r="J3781" t="s">
        <v>8</v>
      </c>
      <c r="K3781" t="s">
        <v>1323</v>
      </c>
      <c r="L3781">
        <v>1</v>
      </c>
    </row>
    <row r="3782" spans="1:12" x14ac:dyDescent="0.2">
      <c r="A3782" s="1" t="d">
        <v>2023-03-01</v>
      </c>
      <c r="B3782" s="45">
        <v>-1</v>
      </c>
      <c r="C3782" t="s">
        <v>77</v>
      </c>
      <c r="D3782" t="str">
        <f>_xlfn.XLOOKUP(Table2[[#This Row],[Patron Group]],$R$10:$R$24,$S$10:$S$24)</f>
        <v>Undergraduate</v>
      </c>
      <c r="E3782" s="1" t="d">
        <v>2023-03-01</v>
      </c>
      <c r="F3782" t="s">
        <v>229</v>
      </c>
      <c r="G3782" t="s">
        <v>2272</v>
      </c>
      <c r="H3782" t="str">
        <f>_xlfn.XLOOKUP(Table2[[#This Row],[Unique BarCode]],$N$10:$N$37,$O$10:$O$37)</f>
        <v>WALLADPT</v>
      </c>
      <c r="I3782" t="str">
        <f>_xlfn.XLOOKUP(Table2[[#This Row],[Unique BarCode]],$N$10:$N$37,$P$10:$P$37)</f>
        <v>Charger</v>
      </c>
      <c r="J3782" t="s">
        <v>49</v>
      </c>
      <c r="K3782" t="s">
        <v>230</v>
      </c>
      <c r="L3782">
        <v>1</v>
      </c>
    </row>
    <row r="3783" spans="1:12" x14ac:dyDescent="0.2">
      <c r="A3783" s="1" t="d">
        <v>2023-03-01</v>
      </c>
      <c r="B3783" s="45">
        <v>-1</v>
      </c>
      <c r="C3783" t="s">
        <v>77</v>
      </c>
      <c r="D3783" t="str">
        <f>_xlfn.XLOOKUP(Table2[[#This Row],[Patron Group]],$R$10:$R$24,$S$10:$S$24)</f>
        <v>Undergraduate</v>
      </c>
      <c r="E3783" s="1" t="d">
        <v>2023-03-01</v>
      </c>
      <c r="F3783" t="s">
        <v>1440</v>
      </c>
      <c r="G3783" t="s">
        <v>2272</v>
      </c>
      <c r="H3783" t="str">
        <f>_xlfn.XLOOKUP(Table2[[#This Row],[Unique BarCode]],$N$10:$N$37,$O$10:$O$37)</f>
        <v>WALLADPT</v>
      </c>
      <c r="I3783" t="str">
        <f>_xlfn.XLOOKUP(Table2[[#This Row],[Unique BarCode]],$N$10:$N$37,$P$10:$P$37)</f>
        <v>Charger</v>
      </c>
      <c r="J3783" t="s">
        <v>49</v>
      </c>
      <c r="K3783" t="s">
        <v>1441</v>
      </c>
      <c r="L3783">
        <v>1</v>
      </c>
    </row>
    <row r="3784" spans="1:12" x14ac:dyDescent="0.2">
      <c r="A3784" s="1" t="d">
        <v>2023-03-01</v>
      </c>
      <c r="B3784" s="45">
        <v>-1</v>
      </c>
      <c r="C3784" t="s">
        <v>77</v>
      </c>
      <c r="D3784" t="str">
        <f>_xlfn.XLOOKUP(Table2[[#This Row],[Patron Group]],$R$10:$R$24,$S$10:$S$24)</f>
        <v>Undergraduate</v>
      </c>
      <c r="E3784" s="1" t="d">
        <v>2023-03-01</v>
      </c>
      <c r="F3784" t="s">
        <v>1184</v>
      </c>
      <c r="G3784" t="s">
        <v>2272</v>
      </c>
      <c r="H3784" t="str">
        <f>_xlfn.XLOOKUP(Table2[[#This Row],[Unique BarCode]],$N$10:$N$37,$O$10:$O$37)</f>
        <v>WALLADPT</v>
      </c>
      <c r="I3784" t="str">
        <f>_xlfn.XLOOKUP(Table2[[#This Row],[Unique BarCode]],$N$10:$N$37,$P$10:$P$37)</f>
        <v>Charger</v>
      </c>
      <c r="J3784" t="s">
        <v>49</v>
      </c>
      <c r="K3784" t="s">
        <v>1185</v>
      </c>
      <c r="L3784">
        <v>1</v>
      </c>
    </row>
    <row r="3785" spans="1:12" x14ac:dyDescent="0.2">
      <c r="A3785" s="1" t="d">
        <v>2023-03-01</v>
      </c>
      <c r="B3785" s="45">
        <v>-1</v>
      </c>
      <c r="C3785" t="s">
        <v>77</v>
      </c>
      <c r="D3785" t="str">
        <f>_xlfn.XLOOKUP(Table2[[#This Row],[Patron Group]],$R$10:$R$24,$S$10:$S$24)</f>
        <v>Undergraduate</v>
      </c>
      <c r="E3785" s="1" t="d">
        <v>2023-03-01</v>
      </c>
      <c r="F3785" t="s">
        <v>587</v>
      </c>
      <c r="G3785" t="s">
        <v>2272</v>
      </c>
      <c r="H3785" t="str">
        <f>_xlfn.XLOOKUP(Table2[[#This Row],[Unique BarCode]],$N$10:$N$37,$O$10:$O$37)</f>
        <v>WALLADPT</v>
      </c>
      <c r="I3785" t="str">
        <f>_xlfn.XLOOKUP(Table2[[#This Row],[Unique BarCode]],$N$10:$N$37,$P$10:$P$37)</f>
        <v>Charger</v>
      </c>
      <c r="J3785" t="s">
        <v>49</v>
      </c>
      <c r="K3785" t="s">
        <v>588</v>
      </c>
      <c r="L3785">
        <v>1</v>
      </c>
    </row>
    <row r="3786" spans="1:12" x14ac:dyDescent="0.2">
      <c r="A3786" s="1" t="d">
        <v>2023-03-01</v>
      </c>
      <c r="B3786" s="45">
        <v>-1</v>
      </c>
      <c r="C3786" t="s">
        <v>77</v>
      </c>
      <c r="D3786" t="str">
        <f>_xlfn.XLOOKUP(Table2[[#This Row],[Patron Group]],$R$10:$R$24,$S$10:$S$24)</f>
        <v>Undergraduate</v>
      </c>
      <c r="E3786" s="1" t="d">
        <v>2023-03-01</v>
      </c>
      <c r="F3786" t="s">
        <v>1326</v>
      </c>
      <c r="G3786" t="s">
        <v>2272</v>
      </c>
      <c r="H3786" t="str">
        <f>_xlfn.XLOOKUP(Table2[[#This Row],[Unique BarCode]],$N$10:$N$37,$O$10:$O$37)</f>
        <v>WALLADPT</v>
      </c>
      <c r="I3786" t="str">
        <f>_xlfn.XLOOKUP(Table2[[#This Row],[Unique BarCode]],$N$10:$N$37,$P$10:$P$37)</f>
        <v>Charger</v>
      </c>
      <c r="J3786" t="s">
        <v>8</v>
      </c>
      <c r="K3786" t="s">
        <v>1327</v>
      </c>
      <c r="L3786">
        <v>1</v>
      </c>
    </row>
    <row r="3787" spans="1:12" x14ac:dyDescent="0.2">
      <c r="A3787" s="1" t="d">
        <v>2023-03-01</v>
      </c>
      <c r="B3787" s="45">
        <v>-1</v>
      </c>
      <c r="C3787" t="s">
        <v>77</v>
      </c>
      <c r="D3787" t="str">
        <f>_xlfn.XLOOKUP(Table2[[#This Row],[Patron Group]],$R$10:$R$24,$S$10:$S$24)</f>
        <v>Undergraduate</v>
      </c>
      <c r="E3787" s="1" t="d">
        <v>2023-03-01</v>
      </c>
      <c r="F3787" t="s">
        <v>1925</v>
      </c>
      <c r="G3787" t="s">
        <v>2272</v>
      </c>
      <c r="H3787" t="str">
        <f>_xlfn.XLOOKUP(Table2[[#This Row],[Unique BarCode]],$N$10:$N$37,$O$10:$O$37)</f>
        <v>WALLADPT</v>
      </c>
      <c r="I3787" t="str">
        <f>_xlfn.XLOOKUP(Table2[[#This Row],[Unique BarCode]],$N$10:$N$37,$P$10:$P$37)</f>
        <v>Charger</v>
      </c>
      <c r="J3787" t="s">
        <v>8</v>
      </c>
      <c r="K3787" t="s">
        <v>1926</v>
      </c>
      <c r="L3787">
        <v>1</v>
      </c>
    </row>
    <row r="3788" spans="1:12" x14ac:dyDescent="0.2">
      <c r="A3788" s="1" t="d">
        <v>2023-03-01</v>
      </c>
      <c r="B3788" s="45">
        <v>-1</v>
      </c>
      <c r="C3788" t="s">
        <v>77</v>
      </c>
      <c r="D3788" t="str">
        <f>_xlfn.XLOOKUP(Table2[[#This Row],[Patron Group]],$R$10:$R$24,$S$10:$S$24)</f>
        <v>Undergraduate</v>
      </c>
      <c r="E3788" s="1" t="d">
        <v>2023-03-01</v>
      </c>
      <c r="F3788" t="s">
        <v>989</v>
      </c>
      <c r="G3788" t="s">
        <v>2272</v>
      </c>
      <c r="H3788" t="str">
        <f>_xlfn.XLOOKUP(Table2[[#This Row],[Unique BarCode]],$N$10:$N$37,$O$10:$O$37)</f>
        <v>WALLADPT</v>
      </c>
      <c r="I3788" t="str">
        <f>_xlfn.XLOOKUP(Table2[[#This Row],[Unique BarCode]],$N$10:$N$37,$P$10:$P$37)</f>
        <v>Charger</v>
      </c>
      <c r="J3788" t="s">
        <v>8</v>
      </c>
      <c r="L3788">
        <v>1</v>
      </c>
    </row>
    <row r="3789" spans="1:12" x14ac:dyDescent="0.2">
      <c r="A3789" s="1" t="d">
        <v>2023-03-01</v>
      </c>
      <c r="B3789" s="45">
        <v>-1</v>
      </c>
      <c r="C3789" t="s">
        <v>77</v>
      </c>
      <c r="D3789" t="str">
        <f>_xlfn.XLOOKUP(Table2[[#This Row],[Patron Group]],$R$10:$R$24,$S$10:$S$24)</f>
        <v>Undergraduate</v>
      </c>
      <c r="E3789" s="1" t="d">
        <v>2023-03-01</v>
      </c>
      <c r="F3789" t="s">
        <v>483</v>
      </c>
      <c r="G3789" t="s">
        <v>2272</v>
      </c>
      <c r="H3789" t="str">
        <f>_xlfn.XLOOKUP(Table2[[#This Row],[Unique BarCode]],$N$10:$N$37,$O$10:$O$37)</f>
        <v>WALLADPT</v>
      </c>
      <c r="I3789" t="str">
        <f>_xlfn.XLOOKUP(Table2[[#This Row],[Unique BarCode]],$N$10:$N$37,$P$10:$P$37)</f>
        <v>Charger</v>
      </c>
      <c r="J3789" t="s">
        <v>8</v>
      </c>
      <c r="L3789">
        <v>1</v>
      </c>
    </row>
    <row r="3790" spans="1:12" x14ac:dyDescent="0.2">
      <c r="A3790" s="1" t="d">
        <v>2023-03-01</v>
      </c>
      <c r="B3790" s="45">
        <v>-1</v>
      </c>
      <c r="C3790" t="s">
        <v>77</v>
      </c>
      <c r="D3790" t="str">
        <f>_xlfn.XLOOKUP(Table2[[#This Row],[Patron Group]],$R$10:$R$24,$S$10:$S$24)</f>
        <v>Undergraduate</v>
      </c>
      <c r="E3790" s="1" t="d">
        <v>2023-03-01</v>
      </c>
      <c r="F3790" t="s">
        <v>1422</v>
      </c>
      <c r="G3790" t="s">
        <v>2272</v>
      </c>
      <c r="H3790" t="str">
        <f>_xlfn.XLOOKUP(Table2[[#This Row],[Unique BarCode]],$N$10:$N$37,$O$10:$O$37)</f>
        <v>WALLADPT</v>
      </c>
      <c r="I3790" t="str">
        <f>_xlfn.XLOOKUP(Table2[[#This Row],[Unique BarCode]],$N$10:$N$37,$P$10:$P$37)</f>
        <v>Charger</v>
      </c>
      <c r="J3790" t="s">
        <v>8</v>
      </c>
      <c r="L3790">
        <v>1</v>
      </c>
    </row>
    <row r="3791" spans="1:12" x14ac:dyDescent="0.2">
      <c r="A3791" s="1" t="d">
        <v>2023-03-01</v>
      </c>
      <c r="B3791" s="45">
        <v>-1</v>
      </c>
      <c r="C3791" t="s">
        <v>77</v>
      </c>
      <c r="D3791" t="str">
        <f>_xlfn.XLOOKUP(Table2[[#This Row],[Patron Group]],$R$10:$R$24,$S$10:$S$24)</f>
        <v>Undergraduate</v>
      </c>
      <c r="E3791" s="1" t="d">
        <v>2023-03-01</v>
      </c>
      <c r="F3791" t="s">
        <v>560</v>
      </c>
      <c r="G3791" t="s">
        <v>2272</v>
      </c>
      <c r="H3791" t="str">
        <f>_xlfn.XLOOKUP(Table2[[#This Row],[Unique BarCode]],$N$10:$N$37,$O$10:$O$37)</f>
        <v>WALLADPT</v>
      </c>
      <c r="I3791" t="str">
        <f>_xlfn.XLOOKUP(Table2[[#This Row],[Unique BarCode]],$N$10:$N$37,$P$10:$P$37)</f>
        <v>Charger</v>
      </c>
      <c r="J3791" t="s">
        <v>8</v>
      </c>
      <c r="L3791">
        <v>1</v>
      </c>
    </row>
    <row r="3792" spans="1:12" x14ac:dyDescent="0.2">
      <c r="A3792" s="1" t="d">
        <v>2023-03-01</v>
      </c>
      <c r="B3792" s="45">
        <v>-1</v>
      </c>
      <c r="C3792" t="s">
        <v>77</v>
      </c>
      <c r="D3792" t="str">
        <f>_xlfn.XLOOKUP(Table2[[#This Row],[Patron Group]],$R$10:$R$24,$S$10:$S$24)</f>
        <v>Undergraduate</v>
      </c>
      <c r="E3792" s="1" t="d">
        <v>2023-03-01</v>
      </c>
      <c r="F3792" t="s">
        <v>95</v>
      </c>
      <c r="G3792" t="s">
        <v>2272</v>
      </c>
      <c r="H3792" t="str">
        <f>_xlfn.XLOOKUP(Table2[[#This Row],[Unique BarCode]],$N$10:$N$37,$O$10:$O$37)</f>
        <v>WALLADPT</v>
      </c>
      <c r="I3792" t="str">
        <f>_xlfn.XLOOKUP(Table2[[#This Row],[Unique BarCode]],$N$10:$N$37,$P$10:$P$37)</f>
        <v>Charger</v>
      </c>
      <c r="J3792" t="s">
        <v>8</v>
      </c>
      <c r="L3792">
        <v>1</v>
      </c>
    </row>
    <row r="3793" spans="1:12" x14ac:dyDescent="0.2">
      <c r="A3793" s="1" t="d">
        <v>2023-03-01</v>
      </c>
      <c r="B3793" s="45">
        <v>-1</v>
      </c>
      <c r="C3793" t="s">
        <v>77</v>
      </c>
      <c r="D3793" t="str">
        <f>_xlfn.XLOOKUP(Table2[[#This Row],[Patron Group]],$R$10:$R$24,$S$10:$S$24)</f>
        <v>Undergraduate</v>
      </c>
      <c r="E3793" s="1" t="d">
        <v>2023-03-01</v>
      </c>
      <c r="F3793" t="s">
        <v>96</v>
      </c>
      <c r="G3793" t="s">
        <v>2272</v>
      </c>
      <c r="H3793" t="str">
        <f>_xlfn.XLOOKUP(Table2[[#This Row],[Unique BarCode]],$N$10:$N$37,$O$10:$O$37)</f>
        <v>WALLADPT</v>
      </c>
      <c r="I3793" t="str">
        <f>_xlfn.XLOOKUP(Table2[[#This Row],[Unique BarCode]],$N$10:$N$37,$P$10:$P$37)</f>
        <v>Charger</v>
      </c>
      <c r="J3793" t="s">
        <v>8</v>
      </c>
      <c r="L3793">
        <v>1</v>
      </c>
    </row>
    <row r="3794" spans="1:12" x14ac:dyDescent="0.2">
      <c r="A3794" s="1" t="d">
        <v>2023-03-01</v>
      </c>
      <c r="B3794" s="45">
        <v>-1</v>
      </c>
      <c r="C3794" t="s">
        <v>77</v>
      </c>
      <c r="D3794" t="str">
        <f>_xlfn.XLOOKUP(Table2[[#This Row],[Patron Group]],$R$10:$R$24,$S$10:$S$24)</f>
        <v>Undergraduate</v>
      </c>
      <c r="E3794" s="1" t="d">
        <v>2023-03-01</v>
      </c>
      <c r="F3794" t="s">
        <v>97</v>
      </c>
      <c r="G3794" t="s">
        <v>2272</v>
      </c>
      <c r="H3794" t="str">
        <f>_xlfn.XLOOKUP(Table2[[#This Row],[Unique BarCode]],$N$10:$N$37,$O$10:$O$37)</f>
        <v>WALLADPT</v>
      </c>
      <c r="I3794" t="str">
        <f>_xlfn.XLOOKUP(Table2[[#This Row],[Unique BarCode]],$N$10:$N$37,$P$10:$P$37)</f>
        <v>Charger</v>
      </c>
      <c r="J3794" t="s">
        <v>8</v>
      </c>
      <c r="L3794">
        <v>1</v>
      </c>
    </row>
    <row r="3795" spans="1:12" x14ac:dyDescent="0.2">
      <c r="A3795" s="1" t="d">
        <v>2023-03-01</v>
      </c>
      <c r="B3795" s="45">
        <v>-1</v>
      </c>
      <c r="C3795" t="s">
        <v>77</v>
      </c>
      <c r="D3795" t="str">
        <f>_xlfn.XLOOKUP(Table2[[#This Row],[Patron Group]],$R$10:$R$24,$S$10:$S$24)</f>
        <v>Undergraduate</v>
      </c>
      <c r="E3795" s="1" t="d">
        <v>2023-03-01</v>
      </c>
      <c r="F3795" t="s">
        <v>1635</v>
      </c>
      <c r="G3795" t="s">
        <v>2272</v>
      </c>
      <c r="H3795" t="str">
        <f>_xlfn.XLOOKUP(Table2[[#This Row],[Unique BarCode]],$N$10:$N$37,$O$10:$O$37)</f>
        <v>WALLADPT</v>
      </c>
      <c r="I3795" t="str">
        <f>_xlfn.XLOOKUP(Table2[[#This Row],[Unique BarCode]],$N$10:$N$37,$P$10:$P$37)</f>
        <v>Charger</v>
      </c>
      <c r="J3795" t="s">
        <v>8</v>
      </c>
      <c r="L3795">
        <v>1</v>
      </c>
    </row>
    <row r="3796" spans="1:12" x14ac:dyDescent="0.2">
      <c r="A3796" s="1" t="d">
        <v>2023-03-01</v>
      </c>
      <c r="B3796" s="45">
        <v>-1</v>
      </c>
      <c r="C3796" t="s">
        <v>77</v>
      </c>
      <c r="D3796" t="str">
        <f>_xlfn.XLOOKUP(Table2[[#This Row],[Patron Group]],$R$10:$R$24,$S$10:$S$24)</f>
        <v>Undergraduate</v>
      </c>
      <c r="E3796" s="1" t="d">
        <v>2023-03-02</v>
      </c>
      <c r="F3796" t="s">
        <v>1739</v>
      </c>
      <c r="G3796" t="s">
        <v>2265</v>
      </c>
      <c r="H3796" t="str">
        <f>_xlfn.XLOOKUP(Table2[[#This Row],[Unique BarCode]],$N$10:$N$37,$O$10:$O$37)</f>
        <v>IPHONE</v>
      </c>
      <c r="I3796" t="str">
        <f>_xlfn.XLOOKUP(Table2[[#This Row],[Unique BarCode]],$N$10:$N$37,$P$10:$P$37)</f>
        <v>Charger</v>
      </c>
      <c r="J3796" t="s">
        <v>128</v>
      </c>
      <c r="K3796" t="s">
        <v>1740</v>
      </c>
      <c r="L3796">
        <v>1</v>
      </c>
    </row>
    <row r="3797" spans="1:12" x14ac:dyDescent="0.2">
      <c r="A3797" s="1" t="d">
        <v>2023-03-01</v>
      </c>
      <c r="B3797" s="45">
        <v>-1</v>
      </c>
      <c r="C3797" t="s">
        <v>77</v>
      </c>
      <c r="D3797" t="str">
        <f>_xlfn.XLOOKUP(Table2[[#This Row],[Patron Group]],$R$10:$R$24,$S$10:$S$24)</f>
        <v>Undergraduate</v>
      </c>
      <c r="E3797" s="1" t="d">
        <v>2023-03-02</v>
      </c>
      <c r="F3797" t="s">
        <v>1662</v>
      </c>
      <c r="G3797" t="s">
        <v>2265</v>
      </c>
      <c r="H3797" t="str">
        <f>_xlfn.XLOOKUP(Table2[[#This Row],[Unique BarCode]],$N$10:$N$37,$O$10:$O$37)</f>
        <v>IPHONE</v>
      </c>
      <c r="I3797" t="str">
        <f>_xlfn.XLOOKUP(Table2[[#This Row],[Unique BarCode]],$N$10:$N$37,$P$10:$P$37)</f>
        <v>Charger</v>
      </c>
      <c r="J3797" t="s">
        <v>128</v>
      </c>
      <c r="L3797">
        <v>1</v>
      </c>
    </row>
    <row r="3798" spans="1:12" x14ac:dyDescent="0.2">
      <c r="A3798" s="1" t="d">
        <v>2023-03-01</v>
      </c>
      <c r="B3798" s="45">
        <v>-1</v>
      </c>
      <c r="C3798" t="s">
        <v>77</v>
      </c>
      <c r="D3798" t="str">
        <f>_xlfn.XLOOKUP(Table2[[#This Row],[Patron Group]],$R$10:$R$24,$S$10:$S$24)</f>
        <v>Undergraduate</v>
      </c>
      <c r="E3798" s="1" t="d">
        <v>2023-03-04</v>
      </c>
      <c r="F3798" t="s">
        <v>1098</v>
      </c>
      <c r="G3798" t="s">
        <v>2276</v>
      </c>
      <c r="H3798" t="str">
        <f>_xlfn.XLOOKUP(Table2[[#This Row],[Unique BarCode]],$N$10:$N$37,$O$10:$O$37)</f>
        <v>CALC</v>
      </c>
      <c r="I3798" t="str">
        <f>_xlfn.XLOOKUP(Table2[[#This Row],[Unique BarCode]],$N$10:$N$37,$P$10:$P$37)</f>
        <v>Accessory</v>
      </c>
      <c r="J3798" t="s">
        <v>8</v>
      </c>
      <c r="K3798" t="s">
        <v>1099</v>
      </c>
      <c r="L3798">
        <v>1</v>
      </c>
    </row>
    <row r="3799" spans="1:12" x14ac:dyDescent="0.2">
      <c r="A3799" s="1" t="d">
        <v>2023-03-01</v>
      </c>
      <c r="B3799" s="45">
        <v>-1</v>
      </c>
      <c r="C3799" t="s">
        <v>77</v>
      </c>
      <c r="D3799" t="str">
        <f>_xlfn.XLOOKUP(Table2[[#This Row],[Patron Group]],$R$10:$R$24,$S$10:$S$24)</f>
        <v>Undergraduate</v>
      </c>
      <c r="E3799" s="1" t="d">
        <v>2023-03-04</v>
      </c>
      <c r="F3799" t="s">
        <v>1506</v>
      </c>
      <c r="G3799" t="s">
        <v>2276</v>
      </c>
      <c r="H3799" t="str">
        <f>_xlfn.XLOOKUP(Table2[[#This Row],[Unique BarCode]],$N$10:$N$37,$O$10:$O$37)</f>
        <v>CALC</v>
      </c>
      <c r="I3799" t="str">
        <f>_xlfn.XLOOKUP(Table2[[#This Row],[Unique BarCode]],$N$10:$N$37,$P$10:$P$37)</f>
        <v>Accessory</v>
      </c>
      <c r="J3799" t="s">
        <v>8</v>
      </c>
      <c r="K3799" t="s">
        <v>1507</v>
      </c>
      <c r="L3799">
        <v>1</v>
      </c>
    </row>
    <row r="3800" spans="1:12" x14ac:dyDescent="0.2">
      <c r="A3800" s="1" t="d">
        <v>2023-03-01</v>
      </c>
      <c r="B3800" s="45">
        <v>-1</v>
      </c>
      <c r="C3800" t="s">
        <v>77</v>
      </c>
      <c r="D3800" t="str">
        <f>_xlfn.XLOOKUP(Table2[[#This Row],[Patron Group]],$R$10:$R$24,$S$10:$S$24)</f>
        <v>Undergraduate</v>
      </c>
      <c r="E3800" s="1" t="d">
        <v>2023-03-04</v>
      </c>
      <c r="F3800" t="s">
        <v>1123</v>
      </c>
      <c r="G3800" t="s">
        <v>2276</v>
      </c>
      <c r="H3800" t="str">
        <f>_xlfn.XLOOKUP(Table2[[#This Row],[Unique BarCode]],$N$10:$N$37,$O$10:$O$37)</f>
        <v>CALC</v>
      </c>
      <c r="I3800" t="str">
        <f>_xlfn.XLOOKUP(Table2[[#This Row],[Unique BarCode]],$N$10:$N$37,$P$10:$P$37)</f>
        <v>Accessory</v>
      </c>
      <c r="J3800" t="s">
        <v>8</v>
      </c>
      <c r="K3800" t="s">
        <v>1124</v>
      </c>
      <c r="L3800">
        <v>1</v>
      </c>
    </row>
    <row r="3801" spans="1:12" x14ac:dyDescent="0.2">
      <c r="A3801" s="1" t="d">
        <v>2023-03-01</v>
      </c>
      <c r="B3801" s="45">
        <v>-1</v>
      </c>
      <c r="C3801" t="s">
        <v>77</v>
      </c>
      <c r="D3801" t="str">
        <f>_xlfn.XLOOKUP(Table2[[#This Row],[Patron Group]],$R$10:$R$24,$S$10:$S$24)</f>
        <v>Undergraduate</v>
      </c>
      <c r="E3801" s="1" t="d">
        <v>2023-03-08</v>
      </c>
      <c r="F3801" t="s">
        <v>1094</v>
      </c>
      <c r="G3801" t="s">
        <v>2273</v>
      </c>
      <c r="H3801" t="str">
        <f>_xlfn.XLOOKUP(Table2[[#This Row],[Unique BarCode]],$N$10:$N$37,$O$10:$O$37)</f>
        <v>ChromeBook</v>
      </c>
      <c r="I3801" t="str">
        <f>_xlfn.XLOOKUP(Table2[[#This Row],[Unique BarCode]],$N$10:$N$37,$P$10:$P$37)</f>
        <v>Device</v>
      </c>
      <c r="J3801" t="s">
        <v>128</v>
      </c>
      <c r="K3801" t="s">
        <v>1095</v>
      </c>
      <c r="L3801">
        <v>1</v>
      </c>
    </row>
    <row r="3802" spans="1:12" x14ac:dyDescent="0.2">
      <c r="A3802" s="1" t="d">
        <v>2023-03-01</v>
      </c>
      <c r="B3802" s="45">
        <v>-1</v>
      </c>
      <c r="C3802" t="s">
        <v>77</v>
      </c>
      <c r="D3802" t="str">
        <f>_xlfn.XLOOKUP(Table2[[#This Row],[Patron Group]],$R$10:$R$24,$S$10:$S$24)</f>
        <v>Undergraduate</v>
      </c>
      <c r="E3802" s="1" t="d">
        <v>2023-03-08</v>
      </c>
      <c r="F3802" t="s">
        <v>1356</v>
      </c>
      <c r="G3802" t="s">
        <v>2273</v>
      </c>
      <c r="H3802" t="str">
        <f>_xlfn.XLOOKUP(Table2[[#This Row],[Unique BarCode]],$N$10:$N$37,$O$10:$O$37)</f>
        <v>ChromeBook</v>
      </c>
      <c r="I3802" t="str">
        <f>_xlfn.XLOOKUP(Table2[[#This Row],[Unique BarCode]],$N$10:$N$37,$P$10:$P$37)</f>
        <v>Device</v>
      </c>
      <c r="J3802" t="s">
        <v>13</v>
      </c>
      <c r="K3802" t="s">
        <v>1357</v>
      </c>
      <c r="L3802">
        <v>1</v>
      </c>
    </row>
    <row r="3803" spans="1:12" x14ac:dyDescent="0.2">
      <c r="A3803" s="1" t="d">
        <v>2023-03-01</v>
      </c>
      <c r="B3803" s="45">
        <v>-1</v>
      </c>
      <c r="C3803" t="s">
        <v>77</v>
      </c>
      <c r="D3803" t="str">
        <f>_xlfn.XLOOKUP(Table2[[#This Row],[Patron Group]],$R$10:$R$24,$S$10:$S$24)</f>
        <v>Undergraduate</v>
      </c>
      <c r="E3803" s="1" t="d">
        <v>2023-03-08</v>
      </c>
      <c r="F3803" t="s">
        <v>1102</v>
      </c>
      <c r="G3803" t="s">
        <v>2273</v>
      </c>
      <c r="H3803" t="str">
        <f>_xlfn.XLOOKUP(Table2[[#This Row],[Unique BarCode]],$N$10:$N$37,$O$10:$O$37)</f>
        <v>ChromeBook</v>
      </c>
      <c r="I3803" t="str">
        <f>_xlfn.XLOOKUP(Table2[[#This Row],[Unique BarCode]],$N$10:$N$37,$P$10:$P$37)</f>
        <v>Device</v>
      </c>
      <c r="J3803" t="s">
        <v>13</v>
      </c>
      <c r="K3803" t="s">
        <v>1103</v>
      </c>
      <c r="L3803">
        <v>1</v>
      </c>
    </row>
    <row r="3804" spans="1:12" x14ac:dyDescent="0.2">
      <c r="A3804" s="1" t="d">
        <v>2023-03-01</v>
      </c>
      <c r="B3804" s="45">
        <v>-1</v>
      </c>
      <c r="C3804" t="s">
        <v>77</v>
      </c>
      <c r="D3804" t="str">
        <f>_xlfn.XLOOKUP(Table2[[#This Row],[Patron Group]],$R$10:$R$24,$S$10:$S$24)</f>
        <v>Undergraduate</v>
      </c>
      <c r="E3804" s="1" t="d">
        <v>2023-03-08</v>
      </c>
      <c r="F3804" t="s">
        <v>691</v>
      </c>
      <c r="G3804" t="s">
        <v>2273</v>
      </c>
      <c r="H3804" t="str">
        <f>_xlfn.XLOOKUP(Table2[[#This Row],[Unique BarCode]],$N$10:$N$37,$O$10:$O$37)</f>
        <v>ChromeBook</v>
      </c>
      <c r="I3804" t="str">
        <f>_xlfn.XLOOKUP(Table2[[#This Row],[Unique BarCode]],$N$10:$N$37,$P$10:$P$37)</f>
        <v>Device</v>
      </c>
      <c r="J3804" t="s">
        <v>13</v>
      </c>
      <c r="K3804" t="s">
        <v>692</v>
      </c>
      <c r="L3804">
        <v>1</v>
      </c>
    </row>
    <row r="3805" spans="1:12" x14ac:dyDescent="0.2">
      <c r="A3805" s="1" t="d">
        <v>2023-03-01</v>
      </c>
      <c r="B3805" s="45">
        <v>-1</v>
      </c>
      <c r="C3805" t="s">
        <v>77</v>
      </c>
      <c r="D3805" t="str">
        <f>_xlfn.XLOOKUP(Table2[[#This Row],[Patron Group]],$R$10:$R$24,$S$10:$S$24)</f>
        <v>Undergraduate</v>
      </c>
      <c r="E3805" s="1" t="d">
        <v>2023-03-08</v>
      </c>
      <c r="F3805" t="s">
        <v>1608</v>
      </c>
      <c r="G3805" t="s">
        <v>2273</v>
      </c>
      <c r="H3805" t="str">
        <f>_xlfn.XLOOKUP(Table2[[#This Row],[Unique BarCode]],$N$10:$N$37,$O$10:$O$37)</f>
        <v>ChromeBook</v>
      </c>
      <c r="I3805" t="str">
        <f>_xlfn.XLOOKUP(Table2[[#This Row],[Unique BarCode]],$N$10:$N$37,$P$10:$P$37)</f>
        <v>Device</v>
      </c>
      <c r="J3805" t="s">
        <v>13</v>
      </c>
      <c r="K3805" t="s">
        <v>1609</v>
      </c>
      <c r="L3805">
        <v>1</v>
      </c>
    </row>
    <row r="3806" spans="1:12" x14ac:dyDescent="0.2">
      <c r="A3806" s="1" t="d">
        <v>2023-03-01</v>
      </c>
      <c r="B3806" s="45">
        <v>-1</v>
      </c>
      <c r="C3806" t="s">
        <v>77</v>
      </c>
      <c r="D3806" t="str">
        <f>_xlfn.XLOOKUP(Table2[[#This Row],[Patron Group]],$R$10:$R$24,$S$10:$S$24)</f>
        <v>Undergraduate</v>
      </c>
      <c r="E3806" s="1" t="d">
        <v>2023-03-08</v>
      </c>
      <c r="F3806" t="s">
        <v>1927</v>
      </c>
      <c r="G3806" t="s">
        <v>2273</v>
      </c>
      <c r="H3806" t="str">
        <f>_xlfn.XLOOKUP(Table2[[#This Row],[Unique BarCode]],$N$10:$N$37,$O$10:$O$37)</f>
        <v>ChromeBook</v>
      </c>
      <c r="I3806" t="str">
        <f>_xlfn.XLOOKUP(Table2[[#This Row],[Unique BarCode]],$N$10:$N$37,$P$10:$P$37)</f>
        <v>Device</v>
      </c>
      <c r="J3806" t="s">
        <v>49</v>
      </c>
      <c r="K3806" t="s">
        <v>1928</v>
      </c>
      <c r="L3806">
        <v>1</v>
      </c>
    </row>
    <row r="3807" spans="1:12" x14ac:dyDescent="0.2">
      <c r="A3807" s="1" t="d">
        <v>2023-03-01</v>
      </c>
      <c r="B3807" s="45">
        <v>-1</v>
      </c>
      <c r="C3807" t="s">
        <v>77</v>
      </c>
      <c r="D3807" t="str">
        <f>_xlfn.XLOOKUP(Table2[[#This Row],[Patron Group]],$R$10:$R$24,$S$10:$S$24)</f>
        <v>Undergraduate</v>
      </c>
      <c r="E3807" s="1" t="d">
        <v>2023-03-08</v>
      </c>
      <c r="F3807" t="s">
        <v>282</v>
      </c>
      <c r="G3807" t="s">
        <v>2273</v>
      </c>
      <c r="H3807" t="str">
        <f>_xlfn.XLOOKUP(Table2[[#This Row],[Unique BarCode]],$N$10:$N$37,$O$10:$O$37)</f>
        <v>ChromeBook</v>
      </c>
      <c r="I3807" t="str">
        <f>_xlfn.XLOOKUP(Table2[[#This Row],[Unique BarCode]],$N$10:$N$37,$P$10:$P$37)</f>
        <v>Device</v>
      </c>
      <c r="J3807" t="s">
        <v>8</v>
      </c>
      <c r="K3807" t="s">
        <v>283</v>
      </c>
      <c r="L3807">
        <v>1</v>
      </c>
    </row>
    <row r="3808" spans="1:12" x14ac:dyDescent="0.2">
      <c r="A3808" s="1" t="d">
        <v>2023-03-01</v>
      </c>
      <c r="B3808" s="45">
        <v>-1</v>
      </c>
      <c r="C3808" t="s">
        <v>77</v>
      </c>
      <c r="D3808" t="str">
        <f>_xlfn.XLOOKUP(Table2[[#This Row],[Patron Group]],$R$10:$R$24,$S$10:$S$24)</f>
        <v>Undergraduate</v>
      </c>
      <c r="E3808" s="1" t="d">
        <v>2023-03-08</v>
      </c>
      <c r="F3808" t="s">
        <v>1929</v>
      </c>
      <c r="G3808" t="s">
        <v>2273</v>
      </c>
      <c r="H3808" t="str">
        <f>_xlfn.XLOOKUP(Table2[[#This Row],[Unique BarCode]],$N$10:$N$37,$O$10:$O$37)</f>
        <v>ChromeBook</v>
      </c>
      <c r="I3808" t="str">
        <f>_xlfn.XLOOKUP(Table2[[#This Row],[Unique BarCode]],$N$10:$N$37,$P$10:$P$37)</f>
        <v>Device</v>
      </c>
      <c r="J3808" t="s">
        <v>128</v>
      </c>
      <c r="K3808" t="s">
        <v>1930</v>
      </c>
      <c r="L3808">
        <v>1</v>
      </c>
    </row>
    <row r="3809" spans="1:12" x14ac:dyDescent="0.2">
      <c r="A3809" s="1" t="d">
        <v>2023-03-01</v>
      </c>
      <c r="B3809" s="45">
        <v>-1</v>
      </c>
      <c r="C3809" t="s">
        <v>77</v>
      </c>
      <c r="D3809" t="str">
        <f>_xlfn.XLOOKUP(Table2[[#This Row],[Patron Group]],$R$10:$R$24,$S$10:$S$24)</f>
        <v>Undergraduate</v>
      </c>
      <c r="E3809" s="1" t="d">
        <v>2023-03-08</v>
      </c>
      <c r="F3809" t="s">
        <v>889</v>
      </c>
      <c r="G3809" t="s">
        <v>2274</v>
      </c>
      <c r="H3809" t="str">
        <f>_xlfn.XLOOKUP(Table2[[#This Row],[Unique BarCode]],$N$10:$N$37,$O$10:$O$37)</f>
        <v>MacBook</v>
      </c>
      <c r="I3809" t="str">
        <f>_xlfn.XLOOKUP(Table2[[#This Row],[Unique BarCode]],$N$10:$N$37,$P$10:$P$37)</f>
        <v>Device</v>
      </c>
      <c r="J3809" t="s">
        <v>8</v>
      </c>
      <c r="K3809" t="s">
        <v>890</v>
      </c>
      <c r="L3809">
        <v>1</v>
      </c>
    </row>
    <row r="3810" spans="1:12" x14ac:dyDescent="0.2">
      <c r="A3810" s="1" t="d">
        <v>2023-03-01</v>
      </c>
      <c r="B3810" s="45">
        <v>-1</v>
      </c>
      <c r="C3810" t="s">
        <v>77</v>
      </c>
      <c r="D3810" t="str">
        <f>_xlfn.XLOOKUP(Table2[[#This Row],[Patron Group]],$R$10:$R$24,$S$10:$S$24)</f>
        <v>Undergraduate</v>
      </c>
      <c r="E3810" s="1" t="d">
        <v>2023-03-08</v>
      </c>
      <c r="F3810" t="s">
        <v>1931</v>
      </c>
      <c r="G3810" t="s">
        <v>2275</v>
      </c>
      <c r="H3810" t="str">
        <f>_xlfn.XLOOKUP(Table2[[#This Row],[Unique BarCode]],$N$10:$N$37,$O$10:$O$37)</f>
        <v>iPad</v>
      </c>
      <c r="I3810" t="str">
        <f>_xlfn.XLOOKUP(Table2[[#This Row],[Unique BarCode]],$N$10:$N$37,$P$10:$P$37)</f>
        <v>Device</v>
      </c>
      <c r="J3810" t="s">
        <v>8</v>
      </c>
      <c r="K3810" t="s">
        <v>1932</v>
      </c>
      <c r="L3810">
        <v>1</v>
      </c>
    </row>
    <row r="3811" spans="1:12" x14ac:dyDescent="0.2">
      <c r="A3811" s="1" t="d">
        <v>2023-03-01</v>
      </c>
      <c r="B3811" s="45">
        <v>-1</v>
      </c>
      <c r="C3811" t="s">
        <v>77</v>
      </c>
      <c r="D3811" t="str">
        <f>_xlfn.XLOOKUP(Table2[[#This Row],[Patron Group]],$R$10:$R$24,$S$10:$S$24)</f>
        <v>Undergraduate</v>
      </c>
      <c r="E3811" s="1" t="d">
        <v>2023-03-08</v>
      </c>
      <c r="F3811" t="s">
        <v>1857</v>
      </c>
      <c r="G3811" t="s">
        <v>2275</v>
      </c>
      <c r="H3811" t="str">
        <f>_xlfn.XLOOKUP(Table2[[#This Row],[Unique BarCode]],$N$10:$N$37,$O$10:$O$37)</f>
        <v>iPad</v>
      </c>
      <c r="I3811" t="str">
        <f>_xlfn.XLOOKUP(Table2[[#This Row],[Unique BarCode]],$N$10:$N$37,$P$10:$P$37)</f>
        <v>Device</v>
      </c>
      <c r="J3811" t="s">
        <v>8</v>
      </c>
      <c r="K3811" t="s">
        <v>1858</v>
      </c>
      <c r="L3811">
        <v>1</v>
      </c>
    </row>
    <row r="3812" spans="1:12" x14ac:dyDescent="0.2">
      <c r="A3812" s="1" t="d">
        <v>2023-03-01</v>
      </c>
      <c r="B3812" s="45">
        <v>-1</v>
      </c>
      <c r="C3812" t="s">
        <v>77</v>
      </c>
      <c r="D3812" t="str">
        <f>_xlfn.XLOOKUP(Table2[[#This Row],[Patron Group]],$R$10:$R$24,$S$10:$S$24)</f>
        <v>Undergraduate</v>
      </c>
      <c r="E3812" s="1" t="d">
        <v>2023-03-08</v>
      </c>
      <c r="F3812" t="s">
        <v>1933</v>
      </c>
      <c r="G3812" t="s">
        <v>2263</v>
      </c>
      <c r="H3812" t="str">
        <f>_xlfn.XLOOKUP(Table2[[#This Row],[Unique BarCode]],$N$10:$N$37,$O$10:$O$37)</f>
        <v>HP Laptop</v>
      </c>
      <c r="I3812" t="str">
        <f>_xlfn.XLOOKUP(Table2[[#This Row],[Unique BarCode]],$N$10:$N$37,$P$10:$P$37)</f>
        <v>Device</v>
      </c>
      <c r="J3812" t="s">
        <v>8</v>
      </c>
      <c r="K3812" t="s">
        <v>1138</v>
      </c>
      <c r="L3812">
        <v>1</v>
      </c>
    </row>
    <row r="3813" spans="1:12" x14ac:dyDescent="0.2">
      <c r="A3813" s="1" t="d">
        <v>2023-03-01</v>
      </c>
      <c r="B3813" s="45">
        <v>-1</v>
      </c>
      <c r="C3813" t="s">
        <v>77</v>
      </c>
      <c r="D3813" t="str">
        <f>_xlfn.XLOOKUP(Table2[[#This Row],[Patron Group]],$R$10:$R$24,$S$10:$S$24)</f>
        <v>Undergraduate</v>
      </c>
      <c r="E3813" s="1" t="d">
        <v>2023-03-12</v>
      </c>
      <c r="F3813" t="s">
        <v>1934</v>
      </c>
      <c r="G3813" t="s">
        <v>2263</v>
      </c>
      <c r="H3813" t="str">
        <f>_xlfn.XLOOKUP(Table2[[#This Row],[Unique BarCode]],$N$10:$N$37,$O$10:$O$37)</f>
        <v>HP Laptop</v>
      </c>
      <c r="I3813" t="str">
        <f>_xlfn.XLOOKUP(Table2[[#This Row],[Unique BarCode]],$N$10:$N$37,$P$10:$P$37)</f>
        <v>Device</v>
      </c>
      <c r="J3813" t="s">
        <v>8</v>
      </c>
      <c r="K3813" t="s">
        <v>1149</v>
      </c>
      <c r="L3813">
        <v>1</v>
      </c>
    </row>
    <row r="3814" spans="1:12" x14ac:dyDescent="0.2">
      <c r="A3814" s="1" t="d">
        <v>2023-03-01</v>
      </c>
      <c r="B3814" s="45">
        <v>-1</v>
      </c>
      <c r="C3814" t="s">
        <v>77</v>
      </c>
      <c r="D3814" t="str">
        <f>_xlfn.XLOOKUP(Table2[[#This Row],[Patron Group]],$R$10:$R$24,$S$10:$S$24)</f>
        <v>Undergraduate</v>
      </c>
      <c r="E3814" s="1" t="d">
        <v>2023-03-15</v>
      </c>
      <c r="F3814" t="s">
        <v>1730</v>
      </c>
      <c r="G3814" t="s">
        <v>2273</v>
      </c>
      <c r="H3814" t="str">
        <f>_xlfn.XLOOKUP(Table2[[#This Row],[Unique BarCode]],$N$10:$N$37,$O$10:$O$37)</f>
        <v>ChromeBook</v>
      </c>
      <c r="I3814" t="str">
        <f>_xlfn.XLOOKUP(Table2[[#This Row],[Unique BarCode]],$N$10:$N$37,$P$10:$P$37)</f>
        <v>Device</v>
      </c>
      <c r="J3814" t="s">
        <v>8</v>
      </c>
      <c r="K3814" t="s">
        <v>1731</v>
      </c>
      <c r="L3814">
        <v>1</v>
      </c>
    </row>
    <row r="3815" spans="1:12" x14ac:dyDescent="0.2">
      <c r="A3815" s="1" t="d">
        <v>2023-03-01</v>
      </c>
      <c r="B3815" s="45">
        <v>-1</v>
      </c>
      <c r="C3815" t="s">
        <v>77</v>
      </c>
      <c r="D3815" t="str">
        <f>_xlfn.XLOOKUP(Table2[[#This Row],[Patron Group]],$R$10:$R$24,$S$10:$S$24)</f>
        <v>Undergraduate</v>
      </c>
      <c r="E3815" s="1" t="d">
        <v>2023-03-15</v>
      </c>
      <c r="F3815" t="s">
        <v>1378</v>
      </c>
      <c r="G3815" t="s">
        <v>2274</v>
      </c>
      <c r="H3815" t="str">
        <f>_xlfn.XLOOKUP(Table2[[#This Row],[Unique BarCode]],$N$10:$N$37,$O$10:$O$37)</f>
        <v>MacBook</v>
      </c>
      <c r="I3815" t="str">
        <f>_xlfn.XLOOKUP(Table2[[#This Row],[Unique BarCode]],$N$10:$N$37,$P$10:$P$37)</f>
        <v>Device</v>
      </c>
      <c r="J3815" t="s">
        <v>8</v>
      </c>
      <c r="K3815" t="s">
        <v>1379</v>
      </c>
      <c r="L3815">
        <v>1</v>
      </c>
    </row>
    <row r="3816" spans="1:12" x14ac:dyDescent="0.2">
      <c r="A3816" s="1" t="d">
        <v>2023-03-01</v>
      </c>
      <c r="B3816" s="45">
        <v>-1</v>
      </c>
      <c r="C3816" t="s">
        <v>77</v>
      </c>
      <c r="D3816" t="str">
        <f>_xlfn.XLOOKUP(Table2[[#This Row],[Patron Group]],$R$10:$R$24,$S$10:$S$24)</f>
        <v>Undergraduate</v>
      </c>
      <c r="E3816" s="1" t="d">
        <v>2023-03-15</v>
      </c>
      <c r="F3816" t="s">
        <v>315</v>
      </c>
      <c r="G3816" t="s">
        <v>2274</v>
      </c>
      <c r="H3816" t="str">
        <f>_xlfn.XLOOKUP(Table2[[#This Row],[Unique BarCode]],$N$10:$N$37,$O$10:$O$37)</f>
        <v>MacBook</v>
      </c>
      <c r="I3816" t="str">
        <f>_xlfn.XLOOKUP(Table2[[#This Row],[Unique BarCode]],$N$10:$N$37,$P$10:$P$37)</f>
        <v>Device</v>
      </c>
      <c r="J3816" t="s">
        <v>8</v>
      </c>
      <c r="K3816" t="s">
        <v>316</v>
      </c>
      <c r="L3816">
        <v>1</v>
      </c>
    </row>
    <row r="3817" spans="1:12" x14ac:dyDescent="0.2">
      <c r="A3817" s="1" t="d">
        <v>2023-03-01</v>
      </c>
      <c r="B3817" s="45">
        <v>-1</v>
      </c>
      <c r="C3817" t="s">
        <v>77</v>
      </c>
      <c r="D3817" t="str">
        <f>_xlfn.XLOOKUP(Table2[[#This Row],[Patron Group]],$R$10:$R$24,$S$10:$S$24)</f>
        <v>Undergraduate</v>
      </c>
      <c r="E3817" s="1" t="d">
        <v>2023-03-15</v>
      </c>
      <c r="F3817" t="s">
        <v>735</v>
      </c>
      <c r="G3817" t="s">
        <v>2274</v>
      </c>
      <c r="H3817" t="str">
        <f>_xlfn.XLOOKUP(Table2[[#This Row],[Unique BarCode]],$N$10:$N$37,$O$10:$O$37)</f>
        <v>MacBook</v>
      </c>
      <c r="I3817" t="str">
        <f>_xlfn.XLOOKUP(Table2[[#This Row],[Unique BarCode]],$N$10:$N$37,$P$10:$P$37)</f>
        <v>Device</v>
      </c>
      <c r="J3817" t="s">
        <v>8</v>
      </c>
      <c r="K3817" t="s">
        <v>735</v>
      </c>
      <c r="L3817">
        <v>1</v>
      </c>
    </row>
    <row r="3818" spans="1:12" x14ac:dyDescent="0.2">
      <c r="A3818" s="1" t="d">
        <v>2023-03-01</v>
      </c>
      <c r="B3818" s="45">
        <v>-1</v>
      </c>
      <c r="C3818" t="s">
        <v>77</v>
      </c>
      <c r="D3818" t="str">
        <f>_xlfn.XLOOKUP(Table2[[#This Row],[Patron Group]],$R$10:$R$24,$S$10:$S$24)</f>
        <v>Undergraduate</v>
      </c>
      <c r="E3818" s="1" t="d">
        <v>2023-03-15</v>
      </c>
      <c r="F3818" t="s">
        <v>1935</v>
      </c>
      <c r="G3818" t="s">
        <v>2263</v>
      </c>
      <c r="H3818" t="str">
        <f>_xlfn.XLOOKUP(Table2[[#This Row],[Unique BarCode]],$N$10:$N$37,$O$10:$O$37)</f>
        <v>HP Laptop</v>
      </c>
      <c r="I3818" t="str">
        <f>_xlfn.XLOOKUP(Table2[[#This Row],[Unique BarCode]],$N$10:$N$37,$P$10:$P$37)</f>
        <v>Device</v>
      </c>
      <c r="J3818" t="s">
        <v>8</v>
      </c>
      <c r="K3818" t="s">
        <v>1385</v>
      </c>
      <c r="L3818">
        <v>1</v>
      </c>
    </row>
    <row r="3819" spans="1:12" x14ac:dyDescent="0.2">
      <c r="A3819" s="1" t="d">
        <v>2023-03-01</v>
      </c>
      <c r="B3819" s="45">
        <v>-1</v>
      </c>
      <c r="C3819" t="s">
        <v>77</v>
      </c>
      <c r="D3819" t="str">
        <f>_xlfn.XLOOKUP(Table2[[#This Row],[Patron Group]],$R$10:$R$24,$S$10:$S$24)</f>
        <v>Undergraduate</v>
      </c>
      <c r="E3819" s="1" t="d">
        <v>2023-03-15</v>
      </c>
      <c r="F3819" t="s">
        <v>930</v>
      </c>
      <c r="G3819" t="s">
        <v>2263</v>
      </c>
      <c r="H3819" t="str">
        <f>_xlfn.XLOOKUP(Table2[[#This Row],[Unique BarCode]],$N$10:$N$37,$O$10:$O$37)</f>
        <v>HP Laptop</v>
      </c>
      <c r="I3819" t="str">
        <f>_xlfn.XLOOKUP(Table2[[#This Row],[Unique BarCode]],$N$10:$N$37,$P$10:$P$37)</f>
        <v>Device</v>
      </c>
      <c r="J3819" t="s">
        <v>8</v>
      </c>
      <c r="K3819" t="s">
        <v>931</v>
      </c>
      <c r="L3819">
        <v>1</v>
      </c>
    </row>
    <row r="3820" spans="1:12" x14ac:dyDescent="0.2">
      <c r="A3820" s="1" t="d">
        <v>2023-03-01</v>
      </c>
      <c r="B3820" s="45">
        <v>-1</v>
      </c>
      <c r="C3820" t="s">
        <v>77</v>
      </c>
      <c r="D3820" t="str">
        <f>_xlfn.XLOOKUP(Table2[[#This Row],[Patron Group]],$R$10:$R$24,$S$10:$S$24)</f>
        <v>Undergraduate</v>
      </c>
      <c r="E3820" s="1" t="d">
        <v>2023-05-30</v>
      </c>
      <c r="F3820" t="s">
        <v>1936</v>
      </c>
      <c r="G3820" t="s">
        <v>2279</v>
      </c>
      <c r="H3820" t="str">
        <f>_xlfn.XLOOKUP(Table2[[#This Row],[Unique BarCode]],$N$10:$N$37,$O$10:$O$37)</f>
        <v>EE Devices</v>
      </c>
      <c r="I3820" t="str">
        <f>_xlfn.XLOOKUP(Table2[[#This Row],[Unique BarCode]],$N$10:$N$37,$P$10:$P$37)</f>
        <v>EE Devices</v>
      </c>
      <c r="J3820" t="s">
        <v>49</v>
      </c>
      <c r="K3820" t="s">
        <v>1937</v>
      </c>
      <c r="L3820">
        <v>1</v>
      </c>
    </row>
    <row r="3821" spans="1:12" x14ac:dyDescent="0.2">
      <c r="A3821" s="1" t="d">
        <v>2023-03-01</v>
      </c>
      <c r="B3821" s="45">
        <v>5559437580006530</v>
      </c>
      <c r="C3821" t="s">
        <v>77</v>
      </c>
      <c r="D3821" t="str">
        <f>_xlfn.XLOOKUP(Table2[[#This Row],[Patron Group]],$R$10:$R$24,$S$10:$S$24)</f>
        <v>Undergraduate</v>
      </c>
      <c r="E3821" s="1" t="d">
        <v>2023-03-08</v>
      </c>
      <c r="F3821" t="s">
        <v>1274</v>
      </c>
      <c r="G3821" t="s">
        <v>2263</v>
      </c>
      <c r="H3821" t="str">
        <f>_xlfn.XLOOKUP(Table2[[#This Row],[Unique BarCode]],$N$10:$N$37,$O$10:$O$37)</f>
        <v>HP Laptop</v>
      </c>
      <c r="I3821" t="str">
        <f>_xlfn.XLOOKUP(Table2[[#This Row],[Unique BarCode]],$N$10:$N$37,$P$10:$P$37)</f>
        <v>Device</v>
      </c>
      <c r="J3821" t="s">
        <v>8</v>
      </c>
      <c r="K3821" t="s">
        <v>1275</v>
      </c>
      <c r="L3821">
        <v>1</v>
      </c>
    </row>
    <row r="3822" spans="1:12" x14ac:dyDescent="0.2">
      <c r="A3822" s="1" t="d">
        <v>2023-03-01</v>
      </c>
      <c r="B3822" s="45">
        <v>9403172370006530</v>
      </c>
      <c r="C3822" t="s">
        <v>20</v>
      </c>
      <c r="D3822" t="str">
        <f>_xlfn.XLOOKUP(Table2[[#This Row],[Patron Group]],$R$10:$R$24,$S$10:$S$24)</f>
        <v>Graduate</v>
      </c>
      <c r="E3822" s="1" t="d">
        <v>2023-03-24</v>
      </c>
      <c r="F3822" t="s">
        <v>1938</v>
      </c>
      <c r="G3822" t="s">
        <v>2297</v>
      </c>
      <c r="H3822" t="str">
        <f>_xlfn.XLOOKUP(Table2[[#This Row],[Unique BarCode]],$N$10:$N$37,$O$10:$O$37)</f>
        <v>iPad</v>
      </c>
      <c r="I3822" t="str">
        <f>_xlfn.XLOOKUP(Table2[[#This Row],[Unique BarCode]],$N$10:$N$37,$P$10:$P$37)</f>
        <v>Device</v>
      </c>
      <c r="J3822" t="s">
        <v>8</v>
      </c>
      <c r="K3822" t="s">
        <v>1939</v>
      </c>
      <c r="L3822">
        <v>1</v>
      </c>
    </row>
    <row r="3823" spans="1:12" x14ac:dyDescent="0.2">
      <c r="A3823" s="1" t="d">
        <v>2023-03-02</v>
      </c>
      <c r="B3823" s="45">
        <v>-1</v>
      </c>
      <c r="C3823" t="s">
        <v>20</v>
      </c>
      <c r="D3823" t="str">
        <f>_xlfn.XLOOKUP(Table2[[#This Row],[Patron Group]],$R$10:$R$24,$S$10:$S$24)</f>
        <v>Graduate</v>
      </c>
      <c r="E3823" s="1" t="d">
        <v>2023-03-02</v>
      </c>
      <c r="F3823" t="s">
        <v>1522</v>
      </c>
      <c r="G3823" t="s">
        <v>2288</v>
      </c>
      <c r="H3823" t="str">
        <f>_xlfn.XLOOKUP(Table2[[#This Row],[Unique BarCode]],$N$10:$N$37,$O$10:$O$37)</f>
        <v>Android Charger</v>
      </c>
      <c r="I3823" t="str">
        <f>_xlfn.XLOOKUP(Table2[[#This Row],[Unique BarCode]],$N$10:$N$37,$P$10:$P$37)</f>
        <v>Charger</v>
      </c>
      <c r="J3823" t="s">
        <v>8</v>
      </c>
      <c r="K3823" t="s">
        <v>1523</v>
      </c>
      <c r="L3823">
        <v>1</v>
      </c>
    </row>
    <row r="3824" spans="1:12" x14ac:dyDescent="0.2">
      <c r="A3824" s="1" t="d">
        <v>2023-03-02</v>
      </c>
      <c r="B3824" s="45">
        <v>-1</v>
      </c>
      <c r="C3824" t="s">
        <v>20</v>
      </c>
      <c r="D3824" t="str">
        <f>_xlfn.XLOOKUP(Table2[[#This Row],[Patron Group]],$R$10:$R$24,$S$10:$S$24)</f>
        <v>Graduate</v>
      </c>
      <c r="E3824" s="1" t="d">
        <v>2023-03-02</v>
      </c>
      <c r="F3824" t="s">
        <v>1628</v>
      </c>
      <c r="G3824" t="s">
        <v>2281</v>
      </c>
      <c r="H3824" t="str">
        <f>_xlfn.XLOOKUP(Table2[[#This Row],[Unique BarCode]],$N$10:$N$37,$O$10:$O$37)</f>
        <v>HDMIC</v>
      </c>
      <c r="I3824" t="str">
        <f>_xlfn.XLOOKUP(Table2[[#This Row],[Unique BarCode]],$N$10:$N$37,$P$10:$P$37)</f>
        <v>Cable</v>
      </c>
      <c r="J3824" t="s">
        <v>8</v>
      </c>
      <c r="K3824" t="s">
        <v>1629</v>
      </c>
      <c r="L3824">
        <v>1</v>
      </c>
    </row>
    <row r="3825" spans="1:12" x14ac:dyDescent="0.2">
      <c r="A3825" s="1" t="d">
        <v>2023-03-02</v>
      </c>
      <c r="B3825" s="45">
        <v>-1</v>
      </c>
      <c r="C3825" t="s">
        <v>20</v>
      </c>
      <c r="D3825" t="str">
        <f>_xlfn.XLOOKUP(Table2[[#This Row],[Patron Group]],$R$10:$R$24,$S$10:$S$24)</f>
        <v>Graduate</v>
      </c>
      <c r="E3825" s="1" t="d">
        <v>2023-03-02</v>
      </c>
      <c r="F3825" t="s">
        <v>1775</v>
      </c>
      <c r="G3825" t="s">
        <v>2266</v>
      </c>
      <c r="H3825" t="str">
        <f>_xlfn.XLOOKUP(Table2[[#This Row],[Unique BarCode]],$N$10:$N$37,$O$10:$O$37)</f>
        <v>Headphones</v>
      </c>
      <c r="I3825" t="str">
        <f>_xlfn.XLOOKUP(Table2[[#This Row],[Unique BarCode]],$N$10:$N$37,$P$10:$P$37)</f>
        <v>Accessory</v>
      </c>
      <c r="J3825" t="s">
        <v>49</v>
      </c>
      <c r="K3825" t="s">
        <v>1776</v>
      </c>
      <c r="L3825">
        <v>1</v>
      </c>
    </row>
    <row r="3826" spans="1:12" x14ac:dyDescent="0.2">
      <c r="A3826" s="1" t="d">
        <v>2023-03-02</v>
      </c>
      <c r="B3826" s="45">
        <v>-1</v>
      </c>
      <c r="C3826" t="s">
        <v>20</v>
      </c>
      <c r="D3826" t="str">
        <f>_xlfn.XLOOKUP(Table2[[#This Row],[Patron Group]],$R$10:$R$24,$S$10:$S$24)</f>
        <v>Graduate</v>
      </c>
      <c r="E3826" s="1" t="d">
        <v>2023-03-02</v>
      </c>
      <c r="F3826" t="s">
        <v>1806</v>
      </c>
      <c r="G3826" t="s">
        <v>2266</v>
      </c>
      <c r="H3826" t="str">
        <f>_xlfn.XLOOKUP(Table2[[#This Row],[Unique BarCode]],$N$10:$N$37,$O$10:$O$37)</f>
        <v>Headphones</v>
      </c>
      <c r="I3826" t="str">
        <f>_xlfn.XLOOKUP(Table2[[#This Row],[Unique BarCode]],$N$10:$N$37,$P$10:$P$37)</f>
        <v>Accessory</v>
      </c>
      <c r="J3826" t="s">
        <v>8</v>
      </c>
      <c r="K3826" t="s">
        <v>1807</v>
      </c>
      <c r="L3826">
        <v>1</v>
      </c>
    </row>
    <row r="3827" spans="1:12" x14ac:dyDescent="0.2">
      <c r="A3827" s="1" t="d">
        <v>2023-03-02</v>
      </c>
      <c r="B3827" s="45">
        <v>-1</v>
      </c>
      <c r="C3827" t="s">
        <v>20</v>
      </c>
      <c r="D3827" t="str">
        <f>_xlfn.XLOOKUP(Table2[[#This Row],[Patron Group]],$R$10:$R$24,$S$10:$S$24)</f>
        <v>Graduate</v>
      </c>
      <c r="E3827" s="1" t="d">
        <v>2023-03-02</v>
      </c>
      <c r="F3827" t="s">
        <v>1039</v>
      </c>
      <c r="G3827" t="s">
        <v>2282</v>
      </c>
      <c r="H3827" t="str">
        <f>_xlfn.XLOOKUP(Table2[[#This Row],[Unique BarCode]],$N$10:$N$37,$O$10:$O$37)</f>
        <v>HPUSBC</v>
      </c>
      <c r="I3827" t="str">
        <f>_xlfn.XLOOKUP(Table2[[#This Row],[Unique BarCode]],$N$10:$N$37,$P$10:$P$37)</f>
        <v>Charger</v>
      </c>
      <c r="J3827" t="s">
        <v>49</v>
      </c>
      <c r="K3827" t="s">
        <v>1040</v>
      </c>
      <c r="L3827">
        <v>1</v>
      </c>
    </row>
    <row r="3828" spans="1:12" x14ac:dyDescent="0.2">
      <c r="A3828" s="1" t="d">
        <v>2023-03-02</v>
      </c>
      <c r="B3828" s="45">
        <v>-1</v>
      </c>
      <c r="C3828" t="s">
        <v>20</v>
      </c>
      <c r="D3828" t="str">
        <f>_xlfn.XLOOKUP(Table2[[#This Row],[Patron Group]],$R$10:$R$24,$S$10:$S$24)</f>
        <v>Graduate</v>
      </c>
      <c r="E3828" s="1" t="d">
        <v>2023-03-02</v>
      </c>
      <c r="F3828" t="s">
        <v>1369</v>
      </c>
      <c r="G3828" t="s">
        <v>2265</v>
      </c>
      <c r="H3828" t="str">
        <f>_xlfn.XLOOKUP(Table2[[#This Row],[Unique BarCode]],$N$10:$N$37,$O$10:$O$37)</f>
        <v>IPHONE</v>
      </c>
      <c r="I3828" t="str">
        <f>_xlfn.XLOOKUP(Table2[[#This Row],[Unique BarCode]],$N$10:$N$37,$P$10:$P$37)</f>
        <v>Charger</v>
      </c>
      <c r="J3828" t="s">
        <v>8</v>
      </c>
      <c r="K3828" t="s">
        <v>1370</v>
      </c>
      <c r="L3828">
        <v>1</v>
      </c>
    </row>
    <row r="3829" spans="1:12" x14ac:dyDescent="0.2">
      <c r="A3829" s="1" t="d">
        <v>2023-03-02</v>
      </c>
      <c r="B3829" s="45">
        <v>-1</v>
      </c>
      <c r="C3829" t="s">
        <v>20</v>
      </c>
      <c r="D3829" t="str">
        <f>_xlfn.XLOOKUP(Table2[[#This Row],[Patron Group]],$R$10:$R$24,$S$10:$S$24)</f>
        <v>Graduate</v>
      </c>
      <c r="E3829" s="1" t="d">
        <v>2023-03-02</v>
      </c>
      <c r="F3829" t="s">
        <v>1497</v>
      </c>
      <c r="G3829" t="s">
        <v>2265</v>
      </c>
      <c r="H3829" t="str">
        <f>_xlfn.XLOOKUP(Table2[[#This Row],[Unique BarCode]],$N$10:$N$37,$O$10:$O$37)</f>
        <v>IPHONE</v>
      </c>
      <c r="I3829" t="str">
        <f>_xlfn.XLOOKUP(Table2[[#This Row],[Unique BarCode]],$N$10:$N$37,$P$10:$P$37)</f>
        <v>Charger</v>
      </c>
      <c r="J3829" t="s">
        <v>8</v>
      </c>
      <c r="L3829">
        <v>1</v>
      </c>
    </row>
    <row r="3830" spans="1:12" x14ac:dyDescent="0.2">
      <c r="A3830" s="1" t="d">
        <v>2023-03-02</v>
      </c>
      <c r="B3830" s="45">
        <v>-1</v>
      </c>
      <c r="C3830" t="s">
        <v>20</v>
      </c>
      <c r="D3830" t="str">
        <f>_xlfn.XLOOKUP(Table2[[#This Row],[Patron Group]],$R$10:$R$24,$S$10:$S$24)</f>
        <v>Graduate</v>
      </c>
      <c r="E3830" s="1" t="d">
        <v>2023-03-02</v>
      </c>
      <c r="F3830" t="s">
        <v>29</v>
      </c>
      <c r="G3830" t="s">
        <v>2265</v>
      </c>
      <c r="H3830" t="str">
        <f>_xlfn.XLOOKUP(Table2[[#This Row],[Unique BarCode]],$N$10:$N$37,$O$10:$O$37)</f>
        <v>IPHONE</v>
      </c>
      <c r="I3830" t="str">
        <f>_xlfn.XLOOKUP(Table2[[#This Row],[Unique BarCode]],$N$10:$N$37,$P$10:$P$37)</f>
        <v>Charger</v>
      </c>
      <c r="J3830" t="s">
        <v>8</v>
      </c>
      <c r="K3830" t="s">
        <v>30</v>
      </c>
      <c r="L3830">
        <v>1</v>
      </c>
    </row>
    <row r="3831" spans="1:12" x14ac:dyDescent="0.2">
      <c r="A3831" s="1" t="d">
        <v>2023-03-02</v>
      </c>
      <c r="B3831" s="45">
        <v>-1</v>
      </c>
      <c r="C3831" t="s">
        <v>20</v>
      </c>
      <c r="D3831" t="str">
        <f>_xlfn.XLOOKUP(Table2[[#This Row],[Patron Group]],$R$10:$R$24,$S$10:$S$24)</f>
        <v>Graduate</v>
      </c>
      <c r="E3831" s="1" t="d">
        <v>2023-03-02</v>
      </c>
      <c r="F3831" t="s">
        <v>1875</v>
      </c>
      <c r="G3831" t="s">
        <v>2265</v>
      </c>
      <c r="H3831" t="str">
        <f>_xlfn.XLOOKUP(Table2[[#This Row],[Unique BarCode]],$N$10:$N$37,$O$10:$O$37)</f>
        <v>IPHONE</v>
      </c>
      <c r="I3831" t="str">
        <f>_xlfn.XLOOKUP(Table2[[#This Row],[Unique BarCode]],$N$10:$N$37,$P$10:$P$37)</f>
        <v>Charger</v>
      </c>
      <c r="J3831" t="s">
        <v>8</v>
      </c>
      <c r="K3831" t="s">
        <v>1876</v>
      </c>
      <c r="L3831">
        <v>1</v>
      </c>
    </row>
    <row r="3832" spans="1:12" x14ac:dyDescent="0.2">
      <c r="A3832" s="1" t="d">
        <v>2023-03-02</v>
      </c>
      <c r="B3832" s="45">
        <v>-1</v>
      </c>
      <c r="C3832" t="s">
        <v>20</v>
      </c>
      <c r="D3832" t="str">
        <f>_xlfn.XLOOKUP(Table2[[#This Row],[Patron Group]],$R$10:$R$24,$S$10:$S$24)</f>
        <v>Graduate</v>
      </c>
      <c r="E3832" s="1" t="d">
        <v>2023-03-02</v>
      </c>
      <c r="F3832" t="s">
        <v>220</v>
      </c>
      <c r="G3832" t="s">
        <v>2265</v>
      </c>
      <c r="H3832" t="str">
        <f>_xlfn.XLOOKUP(Table2[[#This Row],[Unique BarCode]],$N$10:$N$37,$O$10:$O$37)</f>
        <v>IPHONE</v>
      </c>
      <c r="I3832" t="str">
        <f>_xlfn.XLOOKUP(Table2[[#This Row],[Unique BarCode]],$N$10:$N$37,$P$10:$P$37)</f>
        <v>Charger</v>
      </c>
      <c r="J3832" t="s">
        <v>13</v>
      </c>
      <c r="K3832" t="s">
        <v>221</v>
      </c>
      <c r="L3832">
        <v>1</v>
      </c>
    </row>
    <row r="3833" spans="1:12" x14ac:dyDescent="0.2">
      <c r="A3833" s="1" t="d">
        <v>2023-03-02</v>
      </c>
      <c r="B3833" s="45">
        <v>-1</v>
      </c>
      <c r="C3833" t="s">
        <v>20</v>
      </c>
      <c r="D3833" t="str">
        <f>_xlfn.XLOOKUP(Table2[[#This Row],[Patron Group]],$R$10:$R$24,$S$10:$S$24)</f>
        <v>Graduate</v>
      </c>
      <c r="E3833" s="1" t="d">
        <v>2023-03-02</v>
      </c>
      <c r="F3833" t="s">
        <v>222</v>
      </c>
      <c r="G3833" t="s">
        <v>2265</v>
      </c>
      <c r="H3833" t="str">
        <f>_xlfn.XLOOKUP(Table2[[#This Row],[Unique BarCode]],$N$10:$N$37,$O$10:$O$37)</f>
        <v>IPHONE</v>
      </c>
      <c r="I3833" t="str">
        <f>_xlfn.XLOOKUP(Table2[[#This Row],[Unique BarCode]],$N$10:$N$37,$P$10:$P$37)</f>
        <v>Charger</v>
      </c>
      <c r="J3833" t="s">
        <v>13</v>
      </c>
      <c r="K3833" t="s">
        <v>223</v>
      </c>
      <c r="L3833">
        <v>1</v>
      </c>
    </row>
    <row r="3834" spans="1:12" x14ac:dyDescent="0.2">
      <c r="A3834" s="1" t="d">
        <v>2023-03-02</v>
      </c>
      <c r="B3834" s="45">
        <v>-1</v>
      </c>
      <c r="C3834" t="s">
        <v>20</v>
      </c>
      <c r="D3834" t="str">
        <f>_xlfn.XLOOKUP(Table2[[#This Row],[Patron Group]],$R$10:$R$24,$S$10:$S$24)</f>
        <v>Graduate</v>
      </c>
      <c r="E3834" s="1" t="d">
        <v>2023-03-02</v>
      </c>
      <c r="F3834" t="s">
        <v>1621</v>
      </c>
      <c r="G3834" t="s">
        <v>2296</v>
      </c>
      <c r="H3834" t="str">
        <f>_xlfn.XLOOKUP(Table2[[#This Row],[Unique BarCode]],$N$10:$N$37,$O$10:$O$37)</f>
        <v>MACUSBC</v>
      </c>
      <c r="I3834" t="str">
        <f>_xlfn.XLOOKUP(Table2[[#This Row],[Unique BarCode]],$N$10:$N$37,$P$10:$P$37)</f>
        <v>Charger</v>
      </c>
      <c r="J3834" t="s">
        <v>8</v>
      </c>
      <c r="K3834" t="s">
        <v>472</v>
      </c>
      <c r="L3834">
        <v>1</v>
      </c>
    </row>
    <row r="3835" spans="1:12" x14ac:dyDescent="0.2">
      <c r="A3835" s="1" t="d">
        <v>2023-03-02</v>
      </c>
      <c r="B3835" s="45">
        <v>-1</v>
      </c>
      <c r="C3835" t="s">
        <v>20</v>
      </c>
      <c r="D3835" t="str">
        <f>_xlfn.XLOOKUP(Table2[[#This Row],[Patron Group]],$R$10:$R$24,$S$10:$S$24)</f>
        <v>Graduate</v>
      </c>
      <c r="E3835" s="1" t="d">
        <v>2023-03-02</v>
      </c>
      <c r="F3835" t="s">
        <v>1633</v>
      </c>
      <c r="G3835" t="s">
        <v>2296</v>
      </c>
      <c r="H3835" t="str">
        <f>_xlfn.XLOOKUP(Table2[[#This Row],[Unique BarCode]],$N$10:$N$37,$O$10:$O$37)</f>
        <v>MACUSBC</v>
      </c>
      <c r="I3835" t="str">
        <f>_xlfn.XLOOKUP(Table2[[#This Row],[Unique BarCode]],$N$10:$N$37,$P$10:$P$37)</f>
        <v>Charger</v>
      </c>
      <c r="J3835" t="s">
        <v>8</v>
      </c>
      <c r="K3835" t="s">
        <v>844</v>
      </c>
      <c r="L3835">
        <v>1</v>
      </c>
    </row>
    <row r="3836" spans="1:12" x14ac:dyDescent="0.2">
      <c r="A3836" s="1" t="d">
        <v>2023-03-02</v>
      </c>
      <c r="B3836" s="45">
        <v>-1</v>
      </c>
      <c r="C3836" t="s">
        <v>20</v>
      </c>
      <c r="D3836" t="str">
        <f>_xlfn.XLOOKUP(Table2[[#This Row],[Patron Group]],$R$10:$R$24,$S$10:$S$24)</f>
        <v>Graduate</v>
      </c>
      <c r="E3836" s="1" t="d">
        <v>2023-03-02</v>
      </c>
      <c r="F3836" t="s">
        <v>1835</v>
      </c>
      <c r="G3836" t="s">
        <v>2296</v>
      </c>
      <c r="H3836" t="str">
        <f>_xlfn.XLOOKUP(Table2[[#This Row],[Unique BarCode]],$N$10:$N$37,$O$10:$O$37)</f>
        <v>MACUSBC</v>
      </c>
      <c r="I3836" t="str">
        <f>_xlfn.XLOOKUP(Table2[[#This Row],[Unique BarCode]],$N$10:$N$37,$P$10:$P$37)</f>
        <v>Charger</v>
      </c>
      <c r="J3836" t="s">
        <v>8</v>
      </c>
      <c r="L3836">
        <v>1</v>
      </c>
    </row>
    <row r="3837" spans="1:12" x14ac:dyDescent="0.2">
      <c r="A3837" s="1" t="d">
        <v>2023-03-02</v>
      </c>
      <c r="B3837" s="45">
        <v>-1</v>
      </c>
      <c r="C3837" t="s">
        <v>20</v>
      </c>
      <c r="D3837" t="str">
        <f>_xlfn.XLOOKUP(Table2[[#This Row],[Patron Group]],$R$10:$R$24,$S$10:$S$24)</f>
        <v>Graduate</v>
      </c>
      <c r="E3837" s="1" t="d">
        <v>2023-03-02</v>
      </c>
      <c r="F3837" t="s">
        <v>1560</v>
      </c>
      <c r="G3837" t="s">
        <v>2285</v>
      </c>
      <c r="H3837" t="str">
        <f>_xlfn.XLOOKUP(Table2[[#This Row],[Unique BarCode]],$N$10:$N$37,$O$10:$O$37)</f>
        <v>UHDMI</v>
      </c>
      <c r="I3837" t="str">
        <f>_xlfn.XLOOKUP(Table2[[#This Row],[Unique BarCode]],$N$10:$N$37,$P$10:$P$37)</f>
        <v>Cable</v>
      </c>
      <c r="J3837" t="s">
        <v>8</v>
      </c>
      <c r="L3837">
        <v>1</v>
      </c>
    </row>
    <row r="3838" spans="1:12" x14ac:dyDescent="0.2">
      <c r="A3838" s="1" t="d">
        <v>2023-03-02</v>
      </c>
      <c r="B3838" s="45">
        <v>-1</v>
      </c>
      <c r="C3838" t="s">
        <v>20</v>
      </c>
      <c r="D3838" t="str">
        <f>_xlfn.XLOOKUP(Table2[[#This Row],[Patron Group]],$R$10:$R$24,$S$10:$S$24)</f>
        <v>Graduate</v>
      </c>
      <c r="E3838" s="1" t="d">
        <v>2023-03-02</v>
      </c>
      <c r="F3838" t="s">
        <v>1324</v>
      </c>
      <c r="G3838" t="s">
        <v>2272</v>
      </c>
      <c r="H3838" t="str">
        <f>_xlfn.XLOOKUP(Table2[[#This Row],[Unique BarCode]],$N$10:$N$37,$O$10:$O$37)</f>
        <v>WALLADPT</v>
      </c>
      <c r="I3838" t="str">
        <f>_xlfn.XLOOKUP(Table2[[#This Row],[Unique BarCode]],$N$10:$N$37,$P$10:$P$37)</f>
        <v>Charger</v>
      </c>
      <c r="J3838" t="s">
        <v>13</v>
      </c>
      <c r="K3838" t="s">
        <v>1325</v>
      </c>
      <c r="L3838">
        <v>1</v>
      </c>
    </row>
    <row r="3839" spans="1:12" x14ac:dyDescent="0.2">
      <c r="A3839" s="1" t="d">
        <v>2023-03-02</v>
      </c>
      <c r="B3839" s="45">
        <v>-1</v>
      </c>
      <c r="C3839" t="s">
        <v>20</v>
      </c>
      <c r="D3839" t="str">
        <f>_xlfn.XLOOKUP(Table2[[#This Row],[Patron Group]],$R$10:$R$24,$S$10:$S$24)</f>
        <v>Graduate</v>
      </c>
      <c r="E3839" s="1" t="d">
        <v>2023-03-02</v>
      </c>
      <c r="F3839" t="s">
        <v>274</v>
      </c>
      <c r="G3839" t="s">
        <v>2272</v>
      </c>
      <c r="H3839" t="str">
        <f>_xlfn.XLOOKUP(Table2[[#This Row],[Unique BarCode]],$N$10:$N$37,$O$10:$O$37)</f>
        <v>WALLADPT</v>
      </c>
      <c r="I3839" t="str">
        <f>_xlfn.XLOOKUP(Table2[[#This Row],[Unique BarCode]],$N$10:$N$37,$P$10:$P$37)</f>
        <v>Charger</v>
      </c>
      <c r="J3839" t="s">
        <v>8</v>
      </c>
      <c r="L3839">
        <v>1</v>
      </c>
    </row>
    <row r="3840" spans="1:12" x14ac:dyDescent="0.2">
      <c r="A3840" s="1" t="d">
        <v>2023-03-02</v>
      </c>
      <c r="B3840" s="45">
        <v>-1</v>
      </c>
      <c r="C3840" t="s">
        <v>20</v>
      </c>
      <c r="D3840" t="str">
        <f>_xlfn.XLOOKUP(Table2[[#This Row],[Patron Group]],$R$10:$R$24,$S$10:$S$24)</f>
        <v>Graduate</v>
      </c>
      <c r="E3840" s="1" t="d">
        <v>2023-03-02</v>
      </c>
      <c r="F3840" t="s">
        <v>483</v>
      </c>
      <c r="G3840" t="s">
        <v>2272</v>
      </c>
      <c r="H3840" t="str">
        <f>_xlfn.XLOOKUP(Table2[[#This Row],[Unique BarCode]],$N$10:$N$37,$O$10:$O$37)</f>
        <v>WALLADPT</v>
      </c>
      <c r="I3840" t="str">
        <f>_xlfn.XLOOKUP(Table2[[#This Row],[Unique BarCode]],$N$10:$N$37,$P$10:$P$37)</f>
        <v>Charger</v>
      </c>
      <c r="J3840" t="s">
        <v>8</v>
      </c>
      <c r="L3840">
        <v>1</v>
      </c>
    </row>
    <row r="3841" spans="1:12" x14ac:dyDescent="0.2">
      <c r="A3841" s="1" t="d">
        <v>2023-03-02</v>
      </c>
      <c r="B3841" s="45">
        <v>-1</v>
      </c>
      <c r="C3841" t="s">
        <v>20</v>
      </c>
      <c r="D3841" t="str">
        <f>_xlfn.XLOOKUP(Table2[[#This Row],[Patron Group]],$R$10:$R$24,$S$10:$S$24)</f>
        <v>Graduate</v>
      </c>
      <c r="E3841" s="1" t="d">
        <v>2023-03-02</v>
      </c>
      <c r="F3841" t="s">
        <v>95</v>
      </c>
      <c r="G3841" t="s">
        <v>2272</v>
      </c>
      <c r="H3841" t="str">
        <f>_xlfn.XLOOKUP(Table2[[#This Row],[Unique BarCode]],$N$10:$N$37,$O$10:$O$37)</f>
        <v>WALLADPT</v>
      </c>
      <c r="I3841" t="str">
        <f>_xlfn.XLOOKUP(Table2[[#This Row],[Unique BarCode]],$N$10:$N$37,$P$10:$P$37)</f>
        <v>Charger</v>
      </c>
      <c r="J3841" t="s">
        <v>8</v>
      </c>
      <c r="L3841">
        <v>1</v>
      </c>
    </row>
    <row r="3842" spans="1:12" x14ac:dyDescent="0.2">
      <c r="A3842" s="1" t="d">
        <v>2023-03-02</v>
      </c>
      <c r="B3842" s="45">
        <v>-1</v>
      </c>
      <c r="C3842" t="s">
        <v>20</v>
      </c>
      <c r="D3842" t="str">
        <f>_xlfn.XLOOKUP(Table2[[#This Row],[Patron Group]],$R$10:$R$24,$S$10:$S$24)</f>
        <v>Graduate</v>
      </c>
      <c r="E3842" s="1" t="d">
        <v>2023-03-02</v>
      </c>
      <c r="F3842" t="s">
        <v>1635</v>
      </c>
      <c r="G3842" t="s">
        <v>2272</v>
      </c>
      <c r="H3842" t="str">
        <f>_xlfn.XLOOKUP(Table2[[#This Row],[Unique BarCode]],$N$10:$N$37,$O$10:$O$37)</f>
        <v>WALLADPT</v>
      </c>
      <c r="I3842" t="str">
        <f>_xlfn.XLOOKUP(Table2[[#This Row],[Unique BarCode]],$N$10:$N$37,$P$10:$P$37)</f>
        <v>Charger</v>
      </c>
      <c r="J3842" t="s">
        <v>8</v>
      </c>
      <c r="L3842">
        <v>1</v>
      </c>
    </row>
    <row r="3843" spans="1:12" x14ac:dyDescent="0.2">
      <c r="A3843" s="1" t="d">
        <v>2023-03-02</v>
      </c>
      <c r="B3843" s="45">
        <v>-1</v>
      </c>
      <c r="C3843" t="s">
        <v>20</v>
      </c>
      <c r="D3843" t="str">
        <f>_xlfn.XLOOKUP(Table2[[#This Row],[Patron Group]],$R$10:$R$24,$S$10:$S$24)</f>
        <v>Graduate</v>
      </c>
      <c r="E3843" s="1" t="d">
        <v>2023-03-16</v>
      </c>
      <c r="F3843" t="s">
        <v>1940</v>
      </c>
      <c r="G3843" t="s">
        <v>2273</v>
      </c>
      <c r="H3843" t="str">
        <f>_xlfn.XLOOKUP(Table2[[#This Row],[Unique BarCode]],$N$10:$N$37,$O$10:$O$37)</f>
        <v>ChromeBook</v>
      </c>
      <c r="I3843" t="str">
        <f>_xlfn.XLOOKUP(Table2[[#This Row],[Unique BarCode]],$N$10:$N$37,$P$10:$P$37)</f>
        <v>Device</v>
      </c>
      <c r="J3843" t="s">
        <v>49</v>
      </c>
      <c r="K3843" t="s">
        <v>1941</v>
      </c>
      <c r="L3843">
        <v>1</v>
      </c>
    </row>
    <row r="3844" spans="1:12" x14ac:dyDescent="0.2">
      <c r="A3844" s="1" t="d">
        <v>2023-03-02</v>
      </c>
      <c r="B3844" s="45">
        <v>-1</v>
      </c>
      <c r="C3844" t="s">
        <v>20</v>
      </c>
      <c r="D3844" t="str">
        <f>_xlfn.XLOOKUP(Table2[[#This Row],[Patron Group]],$R$10:$R$24,$S$10:$S$24)</f>
        <v>Graduate</v>
      </c>
      <c r="E3844" s="1" t="d">
        <v>2023-03-16</v>
      </c>
      <c r="F3844" t="s">
        <v>134</v>
      </c>
      <c r="G3844" t="s">
        <v>2274</v>
      </c>
      <c r="H3844" t="str">
        <f>_xlfn.XLOOKUP(Table2[[#This Row],[Unique BarCode]],$N$10:$N$37,$O$10:$O$37)</f>
        <v>MacBook</v>
      </c>
      <c r="I3844" t="str">
        <f>_xlfn.XLOOKUP(Table2[[#This Row],[Unique BarCode]],$N$10:$N$37,$P$10:$P$37)</f>
        <v>Device</v>
      </c>
      <c r="J3844" t="s">
        <v>8</v>
      </c>
      <c r="K3844" t="s">
        <v>135</v>
      </c>
      <c r="L3844">
        <v>1</v>
      </c>
    </row>
    <row r="3845" spans="1:12" x14ac:dyDescent="0.2">
      <c r="A3845" s="1" t="d">
        <v>2023-03-02</v>
      </c>
      <c r="B3845" s="45">
        <v>-1</v>
      </c>
      <c r="C3845" t="s">
        <v>20</v>
      </c>
      <c r="D3845" t="str">
        <f>_xlfn.XLOOKUP(Table2[[#This Row],[Patron Group]],$R$10:$R$24,$S$10:$S$24)</f>
        <v>Graduate</v>
      </c>
      <c r="E3845" s="1" t="d">
        <v>2023-03-16</v>
      </c>
      <c r="F3845" t="s">
        <v>1942</v>
      </c>
      <c r="G3845" t="s">
        <v>2275</v>
      </c>
      <c r="H3845" t="str">
        <f>_xlfn.XLOOKUP(Table2[[#This Row],[Unique BarCode]],$N$10:$N$37,$O$10:$O$37)</f>
        <v>iPad</v>
      </c>
      <c r="I3845" t="str">
        <f>_xlfn.XLOOKUP(Table2[[#This Row],[Unique BarCode]],$N$10:$N$37,$P$10:$P$37)</f>
        <v>Device</v>
      </c>
      <c r="J3845" t="s">
        <v>8</v>
      </c>
      <c r="K3845" t="s">
        <v>1943</v>
      </c>
      <c r="L3845">
        <v>1</v>
      </c>
    </row>
    <row r="3846" spans="1:12" x14ac:dyDescent="0.2">
      <c r="A3846" s="1" t="d">
        <v>2023-03-02</v>
      </c>
      <c r="B3846" s="45">
        <v>-1</v>
      </c>
      <c r="C3846" t="s">
        <v>20</v>
      </c>
      <c r="D3846" t="str">
        <f>_xlfn.XLOOKUP(Table2[[#This Row],[Patron Group]],$R$10:$R$24,$S$10:$S$24)</f>
        <v>Graduate</v>
      </c>
      <c r="E3846" s="1" t="d">
        <v>2023-03-16</v>
      </c>
      <c r="F3846" t="s">
        <v>1818</v>
      </c>
      <c r="G3846" t="s">
        <v>2263</v>
      </c>
      <c r="H3846" t="str">
        <f>_xlfn.XLOOKUP(Table2[[#This Row],[Unique BarCode]],$N$10:$N$37,$O$10:$O$37)</f>
        <v>HP Laptop</v>
      </c>
      <c r="I3846" t="str">
        <f>_xlfn.XLOOKUP(Table2[[#This Row],[Unique BarCode]],$N$10:$N$37,$P$10:$P$37)</f>
        <v>Device</v>
      </c>
      <c r="J3846" t="s">
        <v>8</v>
      </c>
      <c r="K3846" t="s">
        <v>793</v>
      </c>
      <c r="L3846">
        <v>1</v>
      </c>
    </row>
    <row r="3847" spans="1:12" x14ac:dyDescent="0.2">
      <c r="A3847" s="1" t="d">
        <v>2023-03-02</v>
      </c>
      <c r="B3847" s="45">
        <v>-1</v>
      </c>
      <c r="C3847" t="s">
        <v>20</v>
      </c>
      <c r="D3847" t="str">
        <f>_xlfn.XLOOKUP(Table2[[#This Row],[Patron Group]],$R$10:$R$24,$S$10:$S$24)</f>
        <v>Graduate</v>
      </c>
      <c r="E3847" s="1" t="d">
        <v>2023-03-16</v>
      </c>
      <c r="F3847" t="s">
        <v>575</v>
      </c>
      <c r="G3847" t="s">
        <v>2263</v>
      </c>
      <c r="H3847" t="str">
        <f>_xlfn.XLOOKUP(Table2[[#This Row],[Unique BarCode]],$N$10:$N$37,$O$10:$O$37)</f>
        <v>HP Laptop</v>
      </c>
      <c r="I3847" t="str">
        <f>_xlfn.XLOOKUP(Table2[[#This Row],[Unique BarCode]],$N$10:$N$37,$P$10:$P$37)</f>
        <v>Device</v>
      </c>
      <c r="J3847" t="s">
        <v>8</v>
      </c>
      <c r="K3847" t="s">
        <v>576</v>
      </c>
      <c r="L3847">
        <v>1</v>
      </c>
    </row>
    <row r="3848" spans="1:12" x14ac:dyDescent="0.2">
      <c r="A3848" s="1" t="d">
        <v>2023-03-02</v>
      </c>
      <c r="B3848" s="45">
        <v>-1</v>
      </c>
      <c r="C3848" t="s">
        <v>74</v>
      </c>
      <c r="D3848" t="str">
        <f>_xlfn.XLOOKUP(Table2[[#This Row],[Patron Group]],$R$10:$R$24,$S$10:$S$24)</f>
        <v>Staff</v>
      </c>
      <c r="E3848" s="1" t="d">
        <v>2023-03-02</v>
      </c>
      <c r="F3848" t="s">
        <v>1764</v>
      </c>
      <c r="G3848" t="s">
        <v>2288</v>
      </c>
      <c r="H3848" t="str">
        <f>_xlfn.XLOOKUP(Table2[[#This Row],[Unique BarCode]],$N$10:$N$37,$O$10:$O$37)</f>
        <v>Android Charger</v>
      </c>
      <c r="I3848" t="str">
        <f>_xlfn.XLOOKUP(Table2[[#This Row],[Unique BarCode]],$N$10:$N$37,$P$10:$P$37)</f>
        <v>Charger</v>
      </c>
      <c r="J3848" t="s">
        <v>8</v>
      </c>
      <c r="K3848" t="s">
        <v>1765</v>
      </c>
      <c r="L3848">
        <v>1</v>
      </c>
    </row>
    <row r="3849" spans="1:12" x14ac:dyDescent="0.2">
      <c r="A3849" s="1" t="d">
        <v>2023-03-02</v>
      </c>
      <c r="B3849" s="45">
        <v>-1</v>
      </c>
      <c r="C3849" t="s">
        <v>74</v>
      </c>
      <c r="D3849" t="str">
        <f>_xlfn.XLOOKUP(Table2[[#This Row],[Patron Group]],$R$10:$R$24,$S$10:$S$24)</f>
        <v>Staff</v>
      </c>
      <c r="E3849" s="1" t="d">
        <v>2023-03-02</v>
      </c>
      <c r="F3849" t="s">
        <v>1267</v>
      </c>
      <c r="G3849" t="s">
        <v>2272</v>
      </c>
      <c r="H3849" t="str">
        <f>_xlfn.XLOOKUP(Table2[[#This Row],[Unique BarCode]],$N$10:$N$37,$O$10:$O$37)</f>
        <v>WALLADPT</v>
      </c>
      <c r="I3849" t="str">
        <f>_xlfn.XLOOKUP(Table2[[#This Row],[Unique BarCode]],$N$10:$N$37,$P$10:$P$37)</f>
        <v>Charger</v>
      </c>
      <c r="J3849" t="s">
        <v>8</v>
      </c>
      <c r="L3849">
        <v>1</v>
      </c>
    </row>
    <row r="3850" spans="1:12" x14ac:dyDescent="0.2">
      <c r="A3850" s="1" t="d">
        <v>2023-03-02</v>
      </c>
      <c r="B3850" s="45">
        <v>-1</v>
      </c>
      <c r="C3850" t="s">
        <v>74</v>
      </c>
      <c r="D3850" t="str">
        <f>_xlfn.XLOOKUP(Table2[[#This Row],[Patron Group]],$R$10:$R$24,$S$10:$S$24)</f>
        <v>Staff</v>
      </c>
      <c r="E3850" s="1" t="d">
        <v>2023-03-16</v>
      </c>
      <c r="F3850" t="s">
        <v>1798</v>
      </c>
      <c r="G3850" t="s">
        <v>2263</v>
      </c>
      <c r="H3850" t="str">
        <f>_xlfn.XLOOKUP(Table2[[#This Row],[Unique BarCode]],$N$10:$N$37,$O$10:$O$37)</f>
        <v>HP Laptop</v>
      </c>
      <c r="I3850" t="str">
        <f>_xlfn.XLOOKUP(Table2[[#This Row],[Unique BarCode]],$N$10:$N$37,$P$10:$P$37)</f>
        <v>Device</v>
      </c>
      <c r="J3850" t="s">
        <v>8</v>
      </c>
      <c r="K3850" t="s">
        <v>874</v>
      </c>
      <c r="L3850">
        <v>1</v>
      </c>
    </row>
    <row r="3851" spans="1:12" x14ac:dyDescent="0.2">
      <c r="A3851" s="1" t="d">
        <v>2023-03-02</v>
      </c>
      <c r="B3851" s="45">
        <v>-1</v>
      </c>
      <c r="C3851" t="s">
        <v>77</v>
      </c>
      <c r="D3851" t="str">
        <f>_xlfn.XLOOKUP(Table2[[#This Row],[Patron Group]],$R$10:$R$24,$S$10:$S$24)</f>
        <v>Undergraduate</v>
      </c>
      <c r="E3851" s="1" t="d">
        <v>2023-03-02</v>
      </c>
      <c r="F3851" t="s">
        <v>1764</v>
      </c>
      <c r="G3851" t="s">
        <v>2288</v>
      </c>
      <c r="H3851" t="str">
        <f>_xlfn.XLOOKUP(Table2[[#This Row],[Unique BarCode]],$N$10:$N$37,$O$10:$O$37)</f>
        <v>Android Charger</v>
      </c>
      <c r="I3851" t="str">
        <f>_xlfn.XLOOKUP(Table2[[#This Row],[Unique BarCode]],$N$10:$N$37,$P$10:$P$37)</f>
        <v>Charger</v>
      </c>
      <c r="J3851" t="s">
        <v>8</v>
      </c>
      <c r="K3851" t="s">
        <v>1765</v>
      </c>
      <c r="L3851">
        <v>1</v>
      </c>
    </row>
    <row r="3852" spans="1:12" x14ac:dyDescent="0.2">
      <c r="A3852" s="1" t="d">
        <v>2023-03-02</v>
      </c>
      <c r="B3852" s="45">
        <v>-1</v>
      </c>
      <c r="C3852" t="s">
        <v>77</v>
      </c>
      <c r="D3852" t="str">
        <f>_xlfn.XLOOKUP(Table2[[#This Row],[Patron Group]],$R$10:$R$24,$S$10:$S$24)</f>
        <v>Undergraduate</v>
      </c>
      <c r="E3852" s="1" t="d">
        <v>2023-03-02</v>
      </c>
      <c r="F3852" t="s">
        <v>1806</v>
      </c>
      <c r="G3852" t="s">
        <v>2266</v>
      </c>
      <c r="H3852" t="str">
        <f>_xlfn.XLOOKUP(Table2[[#This Row],[Unique BarCode]],$N$10:$N$37,$O$10:$O$37)</f>
        <v>Headphones</v>
      </c>
      <c r="I3852" t="str">
        <f>_xlfn.XLOOKUP(Table2[[#This Row],[Unique BarCode]],$N$10:$N$37,$P$10:$P$37)</f>
        <v>Accessory</v>
      </c>
      <c r="J3852" t="s">
        <v>8</v>
      </c>
      <c r="K3852" t="s">
        <v>1807</v>
      </c>
      <c r="L3852">
        <v>1</v>
      </c>
    </row>
    <row r="3853" spans="1:12" x14ac:dyDescent="0.2">
      <c r="A3853" s="1" t="d">
        <v>2023-03-02</v>
      </c>
      <c r="B3853" s="45">
        <v>-1</v>
      </c>
      <c r="C3853" t="s">
        <v>77</v>
      </c>
      <c r="D3853" t="str">
        <f>_xlfn.XLOOKUP(Table2[[#This Row],[Patron Group]],$R$10:$R$24,$S$10:$S$24)</f>
        <v>Undergraduate</v>
      </c>
      <c r="E3853" s="1" t="d">
        <v>2023-03-02</v>
      </c>
      <c r="F3853" t="s">
        <v>1684</v>
      </c>
      <c r="G3853" t="s">
        <v>2266</v>
      </c>
      <c r="H3853" t="str">
        <f>_xlfn.XLOOKUP(Table2[[#This Row],[Unique BarCode]],$N$10:$N$37,$O$10:$O$37)</f>
        <v>Headphones</v>
      </c>
      <c r="I3853" t="str">
        <f>_xlfn.XLOOKUP(Table2[[#This Row],[Unique BarCode]],$N$10:$N$37,$P$10:$P$37)</f>
        <v>Accessory</v>
      </c>
      <c r="J3853" t="s">
        <v>8</v>
      </c>
      <c r="K3853" t="s">
        <v>1685</v>
      </c>
      <c r="L3853">
        <v>1</v>
      </c>
    </row>
    <row r="3854" spans="1:12" x14ac:dyDescent="0.2">
      <c r="A3854" s="1" t="d">
        <v>2023-03-02</v>
      </c>
      <c r="B3854" s="45">
        <v>-1</v>
      </c>
      <c r="C3854" t="s">
        <v>77</v>
      </c>
      <c r="D3854" t="str">
        <f>_xlfn.XLOOKUP(Table2[[#This Row],[Patron Group]],$R$10:$R$24,$S$10:$S$24)</f>
        <v>Undergraduate</v>
      </c>
      <c r="E3854" s="1" t="d">
        <v>2023-03-02</v>
      </c>
      <c r="F3854" t="s">
        <v>1039</v>
      </c>
      <c r="G3854" t="s">
        <v>2282</v>
      </c>
      <c r="H3854" t="str">
        <f>_xlfn.XLOOKUP(Table2[[#This Row],[Unique BarCode]],$N$10:$N$37,$O$10:$O$37)</f>
        <v>HPUSBC</v>
      </c>
      <c r="I3854" t="str">
        <f>_xlfn.XLOOKUP(Table2[[#This Row],[Unique BarCode]],$N$10:$N$37,$P$10:$P$37)</f>
        <v>Charger</v>
      </c>
      <c r="J3854" t="s">
        <v>49</v>
      </c>
      <c r="K3854" t="s">
        <v>1040</v>
      </c>
      <c r="L3854">
        <v>1</v>
      </c>
    </row>
    <row r="3855" spans="1:12" x14ac:dyDescent="0.2">
      <c r="A3855" s="1" t="d">
        <v>2023-03-02</v>
      </c>
      <c r="B3855" s="45">
        <v>-1</v>
      </c>
      <c r="C3855" t="s">
        <v>77</v>
      </c>
      <c r="D3855" t="str">
        <f>_xlfn.XLOOKUP(Table2[[#This Row],[Patron Group]],$R$10:$R$24,$S$10:$S$24)</f>
        <v>Undergraduate</v>
      </c>
      <c r="E3855" s="1" t="d">
        <v>2023-03-02</v>
      </c>
      <c r="F3855" t="s">
        <v>811</v>
      </c>
      <c r="G3855" t="s">
        <v>2282</v>
      </c>
      <c r="H3855" t="str">
        <f>_xlfn.XLOOKUP(Table2[[#This Row],[Unique BarCode]],$N$10:$N$37,$O$10:$O$37)</f>
        <v>HPUSBC</v>
      </c>
      <c r="I3855" t="str">
        <f>_xlfn.XLOOKUP(Table2[[#This Row],[Unique BarCode]],$N$10:$N$37,$P$10:$P$37)</f>
        <v>Charger</v>
      </c>
      <c r="J3855" t="s">
        <v>49</v>
      </c>
      <c r="K3855" t="s">
        <v>812</v>
      </c>
      <c r="L3855">
        <v>1</v>
      </c>
    </row>
    <row r="3856" spans="1:12" x14ac:dyDescent="0.2">
      <c r="A3856" s="1" t="d">
        <v>2023-03-02</v>
      </c>
      <c r="B3856" s="45">
        <v>-1</v>
      </c>
      <c r="C3856" t="s">
        <v>77</v>
      </c>
      <c r="D3856" t="str">
        <f>_xlfn.XLOOKUP(Table2[[#This Row],[Patron Group]],$R$10:$R$24,$S$10:$S$24)</f>
        <v>Undergraduate</v>
      </c>
      <c r="E3856" s="1" t="d">
        <v>2023-03-02</v>
      </c>
      <c r="F3856" t="s">
        <v>217</v>
      </c>
      <c r="G3856" t="s">
        <v>2282</v>
      </c>
      <c r="H3856" t="str">
        <f>_xlfn.XLOOKUP(Table2[[#This Row],[Unique BarCode]],$N$10:$N$37,$O$10:$O$37)</f>
        <v>HPUSBC</v>
      </c>
      <c r="I3856" t="str">
        <f>_xlfn.XLOOKUP(Table2[[#This Row],[Unique BarCode]],$N$10:$N$37,$P$10:$P$37)</f>
        <v>Charger</v>
      </c>
      <c r="J3856" t="s">
        <v>49</v>
      </c>
      <c r="L3856">
        <v>1</v>
      </c>
    </row>
    <row r="3857" spans="1:12" x14ac:dyDescent="0.2">
      <c r="A3857" s="1" t="d">
        <v>2023-03-02</v>
      </c>
      <c r="B3857" s="45">
        <v>-1</v>
      </c>
      <c r="C3857" t="s">
        <v>77</v>
      </c>
      <c r="D3857" t="str">
        <f>_xlfn.XLOOKUP(Table2[[#This Row],[Patron Group]],$R$10:$R$24,$S$10:$S$24)</f>
        <v>Undergraduate</v>
      </c>
      <c r="E3857" s="1" t="d">
        <v>2023-03-02</v>
      </c>
      <c r="F3857" t="s">
        <v>581</v>
      </c>
      <c r="G3857" t="s">
        <v>2265</v>
      </c>
      <c r="H3857" t="str">
        <f>_xlfn.XLOOKUP(Table2[[#This Row],[Unique BarCode]],$N$10:$N$37,$O$10:$O$37)</f>
        <v>IPHONE</v>
      </c>
      <c r="I3857" t="str">
        <f>_xlfn.XLOOKUP(Table2[[#This Row],[Unique BarCode]],$N$10:$N$37,$P$10:$P$37)</f>
        <v>Charger</v>
      </c>
      <c r="J3857" t="s">
        <v>49</v>
      </c>
      <c r="K3857" t="s">
        <v>582</v>
      </c>
      <c r="L3857">
        <v>1</v>
      </c>
    </row>
    <row r="3858" spans="1:12" x14ac:dyDescent="0.2">
      <c r="A3858" s="1" t="d">
        <v>2023-03-02</v>
      </c>
      <c r="B3858" s="45">
        <v>-1</v>
      </c>
      <c r="C3858" t="s">
        <v>77</v>
      </c>
      <c r="D3858" t="str">
        <f>_xlfn.XLOOKUP(Table2[[#This Row],[Patron Group]],$R$10:$R$24,$S$10:$S$24)</f>
        <v>Undergraduate</v>
      </c>
      <c r="E3858" s="1" t="d">
        <v>2023-03-02</v>
      </c>
      <c r="F3858" t="s">
        <v>837</v>
      </c>
      <c r="G3858" t="s">
        <v>2265</v>
      </c>
      <c r="H3858" t="str">
        <f>_xlfn.XLOOKUP(Table2[[#This Row],[Unique BarCode]],$N$10:$N$37,$O$10:$O$37)</f>
        <v>IPHONE</v>
      </c>
      <c r="I3858" t="str">
        <f>_xlfn.XLOOKUP(Table2[[#This Row],[Unique BarCode]],$N$10:$N$37,$P$10:$P$37)</f>
        <v>Charger</v>
      </c>
      <c r="J3858" t="s">
        <v>8</v>
      </c>
      <c r="K3858" t="s">
        <v>838</v>
      </c>
      <c r="L3858">
        <v>1</v>
      </c>
    </row>
    <row r="3859" spans="1:12" x14ac:dyDescent="0.2">
      <c r="A3859" s="1" t="d">
        <v>2023-03-02</v>
      </c>
      <c r="B3859" s="45">
        <v>-1</v>
      </c>
      <c r="C3859" t="s">
        <v>77</v>
      </c>
      <c r="D3859" t="str">
        <f>_xlfn.XLOOKUP(Table2[[#This Row],[Patron Group]],$R$10:$R$24,$S$10:$S$24)</f>
        <v>Undergraduate</v>
      </c>
      <c r="E3859" s="1" t="d">
        <v>2023-03-02</v>
      </c>
      <c r="F3859" t="s">
        <v>84</v>
      </c>
      <c r="G3859" t="s">
        <v>2265</v>
      </c>
      <c r="H3859" t="str">
        <f>_xlfn.XLOOKUP(Table2[[#This Row],[Unique BarCode]],$N$10:$N$37,$O$10:$O$37)</f>
        <v>IPHONE</v>
      </c>
      <c r="I3859" t="str">
        <f>_xlfn.XLOOKUP(Table2[[#This Row],[Unique BarCode]],$N$10:$N$37,$P$10:$P$37)</f>
        <v>Charger</v>
      </c>
      <c r="J3859" t="s">
        <v>8</v>
      </c>
      <c r="K3859" t="s">
        <v>85</v>
      </c>
      <c r="L3859">
        <v>1</v>
      </c>
    </row>
    <row r="3860" spans="1:12" x14ac:dyDescent="0.2">
      <c r="A3860" s="1" t="d">
        <v>2023-03-02</v>
      </c>
      <c r="B3860" s="45">
        <v>-1</v>
      </c>
      <c r="C3860" t="s">
        <v>77</v>
      </c>
      <c r="D3860" t="str">
        <f>_xlfn.XLOOKUP(Table2[[#This Row],[Patron Group]],$R$10:$R$24,$S$10:$S$24)</f>
        <v>Undergraduate</v>
      </c>
      <c r="E3860" s="1" t="d">
        <v>2023-03-02</v>
      </c>
      <c r="F3860" t="s">
        <v>1186</v>
      </c>
      <c r="G3860" t="s">
        <v>2265</v>
      </c>
      <c r="H3860" t="str">
        <f>_xlfn.XLOOKUP(Table2[[#This Row],[Unique BarCode]],$N$10:$N$37,$O$10:$O$37)</f>
        <v>IPHONE</v>
      </c>
      <c r="I3860" t="str">
        <f>_xlfn.XLOOKUP(Table2[[#This Row],[Unique BarCode]],$N$10:$N$37,$P$10:$P$37)</f>
        <v>Charger</v>
      </c>
      <c r="J3860" t="s">
        <v>128</v>
      </c>
      <c r="K3860" t="s">
        <v>1187</v>
      </c>
      <c r="L3860">
        <v>1</v>
      </c>
    </row>
    <row r="3861" spans="1:12" x14ac:dyDescent="0.2">
      <c r="A3861" s="1" t="d">
        <v>2023-03-02</v>
      </c>
      <c r="B3861" s="45">
        <v>-1</v>
      </c>
      <c r="C3861" t="s">
        <v>77</v>
      </c>
      <c r="D3861" t="str">
        <f>_xlfn.XLOOKUP(Table2[[#This Row],[Patron Group]],$R$10:$R$24,$S$10:$S$24)</f>
        <v>Undergraduate</v>
      </c>
      <c r="E3861" s="1" t="d">
        <v>2023-03-02</v>
      </c>
      <c r="F3861" t="s">
        <v>86</v>
      </c>
      <c r="G3861" t="s">
        <v>2265</v>
      </c>
      <c r="H3861" t="str">
        <f>_xlfn.XLOOKUP(Table2[[#This Row],[Unique BarCode]],$N$10:$N$37,$O$10:$O$37)</f>
        <v>IPHONE</v>
      </c>
      <c r="I3861" t="str">
        <f>_xlfn.XLOOKUP(Table2[[#This Row],[Unique BarCode]],$N$10:$N$37,$P$10:$P$37)</f>
        <v>Charger</v>
      </c>
      <c r="J3861" t="s">
        <v>8</v>
      </c>
      <c r="K3861" t="s">
        <v>87</v>
      </c>
      <c r="L3861">
        <v>1</v>
      </c>
    </row>
    <row r="3862" spans="1:12" x14ac:dyDescent="0.2">
      <c r="A3862" s="1" t="d">
        <v>2023-03-02</v>
      </c>
      <c r="B3862" s="45">
        <v>-1</v>
      </c>
      <c r="C3862" t="s">
        <v>77</v>
      </c>
      <c r="D3862" t="str">
        <f>_xlfn.XLOOKUP(Table2[[#This Row],[Patron Group]],$R$10:$R$24,$S$10:$S$24)</f>
        <v>Undergraduate</v>
      </c>
      <c r="E3862" s="1" t="d">
        <v>2023-03-02</v>
      </c>
      <c r="F3862" t="s">
        <v>433</v>
      </c>
      <c r="G3862" t="s">
        <v>2265</v>
      </c>
      <c r="H3862" t="str">
        <f>_xlfn.XLOOKUP(Table2[[#This Row],[Unique BarCode]],$N$10:$N$37,$O$10:$O$37)</f>
        <v>IPHONE</v>
      </c>
      <c r="I3862" t="str">
        <f>_xlfn.XLOOKUP(Table2[[#This Row],[Unique BarCode]],$N$10:$N$37,$P$10:$P$37)</f>
        <v>Charger</v>
      </c>
      <c r="J3862" t="s">
        <v>8</v>
      </c>
      <c r="K3862" t="s">
        <v>434</v>
      </c>
      <c r="L3862">
        <v>1</v>
      </c>
    </row>
    <row r="3863" spans="1:12" x14ac:dyDescent="0.2">
      <c r="A3863" s="1" t="d">
        <v>2023-03-02</v>
      </c>
      <c r="B3863" s="45">
        <v>-1</v>
      </c>
      <c r="C3863" t="s">
        <v>77</v>
      </c>
      <c r="D3863" t="str">
        <f>_xlfn.XLOOKUP(Table2[[#This Row],[Patron Group]],$R$10:$R$24,$S$10:$S$24)</f>
        <v>Undergraduate</v>
      </c>
      <c r="E3863" s="1" t="d">
        <v>2023-03-02</v>
      </c>
      <c r="F3863" t="s">
        <v>1875</v>
      </c>
      <c r="G3863" t="s">
        <v>2265</v>
      </c>
      <c r="H3863" t="str">
        <f>_xlfn.XLOOKUP(Table2[[#This Row],[Unique BarCode]],$N$10:$N$37,$O$10:$O$37)</f>
        <v>IPHONE</v>
      </c>
      <c r="I3863" t="str">
        <f>_xlfn.XLOOKUP(Table2[[#This Row],[Unique BarCode]],$N$10:$N$37,$P$10:$P$37)</f>
        <v>Charger</v>
      </c>
      <c r="J3863" t="s">
        <v>8</v>
      </c>
      <c r="K3863" t="s">
        <v>1876</v>
      </c>
      <c r="L3863">
        <v>1</v>
      </c>
    </row>
    <row r="3864" spans="1:12" x14ac:dyDescent="0.2">
      <c r="A3864" s="1" t="d">
        <v>2023-03-02</v>
      </c>
      <c r="B3864" s="45">
        <v>-1</v>
      </c>
      <c r="C3864" t="s">
        <v>77</v>
      </c>
      <c r="D3864" t="str">
        <f>_xlfn.XLOOKUP(Table2[[#This Row],[Patron Group]],$R$10:$R$24,$S$10:$S$24)</f>
        <v>Undergraduate</v>
      </c>
      <c r="E3864" s="1" t="d">
        <v>2023-03-02</v>
      </c>
      <c r="F3864" t="s">
        <v>12</v>
      </c>
      <c r="G3864" t="s">
        <v>2265</v>
      </c>
      <c r="H3864" t="str">
        <f>_xlfn.XLOOKUP(Table2[[#This Row],[Unique BarCode]],$N$10:$N$37,$O$10:$O$37)</f>
        <v>IPHONE</v>
      </c>
      <c r="I3864" t="str">
        <f>_xlfn.XLOOKUP(Table2[[#This Row],[Unique BarCode]],$N$10:$N$37,$P$10:$P$37)</f>
        <v>Charger</v>
      </c>
      <c r="J3864" t="s">
        <v>13</v>
      </c>
      <c r="K3864" t="s">
        <v>14</v>
      </c>
      <c r="L3864">
        <v>1</v>
      </c>
    </row>
    <row r="3865" spans="1:12" x14ac:dyDescent="0.2">
      <c r="A3865" s="1" t="d">
        <v>2023-03-02</v>
      </c>
      <c r="B3865" s="45">
        <v>-1</v>
      </c>
      <c r="C3865" t="s">
        <v>77</v>
      </c>
      <c r="D3865" t="str">
        <f>_xlfn.XLOOKUP(Table2[[#This Row],[Patron Group]],$R$10:$R$24,$S$10:$S$24)</f>
        <v>Undergraduate</v>
      </c>
      <c r="E3865" s="1" t="d">
        <v>2023-03-02</v>
      </c>
      <c r="F3865" t="s">
        <v>1655</v>
      </c>
      <c r="G3865" t="s">
        <v>2265</v>
      </c>
      <c r="H3865" t="str">
        <f>_xlfn.XLOOKUP(Table2[[#This Row],[Unique BarCode]],$N$10:$N$37,$O$10:$O$37)</f>
        <v>IPHONE</v>
      </c>
      <c r="I3865" t="str">
        <f>_xlfn.XLOOKUP(Table2[[#This Row],[Unique BarCode]],$N$10:$N$37,$P$10:$P$37)</f>
        <v>Charger</v>
      </c>
      <c r="J3865" t="s">
        <v>128</v>
      </c>
      <c r="L3865">
        <v>1</v>
      </c>
    </row>
    <row r="3866" spans="1:12" x14ac:dyDescent="0.2">
      <c r="A3866" s="1" t="d">
        <v>2023-03-02</v>
      </c>
      <c r="B3866" s="45">
        <v>-1</v>
      </c>
      <c r="C3866" t="s">
        <v>77</v>
      </c>
      <c r="D3866" t="str">
        <f>_xlfn.XLOOKUP(Table2[[#This Row],[Patron Group]],$R$10:$R$24,$S$10:$S$24)</f>
        <v>Undergraduate</v>
      </c>
      <c r="E3866" s="1" t="d">
        <v>2023-03-02</v>
      </c>
      <c r="F3866" t="s">
        <v>1714</v>
      </c>
      <c r="G3866" t="s">
        <v>2296</v>
      </c>
      <c r="H3866" t="str">
        <f>_xlfn.XLOOKUP(Table2[[#This Row],[Unique BarCode]],$N$10:$N$37,$O$10:$O$37)</f>
        <v>MACUSBC</v>
      </c>
      <c r="I3866" t="str">
        <f>_xlfn.XLOOKUP(Table2[[#This Row],[Unique BarCode]],$N$10:$N$37,$P$10:$P$37)</f>
        <v>Charger</v>
      </c>
      <c r="J3866" t="s">
        <v>8</v>
      </c>
      <c r="K3866" t="s">
        <v>578</v>
      </c>
      <c r="L3866">
        <v>1</v>
      </c>
    </row>
    <row r="3867" spans="1:12" x14ac:dyDescent="0.2">
      <c r="A3867" s="1" t="d">
        <v>2023-03-02</v>
      </c>
      <c r="B3867" s="45">
        <v>-1</v>
      </c>
      <c r="C3867" t="s">
        <v>77</v>
      </c>
      <c r="D3867" t="str">
        <f>_xlfn.XLOOKUP(Table2[[#This Row],[Patron Group]],$R$10:$R$24,$S$10:$S$24)</f>
        <v>Undergraduate</v>
      </c>
      <c r="E3867" s="1" t="d">
        <v>2023-03-02</v>
      </c>
      <c r="F3867" t="s">
        <v>1688</v>
      </c>
      <c r="G3867" t="s">
        <v>2296</v>
      </c>
      <c r="H3867" t="str">
        <f>_xlfn.XLOOKUP(Table2[[#This Row],[Unique BarCode]],$N$10:$N$37,$O$10:$O$37)</f>
        <v>MACUSBC</v>
      </c>
      <c r="I3867" t="str">
        <f>_xlfn.XLOOKUP(Table2[[#This Row],[Unique BarCode]],$N$10:$N$37,$P$10:$P$37)</f>
        <v>Charger</v>
      </c>
      <c r="J3867" t="s">
        <v>8</v>
      </c>
      <c r="K3867" t="s">
        <v>225</v>
      </c>
      <c r="L3867">
        <v>1</v>
      </c>
    </row>
    <row r="3868" spans="1:12" x14ac:dyDescent="0.2">
      <c r="A3868" s="1" t="d">
        <v>2023-03-02</v>
      </c>
      <c r="B3868" s="45">
        <v>-1</v>
      </c>
      <c r="C3868" t="s">
        <v>77</v>
      </c>
      <c r="D3868" t="str">
        <f>_xlfn.XLOOKUP(Table2[[#This Row],[Patron Group]],$R$10:$R$24,$S$10:$S$24)</f>
        <v>Undergraduate</v>
      </c>
      <c r="E3868" s="1" t="d">
        <v>2023-03-02</v>
      </c>
      <c r="F3868" t="s">
        <v>1621</v>
      </c>
      <c r="G3868" t="s">
        <v>2296</v>
      </c>
      <c r="H3868" t="str">
        <f>_xlfn.XLOOKUP(Table2[[#This Row],[Unique BarCode]],$N$10:$N$37,$O$10:$O$37)</f>
        <v>MACUSBC</v>
      </c>
      <c r="I3868" t="str">
        <f>_xlfn.XLOOKUP(Table2[[#This Row],[Unique BarCode]],$N$10:$N$37,$P$10:$P$37)</f>
        <v>Charger</v>
      </c>
      <c r="J3868" t="s">
        <v>8</v>
      </c>
      <c r="K3868" t="s">
        <v>472</v>
      </c>
      <c r="L3868">
        <v>1</v>
      </c>
    </row>
    <row r="3869" spans="1:12" x14ac:dyDescent="0.2">
      <c r="A3869" s="1" t="d">
        <v>2023-03-02</v>
      </c>
      <c r="B3869" s="45">
        <v>-1</v>
      </c>
      <c r="C3869" t="s">
        <v>77</v>
      </c>
      <c r="D3869" t="str">
        <f>_xlfn.XLOOKUP(Table2[[#This Row],[Patron Group]],$R$10:$R$24,$S$10:$S$24)</f>
        <v>Undergraduate</v>
      </c>
      <c r="E3869" s="1" t="d">
        <v>2023-03-02</v>
      </c>
      <c r="F3869" t="s">
        <v>1631</v>
      </c>
      <c r="G3869" t="s">
        <v>2296</v>
      </c>
      <c r="H3869" t="str">
        <f>_xlfn.XLOOKUP(Table2[[#This Row],[Unique BarCode]],$N$10:$N$37,$O$10:$O$37)</f>
        <v>MACUSBC</v>
      </c>
      <c r="I3869" t="str">
        <f>_xlfn.XLOOKUP(Table2[[#This Row],[Unique BarCode]],$N$10:$N$37,$P$10:$P$37)</f>
        <v>Charger</v>
      </c>
      <c r="J3869" t="s">
        <v>8</v>
      </c>
      <c r="K3869" t="s">
        <v>277</v>
      </c>
      <c r="L3869">
        <v>1</v>
      </c>
    </row>
    <row r="3870" spans="1:12" x14ac:dyDescent="0.2">
      <c r="A3870" s="1" t="d">
        <v>2023-03-02</v>
      </c>
      <c r="B3870" s="45">
        <v>-1</v>
      </c>
      <c r="C3870" t="s">
        <v>77</v>
      </c>
      <c r="D3870" t="str">
        <f>_xlfn.XLOOKUP(Table2[[#This Row],[Patron Group]],$R$10:$R$24,$S$10:$S$24)</f>
        <v>Undergraduate</v>
      </c>
      <c r="E3870" s="1" t="d">
        <v>2023-03-02</v>
      </c>
      <c r="F3870" t="s">
        <v>1651</v>
      </c>
      <c r="G3870" t="s">
        <v>2296</v>
      </c>
      <c r="H3870" t="str">
        <f>_xlfn.XLOOKUP(Table2[[#This Row],[Unique BarCode]],$N$10:$N$37,$O$10:$O$37)</f>
        <v>MACUSBC</v>
      </c>
      <c r="I3870" t="str">
        <f>_xlfn.XLOOKUP(Table2[[#This Row],[Unique BarCode]],$N$10:$N$37,$P$10:$P$37)</f>
        <v>Charger</v>
      </c>
      <c r="J3870" t="s">
        <v>8</v>
      </c>
      <c r="K3870" t="s">
        <v>92</v>
      </c>
      <c r="L3870">
        <v>1</v>
      </c>
    </row>
    <row r="3871" spans="1:12" x14ac:dyDescent="0.2">
      <c r="A3871" s="1" t="d">
        <v>2023-03-02</v>
      </c>
      <c r="B3871" s="45">
        <v>-1</v>
      </c>
      <c r="C3871" t="s">
        <v>77</v>
      </c>
      <c r="D3871" t="str">
        <f>_xlfn.XLOOKUP(Table2[[#This Row],[Patron Group]],$R$10:$R$24,$S$10:$S$24)</f>
        <v>Undergraduate</v>
      </c>
      <c r="E3871" s="1" t="d">
        <v>2023-03-02</v>
      </c>
      <c r="F3871" t="s">
        <v>1632</v>
      </c>
      <c r="G3871" t="s">
        <v>2296</v>
      </c>
      <c r="H3871" t="str">
        <f>_xlfn.XLOOKUP(Table2[[#This Row],[Unique BarCode]],$N$10:$N$37,$O$10:$O$37)</f>
        <v>MACUSBC</v>
      </c>
      <c r="I3871" t="str">
        <f>_xlfn.XLOOKUP(Table2[[#This Row],[Unique BarCode]],$N$10:$N$37,$P$10:$P$37)</f>
        <v>Charger</v>
      </c>
      <c r="J3871" t="s">
        <v>8</v>
      </c>
      <c r="K3871" t="s">
        <v>214</v>
      </c>
      <c r="L3871">
        <v>1</v>
      </c>
    </row>
    <row r="3872" spans="1:12" x14ac:dyDescent="0.2">
      <c r="A3872" s="1" t="d">
        <v>2023-03-02</v>
      </c>
      <c r="B3872" s="45">
        <v>-1</v>
      </c>
      <c r="C3872" t="s">
        <v>77</v>
      </c>
      <c r="D3872" t="str">
        <f>_xlfn.XLOOKUP(Table2[[#This Row],[Patron Group]],$R$10:$R$24,$S$10:$S$24)</f>
        <v>Undergraduate</v>
      </c>
      <c r="E3872" s="1" t="d">
        <v>2023-03-02</v>
      </c>
      <c r="F3872" t="s">
        <v>1634</v>
      </c>
      <c r="G3872" t="s">
        <v>2296</v>
      </c>
      <c r="H3872" t="str">
        <f>_xlfn.XLOOKUP(Table2[[#This Row],[Unique BarCode]],$N$10:$N$37,$O$10:$O$37)</f>
        <v>MACUSBC</v>
      </c>
      <c r="I3872" t="str">
        <f>_xlfn.XLOOKUP(Table2[[#This Row],[Unique BarCode]],$N$10:$N$37,$P$10:$P$37)</f>
        <v>Charger</v>
      </c>
      <c r="J3872" t="s">
        <v>8</v>
      </c>
      <c r="K3872" t="s">
        <v>38</v>
      </c>
      <c r="L3872">
        <v>1</v>
      </c>
    </row>
    <row r="3873" spans="1:12" x14ac:dyDescent="0.2">
      <c r="A3873" s="1" t="d">
        <v>2023-03-02</v>
      </c>
      <c r="B3873" s="45">
        <v>-1</v>
      </c>
      <c r="C3873" t="s">
        <v>77</v>
      </c>
      <c r="D3873" t="str">
        <f>_xlfn.XLOOKUP(Table2[[#This Row],[Patron Group]],$R$10:$R$24,$S$10:$S$24)</f>
        <v>Undergraduate</v>
      </c>
      <c r="E3873" s="1" t="d">
        <v>2023-03-02</v>
      </c>
      <c r="F3873" t="s">
        <v>1652</v>
      </c>
      <c r="G3873" t="s">
        <v>2296</v>
      </c>
      <c r="H3873" t="str">
        <f>_xlfn.XLOOKUP(Table2[[#This Row],[Unique BarCode]],$N$10:$N$37,$O$10:$O$37)</f>
        <v>MACUSBC</v>
      </c>
      <c r="I3873" t="str">
        <f>_xlfn.XLOOKUP(Table2[[#This Row],[Unique BarCode]],$N$10:$N$37,$P$10:$P$37)</f>
        <v>Charger</v>
      </c>
      <c r="J3873" t="s">
        <v>8</v>
      </c>
      <c r="K3873" t="s">
        <v>40</v>
      </c>
      <c r="L3873">
        <v>1</v>
      </c>
    </row>
    <row r="3874" spans="1:12" x14ac:dyDescent="0.2">
      <c r="A3874" s="1" t="d">
        <v>2023-03-02</v>
      </c>
      <c r="B3874" s="45">
        <v>-1</v>
      </c>
      <c r="C3874" t="s">
        <v>77</v>
      </c>
      <c r="D3874" t="str">
        <f>_xlfn.XLOOKUP(Table2[[#This Row],[Patron Group]],$R$10:$R$24,$S$10:$S$24)</f>
        <v>Undergraduate</v>
      </c>
      <c r="E3874" s="1" t="d">
        <v>2023-03-02</v>
      </c>
      <c r="F3874" t="s">
        <v>1614</v>
      </c>
      <c r="G3874" t="s">
        <v>2296</v>
      </c>
      <c r="H3874" t="str">
        <f>_xlfn.XLOOKUP(Table2[[#This Row],[Unique BarCode]],$N$10:$N$37,$O$10:$O$37)</f>
        <v>MACUSBC</v>
      </c>
      <c r="I3874" t="str">
        <f>_xlfn.XLOOKUP(Table2[[#This Row],[Unique BarCode]],$N$10:$N$37,$P$10:$P$37)</f>
        <v>Charger</v>
      </c>
      <c r="J3874" t="s">
        <v>8</v>
      </c>
      <c r="K3874" t="s">
        <v>94</v>
      </c>
      <c r="L3874">
        <v>1</v>
      </c>
    </row>
    <row r="3875" spans="1:12" x14ac:dyDescent="0.2">
      <c r="A3875" s="1" t="d">
        <v>2023-03-02</v>
      </c>
      <c r="B3875" s="45">
        <v>-1</v>
      </c>
      <c r="C3875" t="s">
        <v>77</v>
      </c>
      <c r="D3875" t="str">
        <f>_xlfn.XLOOKUP(Table2[[#This Row],[Patron Group]],$R$10:$R$24,$S$10:$S$24)</f>
        <v>Undergraduate</v>
      </c>
      <c r="E3875" s="1" t="d">
        <v>2023-03-02</v>
      </c>
      <c r="F3875" t="s">
        <v>1835</v>
      </c>
      <c r="G3875" t="s">
        <v>2296</v>
      </c>
      <c r="H3875" t="str">
        <f>_xlfn.XLOOKUP(Table2[[#This Row],[Unique BarCode]],$N$10:$N$37,$O$10:$O$37)</f>
        <v>MACUSBC</v>
      </c>
      <c r="I3875" t="str">
        <f>_xlfn.XLOOKUP(Table2[[#This Row],[Unique BarCode]],$N$10:$N$37,$P$10:$P$37)</f>
        <v>Charger</v>
      </c>
      <c r="J3875" t="s">
        <v>8</v>
      </c>
      <c r="L3875">
        <v>1</v>
      </c>
    </row>
    <row r="3876" spans="1:12" x14ac:dyDescent="0.2">
      <c r="A3876" s="1" t="d">
        <v>2023-03-02</v>
      </c>
      <c r="B3876" s="45">
        <v>-1</v>
      </c>
      <c r="C3876" t="s">
        <v>77</v>
      </c>
      <c r="D3876" t="str">
        <f>_xlfn.XLOOKUP(Table2[[#This Row],[Patron Group]],$R$10:$R$24,$S$10:$S$24)</f>
        <v>Undergraduate</v>
      </c>
      <c r="E3876" s="1" t="d">
        <v>2023-03-02</v>
      </c>
      <c r="F3876" t="s">
        <v>1510</v>
      </c>
      <c r="G3876" t="s">
        <v>2304</v>
      </c>
      <c r="H3876" t="str">
        <f>_xlfn.XLOOKUP(Table2[[#This Row],[Unique BarCode]],$N$10:$N$37,$O$10:$O$37)</f>
        <v>Mouse</v>
      </c>
      <c r="I3876" t="str">
        <f>_xlfn.XLOOKUP(Table2[[#This Row],[Unique BarCode]],$N$10:$N$37,$P$10:$P$37)</f>
        <v>Accessory</v>
      </c>
      <c r="J3876" t="s">
        <v>8</v>
      </c>
      <c r="L3876">
        <v>1</v>
      </c>
    </row>
    <row r="3877" spans="1:12" x14ac:dyDescent="0.2">
      <c r="A3877" s="1" t="d">
        <v>2023-03-02</v>
      </c>
      <c r="B3877" s="45">
        <v>-1</v>
      </c>
      <c r="C3877" t="s">
        <v>77</v>
      </c>
      <c r="D3877" t="str">
        <f>_xlfn.XLOOKUP(Table2[[#This Row],[Patron Group]],$R$10:$R$24,$S$10:$S$24)</f>
        <v>Undergraduate</v>
      </c>
      <c r="E3877" s="1" t="d">
        <v>2023-03-02</v>
      </c>
      <c r="F3877" t="s">
        <v>1944</v>
      </c>
      <c r="G3877" t="s">
        <v>2304</v>
      </c>
      <c r="H3877" t="str">
        <f>_xlfn.XLOOKUP(Table2[[#This Row],[Unique BarCode]],$N$10:$N$37,$O$10:$O$37)</f>
        <v>Mouse</v>
      </c>
      <c r="I3877" t="str">
        <f>_xlfn.XLOOKUP(Table2[[#This Row],[Unique BarCode]],$N$10:$N$37,$P$10:$P$37)</f>
        <v>Accessory</v>
      </c>
      <c r="J3877" t="s">
        <v>8</v>
      </c>
      <c r="L3877">
        <v>1</v>
      </c>
    </row>
    <row r="3878" spans="1:12" x14ac:dyDescent="0.2">
      <c r="A3878" s="1" t="d">
        <v>2023-03-02</v>
      </c>
      <c r="B3878" s="45">
        <v>-1</v>
      </c>
      <c r="C3878" t="s">
        <v>77</v>
      </c>
      <c r="D3878" t="str">
        <f>_xlfn.XLOOKUP(Table2[[#This Row],[Patron Group]],$R$10:$R$24,$S$10:$S$24)</f>
        <v>Undergraduate</v>
      </c>
      <c r="E3878" s="1" t="d">
        <v>2023-03-02</v>
      </c>
      <c r="F3878" t="s">
        <v>916</v>
      </c>
      <c r="G3878" t="s">
        <v>2271</v>
      </c>
      <c r="H3878" t="str">
        <f>_xlfn.XLOOKUP(Table2[[#This Row],[Unique BarCode]],$N$10:$N$37,$O$10:$O$37)</f>
        <v>OMNI</v>
      </c>
      <c r="I3878" t="str">
        <f>_xlfn.XLOOKUP(Table2[[#This Row],[Unique BarCode]],$N$10:$N$37,$P$10:$P$37)</f>
        <v>Charger</v>
      </c>
      <c r="J3878" t="s">
        <v>49</v>
      </c>
      <c r="K3878" t="s">
        <v>917</v>
      </c>
      <c r="L3878">
        <v>1</v>
      </c>
    </row>
    <row r="3879" spans="1:12" x14ac:dyDescent="0.2">
      <c r="A3879" s="1" t="d">
        <v>2023-03-02</v>
      </c>
      <c r="B3879" s="45">
        <v>-1</v>
      </c>
      <c r="C3879" t="s">
        <v>77</v>
      </c>
      <c r="D3879" t="str">
        <f>_xlfn.XLOOKUP(Table2[[#This Row],[Patron Group]],$R$10:$R$24,$S$10:$S$24)</f>
        <v>Undergraduate</v>
      </c>
      <c r="E3879" s="1" t="d">
        <v>2023-03-02</v>
      </c>
      <c r="F3879" t="s">
        <v>1552</v>
      </c>
      <c r="G3879" t="s">
        <v>2271</v>
      </c>
      <c r="H3879" t="str">
        <f>_xlfn.XLOOKUP(Table2[[#This Row],[Unique BarCode]],$N$10:$N$37,$O$10:$O$37)</f>
        <v>OMNI</v>
      </c>
      <c r="I3879" t="str">
        <f>_xlfn.XLOOKUP(Table2[[#This Row],[Unique BarCode]],$N$10:$N$37,$P$10:$P$37)</f>
        <v>Charger</v>
      </c>
      <c r="J3879" t="s">
        <v>49</v>
      </c>
      <c r="K3879" t="s">
        <v>1553</v>
      </c>
      <c r="L3879">
        <v>1</v>
      </c>
    </row>
    <row r="3880" spans="1:12" x14ac:dyDescent="0.2">
      <c r="A3880" s="1" t="d">
        <v>2023-03-02</v>
      </c>
      <c r="B3880" s="45">
        <v>-1</v>
      </c>
      <c r="C3880" t="s">
        <v>77</v>
      </c>
      <c r="D3880" t="str">
        <f>_xlfn.XLOOKUP(Table2[[#This Row],[Patron Group]],$R$10:$R$24,$S$10:$S$24)</f>
        <v>Undergraduate</v>
      </c>
      <c r="E3880" s="1" t="d">
        <v>2023-03-02</v>
      </c>
      <c r="F3880" t="s">
        <v>1288</v>
      </c>
      <c r="G3880" t="s">
        <v>2271</v>
      </c>
      <c r="H3880" t="str">
        <f>_xlfn.XLOOKUP(Table2[[#This Row],[Unique BarCode]],$N$10:$N$37,$O$10:$O$37)</f>
        <v>OMNI</v>
      </c>
      <c r="I3880" t="str">
        <f>_xlfn.XLOOKUP(Table2[[#This Row],[Unique BarCode]],$N$10:$N$37,$P$10:$P$37)</f>
        <v>Charger</v>
      </c>
      <c r="J3880" t="s">
        <v>49</v>
      </c>
      <c r="K3880" t="s">
        <v>1289</v>
      </c>
      <c r="L3880">
        <v>1</v>
      </c>
    </row>
    <row r="3881" spans="1:12" x14ac:dyDescent="0.2">
      <c r="A3881" s="1" t="d">
        <v>2023-03-02</v>
      </c>
      <c r="B3881" s="45">
        <v>-1</v>
      </c>
      <c r="C3881" t="s">
        <v>77</v>
      </c>
      <c r="D3881" t="str">
        <f>_xlfn.XLOOKUP(Table2[[#This Row],[Patron Group]],$R$10:$R$24,$S$10:$S$24)</f>
        <v>Undergraduate</v>
      </c>
      <c r="E3881" s="1" t="d">
        <v>2023-03-02</v>
      </c>
      <c r="F3881" t="s">
        <v>1204</v>
      </c>
      <c r="G3881" t="s">
        <v>2271</v>
      </c>
      <c r="H3881" t="str">
        <f>_xlfn.XLOOKUP(Table2[[#This Row],[Unique BarCode]],$N$10:$N$37,$O$10:$O$37)</f>
        <v>OMNI</v>
      </c>
      <c r="I3881" t="str">
        <f>_xlfn.XLOOKUP(Table2[[#This Row],[Unique BarCode]],$N$10:$N$37,$P$10:$P$37)</f>
        <v>Charger</v>
      </c>
      <c r="J3881" t="s">
        <v>49</v>
      </c>
      <c r="K3881" t="s">
        <v>1205</v>
      </c>
      <c r="L3881">
        <v>1</v>
      </c>
    </row>
    <row r="3882" spans="1:12" x14ac:dyDescent="0.2">
      <c r="A3882" s="1" t="d">
        <v>2023-03-02</v>
      </c>
      <c r="B3882" s="45">
        <v>-1</v>
      </c>
      <c r="C3882" t="s">
        <v>77</v>
      </c>
      <c r="D3882" t="str">
        <f>_xlfn.XLOOKUP(Table2[[#This Row],[Patron Group]],$R$10:$R$24,$S$10:$S$24)</f>
        <v>Undergraduate</v>
      </c>
      <c r="E3882" s="1" t="d">
        <v>2023-03-02</v>
      </c>
      <c r="F3882" t="s">
        <v>1035</v>
      </c>
      <c r="G3882" t="s">
        <v>2271</v>
      </c>
      <c r="H3882" t="str">
        <f>_xlfn.XLOOKUP(Table2[[#This Row],[Unique BarCode]],$N$10:$N$37,$O$10:$O$37)</f>
        <v>OMNI</v>
      </c>
      <c r="I3882" t="str">
        <f>_xlfn.XLOOKUP(Table2[[#This Row],[Unique BarCode]],$N$10:$N$37,$P$10:$P$37)</f>
        <v>Charger</v>
      </c>
      <c r="J3882" t="s">
        <v>49</v>
      </c>
      <c r="K3882" t="s">
        <v>1036</v>
      </c>
      <c r="L3882">
        <v>1</v>
      </c>
    </row>
    <row r="3883" spans="1:12" x14ac:dyDescent="0.2">
      <c r="A3883" s="1" t="d">
        <v>2023-03-02</v>
      </c>
      <c r="B3883" s="45">
        <v>-1</v>
      </c>
      <c r="C3883" t="s">
        <v>77</v>
      </c>
      <c r="D3883" t="str">
        <f>_xlfn.XLOOKUP(Table2[[#This Row],[Patron Group]],$R$10:$R$24,$S$10:$S$24)</f>
        <v>Undergraduate</v>
      </c>
      <c r="E3883" s="1" t="d">
        <v>2023-03-02</v>
      </c>
      <c r="F3883" t="s">
        <v>1320</v>
      </c>
      <c r="G3883" t="s">
        <v>2271</v>
      </c>
      <c r="H3883" t="str">
        <f>_xlfn.XLOOKUP(Table2[[#This Row],[Unique BarCode]],$N$10:$N$37,$O$10:$O$37)</f>
        <v>OMNI</v>
      </c>
      <c r="I3883" t="str">
        <f>_xlfn.XLOOKUP(Table2[[#This Row],[Unique BarCode]],$N$10:$N$37,$P$10:$P$37)</f>
        <v>Charger</v>
      </c>
      <c r="J3883" t="s">
        <v>49</v>
      </c>
      <c r="K3883" t="s">
        <v>1321</v>
      </c>
      <c r="L3883">
        <v>1</v>
      </c>
    </row>
    <row r="3884" spans="1:12" x14ac:dyDescent="0.2">
      <c r="A3884" s="1" t="d">
        <v>2023-03-02</v>
      </c>
      <c r="B3884" s="45">
        <v>-1</v>
      </c>
      <c r="C3884" t="s">
        <v>77</v>
      </c>
      <c r="D3884" t="str">
        <f>_xlfn.XLOOKUP(Table2[[#This Row],[Patron Group]],$R$10:$R$24,$S$10:$S$24)</f>
        <v>Undergraduate</v>
      </c>
      <c r="E3884" s="1" t="d">
        <v>2023-03-02</v>
      </c>
      <c r="F3884" t="s">
        <v>1680</v>
      </c>
      <c r="G3884" t="s">
        <v>2271</v>
      </c>
      <c r="H3884" t="str">
        <f>_xlfn.XLOOKUP(Table2[[#This Row],[Unique BarCode]],$N$10:$N$37,$O$10:$O$37)</f>
        <v>OMNI</v>
      </c>
      <c r="I3884" t="str">
        <f>_xlfn.XLOOKUP(Table2[[#This Row],[Unique BarCode]],$N$10:$N$37,$P$10:$P$37)</f>
        <v>Charger</v>
      </c>
      <c r="J3884" t="s">
        <v>8</v>
      </c>
      <c r="K3884" t="s">
        <v>1681</v>
      </c>
      <c r="L3884">
        <v>1</v>
      </c>
    </row>
    <row r="3885" spans="1:12" x14ac:dyDescent="0.2">
      <c r="A3885" s="1" t="d">
        <v>2023-03-02</v>
      </c>
      <c r="B3885" s="45">
        <v>-1</v>
      </c>
      <c r="C3885" t="s">
        <v>77</v>
      </c>
      <c r="D3885" t="str">
        <f>_xlfn.XLOOKUP(Table2[[#This Row],[Patron Group]],$R$10:$R$24,$S$10:$S$24)</f>
        <v>Undergraduate</v>
      </c>
      <c r="E3885" s="1" t="d">
        <v>2023-03-02</v>
      </c>
      <c r="F3885" t="s">
        <v>559</v>
      </c>
      <c r="G3885" t="s">
        <v>2294</v>
      </c>
      <c r="H3885" t="str">
        <f>_xlfn.XLOOKUP(Table2[[#This Row],[Unique BarCode]],$N$10:$N$37,$O$10:$O$37)</f>
        <v>UVGA</v>
      </c>
      <c r="I3885" t="str">
        <f>_xlfn.XLOOKUP(Table2[[#This Row],[Unique BarCode]],$N$10:$N$37,$P$10:$P$37)</f>
        <v>Cable</v>
      </c>
      <c r="J3885" t="s">
        <v>8</v>
      </c>
      <c r="L3885">
        <v>1</v>
      </c>
    </row>
    <row r="3886" spans="1:12" x14ac:dyDescent="0.2">
      <c r="A3886" s="1" t="d">
        <v>2023-03-02</v>
      </c>
      <c r="B3886" s="45">
        <v>-1</v>
      </c>
      <c r="C3886" t="s">
        <v>77</v>
      </c>
      <c r="D3886" t="str">
        <f>_xlfn.XLOOKUP(Table2[[#This Row],[Patron Group]],$R$10:$R$24,$S$10:$S$24)</f>
        <v>Undergraduate</v>
      </c>
      <c r="E3886" s="1" t="d">
        <v>2023-03-02</v>
      </c>
      <c r="F3886" t="s">
        <v>1535</v>
      </c>
      <c r="G3886" t="s">
        <v>2294</v>
      </c>
      <c r="H3886" t="str">
        <f>_xlfn.XLOOKUP(Table2[[#This Row],[Unique BarCode]],$N$10:$N$37,$O$10:$O$37)</f>
        <v>UVGA</v>
      </c>
      <c r="I3886" t="str">
        <f>_xlfn.XLOOKUP(Table2[[#This Row],[Unique BarCode]],$N$10:$N$37,$P$10:$P$37)</f>
        <v>Cable</v>
      </c>
      <c r="J3886" t="s">
        <v>8</v>
      </c>
      <c r="L3886">
        <v>1</v>
      </c>
    </row>
    <row r="3887" spans="1:12" x14ac:dyDescent="0.2">
      <c r="A3887" s="1" t="d">
        <v>2023-03-02</v>
      </c>
      <c r="B3887" s="45">
        <v>-1</v>
      </c>
      <c r="C3887" t="s">
        <v>77</v>
      </c>
      <c r="D3887" t="str">
        <f>_xlfn.XLOOKUP(Table2[[#This Row],[Patron Group]],$R$10:$R$24,$S$10:$S$24)</f>
        <v>Undergraduate</v>
      </c>
      <c r="E3887" s="1" t="d">
        <v>2023-03-02</v>
      </c>
      <c r="F3887" t="s">
        <v>229</v>
      </c>
      <c r="G3887" t="s">
        <v>2272</v>
      </c>
      <c r="H3887" t="str">
        <f>_xlfn.XLOOKUP(Table2[[#This Row],[Unique BarCode]],$N$10:$N$37,$O$10:$O$37)</f>
        <v>WALLADPT</v>
      </c>
      <c r="I3887" t="str">
        <f>_xlfn.XLOOKUP(Table2[[#This Row],[Unique BarCode]],$N$10:$N$37,$P$10:$P$37)</f>
        <v>Charger</v>
      </c>
      <c r="J3887" t="s">
        <v>49</v>
      </c>
      <c r="K3887" t="s">
        <v>230</v>
      </c>
      <c r="L3887">
        <v>1</v>
      </c>
    </row>
    <row r="3888" spans="1:12" x14ac:dyDescent="0.2">
      <c r="A3888" s="1" t="d">
        <v>2023-03-02</v>
      </c>
      <c r="B3888" s="45">
        <v>-1</v>
      </c>
      <c r="C3888" t="s">
        <v>77</v>
      </c>
      <c r="D3888" t="str">
        <f>_xlfn.XLOOKUP(Table2[[#This Row],[Patron Group]],$R$10:$R$24,$S$10:$S$24)</f>
        <v>Undergraduate</v>
      </c>
      <c r="E3888" s="1" t="d">
        <v>2023-03-02</v>
      </c>
      <c r="F3888" t="s">
        <v>1263</v>
      </c>
      <c r="G3888" t="s">
        <v>2272</v>
      </c>
      <c r="H3888" t="str">
        <f>_xlfn.XLOOKUP(Table2[[#This Row],[Unique BarCode]],$N$10:$N$37,$O$10:$O$37)</f>
        <v>WALLADPT</v>
      </c>
      <c r="I3888" t="str">
        <f>_xlfn.XLOOKUP(Table2[[#This Row],[Unique BarCode]],$N$10:$N$37,$P$10:$P$37)</f>
        <v>Charger</v>
      </c>
      <c r="J3888" t="s">
        <v>49</v>
      </c>
      <c r="K3888" t="s">
        <v>1264</v>
      </c>
      <c r="L3888">
        <v>1</v>
      </c>
    </row>
    <row r="3889" spans="1:12" x14ac:dyDescent="0.2">
      <c r="A3889" s="1" t="d">
        <v>2023-03-02</v>
      </c>
      <c r="B3889" s="45">
        <v>-1</v>
      </c>
      <c r="C3889" t="s">
        <v>77</v>
      </c>
      <c r="D3889" t="str">
        <f>_xlfn.XLOOKUP(Table2[[#This Row],[Patron Group]],$R$10:$R$24,$S$10:$S$24)</f>
        <v>Undergraduate</v>
      </c>
      <c r="E3889" s="1" t="d">
        <v>2023-03-02</v>
      </c>
      <c r="F3889" t="s">
        <v>43</v>
      </c>
      <c r="G3889" t="s">
        <v>2272</v>
      </c>
      <c r="H3889" t="str">
        <f>_xlfn.XLOOKUP(Table2[[#This Row],[Unique BarCode]],$N$10:$N$37,$O$10:$O$37)</f>
        <v>WALLADPT</v>
      </c>
      <c r="I3889" t="str">
        <f>_xlfn.XLOOKUP(Table2[[#This Row],[Unique BarCode]],$N$10:$N$37,$P$10:$P$37)</f>
        <v>Charger</v>
      </c>
      <c r="J3889" t="s">
        <v>8</v>
      </c>
      <c r="K3889" t="s">
        <v>44</v>
      </c>
      <c r="L3889">
        <v>1</v>
      </c>
    </row>
    <row r="3890" spans="1:12" x14ac:dyDescent="0.2">
      <c r="A3890" s="1" t="d">
        <v>2023-03-02</v>
      </c>
      <c r="B3890" s="45">
        <v>-1</v>
      </c>
      <c r="C3890" t="s">
        <v>77</v>
      </c>
      <c r="D3890" t="str">
        <f>_xlfn.XLOOKUP(Table2[[#This Row],[Patron Group]],$R$10:$R$24,$S$10:$S$24)</f>
        <v>Undergraduate</v>
      </c>
      <c r="E3890" s="1" t="d">
        <v>2023-03-02</v>
      </c>
      <c r="F3890" t="s">
        <v>817</v>
      </c>
      <c r="G3890" t="s">
        <v>2272</v>
      </c>
      <c r="H3890" t="str">
        <f>_xlfn.XLOOKUP(Table2[[#This Row],[Unique BarCode]],$N$10:$N$37,$O$10:$O$37)</f>
        <v>WALLADPT</v>
      </c>
      <c r="I3890" t="str">
        <f>_xlfn.XLOOKUP(Table2[[#This Row],[Unique BarCode]],$N$10:$N$37,$P$10:$P$37)</f>
        <v>Charger</v>
      </c>
      <c r="J3890" t="s">
        <v>13</v>
      </c>
      <c r="K3890" t="s">
        <v>818</v>
      </c>
      <c r="L3890">
        <v>1</v>
      </c>
    </row>
    <row r="3891" spans="1:12" x14ac:dyDescent="0.2">
      <c r="A3891" s="1" t="d">
        <v>2023-03-02</v>
      </c>
      <c r="B3891" s="45">
        <v>-1</v>
      </c>
      <c r="C3891" t="s">
        <v>77</v>
      </c>
      <c r="D3891" t="str">
        <f>_xlfn.XLOOKUP(Table2[[#This Row],[Patron Group]],$R$10:$R$24,$S$10:$S$24)</f>
        <v>Undergraduate</v>
      </c>
      <c r="E3891" s="1" t="d">
        <v>2023-03-02</v>
      </c>
      <c r="F3891" t="s">
        <v>1324</v>
      </c>
      <c r="G3891" t="s">
        <v>2272</v>
      </c>
      <c r="H3891" t="str">
        <f>_xlfn.XLOOKUP(Table2[[#This Row],[Unique BarCode]],$N$10:$N$37,$O$10:$O$37)</f>
        <v>WALLADPT</v>
      </c>
      <c r="I3891" t="str">
        <f>_xlfn.XLOOKUP(Table2[[#This Row],[Unique BarCode]],$N$10:$N$37,$P$10:$P$37)</f>
        <v>Charger</v>
      </c>
      <c r="J3891" t="s">
        <v>13</v>
      </c>
      <c r="K3891" t="s">
        <v>1325</v>
      </c>
      <c r="L3891">
        <v>1</v>
      </c>
    </row>
    <row r="3892" spans="1:12" x14ac:dyDescent="0.2">
      <c r="A3892" s="1" t="d">
        <v>2023-03-02</v>
      </c>
      <c r="B3892" s="45">
        <v>-1</v>
      </c>
      <c r="C3892" t="s">
        <v>77</v>
      </c>
      <c r="D3892" t="str">
        <f>_xlfn.XLOOKUP(Table2[[#This Row],[Patron Group]],$R$10:$R$24,$S$10:$S$24)</f>
        <v>Undergraduate</v>
      </c>
      <c r="E3892" s="1" t="d">
        <v>2023-03-02</v>
      </c>
      <c r="F3892" t="s">
        <v>1326</v>
      </c>
      <c r="G3892" t="s">
        <v>2272</v>
      </c>
      <c r="H3892" t="str">
        <f>_xlfn.XLOOKUP(Table2[[#This Row],[Unique BarCode]],$N$10:$N$37,$O$10:$O$37)</f>
        <v>WALLADPT</v>
      </c>
      <c r="I3892" t="str">
        <f>_xlfn.XLOOKUP(Table2[[#This Row],[Unique BarCode]],$N$10:$N$37,$P$10:$P$37)</f>
        <v>Charger</v>
      </c>
      <c r="J3892" t="s">
        <v>8</v>
      </c>
      <c r="K3892" t="s">
        <v>1327</v>
      </c>
      <c r="L3892">
        <v>1</v>
      </c>
    </row>
    <row r="3893" spans="1:12" x14ac:dyDescent="0.2">
      <c r="A3893" s="1" t="d">
        <v>2023-03-02</v>
      </c>
      <c r="B3893" s="45">
        <v>-1</v>
      </c>
      <c r="C3893" t="s">
        <v>77</v>
      </c>
      <c r="D3893" t="str">
        <f>_xlfn.XLOOKUP(Table2[[#This Row],[Patron Group]],$R$10:$R$24,$S$10:$S$24)</f>
        <v>Undergraduate</v>
      </c>
      <c r="E3893" s="1" t="d">
        <v>2023-03-02</v>
      </c>
      <c r="F3893" t="s">
        <v>1267</v>
      </c>
      <c r="G3893" t="s">
        <v>2272</v>
      </c>
      <c r="H3893" t="str">
        <f>_xlfn.XLOOKUP(Table2[[#This Row],[Unique BarCode]],$N$10:$N$37,$O$10:$O$37)</f>
        <v>WALLADPT</v>
      </c>
      <c r="I3893" t="str">
        <f>_xlfn.XLOOKUP(Table2[[#This Row],[Unique BarCode]],$N$10:$N$37,$P$10:$P$37)</f>
        <v>Charger</v>
      </c>
      <c r="J3893" t="s">
        <v>8</v>
      </c>
      <c r="L3893">
        <v>1</v>
      </c>
    </row>
    <row r="3894" spans="1:12" x14ac:dyDescent="0.2">
      <c r="A3894" s="1" t="d">
        <v>2023-03-02</v>
      </c>
      <c r="B3894" s="45">
        <v>-1</v>
      </c>
      <c r="C3894" t="s">
        <v>77</v>
      </c>
      <c r="D3894" t="str">
        <f>_xlfn.XLOOKUP(Table2[[#This Row],[Patron Group]],$R$10:$R$24,$S$10:$S$24)</f>
        <v>Undergraduate</v>
      </c>
      <c r="E3894" s="1" t="d">
        <v>2023-03-02</v>
      </c>
      <c r="F3894" t="s">
        <v>856</v>
      </c>
      <c r="G3894" t="s">
        <v>2272</v>
      </c>
      <c r="H3894" t="str">
        <f>_xlfn.XLOOKUP(Table2[[#This Row],[Unique BarCode]],$N$10:$N$37,$O$10:$O$37)</f>
        <v>WALLADPT</v>
      </c>
      <c r="I3894" t="str">
        <f>_xlfn.XLOOKUP(Table2[[#This Row],[Unique BarCode]],$N$10:$N$37,$P$10:$P$37)</f>
        <v>Charger</v>
      </c>
      <c r="J3894" t="s">
        <v>8</v>
      </c>
      <c r="L3894">
        <v>1</v>
      </c>
    </row>
    <row r="3895" spans="1:12" x14ac:dyDescent="0.2">
      <c r="A3895" s="1" t="d">
        <v>2023-03-02</v>
      </c>
      <c r="B3895" s="45">
        <v>-1</v>
      </c>
      <c r="C3895" t="s">
        <v>77</v>
      </c>
      <c r="D3895" t="str">
        <f>_xlfn.XLOOKUP(Table2[[#This Row],[Patron Group]],$R$10:$R$24,$S$10:$S$24)</f>
        <v>Undergraduate</v>
      </c>
      <c r="E3895" s="1" t="d">
        <v>2023-03-02</v>
      </c>
      <c r="F3895" t="s">
        <v>483</v>
      </c>
      <c r="G3895" t="s">
        <v>2272</v>
      </c>
      <c r="H3895" t="str">
        <f>_xlfn.XLOOKUP(Table2[[#This Row],[Unique BarCode]],$N$10:$N$37,$O$10:$O$37)</f>
        <v>WALLADPT</v>
      </c>
      <c r="I3895" t="str">
        <f>_xlfn.XLOOKUP(Table2[[#This Row],[Unique BarCode]],$N$10:$N$37,$P$10:$P$37)</f>
        <v>Charger</v>
      </c>
      <c r="J3895" t="s">
        <v>8</v>
      </c>
      <c r="L3895">
        <v>1</v>
      </c>
    </row>
    <row r="3896" spans="1:12" x14ac:dyDescent="0.2">
      <c r="A3896" s="1" t="d">
        <v>2023-03-02</v>
      </c>
      <c r="B3896" s="45">
        <v>-1</v>
      </c>
      <c r="C3896" t="s">
        <v>77</v>
      </c>
      <c r="D3896" t="str">
        <f>_xlfn.XLOOKUP(Table2[[#This Row],[Patron Group]],$R$10:$R$24,$S$10:$S$24)</f>
        <v>Undergraduate</v>
      </c>
      <c r="E3896" s="1" t="d">
        <v>2023-03-02</v>
      </c>
      <c r="F3896" t="s">
        <v>1422</v>
      </c>
      <c r="G3896" t="s">
        <v>2272</v>
      </c>
      <c r="H3896" t="str">
        <f>_xlfn.XLOOKUP(Table2[[#This Row],[Unique BarCode]],$N$10:$N$37,$O$10:$O$37)</f>
        <v>WALLADPT</v>
      </c>
      <c r="I3896" t="str">
        <f>_xlfn.XLOOKUP(Table2[[#This Row],[Unique BarCode]],$N$10:$N$37,$P$10:$P$37)</f>
        <v>Charger</v>
      </c>
      <c r="J3896" t="s">
        <v>8</v>
      </c>
      <c r="L3896">
        <v>1</v>
      </c>
    </row>
    <row r="3897" spans="1:12" x14ac:dyDescent="0.2">
      <c r="A3897" s="1" t="d">
        <v>2023-03-02</v>
      </c>
      <c r="B3897" s="45">
        <v>-1</v>
      </c>
      <c r="C3897" t="s">
        <v>77</v>
      </c>
      <c r="D3897" t="str">
        <f>_xlfn.XLOOKUP(Table2[[#This Row],[Patron Group]],$R$10:$R$24,$S$10:$S$24)</f>
        <v>Undergraduate</v>
      </c>
      <c r="E3897" s="1" t="d">
        <v>2023-03-02</v>
      </c>
      <c r="F3897" t="s">
        <v>96</v>
      </c>
      <c r="G3897" t="s">
        <v>2272</v>
      </c>
      <c r="H3897" t="str">
        <f>_xlfn.XLOOKUP(Table2[[#This Row],[Unique BarCode]],$N$10:$N$37,$O$10:$O$37)</f>
        <v>WALLADPT</v>
      </c>
      <c r="I3897" t="str">
        <f>_xlfn.XLOOKUP(Table2[[#This Row],[Unique BarCode]],$N$10:$N$37,$P$10:$P$37)</f>
        <v>Charger</v>
      </c>
      <c r="J3897" t="s">
        <v>8</v>
      </c>
      <c r="L3897">
        <v>1</v>
      </c>
    </row>
    <row r="3898" spans="1:12" x14ac:dyDescent="0.2">
      <c r="A3898" s="1" t="d">
        <v>2023-03-02</v>
      </c>
      <c r="B3898" s="45">
        <v>-1</v>
      </c>
      <c r="C3898" t="s">
        <v>77</v>
      </c>
      <c r="D3898" t="str">
        <f>_xlfn.XLOOKUP(Table2[[#This Row],[Patron Group]],$R$10:$R$24,$S$10:$S$24)</f>
        <v>Undergraduate</v>
      </c>
      <c r="E3898" s="1" t="d">
        <v>2023-03-02</v>
      </c>
      <c r="F3898" t="s">
        <v>97</v>
      </c>
      <c r="G3898" t="s">
        <v>2272</v>
      </c>
      <c r="H3898" t="str">
        <f>_xlfn.XLOOKUP(Table2[[#This Row],[Unique BarCode]],$N$10:$N$37,$O$10:$O$37)</f>
        <v>WALLADPT</v>
      </c>
      <c r="I3898" t="str">
        <f>_xlfn.XLOOKUP(Table2[[#This Row],[Unique BarCode]],$N$10:$N$37,$P$10:$P$37)</f>
        <v>Charger</v>
      </c>
      <c r="J3898" t="s">
        <v>8</v>
      </c>
      <c r="L3898">
        <v>1</v>
      </c>
    </row>
    <row r="3899" spans="1:12" x14ac:dyDescent="0.2">
      <c r="A3899" s="1" t="d">
        <v>2023-03-02</v>
      </c>
      <c r="B3899" s="45">
        <v>-1</v>
      </c>
      <c r="C3899" t="s">
        <v>77</v>
      </c>
      <c r="D3899" t="str">
        <f>_xlfn.XLOOKUP(Table2[[#This Row],[Patron Group]],$R$10:$R$24,$S$10:$S$24)</f>
        <v>Undergraduate</v>
      </c>
      <c r="E3899" s="1" t="d">
        <v>2023-03-02</v>
      </c>
      <c r="F3899" t="s">
        <v>1635</v>
      </c>
      <c r="G3899" t="s">
        <v>2272</v>
      </c>
      <c r="H3899" t="str">
        <f>_xlfn.XLOOKUP(Table2[[#This Row],[Unique BarCode]],$N$10:$N$37,$O$10:$O$37)</f>
        <v>WALLADPT</v>
      </c>
      <c r="I3899" t="str">
        <f>_xlfn.XLOOKUP(Table2[[#This Row],[Unique BarCode]],$N$10:$N$37,$P$10:$P$37)</f>
        <v>Charger</v>
      </c>
      <c r="J3899" t="s">
        <v>8</v>
      </c>
      <c r="L3899">
        <v>1</v>
      </c>
    </row>
    <row r="3900" spans="1:12" x14ac:dyDescent="0.2">
      <c r="A3900" s="1" t="d">
        <v>2023-03-02</v>
      </c>
      <c r="B3900" s="45">
        <v>-1</v>
      </c>
      <c r="C3900" t="s">
        <v>77</v>
      </c>
      <c r="D3900" t="str">
        <f>_xlfn.XLOOKUP(Table2[[#This Row],[Patron Group]],$R$10:$R$24,$S$10:$S$24)</f>
        <v>Undergraduate</v>
      </c>
      <c r="E3900" s="1" t="d">
        <v>2023-03-09</v>
      </c>
      <c r="F3900" t="s">
        <v>1945</v>
      </c>
      <c r="G3900" t="s">
        <v>2273</v>
      </c>
      <c r="H3900" t="str">
        <f>_xlfn.XLOOKUP(Table2[[#This Row],[Unique BarCode]],$N$10:$N$37,$O$10:$O$37)</f>
        <v>ChromeBook</v>
      </c>
      <c r="I3900" t="str">
        <f>_xlfn.XLOOKUP(Table2[[#This Row],[Unique BarCode]],$N$10:$N$37,$P$10:$P$37)</f>
        <v>Device</v>
      </c>
      <c r="J3900" t="s">
        <v>128</v>
      </c>
      <c r="K3900" t="s">
        <v>1946</v>
      </c>
      <c r="L3900">
        <v>1</v>
      </c>
    </row>
    <row r="3901" spans="1:12" x14ac:dyDescent="0.2">
      <c r="A3901" s="1" t="d">
        <v>2023-03-02</v>
      </c>
      <c r="B3901" s="45">
        <v>-1</v>
      </c>
      <c r="C3901" t="s">
        <v>77</v>
      </c>
      <c r="D3901" t="str">
        <f>_xlfn.XLOOKUP(Table2[[#This Row],[Patron Group]],$R$10:$R$24,$S$10:$S$24)</f>
        <v>Undergraduate</v>
      </c>
      <c r="E3901" s="1" t="d">
        <v>2023-03-09</v>
      </c>
      <c r="F3901" t="s">
        <v>561</v>
      </c>
      <c r="G3901" t="s">
        <v>2273</v>
      </c>
      <c r="H3901" t="str">
        <f>_xlfn.XLOOKUP(Table2[[#This Row],[Unique BarCode]],$N$10:$N$37,$O$10:$O$37)</f>
        <v>ChromeBook</v>
      </c>
      <c r="I3901" t="str">
        <f>_xlfn.XLOOKUP(Table2[[#This Row],[Unique BarCode]],$N$10:$N$37,$P$10:$P$37)</f>
        <v>Device</v>
      </c>
      <c r="J3901" t="s">
        <v>128</v>
      </c>
      <c r="K3901" t="s">
        <v>562</v>
      </c>
      <c r="L3901">
        <v>1</v>
      </c>
    </row>
    <row r="3902" spans="1:12" x14ac:dyDescent="0.2">
      <c r="A3902" s="1" t="d">
        <v>2023-03-02</v>
      </c>
      <c r="B3902" s="45">
        <v>-1</v>
      </c>
      <c r="C3902" t="s">
        <v>77</v>
      </c>
      <c r="D3902" t="str">
        <f>_xlfn.XLOOKUP(Table2[[#This Row],[Patron Group]],$R$10:$R$24,$S$10:$S$24)</f>
        <v>Undergraduate</v>
      </c>
      <c r="E3902" s="1" t="d">
        <v>2023-03-09</v>
      </c>
      <c r="F3902" t="s">
        <v>1351</v>
      </c>
      <c r="G3902" t="s">
        <v>2273</v>
      </c>
      <c r="H3902" t="str">
        <f>_xlfn.XLOOKUP(Table2[[#This Row],[Unique BarCode]],$N$10:$N$37,$O$10:$O$37)</f>
        <v>ChromeBook</v>
      </c>
      <c r="I3902" t="str">
        <f>_xlfn.XLOOKUP(Table2[[#This Row],[Unique BarCode]],$N$10:$N$37,$P$10:$P$37)</f>
        <v>Device</v>
      </c>
      <c r="J3902" t="s">
        <v>991</v>
      </c>
      <c r="K3902" t="s">
        <v>1352</v>
      </c>
      <c r="L3902">
        <v>1</v>
      </c>
    </row>
    <row r="3903" spans="1:12" x14ac:dyDescent="0.2">
      <c r="A3903" s="1" t="d">
        <v>2023-03-02</v>
      </c>
      <c r="B3903" s="45">
        <v>-1</v>
      </c>
      <c r="C3903" t="s">
        <v>77</v>
      </c>
      <c r="D3903" t="str">
        <f>_xlfn.XLOOKUP(Table2[[#This Row],[Patron Group]],$R$10:$R$24,$S$10:$S$24)</f>
        <v>Undergraduate</v>
      </c>
      <c r="E3903" s="1" t="d">
        <v>2023-03-09</v>
      </c>
      <c r="F3903" t="s">
        <v>1947</v>
      </c>
      <c r="G3903" t="s">
        <v>2273</v>
      </c>
      <c r="H3903" t="str">
        <f>_xlfn.XLOOKUP(Table2[[#This Row],[Unique BarCode]],$N$10:$N$37,$O$10:$O$37)</f>
        <v>ChromeBook</v>
      </c>
      <c r="I3903" t="str">
        <f>_xlfn.XLOOKUP(Table2[[#This Row],[Unique BarCode]],$N$10:$N$37,$P$10:$P$37)</f>
        <v>Device</v>
      </c>
      <c r="J3903" t="s">
        <v>128</v>
      </c>
      <c r="K3903" t="s">
        <v>1948</v>
      </c>
      <c r="L3903">
        <v>1</v>
      </c>
    </row>
    <row r="3904" spans="1:12" x14ac:dyDescent="0.2">
      <c r="A3904" s="1" t="d">
        <v>2023-03-02</v>
      </c>
      <c r="B3904" s="45">
        <v>-1</v>
      </c>
      <c r="C3904" t="s">
        <v>77</v>
      </c>
      <c r="D3904" t="str">
        <f>_xlfn.XLOOKUP(Table2[[#This Row],[Patron Group]],$R$10:$R$24,$S$10:$S$24)</f>
        <v>Undergraduate</v>
      </c>
      <c r="E3904" s="1" t="d">
        <v>2023-03-09</v>
      </c>
      <c r="F3904" t="s">
        <v>1674</v>
      </c>
      <c r="G3904" t="s">
        <v>2274</v>
      </c>
      <c r="H3904" t="str">
        <f>_xlfn.XLOOKUP(Table2[[#This Row],[Unique BarCode]],$N$10:$N$37,$O$10:$O$37)</f>
        <v>MacBook</v>
      </c>
      <c r="I3904" t="str">
        <f>_xlfn.XLOOKUP(Table2[[#This Row],[Unique BarCode]],$N$10:$N$37,$P$10:$P$37)</f>
        <v>Device</v>
      </c>
      <c r="J3904" t="s">
        <v>8</v>
      </c>
      <c r="K3904" t="s">
        <v>1675</v>
      </c>
      <c r="L3904">
        <v>1</v>
      </c>
    </row>
    <row r="3905" spans="1:12" x14ac:dyDescent="0.2">
      <c r="A3905" s="1" t="d">
        <v>2023-03-02</v>
      </c>
      <c r="B3905" s="45">
        <v>-1</v>
      </c>
      <c r="C3905" t="s">
        <v>77</v>
      </c>
      <c r="D3905" t="str">
        <f>_xlfn.XLOOKUP(Table2[[#This Row],[Patron Group]],$R$10:$R$24,$S$10:$S$24)</f>
        <v>Undergraduate</v>
      </c>
      <c r="E3905" s="1" t="d">
        <v>2023-03-09</v>
      </c>
      <c r="F3905" t="s">
        <v>112</v>
      </c>
      <c r="G3905" t="s">
        <v>2274</v>
      </c>
      <c r="H3905" t="str">
        <f>_xlfn.XLOOKUP(Table2[[#This Row],[Unique BarCode]],$N$10:$N$37,$O$10:$O$37)</f>
        <v>MacBook</v>
      </c>
      <c r="I3905" t="str">
        <f>_xlfn.XLOOKUP(Table2[[#This Row],[Unique BarCode]],$N$10:$N$37,$P$10:$P$37)</f>
        <v>Device</v>
      </c>
      <c r="J3905" t="s">
        <v>8</v>
      </c>
      <c r="K3905" t="s">
        <v>113</v>
      </c>
      <c r="L3905">
        <v>1</v>
      </c>
    </row>
    <row r="3906" spans="1:12" x14ac:dyDescent="0.2">
      <c r="A3906" s="1" t="d">
        <v>2023-03-02</v>
      </c>
      <c r="B3906" s="45">
        <v>-1</v>
      </c>
      <c r="C3906" t="s">
        <v>77</v>
      </c>
      <c r="D3906" t="str">
        <f>_xlfn.XLOOKUP(Table2[[#This Row],[Patron Group]],$R$10:$R$24,$S$10:$S$24)</f>
        <v>Undergraduate</v>
      </c>
      <c r="E3906" s="1" t="d">
        <v>2023-03-09</v>
      </c>
      <c r="F3906" t="s">
        <v>1692</v>
      </c>
      <c r="G3906" t="s">
        <v>2274</v>
      </c>
      <c r="H3906" t="str">
        <f>_xlfn.XLOOKUP(Table2[[#This Row],[Unique BarCode]],$N$10:$N$37,$O$10:$O$37)</f>
        <v>MacBook</v>
      </c>
      <c r="I3906" t="str">
        <f>_xlfn.XLOOKUP(Table2[[#This Row],[Unique BarCode]],$N$10:$N$37,$P$10:$P$37)</f>
        <v>Device</v>
      </c>
      <c r="J3906" t="s">
        <v>8</v>
      </c>
      <c r="K3906" t="s">
        <v>1692</v>
      </c>
      <c r="L3906">
        <v>1</v>
      </c>
    </row>
    <row r="3907" spans="1:12" x14ac:dyDescent="0.2">
      <c r="A3907" s="1" t="d">
        <v>2023-03-02</v>
      </c>
      <c r="B3907" s="45">
        <v>-1</v>
      </c>
      <c r="C3907" t="s">
        <v>77</v>
      </c>
      <c r="D3907" t="str">
        <f>_xlfn.XLOOKUP(Table2[[#This Row],[Patron Group]],$R$10:$R$24,$S$10:$S$24)</f>
        <v>Undergraduate</v>
      </c>
      <c r="E3907" s="1" t="d">
        <v>2023-03-09</v>
      </c>
      <c r="F3907" t="s">
        <v>161</v>
      </c>
      <c r="G3907" t="s">
        <v>2275</v>
      </c>
      <c r="H3907" t="str">
        <f>_xlfn.XLOOKUP(Table2[[#This Row],[Unique BarCode]],$N$10:$N$37,$O$10:$O$37)</f>
        <v>iPad</v>
      </c>
      <c r="I3907" t="str">
        <f>_xlfn.XLOOKUP(Table2[[#This Row],[Unique BarCode]],$N$10:$N$37,$P$10:$P$37)</f>
        <v>Device</v>
      </c>
      <c r="J3907" t="s">
        <v>8</v>
      </c>
      <c r="K3907" t="s">
        <v>162</v>
      </c>
      <c r="L3907">
        <v>1</v>
      </c>
    </row>
    <row r="3908" spans="1:12" x14ac:dyDescent="0.2">
      <c r="A3908" s="1" t="d">
        <v>2023-03-02</v>
      </c>
      <c r="B3908" s="45">
        <v>-1</v>
      </c>
      <c r="C3908" t="s">
        <v>77</v>
      </c>
      <c r="D3908" t="str">
        <f>_xlfn.XLOOKUP(Table2[[#This Row],[Patron Group]],$R$10:$R$24,$S$10:$S$24)</f>
        <v>Undergraduate</v>
      </c>
      <c r="E3908" s="1" t="d">
        <v>2023-03-09</v>
      </c>
      <c r="F3908" t="s">
        <v>1819</v>
      </c>
      <c r="G3908" t="s">
        <v>2263</v>
      </c>
      <c r="H3908" t="str">
        <f>_xlfn.XLOOKUP(Table2[[#This Row],[Unique BarCode]],$N$10:$N$37,$O$10:$O$37)</f>
        <v>HP Laptop</v>
      </c>
      <c r="I3908" t="str">
        <f>_xlfn.XLOOKUP(Table2[[#This Row],[Unique BarCode]],$N$10:$N$37,$P$10:$P$37)</f>
        <v>Device</v>
      </c>
      <c r="J3908" t="s">
        <v>8</v>
      </c>
      <c r="K3908" t="s">
        <v>972</v>
      </c>
      <c r="L3908">
        <v>1</v>
      </c>
    </row>
    <row r="3909" spans="1:12" x14ac:dyDescent="0.2">
      <c r="A3909" s="1" t="d">
        <v>2023-03-02</v>
      </c>
      <c r="B3909" s="45">
        <v>-1</v>
      </c>
      <c r="C3909" t="s">
        <v>77</v>
      </c>
      <c r="D3909" t="str">
        <f>_xlfn.XLOOKUP(Table2[[#This Row],[Patron Group]],$R$10:$R$24,$S$10:$S$24)</f>
        <v>Undergraduate</v>
      </c>
      <c r="E3909" s="1" t="d">
        <v>2023-03-09</v>
      </c>
      <c r="F3909" t="s">
        <v>1649</v>
      </c>
      <c r="G3909" t="s">
        <v>2263</v>
      </c>
      <c r="H3909" t="str">
        <f>_xlfn.XLOOKUP(Table2[[#This Row],[Unique BarCode]],$N$10:$N$37,$O$10:$O$37)</f>
        <v>HP Laptop</v>
      </c>
      <c r="I3909" t="str">
        <f>_xlfn.XLOOKUP(Table2[[#This Row],[Unique BarCode]],$N$10:$N$37,$P$10:$P$37)</f>
        <v>Device</v>
      </c>
      <c r="J3909" t="s">
        <v>8</v>
      </c>
      <c r="K3909" t="s">
        <v>1650</v>
      </c>
      <c r="L3909">
        <v>1</v>
      </c>
    </row>
    <row r="3910" spans="1:12" x14ac:dyDescent="0.2">
      <c r="A3910" s="1" t="d">
        <v>2023-03-02</v>
      </c>
      <c r="B3910" s="45">
        <v>-1</v>
      </c>
      <c r="C3910" t="s">
        <v>77</v>
      </c>
      <c r="D3910" t="str">
        <f>_xlfn.XLOOKUP(Table2[[#This Row],[Patron Group]],$R$10:$R$24,$S$10:$S$24)</f>
        <v>Undergraduate</v>
      </c>
      <c r="E3910" s="1" t="d">
        <v>2023-03-09</v>
      </c>
      <c r="F3910" t="s">
        <v>1949</v>
      </c>
      <c r="G3910" t="s">
        <v>2263</v>
      </c>
      <c r="H3910" t="str">
        <f>_xlfn.XLOOKUP(Table2[[#This Row],[Unique BarCode]],$N$10:$N$37,$O$10:$O$37)</f>
        <v>HP Laptop</v>
      </c>
      <c r="I3910" t="str">
        <f>_xlfn.XLOOKUP(Table2[[#This Row],[Unique BarCode]],$N$10:$N$37,$P$10:$P$37)</f>
        <v>Device</v>
      </c>
      <c r="J3910" t="s">
        <v>8</v>
      </c>
      <c r="K3910" t="s">
        <v>1950</v>
      </c>
      <c r="L3910">
        <v>1</v>
      </c>
    </row>
    <row r="3911" spans="1:12" x14ac:dyDescent="0.2">
      <c r="A3911" s="1" t="d">
        <v>2023-03-02</v>
      </c>
      <c r="B3911" s="45">
        <v>-1</v>
      </c>
      <c r="C3911" t="s">
        <v>77</v>
      </c>
      <c r="D3911" t="str">
        <f>_xlfn.XLOOKUP(Table2[[#This Row],[Patron Group]],$R$10:$R$24,$S$10:$S$24)</f>
        <v>Undergraduate</v>
      </c>
      <c r="E3911" s="1" t="d">
        <v>2023-03-12</v>
      </c>
      <c r="F3911" t="s">
        <v>1516</v>
      </c>
      <c r="G3911" t="s">
        <v>2274</v>
      </c>
      <c r="H3911" t="str">
        <f>_xlfn.XLOOKUP(Table2[[#This Row],[Unique BarCode]],$N$10:$N$37,$O$10:$O$37)</f>
        <v>MacBook</v>
      </c>
      <c r="I3911" t="str">
        <f>_xlfn.XLOOKUP(Table2[[#This Row],[Unique BarCode]],$N$10:$N$37,$P$10:$P$37)</f>
        <v>Device</v>
      </c>
      <c r="J3911" t="s">
        <v>8</v>
      </c>
      <c r="K3911" t="s">
        <v>1516</v>
      </c>
      <c r="L3911">
        <v>1</v>
      </c>
    </row>
    <row r="3912" spans="1:12" x14ac:dyDescent="0.2">
      <c r="A3912" s="1" t="d">
        <v>2023-03-02</v>
      </c>
      <c r="B3912" s="45">
        <v>-1</v>
      </c>
      <c r="C3912" t="s">
        <v>77</v>
      </c>
      <c r="D3912" t="str">
        <f>_xlfn.XLOOKUP(Table2[[#This Row],[Patron Group]],$R$10:$R$24,$S$10:$S$24)</f>
        <v>Undergraduate</v>
      </c>
      <c r="E3912" s="1" t="d">
        <v>2023-03-14</v>
      </c>
      <c r="F3912" t="s">
        <v>1951</v>
      </c>
      <c r="G3912" t="s">
        <v>2263</v>
      </c>
      <c r="H3912" t="str">
        <f>_xlfn.XLOOKUP(Table2[[#This Row],[Unique BarCode]],$N$10:$N$37,$O$10:$O$37)</f>
        <v>HP Laptop</v>
      </c>
      <c r="I3912" t="str">
        <f>_xlfn.XLOOKUP(Table2[[#This Row],[Unique BarCode]],$N$10:$N$37,$P$10:$P$37)</f>
        <v>Device</v>
      </c>
      <c r="J3912" t="s">
        <v>8</v>
      </c>
      <c r="K3912" t="s">
        <v>122</v>
      </c>
      <c r="L3912">
        <v>1</v>
      </c>
    </row>
    <row r="3913" spans="1:12" x14ac:dyDescent="0.2">
      <c r="A3913" s="1" t="d">
        <v>2023-03-02</v>
      </c>
      <c r="B3913" s="45">
        <v>-1</v>
      </c>
      <c r="C3913" t="s">
        <v>77</v>
      </c>
      <c r="D3913" t="str">
        <f>_xlfn.XLOOKUP(Table2[[#This Row],[Patron Group]],$R$10:$R$24,$S$10:$S$24)</f>
        <v>Undergraduate</v>
      </c>
      <c r="E3913" s="1" t="d">
        <v>2023-03-15</v>
      </c>
      <c r="F3913" t="s">
        <v>1952</v>
      </c>
      <c r="G3913" t="s">
        <v>2275</v>
      </c>
      <c r="H3913" t="str">
        <f>_xlfn.XLOOKUP(Table2[[#This Row],[Unique BarCode]],$N$10:$N$37,$O$10:$O$37)</f>
        <v>iPad</v>
      </c>
      <c r="I3913" t="str">
        <f>_xlfn.XLOOKUP(Table2[[#This Row],[Unique BarCode]],$N$10:$N$37,$P$10:$P$37)</f>
        <v>Device</v>
      </c>
      <c r="J3913" t="s">
        <v>8</v>
      </c>
      <c r="K3913" t="s">
        <v>1953</v>
      </c>
      <c r="L3913">
        <v>1</v>
      </c>
    </row>
    <row r="3914" spans="1:12" x14ac:dyDescent="0.2">
      <c r="A3914" s="1" t="d">
        <v>2023-03-02</v>
      </c>
      <c r="B3914" s="45">
        <v>-1</v>
      </c>
      <c r="C3914" t="s">
        <v>77</v>
      </c>
      <c r="D3914" t="str">
        <f>_xlfn.XLOOKUP(Table2[[#This Row],[Patron Group]],$R$10:$R$24,$S$10:$S$24)</f>
        <v>Undergraduate</v>
      </c>
      <c r="E3914" s="1" t="d">
        <v>2023-03-16</v>
      </c>
      <c r="F3914" t="s">
        <v>313</v>
      </c>
      <c r="G3914" t="s">
        <v>2274</v>
      </c>
      <c r="H3914" t="str">
        <f>_xlfn.XLOOKUP(Table2[[#This Row],[Unique BarCode]],$N$10:$N$37,$O$10:$O$37)</f>
        <v>MacBook</v>
      </c>
      <c r="I3914" t="str">
        <f>_xlfn.XLOOKUP(Table2[[#This Row],[Unique BarCode]],$N$10:$N$37,$P$10:$P$37)</f>
        <v>Device</v>
      </c>
      <c r="J3914" t="s">
        <v>8</v>
      </c>
      <c r="K3914" t="s">
        <v>314</v>
      </c>
      <c r="L3914">
        <v>1</v>
      </c>
    </row>
    <row r="3915" spans="1:12" x14ac:dyDescent="0.2">
      <c r="A3915" s="1" t="d">
        <v>2023-03-02</v>
      </c>
      <c r="B3915" s="45">
        <v>-1</v>
      </c>
      <c r="C3915" t="s">
        <v>77</v>
      </c>
      <c r="D3915" t="str">
        <f>_xlfn.XLOOKUP(Table2[[#This Row],[Patron Group]],$R$10:$R$24,$S$10:$S$24)</f>
        <v>Undergraduate</v>
      </c>
      <c r="E3915" s="1" t="d">
        <v>2023-03-16</v>
      </c>
      <c r="F3915" t="s">
        <v>627</v>
      </c>
      <c r="G3915" t="s">
        <v>2274</v>
      </c>
      <c r="H3915" t="str">
        <f>_xlfn.XLOOKUP(Table2[[#This Row],[Unique BarCode]],$N$10:$N$37,$O$10:$O$37)</f>
        <v>MacBook</v>
      </c>
      <c r="I3915" t="str">
        <f>_xlfn.XLOOKUP(Table2[[#This Row],[Unique BarCode]],$N$10:$N$37,$P$10:$P$37)</f>
        <v>Device</v>
      </c>
      <c r="J3915" t="s">
        <v>8</v>
      </c>
      <c r="K3915" t="s">
        <v>628</v>
      </c>
      <c r="L3915">
        <v>1</v>
      </c>
    </row>
    <row r="3916" spans="1:12" x14ac:dyDescent="0.2">
      <c r="A3916" s="1" t="d">
        <v>2023-03-02</v>
      </c>
      <c r="B3916" s="45">
        <v>-1</v>
      </c>
      <c r="C3916" t="s">
        <v>77</v>
      </c>
      <c r="D3916" t="str">
        <f>_xlfn.XLOOKUP(Table2[[#This Row],[Patron Group]],$R$10:$R$24,$S$10:$S$24)</f>
        <v>Undergraduate</v>
      </c>
      <c r="E3916" s="1" t="d">
        <v>2023-03-16</v>
      </c>
      <c r="F3916" t="s">
        <v>1954</v>
      </c>
      <c r="G3916" t="s">
        <v>2275</v>
      </c>
      <c r="H3916" t="str">
        <f>_xlfn.XLOOKUP(Table2[[#This Row],[Unique BarCode]],$N$10:$N$37,$O$10:$O$37)</f>
        <v>iPad</v>
      </c>
      <c r="I3916" t="str">
        <f>_xlfn.XLOOKUP(Table2[[#This Row],[Unique BarCode]],$N$10:$N$37,$P$10:$P$37)</f>
        <v>Device</v>
      </c>
      <c r="J3916" t="s">
        <v>8</v>
      </c>
      <c r="K3916" t="s">
        <v>1955</v>
      </c>
      <c r="L3916">
        <v>1</v>
      </c>
    </row>
    <row r="3917" spans="1:12" x14ac:dyDescent="0.2">
      <c r="A3917" s="1" t="d">
        <v>2023-03-02</v>
      </c>
      <c r="B3917" s="45">
        <v>-1</v>
      </c>
      <c r="C3917" t="s">
        <v>77</v>
      </c>
      <c r="D3917" t="str">
        <f>_xlfn.XLOOKUP(Table2[[#This Row],[Patron Group]],$R$10:$R$24,$S$10:$S$24)</f>
        <v>Undergraduate</v>
      </c>
      <c r="E3917" s="1" t="d">
        <v>2023-03-16</v>
      </c>
      <c r="F3917" t="s">
        <v>1759</v>
      </c>
      <c r="G3917" t="s">
        <v>2275</v>
      </c>
      <c r="H3917" t="str">
        <f>_xlfn.XLOOKUP(Table2[[#This Row],[Unique BarCode]],$N$10:$N$37,$O$10:$O$37)</f>
        <v>iPad</v>
      </c>
      <c r="I3917" t="str">
        <f>_xlfn.XLOOKUP(Table2[[#This Row],[Unique BarCode]],$N$10:$N$37,$P$10:$P$37)</f>
        <v>Device</v>
      </c>
      <c r="J3917" t="s">
        <v>8</v>
      </c>
      <c r="K3917" t="s">
        <v>1760</v>
      </c>
      <c r="L3917">
        <v>1</v>
      </c>
    </row>
    <row r="3918" spans="1:12" x14ac:dyDescent="0.2">
      <c r="A3918" s="1" t="d">
        <v>2023-03-02</v>
      </c>
      <c r="B3918" s="45">
        <v>-1</v>
      </c>
      <c r="C3918" t="s">
        <v>77</v>
      </c>
      <c r="D3918" t="str">
        <f>_xlfn.XLOOKUP(Table2[[#This Row],[Patron Group]],$R$10:$R$24,$S$10:$S$24)</f>
        <v>Undergraduate</v>
      </c>
      <c r="E3918" s="1" t="d">
        <v>2023-03-16</v>
      </c>
      <c r="F3918" t="s">
        <v>1341</v>
      </c>
      <c r="G3918" t="s">
        <v>2275</v>
      </c>
      <c r="H3918" t="str">
        <f>_xlfn.XLOOKUP(Table2[[#This Row],[Unique BarCode]],$N$10:$N$37,$O$10:$O$37)</f>
        <v>iPad</v>
      </c>
      <c r="I3918" t="str">
        <f>_xlfn.XLOOKUP(Table2[[#This Row],[Unique BarCode]],$N$10:$N$37,$P$10:$P$37)</f>
        <v>Device</v>
      </c>
      <c r="J3918" t="s">
        <v>8</v>
      </c>
      <c r="L3918">
        <v>1</v>
      </c>
    </row>
    <row r="3919" spans="1:12" x14ac:dyDescent="0.2">
      <c r="A3919" s="1" t="d">
        <v>2023-03-02</v>
      </c>
      <c r="B3919" s="45">
        <v>-1</v>
      </c>
      <c r="C3919" t="s">
        <v>77</v>
      </c>
      <c r="D3919" t="str">
        <f>_xlfn.XLOOKUP(Table2[[#This Row],[Patron Group]],$R$10:$R$24,$S$10:$S$24)</f>
        <v>Undergraduate</v>
      </c>
      <c r="E3919" s="1" t="d">
        <v>2023-03-16</v>
      </c>
      <c r="F3919" t="s">
        <v>1956</v>
      </c>
      <c r="G3919" t="s">
        <v>2263</v>
      </c>
      <c r="H3919" t="str">
        <f>_xlfn.XLOOKUP(Table2[[#This Row],[Unique BarCode]],$N$10:$N$37,$O$10:$O$37)</f>
        <v>HP Laptop</v>
      </c>
      <c r="I3919" t="str">
        <f>_xlfn.XLOOKUP(Table2[[#This Row],[Unique BarCode]],$N$10:$N$37,$P$10:$P$37)</f>
        <v>Device</v>
      </c>
      <c r="J3919" t="s">
        <v>8</v>
      </c>
      <c r="K3919" t="s">
        <v>1625</v>
      </c>
      <c r="L3919">
        <v>1</v>
      </c>
    </row>
    <row r="3920" spans="1:12" x14ac:dyDescent="0.2">
      <c r="A3920" s="1" t="d">
        <v>2023-03-02</v>
      </c>
      <c r="B3920" s="45">
        <v>-1</v>
      </c>
      <c r="C3920" t="s">
        <v>77</v>
      </c>
      <c r="D3920" t="str">
        <f>_xlfn.XLOOKUP(Table2[[#This Row],[Patron Group]],$R$10:$R$24,$S$10:$S$24)</f>
        <v>Undergraduate</v>
      </c>
      <c r="E3920" s="1" t="d">
        <v>2023-03-16</v>
      </c>
      <c r="F3920" t="s">
        <v>514</v>
      </c>
      <c r="G3920" t="s">
        <v>2263</v>
      </c>
      <c r="H3920" t="str">
        <f>_xlfn.XLOOKUP(Table2[[#This Row],[Unique BarCode]],$N$10:$N$37,$O$10:$O$37)</f>
        <v>HP Laptop</v>
      </c>
      <c r="I3920" t="str">
        <f>_xlfn.XLOOKUP(Table2[[#This Row],[Unique BarCode]],$N$10:$N$37,$P$10:$P$37)</f>
        <v>Device</v>
      </c>
      <c r="J3920" t="s">
        <v>8</v>
      </c>
      <c r="K3920" t="s">
        <v>515</v>
      </c>
      <c r="L3920">
        <v>1</v>
      </c>
    </row>
    <row r="3921" spans="1:12" x14ac:dyDescent="0.2">
      <c r="A3921" s="1" t="d">
        <v>2023-03-03</v>
      </c>
      <c r="B3921" s="45">
        <v>-1</v>
      </c>
      <c r="C3921" t="s">
        <v>15</v>
      </c>
      <c r="D3921" t="str">
        <f>_xlfn.XLOOKUP(Table2[[#This Row],[Patron Group]],$R$10:$R$24,$S$10:$S$24)</f>
        <v>Academic</v>
      </c>
      <c r="E3921" s="1" t="d">
        <v>2023-03-03</v>
      </c>
      <c r="F3921" t="s">
        <v>222</v>
      </c>
      <c r="G3921" t="s">
        <v>2265</v>
      </c>
      <c r="H3921" t="str">
        <f>_xlfn.XLOOKUP(Table2[[#This Row],[Unique BarCode]],$N$10:$N$37,$O$10:$O$37)</f>
        <v>IPHONE</v>
      </c>
      <c r="I3921" t="str">
        <f>_xlfn.XLOOKUP(Table2[[#This Row],[Unique BarCode]],$N$10:$N$37,$P$10:$P$37)</f>
        <v>Charger</v>
      </c>
      <c r="J3921" t="s">
        <v>13</v>
      </c>
      <c r="K3921" t="s">
        <v>223</v>
      </c>
      <c r="L3921">
        <v>1</v>
      </c>
    </row>
    <row r="3922" spans="1:12" x14ac:dyDescent="0.2">
      <c r="A3922" s="1" t="d">
        <v>2023-03-03</v>
      </c>
      <c r="B3922" s="45">
        <v>-1</v>
      </c>
      <c r="C3922" t="s">
        <v>15</v>
      </c>
      <c r="D3922" t="str">
        <f>_xlfn.XLOOKUP(Table2[[#This Row],[Patron Group]],$R$10:$R$24,$S$10:$S$24)</f>
        <v>Academic</v>
      </c>
      <c r="E3922" s="1" t="d">
        <v>2023-03-03</v>
      </c>
      <c r="F3922" t="s">
        <v>1324</v>
      </c>
      <c r="G3922" t="s">
        <v>2272</v>
      </c>
      <c r="H3922" t="str">
        <f>_xlfn.XLOOKUP(Table2[[#This Row],[Unique BarCode]],$N$10:$N$37,$O$10:$O$37)</f>
        <v>WALLADPT</v>
      </c>
      <c r="I3922" t="str">
        <f>_xlfn.XLOOKUP(Table2[[#This Row],[Unique BarCode]],$N$10:$N$37,$P$10:$P$37)</f>
        <v>Charger</v>
      </c>
      <c r="J3922" t="s">
        <v>13</v>
      </c>
      <c r="K3922" t="s">
        <v>1325</v>
      </c>
      <c r="L3922">
        <v>1</v>
      </c>
    </row>
    <row r="3923" spans="1:12" x14ac:dyDescent="0.2">
      <c r="A3923" s="1" t="d">
        <v>2023-03-03</v>
      </c>
      <c r="B3923" s="45">
        <v>-1</v>
      </c>
      <c r="C3923" t="s">
        <v>20</v>
      </c>
      <c r="D3923" t="str">
        <f>_xlfn.XLOOKUP(Table2[[#This Row],[Patron Group]],$R$10:$R$24,$S$10:$S$24)</f>
        <v>Graduate</v>
      </c>
      <c r="E3923" s="1" t="d">
        <v>2023-03-03</v>
      </c>
      <c r="F3923" t="s">
        <v>833</v>
      </c>
      <c r="G3923" t="s">
        <v>2266</v>
      </c>
      <c r="H3923" t="str">
        <f>_xlfn.XLOOKUP(Table2[[#This Row],[Unique BarCode]],$N$10:$N$37,$O$10:$O$37)</f>
        <v>Headphones</v>
      </c>
      <c r="I3923" t="str">
        <f>_xlfn.XLOOKUP(Table2[[#This Row],[Unique BarCode]],$N$10:$N$37,$P$10:$P$37)</f>
        <v>Accessory</v>
      </c>
      <c r="J3923" t="s">
        <v>49</v>
      </c>
      <c r="K3923" t="s">
        <v>834</v>
      </c>
      <c r="L3923">
        <v>1</v>
      </c>
    </row>
    <row r="3924" spans="1:12" x14ac:dyDescent="0.2">
      <c r="A3924" s="1" t="d">
        <v>2023-03-03</v>
      </c>
      <c r="B3924" s="45">
        <v>-1</v>
      </c>
      <c r="C3924" t="s">
        <v>20</v>
      </c>
      <c r="D3924" t="str">
        <f>_xlfn.XLOOKUP(Table2[[#This Row],[Patron Group]],$R$10:$R$24,$S$10:$S$24)</f>
        <v>Graduate</v>
      </c>
      <c r="E3924" s="1" t="d">
        <v>2023-03-03</v>
      </c>
      <c r="F3924" t="s">
        <v>579</v>
      </c>
      <c r="G3924" t="s">
        <v>2265</v>
      </c>
      <c r="H3924" t="str">
        <f>_xlfn.XLOOKUP(Table2[[#This Row],[Unique BarCode]],$N$10:$N$37,$O$10:$O$37)</f>
        <v>IPHONE</v>
      </c>
      <c r="I3924" t="str">
        <f>_xlfn.XLOOKUP(Table2[[#This Row],[Unique BarCode]],$N$10:$N$37,$P$10:$P$37)</f>
        <v>Charger</v>
      </c>
      <c r="J3924" t="s">
        <v>49</v>
      </c>
      <c r="K3924" t="s">
        <v>580</v>
      </c>
      <c r="L3924">
        <v>1</v>
      </c>
    </row>
    <row r="3925" spans="1:12" x14ac:dyDescent="0.2">
      <c r="A3925" s="1" t="d">
        <v>2023-03-03</v>
      </c>
      <c r="B3925" s="45">
        <v>-1</v>
      </c>
      <c r="C3925" t="s">
        <v>20</v>
      </c>
      <c r="D3925" t="str">
        <f>_xlfn.XLOOKUP(Table2[[#This Row],[Patron Group]],$R$10:$R$24,$S$10:$S$24)</f>
        <v>Graduate</v>
      </c>
      <c r="E3925" s="1" t="d">
        <v>2023-03-03</v>
      </c>
      <c r="F3925" t="s">
        <v>1651</v>
      </c>
      <c r="G3925" t="s">
        <v>2296</v>
      </c>
      <c r="H3925" t="str">
        <f>_xlfn.XLOOKUP(Table2[[#This Row],[Unique BarCode]],$N$10:$N$37,$O$10:$O$37)</f>
        <v>MACUSBC</v>
      </c>
      <c r="I3925" t="str">
        <f>_xlfn.XLOOKUP(Table2[[#This Row],[Unique BarCode]],$N$10:$N$37,$P$10:$P$37)</f>
        <v>Charger</v>
      </c>
      <c r="J3925" t="s">
        <v>8</v>
      </c>
      <c r="K3925" t="s">
        <v>92</v>
      </c>
      <c r="L3925">
        <v>1</v>
      </c>
    </row>
    <row r="3926" spans="1:12" x14ac:dyDescent="0.2">
      <c r="A3926" s="1" t="d">
        <v>2023-03-03</v>
      </c>
      <c r="B3926" s="45">
        <v>-1</v>
      </c>
      <c r="C3926" t="s">
        <v>20</v>
      </c>
      <c r="D3926" t="str">
        <f>_xlfn.XLOOKUP(Table2[[#This Row],[Patron Group]],$R$10:$R$24,$S$10:$S$24)</f>
        <v>Graduate</v>
      </c>
      <c r="E3926" s="1" t="d">
        <v>2023-03-03</v>
      </c>
      <c r="F3926" t="s">
        <v>1210</v>
      </c>
      <c r="G3926" t="s">
        <v>2285</v>
      </c>
      <c r="H3926" t="str">
        <f>_xlfn.XLOOKUP(Table2[[#This Row],[Unique BarCode]],$N$10:$N$37,$O$10:$O$37)</f>
        <v>UHDMI</v>
      </c>
      <c r="I3926" t="str">
        <f>_xlfn.XLOOKUP(Table2[[#This Row],[Unique BarCode]],$N$10:$N$37,$P$10:$P$37)</f>
        <v>Cable</v>
      </c>
      <c r="J3926" t="s">
        <v>8</v>
      </c>
      <c r="L3926">
        <v>1</v>
      </c>
    </row>
    <row r="3927" spans="1:12" x14ac:dyDescent="0.2">
      <c r="A3927" s="1" t="d">
        <v>2023-03-03</v>
      </c>
      <c r="B3927" s="45">
        <v>-1</v>
      </c>
      <c r="C3927" t="s">
        <v>20</v>
      </c>
      <c r="D3927" t="str">
        <f>_xlfn.XLOOKUP(Table2[[#This Row],[Patron Group]],$R$10:$R$24,$S$10:$S$24)</f>
        <v>Graduate</v>
      </c>
      <c r="E3927" s="1" t="d">
        <v>2023-03-03</v>
      </c>
      <c r="F3927" t="s">
        <v>272</v>
      </c>
      <c r="G3927" t="s">
        <v>2272</v>
      </c>
      <c r="H3927" t="str">
        <f>_xlfn.XLOOKUP(Table2[[#This Row],[Unique BarCode]],$N$10:$N$37,$O$10:$O$37)</f>
        <v>WALLADPT</v>
      </c>
      <c r="I3927" t="str">
        <f>_xlfn.XLOOKUP(Table2[[#This Row],[Unique BarCode]],$N$10:$N$37,$P$10:$P$37)</f>
        <v>Charger</v>
      </c>
      <c r="J3927" t="s">
        <v>49</v>
      </c>
      <c r="K3927" t="s">
        <v>273</v>
      </c>
      <c r="L3927">
        <v>1</v>
      </c>
    </row>
    <row r="3928" spans="1:12" x14ac:dyDescent="0.2">
      <c r="A3928" s="1" t="d">
        <v>2023-03-03</v>
      </c>
      <c r="B3928" s="45">
        <v>-1</v>
      </c>
      <c r="C3928" t="s">
        <v>20</v>
      </c>
      <c r="D3928" t="str">
        <f>_xlfn.XLOOKUP(Table2[[#This Row],[Patron Group]],$R$10:$R$24,$S$10:$S$24)</f>
        <v>Graduate</v>
      </c>
      <c r="E3928" s="1" t="d">
        <v>2023-03-06</v>
      </c>
      <c r="F3928" t="s">
        <v>1488</v>
      </c>
      <c r="G3928" t="s">
        <v>2276</v>
      </c>
      <c r="H3928" t="str">
        <f>_xlfn.XLOOKUP(Table2[[#This Row],[Unique BarCode]],$N$10:$N$37,$O$10:$O$37)</f>
        <v>CALC</v>
      </c>
      <c r="I3928" t="str">
        <f>_xlfn.XLOOKUP(Table2[[#This Row],[Unique BarCode]],$N$10:$N$37,$P$10:$P$37)</f>
        <v>Accessory</v>
      </c>
      <c r="J3928" t="s">
        <v>49</v>
      </c>
      <c r="L3928">
        <v>1</v>
      </c>
    </row>
    <row r="3929" spans="1:12" x14ac:dyDescent="0.2">
      <c r="A3929" s="1" t="d">
        <v>2023-03-03</v>
      </c>
      <c r="B3929" s="45">
        <v>-1</v>
      </c>
      <c r="C3929" t="s">
        <v>20</v>
      </c>
      <c r="D3929" t="str">
        <f>_xlfn.XLOOKUP(Table2[[#This Row],[Patron Group]],$R$10:$R$24,$S$10:$S$24)</f>
        <v>Graduate</v>
      </c>
      <c r="E3929" s="1" t="d">
        <v>2023-03-06</v>
      </c>
      <c r="F3929" t="s">
        <v>1957</v>
      </c>
      <c r="G3929" t="s">
        <v>2276</v>
      </c>
      <c r="H3929" t="str">
        <f>_xlfn.XLOOKUP(Table2[[#This Row],[Unique BarCode]],$N$10:$N$37,$O$10:$O$37)</f>
        <v>CALC</v>
      </c>
      <c r="I3929" t="str">
        <f>_xlfn.XLOOKUP(Table2[[#This Row],[Unique BarCode]],$N$10:$N$37,$P$10:$P$37)</f>
        <v>Accessory</v>
      </c>
      <c r="J3929" t="s">
        <v>8</v>
      </c>
      <c r="L3929">
        <v>1</v>
      </c>
    </row>
    <row r="3930" spans="1:12" x14ac:dyDescent="0.2">
      <c r="A3930" s="1" t="d">
        <v>2023-03-03</v>
      </c>
      <c r="B3930" s="45">
        <v>-1</v>
      </c>
      <c r="C3930" t="s">
        <v>20</v>
      </c>
      <c r="D3930" t="str">
        <f>_xlfn.XLOOKUP(Table2[[#This Row],[Patron Group]],$R$10:$R$24,$S$10:$S$24)</f>
        <v>Graduate</v>
      </c>
      <c r="E3930" s="1" t="d">
        <v>2023-03-10</v>
      </c>
      <c r="F3930" t="s">
        <v>591</v>
      </c>
      <c r="G3930" t="s">
        <v>2273</v>
      </c>
      <c r="H3930" t="str">
        <f>_xlfn.XLOOKUP(Table2[[#This Row],[Unique BarCode]],$N$10:$N$37,$O$10:$O$37)</f>
        <v>ChromeBook</v>
      </c>
      <c r="I3930" t="str">
        <f>_xlfn.XLOOKUP(Table2[[#This Row],[Unique BarCode]],$N$10:$N$37,$P$10:$P$37)</f>
        <v>Device</v>
      </c>
      <c r="J3930" t="s">
        <v>49</v>
      </c>
      <c r="K3930" t="s">
        <v>592</v>
      </c>
      <c r="L3930">
        <v>1</v>
      </c>
    </row>
    <row r="3931" spans="1:12" x14ac:dyDescent="0.2">
      <c r="A3931" s="1" t="d">
        <v>2023-03-03</v>
      </c>
      <c r="B3931" s="45">
        <v>-1</v>
      </c>
      <c r="C3931" t="s">
        <v>20</v>
      </c>
      <c r="D3931" t="str">
        <f>_xlfn.XLOOKUP(Table2[[#This Row],[Patron Group]],$R$10:$R$24,$S$10:$S$24)</f>
        <v>Graduate</v>
      </c>
      <c r="E3931" s="1" t="d">
        <v>2023-03-10</v>
      </c>
      <c r="F3931" t="s">
        <v>1958</v>
      </c>
      <c r="G3931" t="s">
        <v>2273</v>
      </c>
      <c r="H3931" t="str">
        <f>_xlfn.XLOOKUP(Table2[[#This Row],[Unique BarCode]],$N$10:$N$37,$O$10:$O$37)</f>
        <v>ChromeBook</v>
      </c>
      <c r="I3931" t="str">
        <f>_xlfn.XLOOKUP(Table2[[#This Row],[Unique BarCode]],$N$10:$N$37,$P$10:$P$37)</f>
        <v>Device</v>
      </c>
      <c r="J3931" t="s">
        <v>8</v>
      </c>
      <c r="K3931" t="s">
        <v>1959</v>
      </c>
      <c r="L3931">
        <v>1</v>
      </c>
    </row>
    <row r="3932" spans="1:12" x14ac:dyDescent="0.2">
      <c r="A3932" s="1" t="d">
        <v>2023-03-03</v>
      </c>
      <c r="B3932" s="45">
        <v>-1</v>
      </c>
      <c r="C3932" t="s">
        <v>20</v>
      </c>
      <c r="D3932" t="str">
        <f>_xlfn.XLOOKUP(Table2[[#This Row],[Patron Group]],$R$10:$R$24,$S$10:$S$24)</f>
        <v>Graduate</v>
      </c>
      <c r="E3932" s="1" t="d">
        <v>2023-03-10</v>
      </c>
      <c r="F3932" t="s">
        <v>292</v>
      </c>
      <c r="G3932" t="s">
        <v>2274</v>
      </c>
      <c r="H3932" t="str">
        <f>_xlfn.XLOOKUP(Table2[[#This Row],[Unique BarCode]],$N$10:$N$37,$O$10:$O$37)</f>
        <v>MacBook</v>
      </c>
      <c r="I3932" t="str">
        <f>_xlfn.XLOOKUP(Table2[[#This Row],[Unique BarCode]],$N$10:$N$37,$P$10:$P$37)</f>
        <v>Device</v>
      </c>
      <c r="J3932" t="s">
        <v>8</v>
      </c>
      <c r="K3932" t="s">
        <v>293</v>
      </c>
      <c r="L3932">
        <v>1</v>
      </c>
    </row>
    <row r="3933" spans="1:12" x14ac:dyDescent="0.2">
      <c r="A3933" s="1" t="d">
        <v>2023-03-03</v>
      </c>
      <c r="B3933" s="45">
        <v>-1</v>
      </c>
      <c r="C3933" t="s">
        <v>20</v>
      </c>
      <c r="D3933" t="str">
        <f>_xlfn.XLOOKUP(Table2[[#This Row],[Patron Group]],$R$10:$R$24,$S$10:$S$24)</f>
        <v>Graduate</v>
      </c>
      <c r="E3933" s="1" t="d">
        <v>2023-03-10</v>
      </c>
      <c r="F3933" t="s">
        <v>1960</v>
      </c>
      <c r="G3933" t="s">
        <v>2263</v>
      </c>
      <c r="H3933" t="str">
        <f>_xlfn.XLOOKUP(Table2[[#This Row],[Unique BarCode]],$N$10:$N$37,$O$10:$O$37)</f>
        <v>HP Laptop</v>
      </c>
      <c r="I3933" t="str">
        <f>_xlfn.XLOOKUP(Table2[[#This Row],[Unique BarCode]],$N$10:$N$37,$P$10:$P$37)</f>
        <v>Device</v>
      </c>
      <c r="J3933" t="s">
        <v>8</v>
      </c>
      <c r="K3933" t="s">
        <v>144</v>
      </c>
      <c r="L3933">
        <v>1</v>
      </c>
    </row>
    <row r="3934" spans="1:12" x14ac:dyDescent="0.2">
      <c r="A3934" s="1" t="d">
        <v>2023-03-03</v>
      </c>
      <c r="B3934" s="45">
        <v>-1</v>
      </c>
      <c r="C3934" t="s">
        <v>20</v>
      </c>
      <c r="D3934" t="str">
        <f>_xlfn.XLOOKUP(Table2[[#This Row],[Patron Group]],$R$10:$R$24,$S$10:$S$24)</f>
        <v>Graduate</v>
      </c>
      <c r="E3934" s="1" t="d">
        <v>2023-03-16</v>
      </c>
      <c r="F3934" t="s">
        <v>1961</v>
      </c>
      <c r="G3934" t="s">
        <v>2275</v>
      </c>
      <c r="H3934" t="str">
        <f>_xlfn.XLOOKUP(Table2[[#This Row],[Unique BarCode]],$N$10:$N$37,$O$10:$O$37)</f>
        <v>iPad</v>
      </c>
      <c r="I3934" t="str">
        <f>_xlfn.XLOOKUP(Table2[[#This Row],[Unique BarCode]],$N$10:$N$37,$P$10:$P$37)</f>
        <v>Device</v>
      </c>
      <c r="J3934" t="s">
        <v>8</v>
      </c>
      <c r="K3934" t="s">
        <v>1962</v>
      </c>
      <c r="L3934">
        <v>1</v>
      </c>
    </row>
    <row r="3935" spans="1:12" x14ac:dyDescent="0.2">
      <c r="A3935" s="1" t="d">
        <v>2023-03-03</v>
      </c>
      <c r="B3935" s="45">
        <v>-1</v>
      </c>
      <c r="C3935" t="s">
        <v>20</v>
      </c>
      <c r="D3935" t="str">
        <f>_xlfn.XLOOKUP(Table2[[#This Row],[Patron Group]],$R$10:$R$24,$S$10:$S$24)</f>
        <v>Graduate</v>
      </c>
      <c r="E3935" s="1" t="d">
        <v>2023-03-16</v>
      </c>
      <c r="F3935" t="s">
        <v>998</v>
      </c>
      <c r="G3935" t="s">
        <v>2263</v>
      </c>
      <c r="H3935" t="str">
        <f>_xlfn.XLOOKUP(Table2[[#This Row],[Unique BarCode]],$N$10:$N$37,$O$10:$O$37)</f>
        <v>HP Laptop</v>
      </c>
      <c r="I3935" t="str">
        <f>_xlfn.XLOOKUP(Table2[[#This Row],[Unique BarCode]],$N$10:$N$37,$P$10:$P$37)</f>
        <v>Device</v>
      </c>
      <c r="J3935" t="s">
        <v>8</v>
      </c>
      <c r="K3935" t="s">
        <v>999</v>
      </c>
      <c r="L3935">
        <v>1</v>
      </c>
    </row>
    <row r="3936" spans="1:12" x14ac:dyDescent="0.2">
      <c r="A3936" s="1" t="d">
        <v>2023-03-03</v>
      </c>
      <c r="B3936" s="45">
        <v>-1</v>
      </c>
      <c r="C3936" t="s">
        <v>20</v>
      </c>
      <c r="D3936" t="str">
        <f>_xlfn.XLOOKUP(Table2[[#This Row],[Patron Group]],$R$10:$R$24,$S$10:$S$24)</f>
        <v>Graduate</v>
      </c>
      <c r="E3936" s="1" t="d">
        <v>2023-03-17</v>
      </c>
      <c r="F3936" t="s">
        <v>1474</v>
      </c>
      <c r="G3936" t="s">
        <v>2274</v>
      </c>
      <c r="H3936" t="str">
        <f>_xlfn.XLOOKUP(Table2[[#This Row],[Unique BarCode]],$N$10:$N$37,$O$10:$O$37)</f>
        <v>MacBook</v>
      </c>
      <c r="I3936" t="str">
        <f>_xlfn.XLOOKUP(Table2[[#This Row],[Unique BarCode]],$N$10:$N$37,$P$10:$P$37)</f>
        <v>Device</v>
      </c>
      <c r="J3936" t="s">
        <v>8</v>
      </c>
      <c r="K3936" t="s">
        <v>1475</v>
      </c>
      <c r="L3936">
        <v>1</v>
      </c>
    </row>
    <row r="3937" spans="1:12" x14ac:dyDescent="0.2">
      <c r="A3937" s="1" t="d">
        <v>2023-03-03</v>
      </c>
      <c r="B3937" s="45">
        <v>-1</v>
      </c>
      <c r="C3937" t="s">
        <v>20</v>
      </c>
      <c r="D3937" t="str">
        <f>_xlfn.XLOOKUP(Table2[[#This Row],[Patron Group]],$R$10:$R$24,$S$10:$S$24)</f>
        <v>Graduate</v>
      </c>
      <c r="E3937" s="1" t="d">
        <v>2023-03-17</v>
      </c>
      <c r="F3937" t="s">
        <v>1963</v>
      </c>
      <c r="G3937" t="s">
        <v>2275</v>
      </c>
      <c r="H3937" t="str">
        <f>_xlfn.XLOOKUP(Table2[[#This Row],[Unique BarCode]],$N$10:$N$37,$O$10:$O$37)</f>
        <v>iPad</v>
      </c>
      <c r="I3937" t="str">
        <f>_xlfn.XLOOKUP(Table2[[#This Row],[Unique BarCode]],$N$10:$N$37,$P$10:$P$37)</f>
        <v>Device</v>
      </c>
      <c r="J3937" t="s">
        <v>8</v>
      </c>
      <c r="K3937" t="s">
        <v>1964</v>
      </c>
      <c r="L3937">
        <v>1</v>
      </c>
    </row>
    <row r="3938" spans="1:12" x14ac:dyDescent="0.2">
      <c r="A3938" s="1" t="d">
        <v>2023-03-03</v>
      </c>
      <c r="B3938" s="45">
        <v>-1</v>
      </c>
      <c r="C3938" t="s">
        <v>20</v>
      </c>
      <c r="D3938" t="str">
        <f>_xlfn.XLOOKUP(Table2[[#This Row],[Patron Group]],$R$10:$R$24,$S$10:$S$24)</f>
        <v>Graduate</v>
      </c>
      <c r="E3938" s="1" t="d">
        <v>2023-03-17</v>
      </c>
      <c r="F3938" t="s">
        <v>1965</v>
      </c>
      <c r="G3938" t="s">
        <v>2275</v>
      </c>
      <c r="H3938" t="str">
        <f>_xlfn.XLOOKUP(Table2[[#This Row],[Unique BarCode]],$N$10:$N$37,$O$10:$O$37)</f>
        <v>iPad</v>
      </c>
      <c r="I3938" t="str">
        <f>_xlfn.XLOOKUP(Table2[[#This Row],[Unique BarCode]],$N$10:$N$37,$P$10:$P$37)</f>
        <v>Device</v>
      </c>
      <c r="J3938" t="s">
        <v>8</v>
      </c>
      <c r="K3938" t="s">
        <v>1966</v>
      </c>
      <c r="L3938">
        <v>1</v>
      </c>
    </row>
    <row r="3939" spans="1:12" x14ac:dyDescent="0.2">
      <c r="A3939" s="1" t="d">
        <v>2023-03-03</v>
      </c>
      <c r="B3939" s="45">
        <v>-1</v>
      </c>
      <c r="C3939" t="s">
        <v>20</v>
      </c>
      <c r="D3939" t="str">
        <f>_xlfn.XLOOKUP(Table2[[#This Row],[Patron Group]],$R$10:$R$24,$S$10:$S$24)</f>
        <v>Graduate</v>
      </c>
      <c r="E3939" s="1" t="d">
        <v>2023-03-17</v>
      </c>
      <c r="F3939" t="s">
        <v>443</v>
      </c>
      <c r="G3939" t="s">
        <v>2263</v>
      </c>
      <c r="H3939" t="str">
        <f>_xlfn.XLOOKUP(Table2[[#This Row],[Unique BarCode]],$N$10:$N$37,$O$10:$O$37)</f>
        <v>HP Laptop</v>
      </c>
      <c r="I3939" t="str">
        <f>_xlfn.XLOOKUP(Table2[[#This Row],[Unique BarCode]],$N$10:$N$37,$P$10:$P$37)</f>
        <v>Device</v>
      </c>
      <c r="J3939" t="s">
        <v>8</v>
      </c>
      <c r="K3939" t="s">
        <v>444</v>
      </c>
      <c r="L3939">
        <v>1</v>
      </c>
    </row>
    <row r="3940" spans="1:12" x14ac:dyDescent="0.2">
      <c r="A3940" s="1" t="d">
        <v>2023-03-03</v>
      </c>
      <c r="B3940" s="45">
        <v>-1</v>
      </c>
      <c r="C3940" t="s">
        <v>20</v>
      </c>
      <c r="D3940" t="str">
        <f>_xlfn.XLOOKUP(Table2[[#This Row],[Patron Group]],$R$10:$R$24,$S$10:$S$24)</f>
        <v>Graduate</v>
      </c>
      <c r="E3940" s="1" t="d">
        <v>2023-03-17</v>
      </c>
      <c r="F3940" t="s">
        <v>1019</v>
      </c>
      <c r="G3940" t="s">
        <v>2263</v>
      </c>
      <c r="H3940" t="str">
        <f>_xlfn.XLOOKUP(Table2[[#This Row],[Unique BarCode]],$N$10:$N$37,$O$10:$O$37)</f>
        <v>HP Laptop</v>
      </c>
      <c r="I3940" t="str">
        <f>_xlfn.XLOOKUP(Table2[[#This Row],[Unique BarCode]],$N$10:$N$37,$P$10:$P$37)</f>
        <v>Device</v>
      </c>
      <c r="J3940" t="s">
        <v>8</v>
      </c>
      <c r="K3940" t="s">
        <v>1020</v>
      </c>
      <c r="L3940">
        <v>1</v>
      </c>
    </row>
    <row r="3941" spans="1:12" x14ac:dyDescent="0.2">
      <c r="A3941" s="1" t="d">
        <v>2023-03-03</v>
      </c>
      <c r="B3941" s="45">
        <v>-1</v>
      </c>
      <c r="C3941" t="s">
        <v>1113</v>
      </c>
      <c r="D3941" t="str">
        <f>_xlfn.XLOOKUP(Table2[[#This Row],[Patron Group]],$R$10:$R$24,$S$10:$S$24)</f>
        <v>Graduate</v>
      </c>
      <c r="E3941" s="1" t="d">
        <v>2023-03-03</v>
      </c>
      <c r="F3941" t="s">
        <v>1875</v>
      </c>
      <c r="G3941" t="s">
        <v>2265</v>
      </c>
      <c r="H3941" t="str">
        <f>_xlfn.XLOOKUP(Table2[[#This Row],[Unique BarCode]],$N$10:$N$37,$O$10:$O$37)</f>
        <v>IPHONE</v>
      </c>
      <c r="I3941" t="str">
        <f>_xlfn.XLOOKUP(Table2[[#This Row],[Unique BarCode]],$N$10:$N$37,$P$10:$P$37)</f>
        <v>Charger</v>
      </c>
      <c r="J3941" t="s">
        <v>8</v>
      </c>
      <c r="K3941" t="s">
        <v>1876</v>
      </c>
      <c r="L3941">
        <v>1</v>
      </c>
    </row>
    <row r="3942" spans="1:12" x14ac:dyDescent="0.2">
      <c r="A3942" s="1" t="d">
        <v>2023-03-03</v>
      </c>
      <c r="B3942" s="45">
        <v>-1</v>
      </c>
      <c r="C3942" t="s">
        <v>1113</v>
      </c>
      <c r="D3942" t="str">
        <f>_xlfn.XLOOKUP(Table2[[#This Row],[Patron Group]],$R$10:$R$24,$S$10:$S$24)</f>
        <v>Graduate</v>
      </c>
      <c r="E3942" s="1" t="d">
        <v>2023-03-03</v>
      </c>
      <c r="F3942" t="s">
        <v>1267</v>
      </c>
      <c r="G3942" t="s">
        <v>2272</v>
      </c>
      <c r="H3942" t="str">
        <f>_xlfn.XLOOKUP(Table2[[#This Row],[Unique BarCode]],$N$10:$N$37,$O$10:$O$37)</f>
        <v>WALLADPT</v>
      </c>
      <c r="I3942" t="str">
        <f>_xlfn.XLOOKUP(Table2[[#This Row],[Unique BarCode]],$N$10:$N$37,$P$10:$P$37)</f>
        <v>Charger</v>
      </c>
      <c r="J3942" t="s">
        <v>8</v>
      </c>
      <c r="L3942">
        <v>1</v>
      </c>
    </row>
    <row r="3943" spans="1:12" x14ac:dyDescent="0.2">
      <c r="A3943" s="1" t="d">
        <v>2023-03-03</v>
      </c>
      <c r="B3943" s="45">
        <v>-1</v>
      </c>
      <c r="C3943" t="s">
        <v>74</v>
      </c>
      <c r="D3943" t="str">
        <f>_xlfn.XLOOKUP(Table2[[#This Row],[Patron Group]],$R$10:$R$24,$S$10:$S$24)</f>
        <v>Staff</v>
      </c>
      <c r="E3943" s="1" t="d">
        <v>2023-03-03</v>
      </c>
      <c r="F3943" t="s">
        <v>704</v>
      </c>
      <c r="G3943" t="s">
        <v>2288</v>
      </c>
      <c r="H3943" t="str">
        <f>_xlfn.XLOOKUP(Table2[[#This Row],[Unique BarCode]],$N$10:$N$37,$O$10:$O$37)</f>
        <v>Android Charger</v>
      </c>
      <c r="I3943" t="str">
        <f>_xlfn.XLOOKUP(Table2[[#This Row],[Unique BarCode]],$N$10:$N$37,$P$10:$P$37)</f>
        <v>Charger</v>
      </c>
      <c r="J3943" t="s">
        <v>68</v>
      </c>
      <c r="K3943" t="s">
        <v>705</v>
      </c>
      <c r="L3943">
        <v>1</v>
      </c>
    </row>
    <row r="3944" spans="1:12" x14ac:dyDescent="0.2">
      <c r="A3944" s="1" t="d">
        <v>2023-03-03</v>
      </c>
      <c r="B3944" s="45">
        <v>-1</v>
      </c>
      <c r="C3944" t="s">
        <v>77</v>
      </c>
      <c r="D3944" t="str">
        <f>_xlfn.XLOOKUP(Table2[[#This Row],[Patron Group]],$R$10:$R$24,$S$10:$S$24)</f>
        <v>Undergraduate</v>
      </c>
      <c r="E3944" s="1" t="d">
        <v>2023-03-03</v>
      </c>
      <c r="F3944" t="s">
        <v>1775</v>
      </c>
      <c r="G3944" t="s">
        <v>2266</v>
      </c>
      <c r="H3944" t="str">
        <f>_xlfn.XLOOKUP(Table2[[#This Row],[Unique BarCode]],$N$10:$N$37,$O$10:$O$37)</f>
        <v>Headphones</v>
      </c>
      <c r="I3944" t="str">
        <f>_xlfn.XLOOKUP(Table2[[#This Row],[Unique BarCode]],$N$10:$N$37,$P$10:$P$37)</f>
        <v>Accessory</v>
      </c>
      <c r="J3944" t="s">
        <v>13</v>
      </c>
      <c r="K3944" t="s">
        <v>1776</v>
      </c>
      <c r="L3944">
        <v>1</v>
      </c>
    </row>
    <row r="3945" spans="1:12" x14ac:dyDescent="0.2">
      <c r="A3945" s="1" t="d">
        <v>2023-03-03</v>
      </c>
      <c r="B3945" s="45">
        <v>-1</v>
      </c>
      <c r="C3945" t="s">
        <v>77</v>
      </c>
      <c r="D3945" t="str">
        <f>_xlfn.XLOOKUP(Table2[[#This Row],[Patron Group]],$R$10:$R$24,$S$10:$S$24)</f>
        <v>Undergraduate</v>
      </c>
      <c r="E3945" s="1" t="d">
        <v>2023-03-03</v>
      </c>
      <c r="F3945" t="s">
        <v>1684</v>
      </c>
      <c r="G3945" t="s">
        <v>2266</v>
      </c>
      <c r="H3945" t="str">
        <f>_xlfn.XLOOKUP(Table2[[#This Row],[Unique BarCode]],$N$10:$N$37,$O$10:$O$37)</f>
        <v>Headphones</v>
      </c>
      <c r="I3945" t="str">
        <f>_xlfn.XLOOKUP(Table2[[#This Row],[Unique BarCode]],$N$10:$N$37,$P$10:$P$37)</f>
        <v>Accessory</v>
      </c>
      <c r="J3945" t="s">
        <v>8</v>
      </c>
      <c r="K3945" t="s">
        <v>1685</v>
      </c>
      <c r="L3945">
        <v>1</v>
      </c>
    </row>
    <row r="3946" spans="1:12" x14ac:dyDescent="0.2">
      <c r="A3946" s="1" t="d">
        <v>2023-03-03</v>
      </c>
      <c r="B3946" s="45">
        <v>-1</v>
      </c>
      <c r="C3946" t="s">
        <v>77</v>
      </c>
      <c r="D3946" t="str">
        <f>_xlfn.XLOOKUP(Table2[[#This Row],[Patron Group]],$R$10:$R$24,$S$10:$S$24)</f>
        <v>Undergraduate</v>
      </c>
      <c r="E3946" s="1" t="d">
        <v>2023-03-03</v>
      </c>
      <c r="F3946" t="s">
        <v>435</v>
      </c>
      <c r="G3946" t="s">
        <v>2266</v>
      </c>
      <c r="H3946" t="str">
        <f>_xlfn.XLOOKUP(Table2[[#This Row],[Unique BarCode]],$N$10:$N$37,$O$10:$O$37)</f>
        <v>Headphones</v>
      </c>
      <c r="I3946" t="str">
        <f>_xlfn.XLOOKUP(Table2[[#This Row],[Unique BarCode]],$N$10:$N$37,$P$10:$P$37)</f>
        <v>Accessory</v>
      </c>
      <c r="J3946" t="s">
        <v>8</v>
      </c>
      <c r="L3946">
        <v>1</v>
      </c>
    </row>
    <row r="3947" spans="1:12" x14ac:dyDescent="0.2">
      <c r="A3947" s="1" t="d">
        <v>2023-03-03</v>
      </c>
      <c r="B3947" s="45">
        <v>-1</v>
      </c>
      <c r="C3947" t="s">
        <v>77</v>
      </c>
      <c r="D3947" t="str">
        <f>_xlfn.XLOOKUP(Table2[[#This Row],[Patron Group]],$R$10:$R$24,$S$10:$S$24)</f>
        <v>Undergraduate</v>
      </c>
      <c r="E3947" s="1" t="d">
        <v>2023-03-03</v>
      </c>
      <c r="F3947" t="s">
        <v>1039</v>
      </c>
      <c r="G3947" t="s">
        <v>2282</v>
      </c>
      <c r="H3947" t="str">
        <f>_xlfn.XLOOKUP(Table2[[#This Row],[Unique BarCode]],$N$10:$N$37,$O$10:$O$37)</f>
        <v>HPUSBC</v>
      </c>
      <c r="I3947" t="str">
        <f>_xlfn.XLOOKUP(Table2[[#This Row],[Unique BarCode]],$N$10:$N$37,$P$10:$P$37)</f>
        <v>Charger</v>
      </c>
      <c r="J3947" t="s">
        <v>49</v>
      </c>
      <c r="K3947" t="s">
        <v>1040</v>
      </c>
      <c r="L3947">
        <v>1</v>
      </c>
    </row>
    <row r="3948" spans="1:12" x14ac:dyDescent="0.2">
      <c r="A3948" s="1" t="d">
        <v>2023-03-03</v>
      </c>
      <c r="B3948" s="45">
        <v>-1</v>
      </c>
      <c r="C3948" t="s">
        <v>77</v>
      </c>
      <c r="D3948" t="str">
        <f>_xlfn.XLOOKUP(Table2[[#This Row],[Patron Group]],$R$10:$R$24,$S$10:$S$24)</f>
        <v>Undergraduate</v>
      </c>
      <c r="E3948" s="1" t="d">
        <v>2023-03-03</v>
      </c>
      <c r="F3948" t="s">
        <v>942</v>
      </c>
      <c r="G3948" t="s">
        <v>2265</v>
      </c>
      <c r="H3948" t="str">
        <f>_xlfn.XLOOKUP(Table2[[#This Row],[Unique BarCode]],$N$10:$N$37,$O$10:$O$37)</f>
        <v>IPHONE</v>
      </c>
      <c r="I3948" t="str">
        <f>_xlfn.XLOOKUP(Table2[[#This Row],[Unique BarCode]],$N$10:$N$37,$P$10:$P$37)</f>
        <v>Charger</v>
      </c>
      <c r="J3948" t="s">
        <v>68</v>
      </c>
      <c r="K3948" t="s">
        <v>943</v>
      </c>
      <c r="L3948">
        <v>1</v>
      </c>
    </row>
    <row r="3949" spans="1:12" x14ac:dyDescent="0.2">
      <c r="A3949" s="1" t="d">
        <v>2023-03-03</v>
      </c>
      <c r="B3949" s="45">
        <v>-1</v>
      </c>
      <c r="C3949" t="s">
        <v>77</v>
      </c>
      <c r="D3949" t="str">
        <f>_xlfn.XLOOKUP(Table2[[#This Row],[Patron Group]],$R$10:$R$24,$S$10:$S$24)</f>
        <v>Undergraduate</v>
      </c>
      <c r="E3949" s="1" t="d">
        <v>2023-03-03</v>
      </c>
      <c r="F3949" t="s">
        <v>1177</v>
      </c>
      <c r="G3949" t="s">
        <v>2265</v>
      </c>
      <c r="H3949" t="str">
        <f>_xlfn.XLOOKUP(Table2[[#This Row],[Unique BarCode]],$N$10:$N$37,$O$10:$O$37)</f>
        <v>IPHONE</v>
      </c>
      <c r="I3949" t="str">
        <f>_xlfn.XLOOKUP(Table2[[#This Row],[Unique BarCode]],$N$10:$N$37,$P$10:$P$37)</f>
        <v>Charger</v>
      </c>
      <c r="J3949" t="s">
        <v>68</v>
      </c>
      <c r="K3949" t="s">
        <v>1178</v>
      </c>
      <c r="L3949">
        <v>1</v>
      </c>
    </row>
    <row r="3950" spans="1:12" x14ac:dyDescent="0.2">
      <c r="A3950" s="1" t="d">
        <v>2023-03-03</v>
      </c>
      <c r="B3950" s="45">
        <v>-1</v>
      </c>
      <c r="C3950" t="s">
        <v>77</v>
      </c>
      <c r="D3950" t="str">
        <f>_xlfn.XLOOKUP(Table2[[#This Row],[Patron Group]],$R$10:$R$24,$S$10:$S$24)</f>
        <v>Undergraduate</v>
      </c>
      <c r="E3950" s="1" t="d">
        <v>2023-03-03</v>
      </c>
      <c r="F3950" t="s">
        <v>1100</v>
      </c>
      <c r="G3950" t="s">
        <v>2265</v>
      </c>
      <c r="H3950" t="str">
        <f>_xlfn.XLOOKUP(Table2[[#This Row],[Unique BarCode]],$N$10:$N$37,$O$10:$O$37)</f>
        <v>IPHONE</v>
      </c>
      <c r="I3950" t="str">
        <f>_xlfn.XLOOKUP(Table2[[#This Row],[Unique BarCode]],$N$10:$N$37,$P$10:$P$37)</f>
        <v>Charger</v>
      </c>
      <c r="J3950" t="s">
        <v>8</v>
      </c>
      <c r="K3950" t="s">
        <v>1101</v>
      </c>
      <c r="L3950">
        <v>1</v>
      </c>
    </row>
    <row r="3951" spans="1:12" x14ac:dyDescent="0.2">
      <c r="A3951" s="1" t="d">
        <v>2023-03-03</v>
      </c>
      <c r="B3951" s="45">
        <v>-1</v>
      </c>
      <c r="C3951" t="s">
        <v>77</v>
      </c>
      <c r="D3951" t="str">
        <f>_xlfn.XLOOKUP(Table2[[#This Row],[Patron Group]],$R$10:$R$24,$S$10:$S$24)</f>
        <v>Undergraduate</v>
      </c>
      <c r="E3951" s="1" t="d">
        <v>2023-03-03</v>
      </c>
      <c r="F3951" t="s">
        <v>837</v>
      </c>
      <c r="G3951" t="s">
        <v>2265</v>
      </c>
      <c r="H3951" t="str">
        <f>_xlfn.XLOOKUP(Table2[[#This Row],[Unique BarCode]],$N$10:$N$37,$O$10:$O$37)</f>
        <v>IPHONE</v>
      </c>
      <c r="I3951" t="str">
        <f>_xlfn.XLOOKUP(Table2[[#This Row],[Unique BarCode]],$N$10:$N$37,$P$10:$P$37)</f>
        <v>Charger</v>
      </c>
      <c r="J3951" t="s">
        <v>8</v>
      </c>
      <c r="K3951" t="s">
        <v>838</v>
      </c>
      <c r="L3951">
        <v>1</v>
      </c>
    </row>
    <row r="3952" spans="1:12" x14ac:dyDescent="0.2">
      <c r="A3952" s="1" t="d">
        <v>2023-03-03</v>
      </c>
      <c r="B3952" s="45">
        <v>-1</v>
      </c>
      <c r="C3952" t="s">
        <v>77</v>
      </c>
      <c r="D3952" t="str">
        <f>_xlfn.XLOOKUP(Table2[[#This Row],[Patron Group]],$R$10:$R$24,$S$10:$S$24)</f>
        <v>Undergraduate</v>
      </c>
      <c r="E3952" s="1" t="d">
        <v>2023-03-03</v>
      </c>
      <c r="F3952" t="s">
        <v>1369</v>
      </c>
      <c r="G3952" t="s">
        <v>2265</v>
      </c>
      <c r="H3952" t="str">
        <f>_xlfn.XLOOKUP(Table2[[#This Row],[Unique BarCode]],$N$10:$N$37,$O$10:$O$37)</f>
        <v>IPHONE</v>
      </c>
      <c r="I3952" t="str">
        <f>_xlfn.XLOOKUP(Table2[[#This Row],[Unique BarCode]],$N$10:$N$37,$P$10:$P$37)</f>
        <v>Charger</v>
      </c>
      <c r="J3952" t="s">
        <v>8</v>
      </c>
      <c r="K3952" t="s">
        <v>1370</v>
      </c>
      <c r="L3952">
        <v>1</v>
      </c>
    </row>
    <row r="3953" spans="1:12" x14ac:dyDescent="0.2">
      <c r="A3953" s="1" t="d">
        <v>2023-03-03</v>
      </c>
      <c r="B3953" s="45">
        <v>-1</v>
      </c>
      <c r="C3953" t="s">
        <v>77</v>
      </c>
      <c r="D3953" t="str">
        <f>_xlfn.XLOOKUP(Table2[[#This Row],[Patron Group]],$R$10:$R$24,$S$10:$S$24)</f>
        <v>Undergraduate</v>
      </c>
      <c r="E3953" s="1" t="d">
        <v>2023-03-03</v>
      </c>
      <c r="F3953" t="s">
        <v>1497</v>
      </c>
      <c r="G3953" t="s">
        <v>2265</v>
      </c>
      <c r="H3953" t="str">
        <f>_xlfn.XLOOKUP(Table2[[#This Row],[Unique BarCode]],$N$10:$N$37,$O$10:$O$37)</f>
        <v>IPHONE</v>
      </c>
      <c r="I3953" t="str">
        <f>_xlfn.XLOOKUP(Table2[[#This Row],[Unique BarCode]],$N$10:$N$37,$P$10:$P$37)</f>
        <v>Charger</v>
      </c>
      <c r="J3953" t="s">
        <v>8</v>
      </c>
      <c r="L3953">
        <v>1</v>
      </c>
    </row>
    <row r="3954" spans="1:12" x14ac:dyDescent="0.2">
      <c r="A3954" s="1" t="d">
        <v>2023-03-03</v>
      </c>
      <c r="B3954" s="45">
        <v>-1</v>
      </c>
      <c r="C3954" t="s">
        <v>77</v>
      </c>
      <c r="D3954" t="str">
        <f>_xlfn.XLOOKUP(Table2[[#This Row],[Patron Group]],$R$10:$R$24,$S$10:$S$24)</f>
        <v>Undergraduate</v>
      </c>
      <c r="E3954" s="1" t="d">
        <v>2023-03-03</v>
      </c>
      <c r="F3954" t="s">
        <v>86</v>
      </c>
      <c r="G3954" t="s">
        <v>2265</v>
      </c>
      <c r="H3954" t="str">
        <f>_xlfn.XLOOKUP(Table2[[#This Row],[Unique BarCode]],$N$10:$N$37,$O$10:$O$37)</f>
        <v>IPHONE</v>
      </c>
      <c r="I3954" t="str">
        <f>_xlfn.XLOOKUP(Table2[[#This Row],[Unique BarCode]],$N$10:$N$37,$P$10:$P$37)</f>
        <v>Charger</v>
      </c>
      <c r="J3954" t="s">
        <v>8</v>
      </c>
      <c r="K3954" t="s">
        <v>87</v>
      </c>
      <c r="L3954">
        <v>1</v>
      </c>
    </row>
    <row r="3955" spans="1:12" x14ac:dyDescent="0.2">
      <c r="A3955" s="1" t="d">
        <v>2023-03-03</v>
      </c>
      <c r="B3955" s="45">
        <v>-1</v>
      </c>
      <c r="C3955" t="s">
        <v>77</v>
      </c>
      <c r="D3955" t="str">
        <f>_xlfn.XLOOKUP(Table2[[#This Row],[Patron Group]],$R$10:$R$24,$S$10:$S$24)</f>
        <v>Undergraduate</v>
      </c>
      <c r="E3955" s="1" t="d">
        <v>2023-03-03</v>
      </c>
      <c r="F3955" t="s">
        <v>29</v>
      </c>
      <c r="G3955" t="s">
        <v>2265</v>
      </c>
      <c r="H3955" t="str">
        <f>_xlfn.XLOOKUP(Table2[[#This Row],[Unique BarCode]],$N$10:$N$37,$O$10:$O$37)</f>
        <v>IPHONE</v>
      </c>
      <c r="I3955" t="str">
        <f>_xlfn.XLOOKUP(Table2[[#This Row],[Unique BarCode]],$N$10:$N$37,$P$10:$P$37)</f>
        <v>Charger</v>
      </c>
      <c r="J3955" t="s">
        <v>8</v>
      </c>
      <c r="K3955" t="s">
        <v>30</v>
      </c>
      <c r="L3955">
        <v>1</v>
      </c>
    </row>
    <row r="3956" spans="1:12" x14ac:dyDescent="0.2">
      <c r="A3956" s="1" t="d">
        <v>2023-03-03</v>
      </c>
      <c r="B3956" s="45">
        <v>-1</v>
      </c>
      <c r="C3956" t="s">
        <v>77</v>
      </c>
      <c r="D3956" t="str">
        <f>_xlfn.XLOOKUP(Table2[[#This Row],[Patron Group]],$R$10:$R$24,$S$10:$S$24)</f>
        <v>Undergraduate</v>
      </c>
      <c r="E3956" s="1" t="d">
        <v>2023-03-03</v>
      </c>
      <c r="F3956" t="s">
        <v>1967</v>
      </c>
      <c r="G3956" t="s">
        <v>2268</v>
      </c>
      <c r="H3956" t="str">
        <f>_xlfn.XLOOKUP(Table2[[#This Row],[Unique BarCode]],$N$10:$N$37,$O$10:$O$37)</f>
        <v>MACCHRG</v>
      </c>
      <c r="I3956" t="str">
        <f>_xlfn.XLOOKUP(Table2[[#This Row],[Unique BarCode]],$N$10:$N$37,$P$10:$P$37)</f>
        <v>Charger</v>
      </c>
      <c r="J3956" t="s">
        <v>68</v>
      </c>
      <c r="K3956" t="s">
        <v>1968</v>
      </c>
      <c r="L3956">
        <v>1</v>
      </c>
    </row>
    <row r="3957" spans="1:12" x14ac:dyDescent="0.2">
      <c r="A3957" s="1" t="d">
        <v>2023-03-03</v>
      </c>
      <c r="B3957" s="45">
        <v>-1</v>
      </c>
      <c r="C3957" t="s">
        <v>77</v>
      </c>
      <c r="D3957" t="str">
        <f>_xlfn.XLOOKUP(Table2[[#This Row],[Patron Group]],$R$10:$R$24,$S$10:$S$24)</f>
        <v>Undergraduate</v>
      </c>
      <c r="E3957" s="1" t="d">
        <v>2023-03-03</v>
      </c>
      <c r="F3957" t="s">
        <v>267</v>
      </c>
      <c r="G3957" t="s">
        <v>2268</v>
      </c>
      <c r="H3957" t="str">
        <f>_xlfn.XLOOKUP(Table2[[#This Row],[Unique BarCode]],$N$10:$N$37,$O$10:$O$37)</f>
        <v>MACCHRG</v>
      </c>
      <c r="I3957" t="str">
        <f>_xlfn.XLOOKUP(Table2[[#This Row],[Unique BarCode]],$N$10:$N$37,$P$10:$P$37)</f>
        <v>Charger</v>
      </c>
      <c r="J3957" t="s">
        <v>8</v>
      </c>
      <c r="K3957" t="s">
        <v>268</v>
      </c>
      <c r="L3957">
        <v>1</v>
      </c>
    </row>
    <row r="3958" spans="1:12" x14ac:dyDescent="0.2">
      <c r="A3958" s="1" t="d">
        <v>2023-03-03</v>
      </c>
      <c r="B3958" s="45">
        <v>-1</v>
      </c>
      <c r="C3958" t="s">
        <v>77</v>
      </c>
      <c r="D3958" t="str">
        <f>_xlfn.XLOOKUP(Table2[[#This Row],[Patron Group]],$R$10:$R$24,$S$10:$S$24)</f>
        <v>Undergraduate</v>
      </c>
      <c r="E3958" s="1" t="d">
        <v>2023-03-03</v>
      </c>
      <c r="F3958" t="s">
        <v>1688</v>
      </c>
      <c r="G3958" t="s">
        <v>2296</v>
      </c>
      <c r="H3958" t="str">
        <f>_xlfn.XLOOKUP(Table2[[#This Row],[Unique BarCode]],$N$10:$N$37,$O$10:$O$37)</f>
        <v>MACUSBC</v>
      </c>
      <c r="I3958" t="str">
        <f>_xlfn.XLOOKUP(Table2[[#This Row],[Unique BarCode]],$N$10:$N$37,$P$10:$P$37)</f>
        <v>Charger</v>
      </c>
      <c r="J3958" t="s">
        <v>8</v>
      </c>
      <c r="K3958" t="s">
        <v>225</v>
      </c>
      <c r="L3958">
        <v>1</v>
      </c>
    </row>
    <row r="3959" spans="1:12" x14ac:dyDescent="0.2">
      <c r="A3959" s="1" t="d">
        <v>2023-03-03</v>
      </c>
      <c r="B3959" s="45">
        <v>-1</v>
      </c>
      <c r="C3959" t="s">
        <v>77</v>
      </c>
      <c r="D3959" t="str">
        <f>_xlfn.XLOOKUP(Table2[[#This Row],[Patron Group]],$R$10:$R$24,$S$10:$S$24)</f>
        <v>Undergraduate</v>
      </c>
      <c r="E3959" s="1" t="d">
        <v>2023-03-03</v>
      </c>
      <c r="F3959" t="s">
        <v>1777</v>
      </c>
      <c r="G3959" t="s">
        <v>2296</v>
      </c>
      <c r="H3959" t="str">
        <f>_xlfn.XLOOKUP(Table2[[#This Row],[Unique BarCode]],$N$10:$N$37,$O$10:$O$37)</f>
        <v>MACUSBC</v>
      </c>
      <c r="I3959" t="str">
        <f>_xlfn.XLOOKUP(Table2[[#This Row],[Unique BarCode]],$N$10:$N$37,$P$10:$P$37)</f>
        <v>Charger</v>
      </c>
      <c r="J3959" t="s">
        <v>128</v>
      </c>
      <c r="K3959" t="s">
        <v>1287</v>
      </c>
      <c r="L3959">
        <v>1</v>
      </c>
    </row>
    <row r="3960" spans="1:12" x14ac:dyDescent="0.2">
      <c r="A3960" s="1" t="d">
        <v>2023-03-03</v>
      </c>
      <c r="B3960" s="45">
        <v>-1</v>
      </c>
      <c r="C3960" t="s">
        <v>77</v>
      </c>
      <c r="D3960" t="str">
        <f>_xlfn.XLOOKUP(Table2[[#This Row],[Patron Group]],$R$10:$R$24,$S$10:$S$24)</f>
        <v>Undergraduate</v>
      </c>
      <c r="E3960" s="1" t="d">
        <v>2023-03-03</v>
      </c>
      <c r="F3960" t="s">
        <v>1614</v>
      </c>
      <c r="G3960" t="s">
        <v>2296</v>
      </c>
      <c r="H3960" t="str">
        <f>_xlfn.XLOOKUP(Table2[[#This Row],[Unique BarCode]],$N$10:$N$37,$O$10:$O$37)</f>
        <v>MACUSBC</v>
      </c>
      <c r="I3960" t="str">
        <f>_xlfn.XLOOKUP(Table2[[#This Row],[Unique BarCode]],$N$10:$N$37,$P$10:$P$37)</f>
        <v>Charger</v>
      </c>
      <c r="J3960" t="s">
        <v>8</v>
      </c>
      <c r="K3960" t="s">
        <v>94</v>
      </c>
      <c r="L3960">
        <v>1</v>
      </c>
    </row>
    <row r="3961" spans="1:12" x14ac:dyDescent="0.2">
      <c r="A3961" s="1" t="d">
        <v>2023-03-03</v>
      </c>
      <c r="B3961" s="45">
        <v>-1</v>
      </c>
      <c r="C3961" t="s">
        <v>77</v>
      </c>
      <c r="D3961" t="str">
        <f>_xlfn.XLOOKUP(Table2[[#This Row],[Patron Group]],$R$10:$R$24,$S$10:$S$24)</f>
        <v>Undergraduate</v>
      </c>
      <c r="E3961" s="1" t="d">
        <v>2023-03-03</v>
      </c>
      <c r="F3961" t="s">
        <v>1835</v>
      </c>
      <c r="G3961" t="s">
        <v>2296</v>
      </c>
      <c r="H3961" t="str">
        <f>_xlfn.XLOOKUP(Table2[[#This Row],[Unique BarCode]],$N$10:$N$37,$O$10:$O$37)</f>
        <v>MACUSBC</v>
      </c>
      <c r="I3961" t="str">
        <f>_xlfn.XLOOKUP(Table2[[#This Row],[Unique BarCode]],$N$10:$N$37,$P$10:$P$37)</f>
        <v>Charger</v>
      </c>
      <c r="J3961" t="s">
        <v>8</v>
      </c>
      <c r="L3961">
        <v>1</v>
      </c>
    </row>
    <row r="3962" spans="1:12" x14ac:dyDescent="0.2">
      <c r="A3962" s="1" t="d">
        <v>2023-03-03</v>
      </c>
      <c r="B3962" s="45">
        <v>-1</v>
      </c>
      <c r="C3962" t="s">
        <v>77</v>
      </c>
      <c r="D3962" t="str">
        <f>_xlfn.XLOOKUP(Table2[[#This Row],[Patron Group]],$R$10:$R$24,$S$10:$S$24)</f>
        <v>Undergraduate</v>
      </c>
      <c r="E3962" s="1" t="d">
        <v>2023-03-03</v>
      </c>
      <c r="F3962" t="s">
        <v>845</v>
      </c>
      <c r="G3962" t="s">
        <v>2271</v>
      </c>
      <c r="H3962" t="str">
        <f>_xlfn.XLOOKUP(Table2[[#This Row],[Unique BarCode]],$N$10:$N$37,$O$10:$O$37)</f>
        <v>OMNI</v>
      </c>
      <c r="I3962" t="str">
        <f>_xlfn.XLOOKUP(Table2[[#This Row],[Unique BarCode]],$N$10:$N$37,$P$10:$P$37)</f>
        <v>Charger</v>
      </c>
      <c r="J3962" t="s">
        <v>49</v>
      </c>
      <c r="K3962" t="s">
        <v>846</v>
      </c>
      <c r="L3962">
        <v>1</v>
      </c>
    </row>
    <row r="3963" spans="1:12" x14ac:dyDescent="0.2">
      <c r="A3963" s="1" t="d">
        <v>2023-03-03</v>
      </c>
      <c r="B3963" s="45">
        <v>-1</v>
      </c>
      <c r="C3963" t="s">
        <v>77</v>
      </c>
      <c r="D3963" t="str">
        <f>_xlfn.XLOOKUP(Table2[[#This Row],[Patron Group]],$R$10:$R$24,$S$10:$S$24)</f>
        <v>Undergraduate</v>
      </c>
      <c r="E3963" s="1" t="d">
        <v>2023-03-03</v>
      </c>
      <c r="F3963" t="s">
        <v>1035</v>
      </c>
      <c r="G3963" t="s">
        <v>2271</v>
      </c>
      <c r="H3963" t="str">
        <f>_xlfn.XLOOKUP(Table2[[#This Row],[Unique BarCode]],$N$10:$N$37,$O$10:$O$37)</f>
        <v>OMNI</v>
      </c>
      <c r="I3963" t="str">
        <f>_xlfn.XLOOKUP(Table2[[#This Row],[Unique BarCode]],$N$10:$N$37,$P$10:$P$37)</f>
        <v>Charger</v>
      </c>
      <c r="J3963" t="s">
        <v>49</v>
      </c>
      <c r="K3963" t="s">
        <v>1036</v>
      </c>
      <c r="L3963">
        <v>1</v>
      </c>
    </row>
    <row r="3964" spans="1:12" x14ac:dyDescent="0.2">
      <c r="A3964" s="1" t="d">
        <v>2023-03-03</v>
      </c>
      <c r="B3964" s="45">
        <v>-1</v>
      </c>
      <c r="C3964" t="s">
        <v>77</v>
      </c>
      <c r="D3964" t="str">
        <f>_xlfn.XLOOKUP(Table2[[#This Row],[Patron Group]],$R$10:$R$24,$S$10:$S$24)</f>
        <v>Undergraduate</v>
      </c>
      <c r="E3964" s="1" t="d">
        <v>2023-03-03</v>
      </c>
      <c r="F3964" t="s">
        <v>479</v>
      </c>
      <c r="G3964" t="s">
        <v>2271</v>
      </c>
      <c r="H3964" t="str">
        <f>_xlfn.XLOOKUP(Table2[[#This Row],[Unique BarCode]],$N$10:$N$37,$O$10:$O$37)</f>
        <v>OMNI</v>
      </c>
      <c r="I3964" t="str">
        <f>_xlfn.XLOOKUP(Table2[[#This Row],[Unique BarCode]],$N$10:$N$37,$P$10:$P$37)</f>
        <v>Charger</v>
      </c>
      <c r="J3964" t="s">
        <v>68</v>
      </c>
      <c r="K3964" t="s">
        <v>480</v>
      </c>
      <c r="L3964">
        <v>1</v>
      </c>
    </row>
    <row r="3965" spans="1:12" x14ac:dyDescent="0.2">
      <c r="A3965" s="1" t="d">
        <v>2023-03-03</v>
      </c>
      <c r="B3965" s="45">
        <v>-1</v>
      </c>
      <c r="C3965" t="s">
        <v>77</v>
      </c>
      <c r="D3965" t="str">
        <f>_xlfn.XLOOKUP(Table2[[#This Row],[Patron Group]],$R$10:$R$24,$S$10:$S$24)</f>
        <v>Undergraduate</v>
      </c>
      <c r="E3965" s="1" t="d">
        <v>2023-03-03</v>
      </c>
      <c r="F3965" t="s">
        <v>711</v>
      </c>
      <c r="G3965" t="s">
        <v>2271</v>
      </c>
      <c r="H3965" t="str">
        <f>_xlfn.XLOOKUP(Table2[[#This Row],[Unique BarCode]],$N$10:$N$37,$O$10:$O$37)</f>
        <v>OMNI</v>
      </c>
      <c r="I3965" t="str">
        <f>_xlfn.XLOOKUP(Table2[[#This Row],[Unique BarCode]],$N$10:$N$37,$P$10:$P$37)</f>
        <v>Charger</v>
      </c>
      <c r="J3965" t="s">
        <v>68</v>
      </c>
      <c r="K3965" t="s">
        <v>712</v>
      </c>
      <c r="L3965">
        <v>1</v>
      </c>
    </row>
    <row r="3966" spans="1:12" x14ac:dyDescent="0.2">
      <c r="A3966" s="1" t="d">
        <v>2023-03-03</v>
      </c>
      <c r="B3966" s="45">
        <v>-1</v>
      </c>
      <c r="C3966" t="s">
        <v>77</v>
      </c>
      <c r="D3966" t="str">
        <f>_xlfn.XLOOKUP(Table2[[#This Row],[Patron Group]],$R$10:$R$24,$S$10:$S$24)</f>
        <v>Undergraduate</v>
      </c>
      <c r="E3966" s="1" t="d">
        <v>2023-03-03</v>
      </c>
      <c r="F3966" t="s">
        <v>1680</v>
      </c>
      <c r="G3966" t="s">
        <v>2271</v>
      </c>
      <c r="H3966" t="str">
        <f>_xlfn.XLOOKUP(Table2[[#This Row],[Unique BarCode]],$N$10:$N$37,$O$10:$O$37)</f>
        <v>OMNI</v>
      </c>
      <c r="I3966" t="str">
        <f>_xlfn.XLOOKUP(Table2[[#This Row],[Unique BarCode]],$N$10:$N$37,$P$10:$P$37)</f>
        <v>Charger</v>
      </c>
      <c r="J3966" t="s">
        <v>8</v>
      </c>
      <c r="K3966" t="s">
        <v>1681</v>
      </c>
      <c r="L3966">
        <v>1</v>
      </c>
    </row>
    <row r="3967" spans="1:12" x14ac:dyDescent="0.2">
      <c r="A3967" s="1" t="d">
        <v>2023-03-03</v>
      </c>
      <c r="B3967" s="45">
        <v>-1</v>
      </c>
      <c r="C3967" t="s">
        <v>77</v>
      </c>
      <c r="D3967" t="str">
        <f>_xlfn.XLOOKUP(Table2[[#This Row],[Patron Group]],$R$10:$R$24,$S$10:$S$24)</f>
        <v>Undergraduate</v>
      </c>
      <c r="E3967" s="1" t="d">
        <v>2023-03-03</v>
      </c>
      <c r="F3967" t="s">
        <v>229</v>
      </c>
      <c r="G3967" t="s">
        <v>2272</v>
      </c>
      <c r="H3967" t="str">
        <f>_xlfn.XLOOKUP(Table2[[#This Row],[Unique BarCode]],$N$10:$N$37,$O$10:$O$37)</f>
        <v>WALLADPT</v>
      </c>
      <c r="I3967" t="str">
        <f>_xlfn.XLOOKUP(Table2[[#This Row],[Unique BarCode]],$N$10:$N$37,$P$10:$P$37)</f>
        <v>Charger</v>
      </c>
      <c r="J3967" t="s">
        <v>49</v>
      </c>
      <c r="K3967" t="s">
        <v>230</v>
      </c>
      <c r="L3967">
        <v>1</v>
      </c>
    </row>
    <row r="3968" spans="1:12" x14ac:dyDescent="0.2">
      <c r="A3968" s="1" t="d">
        <v>2023-03-03</v>
      </c>
      <c r="B3968" s="45">
        <v>-1</v>
      </c>
      <c r="C3968" t="s">
        <v>77</v>
      </c>
      <c r="D3968" t="str">
        <f>_xlfn.XLOOKUP(Table2[[#This Row],[Patron Group]],$R$10:$R$24,$S$10:$S$24)</f>
        <v>Undergraduate</v>
      </c>
      <c r="E3968" s="1" t="d">
        <v>2023-03-03</v>
      </c>
      <c r="F3968" t="s">
        <v>43</v>
      </c>
      <c r="G3968" t="s">
        <v>2272</v>
      </c>
      <c r="H3968" t="str">
        <f>_xlfn.XLOOKUP(Table2[[#This Row],[Unique BarCode]],$N$10:$N$37,$O$10:$O$37)</f>
        <v>WALLADPT</v>
      </c>
      <c r="I3968" t="str">
        <f>_xlfn.XLOOKUP(Table2[[#This Row],[Unique BarCode]],$N$10:$N$37,$P$10:$P$37)</f>
        <v>Charger</v>
      </c>
      <c r="J3968" t="s">
        <v>8</v>
      </c>
      <c r="K3968" t="s">
        <v>44</v>
      </c>
      <c r="L3968">
        <v>1</v>
      </c>
    </row>
    <row r="3969" spans="1:12" x14ac:dyDescent="0.2">
      <c r="A3969" s="1" t="d">
        <v>2023-03-03</v>
      </c>
      <c r="B3969" s="45">
        <v>-1</v>
      </c>
      <c r="C3969" t="s">
        <v>77</v>
      </c>
      <c r="D3969" t="str">
        <f>_xlfn.XLOOKUP(Table2[[#This Row],[Patron Group]],$R$10:$R$24,$S$10:$S$24)</f>
        <v>Undergraduate</v>
      </c>
      <c r="E3969" s="1" t="d">
        <v>2023-03-03</v>
      </c>
      <c r="F3969" t="s">
        <v>274</v>
      </c>
      <c r="G3969" t="s">
        <v>2272</v>
      </c>
      <c r="H3969" t="str">
        <f>_xlfn.XLOOKUP(Table2[[#This Row],[Unique BarCode]],$N$10:$N$37,$O$10:$O$37)</f>
        <v>WALLADPT</v>
      </c>
      <c r="I3969" t="str">
        <f>_xlfn.XLOOKUP(Table2[[#This Row],[Unique BarCode]],$N$10:$N$37,$P$10:$P$37)</f>
        <v>Charger</v>
      </c>
      <c r="J3969" t="s">
        <v>8</v>
      </c>
      <c r="L3969">
        <v>1</v>
      </c>
    </row>
    <row r="3970" spans="1:12" x14ac:dyDescent="0.2">
      <c r="A3970" s="1" t="d">
        <v>2023-03-03</v>
      </c>
      <c r="B3970" s="45">
        <v>-1</v>
      </c>
      <c r="C3970" t="s">
        <v>77</v>
      </c>
      <c r="D3970" t="str">
        <f>_xlfn.XLOOKUP(Table2[[#This Row],[Patron Group]],$R$10:$R$24,$S$10:$S$24)</f>
        <v>Undergraduate</v>
      </c>
      <c r="E3970" s="1" t="d">
        <v>2023-03-03</v>
      </c>
      <c r="F3970" t="s">
        <v>856</v>
      </c>
      <c r="G3970" t="s">
        <v>2272</v>
      </c>
      <c r="H3970" t="str">
        <f>_xlfn.XLOOKUP(Table2[[#This Row],[Unique BarCode]],$N$10:$N$37,$O$10:$O$37)</f>
        <v>WALLADPT</v>
      </c>
      <c r="I3970" t="str">
        <f>_xlfn.XLOOKUP(Table2[[#This Row],[Unique BarCode]],$N$10:$N$37,$P$10:$P$37)</f>
        <v>Charger</v>
      </c>
      <c r="J3970" t="s">
        <v>8</v>
      </c>
      <c r="L3970">
        <v>1</v>
      </c>
    </row>
    <row r="3971" spans="1:12" x14ac:dyDescent="0.2">
      <c r="A3971" s="1" t="d">
        <v>2023-03-03</v>
      </c>
      <c r="B3971" s="45">
        <v>-1</v>
      </c>
      <c r="C3971" t="s">
        <v>77</v>
      </c>
      <c r="D3971" t="str">
        <f>_xlfn.XLOOKUP(Table2[[#This Row],[Patron Group]],$R$10:$R$24,$S$10:$S$24)</f>
        <v>Undergraduate</v>
      </c>
      <c r="E3971" s="1" t="d">
        <v>2023-03-03</v>
      </c>
      <c r="F3971" t="s">
        <v>482</v>
      </c>
      <c r="G3971" t="s">
        <v>2272</v>
      </c>
      <c r="H3971" t="str">
        <f>_xlfn.XLOOKUP(Table2[[#This Row],[Unique BarCode]],$N$10:$N$37,$O$10:$O$37)</f>
        <v>WALLADPT</v>
      </c>
      <c r="I3971" t="str">
        <f>_xlfn.XLOOKUP(Table2[[#This Row],[Unique BarCode]],$N$10:$N$37,$P$10:$P$37)</f>
        <v>Charger</v>
      </c>
      <c r="J3971" t="s">
        <v>8</v>
      </c>
      <c r="L3971">
        <v>1</v>
      </c>
    </row>
    <row r="3972" spans="1:12" x14ac:dyDescent="0.2">
      <c r="A3972" s="1" t="d">
        <v>2023-03-03</v>
      </c>
      <c r="B3972" s="45">
        <v>-1</v>
      </c>
      <c r="C3972" t="s">
        <v>77</v>
      </c>
      <c r="D3972" t="str">
        <f>_xlfn.XLOOKUP(Table2[[#This Row],[Patron Group]],$R$10:$R$24,$S$10:$S$24)</f>
        <v>Undergraduate</v>
      </c>
      <c r="E3972" s="1" t="d">
        <v>2023-03-03</v>
      </c>
      <c r="F3972" t="s">
        <v>1422</v>
      </c>
      <c r="G3972" t="s">
        <v>2272</v>
      </c>
      <c r="H3972" t="str">
        <f>_xlfn.XLOOKUP(Table2[[#This Row],[Unique BarCode]],$N$10:$N$37,$O$10:$O$37)</f>
        <v>WALLADPT</v>
      </c>
      <c r="I3972" t="str">
        <f>_xlfn.XLOOKUP(Table2[[#This Row],[Unique BarCode]],$N$10:$N$37,$P$10:$P$37)</f>
        <v>Charger</v>
      </c>
      <c r="J3972" t="s">
        <v>8</v>
      </c>
      <c r="L3972">
        <v>1</v>
      </c>
    </row>
    <row r="3973" spans="1:12" x14ac:dyDescent="0.2">
      <c r="A3973" s="1" t="d">
        <v>2023-03-03</v>
      </c>
      <c r="B3973" s="45">
        <v>-1</v>
      </c>
      <c r="C3973" t="s">
        <v>77</v>
      </c>
      <c r="D3973" t="str">
        <f>_xlfn.XLOOKUP(Table2[[#This Row],[Patron Group]],$R$10:$R$24,$S$10:$S$24)</f>
        <v>Undergraduate</v>
      </c>
      <c r="E3973" s="1" t="d">
        <v>2023-03-03</v>
      </c>
      <c r="F3973" t="s">
        <v>560</v>
      </c>
      <c r="G3973" t="s">
        <v>2272</v>
      </c>
      <c r="H3973" t="str">
        <f>_xlfn.XLOOKUP(Table2[[#This Row],[Unique BarCode]],$N$10:$N$37,$O$10:$O$37)</f>
        <v>WALLADPT</v>
      </c>
      <c r="I3973" t="str">
        <f>_xlfn.XLOOKUP(Table2[[#This Row],[Unique BarCode]],$N$10:$N$37,$P$10:$P$37)</f>
        <v>Charger</v>
      </c>
      <c r="J3973" t="s">
        <v>8</v>
      </c>
      <c r="L3973">
        <v>1</v>
      </c>
    </row>
    <row r="3974" spans="1:12" x14ac:dyDescent="0.2">
      <c r="A3974" s="1" t="d">
        <v>2023-03-03</v>
      </c>
      <c r="B3974" s="45">
        <v>-1</v>
      </c>
      <c r="C3974" t="s">
        <v>77</v>
      </c>
      <c r="D3974" t="str">
        <f>_xlfn.XLOOKUP(Table2[[#This Row],[Patron Group]],$R$10:$R$24,$S$10:$S$24)</f>
        <v>Undergraduate</v>
      </c>
      <c r="E3974" s="1" t="d">
        <v>2023-03-06</v>
      </c>
      <c r="F3974" t="s">
        <v>78</v>
      </c>
      <c r="G3974" t="s">
        <v>2276</v>
      </c>
      <c r="H3974" t="str">
        <f>_xlfn.XLOOKUP(Table2[[#This Row],[Unique BarCode]],$N$10:$N$37,$O$10:$O$37)</f>
        <v>CALC</v>
      </c>
      <c r="I3974" t="str">
        <f>_xlfn.XLOOKUP(Table2[[#This Row],[Unique BarCode]],$N$10:$N$37,$P$10:$P$37)</f>
        <v>Accessory</v>
      </c>
      <c r="J3974" t="s">
        <v>8</v>
      </c>
      <c r="K3974" t="s">
        <v>79</v>
      </c>
      <c r="L3974">
        <v>1</v>
      </c>
    </row>
    <row r="3975" spans="1:12" x14ac:dyDescent="0.2">
      <c r="A3975" s="1" t="d">
        <v>2023-03-03</v>
      </c>
      <c r="B3975" s="45">
        <v>-1</v>
      </c>
      <c r="C3975" t="s">
        <v>77</v>
      </c>
      <c r="D3975" t="str">
        <f>_xlfn.XLOOKUP(Table2[[#This Row],[Patron Group]],$R$10:$R$24,$S$10:$S$24)</f>
        <v>Undergraduate</v>
      </c>
      <c r="E3975" s="1" t="d">
        <v>2023-03-06</v>
      </c>
      <c r="F3975" t="s">
        <v>1401</v>
      </c>
      <c r="G3975" t="s">
        <v>2276</v>
      </c>
      <c r="H3975" t="str">
        <f>_xlfn.XLOOKUP(Table2[[#This Row],[Unique BarCode]],$N$10:$N$37,$O$10:$O$37)</f>
        <v>CALC</v>
      </c>
      <c r="I3975" t="str">
        <f>_xlfn.XLOOKUP(Table2[[#This Row],[Unique BarCode]],$N$10:$N$37,$P$10:$P$37)</f>
        <v>Accessory</v>
      </c>
      <c r="J3975" t="s">
        <v>8</v>
      </c>
      <c r="L3975">
        <v>1</v>
      </c>
    </row>
    <row r="3976" spans="1:12" x14ac:dyDescent="0.2">
      <c r="A3976" s="1" t="d">
        <v>2023-03-03</v>
      </c>
      <c r="B3976" s="45">
        <v>-1</v>
      </c>
      <c r="C3976" t="s">
        <v>77</v>
      </c>
      <c r="D3976" t="str">
        <f>_xlfn.XLOOKUP(Table2[[#This Row],[Patron Group]],$R$10:$R$24,$S$10:$S$24)</f>
        <v>Undergraduate</v>
      </c>
      <c r="E3976" s="1" t="d">
        <v>2023-03-10</v>
      </c>
      <c r="F3976" t="s">
        <v>1969</v>
      </c>
      <c r="G3976" t="s">
        <v>2273</v>
      </c>
      <c r="H3976" t="str">
        <f>_xlfn.XLOOKUP(Table2[[#This Row],[Unique BarCode]],$N$10:$N$37,$O$10:$O$37)</f>
        <v>ChromeBook</v>
      </c>
      <c r="I3976" t="str">
        <f>_xlfn.XLOOKUP(Table2[[#This Row],[Unique BarCode]],$N$10:$N$37,$P$10:$P$37)</f>
        <v>Device</v>
      </c>
      <c r="J3976" t="s">
        <v>8</v>
      </c>
      <c r="K3976" t="s">
        <v>1704</v>
      </c>
      <c r="L3976">
        <v>1</v>
      </c>
    </row>
    <row r="3977" spans="1:12" x14ac:dyDescent="0.2">
      <c r="A3977" s="1" t="d">
        <v>2023-03-03</v>
      </c>
      <c r="B3977" s="45">
        <v>-1</v>
      </c>
      <c r="C3977" t="s">
        <v>77</v>
      </c>
      <c r="D3977" t="str">
        <f>_xlfn.XLOOKUP(Table2[[#This Row],[Patron Group]],$R$10:$R$24,$S$10:$S$24)</f>
        <v>Undergraduate</v>
      </c>
      <c r="E3977" s="1" t="d">
        <v>2023-03-10</v>
      </c>
      <c r="F3977" t="s">
        <v>1395</v>
      </c>
      <c r="G3977" t="s">
        <v>2273</v>
      </c>
      <c r="H3977" t="str">
        <f>_xlfn.XLOOKUP(Table2[[#This Row],[Unique BarCode]],$N$10:$N$37,$O$10:$O$37)</f>
        <v>ChromeBook</v>
      </c>
      <c r="I3977" t="str">
        <f>_xlfn.XLOOKUP(Table2[[#This Row],[Unique BarCode]],$N$10:$N$37,$P$10:$P$37)</f>
        <v>Device</v>
      </c>
      <c r="J3977" t="s">
        <v>13</v>
      </c>
      <c r="K3977" t="s">
        <v>1396</v>
      </c>
      <c r="L3977">
        <v>1</v>
      </c>
    </row>
    <row r="3978" spans="1:12" x14ac:dyDescent="0.2">
      <c r="A3978" s="1" t="d">
        <v>2023-03-03</v>
      </c>
      <c r="B3978" s="45">
        <v>-1</v>
      </c>
      <c r="C3978" t="s">
        <v>77</v>
      </c>
      <c r="D3978" t="str">
        <f>_xlfn.XLOOKUP(Table2[[#This Row],[Patron Group]],$R$10:$R$24,$S$10:$S$24)</f>
        <v>Undergraduate</v>
      </c>
      <c r="E3978" s="1" t="d">
        <v>2023-03-10</v>
      </c>
      <c r="F3978" t="s">
        <v>1970</v>
      </c>
      <c r="G3978" t="s">
        <v>2273</v>
      </c>
      <c r="H3978" t="str">
        <f>_xlfn.XLOOKUP(Table2[[#This Row],[Unique BarCode]],$N$10:$N$37,$O$10:$O$37)</f>
        <v>ChromeBook</v>
      </c>
      <c r="I3978" t="str">
        <f>_xlfn.XLOOKUP(Table2[[#This Row],[Unique BarCode]],$N$10:$N$37,$P$10:$P$37)</f>
        <v>Device</v>
      </c>
      <c r="J3978" t="s">
        <v>8</v>
      </c>
      <c r="K3978" t="s">
        <v>1971</v>
      </c>
      <c r="L3978">
        <v>1</v>
      </c>
    </row>
    <row r="3979" spans="1:12" x14ac:dyDescent="0.2">
      <c r="A3979" s="1" t="d">
        <v>2023-03-03</v>
      </c>
      <c r="B3979" s="45">
        <v>-1</v>
      </c>
      <c r="C3979" t="s">
        <v>77</v>
      </c>
      <c r="D3979" t="str">
        <f>_xlfn.XLOOKUP(Table2[[#This Row],[Patron Group]],$R$10:$R$24,$S$10:$S$24)</f>
        <v>Undergraduate</v>
      </c>
      <c r="E3979" s="1" t="d">
        <v>2023-03-10</v>
      </c>
      <c r="F3979" t="s">
        <v>867</v>
      </c>
      <c r="G3979" t="s">
        <v>2273</v>
      </c>
      <c r="H3979" t="str">
        <f>_xlfn.XLOOKUP(Table2[[#This Row],[Unique BarCode]],$N$10:$N$37,$O$10:$O$37)</f>
        <v>ChromeBook</v>
      </c>
      <c r="I3979" t="str">
        <f>_xlfn.XLOOKUP(Table2[[#This Row],[Unique BarCode]],$N$10:$N$37,$P$10:$P$37)</f>
        <v>Device</v>
      </c>
      <c r="J3979" t="s">
        <v>8</v>
      </c>
      <c r="K3979" t="s">
        <v>868</v>
      </c>
      <c r="L3979">
        <v>1</v>
      </c>
    </row>
    <row r="3980" spans="1:12" x14ac:dyDescent="0.2">
      <c r="A3980" s="1" t="d">
        <v>2023-03-03</v>
      </c>
      <c r="B3980" s="45">
        <v>-1</v>
      </c>
      <c r="C3980" t="s">
        <v>77</v>
      </c>
      <c r="D3980" t="str">
        <f>_xlfn.XLOOKUP(Table2[[#This Row],[Patron Group]],$R$10:$R$24,$S$10:$S$24)</f>
        <v>Undergraduate</v>
      </c>
      <c r="E3980" s="1" t="d">
        <v>2023-03-10</v>
      </c>
      <c r="F3980" t="s">
        <v>1972</v>
      </c>
      <c r="G3980" t="s">
        <v>2274</v>
      </c>
      <c r="H3980" t="str">
        <f>_xlfn.XLOOKUP(Table2[[#This Row],[Unique BarCode]],$N$10:$N$37,$O$10:$O$37)</f>
        <v>MacBook</v>
      </c>
      <c r="I3980" t="str">
        <f>_xlfn.XLOOKUP(Table2[[#This Row],[Unique BarCode]],$N$10:$N$37,$P$10:$P$37)</f>
        <v>Device</v>
      </c>
      <c r="J3980" t="s">
        <v>8</v>
      </c>
      <c r="K3980" t="s">
        <v>1973</v>
      </c>
      <c r="L3980">
        <v>1</v>
      </c>
    </row>
    <row r="3981" spans="1:12" x14ac:dyDescent="0.2">
      <c r="A3981" s="1" t="d">
        <v>2023-03-03</v>
      </c>
      <c r="B3981" s="45">
        <v>-1</v>
      </c>
      <c r="C3981" t="s">
        <v>77</v>
      </c>
      <c r="D3981" t="str">
        <f>_xlfn.XLOOKUP(Table2[[#This Row],[Patron Group]],$R$10:$R$24,$S$10:$S$24)</f>
        <v>Undergraduate</v>
      </c>
      <c r="E3981" s="1" t="d">
        <v>2023-03-10</v>
      </c>
      <c r="F3981" t="s">
        <v>1974</v>
      </c>
      <c r="G3981" t="s">
        <v>2274</v>
      </c>
      <c r="H3981" t="str">
        <f>_xlfn.XLOOKUP(Table2[[#This Row],[Unique BarCode]],$N$10:$N$37,$O$10:$O$37)</f>
        <v>MacBook</v>
      </c>
      <c r="I3981" t="str">
        <f>_xlfn.XLOOKUP(Table2[[#This Row],[Unique BarCode]],$N$10:$N$37,$P$10:$P$37)</f>
        <v>Device</v>
      </c>
      <c r="J3981" t="s">
        <v>8</v>
      </c>
      <c r="K3981" t="s">
        <v>1974</v>
      </c>
      <c r="L3981">
        <v>1</v>
      </c>
    </row>
    <row r="3982" spans="1:12" x14ac:dyDescent="0.2">
      <c r="A3982" s="1" t="d">
        <v>2023-03-03</v>
      </c>
      <c r="B3982" s="45">
        <v>-1</v>
      </c>
      <c r="C3982" t="s">
        <v>77</v>
      </c>
      <c r="D3982" t="str">
        <f>_xlfn.XLOOKUP(Table2[[#This Row],[Patron Group]],$R$10:$R$24,$S$10:$S$24)</f>
        <v>Undergraduate</v>
      </c>
      <c r="E3982" s="1" t="d">
        <v>2023-03-10</v>
      </c>
      <c r="F3982" t="s">
        <v>1975</v>
      </c>
      <c r="G3982" t="s">
        <v>2275</v>
      </c>
      <c r="H3982" t="str">
        <f>_xlfn.XLOOKUP(Table2[[#This Row],[Unique BarCode]],$N$10:$N$37,$O$10:$O$37)</f>
        <v>iPad</v>
      </c>
      <c r="I3982" t="str">
        <f>_xlfn.XLOOKUP(Table2[[#This Row],[Unique BarCode]],$N$10:$N$37,$P$10:$P$37)</f>
        <v>Device</v>
      </c>
      <c r="J3982" t="s">
        <v>8</v>
      </c>
      <c r="K3982" t="s">
        <v>1976</v>
      </c>
      <c r="L3982">
        <v>1</v>
      </c>
    </row>
    <row r="3983" spans="1:12" x14ac:dyDescent="0.2">
      <c r="A3983" s="1" t="d">
        <v>2023-03-03</v>
      </c>
      <c r="B3983" s="45">
        <v>-1</v>
      </c>
      <c r="C3983" t="s">
        <v>77</v>
      </c>
      <c r="D3983" t="str">
        <f>_xlfn.XLOOKUP(Table2[[#This Row],[Patron Group]],$R$10:$R$24,$S$10:$S$24)</f>
        <v>Undergraduate</v>
      </c>
      <c r="E3983" s="1" t="d">
        <v>2023-03-10</v>
      </c>
      <c r="F3983" t="s">
        <v>1870</v>
      </c>
      <c r="G3983" t="s">
        <v>2275</v>
      </c>
      <c r="H3983" t="str">
        <f>_xlfn.XLOOKUP(Table2[[#This Row],[Unique BarCode]],$N$10:$N$37,$O$10:$O$37)</f>
        <v>iPad</v>
      </c>
      <c r="I3983" t="str">
        <f>_xlfn.XLOOKUP(Table2[[#This Row],[Unique BarCode]],$N$10:$N$37,$P$10:$P$37)</f>
        <v>Device</v>
      </c>
      <c r="J3983" t="s">
        <v>8</v>
      </c>
      <c r="L3983">
        <v>1</v>
      </c>
    </row>
    <row r="3984" spans="1:12" x14ac:dyDescent="0.2">
      <c r="A3984" s="1" t="d">
        <v>2023-03-03</v>
      </c>
      <c r="B3984" s="45">
        <v>-1</v>
      </c>
      <c r="C3984" t="s">
        <v>77</v>
      </c>
      <c r="D3984" t="str">
        <f>_xlfn.XLOOKUP(Table2[[#This Row],[Patron Group]],$R$10:$R$24,$S$10:$S$24)</f>
        <v>Undergraduate</v>
      </c>
      <c r="E3984" s="1" t="d">
        <v>2023-03-10</v>
      </c>
      <c r="F3984" t="s">
        <v>1977</v>
      </c>
      <c r="G3984" t="s">
        <v>2263</v>
      </c>
      <c r="H3984" t="str">
        <f>_xlfn.XLOOKUP(Table2[[#This Row],[Unique BarCode]],$N$10:$N$37,$O$10:$O$37)</f>
        <v>HP Laptop</v>
      </c>
      <c r="I3984" t="str">
        <f>_xlfn.XLOOKUP(Table2[[#This Row],[Unique BarCode]],$N$10:$N$37,$P$10:$P$37)</f>
        <v>Device</v>
      </c>
      <c r="J3984" t="s">
        <v>8</v>
      </c>
      <c r="K3984" t="s">
        <v>1018</v>
      </c>
      <c r="L3984">
        <v>1</v>
      </c>
    </row>
    <row r="3985" spans="1:12" x14ac:dyDescent="0.2">
      <c r="A3985" s="1" t="d">
        <v>2023-03-03</v>
      </c>
      <c r="B3985" s="45">
        <v>-1</v>
      </c>
      <c r="C3985" t="s">
        <v>77</v>
      </c>
      <c r="D3985" t="str">
        <f>_xlfn.XLOOKUP(Table2[[#This Row],[Patron Group]],$R$10:$R$24,$S$10:$S$24)</f>
        <v>Undergraduate</v>
      </c>
      <c r="E3985" s="1" t="d">
        <v>2023-03-10</v>
      </c>
      <c r="F3985" t="s">
        <v>1785</v>
      </c>
      <c r="G3985" t="s">
        <v>2263</v>
      </c>
      <c r="H3985" t="str">
        <f>_xlfn.XLOOKUP(Table2[[#This Row],[Unique BarCode]],$N$10:$N$37,$O$10:$O$37)</f>
        <v>HP Laptop</v>
      </c>
      <c r="I3985" t="str">
        <f>_xlfn.XLOOKUP(Table2[[#This Row],[Unique BarCode]],$N$10:$N$37,$P$10:$P$37)</f>
        <v>Device</v>
      </c>
      <c r="J3985" t="s">
        <v>8</v>
      </c>
      <c r="K3985" t="s">
        <v>1171</v>
      </c>
      <c r="L3985">
        <v>1</v>
      </c>
    </row>
    <row r="3986" spans="1:12" x14ac:dyDescent="0.2">
      <c r="A3986" s="1" t="d">
        <v>2023-03-03</v>
      </c>
      <c r="B3986" s="45">
        <v>-1</v>
      </c>
      <c r="C3986" t="s">
        <v>77</v>
      </c>
      <c r="D3986" t="str">
        <f>_xlfn.XLOOKUP(Table2[[#This Row],[Patron Group]],$R$10:$R$24,$S$10:$S$24)</f>
        <v>Undergraduate</v>
      </c>
      <c r="E3986" s="1" t="d">
        <v>2023-03-10</v>
      </c>
      <c r="F3986" t="s">
        <v>1978</v>
      </c>
      <c r="G3986" t="s">
        <v>2263</v>
      </c>
      <c r="H3986" t="str">
        <f>_xlfn.XLOOKUP(Table2[[#This Row],[Unique BarCode]],$N$10:$N$37,$O$10:$O$37)</f>
        <v>HP Laptop</v>
      </c>
      <c r="I3986" t="str">
        <f>_xlfn.XLOOKUP(Table2[[#This Row],[Unique BarCode]],$N$10:$N$37,$P$10:$P$37)</f>
        <v>Device</v>
      </c>
      <c r="J3986" t="s">
        <v>8</v>
      </c>
      <c r="K3986" t="s">
        <v>1477</v>
      </c>
      <c r="L3986">
        <v>1</v>
      </c>
    </row>
    <row r="3987" spans="1:12" x14ac:dyDescent="0.2">
      <c r="A3987" s="1" t="d">
        <v>2023-03-03</v>
      </c>
      <c r="B3987" s="45">
        <v>-1</v>
      </c>
      <c r="C3987" t="s">
        <v>77</v>
      </c>
      <c r="D3987" t="str">
        <f>_xlfn.XLOOKUP(Table2[[#This Row],[Patron Group]],$R$10:$R$24,$S$10:$S$24)</f>
        <v>Undergraduate</v>
      </c>
      <c r="E3987" s="1" t="d">
        <v>2023-03-10</v>
      </c>
      <c r="F3987" t="s">
        <v>1979</v>
      </c>
      <c r="G3987" t="s">
        <v>2263</v>
      </c>
      <c r="H3987" t="str">
        <f>_xlfn.XLOOKUP(Table2[[#This Row],[Unique BarCode]],$N$10:$N$37,$O$10:$O$37)</f>
        <v>HP Laptop</v>
      </c>
      <c r="I3987" t="str">
        <f>_xlfn.XLOOKUP(Table2[[#This Row],[Unique BarCode]],$N$10:$N$37,$P$10:$P$37)</f>
        <v>Device</v>
      </c>
      <c r="J3987" t="s">
        <v>8</v>
      </c>
      <c r="K3987" t="s">
        <v>806</v>
      </c>
      <c r="L3987">
        <v>1</v>
      </c>
    </row>
    <row r="3988" spans="1:12" x14ac:dyDescent="0.2">
      <c r="A3988" s="1" t="d">
        <v>2023-03-03</v>
      </c>
      <c r="B3988" s="45">
        <v>-1</v>
      </c>
      <c r="C3988" t="s">
        <v>77</v>
      </c>
      <c r="D3988" t="str">
        <f>_xlfn.XLOOKUP(Table2[[#This Row],[Patron Group]],$R$10:$R$24,$S$10:$S$24)</f>
        <v>Undergraduate</v>
      </c>
      <c r="E3988" s="1" t="d">
        <v>2023-03-10</v>
      </c>
      <c r="F3988" t="s">
        <v>932</v>
      </c>
      <c r="G3988" t="s">
        <v>2263</v>
      </c>
      <c r="H3988" t="str">
        <f>_xlfn.XLOOKUP(Table2[[#This Row],[Unique BarCode]],$N$10:$N$37,$O$10:$O$37)</f>
        <v>HP Laptop</v>
      </c>
      <c r="I3988" t="str">
        <f>_xlfn.XLOOKUP(Table2[[#This Row],[Unique BarCode]],$N$10:$N$37,$P$10:$P$37)</f>
        <v>Device</v>
      </c>
      <c r="J3988" t="s">
        <v>8</v>
      </c>
      <c r="K3988" t="s">
        <v>933</v>
      </c>
      <c r="L3988">
        <v>1</v>
      </c>
    </row>
    <row r="3989" spans="1:12" x14ac:dyDescent="0.2">
      <c r="A3989" s="1" t="d">
        <v>2023-03-03</v>
      </c>
      <c r="B3989" s="45">
        <v>-1</v>
      </c>
      <c r="C3989" t="s">
        <v>77</v>
      </c>
      <c r="D3989" t="str">
        <f>_xlfn.XLOOKUP(Table2[[#This Row],[Patron Group]],$R$10:$R$24,$S$10:$S$24)</f>
        <v>Undergraduate</v>
      </c>
      <c r="E3989" s="1" t="d">
        <v>2023-03-15</v>
      </c>
      <c r="F3989" t="s">
        <v>885</v>
      </c>
      <c r="G3989" t="s">
        <v>2263</v>
      </c>
      <c r="H3989" t="str">
        <f>_xlfn.XLOOKUP(Table2[[#This Row],[Unique BarCode]],$N$10:$N$37,$O$10:$O$37)</f>
        <v>HP Laptop</v>
      </c>
      <c r="I3989" t="str">
        <f>_xlfn.XLOOKUP(Table2[[#This Row],[Unique BarCode]],$N$10:$N$37,$P$10:$P$37)</f>
        <v>Device</v>
      </c>
      <c r="J3989" t="s">
        <v>8</v>
      </c>
      <c r="K3989" t="s">
        <v>886</v>
      </c>
      <c r="L3989">
        <v>1</v>
      </c>
    </row>
    <row r="3990" spans="1:12" x14ac:dyDescent="0.2">
      <c r="A3990" s="1" t="d">
        <v>2023-03-03</v>
      </c>
      <c r="B3990" s="45">
        <v>-1</v>
      </c>
      <c r="C3990" t="s">
        <v>77</v>
      </c>
      <c r="D3990" t="str">
        <f>_xlfn.XLOOKUP(Table2[[#This Row],[Patron Group]],$R$10:$R$24,$S$10:$S$24)</f>
        <v>Undergraduate</v>
      </c>
      <c r="E3990" s="1" t="d">
        <v>2023-03-15</v>
      </c>
      <c r="F3990" t="s">
        <v>1139</v>
      </c>
      <c r="G3990" t="s">
        <v>2263</v>
      </c>
      <c r="H3990" t="str">
        <f>_xlfn.XLOOKUP(Table2[[#This Row],[Unique BarCode]],$N$10:$N$37,$O$10:$O$37)</f>
        <v>HP Laptop</v>
      </c>
      <c r="I3990" t="str">
        <f>_xlfn.XLOOKUP(Table2[[#This Row],[Unique BarCode]],$N$10:$N$37,$P$10:$P$37)</f>
        <v>Device</v>
      </c>
      <c r="J3990" t="s">
        <v>8</v>
      </c>
      <c r="K3990" t="s">
        <v>1140</v>
      </c>
      <c r="L3990">
        <v>1</v>
      </c>
    </row>
    <row r="3991" spans="1:12" x14ac:dyDescent="0.2">
      <c r="A3991" s="1" t="d">
        <v>2023-03-03</v>
      </c>
      <c r="B3991" s="45">
        <v>-1</v>
      </c>
      <c r="C3991" t="s">
        <v>77</v>
      </c>
      <c r="D3991" t="str">
        <f>_xlfn.XLOOKUP(Table2[[#This Row],[Patron Group]],$R$10:$R$24,$S$10:$S$24)</f>
        <v>Undergraduate</v>
      </c>
      <c r="E3991" s="1" t="d">
        <v>2023-03-16</v>
      </c>
      <c r="F3991" t="s">
        <v>445</v>
      </c>
      <c r="G3991" t="s">
        <v>2263</v>
      </c>
      <c r="H3991" t="str">
        <f>_xlfn.XLOOKUP(Table2[[#This Row],[Unique BarCode]],$N$10:$N$37,$O$10:$O$37)</f>
        <v>HP Laptop</v>
      </c>
      <c r="I3991" t="str">
        <f>_xlfn.XLOOKUP(Table2[[#This Row],[Unique BarCode]],$N$10:$N$37,$P$10:$P$37)</f>
        <v>Device</v>
      </c>
      <c r="J3991" t="s">
        <v>8</v>
      </c>
      <c r="K3991" t="s">
        <v>446</v>
      </c>
      <c r="L3991">
        <v>1</v>
      </c>
    </row>
    <row r="3992" spans="1:12" x14ac:dyDescent="0.2">
      <c r="A3992" s="1" t="d">
        <v>2023-03-03</v>
      </c>
      <c r="B3992" s="45">
        <v>-1</v>
      </c>
      <c r="C3992" t="s">
        <v>77</v>
      </c>
      <c r="D3992" t="str">
        <f>_xlfn.XLOOKUP(Table2[[#This Row],[Patron Group]],$R$10:$R$24,$S$10:$S$24)</f>
        <v>Undergraduate</v>
      </c>
      <c r="E3992" s="1" t="d">
        <v>2023-03-17</v>
      </c>
      <c r="F3992" t="s">
        <v>717</v>
      </c>
      <c r="G3992" t="s">
        <v>2273</v>
      </c>
      <c r="H3992" t="str">
        <f>_xlfn.XLOOKUP(Table2[[#This Row],[Unique BarCode]],$N$10:$N$37,$O$10:$O$37)</f>
        <v>ChromeBook</v>
      </c>
      <c r="I3992" t="str">
        <f>_xlfn.XLOOKUP(Table2[[#This Row],[Unique BarCode]],$N$10:$N$37,$P$10:$P$37)</f>
        <v>Device</v>
      </c>
      <c r="J3992" t="s">
        <v>128</v>
      </c>
      <c r="K3992" t="s">
        <v>718</v>
      </c>
      <c r="L3992">
        <v>1</v>
      </c>
    </row>
    <row r="3993" spans="1:12" x14ac:dyDescent="0.2">
      <c r="A3993" s="1" t="d">
        <v>2023-03-03</v>
      </c>
      <c r="B3993" s="45">
        <v>-1</v>
      </c>
      <c r="C3993" t="s">
        <v>77</v>
      </c>
      <c r="D3993" t="str">
        <f>_xlfn.XLOOKUP(Table2[[#This Row],[Patron Group]],$R$10:$R$24,$S$10:$S$24)</f>
        <v>Undergraduate</v>
      </c>
      <c r="E3993" s="1" t="d">
        <v>2023-03-17</v>
      </c>
      <c r="F3993" t="s">
        <v>1716</v>
      </c>
      <c r="G3993" t="s">
        <v>2274</v>
      </c>
      <c r="H3993" t="str">
        <f>_xlfn.XLOOKUP(Table2[[#This Row],[Unique BarCode]],$N$10:$N$37,$O$10:$O$37)</f>
        <v>MacBook</v>
      </c>
      <c r="I3993" t="str">
        <f>_xlfn.XLOOKUP(Table2[[#This Row],[Unique BarCode]],$N$10:$N$37,$P$10:$P$37)</f>
        <v>Device</v>
      </c>
      <c r="J3993" t="s">
        <v>8</v>
      </c>
      <c r="K3993" t="s">
        <v>1717</v>
      </c>
      <c r="L3993">
        <v>1</v>
      </c>
    </row>
    <row r="3994" spans="1:12" x14ac:dyDescent="0.2">
      <c r="A3994" s="1" t="d">
        <v>2023-03-03</v>
      </c>
      <c r="B3994" s="45">
        <v>-1</v>
      </c>
      <c r="C3994" t="s">
        <v>77</v>
      </c>
      <c r="D3994" t="str">
        <f>_xlfn.XLOOKUP(Table2[[#This Row],[Patron Group]],$R$10:$R$24,$S$10:$S$24)</f>
        <v>Undergraduate</v>
      </c>
      <c r="E3994" s="1" t="d">
        <v>2023-03-17</v>
      </c>
      <c r="F3994" t="s">
        <v>1735</v>
      </c>
      <c r="G3994" t="s">
        <v>2274</v>
      </c>
      <c r="H3994" t="str">
        <f>_xlfn.XLOOKUP(Table2[[#This Row],[Unique BarCode]],$N$10:$N$37,$O$10:$O$37)</f>
        <v>MacBook</v>
      </c>
      <c r="I3994" t="str">
        <f>_xlfn.XLOOKUP(Table2[[#This Row],[Unique BarCode]],$N$10:$N$37,$P$10:$P$37)</f>
        <v>Device</v>
      </c>
      <c r="J3994" t="s">
        <v>8</v>
      </c>
      <c r="K3994" t="s">
        <v>1735</v>
      </c>
      <c r="L3994">
        <v>1</v>
      </c>
    </row>
    <row r="3995" spans="1:12" x14ac:dyDescent="0.2">
      <c r="A3995" s="1" t="d">
        <v>2023-03-03</v>
      </c>
      <c r="B3995" s="45">
        <v>-1</v>
      </c>
      <c r="C3995" t="s">
        <v>77</v>
      </c>
      <c r="D3995" t="str">
        <f>_xlfn.XLOOKUP(Table2[[#This Row],[Patron Group]],$R$10:$R$24,$S$10:$S$24)</f>
        <v>Undergraduate</v>
      </c>
      <c r="E3995" s="1" t="d">
        <v>2023-03-17</v>
      </c>
      <c r="F3995" t="s">
        <v>995</v>
      </c>
      <c r="G3995" t="s">
        <v>2274</v>
      </c>
      <c r="H3995" t="str">
        <f>_xlfn.XLOOKUP(Table2[[#This Row],[Unique BarCode]],$N$10:$N$37,$O$10:$O$37)</f>
        <v>MacBook</v>
      </c>
      <c r="I3995" t="str">
        <f>_xlfn.XLOOKUP(Table2[[#This Row],[Unique BarCode]],$N$10:$N$37,$P$10:$P$37)</f>
        <v>Device</v>
      </c>
      <c r="J3995" t="s">
        <v>8</v>
      </c>
      <c r="K3995" t="s">
        <v>995</v>
      </c>
      <c r="L3995">
        <v>1</v>
      </c>
    </row>
    <row r="3996" spans="1:12" x14ac:dyDescent="0.2">
      <c r="A3996" s="1" t="d">
        <v>2023-03-03</v>
      </c>
      <c r="B3996" s="45">
        <v>-1</v>
      </c>
      <c r="C3996" t="s">
        <v>77</v>
      </c>
      <c r="D3996" t="str">
        <f>_xlfn.XLOOKUP(Table2[[#This Row],[Patron Group]],$R$10:$R$24,$S$10:$S$24)</f>
        <v>Undergraduate</v>
      </c>
      <c r="E3996" s="1" t="d">
        <v>2023-03-17</v>
      </c>
      <c r="F3996" t="s">
        <v>1980</v>
      </c>
      <c r="G3996" t="s">
        <v>2275</v>
      </c>
      <c r="H3996" t="str">
        <f>_xlfn.XLOOKUP(Table2[[#This Row],[Unique BarCode]],$N$10:$N$37,$O$10:$O$37)</f>
        <v>iPad</v>
      </c>
      <c r="I3996" t="str">
        <f>_xlfn.XLOOKUP(Table2[[#This Row],[Unique BarCode]],$N$10:$N$37,$P$10:$P$37)</f>
        <v>Device</v>
      </c>
      <c r="J3996" t="s">
        <v>8</v>
      </c>
      <c r="K3996" t="s">
        <v>1981</v>
      </c>
      <c r="L3996">
        <v>1</v>
      </c>
    </row>
    <row r="3997" spans="1:12" x14ac:dyDescent="0.2">
      <c r="A3997" s="1" t="d">
        <v>2023-03-03</v>
      </c>
      <c r="B3997" s="45">
        <v>-1</v>
      </c>
      <c r="C3997" t="s">
        <v>77</v>
      </c>
      <c r="D3997" t="str">
        <f>_xlfn.XLOOKUP(Table2[[#This Row],[Patron Group]],$R$10:$R$24,$S$10:$S$24)</f>
        <v>Undergraduate</v>
      </c>
      <c r="E3997" s="1" t="d">
        <v>2023-03-17</v>
      </c>
      <c r="F3997" t="s">
        <v>1982</v>
      </c>
      <c r="G3997" t="s">
        <v>2275</v>
      </c>
      <c r="H3997" t="str">
        <f>_xlfn.XLOOKUP(Table2[[#This Row],[Unique BarCode]],$N$10:$N$37,$O$10:$O$37)</f>
        <v>iPad</v>
      </c>
      <c r="I3997" t="str">
        <f>_xlfn.XLOOKUP(Table2[[#This Row],[Unique BarCode]],$N$10:$N$37,$P$10:$P$37)</f>
        <v>Device</v>
      </c>
      <c r="J3997" t="s">
        <v>8</v>
      </c>
      <c r="K3997" t="s">
        <v>1983</v>
      </c>
      <c r="L3997">
        <v>1</v>
      </c>
    </row>
    <row r="3998" spans="1:12" x14ac:dyDescent="0.2">
      <c r="A3998" s="1" t="d">
        <v>2023-03-03</v>
      </c>
      <c r="B3998" s="45">
        <v>-1</v>
      </c>
      <c r="C3998" t="s">
        <v>77</v>
      </c>
      <c r="D3998" t="str">
        <f>_xlfn.XLOOKUP(Table2[[#This Row],[Patron Group]],$R$10:$R$24,$S$10:$S$24)</f>
        <v>Undergraduate</v>
      </c>
      <c r="E3998" s="1" t="d">
        <v>2023-03-17</v>
      </c>
      <c r="F3998" t="s">
        <v>1984</v>
      </c>
      <c r="G3998" t="s">
        <v>2275</v>
      </c>
      <c r="H3998" t="str">
        <f>_xlfn.XLOOKUP(Table2[[#This Row],[Unique BarCode]],$N$10:$N$37,$O$10:$O$37)</f>
        <v>iPad</v>
      </c>
      <c r="I3998" t="str">
        <f>_xlfn.XLOOKUP(Table2[[#This Row],[Unique BarCode]],$N$10:$N$37,$P$10:$P$37)</f>
        <v>Device</v>
      </c>
      <c r="J3998" t="s">
        <v>8</v>
      </c>
      <c r="K3998" t="s">
        <v>1985</v>
      </c>
      <c r="L3998">
        <v>1</v>
      </c>
    </row>
    <row r="3999" spans="1:12" x14ac:dyDescent="0.2">
      <c r="A3999" s="1" t="d">
        <v>2023-03-03</v>
      </c>
      <c r="B3999" s="45">
        <v>-1</v>
      </c>
      <c r="C3999" t="s">
        <v>77</v>
      </c>
      <c r="D3999" t="str">
        <f>_xlfn.XLOOKUP(Table2[[#This Row],[Patron Group]],$R$10:$R$24,$S$10:$S$24)</f>
        <v>Undergraduate</v>
      </c>
      <c r="E3999" s="1" t="d">
        <v>2023-03-17</v>
      </c>
      <c r="F3999" t="s">
        <v>1986</v>
      </c>
      <c r="G3999" t="s">
        <v>2263</v>
      </c>
      <c r="H3999" t="str">
        <f>_xlfn.XLOOKUP(Table2[[#This Row],[Unique BarCode]],$N$10:$N$37,$O$10:$O$37)</f>
        <v>HP Laptop</v>
      </c>
      <c r="I3999" t="str">
        <f>_xlfn.XLOOKUP(Table2[[#This Row],[Unique BarCode]],$N$10:$N$37,$P$10:$P$37)</f>
        <v>Device</v>
      </c>
      <c r="J3999" t="s">
        <v>8</v>
      </c>
      <c r="K3999" t="s">
        <v>870</v>
      </c>
      <c r="L3999">
        <v>1</v>
      </c>
    </row>
    <row r="4000" spans="1:12" x14ac:dyDescent="0.2">
      <c r="A4000" s="1" t="d">
        <v>2023-03-03</v>
      </c>
      <c r="B4000" s="45">
        <v>-1</v>
      </c>
      <c r="C4000" t="s">
        <v>77</v>
      </c>
      <c r="D4000" t="str">
        <f>_xlfn.XLOOKUP(Table2[[#This Row],[Patron Group]],$R$10:$R$24,$S$10:$S$24)</f>
        <v>Undergraduate</v>
      </c>
      <c r="E4000" s="1" t="d">
        <v>2023-03-17</v>
      </c>
      <c r="F4000" t="s">
        <v>740</v>
      </c>
      <c r="G4000" t="s">
        <v>2263</v>
      </c>
      <c r="H4000" t="str">
        <f>_xlfn.XLOOKUP(Table2[[#This Row],[Unique BarCode]],$N$10:$N$37,$O$10:$O$37)</f>
        <v>HP Laptop</v>
      </c>
      <c r="I4000" t="str">
        <f>_xlfn.XLOOKUP(Table2[[#This Row],[Unique BarCode]],$N$10:$N$37,$P$10:$P$37)</f>
        <v>Device</v>
      </c>
      <c r="J4000" t="s">
        <v>8</v>
      </c>
      <c r="K4000" t="s">
        <v>741</v>
      </c>
      <c r="L4000">
        <v>1</v>
      </c>
    </row>
    <row r="4001" spans="1:12" x14ac:dyDescent="0.2">
      <c r="A4001" s="1" t="d">
        <v>2023-03-03</v>
      </c>
      <c r="B4001" s="45">
        <v>5568775680006530</v>
      </c>
      <c r="C4001" t="s">
        <v>20</v>
      </c>
      <c r="D4001" t="str">
        <f>_xlfn.XLOOKUP(Table2[[#This Row],[Patron Group]],$R$10:$R$24,$S$10:$S$24)</f>
        <v>Graduate</v>
      </c>
      <c r="E4001" s="1" t="d">
        <v>2023-03-17</v>
      </c>
      <c r="F4001" t="s">
        <v>1753</v>
      </c>
      <c r="G4001" t="s">
        <v>2274</v>
      </c>
      <c r="H4001" t="str">
        <f>_xlfn.XLOOKUP(Table2[[#This Row],[Unique BarCode]],$N$10:$N$37,$O$10:$O$37)</f>
        <v>MacBook</v>
      </c>
      <c r="I4001" t="str">
        <f>_xlfn.XLOOKUP(Table2[[#This Row],[Unique BarCode]],$N$10:$N$37,$P$10:$P$37)</f>
        <v>Device</v>
      </c>
      <c r="J4001" t="s">
        <v>8</v>
      </c>
      <c r="K4001" t="s">
        <v>1754</v>
      </c>
      <c r="L4001">
        <v>1</v>
      </c>
    </row>
    <row r="4002" spans="1:12" x14ac:dyDescent="0.2">
      <c r="A4002" s="1" t="d">
        <v>2023-03-03</v>
      </c>
      <c r="B4002" s="45">
        <v>9407685070006530</v>
      </c>
      <c r="C4002" t="s">
        <v>77</v>
      </c>
      <c r="D4002" t="str">
        <f>_xlfn.XLOOKUP(Table2[[#This Row],[Patron Group]],$R$10:$R$24,$S$10:$S$24)</f>
        <v>Undergraduate</v>
      </c>
      <c r="E4002" s="1" t="d">
        <v>2023-03-10</v>
      </c>
      <c r="F4002" t="s">
        <v>889</v>
      </c>
      <c r="G4002" t="s">
        <v>2274</v>
      </c>
      <c r="H4002" t="str">
        <f>_xlfn.XLOOKUP(Table2[[#This Row],[Unique BarCode]],$N$10:$N$37,$O$10:$O$37)</f>
        <v>MacBook</v>
      </c>
      <c r="I4002" t="str">
        <f>_xlfn.XLOOKUP(Table2[[#This Row],[Unique BarCode]],$N$10:$N$37,$P$10:$P$37)</f>
        <v>Device</v>
      </c>
      <c r="J4002" t="s">
        <v>8</v>
      </c>
      <c r="K4002" t="s">
        <v>890</v>
      </c>
      <c r="L4002">
        <v>1</v>
      </c>
    </row>
    <row r="4003" spans="1:12" x14ac:dyDescent="0.2">
      <c r="A4003" s="1" t="d">
        <v>2023-03-04</v>
      </c>
      <c r="B4003" s="45">
        <v>-1</v>
      </c>
      <c r="C4003" t="s">
        <v>15</v>
      </c>
      <c r="D4003" t="str">
        <f>_xlfn.XLOOKUP(Table2[[#This Row],[Patron Group]],$R$10:$R$24,$S$10:$S$24)</f>
        <v>Academic</v>
      </c>
      <c r="E4003" s="1" t="d">
        <v>2023-03-11</v>
      </c>
      <c r="F4003" t="s">
        <v>589</v>
      </c>
      <c r="G4003" t="s">
        <v>2273</v>
      </c>
      <c r="H4003" t="str">
        <f>_xlfn.XLOOKUP(Table2[[#This Row],[Unique BarCode]],$N$10:$N$37,$O$10:$O$37)</f>
        <v>ChromeBook</v>
      </c>
      <c r="I4003" t="str">
        <f>_xlfn.XLOOKUP(Table2[[#This Row],[Unique BarCode]],$N$10:$N$37,$P$10:$P$37)</f>
        <v>Device</v>
      </c>
      <c r="J4003" t="s">
        <v>8</v>
      </c>
      <c r="K4003" t="s">
        <v>590</v>
      </c>
      <c r="L4003">
        <v>1</v>
      </c>
    </row>
    <row r="4004" spans="1:12" x14ac:dyDescent="0.2">
      <c r="A4004" s="1" t="d">
        <v>2023-03-04</v>
      </c>
      <c r="B4004" s="45">
        <v>-1</v>
      </c>
      <c r="C4004" t="s">
        <v>20</v>
      </c>
      <c r="D4004" t="str">
        <f>_xlfn.XLOOKUP(Table2[[#This Row],[Patron Group]],$R$10:$R$24,$S$10:$S$24)</f>
        <v>Graduate</v>
      </c>
      <c r="E4004" s="1" t="d">
        <v>2023-03-04</v>
      </c>
      <c r="F4004" t="s">
        <v>1778</v>
      </c>
      <c r="G4004" t="s">
        <v>2304</v>
      </c>
      <c r="H4004" t="str">
        <f>_xlfn.XLOOKUP(Table2[[#This Row],[Unique BarCode]],$N$10:$N$37,$O$10:$O$37)</f>
        <v>Mouse</v>
      </c>
      <c r="I4004" t="str">
        <f>_xlfn.XLOOKUP(Table2[[#This Row],[Unique BarCode]],$N$10:$N$37,$P$10:$P$37)</f>
        <v>Accessory</v>
      </c>
      <c r="J4004" t="s">
        <v>49</v>
      </c>
      <c r="K4004" t="s">
        <v>1779</v>
      </c>
      <c r="L4004">
        <v>1</v>
      </c>
    </row>
    <row r="4005" spans="1:12" x14ac:dyDescent="0.2">
      <c r="A4005" s="1" t="d">
        <v>2023-03-04</v>
      </c>
      <c r="B4005" s="45">
        <v>-1</v>
      </c>
      <c r="C4005" t="s">
        <v>20</v>
      </c>
      <c r="D4005" t="str">
        <f>_xlfn.XLOOKUP(Table2[[#This Row],[Patron Group]],$R$10:$R$24,$S$10:$S$24)</f>
        <v>Graduate</v>
      </c>
      <c r="E4005" s="1" t="d">
        <v>2023-03-11</v>
      </c>
      <c r="F4005" t="s">
        <v>819</v>
      </c>
      <c r="G4005" t="s">
        <v>2273</v>
      </c>
      <c r="H4005" t="str">
        <f>_xlfn.XLOOKUP(Table2[[#This Row],[Unique BarCode]],$N$10:$N$37,$O$10:$O$37)</f>
        <v>ChromeBook</v>
      </c>
      <c r="I4005" t="str">
        <f>_xlfn.XLOOKUP(Table2[[#This Row],[Unique BarCode]],$N$10:$N$37,$P$10:$P$37)</f>
        <v>Device</v>
      </c>
      <c r="J4005" t="s">
        <v>8</v>
      </c>
      <c r="K4005" t="s">
        <v>820</v>
      </c>
      <c r="L4005">
        <v>1</v>
      </c>
    </row>
    <row r="4006" spans="1:12" x14ac:dyDescent="0.2">
      <c r="A4006" s="1" t="d">
        <v>2023-03-04</v>
      </c>
      <c r="B4006" s="45">
        <v>-1</v>
      </c>
      <c r="C4006" t="s">
        <v>70</v>
      </c>
      <c r="D4006" t="str">
        <f>_xlfn.XLOOKUP(Table2[[#This Row],[Patron Group]],$R$10:$R$24,$S$10:$S$24)</f>
        <v>Undergraduate</v>
      </c>
      <c r="E4006" s="1" t="d">
        <v>2023-03-11</v>
      </c>
      <c r="F4006" t="s">
        <v>796</v>
      </c>
      <c r="G4006" t="s">
        <v>2263</v>
      </c>
      <c r="H4006" t="str">
        <f>_xlfn.XLOOKUP(Table2[[#This Row],[Unique BarCode]],$N$10:$N$37,$O$10:$O$37)</f>
        <v>HP Laptop</v>
      </c>
      <c r="I4006" t="str">
        <f>_xlfn.XLOOKUP(Table2[[#This Row],[Unique BarCode]],$N$10:$N$37,$P$10:$P$37)</f>
        <v>Device</v>
      </c>
      <c r="J4006" t="s">
        <v>8</v>
      </c>
      <c r="K4006" t="s">
        <v>797</v>
      </c>
      <c r="L4006">
        <v>1</v>
      </c>
    </row>
    <row r="4007" spans="1:12" x14ac:dyDescent="0.2">
      <c r="A4007" s="1" t="d">
        <v>2023-03-04</v>
      </c>
      <c r="B4007" s="45">
        <v>-1</v>
      </c>
      <c r="C4007" t="s">
        <v>77</v>
      </c>
      <c r="D4007" t="str">
        <f>_xlfn.XLOOKUP(Table2[[#This Row],[Patron Group]],$R$10:$R$24,$S$10:$S$24)</f>
        <v>Undergraduate</v>
      </c>
      <c r="E4007" s="1" t="d">
        <v>2023-03-04</v>
      </c>
      <c r="F4007" t="s">
        <v>1177</v>
      </c>
      <c r="G4007" t="s">
        <v>2265</v>
      </c>
      <c r="H4007" t="str">
        <f>_xlfn.XLOOKUP(Table2[[#This Row],[Unique BarCode]],$N$10:$N$37,$O$10:$O$37)</f>
        <v>IPHONE</v>
      </c>
      <c r="I4007" t="str">
        <f>_xlfn.XLOOKUP(Table2[[#This Row],[Unique BarCode]],$N$10:$N$37,$P$10:$P$37)</f>
        <v>Charger</v>
      </c>
      <c r="J4007" t="s">
        <v>1115</v>
      </c>
      <c r="K4007" t="s">
        <v>1178</v>
      </c>
      <c r="L4007">
        <v>1</v>
      </c>
    </row>
    <row r="4008" spans="1:12" x14ac:dyDescent="0.2">
      <c r="A4008" s="1" t="d">
        <v>2023-03-04</v>
      </c>
      <c r="B4008" s="45">
        <v>-1</v>
      </c>
      <c r="C4008" t="s">
        <v>77</v>
      </c>
      <c r="D4008" t="str">
        <f>_xlfn.XLOOKUP(Table2[[#This Row],[Patron Group]],$R$10:$R$24,$S$10:$S$24)</f>
        <v>Undergraduate</v>
      </c>
      <c r="E4008" s="1" t="d">
        <v>2023-03-04</v>
      </c>
      <c r="F4008" t="s">
        <v>1100</v>
      </c>
      <c r="G4008" t="s">
        <v>2265</v>
      </c>
      <c r="H4008" t="str">
        <f>_xlfn.XLOOKUP(Table2[[#This Row],[Unique BarCode]],$N$10:$N$37,$O$10:$O$37)</f>
        <v>IPHONE</v>
      </c>
      <c r="I4008" t="str">
        <f>_xlfn.XLOOKUP(Table2[[#This Row],[Unique BarCode]],$N$10:$N$37,$P$10:$P$37)</f>
        <v>Charger</v>
      </c>
      <c r="J4008" t="s">
        <v>8</v>
      </c>
      <c r="K4008" t="s">
        <v>1101</v>
      </c>
      <c r="L4008">
        <v>1</v>
      </c>
    </row>
    <row r="4009" spans="1:12" x14ac:dyDescent="0.2">
      <c r="A4009" s="1" t="d">
        <v>2023-03-04</v>
      </c>
      <c r="B4009" s="45">
        <v>-1</v>
      </c>
      <c r="C4009" t="s">
        <v>77</v>
      </c>
      <c r="D4009" t="str">
        <f>_xlfn.XLOOKUP(Table2[[#This Row],[Patron Group]],$R$10:$R$24,$S$10:$S$24)</f>
        <v>Undergraduate</v>
      </c>
      <c r="E4009" s="1" t="d">
        <v>2023-03-04</v>
      </c>
      <c r="F4009" t="s">
        <v>1871</v>
      </c>
      <c r="G4009" t="s">
        <v>2296</v>
      </c>
      <c r="H4009" t="str">
        <f>_xlfn.XLOOKUP(Table2[[#This Row],[Unique BarCode]],$N$10:$N$37,$O$10:$O$37)</f>
        <v>MACUSBC</v>
      </c>
      <c r="I4009" t="str">
        <f>_xlfn.XLOOKUP(Table2[[#This Row],[Unique BarCode]],$N$10:$N$37,$P$10:$P$37)</f>
        <v>Charger</v>
      </c>
      <c r="J4009" t="s">
        <v>128</v>
      </c>
      <c r="K4009" t="s">
        <v>476</v>
      </c>
      <c r="L4009">
        <v>1</v>
      </c>
    </row>
    <row r="4010" spans="1:12" x14ac:dyDescent="0.2">
      <c r="A4010" s="1" t="d">
        <v>2023-03-04</v>
      </c>
      <c r="B4010" s="45">
        <v>-1</v>
      </c>
      <c r="C4010" t="s">
        <v>77</v>
      </c>
      <c r="D4010" t="str">
        <f>_xlfn.XLOOKUP(Table2[[#This Row],[Patron Group]],$R$10:$R$24,$S$10:$S$24)</f>
        <v>Undergraduate</v>
      </c>
      <c r="E4010" s="1" t="d">
        <v>2023-03-04</v>
      </c>
      <c r="F4010" t="s">
        <v>856</v>
      </c>
      <c r="G4010" t="s">
        <v>2272</v>
      </c>
      <c r="H4010" t="str">
        <f>_xlfn.XLOOKUP(Table2[[#This Row],[Unique BarCode]],$N$10:$N$37,$O$10:$O$37)</f>
        <v>WALLADPT</v>
      </c>
      <c r="I4010" t="str">
        <f>_xlfn.XLOOKUP(Table2[[#This Row],[Unique BarCode]],$N$10:$N$37,$P$10:$P$37)</f>
        <v>Charger</v>
      </c>
      <c r="J4010" t="s">
        <v>8</v>
      </c>
      <c r="L4010">
        <v>1</v>
      </c>
    </row>
    <row r="4011" spans="1:12" x14ac:dyDescent="0.2">
      <c r="A4011" s="1" t="d">
        <v>2023-03-04</v>
      </c>
      <c r="B4011" s="45">
        <v>-1</v>
      </c>
      <c r="C4011" t="s">
        <v>77</v>
      </c>
      <c r="D4011" t="str">
        <f>_xlfn.XLOOKUP(Table2[[#This Row],[Patron Group]],$R$10:$R$24,$S$10:$S$24)</f>
        <v>Undergraduate</v>
      </c>
      <c r="E4011" s="1" t="d">
        <v>2023-03-11</v>
      </c>
      <c r="F4011" t="s">
        <v>727</v>
      </c>
      <c r="G4011" t="s">
        <v>2274</v>
      </c>
      <c r="H4011" t="str">
        <f>_xlfn.XLOOKUP(Table2[[#This Row],[Unique BarCode]],$N$10:$N$37,$O$10:$O$37)</f>
        <v>MacBook</v>
      </c>
      <c r="I4011" t="str">
        <f>_xlfn.XLOOKUP(Table2[[#This Row],[Unique BarCode]],$N$10:$N$37,$P$10:$P$37)</f>
        <v>Device</v>
      </c>
      <c r="J4011" t="s">
        <v>8</v>
      </c>
      <c r="K4011" t="s">
        <v>728</v>
      </c>
      <c r="L4011">
        <v>1</v>
      </c>
    </row>
    <row r="4012" spans="1:12" x14ac:dyDescent="0.2">
      <c r="A4012" s="1" t="d">
        <v>2023-03-04</v>
      </c>
      <c r="B4012" s="45">
        <v>-1</v>
      </c>
      <c r="C4012" t="s">
        <v>77</v>
      </c>
      <c r="D4012" t="str">
        <f>_xlfn.XLOOKUP(Table2[[#This Row],[Patron Group]],$R$10:$R$24,$S$10:$S$24)</f>
        <v>Undergraduate</v>
      </c>
      <c r="E4012" s="1" t="d">
        <v>2023-03-17</v>
      </c>
      <c r="F4012" t="s">
        <v>177</v>
      </c>
      <c r="G4012" t="s">
        <v>2263</v>
      </c>
      <c r="H4012" t="str">
        <f>_xlfn.XLOOKUP(Table2[[#This Row],[Unique BarCode]],$N$10:$N$37,$O$10:$O$37)</f>
        <v>HP Laptop</v>
      </c>
      <c r="I4012" t="str">
        <f>_xlfn.XLOOKUP(Table2[[#This Row],[Unique BarCode]],$N$10:$N$37,$P$10:$P$37)</f>
        <v>Device</v>
      </c>
      <c r="J4012" t="s">
        <v>8</v>
      </c>
      <c r="K4012" t="s">
        <v>178</v>
      </c>
      <c r="L4012">
        <v>1</v>
      </c>
    </row>
    <row r="4013" spans="1:12" x14ac:dyDescent="0.2">
      <c r="A4013" s="1" t="d">
        <v>2023-03-04</v>
      </c>
      <c r="B4013" s="45">
        <v>-1</v>
      </c>
      <c r="C4013" t="s">
        <v>77</v>
      </c>
      <c r="D4013" t="str">
        <f>_xlfn.XLOOKUP(Table2[[#This Row],[Patron Group]],$R$10:$R$24,$S$10:$S$24)</f>
        <v>Undergraduate</v>
      </c>
      <c r="E4013" s="1" t="d">
        <v>2023-03-18</v>
      </c>
      <c r="F4013" t="s">
        <v>106</v>
      </c>
      <c r="G4013" t="s">
        <v>2274</v>
      </c>
      <c r="H4013" t="str">
        <f>_xlfn.XLOOKUP(Table2[[#This Row],[Unique BarCode]],$N$10:$N$37,$O$10:$O$37)</f>
        <v>MacBook</v>
      </c>
      <c r="I4013" t="str">
        <f>_xlfn.XLOOKUP(Table2[[#This Row],[Unique BarCode]],$N$10:$N$37,$P$10:$P$37)</f>
        <v>Device</v>
      </c>
      <c r="J4013" t="s">
        <v>8</v>
      </c>
      <c r="K4013" t="s">
        <v>107</v>
      </c>
      <c r="L4013">
        <v>1</v>
      </c>
    </row>
    <row r="4014" spans="1:12" x14ac:dyDescent="0.2">
      <c r="A4014" s="1" t="d">
        <v>2023-03-04</v>
      </c>
      <c r="B4014" s="45">
        <v>-1</v>
      </c>
      <c r="C4014" t="s">
        <v>77</v>
      </c>
      <c r="D4014" t="str">
        <f>_xlfn.XLOOKUP(Table2[[#This Row],[Patron Group]],$R$10:$R$24,$S$10:$S$24)</f>
        <v>Undergraduate</v>
      </c>
      <c r="E4014" s="1" t="d">
        <v>2023-03-18</v>
      </c>
      <c r="F4014" t="s">
        <v>1691</v>
      </c>
      <c r="G4014" t="s">
        <v>2274</v>
      </c>
      <c r="H4014" t="str">
        <f>_xlfn.XLOOKUP(Table2[[#This Row],[Unique BarCode]],$N$10:$N$37,$O$10:$O$37)</f>
        <v>MacBook</v>
      </c>
      <c r="I4014" t="str">
        <f>_xlfn.XLOOKUP(Table2[[#This Row],[Unique BarCode]],$N$10:$N$37,$P$10:$P$37)</f>
        <v>Device</v>
      </c>
      <c r="J4014" t="s">
        <v>8</v>
      </c>
      <c r="K4014" t="s">
        <v>1691</v>
      </c>
      <c r="L4014">
        <v>1</v>
      </c>
    </row>
    <row r="4015" spans="1:12" x14ac:dyDescent="0.2">
      <c r="A4015" s="1" t="d">
        <v>2023-03-04</v>
      </c>
      <c r="B4015" s="45">
        <v>-1</v>
      </c>
      <c r="C4015" t="s">
        <v>77</v>
      </c>
      <c r="D4015" t="str">
        <f>_xlfn.XLOOKUP(Table2[[#This Row],[Patron Group]],$R$10:$R$24,$S$10:$S$24)</f>
        <v>Undergraduate</v>
      </c>
      <c r="E4015" s="1" t="d">
        <v>2023-03-18</v>
      </c>
      <c r="F4015" t="s">
        <v>1222</v>
      </c>
      <c r="G4015" t="s">
        <v>2275</v>
      </c>
      <c r="H4015" t="str">
        <f>_xlfn.XLOOKUP(Table2[[#This Row],[Unique BarCode]],$N$10:$N$37,$O$10:$O$37)</f>
        <v>iPad</v>
      </c>
      <c r="I4015" t="str">
        <f>_xlfn.XLOOKUP(Table2[[#This Row],[Unique BarCode]],$N$10:$N$37,$P$10:$P$37)</f>
        <v>Device</v>
      </c>
      <c r="J4015" t="s">
        <v>8</v>
      </c>
      <c r="K4015" t="s">
        <v>1223</v>
      </c>
      <c r="L4015">
        <v>1</v>
      </c>
    </row>
    <row r="4016" spans="1:12" x14ac:dyDescent="0.2">
      <c r="A4016" s="1" t="d">
        <v>2023-03-04</v>
      </c>
      <c r="B4016" s="45">
        <v>-1</v>
      </c>
      <c r="C4016" t="s">
        <v>77</v>
      </c>
      <c r="D4016" t="str">
        <f>_xlfn.XLOOKUP(Table2[[#This Row],[Patron Group]],$R$10:$R$24,$S$10:$S$24)</f>
        <v>Undergraduate</v>
      </c>
      <c r="E4016" s="1" t="d">
        <v>2023-03-18</v>
      </c>
      <c r="F4016" t="s">
        <v>617</v>
      </c>
      <c r="G4016" t="s">
        <v>2263</v>
      </c>
      <c r="H4016" t="str">
        <f>_xlfn.XLOOKUP(Table2[[#This Row],[Unique BarCode]],$N$10:$N$37,$O$10:$O$37)</f>
        <v>HP Laptop</v>
      </c>
      <c r="I4016" t="str">
        <f>_xlfn.XLOOKUP(Table2[[#This Row],[Unique BarCode]],$N$10:$N$37,$P$10:$P$37)</f>
        <v>Device</v>
      </c>
      <c r="J4016" t="s">
        <v>8</v>
      </c>
      <c r="K4016" t="s">
        <v>618</v>
      </c>
      <c r="L4016">
        <v>1</v>
      </c>
    </row>
    <row r="4017" spans="1:12" x14ac:dyDescent="0.2">
      <c r="A4017" s="1" t="d">
        <v>2023-03-05</v>
      </c>
      <c r="B4017" s="45">
        <v>-1</v>
      </c>
      <c r="C4017" t="s">
        <v>20</v>
      </c>
      <c r="D4017" t="str">
        <f>_xlfn.XLOOKUP(Table2[[#This Row],[Patron Group]],$R$10:$R$24,$S$10:$S$24)</f>
        <v>Graduate</v>
      </c>
      <c r="E4017" s="1" t="d">
        <v>2023-03-05</v>
      </c>
      <c r="F4017" t="s">
        <v>1989</v>
      </c>
      <c r="G4017" t="s">
        <v>2288</v>
      </c>
      <c r="H4017" t="str">
        <f>_xlfn.XLOOKUP(Table2[[#This Row],[Unique BarCode]],$N$10:$N$37,$O$10:$O$37)</f>
        <v>Android Charger</v>
      </c>
      <c r="I4017" t="str">
        <f>_xlfn.XLOOKUP(Table2[[#This Row],[Unique BarCode]],$N$10:$N$37,$P$10:$P$37)</f>
        <v>Charger</v>
      </c>
      <c r="J4017" t="s">
        <v>13</v>
      </c>
      <c r="K4017" t="s">
        <v>1990</v>
      </c>
      <c r="L4017">
        <v>1</v>
      </c>
    </row>
    <row r="4018" spans="1:12" x14ac:dyDescent="0.2">
      <c r="A4018" s="1" t="d">
        <v>2023-03-05</v>
      </c>
      <c r="B4018" s="45">
        <v>-1</v>
      </c>
      <c r="C4018" t="s">
        <v>20</v>
      </c>
      <c r="D4018" t="str">
        <f>_xlfn.XLOOKUP(Table2[[#This Row],[Patron Group]],$R$10:$R$24,$S$10:$S$24)</f>
        <v>Graduate</v>
      </c>
      <c r="E4018" s="1" t="d">
        <v>2023-03-05</v>
      </c>
      <c r="F4018" t="s">
        <v>1406</v>
      </c>
      <c r="G4018" t="s">
        <v>2281</v>
      </c>
      <c r="H4018" t="str">
        <f>_xlfn.XLOOKUP(Table2[[#This Row],[Unique BarCode]],$N$10:$N$37,$O$10:$O$37)</f>
        <v>HDMIC</v>
      </c>
      <c r="I4018" t="str">
        <f>_xlfn.XLOOKUP(Table2[[#This Row],[Unique BarCode]],$N$10:$N$37,$P$10:$P$37)</f>
        <v>Cable</v>
      </c>
      <c r="J4018" t="s">
        <v>8</v>
      </c>
      <c r="K4018" t="s">
        <v>1407</v>
      </c>
      <c r="L4018">
        <v>1</v>
      </c>
    </row>
    <row r="4019" spans="1:12" x14ac:dyDescent="0.2">
      <c r="A4019" s="1" t="d">
        <v>2023-03-05</v>
      </c>
      <c r="B4019" s="45">
        <v>-1</v>
      </c>
      <c r="C4019" t="s">
        <v>20</v>
      </c>
      <c r="D4019" t="str">
        <f>_xlfn.XLOOKUP(Table2[[#This Row],[Patron Group]],$R$10:$R$24,$S$10:$S$24)</f>
        <v>Graduate</v>
      </c>
      <c r="E4019" s="1" t="d">
        <v>2023-03-05</v>
      </c>
      <c r="F4019" t="s">
        <v>1991</v>
      </c>
      <c r="G4019" t="s">
        <v>2285</v>
      </c>
      <c r="H4019" t="str">
        <f>_xlfn.XLOOKUP(Table2[[#This Row],[Unique BarCode]],$N$10:$N$37,$O$10:$O$37)</f>
        <v>UHDMI</v>
      </c>
      <c r="I4019" t="str">
        <f>_xlfn.XLOOKUP(Table2[[#This Row],[Unique BarCode]],$N$10:$N$37,$P$10:$P$37)</f>
        <v>Cable</v>
      </c>
      <c r="J4019" t="s">
        <v>8</v>
      </c>
      <c r="L4019">
        <v>1</v>
      </c>
    </row>
    <row r="4020" spans="1:12" x14ac:dyDescent="0.2">
      <c r="A4020" s="1" t="d">
        <v>2023-03-05</v>
      </c>
      <c r="B4020" s="45">
        <v>-1</v>
      </c>
      <c r="C4020" t="s">
        <v>1113</v>
      </c>
      <c r="D4020" t="str">
        <f>_xlfn.XLOOKUP(Table2[[#This Row],[Patron Group]],$R$10:$R$24,$S$10:$S$24)</f>
        <v>Graduate</v>
      </c>
      <c r="E4020" s="1" t="d">
        <v>2023-03-05</v>
      </c>
      <c r="F4020" t="s">
        <v>1100</v>
      </c>
      <c r="G4020" t="s">
        <v>2265</v>
      </c>
      <c r="H4020" t="str">
        <f>_xlfn.XLOOKUP(Table2[[#This Row],[Unique BarCode]],$N$10:$N$37,$O$10:$O$37)</f>
        <v>IPHONE</v>
      </c>
      <c r="I4020" t="str">
        <f>_xlfn.XLOOKUP(Table2[[#This Row],[Unique BarCode]],$N$10:$N$37,$P$10:$P$37)</f>
        <v>Charger</v>
      </c>
      <c r="J4020" t="s">
        <v>8</v>
      </c>
      <c r="K4020" t="s">
        <v>1101</v>
      </c>
      <c r="L4020">
        <v>1</v>
      </c>
    </row>
    <row r="4021" spans="1:12" x14ac:dyDescent="0.2">
      <c r="A4021" s="1" t="d">
        <v>2023-03-05</v>
      </c>
      <c r="B4021" s="45">
        <v>-1</v>
      </c>
      <c r="C4021" t="s">
        <v>1113</v>
      </c>
      <c r="D4021" t="str">
        <f>_xlfn.XLOOKUP(Table2[[#This Row],[Patron Group]],$R$10:$R$24,$S$10:$S$24)</f>
        <v>Graduate</v>
      </c>
      <c r="E4021" s="1" t="d">
        <v>2023-03-05</v>
      </c>
      <c r="F4021" t="s">
        <v>1267</v>
      </c>
      <c r="G4021" t="s">
        <v>2272</v>
      </c>
      <c r="H4021" t="str">
        <f>_xlfn.XLOOKUP(Table2[[#This Row],[Unique BarCode]],$N$10:$N$37,$O$10:$O$37)</f>
        <v>WALLADPT</v>
      </c>
      <c r="I4021" t="str">
        <f>_xlfn.XLOOKUP(Table2[[#This Row],[Unique BarCode]],$N$10:$N$37,$P$10:$P$37)</f>
        <v>Charger</v>
      </c>
      <c r="J4021" t="s">
        <v>8</v>
      </c>
      <c r="L4021">
        <v>1</v>
      </c>
    </row>
    <row r="4022" spans="1:12" x14ac:dyDescent="0.2">
      <c r="A4022" s="1" t="d">
        <v>2023-03-05</v>
      </c>
      <c r="B4022" s="45">
        <v>-1</v>
      </c>
      <c r="C4022" t="s">
        <v>74</v>
      </c>
      <c r="D4022" t="str">
        <f>_xlfn.XLOOKUP(Table2[[#This Row],[Patron Group]],$R$10:$R$24,$S$10:$S$24)</f>
        <v>Staff</v>
      </c>
      <c r="E4022" s="1" t="d">
        <v>2023-03-19</v>
      </c>
      <c r="F4022" t="s">
        <v>75</v>
      </c>
      <c r="G4022" t="s">
        <v>2273</v>
      </c>
      <c r="H4022" t="str">
        <f>_xlfn.XLOOKUP(Table2[[#This Row],[Unique BarCode]],$N$10:$N$37,$O$10:$O$37)</f>
        <v>ChromeBook</v>
      </c>
      <c r="I4022" t="str">
        <f>_xlfn.XLOOKUP(Table2[[#This Row],[Unique BarCode]],$N$10:$N$37,$P$10:$P$37)</f>
        <v>Device</v>
      </c>
      <c r="J4022" t="s">
        <v>13</v>
      </c>
      <c r="K4022" t="s">
        <v>76</v>
      </c>
      <c r="L4022">
        <v>1</v>
      </c>
    </row>
    <row r="4023" spans="1:12" x14ac:dyDescent="0.2">
      <c r="A4023" s="1" t="d">
        <v>2023-03-05</v>
      </c>
      <c r="B4023" s="45">
        <v>-1</v>
      </c>
      <c r="C4023" t="s">
        <v>77</v>
      </c>
      <c r="D4023" t="str">
        <f>_xlfn.XLOOKUP(Table2[[#This Row],[Patron Group]],$R$10:$R$24,$S$10:$S$24)</f>
        <v>Undergraduate</v>
      </c>
      <c r="E4023" s="1" t="d">
        <v>2023-03-05</v>
      </c>
      <c r="F4023" t="s">
        <v>811</v>
      </c>
      <c r="G4023" t="s">
        <v>2282</v>
      </c>
      <c r="H4023" t="str">
        <f>_xlfn.XLOOKUP(Table2[[#This Row],[Unique BarCode]],$N$10:$N$37,$O$10:$O$37)</f>
        <v>HPUSBC</v>
      </c>
      <c r="I4023" t="str">
        <f>_xlfn.XLOOKUP(Table2[[#This Row],[Unique BarCode]],$N$10:$N$37,$P$10:$P$37)</f>
        <v>Charger</v>
      </c>
      <c r="J4023" t="s">
        <v>49</v>
      </c>
      <c r="K4023" t="s">
        <v>812</v>
      </c>
      <c r="L4023">
        <v>1</v>
      </c>
    </row>
    <row r="4024" spans="1:12" x14ac:dyDescent="0.2">
      <c r="A4024" s="1" t="d">
        <v>2023-03-05</v>
      </c>
      <c r="B4024" s="45">
        <v>-1</v>
      </c>
      <c r="C4024" t="s">
        <v>77</v>
      </c>
      <c r="D4024" t="str">
        <f>_xlfn.XLOOKUP(Table2[[#This Row],[Patron Group]],$R$10:$R$24,$S$10:$S$24)</f>
        <v>Undergraduate</v>
      </c>
      <c r="E4024" s="1" t="d">
        <v>2023-03-05</v>
      </c>
      <c r="F4024" t="s">
        <v>709</v>
      </c>
      <c r="G4024" t="s">
        <v>2265</v>
      </c>
      <c r="H4024" t="str">
        <f>_xlfn.XLOOKUP(Table2[[#This Row],[Unique BarCode]],$N$10:$N$37,$O$10:$O$37)</f>
        <v>IPHONE</v>
      </c>
      <c r="I4024" t="str">
        <f>_xlfn.XLOOKUP(Table2[[#This Row],[Unique BarCode]],$N$10:$N$37,$P$10:$P$37)</f>
        <v>Charger</v>
      </c>
      <c r="J4024" t="s">
        <v>128</v>
      </c>
      <c r="K4024" t="s">
        <v>710</v>
      </c>
      <c r="L4024">
        <v>1</v>
      </c>
    </row>
    <row r="4025" spans="1:12" x14ac:dyDescent="0.2">
      <c r="A4025" s="1" t="d">
        <v>2023-03-05</v>
      </c>
      <c r="B4025" s="45">
        <v>-1</v>
      </c>
      <c r="C4025" t="s">
        <v>77</v>
      </c>
      <c r="D4025" t="str">
        <f>_xlfn.XLOOKUP(Table2[[#This Row],[Patron Group]],$R$10:$R$24,$S$10:$S$24)</f>
        <v>Undergraduate</v>
      </c>
      <c r="E4025" s="1" t="d">
        <v>2023-03-05</v>
      </c>
      <c r="F4025" t="s">
        <v>1750</v>
      </c>
      <c r="G4025" t="s">
        <v>2296</v>
      </c>
      <c r="H4025" t="str">
        <f>_xlfn.XLOOKUP(Table2[[#This Row],[Unique BarCode]],$N$10:$N$37,$O$10:$O$37)</f>
        <v>MACUSBC</v>
      </c>
      <c r="I4025" t="str">
        <f>_xlfn.XLOOKUP(Table2[[#This Row],[Unique BarCode]],$N$10:$N$37,$P$10:$P$37)</f>
        <v>Charger</v>
      </c>
      <c r="J4025" t="s">
        <v>128</v>
      </c>
      <c r="K4025" t="s">
        <v>439</v>
      </c>
      <c r="L4025">
        <v>1</v>
      </c>
    </row>
    <row r="4026" spans="1:12" x14ac:dyDescent="0.2">
      <c r="A4026" s="1" t="d">
        <v>2023-03-05</v>
      </c>
      <c r="B4026" s="45">
        <v>-1</v>
      </c>
      <c r="C4026" t="s">
        <v>77</v>
      </c>
      <c r="D4026" t="str">
        <f>_xlfn.XLOOKUP(Table2[[#This Row],[Patron Group]],$R$10:$R$24,$S$10:$S$24)</f>
        <v>Undergraduate</v>
      </c>
      <c r="E4026" s="1" t="d">
        <v>2023-03-05</v>
      </c>
      <c r="F4026" t="s">
        <v>1777</v>
      </c>
      <c r="G4026" t="s">
        <v>2296</v>
      </c>
      <c r="H4026" t="str">
        <f>_xlfn.XLOOKUP(Table2[[#This Row],[Unique BarCode]],$N$10:$N$37,$O$10:$O$37)</f>
        <v>MACUSBC</v>
      </c>
      <c r="I4026" t="str">
        <f>_xlfn.XLOOKUP(Table2[[#This Row],[Unique BarCode]],$N$10:$N$37,$P$10:$P$37)</f>
        <v>Charger</v>
      </c>
      <c r="J4026" t="s">
        <v>128</v>
      </c>
      <c r="K4026" t="s">
        <v>1287</v>
      </c>
      <c r="L4026">
        <v>1</v>
      </c>
    </row>
    <row r="4027" spans="1:12" x14ac:dyDescent="0.2">
      <c r="A4027" s="1" t="d">
        <v>2023-03-05</v>
      </c>
      <c r="B4027" s="45">
        <v>-1</v>
      </c>
      <c r="C4027" t="s">
        <v>77</v>
      </c>
      <c r="D4027" t="str">
        <f>_xlfn.XLOOKUP(Table2[[#This Row],[Patron Group]],$R$10:$R$24,$S$10:$S$24)</f>
        <v>Undergraduate</v>
      </c>
      <c r="E4027" s="1" t="d">
        <v>2023-03-19</v>
      </c>
      <c r="F4027" t="s">
        <v>231</v>
      </c>
      <c r="G4027" t="s">
        <v>2273</v>
      </c>
      <c r="H4027" t="str">
        <f>_xlfn.XLOOKUP(Table2[[#This Row],[Unique BarCode]],$N$10:$N$37,$O$10:$O$37)</f>
        <v>ChromeBook</v>
      </c>
      <c r="I4027" t="str">
        <f>_xlfn.XLOOKUP(Table2[[#This Row],[Unique BarCode]],$N$10:$N$37,$P$10:$P$37)</f>
        <v>Device</v>
      </c>
      <c r="J4027" t="s">
        <v>13</v>
      </c>
      <c r="K4027" t="s">
        <v>232</v>
      </c>
      <c r="L4027">
        <v>1</v>
      </c>
    </row>
    <row r="4028" spans="1:12" x14ac:dyDescent="0.2">
      <c r="A4028" s="1" t="d">
        <v>2023-03-05</v>
      </c>
      <c r="B4028" s="45">
        <v>-1</v>
      </c>
      <c r="C4028" t="s">
        <v>77</v>
      </c>
      <c r="D4028" t="str">
        <f>_xlfn.XLOOKUP(Table2[[#This Row],[Patron Group]],$R$10:$R$24,$S$10:$S$24)</f>
        <v>Undergraduate</v>
      </c>
      <c r="E4028" s="1" t="d">
        <v>2023-03-19</v>
      </c>
      <c r="F4028" t="s">
        <v>319</v>
      </c>
      <c r="G4028" t="s">
        <v>2274</v>
      </c>
      <c r="H4028" t="str">
        <f>_xlfn.XLOOKUP(Table2[[#This Row],[Unique BarCode]],$N$10:$N$37,$O$10:$O$37)</f>
        <v>MacBook</v>
      </c>
      <c r="I4028" t="str">
        <f>_xlfn.XLOOKUP(Table2[[#This Row],[Unique BarCode]],$N$10:$N$37,$P$10:$P$37)</f>
        <v>Device</v>
      </c>
      <c r="J4028" t="s">
        <v>8</v>
      </c>
      <c r="K4028" t="s">
        <v>319</v>
      </c>
      <c r="L4028">
        <v>1</v>
      </c>
    </row>
    <row r="4029" spans="1:12" x14ac:dyDescent="0.2">
      <c r="A4029" s="1" t="d">
        <v>2023-03-05</v>
      </c>
      <c r="B4029" s="45">
        <v>-1</v>
      </c>
      <c r="C4029" t="s">
        <v>77</v>
      </c>
      <c r="D4029" t="str">
        <f>_xlfn.XLOOKUP(Table2[[#This Row],[Patron Group]],$R$10:$R$24,$S$10:$S$24)</f>
        <v>Undergraduate</v>
      </c>
      <c r="E4029" s="1" t="d">
        <v>2023-03-19</v>
      </c>
      <c r="F4029" t="s">
        <v>1734</v>
      </c>
      <c r="G4029" t="s">
        <v>2263</v>
      </c>
      <c r="H4029" t="str">
        <f>_xlfn.XLOOKUP(Table2[[#This Row],[Unique BarCode]],$N$10:$N$37,$O$10:$O$37)</f>
        <v>HP Laptop</v>
      </c>
      <c r="I4029" t="str">
        <f>_xlfn.XLOOKUP(Table2[[#This Row],[Unique BarCode]],$N$10:$N$37,$P$10:$P$37)</f>
        <v>Device</v>
      </c>
      <c r="J4029" t="s">
        <v>8</v>
      </c>
      <c r="K4029" t="s">
        <v>326</v>
      </c>
      <c r="L4029">
        <v>1</v>
      </c>
    </row>
    <row r="4030" spans="1:12" x14ac:dyDescent="0.2">
      <c r="A4030" s="1" t="d">
        <v>2023-03-05</v>
      </c>
      <c r="B4030" s="45">
        <v>9399451980006530</v>
      </c>
      <c r="C4030" t="s">
        <v>77</v>
      </c>
      <c r="D4030" t="str">
        <f>_xlfn.XLOOKUP(Table2[[#This Row],[Patron Group]],$R$10:$R$24,$S$10:$S$24)</f>
        <v>Undergraduate</v>
      </c>
      <c r="E4030" s="1" t="d">
        <v>2023-03-05</v>
      </c>
      <c r="F4030" t="s">
        <v>1875</v>
      </c>
      <c r="G4030" t="s">
        <v>2265</v>
      </c>
      <c r="H4030" t="str">
        <f>_xlfn.XLOOKUP(Table2[[#This Row],[Unique BarCode]],$N$10:$N$37,$O$10:$O$37)</f>
        <v>IPHONE</v>
      </c>
      <c r="I4030" t="str">
        <f>_xlfn.XLOOKUP(Table2[[#This Row],[Unique BarCode]],$N$10:$N$37,$P$10:$P$37)</f>
        <v>Charger</v>
      </c>
      <c r="J4030" t="s">
        <v>8</v>
      </c>
      <c r="K4030" t="s">
        <v>1876</v>
      </c>
      <c r="L4030">
        <v>1</v>
      </c>
    </row>
    <row r="4031" spans="1:12" x14ac:dyDescent="0.2">
      <c r="A4031" s="1" t="d">
        <v>2023-03-05</v>
      </c>
      <c r="B4031" s="45">
        <v>9399451980006530</v>
      </c>
      <c r="C4031" t="s">
        <v>77</v>
      </c>
      <c r="D4031" t="str">
        <f>_xlfn.XLOOKUP(Table2[[#This Row],[Patron Group]],$R$10:$R$24,$S$10:$S$24)</f>
        <v>Undergraduate</v>
      </c>
      <c r="E4031" s="1" t="d">
        <v>2023-03-05</v>
      </c>
      <c r="F4031" t="s">
        <v>856</v>
      </c>
      <c r="G4031" t="s">
        <v>2272</v>
      </c>
      <c r="H4031" t="str">
        <f>_xlfn.XLOOKUP(Table2[[#This Row],[Unique BarCode]],$N$10:$N$37,$O$10:$O$37)</f>
        <v>WALLADPT</v>
      </c>
      <c r="I4031" t="str">
        <f>_xlfn.XLOOKUP(Table2[[#This Row],[Unique BarCode]],$N$10:$N$37,$P$10:$P$37)</f>
        <v>Charger</v>
      </c>
      <c r="J4031" t="s">
        <v>8</v>
      </c>
      <c r="L4031">
        <v>1</v>
      </c>
    </row>
    <row r="4032" spans="1:12" x14ac:dyDescent="0.2">
      <c r="A4032" s="1" t="d">
        <v>2023-03-06</v>
      </c>
      <c r="B4032" s="45">
        <v>-1</v>
      </c>
      <c r="C4032" t="s">
        <v>15</v>
      </c>
      <c r="D4032" t="str">
        <f>_xlfn.XLOOKUP(Table2[[#This Row],[Patron Group]],$R$10:$R$24,$S$10:$S$24)</f>
        <v>Academic</v>
      </c>
      <c r="E4032" s="1" t="d">
        <v>2023-03-06</v>
      </c>
      <c r="F4032" t="s">
        <v>222</v>
      </c>
      <c r="G4032" t="s">
        <v>2265</v>
      </c>
      <c r="H4032" t="str">
        <f>_xlfn.XLOOKUP(Table2[[#This Row],[Unique BarCode]],$N$10:$N$37,$O$10:$O$37)</f>
        <v>IPHONE</v>
      </c>
      <c r="I4032" t="str">
        <f>_xlfn.XLOOKUP(Table2[[#This Row],[Unique BarCode]],$N$10:$N$37,$P$10:$P$37)</f>
        <v>Charger</v>
      </c>
      <c r="J4032" t="s">
        <v>13</v>
      </c>
      <c r="K4032" t="s">
        <v>223</v>
      </c>
      <c r="L4032">
        <v>1</v>
      </c>
    </row>
    <row r="4033" spans="1:12" x14ac:dyDescent="0.2">
      <c r="A4033" s="1" t="d">
        <v>2023-03-06</v>
      </c>
      <c r="B4033" s="45">
        <v>-1</v>
      </c>
      <c r="C4033" t="s">
        <v>15</v>
      </c>
      <c r="D4033" t="str">
        <f>_xlfn.XLOOKUP(Table2[[#This Row],[Patron Group]],$R$10:$R$24,$S$10:$S$24)</f>
        <v>Academic</v>
      </c>
      <c r="E4033" s="1" t="d">
        <v>2023-03-06</v>
      </c>
      <c r="F4033" t="s">
        <v>1324</v>
      </c>
      <c r="G4033" t="s">
        <v>2272</v>
      </c>
      <c r="H4033" t="str">
        <f>_xlfn.XLOOKUP(Table2[[#This Row],[Unique BarCode]],$N$10:$N$37,$O$10:$O$37)</f>
        <v>WALLADPT</v>
      </c>
      <c r="I4033" t="str">
        <f>_xlfn.XLOOKUP(Table2[[#This Row],[Unique BarCode]],$N$10:$N$37,$P$10:$P$37)</f>
        <v>Charger</v>
      </c>
      <c r="J4033" t="s">
        <v>13</v>
      </c>
      <c r="K4033" t="s">
        <v>1325</v>
      </c>
      <c r="L4033">
        <v>1</v>
      </c>
    </row>
    <row r="4034" spans="1:12" x14ac:dyDescent="0.2">
      <c r="A4034" s="1" t="d">
        <v>2023-03-06</v>
      </c>
      <c r="B4034" s="45">
        <v>-1</v>
      </c>
      <c r="C4034" t="s">
        <v>20</v>
      </c>
      <c r="D4034" t="str">
        <f>_xlfn.XLOOKUP(Table2[[#This Row],[Patron Group]],$R$10:$R$24,$S$10:$S$24)</f>
        <v>Graduate</v>
      </c>
      <c r="E4034" s="1" t="d">
        <v>2023-03-06</v>
      </c>
      <c r="F4034" t="s">
        <v>1583</v>
      </c>
      <c r="G4034" t="s">
        <v>2288</v>
      </c>
      <c r="H4034" t="str">
        <f>_xlfn.XLOOKUP(Table2[[#This Row],[Unique BarCode]],$N$10:$N$37,$O$10:$O$37)</f>
        <v>Android Charger</v>
      </c>
      <c r="I4034" t="str">
        <f>_xlfn.XLOOKUP(Table2[[#This Row],[Unique BarCode]],$N$10:$N$37,$P$10:$P$37)</f>
        <v>Charger</v>
      </c>
      <c r="J4034" t="s">
        <v>1825</v>
      </c>
      <c r="K4034" t="s">
        <v>1584</v>
      </c>
      <c r="L4034">
        <v>1</v>
      </c>
    </row>
    <row r="4035" spans="1:12" x14ac:dyDescent="0.2">
      <c r="A4035" s="1" t="d">
        <v>2023-03-06</v>
      </c>
      <c r="B4035" s="45">
        <v>-1</v>
      </c>
      <c r="C4035" t="s">
        <v>20</v>
      </c>
      <c r="D4035" t="str">
        <f>_xlfn.XLOOKUP(Table2[[#This Row],[Patron Group]],$R$10:$R$24,$S$10:$S$24)</f>
        <v>Graduate</v>
      </c>
      <c r="E4035" s="1" t="d">
        <v>2023-03-06</v>
      </c>
      <c r="F4035" t="s">
        <v>23</v>
      </c>
      <c r="G4035" t="s">
        <v>2266</v>
      </c>
      <c r="H4035" t="str">
        <f>_xlfn.XLOOKUP(Table2[[#This Row],[Unique BarCode]],$N$10:$N$37,$O$10:$O$37)</f>
        <v>Headphones</v>
      </c>
      <c r="I4035" t="str">
        <f>_xlfn.XLOOKUP(Table2[[#This Row],[Unique BarCode]],$N$10:$N$37,$P$10:$P$37)</f>
        <v>Accessory</v>
      </c>
      <c r="J4035" t="s">
        <v>8</v>
      </c>
      <c r="K4035" t="s">
        <v>24</v>
      </c>
      <c r="L4035">
        <v>1</v>
      </c>
    </row>
    <row r="4036" spans="1:12" x14ac:dyDescent="0.2">
      <c r="A4036" s="1" t="d">
        <v>2023-03-06</v>
      </c>
      <c r="B4036" s="45">
        <v>-1</v>
      </c>
      <c r="C4036" t="s">
        <v>20</v>
      </c>
      <c r="D4036" t="str">
        <f>_xlfn.XLOOKUP(Table2[[#This Row],[Patron Group]],$R$10:$R$24,$S$10:$S$24)</f>
        <v>Graduate</v>
      </c>
      <c r="E4036" s="1" t="d">
        <v>2023-03-06</v>
      </c>
      <c r="F4036" t="s">
        <v>1493</v>
      </c>
      <c r="G4036" t="s">
        <v>2266</v>
      </c>
      <c r="H4036" t="str">
        <f>_xlfn.XLOOKUP(Table2[[#This Row],[Unique BarCode]],$N$10:$N$37,$O$10:$O$37)</f>
        <v>Headphones</v>
      </c>
      <c r="I4036" t="str">
        <f>_xlfn.XLOOKUP(Table2[[#This Row],[Unique BarCode]],$N$10:$N$37,$P$10:$P$37)</f>
        <v>Accessory</v>
      </c>
      <c r="J4036" t="s">
        <v>13</v>
      </c>
      <c r="K4036" t="s">
        <v>1494</v>
      </c>
      <c r="L4036">
        <v>1</v>
      </c>
    </row>
    <row r="4037" spans="1:12" x14ac:dyDescent="0.2">
      <c r="A4037" s="1" t="d">
        <v>2023-03-06</v>
      </c>
      <c r="B4037" s="45">
        <v>-1</v>
      </c>
      <c r="C4037" t="s">
        <v>20</v>
      </c>
      <c r="D4037" t="str">
        <f>_xlfn.XLOOKUP(Table2[[#This Row],[Patron Group]],$R$10:$R$24,$S$10:$S$24)</f>
        <v>Graduate</v>
      </c>
      <c r="E4037" s="1" t="d">
        <v>2023-03-06</v>
      </c>
      <c r="F4037" t="s">
        <v>1039</v>
      </c>
      <c r="G4037" t="s">
        <v>2282</v>
      </c>
      <c r="H4037" t="str">
        <f>_xlfn.XLOOKUP(Table2[[#This Row],[Unique BarCode]],$N$10:$N$37,$O$10:$O$37)</f>
        <v>HPUSBC</v>
      </c>
      <c r="I4037" t="str">
        <f>_xlfn.XLOOKUP(Table2[[#This Row],[Unique BarCode]],$N$10:$N$37,$P$10:$P$37)</f>
        <v>Charger</v>
      </c>
      <c r="J4037" t="s">
        <v>49</v>
      </c>
      <c r="K4037" t="s">
        <v>1040</v>
      </c>
      <c r="L4037">
        <v>1</v>
      </c>
    </row>
    <row r="4038" spans="1:12" x14ac:dyDescent="0.2">
      <c r="A4038" s="1" t="d">
        <v>2023-03-06</v>
      </c>
      <c r="B4038" s="45">
        <v>-1</v>
      </c>
      <c r="C4038" t="s">
        <v>20</v>
      </c>
      <c r="D4038" t="str">
        <f>_xlfn.XLOOKUP(Table2[[#This Row],[Patron Group]],$R$10:$R$24,$S$10:$S$24)</f>
        <v>Graduate</v>
      </c>
      <c r="E4038" s="1" t="d">
        <v>2023-03-06</v>
      </c>
      <c r="F4038" t="s">
        <v>1254</v>
      </c>
      <c r="G4038" t="s">
        <v>2265</v>
      </c>
      <c r="H4038" t="str">
        <f>_xlfn.XLOOKUP(Table2[[#This Row],[Unique BarCode]],$N$10:$N$37,$O$10:$O$37)</f>
        <v>IPHONE</v>
      </c>
      <c r="I4038" t="str">
        <f>_xlfn.XLOOKUP(Table2[[#This Row],[Unique BarCode]],$N$10:$N$37,$P$10:$P$37)</f>
        <v>Charger</v>
      </c>
      <c r="J4038" t="s">
        <v>49</v>
      </c>
      <c r="K4038" t="s">
        <v>1255</v>
      </c>
      <c r="L4038">
        <v>1</v>
      </c>
    </row>
    <row r="4039" spans="1:12" x14ac:dyDescent="0.2">
      <c r="A4039" s="1" t="d">
        <v>2023-03-06</v>
      </c>
      <c r="B4039" s="45">
        <v>-1</v>
      </c>
      <c r="C4039" t="s">
        <v>20</v>
      </c>
      <c r="D4039" t="str">
        <f>_xlfn.XLOOKUP(Table2[[#This Row],[Patron Group]],$R$10:$R$24,$S$10:$S$24)</f>
        <v>Graduate</v>
      </c>
      <c r="E4039" s="1" t="d">
        <v>2023-03-06</v>
      </c>
      <c r="F4039" t="s">
        <v>218</v>
      </c>
      <c r="G4039" t="s">
        <v>2265</v>
      </c>
      <c r="H4039" t="str">
        <f>_xlfn.XLOOKUP(Table2[[#This Row],[Unique BarCode]],$N$10:$N$37,$O$10:$O$37)</f>
        <v>IPHONE</v>
      </c>
      <c r="I4039" t="str">
        <f>_xlfn.XLOOKUP(Table2[[#This Row],[Unique BarCode]],$N$10:$N$37,$P$10:$P$37)</f>
        <v>Charger</v>
      </c>
      <c r="J4039" t="s">
        <v>49</v>
      </c>
      <c r="K4039" t="s">
        <v>219</v>
      </c>
      <c r="L4039">
        <v>1</v>
      </c>
    </row>
    <row r="4040" spans="1:12" x14ac:dyDescent="0.2">
      <c r="A4040" s="1" t="d">
        <v>2023-03-06</v>
      </c>
      <c r="B4040" s="45">
        <v>-1</v>
      </c>
      <c r="C4040" t="s">
        <v>20</v>
      </c>
      <c r="D4040" t="str">
        <f>_xlfn.XLOOKUP(Table2[[#This Row],[Patron Group]],$R$10:$R$24,$S$10:$S$24)</f>
        <v>Graduate</v>
      </c>
      <c r="E4040" s="1" t="d">
        <v>2023-03-06</v>
      </c>
      <c r="F4040" t="s">
        <v>1314</v>
      </c>
      <c r="G4040" t="s">
        <v>2265</v>
      </c>
      <c r="H4040" t="str">
        <f>_xlfn.XLOOKUP(Table2[[#This Row],[Unique BarCode]],$N$10:$N$37,$O$10:$O$37)</f>
        <v>IPHONE</v>
      </c>
      <c r="I4040" t="str">
        <f>_xlfn.XLOOKUP(Table2[[#This Row],[Unique BarCode]],$N$10:$N$37,$P$10:$P$37)</f>
        <v>Charger</v>
      </c>
      <c r="J4040" t="s">
        <v>8</v>
      </c>
      <c r="K4040" t="s">
        <v>1315</v>
      </c>
      <c r="L4040">
        <v>1</v>
      </c>
    </row>
    <row r="4041" spans="1:12" x14ac:dyDescent="0.2">
      <c r="A4041" s="1" t="d">
        <v>2023-03-06</v>
      </c>
      <c r="B4041" s="45">
        <v>-1</v>
      </c>
      <c r="C4041" t="s">
        <v>20</v>
      </c>
      <c r="D4041" t="str">
        <f>_xlfn.XLOOKUP(Table2[[#This Row],[Patron Group]],$R$10:$R$24,$S$10:$S$24)</f>
        <v>Graduate</v>
      </c>
      <c r="E4041" s="1" t="d">
        <v>2023-03-06</v>
      </c>
      <c r="F4041" t="s">
        <v>1861</v>
      </c>
      <c r="G4041" t="s">
        <v>2265</v>
      </c>
      <c r="H4041" t="str">
        <f>_xlfn.XLOOKUP(Table2[[#This Row],[Unique BarCode]],$N$10:$N$37,$O$10:$O$37)</f>
        <v>IPHONE</v>
      </c>
      <c r="I4041" t="str">
        <f>_xlfn.XLOOKUP(Table2[[#This Row],[Unique BarCode]],$N$10:$N$37,$P$10:$P$37)</f>
        <v>Charger</v>
      </c>
      <c r="J4041" t="s">
        <v>8</v>
      </c>
      <c r="K4041" t="s">
        <v>1862</v>
      </c>
      <c r="L4041">
        <v>1</v>
      </c>
    </row>
    <row r="4042" spans="1:12" x14ac:dyDescent="0.2">
      <c r="A4042" s="1" t="d">
        <v>2023-03-06</v>
      </c>
      <c r="B4042" s="45">
        <v>-1</v>
      </c>
      <c r="C4042" t="s">
        <v>20</v>
      </c>
      <c r="D4042" t="str">
        <f>_xlfn.XLOOKUP(Table2[[#This Row],[Patron Group]],$R$10:$R$24,$S$10:$S$24)</f>
        <v>Graduate</v>
      </c>
      <c r="E4042" s="1" t="d">
        <v>2023-03-06</v>
      </c>
      <c r="F4042" t="s">
        <v>1497</v>
      </c>
      <c r="G4042" t="s">
        <v>2265</v>
      </c>
      <c r="H4042" t="str">
        <f>_xlfn.XLOOKUP(Table2[[#This Row],[Unique BarCode]],$N$10:$N$37,$O$10:$O$37)</f>
        <v>IPHONE</v>
      </c>
      <c r="I4042" t="str">
        <f>_xlfn.XLOOKUP(Table2[[#This Row],[Unique BarCode]],$N$10:$N$37,$P$10:$P$37)</f>
        <v>Charger</v>
      </c>
      <c r="J4042" t="s">
        <v>8</v>
      </c>
      <c r="L4042">
        <v>1</v>
      </c>
    </row>
    <row r="4043" spans="1:12" x14ac:dyDescent="0.2">
      <c r="A4043" s="1" t="d">
        <v>2023-03-06</v>
      </c>
      <c r="B4043" s="45">
        <v>-1</v>
      </c>
      <c r="C4043" t="s">
        <v>20</v>
      </c>
      <c r="D4043" t="str">
        <f>_xlfn.XLOOKUP(Table2[[#This Row],[Patron Group]],$R$10:$R$24,$S$10:$S$24)</f>
        <v>Graduate</v>
      </c>
      <c r="E4043" s="1" t="d">
        <v>2023-03-06</v>
      </c>
      <c r="F4043" t="s">
        <v>1913</v>
      </c>
      <c r="G4043" t="s">
        <v>2267</v>
      </c>
      <c r="H4043" t="str">
        <f>_xlfn.XLOOKUP(Table2[[#This Row],[Unique BarCode]],$N$10:$N$37,$O$10:$O$37)</f>
        <v>Mouse</v>
      </c>
      <c r="I4043" t="str">
        <f>_xlfn.XLOOKUP(Table2[[#This Row],[Unique BarCode]],$N$10:$N$37,$P$10:$P$37)</f>
        <v>Accessory</v>
      </c>
      <c r="J4043" t="s">
        <v>8</v>
      </c>
      <c r="K4043" t="s">
        <v>1914</v>
      </c>
      <c r="L4043">
        <v>1</v>
      </c>
    </row>
    <row r="4044" spans="1:12" x14ac:dyDescent="0.2">
      <c r="A4044" s="1" t="d">
        <v>2023-03-06</v>
      </c>
      <c r="B4044" s="45">
        <v>-1</v>
      </c>
      <c r="C4044" t="s">
        <v>20</v>
      </c>
      <c r="D4044" t="str">
        <f>_xlfn.XLOOKUP(Table2[[#This Row],[Patron Group]],$R$10:$R$24,$S$10:$S$24)</f>
        <v>Graduate</v>
      </c>
      <c r="E4044" s="1" t="d">
        <v>2023-03-06</v>
      </c>
      <c r="F4044" t="s">
        <v>35</v>
      </c>
      <c r="G4044" t="s">
        <v>2268</v>
      </c>
      <c r="H4044" t="str">
        <f>_xlfn.XLOOKUP(Table2[[#This Row],[Unique BarCode]],$N$10:$N$37,$O$10:$O$37)</f>
        <v>MACCHRG</v>
      </c>
      <c r="I4044" t="str">
        <f>_xlfn.XLOOKUP(Table2[[#This Row],[Unique BarCode]],$N$10:$N$37,$P$10:$P$37)</f>
        <v>Charger</v>
      </c>
      <c r="J4044" t="s">
        <v>13</v>
      </c>
      <c r="K4044" t="s">
        <v>36</v>
      </c>
      <c r="L4044">
        <v>1</v>
      </c>
    </row>
    <row r="4045" spans="1:12" x14ac:dyDescent="0.2">
      <c r="A4045" s="1" t="d">
        <v>2023-03-06</v>
      </c>
      <c r="B4045" s="45">
        <v>-1</v>
      </c>
      <c r="C4045" t="s">
        <v>20</v>
      </c>
      <c r="D4045" t="str">
        <f>_xlfn.XLOOKUP(Table2[[#This Row],[Patron Group]],$R$10:$R$24,$S$10:$S$24)</f>
        <v>Graduate</v>
      </c>
      <c r="E4045" s="1" t="d">
        <v>2023-03-06</v>
      </c>
      <c r="F4045" t="s">
        <v>1621</v>
      </c>
      <c r="G4045" t="s">
        <v>2296</v>
      </c>
      <c r="H4045" t="str">
        <f>_xlfn.XLOOKUP(Table2[[#This Row],[Unique BarCode]],$N$10:$N$37,$O$10:$O$37)</f>
        <v>MACUSBC</v>
      </c>
      <c r="I4045" t="str">
        <f>_xlfn.XLOOKUP(Table2[[#This Row],[Unique BarCode]],$N$10:$N$37,$P$10:$P$37)</f>
        <v>Charger</v>
      </c>
      <c r="J4045" t="s">
        <v>8</v>
      </c>
      <c r="K4045" t="s">
        <v>472</v>
      </c>
      <c r="L4045">
        <v>1</v>
      </c>
    </row>
    <row r="4046" spans="1:12" x14ac:dyDescent="0.2">
      <c r="A4046" s="1" t="d">
        <v>2023-03-06</v>
      </c>
      <c r="B4046" s="45">
        <v>-1</v>
      </c>
      <c r="C4046" t="s">
        <v>20</v>
      </c>
      <c r="D4046" t="str">
        <f>_xlfn.XLOOKUP(Table2[[#This Row],[Patron Group]],$R$10:$R$24,$S$10:$S$24)</f>
        <v>Graduate</v>
      </c>
      <c r="E4046" s="1" t="d">
        <v>2023-03-06</v>
      </c>
      <c r="F4046" t="s">
        <v>1633</v>
      </c>
      <c r="G4046" t="s">
        <v>2296</v>
      </c>
      <c r="H4046" t="str">
        <f>_xlfn.XLOOKUP(Table2[[#This Row],[Unique BarCode]],$N$10:$N$37,$O$10:$O$37)</f>
        <v>MACUSBC</v>
      </c>
      <c r="I4046" t="str">
        <f>_xlfn.XLOOKUP(Table2[[#This Row],[Unique BarCode]],$N$10:$N$37,$P$10:$P$37)</f>
        <v>Charger</v>
      </c>
      <c r="J4046" t="s">
        <v>8</v>
      </c>
      <c r="K4046" t="s">
        <v>844</v>
      </c>
      <c r="L4046">
        <v>1</v>
      </c>
    </row>
    <row r="4047" spans="1:12" x14ac:dyDescent="0.2">
      <c r="A4047" s="1" t="d">
        <v>2023-03-06</v>
      </c>
      <c r="B4047" s="45">
        <v>-1</v>
      </c>
      <c r="C4047" t="s">
        <v>20</v>
      </c>
      <c r="D4047" t="str">
        <f>_xlfn.XLOOKUP(Table2[[#This Row],[Patron Group]],$R$10:$R$24,$S$10:$S$24)</f>
        <v>Graduate</v>
      </c>
      <c r="E4047" s="1" t="d">
        <v>2023-03-06</v>
      </c>
      <c r="F4047" t="s">
        <v>1835</v>
      </c>
      <c r="G4047" t="s">
        <v>2296</v>
      </c>
      <c r="H4047" t="str">
        <f>_xlfn.XLOOKUP(Table2[[#This Row],[Unique BarCode]],$N$10:$N$37,$O$10:$O$37)</f>
        <v>MACUSBC</v>
      </c>
      <c r="I4047" t="str">
        <f>_xlfn.XLOOKUP(Table2[[#This Row],[Unique BarCode]],$N$10:$N$37,$P$10:$P$37)</f>
        <v>Charger</v>
      </c>
      <c r="J4047" t="s">
        <v>8</v>
      </c>
      <c r="L4047">
        <v>1</v>
      </c>
    </row>
    <row r="4048" spans="1:12" x14ac:dyDescent="0.2">
      <c r="A4048" s="1" t="d">
        <v>2023-03-06</v>
      </c>
      <c r="B4048" s="45">
        <v>-1</v>
      </c>
      <c r="C4048" t="s">
        <v>20</v>
      </c>
      <c r="D4048" t="str">
        <f>_xlfn.XLOOKUP(Table2[[#This Row],[Patron Group]],$R$10:$R$24,$S$10:$S$24)</f>
        <v>Graduate</v>
      </c>
      <c r="E4048" s="1" t="d">
        <v>2023-03-06</v>
      </c>
      <c r="F4048" t="s">
        <v>1778</v>
      </c>
      <c r="G4048" t="s">
        <v>2304</v>
      </c>
      <c r="H4048" t="str">
        <f>_xlfn.XLOOKUP(Table2[[#This Row],[Unique BarCode]],$N$10:$N$37,$O$10:$O$37)</f>
        <v>Mouse</v>
      </c>
      <c r="I4048" t="str">
        <f>_xlfn.XLOOKUP(Table2[[#This Row],[Unique BarCode]],$N$10:$N$37,$P$10:$P$37)</f>
        <v>Accessory</v>
      </c>
      <c r="J4048" t="s">
        <v>49</v>
      </c>
      <c r="K4048" t="s">
        <v>1779</v>
      </c>
      <c r="L4048">
        <v>1</v>
      </c>
    </row>
    <row r="4049" spans="1:12" x14ac:dyDescent="0.2">
      <c r="A4049" s="1" t="d">
        <v>2023-03-06</v>
      </c>
      <c r="B4049" s="45">
        <v>-1</v>
      </c>
      <c r="C4049" t="s">
        <v>20</v>
      </c>
      <c r="D4049" t="str">
        <f>_xlfn.XLOOKUP(Table2[[#This Row],[Patron Group]],$R$10:$R$24,$S$10:$S$24)</f>
        <v>Graduate</v>
      </c>
      <c r="E4049" s="1" t="d">
        <v>2023-03-06</v>
      </c>
      <c r="F4049" t="s">
        <v>916</v>
      </c>
      <c r="G4049" t="s">
        <v>2271</v>
      </c>
      <c r="H4049" t="str">
        <f>_xlfn.XLOOKUP(Table2[[#This Row],[Unique BarCode]],$N$10:$N$37,$O$10:$O$37)</f>
        <v>OMNI</v>
      </c>
      <c r="I4049" t="str">
        <f>_xlfn.XLOOKUP(Table2[[#This Row],[Unique BarCode]],$N$10:$N$37,$P$10:$P$37)</f>
        <v>Charger</v>
      </c>
      <c r="J4049" t="s">
        <v>49</v>
      </c>
      <c r="K4049" t="s">
        <v>917</v>
      </c>
      <c r="L4049">
        <v>1</v>
      </c>
    </row>
    <row r="4050" spans="1:12" x14ac:dyDescent="0.2">
      <c r="A4050" s="1" t="d">
        <v>2023-03-06</v>
      </c>
      <c r="B4050" s="45">
        <v>-1</v>
      </c>
      <c r="C4050" t="s">
        <v>20</v>
      </c>
      <c r="D4050" t="str">
        <f>_xlfn.XLOOKUP(Table2[[#This Row],[Patron Group]],$R$10:$R$24,$S$10:$S$24)</f>
        <v>Graduate</v>
      </c>
      <c r="E4050" s="1" t="d">
        <v>2023-03-06</v>
      </c>
      <c r="F4050" t="s">
        <v>229</v>
      </c>
      <c r="G4050" t="s">
        <v>2272</v>
      </c>
      <c r="H4050" t="str">
        <f>_xlfn.XLOOKUP(Table2[[#This Row],[Unique BarCode]],$N$10:$N$37,$O$10:$O$37)</f>
        <v>WALLADPT</v>
      </c>
      <c r="I4050" t="str">
        <f>_xlfn.XLOOKUP(Table2[[#This Row],[Unique BarCode]],$N$10:$N$37,$P$10:$P$37)</f>
        <v>Charger</v>
      </c>
      <c r="J4050" t="s">
        <v>49</v>
      </c>
      <c r="K4050" t="s">
        <v>230</v>
      </c>
      <c r="L4050">
        <v>1</v>
      </c>
    </row>
    <row r="4051" spans="1:12" x14ac:dyDescent="0.2">
      <c r="A4051" s="1" t="d">
        <v>2023-03-06</v>
      </c>
      <c r="B4051" s="45">
        <v>-1</v>
      </c>
      <c r="C4051" t="s">
        <v>20</v>
      </c>
      <c r="D4051" t="str">
        <f>_xlfn.XLOOKUP(Table2[[#This Row],[Patron Group]],$R$10:$R$24,$S$10:$S$24)</f>
        <v>Graduate</v>
      </c>
      <c r="E4051" s="1" t="d">
        <v>2023-03-06</v>
      </c>
      <c r="F4051" t="s">
        <v>1440</v>
      </c>
      <c r="G4051" t="s">
        <v>2272</v>
      </c>
      <c r="H4051" t="str">
        <f>_xlfn.XLOOKUP(Table2[[#This Row],[Unique BarCode]],$N$10:$N$37,$O$10:$O$37)</f>
        <v>WALLADPT</v>
      </c>
      <c r="I4051" t="str">
        <f>_xlfn.XLOOKUP(Table2[[#This Row],[Unique BarCode]],$N$10:$N$37,$P$10:$P$37)</f>
        <v>Charger</v>
      </c>
      <c r="J4051" t="s">
        <v>49</v>
      </c>
      <c r="K4051" t="s">
        <v>1441</v>
      </c>
      <c r="L4051">
        <v>1</v>
      </c>
    </row>
    <row r="4052" spans="1:12" x14ac:dyDescent="0.2">
      <c r="A4052" s="1" t="d">
        <v>2023-03-06</v>
      </c>
      <c r="B4052" s="45">
        <v>-1</v>
      </c>
      <c r="C4052" t="s">
        <v>20</v>
      </c>
      <c r="D4052" t="str">
        <f>_xlfn.XLOOKUP(Table2[[#This Row],[Patron Group]],$R$10:$R$24,$S$10:$S$24)</f>
        <v>Graduate</v>
      </c>
      <c r="E4052" s="1" t="d">
        <v>2023-03-06</v>
      </c>
      <c r="F4052" t="s">
        <v>855</v>
      </c>
      <c r="G4052" t="s">
        <v>2272</v>
      </c>
      <c r="H4052" t="str">
        <f>_xlfn.XLOOKUP(Table2[[#This Row],[Unique BarCode]],$N$10:$N$37,$O$10:$O$37)</f>
        <v>WALLADPT</v>
      </c>
      <c r="I4052" t="str">
        <f>_xlfn.XLOOKUP(Table2[[#This Row],[Unique BarCode]],$N$10:$N$37,$P$10:$P$37)</f>
        <v>Charger</v>
      </c>
      <c r="J4052" t="s">
        <v>8</v>
      </c>
      <c r="L4052">
        <v>1</v>
      </c>
    </row>
    <row r="4053" spans="1:12" x14ac:dyDescent="0.2">
      <c r="A4053" s="1" t="d">
        <v>2023-03-06</v>
      </c>
      <c r="B4053" s="45">
        <v>-1</v>
      </c>
      <c r="C4053" t="s">
        <v>20</v>
      </c>
      <c r="D4053" t="str">
        <f>_xlfn.XLOOKUP(Table2[[#This Row],[Patron Group]],$R$10:$R$24,$S$10:$S$24)</f>
        <v>Graduate</v>
      </c>
      <c r="E4053" s="1" t="d">
        <v>2023-03-06</v>
      </c>
      <c r="F4053" t="s">
        <v>483</v>
      </c>
      <c r="G4053" t="s">
        <v>2272</v>
      </c>
      <c r="H4053" t="str">
        <f>_xlfn.XLOOKUP(Table2[[#This Row],[Unique BarCode]],$N$10:$N$37,$O$10:$O$37)</f>
        <v>WALLADPT</v>
      </c>
      <c r="I4053" t="str">
        <f>_xlfn.XLOOKUP(Table2[[#This Row],[Unique BarCode]],$N$10:$N$37,$P$10:$P$37)</f>
        <v>Charger</v>
      </c>
      <c r="J4053" t="s">
        <v>8</v>
      </c>
      <c r="L4053">
        <v>1</v>
      </c>
    </row>
    <row r="4054" spans="1:12" x14ac:dyDescent="0.2">
      <c r="A4054" s="1" t="d">
        <v>2023-03-06</v>
      </c>
      <c r="B4054" s="45">
        <v>-1</v>
      </c>
      <c r="C4054" t="s">
        <v>20</v>
      </c>
      <c r="D4054" t="str">
        <f>_xlfn.XLOOKUP(Table2[[#This Row],[Patron Group]],$R$10:$R$24,$S$10:$S$24)</f>
        <v>Graduate</v>
      </c>
      <c r="E4054" s="1" t="d">
        <v>2023-03-06</v>
      </c>
      <c r="F4054" t="s">
        <v>1635</v>
      </c>
      <c r="G4054" t="s">
        <v>2272</v>
      </c>
      <c r="H4054" t="str">
        <f>_xlfn.XLOOKUP(Table2[[#This Row],[Unique BarCode]],$N$10:$N$37,$O$10:$O$37)</f>
        <v>WALLADPT</v>
      </c>
      <c r="I4054" t="str">
        <f>_xlfn.XLOOKUP(Table2[[#This Row],[Unique BarCode]],$N$10:$N$37,$P$10:$P$37)</f>
        <v>Charger</v>
      </c>
      <c r="J4054" t="s">
        <v>8</v>
      </c>
      <c r="L4054">
        <v>1</v>
      </c>
    </row>
    <row r="4055" spans="1:12" x14ac:dyDescent="0.2">
      <c r="A4055" s="1" t="d">
        <v>2023-03-06</v>
      </c>
      <c r="B4055" s="45">
        <v>-1</v>
      </c>
      <c r="C4055" t="s">
        <v>20</v>
      </c>
      <c r="D4055" t="str">
        <f>_xlfn.XLOOKUP(Table2[[#This Row],[Patron Group]],$R$10:$R$24,$S$10:$S$24)</f>
        <v>Graduate</v>
      </c>
      <c r="E4055" s="1" t="d">
        <v>2023-03-13</v>
      </c>
      <c r="F4055" t="s">
        <v>1307</v>
      </c>
      <c r="G4055" t="s">
        <v>2273</v>
      </c>
      <c r="H4055" t="str">
        <f>_xlfn.XLOOKUP(Table2[[#This Row],[Unique BarCode]],$N$10:$N$37,$O$10:$O$37)</f>
        <v>ChromeBook</v>
      </c>
      <c r="I4055" t="str">
        <f>_xlfn.XLOOKUP(Table2[[#This Row],[Unique BarCode]],$N$10:$N$37,$P$10:$P$37)</f>
        <v>Device</v>
      </c>
      <c r="J4055" t="s">
        <v>13</v>
      </c>
      <c r="K4055" t="s">
        <v>1308</v>
      </c>
      <c r="L4055">
        <v>1</v>
      </c>
    </row>
    <row r="4056" spans="1:12" x14ac:dyDescent="0.2">
      <c r="A4056" s="1" t="d">
        <v>2023-03-06</v>
      </c>
      <c r="B4056" s="45">
        <v>-1</v>
      </c>
      <c r="C4056" t="s">
        <v>20</v>
      </c>
      <c r="D4056" t="str">
        <f>_xlfn.XLOOKUP(Table2[[#This Row],[Patron Group]],$R$10:$R$24,$S$10:$S$24)</f>
        <v>Graduate</v>
      </c>
      <c r="E4056" s="1" t="d">
        <v>2023-03-13</v>
      </c>
      <c r="F4056" t="s">
        <v>691</v>
      </c>
      <c r="G4056" t="s">
        <v>2273</v>
      </c>
      <c r="H4056" t="str">
        <f>_xlfn.XLOOKUP(Table2[[#This Row],[Unique BarCode]],$N$10:$N$37,$O$10:$O$37)</f>
        <v>ChromeBook</v>
      </c>
      <c r="I4056" t="str">
        <f>_xlfn.XLOOKUP(Table2[[#This Row],[Unique BarCode]],$N$10:$N$37,$P$10:$P$37)</f>
        <v>Device</v>
      </c>
      <c r="J4056" t="s">
        <v>13</v>
      </c>
      <c r="K4056" t="s">
        <v>692</v>
      </c>
      <c r="L4056">
        <v>1</v>
      </c>
    </row>
    <row r="4057" spans="1:12" x14ac:dyDescent="0.2">
      <c r="A4057" s="1" t="d">
        <v>2023-03-06</v>
      </c>
      <c r="B4057" s="45">
        <v>-1</v>
      </c>
      <c r="C4057" t="s">
        <v>20</v>
      </c>
      <c r="D4057" t="str">
        <f>_xlfn.XLOOKUP(Table2[[#This Row],[Patron Group]],$R$10:$R$24,$S$10:$S$24)</f>
        <v>Graduate</v>
      </c>
      <c r="E4057" s="1" t="d">
        <v>2023-03-13</v>
      </c>
      <c r="F4057" t="s">
        <v>1608</v>
      </c>
      <c r="G4057" t="s">
        <v>2273</v>
      </c>
      <c r="H4057" t="str">
        <f>_xlfn.XLOOKUP(Table2[[#This Row],[Unique BarCode]],$N$10:$N$37,$O$10:$O$37)</f>
        <v>ChromeBook</v>
      </c>
      <c r="I4057" t="str">
        <f>_xlfn.XLOOKUP(Table2[[#This Row],[Unique BarCode]],$N$10:$N$37,$P$10:$P$37)</f>
        <v>Device</v>
      </c>
      <c r="J4057" t="s">
        <v>13</v>
      </c>
      <c r="K4057" t="s">
        <v>1609</v>
      </c>
      <c r="L4057">
        <v>1</v>
      </c>
    </row>
    <row r="4058" spans="1:12" x14ac:dyDescent="0.2">
      <c r="A4058" s="1" t="d">
        <v>2023-03-06</v>
      </c>
      <c r="B4058" s="45">
        <v>-1</v>
      </c>
      <c r="C4058" t="s">
        <v>20</v>
      </c>
      <c r="D4058" t="str">
        <f>_xlfn.XLOOKUP(Table2[[#This Row],[Patron Group]],$R$10:$R$24,$S$10:$S$24)</f>
        <v>Graduate</v>
      </c>
      <c r="E4058" s="1" t="d">
        <v>2023-03-13</v>
      </c>
      <c r="F4058" t="s">
        <v>1395</v>
      </c>
      <c r="G4058" t="s">
        <v>2273</v>
      </c>
      <c r="H4058" t="str">
        <f>_xlfn.XLOOKUP(Table2[[#This Row],[Unique BarCode]],$N$10:$N$37,$O$10:$O$37)</f>
        <v>ChromeBook</v>
      </c>
      <c r="I4058" t="str">
        <f>_xlfn.XLOOKUP(Table2[[#This Row],[Unique BarCode]],$N$10:$N$37,$P$10:$P$37)</f>
        <v>Device</v>
      </c>
      <c r="J4058" t="s">
        <v>13</v>
      </c>
      <c r="K4058" t="s">
        <v>1396</v>
      </c>
      <c r="L4058">
        <v>1</v>
      </c>
    </row>
    <row r="4059" spans="1:12" x14ac:dyDescent="0.2">
      <c r="A4059" s="1" t="d">
        <v>2023-03-06</v>
      </c>
      <c r="B4059" s="45">
        <v>-1</v>
      </c>
      <c r="C4059" t="s">
        <v>20</v>
      </c>
      <c r="D4059" t="str">
        <f>_xlfn.XLOOKUP(Table2[[#This Row],[Patron Group]],$R$10:$R$24,$S$10:$S$24)</f>
        <v>Graduate</v>
      </c>
      <c r="E4059" s="1" t="d">
        <v>2023-03-13</v>
      </c>
      <c r="F4059" t="s">
        <v>1395</v>
      </c>
      <c r="G4059" t="s">
        <v>2273</v>
      </c>
      <c r="H4059" t="str">
        <f>_xlfn.XLOOKUP(Table2[[#This Row],[Unique BarCode]],$N$10:$N$37,$O$10:$O$37)</f>
        <v>ChromeBook</v>
      </c>
      <c r="I4059" t="str">
        <f>_xlfn.XLOOKUP(Table2[[#This Row],[Unique BarCode]],$N$10:$N$37,$P$10:$P$37)</f>
        <v>Device</v>
      </c>
      <c r="J4059" t="s">
        <v>1825</v>
      </c>
      <c r="K4059" t="s">
        <v>1396</v>
      </c>
      <c r="L4059">
        <v>1</v>
      </c>
    </row>
    <row r="4060" spans="1:12" x14ac:dyDescent="0.2">
      <c r="A4060" s="1" t="d">
        <v>2023-03-06</v>
      </c>
      <c r="B4060" s="45">
        <v>-1</v>
      </c>
      <c r="C4060" t="s">
        <v>20</v>
      </c>
      <c r="D4060" t="str">
        <f>_xlfn.XLOOKUP(Table2[[#This Row],[Patron Group]],$R$10:$R$24,$S$10:$S$24)</f>
        <v>Graduate</v>
      </c>
      <c r="E4060" s="1" t="d">
        <v>2023-03-13</v>
      </c>
      <c r="F4060" t="s">
        <v>883</v>
      </c>
      <c r="G4060" t="s">
        <v>2274</v>
      </c>
      <c r="H4060" t="str">
        <f>_xlfn.XLOOKUP(Table2[[#This Row],[Unique BarCode]],$N$10:$N$37,$O$10:$O$37)</f>
        <v>MacBook</v>
      </c>
      <c r="I4060" t="str">
        <f>_xlfn.XLOOKUP(Table2[[#This Row],[Unique BarCode]],$N$10:$N$37,$P$10:$P$37)</f>
        <v>Device</v>
      </c>
      <c r="J4060" t="s">
        <v>8</v>
      </c>
      <c r="K4060" t="s">
        <v>884</v>
      </c>
      <c r="L4060">
        <v>1</v>
      </c>
    </row>
    <row r="4061" spans="1:12" x14ac:dyDescent="0.2">
      <c r="A4061" s="1" t="d">
        <v>2023-03-06</v>
      </c>
      <c r="B4061" s="45">
        <v>-1</v>
      </c>
      <c r="C4061" t="s">
        <v>20</v>
      </c>
      <c r="D4061" t="str">
        <f>_xlfn.XLOOKUP(Table2[[#This Row],[Patron Group]],$R$10:$R$24,$S$10:$S$24)</f>
        <v>Graduate</v>
      </c>
      <c r="E4061" s="1" t="d">
        <v>2023-03-19</v>
      </c>
      <c r="F4061" t="s">
        <v>1227</v>
      </c>
      <c r="G4061" t="s">
        <v>2263</v>
      </c>
      <c r="H4061" t="str">
        <f>_xlfn.XLOOKUP(Table2[[#This Row],[Unique BarCode]],$N$10:$N$37,$O$10:$O$37)</f>
        <v>HP Laptop</v>
      </c>
      <c r="I4061" t="str">
        <f>_xlfn.XLOOKUP(Table2[[#This Row],[Unique BarCode]],$N$10:$N$37,$P$10:$P$37)</f>
        <v>Device</v>
      </c>
      <c r="J4061" t="s">
        <v>8</v>
      </c>
      <c r="K4061" t="s">
        <v>1228</v>
      </c>
      <c r="L4061">
        <v>1</v>
      </c>
    </row>
    <row r="4062" spans="1:12" x14ac:dyDescent="0.2">
      <c r="A4062" s="1" t="d">
        <v>2023-03-06</v>
      </c>
      <c r="B4062" s="45">
        <v>-1</v>
      </c>
      <c r="C4062" t="s">
        <v>20</v>
      </c>
      <c r="D4062" t="str">
        <f>_xlfn.XLOOKUP(Table2[[#This Row],[Patron Group]],$R$10:$R$24,$S$10:$S$24)</f>
        <v>Graduate</v>
      </c>
      <c r="E4062" s="1" t="d">
        <v>2023-03-20</v>
      </c>
      <c r="F4062" t="s">
        <v>1375</v>
      </c>
      <c r="G4062" t="s">
        <v>2274</v>
      </c>
      <c r="H4062" t="str">
        <f>_xlfn.XLOOKUP(Table2[[#This Row],[Unique BarCode]],$N$10:$N$37,$O$10:$O$37)</f>
        <v>MacBook</v>
      </c>
      <c r="I4062" t="str">
        <f>_xlfn.XLOOKUP(Table2[[#This Row],[Unique BarCode]],$N$10:$N$37,$P$10:$P$37)</f>
        <v>Device</v>
      </c>
      <c r="J4062" t="s">
        <v>8</v>
      </c>
      <c r="K4062" t="s">
        <v>1375</v>
      </c>
      <c r="L4062">
        <v>1</v>
      </c>
    </row>
    <row r="4063" spans="1:12" x14ac:dyDescent="0.2">
      <c r="A4063" s="1" t="d">
        <v>2023-03-06</v>
      </c>
      <c r="B4063" s="45">
        <v>-1</v>
      </c>
      <c r="C4063" t="s">
        <v>20</v>
      </c>
      <c r="D4063" t="str">
        <f>_xlfn.XLOOKUP(Table2[[#This Row],[Patron Group]],$R$10:$R$24,$S$10:$S$24)</f>
        <v>Graduate</v>
      </c>
      <c r="E4063" s="1" t="d">
        <v>2023-03-20</v>
      </c>
      <c r="F4063" t="s">
        <v>1829</v>
      </c>
      <c r="G4063" t="s">
        <v>2263</v>
      </c>
      <c r="H4063" t="str">
        <f>_xlfn.XLOOKUP(Table2[[#This Row],[Unique BarCode]],$N$10:$N$37,$O$10:$O$37)</f>
        <v>HP Laptop</v>
      </c>
      <c r="I4063" t="str">
        <f>_xlfn.XLOOKUP(Table2[[#This Row],[Unique BarCode]],$N$10:$N$37,$P$10:$P$37)</f>
        <v>Device</v>
      </c>
      <c r="J4063" t="s">
        <v>8</v>
      </c>
      <c r="K4063" t="s">
        <v>176</v>
      </c>
      <c r="L4063">
        <v>1</v>
      </c>
    </row>
    <row r="4064" spans="1:12" x14ac:dyDescent="0.2">
      <c r="A4064" s="1" t="d">
        <v>2023-03-06</v>
      </c>
      <c r="B4064" s="45">
        <v>-1</v>
      </c>
      <c r="C4064" t="s">
        <v>20</v>
      </c>
      <c r="D4064" t="str">
        <f>_xlfn.XLOOKUP(Table2[[#This Row],[Patron Group]],$R$10:$R$24,$S$10:$S$24)</f>
        <v>Graduate</v>
      </c>
      <c r="E4064" s="1" t="d">
        <v>2023-03-20</v>
      </c>
      <c r="F4064" t="s">
        <v>1859</v>
      </c>
      <c r="G4064" t="s">
        <v>2263</v>
      </c>
      <c r="H4064" t="str">
        <f>_xlfn.XLOOKUP(Table2[[#This Row],[Unique BarCode]],$N$10:$N$37,$O$10:$O$37)</f>
        <v>HP Laptop</v>
      </c>
      <c r="I4064" t="str">
        <f>_xlfn.XLOOKUP(Table2[[#This Row],[Unique BarCode]],$N$10:$N$37,$P$10:$P$37)</f>
        <v>Device</v>
      </c>
      <c r="J4064" t="s">
        <v>8</v>
      </c>
      <c r="K4064" t="s">
        <v>1022</v>
      </c>
      <c r="L4064">
        <v>1</v>
      </c>
    </row>
    <row r="4065" spans="1:12" x14ac:dyDescent="0.2">
      <c r="A4065" s="1" t="d">
        <v>2023-03-06</v>
      </c>
      <c r="B4065" s="45">
        <v>-1</v>
      </c>
      <c r="C4065" t="s">
        <v>20</v>
      </c>
      <c r="D4065" t="str">
        <f>_xlfn.XLOOKUP(Table2[[#This Row],[Patron Group]],$R$10:$R$24,$S$10:$S$24)</f>
        <v>Graduate</v>
      </c>
      <c r="E4065" s="1" t="d">
        <v>2023-03-20</v>
      </c>
      <c r="F4065" t="s">
        <v>1133</v>
      </c>
      <c r="G4065" t="s">
        <v>2263</v>
      </c>
      <c r="H4065" t="str">
        <f>_xlfn.XLOOKUP(Table2[[#This Row],[Unique BarCode]],$N$10:$N$37,$O$10:$O$37)</f>
        <v>HP Laptop</v>
      </c>
      <c r="I4065" t="str">
        <f>_xlfn.XLOOKUP(Table2[[#This Row],[Unique BarCode]],$N$10:$N$37,$P$10:$P$37)</f>
        <v>Device</v>
      </c>
      <c r="J4065" t="s">
        <v>8</v>
      </c>
      <c r="K4065" t="s">
        <v>1134</v>
      </c>
      <c r="L4065">
        <v>1</v>
      </c>
    </row>
    <row r="4066" spans="1:12" x14ac:dyDescent="0.2">
      <c r="A4066" s="1" t="d">
        <v>2023-03-06</v>
      </c>
      <c r="B4066" s="45">
        <v>-1</v>
      </c>
      <c r="C4066" t="s">
        <v>66</v>
      </c>
      <c r="D4066" t="str">
        <f>_xlfn.XLOOKUP(Table2[[#This Row],[Patron Group]],$R$10:$R$24,$S$10:$S$24)</f>
        <v>Graduate</v>
      </c>
      <c r="E4066" s="1" t="d">
        <v>2023-03-06</v>
      </c>
      <c r="F4066" t="s">
        <v>1967</v>
      </c>
      <c r="G4066" t="s">
        <v>2268</v>
      </c>
      <c r="H4066" t="str">
        <f>_xlfn.XLOOKUP(Table2[[#This Row],[Unique BarCode]],$N$10:$N$37,$O$10:$O$37)</f>
        <v>MACCHRG</v>
      </c>
      <c r="I4066" t="str">
        <f>_xlfn.XLOOKUP(Table2[[#This Row],[Unique BarCode]],$N$10:$N$37,$P$10:$P$37)</f>
        <v>Charger</v>
      </c>
      <c r="J4066" t="s">
        <v>68</v>
      </c>
      <c r="K4066" t="s">
        <v>1968</v>
      </c>
      <c r="L4066">
        <v>1</v>
      </c>
    </row>
    <row r="4067" spans="1:12" x14ac:dyDescent="0.2">
      <c r="A4067" s="1" t="d">
        <v>2023-03-06</v>
      </c>
      <c r="B4067" s="45">
        <v>-1</v>
      </c>
      <c r="C4067" t="s">
        <v>74</v>
      </c>
      <c r="D4067" t="str">
        <f>_xlfn.XLOOKUP(Table2[[#This Row],[Patron Group]],$R$10:$R$24,$S$10:$S$24)</f>
        <v>Staff</v>
      </c>
      <c r="E4067" s="1" t="d">
        <v>2023-03-13</v>
      </c>
      <c r="F4067" t="s">
        <v>1992</v>
      </c>
      <c r="G4067" t="s">
        <v>2273</v>
      </c>
      <c r="H4067" t="str">
        <f>_xlfn.XLOOKUP(Table2[[#This Row],[Unique BarCode]],$N$10:$N$37,$O$10:$O$37)</f>
        <v>ChromeBook</v>
      </c>
      <c r="I4067" t="str">
        <f>_xlfn.XLOOKUP(Table2[[#This Row],[Unique BarCode]],$N$10:$N$37,$P$10:$P$37)</f>
        <v>Device</v>
      </c>
      <c r="J4067" t="s">
        <v>8</v>
      </c>
      <c r="K4067" t="s">
        <v>1993</v>
      </c>
      <c r="L4067">
        <v>1</v>
      </c>
    </row>
    <row r="4068" spans="1:12" x14ac:dyDescent="0.2">
      <c r="A4068" s="1" t="d">
        <v>2023-03-06</v>
      </c>
      <c r="B4068" s="45">
        <v>-1</v>
      </c>
      <c r="C4068" t="s">
        <v>77</v>
      </c>
      <c r="D4068" t="str">
        <f>_xlfn.XLOOKUP(Table2[[#This Row],[Patron Group]],$R$10:$R$24,$S$10:$S$24)</f>
        <v>Undergraduate</v>
      </c>
      <c r="E4068" s="1" t="d">
        <v>2023-03-06</v>
      </c>
      <c r="F4068" t="s">
        <v>1037</v>
      </c>
      <c r="G4068" t="s">
        <v>2281</v>
      </c>
      <c r="H4068" t="str">
        <f>_xlfn.XLOOKUP(Table2[[#This Row],[Unique BarCode]],$N$10:$N$37,$O$10:$O$37)</f>
        <v>HDMIC</v>
      </c>
      <c r="I4068" t="str">
        <f>_xlfn.XLOOKUP(Table2[[#This Row],[Unique BarCode]],$N$10:$N$37,$P$10:$P$37)</f>
        <v>Cable</v>
      </c>
      <c r="J4068" t="s">
        <v>8</v>
      </c>
      <c r="K4068" t="s">
        <v>1038</v>
      </c>
      <c r="L4068">
        <v>1</v>
      </c>
    </row>
    <row r="4069" spans="1:12" x14ac:dyDescent="0.2">
      <c r="A4069" s="1" t="d">
        <v>2023-03-06</v>
      </c>
      <c r="B4069" s="45">
        <v>-1</v>
      </c>
      <c r="C4069" t="s">
        <v>77</v>
      </c>
      <c r="D4069" t="str">
        <f>_xlfn.XLOOKUP(Table2[[#This Row],[Patron Group]],$R$10:$R$24,$S$10:$S$24)</f>
        <v>Undergraduate</v>
      </c>
      <c r="E4069" s="1" t="d">
        <v>2023-03-06</v>
      </c>
      <c r="F4069" t="s">
        <v>1775</v>
      </c>
      <c r="G4069" t="s">
        <v>2266</v>
      </c>
      <c r="H4069" t="str">
        <f>_xlfn.XLOOKUP(Table2[[#This Row],[Unique BarCode]],$N$10:$N$37,$O$10:$O$37)</f>
        <v>Headphones</v>
      </c>
      <c r="I4069" t="str">
        <f>_xlfn.XLOOKUP(Table2[[#This Row],[Unique BarCode]],$N$10:$N$37,$P$10:$P$37)</f>
        <v>Accessory</v>
      </c>
      <c r="J4069" t="s">
        <v>49</v>
      </c>
      <c r="K4069" t="s">
        <v>1776</v>
      </c>
      <c r="L4069">
        <v>1</v>
      </c>
    </row>
    <row r="4070" spans="1:12" x14ac:dyDescent="0.2">
      <c r="A4070" s="1" t="d">
        <v>2023-03-06</v>
      </c>
      <c r="B4070" s="45">
        <v>-1</v>
      </c>
      <c r="C4070" t="s">
        <v>77</v>
      </c>
      <c r="D4070" t="str">
        <f>_xlfn.XLOOKUP(Table2[[#This Row],[Patron Group]],$R$10:$R$24,$S$10:$S$24)</f>
        <v>Undergraduate</v>
      </c>
      <c r="E4070" s="1" t="d">
        <v>2023-03-06</v>
      </c>
      <c r="F4070" t="s">
        <v>1806</v>
      </c>
      <c r="G4070" t="s">
        <v>2266</v>
      </c>
      <c r="H4070" t="str">
        <f>_xlfn.XLOOKUP(Table2[[#This Row],[Unique BarCode]],$N$10:$N$37,$O$10:$O$37)</f>
        <v>Headphones</v>
      </c>
      <c r="I4070" t="str">
        <f>_xlfn.XLOOKUP(Table2[[#This Row],[Unique BarCode]],$N$10:$N$37,$P$10:$P$37)</f>
        <v>Accessory</v>
      </c>
      <c r="J4070" t="s">
        <v>8</v>
      </c>
      <c r="K4070" t="s">
        <v>1807</v>
      </c>
      <c r="L4070">
        <v>1</v>
      </c>
    </row>
    <row r="4071" spans="1:12" x14ac:dyDescent="0.2">
      <c r="A4071" s="1" t="d">
        <v>2023-03-06</v>
      </c>
      <c r="B4071" s="45">
        <v>-1</v>
      </c>
      <c r="C4071" t="s">
        <v>77</v>
      </c>
      <c r="D4071" t="str">
        <f>_xlfn.XLOOKUP(Table2[[#This Row],[Patron Group]],$R$10:$R$24,$S$10:$S$24)</f>
        <v>Undergraduate</v>
      </c>
      <c r="E4071" s="1" t="d">
        <v>2023-03-06</v>
      </c>
      <c r="F4071" t="s">
        <v>1757</v>
      </c>
      <c r="G4071" t="s">
        <v>2266</v>
      </c>
      <c r="H4071" t="str">
        <f>_xlfn.XLOOKUP(Table2[[#This Row],[Unique BarCode]],$N$10:$N$37,$O$10:$O$37)</f>
        <v>Headphones</v>
      </c>
      <c r="I4071" t="str">
        <f>_xlfn.XLOOKUP(Table2[[#This Row],[Unique BarCode]],$N$10:$N$37,$P$10:$P$37)</f>
        <v>Accessory</v>
      </c>
      <c r="J4071" t="s">
        <v>8</v>
      </c>
      <c r="K4071" t="s">
        <v>1758</v>
      </c>
      <c r="L4071">
        <v>1</v>
      </c>
    </row>
    <row r="4072" spans="1:12" x14ac:dyDescent="0.2">
      <c r="A4072" s="1" t="d">
        <v>2023-03-06</v>
      </c>
      <c r="B4072" s="45">
        <v>-1</v>
      </c>
      <c r="C4072" t="s">
        <v>77</v>
      </c>
      <c r="D4072" t="str">
        <f>_xlfn.XLOOKUP(Table2[[#This Row],[Patron Group]],$R$10:$R$24,$S$10:$S$24)</f>
        <v>Undergraduate</v>
      </c>
      <c r="E4072" s="1" t="d">
        <v>2023-03-06</v>
      </c>
      <c r="F4072" t="s">
        <v>1039</v>
      </c>
      <c r="G4072" t="s">
        <v>2282</v>
      </c>
      <c r="H4072" t="str">
        <f>_xlfn.XLOOKUP(Table2[[#This Row],[Unique BarCode]],$N$10:$N$37,$O$10:$O$37)</f>
        <v>HPUSBC</v>
      </c>
      <c r="I4072" t="str">
        <f>_xlfn.XLOOKUP(Table2[[#This Row],[Unique BarCode]],$N$10:$N$37,$P$10:$P$37)</f>
        <v>Charger</v>
      </c>
      <c r="J4072" t="s">
        <v>49</v>
      </c>
      <c r="K4072" t="s">
        <v>1040</v>
      </c>
      <c r="L4072">
        <v>1</v>
      </c>
    </row>
    <row r="4073" spans="1:12" x14ac:dyDescent="0.2">
      <c r="A4073" s="1" t="d">
        <v>2023-03-06</v>
      </c>
      <c r="B4073" s="45">
        <v>-1</v>
      </c>
      <c r="C4073" t="s">
        <v>77</v>
      </c>
      <c r="D4073" t="str">
        <f>_xlfn.XLOOKUP(Table2[[#This Row],[Patron Group]],$R$10:$R$24,$S$10:$S$24)</f>
        <v>Undergraduate</v>
      </c>
      <c r="E4073" s="1" t="d">
        <v>2023-03-06</v>
      </c>
      <c r="F4073" t="s">
        <v>811</v>
      </c>
      <c r="G4073" t="s">
        <v>2282</v>
      </c>
      <c r="H4073" t="str">
        <f>_xlfn.XLOOKUP(Table2[[#This Row],[Unique BarCode]],$N$10:$N$37,$O$10:$O$37)</f>
        <v>HPUSBC</v>
      </c>
      <c r="I4073" t="str">
        <f>_xlfn.XLOOKUP(Table2[[#This Row],[Unique BarCode]],$N$10:$N$37,$P$10:$P$37)</f>
        <v>Charger</v>
      </c>
      <c r="J4073" t="s">
        <v>13</v>
      </c>
      <c r="K4073" t="s">
        <v>812</v>
      </c>
      <c r="L4073">
        <v>1</v>
      </c>
    </row>
    <row r="4074" spans="1:12" x14ac:dyDescent="0.2">
      <c r="A4074" s="1" t="d">
        <v>2023-03-06</v>
      </c>
      <c r="B4074" s="45">
        <v>-1</v>
      </c>
      <c r="C4074" t="s">
        <v>77</v>
      </c>
      <c r="D4074" t="str">
        <f>_xlfn.XLOOKUP(Table2[[#This Row],[Patron Group]],$R$10:$R$24,$S$10:$S$24)</f>
        <v>Undergraduate</v>
      </c>
      <c r="E4074" s="1" t="d">
        <v>2023-03-06</v>
      </c>
      <c r="F4074" t="s">
        <v>811</v>
      </c>
      <c r="G4074" t="s">
        <v>2282</v>
      </c>
      <c r="H4074" t="str">
        <f>_xlfn.XLOOKUP(Table2[[#This Row],[Unique BarCode]],$N$10:$N$37,$O$10:$O$37)</f>
        <v>HPUSBC</v>
      </c>
      <c r="I4074" t="str">
        <f>_xlfn.XLOOKUP(Table2[[#This Row],[Unique BarCode]],$N$10:$N$37,$P$10:$P$37)</f>
        <v>Charger</v>
      </c>
      <c r="J4074" t="s">
        <v>49</v>
      </c>
      <c r="K4074" t="s">
        <v>812</v>
      </c>
      <c r="L4074">
        <v>1</v>
      </c>
    </row>
    <row r="4075" spans="1:12" x14ac:dyDescent="0.2">
      <c r="A4075" s="1" t="d">
        <v>2023-03-06</v>
      </c>
      <c r="B4075" s="45">
        <v>-1</v>
      </c>
      <c r="C4075" t="s">
        <v>77</v>
      </c>
      <c r="D4075" t="str">
        <f>_xlfn.XLOOKUP(Table2[[#This Row],[Patron Group]],$R$10:$R$24,$S$10:$S$24)</f>
        <v>Undergraduate</v>
      </c>
      <c r="E4075" s="1" t="d">
        <v>2023-03-06</v>
      </c>
      <c r="F4075" t="s">
        <v>260</v>
      </c>
      <c r="G4075" t="s">
        <v>2282</v>
      </c>
      <c r="H4075" t="str">
        <f>_xlfn.XLOOKUP(Table2[[#This Row],[Unique BarCode]],$N$10:$N$37,$O$10:$O$37)</f>
        <v>HPUSBC</v>
      </c>
      <c r="I4075" t="str">
        <f>_xlfn.XLOOKUP(Table2[[#This Row],[Unique BarCode]],$N$10:$N$37,$P$10:$P$37)</f>
        <v>Charger</v>
      </c>
      <c r="J4075" t="s">
        <v>49</v>
      </c>
      <c r="L4075">
        <v>1</v>
      </c>
    </row>
    <row r="4076" spans="1:12" x14ac:dyDescent="0.2">
      <c r="A4076" s="1" t="d">
        <v>2023-03-06</v>
      </c>
      <c r="B4076" s="45">
        <v>-1</v>
      </c>
      <c r="C4076" t="s">
        <v>77</v>
      </c>
      <c r="D4076" t="str">
        <f>_xlfn.XLOOKUP(Table2[[#This Row],[Patron Group]],$R$10:$R$24,$S$10:$S$24)</f>
        <v>Undergraduate</v>
      </c>
      <c r="E4076" s="1" t="d">
        <v>2023-03-06</v>
      </c>
      <c r="F4076" t="s">
        <v>687</v>
      </c>
      <c r="G4076" t="s">
        <v>2282</v>
      </c>
      <c r="H4076" t="str">
        <f>_xlfn.XLOOKUP(Table2[[#This Row],[Unique BarCode]],$N$10:$N$37,$O$10:$O$37)</f>
        <v>HPUSBC</v>
      </c>
      <c r="I4076" t="str">
        <f>_xlfn.XLOOKUP(Table2[[#This Row],[Unique BarCode]],$N$10:$N$37,$P$10:$P$37)</f>
        <v>Charger</v>
      </c>
      <c r="J4076" t="s">
        <v>13</v>
      </c>
      <c r="L4076">
        <v>1</v>
      </c>
    </row>
    <row r="4077" spans="1:12" x14ac:dyDescent="0.2">
      <c r="A4077" s="1" t="d">
        <v>2023-03-06</v>
      </c>
      <c r="B4077" s="45">
        <v>-1</v>
      </c>
      <c r="C4077" t="s">
        <v>77</v>
      </c>
      <c r="D4077" t="str">
        <f>_xlfn.XLOOKUP(Table2[[#This Row],[Patron Group]],$R$10:$R$24,$S$10:$S$24)</f>
        <v>Undergraduate</v>
      </c>
      <c r="E4077" s="1" t="d">
        <v>2023-03-06</v>
      </c>
      <c r="F4077" t="s">
        <v>1410</v>
      </c>
      <c r="G4077" t="s">
        <v>2265</v>
      </c>
      <c r="H4077" t="str">
        <f>_xlfn.XLOOKUP(Table2[[#This Row],[Unique BarCode]],$N$10:$N$37,$O$10:$O$37)</f>
        <v>IPHONE</v>
      </c>
      <c r="I4077" t="str">
        <f>_xlfn.XLOOKUP(Table2[[#This Row],[Unique BarCode]],$N$10:$N$37,$P$10:$P$37)</f>
        <v>Charger</v>
      </c>
      <c r="J4077" t="s">
        <v>68</v>
      </c>
      <c r="K4077" t="s">
        <v>1411</v>
      </c>
      <c r="L4077">
        <v>1</v>
      </c>
    </row>
    <row r="4078" spans="1:12" x14ac:dyDescent="0.2">
      <c r="A4078" s="1" t="d">
        <v>2023-03-06</v>
      </c>
      <c r="B4078" s="45">
        <v>-1</v>
      </c>
      <c r="C4078" t="s">
        <v>77</v>
      </c>
      <c r="D4078" t="str">
        <f>_xlfn.XLOOKUP(Table2[[#This Row],[Patron Group]],$R$10:$R$24,$S$10:$S$24)</f>
        <v>Undergraduate</v>
      </c>
      <c r="E4078" s="1" t="d">
        <v>2023-03-06</v>
      </c>
      <c r="F4078" t="s">
        <v>1495</v>
      </c>
      <c r="G4078" t="s">
        <v>2265</v>
      </c>
      <c r="H4078" t="str">
        <f>_xlfn.XLOOKUP(Table2[[#This Row],[Unique BarCode]],$N$10:$N$37,$O$10:$O$37)</f>
        <v>IPHONE</v>
      </c>
      <c r="I4078" t="str">
        <f>_xlfn.XLOOKUP(Table2[[#This Row],[Unique BarCode]],$N$10:$N$37,$P$10:$P$37)</f>
        <v>Charger</v>
      </c>
      <c r="J4078" t="s">
        <v>68</v>
      </c>
      <c r="K4078" t="s">
        <v>1496</v>
      </c>
      <c r="L4078">
        <v>1</v>
      </c>
    </row>
    <row r="4079" spans="1:12" x14ac:dyDescent="0.2">
      <c r="A4079" s="1" t="d">
        <v>2023-03-06</v>
      </c>
      <c r="B4079" s="45">
        <v>-1</v>
      </c>
      <c r="C4079" t="s">
        <v>77</v>
      </c>
      <c r="D4079" t="str">
        <f>_xlfn.XLOOKUP(Table2[[#This Row],[Patron Group]],$R$10:$R$24,$S$10:$S$24)</f>
        <v>Undergraduate</v>
      </c>
      <c r="E4079" s="1" t="d">
        <v>2023-03-06</v>
      </c>
      <c r="F4079" t="s">
        <v>1254</v>
      </c>
      <c r="G4079" t="s">
        <v>2265</v>
      </c>
      <c r="H4079" t="str">
        <f>_xlfn.XLOOKUP(Table2[[#This Row],[Unique BarCode]],$N$10:$N$37,$O$10:$O$37)</f>
        <v>IPHONE</v>
      </c>
      <c r="I4079" t="str">
        <f>_xlfn.XLOOKUP(Table2[[#This Row],[Unique BarCode]],$N$10:$N$37,$P$10:$P$37)</f>
        <v>Charger</v>
      </c>
      <c r="J4079" t="s">
        <v>49</v>
      </c>
      <c r="K4079" t="s">
        <v>1255</v>
      </c>
      <c r="L4079">
        <v>1</v>
      </c>
    </row>
    <row r="4080" spans="1:12" x14ac:dyDescent="0.2">
      <c r="A4080" s="1" t="d">
        <v>2023-03-06</v>
      </c>
      <c r="B4080" s="45">
        <v>-1</v>
      </c>
      <c r="C4080" t="s">
        <v>77</v>
      </c>
      <c r="D4080" t="str">
        <f>_xlfn.XLOOKUP(Table2[[#This Row],[Patron Group]],$R$10:$R$24,$S$10:$S$24)</f>
        <v>Undergraduate</v>
      </c>
      <c r="E4080" s="1" t="d">
        <v>2023-03-06</v>
      </c>
      <c r="F4080" t="s">
        <v>581</v>
      </c>
      <c r="G4080" t="s">
        <v>2265</v>
      </c>
      <c r="H4080" t="str">
        <f>_xlfn.XLOOKUP(Table2[[#This Row],[Unique BarCode]],$N$10:$N$37,$O$10:$O$37)</f>
        <v>IPHONE</v>
      </c>
      <c r="I4080" t="str">
        <f>_xlfn.XLOOKUP(Table2[[#This Row],[Unique BarCode]],$N$10:$N$37,$P$10:$P$37)</f>
        <v>Charger</v>
      </c>
      <c r="J4080" t="s">
        <v>49</v>
      </c>
      <c r="K4080" t="s">
        <v>582</v>
      </c>
      <c r="L4080">
        <v>1</v>
      </c>
    </row>
    <row r="4081" spans="1:12" x14ac:dyDescent="0.2">
      <c r="A4081" s="1" t="d">
        <v>2023-03-06</v>
      </c>
      <c r="B4081" s="45">
        <v>-1</v>
      </c>
      <c r="C4081" t="s">
        <v>77</v>
      </c>
      <c r="D4081" t="str">
        <f>_xlfn.XLOOKUP(Table2[[#This Row],[Patron Group]],$R$10:$R$24,$S$10:$S$24)</f>
        <v>Undergraduate</v>
      </c>
      <c r="E4081" s="1" t="d">
        <v>2023-03-06</v>
      </c>
      <c r="F4081" t="s">
        <v>1100</v>
      </c>
      <c r="G4081" t="s">
        <v>2265</v>
      </c>
      <c r="H4081" t="str">
        <f>_xlfn.XLOOKUP(Table2[[#This Row],[Unique BarCode]],$N$10:$N$37,$O$10:$O$37)</f>
        <v>IPHONE</v>
      </c>
      <c r="I4081" t="str">
        <f>_xlfn.XLOOKUP(Table2[[#This Row],[Unique BarCode]],$N$10:$N$37,$P$10:$P$37)</f>
        <v>Charger</v>
      </c>
      <c r="J4081" t="s">
        <v>8</v>
      </c>
      <c r="K4081" t="s">
        <v>1101</v>
      </c>
      <c r="L4081">
        <v>1</v>
      </c>
    </row>
    <row r="4082" spans="1:12" x14ac:dyDescent="0.2">
      <c r="A4082" s="1" t="d">
        <v>2023-03-06</v>
      </c>
      <c r="B4082" s="45">
        <v>-1</v>
      </c>
      <c r="C4082" t="s">
        <v>77</v>
      </c>
      <c r="D4082" t="str">
        <f>_xlfn.XLOOKUP(Table2[[#This Row],[Patron Group]],$R$10:$R$24,$S$10:$S$24)</f>
        <v>Undergraduate</v>
      </c>
      <c r="E4082" s="1" t="d">
        <v>2023-03-06</v>
      </c>
      <c r="F4082" t="s">
        <v>461</v>
      </c>
      <c r="G4082" t="s">
        <v>2265</v>
      </c>
      <c r="H4082" t="str">
        <f>_xlfn.XLOOKUP(Table2[[#This Row],[Unique BarCode]],$N$10:$N$37,$O$10:$O$37)</f>
        <v>IPHONE</v>
      </c>
      <c r="I4082" t="str">
        <f>_xlfn.XLOOKUP(Table2[[#This Row],[Unique BarCode]],$N$10:$N$37,$P$10:$P$37)</f>
        <v>Charger</v>
      </c>
      <c r="J4082" t="s">
        <v>8</v>
      </c>
      <c r="K4082" t="s">
        <v>462</v>
      </c>
      <c r="L4082">
        <v>1</v>
      </c>
    </row>
    <row r="4083" spans="1:12" x14ac:dyDescent="0.2">
      <c r="A4083" s="1" t="d">
        <v>2023-03-06</v>
      </c>
      <c r="B4083" s="45">
        <v>-1</v>
      </c>
      <c r="C4083" t="s">
        <v>77</v>
      </c>
      <c r="D4083" t="str">
        <f>_xlfn.XLOOKUP(Table2[[#This Row],[Patron Group]],$R$10:$R$24,$S$10:$S$24)</f>
        <v>Undergraduate</v>
      </c>
      <c r="E4083" s="1" t="d">
        <v>2023-03-06</v>
      </c>
      <c r="F4083" t="s">
        <v>1314</v>
      </c>
      <c r="G4083" t="s">
        <v>2265</v>
      </c>
      <c r="H4083" t="str">
        <f>_xlfn.XLOOKUP(Table2[[#This Row],[Unique BarCode]],$N$10:$N$37,$O$10:$O$37)</f>
        <v>IPHONE</v>
      </c>
      <c r="I4083" t="str">
        <f>_xlfn.XLOOKUP(Table2[[#This Row],[Unique BarCode]],$N$10:$N$37,$P$10:$P$37)</f>
        <v>Charger</v>
      </c>
      <c r="J4083" t="s">
        <v>8</v>
      </c>
      <c r="K4083" t="s">
        <v>1315</v>
      </c>
      <c r="L4083">
        <v>1</v>
      </c>
    </row>
    <row r="4084" spans="1:12" x14ac:dyDescent="0.2">
      <c r="A4084" s="1" t="d">
        <v>2023-03-06</v>
      </c>
      <c r="B4084" s="45">
        <v>-1</v>
      </c>
      <c r="C4084" t="s">
        <v>77</v>
      </c>
      <c r="D4084" t="str">
        <f>_xlfn.XLOOKUP(Table2[[#This Row],[Patron Group]],$R$10:$R$24,$S$10:$S$24)</f>
        <v>Undergraduate</v>
      </c>
      <c r="E4084" s="1" t="d">
        <v>2023-03-06</v>
      </c>
      <c r="F4084" t="s">
        <v>84</v>
      </c>
      <c r="G4084" t="s">
        <v>2265</v>
      </c>
      <c r="H4084" t="str">
        <f>_xlfn.XLOOKUP(Table2[[#This Row],[Unique BarCode]],$N$10:$N$37,$O$10:$O$37)</f>
        <v>IPHONE</v>
      </c>
      <c r="I4084" t="str">
        <f>_xlfn.XLOOKUP(Table2[[#This Row],[Unique BarCode]],$N$10:$N$37,$P$10:$P$37)</f>
        <v>Charger</v>
      </c>
      <c r="J4084" t="s">
        <v>8</v>
      </c>
      <c r="K4084" t="s">
        <v>85</v>
      </c>
      <c r="L4084">
        <v>1</v>
      </c>
    </row>
    <row r="4085" spans="1:12" x14ac:dyDescent="0.2">
      <c r="A4085" s="1" t="d">
        <v>2023-03-06</v>
      </c>
      <c r="B4085" s="45">
        <v>-1</v>
      </c>
      <c r="C4085" t="s">
        <v>77</v>
      </c>
      <c r="D4085" t="str">
        <f>_xlfn.XLOOKUP(Table2[[#This Row],[Patron Group]],$R$10:$R$24,$S$10:$S$24)</f>
        <v>Undergraduate</v>
      </c>
      <c r="E4085" s="1" t="d">
        <v>2023-03-06</v>
      </c>
      <c r="F4085" t="s">
        <v>1369</v>
      </c>
      <c r="G4085" t="s">
        <v>2265</v>
      </c>
      <c r="H4085" t="str">
        <f>_xlfn.XLOOKUP(Table2[[#This Row],[Unique BarCode]],$N$10:$N$37,$O$10:$O$37)</f>
        <v>IPHONE</v>
      </c>
      <c r="I4085" t="str">
        <f>_xlfn.XLOOKUP(Table2[[#This Row],[Unique BarCode]],$N$10:$N$37,$P$10:$P$37)</f>
        <v>Charger</v>
      </c>
      <c r="J4085" t="s">
        <v>8</v>
      </c>
      <c r="K4085" t="s">
        <v>1370</v>
      </c>
      <c r="L4085">
        <v>1</v>
      </c>
    </row>
    <row r="4086" spans="1:12" x14ac:dyDescent="0.2">
      <c r="A4086" s="1" t="d">
        <v>2023-03-06</v>
      </c>
      <c r="B4086" s="45">
        <v>-1</v>
      </c>
      <c r="C4086" t="s">
        <v>77</v>
      </c>
      <c r="D4086" t="str">
        <f>_xlfn.XLOOKUP(Table2[[#This Row],[Patron Group]],$R$10:$R$24,$S$10:$S$24)</f>
        <v>Undergraduate</v>
      </c>
      <c r="E4086" s="1" t="d">
        <v>2023-03-06</v>
      </c>
      <c r="F4086" t="s">
        <v>1861</v>
      </c>
      <c r="G4086" t="s">
        <v>2265</v>
      </c>
      <c r="H4086" t="str">
        <f>_xlfn.XLOOKUP(Table2[[#This Row],[Unique BarCode]],$N$10:$N$37,$O$10:$O$37)</f>
        <v>IPHONE</v>
      </c>
      <c r="I4086" t="str">
        <f>_xlfn.XLOOKUP(Table2[[#This Row],[Unique BarCode]],$N$10:$N$37,$P$10:$P$37)</f>
        <v>Charger</v>
      </c>
      <c r="J4086" t="s">
        <v>8</v>
      </c>
      <c r="K4086" t="s">
        <v>1862</v>
      </c>
      <c r="L4086">
        <v>1</v>
      </c>
    </row>
    <row r="4087" spans="1:12" x14ac:dyDescent="0.2">
      <c r="A4087" s="1" t="d">
        <v>2023-03-06</v>
      </c>
      <c r="B4087" s="45">
        <v>-1</v>
      </c>
      <c r="C4087" t="s">
        <v>77</v>
      </c>
      <c r="D4087" t="str">
        <f>_xlfn.XLOOKUP(Table2[[#This Row],[Patron Group]],$R$10:$R$24,$S$10:$S$24)</f>
        <v>Undergraduate</v>
      </c>
      <c r="E4087" s="1" t="d">
        <v>2023-03-06</v>
      </c>
      <c r="F4087" t="s">
        <v>839</v>
      </c>
      <c r="G4087" t="s">
        <v>2265</v>
      </c>
      <c r="H4087" t="str">
        <f>_xlfn.XLOOKUP(Table2[[#This Row],[Unique BarCode]],$N$10:$N$37,$O$10:$O$37)</f>
        <v>IPHONE</v>
      </c>
      <c r="I4087" t="str">
        <f>_xlfn.XLOOKUP(Table2[[#This Row],[Unique BarCode]],$N$10:$N$37,$P$10:$P$37)</f>
        <v>Charger</v>
      </c>
      <c r="J4087" t="s">
        <v>8</v>
      </c>
      <c r="K4087" t="s">
        <v>840</v>
      </c>
      <c r="L4087">
        <v>1</v>
      </c>
    </row>
    <row r="4088" spans="1:12" x14ac:dyDescent="0.2">
      <c r="A4088" s="1" t="d">
        <v>2023-03-06</v>
      </c>
      <c r="B4088" s="45">
        <v>-1</v>
      </c>
      <c r="C4088" t="s">
        <v>77</v>
      </c>
      <c r="D4088" t="str">
        <f>_xlfn.XLOOKUP(Table2[[#This Row],[Patron Group]],$R$10:$R$24,$S$10:$S$24)</f>
        <v>Undergraduate</v>
      </c>
      <c r="E4088" s="1" t="d">
        <v>2023-03-06</v>
      </c>
      <c r="F4088" t="s">
        <v>86</v>
      </c>
      <c r="G4088" t="s">
        <v>2265</v>
      </c>
      <c r="H4088" t="str">
        <f>_xlfn.XLOOKUP(Table2[[#This Row],[Unique BarCode]],$N$10:$N$37,$O$10:$O$37)</f>
        <v>IPHONE</v>
      </c>
      <c r="I4088" t="str">
        <f>_xlfn.XLOOKUP(Table2[[#This Row],[Unique BarCode]],$N$10:$N$37,$P$10:$P$37)</f>
        <v>Charger</v>
      </c>
      <c r="J4088" t="s">
        <v>8</v>
      </c>
      <c r="K4088" t="s">
        <v>87</v>
      </c>
      <c r="L4088">
        <v>1</v>
      </c>
    </row>
    <row r="4089" spans="1:12" x14ac:dyDescent="0.2">
      <c r="A4089" s="1" t="d">
        <v>2023-03-06</v>
      </c>
      <c r="B4089" s="45">
        <v>-1</v>
      </c>
      <c r="C4089" t="s">
        <v>77</v>
      </c>
      <c r="D4089" t="str">
        <f>_xlfn.XLOOKUP(Table2[[#This Row],[Patron Group]],$R$10:$R$24,$S$10:$S$24)</f>
        <v>Undergraduate</v>
      </c>
      <c r="E4089" s="1" t="d">
        <v>2023-03-06</v>
      </c>
      <c r="F4089" t="s">
        <v>433</v>
      </c>
      <c r="G4089" t="s">
        <v>2265</v>
      </c>
      <c r="H4089" t="str">
        <f>_xlfn.XLOOKUP(Table2[[#This Row],[Unique BarCode]],$N$10:$N$37,$O$10:$O$37)</f>
        <v>IPHONE</v>
      </c>
      <c r="I4089" t="str">
        <f>_xlfn.XLOOKUP(Table2[[#This Row],[Unique BarCode]],$N$10:$N$37,$P$10:$P$37)</f>
        <v>Charger</v>
      </c>
      <c r="J4089" t="s">
        <v>8</v>
      </c>
      <c r="K4089" t="s">
        <v>434</v>
      </c>
      <c r="L4089">
        <v>1</v>
      </c>
    </row>
    <row r="4090" spans="1:12" x14ac:dyDescent="0.2">
      <c r="A4090" s="1" t="d">
        <v>2023-03-06</v>
      </c>
      <c r="B4090" s="45">
        <v>-1</v>
      </c>
      <c r="C4090" t="s">
        <v>77</v>
      </c>
      <c r="D4090" t="str">
        <f>_xlfn.XLOOKUP(Table2[[#This Row],[Patron Group]],$R$10:$R$24,$S$10:$S$24)</f>
        <v>Undergraduate</v>
      </c>
      <c r="E4090" s="1" t="d">
        <v>2023-03-06</v>
      </c>
      <c r="F4090" t="s">
        <v>29</v>
      </c>
      <c r="G4090" t="s">
        <v>2265</v>
      </c>
      <c r="H4090" t="str">
        <f>_xlfn.XLOOKUP(Table2[[#This Row],[Unique BarCode]],$N$10:$N$37,$O$10:$O$37)</f>
        <v>IPHONE</v>
      </c>
      <c r="I4090" t="str">
        <f>_xlfn.XLOOKUP(Table2[[#This Row],[Unique BarCode]],$N$10:$N$37,$P$10:$P$37)</f>
        <v>Charger</v>
      </c>
      <c r="J4090" t="s">
        <v>8</v>
      </c>
      <c r="K4090" t="s">
        <v>30</v>
      </c>
      <c r="L4090">
        <v>1</v>
      </c>
    </row>
    <row r="4091" spans="1:12" x14ac:dyDescent="0.2">
      <c r="A4091" s="1" t="d">
        <v>2023-03-06</v>
      </c>
      <c r="B4091" s="45">
        <v>-1</v>
      </c>
      <c r="C4091" t="s">
        <v>77</v>
      </c>
      <c r="D4091" t="str">
        <f>_xlfn.XLOOKUP(Table2[[#This Row],[Patron Group]],$R$10:$R$24,$S$10:$S$24)</f>
        <v>Undergraduate</v>
      </c>
      <c r="E4091" s="1" t="d">
        <v>2023-03-06</v>
      </c>
      <c r="F4091" t="s">
        <v>12</v>
      </c>
      <c r="G4091" t="s">
        <v>2265</v>
      </c>
      <c r="H4091" t="str">
        <f>_xlfn.XLOOKUP(Table2[[#This Row],[Unique BarCode]],$N$10:$N$37,$O$10:$O$37)</f>
        <v>IPHONE</v>
      </c>
      <c r="I4091" t="str">
        <f>_xlfn.XLOOKUP(Table2[[#This Row],[Unique BarCode]],$N$10:$N$37,$P$10:$P$37)</f>
        <v>Charger</v>
      </c>
      <c r="J4091" t="s">
        <v>1825</v>
      </c>
      <c r="K4091" t="s">
        <v>14</v>
      </c>
      <c r="L4091">
        <v>1</v>
      </c>
    </row>
    <row r="4092" spans="1:12" x14ac:dyDescent="0.2">
      <c r="A4092" s="1" t="d">
        <v>2023-03-06</v>
      </c>
      <c r="B4092" s="45">
        <v>-1</v>
      </c>
      <c r="C4092" t="s">
        <v>77</v>
      </c>
      <c r="D4092" t="str">
        <f>_xlfn.XLOOKUP(Table2[[#This Row],[Patron Group]],$R$10:$R$24,$S$10:$S$24)</f>
        <v>Undergraduate</v>
      </c>
      <c r="E4092" s="1" t="d">
        <v>2023-03-06</v>
      </c>
      <c r="F4092" t="s">
        <v>266</v>
      </c>
      <c r="G4092" t="s">
        <v>2265</v>
      </c>
      <c r="H4092" t="str">
        <f>_xlfn.XLOOKUP(Table2[[#This Row],[Unique BarCode]],$N$10:$N$37,$O$10:$O$37)</f>
        <v>IPHONE</v>
      </c>
      <c r="I4092" t="str">
        <f>_xlfn.XLOOKUP(Table2[[#This Row],[Unique BarCode]],$N$10:$N$37,$P$10:$P$37)</f>
        <v>Charger</v>
      </c>
      <c r="J4092" t="s">
        <v>8</v>
      </c>
      <c r="L4092">
        <v>1</v>
      </c>
    </row>
    <row r="4093" spans="1:12" x14ac:dyDescent="0.2">
      <c r="A4093" s="1" t="d">
        <v>2023-03-06</v>
      </c>
      <c r="B4093" s="45">
        <v>-1</v>
      </c>
      <c r="C4093" t="s">
        <v>77</v>
      </c>
      <c r="D4093" t="str">
        <f>_xlfn.XLOOKUP(Table2[[#This Row],[Patron Group]],$R$10:$R$24,$S$10:$S$24)</f>
        <v>Undergraduate</v>
      </c>
      <c r="E4093" s="1" t="d">
        <v>2023-03-06</v>
      </c>
      <c r="F4093" t="s">
        <v>33</v>
      </c>
      <c r="G4093" t="s">
        <v>2268</v>
      </c>
      <c r="H4093" t="str">
        <f>_xlfn.XLOOKUP(Table2[[#This Row],[Unique BarCode]],$N$10:$N$37,$O$10:$O$37)</f>
        <v>MACCHRG</v>
      </c>
      <c r="I4093" t="str">
        <f>_xlfn.XLOOKUP(Table2[[#This Row],[Unique BarCode]],$N$10:$N$37,$P$10:$P$37)</f>
        <v>Charger</v>
      </c>
      <c r="J4093" t="s">
        <v>8</v>
      </c>
      <c r="K4093" t="s">
        <v>34</v>
      </c>
      <c r="L4093">
        <v>1</v>
      </c>
    </row>
    <row r="4094" spans="1:12" x14ac:dyDescent="0.2">
      <c r="A4094" s="1" t="d">
        <v>2023-03-06</v>
      </c>
      <c r="B4094" s="45">
        <v>-1</v>
      </c>
      <c r="C4094" t="s">
        <v>77</v>
      </c>
      <c r="D4094" t="str">
        <f>_xlfn.XLOOKUP(Table2[[#This Row],[Patron Group]],$R$10:$R$24,$S$10:$S$24)</f>
        <v>Undergraduate</v>
      </c>
      <c r="E4094" s="1" t="d">
        <v>2023-03-06</v>
      </c>
      <c r="F4094" t="s">
        <v>35</v>
      </c>
      <c r="G4094" t="s">
        <v>2268</v>
      </c>
      <c r="H4094" t="str">
        <f>_xlfn.XLOOKUP(Table2[[#This Row],[Unique BarCode]],$N$10:$N$37,$O$10:$O$37)</f>
        <v>MACCHRG</v>
      </c>
      <c r="I4094" t="str">
        <f>_xlfn.XLOOKUP(Table2[[#This Row],[Unique BarCode]],$N$10:$N$37,$P$10:$P$37)</f>
        <v>Charger</v>
      </c>
      <c r="J4094" t="s">
        <v>13</v>
      </c>
      <c r="K4094" t="s">
        <v>36</v>
      </c>
      <c r="L4094">
        <v>1</v>
      </c>
    </row>
    <row r="4095" spans="1:12" x14ac:dyDescent="0.2">
      <c r="A4095" s="1" t="d">
        <v>2023-03-06</v>
      </c>
      <c r="B4095" s="45">
        <v>-1</v>
      </c>
      <c r="C4095" t="s">
        <v>77</v>
      </c>
      <c r="D4095" t="str">
        <f>_xlfn.XLOOKUP(Table2[[#This Row],[Patron Group]],$R$10:$R$24,$S$10:$S$24)</f>
        <v>Undergraduate</v>
      </c>
      <c r="E4095" s="1" t="d">
        <v>2023-03-06</v>
      </c>
      <c r="F4095" t="s">
        <v>1714</v>
      </c>
      <c r="G4095" t="s">
        <v>2296</v>
      </c>
      <c r="H4095" t="str">
        <f>_xlfn.XLOOKUP(Table2[[#This Row],[Unique BarCode]],$N$10:$N$37,$O$10:$O$37)</f>
        <v>MACUSBC</v>
      </c>
      <c r="I4095" t="str">
        <f>_xlfn.XLOOKUP(Table2[[#This Row],[Unique BarCode]],$N$10:$N$37,$P$10:$P$37)</f>
        <v>Charger</v>
      </c>
      <c r="J4095" t="s">
        <v>8</v>
      </c>
      <c r="K4095" t="s">
        <v>578</v>
      </c>
      <c r="L4095">
        <v>1</v>
      </c>
    </row>
    <row r="4096" spans="1:12" x14ac:dyDescent="0.2">
      <c r="A4096" s="1" t="d">
        <v>2023-03-06</v>
      </c>
      <c r="B4096" s="45">
        <v>-1</v>
      </c>
      <c r="C4096" t="s">
        <v>77</v>
      </c>
      <c r="D4096" t="str">
        <f>_xlfn.XLOOKUP(Table2[[#This Row],[Patron Group]],$R$10:$R$24,$S$10:$S$24)</f>
        <v>Undergraduate</v>
      </c>
      <c r="E4096" s="1" t="d">
        <v>2023-03-06</v>
      </c>
      <c r="F4096" t="s">
        <v>1688</v>
      </c>
      <c r="G4096" t="s">
        <v>2296</v>
      </c>
      <c r="H4096" t="str">
        <f>_xlfn.XLOOKUP(Table2[[#This Row],[Unique BarCode]],$N$10:$N$37,$O$10:$O$37)</f>
        <v>MACUSBC</v>
      </c>
      <c r="I4096" t="str">
        <f>_xlfn.XLOOKUP(Table2[[#This Row],[Unique BarCode]],$N$10:$N$37,$P$10:$P$37)</f>
        <v>Charger</v>
      </c>
      <c r="J4096" t="s">
        <v>8</v>
      </c>
      <c r="K4096" t="s">
        <v>225</v>
      </c>
      <c r="L4096">
        <v>1</v>
      </c>
    </row>
    <row r="4097" spans="1:12" x14ac:dyDescent="0.2">
      <c r="A4097" s="1" t="d">
        <v>2023-03-06</v>
      </c>
      <c r="B4097" s="45">
        <v>-1</v>
      </c>
      <c r="C4097" t="s">
        <v>77</v>
      </c>
      <c r="D4097" t="str">
        <f>_xlfn.XLOOKUP(Table2[[#This Row],[Patron Group]],$R$10:$R$24,$S$10:$S$24)</f>
        <v>Undergraduate</v>
      </c>
      <c r="E4097" s="1" t="d">
        <v>2023-03-06</v>
      </c>
      <c r="F4097" t="s">
        <v>1621</v>
      </c>
      <c r="G4097" t="s">
        <v>2296</v>
      </c>
      <c r="H4097" t="str">
        <f>_xlfn.XLOOKUP(Table2[[#This Row],[Unique BarCode]],$N$10:$N$37,$O$10:$O$37)</f>
        <v>MACUSBC</v>
      </c>
      <c r="I4097" t="str">
        <f>_xlfn.XLOOKUP(Table2[[#This Row],[Unique BarCode]],$N$10:$N$37,$P$10:$P$37)</f>
        <v>Charger</v>
      </c>
      <c r="J4097" t="s">
        <v>8</v>
      </c>
      <c r="K4097" t="s">
        <v>472</v>
      </c>
      <c r="L4097">
        <v>1</v>
      </c>
    </row>
    <row r="4098" spans="1:12" x14ac:dyDescent="0.2">
      <c r="A4098" s="1" t="d">
        <v>2023-03-06</v>
      </c>
      <c r="B4098" s="45">
        <v>-1</v>
      </c>
      <c r="C4098" t="s">
        <v>77</v>
      </c>
      <c r="D4098" t="str">
        <f>_xlfn.XLOOKUP(Table2[[#This Row],[Patron Group]],$R$10:$R$24,$S$10:$S$24)</f>
        <v>Undergraduate</v>
      </c>
      <c r="E4098" s="1" t="d">
        <v>2023-03-06</v>
      </c>
      <c r="F4098" t="s">
        <v>1631</v>
      </c>
      <c r="G4098" t="s">
        <v>2296</v>
      </c>
      <c r="H4098" t="str">
        <f>_xlfn.XLOOKUP(Table2[[#This Row],[Unique BarCode]],$N$10:$N$37,$O$10:$O$37)</f>
        <v>MACUSBC</v>
      </c>
      <c r="I4098" t="str">
        <f>_xlfn.XLOOKUP(Table2[[#This Row],[Unique BarCode]],$N$10:$N$37,$P$10:$P$37)</f>
        <v>Charger</v>
      </c>
      <c r="J4098" t="s">
        <v>8</v>
      </c>
      <c r="K4098" t="s">
        <v>277</v>
      </c>
      <c r="L4098">
        <v>1</v>
      </c>
    </row>
    <row r="4099" spans="1:12" x14ac:dyDescent="0.2">
      <c r="A4099" s="1" t="d">
        <v>2023-03-06</v>
      </c>
      <c r="B4099" s="45">
        <v>-1</v>
      </c>
      <c r="C4099" t="s">
        <v>77</v>
      </c>
      <c r="D4099" t="str">
        <f>_xlfn.XLOOKUP(Table2[[#This Row],[Patron Group]],$R$10:$R$24,$S$10:$S$24)</f>
        <v>Undergraduate</v>
      </c>
      <c r="E4099" s="1" t="d">
        <v>2023-03-06</v>
      </c>
      <c r="F4099" t="s">
        <v>1632</v>
      </c>
      <c r="G4099" t="s">
        <v>2296</v>
      </c>
      <c r="H4099" t="str">
        <f>_xlfn.XLOOKUP(Table2[[#This Row],[Unique BarCode]],$N$10:$N$37,$O$10:$O$37)</f>
        <v>MACUSBC</v>
      </c>
      <c r="I4099" t="str">
        <f>_xlfn.XLOOKUP(Table2[[#This Row],[Unique BarCode]],$N$10:$N$37,$P$10:$P$37)</f>
        <v>Charger</v>
      </c>
      <c r="J4099" t="s">
        <v>8</v>
      </c>
      <c r="K4099" t="s">
        <v>214</v>
      </c>
      <c r="L4099">
        <v>1</v>
      </c>
    </row>
    <row r="4100" spans="1:12" x14ac:dyDescent="0.2">
      <c r="A4100" s="1" t="d">
        <v>2023-03-06</v>
      </c>
      <c r="B4100" s="45">
        <v>-1</v>
      </c>
      <c r="C4100" t="s">
        <v>77</v>
      </c>
      <c r="D4100" t="str">
        <f>_xlfn.XLOOKUP(Table2[[#This Row],[Patron Group]],$R$10:$R$24,$S$10:$S$24)</f>
        <v>Undergraduate</v>
      </c>
      <c r="E4100" s="1" t="d">
        <v>2023-03-06</v>
      </c>
      <c r="F4100" t="s">
        <v>1633</v>
      </c>
      <c r="G4100" t="s">
        <v>2296</v>
      </c>
      <c r="H4100" t="str">
        <f>_xlfn.XLOOKUP(Table2[[#This Row],[Unique BarCode]],$N$10:$N$37,$O$10:$O$37)</f>
        <v>MACUSBC</v>
      </c>
      <c r="I4100" t="str">
        <f>_xlfn.XLOOKUP(Table2[[#This Row],[Unique BarCode]],$N$10:$N$37,$P$10:$P$37)</f>
        <v>Charger</v>
      </c>
      <c r="J4100" t="s">
        <v>8</v>
      </c>
      <c r="K4100" t="s">
        <v>844</v>
      </c>
      <c r="L4100">
        <v>1</v>
      </c>
    </row>
    <row r="4101" spans="1:12" x14ac:dyDescent="0.2">
      <c r="A4101" s="1" t="d">
        <v>2023-03-06</v>
      </c>
      <c r="B4101" s="45">
        <v>-1</v>
      </c>
      <c r="C4101" t="s">
        <v>77</v>
      </c>
      <c r="D4101" t="str">
        <f>_xlfn.XLOOKUP(Table2[[#This Row],[Patron Group]],$R$10:$R$24,$S$10:$S$24)</f>
        <v>Undergraduate</v>
      </c>
      <c r="E4101" s="1" t="d">
        <v>2023-03-06</v>
      </c>
      <c r="F4101" t="s">
        <v>1634</v>
      </c>
      <c r="G4101" t="s">
        <v>2296</v>
      </c>
      <c r="H4101" t="str">
        <f>_xlfn.XLOOKUP(Table2[[#This Row],[Unique BarCode]],$N$10:$N$37,$O$10:$O$37)</f>
        <v>MACUSBC</v>
      </c>
      <c r="I4101" t="str">
        <f>_xlfn.XLOOKUP(Table2[[#This Row],[Unique BarCode]],$N$10:$N$37,$P$10:$P$37)</f>
        <v>Charger</v>
      </c>
      <c r="J4101" t="s">
        <v>8</v>
      </c>
      <c r="K4101" t="s">
        <v>38</v>
      </c>
      <c r="L4101">
        <v>1</v>
      </c>
    </row>
    <row r="4102" spans="1:12" x14ac:dyDescent="0.2">
      <c r="A4102" s="1" t="d">
        <v>2023-03-06</v>
      </c>
      <c r="B4102" s="45">
        <v>-1</v>
      </c>
      <c r="C4102" t="s">
        <v>77</v>
      </c>
      <c r="D4102" t="str">
        <f>_xlfn.XLOOKUP(Table2[[#This Row],[Patron Group]],$R$10:$R$24,$S$10:$S$24)</f>
        <v>Undergraduate</v>
      </c>
      <c r="E4102" s="1" t="d">
        <v>2023-03-06</v>
      </c>
      <c r="F4102" t="s">
        <v>1614</v>
      </c>
      <c r="G4102" t="s">
        <v>2296</v>
      </c>
      <c r="H4102" t="str">
        <f>_xlfn.XLOOKUP(Table2[[#This Row],[Unique BarCode]],$N$10:$N$37,$O$10:$O$37)</f>
        <v>MACUSBC</v>
      </c>
      <c r="I4102" t="str">
        <f>_xlfn.XLOOKUP(Table2[[#This Row],[Unique BarCode]],$N$10:$N$37,$P$10:$P$37)</f>
        <v>Charger</v>
      </c>
      <c r="J4102" t="s">
        <v>8</v>
      </c>
      <c r="K4102" t="s">
        <v>94</v>
      </c>
      <c r="L4102">
        <v>1</v>
      </c>
    </row>
    <row r="4103" spans="1:12" x14ac:dyDescent="0.2">
      <c r="A4103" s="1" t="d">
        <v>2023-03-06</v>
      </c>
      <c r="B4103" s="45">
        <v>-1</v>
      </c>
      <c r="C4103" t="s">
        <v>77</v>
      </c>
      <c r="D4103" t="str">
        <f>_xlfn.XLOOKUP(Table2[[#This Row],[Patron Group]],$R$10:$R$24,$S$10:$S$24)</f>
        <v>Undergraduate</v>
      </c>
      <c r="E4103" s="1" t="d">
        <v>2023-03-06</v>
      </c>
      <c r="F4103" t="s">
        <v>1835</v>
      </c>
      <c r="G4103" t="s">
        <v>2296</v>
      </c>
      <c r="H4103" t="str">
        <f>_xlfn.XLOOKUP(Table2[[#This Row],[Unique BarCode]],$N$10:$N$37,$O$10:$O$37)</f>
        <v>MACUSBC</v>
      </c>
      <c r="I4103" t="str">
        <f>_xlfn.XLOOKUP(Table2[[#This Row],[Unique BarCode]],$N$10:$N$37,$P$10:$P$37)</f>
        <v>Charger</v>
      </c>
      <c r="J4103" t="s">
        <v>8</v>
      </c>
      <c r="L4103">
        <v>1</v>
      </c>
    </row>
    <row r="4104" spans="1:12" x14ac:dyDescent="0.2">
      <c r="A4104" s="1" t="d">
        <v>2023-03-06</v>
      </c>
      <c r="B4104" s="45">
        <v>-1</v>
      </c>
      <c r="C4104" t="s">
        <v>77</v>
      </c>
      <c r="D4104" t="str">
        <f>_xlfn.XLOOKUP(Table2[[#This Row],[Patron Group]],$R$10:$R$24,$S$10:$S$24)</f>
        <v>Undergraduate</v>
      </c>
      <c r="E4104" s="1" t="d">
        <v>2023-03-06</v>
      </c>
      <c r="F4104" t="s">
        <v>1780</v>
      </c>
      <c r="G4104" t="s">
        <v>2271</v>
      </c>
      <c r="H4104" t="str">
        <f>_xlfn.XLOOKUP(Table2[[#This Row],[Unique BarCode]],$N$10:$N$37,$O$10:$O$37)</f>
        <v>OMNI</v>
      </c>
      <c r="I4104" t="str">
        <f>_xlfn.XLOOKUP(Table2[[#This Row],[Unique BarCode]],$N$10:$N$37,$P$10:$P$37)</f>
        <v>Charger</v>
      </c>
      <c r="J4104" t="s">
        <v>49</v>
      </c>
      <c r="K4104" t="s">
        <v>1781</v>
      </c>
      <c r="L4104">
        <v>1</v>
      </c>
    </row>
    <row r="4105" spans="1:12" x14ac:dyDescent="0.2">
      <c r="A4105" s="1" t="d">
        <v>2023-03-06</v>
      </c>
      <c r="B4105" s="45">
        <v>-1</v>
      </c>
      <c r="C4105" t="s">
        <v>77</v>
      </c>
      <c r="D4105" t="str">
        <f>_xlfn.XLOOKUP(Table2[[#This Row],[Patron Group]],$R$10:$R$24,$S$10:$S$24)</f>
        <v>Undergraduate</v>
      </c>
      <c r="E4105" s="1" t="d">
        <v>2023-03-06</v>
      </c>
      <c r="F4105" t="s">
        <v>1204</v>
      </c>
      <c r="G4105" t="s">
        <v>2271</v>
      </c>
      <c r="H4105" t="str">
        <f>_xlfn.XLOOKUP(Table2[[#This Row],[Unique BarCode]],$N$10:$N$37,$O$10:$O$37)</f>
        <v>OMNI</v>
      </c>
      <c r="I4105" t="str">
        <f>_xlfn.XLOOKUP(Table2[[#This Row],[Unique BarCode]],$N$10:$N$37,$P$10:$P$37)</f>
        <v>Charger</v>
      </c>
      <c r="J4105" t="s">
        <v>49</v>
      </c>
      <c r="K4105" t="s">
        <v>1205</v>
      </c>
      <c r="L4105">
        <v>1</v>
      </c>
    </row>
    <row r="4106" spans="1:12" x14ac:dyDescent="0.2">
      <c r="A4106" s="1" t="d">
        <v>2023-03-06</v>
      </c>
      <c r="B4106" s="45">
        <v>-1</v>
      </c>
      <c r="C4106" t="s">
        <v>77</v>
      </c>
      <c r="D4106" t="str">
        <f>_xlfn.XLOOKUP(Table2[[#This Row],[Patron Group]],$R$10:$R$24,$S$10:$S$24)</f>
        <v>Undergraduate</v>
      </c>
      <c r="E4106" s="1" t="d">
        <v>2023-03-06</v>
      </c>
      <c r="F4106" t="s">
        <v>1320</v>
      </c>
      <c r="G4106" t="s">
        <v>2271</v>
      </c>
      <c r="H4106" t="str">
        <f>_xlfn.XLOOKUP(Table2[[#This Row],[Unique BarCode]],$N$10:$N$37,$O$10:$O$37)</f>
        <v>OMNI</v>
      </c>
      <c r="I4106" t="str">
        <f>_xlfn.XLOOKUP(Table2[[#This Row],[Unique BarCode]],$N$10:$N$37,$P$10:$P$37)</f>
        <v>Charger</v>
      </c>
      <c r="J4106" t="s">
        <v>49</v>
      </c>
      <c r="K4106" t="s">
        <v>1321</v>
      </c>
      <c r="L4106">
        <v>1</v>
      </c>
    </row>
    <row r="4107" spans="1:12" x14ac:dyDescent="0.2">
      <c r="A4107" s="1" t="d">
        <v>2023-03-06</v>
      </c>
      <c r="B4107" s="45">
        <v>-1</v>
      </c>
      <c r="C4107" t="s">
        <v>77</v>
      </c>
      <c r="D4107" t="str">
        <f>_xlfn.XLOOKUP(Table2[[#This Row],[Patron Group]],$R$10:$R$24,$S$10:$S$24)</f>
        <v>Undergraduate</v>
      </c>
      <c r="E4107" s="1" t="d">
        <v>2023-03-06</v>
      </c>
      <c r="F4107" t="s">
        <v>711</v>
      </c>
      <c r="G4107" t="s">
        <v>2271</v>
      </c>
      <c r="H4107" t="str">
        <f>_xlfn.XLOOKUP(Table2[[#This Row],[Unique BarCode]],$N$10:$N$37,$O$10:$O$37)</f>
        <v>OMNI</v>
      </c>
      <c r="I4107" t="str">
        <f>_xlfn.XLOOKUP(Table2[[#This Row],[Unique BarCode]],$N$10:$N$37,$P$10:$P$37)</f>
        <v>Charger</v>
      </c>
      <c r="J4107" t="s">
        <v>68</v>
      </c>
      <c r="K4107" t="s">
        <v>712</v>
      </c>
      <c r="L4107">
        <v>1</v>
      </c>
    </row>
    <row r="4108" spans="1:12" x14ac:dyDescent="0.2">
      <c r="A4108" s="1" t="d">
        <v>2023-03-06</v>
      </c>
      <c r="B4108" s="45">
        <v>-1</v>
      </c>
      <c r="C4108" t="s">
        <v>77</v>
      </c>
      <c r="D4108" t="str">
        <f>_xlfn.XLOOKUP(Table2[[#This Row],[Patron Group]],$R$10:$R$24,$S$10:$S$24)</f>
        <v>Undergraduate</v>
      </c>
      <c r="E4108" s="1" t="d">
        <v>2023-03-06</v>
      </c>
      <c r="F4108" t="s">
        <v>847</v>
      </c>
      <c r="G4108" t="s">
        <v>2271</v>
      </c>
      <c r="H4108" t="str">
        <f>_xlfn.XLOOKUP(Table2[[#This Row],[Unique BarCode]],$N$10:$N$37,$O$10:$O$37)</f>
        <v>OMNI</v>
      </c>
      <c r="I4108" t="str">
        <f>_xlfn.XLOOKUP(Table2[[#This Row],[Unique BarCode]],$N$10:$N$37,$P$10:$P$37)</f>
        <v>Charger</v>
      </c>
      <c r="J4108" t="s">
        <v>68</v>
      </c>
      <c r="K4108" t="s">
        <v>848</v>
      </c>
      <c r="L4108">
        <v>1</v>
      </c>
    </row>
    <row r="4109" spans="1:12" x14ac:dyDescent="0.2">
      <c r="A4109" s="1" t="d">
        <v>2023-03-06</v>
      </c>
      <c r="B4109" s="45">
        <v>-1</v>
      </c>
      <c r="C4109" t="s">
        <v>77</v>
      </c>
      <c r="D4109" t="str">
        <f>_xlfn.XLOOKUP(Table2[[#This Row],[Patron Group]],$R$10:$R$24,$S$10:$S$24)</f>
        <v>Undergraduate</v>
      </c>
      <c r="E4109" s="1" t="d">
        <v>2023-03-06</v>
      </c>
      <c r="F4109" t="s">
        <v>1680</v>
      </c>
      <c r="G4109" t="s">
        <v>2271</v>
      </c>
      <c r="H4109" t="str">
        <f>_xlfn.XLOOKUP(Table2[[#This Row],[Unique BarCode]],$N$10:$N$37,$O$10:$O$37)</f>
        <v>OMNI</v>
      </c>
      <c r="I4109" t="str">
        <f>_xlfn.XLOOKUP(Table2[[#This Row],[Unique BarCode]],$N$10:$N$37,$P$10:$P$37)</f>
        <v>Charger</v>
      </c>
      <c r="J4109" t="s">
        <v>8</v>
      </c>
      <c r="K4109" t="s">
        <v>1681</v>
      </c>
      <c r="L4109">
        <v>1</v>
      </c>
    </row>
    <row r="4110" spans="1:12" x14ac:dyDescent="0.2">
      <c r="A4110" s="1" t="d">
        <v>2023-03-06</v>
      </c>
      <c r="B4110" s="45">
        <v>-1</v>
      </c>
      <c r="C4110" t="s">
        <v>77</v>
      </c>
      <c r="D4110" t="str">
        <f>_xlfn.XLOOKUP(Table2[[#This Row],[Patron Group]],$R$10:$R$24,$S$10:$S$24)</f>
        <v>Undergraduate</v>
      </c>
      <c r="E4110" s="1" t="d">
        <v>2023-03-06</v>
      </c>
      <c r="F4110" t="s">
        <v>1991</v>
      </c>
      <c r="G4110" t="s">
        <v>2285</v>
      </c>
      <c r="H4110" t="str">
        <f>_xlfn.XLOOKUP(Table2[[#This Row],[Unique BarCode]],$N$10:$N$37,$O$10:$O$37)</f>
        <v>UHDMI</v>
      </c>
      <c r="I4110" t="str">
        <f>_xlfn.XLOOKUP(Table2[[#This Row],[Unique BarCode]],$N$10:$N$37,$P$10:$P$37)</f>
        <v>Cable</v>
      </c>
      <c r="J4110" t="s">
        <v>8</v>
      </c>
      <c r="L4110">
        <v>1</v>
      </c>
    </row>
    <row r="4111" spans="1:12" x14ac:dyDescent="0.2">
      <c r="A4111" s="1" t="d">
        <v>2023-03-06</v>
      </c>
      <c r="B4111" s="45">
        <v>-1</v>
      </c>
      <c r="C4111" t="s">
        <v>77</v>
      </c>
      <c r="D4111" t="str">
        <f>_xlfn.XLOOKUP(Table2[[#This Row],[Patron Group]],$R$10:$R$24,$S$10:$S$24)</f>
        <v>Undergraduate</v>
      </c>
      <c r="E4111" s="1" t="d">
        <v>2023-03-06</v>
      </c>
      <c r="F4111" t="s">
        <v>1528</v>
      </c>
      <c r="G4111" t="s">
        <v>2294</v>
      </c>
      <c r="H4111" t="str">
        <f>_xlfn.XLOOKUP(Table2[[#This Row],[Unique BarCode]],$N$10:$N$37,$O$10:$O$37)</f>
        <v>UVGA</v>
      </c>
      <c r="I4111" t="str">
        <f>_xlfn.XLOOKUP(Table2[[#This Row],[Unique BarCode]],$N$10:$N$37,$P$10:$P$37)</f>
        <v>Cable</v>
      </c>
      <c r="J4111" t="s">
        <v>68</v>
      </c>
      <c r="K4111" t="s">
        <v>1529</v>
      </c>
      <c r="L4111">
        <v>1</v>
      </c>
    </row>
    <row r="4112" spans="1:12" x14ac:dyDescent="0.2">
      <c r="A4112" s="1" t="d">
        <v>2023-03-06</v>
      </c>
      <c r="B4112" s="45">
        <v>-1</v>
      </c>
      <c r="C4112" t="s">
        <v>77</v>
      </c>
      <c r="D4112" t="str">
        <f>_xlfn.XLOOKUP(Table2[[#This Row],[Patron Group]],$R$10:$R$24,$S$10:$S$24)</f>
        <v>Undergraduate</v>
      </c>
      <c r="E4112" s="1" t="d">
        <v>2023-03-06</v>
      </c>
      <c r="F4112" t="s">
        <v>559</v>
      </c>
      <c r="G4112" t="s">
        <v>2294</v>
      </c>
      <c r="H4112" t="str">
        <f>_xlfn.XLOOKUP(Table2[[#This Row],[Unique BarCode]],$N$10:$N$37,$O$10:$O$37)</f>
        <v>UVGA</v>
      </c>
      <c r="I4112" t="str">
        <f>_xlfn.XLOOKUP(Table2[[#This Row],[Unique BarCode]],$N$10:$N$37,$P$10:$P$37)</f>
        <v>Cable</v>
      </c>
      <c r="J4112" t="s">
        <v>8</v>
      </c>
      <c r="L4112">
        <v>1</v>
      </c>
    </row>
    <row r="4113" spans="1:12" x14ac:dyDescent="0.2">
      <c r="A4113" s="1" t="d">
        <v>2023-03-06</v>
      </c>
      <c r="B4113" s="45">
        <v>-1</v>
      </c>
      <c r="C4113" t="s">
        <v>77</v>
      </c>
      <c r="D4113" t="str">
        <f>_xlfn.XLOOKUP(Table2[[#This Row],[Patron Group]],$R$10:$R$24,$S$10:$S$24)</f>
        <v>Undergraduate</v>
      </c>
      <c r="E4113" s="1" t="d">
        <v>2023-03-06</v>
      </c>
      <c r="F4113" t="s">
        <v>229</v>
      </c>
      <c r="G4113" t="s">
        <v>2272</v>
      </c>
      <c r="H4113" t="str">
        <f>_xlfn.XLOOKUP(Table2[[#This Row],[Unique BarCode]],$N$10:$N$37,$O$10:$O$37)</f>
        <v>WALLADPT</v>
      </c>
      <c r="I4113" t="str">
        <f>_xlfn.XLOOKUP(Table2[[#This Row],[Unique BarCode]],$N$10:$N$37,$P$10:$P$37)</f>
        <v>Charger</v>
      </c>
      <c r="J4113" t="s">
        <v>49</v>
      </c>
      <c r="K4113" t="s">
        <v>230</v>
      </c>
      <c r="L4113">
        <v>1</v>
      </c>
    </row>
    <row r="4114" spans="1:12" x14ac:dyDescent="0.2">
      <c r="A4114" s="1" t="d">
        <v>2023-03-06</v>
      </c>
      <c r="B4114" s="45">
        <v>-1</v>
      </c>
      <c r="C4114" t="s">
        <v>77</v>
      </c>
      <c r="D4114" t="str">
        <f>_xlfn.XLOOKUP(Table2[[#This Row],[Patron Group]],$R$10:$R$24,$S$10:$S$24)</f>
        <v>Undergraduate</v>
      </c>
      <c r="E4114" s="1" t="d">
        <v>2023-03-06</v>
      </c>
      <c r="F4114" t="s">
        <v>272</v>
      </c>
      <c r="G4114" t="s">
        <v>2272</v>
      </c>
      <c r="H4114" t="str">
        <f>_xlfn.XLOOKUP(Table2[[#This Row],[Unique BarCode]],$N$10:$N$37,$O$10:$O$37)</f>
        <v>WALLADPT</v>
      </c>
      <c r="I4114" t="str">
        <f>_xlfn.XLOOKUP(Table2[[#This Row],[Unique BarCode]],$N$10:$N$37,$P$10:$P$37)</f>
        <v>Charger</v>
      </c>
      <c r="J4114" t="s">
        <v>49</v>
      </c>
      <c r="K4114" t="s">
        <v>273</v>
      </c>
      <c r="L4114">
        <v>1</v>
      </c>
    </row>
    <row r="4115" spans="1:12" x14ac:dyDescent="0.2">
      <c r="A4115" s="1" t="d">
        <v>2023-03-06</v>
      </c>
      <c r="B4115" s="45">
        <v>-1</v>
      </c>
      <c r="C4115" t="s">
        <v>77</v>
      </c>
      <c r="D4115" t="str">
        <f>_xlfn.XLOOKUP(Table2[[#This Row],[Patron Group]],$R$10:$R$24,$S$10:$S$24)</f>
        <v>Undergraduate</v>
      </c>
      <c r="E4115" s="1" t="d">
        <v>2023-03-06</v>
      </c>
      <c r="F4115" t="s">
        <v>43</v>
      </c>
      <c r="G4115" t="s">
        <v>2272</v>
      </c>
      <c r="H4115" t="str">
        <f>_xlfn.XLOOKUP(Table2[[#This Row],[Unique BarCode]],$N$10:$N$37,$O$10:$O$37)</f>
        <v>WALLADPT</v>
      </c>
      <c r="I4115" t="str">
        <f>_xlfn.XLOOKUP(Table2[[#This Row],[Unique BarCode]],$N$10:$N$37,$P$10:$P$37)</f>
        <v>Charger</v>
      </c>
      <c r="J4115" t="s">
        <v>8</v>
      </c>
      <c r="K4115" t="s">
        <v>44</v>
      </c>
      <c r="L4115">
        <v>1</v>
      </c>
    </row>
    <row r="4116" spans="1:12" x14ac:dyDescent="0.2">
      <c r="A4116" s="1" t="d">
        <v>2023-03-06</v>
      </c>
      <c r="B4116" s="45">
        <v>-1</v>
      </c>
      <c r="C4116" t="s">
        <v>77</v>
      </c>
      <c r="D4116" t="str">
        <f>_xlfn.XLOOKUP(Table2[[#This Row],[Patron Group]],$R$10:$R$24,$S$10:$S$24)</f>
        <v>Undergraduate</v>
      </c>
      <c r="E4116" s="1" t="d">
        <v>2023-03-06</v>
      </c>
      <c r="F4116" t="s">
        <v>1390</v>
      </c>
      <c r="G4116" t="s">
        <v>2272</v>
      </c>
      <c r="H4116" t="str">
        <f>_xlfn.XLOOKUP(Table2[[#This Row],[Unique BarCode]],$N$10:$N$37,$O$10:$O$37)</f>
        <v>WALLADPT</v>
      </c>
      <c r="I4116" t="str">
        <f>_xlfn.XLOOKUP(Table2[[#This Row],[Unique BarCode]],$N$10:$N$37,$P$10:$P$37)</f>
        <v>Charger</v>
      </c>
      <c r="J4116" t="s">
        <v>8</v>
      </c>
      <c r="K4116" t="s">
        <v>1391</v>
      </c>
      <c r="L4116">
        <v>1</v>
      </c>
    </row>
    <row r="4117" spans="1:12" x14ac:dyDescent="0.2">
      <c r="A4117" s="1" t="d">
        <v>2023-03-06</v>
      </c>
      <c r="B4117" s="45">
        <v>-1</v>
      </c>
      <c r="C4117" t="s">
        <v>77</v>
      </c>
      <c r="D4117" t="str">
        <f>_xlfn.XLOOKUP(Table2[[#This Row],[Patron Group]],$R$10:$R$24,$S$10:$S$24)</f>
        <v>Undergraduate</v>
      </c>
      <c r="E4117" s="1" t="d">
        <v>2023-03-06</v>
      </c>
      <c r="F4117" t="s">
        <v>855</v>
      </c>
      <c r="G4117" t="s">
        <v>2272</v>
      </c>
      <c r="H4117" t="str">
        <f>_xlfn.XLOOKUP(Table2[[#This Row],[Unique BarCode]],$N$10:$N$37,$O$10:$O$37)</f>
        <v>WALLADPT</v>
      </c>
      <c r="I4117" t="str">
        <f>_xlfn.XLOOKUP(Table2[[#This Row],[Unique BarCode]],$N$10:$N$37,$P$10:$P$37)</f>
        <v>Charger</v>
      </c>
      <c r="J4117" t="s">
        <v>8</v>
      </c>
      <c r="L4117">
        <v>1</v>
      </c>
    </row>
    <row r="4118" spans="1:12" x14ac:dyDescent="0.2">
      <c r="A4118" s="1" t="d">
        <v>2023-03-06</v>
      </c>
      <c r="B4118" s="45">
        <v>-1</v>
      </c>
      <c r="C4118" t="s">
        <v>77</v>
      </c>
      <c r="D4118" t="str">
        <f>_xlfn.XLOOKUP(Table2[[#This Row],[Patron Group]],$R$10:$R$24,$S$10:$S$24)</f>
        <v>Undergraduate</v>
      </c>
      <c r="E4118" s="1" t="d">
        <v>2023-03-06</v>
      </c>
      <c r="F4118" t="s">
        <v>274</v>
      </c>
      <c r="G4118" t="s">
        <v>2272</v>
      </c>
      <c r="H4118" t="str">
        <f>_xlfn.XLOOKUP(Table2[[#This Row],[Unique BarCode]],$N$10:$N$37,$O$10:$O$37)</f>
        <v>WALLADPT</v>
      </c>
      <c r="I4118" t="str">
        <f>_xlfn.XLOOKUP(Table2[[#This Row],[Unique BarCode]],$N$10:$N$37,$P$10:$P$37)</f>
        <v>Charger</v>
      </c>
      <c r="J4118" t="s">
        <v>8</v>
      </c>
      <c r="L4118">
        <v>1</v>
      </c>
    </row>
    <row r="4119" spans="1:12" x14ac:dyDescent="0.2">
      <c r="A4119" s="1" t="d">
        <v>2023-03-06</v>
      </c>
      <c r="B4119" s="45">
        <v>-1</v>
      </c>
      <c r="C4119" t="s">
        <v>77</v>
      </c>
      <c r="D4119" t="str">
        <f>_xlfn.XLOOKUP(Table2[[#This Row],[Patron Group]],$R$10:$R$24,$S$10:$S$24)</f>
        <v>Undergraduate</v>
      </c>
      <c r="E4119" s="1" t="d">
        <v>2023-03-06</v>
      </c>
      <c r="F4119" t="s">
        <v>1267</v>
      </c>
      <c r="G4119" t="s">
        <v>2272</v>
      </c>
      <c r="H4119" t="str">
        <f>_xlfn.XLOOKUP(Table2[[#This Row],[Unique BarCode]],$N$10:$N$37,$O$10:$O$37)</f>
        <v>WALLADPT</v>
      </c>
      <c r="I4119" t="str">
        <f>_xlfn.XLOOKUP(Table2[[#This Row],[Unique BarCode]],$N$10:$N$37,$P$10:$P$37)</f>
        <v>Charger</v>
      </c>
      <c r="J4119" t="s">
        <v>8</v>
      </c>
      <c r="L4119">
        <v>1</v>
      </c>
    </row>
    <row r="4120" spans="1:12" x14ac:dyDescent="0.2">
      <c r="A4120" s="1" t="d">
        <v>2023-03-06</v>
      </c>
      <c r="B4120" s="45">
        <v>-1</v>
      </c>
      <c r="C4120" t="s">
        <v>77</v>
      </c>
      <c r="D4120" t="str">
        <f>_xlfn.XLOOKUP(Table2[[#This Row],[Patron Group]],$R$10:$R$24,$S$10:$S$24)</f>
        <v>Undergraduate</v>
      </c>
      <c r="E4120" s="1" t="d">
        <v>2023-03-06</v>
      </c>
      <c r="F4120" t="s">
        <v>483</v>
      </c>
      <c r="G4120" t="s">
        <v>2272</v>
      </c>
      <c r="H4120" t="str">
        <f>_xlfn.XLOOKUP(Table2[[#This Row],[Unique BarCode]],$N$10:$N$37,$O$10:$O$37)</f>
        <v>WALLADPT</v>
      </c>
      <c r="I4120" t="str">
        <f>_xlfn.XLOOKUP(Table2[[#This Row],[Unique BarCode]],$N$10:$N$37,$P$10:$P$37)</f>
        <v>Charger</v>
      </c>
      <c r="J4120" t="s">
        <v>8</v>
      </c>
      <c r="L4120">
        <v>1</v>
      </c>
    </row>
    <row r="4121" spans="1:12" x14ac:dyDescent="0.2">
      <c r="A4121" s="1" t="d">
        <v>2023-03-06</v>
      </c>
      <c r="B4121" s="45">
        <v>-1</v>
      </c>
      <c r="C4121" t="s">
        <v>77</v>
      </c>
      <c r="D4121" t="str">
        <f>_xlfn.XLOOKUP(Table2[[#This Row],[Patron Group]],$R$10:$R$24,$S$10:$S$24)</f>
        <v>Undergraduate</v>
      </c>
      <c r="E4121" s="1" t="d">
        <v>2023-03-06</v>
      </c>
      <c r="F4121" t="s">
        <v>484</v>
      </c>
      <c r="G4121" t="s">
        <v>2272</v>
      </c>
      <c r="H4121" t="str">
        <f>_xlfn.XLOOKUP(Table2[[#This Row],[Unique BarCode]],$N$10:$N$37,$O$10:$O$37)</f>
        <v>WALLADPT</v>
      </c>
      <c r="I4121" t="str">
        <f>_xlfn.XLOOKUP(Table2[[#This Row],[Unique BarCode]],$N$10:$N$37,$P$10:$P$37)</f>
        <v>Charger</v>
      </c>
      <c r="J4121" t="s">
        <v>8</v>
      </c>
      <c r="L4121">
        <v>1</v>
      </c>
    </row>
    <row r="4122" spans="1:12" x14ac:dyDescent="0.2">
      <c r="A4122" s="1" t="d">
        <v>2023-03-06</v>
      </c>
      <c r="B4122" s="45">
        <v>-1</v>
      </c>
      <c r="C4122" t="s">
        <v>77</v>
      </c>
      <c r="D4122" t="str">
        <f>_xlfn.XLOOKUP(Table2[[#This Row],[Patron Group]],$R$10:$R$24,$S$10:$S$24)</f>
        <v>Undergraduate</v>
      </c>
      <c r="E4122" s="1" t="d">
        <v>2023-03-06</v>
      </c>
      <c r="F4122" t="s">
        <v>47</v>
      </c>
      <c r="G4122" t="s">
        <v>2272</v>
      </c>
      <c r="H4122" t="str">
        <f>_xlfn.XLOOKUP(Table2[[#This Row],[Unique BarCode]],$N$10:$N$37,$O$10:$O$37)</f>
        <v>WALLADPT</v>
      </c>
      <c r="I4122" t="str">
        <f>_xlfn.XLOOKUP(Table2[[#This Row],[Unique BarCode]],$N$10:$N$37,$P$10:$P$37)</f>
        <v>Charger</v>
      </c>
      <c r="J4122" t="s">
        <v>8</v>
      </c>
      <c r="L4122">
        <v>1</v>
      </c>
    </row>
    <row r="4123" spans="1:12" x14ac:dyDescent="0.2">
      <c r="A4123" s="1" t="d">
        <v>2023-03-06</v>
      </c>
      <c r="B4123" s="45">
        <v>-1</v>
      </c>
      <c r="C4123" t="s">
        <v>77</v>
      </c>
      <c r="D4123" t="str">
        <f>_xlfn.XLOOKUP(Table2[[#This Row],[Patron Group]],$R$10:$R$24,$S$10:$S$24)</f>
        <v>Undergraduate</v>
      </c>
      <c r="E4123" s="1" t="d">
        <v>2023-03-06</v>
      </c>
      <c r="F4123" t="s">
        <v>95</v>
      </c>
      <c r="G4123" t="s">
        <v>2272</v>
      </c>
      <c r="H4123" t="str">
        <f>_xlfn.XLOOKUP(Table2[[#This Row],[Unique BarCode]],$N$10:$N$37,$O$10:$O$37)</f>
        <v>WALLADPT</v>
      </c>
      <c r="I4123" t="str">
        <f>_xlfn.XLOOKUP(Table2[[#This Row],[Unique BarCode]],$N$10:$N$37,$P$10:$P$37)</f>
        <v>Charger</v>
      </c>
      <c r="J4123" t="s">
        <v>8</v>
      </c>
      <c r="L4123">
        <v>1</v>
      </c>
    </row>
    <row r="4124" spans="1:12" x14ac:dyDescent="0.2">
      <c r="A4124" s="1" t="d">
        <v>2023-03-06</v>
      </c>
      <c r="B4124" s="45">
        <v>-1</v>
      </c>
      <c r="C4124" t="s">
        <v>77</v>
      </c>
      <c r="D4124" t="str">
        <f>_xlfn.XLOOKUP(Table2[[#This Row],[Patron Group]],$R$10:$R$24,$S$10:$S$24)</f>
        <v>Undergraduate</v>
      </c>
      <c r="E4124" s="1" t="d">
        <v>2023-03-06</v>
      </c>
      <c r="F4124" t="s">
        <v>96</v>
      </c>
      <c r="G4124" t="s">
        <v>2272</v>
      </c>
      <c r="H4124" t="str">
        <f>_xlfn.XLOOKUP(Table2[[#This Row],[Unique BarCode]],$N$10:$N$37,$O$10:$O$37)</f>
        <v>WALLADPT</v>
      </c>
      <c r="I4124" t="str">
        <f>_xlfn.XLOOKUP(Table2[[#This Row],[Unique BarCode]],$N$10:$N$37,$P$10:$P$37)</f>
        <v>Charger</v>
      </c>
      <c r="J4124" t="s">
        <v>8</v>
      </c>
      <c r="L4124">
        <v>1</v>
      </c>
    </row>
    <row r="4125" spans="1:12" x14ac:dyDescent="0.2">
      <c r="A4125" s="1" t="d">
        <v>2023-03-06</v>
      </c>
      <c r="B4125" s="45">
        <v>-1</v>
      </c>
      <c r="C4125" t="s">
        <v>77</v>
      </c>
      <c r="D4125" t="str">
        <f>_xlfn.XLOOKUP(Table2[[#This Row],[Patron Group]],$R$10:$R$24,$S$10:$S$24)</f>
        <v>Undergraduate</v>
      </c>
      <c r="E4125" s="1" t="d">
        <v>2023-03-06</v>
      </c>
      <c r="F4125" t="s">
        <v>97</v>
      </c>
      <c r="G4125" t="s">
        <v>2272</v>
      </c>
      <c r="H4125" t="str">
        <f>_xlfn.XLOOKUP(Table2[[#This Row],[Unique BarCode]],$N$10:$N$37,$O$10:$O$37)</f>
        <v>WALLADPT</v>
      </c>
      <c r="I4125" t="str">
        <f>_xlfn.XLOOKUP(Table2[[#This Row],[Unique BarCode]],$N$10:$N$37,$P$10:$P$37)</f>
        <v>Charger</v>
      </c>
      <c r="J4125" t="s">
        <v>8</v>
      </c>
      <c r="L4125">
        <v>1</v>
      </c>
    </row>
    <row r="4126" spans="1:12" x14ac:dyDescent="0.2">
      <c r="A4126" s="1" t="d">
        <v>2023-03-06</v>
      </c>
      <c r="B4126" s="45">
        <v>-1</v>
      </c>
      <c r="C4126" t="s">
        <v>77</v>
      </c>
      <c r="D4126" t="str">
        <f>_xlfn.XLOOKUP(Table2[[#This Row],[Patron Group]],$R$10:$R$24,$S$10:$S$24)</f>
        <v>Undergraduate</v>
      </c>
      <c r="E4126" s="1" t="d">
        <v>2023-03-07</v>
      </c>
      <c r="F4126" t="s">
        <v>1188</v>
      </c>
      <c r="G4126" t="s">
        <v>2265</v>
      </c>
      <c r="H4126" t="str">
        <f>_xlfn.XLOOKUP(Table2[[#This Row],[Unique BarCode]],$N$10:$N$37,$O$10:$O$37)</f>
        <v>IPHONE</v>
      </c>
      <c r="I4126" t="str">
        <f>_xlfn.XLOOKUP(Table2[[#This Row],[Unique BarCode]],$N$10:$N$37,$P$10:$P$37)</f>
        <v>Charger</v>
      </c>
      <c r="J4126" t="s">
        <v>128</v>
      </c>
      <c r="L4126">
        <v>1</v>
      </c>
    </row>
    <row r="4127" spans="1:12" x14ac:dyDescent="0.2">
      <c r="A4127" s="1" t="d">
        <v>2023-03-06</v>
      </c>
      <c r="B4127" s="45">
        <v>-1</v>
      </c>
      <c r="C4127" t="s">
        <v>77</v>
      </c>
      <c r="D4127" t="str">
        <f>_xlfn.XLOOKUP(Table2[[#This Row],[Patron Group]],$R$10:$R$24,$S$10:$S$24)</f>
        <v>Undergraduate</v>
      </c>
      <c r="E4127" s="1" t="d">
        <v>2023-03-13</v>
      </c>
      <c r="F4127" t="s">
        <v>1307</v>
      </c>
      <c r="G4127" t="s">
        <v>2273</v>
      </c>
      <c r="H4127" t="str">
        <f>_xlfn.XLOOKUP(Table2[[#This Row],[Unique BarCode]],$N$10:$N$37,$O$10:$O$37)</f>
        <v>ChromeBook</v>
      </c>
      <c r="I4127" t="str">
        <f>_xlfn.XLOOKUP(Table2[[#This Row],[Unique BarCode]],$N$10:$N$37,$P$10:$P$37)</f>
        <v>Device</v>
      </c>
      <c r="J4127" t="s">
        <v>13</v>
      </c>
      <c r="K4127" t="s">
        <v>1308</v>
      </c>
      <c r="L4127">
        <v>1</v>
      </c>
    </row>
    <row r="4128" spans="1:12" x14ac:dyDescent="0.2">
      <c r="A4128" s="1" t="d">
        <v>2023-03-06</v>
      </c>
      <c r="B4128" s="45">
        <v>-1</v>
      </c>
      <c r="C4128" t="s">
        <v>77</v>
      </c>
      <c r="D4128" t="str">
        <f>_xlfn.XLOOKUP(Table2[[#This Row],[Patron Group]],$R$10:$R$24,$S$10:$S$24)</f>
        <v>Undergraduate</v>
      </c>
      <c r="E4128" s="1" t="d">
        <v>2023-03-13</v>
      </c>
      <c r="F4128" t="s">
        <v>1994</v>
      </c>
      <c r="G4128" t="s">
        <v>2274</v>
      </c>
      <c r="H4128" t="str">
        <f>_xlfn.XLOOKUP(Table2[[#This Row],[Unique BarCode]],$N$10:$N$37,$O$10:$O$37)</f>
        <v>MacBook</v>
      </c>
      <c r="I4128" t="str">
        <f>_xlfn.XLOOKUP(Table2[[#This Row],[Unique BarCode]],$N$10:$N$37,$P$10:$P$37)</f>
        <v>Device</v>
      </c>
      <c r="J4128" t="s">
        <v>8</v>
      </c>
      <c r="K4128" t="s">
        <v>1995</v>
      </c>
      <c r="L4128">
        <v>1</v>
      </c>
    </row>
    <row r="4129" spans="1:12" x14ac:dyDescent="0.2">
      <c r="A4129" s="1" t="d">
        <v>2023-03-06</v>
      </c>
      <c r="B4129" s="45">
        <v>-1</v>
      </c>
      <c r="C4129" t="s">
        <v>77</v>
      </c>
      <c r="D4129" t="str">
        <f>_xlfn.XLOOKUP(Table2[[#This Row],[Patron Group]],$R$10:$R$24,$S$10:$S$24)</f>
        <v>Undergraduate</v>
      </c>
      <c r="E4129" s="1" t="d">
        <v>2023-03-13</v>
      </c>
      <c r="F4129" t="s">
        <v>246</v>
      </c>
      <c r="G4129" t="s">
        <v>2274</v>
      </c>
      <c r="H4129" t="str">
        <f>_xlfn.XLOOKUP(Table2[[#This Row],[Unique BarCode]],$N$10:$N$37,$O$10:$O$37)</f>
        <v>MacBook</v>
      </c>
      <c r="I4129" t="str">
        <f>_xlfn.XLOOKUP(Table2[[#This Row],[Unique BarCode]],$N$10:$N$37,$P$10:$P$37)</f>
        <v>Device</v>
      </c>
      <c r="J4129" t="s">
        <v>8</v>
      </c>
      <c r="K4129" t="s">
        <v>247</v>
      </c>
      <c r="L4129">
        <v>1</v>
      </c>
    </row>
    <row r="4130" spans="1:12" x14ac:dyDescent="0.2">
      <c r="A4130" s="1" t="d">
        <v>2023-03-06</v>
      </c>
      <c r="B4130" s="45">
        <v>-1</v>
      </c>
      <c r="C4130" t="s">
        <v>77</v>
      </c>
      <c r="D4130" t="str">
        <f>_xlfn.XLOOKUP(Table2[[#This Row],[Patron Group]],$R$10:$R$24,$S$10:$S$24)</f>
        <v>Undergraduate</v>
      </c>
      <c r="E4130" s="1" t="d">
        <v>2023-03-13</v>
      </c>
      <c r="F4130" t="s">
        <v>1718</v>
      </c>
      <c r="G4130" t="s">
        <v>2274</v>
      </c>
      <c r="H4130" t="str">
        <f>_xlfn.XLOOKUP(Table2[[#This Row],[Unique BarCode]],$N$10:$N$37,$O$10:$O$37)</f>
        <v>MacBook</v>
      </c>
      <c r="I4130" t="str">
        <f>_xlfn.XLOOKUP(Table2[[#This Row],[Unique BarCode]],$N$10:$N$37,$P$10:$P$37)</f>
        <v>Device</v>
      </c>
      <c r="J4130" t="s">
        <v>8</v>
      </c>
      <c r="K4130" t="s">
        <v>1719</v>
      </c>
      <c r="L4130">
        <v>1</v>
      </c>
    </row>
    <row r="4131" spans="1:12" x14ac:dyDescent="0.2">
      <c r="A4131" s="1" t="d">
        <v>2023-03-06</v>
      </c>
      <c r="B4131" s="45">
        <v>-1</v>
      </c>
      <c r="C4131" t="s">
        <v>77</v>
      </c>
      <c r="D4131" t="str">
        <f>_xlfn.XLOOKUP(Table2[[#This Row],[Patron Group]],$R$10:$R$24,$S$10:$S$24)</f>
        <v>Undergraduate</v>
      </c>
      <c r="E4131" s="1" t="d">
        <v>2023-03-13</v>
      </c>
      <c r="F4131" t="s">
        <v>130</v>
      </c>
      <c r="G4131" t="s">
        <v>2274</v>
      </c>
      <c r="H4131" t="str">
        <f>_xlfn.XLOOKUP(Table2[[#This Row],[Unique BarCode]],$N$10:$N$37,$O$10:$O$37)</f>
        <v>MacBook</v>
      </c>
      <c r="I4131" t="str">
        <f>_xlfn.XLOOKUP(Table2[[#This Row],[Unique BarCode]],$N$10:$N$37,$P$10:$P$37)</f>
        <v>Device</v>
      </c>
      <c r="J4131" t="s">
        <v>8</v>
      </c>
      <c r="K4131" t="s">
        <v>131</v>
      </c>
      <c r="L4131">
        <v>1</v>
      </c>
    </row>
    <row r="4132" spans="1:12" x14ac:dyDescent="0.2">
      <c r="A4132" s="1" t="d">
        <v>2023-03-06</v>
      </c>
      <c r="B4132" s="45">
        <v>-1</v>
      </c>
      <c r="C4132" t="s">
        <v>77</v>
      </c>
      <c r="D4132" t="str">
        <f>_xlfn.XLOOKUP(Table2[[#This Row],[Patron Group]],$R$10:$R$24,$S$10:$S$24)</f>
        <v>Undergraduate</v>
      </c>
      <c r="E4132" s="1" t="d">
        <v>2023-03-13</v>
      </c>
      <c r="F4132" t="s">
        <v>1294</v>
      </c>
      <c r="G4132" t="s">
        <v>2274</v>
      </c>
      <c r="H4132" t="str">
        <f>_xlfn.XLOOKUP(Table2[[#This Row],[Unique BarCode]],$N$10:$N$37,$O$10:$O$37)</f>
        <v>MacBook</v>
      </c>
      <c r="I4132" t="str">
        <f>_xlfn.XLOOKUP(Table2[[#This Row],[Unique BarCode]],$N$10:$N$37,$P$10:$P$37)</f>
        <v>Device</v>
      </c>
      <c r="J4132" t="s">
        <v>8</v>
      </c>
      <c r="K4132" t="s">
        <v>1294</v>
      </c>
      <c r="L4132">
        <v>1</v>
      </c>
    </row>
    <row r="4133" spans="1:12" x14ac:dyDescent="0.2">
      <c r="A4133" s="1" t="d">
        <v>2023-03-06</v>
      </c>
      <c r="B4133" s="45">
        <v>-1</v>
      </c>
      <c r="C4133" t="s">
        <v>77</v>
      </c>
      <c r="D4133" t="str">
        <f>_xlfn.XLOOKUP(Table2[[#This Row],[Patron Group]],$R$10:$R$24,$S$10:$S$24)</f>
        <v>Undergraduate</v>
      </c>
      <c r="E4133" s="1" t="d">
        <v>2023-03-13</v>
      </c>
      <c r="F4133" t="s">
        <v>1556</v>
      </c>
      <c r="G4133" t="s">
        <v>2274</v>
      </c>
      <c r="H4133" t="str">
        <f>_xlfn.XLOOKUP(Table2[[#This Row],[Unique BarCode]],$N$10:$N$37,$O$10:$O$37)</f>
        <v>MacBook</v>
      </c>
      <c r="I4133" t="str">
        <f>_xlfn.XLOOKUP(Table2[[#This Row],[Unique BarCode]],$N$10:$N$37,$P$10:$P$37)</f>
        <v>Device</v>
      </c>
      <c r="J4133" t="s">
        <v>8</v>
      </c>
      <c r="K4133" t="s">
        <v>1556</v>
      </c>
      <c r="L4133">
        <v>1</v>
      </c>
    </row>
    <row r="4134" spans="1:12" x14ac:dyDescent="0.2">
      <c r="A4134" s="1" t="d">
        <v>2023-03-06</v>
      </c>
      <c r="B4134" s="45">
        <v>-1</v>
      </c>
      <c r="C4134" t="s">
        <v>77</v>
      </c>
      <c r="D4134" t="str">
        <f>_xlfn.XLOOKUP(Table2[[#This Row],[Patron Group]],$R$10:$R$24,$S$10:$S$24)</f>
        <v>Undergraduate</v>
      </c>
      <c r="E4134" s="1" t="d">
        <v>2023-03-13</v>
      </c>
      <c r="F4134" t="s">
        <v>1596</v>
      </c>
      <c r="G4134" t="s">
        <v>2275</v>
      </c>
      <c r="H4134" t="str">
        <f>_xlfn.XLOOKUP(Table2[[#This Row],[Unique BarCode]],$N$10:$N$37,$O$10:$O$37)</f>
        <v>iPad</v>
      </c>
      <c r="I4134" t="str">
        <f>_xlfn.XLOOKUP(Table2[[#This Row],[Unique BarCode]],$N$10:$N$37,$P$10:$P$37)</f>
        <v>Device</v>
      </c>
      <c r="J4134" t="s">
        <v>8</v>
      </c>
      <c r="K4134" t="s">
        <v>1597</v>
      </c>
      <c r="L4134">
        <v>1</v>
      </c>
    </row>
    <row r="4135" spans="1:12" x14ac:dyDescent="0.2">
      <c r="A4135" s="1" t="d">
        <v>2023-03-06</v>
      </c>
      <c r="B4135" s="45">
        <v>-1</v>
      </c>
      <c r="C4135" t="s">
        <v>77</v>
      </c>
      <c r="D4135" t="str">
        <f>_xlfn.XLOOKUP(Table2[[#This Row],[Patron Group]],$R$10:$R$24,$S$10:$S$24)</f>
        <v>Undergraduate</v>
      </c>
      <c r="E4135" s="1" t="d">
        <v>2023-03-13</v>
      </c>
      <c r="F4135" t="s">
        <v>1996</v>
      </c>
      <c r="G4135" t="s">
        <v>2263</v>
      </c>
      <c r="H4135" t="str">
        <f>_xlfn.XLOOKUP(Table2[[#This Row],[Unique BarCode]],$N$10:$N$37,$O$10:$O$37)</f>
        <v>HP Laptop</v>
      </c>
      <c r="I4135" t="str">
        <f>_xlfn.XLOOKUP(Table2[[#This Row],[Unique BarCode]],$N$10:$N$37,$P$10:$P$37)</f>
        <v>Device</v>
      </c>
      <c r="J4135" t="s">
        <v>8</v>
      </c>
      <c r="K4135" t="s">
        <v>754</v>
      </c>
      <c r="L4135">
        <v>1</v>
      </c>
    </row>
    <row r="4136" spans="1:12" x14ac:dyDescent="0.2">
      <c r="A4136" s="1" t="d">
        <v>2023-03-06</v>
      </c>
      <c r="B4136" s="45">
        <v>-1</v>
      </c>
      <c r="C4136" t="s">
        <v>77</v>
      </c>
      <c r="D4136" t="str">
        <f>_xlfn.XLOOKUP(Table2[[#This Row],[Patron Group]],$R$10:$R$24,$S$10:$S$24)</f>
        <v>Undergraduate</v>
      </c>
      <c r="E4136" s="1" t="d">
        <v>2023-03-13</v>
      </c>
      <c r="F4136" t="s">
        <v>506</v>
      </c>
      <c r="G4136" t="s">
        <v>2263</v>
      </c>
      <c r="H4136" t="str">
        <f>_xlfn.XLOOKUP(Table2[[#This Row],[Unique BarCode]],$N$10:$N$37,$O$10:$O$37)</f>
        <v>HP Laptop</v>
      </c>
      <c r="I4136" t="str">
        <f>_xlfn.XLOOKUP(Table2[[#This Row],[Unique BarCode]],$N$10:$N$37,$P$10:$P$37)</f>
        <v>Device</v>
      </c>
      <c r="J4136" t="s">
        <v>8</v>
      </c>
      <c r="K4136" t="s">
        <v>507</v>
      </c>
      <c r="L4136">
        <v>1</v>
      </c>
    </row>
    <row r="4137" spans="1:12" x14ac:dyDescent="0.2">
      <c r="A4137" s="1" t="d">
        <v>2023-03-06</v>
      </c>
      <c r="B4137" s="45">
        <v>-1</v>
      </c>
      <c r="C4137" t="s">
        <v>77</v>
      </c>
      <c r="D4137" t="str">
        <f>_xlfn.XLOOKUP(Table2[[#This Row],[Patron Group]],$R$10:$R$24,$S$10:$S$24)</f>
        <v>Undergraduate</v>
      </c>
      <c r="E4137" s="1" t="d">
        <v>2023-03-13</v>
      </c>
      <c r="F4137" t="s">
        <v>1133</v>
      </c>
      <c r="G4137" t="s">
        <v>2263</v>
      </c>
      <c r="H4137" t="str">
        <f>_xlfn.XLOOKUP(Table2[[#This Row],[Unique BarCode]],$N$10:$N$37,$O$10:$O$37)</f>
        <v>HP Laptop</v>
      </c>
      <c r="I4137" t="str">
        <f>_xlfn.XLOOKUP(Table2[[#This Row],[Unique BarCode]],$N$10:$N$37,$P$10:$P$37)</f>
        <v>Device</v>
      </c>
      <c r="J4137" t="s">
        <v>8</v>
      </c>
      <c r="K4137" t="s">
        <v>1134</v>
      </c>
      <c r="L4137">
        <v>1</v>
      </c>
    </row>
    <row r="4138" spans="1:12" x14ac:dyDescent="0.2">
      <c r="A4138" s="1" t="d">
        <v>2023-03-06</v>
      </c>
      <c r="B4138" s="45">
        <v>-1</v>
      </c>
      <c r="C4138" t="s">
        <v>77</v>
      </c>
      <c r="D4138" t="str">
        <f>_xlfn.XLOOKUP(Table2[[#This Row],[Patron Group]],$R$10:$R$24,$S$10:$S$24)</f>
        <v>Undergraduate</v>
      </c>
      <c r="E4138" s="1" t="d">
        <v>2023-03-14</v>
      </c>
      <c r="F4138" t="s">
        <v>1997</v>
      </c>
      <c r="G4138" t="s">
        <v>2263</v>
      </c>
      <c r="H4138" t="str">
        <f>_xlfn.XLOOKUP(Table2[[#This Row],[Unique BarCode]],$N$10:$N$37,$O$10:$O$37)</f>
        <v>HP Laptop</v>
      </c>
      <c r="I4138" t="str">
        <f>_xlfn.XLOOKUP(Table2[[#This Row],[Unique BarCode]],$N$10:$N$37,$P$10:$P$37)</f>
        <v>Device</v>
      </c>
      <c r="J4138" t="s">
        <v>8</v>
      </c>
      <c r="K4138" t="s">
        <v>509</v>
      </c>
      <c r="L4138">
        <v>1</v>
      </c>
    </row>
    <row r="4139" spans="1:12" x14ac:dyDescent="0.2">
      <c r="A4139" s="1" t="d">
        <v>2023-03-06</v>
      </c>
      <c r="B4139" s="45">
        <v>-1</v>
      </c>
      <c r="C4139" t="s">
        <v>77</v>
      </c>
      <c r="D4139" t="str">
        <f>_xlfn.XLOOKUP(Table2[[#This Row],[Patron Group]],$R$10:$R$24,$S$10:$S$24)</f>
        <v>Undergraduate</v>
      </c>
      <c r="E4139" s="1" t="d">
        <v>2023-03-19</v>
      </c>
      <c r="F4139" t="s">
        <v>1998</v>
      </c>
      <c r="G4139" t="s">
        <v>2275</v>
      </c>
      <c r="H4139" t="str">
        <f>_xlfn.XLOOKUP(Table2[[#This Row],[Unique BarCode]],$N$10:$N$37,$O$10:$O$37)</f>
        <v>iPad</v>
      </c>
      <c r="I4139" t="str">
        <f>_xlfn.XLOOKUP(Table2[[#This Row],[Unique BarCode]],$N$10:$N$37,$P$10:$P$37)</f>
        <v>Device</v>
      </c>
      <c r="J4139" t="s">
        <v>8</v>
      </c>
      <c r="K4139" t="s">
        <v>1999</v>
      </c>
      <c r="L4139">
        <v>1</v>
      </c>
    </row>
    <row r="4140" spans="1:12" x14ac:dyDescent="0.2">
      <c r="A4140" s="1" t="d">
        <v>2023-03-06</v>
      </c>
      <c r="B4140" s="45">
        <v>-1</v>
      </c>
      <c r="C4140" t="s">
        <v>77</v>
      </c>
      <c r="D4140" t="str">
        <f>_xlfn.XLOOKUP(Table2[[#This Row],[Patron Group]],$R$10:$R$24,$S$10:$S$24)</f>
        <v>Undergraduate</v>
      </c>
      <c r="E4140" s="1" t="d">
        <v>2023-03-20</v>
      </c>
      <c r="F4140" t="s">
        <v>497</v>
      </c>
      <c r="G4140" t="s">
        <v>2274</v>
      </c>
      <c r="H4140" t="str">
        <f>_xlfn.XLOOKUP(Table2[[#This Row],[Unique BarCode]],$N$10:$N$37,$O$10:$O$37)</f>
        <v>MacBook</v>
      </c>
      <c r="I4140" t="str">
        <f>_xlfn.XLOOKUP(Table2[[#This Row],[Unique BarCode]],$N$10:$N$37,$P$10:$P$37)</f>
        <v>Device</v>
      </c>
      <c r="J4140" t="s">
        <v>8</v>
      </c>
      <c r="K4140" t="s">
        <v>498</v>
      </c>
      <c r="L4140">
        <v>1</v>
      </c>
    </row>
    <row r="4141" spans="1:12" x14ac:dyDescent="0.2">
      <c r="A4141" s="1" t="d">
        <v>2023-03-06</v>
      </c>
      <c r="B4141" s="45">
        <v>-1</v>
      </c>
      <c r="C4141" t="s">
        <v>77</v>
      </c>
      <c r="D4141" t="str">
        <f>_xlfn.XLOOKUP(Table2[[#This Row],[Patron Group]],$R$10:$R$24,$S$10:$S$24)</f>
        <v>Undergraduate</v>
      </c>
      <c r="E4141" s="1" t="d">
        <v>2023-03-20</v>
      </c>
      <c r="F4141" t="s">
        <v>2000</v>
      </c>
      <c r="G4141" t="s">
        <v>2274</v>
      </c>
      <c r="H4141" t="str">
        <f>_xlfn.XLOOKUP(Table2[[#This Row],[Unique BarCode]],$N$10:$N$37,$O$10:$O$37)</f>
        <v>MacBook</v>
      </c>
      <c r="I4141" t="str">
        <f>_xlfn.XLOOKUP(Table2[[#This Row],[Unique BarCode]],$N$10:$N$37,$P$10:$P$37)</f>
        <v>Device</v>
      </c>
      <c r="J4141" t="s">
        <v>8</v>
      </c>
      <c r="K4141" t="s">
        <v>2001</v>
      </c>
      <c r="L4141">
        <v>1</v>
      </c>
    </row>
    <row r="4142" spans="1:12" x14ac:dyDescent="0.2">
      <c r="A4142" s="1" t="d">
        <v>2023-03-06</v>
      </c>
      <c r="B4142" s="45">
        <v>-1</v>
      </c>
      <c r="C4142" t="s">
        <v>77</v>
      </c>
      <c r="D4142" t="str">
        <f>_xlfn.XLOOKUP(Table2[[#This Row],[Patron Group]],$R$10:$R$24,$S$10:$S$24)</f>
        <v>Undergraduate</v>
      </c>
      <c r="E4142" s="1" t="d">
        <v>2023-03-20</v>
      </c>
      <c r="F4142" t="s">
        <v>625</v>
      </c>
      <c r="G4142" t="s">
        <v>2274</v>
      </c>
      <c r="H4142" t="str">
        <f>_xlfn.XLOOKUP(Table2[[#This Row],[Unique BarCode]],$N$10:$N$37,$O$10:$O$37)</f>
        <v>MacBook</v>
      </c>
      <c r="I4142" t="str">
        <f>_xlfn.XLOOKUP(Table2[[#This Row],[Unique BarCode]],$N$10:$N$37,$P$10:$P$37)</f>
        <v>Device</v>
      </c>
      <c r="J4142" t="s">
        <v>8</v>
      </c>
      <c r="K4142" t="s">
        <v>626</v>
      </c>
      <c r="L4142">
        <v>1</v>
      </c>
    </row>
    <row r="4143" spans="1:12" x14ac:dyDescent="0.2">
      <c r="A4143" s="1" t="d">
        <v>2023-03-06</v>
      </c>
      <c r="B4143" s="45">
        <v>-1</v>
      </c>
      <c r="C4143" t="s">
        <v>77</v>
      </c>
      <c r="D4143" t="str">
        <f>_xlfn.XLOOKUP(Table2[[#This Row],[Patron Group]],$R$10:$R$24,$S$10:$S$24)</f>
        <v>Undergraduate</v>
      </c>
      <c r="E4143" s="1" t="d">
        <v>2023-03-20</v>
      </c>
      <c r="F4143" t="s">
        <v>1567</v>
      </c>
      <c r="G4143" t="s">
        <v>2274</v>
      </c>
      <c r="H4143" t="str">
        <f>_xlfn.XLOOKUP(Table2[[#This Row],[Unique BarCode]],$N$10:$N$37,$O$10:$O$37)</f>
        <v>MacBook</v>
      </c>
      <c r="I4143" t="str">
        <f>_xlfn.XLOOKUP(Table2[[#This Row],[Unique BarCode]],$N$10:$N$37,$P$10:$P$37)</f>
        <v>Device</v>
      </c>
      <c r="J4143" t="s">
        <v>8</v>
      </c>
      <c r="K4143" t="s">
        <v>1567</v>
      </c>
      <c r="L4143">
        <v>1</v>
      </c>
    </row>
    <row r="4144" spans="1:12" x14ac:dyDescent="0.2">
      <c r="A4144" s="1" t="d">
        <v>2023-03-06</v>
      </c>
      <c r="B4144" s="45">
        <v>-1</v>
      </c>
      <c r="C4144" t="s">
        <v>77</v>
      </c>
      <c r="D4144" t="str">
        <f>_xlfn.XLOOKUP(Table2[[#This Row],[Patron Group]],$R$10:$R$24,$S$10:$S$24)</f>
        <v>Undergraduate</v>
      </c>
      <c r="E4144" s="1" t="d">
        <v>2023-03-20</v>
      </c>
      <c r="F4144" t="s">
        <v>449</v>
      </c>
      <c r="G4144" t="s">
        <v>2274</v>
      </c>
      <c r="H4144" t="str">
        <f>_xlfn.XLOOKUP(Table2[[#This Row],[Unique BarCode]],$N$10:$N$37,$O$10:$O$37)</f>
        <v>MacBook</v>
      </c>
      <c r="I4144" t="str">
        <f>_xlfn.XLOOKUP(Table2[[#This Row],[Unique BarCode]],$N$10:$N$37,$P$10:$P$37)</f>
        <v>Device</v>
      </c>
      <c r="J4144" t="s">
        <v>8</v>
      </c>
      <c r="K4144" t="s">
        <v>449</v>
      </c>
      <c r="L4144">
        <v>1</v>
      </c>
    </row>
    <row r="4145" spans="1:12" x14ac:dyDescent="0.2">
      <c r="A4145" s="1" t="d">
        <v>2023-03-06</v>
      </c>
      <c r="B4145" s="45">
        <v>-1</v>
      </c>
      <c r="C4145" t="s">
        <v>77</v>
      </c>
      <c r="D4145" t="str">
        <f>_xlfn.XLOOKUP(Table2[[#This Row],[Patron Group]],$R$10:$R$24,$S$10:$S$24)</f>
        <v>Undergraduate</v>
      </c>
      <c r="E4145" s="1" t="d">
        <v>2023-03-20</v>
      </c>
      <c r="F4145" t="s">
        <v>552</v>
      </c>
      <c r="G4145" t="s">
        <v>2275</v>
      </c>
      <c r="H4145" t="str">
        <f>_xlfn.XLOOKUP(Table2[[#This Row],[Unique BarCode]],$N$10:$N$37,$O$10:$O$37)</f>
        <v>iPad</v>
      </c>
      <c r="I4145" t="str">
        <f>_xlfn.XLOOKUP(Table2[[#This Row],[Unique BarCode]],$N$10:$N$37,$P$10:$P$37)</f>
        <v>Device</v>
      </c>
      <c r="J4145" t="s">
        <v>8</v>
      </c>
      <c r="K4145" t="s">
        <v>553</v>
      </c>
      <c r="L4145">
        <v>1</v>
      </c>
    </row>
    <row r="4146" spans="1:12" x14ac:dyDescent="0.2">
      <c r="A4146" s="1" t="d">
        <v>2023-03-06</v>
      </c>
      <c r="B4146" s="45">
        <v>-1</v>
      </c>
      <c r="C4146" t="s">
        <v>77</v>
      </c>
      <c r="D4146" t="str">
        <f>_xlfn.XLOOKUP(Table2[[#This Row],[Patron Group]],$R$10:$R$24,$S$10:$S$24)</f>
        <v>Undergraduate</v>
      </c>
      <c r="E4146" s="1" t="d">
        <v>2023-03-20</v>
      </c>
      <c r="F4146" t="s">
        <v>875</v>
      </c>
      <c r="G4146" t="s">
        <v>2263</v>
      </c>
      <c r="H4146" t="str">
        <f>_xlfn.XLOOKUP(Table2[[#This Row],[Unique BarCode]],$N$10:$N$37,$O$10:$O$37)</f>
        <v>HP Laptop</v>
      </c>
      <c r="I4146" t="str">
        <f>_xlfn.XLOOKUP(Table2[[#This Row],[Unique BarCode]],$N$10:$N$37,$P$10:$P$37)</f>
        <v>Device</v>
      </c>
      <c r="J4146" t="s">
        <v>8</v>
      </c>
      <c r="K4146" t="s">
        <v>876</v>
      </c>
      <c r="L4146">
        <v>1</v>
      </c>
    </row>
    <row r="4147" spans="1:12" x14ac:dyDescent="0.2">
      <c r="A4147" s="1" t="d">
        <v>2023-03-06</v>
      </c>
      <c r="B4147" s="45">
        <v>6200891840006530</v>
      </c>
      <c r="C4147" t="s">
        <v>77</v>
      </c>
      <c r="D4147" t="str">
        <f>_xlfn.XLOOKUP(Table2[[#This Row],[Patron Group]],$R$10:$R$24,$S$10:$S$24)</f>
        <v>Undergraduate</v>
      </c>
      <c r="E4147" s="1" t="d">
        <v>2023-03-20</v>
      </c>
      <c r="F4147" t="s">
        <v>2002</v>
      </c>
      <c r="G4147" t="s">
        <v>2275</v>
      </c>
      <c r="H4147" t="str">
        <f>_xlfn.XLOOKUP(Table2[[#This Row],[Unique BarCode]],$N$10:$N$37,$O$10:$O$37)</f>
        <v>iPad</v>
      </c>
      <c r="I4147" t="str">
        <f>_xlfn.XLOOKUP(Table2[[#This Row],[Unique BarCode]],$N$10:$N$37,$P$10:$P$37)</f>
        <v>Device</v>
      </c>
      <c r="J4147" t="s">
        <v>8</v>
      </c>
      <c r="K4147" t="s">
        <v>2003</v>
      </c>
      <c r="L4147">
        <v>1</v>
      </c>
    </row>
    <row r="4148" spans="1:12" x14ac:dyDescent="0.2">
      <c r="A4148" s="1" t="d">
        <v>2023-03-06</v>
      </c>
      <c r="B4148" s="45">
        <v>6201334700006530</v>
      </c>
      <c r="C4148" t="s">
        <v>77</v>
      </c>
      <c r="D4148" t="str">
        <f>_xlfn.XLOOKUP(Table2[[#This Row],[Patron Group]],$R$10:$R$24,$S$10:$S$24)</f>
        <v>Undergraduate</v>
      </c>
      <c r="E4148" s="1" t="d">
        <v>2023-03-20</v>
      </c>
      <c r="F4148" t="s">
        <v>1071</v>
      </c>
      <c r="G4148" t="s">
        <v>2263</v>
      </c>
      <c r="H4148" t="str">
        <f>_xlfn.XLOOKUP(Table2[[#This Row],[Unique BarCode]],$N$10:$N$37,$O$10:$O$37)</f>
        <v>HP Laptop</v>
      </c>
      <c r="I4148" t="str">
        <f>_xlfn.XLOOKUP(Table2[[#This Row],[Unique BarCode]],$N$10:$N$37,$P$10:$P$37)</f>
        <v>Device</v>
      </c>
      <c r="J4148" t="s">
        <v>8</v>
      </c>
      <c r="K4148" t="s">
        <v>1072</v>
      </c>
      <c r="L4148">
        <v>1</v>
      </c>
    </row>
    <row r="4149" spans="1:12" x14ac:dyDescent="0.2">
      <c r="A4149" s="1" t="d">
        <v>2023-03-07</v>
      </c>
      <c r="B4149" s="45">
        <v>-1</v>
      </c>
      <c r="C4149" t="s">
        <v>1872</v>
      </c>
      <c r="D4149" t="str">
        <f>_xlfn.XLOOKUP(Table2[[#This Row],[Patron Group]],$R$10:$R$24,$S$10:$S$24)</f>
        <v>External 10 + Access</v>
      </c>
      <c r="E4149" s="1" t="d">
        <v>2023-03-07</v>
      </c>
      <c r="F4149" t="s">
        <v>2062</v>
      </c>
      <c r="G4149" t="s">
        <v>2273</v>
      </c>
      <c r="H4149" t="str">
        <f>_xlfn.XLOOKUP(Table2[[#This Row],[Unique BarCode]],$N$10:$N$37,$O$10:$O$37)</f>
        <v>ChromeBook</v>
      </c>
      <c r="I4149" t="str">
        <f>_xlfn.XLOOKUP(Table2[[#This Row],[Unique BarCode]],$N$10:$N$37,$P$10:$P$37)</f>
        <v>Device</v>
      </c>
      <c r="J4149" t="s">
        <v>13</v>
      </c>
      <c r="K4149" t="s">
        <v>2063</v>
      </c>
      <c r="L4149">
        <v>1</v>
      </c>
    </row>
    <row r="4150" spans="1:12" x14ac:dyDescent="0.2">
      <c r="A4150" s="1" t="d">
        <v>2023-03-07</v>
      </c>
      <c r="B4150" s="45">
        <v>-1</v>
      </c>
      <c r="C4150" t="s">
        <v>20</v>
      </c>
      <c r="D4150" t="str">
        <f>_xlfn.XLOOKUP(Table2[[#This Row],[Patron Group]],$R$10:$R$24,$S$10:$S$24)</f>
        <v>Graduate</v>
      </c>
      <c r="E4150" s="1" t="d">
        <v>2023-03-07</v>
      </c>
      <c r="F4150" t="s">
        <v>1619</v>
      </c>
      <c r="G4150" t="s">
        <v>2281</v>
      </c>
      <c r="H4150" t="str">
        <f>_xlfn.XLOOKUP(Table2[[#This Row],[Unique BarCode]],$N$10:$N$37,$O$10:$O$37)</f>
        <v>HDMIC</v>
      </c>
      <c r="I4150" t="str">
        <f>_xlfn.XLOOKUP(Table2[[#This Row],[Unique BarCode]],$N$10:$N$37,$P$10:$P$37)</f>
        <v>Cable</v>
      </c>
      <c r="J4150" t="s">
        <v>8</v>
      </c>
      <c r="K4150" t="s">
        <v>1620</v>
      </c>
      <c r="L4150">
        <v>1</v>
      </c>
    </row>
    <row r="4151" spans="1:12" x14ac:dyDescent="0.2">
      <c r="A4151" s="1" t="d">
        <v>2023-03-07</v>
      </c>
      <c r="B4151" s="45">
        <v>-1</v>
      </c>
      <c r="C4151" t="s">
        <v>20</v>
      </c>
      <c r="D4151" t="str">
        <f>_xlfn.XLOOKUP(Table2[[#This Row],[Patron Group]],$R$10:$R$24,$S$10:$S$24)</f>
        <v>Graduate</v>
      </c>
      <c r="E4151" s="1" t="d">
        <v>2023-03-07</v>
      </c>
      <c r="F4151" t="s">
        <v>1478</v>
      </c>
      <c r="G4151" t="s">
        <v>2281</v>
      </c>
      <c r="H4151" t="str">
        <f>_xlfn.XLOOKUP(Table2[[#This Row],[Unique BarCode]],$N$10:$N$37,$O$10:$O$37)</f>
        <v>HDMIC</v>
      </c>
      <c r="I4151" t="str">
        <f>_xlfn.XLOOKUP(Table2[[#This Row],[Unique BarCode]],$N$10:$N$37,$P$10:$P$37)</f>
        <v>Cable</v>
      </c>
      <c r="J4151" t="s">
        <v>8</v>
      </c>
      <c r="K4151" t="s">
        <v>1479</v>
      </c>
      <c r="L4151">
        <v>1</v>
      </c>
    </row>
    <row r="4152" spans="1:12" x14ac:dyDescent="0.2">
      <c r="A4152" s="1" t="d">
        <v>2023-03-07</v>
      </c>
      <c r="B4152" s="45">
        <v>-1</v>
      </c>
      <c r="C4152" t="s">
        <v>20</v>
      </c>
      <c r="D4152" t="str">
        <f>_xlfn.XLOOKUP(Table2[[#This Row],[Patron Group]],$R$10:$R$24,$S$10:$S$24)</f>
        <v>Graduate</v>
      </c>
      <c r="E4152" s="1" t="d">
        <v>2023-03-07</v>
      </c>
      <c r="F4152" t="s">
        <v>1037</v>
      </c>
      <c r="G4152" t="s">
        <v>2281</v>
      </c>
      <c r="H4152" t="str">
        <f>_xlfn.XLOOKUP(Table2[[#This Row],[Unique BarCode]],$N$10:$N$37,$O$10:$O$37)</f>
        <v>HDMIC</v>
      </c>
      <c r="I4152" t="str">
        <f>_xlfn.XLOOKUP(Table2[[#This Row],[Unique BarCode]],$N$10:$N$37,$P$10:$P$37)</f>
        <v>Cable</v>
      </c>
      <c r="J4152" t="s">
        <v>8</v>
      </c>
      <c r="K4152" t="s">
        <v>1038</v>
      </c>
      <c r="L4152">
        <v>1</v>
      </c>
    </row>
    <row r="4153" spans="1:12" x14ac:dyDescent="0.2">
      <c r="A4153" s="1" t="d">
        <v>2023-03-07</v>
      </c>
      <c r="B4153" s="45">
        <v>-1</v>
      </c>
      <c r="C4153" t="s">
        <v>20</v>
      </c>
      <c r="D4153" t="str">
        <f>_xlfn.XLOOKUP(Table2[[#This Row],[Patron Group]],$R$10:$R$24,$S$10:$S$24)</f>
        <v>Graduate</v>
      </c>
      <c r="E4153" s="1" t="d">
        <v>2023-03-07</v>
      </c>
      <c r="F4153" t="s">
        <v>260</v>
      </c>
      <c r="G4153" t="s">
        <v>2282</v>
      </c>
      <c r="H4153" t="str">
        <f>_xlfn.XLOOKUP(Table2[[#This Row],[Unique BarCode]],$N$10:$N$37,$O$10:$O$37)</f>
        <v>HPUSBC</v>
      </c>
      <c r="I4153" t="str">
        <f>_xlfn.XLOOKUP(Table2[[#This Row],[Unique BarCode]],$N$10:$N$37,$P$10:$P$37)</f>
        <v>Charger</v>
      </c>
      <c r="J4153" t="s">
        <v>49</v>
      </c>
      <c r="L4153">
        <v>1</v>
      </c>
    </row>
    <row r="4154" spans="1:12" x14ac:dyDescent="0.2">
      <c r="A4154" s="1" t="d">
        <v>2023-03-07</v>
      </c>
      <c r="B4154" s="45">
        <v>-1</v>
      </c>
      <c r="C4154" t="s">
        <v>20</v>
      </c>
      <c r="D4154" t="str">
        <f>_xlfn.XLOOKUP(Table2[[#This Row],[Patron Group]],$R$10:$R$24,$S$10:$S$24)</f>
        <v>Graduate</v>
      </c>
      <c r="E4154" s="1" t="d">
        <v>2023-03-07</v>
      </c>
      <c r="F4154" t="s">
        <v>1860</v>
      </c>
      <c r="G4154" t="s">
        <v>2282</v>
      </c>
      <c r="H4154" t="str">
        <f>_xlfn.XLOOKUP(Table2[[#This Row],[Unique BarCode]],$N$10:$N$37,$O$10:$O$37)</f>
        <v>HPUSBC</v>
      </c>
      <c r="I4154" t="str">
        <f>_xlfn.XLOOKUP(Table2[[#This Row],[Unique BarCode]],$N$10:$N$37,$P$10:$P$37)</f>
        <v>Charger</v>
      </c>
      <c r="J4154" t="s">
        <v>49</v>
      </c>
      <c r="L4154">
        <v>1</v>
      </c>
    </row>
    <row r="4155" spans="1:12" x14ac:dyDescent="0.2">
      <c r="A4155" s="1" t="d">
        <v>2023-03-07</v>
      </c>
      <c r="B4155" s="45">
        <v>-1</v>
      </c>
      <c r="C4155" t="s">
        <v>20</v>
      </c>
      <c r="D4155" t="str">
        <f>_xlfn.XLOOKUP(Table2[[#This Row],[Patron Group]],$R$10:$R$24,$S$10:$S$24)</f>
        <v>Graduate</v>
      </c>
      <c r="E4155" s="1" t="d">
        <v>2023-03-07</v>
      </c>
      <c r="F4155" t="s">
        <v>218</v>
      </c>
      <c r="G4155" t="s">
        <v>2265</v>
      </c>
      <c r="H4155" t="str">
        <f>_xlfn.XLOOKUP(Table2[[#This Row],[Unique BarCode]],$N$10:$N$37,$O$10:$O$37)</f>
        <v>IPHONE</v>
      </c>
      <c r="I4155" t="str">
        <f>_xlfn.XLOOKUP(Table2[[#This Row],[Unique BarCode]],$N$10:$N$37,$P$10:$P$37)</f>
        <v>Charger</v>
      </c>
      <c r="J4155" t="s">
        <v>49</v>
      </c>
      <c r="K4155" t="s">
        <v>219</v>
      </c>
      <c r="L4155">
        <v>1</v>
      </c>
    </row>
    <row r="4156" spans="1:12" x14ac:dyDescent="0.2">
      <c r="A4156" s="1" t="d">
        <v>2023-03-07</v>
      </c>
      <c r="B4156" s="45">
        <v>-1</v>
      </c>
      <c r="C4156" t="s">
        <v>20</v>
      </c>
      <c r="D4156" t="str">
        <f>_xlfn.XLOOKUP(Table2[[#This Row],[Patron Group]],$R$10:$R$24,$S$10:$S$24)</f>
        <v>Graduate</v>
      </c>
      <c r="E4156" s="1" t="d">
        <v>2023-03-07</v>
      </c>
      <c r="F4156" t="s">
        <v>581</v>
      </c>
      <c r="G4156" t="s">
        <v>2265</v>
      </c>
      <c r="H4156" t="str">
        <f>_xlfn.XLOOKUP(Table2[[#This Row],[Unique BarCode]],$N$10:$N$37,$O$10:$O$37)</f>
        <v>IPHONE</v>
      </c>
      <c r="I4156" t="str">
        <f>_xlfn.XLOOKUP(Table2[[#This Row],[Unique BarCode]],$N$10:$N$37,$P$10:$P$37)</f>
        <v>Charger</v>
      </c>
      <c r="J4156" t="s">
        <v>49</v>
      </c>
      <c r="K4156" t="s">
        <v>582</v>
      </c>
      <c r="L4156">
        <v>1</v>
      </c>
    </row>
    <row r="4157" spans="1:12" x14ac:dyDescent="0.2">
      <c r="A4157" s="1" t="d">
        <v>2023-03-07</v>
      </c>
      <c r="B4157" s="45">
        <v>-1</v>
      </c>
      <c r="C4157" t="s">
        <v>20</v>
      </c>
      <c r="D4157" t="str">
        <f>_xlfn.XLOOKUP(Table2[[#This Row],[Patron Group]],$R$10:$R$24,$S$10:$S$24)</f>
        <v>Graduate</v>
      </c>
      <c r="E4157" s="1" t="d">
        <v>2023-03-07</v>
      </c>
      <c r="F4157" t="s">
        <v>1314</v>
      </c>
      <c r="G4157" t="s">
        <v>2265</v>
      </c>
      <c r="H4157" t="str">
        <f>_xlfn.XLOOKUP(Table2[[#This Row],[Unique BarCode]],$N$10:$N$37,$O$10:$O$37)</f>
        <v>IPHONE</v>
      </c>
      <c r="I4157" t="str">
        <f>_xlfn.XLOOKUP(Table2[[#This Row],[Unique BarCode]],$N$10:$N$37,$P$10:$P$37)</f>
        <v>Charger</v>
      </c>
      <c r="J4157" t="s">
        <v>8</v>
      </c>
      <c r="K4157" t="s">
        <v>1315</v>
      </c>
      <c r="L4157">
        <v>1</v>
      </c>
    </row>
    <row r="4158" spans="1:12" x14ac:dyDescent="0.2">
      <c r="A4158" s="1" t="d">
        <v>2023-03-07</v>
      </c>
      <c r="B4158" s="45">
        <v>-1</v>
      </c>
      <c r="C4158" t="s">
        <v>20</v>
      </c>
      <c r="D4158" t="str">
        <f>_xlfn.XLOOKUP(Table2[[#This Row],[Patron Group]],$R$10:$R$24,$S$10:$S$24)</f>
        <v>Graduate</v>
      </c>
      <c r="E4158" s="1" t="d">
        <v>2023-03-07</v>
      </c>
      <c r="F4158" t="s">
        <v>1497</v>
      </c>
      <c r="G4158" t="s">
        <v>2265</v>
      </c>
      <c r="H4158" t="str">
        <f>_xlfn.XLOOKUP(Table2[[#This Row],[Unique BarCode]],$N$10:$N$37,$O$10:$O$37)</f>
        <v>IPHONE</v>
      </c>
      <c r="I4158" t="str">
        <f>_xlfn.XLOOKUP(Table2[[#This Row],[Unique BarCode]],$N$10:$N$37,$P$10:$P$37)</f>
        <v>Charger</v>
      </c>
      <c r="J4158" t="s">
        <v>8</v>
      </c>
      <c r="L4158">
        <v>1</v>
      </c>
    </row>
    <row r="4159" spans="1:12" x14ac:dyDescent="0.2">
      <c r="A4159" s="1" t="d">
        <v>2023-03-07</v>
      </c>
      <c r="B4159" s="45">
        <v>-1</v>
      </c>
      <c r="C4159" t="s">
        <v>20</v>
      </c>
      <c r="D4159" t="str">
        <f>_xlfn.XLOOKUP(Table2[[#This Row],[Patron Group]],$R$10:$R$24,$S$10:$S$24)</f>
        <v>Graduate</v>
      </c>
      <c r="E4159" s="1" t="d">
        <v>2023-03-07</v>
      </c>
      <c r="F4159" t="s">
        <v>433</v>
      </c>
      <c r="G4159" t="s">
        <v>2265</v>
      </c>
      <c r="H4159" t="str">
        <f>_xlfn.XLOOKUP(Table2[[#This Row],[Unique BarCode]],$N$10:$N$37,$O$10:$O$37)</f>
        <v>IPHONE</v>
      </c>
      <c r="I4159" t="str">
        <f>_xlfn.XLOOKUP(Table2[[#This Row],[Unique BarCode]],$N$10:$N$37,$P$10:$P$37)</f>
        <v>Charger</v>
      </c>
      <c r="J4159" t="s">
        <v>8</v>
      </c>
      <c r="K4159" t="s">
        <v>434</v>
      </c>
      <c r="L4159">
        <v>1</v>
      </c>
    </row>
    <row r="4160" spans="1:12" x14ac:dyDescent="0.2">
      <c r="A4160" s="1" t="d">
        <v>2023-03-07</v>
      </c>
      <c r="B4160" s="45">
        <v>-1</v>
      </c>
      <c r="C4160" t="s">
        <v>20</v>
      </c>
      <c r="D4160" t="str">
        <f>_xlfn.XLOOKUP(Table2[[#This Row],[Patron Group]],$R$10:$R$24,$S$10:$S$24)</f>
        <v>Graduate</v>
      </c>
      <c r="E4160" s="1" t="d">
        <v>2023-03-07</v>
      </c>
      <c r="F4160" t="s">
        <v>222</v>
      </c>
      <c r="G4160" t="s">
        <v>2265</v>
      </c>
      <c r="H4160" t="str">
        <f>_xlfn.XLOOKUP(Table2[[#This Row],[Unique BarCode]],$N$10:$N$37,$O$10:$O$37)</f>
        <v>IPHONE</v>
      </c>
      <c r="I4160" t="str">
        <f>_xlfn.XLOOKUP(Table2[[#This Row],[Unique BarCode]],$N$10:$N$37,$P$10:$P$37)</f>
        <v>Charger</v>
      </c>
      <c r="J4160" t="s">
        <v>13</v>
      </c>
      <c r="K4160" t="s">
        <v>223</v>
      </c>
      <c r="L4160">
        <v>1</v>
      </c>
    </row>
    <row r="4161" spans="1:12" x14ac:dyDescent="0.2">
      <c r="A4161" s="1" t="d">
        <v>2023-03-07</v>
      </c>
      <c r="B4161" s="45">
        <v>-1</v>
      </c>
      <c r="C4161" t="s">
        <v>20</v>
      </c>
      <c r="D4161" t="str">
        <f>_xlfn.XLOOKUP(Table2[[#This Row],[Patron Group]],$R$10:$R$24,$S$10:$S$24)</f>
        <v>Graduate</v>
      </c>
      <c r="E4161" s="1" t="d">
        <v>2023-03-07</v>
      </c>
      <c r="F4161" t="s">
        <v>12</v>
      </c>
      <c r="G4161" t="s">
        <v>2265</v>
      </c>
      <c r="H4161" t="str">
        <f>_xlfn.XLOOKUP(Table2[[#This Row],[Unique BarCode]],$N$10:$N$37,$O$10:$O$37)</f>
        <v>IPHONE</v>
      </c>
      <c r="I4161" t="str">
        <f>_xlfn.XLOOKUP(Table2[[#This Row],[Unique BarCode]],$N$10:$N$37,$P$10:$P$37)</f>
        <v>Charger</v>
      </c>
      <c r="J4161" t="s">
        <v>13</v>
      </c>
      <c r="K4161" t="s">
        <v>14</v>
      </c>
      <c r="L4161">
        <v>1</v>
      </c>
    </row>
    <row r="4162" spans="1:12" x14ac:dyDescent="0.2">
      <c r="A4162" s="1" t="d">
        <v>2023-03-07</v>
      </c>
      <c r="B4162" s="45">
        <v>-1</v>
      </c>
      <c r="C4162" t="s">
        <v>20</v>
      </c>
      <c r="D4162" t="str">
        <f>_xlfn.XLOOKUP(Table2[[#This Row],[Patron Group]],$R$10:$R$24,$S$10:$S$24)</f>
        <v>Graduate</v>
      </c>
      <c r="E4162" s="1" t="d">
        <v>2023-03-07</v>
      </c>
      <c r="F4162" t="s">
        <v>1714</v>
      </c>
      <c r="G4162" t="s">
        <v>2296</v>
      </c>
      <c r="H4162" t="str">
        <f>_xlfn.XLOOKUP(Table2[[#This Row],[Unique BarCode]],$N$10:$N$37,$O$10:$O$37)</f>
        <v>MACUSBC</v>
      </c>
      <c r="I4162" t="str">
        <f>_xlfn.XLOOKUP(Table2[[#This Row],[Unique BarCode]],$N$10:$N$37,$P$10:$P$37)</f>
        <v>Charger</v>
      </c>
      <c r="J4162" t="s">
        <v>8</v>
      </c>
      <c r="K4162" t="s">
        <v>578</v>
      </c>
      <c r="L4162">
        <v>1</v>
      </c>
    </row>
    <row r="4163" spans="1:12" x14ac:dyDescent="0.2">
      <c r="A4163" s="1" t="d">
        <v>2023-03-07</v>
      </c>
      <c r="B4163" s="45">
        <v>-1</v>
      </c>
      <c r="C4163" t="s">
        <v>20</v>
      </c>
      <c r="D4163" t="str">
        <f>_xlfn.XLOOKUP(Table2[[#This Row],[Patron Group]],$R$10:$R$24,$S$10:$S$24)</f>
        <v>Graduate</v>
      </c>
      <c r="E4163" s="1" t="d">
        <v>2023-03-07</v>
      </c>
      <c r="F4163" t="s">
        <v>1632</v>
      </c>
      <c r="G4163" t="s">
        <v>2296</v>
      </c>
      <c r="H4163" t="str">
        <f>_xlfn.XLOOKUP(Table2[[#This Row],[Unique BarCode]],$N$10:$N$37,$O$10:$O$37)</f>
        <v>MACUSBC</v>
      </c>
      <c r="I4163" t="str">
        <f>_xlfn.XLOOKUP(Table2[[#This Row],[Unique BarCode]],$N$10:$N$37,$P$10:$P$37)</f>
        <v>Charger</v>
      </c>
      <c r="J4163" t="s">
        <v>8</v>
      </c>
      <c r="K4163" t="s">
        <v>214</v>
      </c>
      <c r="L4163">
        <v>1</v>
      </c>
    </row>
    <row r="4164" spans="1:12" x14ac:dyDescent="0.2">
      <c r="A4164" s="1" t="d">
        <v>2023-03-07</v>
      </c>
      <c r="B4164" s="45">
        <v>-1</v>
      </c>
      <c r="C4164" t="s">
        <v>20</v>
      </c>
      <c r="D4164" t="str">
        <f>_xlfn.XLOOKUP(Table2[[#This Row],[Patron Group]],$R$10:$R$24,$S$10:$S$24)</f>
        <v>Graduate</v>
      </c>
      <c r="E4164" s="1" t="d">
        <v>2023-03-07</v>
      </c>
      <c r="F4164" t="s">
        <v>1633</v>
      </c>
      <c r="G4164" t="s">
        <v>2296</v>
      </c>
      <c r="H4164" t="str">
        <f>_xlfn.XLOOKUP(Table2[[#This Row],[Unique BarCode]],$N$10:$N$37,$O$10:$O$37)</f>
        <v>MACUSBC</v>
      </c>
      <c r="I4164" t="str">
        <f>_xlfn.XLOOKUP(Table2[[#This Row],[Unique BarCode]],$N$10:$N$37,$P$10:$P$37)</f>
        <v>Charger</v>
      </c>
      <c r="J4164" t="s">
        <v>8</v>
      </c>
      <c r="K4164" t="s">
        <v>844</v>
      </c>
      <c r="L4164">
        <v>1</v>
      </c>
    </row>
    <row r="4165" spans="1:12" x14ac:dyDescent="0.2">
      <c r="A4165" s="1" t="d">
        <v>2023-03-07</v>
      </c>
      <c r="B4165" s="45">
        <v>-1</v>
      </c>
      <c r="C4165" t="s">
        <v>20</v>
      </c>
      <c r="D4165" t="str">
        <f>_xlfn.XLOOKUP(Table2[[#This Row],[Patron Group]],$R$10:$R$24,$S$10:$S$24)</f>
        <v>Graduate</v>
      </c>
      <c r="E4165" s="1" t="d">
        <v>2023-03-07</v>
      </c>
      <c r="F4165" t="s">
        <v>1634</v>
      </c>
      <c r="G4165" t="s">
        <v>2296</v>
      </c>
      <c r="H4165" t="str">
        <f>_xlfn.XLOOKUP(Table2[[#This Row],[Unique BarCode]],$N$10:$N$37,$O$10:$O$37)</f>
        <v>MACUSBC</v>
      </c>
      <c r="I4165" t="str">
        <f>_xlfn.XLOOKUP(Table2[[#This Row],[Unique BarCode]],$N$10:$N$37,$P$10:$P$37)</f>
        <v>Charger</v>
      </c>
      <c r="J4165" t="s">
        <v>8</v>
      </c>
      <c r="K4165" t="s">
        <v>38</v>
      </c>
      <c r="L4165">
        <v>1</v>
      </c>
    </row>
    <row r="4166" spans="1:12" x14ac:dyDescent="0.2">
      <c r="A4166" s="1" t="d">
        <v>2023-03-07</v>
      </c>
      <c r="B4166" s="45">
        <v>-1</v>
      </c>
      <c r="C4166" t="s">
        <v>20</v>
      </c>
      <c r="D4166" t="str">
        <f>_xlfn.XLOOKUP(Table2[[#This Row],[Patron Group]],$R$10:$R$24,$S$10:$S$24)</f>
        <v>Graduate</v>
      </c>
      <c r="E4166" s="1" t="d">
        <v>2023-03-07</v>
      </c>
      <c r="F4166" t="s">
        <v>1652</v>
      </c>
      <c r="G4166" t="s">
        <v>2296</v>
      </c>
      <c r="H4166" t="str">
        <f>_xlfn.XLOOKUP(Table2[[#This Row],[Unique BarCode]],$N$10:$N$37,$O$10:$O$37)</f>
        <v>MACUSBC</v>
      </c>
      <c r="I4166" t="str">
        <f>_xlfn.XLOOKUP(Table2[[#This Row],[Unique BarCode]],$N$10:$N$37,$P$10:$P$37)</f>
        <v>Charger</v>
      </c>
      <c r="J4166" t="s">
        <v>8</v>
      </c>
      <c r="K4166" t="s">
        <v>40</v>
      </c>
      <c r="L4166">
        <v>1</v>
      </c>
    </row>
    <row r="4167" spans="1:12" x14ac:dyDescent="0.2">
      <c r="A4167" s="1" t="d">
        <v>2023-03-07</v>
      </c>
      <c r="B4167" s="45">
        <v>-1</v>
      </c>
      <c r="C4167" t="s">
        <v>20</v>
      </c>
      <c r="D4167" t="str">
        <f>_xlfn.XLOOKUP(Table2[[#This Row],[Patron Group]],$R$10:$R$24,$S$10:$S$24)</f>
        <v>Graduate</v>
      </c>
      <c r="E4167" s="1" t="d">
        <v>2023-03-07</v>
      </c>
      <c r="F4167" t="s">
        <v>1835</v>
      </c>
      <c r="G4167" t="s">
        <v>2296</v>
      </c>
      <c r="H4167" t="str">
        <f>_xlfn.XLOOKUP(Table2[[#This Row],[Unique BarCode]],$N$10:$N$37,$O$10:$O$37)</f>
        <v>MACUSBC</v>
      </c>
      <c r="I4167" t="str">
        <f>_xlfn.XLOOKUP(Table2[[#This Row],[Unique BarCode]],$N$10:$N$37,$P$10:$P$37)</f>
        <v>Charger</v>
      </c>
      <c r="J4167" t="s">
        <v>8</v>
      </c>
      <c r="L4167">
        <v>1</v>
      </c>
    </row>
    <row r="4168" spans="1:12" x14ac:dyDescent="0.2">
      <c r="A4168" s="1" t="d">
        <v>2023-03-07</v>
      </c>
      <c r="B4168" s="45">
        <v>-1</v>
      </c>
      <c r="C4168" t="s">
        <v>20</v>
      </c>
      <c r="D4168" t="str">
        <f>_xlfn.XLOOKUP(Table2[[#This Row],[Patron Group]],$R$10:$R$24,$S$10:$S$24)</f>
        <v>Graduate</v>
      </c>
      <c r="E4168" s="1" t="d">
        <v>2023-03-07</v>
      </c>
      <c r="F4168" t="s">
        <v>1328</v>
      </c>
      <c r="G4168" t="s">
        <v>2285</v>
      </c>
      <c r="H4168" t="str">
        <f>_xlfn.XLOOKUP(Table2[[#This Row],[Unique BarCode]],$N$10:$N$37,$O$10:$O$37)</f>
        <v>UHDMI</v>
      </c>
      <c r="I4168" t="str">
        <f>_xlfn.XLOOKUP(Table2[[#This Row],[Unique BarCode]],$N$10:$N$37,$P$10:$P$37)</f>
        <v>Cable</v>
      </c>
      <c r="J4168" t="s">
        <v>8</v>
      </c>
      <c r="K4168" t="s">
        <v>1329</v>
      </c>
      <c r="L4168">
        <v>1</v>
      </c>
    </row>
    <row r="4169" spans="1:12" x14ac:dyDescent="0.2">
      <c r="A4169" s="1" t="d">
        <v>2023-03-07</v>
      </c>
      <c r="B4169" s="45">
        <v>-1</v>
      </c>
      <c r="C4169" t="s">
        <v>20</v>
      </c>
      <c r="D4169" t="str">
        <f>_xlfn.XLOOKUP(Table2[[#This Row],[Patron Group]],$R$10:$R$24,$S$10:$S$24)</f>
        <v>Graduate</v>
      </c>
      <c r="E4169" s="1" t="d">
        <v>2023-03-07</v>
      </c>
      <c r="F4169" t="s">
        <v>1154</v>
      </c>
      <c r="G4169" t="s">
        <v>2294</v>
      </c>
      <c r="H4169" t="str">
        <f>_xlfn.XLOOKUP(Table2[[#This Row],[Unique BarCode]],$N$10:$N$37,$O$10:$O$37)</f>
        <v>UVGA</v>
      </c>
      <c r="I4169" t="str">
        <f>_xlfn.XLOOKUP(Table2[[#This Row],[Unique BarCode]],$N$10:$N$37,$P$10:$P$37)</f>
        <v>Cable</v>
      </c>
      <c r="J4169" t="s">
        <v>8</v>
      </c>
      <c r="L4169">
        <v>1</v>
      </c>
    </row>
    <row r="4170" spans="1:12" x14ac:dyDescent="0.2">
      <c r="A4170" s="1" t="d">
        <v>2023-03-07</v>
      </c>
      <c r="B4170" s="45">
        <v>-1</v>
      </c>
      <c r="C4170" t="s">
        <v>20</v>
      </c>
      <c r="D4170" t="str">
        <f>_xlfn.XLOOKUP(Table2[[#This Row],[Patron Group]],$R$10:$R$24,$S$10:$S$24)</f>
        <v>Graduate</v>
      </c>
      <c r="E4170" s="1" t="d">
        <v>2023-03-07</v>
      </c>
      <c r="F4170" t="s">
        <v>1183</v>
      </c>
      <c r="G4170" t="s">
        <v>2294</v>
      </c>
      <c r="H4170" t="str">
        <f>_xlfn.XLOOKUP(Table2[[#This Row],[Unique BarCode]],$N$10:$N$37,$O$10:$O$37)</f>
        <v>UVGA</v>
      </c>
      <c r="I4170" t="str">
        <f>_xlfn.XLOOKUP(Table2[[#This Row],[Unique BarCode]],$N$10:$N$37,$P$10:$P$37)</f>
        <v>Cable</v>
      </c>
      <c r="J4170" t="s">
        <v>8</v>
      </c>
      <c r="L4170">
        <v>1</v>
      </c>
    </row>
    <row r="4171" spans="1:12" x14ac:dyDescent="0.2">
      <c r="A4171" s="1" t="d">
        <v>2023-03-07</v>
      </c>
      <c r="B4171" s="45">
        <v>-1</v>
      </c>
      <c r="C4171" t="s">
        <v>20</v>
      </c>
      <c r="D4171" t="str">
        <f>_xlfn.XLOOKUP(Table2[[#This Row],[Patron Group]],$R$10:$R$24,$S$10:$S$24)</f>
        <v>Graduate</v>
      </c>
      <c r="E4171" s="1" t="d">
        <v>2023-03-07</v>
      </c>
      <c r="F4171" t="s">
        <v>1440</v>
      </c>
      <c r="G4171" t="s">
        <v>2272</v>
      </c>
      <c r="H4171" t="str">
        <f>_xlfn.XLOOKUP(Table2[[#This Row],[Unique BarCode]],$N$10:$N$37,$O$10:$O$37)</f>
        <v>WALLADPT</v>
      </c>
      <c r="I4171" t="str">
        <f>_xlfn.XLOOKUP(Table2[[#This Row],[Unique BarCode]],$N$10:$N$37,$P$10:$P$37)</f>
        <v>Charger</v>
      </c>
      <c r="J4171" t="s">
        <v>49</v>
      </c>
      <c r="K4171" t="s">
        <v>1441</v>
      </c>
      <c r="L4171">
        <v>1</v>
      </c>
    </row>
    <row r="4172" spans="1:12" x14ac:dyDescent="0.2">
      <c r="A4172" s="1" t="d">
        <v>2023-03-07</v>
      </c>
      <c r="B4172" s="45">
        <v>-1</v>
      </c>
      <c r="C4172" t="s">
        <v>20</v>
      </c>
      <c r="D4172" t="str">
        <f>_xlfn.XLOOKUP(Table2[[#This Row],[Patron Group]],$R$10:$R$24,$S$10:$S$24)</f>
        <v>Graduate</v>
      </c>
      <c r="E4172" s="1" t="d">
        <v>2023-03-07</v>
      </c>
      <c r="F4172" t="s">
        <v>1263</v>
      </c>
      <c r="G4172" t="s">
        <v>2272</v>
      </c>
      <c r="H4172" t="str">
        <f>_xlfn.XLOOKUP(Table2[[#This Row],[Unique BarCode]],$N$10:$N$37,$O$10:$O$37)</f>
        <v>WALLADPT</v>
      </c>
      <c r="I4172" t="str">
        <f>_xlfn.XLOOKUP(Table2[[#This Row],[Unique BarCode]],$N$10:$N$37,$P$10:$P$37)</f>
        <v>Charger</v>
      </c>
      <c r="J4172" t="s">
        <v>49</v>
      </c>
      <c r="K4172" t="s">
        <v>1264</v>
      </c>
      <c r="L4172">
        <v>1</v>
      </c>
    </row>
    <row r="4173" spans="1:12" x14ac:dyDescent="0.2">
      <c r="A4173" s="1" t="d">
        <v>2023-03-07</v>
      </c>
      <c r="B4173" s="45">
        <v>-1</v>
      </c>
      <c r="C4173" t="s">
        <v>20</v>
      </c>
      <c r="D4173" t="str">
        <f>_xlfn.XLOOKUP(Table2[[#This Row],[Patron Group]],$R$10:$R$24,$S$10:$S$24)</f>
        <v>Graduate</v>
      </c>
      <c r="E4173" s="1" t="d">
        <v>2023-03-07</v>
      </c>
      <c r="F4173" t="s">
        <v>43</v>
      </c>
      <c r="G4173" t="s">
        <v>2272</v>
      </c>
      <c r="H4173" t="str">
        <f>_xlfn.XLOOKUP(Table2[[#This Row],[Unique BarCode]],$N$10:$N$37,$O$10:$O$37)</f>
        <v>WALLADPT</v>
      </c>
      <c r="I4173" t="str">
        <f>_xlfn.XLOOKUP(Table2[[#This Row],[Unique BarCode]],$N$10:$N$37,$P$10:$P$37)</f>
        <v>Charger</v>
      </c>
      <c r="J4173" t="s">
        <v>8</v>
      </c>
      <c r="K4173" t="s">
        <v>44</v>
      </c>
      <c r="L4173">
        <v>1</v>
      </c>
    </row>
    <row r="4174" spans="1:12" x14ac:dyDescent="0.2">
      <c r="A4174" s="1" t="d">
        <v>2023-03-07</v>
      </c>
      <c r="B4174" s="45">
        <v>-1</v>
      </c>
      <c r="C4174" t="s">
        <v>20</v>
      </c>
      <c r="D4174" t="str">
        <f>_xlfn.XLOOKUP(Table2[[#This Row],[Patron Group]],$R$10:$R$24,$S$10:$S$24)</f>
        <v>Graduate</v>
      </c>
      <c r="E4174" s="1" t="d">
        <v>2023-03-07</v>
      </c>
      <c r="F4174" t="s">
        <v>1748</v>
      </c>
      <c r="G4174" t="s">
        <v>2272</v>
      </c>
      <c r="H4174" t="str">
        <f>_xlfn.XLOOKUP(Table2[[#This Row],[Unique BarCode]],$N$10:$N$37,$O$10:$O$37)</f>
        <v>WALLADPT</v>
      </c>
      <c r="I4174" t="str">
        <f>_xlfn.XLOOKUP(Table2[[#This Row],[Unique BarCode]],$N$10:$N$37,$P$10:$P$37)</f>
        <v>Charger</v>
      </c>
      <c r="J4174" t="s">
        <v>13</v>
      </c>
      <c r="K4174" t="s">
        <v>1749</v>
      </c>
      <c r="L4174">
        <v>1</v>
      </c>
    </row>
    <row r="4175" spans="1:12" x14ac:dyDescent="0.2">
      <c r="A4175" s="1" t="d">
        <v>2023-03-07</v>
      </c>
      <c r="B4175" s="45">
        <v>-1</v>
      </c>
      <c r="C4175" t="s">
        <v>20</v>
      </c>
      <c r="D4175" t="str">
        <f>_xlfn.XLOOKUP(Table2[[#This Row],[Patron Group]],$R$10:$R$24,$S$10:$S$24)</f>
        <v>Graduate</v>
      </c>
      <c r="E4175" s="1" t="d">
        <v>2023-03-07</v>
      </c>
      <c r="F4175" t="s">
        <v>1267</v>
      </c>
      <c r="G4175" t="s">
        <v>2272</v>
      </c>
      <c r="H4175" t="str">
        <f>_xlfn.XLOOKUP(Table2[[#This Row],[Unique BarCode]],$N$10:$N$37,$O$10:$O$37)</f>
        <v>WALLADPT</v>
      </c>
      <c r="I4175" t="str">
        <f>_xlfn.XLOOKUP(Table2[[#This Row],[Unique BarCode]],$N$10:$N$37,$P$10:$P$37)</f>
        <v>Charger</v>
      </c>
      <c r="J4175" t="s">
        <v>8</v>
      </c>
      <c r="L4175">
        <v>1</v>
      </c>
    </row>
    <row r="4176" spans="1:12" x14ac:dyDescent="0.2">
      <c r="A4176" s="1" t="d">
        <v>2023-03-07</v>
      </c>
      <c r="B4176" s="45">
        <v>-1</v>
      </c>
      <c r="C4176" t="s">
        <v>20</v>
      </c>
      <c r="D4176" t="str">
        <f>_xlfn.XLOOKUP(Table2[[#This Row],[Patron Group]],$R$10:$R$24,$S$10:$S$24)</f>
        <v>Graduate</v>
      </c>
      <c r="E4176" s="1" t="d">
        <v>2023-03-07</v>
      </c>
      <c r="F4176" t="s">
        <v>97</v>
      </c>
      <c r="G4176" t="s">
        <v>2272</v>
      </c>
      <c r="H4176" t="str">
        <f>_xlfn.XLOOKUP(Table2[[#This Row],[Unique BarCode]],$N$10:$N$37,$O$10:$O$37)</f>
        <v>WALLADPT</v>
      </c>
      <c r="I4176" t="str">
        <f>_xlfn.XLOOKUP(Table2[[#This Row],[Unique BarCode]],$N$10:$N$37,$P$10:$P$37)</f>
        <v>Charger</v>
      </c>
      <c r="J4176" t="s">
        <v>8</v>
      </c>
      <c r="L4176">
        <v>1</v>
      </c>
    </row>
    <row r="4177" spans="1:12" x14ac:dyDescent="0.2">
      <c r="A4177" s="1" t="d">
        <v>2023-03-07</v>
      </c>
      <c r="B4177" s="45">
        <v>-1</v>
      </c>
      <c r="C4177" t="s">
        <v>20</v>
      </c>
      <c r="D4177" t="str">
        <f>_xlfn.XLOOKUP(Table2[[#This Row],[Patron Group]],$R$10:$R$24,$S$10:$S$24)</f>
        <v>Graduate</v>
      </c>
      <c r="E4177" s="1" t="d">
        <v>2023-03-14</v>
      </c>
      <c r="F4177" t="s">
        <v>440</v>
      </c>
      <c r="G4177" t="s">
        <v>2273</v>
      </c>
      <c r="H4177" t="str">
        <f>_xlfn.XLOOKUP(Table2[[#This Row],[Unique BarCode]],$N$10:$N$37,$O$10:$O$37)</f>
        <v>ChromeBook</v>
      </c>
      <c r="I4177" t="str">
        <f>_xlfn.XLOOKUP(Table2[[#This Row],[Unique BarCode]],$N$10:$N$37,$P$10:$P$37)</f>
        <v>Device</v>
      </c>
      <c r="J4177" t="s">
        <v>13</v>
      </c>
      <c r="K4177" t="s">
        <v>441</v>
      </c>
      <c r="L4177">
        <v>1</v>
      </c>
    </row>
    <row r="4178" spans="1:12" x14ac:dyDescent="0.2">
      <c r="A4178" s="1" t="d">
        <v>2023-03-07</v>
      </c>
      <c r="B4178" s="45">
        <v>-1</v>
      </c>
      <c r="C4178" t="s">
        <v>20</v>
      </c>
      <c r="D4178" t="str">
        <f>_xlfn.XLOOKUP(Table2[[#This Row],[Patron Group]],$R$10:$R$24,$S$10:$S$24)</f>
        <v>Graduate</v>
      </c>
      <c r="E4178" s="1" t="d">
        <v>2023-03-14</v>
      </c>
      <c r="F4178" t="s">
        <v>2042</v>
      </c>
      <c r="G4178" t="s">
        <v>2275</v>
      </c>
      <c r="H4178" t="str">
        <f>_xlfn.XLOOKUP(Table2[[#This Row],[Unique BarCode]],$N$10:$N$37,$O$10:$O$37)</f>
        <v>iPad</v>
      </c>
      <c r="I4178" t="str">
        <f>_xlfn.XLOOKUP(Table2[[#This Row],[Unique BarCode]],$N$10:$N$37,$P$10:$P$37)</f>
        <v>Device</v>
      </c>
      <c r="J4178" t="s">
        <v>8</v>
      </c>
      <c r="K4178" t="s">
        <v>2043</v>
      </c>
      <c r="L4178">
        <v>1</v>
      </c>
    </row>
    <row r="4179" spans="1:12" x14ac:dyDescent="0.2">
      <c r="A4179" s="1" t="d">
        <v>2023-03-07</v>
      </c>
      <c r="B4179" s="45">
        <v>-1</v>
      </c>
      <c r="C4179" t="s">
        <v>20</v>
      </c>
      <c r="D4179" t="str">
        <f>_xlfn.XLOOKUP(Table2[[#This Row],[Patron Group]],$R$10:$R$24,$S$10:$S$24)</f>
        <v>Graduate</v>
      </c>
      <c r="E4179" s="1" t="d">
        <v>2023-03-21</v>
      </c>
      <c r="F4179" t="s">
        <v>62</v>
      </c>
      <c r="G4179" t="s">
        <v>2273</v>
      </c>
      <c r="H4179" t="str">
        <f>_xlfn.XLOOKUP(Table2[[#This Row],[Unique BarCode]],$N$10:$N$37,$O$10:$O$37)</f>
        <v>ChromeBook</v>
      </c>
      <c r="I4179" t="str">
        <f>_xlfn.XLOOKUP(Table2[[#This Row],[Unique BarCode]],$N$10:$N$37,$P$10:$P$37)</f>
        <v>Device</v>
      </c>
      <c r="J4179" t="s">
        <v>8</v>
      </c>
      <c r="K4179" t="s">
        <v>63</v>
      </c>
      <c r="L4179">
        <v>1</v>
      </c>
    </row>
    <row r="4180" spans="1:12" x14ac:dyDescent="0.2">
      <c r="A4180" s="1" t="d">
        <v>2023-03-07</v>
      </c>
      <c r="B4180" s="45">
        <v>-1</v>
      </c>
      <c r="C4180" t="s">
        <v>20</v>
      </c>
      <c r="D4180" t="str">
        <f>_xlfn.XLOOKUP(Table2[[#This Row],[Patron Group]],$R$10:$R$24,$S$10:$S$24)</f>
        <v>Graduate</v>
      </c>
      <c r="E4180" s="1" t="d">
        <v>2023-03-21</v>
      </c>
      <c r="F4180" t="s">
        <v>114</v>
      </c>
      <c r="G4180" t="s">
        <v>2274</v>
      </c>
      <c r="H4180" t="str">
        <f>_xlfn.XLOOKUP(Table2[[#This Row],[Unique BarCode]],$N$10:$N$37,$O$10:$O$37)</f>
        <v>MacBook</v>
      </c>
      <c r="I4180" t="str">
        <f>_xlfn.XLOOKUP(Table2[[#This Row],[Unique BarCode]],$N$10:$N$37,$P$10:$P$37)</f>
        <v>Device</v>
      </c>
      <c r="J4180" t="s">
        <v>8</v>
      </c>
      <c r="K4180" t="s">
        <v>114</v>
      </c>
      <c r="L4180">
        <v>1</v>
      </c>
    </row>
    <row r="4181" spans="1:12" x14ac:dyDescent="0.2">
      <c r="A4181" s="1" t="d">
        <v>2023-03-07</v>
      </c>
      <c r="B4181" s="45">
        <v>-1</v>
      </c>
      <c r="C4181" t="s">
        <v>20</v>
      </c>
      <c r="D4181" t="str">
        <f>_xlfn.XLOOKUP(Table2[[#This Row],[Patron Group]],$R$10:$R$24,$S$10:$S$24)</f>
        <v>Graduate</v>
      </c>
      <c r="E4181" s="1" t="d">
        <v>2023-03-21</v>
      </c>
      <c r="F4181" t="s">
        <v>2064</v>
      </c>
      <c r="G4181" t="s">
        <v>2263</v>
      </c>
      <c r="H4181" t="str">
        <f>_xlfn.XLOOKUP(Table2[[#This Row],[Unique BarCode]],$N$10:$N$37,$O$10:$O$37)</f>
        <v>HP Laptop</v>
      </c>
      <c r="I4181" t="str">
        <f>_xlfn.XLOOKUP(Table2[[#This Row],[Unique BarCode]],$N$10:$N$37,$P$10:$P$37)</f>
        <v>Device</v>
      </c>
      <c r="J4181" t="s">
        <v>8</v>
      </c>
      <c r="K4181" t="s">
        <v>1106</v>
      </c>
      <c r="L4181">
        <v>1</v>
      </c>
    </row>
    <row r="4182" spans="1:12" x14ac:dyDescent="0.2">
      <c r="A4182" s="1" t="d">
        <v>2023-03-07</v>
      </c>
      <c r="B4182" s="45">
        <v>-1</v>
      </c>
      <c r="C4182" t="s">
        <v>20</v>
      </c>
      <c r="D4182" t="str">
        <f>_xlfn.XLOOKUP(Table2[[#This Row],[Patron Group]],$R$10:$R$24,$S$10:$S$24)</f>
        <v>Graduate</v>
      </c>
      <c r="E4182" s="1" t="d">
        <v>2023-03-21</v>
      </c>
      <c r="F4182" t="s">
        <v>1803</v>
      </c>
      <c r="G4182" t="s">
        <v>2263</v>
      </c>
      <c r="H4182" t="str">
        <f>_xlfn.XLOOKUP(Table2[[#This Row],[Unique BarCode]],$N$10:$N$37,$O$10:$O$37)</f>
        <v>HP Laptop</v>
      </c>
      <c r="I4182" t="str">
        <f>_xlfn.XLOOKUP(Table2[[#This Row],[Unique BarCode]],$N$10:$N$37,$P$10:$P$37)</f>
        <v>Device</v>
      </c>
      <c r="J4182" t="s">
        <v>8</v>
      </c>
      <c r="K4182" t="s">
        <v>616</v>
      </c>
      <c r="L4182">
        <v>1</v>
      </c>
    </row>
    <row r="4183" spans="1:12" x14ac:dyDescent="0.2">
      <c r="A4183" s="1" t="d">
        <v>2023-03-07</v>
      </c>
      <c r="B4183" s="45">
        <v>-1</v>
      </c>
      <c r="C4183" t="s">
        <v>20</v>
      </c>
      <c r="D4183" t="str">
        <f>_xlfn.XLOOKUP(Table2[[#This Row],[Patron Group]],$R$10:$R$24,$S$10:$S$24)</f>
        <v>Graduate</v>
      </c>
      <c r="E4183" s="1" t="d">
        <v>2023-03-28</v>
      </c>
      <c r="F4183" t="s">
        <v>141</v>
      </c>
      <c r="G4183" t="s">
        <v>2263</v>
      </c>
      <c r="H4183" t="str">
        <f>_xlfn.XLOOKUP(Table2[[#This Row],[Unique BarCode]],$N$10:$N$37,$O$10:$O$37)</f>
        <v>HP Laptop</v>
      </c>
      <c r="I4183" t="str">
        <f>_xlfn.XLOOKUP(Table2[[#This Row],[Unique BarCode]],$N$10:$N$37,$P$10:$P$37)</f>
        <v>Device</v>
      </c>
      <c r="J4183" t="s">
        <v>8</v>
      </c>
      <c r="K4183" t="s">
        <v>142</v>
      </c>
      <c r="L4183">
        <v>1</v>
      </c>
    </row>
    <row r="4184" spans="1:12" x14ac:dyDescent="0.2">
      <c r="A4184" s="1" t="d">
        <v>2023-03-07</v>
      </c>
      <c r="B4184" s="45">
        <v>-1</v>
      </c>
      <c r="C4184" t="s">
        <v>1113</v>
      </c>
      <c r="D4184" t="str">
        <f>_xlfn.XLOOKUP(Table2[[#This Row],[Patron Group]],$R$10:$R$24,$S$10:$S$24)</f>
        <v>Graduate</v>
      </c>
      <c r="E4184" s="1" t="d">
        <v>2023-03-07</v>
      </c>
      <c r="F4184" t="s">
        <v>1688</v>
      </c>
      <c r="G4184" t="s">
        <v>2296</v>
      </c>
      <c r="H4184" t="str">
        <f>_xlfn.XLOOKUP(Table2[[#This Row],[Unique BarCode]],$N$10:$N$37,$O$10:$O$37)</f>
        <v>MACUSBC</v>
      </c>
      <c r="I4184" t="str">
        <f>_xlfn.XLOOKUP(Table2[[#This Row],[Unique BarCode]],$N$10:$N$37,$P$10:$P$37)</f>
        <v>Charger</v>
      </c>
      <c r="J4184" t="s">
        <v>8</v>
      </c>
      <c r="K4184" t="s">
        <v>225</v>
      </c>
      <c r="L4184">
        <v>1</v>
      </c>
    </row>
    <row r="4185" spans="1:12" x14ac:dyDescent="0.2">
      <c r="A4185" s="1" t="d">
        <v>2023-03-07</v>
      </c>
      <c r="B4185" s="45">
        <v>-1</v>
      </c>
      <c r="C4185" t="s">
        <v>74</v>
      </c>
      <c r="D4185" t="str">
        <f>_xlfn.XLOOKUP(Table2[[#This Row],[Patron Group]],$R$10:$R$24,$S$10:$S$24)</f>
        <v>Staff</v>
      </c>
      <c r="E4185" s="1" t="d">
        <v>2023-03-14</v>
      </c>
      <c r="F4185" t="s">
        <v>2065</v>
      </c>
      <c r="G4185" t="s">
        <v>2263</v>
      </c>
      <c r="H4185" t="str">
        <f>_xlfn.XLOOKUP(Table2[[#This Row],[Unique BarCode]],$N$10:$N$37,$O$10:$O$37)</f>
        <v>HP Laptop</v>
      </c>
      <c r="I4185" t="str">
        <f>_xlfn.XLOOKUP(Table2[[#This Row],[Unique BarCode]],$N$10:$N$37,$P$10:$P$37)</f>
        <v>Device</v>
      </c>
      <c r="J4185" t="s">
        <v>8</v>
      </c>
      <c r="K4185" t="s">
        <v>2066</v>
      </c>
      <c r="L4185">
        <v>1</v>
      </c>
    </row>
    <row r="4186" spans="1:12" x14ac:dyDescent="0.2">
      <c r="A4186" s="1" t="d">
        <v>2023-03-07</v>
      </c>
      <c r="B4186" s="45">
        <v>-1</v>
      </c>
      <c r="C4186" t="s">
        <v>77</v>
      </c>
      <c r="D4186" t="str">
        <f>_xlfn.XLOOKUP(Table2[[#This Row],[Patron Group]],$R$10:$R$24,$S$10:$S$24)</f>
        <v>Undergraduate</v>
      </c>
      <c r="E4186" s="1" t="d">
        <v>2023-03-07</v>
      </c>
      <c r="F4186" t="s">
        <v>2067</v>
      </c>
      <c r="G4186" t="s">
        <v>2288</v>
      </c>
      <c r="H4186" t="str">
        <f>_xlfn.XLOOKUP(Table2[[#This Row],[Unique BarCode]],$N$10:$N$37,$O$10:$O$37)</f>
        <v>Android Charger</v>
      </c>
      <c r="I4186" t="str">
        <f>_xlfn.XLOOKUP(Table2[[#This Row],[Unique BarCode]],$N$10:$N$37,$P$10:$P$37)</f>
        <v>Charger</v>
      </c>
      <c r="J4186" t="s">
        <v>128</v>
      </c>
      <c r="K4186" t="s">
        <v>2068</v>
      </c>
      <c r="L4186">
        <v>1</v>
      </c>
    </row>
    <row r="4187" spans="1:12" x14ac:dyDescent="0.2">
      <c r="A4187" s="1" t="d">
        <v>2023-03-07</v>
      </c>
      <c r="B4187" s="45">
        <v>-1</v>
      </c>
      <c r="C4187" t="s">
        <v>77</v>
      </c>
      <c r="D4187" t="str">
        <f>_xlfn.XLOOKUP(Table2[[#This Row],[Patron Group]],$R$10:$R$24,$S$10:$S$24)</f>
        <v>Undergraduate</v>
      </c>
      <c r="E4187" s="1" t="d">
        <v>2023-03-07</v>
      </c>
      <c r="F4187" t="s">
        <v>1522</v>
      </c>
      <c r="G4187" t="s">
        <v>2288</v>
      </c>
      <c r="H4187" t="str">
        <f>_xlfn.XLOOKUP(Table2[[#This Row],[Unique BarCode]],$N$10:$N$37,$O$10:$O$37)</f>
        <v>Android Charger</v>
      </c>
      <c r="I4187" t="str">
        <f>_xlfn.XLOOKUP(Table2[[#This Row],[Unique BarCode]],$N$10:$N$37,$P$10:$P$37)</f>
        <v>Charger</v>
      </c>
      <c r="J4187" t="s">
        <v>8</v>
      </c>
      <c r="K4187" t="s">
        <v>1523</v>
      </c>
      <c r="L4187">
        <v>1</v>
      </c>
    </row>
    <row r="4188" spans="1:12" x14ac:dyDescent="0.2">
      <c r="A4188" s="1" t="d">
        <v>2023-03-07</v>
      </c>
      <c r="B4188" s="45">
        <v>-1</v>
      </c>
      <c r="C4188" t="s">
        <v>77</v>
      </c>
      <c r="D4188" t="str">
        <f>_xlfn.XLOOKUP(Table2[[#This Row],[Patron Group]],$R$10:$R$24,$S$10:$S$24)</f>
        <v>Undergraduate</v>
      </c>
      <c r="E4188" s="1" t="d">
        <v>2023-03-07</v>
      </c>
      <c r="F4188" t="s">
        <v>1660</v>
      </c>
      <c r="G4188" t="s">
        <v>2288</v>
      </c>
      <c r="H4188" t="str">
        <f>_xlfn.XLOOKUP(Table2[[#This Row],[Unique BarCode]],$N$10:$N$37,$O$10:$O$37)</f>
        <v>Android Charger</v>
      </c>
      <c r="I4188" t="str">
        <f>_xlfn.XLOOKUP(Table2[[#This Row],[Unique BarCode]],$N$10:$N$37,$P$10:$P$37)</f>
        <v>Charger</v>
      </c>
      <c r="J4188" t="s">
        <v>13</v>
      </c>
      <c r="K4188" t="s">
        <v>1661</v>
      </c>
      <c r="L4188">
        <v>1</v>
      </c>
    </row>
    <row r="4189" spans="1:12" x14ac:dyDescent="0.2">
      <c r="A4189" s="1" t="d">
        <v>2023-03-07</v>
      </c>
      <c r="B4189" s="45">
        <v>-1</v>
      </c>
      <c r="C4189" t="s">
        <v>77</v>
      </c>
      <c r="D4189" t="str">
        <f>_xlfn.XLOOKUP(Table2[[#This Row],[Patron Group]],$R$10:$R$24,$S$10:$S$24)</f>
        <v>Undergraduate</v>
      </c>
      <c r="E4189" s="1" t="d">
        <v>2023-03-07</v>
      </c>
      <c r="F4189" t="s">
        <v>1174</v>
      </c>
      <c r="G4189" t="s">
        <v>2281</v>
      </c>
      <c r="H4189" t="str">
        <f>_xlfn.XLOOKUP(Table2[[#This Row],[Unique BarCode]],$N$10:$N$37,$O$10:$O$37)</f>
        <v>HDMIC</v>
      </c>
      <c r="I4189" t="str">
        <f>_xlfn.XLOOKUP(Table2[[#This Row],[Unique BarCode]],$N$10:$N$37,$P$10:$P$37)</f>
        <v>Cable</v>
      </c>
      <c r="J4189" t="s">
        <v>8</v>
      </c>
      <c r="K4189" t="s">
        <v>1175</v>
      </c>
      <c r="L4189">
        <v>1</v>
      </c>
    </row>
    <row r="4190" spans="1:12" x14ac:dyDescent="0.2">
      <c r="A4190" s="1" t="d">
        <v>2023-03-07</v>
      </c>
      <c r="B4190" s="45">
        <v>-1</v>
      </c>
      <c r="C4190" t="s">
        <v>77</v>
      </c>
      <c r="D4190" t="str">
        <f>_xlfn.XLOOKUP(Table2[[#This Row],[Patron Group]],$R$10:$R$24,$S$10:$S$24)</f>
        <v>Undergraduate</v>
      </c>
      <c r="E4190" s="1" t="d">
        <v>2023-03-07</v>
      </c>
      <c r="F4190" t="s">
        <v>1619</v>
      </c>
      <c r="G4190" t="s">
        <v>2281</v>
      </c>
      <c r="H4190" t="str">
        <f>_xlfn.XLOOKUP(Table2[[#This Row],[Unique BarCode]],$N$10:$N$37,$O$10:$O$37)</f>
        <v>HDMIC</v>
      </c>
      <c r="I4190" t="str">
        <f>_xlfn.XLOOKUP(Table2[[#This Row],[Unique BarCode]],$N$10:$N$37,$P$10:$P$37)</f>
        <v>Cable</v>
      </c>
      <c r="J4190" t="s">
        <v>8</v>
      </c>
      <c r="K4190" t="s">
        <v>1620</v>
      </c>
      <c r="L4190">
        <v>1</v>
      </c>
    </row>
    <row r="4191" spans="1:12" x14ac:dyDescent="0.2">
      <c r="A4191" s="1" t="d">
        <v>2023-03-07</v>
      </c>
      <c r="B4191" s="45">
        <v>-1</v>
      </c>
      <c r="C4191" t="s">
        <v>77</v>
      </c>
      <c r="D4191" t="str">
        <f>_xlfn.XLOOKUP(Table2[[#This Row],[Patron Group]],$R$10:$R$24,$S$10:$S$24)</f>
        <v>Undergraduate</v>
      </c>
      <c r="E4191" s="1" t="d">
        <v>2023-03-07</v>
      </c>
      <c r="F4191" t="s">
        <v>1037</v>
      </c>
      <c r="G4191" t="s">
        <v>2281</v>
      </c>
      <c r="H4191" t="str">
        <f>_xlfn.XLOOKUP(Table2[[#This Row],[Unique BarCode]],$N$10:$N$37,$O$10:$O$37)</f>
        <v>HDMIC</v>
      </c>
      <c r="I4191" t="str">
        <f>_xlfn.XLOOKUP(Table2[[#This Row],[Unique BarCode]],$N$10:$N$37,$P$10:$P$37)</f>
        <v>Cable</v>
      </c>
      <c r="J4191" t="s">
        <v>8</v>
      </c>
      <c r="K4191" t="s">
        <v>1038</v>
      </c>
      <c r="L4191">
        <v>1</v>
      </c>
    </row>
    <row r="4192" spans="1:12" x14ac:dyDescent="0.2">
      <c r="A4192" s="1" t="d">
        <v>2023-03-07</v>
      </c>
      <c r="B4192" s="45">
        <v>-1</v>
      </c>
      <c r="C4192" t="s">
        <v>77</v>
      </c>
      <c r="D4192" t="str">
        <f>_xlfn.XLOOKUP(Table2[[#This Row],[Patron Group]],$R$10:$R$24,$S$10:$S$24)</f>
        <v>Undergraduate</v>
      </c>
      <c r="E4192" s="1" t="d">
        <v>2023-03-07</v>
      </c>
      <c r="F4192" t="s">
        <v>1406</v>
      </c>
      <c r="G4192" t="s">
        <v>2281</v>
      </c>
      <c r="H4192" t="str">
        <f>_xlfn.XLOOKUP(Table2[[#This Row],[Unique BarCode]],$N$10:$N$37,$O$10:$O$37)</f>
        <v>HDMIC</v>
      </c>
      <c r="I4192" t="str">
        <f>_xlfn.XLOOKUP(Table2[[#This Row],[Unique BarCode]],$N$10:$N$37,$P$10:$P$37)</f>
        <v>Cable</v>
      </c>
      <c r="J4192" t="s">
        <v>8</v>
      </c>
      <c r="K4192" t="s">
        <v>1407</v>
      </c>
      <c r="L4192">
        <v>1</v>
      </c>
    </row>
    <row r="4193" spans="1:12" x14ac:dyDescent="0.2">
      <c r="A4193" s="1" t="d">
        <v>2023-03-07</v>
      </c>
      <c r="B4193" s="45">
        <v>-1</v>
      </c>
      <c r="C4193" t="s">
        <v>77</v>
      </c>
      <c r="D4193" t="str">
        <f>_xlfn.XLOOKUP(Table2[[#This Row],[Patron Group]],$R$10:$R$24,$S$10:$S$24)</f>
        <v>Undergraduate</v>
      </c>
      <c r="E4193" s="1" t="d">
        <v>2023-03-07</v>
      </c>
      <c r="F4193" t="s">
        <v>1628</v>
      </c>
      <c r="G4193" t="s">
        <v>2281</v>
      </c>
      <c r="H4193" t="str">
        <f>_xlfn.XLOOKUP(Table2[[#This Row],[Unique BarCode]],$N$10:$N$37,$O$10:$O$37)</f>
        <v>HDMIC</v>
      </c>
      <c r="I4193" t="str">
        <f>_xlfn.XLOOKUP(Table2[[#This Row],[Unique BarCode]],$N$10:$N$37,$P$10:$P$37)</f>
        <v>Cable</v>
      </c>
      <c r="J4193" t="s">
        <v>8</v>
      </c>
      <c r="K4193" t="s">
        <v>1629</v>
      </c>
      <c r="L4193">
        <v>1</v>
      </c>
    </row>
    <row r="4194" spans="1:12" x14ac:dyDescent="0.2">
      <c r="A4194" s="1" t="d">
        <v>2023-03-07</v>
      </c>
      <c r="B4194" s="45">
        <v>-1</v>
      </c>
      <c r="C4194" t="s">
        <v>77</v>
      </c>
      <c r="D4194" t="str">
        <f>_xlfn.XLOOKUP(Table2[[#This Row],[Patron Group]],$R$10:$R$24,$S$10:$S$24)</f>
        <v>Undergraduate</v>
      </c>
      <c r="E4194" s="1" t="d">
        <v>2023-03-07</v>
      </c>
      <c r="F4194" t="s">
        <v>1806</v>
      </c>
      <c r="G4194" t="s">
        <v>2266</v>
      </c>
      <c r="H4194" t="str">
        <f>_xlfn.XLOOKUP(Table2[[#This Row],[Unique BarCode]],$N$10:$N$37,$O$10:$O$37)</f>
        <v>Headphones</v>
      </c>
      <c r="I4194" t="str">
        <f>_xlfn.XLOOKUP(Table2[[#This Row],[Unique BarCode]],$N$10:$N$37,$P$10:$P$37)</f>
        <v>Accessory</v>
      </c>
      <c r="J4194" t="s">
        <v>8</v>
      </c>
      <c r="K4194" t="s">
        <v>1807</v>
      </c>
      <c r="L4194">
        <v>1</v>
      </c>
    </row>
    <row r="4195" spans="1:12" x14ac:dyDescent="0.2">
      <c r="A4195" s="1" t="d">
        <v>2023-03-07</v>
      </c>
      <c r="B4195" s="45">
        <v>-1</v>
      </c>
      <c r="C4195" t="s">
        <v>77</v>
      </c>
      <c r="D4195" t="str">
        <f>_xlfn.XLOOKUP(Table2[[#This Row],[Patron Group]],$R$10:$R$24,$S$10:$S$24)</f>
        <v>Undergraduate</v>
      </c>
      <c r="E4195" s="1" t="d">
        <v>2023-03-07</v>
      </c>
      <c r="F4195" t="s">
        <v>23</v>
      </c>
      <c r="G4195" t="s">
        <v>2266</v>
      </c>
      <c r="H4195" t="str">
        <f>_xlfn.XLOOKUP(Table2[[#This Row],[Unique BarCode]],$N$10:$N$37,$O$10:$O$37)</f>
        <v>Headphones</v>
      </c>
      <c r="I4195" t="str">
        <f>_xlfn.XLOOKUP(Table2[[#This Row],[Unique BarCode]],$N$10:$N$37,$P$10:$P$37)</f>
        <v>Accessory</v>
      </c>
      <c r="J4195" t="s">
        <v>8</v>
      </c>
      <c r="K4195" t="s">
        <v>24</v>
      </c>
      <c r="L4195">
        <v>1</v>
      </c>
    </row>
    <row r="4196" spans="1:12" x14ac:dyDescent="0.2">
      <c r="A4196" s="1" t="d">
        <v>2023-03-07</v>
      </c>
      <c r="B4196" s="45">
        <v>-1</v>
      </c>
      <c r="C4196" t="s">
        <v>77</v>
      </c>
      <c r="D4196" t="str">
        <f>_xlfn.XLOOKUP(Table2[[#This Row],[Patron Group]],$R$10:$R$24,$S$10:$S$24)</f>
        <v>Undergraduate</v>
      </c>
      <c r="E4196" s="1" t="d">
        <v>2023-03-07</v>
      </c>
      <c r="F4196" t="s">
        <v>687</v>
      </c>
      <c r="G4196" t="s">
        <v>2282</v>
      </c>
      <c r="H4196" t="str">
        <f>_xlfn.XLOOKUP(Table2[[#This Row],[Unique BarCode]],$N$10:$N$37,$O$10:$O$37)</f>
        <v>HPUSBC</v>
      </c>
      <c r="I4196" t="str">
        <f>_xlfn.XLOOKUP(Table2[[#This Row],[Unique BarCode]],$N$10:$N$37,$P$10:$P$37)</f>
        <v>Charger</v>
      </c>
      <c r="J4196" t="s">
        <v>49</v>
      </c>
      <c r="L4196">
        <v>1</v>
      </c>
    </row>
    <row r="4197" spans="1:12" x14ac:dyDescent="0.2">
      <c r="A4197" s="1" t="d">
        <v>2023-03-07</v>
      </c>
      <c r="B4197" s="45">
        <v>-1</v>
      </c>
      <c r="C4197" t="s">
        <v>77</v>
      </c>
      <c r="D4197" t="str">
        <f>_xlfn.XLOOKUP(Table2[[#This Row],[Patron Group]],$R$10:$R$24,$S$10:$S$24)</f>
        <v>Undergraduate</v>
      </c>
      <c r="E4197" s="1" t="d">
        <v>2023-03-07</v>
      </c>
      <c r="F4197" t="s">
        <v>1410</v>
      </c>
      <c r="G4197" t="s">
        <v>2265</v>
      </c>
      <c r="H4197" t="str">
        <f>_xlfn.XLOOKUP(Table2[[#This Row],[Unique BarCode]],$N$10:$N$37,$O$10:$O$37)</f>
        <v>IPHONE</v>
      </c>
      <c r="I4197" t="str">
        <f>_xlfn.XLOOKUP(Table2[[#This Row],[Unique BarCode]],$N$10:$N$37,$P$10:$P$37)</f>
        <v>Charger</v>
      </c>
      <c r="J4197" t="s">
        <v>68</v>
      </c>
      <c r="K4197" t="s">
        <v>1411</v>
      </c>
      <c r="L4197">
        <v>1</v>
      </c>
    </row>
    <row r="4198" spans="1:12" x14ac:dyDescent="0.2">
      <c r="A4198" s="1" t="d">
        <v>2023-03-07</v>
      </c>
      <c r="B4198" s="45">
        <v>-1</v>
      </c>
      <c r="C4198" t="s">
        <v>77</v>
      </c>
      <c r="D4198" t="str">
        <f>_xlfn.XLOOKUP(Table2[[#This Row],[Patron Group]],$R$10:$R$24,$S$10:$S$24)</f>
        <v>Undergraduate</v>
      </c>
      <c r="E4198" s="1" t="d">
        <v>2023-03-07</v>
      </c>
      <c r="F4198" t="s">
        <v>1254</v>
      </c>
      <c r="G4198" t="s">
        <v>2265</v>
      </c>
      <c r="H4198" t="str">
        <f>_xlfn.XLOOKUP(Table2[[#This Row],[Unique BarCode]],$N$10:$N$37,$O$10:$O$37)</f>
        <v>IPHONE</v>
      </c>
      <c r="I4198" t="str">
        <f>_xlfn.XLOOKUP(Table2[[#This Row],[Unique BarCode]],$N$10:$N$37,$P$10:$P$37)</f>
        <v>Charger</v>
      </c>
      <c r="J4198" t="s">
        <v>49</v>
      </c>
      <c r="K4198" t="s">
        <v>1255</v>
      </c>
      <c r="L4198">
        <v>1</v>
      </c>
    </row>
    <row r="4199" spans="1:12" x14ac:dyDescent="0.2">
      <c r="A4199" s="1" t="d">
        <v>2023-03-07</v>
      </c>
      <c r="B4199" s="45">
        <v>-1</v>
      </c>
      <c r="C4199" t="s">
        <v>77</v>
      </c>
      <c r="D4199" t="str">
        <f>_xlfn.XLOOKUP(Table2[[#This Row],[Patron Group]],$R$10:$R$24,$S$10:$S$24)</f>
        <v>Undergraduate</v>
      </c>
      <c r="E4199" s="1" t="d">
        <v>2023-03-07</v>
      </c>
      <c r="F4199" t="s">
        <v>218</v>
      </c>
      <c r="G4199" t="s">
        <v>2265</v>
      </c>
      <c r="H4199" t="str">
        <f>_xlfn.XLOOKUP(Table2[[#This Row],[Unique BarCode]],$N$10:$N$37,$O$10:$O$37)</f>
        <v>IPHONE</v>
      </c>
      <c r="I4199" t="str">
        <f>_xlfn.XLOOKUP(Table2[[#This Row],[Unique BarCode]],$N$10:$N$37,$P$10:$P$37)</f>
        <v>Charger</v>
      </c>
      <c r="J4199" t="s">
        <v>49</v>
      </c>
      <c r="K4199" t="s">
        <v>219</v>
      </c>
      <c r="L4199">
        <v>1</v>
      </c>
    </row>
    <row r="4200" spans="1:12" x14ac:dyDescent="0.2">
      <c r="A4200" s="1" t="d">
        <v>2023-03-07</v>
      </c>
      <c r="B4200" s="45">
        <v>-1</v>
      </c>
      <c r="C4200" t="s">
        <v>77</v>
      </c>
      <c r="D4200" t="str">
        <f>_xlfn.XLOOKUP(Table2[[#This Row],[Patron Group]],$R$10:$R$24,$S$10:$S$24)</f>
        <v>Undergraduate</v>
      </c>
      <c r="E4200" s="1" t="d">
        <v>2023-03-07</v>
      </c>
      <c r="F4200" t="s">
        <v>1004</v>
      </c>
      <c r="G4200" t="s">
        <v>2265</v>
      </c>
      <c r="H4200" t="str">
        <f>_xlfn.XLOOKUP(Table2[[#This Row],[Unique BarCode]],$N$10:$N$37,$O$10:$O$37)</f>
        <v>IPHONE</v>
      </c>
      <c r="I4200" t="str">
        <f>_xlfn.XLOOKUP(Table2[[#This Row],[Unique BarCode]],$N$10:$N$37,$P$10:$P$37)</f>
        <v>Charger</v>
      </c>
      <c r="J4200" t="s">
        <v>991</v>
      </c>
      <c r="K4200" t="s">
        <v>1005</v>
      </c>
      <c r="L4200">
        <v>1</v>
      </c>
    </row>
    <row r="4201" spans="1:12" x14ac:dyDescent="0.2">
      <c r="A4201" s="1" t="d">
        <v>2023-03-07</v>
      </c>
      <c r="B4201" s="45">
        <v>-1</v>
      </c>
      <c r="C4201" t="s">
        <v>77</v>
      </c>
      <c r="D4201" t="str">
        <f>_xlfn.XLOOKUP(Table2[[#This Row],[Patron Group]],$R$10:$R$24,$S$10:$S$24)</f>
        <v>Undergraduate</v>
      </c>
      <c r="E4201" s="1" t="d">
        <v>2023-03-07</v>
      </c>
      <c r="F4201" t="s">
        <v>1861</v>
      </c>
      <c r="G4201" t="s">
        <v>2265</v>
      </c>
      <c r="H4201" t="str">
        <f>_xlfn.XLOOKUP(Table2[[#This Row],[Unique BarCode]],$N$10:$N$37,$O$10:$O$37)</f>
        <v>IPHONE</v>
      </c>
      <c r="I4201" t="str">
        <f>_xlfn.XLOOKUP(Table2[[#This Row],[Unique BarCode]],$N$10:$N$37,$P$10:$P$37)</f>
        <v>Charger</v>
      </c>
      <c r="J4201" t="s">
        <v>8</v>
      </c>
      <c r="K4201" t="s">
        <v>1862</v>
      </c>
      <c r="L4201">
        <v>1</v>
      </c>
    </row>
    <row r="4202" spans="1:12" x14ac:dyDescent="0.2">
      <c r="A4202" s="1" t="d">
        <v>2023-03-07</v>
      </c>
      <c r="B4202" s="45">
        <v>-1</v>
      </c>
      <c r="C4202" t="s">
        <v>77</v>
      </c>
      <c r="D4202" t="str">
        <f>_xlfn.XLOOKUP(Table2[[#This Row],[Patron Group]],$R$10:$R$24,$S$10:$S$24)</f>
        <v>Undergraduate</v>
      </c>
      <c r="E4202" s="1" t="d">
        <v>2023-03-07</v>
      </c>
      <c r="F4202" t="s">
        <v>1497</v>
      </c>
      <c r="G4202" t="s">
        <v>2265</v>
      </c>
      <c r="H4202" t="str">
        <f>_xlfn.XLOOKUP(Table2[[#This Row],[Unique BarCode]],$N$10:$N$37,$O$10:$O$37)</f>
        <v>IPHONE</v>
      </c>
      <c r="I4202" t="str">
        <f>_xlfn.XLOOKUP(Table2[[#This Row],[Unique BarCode]],$N$10:$N$37,$P$10:$P$37)</f>
        <v>Charger</v>
      </c>
      <c r="J4202" t="s">
        <v>8</v>
      </c>
      <c r="L4202">
        <v>1</v>
      </c>
    </row>
    <row r="4203" spans="1:12" x14ac:dyDescent="0.2">
      <c r="A4203" s="1" t="d">
        <v>2023-03-07</v>
      </c>
      <c r="B4203" s="45">
        <v>-1</v>
      </c>
      <c r="C4203" t="s">
        <v>77</v>
      </c>
      <c r="D4203" t="str">
        <f>_xlfn.XLOOKUP(Table2[[#This Row],[Patron Group]],$R$10:$R$24,$S$10:$S$24)</f>
        <v>Undergraduate</v>
      </c>
      <c r="E4203" s="1" t="d">
        <v>2023-03-07</v>
      </c>
      <c r="F4203" t="s">
        <v>86</v>
      </c>
      <c r="G4203" t="s">
        <v>2265</v>
      </c>
      <c r="H4203" t="str">
        <f>_xlfn.XLOOKUP(Table2[[#This Row],[Unique BarCode]],$N$10:$N$37,$O$10:$O$37)</f>
        <v>IPHONE</v>
      </c>
      <c r="I4203" t="str">
        <f>_xlfn.XLOOKUP(Table2[[#This Row],[Unique BarCode]],$N$10:$N$37,$P$10:$P$37)</f>
        <v>Charger</v>
      </c>
      <c r="J4203" t="s">
        <v>8</v>
      </c>
      <c r="K4203" t="s">
        <v>87</v>
      </c>
      <c r="L4203">
        <v>1</v>
      </c>
    </row>
    <row r="4204" spans="1:12" x14ac:dyDescent="0.2">
      <c r="A4204" s="1" t="d">
        <v>2023-03-07</v>
      </c>
      <c r="B4204" s="45">
        <v>-1</v>
      </c>
      <c r="C4204" t="s">
        <v>77</v>
      </c>
      <c r="D4204" t="str">
        <f>_xlfn.XLOOKUP(Table2[[#This Row],[Patron Group]],$R$10:$R$24,$S$10:$S$24)</f>
        <v>Undergraduate</v>
      </c>
      <c r="E4204" s="1" t="d">
        <v>2023-03-07</v>
      </c>
      <c r="F4204" t="s">
        <v>433</v>
      </c>
      <c r="G4204" t="s">
        <v>2265</v>
      </c>
      <c r="H4204" t="str">
        <f>_xlfn.XLOOKUP(Table2[[#This Row],[Unique BarCode]],$N$10:$N$37,$O$10:$O$37)</f>
        <v>IPHONE</v>
      </c>
      <c r="I4204" t="str">
        <f>_xlfn.XLOOKUP(Table2[[#This Row],[Unique BarCode]],$N$10:$N$37,$P$10:$P$37)</f>
        <v>Charger</v>
      </c>
      <c r="J4204" t="s">
        <v>8</v>
      </c>
      <c r="K4204" t="s">
        <v>434</v>
      </c>
      <c r="L4204">
        <v>1</v>
      </c>
    </row>
    <row r="4205" spans="1:12" x14ac:dyDescent="0.2">
      <c r="A4205" s="1" t="d">
        <v>2023-03-07</v>
      </c>
      <c r="B4205" s="45">
        <v>-1</v>
      </c>
      <c r="C4205" t="s">
        <v>77</v>
      </c>
      <c r="D4205" t="str">
        <f>_xlfn.XLOOKUP(Table2[[#This Row],[Patron Group]],$R$10:$R$24,$S$10:$S$24)</f>
        <v>Undergraduate</v>
      </c>
      <c r="E4205" s="1" t="d">
        <v>2023-03-07</v>
      </c>
      <c r="F4205" t="s">
        <v>29</v>
      </c>
      <c r="G4205" t="s">
        <v>2265</v>
      </c>
      <c r="H4205" t="str">
        <f>_xlfn.XLOOKUP(Table2[[#This Row],[Unique BarCode]],$N$10:$N$37,$O$10:$O$37)</f>
        <v>IPHONE</v>
      </c>
      <c r="I4205" t="str">
        <f>_xlfn.XLOOKUP(Table2[[#This Row],[Unique BarCode]],$N$10:$N$37,$P$10:$P$37)</f>
        <v>Charger</v>
      </c>
      <c r="J4205" t="s">
        <v>8</v>
      </c>
      <c r="K4205" t="s">
        <v>30</v>
      </c>
      <c r="L4205">
        <v>1</v>
      </c>
    </row>
    <row r="4206" spans="1:12" x14ac:dyDescent="0.2">
      <c r="A4206" s="1" t="d">
        <v>2023-03-07</v>
      </c>
      <c r="B4206" s="45">
        <v>-1</v>
      </c>
      <c r="C4206" t="s">
        <v>77</v>
      </c>
      <c r="D4206" t="str">
        <f>_xlfn.XLOOKUP(Table2[[#This Row],[Patron Group]],$R$10:$R$24,$S$10:$S$24)</f>
        <v>Undergraduate</v>
      </c>
      <c r="E4206" s="1" t="d">
        <v>2023-03-07</v>
      </c>
      <c r="F4206" t="s">
        <v>33</v>
      </c>
      <c r="G4206" t="s">
        <v>2268</v>
      </c>
      <c r="H4206" t="str">
        <f>_xlfn.XLOOKUP(Table2[[#This Row],[Unique BarCode]],$N$10:$N$37,$O$10:$O$37)</f>
        <v>MACCHRG</v>
      </c>
      <c r="I4206" t="str">
        <f>_xlfn.XLOOKUP(Table2[[#This Row],[Unique BarCode]],$N$10:$N$37,$P$10:$P$37)</f>
        <v>Charger</v>
      </c>
      <c r="J4206" t="s">
        <v>8</v>
      </c>
      <c r="K4206" t="s">
        <v>34</v>
      </c>
      <c r="L4206">
        <v>1</v>
      </c>
    </row>
    <row r="4207" spans="1:12" x14ac:dyDescent="0.2">
      <c r="A4207" s="1" t="d">
        <v>2023-03-07</v>
      </c>
      <c r="B4207" s="45">
        <v>-1</v>
      </c>
      <c r="C4207" t="s">
        <v>77</v>
      </c>
      <c r="D4207" t="str">
        <f>_xlfn.XLOOKUP(Table2[[#This Row],[Patron Group]],$R$10:$R$24,$S$10:$S$24)</f>
        <v>Undergraduate</v>
      </c>
      <c r="E4207" s="1" t="d">
        <v>2023-03-07</v>
      </c>
      <c r="F4207" t="s">
        <v>267</v>
      </c>
      <c r="G4207" t="s">
        <v>2268</v>
      </c>
      <c r="H4207" t="str">
        <f>_xlfn.XLOOKUP(Table2[[#This Row],[Unique BarCode]],$N$10:$N$37,$O$10:$O$37)</f>
        <v>MACCHRG</v>
      </c>
      <c r="I4207" t="str">
        <f>_xlfn.XLOOKUP(Table2[[#This Row],[Unique BarCode]],$N$10:$N$37,$P$10:$P$37)</f>
        <v>Charger</v>
      </c>
      <c r="J4207" t="s">
        <v>8</v>
      </c>
      <c r="K4207" t="s">
        <v>268</v>
      </c>
      <c r="L4207">
        <v>1</v>
      </c>
    </row>
    <row r="4208" spans="1:12" x14ac:dyDescent="0.2">
      <c r="A4208" s="1" t="d">
        <v>2023-03-07</v>
      </c>
      <c r="B4208" s="45">
        <v>-1</v>
      </c>
      <c r="C4208" t="s">
        <v>77</v>
      </c>
      <c r="D4208" t="str">
        <f>_xlfn.XLOOKUP(Table2[[#This Row],[Patron Group]],$R$10:$R$24,$S$10:$S$24)</f>
        <v>Undergraduate</v>
      </c>
      <c r="E4208" s="1" t="d">
        <v>2023-03-07</v>
      </c>
      <c r="F4208" t="s">
        <v>1714</v>
      </c>
      <c r="G4208" t="s">
        <v>2296</v>
      </c>
      <c r="H4208" t="str">
        <f>_xlfn.XLOOKUP(Table2[[#This Row],[Unique BarCode]],$N$10:$N$37,$O$10:$O$37)</f>
        <v>MACUSBC</v>
      </c>
      <c r="I4208" t="str">
        <f>_xlfn.XLOOKUP(Table2[[#This Row],[Unique BarCode]],$N$10:$N$37,$P$10:$P$37)</f>
        <v>Charger</v>
      </c>
      <c r="J4208" t="s">
        <v>8</v>
      </c>
      <c r="K4208" t="s">
        <v>578</v>
      </c>
      <c r="L4208">
        <v>1</v>
      </c>
    </row>
    <row r="4209" spans="1:12" x14ac:dyDescent="0.2">
      <c r="A4209" s="1" t="d">
        <v>2023-03-07</v>
      </c>
      <c r="B4209" s="45">
        <v>-1</v>
      </c>
      <c r="C4209" t="s">
        <v>77</v>
      </c>
      <c r="D4209" t="str">
        <f>_xlfn.XLOOKUP(Table2[[#This Row],[Patron Group]],$R$10:$R$24,$S$10:$S$24)</f>
        <v>Undergraduate</v>
      </c>
      <c r="E4209" s="1" t="d">
        <v>2023-03-07</v>
      </c>
      <c r="F4209" t="s">
        <v>1631</v>
      </c>
      <c r="G4209" t="s">
        <v>2296</v>
      </c>
      <c r="H4209" t="str">
        <f>_xlfn.XLOOKUP(Table2[[#This Row],[Unique BarCode]],$N$10:$N$37,$O$10:$O$37)</f>
        <v>MACUSBC</v>
      </c>
      <c r="I4209" t="str">
        <f>_xlfn.XLOOKUP(Table2[[#This Row],[Unique BarCode]],$N$10:$N$37,$P$10:$P$37)</f>
        <v>Charger</v>
      </c>
      <c r="J4209" t="s">
        <v>8</v>
      </c>
      <c r="K4209" t="s">
        <v>277</v>
      </c>
      <c r="L4209">
        <v>1</v>
      </c>
    </row>
    <row r="4210" spans="1:12" x14ac:dyDescent="0.2">
      <c r="A4210" s="1" t="d">
        <v>2023-03-07</v>
      </c>
      <c r="B4210" s="45">
        <v>-1</v>
      </c>
      <c r="C4210" t="s">
        <v>77</v>
      </c>
      <c r="D4210" t="str">
        <f>_xlfn.XLOOKUP(Table2[[#This Row],[Patron Group]],$R$10:$R$24,$S$10:$S$24)</f>
        <v>Undergraduate</v>
      </c>
      <c r="E4210" s="1" t="d">
        <v>2023-03-07</v>
      </c>
      <c r="F4210" t="s">
        <v>1750</v>
      </c>
      <c r="G4210" t="s">
        <v>2296</v>
      </c>
      <c r="H4210" t="str">
        <f>_xlfn.XLOOKUP(Table2[[#This Row],[Unique BarCode]],$N$10:$N$37,$O$10:$O$37)</f>
        <v>MACUSBC</v>
      </c>
      <c r="I4210" t="str">
        <f>_xlfn.XLOOKUP(Table2[[#This Row],[Unique BarCode]],$N$10:$N$37,$P$10:$P$37)</f>
        <v>Charger</v>
      </c>
      <c r="J4210" t="s">
        <v>128</v>
      </c>
      <c r="K4210" t="s">
        <v>439</v>
      </c>
      <c r="L4210">
        <v>1</v>
      </c>
    </row>
    <row r="4211" spans="1:12" x14ac:dyDescent="0.2">
      <c r="A4211" s="1" t="d">
        <v>2023-03-07</v>
      </c>
      <c r="B4211" s="45">
        <v>-1</v>
      </c>
      <c r="C4211" t="s">
        <v>77</v>
      </c>
      <c r="D4211" t="str">
        <f>_xlfn.XLOOKUP(Table2[[#This Row],[Patron Group]],$R$10:$R$24,$S$10:$S$24)</f>
        <v>Undergraduate</v>
      </c>
      <c r="E4211" s="1" t="d">
        <v>2023-03-07</v>
      </c>
      <c r="F4211" t="s">
        <v>1871</v>
      </c>
      <c r="G4211" t="s">
        <v>2296</v>
      </c>
      <c r="H4211" t="str">
        <f>_xlfn.XLOOKUP(Table2[[#This Row],[Unique BarCode]],$N$10:$N$37,$O$10:$O$37)</f>
        <v>MACUSBC</v>
      </c>
      <c r="I4211" t="str">
        <f>_xlfn.XLOOKUP(Table2[[#This Row],[Unique BarCode]],$N$10:$N$37,$P$10:$P$37)</f>
        <v>Charger</v>
      </c>
      <c r="J4211" t="s">
        <v>128</v>
      </c>
      <c r="K4211" t="s">
        <v>476</v>
      </c>
      <c r="L4211">
        <v>1</v>
      </c>
    </row>
    <row r="4212" spans="1:12" x14ac:dyDescent="0.2">
      <c r="A4212" s="1" t="d">
        <v>2023-03-07</v>
      </c>
      <c r="B4212" s="45">
        <v>-1</v>
      </c>
      <c r="C4212" t="s">
        <v>77</v>
      </c>
      <c r="D4212" t="str">
        <f>_xlfn.XLOOKUP(Table2[[#This Row],[Patron Group]],$R$10:$R$24,$S$10:$S$24)</f>
        <v>Undergraduate</v>
      </c>
      <c r="E4212" s="1" t="d">
        <v>2023-03-07</v>
      </c>
      <c r="F4212" t="s">
        <v>1632</v>
      </c>
      <c r="G4212" t="s">
        <v>2296</v>
      </c>
      <c r="H4212" t="str">
        <f>_xlfn.XLOOKUP(Table2[[#This Row],[Unique BarCode]],$N$10:$N$37,$O$10:$O$37)</f>
        <v>MACUSBC</v>
      </c>
      <c r="I4212" t="str">
        <f>_xlfn.XLOOKUP(Table2[[#This Row],[Unique BarCode]],$N$10:$N$37,$P$10:$P$37)</f>
        <v>Charger</v>
      </c>
      <c r="J4212" t="s">
        <v>8</v>
      </c>
      <c r="K4212" t="s">
        <v>214</v>
      </c>
      <c r="L4212">
        <v>1</v>
      </c>
    </row>
    <row r="4213" spans="1:12" x14ac:dyDescent="0.2">
      <c r="A4213" s="1" t="d">
        <v>2023-03-07</v>
      </c>
      <c r="B4213" s="45">
        <v>-1</v>
      </c>
      <c r="C4213" t="s">
        <v>77</v>
      </c>
      <c r="D4213" t="str">
        <f>_xlfn.XLOOKUP(Table2[[#This Row],[Patron Group]],$R$10:$R$24,$S$10:$S$24)</f>
        <v>Undergraduate</v>
      </c>
      <c r="E4213" s="1" t="d">
        <v>2023-03-07</v>
      </c>
      <c r="F4213" t="s">
        <v>1633</v>
      </c>
      <c r="G4213" t="s">
        <v>2296</v>
      </c>
      <c r="H4213" t="str">
        <f>_xlfn.XLOOKUP(Table2[[#This Row],[Unique BarCode]],$N$10:$N$37,$O$10:$O$37)</f>
        <v>MACUSBC</v>
      </c>
      <c r="I4213" t="str">
        <f>_xlfn.XLOOKUP(Table2[[#This Row],[Unique BarCode]],$N$10:$N$37,$P$10:$P$37)</f>
        <v>Charger</v>
      </c>
      <c r="J4213" t="s">
        <v>8</v>
      </c>
      <c r="K4213" t="s">
        <v>844</v>
      </c>
      <c r="L4213">
        <v>1</v>
      </c>
    </row>
    <row r="4214" spans="1:12" x14ac:dyDescent="0.2">
      <c r="A4214" s="1" t="d">
        <v>2023-03-07</v>
      </c>
      <c r="B4214" s="45">
        <v>-1</v>
      </c>
      <c r="C4214" t="s">
        <v>77</v>
      </c>
      <c r="D4214" t="str">
        <f>_xlfn.XLOOKUP(Table2[[#This Row],[Patron Group]],$R$10:$R$24,$S$10:$S$24)</f>
        <v>Undergraduate</v>
      </c>
      <c r="E4214" s="1" t="d">
        <v>2023-03-07</v>
      </c>
      <c r="F4214" t="s">
        <v>1634</v>
      </c>
      <c r="G4214" t="s">
        <v>2296</v>
      </c>
      <c r="H4214" t="str">
        <f>_xlfn.XLOOKUP(Table2[[#This Row],[Unique BarCode]],$N$10:$N$37,$O$10:$O$37)</f>
        <v>MACUSBC</v>
      </c>
      <c r="I4214" t="str">
        <f>_xlfn.XLOOKUP(Table2[[#This Row],[Unique BarCode]],$N$10:$N$37,$P$10:$P$37)</f>
        <v>Charger</v>
      </c>
      <c r="J4214" t="s">
        <v>8</v>
      </c>
      <c r="K4214" t="s">
        <v>38</v>
      </c>
      <c r="L4214">
        <v>1</v>
      </c>
    </row>
    <row r="4215" spans="1:12" x14ac:dyDescent="0.2">
      <c r="A4215" s="1" t="d">
        <v>2023-03-07</v>
      </c>
      <c r="B4215" s="45">
        <v>-1</v>
      </c>
      <c r="C4215" t="s">
        <v>77</v>
      </c>
      <c r="D4215" t="str">
        <f>_xlfn.XLOOKUP(Table2[[#This Row],[Patron Group]],$R$10:$R$24,$S$10:$S$24)</f>
        <v>Undergraduate</v>
      </c>
      <c r="E4215" s="1" t="d">
        <v>2023-03-07</v>
      </c>
      <c r="F4215" t="s">
        <v>1652</v>
      </c>
      <c r="G4215" t="s">
        <v>2296</v>
      </c>
      <c r="H4215" t="str">
        <f>_xlfn.XLOOKUP(Table2[[#This Row],[Unique BarCode]],$N$10:$N$37,$O$10:$O$37)</f>
        <v>MACUSBC</v>
      </c>
      <c r="I4215" t="str">
        <f>_xlfn.XLOOKUP(Table2[[#This Row],[Unique BarCode]],$N$10:$N$37,$P$10:$P$37)</f>
        <v>Charger</v>
      </c>
      <c r="J4215" t="s">
        <v>8</v>
      </c>
      <c r="K4215" t="s">
        <v>40</v>
      </c>
      <c r="L4215">
        <v>1</v>
      </c>
    </row>
    <row r="4216" spans="1:12" x14ac:dyDescent="0.2">
      <c r="A4216" s="1" t="d">
        <v>2023-03-07</v>
      </c>
      <c r="B4216" s="45">
        <v>-1</v>
      </c>
      <c r="C4216" t="s">
        <v>77</v>
      </c>
      <c r="D4216" t="str">
        <f>_xlfn.XLOOKUP(Table2[[#This Row],[Patron Group]],$R$10:$R$24,$S$10:$S$24)</f>
        <v>Undergraduate</v>
      </c>
      <c r="E4216" s="1" t="d">
        <v>2023-03-07</v>
      </c>
      <c r="F4216" t="s">
        <v>1614</v>
      </c>
      <c r="G4216" t="s">
        <v>2296</v>
      </c>
      <c r="H4216" t="str">
        <f>_xlfn.XLOOKUP(Table2[[#This Row],[Unique BarCode]],$N$10:$N$37,$O$10:$O$37)</f>
        <v>MACUSBC</v>
      </c>
      <c r="I4216" t="str">
        <f>_xlfn.XLOOKUP(Table2[[#This Row],[Unique BarCode]],$N$10:$N$37,$P$10:$P$37)</f>
        <v>Charger</v>
      </c>
      <c r="J4216" t="s">
        <v>8</v>
      </c>
      <c r="K4216" t="s">
        <v>94</v>
      </c>
      <c r="L4216">
        <v>1</v>
      </c>
    </row>
    <row r="4217" spans="1:12" x14ac:dyDescent="0.2">
      <c r="A4217" s="1" t="d">
        <v>2023-03-07</v>
      </c>
      <c r="B4217" s="45">
        <v>-1</v>
      </c>
      <c r="C4217" t="s">
        <v>77</v>
      </c>
      <c r="D4217" t="str">
        <f>_xlfn.XLOOKUP(Table2[[#This Row],[Patron Group]],$R$10:$R$24,$S$10:$S$24)</f>
        <v>Undergraduate</v>
      </c>
      <c r="E4217" s="1" t="d">
        <v>2023-03-07</v>
      </c>
      <c r="F4217" t="s">
        <v>916</v>
      </c>
      <c r="G4217" t="s">
        <v>2271</v>
      </c>
      <c r="H4217" t="str">
        <f>_xlfn.XLOOKUP(Table2[[#This Row],[Unique BarCode]],$N$10:$N$37,$O$10:$O$37)</f>
        <v>OMNI</v>
      </c>
      <c r="I4217" t="str">
        <f>_xlfn.XLOOKUP(Table2[[#This Row],[Unique BarCode]],$N$10:$N$37,$P$10:$P$37)</f>
        <v>Charger</v>
      </c>
      <c r="J4217" t="s">
        <v>49</v>
      </c>
      <c r="K4217" t="s">
        <v>917</v>
      </c>
      <c r="L4217">
        <v>1</v>
      </c>
    </row>
    <row r="4218" spans="1:12" x14ac:dyDescent="0.2">
      <c r="A4218" s="1" t="d">
        <v>2023-03-07</v>
      </c>
      <c r="B4218" s="45">
        <v>-1</v>
      </c>
      <c r="C4218" t="s">
        <v>77</v>
      </c>
      <c r="D4218" t="str">
        <f>_xlfn.XLOOKUP(Table2[[#This Row],[Patron Group]],$R$10:$R$24,$S$10:$S$24)</f>
        <v>Undergraduate</v>
      </c>
      <c r="E4218" s="1" t="d">
        <v>2023-03-07</v>
      </c>
      <c r="F4218" t="s">
        <v>1552</v>
      </c>
      <c r="G4218" t="s">
        <v>2271</v>
      </c>
      <c r="H4218" t="str">
        <f>_xlfn.XLOOKUP(Table2[[#This Row],[Unique BarCode]],$N$10:$N$37,$O$10:$O$37)</f>
        <v>OMNI</v>
      </c>
      <c r="I4218" t="str">
        <f>_xlfn.XLOOKUP(Table2[[#This Row],[Unique BarCode]],$N$10:$N$37,$P$10:$P$37)</f>
        <v>Charger</v>
      </c>
      <c r="J4218" t="s">
        <v>49</v>
      </c>
      <c r="K4218" t="s">
        <v>1553</v>
      </c>
      <c r="L4218">
        <v>1</v>
      </c>
    </row>
    <row r="4219" spans="1:12" x14ac:dyDescent="0.2">
      <c r="A4219" s="1" t="d">
        <v>2023-03-07</v>
      </c>
      <c r="B4219" s="45">
        <v>-1</v>
      </c>
      <c r="C4219" t="s">
        <v>77</v>
      </c>
      <c r="D4219" t="str">
        <f>_xlfn.XLOOKUP(Table2[[#This Row],[Patron Group]],$R$10:$R$24,$S$10:$S$24)</f>
        <v>Undergraduate</v>
      </c>
      <c r="E4219" s="1" t="d">
        <v>2023-03-07</v>
      </c>
      <c r="F4219" t="s">
        <v>1780</v>
      </c>
      <c r="G4219" t="s">
        <v>2271</v>
      </c>
      <c r="H4219" t="str">
        <f>_xlfn.XLOOKUP(Table2[[#This Row],[Unique BarCode]],$N$10:$N$37,$O$10:$O$37)</f>
        <v>OMNI</v>
      </c>
      <c r="I4219" t="str">
        <f>_xlfn.XLOOKUP(Table2[[#This Row],[Unique BarCode]],$N$10:$N$37,$P$10:$P$37)</f>
        <v>Charger</v>
      </c>
      <c r="J4219" t="s">
        <v>49</v>
      </c>
      <c r="K4219" t="s">
        <v>1781</v>
      </c>
      <c r="L4219">
        <v>1</v>
      </c>
    </row>
    <row r="4220" spans="1:12" x14ac:dyDescent="0.2">
      <c r="A4220" s="1" t="d">
        <v>2023-03-07</v>
      </c>
      <c r="B4220" s="45">
        <v>-1</v>
      </c>
      <c r="C4220" t="s">
        <v>77</v>
      </c>
      <c r="D4220" t="str">
        <f>_xlfn.XLOOKUP(Table2[[#This Row],[Patron Group]],$R$10:$R$24,$S$10:$S$24)</f>
        <v>Undergraduate</v>
      </c>
      <c r="E4220" s="1" t="d">
        <v>2023-03-07</v>
      </c>
      <c r="F4220" t="s">
        <v>1035</v>
      </c>
      <c r="G4220" t="s">
        <v>2271</v>
      </c>
      <c r="H4220" t="str">
        <f>_xlfn.XLOOKUP(Table2[[#This Row],[Unique BarCode]],$N$10:$N$37,$O$10:$O$37)</f>
        <v>OMNI</v>
      </c>
      <c r="I4220" t="str">
        <f>_xlfn.XLOOKUP(Table2[[#This Row],[Unique BarCode]],$N$10:$N$37,$P$10:$P$37)</f>
        <v>Charger</v>
      </c>
      <c r="J4220" t="s">
        <v>49</v>
      </c>
      <c r="K4220" t="s">
        <v>1036</v>
      </c>
      <c r="L4220">
        <v>1</v>
      </c>
    </row>
    <row r="4221" spans="1:12" x14ac:dyDescent="0.2">
      <c r="A4221" s="1" t="d">
        <v>2023-03-07</v>
      </c>
      <c r="B4221" s="45">
        <v>-1</v>
      </c>
      <c r="C4221" t="s">
        <v>77</v>
      </c>
      <c r="D4221" t="str">
        <f>_xlfn.XLOOKUP(Table2[[#This Row],[Patron Group]],$R$10:$R$24,$S$10:$S$24)</f>
        <v>Undergraduate</v>
      </c>
      <c r="E4221" s="1" t="d">
        <v>2023-03-07</v>
      </c>
      <c r="F4221" t="s">
        <v>1417</v>
      </c>
      <c r="G4221" t="s">
        <v>2271</v>
      </c>
      <c r="H4221" t="str">
        <f>_xlfn.XLOOKUP(Table2[[#This Row],[Unique BarCode]],$N$10:$N$37,$O$10:$O$37)</f>
        <v>OMNI</v>
      </c>
      <c r="I4221" t="str">
        <f>_xlfn.XLOOKUP(Table2[[#This Row],[Unique BarCode]],$N$10:$N$37,$P$10:$P$37)</f>
        <v>Charger</v>
      </c>
      <c r="J4221" t="s">
        <v>49</v>
      </c>
      <c r="K4221" t="s">
        <v>1418</v>
      </c>
      <c r="L4221">
        <v>1</v>
      </c>
    </row>
    <row r="4222" spans="1:12" x14ac:dyDescent="0.2">
      <c r="A4222" s="1" t="d">
        <v>2023-03-07</v>
      </c>
      <c r="B4222" s="45">
        <v>-1</v>
      </c>
      <c r="C4222" t="s">
        <v>77</v>
      </c>
      <c r="D4222" t="str">
        <f>_xlfn.XLOOKUP(Table2[[#This Row],[Patron Group]],$R$10:$R$24,$S$10:$S$24)</f>
        <v>Undergraduate</v>
      </c>
      <c r="E4222" s="1" t="d">
        <v>2023-03-07</v>
      </c>
      <c r="F4222" t="s">
        <v>711</v>
      </c>
      <c r="G4222" t="s">
        <v>2271</v>
      </c>
      <c r="H4222" t="str">
        <f>_xlfn.XLOOKUP(Table2[[#This Row],[Unique BarCode]],$N$10:$N$37,$O$10:$O$37)</f>
        <v>OMNI</v>
      </c>
      <c r="I4222" t="str">
        <f>_xlfn.XLOOKUP(Table2[[#This Row],[Unique BarCode]],$N$10:$N$37,$P$10:$P$37)</f>
        <v>Charger</v>
      </c>
      <c r="J4222" t="s">
        <v>68</v>
      </c>
      <c r="K4222" t="s">
        <v>712</v>
      </c>
      <c r="L4222">
        <v>1</v>
      </c>
    </row>
    <row r="4223" spans="1:12" x14ac:dyDescent="0.2">
      <c r="A4223" s="1" t="d">
        <v>2023-03-07</v>
      </c>
      <c r="B4223" s="45">
        <v>-1</v>
      </c>
      <c r="C4223" t="s">
        <v>77</v>
      </c>
      <c r="D4223" t="str">
        <f>_xlfn.XLOOKUP(Table2[[#This Row],[Patron Group]],$R$10:$R$24,$S$10:$S$24)</f>
        <v>Undergraduate</v>
      </c>
      <c r="E4223" s="1" t="d">
        <v>2023-03-07</v>
      </c>
      <c r="F4223" t="s">
        <v>1810</v>
      </c>
      <c r="G4223" t="s">
        <v>2271</v>
      </c>
      <c r="H4223" t="str">
        <f>_xlfn.XLOOKUP(Table2[[#This Row],[Unique BarCode]],$N$10:$N$37,$O$10:$O$37)</f>
        <v>OMNI</v>
      </c>
      <c r="I4223" t="str">
        <f>_xlfn.XLOOKUP(Table2[[#This Row],[Unique BarCode]],$N$10:$N$37,$P$10:$P$37)</f>
        <v>Charger</v>
      </c>
      <c r="J4223" t="s">
        <v>8</v>
      </c>
      <c r="L4223">
        <v>1</v>
      </c>
    </row>
    <row r="4224" spans="1:12" x14ac:dyDescent="0.2">
      <c r="A4224" s="1" t="d">
        <v>2023-03-07</v>
      </c>
      <c r="B4224" s="45">
        <v>-1</v>
      </c>
      <c r="C4224" t="s">
        <v>77</v>
      </c>
      <c r="D4224" t="str">
        <f>_xlfn.XLOOKUP(Table2[[#This Row],[Patron Group]],$R$10:$R$24,$S$10:$S$24)</f>
        <v>Undergraduate</v>
      </c>
      <c r="E4224" s="1" t="d">
        <v>2023-03-07</v>
      </c>
      <c r="F4224" t="s">
        <v>1328</v>
      </c>
      <c r="G4224" t="s">
        <v>2285</v>
      </c>
      <c r="H4224" t="str">
        <f>_xlfn.XLOOKUP(Table2[[#This Row],[Unique BarCode]],$N$10:$N$37,$O$10:$O$37)</f>
        <v>UHDMI</v>
      </c>
      <c r="I4224" t="str">
        <f>_xlfn.XLOOKUP(Table2[[#This Row],[Unique BarCode]],$N$10:$N$37,$P$10:$P$37)</f>
        <v>Cable</v>
      </c>
      <c r="J4224" t="s">
        <v>8</v>
      </c>
      <c r="K4224" t="s">
        <v>1329</v>
      </c>
      <c r="L4224">
        <v>1</v>
      </c>
    </row>
    <row r="4225" spans="1:12" x14ac:dyDescent="0.2">
      <c r="A4225" s="1" t="d">
        <v>2023-03-07</v>
      </c>
      <c r="B4225" s="45">
        <v>-1</v>
      </c>
      <c r="C4225" t="s">
        <v>77</v>
      </c>
      <c r="D4225" t="str">
        <f>_xlfn.XLOOKUP(Table2[[#This Row],[Patron Group]],$R$10:$R$24,$S$10:$S$24)</f>
        <v>Undergraduate</v>
      </c>
      <c r="E4225" s="1" t="d">
        <v>2023-03-07</v>
      </c>
      <c r="F4225" t="s">
        <v>1842</v>
      </c>
      <c r="G4225" t="s">
        <v>2285</v>
      </c>
      <c r="H4225" t="str">
        <f>_xlfn.XLOOKUP(Table2[[#This Row],[Unique BarCode]],$N$10:$N$37,$O$10:$O$37)</f>
        <v>UHDMI</v>
      </c>
      <c r="I4225" t="str">
        <f>_xlfn.XLOOKUP(Table2[[#This Row],[Unique BarCode]],$N$10:$N$37,$P$10:$P$37)</f>
        <v>Cable</v>
      </c>
      <c r="J4225" t="s">
        <v>8</v>
      </c>
      <c r="L4225">
        <v>1</v>
      </c>
    </row>
    <row r="4226" spans="1:12" x14ac:dyDescent="0.2">
      <c r="A4226" s="1" t="d">
        <v>2023-03-07</v>
      </c>
      <c r="B4226" s="45">
        <v>-1</v>
      </c>
      <c r="C4226" t="s">
        <v>77</v>
      </c>
      <c r="D4226" t="str">
        <f>_xlfn.XLOOKUP(Table2[[#This Row],[Patron Group]],$R$10:$R$24,$S$10:$S$24)</f>
        <v>Undergraduate</v>
      </c>
      <c r="E4226" s="1" t="d">
        <v>2023-03-07</v>
      </c>
      <c r="F4226" t="s">
        <v>714</v>
      </c>
      <c r="G4226" t="s">
        <v>2285</v>
      </c>
      <c r="H4226" t="str">
        <f>_xlfn.XLOOKUP(Table2[[#This Row],[Unique BarCode]],$N$10:$N$37,$O$10:$O$37)</f>
        <v>UHDMI</v>
      </c>
      <c r="I4226" t="str">
        <f>_xlfn.XLOOKUP(Table2[[#This Row],[Unique BarCode]],$N$10:$N$37,$P$10:$P$37)</f>
        <v>Cable</v>
      </c>
      <c r="J4226" t="s">
        <v>8</v>
      </c>
      <c r="L4226">
        <v>1</v>
      </c>
    </row>
    <row r="4227" spans="1:12" x14ac:dyDescent="0.2">
      <c r="A4227" s="1" t="d">
        <v>2023-03-07</v>
      </c>
      <c r="B4227" s="45">
        <v>-1</v>
      </c>
      <c r="C4227" t="s">
        <v>77</v>
      </c>
      <c r="D4227" t="str">
        <f>_xlfn.XLOOKUP(Table2[[#This Row],[Patron Group]],$R$10:$R$24,$S$10:$S$24)</f>
        <v>Undergraduate</v>
      </c>
      <c r="E4227" s="1" t="d">
        <v>2023-03-07</v>
      </c>
      <c r="F4227" t="s">
        <v>688</v>
      </c>
      <c r="G4227" t="s">
        <v>2285</v>
      </c>
      <c r="H4227" t="str">
        <f>_xlfn.XLOOKUP(Table2[[#This Row],[Unique BarCode]],$N$10:$N$37,$O$10:$O$37)</f>
        <v>UHDMI</v>
      </c>
      <c r="I4227" t="str">
        <f>_xlfn.XLOOKUP(Table2[[#This Row],[Unique BarCode]],$N$10:$N$37,$P$10:$P$37)</f>
        <v>Cable</v>
      </c>
      <c r="J4227" t="s">
        <v>8</v>
      </c>
      <c r="L4227">
        <v>1</v>
      </c>
    </row>
    <row r="4228" spans="1:12" x14ac:dyDescent="0.2">
      <c r="A4228" s="1" t="d">
        <v>2023-03-07</v>
      </c>
      <c r="B4228" s="45">
        <v>-1</v>
      </c>
      <c r="C4228" t="s">
        <v>77</v>
      </c>
      <c r="D4228" t="str">
        <f>_xlfn.XLOOKUP(Table2[[#This Row],[Patron Group]],$R$10:$R$24,$S$10:$S$24)</f>
        <v>Undergraduate</v>
      </c>
      <c r="E4228" s="1" t="d">
        <v>2023-03-07</v>
      </c>
      <c r="F4228" t="s">
        <v>918</v>
      </c>
      <c r="G4228" t="s">
        <v>2285</v>
      </c>
      <c r="H4228" t="str">
        <f>_xlfn.XLOOKUP(Table2[[#This Row],[Unique BarCode]],$N$10:$N$37,$O$10:$O$37)</f>
        <v>UHDMI</v>
      </c>
      <c r="I4228" t="str">
        <f>_xlfn.XLOOKUP(Table2[[#This Row],[Unique BarCode]],$N$10:$N$37,$P$10:$P$37)</f>
        <v>Cable</v>
      </c>
      <c r="J4228" t="s">
        <v>8</v>
      </c>
      <c r="L4228">
        <v>1</v>
      </c>
    </row>
    <row r="4229" spans="1:12" x14ac:dyDescent="0.2">
      <c r="A4229" s="1" t="d">
        <v>2023-03-07</v>
      </c>
      <c r="B4229" s="45">
        <v>-1</v>
      </c>
      <c r="C4229" t="s">
        <v>77</v>
      </c>
      <c r="D4229" t="str">
        <f>_xlfn.XLOOKUP(Table2[[#This Row],[Patron Group]],$R$10:$R$24,$S$10:$S$24)</f>
        <v>Undergraduate</v>
      </c>
      <c r="E4229" s="1" t="d">
        <v>2023-03-07</v>
      </c>
      <c r="F4229" t="s">
        <v>1154</v>
      </c>
      <c r="G4229" t="s">
        <v>2294</v>
      </c>
      <c r="H4229" t="str">
        <f>_xlfn.XLOOKUP(Table2[[#This Row],[Unique BarCode]],$N$10:$N$37,$O$10:$O$37)</f>
        <v>UVGA</v>
      </c>
      <c r="I4229" t="str">
        <f>_xlfn.XLOOKUP(Table2[[#This Row],[Unique BarCode]],$N$10:$N$37,$P$10:$P$37)</f>
        <v>Cable</v>
      </c>
      <c r="J4229" t="s">
        <v>8</v>
      </c>
      <c r="L4229">
        <v>1</v>
      </c>
    </row>
    <row r="4230" spans="1:12" x14ac:dyDescent="0.2">
      <c r="A4230" s="1" t="d">
        <v>2023-03-07</v>
      </c>
      <c r="B4230" s="45">
        <v>-1</v>
      </c>
      <c r="C4230" t="s">
        <v>77</v>
      </c>
      <c r="D4230" t="str">
        <f>_xlfn.XLOOKUP(Table2[[#This Row],[Patron Group]],$R$10:$R$24,$S$10:$S$24)</f>
        <v>Undergraduate</v>
      </c>
      <c r="E4230" s="1" t="d">
        <v>2023-03-07</v>
      </c>
      <c r="F4230" t="s">
        <v>1535</v>
      </c>
      <c r="G4230" t="s">
        <v>2294</v>
      </c>
      <c r="H4230" t="str">
        <f>_xlfn.XLOOKUP(Table2[[#This Row],[Unique BarCode]],$N$10:$N$37,$O$10:$O$37)</f>
        <v>UVGA</v>
      </c>
      <c r="I4230" t="str">
        <f>_xlfn.XLOOKUP(Table2[[#This Row],[Unique BarCode]],$N$10:$N$37,$P$10:$P$37)</f>
        <v>Cable</v>
      </c>
      <c r="J4230" t="s">
        <v>8</v>
      </c>
      <c r="L4230">
        <v>1</v>
      </c>
    </row>
    <row r="4231" spans="1:12" x14ac:dyDescent="0.2">
      <c r="A4231" s="1" t="d">
        <v>2023-03-07</v>
      </c>
      <c r="B4231" s="45">
        <v>-1</v>
      </c>
      <c r="C4231" t="s">
        <v>77</v>
      </c>
      <c r="D4231" t="str">
        <f>_xlfn.XLOOKUP(Table2[[#This Row],[Patron Group]],$R$10:$R$24,$S$10:$S$24)</f>
        <v>Undergraduate</v>
      </c>
      <c r="E4231" s="1" t="d">
        <v>2023-03-07</v>
      </c>
      <c r="F4231" t="s">
        <v>1440</v>
      </c>
      <c r="G4231" t="s">
        <v>2272</v>
      </c>
      <c r="H4231" t="str">
        <f>_xlfn.XLOOKUP(Table2[[#This Row],[Unique BarCode]],$N$10:$N$37,$O$10:$O$37)</f>
        <v>WALLADPT</v>
      </c>
      <c r="I4231" t="str">
        <f>_xlfn.XLOOKUP(Table2[[#This Row],[Unique BarCode]],$N$10:$N$37,$P$10:$P$37)</f>
        <v>Charger</v>
      </c>
      <c r="J4231" t="s">
        <v>49</v>
      </c>
      <c r="K4231" t="s">
        <v>1441</v>
      </c>
      <c r="L4231">
        <v>1</v>
      </c>
    </row>
    <row r="4232" spans="1:12" x14ac:dyDescent="0.2">
      <c r="A4232" s="1" t="d">
        <v>2023-03-07</v>
      </c>
      <c r="B4232" s="45">
        <v>-1</v>
      </c>
      <c r="C4232" t="s">
        <v>77</v>
      </c>
      <c r="D4232" t="str">
        <f>_xlfn.XLOOKUP(Table2[[#This Row],[Patron Group]],$R$10:$R$24,$S$10:$S$24)</f>
        <v>Undergraduate</v>
      </c>
      <c r="E4232" s="1" t="d">
        <v>2023-03-07</v>
      </c>
      <c r="F4232" t="s">
        <v>1420</v>
      </c>
      <c r="G4232" t="s">
        <v>2272</v>
      </c>
      <c r="H4232" t="str">
        <f>_xlfn.XLOOKUP(Table2[[#This Row],[Unique BarCode]],$N$10:$N$37,$O$10:$O$37)</f>
        <v>WALLADPT</v>
      </c>
      <c r="I4232" t="str">
        <f>_xlfn.XLOOKUP(Table2[[#This Row],[Unique BarCode]],$N$10:$N$37,$P$10:$P$37)</f>
        <v>Charger</v>
      </c>
      <c r="J4232" t="s">
        <v>991</v>
      </c>
      <c r="K4232" t="s">
        <v>1421</v>
      </c>
      <c r="L4232">
        <v>1</v>
      </c>
    </row>
    <row r="4233" spans="1:12" x14ac:dyDescent="0.2">
      <c r="A4233" s="1" t="d">
        <v>2023-03-07</v>
      </c>
      <c r="B4233" s="45">
        <v>-1</v>
      </c>
      <c r="C4233" t="s">
        <v>77</v>
      </c>
      <c r="D4233" t="str">
        <f>_xlfn.XLOOKUP(Table2[[#This Row],[Patron Group]],$R$10:$R$24,$S$10:$S$24)</f>
        <v>Undergraduate</v>
      </c>
      <c r="E4233" s="1" t="d">
        <v>2023-03-07</v>
      </c>
      <c r="F4233" t="s">
        <v>274</v>
      </c>
      <c r="G4233" t="s">
        <v>2272</v>
      </c>
      <c r="H4233" t="str">
        <f>_xlfn.XLOOKUP(Table2[[#This Row],[Unique BarCode]],$N$10:$N$37,$O$10:$O$37)</f>
        <v>WALLADPT</v>
      </c>
      <c r="I4233" t="str">
        <f>_xlfn.XLOOKUP(Table2[[#This Row],[Unique BarCode]],$N$10:$N$37,$P$10:$P$37)</f>
        <v>Charger</v>
      </c>
      <c r="J4233" t="s">
        <v>8</v>
      </c>
      <c r="L4233">
        <v>1</v>
      </c>
    </row>
    <row r="4234" spans="1:12" x14ac:dyDescent="0.2">
      <c r="A4234" s="1" t="d">
        <v>2023-03-07</v>
      </c>
      <c r="B4234" s="45">
        <v>-1</v>
      </c>
      <c r="C4234" t="s">
        <v>77</v>
      </c>
      <c r="D4234" t="str">
        <f>_xlfn.XLOOKUP(Table2[[#This Row],[Patron Group]],$R$10:$R$24,$S$10:$S$24)</f>
        <v>Undergraduate</v>
      </c>
      <c r="E4234" s="1" t="d">
        <v>2023-03-07</v>
      </c>
      <c r="F4234" t="s">
        <v>483</v>
      </c>
      <c r="G4234" t="s">
        <v>2272</v>
      </c>
      <c r="H4234" t="str">
        <f>_xlfn.XLOOKUP(Table2[[#This Row],[Unique BarCode]],$N$10:$N$37,$O$10:$O$37)</f>
        <v>WALLADPT</v>
      </c>
      <c r="I4234" t="str">
        <f>_xlfn.XLOOKUP(Table2[[#This Row],[Unique BarCode]],$N$10:$N$37,$P$10:$P$37)</f>
        <v>Charger</v>
      </c>
      <c r="J4234" t="s">
        <v>8</v>
      </c>
      <c r="L4234">
        <v>1</v>
      </c>
    </row>
    <row r="4235" spans="1:12" x14ac:dyDescent="0.2">
      <c r="A4235" s="1" t="d">
        <v>2023-03-07</v>
      </c>
      <c r="B4235" s="45">
        <v>-1</v>
      </c>
      <c r="C4235" t="s">
        <v>77</v>
      </c>
      <c r="D4235" t="str">
        <f>_xlfn.XLOOKUP(Table2[[#This Row],[Patron Group]],$R$10:$R$24,$S$10:$S$24)</f>
        <v>Undergraduate</v>
      </c>
      <c r="E4235" s="1" t="d">
        <v>2023-03-07</v>
      </c>
      <c r="F4235" t="s">
        <v>484</v>
      </c>
      <c r="G4235" t="s">
        <v>2272</v>
      </c>
      <c r="H4235" t="str">
        <f>_xlfn.XLOOKUP(Table2[[#This Row],[Unique BarCode]],$N$10:$N$37,$O$10:$O$37)</f>
        <v>WALLADPT</v>
      </c>
      <c r="I4235" t="str">
        <f>_xlfn.XLOOKUP(Table2[[#This Row],[Unique BarCode]],$N$10:$N$37,$P$10:$P$37)</f>
        <v>Charger</v>
      </c>
      <c r="J4235" t="s">
        <v>8</v>
      </c>
      <c r="L4235">
        <v>1</v>
      </c>
    </row>
    <row r="4236" spans="1:12" x14ac:dyDescent="0.2">
      <c r="A4236" s="1" t="d">
        <v>2023-03-07</v>
      </c>
      <c r="B4236" s="45">
        <v>-1</v>
      </c>
      <c r="C4236" t="s">
        <v>77</v>
      </c>
      <c r="D4236" t="str">
        <f>_xlfn.XLOOKUP(Table2[[#This Row],[Patron Group]],$R$10:$R$24,$S$10:$S$24)</f>
        <v>Undergraduate</v>
      </c>
      <c r="E4236" s="1" t="d">
        <v>2023-03-07</v>
      </c>
      <c r="F4236" t="s">
        <v>1392</v>
      </c>
      <c r="G4236" t="s">
        <v>2272</v>
      </c>
      <c r="H4236" t="str">
        <f>_xlfn.XLOOKUP(Table2[[#This Row],[Unique BarCode]],$N$10:$N$37,$O$10:$O$37)</f>
        <v>WALLADPT</v>
      </c>
      <c r="I4236" t="str">
        <f>_xlfn.XLOOKUP(Table2[[#This Row],[Unique BarCode]],$N$10:$N$37,$P$10:$P$37)</f>
        <v>Charger</v>
      </c>
      <c r="J4236" t="s">
        <v>8</v>
      </c>
      <c r="L4236">
        <v>1</v>
      </c>
    </row>
    <row r="4237" spans="1:12" x14ac:dyDescent="0.2">
      <c r="A4237" s="1" t="d">
        <v>2023-03-07</v>
      </c>
      <c r="B4237" s="45">
        <v>-1</v>
      </c>
      <c r="C4237" t="s">
        <v>77</v>
      </c>
      <c r="D4237" t="str">
        <f>_xlfn.XLOOKUP(Table2[[#This Row],[Patron Group]],$R$10:$R$24,$S$10:$S$24)</f>
        <v>Undergraduate</v>
      </c>
      <c r="E4237" s="1" t="d">
        <v>2023-03-07</v>
      </c>
      <c r="F4237" t="s">
        <v>95</v>
      </c>
      <c r="G4237" t="s">
        <v>2272</v>
      </c>
      <c r="H4237" t="str">
        <f>_xlfn.XLOOKUP(Table2[[#This Row],[Unique BarCode]],$N$10:$N$37,$O$10:$O$37)</f>
        <v>WALLADPT</v>
      </c>
      <c r="I4237" t="str">
        <f>_xlfn.XLOOKUP(Table2[[#This Row],[Unique BarCode]],$N$10:$N$37,$P$10:$P$37)</f>
        <v>Charger</v>
      </c>
      <c r="J4237" t="s">
        <v>8</v>
      </c>
      <c r="L4237">
        <v>1</v>
      </c>
    </row>
    <row r="4238" spans="1:12" x14ac:dyDescent="0.2">
      <c r="A4238" s="1" t="d">
        <v>2023-03-07</v>
      </c>
      <c r="B4238" s="45">
        <v>-1</v>
      </c>
      <c r="C4238" t="s">
        <v>77</v>
      </c>
      <c r="D4238" t="str">
        <f>_xlfn.XLOOKUP(Table2[[#This Row],[Patron Group]],$R$10:$R$24,$S$10:$S$24)</f>
        <v>Undergraduate</v>
      </c>
      <c r="E4238" s="1" t="d">
        <v>2023-03-07</v>
      </c>
      <c r="F4238" t="s">
        <v>96</v>
      </c>
      <c r="G4238" t="s">
        <v>2272</v>
      </c>
      <c r="H4238" t="str">
        <f>_xlfn.XLOOKUP(Table2[[#This Row],[Unique BarCode]],$N$10:$N$37,$O$10:$O$37)</f>
        <v>WALLADPT</v>
      </c>
      <c r="I4238" t="str">
        <f>_xlfn.XLOOKUP(Table2[[#This Row],[Unique BarCode]],$N$10:$N$37,$P$10:$P$37)</f>
        <v>Charger</v>
      </c>
      <c r="J4238" t="s">
        <v>8</v>
      </c>
      <c r="L4238">
        <v>1</v>
      </c>
    </row>
    <row r="4239" spans="1:12" x14ac:dyDescent="0.2">
      <c r="A4239" s="1" t="d">
        <v>2023-03-07</v>
      </c>
      <c r="B4239" s="45">
        <v>-1</v>
      </c>
      <c r="C4239" t="s">
        <v>77</v>
      </c>
      <c r="D4239" t="str">
        <f>_xlfn.XLOOKUP(Table2[[#This Row],[Patron Group]],$R$10:$R$24,$S$10:$S$24)</f>
        <v>Undergraduate</v>
      </c>
      <c r="E4239" s="1" t="d">
        <v>2023-03-07</v>
      </c>
      <c r="F4239" t="s">
        <v>1635</v>
      </c>
      <c r="G4239" t="s">
        <v>2272</v>
      </c>
      <c r="H4239" t="str">
        <f>_xlfn.XLOOKUP(Table2[[#This Row],[Unique BarCode]],$N$10:$N$37,$O$10:$O$37)</f>
        <v>WALLADPT</v>
      </c>
      <c r="I4239" t="str">
        <f>_xlfn.XLOOKUP(Table2[[#This Row],[Unique BarCode]],$N$10:$N$37,$P$10:$P$37)</f>
        <v>Charger</v>
      </c>
      <c r="J4239" t="s">
        <v>8</v>
      </c>
      <c r="L4239">
        <v>1</v>
      </c>
    </row>
    <row r="4240" spans="1:12" x14ac:dyDescent="0.2">
      <c r="A4240" s="1" t="d">
        <v>2023-03-07</v>
      </c>
      <c r="B4240" s="45">
        <v>-1</v>
      </c>
      <c r="C4240" t="s">
        <v>77</v>
      </c>
      <c r="D4240" t="str">
        <f>_xlfn.XLOOKUP(Table2[[#This Row],[Patron Group]],$R$10:$R$24,$S$10:$S$24)</f>
        <v>Undergraduate</v>
      </c>
      <c r="E4240" s="1" t="d">
        <v>2023-03-08</v>
      </c>
      <c r="F4240" t="s">
        <v>1739</v>
      </c>
      <c r="G4240" t="s">
        <v>2265</v>
      </c>
      <c r="H4240" t="str">
        <f>_xlfn.XLOOKUP(Table2[[#This Row],[Unique BarCode]],$N$10:$N$37,$O$10:$O$37)</f>
        <v>IPHONE</v>
      </c>
      <c r="I4240" t="str">
        <f>_xlfn.XLOOKUP(Table2[[#This Row],[Unique BarCode]],$N$10:$N$37,$P$10:$P$37)</f>
        <v>Charger</v>
      </c>
      <c r="J4240" t="s">
        <v>128</v>
      </c>
      <c r="K4240" t="s">
        <v>1740</v>
      </c>
      <c r="L4240">
        <v>1</v>
      </c>
    </row>
    <row r="4241" spans="1:12" x14ac:dyDescent="0.2">
      <c r="A4241" s="1" t="d">
        <v>2023-03-07</v>
      </c>
      <c r="B4241" s="45">
        <v>-1</v>
      </c>
      <c r="C4241" t="s">
        <v>77</v>
      </c>
      <c r="D4241" t="str">
        <f>_xlfn.XLOOKUP(Table2[[#This Row],[Patron Group]],$R$10:$R$24,$S$10:$S$24)</f>
        <v>Undergraduate</v>
      </c>
      <c r="E4241" s="1" t="d">
        <v>2023-03-10</v>
      </c>
      <c r="F4241" t="s">
        <v>1700</v>
      </c>
      <c r="G4241" t="s">
        <v>2276</v>
      </c>
      <c r="H4241" t="str">
        <f>_xlfn.XLOOKUP(Table2[[#This Row],[Unique BarCode]],$N$10:$N$37,$O$10:$O$37)</f>
        <v>CALC</v>
      </c>
      <c r="I4241" t="str">
        <f>_xlfn.XLOOKUP(Table2[[#This Row],[Unique BarCode]],$N$10:$N$37,$P$10:$P$37)</f>
        <v>Accessory</v>
      </c>
      <c r="J4241" t="s">
        <v>8</v>
      </c>
      <c r="L4241">
        <v>1</v>
      </c>
    </row>
    <row r="4242" spans="1:12" x14ac:dyDescent="0.2">
      <c r="A4242" s="1" t="d">
        <v>2023-03-07</v>
      </c>
      <c r="B4242" s="45">
        <v>-1</v>
      </c>
      <c r="C4242" t="s">
        <v>77</v>
      </c>
      <c r="D4242" t="str">
        <f>_xlfn.XLOOKUP(Table2[[#This Row],[Patron Group]],$R$10:$R$24,$S$10:$S$24)</f>
        <v>Undergraduate</v>
      </c>
      <c r="E4242" s="1" t="d">
        <v>2023-03-14</v>
      </c>
      <c r="F4242" t="s">
        <v>1303</v>
      </c>
      <c r="G4242" t="s">
        <v>2273</v>
      </c>
      <c r="H4242" t="str">
        <f>_xlfn.XLOOKUP(Table2[[#This Row],[Unique BarCode]],$N$10:$N$37,$O$10:$O$37)</f>
        <v>ChromeBook</v>
      </c>
      <c r="I4242" t="str">
        <f>_xlfn.XLOOKUP(Table2[[#This Row],[Unique BarCode]],$N$10:$N$37,$P$10:$P$37)</f>
        <v>Device</v>
      </c>
      <c r="J4242" t="s">
        <v>13</v>
      </c>
      <c r="K4242" t="s">
        <v>1304</v>
      </c>
      <c r="L4242">
        <v>1</v>
      </c>
    </row>
    <row r="4243" spans="1:12" x14ac:dyDescent="0.2">
      <c r="A4243" s="1" t="d">
        <v>2023-03-07</v>
      </c>
      <c r="B4243" s="45">
        <v>-1</v>
      </c>
      <c r="C4243" t="s">
        <v>77</v>
      </c>
      <c r="D4243" t="str">
        <f>_xlfn.XLOOKUP(Table2[[#This Row],[Patron Group]],$R$10:$R$24,$S$10:$S$24)</f>
        <v>Undergraduate</v>
      </c>
      <c r="E4243" s="1" t="d">
        <v>2023-03-14</v>
      </c>
      <c r="F4243" t="s">
        <v>1608</v>
      </c>
      <c r="G4243" t="s">
        <v>2273</v>
      </c>
      <c r="H4243" t="str">
        <f>_xlfn.XLOOKUP(Table2[[#This Row],[Unique BarCode]],$N$10:$N$37,$O$10:$O$37)</f>
        <v>ChromeBook</v>
      </c>
      <c r="I4243" t="str">
        <f>_xlfn.XLOOKUP(Table2[[#This Row],[Unique BarCode]],$N$10:$N$37,$P$10:$P$37)</f>
        <v>Device</v>
      </c>
      <c r="J4243" t="s">
        <v>13</v>
      </c>
      <c r="K4243" t="s">
        <v>1609</v>
      </c>
      <c r="L4243">
        <v>1</v>
      </c>
    </row>
    <row r="4244" spans="1:12" x14ac:dyDescent="0.2">
      <c r="A4244" s="1" t="d">
        <v>2023-03-07</v>
      </c>
      <c r="B4244" s="45">
        <v>-1</v>
      </c>
      <c r="C4244" t="s">
        <v>77</v>
      </c>
      <c r="D4244" t="str">
        <f>_xlfn.XLOOKUP(Table2[[#This Row],[Patron Group]],$R$10:$R$24,$S$10:$S$24)</f>
        <v>Undergraduate</v>
      </c>
      <c r="E4244" s="1" t="d">
        <v>2023-03-14</v>
      </c>
      <c r="F4244" t="s">
        <v>127</v>
      </c>
      <c r="G4244" t="s">
        <v>2273</v>
      </c>
      <c r="H4244" t="str">
        <f>_xlfn.XLOOKUP(Table2[[#This Row],[Unique BarCode]],$N$10:$N$37,$O$10:$O$37)</f>
        <v>ChromeBook</v>
      </c>
      <c r="I4244" t="str">
        <f>_xlfn.XLOOKUP(Table2[[#This Row],[Unique BarCode]],$N$10:$N$37,$P$10:$P$37)</f>
        <v>Device</v>
      </c>
      <c r="J4244" t="s">
        <v>128</v>
      </c>
      <c r="K4244" t="s">
        <v>129</v>
      </c>
      <c r="L4244">
        <v>1</v>
      </c>
    </row>
    <row r="4245" spans="1:12" x14ac:dyDescent="0.2">
      <c r="A4245" s="1" t="d">
        <v>2023-03-07</v>
      </c>
      <c r="B4245" s="45">
        <v>-1</v>
      </c>
      <c r="C4245" t="s">
        <v>77</v>
      </c>
      <c r="D4245" t="str">
        <f>_xlfn.XLOOKUP(Table2[[#This Row],[Patron Group]],$R$10:$R$24,$S$10:$S$24)</f>
        <v>Undergraduate</v>
      </c>
      <c r="E4245" s="1" t="d">
        <v>2023-03-14</v>
      </c>
      <c r="F4245" t="s">
        <v>1279</v>
      </c>
      <c r="G4245" t="s">
        <v>2274</v>
      </c>
      <c r="H4245" t="str">
        <f>_xlfn.XLOOKUP(Table2[[#This Row],[Unique BarCode]],$N$10:$N$37,$O$10:$O$37)</f>
        <v>MacBook</v>
      </c>
      <c r="I4245" t="str">
        <f>_xlfn.XLOOKUP(Table2[[#This Row],[Unique BarCode]],$N$10:$N$37,$P$10:$P$37)</f>
        <v>Device</v>
      </c>
      <c r="J4245" t="s">
        <v>8</v>
      </c>
      <c r="K4245" t="s">
        <v>1279</v>
      </c>
      <c r="L4245">
        <v>1</v>
      </c>
    </row>
    <row r="4246" spans="1:12" x14ac:dyDescent="0.2">
      <c r="A4246" s="1" t="d">
        <v>2023-03-07</v>
      </c>
      <c r="B4246" s="45">
        <v>-1</v>
      </c>
      <c r="C4246" t="s">
        <v>77</v>
      </c>
      <c r="D4246" t="str">
        <f>_xlfn.XLOOKUP(Table2[[#This Row],[Patron Group]],$R$10:$R$24,$S$10:$S$24)</f>
        <v>Undergraduate</v>
      </c>
      <c r="E4246" s="1" t="d">
        <v>2023-03-14</v>
      </c>
      <c r="F4246" t="s">
        <v>1451</v>
      </c>
      <c r="G4246" t="s">
        <v>2274</v>
      </c>
      <c r="H4246" t="str">
        <f>_xlfn.XLOOKUP(Table2[[#This Row],[Unique BarCode]],$N$10:$N$37,$O$10:$O$37)</f>
        <v>MacBook</v>
      </c>
      <c r="I4246" t="str">
        <f>_xlfn.XLOOKUP(Table2[[#This Row],[Unique BarCode]],$N$10:$N$37,$P$10:$P$37)</f>
        <v>Device</v>
      </c>
      <c r="J4246" t="s">
        <v>8</v>
      </c>
      <c r="K4246" t="s">
        <v>1451</v>
      </c>
      <c r="L4246">
        <v>1</v>
      </c>
    </row>
    <row r="4247" spans="1:12" x14ac:dyDescent="0.2">
      <c r="A4247" s="1" t="d">
        <v>2023-03-07</v>
      </c>
      <c r="B4247" s="45">
        <v>-1</v>
      </c>
      <c r="C4247" t="s">
        <v>77</v>
      </c>
      <c r="D4247" t="str">
        <f>_xlfn.XLOOKUP(Table2[[#This Row],[Patron Group]],$R$10:$R$24,$S$10:$S$24)</f>
        <v>Undergraduate</v>
      </c>
      <c r="E4247" s="1" t="d">
        <v>2023-03-14</v>
      </c>
      <c r="F4247" t="s">
        <v>2069</v>
      </c>
      <c r="G4247" t="s">
        <v>2275</v>
      </c>
      <c r="H4247" t="str">
        <f>_xlfn.XLOOKUP(Table2[[#This Row],[Unique BarCode]],$N$10:$N$37,$O$10:$O$37)</f>
        <v>iPad</v>
      </c>
      <c r="I4247" t="str">
        <f>_xlfn.XLOOKUP(Table2[[#This Row],[Unique BarCode]],$N$10:$N$37,$P$10:$P$37)</f>
        <v>Device</v>
      </c>
      <c r="J4247" t="s">
        <v>8</v>
      </c>
      <c r="K4247" t="s">
        <v>2070</v>
      </c>
      <c r="L4247">
        <v>1</v>
      </c>
    </row>
    <row r="4248" spans="1:12" x14ac:dyDescent="0.2">
      <c r="A4248" s="1" t="d">
        <v>2023-03-07</v>
      </c>
      <c r="B4248" s="45">
        <v>-1</v>
      </c>
      <c r="C4248" t="s">
        <v>77</v>
      </c>
      <c r="D4248" t="str">
        <f>_xlfn.XLOOKUP(Table2[[#This Row],[Patron Group]],$R$10:$R$24,$S$10:$S$24)</f>
        <v>Undergraduate</v>
      </c>
      <c r="E4248" s="1" t="d">
        <v>2023-03-14</v>
      </c>
      <c r="F4248" t="s">
        <v>2056</v>
      </c>
      <c r="G4248" t="s">
        <v>2275</v>
      </c>
      <c r="H4248" t="str">
        <f>_xlfn.XLOOKUP(Table2[[#This Row],[Unique BarCode]],$N$10:$N$37,$O$10:$O$37)</f>
        <v>iPad</v>
      </c>
      <c r="I4248" t="str">
        <f>_xlfn.XLOOKUP(Table2[[#This Row],[Unique BarCode]],$N$10:$N$37,$P$10:$P$37)</f>
        <v>Device</v>
      </c>
      <c r="J4248" t="s">
        <v>8</v>
      </c>
      <c r="K4248" t="s">
        <v>2057</v>
      </c>
      <c r="L4248">
        <v>1</v>
      </c>
    </row>
    <row r="4249" spans="1:12" x14ac:dyDescent="0.2">
      <c r="A4249" s="1" t="d">
        <v>2023-03-07</v>
      </c>
      <c r="B4249" s="45">
        <v>-1</v>
      </c>
      <c r="C4249" t="s">
        <v>77</v>
      </c>
      <c r="D4249" t="str">
        <f>_xlfn.XLOOKUP(Table2[[#This Row],[Patron Group]],$R$10:$R$24,$S$10:$S$24)</f>
        <v>Undergraduate</v>
      </c>
      <c r="E4249" s="1" t="d">
        <v>2023-03-14</v>
      </c>
      <c r="F4249" t="s">
        <v>2060</v>
      </c>
      <c r="G4249" t="s">
        <v>2275</v>
      </c>
      <c r="H4249" t="str">
        <f>_xlfn.XLOOKUP(Table2[[#This Row],[Unique BarCode]],$N$10:$N$37,$O$10:$O$37)</f>
        <v>iPad</v>
      </c>
      <c r="I4249" t="str">
        <f>_xlfn.XLOOKUP(Table2[[#This Row],[Unique BarCode]],$N$10:$N$37,$P$10:$P$37)</f>
        <v>Device</v>
      </c>
      <c r="J4249" t="s">
        <v>8</v>
      </c>
      <c r="K4249" t="s">
        <v>2061</v>
      </c>
      <c r="L4249">
        <v>1</v>
      </c>
    </row>
    <row r="4250" spans="1:12" x14ac:dyDescent="0.2">
      <c r="A4250" s="1" t="d">
        <v>2023-03-07</v>
      </c>
      <c r="B4250" s="45">
        <v>-1</v>
      </c>
      <c r="C4250" t="s">
        <v>77</v>
      </c>
      <c r="D4250" t="str">
        <f>_xlfn.XLOOKUP(Table2[[#This Row],[Patron Group]],$R$10:$R$24,$S$10:$S$24)</f>
        <v>Undergraduate</v>
      </c>
      <c r="E4250" s="1" t="d">
        <v>2023-03-14</v>
      </c>
      <c r="F4250" t="s">
        <v>1933</v>
      </c>
      <c r="G4250" t="s">
        <v>2263</v>
      </c>
      <c r="H4250" t="str">
        <f>_xlfn.XLOOKUP(Table2[[#This Row],[Unique BarCode]],$N$10:$N$37,$O$10:$O$37)</f>
        <v>HP Laptop</v>
      </c>
      <c r="I4250" t="str">
        <f>_xlfn.XLOOKUP(Table2[[#This Row],[Unique BarCode]],$N$10:$N$37,$P$10:$P$37)</f>
        <v>Device</v>
      </c>
      <c r="J4250" t="s">
        <v>8</v>
      </c>
      <c r="K4250" t="s">
        <v>1138</v>
      </c>
      <c r="L4250">
        <v>1</v>
      </c>
    </row>
    <row r="4251" spans="1:12" x14ac:dyDescent="0.2">
      <c r="A4251" s="1" t="d">
        <v>2023-03-07</v>
      </c>
      <c r="B4251" s="45">
        <v>-1</v>
      </c>
      <c r="C4251" t="s">
        <v>77</v>
      </c>
      <c r="D4251" t="str">
        <f>_xlfn.XLOOKUP(Table2[[#This Row],[Patron Group]],$R$10:$R$24,$S$10:$S$24)</f>
        <v>Undergraduate</v>
      </c>
      <c r="E4251" s="1" t="d">
        <v>2023-03-14</v>
      </c>
      <c r="F4251" t="s">
        <v>1866</v>
      </c>
      <c r="G4251" t="s">
        <v>2263</v>
      </c>
      <c r="H4251" t="str">
        <f>_xlfn.XLOOKUP(Table2[[#This Row],[Unique BarCode]],$N$10:$N$37,$O$10:$O$37)</f>
        <v>HP Laptop</v>
      </c>
      <c r="I4251" t="str">
        <f>_xlfn.XLOOKUP(Table2[[#This Row],[Unique BarCode]],$N$10:$N$37,$P$10:$P$37)</f>
        <v>Device</v>
      </c>
      <c r="J4251" t="s">
        <v>8</v>
      </c>
      <c r="K4251" t="s">
        <v>61</v>
      </c>
      <c r="L4251">
        <v>1</v>
      </c>
    </row>
    <row r="4252" spans="1:12" x14ac:dyDescent="0.2">
      <c r="A4252" s="1" t="d">
        <v>2023-03-07</v>
      </c>
      <c r="B4252" s="45">
        <v>-1</v>
      </c>
      <c r="C4252" t="s">
        <v>77</v>
      </c>
      <c r="D4252" t="str">
        <f>_xlfn.XLOOKUP(Table2[[#This Row],[Patron Group]],$R$10:$R$24,$S$10:$S$24)</f>
        <v>Undergraduate</v>
      </c>
      <c r="E4252" s="1" t="d">
        <v>2023-03-14</v>
      </c>
      <c r="F4252" t="s">
        <v>299</v>
      </c>
      <c r="G4252" t="s">
        <v>2263</v>
      </c>
      <c r="H4252" t="str">
        <f>_xlfn.XLOOKUP(Table2[[#This Row],[Unique BarCode]],$N$10:$N$37,$O$10:$O$37)</f>
        <v>HP Laptop</v>
      </c>
      <c r="I4252" t="str">
        <f>_xlfn.XLOOKUP(Table2[[#This Row],[Unique BarCode]],$N$10:$N$37,$P$10:$P$37)</f>
        <v>Device</v>
      </c>
      <c r="J4252" t="s">
        <v>8</v>
      </c>
      <c r="K4252" t="s">
        <v>300</v>
      </c>
      <c r="L4252">
        <v>1</v>
      </c>
    </row>
    <row r="4253" spans="1:12" x14ac:dyDescent="0.2">
      <c r="A4253" s="1" t="d">
        <v>2023-03-07</v>
      </c>
      <c r="B4253" s="45">
        <v>-1</v>
      </c>
      <c r="C4253" t="s">
        <v>77</v>
      </c>
      <c r="D4253" t="str">
        <f>_xlfn.XLOOKUP(Table2[[#This Row],[Patron Group]],$R$10:$R$24,$S$10:$S$24)</f>
        <v>Undergraduate</v>
      </c>
      <c r="E4253" s="1" t="d">
        <v>2023-03-14</v>
      </c>
      <c r="F4253" t="s">
        <v>522</v>
      </c>
      <c r="G4253" t="s">
        <v>2263</v>
      </c>
      <c r="H4253" t="str">
        <f>_xlfn.XLOOKUP(Table2[[#This Row],[Unique BarCode]],$N$10:$N$37,$O$10:$O$37)</f>
        <v>HP Laptop</v>
      </c>
      <c r="I4253" t="str">
        <f>_xlfn.XLOOKUP(Table2[[#This Row],[Unique BarCode]],$N$10:$N$37,$P$10:$P$37)</f>
        <v>Device</v>
      </c>
      <c r="J4253" t="s">
        <v>8</v>
      </c>
      <c r="K4253" t="s">
        <v>523</v>
      </c>
      <c r="L4253">
        <v>1</v>
      </c>
    </row>
    <row r="4254" spans="1:12" x14ac:dyDescent="0.2">
      <c r="A4254" s="1" t="d">
        <v>2023-03-07</v>
      </c>
      <c r="B4254" s="45">
        <v>-1</v>
      </c>
      <c r="C4254" t="s">
        <v>77</v>
      </c>
      <c r="D4254" t="str">
        <f>_xlfn.XLOOKUP(Table2[[#This Row],[Patron Group]],$R$10:$R$24,$S$10:$S$24)</f>
        <v>Undergraduate</v>
      </c>
      <c r="E4254" s="1" t="d">
        <v>2023-03-16</v>
      </c>
      <c r="F4254" t="s">
        <v>65</v>
      </c>
      <c r="G4254" t="s">
        <v>2275</v>
      </c>
      <c r="H4254" t="str">
        <f>_xlfn.XLOOKUP(Table2[[#This Row],[Unique BarCode]],$N$10:$N$37,$O$10:$O$37)</f>
        <v>iPad</v>
      </c>
      <c r="I4254" t="str">
        <f>_xlfn.XLOOKUP(Table2[[#This Row],[Unique BarCode]],$N$10:$N$37,$P$10:$P$37)</f>
        <v>Device</v>
      </c>
      <c r="J4254" t="s">
        <v>8</v>
      </c>
      <c r="L4254">
        <v>1</v>
      </c>
    </row>
    <row r="4255" spans="1:12" x14ac:dyDescent="0.2">
      <c r="A4255" s="1" t="d">
        <v>2023-03-07</v>
      </c>
      <c r="B4255" s="45">
        <v>-1</v>
      </c>
      <c r="C4255" t="s">
        <v>77</v>
      </c>
      <c r="D4255" t="str">
        <f>_xlfn.XLOOKUP(Table2[[#This Row],[Patron Group]],$R$10:$R$24,$S$10:$S$24)</f>
        <v>Undergraduate</v>
      </c>
      <c r="E4255" s="1" t="d">
        <v>2023-03-19</v>
      </c>
      <c r="F4255" t="s">
        <v>1827</v>
      </c>
      <c r="G4255" t="s">
        <v>2274</v>
      </c>
      <c r="H4255" t="str">
        <f>_xlfn.XLOOKUP(Table2[[#This Row],[Unique BarCode]],$N$10:$N$37,$O$10:$O$37)</f>
        <v>MacBook</v>
      </c>
      <c r="I4255" t="str">
        <f>_xlfn.XLOOKUP(Table2[[#This Row],[Unique BarCode]],$N$10:$N$37,$P$10:$P$37)</f>
        <v>Device</v>
      </c>
      <c r="J4255" t="s">
        <v>8</v>
      </c>
      <c r="K4255" t="s">
        <v>1827</v>
      </c>
      <c r="L4255">
        <v>1</v>
      </c>
    </row>
    <row r="4256" spans="1:12" x14ac:dyDescent="0.2">
      <c r="A4256" s="1" t="d">
        <v>2023-03-07</v>
      </c>
      <c r="B4256" s="45">
        <v>-1</v>
      </c>
      <c r="C4256" t="s">
        <v>77</v>
      </c>
      <c r="D4256" t="str">
        <f>_xlfn.XLOOKUP(Table2[[#This Row],[Patron Group]],$R$10:$R$24,$S$10:$S$24)</f>
        <v>Undergraduate</v>
      </c>
      <c r="E4256" s="1" t="d">
        <v>2023-03-20</v>
      </c>
      <c r="F4256" t="s">
        <v>516</v>
      </c>
      <c r="G4256" t="s">
        <v>2274</v>
      </c>
      <c r="H4256" t="str">
        <f>_xlfn.XLOOKUP(Table2[[#This Row],[Unique BarCode]],$N$10:$N$37,$O$10:$O$37)</f>
        <v>MacBook</v>
      </c>
      <c r="I4256" t="str">
        <f>_xlfn.XLOOKUP(Table2[[#This Row],[Unique BarCode]],$N$10:$N$37,$P$10:$P$37)</f>
        <v>Device</v>
      </c>
      <c r="J4256" t="s">
        <v>8</v>
      </c>
      <c r="K4256" t="s">
        <v>517</v>
      </c>
      <c r="L4256">
        <v>1</v>
      </c>
    </row>
    <row r="4257" spans="1:12" x14ac:dyDescent="0.2">
      <c r="A4257" s="1" t="d">
        <v>2023-03-07</v>
      </c>
      <c r="B4257" s="45">
        <v>-1</v>
      </c>
      <c r="C4257" t="s">
        <v>77</v>
      </c>
      <c r="D4257" t="str">
        <f>_xlfn.XLOOKUP(Table2[[#This Row],[Patron Group]],$R$10:$R$24,$S$10:$S$24)</f>
        <v>Undergraduate</v>
      </c>
      <c r="E4257" s="1" t="d">
        <v>2023-03-20</v>
      </c>
      <c r="F4257" t="s">
        <v>2022</v>
      </c>
      <c r="G4257" t="s">
        <v>2275</v>
      </c>
      <c r="H4257" t="str">
        <f>_xlfn.XLOOKUP(Table2[[#This Row],[Unique BarCode]],$N$10:$N$37,$O$10:$O$37)</f>
        <v>iPad</v>
      </c>
      <c r="I4257" t="str">
        <f>_xlfn.XLOOKUP(Table2[[#This Row],[Unique BarCode]],$N$10:$N$37,$P$10:$P$37)</f>
        <v>Device</v>
      </c>
      <c r="J4257" t="s">
        <v>8</v>
      </c>
      <c r="K4257" t="s">
        <v>2023</v>
      </c>
      <c r="L4257">
        <v>1</v>
      </c>
    </row>
    <row r="4258" spans="1:12" x14ac:dyDescent="0.2">
      <c r="A4258" s="1" t="d">
        <v>2023-03-07</v>
      </c>
      <c r="B4258" s="45">
        <v>-1</v>
      </c>
      <c r="C4258" t="s">
        <v>77</v>
      </c>
      <c r="D4258" t="str">
        <f>_xlfn.XLOOKUP(Table2[[#This Row],[Patron Group]],$R$10:$R$24,$S$10:$S$24)</f>
        <v>Undergraduate</v>
      </c>
      <c r="E4258" s="1" t="d">
        <v>2023-03-20</v>
      </c>
      <c r="F4258" t="s">
        <v>2048</v>
      </c>
      <c r="G4258" t="s">
        <v>2275</v>
      </c>
      <c r="H4258" t="str">
        <f>_xlfn.XLOOKUP(Table2[[#This Row],[Unique BarCode]],$N$10:$N$37,$O$10:$O$37)</f>
        <v>iPad</v>
      </c>
      <c r="I4258" t="str">
        <f>_xlfn.XLOOKUP(Table2[[#This Row],[Unique BarCode]],$N$10:$N$37,$P$10:$P$37)</f>
        <v>Device</v>
      </c>
      <c r="J4258" t="s">
        <v>8</v>
      </c>
      <c r="K4258" t="s">
        <v>2049</v>
      </c>
      <c r="L4258">
        <v>1</v>
      </c>
    </row>
    <row r="4259" spans="1:12" x14ac:dyDescent="0.2">
      <c r="A4259" s="1" t="d">
        <v>2023-03-07</v>
      </c>
      <c r="B4259" s="45">
        <v>-1</v>
      </c>
      <c r="C4259" t="s">
        <v>77</v>
      </c>
      <c r="D4259" t="str">
        <f>_xlfn.XLOOKUP(Table2[[#This Row],[Patron Group]],$R$10:$R$24,$S$10:$S$24)</f>
        <v>Undergraduate</v>
      </c>
      <c r="E4259" s="1" t="d">
        <v>2023-03-20</v>
      </c>
      <c r="F4259" t="s">
        <v>2071</v>
      </c>
      <c r="G4259" t="s">
        <v>2263</v>
      </c>
      <c r="H4259" t="str">
        <f>_xlfn.XLOOKUP(Table2[[#This Row],[Unique BarCode]],$N$10:$N$37,$O$10:$O$37)</f>
        <v>HP Laptop</v>
      </c>
      <c r="I4259" t="str">
        <f>_xlfn.XLOOKUP(Table2[[#This Row],[Unique BarCode]],$N$10:$N$37,$P$10:$P$37)</f>
        <v>Device</v>
      </c>
      <c r="J4259" t="s">
        <v>8</v>
      </c>
      <c r="K4259" t="s">
        <v>1484</v>
      </c>
      <c r="L4259">
        <v>1</v>
      </c>
    </row>
    <row r="4260" spans="1:12" x14ac:dyDescent="0.2">
      <c r="A4260" s="1" t="d">
        <v>2023-03-07</v>
      </c>
      <c r="B4260" s="45">
        <v>-1</v>
      </c>
      <c r="C4260" t="s">
        <v>77</v>
      </c>
      <c r="D4260" t="str">
        <f>_xlfn.XLOOKUP(Table2[[#This Row],[Patron Group]],$R$10:$R$24,$S$10:$S$24)</f>
        <v>Undergraduate</v>
      </c>
      <c r="E4260" s="1" t="d">
        <v>2023-03-21</v>
      </c>
      <c r="F4260" t="s">
        <v>827</v>
      </c>
      <c r="G4260" t="s">
        <v>2274</v>
      </c>
      <c r="H4260" t="str">
        <f>_xlfn.XLOOKUP(Table2[[#This Row],[Unique BarCode]],$N$10:$N$37,$O$10:$O$37)</f>
        <v>MacBook</v>
      </c>
      <c r="I4260" t="str">
        <f>_xlfn.XLOOKUP(Table2[[#This Row],[Unique BarCode]],$N$10:$N$37,$P$10:$P$37)</f>
        <v>Device</v>
      </c>
      <c r="J4260" t="s">
        <v>8</v>
      </c>
      <c r="K4260" t="s">
        <v>828</v>
      </c>
      <c r="L4260">
        <v>1</v>
      </c>
    </row>
    <row r="4261" spans="1:12" x14ac:dyDescent="0.2">
      <c r="A4261" s="1" t="d">
        <v>2023-03-07</v>
      </c>
      <c r="B4261" s="45">
        <v>-1</v>
      </c>
      <c r="C4261" t="s">
        <v>77</v>
      </c>
      <c r="D4261" t="str">
        <f>_xlfn.XLOOKUP(Table2[[#This Row],[Patron Group]],$R$10:$R$24,$S$10:$S$24)</f>
        <v>Undergraduate</v>
      </c>
      <c r="E4261" s="1" t="d">
        <v>2023-03-21</v>
      </c>
      <c r="F4261" t="s">
        <v>1745</v>
      </c>
      <c r="G4261" t="s">
        <v>2274</v>
      </c>
      <c r="H4261" t="str">
        <f>_xlfn.XLOOKUP(Table2[[#This Row],[Unique BarCode]],$N$10:$N$37,$O$10:$O$37)</f>
        <v>MacBook</v>
      </c>
      <c r="I4261" t="str">
        <f>_xlfn.XLOOKUP(Table2[[#This Row],[Unique BarCode]],$N$10:$N$37,$P$10:$P$37)</f>
        <v>Device</v>
      </c>
      <c r="J4261" t="s">
        <v>8</v>
      </c>
      <c r="K4261" t="s">
        <v>1746</v>
      </c>
      <c r="L4261">
        <v>1</v>
      </c>
    </row>
    <row r="4262" spans="1:12" x14ac:dyDescent="0.2">
      <c r="A4262" s="1" t="d">
        <v>2023-03-07</v>
      </c>
      <c r="B4262" s="45">
        <v>-1</v>
      </c>
      <c r="C4262" t="s">
        <v>77</v>
      </c>
      <c r="D4262" t="str">
        <f>_xlfn.XLOOKUP(Table2[[#This Row],[Patron Group]],$R$10:$R$24,$S$10:$S$24)</f>
        <v>Undergraduate</v>
      </c>
      <c r="E4262" s="1" t="d">
        <v>2023-03-21</v>
      </c>
      <c r="F4262" t="s">
        <v>1782</v>
      </c>
      <c r="G4262" t="s">
        <v>2274</v>
      </c>
      <c r="H4262" t="str">
        <f>_xlfn.XLOOKUP(Table2[[#This Row],[Unique BarCode]],$N$10:$N$37,$O$10:$O$37)</f>
        <v>MacBook</v>
      </c>
      <c r="I4262" t="str">
        <f>_xlfn.XLOOKUP(Table2[[#This Row],[Unique BarCode]],$N$10:$N$37,$P$10:$P$37)</f>
        <v>Device</v>
      </c>
      <c r="J4262" t="s">
        <v>8</v>
      </c>
      <c r="K4262" t="s">
        <v>1783</v>
      </c>
      <c r="L4262">
        <v>1</v>
      </c>
    </row>
    <row r="4263" spans="1:12" x14ac:dyDescent="0.2">
      <c r="A4263" s="1" t="d">
        <v>2023-03-07</v>
      </c>
      <c r="B4263" s="45">
        <v>-1</v>
      </c>
      <c r="C4263" t="s">
        <v>77</v>
      </c>
      <c r="D4263" t="str">
        <f>_xlfn.XLOOKUP(Table2[[#This Row],[Patron Group]],$R$10:$R$24,$S$10:$S$24)</f>
        <v>Undergraduate</v>
      </c>
      <c r="E4263" s="1" t="d">
        <v>2023-03-21</v>
      </c>
      <c r="F4263" t="s">
        <v>693</v>
      </c>
      <c r="G4263" t="s">
        <v>2274</v>
      </c>
      <c r="H4263" t="str">
        <f>_xlfn.XLOOKUP(Table2[[#This Row],[Unique BarCode]],$N$10:$N$37,$O$10:$O$37)</f>
        <v>MacBook</v>
      </c>
      <c r="I4263" t="str">
        <f>_xlfn.XLOOKUP(Table2[[#This Row],[Unique BarCode]],$N$10:$N$37,$P$10:$P$37)</f>
        <v>Device</v>
      </c>
      <c r="J4263" t="s">
        <v>8</v>
      </c>
      <c r="K4263" t="s">
        <v>694</v>
      </c>
      <c r="L4263">
        <v>1</v>
      </c>
    </row>
    <row r="4264" spans="1:12" x14ac:dyDescent="0.2">
      <c r="A4264" s="1" t="d">
        <v>2023-03-07</v>
      </c>
      <c r="B4264" s="45">
        <v>-1</v>
      </c>
      <c r="C4264" t="s">
        <v>77</v>
      </c>
      <c r="D4264" t="str">
        <f>_xlfn.XLOOKUP(Table2[[#This Row],[Patron Group]],$R$10:$R$24,$S$10:$S$24)</f>
        <v>Undergraduate</v>
      </c>
      <c r="E4264" s="1" t="d">
        <v>2023-03-21</v>
      </c>
      <c r="F4264" t="s">
        <v>621</v>
      </c>
      <c r="G4264" t="s">
        <v>2274</v>
      </c>
      <c r="H4264" t="str">
        <f>_xlfn.XLOOKUP(Table2[[#This Row],[Unique BarCode]],$N$10:$N$37,$O$10:$O$37)</f>
        <v>MacBook</v>
      </c>
      <c r="I4264" t="str">
        <f>_xlfn.XLOOKUP(Table2[[#This Row],[Unique BarCode]],$N$10:$N$37,$P$10:$P$37)</f>
        <v>Device</v>
      </c>
      <c r="J4264" t="s">
        <v>8</v>
      </c>
      <c r="K4264" t="s">
        <v>622</v>
      </c>
      <c r="L4264">
        <v>1</v>
      </c>
    </row>
    <row r="4265" spans="1:12" x14ac:dyDescent="0.2">
      <c r="A4265" s="1" t="d">
        <v>2023-03-07</v>
      </c>
      <c r="B4265" s="45">
        <v>-1</v>
      </c>
      <c r="C4265" t="s">
        <v>77</v>
      </c>
      <c r="D4265" t="str">
        <f>_xlfn.XLOOKUP(Table2[[#This Row],[Patron Group]],$R$10:$R$24,$S$10:$S$24)</f>
        <v>Undergraduate</v>
      </c>
      <c r="E4265" s="1" t="d">
        <v>2023-03-21</v>
      </c>
      <c r="F4265" t="s">
        <v>1482</v>
      </c>
      <c r="G4265" t="s">
        <v>2274</v>
      </c>
      <c r="H4265" t="str">
        <f>_xlfn.XLOOKUP(Table2[[#This Row],[Unique BarCode]],$N$10:$N$37,$O$10:$O$37)</f>
        <v>MacBook</v>
      </c>
      <c r="I4265" t="str">
        <f>_xlfn.XLOOKUP(Table2[[#This Row],[Unique BarCode]],$N$10:$N$37,$P$10:$P$37)</f>
        <v>Device</v>
      </c>
      <c r="J4265" t="s">
        <v>8</v>
      </c>
      <c r="K4265" t="s">
        <v>1482</v>
      </c>
      <c r="L4265">
        <v>1</v>
      </c>
    </row>
    <row r="4266" spans="1:12" x14ac:dyDescent="0.2">
      <c r="A4266" s="1" t="d">
        <v>2023-03-07</v>
      </c>
      <c r="B4266" s="45">
        <v>-1</v>
      </c>
      <c r="C4266" t="s">
        <v>77</v>
      </c>
      <c r="D4266" t="str">
        <f>_xlfn.XLOOKUP(Table2[[#This Row],[Patron Group]],$R$10:$R$24,$S$10:$S$24)</f>
        <v>Undergraduate</v>
      </c>
      <c r="E4266" s="1" t="d">
        <v>2023-03-21</v>
      </c>
      <c r="F4266" t="s">
        <v>520</v>
      </c>
      <c r="G4266" t="s">
        <v>2274</v>
      </c>
      <c r="H4266" t="str">
        <f>_xlfn.XLOOKUP(Table2[[#This Row],[Unique BarCode]],$N$10:$N$37,$O$10:$O$37)</f>
        <v>MacBook</v>
      </c>
      <c r="I4266" t="str">
        <f>_xlfn.XLOOKUP(Table2[[#This Row],[Unique BarCode]],$N$10:$N$37,$P$10:$P$37)</f>
        <v>Device</v>
      </c>
      <c r="J4266" t="s">
        <v>8</v>
      </c>
      <c r="K4266" t="s">
        <v>520</v>
      </c>
      <c r="L4266">
        <v>1</v>
      </c>
    </row>
    <row r="4267" spans="1:12" x14ac:dyDescent="0.2">
      <c r="A4267" s="1" t="d">
        <v>2023-03-07</v>
      </c>
      <c r="B4267" s="45">
        <v>-1</v>
      </c>
      <c r="C4267" t="s">
        <v>77</v>
      </c>
      <c r="D4267" t="str">
        <f>_xlfn.XLOOKUP(Table2[[#This Row],[Patron Group]],$R$10:$R$24,$S$10:$S$24)</f>
        <v>Undergraduate</v>
      </c>
      <c r="E4267" s="1" t="d">
        <v>2023-03-21</v>
      </c>
      <c r="F4267" t="s">
        <v>1784</v>
      </c>
      <c r="G4267" t="s">
        <v>2274</v>
      </c>
      <c r="H4267" t="str">
        <f>_xlfn.XLOOKUP(Table2[[#This Row],[Unique BarCode]],$N$10:$N$37,$O$10:$O$37)</f>
        <v>MacBook</v>
      </c>
      <c r="I4267" t="str">
        <f>_xlfn.XLOOKUP(Table2[[#This Row],[Unique BarCode]],$N$10:$N$37,$P$10:$P$37)</f>
        <v>Device</v>
      </c>
      <c r="J4267" t="s">
        <v>8</v>
      </c>
      <c r="K4267" t="s">
        <v>1784</v>
      </c>
      <c r="L4267">
        <v>1</v>
      </c>
    </row>
    <row r="4268" spans="1:12" x14ac:dyDescent="0.2">
      <c r="A4268" s="1" t="d">
        <v>2023-03-07</v>
      </c>
      <c r="B4268" s="45">
        <v>-1</v>
      </c>
      <c r="C4268" t="s">
        <v>77</v>
      </c>
      <c r="D4268" t="str">
        <f>_xlfn.XLOOKUP(Table2[[#This Row],[Patron Group]],$R$10:$R$24,$S$10:$S$24)</f>
        <v>Undergraduate</v>
      </c>
      <c r="E4268" s="1" t="d">
        <v>2023-03-21</v>
      </c>
      <c r="F4268" t="s">
        <v>1694</v>
      </c>
      <c r="G4268" t="s">
        <v>2275</v>
      </c>
      <c r="H4268" t="str">
        <f>_xlfn.XLOOKUP(Table2[[#This Row],[Unique BarCode]],$N$10:$N$37,$O$10:$O$37)</f>
        <v>iPad</v>
      </c>
      <c r="I4268" t="str">
        <f>_xlfn.XLOOKUP(Table2[[#This Row],[Unique BarCode]],$N$10:$N$37,$P$10:$P$37)</f>
        <v>Device</v>
      </c>
      <c r="J4268" t="s">
        <v>8</v>
      </c>
      <c r="K4268" t="s">
        <v>1695</v>
      </c>
      <c r="L4268">
        <v>1</v>
      </c>
    </row>
    <row r="4269" spans="1:12" x14ac:dyDescent="0.2">
      <c r="A4269" s="1" t="d">
        <v>2023-03-07</v>
      </c>
      <c r="B4269" s="45">
        <v>-1</v>
      </c>
      <c r="C4269" t="s">
        <v>77</v>
      </c>
      <c r="D4269" t="str">
        <f>_xlfn.XLOOKUP(Table2[[#This Row],[Patron Group]],$R$10:$R$24,$S$10:$S$24)</f>
        <v>Undergraduate</v>
      </c>
      <c r="E4269" s="1" t="d">
        <v>2023-03-21</v>
      </c>
      <c r="F4269" t="s">
        <v>1547</v>
      </c>
      <c r="G4269" t="s">
        <v>2275</v>
      </c>
      <c r="H4269" t="str">
        <f>_xlfn.XLOOKUP(Table2[[#This Row],[Unique BarCode]],$N$10:$N$37,$O$10:$O$37)</f>
        <v>iPad</v>
      </c>
      <c r="I4269" t="str">
        <f>_xlfn.XLOOKUP(Table2[[#This Row],[Unique BarCode]],$N$10:$N$37,$P$10:$P$37)</f>
        <v>Device</v>
      </c>
      <c r="J4269" t="s">
        <v>8</v>
      </c>
      <c r="K4269" t="s">
        <v>1548</v>
      </c>
      <c r="L4269">
        <v>1</v>
      </c>
    </row>
    <row r="4270" spans="1:12" x14ac:dyDescent="0.2">
      <c r="A4270" s="1" t="d">
        <v>2023-03-07</v>
      </c>
      <c r="B4270" s="45">
        <v>-1</v>
      </c>
      <c r="C4270" t="s">
        <v>77</v>
      </c>
      <c r="D4270" t="str">
        <f>_xlfn.XLOOKUP(Table2[[#This Row],[Patron Group]],$R$10:$R$24,$S$10:$S$24)</f>
        <v>Undergraduate</v>
      </c>
      <c r="E4270" s="1" t="d">
        <v>2023-03-21</v>
      </c>
      <c r="F4270" t="s">
        <v>953</v>
      </c>
      <c r="G4270" t="s">
        <v>2297</v>
      </c>
      <c r="H4270" t="str">
        <f>_xlfn.XLOOKUP(Table2[[#This Row],[Unique BarCode]],$N$10:$N$37,$O$10:$O$37)</f>
        <v>iPad</v>
      </c>
      <c r="I4270" t="str">
        <f>_xlfn.XLOOKUP(Table2[[#This Row],[Unique BarCode]],$N$10:$N$37,$P$10:$P$37)</f>
        <v>Device</v>
      </c>
      <c r="J4270" t="s">
        <v>8</v>
      </c>
      <c r="K4270" t="s">
        <v>954</v>
      </c>
      <c r="L4270">
        <v>1</v>
      </c>
    </row>
    <row r="4271" spans="1:12" x14ac:dyDescent="0.2">
      <c r="A4271" s="1" t="d">
        <v>2023-03-07</v>
      </c>
      <c r="B4271" s="45">
        <v>-1</v>
      </c>
      <c r="C4271" t="s">
        <v>77</v>
      </c>
      <c r="D4271" t="str">
        <f>_xlfn.XLOOKUP(Table2[[#This Row],[Patron Group]],$R$10:$R$24,$S$10:$S$24)</f>
        <v>Undergraduate</v>
      </c>
      <c r="E4271" s="1" t="d">
        <v>2023-03-21</v>
      </c>
      <c r="F4271" t="s">
        <v>2072</v>
      </c>
      <c r="G4271" t="s">
        <v>2263</v>
      </c>
      <c r="H4271" t="str">
        <f>_xlfn.XLOOKUP(Table2[[#This Row],[Unique BarCode]],$N$10:$N$37,$O$10:$O$37)</f>
        <v>HP Laptop</v>
      </c>
      <c r="I4271" t="str">
        <f>_xlfn.XLOOKUP(Table2[[#This Row],[Unique BarCode]],$N$10:$N$37,$P$10:$P$37)</f>
        <v>Device</v>
      </c>
      <c r="J4271" t="s">
        <v>8</v>
      </c>
      <c r="K4271" t="s">
        <v>511</v>
      </c>
      <c r="L4271">
        <v>1</v>
      </c>
    </row>
    <row r="4272" spans="1:12" x14ac:dyDescent="0.2">
      <c r="A4272" s="1" t="d">
        <v>2023-03-07</v>
      </c>
      <c r="B4272" s="45">
        <v>-1</v>
      </c>
      <c r="C4272" t="s">
        <v>77</v>
      </c>
      <c r="D4272" t="str">
        <f>_xlfn.XLOOKUP(Table2[[#This Row],[Patron Group]],$R$10:$R$24,$S$10:$S$24)</f>
        <v>Undergraduate</v>
      </c>
      <c r="E4272" s="1" t="d">
        <v>2023-03-21</v>
      </c>
      <c r="F4272" t="s">
        <v>1785</v>
      </c>
      <c r="G4272" t="s">
        <v>2263</v>
      </c>
      <c r="H4272" t="str">
        <f>_xlfn.XLOOKUP(Table2[[#This Row],[Unique BarCode]],$N$10:$N$37,$O$10:$O$37)</f>
        <v>HP Laptop</v>
      </c>
      <c r="I4272" t="str">
        <f>_xlfn.XLOOKUP(Table2[[#This Row],[Unique BarCode]],$N$10:$N$37,$P$10:$P$37)</f>
        <v>Device</v>
      </c>
      <c r="J4272" t="s">
        <v>8</v>
      </c>
      <c r="K4272" t="s">
        <v>1171</v>
      </c>
      <c r="L4272">
        <v>1</v>
      </c>
    </row>
    <row r="4273" spans="1:12" x14ac:dyDescent="0.2">
      <c r="A4273" s="1" t="d">
        <v>2023-03-07</v>
      </c>
      <c r="B4273" s="45">
        <v>-1</v>
      </c>
      <c r="C4273" t="s">
        <v>77</v>
      </c>
      <c r="D4273" t="str">
        <f>_xlfn.XLOOKUP(Table2[[#This Row],[Patron Group]],$R$10:$R$24,$S$10:$S$24)</f>
        <v>Undergraduate</v>
      </c>
      <c r="E4273" s="1" t="d">
        <v>2023-03-21</v>
      </c>
      <c r="F4273" t="s">
        <v>1761</v>
      </c>
      <c r="G4273" t="s">
        <v>2263</v>
      </c>
      <c r="H4273" t="str">
        <f>_xlfn.XLOOKUP(Table2[[#This Row],[Unique BarCode]],$N$10:$N$37,$O$10:$O$37)</f>
        <v>HP Laptop</v>
      </c>
      <c r="I4273" t="str">
        <f>_xlfn.XLOOKUP(Table2[[#This Row],[Unique BarCode]],$N$10:$N$37,$P$10:$P$37)</f>
        <v>Device</v>
      </c>
      <c r="J4273" t="s">
        <v>8</v>
      </c>
      <c r="K4273" t="s">
        <v>332</v>
      </c>
      <c r="L4273">
        <v>1</v>
      </c>
    </row>
    <row r="4274" spans="1:12" x14ac:dyDescent="0.2">
      <c r="A4274" s="1" t="d">
        <v>2023-03-07</v>
      </c>
      <c r="B4274" s="45">
        <v>-1</v>
      </c>
      <c r="C4274" t="s">
        <v>77</v>
      </c>
      <c r="D4274" t="str">
        <f>_xlfn.XLOOKUP(Table2[[#This Row],[Patron Group]],$R$10:$R$24,$S$10:$S$24)</f>
        <v>Undergraduate</v>
      </c>
      <c r="E4274" s="1" t="d">
        <v>2023-03-21</v>
      </c>
      <c r="F4274" t="s">
        <v>1305</v>
      </c>
      <c r="G4274" t="s">
        <v>2263</v>
      </c>
      <c r="H4274" t="str">
        <f>_xlfn.XLOOKUP(Table2[[#This Row],[Unique BarCode]],$N$10:$N$37,$O$10:$O$37)</f>
        <v>HP Laptop</v>
      </c>
      <c r="I4274" t="str">
        <f>_xlfn.XLOOKUP(Table2[[#This Row],[Unique BarCode]],$N$10:$N$37,$P$10:$P$37)</f>
        <v>Device</v>
      </c>
      <c r="J4274" t="s">
        <v>8</v>
      </c>
      <c r="K4274" t="s">
        <v>1306</v>
      </c>
      <c r="L4274">
        <v>1</v>
      </c>
    </row>
    <row r="4275" spans="1:12" x14ac:dyDescent="0.2">
      <c r="A4275" s="1" t="d">
        <v>2023-03-07</v>
      </c>
      <c r="B4275" s="45">
        <v>5555584800006530</v>
      </c>
      <c r="C4275" t="s">
        <v>77</v>
      </c>
      <c r="D4275" t="str">
        <f>_xlfn.XLOOKUP(Table2[[#This Row],[Patron Group]],$R$10:$R$24,$S$10:$S$24)</f>
        <v>Undergraduate</v>
      </c>
      <c r="E4275" s="1" t="d">
        <v>2023-03-21</v>
      </c>
      <c r="F4275" t="s">
        <v>1677</v>
      </c>
      <c r="G4275" t="s">
        <v>2274</v>
      </c>
      <c r="H4275" t="str">
        <f>_xlfn.XLOOKUP(Table2[[#This Row],[Unique BarCode]],$N$10:$N$37,$O$10:$O$37)</f>
        <v>MacBook</v>
      </c>
      <c r="I4275" t="str">
        <f>_xlfn.XLOOKUP(Table2[[#This Row],[Unique BarCode]],$N$10:$N$37,$P$10:$P$37)</f>
        <v>Device</v>
      </c>
      <c r="J4275" t="s">
        <v>8</v>
      </c>
      <c r="K4275" t="s">
        <v>1677</v>
      </c>
      <c r="L4275">
        <v>1</v>
      </c>
    </row>
    <row r="4276" spans="1:12" x14ac:dyDescent="0.2">
      <c r="A4276" s="1" t="d">
        <v>2023-03-07</v>
      </c>
      <c r="B4276" s="45">
        <v>5566665750006530</v>
      </c>
      <c r="C4276" t="s">
        <v>20</v>
      </c>
      <c r="D4276" t="str">
        <f>_xlfn.XLOOKUP(Table2[[#This Row],[Patron Group]],$R$10:$R$24,$S$10:$S$24)</f>
        <v>Graduate</v>
      </c>
      <c r="E4276" s="1" t="d">
        <v>2023-03-20</v>
      </c>
      <c r="F4276" t="s">
        <v>317</v>
      </c>
      <c r="G4276" t="s">
        <v>2274</v>
      </c>
      <c r="H4276" t="str">
        <f>_xlfn.XLOOKUP(Table2[[#This Row],[Unique BarCode]],$N$10:$N$37,$O$10:$O$37)</f>
        <v>MacBook</v>
      </c>
      <c r="I4276" t="str">
        <f>_xlfn.XLOOKUP(Table2[[#This Row],[Unique BarCode]],$N$10:$N$37,$P$10:$P$37)</f>
        <v>Device</v>
      </c>
      <c r="J4276" t="s">
        <v>8</v>
      </c>
      <c r="K4276" t="s">
        <v>318</v>
      </c>
      <c r="L4276">
        <v>1</v>
      </c>
    </row>
    <row r="4277" spans="1:12" x14ac:dyDescent="0.2">
      <c r="A4277" s="1" t="d">
        <v>2023-03-07</v>
      </c>
      <c r="B4277" s="45">
        <v>6200476150006530</v>
      </c>
      <c r="C4277" t="s">
        <v>20</v>
      </c>
      <c r="D4277" t="str">
        <f>_xlfn.XLOOKUP(Table2[[#This Row],[Patron Group]],$R$10:$R$24,$S$10:$S$24)</f>
        <v>Graduate</v>
      </c>
      <c r="E4277" s="1" t="d">
        <v>2023-03-21</v>
      </c>
      <c r="F4277" t="s">
        <v>631</v>
      </c>
      <c r="G4277" t="s">
        <v>2274</v>
      </c>
      <c r="H4277" t="str">
        <f>_xlfn.XLOOKUP(Table2[[#This Row],[Unique BarCode]],$N$10:$N$37,$O$10:$O$37)</f>
        <v>MacBook</v>
      </c>
      <c r="I4277" t="str">
        <f>_xlfn.XLOOKUP(Table2[[#This Row],[Unique BarCode]],$N$10:$N$37,$P$10:$P$37)</f>
        <v>Device</v>
      </c>
      <c r="J4277" t="s">
        <v>8</v>
      </c>
      <c r="K4277" t="s">
        <v>632</v>
      </c>
      <c r="L4277">
        <v>1</v>
      </c>
    </row>
    <row r="4278" spans="1:12" x14ac:dyDescent="0.2">
      <c r="A4278" s="1" t="d">
        <v>2023-03-08</v>
      </c>
      <c r="B4278" s="45">
        <v>-1</v>
      </c>
      <c r="C4278" t="s">
        <v>1682</v>
      </c>
      <c r="D4278" t="str">
        <f>_xlfn.XLOOKUP(Table2[[#This Row],[Patron Group]],$R$10:$R$24,$S$10:$S$24)</f>
        <v>Graduate</v>
      </c>
      <c r="E4278" s="1" t="d">
        <v>2023-03-08</v>
      </c>
      <c r="F4278" t="s">
        <v>807</v>
      </c>
      <c r="G4278" t="s">
        <v>2266</v>
      </c>
      <c r="H4278" t="str">
        <f>_xlfn.XLOOKUP(Table2[[#This Row],[Unique BarCode]],$N$10:$N$37,$O$10:$O$37)</f>
        <v>Headphones</v>
      </c>
      <c r="I4278" t="str">
        <f>_xlfn.XLOOKUP(Table2[[#This Row],[Unique BarCode]],$N$10:$N$37,$P$10:$P$37)</f>
        <v>Accessory</v>
      </c>
      <c r="J4278" t="s">
        <v>8</v>
      </c>
      <c r="K4278" t="s">
        <v>808</v>
      </c>
      <c r="L4278">
        <v>1</v>
      </c>
    </row>
    <row r="4279" spans="1:12" x14ac:dyDescent="0.2">
      <c r="A4279" s="1" t="d">
        <v>2023-03-08</v>
      </c>
      <c r="B4279" s="45">
        <v>-1</v>
      </c>
      <c r="C4279" t="s">
        <v>20</v>
      </c>
      <c r="D4279" t="str">
        <f>_xlfn.XLOOKUP(Table2[[#This Row],[Patron Group]],$R$10:$R$24,$S$10:$S$24)</f>
        <v>Graduate</v>
      </c>
      <c r="E4279" s="1" t="d">
        <v>2023-03-08</v>
      </c>
      <c r="F4279" t="s">
        <v>1174</v>
      </c>
      <c r="G4279" t="s">
        <v>2281</v>
      </c>
      <c r="H4279" t="str">
        <f>_xlfn.XLOOKUP(Table2[[#This Row],[Unique BarCode]],$N$10:$N$37,$O$10:$O$37)</f>
        <v>HDMIC</v>
      </c>
      <c r="I4279" t="str">
        <f>_xlfn.XLOOKUP(Table2[[#This Row],[Unique BarCode]],$N$10:$N$37,$P$10:$P$37)</f>
        <v>Cable</v>
      </c>
      <c r="J4279" t="s">
        <v>8</v>
      </c>
      <c r="K4279" t="s">
        <v>1175</v>
      </c>
      <c r="L4279">
        <v>1</v>
      </c>
    </row>
    <row r="4280" spans="1:12" x14ac:dyDescent="0.2">
      <c r="A4280" s="1" t="d">
        <v>2023-03-08</v>
      </c>
      <c r="B4280" s="45">
        <v>-1</v>
      </c>
      <c r="C4280" t="s">
        <v>20</v>
      </c>
      <c r="D4280" t="str">
        <f>_xlfn.XLOOKUP(Table2[[#This Row],[Patron Group]],$R$10:$R$24,$S$10:$S$24)</f>
        <v>Graduate</v>
      </c>
      <c r="E4280" s="1" t="d">
        <v>2023-03-08</v>
      </c>
      <c r="F4280" t="s">
        <v>1495</v>
      </c>
      <c r="G4280" t="s">
        <v>2265</v>
      </c>
      <c r="H4280" t="str">
        <f>_xlfn.XLOOKUP(Table2[[#This Row],[Unique BarCode]],$N$10:$N$37,$O$10:$O$37)</f>
        <v>IPHONE</v>
      </c>
      <c r="I4280" t="str">
        <f>_xlfn.XLOOKUP(Table2[[#This Row],[Unique BarCode]],$N$10:$N$37,$P$10:$P$37)</f>
        <v>Charger</v>
      </c>
      <c r="J4280" t="s">
        <v>68</v>
      </c>
      <c r="K4280" t="s">
        <v>1496</v>
      </c>
      <c r="L4280">
        <v>1</v>
      </c>
    </row>
    <row r="4281" spans="1:12" x14ac:dyDescent="0.2">
      <c r="A4281" s="1" t="d">
        <v>2023-03-08</v>
      </c>
      <c r="B4281" s="45">
        <v>-1</v>
      </c>
      <c r="C4281" t="s">
        <v>20</v>
      </c>
      <c r="D4281" t="str">
        <f>_xlfn.XLOOKUP(Table2[[#This Row],[Patron Group]],$R$10:$R$24,$S$10:$S$24)</f>
        <v>Graduate</v>
      </c>
      <c r="E4281" s="1" t="d">
        <v>2023-03-08</v>
      </c>
      <c r="F4281" t="s">
        <v>1254</v>
      </c>
      <c r="G4281" t="s">
        <v>2265</v>
      </c>
      <c r="H4281" t="str">
        <f>_xlfn.XLOOKUP(Table2[[#This Row],[Unique BarCode]],$N$10:$N$37,$O$10:$O$37)</f>
        <v>IPHONE</v>
      </c>
      <c r="I4281" t="str">
        <f>_xlfn.XLOOKUP(Table2[[#This Row],[Unique BarCode]],$N$10:$N$37,$P$10:$P$37)</f>
        <v>Charger</v>
      </c>
      <c r="J4281" t="s">
        <v>49</v>
      </c>
      <c r="K4281" t="s">
        <v>1255</v>
      </c>
      <c r="L4281">
        <v>1</v>
      </c>
    </row>
    <row r="4282" spans="1:12" x14ac:dyDescent="0.2">
      <c r="A4282" s="1" t="d">
        <v>2023-03-08</v>
      </c>
      <c r="B4282" s="45">
        <v>-1</v>
      </c>
      <c r="C4282" t="s">
        <v>20</v>
      </c>
      <c r="D4282" t="str">
        <f>_xlfn.XLOOKUP(Table2[[#This Row],[Patron Group]],$R$10:$R$24,$S$10:$S$24)</f>
        <v>Graduate</v>
      </c>
      <c r="E4282" s="1" t="d">
        <v>2023-03-08</v>
      </c>
      <c r="F4282" t="s">
        <v>218</v>
      </c>
      <c r="G4282" t="s">
        <v>2265</v>
      </c>
      <c r="H4282" t="str">
        <f>_xlfn.XLOOKUP(Table2[[#This Row],[Unique BarCode]],$N$10:$N$37,$O$10:$O$37)</f>
        <v>IPHONE</v>
      </c>
      <c r="I4282" t="str">
        <f>_xlfn.XLOOKUP(Table2[[#This Row],[Unique BarCode]],$N$10:$N$37,$P$10:$P$37)</f>
        <v>Charger</v>
      </c>
      <c r="J4282" t="s">
        <v>49</v>
      </c>
      <c r="K4282" t="s">
        <v>219</v>
      </c>
      <c r="L4282">
        <v>1</v>
      </c>
    </row>
    <row r="4283" spans="1:12" x14ac:dyDescent="0.2">
      <c r="A4283" s="1" t="d">
        <v>2023-03-08</v>
      </c>
      <c r="B4283" s="45">
        <v>-1</v>
      </c>
      <c r="C4283" t="s">
        <v>20</v>
      </c>
      <c r="D4283" t="str">
        <f>_xlfn.XLOOKUP(Table2[[#This Row],[Patron Group]],$R$10:$R$24,$S$10:$S$24)</f>
        <v>Graduate</v>
      </c>
      <c r="E4283" s="1" t="d">
        <v>2023-03-08</v>
      </c>
      <c r="F4283" t="s">
        <v>1314</v>
      </c>
      <c r="G4283" t="s">
        <v>2265</v>
      </c>
      <c r="H4283" t="str">
        <f>_xlfn.XLOOKUP(Table2[[#This Row],[Unique BarCode]],$N$10:$N$37,$O$10:$O$37)</f>
        <v>IPHONE</v>
      </c>
      <c r="I4283" t="str">
        <f>_xlfn.XLOOKUP(Table2[[#This Row],[Unique BarCode]],$N$10:$N$37,$P$10:$P$37)</f>
        <v>Charger</v>
      </c>
      <c r="J4283" t="s">
        <v>8</v>
      </c>
      <c r="K4283" t="s">
        <v>1315</v>
      </c>
      <c r="L4283">
        <v>1</v>
      </c>
    </row>
    <row r="4284" spans="1:12" x14ac:dyDescent="0.2">
      <c r="A4284" s="1" t="d">
        <v>2023-03-08</v>
      </c>
      <c r="B4284" s="45">
        <v>-1</v>
      </c>
      <c r="C4284" t="s">
        <v>20</v>
      </c>
      <c r="D4284" t="str">
        <f>_xlfn.XLOOKUP(Table2[[#This Row],[Patron Group]],$R$10:$R$24,$S$10:$S$24)</f>
        <v>Graduate</v>
      </c>
      <c r="E4284" s="1" t="d">
        <v>2023-03-08</v>
      </c>
      <c r="F4284" t="s">
        <v>433</v>
      </c>
      <c r="G4284" t="s">
        <v>2265</v>
      </c>
      <c r="H4284" t="str">
        <f>_xlfn.XLOOKUP(Table2[[#This Row],[Unique BarCode]],$N$10:$N$37,$O$10:$O$37)</f>
        <v>IPHONE</v>
      </c>
      <c r="I4284" t="str">
        <f>_xlfn.XLOOKUP(Table2[[#This Row],[Unique BarCode]],$N$10:$N$37,$P$10:$P$37)</f>
        <v>Charger</v>
      </c>
      <c r="J4284" t="s">
        <v>8</v>
      </c>
      <c r="K4284" t="s">
        <v>434</v>
      </c>
      <c r="L4284">
        <v>1</v>
      </c>
    </row>
    <row r="4285" spans="1:12" x14ac:dyDescent="0.2">
      <c r="A4285" s="1" t="d">
        <v>2023-03-08</v>
      </c>
      <c r="B4285" s="45">
        <v>-1</v>
      </c>
      <c r="C4285" t="s">
        <v>20</v>
      </c>
      <c r="D4285" t="str">
        <f>_xlfn.XLOOKUP(Table2[[#This Row],[Patron Group]],$R$10:$R$24,$S$10:$S$24)</f>
        <v>Graduate</v>
      </c>
      <c r="E4285" s="1" t="d">
        <v>2023-03-08</v>
      </c>
      <c r="F4285" t="s">
        <v>29</v>
      </c>
      <c r="G4285" t="s">
        <v>2265</v>
      </c>
      <c r="H4285" t="str">
        <f>_xlfn.XLOOKUP(Table2[[#This Row],[Unique BarCode]],$N$10:$N$37,$O$10:$O$37)</f>
        <v>IPHONE</v>
      </c>
      <c r="I4285" t="str">
        <f>_xlfn.XLOOKUP(Table2[[#This Row],[Unique BarCode]],$N$10:$N$37,$P$10:$P$37)</f>
        <v>Charger</v>
      </c>
      <c r="J4285" t="s">
        <v>8</v>
      </c>
      <c r="K4285" t="s">
        <v>30</v>
      </c>
      <c r="L4285">
        <v>1</v>
      </c>
    </row>
    <row r="4286" spans="1:12" x14ac:dyDescent="0.2">
      <c r="A4286" s="1" t="d">
        <v>2023-03-08</v>
      </c>
      <c r="B4286" s="45">
        <v>-1</v>
      </c>
      <c r="C4286" t="s">
        <v>20</v>
      </c>
      <c r="D4286" t="str">
        <f>_xlfn.XLOOKUP(Table2[[#This Row],[Patron Group]],$R$10:$R$24,$S$10:$S$24)</f>
        <v>Graduate</v>
      </c>
      <c r="E4286" s="1" t="d">
        <v>2023-03-08</v>
      </c>
      <c r="F4286" t="s">
        <v>1188</v>
      </c>
      <c r="G4286" t="s">
        <v>2265</v>
      </c>
      <c r="H4286" t="str">
        <f>_xlfn.XLOOKUP(Table2[[#This Row],[Unique BarCode]],$N$10:$N$37,$O$10:$O$37)</f>
        <v>IPHONE</v>
      </c>
      <c r="I4286" t="str">
        <f>_xlfn.XLOOKUP(Table2[[#This Row],[Unique BarCode]],$N$10:$N$37,$P$10:$P$37)</f>
        <v>Charger</v>
      </c>
      <c r="J4286" t="s">
        <v>128</v>
      </c>
      <c r="L4286">
        <v>1</v>
      </c>
    </row>
    <row r="4287" spans="1:12" x14ac:dyDescent="0.2">
      <c r="A4287" s="1" t="d">
        <v>2023-03-08</v>
      </c>
      <c r="B4287" s="45">
        <v>-1</v>
      </c>
      <c r="C4287" t="s">
        <v>20</v>
      </c>
      <c r="D4287" t="str">
        <f>_xlfn.XLOOKUP(Table2[[#This Row],[Patron Group]],$R$10:$R$24,$S$10:$S$24)</f>
        <v>Graduate</v>
      </c>
      <c r="E4287" s="1" t="d">
        <v>2023-03-08</v>
      </c>
      <c r="F4287" t="s">
        <v>1662</v>
      </c>
      <c r="G4287" t="s">
        <v>2265</v>
      </c>
      <c r="H4287" t="str">
        <f>_xlfn.XLOOKUP(Table2[[#This Row],[Unique BarCode]],$N$10:$N$37,$O$10:$O$37)</f>
        <v>IPHONE</v>
      </c>
      <c r="I4287" t="str">
        <f>_xlfn.XLOOKUP(Table2[[#This Row],[Unique BarCode]],$N$10:$N$37,$P$10:$P$37)</f>
        <v>Charger</v>
      </c>
      <c r="J4287" t="s">
        <v>128</v>
      </c>
      <c r="L4287">
        <v>1</v>
      </c>
    </row>
    <row r="4288" spans="1:12" x14ac:dyDescent="0.2">
      <c r="A4288" s="1" t="d">
        <v>2023-03-08</v>
      </c>
      <c r="B4288" s="45">
        <v>-1</v>
      </c>
      <c r="C4288" t="s">
        <v>20</v>
      </c>
      <c r="D4288" t="str">
        <f>_xlfn.XLOOKUP(Table2[[#This Row],[Patron Group]],$R$10:$R$24,$S$10:$S$24)</f>
        <v>Graduate</v>
      </c>
      <c r="E4288" s="1" t="d">
        <v>2023-03-08</v>
      </c>
      <c r="F4288" t="s">
        <v>1621</v>
      </c>
      <c r="G4288" t="s">
        <v>2296</v>
      </c>
      <c r="H4288" t="str">
        <f>_xlfn.XLOOKUP(Table2[[#This Row],[Unique BarCode]],$N$10:$N$37,$O$10:$O$37)</f>
        <v>MACUSBC</v>
      </c>
      <c r="I4288" t="str">
        <f>_xlfn.XLOOKUP(Table2[[#This Row],[Unique BarCode]],$N$10:$N$37,$P$10:$P$37)</f>
        <v>Charger</v>
      </c>
      <c r="J4288" t="s">
        <v>8</v>
      </c>
      <c r="K4288" t="s">
        <v>472</v>
      </c>
      <c r="L4288">
        <v>1</v>
      </c>
    </row>
    <row r="4289" spans="1:12" x14ac:dyDescent="0.2">
      <c r="A4289" s="1" t="d">
        <v>2023-03-08</v>
      </c>
      <c r="B4289" s="45">
        <v>-1</v>
      </c>
      <c r="C4289" t="s">
        <v>20</v>
      </c>
      <c r="D4289" t="str">
        <f>_xlfn.XLOOKUP(Table2[[#This Row],[Patron Group]],$R$10:$R$24,$S$10:$S$24)</f>
        <v>Graduate</v>
      </c>
      <c r="E4289" s="1" t="d">
        <v>2023-03-08</v>
      </c>
      <c r="F4289" t="s">
        <v>1631</v>
      </c>
      <c r="G4289" t="s">
        <v>2296</v>
      </c>
      <c r="H4289" t="str">
        <f>_xlfn.XLOOKUP(Table2[[#This Row],[Unique BarCode]],$N$10:$N$37,$O$10:$O$37)</f>
        <v>MACUSBC</v>
      </c>
      <c r="I4289" t="str">
        <f>_xlfn.XLOOKUP(Table2[[#This Row],[Unique BarCode]],$N$10:$N$37,$P$10:$P$37)</f>
        <v>Charger</v>
      </c>
      <c r="J4289" t="s">
        <v>8</v>
      </c>
      <c r="K4289" t="s">
        <v>277</v>
      </c>
      <c r="L4289">
        <v>1</v>
      </c>
    </row>
    <row r="4290" spans="1:12" x14ac:dyDescent="0.2">
      <c r="A4290" s="1" t="d">
        <v>2023-03-08</v>
      </c>
      <c r="B4290" s="45">
        <v>-1</v>
      </c>
      <c r="C4290" t="s">
        <v>20</v>
      </c>
      <c r="D4290" t="str">
        <f>_xlfn.XLOOKUP(Table2[[#This Row],[Patron Group]],$R$10:$R$24,$S$10:$S$24)</f>
        <v>Graduate</v>
      </c>
      <c r="E4290" s="1" t="d">
        <v>2023-03-08</v>
      </c>
      <c r="F4290" t="s">
        <v>1633</v>
      </c>
      <c r="G4290" t="s">
        <v>2296</v>
      </c>
      <c r="H4290" t="str">
        <f>_xlfn.XLOOKUP(Table2[[#This Row],[Unique BarCode]],$N$10:$N$37,$O$10:$O$37)</f>
        <v>MACUSBC</v>
      </c>
      <c r="I4290" t="str">
        <f>_xlfn.XLOOKUP(Table2[[#This Row],[Unique BarCode]],$N$10:$N$37,$P$10:$P$37)</f>
        <v>Charger</v>
      </c>
      <c r="J4290" t="s">
        <v>8</v>
      </c>
      <c r="K4290" t="s">
        <v>844</v>
      </c>
      <c r="L4290">
        <v>1</v>
      </c>
    </row>
    <row r="4291" spans="1:12" x14ac:dyDescent="0.2">
      <c r="A4291" s="1" t="d">
        <v>2023-03-08</v>
      </c>
      <c r="B4291" s="45">
        <v>-1</v>
      </c>
      <c r="C4291" t="s">
        <v>20</v>
      </c>
      <c r="D4291" t="str">
        <f>_xlfn.XLOOKUP(Table2[[#This Row],[Patron Group]],$R$10:$R$24,$S$10:$S$24)</f>
        <v>Graduate</v>
      </c>
      <c r="E4291" s="1" t="d">
        <v>2023-03-08</v>
      </c>
      <c r="F4291" t="s">
        <v>1634</v>
      </c>
      <c r="G4291" t="s">
        <v>2296</v>
      </c>
      <c r="H4291" t="str">
        <f>_xlfn.XLOOKUP(Table2[[#This Row],[Unique BarCode]],$N$10:$N$37,$O$10:$O$37)</f>
        <v>MACUSBC</v>
      </c>
      <c r="I4291" t="str">
        <f>_xlfn.XLOOKUP(Table2[[#This Row],[Unique BarCode]],$N$10:$N$37,$P$10:$P$37)</f>
        <v>Charger</v>
      </c>
      <c r="J4291" t="s">
        <v>8</v>
      </c>
      <c r="K4291" t="s">
        <v>38</v>
      </c>
      <c r="L4291">
        <v>1</v>
      </c>
    </row>
    <row r="4292" spans="1:12" x14ac:dyDescent="0.2">
      <c r="A4292" s="1" t="d">
        <v>2023-03-08</v>
      </c>
      <c r="B4292" s="45">
        <v>-1</v>
      </c>
      <c r="C4292" t="s">
        <v>20</v>
      </c>
      <c r="D4292" t="str">
        <f>_xlfn.XLOOKUP(Table2[[#This Row],[Patron Group]],$R$10:$R$24,$S$10:$S$24)</f>
        <v>Graduate</v>
      </c>
      <c r="E4292" s="1" t="d">
        <v>2023-03-08</v>
      </c>
      <c r="F4292" t="s">
        <v>1652</v>
      </c>
      <c r="G4292" t="s">
        <v>2296</v>
      </c>
      <c r="H4292" t="str">
        <f>_xlfn.XLOOKUP(Table2[[#This Row],[Unique BarCode]],$N$10:$N$37,$O$10:$O$37)</f>
        <v>MACUSBC</v>
      </c>
      <c r="I4292" t="str">
        <f>_xlfn.XLOOKUP(Table2[[#This Row],[Unique BarCode]],$N$10:$N$37,$P$10:$P$37)</f>
        <v>Charger</v>
      </c>
      <c r="J4292" t="s">
        <v>8</v>
      </c>
      <c r="K4292" t="s">
        <v>40</v>
      </c>
      <c r="L4292">
        <v>1</v>
      </c>
    </row>
    <row r="4293" spans="1:12" x14ac:dyDescent="0.2">
      <c r="A4293" s="1" t="d">
        <v>2023-03-08</v>
      </c>
      <c r="B4293" s="45">
        <v>-1</v>
      </c>
      <c r="C4293" t="s">
        <v>20</v>
      </c>
      <c r="D4293" t="str">
        <f>_xlfn.XLOOKUP(Table2[[#This Row],[Patron Group]],$R$10:$R$24,$S$10:$S$24)</f>
        <v>Graduate</v>
      </c>
      <c r="E4293" s="1" t="d">
        <v>2023-03-08</v>
      </c>
      <c r="F4293" t="s">
        <v>1835</v>
      </c>
      <c r="G4293" t="s">
        <v>2296</v>
      </c>
      <c r="H4293" t="str">
        <f>_xlfn.XLOOKUP(Table2[[#This Row],[Unique BarCode]],$N$10:$N$37,$O$10:$O$37)</f>
        <v>MACUSBC</v>
      </c>
      <c r="I4293" t="str">
        <f>_xlfn.XLOOKUP(Table2[[#This Row],[Unique BarCode]],$N$10:$N$37,$P$10:$P$37)</f>
        <v>Charger</v>
      </c>
      <c r="J4293" t="s">
        <v>8</v>
      </c>
      <c r="L4293">
        <v>1</v>
      </c>
    </row>
    <row r="4294" spans="1:12" x14ac:dyDescent="0.2">
      <c r="A4294" s="1" t="d">
        <v>2023-03-08</v>
      </c>
      <c r="B4294" s="45">
        <v>-1</v>
      </c>
      <c r="C4294" t="s">
        <v>20</v>
      </c>
      <c r="D4294" t="str">
        <f>_xlfn.XLOOKUP(Table2[[#This Row],[Patron Group]],$R$10:$R$24,$S$10:$S$24)</f>
        <v>Graduate</v>
      </c>
      <c r="E4294" s="1" t="d">
        <v>2023-03-08</v>
      </c>
      <c r="F4294" t="s">
        <v>1455</v>
      </c>
      <c r="G4294" t="s">
        <v>2272</v>
      </c>
      <c r="H4294" t="str">
        <f>_xlfn.XLOOKUP(Table2[[#This Row],[Unique BarCode]],$N$10:$N$37,$O$10:$O$37)</f>
        <v>WALLADPT</v>
      </c>
      <c r="I4294" t="str">
        <f>_xlfn.XLOOKUP(Table2[[#This Row],[Unique BarCode]],$N$10:$N$37,$P$10:$P$37)</f>
        <v>Charger</v>
      </c>
      <c r="J4294" t="s">
        <v>49</v>
      </c>
      <c r="K4294" t="s">
        <v>1456</v>
      </c>
      <c r="L4294">
        <v>1</v>
      </c>
    </row>
    <row r="4295" spans="1:12" x14ac:dyDescent="0.2">
      <c r="A4295" s="1" t="d">
        <v>2023-03-08</v>
      </c>
      <c r="B4295" s="45">
        <v>-1</v>
      </c>
      <c r="C4295" t="s">
        <v>20</v>
      </c>
      <c r="D4295" t="str">
        <f>_xlfn.XLOOKUP(Table2[[#This Row],[Patron Group]],$R$10:$R$24,$S$10:$S$24)</f>
        <v>Graduate</v>
      </c>
      <c r="E4295" s="1" t="d">
        <v>2023-03-08</v>
      </c>
      <c r="F4295" t="s">
        <v>1440</v>
      </c>
      <c r="G4295" t="s">
        <v>2272</v>
      </c>
      <c r="H4295" t="str">
        <f>_xlfn.XLOOKUP(Table2[[#This Row],[Unique BarCode]],$N$10:$N$37,$O$10:$O$37)</f>
        <v>WALLADPT</v>
      </c>
      <c r="I4295" t="str">
        <f>_xlfn.XLOOKUP(Table2[[#This Row],[Unique BarCode]],$N$10:$N$37,$P$10:$P$37)</f>
        <v>Charger</v>
      </c>
      <c r="J4295" t="s">
        <v>49</v>
      </c>
      <c r="K4295" t="s">
        <v>1441</v>
      </c>
      <c r="L4295">
        <v>1</v>
      </c>
    </row>
    <row r="4296" spans="1:12" x14ac:dyDescent="0.2">
      <c r="A4296" s="1" t="d">
        <v>2023-03-08</v>
      </c>
      <c r="B4296" s="45">
        <v>-1</v>
      </c>
      <c r="C4296" t="s">
        <v>20</v>
      </c>
      <c r="D4296" t="str">
        <f>_xlfn.XLOOKUP(Table2[[#This Row],[Patron Group]],$R$10:$R$24,$S$10:$S$24)</f>
        <v>Graduate</v>
      </c>
      <c r="E4296" s="1" t="d">
        <v>2023-03-08</v>
      </c>
      <c r="F4296" t="s">
        <v>43</v>
      </c>
      <c r="G4296" t="s">
        <v>2272</v>
      </c>
      <c r="H4296" t="str">
        <f>_xlfn.XLOOKUP(Table2[[#This Row],[Unique BarCode]],$N$10:$N$37,$O$10:$O$37)</f>
        <v>WALLADPT</v>
      </c>
      <c r="I4296" t="str">
        <f>_xlfn.XLOOKUP(Table2[[#This Row],[Unique BarCode]],$N$10:$N$37,$P$10:$P$37)</f>
        <v>Charger</v>
      </c>
      <c r="J4296" t="s">
        <v>8</v>
      </c>
      <c r="K4296" t="s">
        <v>44</v>
      </c>
      <c r="L4296">
        <v>1</v>
      </c>
    </row>
    <row r="4297" spans="1:12" x14ac:dyDescent="0.2">
      <c r="A4297" s="1" t="d">
        <v>2023-03-08</v>
      </c>
      <c r="B4297" s="45">
        <v>-1</v>
      </c>
      <c r="C4297" t="s">
        <v>20</v>
      </c>
      <c r="D4297" t="str">
        <f>_xlfn.XLOOKUP(Table2[[#This Row],[Patron Group]],$R$10:$R$24,$S$10:$S$24)</f>
        <v>Graduate</v>
      </c>
      <c r="E4297" s="1" t="d">
        <v>2023-03-08</v>
      </c>
      <c r="F4297" t="s">
        <v>482</v>
      </c>
      <c r="G4297" t="s">
        <v>2272</v>
      </c>
      <c r="H4297" t="str">
        <f>_xlfn.XLOOKUP(Table2[[#This Row],[Unique BarCode]],$N$10:$N$37,$O$10:$O$37)</f>
        <v>WALLADPT</v>
      </c>
      <c r="I4297" t="str">
        <f>_xlfn.XLOOKUP(Table2[[#This Row],[Unique BarCode]],$N$10:$N$37,$P$10:$P$37)</f>
        <v>Charger</v>
      </c>
      <c r="J4297" t="s">
        <v>8</v>
      </c>
      <c r="L4297">
        <v>1</v>
      </c>
    </row>
    <row r="4298" spans="1:12" x14ac:dyDescent="0.2">
      <c r="A4298" s="1" t="d">
        <v>2023-03-08</v>
      </c>
      <c r="B4298" s="45">
        <v>-1</v>
      </c>
      <c r="C4298" t="s">
        <v>20</v>
      </c>
      <c r="D4298" t="str">
        <f>_xlfn.XLOOKUP(Table2[[#This Row],[Patron Group]],$R$10:$R$24,$S$10:$S$24)</f>
        <v>Graduate</v>
      </c>
      <c r="E4298" s="1" t="d">
        <v>2023-03-08</v>
      </c>
      <c r="F4298" t="s">
        <v>1392</v>
      </c>
      <c r="G4298" t="s">
        <v>2272</v>
      </c>
      <c r="H4298" t="str">
        <f>_xlfn.XLOOKUP(Table2[[#This Row],[Unique BarCode]],$N$10:$N$37,$O$10:$O$37)</f>
        <v>WALLADPT</v>
      </c>
      <c r="I4298" t="str">
        <f>_xlfn.XLOOKUP(Table2[[#This Row],[Unique BarCode]],$N$10:$N$37,$P$10:$P$37)</f>
        <v>Charger</v>
      </c>
      <c r="J4298" t="s">
        <v>8</v>
      </c>
      <c r="L4298">
        <v>1</v>
      </c>
    </row>
    <row r="4299" spans="1:12" x14ac:dyDescent="0.2">
      <c r="A4299" s="1" t="d">
        <v>2023-03-08</v>
      </c>
      <c r="B4299" s="45">
        <v>-1</v>
      </c>
      <c r="C4299" t="s">
        <v>20</v>
      </c>
      <c r="D4299" t="str">
        <f>_xlfn.XLOOKUP(Table2[[#This Row],[Patron Group]],$R$10:$R$24,$S$10:$S$24)</f>
        <v>Graduate</v>
      </c>
      <c r="E4299" s="1" t="d">
        <v>2023-03-08</v>
      </c>
      <c r="F4299" t="s">
        <v>96</v>
      </c>
      <c r="G4299" t="s">
        <v>2272</v>
      </c>
      <c r="H4299" t="str">
        <f>_xlfn.XLOOKUP(Table2[[#This Row],[Unique BarCode]],$N$10:$N$37,$O$10:$O$37)</f>
        <v>WALLADPT</v>
      </c>
      <c r="I4299" t="str">
        <f>_xlfn.XLOOKUP(Table2[[#This Row],[Unique BarCode]],$N$10:$N$37,$P$10:$P$37)</f>
        <v>Charger</v>
      </c>
      <c r="J4299" t="s">
        <v>8</v>
      </c>
      <c r="L4299">
        <v>1</v>
      </c>
    </row>
    <row r="4300" spans="1:12" x14ac:dyDescent="0.2">
      <c r="A4300" s="1" t="d">
        <v>2023-03-08</v>
      </c>
      <c r="B4300" s="45">
        <v>-1</v>
      </c>
      <c r="C4300" t="s">
        <v>20</v>
      </c>
      <c r="D4300" t="str">
        <f>_xlfn.XLOOKUP(Table2[[#This Row],[Patron Group]],$R$10:$R$24,$S$10:$S$24)</f>
        <v>Graduate</v>
      </c>
      <c r="E4300" s="1" t="d">
        <v>2023-03-15</v>
      </c>
      <c r="F4300" t="s">
        <v>1395</v>
      </c>
      <c r="G4300" t="s">
        <v>2273</v>
      </c>
      <c r="H4300" t="str">
        <f>_xlfn.XLOOKUP(Table2[[#This Row],[Unique BarCode]],$N$10:$N$37,$O$10:$O$37)</f>
        <v>ChromeBook</v>
      </c>
      <c r="I4300" t="str">
        <f>_xlfn.XLOOKUP(Table2[[#This Row],[Unique BarCode]],$N$10:$N$37,$P$10:$P$37)</f>
        <v>Device</v>
      </c>
      <c r="J4300" t="s">
        <v>13</v>
      </c>
      <c r="K4300" t="s">
        <v>1396</v>
      </c>
      <c r="L4300">
        <v>1</v>
      </c>
    </row>
    <row r="4301" spans="1:12" x14ac:dyDescent="0.2">
      <c r="A4301" s="1" t="d">
        <v>2023-03-08</v>
      </c>
      <c r="B4301" s="45">
        <v>-1</v>
      </c>
      <c r="C4301" t="s">
        <v>20</v>
      </c>
      <c r="D4301" t="str">
        <f>_xlfn.XLOOKUP(Table2[[#This Row],[Patron Group]],$R$10:$R$24,$S$10:$S$24)</f>
        <v>Graduate</v>
      </c>
      <c r="E4301" s="1" t="d">
        <v>2023-03-15</v>
      </c>
      <c r="F4301" t="s">
        <v>1052</v>
      </c>
      <c r="G4301" t="s">
        <v>2274</v>
      </c>
      <c r="H4301" t="str">
        <f>_xlfn.XLOOKUP(Table2[[#This Row],[Unique BarCode]],$N$10:$N$37,$O$10:$O$37)</f>
        <v>MacBook</v>
      </c>
      <c r="I4301" t="str">
        <f>_xlfn.XLOOKUP(Table2[[#This Row],[Unique BarCode]],$N$10:$N$37,$P$10:$P$37)</f>
        <v>Device</v>
      </c>
      <c r="J4301" t="s">
        <v>8</v>
      </c>
      <c r="K4301" t="s">
        <v>1052</v>
      </c>
      <c r="L4301">
        <v>1</v>
      </c>
    </row>
    <row r="4302" spans="1:12" x14ac:dyDescent="0.2">
      <c r="A4302" s="1" t="d">
        <v>2023-03-08</v>
      </c>
      <c r="B4302" s="45">
        <v>-1</v>
      </c>
      <c r="C4302" t="s">
        <v>20</v>
      </c>
      <c r="D4302" t="str">
        <f>_xlfn.XLOOKUP(Table2[[#This Row],[Patron Group]],$R$10:$R$24,$S$10:$S$24)</f>
        <v>Graduate</v>
      </c>
      <c r="E4302" s="1" t="d">
        <v>2023-03-15</v>
      </c>
      <c r="F4302" t="s">
        <v>1828</v>
      </c>
      <c r="G4302" t="s">
        <v>2274</v>
      </c>
      <c r="H4302" t="str">
        <f>_xlfn.XLOOKUP(Table2[[#This Row],[Unique BarCode]],$N$10:$N$37,$O$10:$O$37)</f>
        <v>MacBook</v>
      </c>
      <c r="I4302" t="str">
        <f>_xlfn.XLOOKUP(Table2[[#This Row],[Unique BarCode]],$N$10:$N$37,$P$10:$P$37)</f>
        <v>Device</v>
      </c>
      <c r="J4302" t="s">
        <v>8</v>
      </c>
      <c r="K4302" t="s">
        <v>1828</v>
      </c>
      <c r="L4302">
        <v>1</v>
      </c>
    </row>
    <row r="4303" spans="1:12" x14ac:dyDescent="0.2">
      <c r="A4303" s="1" t="d">
        <v>2023-03-08</v>
      </c>
      <c r="B4303" s="45">
        <v>-1</v>
      </c>
      <c r="C4303" t="s">
        <v>20</v>
      </c>
      <c r="D4303" t="str">
        <f>_xlfn.XLOOKUP(Table2[[#This Row],[Patron Group]],$R$10:$R$24,$S$10:$S$24)</f>
        <v>Graduate</v>
      </c>
      <c r="E4303" s="1" t="d">
        <v>2023-03-20</v>
      </c>
      <c r="F4303" t="s">
        <v>591</v>
      </c>
      <c r="G4303" t="s">
        <v>2273</v>
      </c>
      <c r="H4303" t="str">
        <f>_xlfn.XLOOKUP(Table2[[#This Row],[Unique BarCode]],$N$10:$N$37,$O$10:$O$37)</f>
        <v>ChromeBook</v>
      </c>
      <c r="I4303" t="str">
        <f>_xlfn.XLOOKUP(Table2[[#This Row],[Unique BarCode]],$N$10:$N$37,$P$10:$P$37)</f>
        <v>Device</v>
      </c>
      <c r="J4303" t="s">
        <v>49</v>
      </c>
      <c r="K4303" t="s">
        <v>592</v>
      </c>
      <c r="L4303">
        <v>1</v>
      </c>
    </row>
    <row r="4304" spans="1:12" x14ac:dyDescent="0.2">
      <c r="A4304" s="1" t="d">
        <v>2023-03-08</v>
      </c>
      <c r="B4304" s="45">
        <v>-1</v>
      </c>
      <c r="C4304" t="s">
        <v>452</v>
      </c>
      <c r="D4304" t="str">
        <f>_xlfn.XLOOKUP(Table2[[#This Row],[Patron Group]],$R$10:$R$24,$S$10:$S$24)</f>
        <v>Graduate</v>
      </c>
      <c r="E4304" s="1" t="d">
        <v>2023-03-21</v>
      </c>
      <c r="F4304" t="s">
        <v>993</v>
      </c>
      <c r="G4304" t="s">
        <v>2275</v>
      </c>
      <c r="H4304" t="str">
        <f>_xlfn.XLOOKUP(Table2[[#This Row],[Unique BarCode]],$N$10:$N$37,$O$10:$O$37)</f>
        <v>iPad</v>
      </c>
      <c r="I4304" t="str">
        <f>_xlfn.XLOOKUP(Table2[[#This Row],[Unique BarCode]],$N$10:$N$37,$P$10:$P$37)</f>
        <v>Device</v>
      </c>
      <c r="J4304" t="s">
        <v>8</v>
      </c>
      <c r="K4304" t="s">
        <v>994</v>
      </c>
      <c r="L4304">
        <v>1</v>
      </c>
    </row>
    <row r="4305" spans="1:12" x14ac:dyDescent="0.2">
      <c r="A4305" s="1" t="d">
        <v>2023-03-08</v>
      </c>
      <c r="B4305" s="45">
        <v>-1</v>
      </c>
      <c r="C4305" t="s">
        <v>70</v>
      </c>
      <c r="D4305" t="str">
        <f>_xlfn.XLOOKUP(Table2[[#This Row],[Patron Group]],$R$10:$R$24,$S$10:$S$24)</f>
        <v>Undergraduate</v>
      </c>
      <c r="E4305" s="1" t="d">
        <v>2023-03-08</v>
      </c>
      <c r="F4305" t="s">
        <v>1410</v>
      </c>
      <c r="G4305" t="s">
        <v>2265</v>
      </c>
      <c r="H4305" t="str">
        <f>_xlfn.XLOOKUP(Table2[[#This Row],[Unique BarCode]],$N$10:$N$37,$O$10:$O$37)</f>
        <v>IPHONE</v>
      </c>
      <c r="I4305" t="str">
        <f>_xlfn.XLOOKUP(Table2[[#This Row],[Unique BarCode]],$N$10:$N$37,$P$10:$P$37)</f>
        <v>Charger</v>
      </c>
      <c r="J4305" t="s">
        <v>68</v>
      </c>
      <c r="K4305" t="s">
        <v>1411</v>
      </c>
      <c r="L4305">
        <v>1</v>
      </c>
    </row>
    <row r="4306" spans="1:12" x14ac:dyDescent="0.2">
      <c r="A4306" s="1" t="d">
        <v>2023-03-08</v>
      </c>
      <c r="B4306" s="45">
        <v>-1</v>
      </c>
      <c r="C4306" t="s">
        <v>74</v>
      </c>
      <c r="D4306" t="str">
        <f>_xlfn.XLOOKUP(Table2[[#This Row],[Patron Group]],$R$10:$R$24,$S$10:$S$24)</f>
        <v>Staff</v>
      </c>
      <c r="E4306" s="1" t="d">
        <v>2023-03-08</v>
      </c>
      <c r="F4306" t="s">
        <v>86</v>
      </c>
      <c r="G4306" t="s">
        <v>2265</v>
      </c>
      <c r="H4306" t="str">
        <f>_xlfn.XLOOKUP(Table2[[#This Row],[Unique BarCode]],$N$10:$N$37,$O$10:$O$37)</f>
        <v>IPHONE</v>
      </c>
      <c r="I4306" t="str">
        <f>_xlfn.XLOOKUP(Table2[[#This Row],[Unique BarCode]],$N$10:$N$37,$P$10:$P$37)</f>
        <v>Charger</v>
      </c>
      <c r="J4306" t="s">
        <v>8</v>
      </c>
      <c r="K4306" t="s">
        <v>87</v>
      </c>
      <c r="L4306">
        <v>1</v>
      </c>
    </row>
    <row r="4307" spans="1:12" x14ac:dyDescent="0.2">
      <c r="A4307" s="1" t="d">
        <v>2023-03-08</v>
      </c>
      <c r="B4307" s="45">
        <v>-1</v>
      </c>
      <c r="C4307" t="s">
        <v>74</v>
      </c>
      <c r="D4307" t="str">
        <f>_xlfn.XLOOKUP(Table2[[#This Row],[Patron Group]],$R$10:$R$24,$S$10:$S$24)</f>
        <v>Staff</v>
      </c>
      <c r="E4307" s="1" t="d">
        <v>2023-03-08</v>
      </c>
      <c r="F4307" t="s">
        <v>97</v>
      </c>
      <c r="G4307" t="s">
        <v>2272</v>
      </c>
      <c r="H4307" t="str">
        <f>_xlfn.XLOOKUP(Table2[[#This Row],[Unique BarCode]],$N$10:$N$37,$O$10:$O$37)</f>
        <v>WALLADPT</v>
      </c>
      <c r="I4307" t="str">
        <f>_xlfn.XLOOKUP(Table2[[#This Row],[Unique BarCode]],$N$10:$N$37,$P$10:$P$37)</f>
        <v>Charger</v>
      </c>
      <c r="J4307" t="s">
        <v>8</v>
      </c>
      <c r="L4307">
        <v>1</v>
      </c>
    </row>
    <row r="4308" spans="1:12" x14ac:dyDescent="0.2">
      <c r="A4308" s="1" t="d">
        <v>2023-03-08</v>
      </c>
      <c r="B4308" s="45">
        <v>-1</v>
      </c>
      <c r="C4308" t="s">
        <v>74</v>
      </c>
      <c r="D4308" t="str">
        <f>_xlfn.XLOOKUP(Table2[[#This Row],[Patron Group]],$R$10:$R$24,$S$10:$S$24)</f>
        <v>Staff</v>
      </c>
      <c r="E4308" s="1" t="d">
        <v>2023-03-15</v>
      </c>
      <c r="F4308" t="s">
        <v>1356</v>
      </c>
      <c r="G4308" t="s">
        <v>2273</v>
      </c>
      <c r="H4308" t="str">
        <f>_xlfn.XLOOKUP(Table2[[#This Row],[Unique BarCode]],$N$10:$N$37,$O$10:$O$37)</f>
        <v>ChromeBook</v>
      </c>
      <c r="I4308" t="str">
        <f>_xlfn.XLOOKUP(Table2[[#This Row],[Unique BarCode]],$N$10:$N$37,$P$10:$P$37)</f>
        <v>Device</v>
      </c>
      <c r="J4308" t="s">
        <v>13</v>
      </c>
      <c r="K4308" t="s">
        <v>1357</v>
      </c>
      <c r="L4308">
        <v>1</v>
      </c>
    </row>
    <row r="4309" spans="1:12" x14ac:dyDescent="0.2">
      <c r="A4309" s="1" t="d">
        <v>2023-03-08</v>
      </c>
      <c r="B4309" s="45">
        <v>-1</v>
      </c>
      <c r="C4309" t="s">
        <v>74</v>
      </c>
      <c r="D4309" t="str">
        <f>_xlfn.XLOOKUP(Table2[[#This Row],[Patron Group]],$R$10:$R$24,$S$10:$S$24)</f>
        <v>Staff</v>
      </c>
      <c r="E4309" s="1" t="d">
        <v>2023-03-15</v>
      </c>
      <c r="F4309" t="s">
        <v>1102</v>
      </c>
      <c r="G4309" t="s">
        <v>2273</v>
      </c>
      <c r="H4309" t="str">
        <f>_xlfn.XLOOKUP(Table2[[#This Row],[Unique BarCode]],$N$10:$N$37,$O$10:$O$37)</f>
        <v>ChromeBook</v>
      </c>
      <c r="I4309" t="str">
        <f>_xlfn.XLOOKUP(Table2[[#This Row],[Unique BarCode]],$N$10:$N$37,$P$10:$P$37)</f>
        <v>Device</v>
      </c>
      <c r="J4309" t="s">
        <v>13</v>
      </c>
      <c r="K4309" t="s">
        <v>1103</v>
      </c>
      <c r="L4309">
        <v>1</v>
      </c>
    </row>
    <row r="4310" spans="1:12" x14ac:dyDescent="0.2">
      <c r="A4310" s="1" t="d">
        <v>2023-03-08</v>
      </c>
      <c r="B4310" s="45">
        <v>-1</v>
      </c>
      <c r="C4310" t="s">
        <v>74</v>
      </c>
      <c r="D4310" t="str">
        <f>_xlfn.XLOOKUP(Table2[[#This Row],[Patron Group]],$R$10:$R$24,$S$10:$S$24)</f>
        <v>Staff</v>
      </c>
      <c r="E4310" s="1" t="d">
        <v>2023-03-15</v>
      </c>
      <c r="F4310" t="s">
        <v>1395</v>
      </c>
      <c r="G4310" t="s">
        <v>2273</v>
      </c>
      <c r="H4310" t="str">
        <f>_xlfn.XLOOKUP(Table2[[#This Row],[Unique BarCode]],$N$10:$N$37,$O$10:$O$37)</f>
        <v>ChromeBook</v>
      </c>
      <c r="I4310" t="str">
        <f>_xlfn.XLOOKUP(Table2[[#This Row],[Unique BarCode]],$N$10:$N$37,$P$10:$P$37)</f>
        <v>Device</v>
      </c>
      <c r="J4310" t="s">
        <v>13</v>
      </c>
      <c r="K4310" t="s">
        <v>1396</v>
      </c>
      <c r="L4310">
        <v>1</v>
      </c>
    </row>
    <row r="4311" spans="1:12" x14ac:dyDescent="0.2">
      <c r="A4311" s="1" t="d">
        <v>2023-03-08</v>
      </c>
      <c r="B4311" s="45">
        <v>-1</v>
      </c>
      <c r="C4311" t="s">
        <v>77</v>
      </c>
      <c r="D4311" t="str">
        <f>_xlfn.XLOOKUP(Table2[[#This Row],[Patron Group]],$R$10:$R$24,$S$10:$S$24)</f>
        <v>Undergraduate</v>
      </c>
      <c r="E4311" s="1" t="d">
        <v>2023-03-08</v>
      </c>
      <c r="F4311" t="s">
        <v>454</v>
      </c>
      <c r="G4311" t="s">
        <v>2288</v>
      </c>
      <c r="H4311" t="str">
        <f>_xlfn.XLOOKUP(Table2[[#This Row],[Unique BarCode]],$N$10:$N$37,$O$10:$O$37)</f>
        <v>Android Charger</v>
      </c>
      <c r="I4311" t="str">
        <f>_xlfn.XLOOKUP(Table2[[#This Row],[Unique BarCode]],$N$10:$N$37,$P$10:$P$37)</f>
        <v>Charger</v>
      </c>
      <c r="J4311" t="s">
        <v>128</v>
      </c>
      <c r="K4311" t="s">
        <v>455</v>
      </c>
      <c r="L4311">
        <v>1</v>
      </c>
    </row>
    <row r="4312" spans="1:12" x14ac:dyDescent="0.2">
      <c r="A4312" s="1" t="d">
        <v>2023-03-08</v>
      </c>
      <c r="B4312" s="45">
        <v>-1</v>
      </c>
      <c r="C4312" t="s">
        <v>77</v>
      </c>
      <c r="D4312" t="str">
        <f>_xlfn.XLOOKUP(Table2[[#This Row],[Patron Group]],$R$10:$R$24,$S$10:$S$24)</f>
        <v>Undergraduate</v>
      </c>
      <c r="E4312" s="1" t="d">
        <v>2023-03-08</v>
      </c>
      <c r="F4312" t="s">
        <v>1775</v>
      </c>
      <c r="G4312" t="s">
        <v>2266</v>
      </c>
      <c r="H4312" t="str">
        <f>_xlfn.XLOOKUP(Table2[[#This Row],[Unique BarCode]],$N$10:$N$37,$O$10:$O$37)</f>
        <v>Headphones</v>
      </c>
      <c r="I4312" t="str">
        <f>_xlfn.XLOOKUP(Table2[[#This Row],[Unique BarCode]],$N$10:$N$37,$P$10:$P$37)</f>
        <v>Accessory</v>
      </c>
      <c r="J4312" t="s">
        <v>49</v>
      </c>
      <c r="K4312" t="s">
        <v>1776</v>
      </c>
      <c r="L4312">
        <v>1</v>
      </c>
    </row>
    <row r="4313" spans="1:12" x14ac:dyDescent="0.2">
      <c r="A4313" s="1" t="d">
        <v>2023-03-08</v>
      </c>
      <c r="B4313" s="45">
        <v>-1</v>
      </c>
      <c r="C4313" t="s">
        <v>77</v>
      </c>
      <c r="D4313" t="str">
        <f>_xlfn.XLOOKUP(Table2[[#This Row],[Patron Group]],$R$10:$R$24,$S$10:$S$24)</f>
        <v>Undergraduate</v>
      </c>
      <c r="E4313" s="1" t="d">
        <v>2023-03-08</v>
      </c>
      <c r="F4313" t="s">
        <v>1039</v>
      </c>
      <c r="G4313" t="s">
        <v>2282</v>
      </c>
      <c r="H4313" t="str">
        <f>_xlfn.XLOOKUP(Table2[[#This Row],[Unique BarCode]],$N$10:$N$37,$O$10:$O$37)</f>
        <v>HPUSBC</v>
      </c>
      <c r="I4313" t="str">
        <f>_xlfn.XLOOKUP(Table2[[#This Row],[Unique BarCode]],$N$10:$N$37,$P$10:$P$37)</f>
        <v>Charger</v>
      </c>
      <c r="J4313" t="s">
        <v>49</v>
      </c>
      <c r="K4313" t="s">
        <v>1040</v>
      </c>
      <c r="L4313">
        <v>1</v>
      </c>
    </row>
    <row r="4314" spans="1:12" x14ac:dyDescent="0.2">
      <c r="A4314" s="1" t="d">
        <v>2023-03-08</v>
      </c>
      <c r="B4314" s="45">
        <v>-1</v>
      </c>
      <c r="C4314" t="s">
        <v>77</v>
      </c>
      <c r="D4314" t="str">
        <f>_xlfn.XLOOKUP(Table2[[#This Row],[Patron Group]],$R$10:$R$24,$S$10:$S$24)</f>
        <v>Undergraduate</v>
      </c>
      <c r="E4314" s="1" t="d">
        <v>2023-03-08</v>
      </c>
      <c r="F4314" t="s">
        <v>811</v>
      </c>
      <c r="G4314" t="s">
        <v>2282</v>
      </c>
      <c r="H4314" t="str">
        <f>_xlfn.XLOOKUP(Table2[[#This Row],[Unique BarCode]],$N$10:$N$37,$O$10:$O$37)</f>
        <v>HPUSBC</v>
      </c>
      <c r="I4314" t="str">
        <f>_xlfn.XLOOKUP(Table2[[#This Row],[Unique BarCode]],$N$10:$N$37,$P$10:$P$37)</f>
        <v>Charger</v>
      </c>
      <c r="J4314" t="s">
        <v>49</v>
      </c>
      <c r="K4314" t="s">
        <v>812</v>
      </c>
      <c r="L4314">
        <v>1</v>
      </c>
    </row>
    <row r="4315" spans="1:12" x14ac:dyDescent="0.2">
      <c r="A4315" s="1" t="d">
        <v>2023-03-08</v>
      </c>
      <c r="B4315" s="45">
        <v>-1</v>
      </c>
      <c r="C4315" t="s">
        <v>77</v>
      </c>
      <c r="D4315" t="str">
        <f>_xlfn.XLOOKUP(Table2[[#This Row],[Patron Group]],$R$10:$R$24,$S$10:$S$24)</f>
        <v>Undergraduate</v>
      </c>
      <c r="E4315" s="1" t="d">
        <v>2023-03-08</v>
      </c>
      <c r="F4315" t="s">
        <v>458</v>
      </c>
      <c r="G4315" t="s">
        <v>2282</v>
      </c>
      <c r="H4315" t="str">
        <f>_xlfn.XLOOKUP(Table2[[#This Row],[Unique BarCode]],$N$10:$N$37,$O$10:$O$37)</f>
        <v>HPUSBC</v>
      </c>
      <c r="I4315" t="str">
        <f>_xlfn.XLOOKUP(Table2[[#This Row],[Unique BarCode]],$N$10:$N$37,$P$10:$P$37)</f>
        <v>Charger</v>
      </c>
      <c r="J4315" t="s">
        <v>49</v>
      </c>
      <c r="L4315">
        <v>1</v>
      </c>
    </row>
    <row r="4316" spans="1:12" x14ac:dyDescent="0.2">
      <c r="A4316" s="1" t="d">
        <v>2023-03-08</v>
      </c>
      <c r="B4316" s="45">
        <v>-1</v>
      </c>
      <c r="C4316" t="s">
        <v>77</v>
      </c>
      <c r="D4316" t="str">
        <f>_xlfn.XLOOKUP(Table2[[#This Row],[Patron Group]],$R$10:$R$24,$S$10:$S$24)</f>
        <v>Undergraduate</v>
      </c>
      <c r="E4316" s="1" t="d">
        <v>2023-03-08</v>
      </c>
      <c r="F4316" t="s">
        <v>1860</v>
      </c>
      <c r="G4316" t="s">
        <v>2282</v>
      </c>
      <c r="H4316" t="str">
        <f>_xlfn.XLOOKUP(Table2[[#This Row],[Unique BarCode]],$N$10:$N$37,$O$10:$O$37)</f>
        <v>HPUSBC</v>
      </c>
      <c r="I4316" t="str">
        <f>_xlfn.XLOOKUP(Table2[[#This Row],[Unique BarCode]],$N$10:$N$37,$P$10:$P$37)</f>
        <v>Charger</v>
      </c>
      <c r="J4316" t="s">
        <v>49</v>
      </c>
      <c r="L4316">
        <v>1</v>
      </c>
    </row>
    <row r="4317" spans="1:12" x14ac:dyDescent="0.2">
      <c r="A4317" s="1" t="d">
        <v>2023-03-08</v>
      </c>
      <c r="B4317" s="45">
        <v>-1</v>
      </c>
      <c r="C4317" t="s">
        <v>77</v>
      </c>
      <c r="D4317" t="str">
        <f>_xlfn.XLOOKUP(Table2[[#This Row],[Patron Group]],$R$10:$R$24,$S$10:$S$24)</f>
        <v>Undergraduate</v>
      </c>
      <c r="E4317" s="1" t="d">
        <v>2023-03-08</v>
      </c>
      <c r="F4317" t="s">
        <v>687</v>
      </c>
      <c r="G4317" t="s">
        <v>2282</v>
      </c>
      <c r="H4317" t="str">
        <f>_xlfn.XLOOKUP(Table2[[#This Row],[Unique BarCode]],$N$10:$N$37,$O$10:$O$37)</f>
        <v>HPUSBC</v>
      </c>
      <c r="I4317" t="str">
        <f>_xlfn.XLOOKUP(Table2[[#This Row],[Unique BarCode]],$N$10:$N$37,$P$10:$P$37)</f>
        <v>Charger</v>
      </c>
      <c r="J4317" t="s">
        <v>49</v>
      </c>
      <c r="L4317">
        <v>1</v>
      </c>
    </row>
    <row r="4318" spans="1:12" x14ac:dyDescent="0.2">
      <c r="A4318" s="1" t="d">
        <v>2023-03-08</v>
      </c>
      <c r="B4318" s="45">
        <v>-1</v>
      </c>
      <c r="C4318" t="s">
        <v>77</v>
      </c>
      <c r="D4318" t="str">
        <f>_xlfn.XLOOKUP(Table2[[#This Row],[Patron Group]],$R$10:$R$24,$S$10:$S$24)</f>
        <v>Undergraduate</v>
      </c>
      <c r="E4318" s="1" t="d">
        <v>2023-03-08</v>
      </c>
      <c r="F4318" t="s">
        <v>1410</v>
      </c>
      <c r="G4318" t="s">
        <v>2265</v>
      </c>
      <c r="H4318" t="str">
        <f>_xlfn.XLOOKUP(Table2[[#This Row],[Unique BarCode]],$N$10:$N$37,$O$10:$O$37)</f>
        <v>IPHONE</v>
      </c>
      <c r="I4318" t="str">
        <f>_xlfn.XLOOKUP(Table2[[#This Row],[Unique BarCode]],$N$10:$N$37,$P$10:$P$37)</f>
        <v>Charger</v>
      </c>
      <c r="J4318" t="s">
        <v>68</v>
      </c>
      <c r="K4318" t="s">
        <v>1411</v>
      </c>
      <c r="L4318">
        <v>1</v>
      </c>
    </row>
    <row r="4319" spans="1:12" x14ac:dyDescent="0.2">
      <c r="A4319" s="1" t="d">
        <v>2023-03-08</v>
      </c>
      <c r="B4319" s="45">
        <v>-1</v>
      </c>
      <c r="C4319" t="s">
        <v>77</v>
      </c>
      <c r="D4319" t="str">
        <f>_xlfn.XLOOKUP(Table2[[#This Row],[Patron Group]],$R$10:$R$24,$S$10:$S$24)</f>
        <v>Undergraduate</v>
      </c>
      <c r="E4319" s="1" t="d">
        <v>2023-03-08</v>
      </c>
      <c r="F4319" t="s">
        <v>1179</v>
      </c>
      <c r="G4319" t="s">
        <v>2265</v>
      </c>
      <c r="H4319" t="str">
        <f>_xlfn.XLOOKUP(Table2[[#This Row],[Unique BarCode]],$N$10:$N$37,$O$10:$O$37)</f>
        <v>IPHONE</v>
      </c>
      <c r="I4319" t="str">
        <f>_xlfn.XLOOKUP(Table2[[#This Row],[Unique BarCode]],$N$10:$N$37,$P$10:$P$37)</f>
        <v>Charger</v>
      </c>
      <c r="J4319" t="s">
        <v>49</v>
      </c>
      <c r="K4319" t="s">
        <v>1180</v>
      </c>
      <c r="L4319">
        <v>1</v>
      </c>
    </row>
    <row r="4320" spans="1:12" x14ac:dyDescent="0.2">
      <c r="A4320" s="1" t="d">
        <v>2023-03-08</v>
      </c>
      <c r="B4320" s="45">
        <v>-1</v>
      </c>
      <c r="C4320" t="s">
        <v>77</v>
      </c>
      <c r="D4320" t="str">
        <f>_xlfn.XLOOKUP(Table2[[#This Row],[Patron Group]],$R$10:$R$24,$S$10:$S$24)</f>
        <v>Undergraduate</v>
      </c>
      <c r="E4320" s="1" t="d">
        <v>2023-03-08</v>
      </c>
      <c r="F4320" t="s">
        <v>218</v>
      </c>
      <c r="G4320" t="s">
        <v>2265</v>
      </c>
      <c r="H4320" t="str">
        <f>_xlfn.XLOOKUP(Table2[[#This Row],[Unique BarCode]],$N$10:$N$37,$O$10:$O$37)</f>
        <v>IPHONE</v>
      </c>
      <c r="I4320" t="str">
        <f>_xlfn.XLOOKUP(Table2[[#This Row],[Unique BarCode]],$N$10:$N$37,$P$10:$P$37)</f>
        <v>Charger</v>
      </c>
      <c r="J4320" t="s">
        <v>49</v>
      </c>
      <c r="K4320" t="s">
        <v>219</v>
      </c>
      <c r="L4320">
        <v>1</v>
      </c>
    </row>
    <row r="4321" spans="1:12" x14ac:dyDescent="0.2">
      <c r="A4321" s="1" t="d">
        <v>2023-03-08</v>
      </c>
      <c r="B4321" s="45">
        <v>-1</v>
      </c>
      <c r="C4321" t="s">
        <v>77</v>
      </c>
      <c r="D4321" t="str">
        <f>_xlfn.XLOOKUP(Table2[[#This Row],[Patron Group]],$R$10:$R$24,$S$10:$S$24)</f>
        <v>Undergraduate</v>
      </c>
      <c r="E4321" s="1" t="d">
        <v>2023-03-08</v>
      </c>
      <c r="F4321" t="s">
        <v>581</v>
      </c>
      <c r="G4321" t="s">
        <v>2265</v>
      </c>
      <c r="H4321" t="str">
        <f>_xlfn.XLOOKUP(Table2[[#This Row],[Unique BarCode]],$N$10:$N$37,$O$10:$O$37)</f>
        <v>IPHONE</v>
      </c>
      <c r="I4321" t="str">
        <f>_xlfn.XLOOKUP(Table2[[#This Row],[Unique BarCode]],$N$10:$N$37,$P$10:$P$37)</f>
        <v>Charger</v>
      </c>
      <c r="J4321" t="s">
        <v>49</v>
      </c>
      <c r="K4321" t="s">
        <v>582</v>
      </c>
      <c r="L4321">
        <v>1</v>
      </c>
    </row>
    <row r="4322" spans="1:12" x14ac:dyDescent="0.2">
      <c r="A4322" s="1" t="d">
        <v>2023-03-08</v>
      </c>
      <c r="B4322" s="45">
        <v>-1</v>
      </c>
      <c r="C4322" t="s">
        <v>77</v>
      </c>
      <c r="D4322" t="str">
        <f>_xlfn.XLOOKUP(Table2[[#This Row],[Patron Group]],$R$10:$R$24,$S$10:$S$24)</f>
        <v>Undergraduate</v>
      </c>
      <c r="E4322" s="1" t="d">
        <v>2023-03-08</v>
      </c>
      <c r="F4322" t="s">
        <v>1100</v>
      </c>
      <c r="G4322" t="s">
        <v>2265</v>
      </c>
      <c r="H4322" t="str">
        <f>_xlfn.XLOOKUP(Table2[[#This Row],[Unique BarCode]],$N$10:$N$37,$O$10:$O$37)</f>
        <v>IPHONE</v>
      </c>
      <c r="I4322" t="str">
        <f>_xlfn.XLOOKUP(Table2[[#This Row],[Unique BarCode]],$N$10:$N$37,$P$10:$P$37)</f>
        <v>Charger</v>
      </c>
      <c r="J4322" t="s">
        <v>8</v>
      </c>
      <c r="K4322" t="s">
        <v>1101</v>
      </c>
      <c r="L4322">
        <v>1</v>
      </c>
    </row>
    <row r="4323" spans="1:12" x14ac:dyDescent="0.2">
      <c r="A4323" s="1" t="d">
        <v>2023-03-08</v>
      </c>
      <c r="B4323" s="45">
        <v>-1</v>
      </c>
      <c r="C4323" t="s">
        <v>77</v>
      </c>
      <c r="D4323" t="str">
        <f>_xlfn.XLOOKUP(Table2[[#This Row],[Patron Group]],$R$10:$R$24,$S$10:$S$24)</f>
        <v>Undergraduate</v>
      </c>
      <c r="E4323" s="1" t="d">
        <v>2023-03-08</v>
      </c>
      <c r="F4323" t="s">
        <v>263</v>
      </c>
      <c r="G4323" t="s">
        <v>2265</v>
      </c>
      <c r="H4323" t="str">
        <f>_xlfn.XLOOKUP(Table2[[#This Row],[Unique BarCode]],$N$10:$N$37,$O$10:$O$37)</f>
        <v>IPHONE</v>
      </c>
      <c r="I4323" t="str">
        <f>_xlfn.XLOOKUP(Table2[[#This Row],[Unique BarCode]],$N$10:$N$37,$P$10:$P$37)</f>
        <v>Charger</v>
      </c>
      <c r="J4323" t="s">
        <v>8</v>
      </c>
      <c r="K4323" t="s">
        <v>264</v>
      </c>
      <c r="L4323">
        <v>1</v>
      </c>
    </row>
    <row r="4324" spans="1:12" x14ac:dyDescent="0.2">
      <c r="A4324" s="1" t="d">
        <v>2023-03-08</v>
      </c>
      <c r="B4324" s="45">
        <v>-1</v>
      </c>
      <c r="C4324" t="s">
        <v>77</v>
      </c>
      <c r="D4324" t="str">
        <f>_xlfn.XLOOKUP(Table2[[#This Row],[Patron Group]],$R$10:$R$24,$S$10:$S$24)</f>
        <v>Undergraduate</v>
      </c>
      <c r="E4324" s="1" t="d">
        <v>2023-03-08</v>
      </c>
      <c r="F4324" t="s">
        <v>1314</v>
      </c>
      <c r="G4324" t="s">
        <v>2265</v>
      </c>
      <c r="H4324" t="str">
        <f>_xlfn.XLOOKUP(Table2[[#This Row],[Unique BarCode]],$N$10:$N$37,$O$10:$O$37)</f>
        <v>IPHONE</v>
      </c>
      <c r="I4324" t="str">
        <f>_xlfn.XLOOKUP(Table2[[#This Row],[Unique BarCode]],$N$10:$N$37,$P$10:$P$37)</f>
        <v>Charger</v>
      </c>
      <c r="J4324" t="s">
        <v>8</v>
      </c>
      <c r="K4324" t="s">
        <v>1315</v>
      </c>
      <c r="L4324">
        <v>1</v>
      </c>
    </row>
    <row r="4325" spans="1:12" x14ac:dyDescent="0.2">
      <c r="A4325" s="1" t="d">
        <v>2023-03-08</v>
      </c>
      <c r="B4325" s="45">
        <v>-1</v>
      </c>
      <c r="C4325" t="s">
        <v>77</v>
      </c>
      <c r="D4325" t="str">
        <f>_xlfn.XLOOKUP(Table2[[#This Row],[Patron Group]],$R$10:$R$24,$S$10:$S$24)</f>
        <v>Undergraduate</v>
      </c>
      <c r="E4325" s="1" t="d">
        <v>2023-03-08</v>
      </c>
      <c r="F4325" t="s">
        <v>84</v>
      </c>
      <c r="G4325" t="s">
        <v>2265</v>
      </c>
      <c r="H4325" t="str">
        <f>_xlfn.XLOOKUP(Table2[[#This Row],[Unique BarCode]],$N$10:$N$37,$O$10:$O$37)</f>
        <v>IPHONE</v>
      </c>
      <c r="I4325" t="str">
        <f>_xlfn.XLOOKUP(Table2[[#This Row],[Unique BarCode]],$N$10:$N$37,$P$10:$P$37)</f>
        <v>Charger</v>
      </c>
      <c r="J4325" t="s">
        <v>8</v>
      </c>
      <c r="K4325" t="s">
        <v>85</v>
      </c>
      <c r="L4325">
        <v>1</v>
      </c>
    </row>
    <row r="4326" spans="1:12" x14ac:dyDescent="0.2">
      <c r="A4326" s="1" t="d">
        <v>2023-03-08</v>
      </c>
      <c r="B4326" s="45">
        <v>-1</v>
      </c>
      <c r="C4326" t="s">
        <v>77</v>
      </c>
      <c r="D4326" t="str">
        <f>_xlfn.XLOOKUP(Table2[[#This Row],[Patron Group]],$R$10:$R$24,$S$10:$S$24)</f>
        <v>Undergraduate</v>
      </c>
      <c r="E4326" s="1" t="d">
        <v>2023-03-08</v>
      </c>
      <c r="F4326" t="s">
        <v>1861</v>
      </c>
      <c r="G4326" t="s">
        <v>2265</v>
      </c>
      <c r="H4326" t="str">
        <f>_xlfn.XLOOKUP(Table2[[#This Row],[Unique BarCode]],$N$10:$N$37,$O$10:$O$37)</f>
        <v>IPHONE</v>
      </c>
      <c r="I4326" t="str">
        <f>_xlfn.XLOOKUP(Table2[[#This Row],[Unique BarCode]],$N$10:$N$37,$P$10:$P$37)</f>
        <v>Charger</v>
      </c>
      <c r="J4326" t="s">
        <v>8</v>
      </c>
      <c r="K4326" t="s">
        <v>1862</v>
      </c>
      <c r="L4326">
        <v>1</v>
      </c>
    </row>
    <row r="4327" spans="1:12" x14ac:dyDescent="0.2">
      <c r="A4327" s="1" t="d">
        <v>2023-03-08</v>
      </c>
      <c r="B4327" s="45">
        <v>-1</v>
      </c>
      <c r="C4327" t="s">
        <v>77</v>
      </c>
      <c r="D4327" t="str">
        <f>_xlfn.XLOOKUP(Table2[[#This Row],[Patron Group]],$R$10:$R$24,$S$10:$S$24)</f>
        <v>Undergraduate</v>
      </c>
      <c r="E4327" s="1" t="d">
        <v>2023-03-08</v>
      </c>
      <c r="F4327" t="s">
        <v>709</v>
      </c>
      <c r="G4327" t="s">
        <v>2265</v>
      </c>
      <c r="H4327" t="str">
        <f>_xlfn.XLOOKUP(Table2[[#This Row],[Unique BarCode]],$N$10:$N$37,$O$10:$O$37)</f>
        <v>IPHONE</v>
      </c>
      <c r="I4327" t="str">
        <f>_xlfn.XLOOKUP(Table2[[#This Row],[Unique BarCode]],$N$10:$N$37,$P$10:$P$37)</f>
        <v>Charger</v>
      </c>
      <c r="J4327" t="s">
        <v>128</v>
      </c>
      <c r="K4327" t="s">
        <v>710</v>
      </c>
      <c r="L4327">
        <v>1</v>
      </c>
    </row>
    <row r="4328" spans="1:12" x14ac:dyDescent="0.2">
      <c r="A4328" s="1" t="d">
        <v>2023-03-08</v>
      </c>
      <c r="B4328" s="45">
        <v>-1</v>
      </c>
      <c r="C4328" t="s">
        <v>77</v>
      </c>
      <c r="D4328" t="str">
        <f>_xlfn.XLOOKUP(Table2[[#This Row],[Patron Group]],$R$10:$R$24,$S$10:$S$24)</f>
        <v>Undergraduate</v>
      </c>
      <c r="E4328" s="1" t="d">
        <v>2023-03-08</v>
      </c>
      <c r="F4328" t="s">
        <v>1739</v>
      </c>
      <c r="G4328" t="s">
        <v>2265</v>
      </c>
      <c r="H4328" t="str">
        <f>_xlfn.XLOOKUP(Table2[[#This Row],[Unique BarCode]],$N$10:$N$37,$O$10:$O$37)</f>
        <v>IPHONE</v>
      </c>
      <c r="I4328" t="str">
        <f>_xlfn.XLOOKUP(Table2[[#This Row],[Unique BarCode]],$N$10:$N$37,$P$10:$P$37)</f>
        <v>Charger</v>
      </c>
      <c r="J4328" t="s">
        <v>128</v>
      </c>
      <c r="K4328" t="s">
        <v>1740</v>
      </c>
      <c r="L4328">
        <v>1</v>
      </c>
    </row>
    <row r="4329" spans="1:12" x14ac:dyDescent="0.2">
      <c r="A4329" s="1" t="d">
        <v>2023-03-08</v>
      </c>
      <c r="B4329" s="45">
        <v>-1</v>
      </c>
      <c r="C4329" t="s">
        <v>77</v>
      </c>
      <c r="D4329" t="str">
        <f>_xlfn.XLOOKUP(Table2[[#This Row],[Patron Group]],$R$10:$R$24,$S$10:$S$24)</f>
        <v>Undergraduate</v>
      </c>
      <c r="E4329" s="1" t="d">
        <v>2023-03-08</v>
      </c>
      <c r="F4329" t="s">
        <v>1497</v>
      </c>
      <c r="G4329" t="s">
        <v>2265</v>
      </c>
      <c r="H4329" t="str">
        <f>_xlfn.XLOOKUP(Table2[[#This Row],[Unique BarCode]],$N$10:$N$37,$O$10:$O$37)</f>
        <v>IPHONE</v>
      </c>
      <c r="I4329" t="str">
        <f>_xlfn.XLOOKUP(Table2[[#This Row],[Unique BarCode]],$N$10:$N$37,$P$10:$P$37)</f>
        <v>Charger</v>
      </c>
      <c r="J4329" t="s">
        <v>8</v>
      </c>
      <c r="L4329">
        <v>1</v>
      </c>
    </row>
    <row r="4330" spans="1:12" x14ac:dyDescent="0.2">
      <c r="A4330" s="1" t="d">
        <v>2023-03-08</v>
      </c>
      <c r="B4330" s="45">
        <v>-1</v>
      </c>
      <c r="C4330" t="s">
        <v>77</v>
      </c>
      <c r="D4330" t="str">
        <f>_xlfn.XLOOKUP(Table2[[#This Row],[Patron Group]],$R$10:$R$24,$S$10:$S$24)</f>
        <v>Undergraduate</v>
      </c>
      <c r="E4330" s="1" t="d">
        <v>2023-03-08</v>
      </c>
      <c r="F4330" t="s">
        <v>86</v>
      </c>
      <c r="G4330" t="s">
        <v>2265</v>
      </c>
      <c r="H4330" t="str">
        <f>_xlfn.XLOOKUP(Table2[[#This Row],[Unique BarCode]],$N$10:$N$37,$O$10:$O$37)</f>
        <v>IPHONE</v>
      </c>
      <c r="I4330" t="str">
        <f>_xlfn.XLOOKUP(Table2[[#This Row],[Unique BarCode]],$N$10:$N$37,$P$10:$P$37)</f>
        <v>Charger</v>
      </c>
      <c r="J4330" t="s">
        <v>8</v>
      </c>
      <c r="K4330" t="s">
        <v>87</v>
      </c>
      <c r="L4330">
        <v>1</v>
      </c>
    </row>
    <row r="4331" spans="1:12" x14ac:dyDescent="0.2">
      <c r="A4331" s="1" t="d">
        <v>2023-03-08</v>
      </c>
      <c r="B4331" s="45">
        <v>-1</v>
      </c>
      <c r="C4331" t="s">
        <v>77</v>
      </c>
      <c r="D4331" t="str">
        <f>_xlfn.XLOOKUP(Table2[[#This Row],[Patron Group]],$R$10:$R$24,$S$10:$S$24)</f>
        <v>Undergraduate</v>
      </c>
      <c r="E4331" s="1" t="d">
        <v>2023-03-08</v>
      </c>
      <c r="F4331" t="s">
        <v>433</v>
      </c>
      <c r="G4331" t="s">
        <v>2265</v>
      </c>
      <c r="H4331" t="str">
        <f>_xlfn.XLOOKUP(Table2[[#This Row],[Unique BarCode]],$N$10:$N$37,$O$10:$O$37)</f>
        <v>IPHONE</v>
      </c>
      <c r="I4331" t="str">
        <f>_xlfn.XLOOKUP(Table2[[#This Row],[Unique BarCode]],$N$10:$N$37,$P$10:$P$37)</f>
        <v>Charger</v>
      </c>
      <c r="J4331" t="s">
        <v>8</v>
      </c>
      <c r="K4331" t="s">
        <v>434</v>
      </c>
      <c r="L4331">
        <v>1</v>
      </c>
    </row>
    <row r="4332" spans="1:12" x14ac:dyDescent="0.2">
      <c r="A4332" s="1" t="d">
        <v>2023-03-08</v>
      </c>
      <c r="B4332" s="45">
        <v>-1</v>
      </c>
      <c r="C4332" t="s">
        <v>77</v>
      </c>
      <c r="D4332" t="str">
        <f>_xlfn.XLOOKUP(Table2[[#This Row],[Patron Group]],$R$10:$R$24,$S$10:$S$24)</f>
        <v>Undergraduate</v>
      </c>
      <c r="E4332" s="1" t="d">
        <v>2023-03-08</v>
      </c>
      <c r="F4332" t="s">
        <v>29</v>
      </c>
      <c r="G4332" t="s">
        <v>2265</v>
      </c>
      <c r="H4332" t="str">
        <f>_xlfn.XLOOKUP(Table2[[#This Row],[Unique BarCode]],$N$10:$N$37,$O$10:$O$37)</f>
        <v>IPHONE</v>
      </c>
      <c r="I4332" t="str">
        <f>_xlfn.XLOOKUP(Table2[[#This Row],[Unique BarCode]],$N$10:$N$37,$P$10:$P$37)</f>
        <v>Charger</v>
      </c>
      <c r="J4332" t="s">
        <v>8</v>
      </c>
      <c r="K4332" t="s">
        <v>30</v>
      </c>
      <c r="L4332">
        <v>1</v>
      </c>
    </row>
    <row r="4333" spans="1:12" x14ac:dyDescent="0.2">
      <c r="A4333" s="1" t="d">
        <v>2023-03-08</v>
      </c>
      <c r="B4333" s="45">
        <v>-1</v>
      </c>
      <c r="C4333" t="s">
        <v>77</v>
      </c>
      <c r="D4333" t="str">
        <f>_xlfn.XLOOKUP(Table2[[#This Row],[Patron Group]],$R$10:$R$24,$S$10:$S$24)</f>
        <v>Undergraduate</v>
      </c>
      <c r="E4333" s="1" t="d">
        <v>2023-03-08</v>
      </c>
      <c r="F4333" t="s">
        <v>1534</v>
      </c>
      <c r="G4333" t="s">
        <v>2265</v>
      </c>
      <c r="H4333" t="str">
        <f>_xlfn.XLOOKUP(Table2[[#This Row],[Unique BarCode]],$N$10:$N$37,$O$10:$O$37)</f>
        <v>IPHONE</v>
      </c>
      <c r="I4333" t="str">
        <f>_xlfn.XLOOKUP(Table2[[#This Row],[Unique BarCode]],$N$10:$N$37,$P$10:$P$37)</f>
        <v>Charger</v>
      </c>
      <c r="J4333" t="s">
        <v>128</v>
      </c>
      <c r="L4333">
        <v>1</v>
      </c>
    </row>
    <row r="4334" spans="1:12" x14ac:dyDescent="0.2">
      <c r="A4334" s="1" t="d">
        <v>2023-03-08</v>
      </c>
      <c r="B4334" s="45">
        <v>-1</v>
      </c>
      <c r="C4334" t="s">
        <v>77</v>
      </c>
      <c r="D4334" t="str">
        <f>_xlfn.XLOOKUP(Table2[[#This Row],[Patron Group]],$R$10:$R$24,$S$10:$S$24)</f>
        <v>Undergraduate</v>
      </c>
      <c r="E4334" s="1" t="d">
        <v>2023-03-08</v>
      </c>
      <c r="F4334" t="s">
        <v>88</v>
      </c>
      <c r="G4334" t="s">
        <v>2265</v>
      </c>
      <c r="H4334" t="str">
        <f>_xlfn.XLOOKUP(Table2[[#This Row],[Unique BarCode]],$N$10:$N$37,$O$10:$O$37)</f>
        <v>IPHONE</v>
      </c>
      <c r="I4334" t="str">
        <f>_xlfn.XLOOKUP(Table2[[#This Row],[Unique BarCode]],$N$10:$N$37,$P$10:$P$37)</f>
        <v>Charger</v>
      </c>
      <c r="J4334" t="s">
        <v>8</v>
      </c>
      <c r="L4334">
        <v>1</v>
      </c>
    </row>
    <row r="4335" spans="1:12" x14ac:dyDescent="0.2">
      <c r="A4335" s="1" t="d">
        <v>2023-03-08</v>
      </c>
      <c r="B4335" s="45">
        <v>-1</v>
      </c>
      <c r="C4335" t="s">
        <v>77</v>
      </c>
      <c r="D4335" t="str">
        <f>_xlfn.XLOOKUP(Table2[[#This Row],[Patron Group]],$R$10:$R$24,$S$10:$S$24)</f>
        <v>Undergraduate</v>
      </c>
      <c r="E4335" s="1" t="d">
        <v>2023-03-08</v>
      </c>
      <c r="F4335" t="s">
        <v>33</v>
      </c>
      <c r="G4335" t="s">
        <v>2268</v>
      </c>
      <c r="H4335" t="str">
        <f>_xlfn.XLOOKUP(Table2[[#This Row],[Unique BarCode]],$N$10:$N$37,$O$10:$O$37)</f>
        <v>MACCHRG</v>
      </c>
      <c r="I4335" t="str">
        <f>_xlfn.XLOOKUP(Table2[[#This Row],[Unique BarCode]],$N$10:$N$37,$P$10:$P$37)</f>
        <v>Charger</v>
      </c>
      <c r="J4335" t="s">
        <v>8</v>
      </c>
      <c r="K4335" t="s">
        <v>34</v>
      </c>
      <c r="L4335">
        <v>1</v>
      </c>
    </row>
    <row r="4336" spans="1:12" x14ac:dyDescent="0.2">
      <c r="A4336" s="1" t="d">
        <v>2023-03-08</v>
      </c>
      <c r="B4336" s="45">
        <v>-1</v>
      </c>
      <c r="C4336" t="s">
        <v>77</v>
      </c>
      <c r="D4336" t="str">
        <f>_xlfn.XLOOKUP(Table2[[#This Row],[Patron Group]],$R$10:$R$24,$S$10:$S$24)</f>
        <v>Undergraduate</v>
      </c>
      <c r="E4336" s="1" t="d">
        <v>2023-03-08</v>
      </c>
      <c r="F4336" t="s">
        <v>467</v>
      </c>
      <c r="G4336" t="s">
        <v>2268</v>
      </c>
      <c r="H4336" t="str">
        <f>_xlfn.XLOOKUP(Table2[[#This Row],[Unique BarCode]],$N$10:$N$37,$O$10:$O$37)</f>
        <v>MACCHRG</v>
      </c>
      <c r="I4336" t="str">
        <f>_xlfn.XLOOKUP(Table2[[#This Row],[Unique BarCode]],$N$10:$N$37,$P$10:$P$37)</f>
        <v>Charger</v>
      </c>
      <c r="J4336" t="s">
        <v>8</v>
      </c>
      <c r="K4336" t="s">
        <v>468</v>
      </c>
      <c r="L4336">
        <v>1</v>
      </c>
    </row>
    <row r="4337" spans="1:12" x14ac:dyDescent="0.2">
      <c r="A4337" s="1" t="d">
        <v>2023-03-08</v>
      </c>
      <c r="B4337" s="45">
        <v>-1</v>
      </c>
      <c r="C4337" t="s">
        <v>77</v>
      </c>
      <c r="D4337" t="str">
        <f>_xlfn.XLOOKUP(Table2[[#This Row],[Patron Group]],$R$10:$R$24,$S$10:$S$24)</f>
        <v>Undergraduate</v>
      </c>
      <c r="E4337" s="1" t="d">
        <v>2023-03-08</v>
      </c>
      <c r="F4337" t="s">
        <v>1714</v>
      </c>
      <c r="G4337" t="s">
        <v>2296</v>
      </c>
      <c r="H4337" t="str">
        <f>_xlfn.XLOOKUP(Table2[[#This Row],[Unique BarCode]],$N$10:$N$37,$O$10:$O$37)</f>
        <v>MACUSBC</v>
      </c>
      <c r="I4337" t="str">
        <f>_xlfn.XLOOKUP(Table2[[#This Row],[Unique BarCode]],$N$10:$N$37,$P$10:$P$37)</f>
        <v>Charger</v>
      </c>
      <c r="J4337" t="s">
        <v>8</v>
      </c>
      <c r="K4337" t="s">
        <v>578</v>
      </c>
      <c r="L4337">
        <v>1</v>
      </c>
    </row>
    <row r="4338" spans="1:12" x14ac:dyDescent="0.2">
      <c r="A4338" s="1" t="d">
        <v>2023-03-08</v>
      </c>
      <c r="B4338" s="45">
        <v>-1</v>
      </c>
      <c r="C4338" t="s">
        <v>77</v>
      </c>
      <c r="D4338" t="str">
        <f>_xlfn.XLOOKUP(Table2[[#This Row],[Patron Group]],$R$10:$R$24,$S$10:$S$24)</f>
        <v>Undergraduate</v>
      </c>
      <c r="E4338" s="1" t="d">
        <v>2023-03-08</v>
      </c>
      <c r="F4338" t="s">
        <v>1688</v>
      </c>
      <c r="G4338" t="s">
        <v>2296</v>
      </c>
      <c r="H4338" t="str">
        <f>_xlfn.XLOOKUP(Table2[[#This Row],[Unique BarCode]],$N$10:$N$37,$O$10:$O$37)</f>
        <v>MACUSBC</v>
      </c>
      <c r="I4338" t="str">
        <f>_xlfn.XLOOKUP(Table2[[#This Row],[Unique BarCode]],$N$10:$N$37,$P$10:$P$37)</f>
        <v>Charger</v>
      </c>
      <c r="J4338" t="s">
        <v>8</v>
      </c>
      <c r="K4338" t="s">
        <v>225</v>
      </c>
      <c r="L4338">
        <v>1</v>
      </c>
    </row>
    <row r="4339" spans="1:12" x14ac:dyDescent="0.2">
      <c r="A4339" s="1" t="d">
        <v>2023-03-08</v>
      </c>
      <c r="B4339" s="45">
        <v>-1</v>
      </c>
      <c r="C4339" t="s">
        <v>77</v>
      </c>
      <c r="D4339" t="str">
        <f>_xlfn.XLOOKUP(Table2[[#This Row],[Patron Group]],$R$10:$R$24,$S$10:$S$24)</f>
        <v>Undergraduate</v>
      </c>
      <c r="E4339" s="1" t="d">
        <v>2023-03-08</v>
      </c>
      <c r="F4339" t="s">
        <v>1621</v>
      </c>
      <c r="G4339" t="s">
        <v>2296</v>
      </c>
      <c r="H4339" t="str">
        <f>_xlfn.XLOOKUP(Table2[[#This Row],[Unique BarCode]],$N$10:$N$37,$O$10:$O$37)</f>
        <v>MACUSBC</v>
      </c>
      <c r="I4339" t="str">
        <f>_xlfn.XLOOKUP(Table2[[#This Row],[Unique BarCode]],$N$10:$N$37,$P$10:$P$37)</f>
        <v>Charger</v>
      </c>
      <c r="J4339" t="s">
        <v>8</v>
      </c>
      <c r="K4339" t="s">
        <v>472</v>
      </c>
      <c r="L4339">
        <v>1</v>
      </c>
    </row>
    <row r="4340" spans="1:12" x14ac:dyDescent="0.2">
      <c r="A4340" s="1" t="d">
        <v>2023-03-08</v>
      </c>
      <c r="B4340" s="45">
        <v>-1</v>
      </c>
      <c r="C4340" t="s">
        <v>77</v>
      </c>
      <c r="D4340" t="str">
        <f>_xlfn.XLOOKUP(Table2[[#This Row],[Patron Group]],$R$10:$R$24,$S$10:$S$24)</f>
        <v>Undergraduate</v>
      </c>
      <c r="E4340" s="1" t="d">
        <v>2023-03-08</v>
      </c>
      <c r="F4340" t="s">
        <v>1631</v>
      </c>
      <c r="G4340" t="s">
        <v>2296</v>
      </c>
      <c r="H4340" t="str">
        <f>_xlfn.XLOOKUP(Table2[[#This Row],[Unique BarCode]],$N$10:$N$37,$O$10:$O$37)</f>
        <v>MACUSBC</v>
      </c>
      <c r="I4340" t="str">
        <f>_xlfn.XLOOKUP(Table2[[#This Row],[Unique BarCode]],$N$10:$N$37,$P$10:$P$37)</f>
        <v>Charger</v>
      </c>
      <c r="J4340" t="s">
        <v>8</v>
      </c>
      <c r="K4340" t="s">
        <v>277</v>
      </c>
      <c r="L4340">
        <v>1</v>
      </c>
    </row>
    <row r="4341" spans="1:12" x14ac:dyDescent="0.2">
      <c r="A4341" s="1" t="d">
        <v>2023-03-08</v>
      </c>
      <c r="B4341" s="45">
        <v>-1</v>
      </c>
      <c r="C4341" t="s">
        <v>77</v>
      </c>
      <c r="D4341" t="str">
        <f>_xlfn.XLOOKUP(Table2[[#This Row],[Patron Group]],$R$10:$R$24,$S$10:$S$24)</f>
        <v>Undergraduate</v>
      </c>
      <c r="E4341" s="1" t="d">
        <v>2023-03-08</v>
      </c>
      <c r="F4341" t="s">
        <v>1651</v>
      </c>
      <c r="G4341" t="s">
        <v>2296</v>
      </c>
      <c r="H4341" t="str">
        <f>_xlfn.XLOOKUP(Table2[[#This Row],[Unique BarCode]],$N$10:$N$37,$O$10:$O$37)</f>
        <v>MACUSBC</v>
      </c>
      <c r="I4341" t="str">
        <f>_xlfn.XLOOKUP(Table2[[#This Row],[Unique BarCode]],$N$10:$N$37,$P$10:$P$37)</f>
        <v>Charger</v>
      </c>
      <c r="J4341" t="s">
        <v>8</v>
      </c>
      <c r="K4341" t="s">
        <v>92</v>
      </c>
      <c r="L4341">
        <v>1</v>
      </c>
    </row>
    <row r="4342" spans="1:12" x14ac:dyDescent="0.2">
      <c r="A4342" s="1" t="d">
        <v>2023-03-08</v>
      </c>
      <c r="B4342" s="45">
        <v>-1</v>
      </c>
      <c r="C4342" t="s">
        <v>77</v>
      </c>
      <c r="D4342" t="str">
        <f>_xlfn.XLOOKUP(Table2[[#This Row],[Patron Group]],$R$10:$R$24,$S$10:$S$24)</f>
        <v>Undergraduate</v>
      </c>
      <c r="E4342" s="1" t="d">
        <v>2023-03-08</v>
      </c>
      <c r="F4342" t="s">
        <v>1632</v>
      </c>
      <c r="G4342" t="s">
        <v>2296</v>
      </c>
      <c r="H4342" t="str">
        <f>_xlfn.XLOOKUP(Table2[[#This Row],[Unique BarCode]],$N$10:$N$37,$O$10:$O$37)</f>
        <v>MACUSBC</v>
      </c>
      <c r="I4342" t="str">
        <f>_xlfn.XLOOKUP(Table2[[#This Row],[Unique BarCode]],$N$10:$N$37,$P$10:$P$37)</f>
        <v>Charger</v>
      </c>
      <c r="J4342" t="s">
        <v>8</v>
      </c>
      <c r="K4342" t="s">
        <v>214</v>
      </c>
      <c r="L4342">
        <v>1</v>
      </c>
    </row>
    <row r="4343" spans="1:12" x14ac:dyDescent="0.2">
      <c r="A4343" s="1" t="d">
        <v>2023-03-08</v>
      </c>
      <c r="B4343" s="45">
        <v>-1</v>
      </c>
      <c r="C4343" t="s">
        <v>77</v>
      </c>
      <c r="D4343" t="str">
        <f>_xlfn.XLOOKUP(Table2[[#This Row],[Patron Group]],$R$10:$R$24,$S$10:$S$24)</f>
        <v>Undergraduate</v>
      </c>
      <c r="E4343" s="1" t="d">
        <v>2023-03-08</v>
      </c>
      <c r="F4343" t="s">
        <v>1633</v>
      </c>
      <c r="G4343" t="s">
        <v>2296</v>
      </c>
      <c r="H4343" t="str">
        <f>_xlfn.XLOOKUP(Table2[[#This Row],[Unique BarCode]],$N$10:$N$37,$O$10:$O$37)</f>
        <v>MACUSBC</v>
      </c>
      <c r="I4343" t="str">
        <f>_xlfn.XLOOKUP(Table2[[#This Row],[Unique BarCode]],$N$10:$N$37,$P$10:$P$37)</f>
        <v>Charger</v>
      </c>
      <c r="J4343" t="s">
        <v>8</v>
      </c>
      <c r="K4343" t="s">
        <v>844</v>
      </c>
      <c r="L4343">
        <v>1</v>
      </c>
    </row>
    <row r="4344" spans="1:12" x14ac:dyDescent="0.2">
      <c r="A4344" s="1" t="d">
        <v>2023-03-08</v>
      </c>
      <c r="B4344" s="45">
        <v>-1</v>
      </c>
      <c r="C4344" t="s">
        <v>77</v>
      </c>
      <c r="D4344" t="str">
        <f>_xlfn.XLOOKUP(Table2[[#This Row],[Patron Group]],$R$10:$R$24,$S$10:$S$24)</f>
        <v>Undergraduate</v>
      </c>
      <c r="E4344" s="1" t="d">
        <v>2023-03-08</v>
      </c>
      <c r="F4344" t="s">
        <v>1634</v>
      </c>
      <c r="G4344" t="s">
        <v>2296</v>
      </c>
      <c r="H4344" t="str">
        <f>_xlfn.XLOOKUP(Table2[[#This Row],[Unique BarCode]],$N$10:$N$37,$O$10:$O$37)</f>
        <v>MACUSBC</v>
      </c>
      <c r="I4344" t="str">
        <f>_xlfn.XLOOKUP(Table2[[#This Row],[Unique BarCode]],$N$10:$N$37,$P$10:$P$37)</f>
        <v>Charger</v>
      </c>
      <c r="J4344" t="s">
        <v>8</v>
      </c>
      <c r="K4344" t="s">
        <v>38</v>
      </c>
      <c r="L4344">
        <v>1</v>
      </c>
    </row>
    <row r="4345" spans="1:12" x14ac:dyDescent="0.2">
      <c r="A4345" s="1" t="d">
        <v>2023-03-08</v>
      </c>
      <c r="B4345" s="45">
        <v>-1</v>
      </c>
      <c r="C4345" t="s">
        <v>77</v>
      </c>
      <c r="D4345" t="str">
        <f>_xlfn.XLOOKUP(Table2[[#This Row],[Patron Group]],$R$10:$R$24,$S$10:$S$24)</f>
        <v>Undergraduate</v>
      </c>
      <c r="E4345" s="1" t="d">
        <v>2023-03-08</v>
      </c>
      <c r="F4345" t="s">
        <v>1835</v>
      </c>
      <c r="G4345" t="s">
        <v>2296</v>
      </c>
      <c r="H4345" t="str">
        <f>_xlfn.XLOOKUP(Table2[[#This Row],[Unique BarCode]],$N$10:$N$37,$O$10:$O$37)</f>
        <v>MACUSBC</v>
      </c>
      <c r="I4345" t="str">
        <f>_xlfn.XLOOKUP(Table2[[#This Row],[Unique BarCode]],$N$10:$N$37,$P$10:$P$37)</f>
        <v>Charger</v>
      </c>
      <c r="J4345" t="s">
        <v>8</v>
      </c>
      <c r="L4345">
        <v>1</v>
      </c>
    </row>
    <row r="4346" spans="1:12" x14ac:dyDescent="0.2">
      <c r="A4346" s="1" t="d">
        <v>2023-03-08</v>
      </c>
      <c r="B4346" s="45">
        <v>-1</v>
      </c>
      <c r="C4346" t="s">
        <v>77</v>
      </c>
      <c r="D4346" t="str">
        <f>_xlfn.XLOOKUP(Table2[[#This Row],[Patron Group]],$R$10:$R$24,$S$10:$S$24)</f>
        <v>Undergraduate</v>
      </c>
      <c r="E4346" s="1" t="d">
        <v>2023-03-08</v>
      </c>
      <c r="F4346" t="s">
        <v>916</v>
      </c>
      <c r="G4346" t="s">
        <v>2271</v>
      </c>
      <c r="H4346" t="str">
        <f>_xlfn.XLOOKUP(Table2[[#This Row],[Unique BarCode]],$N$10:$N$37,$O$10:$O$37)</f>
        <v>OMNI</v>
      </c>
      <c r="I4346" t="str">
        <f>_xlfn.XLOOKUP(Table2[[#This Row],[Unique BarCode]],$N$10:$N$37,$P$10:$P$37)</f>
        <v>Charger</v>
      </c>
      <c r="J4346" t="s">
        <v>49</v>
      </c>
      <c r="K4346" t="s">
        <v>917</v>
      </c>
      <c r="L4346">
        <v>1</v>
      </c>
    </row>
    <row r="4347" spans="1:12" x14ac:dyDescent="0.2">
      <c r="A4347" s="1" t="d">
        <v>2023-03-08</v>
      </c>
      <c r="B4347" s="45">
        <v>-1</v>
      </c>
      <c r="C4347" t="s">
        <v>77</v>
      </c>
      <c r="D4347" t="str">
        <f>_xlfn.XLOOKUP(Table2[[#This Row],[Patron Group]],$R$10:$R$24,$S$10:$S$24)</f>
        <v>Undergraduate</v>
      </c>
      <c r="E4347" s="1" t="d">
        <v>2023-03-08</v>
      </c>
      <c r="F4347" t="s">
        <v>1552</v>
      </c>
      <c r="G4347" t="s">
        <v>2271</v>
      </c>
      <c r="H4347" t="str">
        <f>_xlfn.XLOOKUP(Table2[[#This Row],[Unique BarCode]],$N$10:$N$37,$O$10:$O$37)</f>
        <v>OMNI</v>
      </c>
      <c r="I4347" t="str">
        <f>_xlfn.XLOOKUP(Table2[[#This Row],[Unique BarCode]],$N$10:$N$37,$P$10:$P$37)</f>
        <v>Charger</v>
      </c>
      <c r="J4347" t="s">
        <v>49</v>
      </c>
      <c r="K4347" t="s">
        <v>1553</v>
      </c>
      <c r="L4347">
        <v>1</v>
      </c>
    </row>
    <row r="4348" spans="1:12" x14ac:dyDescent="0.2">
      <c r="A4348" s="1" t="d">
        <v>2023-03-08</v>
      </c>
      <c r="B4348" s="45">
        <v>-1</v>
      </c>
      <c r="C4348" t="s">
        <v>77</v>
      </c>
      <c r="D4348" t="str">
        <f>_xlfn.XLOOKUP(Table2[[#This Row],[Patron Group]],$R$10:$R$24,$S$10:$S$24)</f>
        <v>Undergraduate</v>
      </c>
      <c r="E4348" s="1" t="d">
        <v>2023-03-08</v>
      </c>
      <c r="F4348" t="s">
        <v>1320</v>
      </c>
      <c r="G4348" t="s">
        <v>2271</v>
      </c>
      <c r="H4348" t="str">
        <f>_xlfn.XLOOKUP(Table2[[#This Row],[Unique BarCode]],$N$10:$N$37,$O$10:$O$37)</f>
        <v>OMNI</v>
      </c>
      <c r="I4348" t="str">
        <f>_xlfn.XLOOKUP(Table2[[#This Row],[Unique BarCode]],$N$10:$N$37,$P$10:$P$37)</f>
        <v>Charger</v>
      </c>
      <c r="J4348" t="s">
        <v>49</v>
      </c>
      <c r="K4348" t="s">
        <v>1321</v>
      </c>
      <c r="L4348">
        <v>1</v>
      </c>
    </row>
    <row r="4349" spans="1:12" x14ac:dyDescent="0.2">
      <c r="A4349" s="1" t="d">
        <v>2023-03-08</v>
      </c>
      <c r="B4349" s="45">
        <v>-1</v>
      </c>
      <c r="C4349" t="s">
        <v>77</v>
      </c>
      <c r="D4349" t="str">
        <f>_xlfn.XLOOKUP(Table2[[#This Row],[Patron Group]],$R$10:$R$24,$S$10:$S$24)</f>
        <v>Undergraduate</v>
      </c>
      <c r="E4349" s="1" t="d">
        <v>2023-03-08</v>
      </c>
      <c r="F4349" t="s">
        <v>711</v>
      </c>
      <c r="G4349" t="s">
        <v>2271</v>
      </c>
      <c r="H4349" t="str">
        <f>_xlfn.XLOOKUP(Table2[[#This Row],[Unique BarCode]],$N$10:$N$37,$O$10:$O$37)</f>
        <v>OMNI</v>
      </c>
      <c r="I4349" t="str">
        <f>_xlfn.XLOOKUP(Table2[[#This Row],[Unique BarCode]],$N$10:$N$37,$P$10:$P$37)</f>
        <v>Charger</v>
      </c>
      <c r="J4349" t="s">
        <v>68</v>
      </c>
      <c r="K4349" t="s">
        <v>712</v>
      </c>
      <c r="L4349">
        <v>1</v>
      </c>
    </row>
    <row r="4350" spans="1:12" x14ac:dyDescent="0.2">
      <c r="A4350" s="1" t="d">
        <v>2023-03-08</v>
      </c>
      <c r="B4350" s="45">
        <v>-1</v>
      </c>
      <c r="C4350" t="s">
        <v>77</v>
      </c>
      <c r="D4350" t="str">
        <f>_xlfn.XLOOKUP(Table2[[#This Row],[Patron Group]],$R$10:$R$24,$S$10:$S$24)</f>
        <v>Undergraduate</v>
      </c>
      <c r="E4350" s="1" t="d">
        <v>2023-03-08</v>
      </c>
      <c r="F4350" t="s">
        <v>1183</v>
      </c>
      <c r="G4350" t="s">
        <v>2294</v>
      </c>
      <c r="H4350" t="str">
        <f>_xlfn.XLOOKUP(Table2[[#This Row],[Unique BarCode]],$N$10:$N$37,$O$10:$O$37)</f>
        <v>UVGA</v>
      </c>
      <c r="I4350" t="str">
        <f>_xlfn.XLOOKUP(Table2[[#This Row],[Unique BarCode]],$N$10:$N$37,$P$10:$P$37)</f>
        <v>Cable</v>
      </c>
      <c r="J4350" t="s">
        <v>8</v>
      </c>
      <c r="L4350">
        <v>1</v>
      </c>
    </row>
    <row r="4351" spans="1:12" x14ac:dyDescent="0.2">
      <c r="A4351" s="1" t="d">
        <v>2023-03-08</v>
      </c>
      <c r="B4351" s="45">
        <v>-1</v>
      </c>
      <c r="C4351" t="s">
        <v>77</v>
      </c>
      <c r="D4351" t="str">
        <f>_xlfn.XLOOKUP(Table2[[#This Row],[Patron Group]],$R$10:$R$24,$S$10:$S$24)</f>
        <v>Undergraduate</v>
      </c>
      <c r="E4351" s="1" t="d">
        <v>2023-03-08</v>
      </c>
      <c r="F4351" t="s">
        <v>925</v>
      </c>
      <c r="G4351" t="s">
        <v>2294</v>
      </c>
      <c r="H4351" t="str">
        <f>_xlfn.XLOOKUP(Table2[[#This Row],[Unique BarCode]],$N$10:$N$37,$O$10:$O$37)</f>
        <v>UVGA</v>
      </c>
      <c r="I4351" t="str">
        <f>_xlfn.XLOOKUP(Table2[[#This Row],[Unique BarCode]],$N$10:$N$37,$P$10:$P$37)</f>
        <v>Cable</v>
      </c>
      <c r="J4351" t="s">
        <v>8</v>
      </c>
      <c r="L4351">
        <v>1</v>
      </c>
    </row>
    <row r="4352" spans="1:12" x14ac:dyDescent="0.2">
      <c r="A4352" s="1" t="d">
        <v>2023-03-08</v>
      </c>
      <c r="B4352" s="45">
        <v>-1</v>
      </c>
      <c r="C4352" t="s">
        <v>77</v>
      </c>
      <c r="D4352" t="str">
        <f>_xlfn.XLOOKUP(Table2[[#This Row],[Patron Group]],$R$10:$R$24,$S$10:$S$24)</f>
        <v>Undergraduate</v>
      </c>
      <c r="E4352" s="1" t="d">
        <v>2023-03-08</v>
      </c>
      <c r="F4352" t="s">
        <v>2074</v>
      </c>
      <c r="G4352" t="s">
        <v>2303</v>
      </c>
      <c r="H4352" t="str">
        <f>_xlfn.XLOOKUP(Table2[[#This Row],[Unique BarCode]],$N$10:$N$37,$O$10:$O$37)</f>
        <v>VGA Cable</v>
      </c>
      <c r="I4352" t="str">
        <f>_xlfn.XLOOKUP(Table2[[#This Row],[Unique BarCode]],$N$10:$N$37,$P$10:$P$37)</f>
        <v>Cable</v>
      </c>
      <c r="J4352" t="s">
        <v>8</v>
      </c>
      <c r="K4352" t="s">
        <v>2075</v>
      </c>
      <c r="L4352">
        <v>1</v>
      </c>
    </row>
    <row r="4353" spans="1:12" x14ac:dyDescent="0.2">
      <c r="A4353" s="1" t="d">
        <v>2023-03-08</v>
      </c>
      <c r="B4353" s="45">
        <v>-1</v>
      </c>
      <c r="C4353" t="s">
        <v>77</v>
      </c>
      <c r="D4353" t="str">
        <f>_xlfn.XLOOKUP(Table2[[#This Row],[Patron Group]],$R$10:$R$24,$S$10:$S$24)</f>
        <v>Undergraduate</v>
      </c>
      <c r="E4353" s="1" t="d">
        <v>2023-03-08</v>
      </c>
      <c r="F4353" t="s">
        <v>1455</v>
      </c>
      <c r="G4353" t="s">
        <v>2272</v>
      </c>
      <c r="H4353" t="str">
        <f>_xlfn.XLOOKUP(Table2[[#This Row],[Unique BarCode]],$N$10:$N$37,$O$10:$O$37)</f>
        <v>WALLADPT</v>
      </c>
      <c r="I4353" t="str">
        <f>_xlfn.XLOOKUP(Table2[[#This Row],[Unique BarCode]],$N$10:$N$37,$P$10:$P$37)</f>
        <v>Charger</v>
      </c>
      <c r="J4353" t="s">
        <v>49</v>
      </c>
      <c r="K4353" t="s">
        <v>1456</v>
      </c>
      <c r="L4353">
        <v>1</v>
      </c>
    </row>
    <row r="4354" spans="1:12" x14ac:dyDescent="0.2">
      <c r="A4354" s="1" t="d">
        <v>2023-03-08</v>
      </c>
      <c r="B4354" s="45">
        <v>-1</v>
      </c>
      <c r="C4354" t="s">
        <v>77</v>
      </c>
      <c r="D4354" t="str">
        <f>_xlfn.XLOOKUP(Table2[[#This Row],[Patron Group]],$R$10:$R$24,$S$10:$S$24)</f>
        <v>Undergraduate</v>
      </c>
      <c r="E4354" s="1" t="d">
        <v>2023-03-08</v>
      </c>
      <c r="F4354" t="s">
        <v>1440</v>
      </c>
      <c r="G4354" t="s">
        <v>2272</v>
      </c>
      <c r="H4354" t="str">
        <f>_xlfn.XLOOKUP(Table2[[#This Row],[Unique BarCode]],$N$10:$N$37,$O$10:$O$37)</f>
        <v>WALLADPT</v>
      </c>
      <c r="I4354" t="str">
        <f>_xlfn.XLOOKUP(Table2[[#This Row],[Unique BarCode]],$N$10:$N$37,$P$10:$P$37)</f>
        <v>Charger</v>
      </c>
      <c r="J4354" t="s">
        <v>49</v>
      </c>
      <c r="K4354" t="s">
        <v>1441</v>
      </c>
      <c r="L4354">
        <v>1</v>
      </c>
    </row>
    <row r="4355" spans="1:12" x14ac:dyDescent="0.2">
      <c r="A4355" s="1" t="d">
        <v>2023-03-08</v>
      </c>
      <c r="B4355" s="45">
        <v>-1</v>
      </c>
      <c r="C4355" t="s">
        <v>77</v>
      </c>
      <c r="D4355" t="str">
        <f>_xlfn.XLOOKUP(Table2[[#This Row],[Patron Group]],$R$10:$R$24,$S$10:$S$24)</f>
        <v>Undergraduate</v>
      </c>
      <c r="E4355" s="1" t="d">
        <v>2023-03-08</v>
      </c>
      <c r="F4355" t="s">
        <v>1184</v>
      </c>
      <c r="G4355" t="s">
        <v>2272</v>
      </c>
      <c r="H4355" t="str">
        <f>_xlfn.XLOOKUP(Table2[[#This Row],[Unique BarCode]],$N$10:$N$37,$O$10:$O$37)</f>
        <v>WALLADPT</v>
      </c>
      <c r="I4355" t="str">
        <f>_xlfn.XLOOKUP(Table2[[#This Row],[Unique BarCode]],$N$10:$N$37,$P$10:$P$37)</f>
        <v>Charger</v>
      </c>
      <c r="J4355" t="s">
        <v>49</v>
      </c>
      <c r="K4355" t="s">
        <v>1185</v>
      </c>
      <c r="L4355">
        <v>1</v>
      </c>
    </row>
    <row r="4356" spans="1:12" x14ac:dyDescent="0.2">
      <c r="A4356" s="1" t="d">
        <v>2023-03-08</v>
      </c>
      <c r="B4356" s="45">
        <v>-1</v>
      </c>
      <c r="C4356" t="s">
        <v>77</v>
      </c>
      <c r="D4356" t="str">
        <f>_xlfn.XLOOKUP(Table2[[#This Row],[Patron Group]],$R$10:$R$24,$S$10:$S$24)</f>
        <v>Undergraduate</v>
      </c>
      <c r="E4356" s="1" t="d">
        <v>2023-03-08</v>
      </c>
      <c r="F4356" t="s">
        <v>1326</v>
      </c>
      <c r="G4356" t="s">
        <v>2272</v>
      </c>
      <c r="H4356" t="str">
        <f>_xlfn.XLOOKUP(Table2[[#This Row],[Unique BarCode]],$N$10:$N$37,$O$10:$O$37)</f>
        <v>WALLADPT</v>
      </c>
      <c r="I4356" t="str">
        <f>_xlfn.XLOOKUP(Table2[[#This Row],[Unique BarCode]],$N$10:$N$37,$P$10:$P$37)</f>
        <v>Charger</v>
      </c>
      <c r="J4356" t="s">
        <v>8</v>
      </c>
      <c r="K4356" t="s">
        <v>1327</v>
      </c>
      <c r="L4356">
        <v>1</v>
      </c>
    </row>
    <row r="4357" spans="1:12" x14ac:dyDescent="0.2">
      <c r="A4357" s="1" t="d">
        <v>2023-03-08</v>
      </c>
      <c r="B4357" s="45">
        <v>-1</v>
      </c>
      <c r="C4357" t="s">
        <v>77</v>
      </c>
      <c r="D4357" t="str">
        <f>_xlfn.XLOOKUP(Table2[[#This Row],[Patron Group]],$R$10:$R$24,$S$10:$S$24)</f>
        <v>Undergraduate</v>
      </c>
      <c r="E4357" s="1" t="d">
        <v>2023-03-08</v>
      </c>
      <c r="F4357" t="s">
        <v>1044</v>
      </c>
      <c r="G4357" t="s">
        <v>2272</v>
      </c>
      <c r="H4357" t="str">
        <f>_xlfn.XLOOKUP(Table2[[#This Row],[Unique BarCode]],$N$10:$N$37,$O$10:$O$37)</f>
        <v>WALLADPT</v>
      </c>
      <c r="I4357" t="str">
        <f>_xlfn.XLOOKUP(Table2[[#This Row],[Unique BarCode]],$N$10:$N$37,$P$10:$P$37)</f>
        <v>Charger</v>
      </c>
      <c r="J4357" t="s">
        <v>8</v>
      </c>
      <c r="K4357" t="s">
        <v>1045</v>
      </c>
      <c r="L4357">
        <v>1</v>
      </c>
    </row>
    <row r="4358" spans="1:12" x14ac:dyDescent="0.2">
      <c r="A4358" s="1" t="d">
        <v>2023-03-08</v>
      </c>
      <c r="B4358" s="45">
        <v>-1</v>
      </c>
      <c r="C4358" t="s">
        <v>77</v>
      </c>
      <c r="D4358" t="str">
        <f>_xlfn.XLOOKUP(Table2[[#This Row],[Patron Group]],$R$10:$R$24,$S$10:$S$24)</f>
        <v>Undergraduate</v>
      </c>
      <c r="E4358" s="1" t="d">
        <v>2023-03-08</v>
      </c>
      <c r="F4358" t="s">
        <v>274</v>
      </c>
      <c r="G4358" t="s">
        <v>2272</v>
      </c>
      <c r="H4358" t="str">
        <f>_xlfn.XLOOKUP(Table2[[#This Row],[Unique BarCode]],$N$10:$N$37,$O$10:$O$37)</f>
        <v>WALLADPT</v>
      </c>
      <c r="I4358" t="str">
        <f>_xlfn.XLOOKUP(Table2[[#This Row],[Unique BarCode]],$N$10:$N$37,$P$10:$P$37)</f>
        <v>Charger</v>
      </c>
      <c r="J4358" t="s">
        <v>8</v>
      </c>
      <c r="L4358">
        <v>1</v>
      </c>
    </row>
    <row r="4359" spans="1:12" x14ac:dyDescent="0.2">
      <c r="A4359" s="1" t="d">
        <v>2023-03-08</v>
      </c>
      <c r="B4359" s="45">
        <v>-1</v>
      </c>
      <c r="C4359" t="s">
        <v>77</v>
      </c>
      <c r="D4359" t="str">
        <f>_xlfn.XLOOKUP(Table2[[#This Row],[Patron Group]],$R$10:$R$24,$S$10:$S$24)</f>
        <v>Undergraduate</v>
      </c>
      <c r="E4359" s="1" t="d">
        <v>2023-03-08</v>
      </c>
      <c r="F4359" t="s">
        <v>1267</v>
      </c>
      <c r="G4359" t="s">
        <v>2272</v>
      </c>
      <c r="H4359" t="str">
        <f>_xlfn.XLOOKUP(Table2[[#This Row],[Unique BarCode]],$N$10:$N$37,$O$10:$O$37)</f>
        <v>WALLADPT</v>
      </c>
      <c r="I4359" t="str">
        <f>_xlfn.XLOOKUP(Table2[[#This Row],[Unique BarCode]],$N$10:$N$37,$P$10:$P$37)</f>
        <v>Charger</v>
      </c>
      <c r="J4359" t="s">
        <v>8</v>
      </c>
      <c r="L4359">
        <v>1</v>
      </c>
    </row>
    <row r="4360" spans="1:12" x14ac:dyDescent="0.2">
      <c r="A4360" s="1" t="d">
        <v>2023-03-08</v>
      </c>
      <c r="B4360" s="45">
        <v>-1</v>
      </c>
      <c r="C4360" t="s">
        <v>77</v>
      </c>
      <c r="D4360" t="str">
        <f>_xlfn.XLOOKUP(Table2[[#This Row],[Patron Group]],$R$10:$R$24,$S$10:$S$24)</f>
        <v>Undergraduate</v>
      </c>
      <c r="E4360" s="1" t="d">
        <v>2023-03-08</v>
      </c>
      <c r="F4360" t="s">
        <v>482</v>
      </c>
      <c r="G4360" t="s">
        <v>2272</v>
      </c>
      <c r="H4360" t="str">
        <f>_xlfn.XLOOKUP(Table2[[#This Row],[Unique BarCode]],$N$10:$N$37,$O$10:$O$37)</f>
        <v>WALLADPT</v>
      </c>
      <c r="I4360" t="str">
        <f>_xlfn.XLOOKUP(Table2[[#This Row],[Unique BarCode]],$N$10:$N$37,$P$10:$P$37)</f>
        <v>Charger</v>
      </c>
      <c r="J4360" t="s">
        <v>8</v>
      </c>
      <c r="L4360">
        <v>1</v>
      </c>
    </row>
    <row r="4361" spans="1:12" x14ac:dyDescent="0.2">
      <c r="A4361" s="1" t="d">
        <v>2023-03-08</v>
      </c>
      <c r="B4361" s="45">
        <v>-1</v>
      </c>
      <c r="C4361" t="s">
        <v>77</v>
      </c>
      <c r="D4361" t="str">
        <f>_xlfn.XLOOKUP(Table2[[#This Row],[Patron Group]],$R$10:$R$24,$S$10:$S$24)</f>
        <v>Undergraduate</v>
      </c>
      <c r="E4361" s="1" t="d">
        <v>2023-03-08</v>
      </c>
      <c r="F4361" t="s">
        <v>483</v>
      </c>
      <c r="G4361" t="s">
        <v>2272</v>
      </c>
      <c r="H4361" t="str">
        <f>_xlfn.XLOOKUP(Table2[[#This Row],[Unique BarCode]],$N$10:$N$37,$O$10:$O$37)</f>
        <v>WALLADPT</v>
      </c>
      <c r="I4361" t="str">
        <f>_xlfn.XLOOKUP(Table2[[#This Row],[Unique BarCode]],$N$10:$N$37,$P$10:$P$37)</f>
        <v>Charger</v>
      </c>
      <c r="J4361" t="s">
        <v>8</v>
      </c>
      <c r="L4361">
        <v>1</v>
      </c>
    </row>
    <row r="4362" spans="1:12" x14ac:dyDescent="0.2">
      <c r="A4362" s="1" t="d">
        <v>2023-03-08</v>
      </c>
      <c r="B4362" s="45">
        <v>-1</v>
      </c>
      <c r="C4362" t="s">
        <v>77</v>
      </c>
      <c r="D4362" t="str">
        <f>_xlfn.XLOOKUP(Table2[[#This Row],[Patron Group]],$R$10:$R$24,$S$10:$S$24)</f>
        <v>Undergraduate</v>
      </c>
      <c r="E4362" s="1" t="d">
        <v>2023-03-08</v>
      </c>
      <c r="F4362" t="s">
        <v>1422</v>
      </c>
      <c r="G4362" t="s">
        <v>2272</v>
      </c>
      <c r="H4362" t="str">
        <f>_xlfn.XLOOKUP(Table2[[#This Row],[Unique BarCode]],$N$10:$N$37,$O$10:$O$37)</f>
        <v>WALLADPT</v>
      </c>
      <c r="I4362" t="str">
        <f>_xlfn.XLOOKUP(Table2[[#This Row],[Unique BarCode]],$N$10:$N$37,$P$10:$P$37)</f>
        <v>Charger</v>
      </c>
      <c r="J4362" t="s">
        <v>8</v>
      </c>
      <c r="L4362">
        <v>1</v>
      </c>
    </row>
    <row r="4363" spans="1:12" x14ac:dyDescent="0.2">
      <c r="A4363" s="1" t="d">
        <v>2023-03-08</v>
      </c>
      <c r="B4363" s="45">
        <v>-1</v>
      </c>
      <c r="C4363" t="s">
        <v>77</v>
      </c>
      <c r="D4363" t="str">
        <f>_xlfn.XLOOKUP(Table2[[#This Row],[Patron Group]],$R$10:$R$24,$S$10:$S$24)</f>
        <v>Undergraduate</v>
      </c>
      <c r="E4363" s="1" t="d">
        <v>2023-03-08</v>
      </c>
      <c r="F4363" t="s">
        <v>1392</v>
      </c>
      <c r="G4363" t="s">
        <v>2272</v>
      </c>
      <c r="H4363" t="str">
        <f>_xlfn.XLOOKUP(Table2[[#This Row],[Unique BarCode]],$N$10:$N$37,$O$10:$O$37)</f>
        <v>WALLADPT</v>
      </c>
      <c r="I4363" t="str">
        <f>_xlfn.XLOOKUP(Table2[[#This Row],[Unique BarCode]],$N$10:$N$37,$P$10:$P$37)</f>
        <v>Charger</v>
      </c>
      <c r="J4363" t="s">
        <v>8</v>
      </c>
      <c r="L4363">
        <v>1</v>
      </c>
    </row>
    <row r="4364" spans="1:12" x14ac:dyDescent="0.2">
      <c r="A4364" s="1" t="d">
        <v>2023-03-08</v>
      </c>
      <c r="B4364" s="45">
        <v>-1</v>
      </c>
      <c r="C4364" t="s">
        <v>77</v>
      </c>
      <c r="D4364" t="str">
        <f>_xlfn.XLOOKUP(Table2[[#This Row],[Patron Group]],$R$10:$R$24,$S$10:$S$24)</f>
        <v>Undergraduate</v>
      </c>
      <c r="E4364" s="1" t="d">
        <v>2023-03-08</v>
      </c>
      <c r="F4364" t="s">
        <v>96</v>
      </c>
      <c r="G4364" t="s">
        <v>2272</v>
      </c>
      <c r="H4364" t="str">
        <f>_xlfn.XLOOKUP(Table2[[#This Row],[Unique BarCode]],$N$10:$N$37,$O$10:$O$37)</f>
        <v>WALLADPT</v>
      </c>
      <c r="I4364" t="str">
        <f>_xlfn.XLOOKUP(Table2[[#This Row],[Unique BarCode]],$N$10:$N$37,$P$10:$P$37)</f>
        <v>Charger</v>
      </c>
      <c r="J4364" t="s">
        <v>8</v>
      </c>
      <c r="L4364">
        <v>1</v>
      </c>
    </row>
    <row r="4365" spans="1:12" x14ac:dyDescent="0.2">
      <c r="A4365" s="1" t="d">
        <v>2023-03-08</v>
      </c>
      <c r="B4365" s="45">
        <v>-1</v>
      </c>
      <c r="C4365" t="s">
        <v>77</v>
      </c>
      <c r="D4365" t="str">
        <f>_xlfn.XLOOKUP(Table2[[#This Row],[Patron Group]],$R$10:$R$24,$S$10:$S$24)</f>
        <v>Undergraduate</v>
      </c>
      <c r="E4365" s="1" t="d">
        <v>2023-03-08</v>
      </c>
      <c r="F4365" t="s">
        <v>97</v>
      </c>
      <c r="G4365" t="s">
        <v>2272</v>
      </c>
      <c r="H4365" t="str">
        <f>_xlfn.XLOOKUP(Table2[[#This Row],[Unique BarCode]],$N$10:$N$37,$O$10:$O$37)</f>
        <v>WALLADPT</v>
      </c>
      <c r="I4365" t="str">
        <f>_xlfn.XLOOKUP(Table2[[#This Row],[Unique BarCode]],$N$10:$N$37,$P$10:$P$37)</f>
        <v>Charger</v>
      </c>
      <c r="J4365" t="s">
        <v>8</v>
      </c>
      <c r="L4365">
        <v>1</v>
      </c>
    </row>
    <row r="4366" spans="1:12" x14ac:dyDescent="0.2">
      <c r="A4366" s="1" t="d">
        <v>2023-03-08</v>
      </c>
      <c r="B4366" s="45">
        <v>-1</v>
      </c>
      <c r="C4366" t="s">
        <v>77</v>
      </c>
      <c r="D4366" t="str">
        <f>_xlfn.XLOOKUP(Table2[[#This Row],[Patron Group]],$R$10:$R$24,$S$10:$S$24)</f>
        <v>Undergraduate</v>
      </c>
      <c r="E4366" s="1" t="d">
        <v>2023-03-09</v>
      </c>
      <c r="F4366" t="s">
        <v>1301</v>
      </c>
      <c r="G4366" t="s">
        <v>2265</v>
      </c>
      <c r="H4366" t="str">
        <f>_xlfn.XLOOKUP(Table2[[#This Row],[Unique BarCode]],$N$10:$N$37,$O$10:$O$37)</f>
        <v>IPHONE</v>
      </c>
      <c r="I4366" t="str">
        <f>_xlfn.XLOOKUP(Table2[[#This Row],[Unique BarCode]],$N$10:$N$37,$P$10:$P$37)</f>
        <v>Charger</v>
      </c>
      <c r="J4366" t="s">
        <v>128</v>
      </c>
      <c r="K4366" t="s">
        <v>1302</v>
      </c>
      <c r="L4366">
        <v>1</v>
      </c>
    </row>
    <row r="4367" spans="1:12" x14ac:dyDescent="0.2">
      <c r="A4367" s="1" t="d">
        <v>2023-03-08</v>
      </c>
      <c r="B4367" s="45">
        <v>-1</v>
      </c>
      <c r="C4367" t="s">
        <v>77</v>
      </c>
      <c r="D4367" t="str">
        <f>_xlfn.XLOOKUP(Table2[[#This Row],[Patron Group]],$R$10:$R$24,$S$10:$S$24)</f>
        <v>Undergraduate</v>
      </c>
      <c r="E4367" s="1" t="d">
        <v>2023-03-09</v>
      </c>
      <c r="F4367" t="s">
        <v>709</v>
      </c>
      <c r="G4367" t="s">
        <v>2265</v>
      </c>
      <c r="H4367" t="str">
        <f>_xlfn.XLOOKUP(Table2[[#This Row],[Unique BarCode]],$N$10:$N$37,$O$10:$O$37)</f>
        <v>IPHONE</v>
      </c>
      <c r="I4367" t="str">
        <f>_xlfn.XLOOKUP(Table2[[#This Row],[Unique BarCode]],$N$10:$N$37,$P$10:$P$37)</f>
        <v>Charger</v>
      </c>
      <c r="J4367" t="s">
        <v>128</v>
      </c>
      <c r="K4367" t="s">
        <v>710</v>
      </c>
      <c r="L4367">
        <v>1</v>
      </c>
    </row>
    <row r="4368" spans="1:12" x14ac:dyDescent="0.2">
      <c r="A4368" s="1" t="d">
        <v>2023-03-08</v>
      </c>
      <c r="B4368" s="45">
        <v>-1</v>
      </c>
      <c r="C4368" t="s">
        <v>77</v>
      </c>
      <c r="D4368" t="str">
        <f>_xlfn.XLOOKUP(Table2[[#This Row],[Patron Group]],$R$10:$R$24,$S$10:$S$24)</f>
        <v>Undergraduate</v>
      </c>
      <c r="E4368" s="1" t="d">
        <v>2023-03-09</v>
      </c>
      <c r="F4368" t="s">
        <v>1750</v>
      </c>
      <c r="G4368" t="s">
        <v>2296</v>
      </c>
      <c r="H4368" t="str">
        <f>_xlfn.XLOOKUP(Table2[[#This Row],[Unique BarCode]],$N$10:$N$37,$O$10:$O$37)</f>
        <v>MACUSBC</v>
      </c>
      <c r="I4368" t="str">
        <f>_xlfn.XLOOKUP(Table2[[#This Row],[Unique BarCode]],$N$10:$N$37,$P$10:$P$37)</f>
        <v>Charger</v>
      </c>
      <c r="J4368" t="s">
        <v>128</v>
      </c>
      <c r="K4368" t="s">
        <v>439</v>
      </c>
      <c r="L4368">
        <v>1</v>
      </c>
    </row>
    <row r="4369" spans="1:12" x14ac:dyDescent="0.2">
      <c r="A4369" s="1" t="d">
        <v>2023-03-08</v>
      </c>
      <c r="B4369" s="45">
        <v>-1</v>
      </c>
      <c r="C4369" t="s">
        <v>77</v>
      </c>
      <c r="D4369" t="str">
        <f>_xlfn.XLOOKUP(Table2[[#This Row],[Patron Group]],$R$10:$R$24,$S$10:$S$24)</f>
        <v>Undergraduate</v>
      </c>
      <c r="E4369" s="1" t="d">
        <v>2023-03-09</v>
      </c>
      <c r="F4369" t="s">
        <v>1777</v>
      </c>
      <c r="G4369" t="s">
        <v>2296</v>
      </c>
      <c r="H4369" t="str">
        <f>_xlfn.XLOOKUP(Table2[[#This Row],[Unique BarCode]],$N$10:$N$37,$O$10:$O$37)</f>
        <v>MACUSBC</v>
      </c>
      <c r="I4369" t="str">
        <f>_xlfn.XLOOKUP(Table2[[#This Row],[Unique BarCode]],$N$10:$N$37,$P$10:$P$37)</f>
        <v>Charger</v>
      </c>
      <c r="J4369" t="s">
        <v>128</v>
      </c>
      <c r="K4369" t="s">
        <v>1287</v>
      </c>
      <c r="L4369">
        <v>1</v>
      </c>
    </row>
    <row r="4370" spans="1:12" x14ac:dyDescent="0.2">
      <c r="A4370" s="1" t="d">
        <v>2023-03-08</v>
      </c>
      <c r="B4370" s="45">
        <v>-1</v>
      </c>
      <c r="C4370" t="s">
        <v>77</v>
      </c>
      <c r="D4370" t="str">
        <f>_xlfn.XLOOKUP(Table2[[#This Row],[Patron Group]],$R$10:$R$24,$S$10:$S$24)</f>
        <v>Undergraduate</v>
      </c>
      <c r="E4370" s="1" t="d">
        <v>2023-03-09</v>
      </c>
      <c r="F4370" t="s">
        <v>1871</v>
      </c>
      <c r="G4370" t="s">
        <v>2296</v>
      </c>
      <c r="H4370" t="str">
        <f>_xlfn.XLOOKUP(Table2[[#This Row],[Unique BarCode]],$N$10:$N$37,$O$10:$O$37)</f>
        <v>MACUSBC</v>
      </c>
      <c r="I4370" t="str">
        <f>_xlfn.XLOOKUP(Table2[[#This Row],[Unique BarCode]],$N$10:$N$37,$P$10:$P$37)</f>
        <v>Charger</v>
      </c>
      <c r="J4370" t="s">
        <v>128</v>
      </c>
      <c r="K4370" t="s">
        <v>476</v>
      </c>
      <c r="L4370">
        <v>1</v>
      </c>
    </row>
    <row r="4371" spans="1:12" x14ac:dyDescent="0.2">
      <c r="A4371" s="1" t="d">
        <v>2023-03-08</v>
      </c>
      <c r="B4371" s="45">
        <v>-1</v>
      </c>
      <c r="C4371" t="s">
        <v>77</v>
      </c>
      <c r="D4371" t="str">
        <f>_xlfn.XLOOKUP(Table2[[#This Row],[Patron Group]],$R$10:$R$24,$S$10:$S$24)</f>
        <v>Undergraduate</v>
      </c>
      <c r="E4371" s="1" t="d">
        <v>2023-03-15</v>
      </c>
      <c r="F4371" t="s">
        <v>859</v>
      </c>
      <c r="G4371" t="s">
        <v>2273</v>
      </c>
      <c r="H4371" t="str">
        <f>_xlfn.XLOOKUP(Table2[[#This Row],[Unique BarCode]],$N$10:$N$37,$O$10:$O$37)</f>
        <v>ChromeBook</v>
      </c>
      <c r="I4371" t="str">
        <f>_xlfn.XLOOKUP(Table2[[#This Row],[Unique BarCode]],$N$10:$N$37,$P$10:$P$37)</f>
        <v>Device</v>
      </c>
      <c r="J4371" t="s">
        <v>128</v>
      </c>
      <c r="K4371" t="s">
        <v>860</v>
      </c>
      <c r="L4371">
        <v>1</v>
      </c>
    </row>
    <row r="4372" spans="1:12" x14ac:dyDescent="0.2">
      <c r="A4372" s="1" t="d">
        <v>2023-03-08</v>
      </c>
      <c r="B4372" s="45">
        <v>-1</v>
      </c>
      <c r="C4372" t="s">
        <v>77</v>
      </c>
      <c r="D4372" t="str">
        <f>_xlfn.XLOOKUP(Table2[[#This Row],[Patron Group]],$R$10:$R$24,$S$10:$S$24)</f>
        <v>Undergraduate</v>
      </c>
      <c r="E4372" s="1" t="d">
        <v>2023-03-15</v>
      </c>
      <c r="F4372" t="s">
        <v>1395</v>
      </c>
      <c r="G4372" t="s">
        <v>2273</v>
      </c>
      <c r="H4372" t="str">
        <f>_xlfn.XLOOKUP(Table2[[#This Row],[Unique BarCode]],$N$10:$N$37,$O$10:$O$37)</f>
        <v>ChromeBook</v>
      </c>
      <c r="I4372" t="str">
        <f>_xlfn.XLOOKUP(Table2[[#This Row],[Unique BarCode]],$N$10:$N$37,$P$10:$P$37)</f>
        <v>Device</v>
      </c>
      <c r="J4372" t="s">
        <v>13</v>
      </c>
      <c r="K4372" t="s">
        <v>1396</v>
      </c>
      <c r="L4372">
        <v>1</v>
      </c>
    </row>
    <row r="4373" spans="1:12" x14ac:dyDescent="0.2">
      <c r="A4373" s="1" t="d">
        <v>2023-03-08</v>
      </c>
      <c r="B4373" s="45">
        <v>-1</v>
      </c>
      <c r="C4373" t="s">
        <v>77</v>
      </c>
      <c r="D4373" t="str">
        <f>_xlfn.XLOOKUP(Table2[[#This Row],[Patron Group]],$R$10:$R$24,$S$10:$S$24)</f>
        <v>Undergraduate</v>
      </c>
      <c r="E4373" s="1" t="d">
        <v>2023-03-15</v>
      </c>
      <c r="F4373" t="s">
        <v>685</v>
      </c>
      <c r="G4373" t="s">
        <v>2273</v>
      </c>
      <c r="H4373" t="str">
        <f>_xlfn.XLOOKUP(Table2[[#This Row],[Unique BarCode]],$N$10:$N$37,$O$10:$O$37)</f>
        <v>ChromeBook</v>
      </c>
      <c r="I4373" t="str">
        <f>_xlfn.XLOOKUP(Table2[[#This Row],[Unique BarCode]],$N$10:$N$37,$P$10:$P$37)</f>
        <v>Device</v>
      </c>
      <c r="J4373" t="s">
        <v>49</v>
      </c>
      <c r="K4373" t="s">
        <v>686</v>
      </c>
      <c r="L4373">
        <v>1</v>
      </c>
    </row>
    <row r="4374" spans="1:12" x14ac:dyDescent="0.2">
      <c r="A4374" s="1" t="d">
        <v>2023-03-08</v>
      </c>
      <c r="B4374" s="45">
        <v>-1</v>
      </c>
      <c r="C4374" t="s">
        <v>77</v>
      </c>
      <c r="D4374" t="str">
        <f>_xlfn.XLOOKUP(Table2[[#This Row],[Patron Group]],$R$10:$R$24,$S$10:$S$24)</f>
        <v>Undergraduate</v>
      </c>
      <c r="E4374" s="1" t="d">
        <v>2023-03-15</v>
      </c>
      <c r="F4374" t="s">
        <v>48</v>
      </c>
      <c r="G4374" t="s">
        <v>2273</v>
      </c>
      <c r="H4374" t="str">
        <f>_xlfn.XLOOKUP(Table2[[#This Row],[Unique BarCode]],$N$10:$N$37,$O$10:$O$37)</f>
        <v>ChromeBook</v>
      </c>
      <c r="I4374" t="str">
        <f>_xlfn.XLOOKUP(Table2[[#This Row],[Unique BarCode]],$N$10:$N$37,$P$10:$P$37)</f>
        <v>Device</v>
      </c>
      <c r="J4374" t="s">
        <v>49</v>
      </c>
      <c r="K4374" t="s">
        <v>50</v>
      </c>
      <c r="L4374">
        <v>1</v>
      </c>
    </row>
    <row r="4375" spans="1:12" x14ac:dyDescent="0.2">
      <c r="A4375" s="1" t="d">
        <v>2023-03-08</v>
      </c>
      <c r="B4375" s="45">
        <v>-1</v>
      </c>
      <c r="C4375" t="s">
        <v>77</v>
      </c>
      <c r="D4375" t="str">
        <f>_xlfn.XLOOKUP(Table2[[#This Row],[Patron Group]],$R$10:$R$24,$S$10:$S$24)</f>
        <v>Undergraduate</v>
      </c>
      <c r="E4375" s="1" t="d">
        <v>2023-03-15</v>
      </c>
      <c r="F4375" t="s">
        <v>1811</v>
      </c>
      <c r="G4375" t="s">
        <v>2273</v>
      </c>
      <c r="H4375" t="str">
        <f>_xlfn.XLOOKUP(Table2[[#This Row],[Unique BarCode]],$N$10:$N$37,$O$10:$O$37)</f>
        <v>ChromeBook</v>
      </c>
      <c r="I4375" t="str">
        <f>_xlfn.XLOOKUP(Table2[[#This Row],[Unique BarCode]],$N$10:$N$37,$P$10:$P$37)</f>
        <v>Device</v>
      </c>
      <c r="J4375" t="s">
        <v>8</v>
      </c>
      <c r="K4375" t="s">
        <v>1812</v>
      </c>
      <c r="L4375">
        <v>1</v>
      </c>
    </row>
    <row r="4376" spans="1:12" x14ac:dyDescent="0.2">
      <c r="A4376" s="1" t="d">
        <v>2023-03-08</v>
      </c>
      <c r="B4376" s="45">
        <v>-1</v>
      </c>
      <c r="C4376" t="s">
        <v>77</v>
      </c>
      <c r="D4376" t="str">
        <f>_xlfn.XLOOKUP(Table2[[#This Row],[Patron Group]],$R$10:$R$24,$S$10:$S$24)</f>
        <v>Undergraduate</v>
      </c>
      <c r="E4376" s="1" t="d">
        <v>2023-03-15</v>
      </c>
      <c r="F4376" t="s">
        <v>619</v>
      </c>
      <c r="G4376" t="s">
        <v>2274</v>
      </c>
      <c r="H4376" t="str">
        <f>_xlfn.XLOOKUP(Table2[[#This Row],[Unique BarCode]],$N$10:$N$37,$O$10:$O$37)</f>
        <v>MacBook</v>
      </c>
      <c r="I4376" t="str">
        <f>_xlfn.XLOOKUP(Table2[[#This Row],[Unique BarCode]],$N$10:$N$37,$P$10:$P$37)</f>
        <v>Device</v>
      </c>
      <c r="J4376" t="s">
        <v>8</v>
      </c>
      <c r="K4376" t="s">
        <v>620</v>
      </c>
      <c r="L4376">
        <v>1</v>
      </c>
    </row>
    <row r="4377" spans="1:12" x14ac:dyDescent="0.2">
      <c r="A4377" s="1" t="d">
        <v>2023-03-08</v>
      </c>
      <c r="B4377" s="45">
        <v>-1</v>
      </c>
      <c r="C4377" t="s">
        <v>77</v>
      </c>
      <c r="D4377" t="str">
        <f>_xlfn.XLOOKUP(Table2[[#This Row],[Patron Group]],$R$10:$R$24,$S$10:$S$24)</f>
        <v>Undergraduate</v>
      </c>
      <c r="E4377" s="1" t="d">
        <v>2023-03-15</v>
      </c>
      <c r="F4377" t="s">
        <v>288</v>
      </c>
      <c r="G4377" t="s">
        <v>2274</v>
      </c>
      <c r="H4377" t="str">
        <f>_xlfn.XLOOKUP(Table2[[#This Row],[Unique BarCode]],$N$10:$N$37,$O$10:$O$37)</f>
        <v>MacBook</v>
      </c>
      <c r="I4377" t="str">
        <f>_xlfn.XLOOKUP(Table2[[#This Row],[Unique BarCode]],$N$10:$N$37,$P$10:$P$37)</f>
        <v>Device</v>
      </c>
      <c r="J4377" t="s">
        <v>8</v>
      </c>
      <c r="K4377" t="s">
        <v>289</v>
      </c>
      <c r="L4377">
        <v>1</v>
      </c>
    </row>
    <row r="4378" spans="1:12" x14ac:dyDescent="0.2">
      <c r="A4378" s="1" t="d">
        <v>2023-03-08</v>
      </c>
      <c r="B4378" s="45">
        <v>-1</v>
      </c>
      <c r="C4378" t="s">
        <v>77</v>
      </c>
      <c r="D4378" t="str">
        <f>_xlfn.XLOOKUP(Table2[[#This Row],[Patron Group]],$R$10:$R$24,$S$10:$S$24)</f>
        <v>Undergraduate</v>
      </c>
      <c r="E4378" s="1" t="d">
        <v>2023-03-15</v>
      </c>
      <c r="F4378" t="s">
        <v>603</v>
      </c>
      <c r="G4378" t="s">
        <v>2274</v>
      </c>
      <c r="H4378" t="str">
        <f>_xlfn.XLOOKUP(Table2[[#This Row],[Unique BarCode]],$N$10:$N$37,$O$10:$O$37)</f>
        <v>MacBook</v>
      </c>
      <c r="I4378" t="str">
        <f>_xlfn.XLOOKUP(Table2[[#This Row],[Unique BarCode]],$N$10:$N$37,$P$10:$P$37)</f>
        <v>Device</v>
      </c>
      <c r="J4378" t="s">
        <v>8</v>
      </c>
      <c r="K4378" t="s">
        <v>604</v>
      </c>
      <c r="L4378">
        <v>1</v>
      </c>
    </row>
    <row r="4379" spans="1:12" x14ac:dyDescent="0.2">
      <c r="A4379" s="1" t="d">
        <v>2023-03-08</v>
      </c>
      <c r="B4379" s="45">
        <v>-1</v>
      </c>
      <c r="C4379" t="s">
        <v>77</v>
      </c>
      <c r="D4379" t="str">
        <f>_xlfn.XLOOKUP(Table2[[#This Row],[Patron Group]],$R$10:$R$24,$S$10:$S$24)</f>
        <v>Undergraduate</v>
      </c>
      <c r="E4379" s="1" t="d">
        <v>2023-03-15</v>
      </c>
      <c r="F4379" t="s">
        <v>1550</v>
      </c>
      <c r="G4379" t="s">
        <v>2275</v>
      </c>
      <c r="H4379" t="str">
        <f>_xlfn.XLOOKUP(Table2[[#This Row],[Unique BarCode]],$N$10:$N$37,$O$10:$O$37)</f>
        <v>iPad</v>
      </c>
      <c r="I4379" t="str">
        <f>_xlfn.XLOOKUP(Table2[[#This Row],[Unique BarCode]],$N$10:$N$37,$P$10:$P$37)</f>
        <v>Device</v>
      </c>
      <c r="J4379" t="s">
        <v>8</v>
      </c>
      <c r="K4379" t="s">
        <v>1551</v>
      </c>
      <c r="L4379">
        <v>1</v>
      </c>
    </row>
    <row r="4380" spans="1:12" x14ac:dyDescent="0.2">
      <c r="A4380" s="1" t="d">
        <v>2023-03-08</v>
      </c>
      <c r="B4380" s="45">
        <v>-1</v>
      </c>
      <c r="C4380" t="s">
        <v>77</v>
      </c>
      <c r="D4380" t="str">
        <f>_xlfn.XLOOKUP(Table2[[#This Row],[Patron Group]],$R$10:$R$24,$S$10:$S$24)</f>
        <v>Undergraduate</v>
      </c>
      <c r="E4380" s="1" t="d">
        <v>2023-03-15</v>
      </c>
      <c r="F4380" t="s">
        <v>1738</v>
      </c>
      <c r="G4380" t="s">
        <v>2263</v>
      </c>
      <c r="H4380" t="str">
        <f>_xlfn.XLOOKUP(Table2[[#This Row],[Unique BarCode]],$N$10:$N$37,$O$10:$O$37)</f>
        <v>HP Laptop</v>
      </c>
      <c r="I4380" t="str">
        <f>_xlfn.XLOOKUP(Table2[[#This Row],[Unique BarCode]],$N$10:$N$37,$P$10:$P$37)</f>
        <v>Device</v>
      </c>
      <c r="J4380" t="s">
        <v>8</v>
      </c>
      <c r="K4380" t="s">
        <v>1085</v>
      </c>
      <c r="L4380">
        <v>1</v>
      </c>
    </row>
    <row r="4381" spans="1:12" x14ac:dyDescent="0.2">
      <c r="A4381" s="1" t="d">
        <v>2023-03-08</v>
      </c>
      <c r="B4381" s="45">
        <v>-1</v>
      </c>
      <c r="C4381" t="s">
        <v>77</v>
      </c>
      <c r="D4381" t="str">
        <f>_xlfn.XLOOKUP(Table2[[#This Row],[Patron Group]],$R$10:$R$24,$S$10:$S$24)</f>
        <v>Undergraduate</v>
      </c>
      <c r="E4381" s="1" t="d">
        <v>2023-03-15</v>
      </c>
      <c r="F4381" t="s">
        <v>1073</v>
      </c>
      <c r="G4381" t="s">
        <v>2263</v>
      </c>
      <c r="H4381" t="str">
        <f>_xlfn.XLOOKUP(Table2[[#This Row],[Unique BarCode]],$N$10:$N$37,$O$10:$O$37)</f>
        <v>HP Laptop</v>
      </c>
      <c r="I4381" t="str">
        <f>_xlfn.XLOOKUP(Table2[[#This Row],[Unique BarCode]],$N$10:$N$37,$P$10:$P$37)</f>
        <v>Device</v>
      </c>
      <c r="J4381" t="s">
        <v>8</v>
      </c>
      <c r="K4381" t="s">
        <v>1074</v>
      </c>
      <c r="L4381">
        <v>1</v>
      </c>
    </row>
    <row r="4382" spans="1:12" x14ac:dyDescent="0.2">
      <c r="A4382" s="1" t="d">
        <v>2023-03-08</v>
      </c>
      <c r="B4382" s="45">
        <v>-1</v>
      </c>
      <c r="C4382" t="s">
        <v>77</v>
      </c>
      <c r="D4382" t="str">
        <f>_xlfn.XLOOKUP(Table2[[#This Row],[Patron Group]],$R$10:$R$24,$S$10:$S$24)</f>
        <v>Undergraduate</v>
      </c>
      <c r="E4382" s="1" t="d">
        <v>2023-03-21</v>
      </c>
      <c r="F4382" t="s">
        <v>323</v>
      </c>
      <c r="G4382" t="s">
        <v>2263</v>
      </c>
      <c r="H4382" t="str">
        <f>_xlfn.XLOOKUP(Table2[[#This Row],[Unique BarCode]],$N$10:$N$37,$O$10:$O$37)</f>
        <v>HP Laptop</v>
      </c>
      <c r="I4382" t="str">
        <f>_xlfn.XLOOKUP(Table2[[#This Row],[Unique BarCode]],$N$10:$N$37,$P$10:$P$37)</f>
        <v>Device</v>
      </c>
      <c r="J4382" t="s">
        <v>8</v>
      </c>
      <c r="K4382" t="s">
        <v>324</v>
      </c>
      <c r="L4382">
        <v>1</v>
      </c>
    </row>
    <row r="4383" spans="1:12" x14ac:dyDescent="0.2">
      <c r="A4383" s="1" t="d">
        <v>2023-03-08</v>
      </c>
      <c r="B4383" s="45">
        <v>-1</v>
      </c>
      <c r="C4383" t="s">
        <v>77</v>
      </c>
      <c r="D4383" t="str">
        <f>_xlfn.XLOOKUP(Table2[[#This Row],[Patron Group]],$R$10:$R$24,$S$10:$S$24)</f>
        <v>Undergraduate</v>
      </c>
      <c r="E4383" s="1" t="d">
        <v>2023-03-21</v>
      </c>
      <c r="F4383" t="s">
        <v>1146</v>
      </c>
      <c r="G4383" t="s">
        <v>2263</v>
      </c>
      <c r="H4383" t="str">
        <f>_xlfn.XLOOKUP(Table2[[#This Row],[Unique BarCode]],$N$10:$N$37,$O$10:$O$37)</f>
        <v>HP Laptop</v>
      </c>
      <c r="I4383" t="str">
        <f>_xlfn.XLOOKUP(Table2[[#This Row],[Unique BarCode]],$N$10:$N$37,$P$10:$P$37)</f>
        <v>Device</v>
      </c>
      <c r="J4383" t="s">
        <v>8</v>
      </c>
      <c r="K4383" t="s">
        <v>1147</v>
      </c>
      <c r="L4383">
        <v>1</v>
      </c>
    </row>
    <row r="4384" spans="1:12" x14ac:dyDescent="0.2">
      <c r="A4384" s="1" t="d">
        <v>2023-03-08</v>
      </c>
      <c r="B4384" s="45">
        <v>-1</v>
      </c>
      <c r="C4384" t="s">
        <v>77</v>
      </c>
      <c r="D4384" t="str">
        <f>_xlfn.XLOOKUP(Table2[[#This Row],[Patron Group]],$R$10:$R$24,$S$10:$S$24)</f>
        <v>Undergraduate</v>
      </c>
      <c r="E4384" s="1" t="d">
        <v>2023-03-22</v>
      </c>
      <c r="F4384" t="s">
        <v>1062</v>
      </c>
      <c r="G4384" t="s">
        <v>2273</v>
      </c>
      <c r="H4384" t="str">
        <f>_xlfn.XLOOKUP(Table2[[#This Row],[Unique BarCode]],$N$10:$N$37,$O$10:$O$37)</f>
        <v>ChromeBook</v>
      </c>
      <c r="I4384" t="str">
        <f>_xlfn.XLOOKUP(Table2[[#This Row],[Unique BarCode]],$N$10:$N$37,$P$10:$P$37)</f>
        <v>Device</v>
      </c>
      <c r="J4384" t="s">
        <v>8</v>
      </c>
      <c r="K4384" t="s">
        <v>1063</v>
      </c>
      <c r="L4384">
        <v>1</v>
      </c>
    </row>
    <row r="4385" spans="1:12" x14ac:dyDescent="0.2">
      <c r="A4385" s="1" t="d">
        <v>2023-03-08</v>
      </c>
      <c r="B4385" s="45">
        <v>-1</v>
      </c>
      <c r="C4385" t="s">
        <v>77</v>
      </c>
      <c r="D4385" t="str">
        <f>_xlfn.XLOOKUP(Table2[[#This Row],[Patron Group]],$R$10:$R$24,$S$10:$S$24)</f>
        <v>Undergraduate</v>
      </c>
      <c r="E4385" s="1" t="d">
        <v>2023-03-22</v>
      </c>
      <c r="F4385" t="s">
        <v>1970</v>
      </c>
      <c r="G4385" t="s">
        <v>2273</v>
      </c>
      <c r="H4385" t="str">
        <f>_xlfn.XLOOKUP(Table2[[#This Row],[Unique BarCode]],$N$10:$N$37,$O$10:$O$37)</f>
        <v>ChromeBook</v>
      </c>
      <c r="I4385" t="str">
        <f>_xlfn.XLOOKUP(Table2[[#This Row],[Unique BarCode]],$N$10:$N$37,$P$10:$P$37)</f>
        <v>Device</v>
      </c>
      <c r="J4385" t="s">
        <v>8</v>
      </c>
      <c r="K4385" t="s">
        <v>1971</v>
      </c>
      <c r="L4385">
        <v>1</v>
      </c>
    </row>
    <row r="4386" spans="1:12" x14ac:dyDescent="0.2">
      <c r="A4386" s="1" t="d">
        <v>2023-03-08</v>
      </c>
      <c r="B4386" s="45">
        <v>-1</v>
      </c>
      <c r="C4386" t="s">
        <v>77</v>
      </c>
      <c r="D4386" t="str">
        <f>_xlfn.XLOOKUP(Table2[[#This Row],[Patron Group]],$R$10:$R$24,$S$10:$S$24)</f>
        <v>Undergraduate</v>
      </c>
      <c r="E4386" s="1" t="d">
        <v>2023-03-22</v>
      </c>
      <c r="F4386" t="s">
        <v>1811</v>
      </c>
      <c r="G4386" t="s">
        <v>2273</v>
      </c>
      <c r="H4386" t="str">
        <f>_xlfn.XLOOKUP(Table2[[#This Row],[Unique BarCode]],$N$10:$N$37,$O$10:$O$37)</f>
        <v>ChromeBook</v>
      </c>
      <c r="I4386" t="str">
        <f>_xlfn.XLOOKUP(Table2[[#This Row],[Unique BarCode]],$N$10:$N$37,$P$10:$P$37)</f>
        <v>Device</v>
      </c>
      <c r="J4386" t="s">
        <v>8</v>
      </c>
      <c r="K4386" t="s">
        <v>1812</v>
      </c>
      <c r="L4386">
        <v>1</v>
      </c>
    </row>
    <row r="4387" spans="1:12" x14ac:dyDescent="0.2">
      <c r="A4387" s="1" t="d">
        <v>2023-03-08</v>
      </c>
      <c r="B4387" s="45">
        <v>-1</v>
      </c>
      <c r="C4387" t="s">
        <v>77</v>
      </c>
      <c r="D4387" t="str">
        <f>_xlfn.XLOOKUP(Table2[[#This Row],[Patron Group]],$R$10:$R$24,$S$10:$S$24)</f>
        <v>Undergraduate</v>
      </c>
      <c r="E4387" s="1" t="d">
        <v>2023-03-22</v>
      </c>
      <c r="F4387" t="s">
        <v>727</v>
      </c>
      <c r="G4387" t="s">
        <v>2274</v>
      </c>
      <c r="H4387" t="str">
        <f>_xlfn.XLOOKUP(Table2[[#This Row],[Unique BarCode]],$N$10:$N$37,$O$10:$O$37)</f>
        <v>MacBook</v>
      </c>
      <c r="I4387" t="str">
        <f>_xlfn.XLOOKUP(Table2[[#This Row],[Unique BarCode]],$N$10:$N$37,$P$10:$P$37)</f>
        <v>Device</v>
      </c>
      <c r="J4387" t="s">
        <v>8</v>
      </c>
      <c r="K4387" t="s">
        <v>728</v>
      </c>
      <c r="L4387">
        <v>1</v>
      </c>
    </row>
    <row r="4388" spans="1:12" x14ac:dyDescent="0.2">
      <c r="A4388" s="1" t="d">
        <v>2023-03-08</v>
      </c>
      <c r="B4388" s="45">
        <v>-1</v>
      </c>
      <c r="C4388" t="s">
        <v>77</v>
      </c>
      <c r="D4388" t="str">
        <f>_xlfn.XLOOKUP(Table2[[#This Row],[Patron Group]],$R$10:$R$24,$S$10:$S$24)</f>
        <v>Undergraduate</v>
      </c>
      <c r="E4388" s="1" t="d">
        <v>2023-03-22</v>
      </c>
      <c r="F4388" t="s">
        <v>887</v>
      </c>
      <c r="G4388" t="s">
        <v>2274</v>
      </c>
      <c r="H4388" t="str">
        <f>_xlfn.XLOOKUP(Table2[[#This Row],[Unique BarCode]],$N$10:$N$37,$O$10:$O$37)</f>
        <v>MacBook</v>
      </c>
      <c r="I4388" t="str">
        <f>_xlfn.XLOOKUP(Table2[[#This Row],[Unique BarCode]],$N$10:$N$37,$P$10:$P$37)</f>
        <v>Device</v>
      </c>
      <c r="J4388" t="s">
        <v>8</v>
      </c>
      <c r="K4388" t="s">
        <v>888</v>
      </c>
      <c r="L4388">
        <v>1</v>
      </c>
    </row>
    <row r="4389" spans="1:12" x14ac:dyDescent="0.2">
      <c r="A4389" s="1" t="d">
        <v>2023-03-08</v>
      </c>
      <c r="B4389" s="45">
        <v>-1</v>
      </c>
      <c r="C4389" t="s">
        <v>77</v>
      </c>
      <c r="D4389" t="str">
        <f>_xlfn.XLOOKUP(Table2[[#This Row],[Patron Group]],$R$10:$R$24,$S$10:$S$24)</f>
        <v>Undergraduate</v>
      </c>
      <c r="E4389" s="1" t="d">
        <v>2023-03-22</v>
      </c>
      <c r="F4389" t="s">
        <v>1820</v>
      </c>
      <c r="G4389" t="s">
        <v>2274</v>
      </c>
      <c r="H4389" t="str">
        <f>_xlfn.XLOOKUP(Table2[[#This Row],[Unique BarCode]],$N$10:$N$37,$O$10:$O$37)</f>
        <v>MacBook</v>
      </c>
      <c r="I4389" t="str">
        <f>_xlfn.XLOOKUP(Table2[[#This Row],[Unique BarCode]],$N$10:$N$37,$P$10:$P$37)</f>
        <v>Device</v>
      </c>
      <c r="J4389" t="s">
        <v>8</v>
      </c>
      <c r="K4389" t="s">
        <v>1821</v>
      </c>
      <c r="L4389">
        <v>1</v>
      </c>
    </row>
    <row r="4390" spans="1:12" x14ac:dyDescent="0.2">
      <c r="A4390" s="1" t="d">
        <v>2023-03-08</v>
      </c>
      <c r="B4390" s="45">
        <v>-1</v>
      </c>
      <c r="C4390" t="s">
        <v>77</v>
      </c>
      <c r="D4390" t="str">
        <f>_xlfn.XLOOKUP(Table2[[#This Row],[Patron Group]],$R$10:$R$24,$S$10:$S$24)</f>
        <v>Undergraduate</v>
      </c>
      <c r="E4390" s="1" t="d">
        <v>2023-03-22</v>
      </c>
      <c r="F4390" t="s">
        <v>1376</v>
      </c>
      <c r="G4390" t="s">
        <v>2274</v>
      </c>
      <c r="H4390" t="str">
        <f>_xlfn.XLOOKUP(Table2[[#This Row],[Unique BarCode]],$N$10:$N$37,$O$10:$O$37)</f>
        <v>MacBook</v>
      </c>
      <c r="I4390" t="str">
        <f>_xlfn.XLOOKUP(Table2[[#This Row],[Unique BarCode]],$N$10:$N$37,$P$10:$P$37)</f>
        <v>Device</v>
      </c>
      <c r="J4390" t="s">
        <v>8</v>
      </c>
      <c r="K4390" t="s">
        <v>1376</v>
      </c>
      <c r="L4390">
        <v>1</v>
      </c>
    </row>
    <row r="4391" spans="1:12" x14ac:dyDescent="0.2">
      <c r="A4391" s="1" t="d">
        <v>2023-03-08</v>
      </c>
      <c r="B4391" s="45">
        <v>-1</v>
      </c>
      <c r="C4391" t="s">
        <v>77</v>
      </c>
      <c r="D4391" t="str">
        <f>_xlfn.XLOOKUP(Table2[[#This Row],[Patron Group]],$R$10:$R$24,$S$10:$S$24)</f>
        <v>Undergraduate</v>
      </c>
      <c r="E4391" s="1" t="d">
        <v>2023-03-22</v>
      </c>
      <c r="F4391" t="s">
        <v>169</v>
      </c>
      <c r="G4391" t="s">
        <v>2263</v>
      </c>
      <c r="H4391" t="str">
        <f>_xlfn.XLOOKUP(Table2[[#This Row],[Unique BarCode]],$N$10:$N$37,$O$10:$O$37)</f>
        <v>HP Laptop</v>
      </c>
      <c r="I4391" t="str">
        <f>_xlfn.XLOOKUP(Table2[[#This Row],[Unique BarCode]],$N$10:$N$37,$P$10:$P$37)</f>
        <v>Device</v>
      </c>
      <c r="J4391" t="s">
        <v>8</v>
      </c>
      <c r="K4391" t="s">
        <v>170</v>
      </c>
      <c r="L4391">
        <v>1</v>
      </c>
    </row>
    <row r="4392" spans="1:12" x14ac:dyDescent="0.2">
      <c r="A4392" s="1" t="d">
        <v>2023-03-08</v>
      </c>
      <c r="B4392" s="45">
        <v>5557156940006530</v>
      </c>
      <c r="C4392" t="s">
        <v>20</v>
      </c>
      <c r="D4392" t="str">
        <f>_xlfn.XLOOKUP(Table2[[#This Row],[Patron Group]],$R$10:$R$24,$S$10:$S$24)</f>
        <v>Graduate</v>
      </c>
      <c r="E4392" s="1" t="d">
        <v>2023-03-22</v>
      </c>
      <c r="F4392" t="s">
        <v>1358</v>
      </c>
      <c r="G4392" t="s">
        <v>2274</v>
      </c>
      <c r="H4392" t="str">
        <f>_xlfn.XLOOKUP(Table2[[#This Row],[Unique BarCode]],$N$10:$N$37,$O$10:$O$37)</f>
        <v>MacBook</v>
      </c>
      <c r="I4392" t="str">
        <f>_xlfn.XLOOKUP(Table2[[#This Row],[Unique BarCode]],$N$10:$N$37,$P$10:$P$37)</f>
        <v>Device</v>
      </c>
      <c r="J4392" t="s">
        <v>8</v>
      </c>
      <c r="K4392" t="s">
        <v>1359</v>
      </c>
      <c r="L4392">
        <v>1</v>
      </c>
    </row>
    <row r="4393" spans="1:12" x14ac:dyDescent="0.2">
      <c r="A4393" s="1" t="d">
        <v>2023-03-08</v>
      </c>
      <c r="B4393" s="45">
        <v>5565952320006530</v>
      </c>
      <c r="C4393" t="s">
        <v>77</v>
      </c>
      <c r="D4393" t="str">
        <f>_xlfn.XLOOKUP(Table2[[#This Row],[Patron Group]],$R$10:$R$24,$S$10:$S$24)</f>
        <v>Undergraduate</v>
      </c>
      <c r="E4393" s="1" t="d">
        <v>2023-03-15</v>
      </c>
      <c r="F4393" t="s">
        <v>1189</v>
      </c>
      <c r="G4393" t="s">
        <v>2274</v>
      </c>
      <c r="H4393" t="str">
        <f>_xlfn.XLOOKUP(Table2[[#This Row],[Unique BarCode]],$N$10:$N$37,$O$10:$O$37)</f>
        <v>MacBook</v>
      </c>
      <c r="I4393" t="str">
        <f>_xlfn.XLOOKUP(Table2[[#This Row],[Unique BarCode]],$N$10:$N$37,$P$10:$P$37)</f>
        <v>Device</v>
      </c>
      <c r="J4393" t="s">
        <v>8</v>
      </c>
      <c r="K4393" t="s">
        <v>1189</v>
      </c>
      <c r="L4393">
        <v>1</v>
      </c>
    </row>
    <row r="4394" spans="1:12" x14ac:dyDescent="0.2">
      <c r="A4394" s="1" t="d">
        <v>2023-03-08</v>
      </c>
      <c r="B4394" s="45">
        <v>6201832770006530</v>
      </c>
      <c r="C4394" t="s">
        <v>77</v>
      </c>
      <c r="D4394" t="str">
        <f>_xlfn.XLOOKUP(Table2[[#This Row],[Patron Group]],$R$10:$R$24,$S$10:$S$24)</f>
        <v>Undergraduate</v>
      </c>
      <c r="E4394" s="1" t="d">
        <v>2023-03-08</v>
      </c>
      <c r="F4394" t="s">
        <v>1614</v>
      </c>
      <c r="G4394" t="s">
        <v>2296</v>
      </c>
      <c r="H4394" t="str">
        <f>_xlfn.XLOOKUP(Table2[[#This Row],[Unique BarCode]],$N$10:$N$37,$O$10:$O$37)</f>
        <v>MACUSBC</v>
      </c>
      <c r="I4394" t="str">
        <f>_xlfn.XLOOKUP(Table2[[#This Row],[Unique BarCode]],$N$10:$N$37,$P$10:$P$37)</f>
        <v>Charger</v>
      </c>
      <c r="J4394" t="s">
        <v>8</v>
      </c>
      <c r="K4394" t="s">
        <v>94</v>
      </c>
      <c r="L4394">
        <v>1</v>
      </c>
    </row>
    <row r="4395" spans="1:12" x14ac:dyDescent="0.2">
      <c r="A4395" s="1" t="d">
        <v>2023-03-09</v>
      </c>
      <c r="B4395" s="45">
        <v>-1</v>
      </c>
      <c r="C4395" t="s">
        <v>15</v>
      </c>
      <c r="D4395" t="str">
        <f>_xlfn.XLOOKUP(Table2[[#This Row],[Patron Group]],$R$10:$R$24,$S$10:$S$24)</f>
        <v>Academic</v>
      </c>
      <c r="E4395" s="1" t="d">
        <v>2023-03-09</v>
      </c>
      <c r="F4395" t="s">
        <v>429</v>
      </c>
      <c r="G4395" t="s">
        <v>2281</v>
      </c>
      <c r="H4395" t="str">
        <f>_xlfn.XLOOKUP(Table2[[#This Row],[Unique BarCode]],$N$10:$N$37,$O$10:$O$37)</f>
        <v>HDMIC</v>
      </c>
      <c r="I4395" t="str">
        <f>_xlfn.XLOOKUP(Table2[[#This Row],[Unique BarCode]],$N$10:$N$37,$P$10:$P$37)</f>
        <v>Cable</v>
      </c>
      <c r="J4395" t="s">
        <v>13</v>
      </c>
      <c r="K4395" t="s">
        <v>430</v>
      </c>
      <c r="L4395">
        <v>1</v>
      </c>
    </row>
    <row r="4396" spans="1:12" x14ac:dyDescent="0.2">
      <c r="A4396" s="1" t="d">
        <v>2023-03-09</v>
      </c>
      <c r="B4396" s="45">
        <v>-1</v>
      </c>
      <c r="C4396" t="s">
        <v>15</v>
      </c>
      <c r="D4396" t="str">
        <f>_xlfn.XLOOKUP(Table2[[#This Row],[Patron Group]],$R$10:$R$24,$S$10:$S$24)</f>
        <v>Academic</v>
      </c>
      <c r="E4396" s="1" t="d">
        <v>2023-03-09</v>
      </c>
      <c r="F4396" t="s">
        <v>222</v>
      </c>
      <c r="G4396" t="s">
        <v>2265</v>
      </c>
      <c r="H4396" t="str">
        <f>_xlfn.XLOOKUP(Table2[[#This Row],[Unique BarCode]],$N$10:$N$37,$O$10:$O$37)</f>
        <v>IPHONE</v>
      </c>
      <c r="I4396" t="str">
        <f>_xlfn.XLOOKUP(Table2[[#This Row],[Unique BarCode]],$N$10:$N$37,$P$10:$P$37)</f>
        <v>Charger</v>
      </c>
      <c r="J4396" t="s">
        <v>1825</v>
      </c>
      <c r="K4396" t="s">
        <v>223</v>
      </c>
      <c r="L4396">
        <v>1</v>
      </c>
    </row>
    <row r="4397" spans="1:12" x14ac:dyDescent="0.2">
      <c r="A4397" s="1" t="d">
        <v>2023-03-09</v>
      </c>
      <c r="B4397" s="45">
        <v>-1</v>
      </c>
      <c r="C4397" t="s">
        <v>15</v>
      </c>
      <c r="D4397" t="str">
        <f>_xlfn.XLOOKUP(Table2[[#This Row],[Patron Group]],$R$10:$R$24,$S$10:$S$24)</f>
        <v>Academic</v>
      </c>
      <c r="E4397" s="1" t="d">
        <v>2023-03-09</v>
      </c>
      <c r="F4397" t="s">
        <v>12</v>
      </c>
      <c r="G4397" t="s">
        <v>2265</v>
      </c>
      <c r="H4397" t="str">
        <f>_xlfn.XLOOKUP(Table2[[#This Row],[Unique BarCode]],$N$10:$N$37,$O$10:$O$37)</f>
        <v>IPHONE</v>
      </c>
      <c r="I4397" t="str">
        <f>_xlfn.XLOOKUP(Table2[[#This Row],[Unique BarCode]],$N$10:$N$37,$P$10:$P$37)</f>
        <v>Charger</v>
      </c>
      <c r="J4397" t="s">
        <v>13</v>
      </c>
      <c r="K4397" t="s">
        <v>14</v>
      </c>
      <c r="L4397">
        <v>1</v>
      </c>
    </row>
    <row r="4398" spans="1:12" x14ac:dyDescent="0.2">
      <c r="A4398" s="1" t="d">
        <v>2023-03-09</v>
      </c>
      <c r="B4398" s="45">
        <v>-1</v>
      </c>
      <c r="C4398" t="s">
        <v>15</v>
      </c>
      <c r="D4398" t="str">
        <f>_xlfn.XLOOKUP(Table2[[#This Row],[Patron Group]],$R$10:$R$24,$S$10:$S$24)</f>
        <v>Academic</v>
      </c>
      <c r="E4398" s="1" t="d">
        <v>2023-03-09</v>
      </c>
      <c r="F4398" t="s">
        <v>481</v>
      </c>
      <c r="G4398" t="s">
        <v>2285</v>
      </c>
      <c r="H4398" t="str">
        <f>_xlfn.XLOOKUP(Table2[[#This Row],[Unique BarCode]],$N$10:$N$37,$O$10:$O$37)</f>
        <v>UHDMI</v>
      </c>
      <c r="I4398" t="str">
        <f>_xlfn.XLOOKUP(Table2[[#This Row],[Unique BarCode]],$N$10:$N$37,$P$10:$P$37)</f>
        <v>Cable</v>
      </c>
      <c r="J4398" t="s">
        <v>8</v>
      </c>
      <c r="L4398">
        <v>1</v>
      </c>
    </row>
    <row r="4399" spans="1:12" x14ac:dyDescent="0.2">
      <c r="A4399" s="1" t="d">
        <v>2023-03-09</v>
      </c>
      <c r="B4399" s="45">
        <v>-1</v>
      </c>
      <c r="C4399" t="s">
        <v>15</v>
      </c>
      <c r="D4399" t="str">
        <f>_xlfn.XLOOKUP(Table2[[#This Row],[Patron Group]],$R$10:$R$24,$S$10:$S$24)</f>
        <v>Academic</v>
      </c>
      <c r="E4399" s="1" t="d">
        <v>2023-03-09</v>
      </c>
      <c r="F4399" t="s">
        <v>1324</v>
      </c>
      <c r="G4399" t="s">
        <v>2272</v>
      </c>
      <c r="H4399" t="str">
        <f>_xlfn.XLOOKUP(Table2[[#This Row],[Unique BarCode]],$N$10:$N$37,$O$10:$O$37)</f>
        <v>WALLADPT</v>
      </c>
      <c r="I4399" t="str">
        <f>_xlfn.XLOOKUP(Table2[[#This Row],[Unique BarCode]],$N$10:$N$37,$P$10:$P$37)</f>
        <v>Charger</v>
      </c>
      <c r="J4399" t="s">
        <v>1825</v>
      </c>
      <c r="K4399" t="s">
        <v>1325</v>
      </c>
      <c r="L4399">
        <v>1</v>
      </c>
    </row>
    <row r="4400" spans="1:12" x14ac:dyDescent="0.2">
      <c r="A4400" s="1" t="d">
        <v>2023-03-09</v>
      </c>
      <c r="B4400" s="45">
        <v>-1</v>
      </c>
      <c r="C4400" t="s">
        <v>15</v>
      </c>
      <c r="D4400" t="str">
        <f>_xlfn.XLOOKUP(Table2[[#This Row],[Patron Group]],$R$10:$R$24,$S$10:$S$24)</f>
        <v>Academic</v>
      </c>
      <c r="E4400" s="1" t="d">
        <v>2023-03-09</v>
      </c>
      <c r="F4400" t="s">
        <v>1442</v>
      </c>
      <c r="G4400" t="s">
        <v>2272</v>
      </c>
      <c r="H4400" t="str">
        <f>_xlfn.XLOOKUP(Table2[[#This Row],[Unique BarCode]],$N$10:$N$37,$O$10:$O$37)</f>
        <v>WALLADPT</v>
      </c>
      <c r="I4400" t="str">
        <f>_xlfn.XLOOKUP(Table2[[#This Row],[Unique BarCode]],$N$10:$N$37,$P$10:$P$37)</f>
        <v>Charger</v>
      </c>
      <c r="J4400" t="s">
        <v>13</v>
      </c>
      <c r="K4400" t="s">
        <v>1443</v>
      </c>
      <c r="L4400">
        <v>1</v>
      </c>
    </row>
    <row r="4401" spans="1:12" x14ac:dyDescent="0.2">
      <c r="A4401" s="1" t="d">
        <v>2023-03-09</v>
      </c>
      <c r="B4401" s="45">
        <v>-1</v>
      </c>
      <c r="C4401" t="s">
        <v>15</v>
      </c>
      <c r="D4401" t="str">
        <f>_xlfn.XLOOKUP(Table2[[#This Row],[Patron Group]],$R$10:$R$24,$S$10:$S$24)</f>
        <v>Academic</v>
      </c>
      <c r="E4401" s="1" t="d">
        <v>2023-03-16</v>
      </c>
      <c r="F4401" t="s">
        <v>1437</v>
      </c>
      <c r="G4401" t="s">
        <v>2274</v>
      </c>
      <c r="H4401" t="str">
        <f>_xlfn.XLOOKUP(Table2[[#This Row],[Unique BarCode]],$N$10:$N$37,$O$10:$O$37)</f>
        <v>MacBook</v>
      </c>
      <c r="I4401" t="str">
        <f>_xlfn.XLOOKUP(Table2[[#This Row],[Unique BarCode]],$N$10:$N$37,$P$10:$P$37)</f>
        <v>Device</v>
      </c>
      <c r="J4401" t="s">
        <v>8</v>
      </c>
      <c r="K4401" t="s">
        <v>1437</v>
      </c>
      <c r="L4401">
        <v>1</v>
      </c>
    </row>
    <row r="4402" spans="1:12" x14ac:dyDescent="0.2">
      <c r="A4402" s="1" t="d">
        <v>2023-03-09</v>
      </c>
      <c r="B4402" s="45">
        <v>-1</v>
      </c>
      <c r="C4402" t="s">
        <v>20</v>
      </c>
      <c r="D4402" t="str">
        <f>_xlfn.XLOOKUP(Table2[[#This Row],[Patron Group]],$R$10:$R$24,$S$10:$S$24)</f>
        <v>Graduate</v>
      </c>
      <c r="E4402" s="1" t="d">
        <v>2023-03-09</v>
      </c>
      <c r="F4402" t="s">
        <v>1361</v>
      </c>
      <c r="G4402" t="s">
        <v>2298</v>
      </c>
      <c r="H4402" t="str">
        <f>_xlfn.XLOOKUP(Table2[[#This Row],[Unique BarCode]],$N$10:$N$37,$O$10:$O$37)</f>
        <v>ANKER</v>
      </c>
      <c r="I4402" t="str">
        <f>_xlfn.XLOOKUP(Table2[[#This Row],[Unique BarCode]],$N$10:$N$37,$P$10:$P$37)</f>
        <v>Charger</v>
      </c>
      <c r="J4402" t="s">
        <v>8</v>
      </c>
      <c r="L4402">
        <v>1</v>
      </c>
    </row>
    <row r="4403" spans="1:12" x14ac:dyDescent="0.2">
      <c r="A4403" s="1" t="d">
        <v>2023-03-09</v>
      </c>
      <c r="B4403" s="45">
        <v>-1</v>
      </c>
      <c r="C4403" t="s">
        <v>20</v>
      </c>
      <c r="D4403" t="str">
        <f>_xlfn.XLOOKUP(Table2[[#This Row],[Patron Group]],$R$10:$R$24,$S$10:$S$24)</f>
        <v>Graduate</v>
      </c>
      <c r="E4403" s="1" t="d">
        <v>2023-03-09</v>
      </c>
      <c r="F4403" t="s">
        <v>1619</v>
      </c>
      <c r="G4403" t="s">
        <v>2281</v>
      </c>
      <c r="H4403" t="str">
        <f>_xlfn.XLOOKUP(Table2[[#This Row],[Unique BarCode]],$N$10:$N$37,$O$10:$O$37)</f>
        <v>HDMIC</v>
      </c>
      <c r="I4403" t="str">
        <f>_xlfn.XLOOKUP(Table2[[#This Row],[Unique BarCode]],$N$10:$N$37,$P$10:$P$37)</f>
        <v>Cable</v>
      </c>
      <c r="J4403" t="s">
        <v>8</v>
      </c>
      <c r="K4403" t="s">
        <v>1620</v>
      </c>
      <c r="L4403">
        <v>1</v>
      </c>
    </row>
    <row r="4404" spans="1:12" x14ac:dyDescent="0.2">
      <c r="A4404" s="1" t="d">
        <v>2023-03-09</v>
      </c>
      <c r="B4404" s="45">
        <v>-1</v>
      </c>
      <c r="C4404" t="s">
        <v>20</v>
      </c>
      <c r="D4404" t="str">
        <f>_xlfn.XLOOKUP(Table2[[#This Row],[Patron Group]],$R$10:$R$24,$S$10:$S$24)</f>
        <v>Graduate</v>
      </c>
      <c r="E4404" s="1" t="d">
        <v>2023-03-09</v>
      </c>
      <c r="F4404" t="s">
        <v>807</v>
      </c>
      <c r="G4404" t="s">
        <v>2266</v>
      </c>
      <c r="H4404" t="str">
        <f>_xlfn.XLOOKUP(Table2[[#This Row],[Unique BarCode]],$N$10:$N$37,$O$10:$O$37)</f>
        <v>Headphones</v>
      </c>
      <c r="I4404" t="str">
        <f>_xlfn.XLOOKUP(Table2[[#This Row],[Unique BarCode]],$N$10:$N$37,$P$10:$P$37)</f>
        <v>Accessory</v>
      </c>
      <c r="J4404" t="s">
        <v>8</v>
      </c>
      <c r="K4404" t="s">
        <v>808</v>
      </c>
      <c r="L4404">
        <v>1</v>
      </c>
    </row>
    <row r="4405" spans="1:12" x14ac:dyDescent="0.2">
      <c r="A4405" s="1" t="d">
        <v>2023-03-09</v>
      </c>
      <c r="B4405" s="45">
        <v>-1</v>
      </c>
      <c r="C4405" t="s">
        <v>20</v>
      </c>
      <c r="D4405" t="str">
        <f>_xlfn.XLOOKUP(Table2[[#This Row],[Patron Group]],$R$10:$R$24,$S$10:$S$24)</f>
        <v>Graduate</v>
      </c>
      <c r="E4405" s="1" t="d">
        <v>2023-03-09</v>
      </c>
      <c r="F4405" t="s">
        <v>29</v>
      </c>
      <c r="G4405" t="s">
        <v>2265</v>
      </c>
      <c r="H4405" t="str">
        <f>_xlfn.XLOOKUP(Table2[[#This Row],[Unique BarCode]],$N$10:$N$37,$O$10:$O$37)</f>
        <v>IPHONE</v>
      </c>
      <c r="I4405" t="str">
        <f>_xlfn.XLOOKUP(Table2[[#This Row],[Unique BarCode]],$N$10:$N$37,$P$10:$P$37)</f>
        <v>Charger</v>
      </c>
      <c r="J4405" t="s">
        <v>8</v>
      </c>
      <c r="K4405" t="s">
        <v>30</v>
      </c>
      <c r="L4405">
        <v>1</v>
      </c>
    </row>
    <row r="4406" spans="1:12" x14ac:dyDescent="0.2">
      <c r="A4406" s="1" t="d">
        <v>2023-03-09</v>
      </c>
      <c r="B4406" s="45">
        <v>-1</v>
      </c>
      <c r="C4406" t="s">
        <v>20</v>
      </c>
      <c r="D4406" t="str">
        <f>_xlfn.XLOOKUP(Table2[[#This Row],[Patron Group]],$R$10:$R$24,$S$10:$S$24)</f>
        <v>Graduate</v>
      </c>
      <c r="E4406" s="1" t="d">
        <v>2023-03-09</v>
      </c>
      <c r="F4406" t="s">
        <v>222</v>
      </c>
      <c r="G4406" t="s">
        <v>2265</v>
      </c>
      <c r="H4406" t="str">
        <f>_xlfn.XLOOKUP(Table2[[#This Row],[Unique BarCode]],$N$10:$N$37,$O$10:$O$37)</f>
        <v>IPHONE</v>
      </c>
      <c r="I4406" t="str">
        <f>_xlfn.XLOOKUP(Table2[[#This Row],[Unique BarCode]],$N$10:$N$37,$P$10:$P$37)</f>
        <v>Charger</v>
      </c>
      <c r="J4406" t="s">
        <v>991</v>
      </c>
      <c r="K4406" t="s">
        <v>223</v>
      </c>
      <c r="L4406">
        <v>1</v>
      </c>
    </row>
    <row r="4407" spans="1:12" x14ac:dyDescent="0.2">
      <c r="A4407" s="1" t="d">
        <v>2023-03-09</v>
      </c>
      <c r="B4407" s="45">
        <v>-1</v>
      </c>
      <c r="C4407" t="s">
        <v>20</v>
      </c>
      <c r="D4407" t="str">
        <f>_xlfn.XLOOKUP(Table2[[#This Row],[Patron Group]],$R$10:$R$24,$S$10:$S$24)</f>
        <v>Graduate</v>
      </c>
      <c r="E4407" s="1" t="d">
        <v>2023-03-09</v>
      </c>
      <c r="F4407" t="s">
        <v>12</v>
      </c>
      <c r="G4407" t="s">
        <v>2265</v>
      </c>
      <c r="H4407" t="str">
        <f>_xlfn.XLOOKUP(Table2[[#This Row],[Unique BarCode]],$N$10:$N$37,$O$10:$O$37)</f>
        <v>IPHONE</v>
      </c>
      <c r="I4407" t="str">
        <f>_xlfn.XLOOKUP(Table2[[#This Row],[Unique BarCode]],$N$10:$N$37,$P$10:$P$37)</f>
        <v>Charger</v>
      </c>
      <c r="J4407" t="s">
        <v>1825</v>
      </c>
      <c r="K4407" t="s">
        <v>14</v>
      </c>
      <c r="L4407">
        <v>1</v>
      </c>
    </row>
    <row r="4408" spans="1:12" x14ac:dyDescent="0.2">
      <c r="A4408" s="1" t="d">
        <v>2023-03-09</v>
      </c>
      <c r="B4408" s="45">
        <v>-1</v>
      </c>
      <c r="C4408" t="s">
        <v>20</v>
      </c>
      <c r="D4408" t="str">
        <f>_xlfn.XLOOKUP(Table2[[#This Row],[Patron Group]],$R$10:$R$24,$S$10:$S$24)</f>
        <v>Graduate</v>
      </c>
      <c r="E4408" s="1" t="d">
        <v>2023-03-09</v>
      </c>
      <c r="F4408" t="s">
        <v>1714</v>
      </c>
      <c r="G4408" t="s">
        <v>2296</v>
      </c>
      <c r="H4408" t="str">
        <f>_xlfn.XLOOKUP(Table2[[#This Row],[Unique BarCode]],$N$10:$N$37,$O$10:$O$37)</f>
        <v>MACUSBC</v>
      </c>
      <c r="I4408" t="str">
        <f>_xlfn.XLOOKUP(Table2[[#This Row],[Unique BarCode]],$N$10:$N$37,$P$10:$P$37)</f>
        <v>Charger</v>
      </c>
      <c r="J4408" t="s">
        <v>8</v>
      </c>
      <c r="K4408" t="s">
        <v>578</v>
      </c>
      <c r="L4408">
        <v>1</v>
      </c>
    </row>
    <row r="4409" spans="1:12" x14ac:dyDescent="0.2">
      <c r="A4409" s="1" t="d">
        <v>2023-03-09</v>
      </c>
      <c r="B4409" s="45">
        <v>-1</v>
      </c>
      <c r="C4409" t="s">
        <v>20</v>
      </c>
      <c r="D4409" t="str">
        <f>_xlfn.XLOOKUP(Table2[[#This Row],[Patron Group]],$R$10:$R$24,$S$10:$S$24)</f>
        <v>Graduate</v>
      </c>
      <c r="E4409" s="1" t="d">
        <v>2023-03-09</v>
      </c>
      <c r="F4409" t="s">
        <v>1651</v>
      </c>
      <c r="G4409" t="s">
        <v>2296</v>
      </c>
      <c r="H4409" t="str">
        <f>_xlfn.XLOOKUP(Table2[[#This Row],[Unique BarCode]],$N$10:$N$37,$O$10:$O$37)</f>
        <v>MACUSBC</v>
      </c>
      <c r="I4409" t="str">
        <f>_xlfn.XLOOKUP(Table2[[#This Row],[Unique BarCode]],$N$10:$N$37,$P$10:$P$37)</f>
        <v>Charger</v>
      </c>
      <c r="J4409" t="s">
        <v>8</v>
      </c>
      <c r="K4409" t="s">
        <v>92</v>
      </c>
      <c r="L4409">
        <v>1</v>
      </c>
    </row>
    <row r="4410" spans="1:12" x14ac:dyDescent="0.2">
      <c r="A4410" s="1" t="d">
        <v>2023-03-09</v>
      </c>
      <c r="B4410" s="45">
        <v>-1</v>
      </c>
      <c r="C4410" t="s">
        <v>20</v>
      </c>
      <c r="D4410" t="str">
        <f>_xlfn.XLOOKUP(Table2[[#This Row],[Patron Group]],$R$10:$R$24,$S$10:$S$24)</f>
        <v>Graduate</v>
      </c>
      <c r="E4410" s="1" t="d">
        <v>2023-03-09</v>
      </c>
      <c r="F4410" t="s">
        <v>1633</v>
      </c>
      <c r="G4410" t="s">
        <v>2296</v>
      </c>
      <c r="H4410" t="str">
        <f>_xlfn.XLOOKUP(Table2[[#This Row],[Unique BarCode]],$N$10:$N$37,$O$10:$O$37)</f>
        <v>MACUSBC</v>
      </c>
      <c r="I4410" t="str">
        <f>_xlfn.XLOOKUP(Table2[[#This Row],[Unique BarCode]],$N$10:$N$37,$P$10:$P$37)</f>
        <v>Charger</v>
      </c>
      <c r="J4410" t="s">
        <v>8</v>
      </c>
      <c r="K4410" t="s">
        <v>844</v>
      </c>
      <c r="L4410">
        <v>1</v>
      </c>
    </row>
    <row r="4411" spans="1:12" x14ac:dyDescent="0.2">
      <c r="A4411" s="1" t="d">
        <v>2023-03-09</v>
      </c>
      <c r="B4411" s="45">
        <v>-1</v>
      </c>
      <c r="C4411" t="s">
        <v>20</v>
      </c>
      <c r="D4411" t="str">
        <f>_xlfn.XLOOKUP(Table2[[#This Row],[Patron Group]],$R$10:$R$24,$S$10:$S$24)</f>
        <v>Graduate</v>
      </c>
      <c r="E4411" s="1" t="d">
        <v>2023-03-09</v>
      </c>
      <c r="F4411" t="s">
        <v>1835</v>
      </c>
      <c r="G4411" t="s">
        <v>2296</v>
      </c>
      <c r="H4411" t="str">
        <f>_xlfn.XLOOKUP(Table2[[#This Row],[Unique BarCode]],$N$10:$N$37,$O$10:$O$37)</f>
        <v>MACUSBC</v>
      </c>
      <c r="I4411" t="str">
        <f>_xlfn.XLOOKUP(Table2[[#This Row],[Unique BarCode]],$N$10:$N$37,$P$10:$P$37)</f>
        <v>Charger</v>
      </c>
      <c r="J4411" t="s">
        <v>8</v>
      </c>
      <c r="L4411">
        <v>1</v>
      </c>
    </row>
    <row r="4412" spans="1:12" x14ac:dyDescent="0.2">
      <c r="A4412" s="1" t="d">
        <v>2023-03-09</v>
      </c>
      <c r="B4412" s="45">
        <v>-1</v>
      </c>
      <c r="C4412" t="s">
        <v>20</v>
      </c>
      <c r="D4412" t="str">
        <f>_xlfn.XLOOKUP(Table2[[#This Row],[Patron Group]],$R$10:$R$24,$S$10:$S$24)</f>
        <v>Graduate</v>
      </c>
      <c r="E4412" s="1" t="d">
        <v>2023-03-09</v>
      </c>
      <c r="F4412" t="s">
        <v>1417</v>
      </c>
      <c r="G4412" t="s">
        <v>2271</v>
      </c>
      <c r="H4412" t="str">
        <f>_xlfn.XLOOKUP(Table2[[#This Row],[Unique BarCode]],$N$10:$N$37,$O$10:$O$37)</f>
        <v>OMNI</v>
      </c>
      <c r="I4412" t="str">
        <f>_xlfn.XLOOKUP(Table2[[#This Row],[Unique BarCode]],$N$10:$N$37,$P$10:$P$37)</f>
        <v>Charger</v>
      </c>
      <c r="J4412" t="s">
        <v>49</v>
      </c>
      <c r="K4412" t="s">
        <v>1418</v>
      </c>
      <c r="L4412">
        <v>1</v>
      </c>
    </row>
    <row r="4413" spans="1:12" x14ac:dyDescent="0.2">
      <c r="A4413" s="1" t="d">
        <v>2023-03-09</v>
      </c>
      <c r="B4413" s="45">
        <v>-1</v>
      </c>
      <c r="C4413" t="s">
        <v>20</v>
      </c>
      <c r="D4413" t="str">
        <f>_xlfn.XLOOKUP(Table2[[#This Row],[Patron Group]],$R$10:$R$24,$S$10:$S$24)</f>
        <v>Graduate</v>
      </c>
      <c r="E4413" s="1" t="d">
        <v>2023-03-09</v>
      </c>
      <c r="F4413" t="s">
        <v>849</v>
      </c>
      <c r="G4413" t="s">
        <v>2300</v>
      </c>
      <c r="H4413" t="str">
        <f>_xlfn.XLOOKUP(Table2[[#This Row],[Unique BarCode]],$N$10:$N$37,$O$10:$O$37)</f>
        <v>Super Drive</v>
      </c>
      <c r="I4413" t="str">
        <f>_xlfn.XLOOKUP(Table2[[#This Row],[Unique BarCode]],$N$10:$N$37,$P$10:$P$37)</f>
        <v>Accessory</v>
      </c>
      <c r="J4413" t="s">
        <v>68</v>
      </c>
      <c r="K4413" t="s">
        <v>850</v>
      </c>
      <c r="L4413">
        <v>1</v>
      </c>
    </row>
    <row r="4414" spans="1:12" x14ac:dyDescent="0.2">
      <c r="A4414" s="1" t="d">
        <v>2023-03-09</v>
      </c>
      <c r="B4414" s="45">
        <v>-1</v>
      </c>
      <c r="C4414" t="s">
        <v>20</v>
      </c>
      <c r="D4414" t="str">
        <f>_xlfn.XLOOKUP(Table2[[#This Row],[Patron Group]],$R$10:$R$24,$S$10:$S$24)</f>
        <v>Graduate</v>
      </c>
      <c r="E4414" s="1" t="d">
        <v>2023-03-09</v>
      </c>
      <c r="F4414" t="s">
        <v>556</v>
      </c>
      <c r="G4414" t="s">
        <v>2285</v>
      </c>
      <c r="H4414" t="str">
        <f>_xlfn.XLOOKUP(Table2[[#This Row],[Unique BarCode]],$N$10:$N$37,$O$10:$O$37)</f>
        <v>UHDMI</v>
      </c>
      <c r="I4414" t="str">
        <f>_xlfn.XLOOKUP(Table2[[#This Row],[Unique BarCode]],$N$10:$N$37,$P$10:$P$37)</f>
        <v>Cable</v>
      </c>
      <c r="J4414" t="s">
        <v>8</v>
      </c>
      <c r="L4414">
        <v>1</v>
      </c>
    </row>
    <row r="4415" spans="1:12" x14ac:dyDescent="0.2">
      <c r="A4415" s="1" t="d">
        <v>2023-03-09</v>
      </c>
      <c r="B4415" s="45">
        <v>-1</v>
      </c>
      <c r="C4415" t="s">
        <v>20</v>
      </c>
      <c r="D4415" t="str">
        <f>_xlfn.XLOOKUP(Table2[[#This Row],[Patron Group]],$R$10:$R$24,$S$10:$S$24)</f>
        <v>Graduate</v>
      </c>
      <c r="E4415" s="1" t="d">
        <v>2023-03-09</v>
      </c>
      <c r="F4415" t="s">
        <v>1442</v>
      </c>
      <c r="G4415" t="s">
        <v>2272</v>
      </c>
      <c r="H4415" t="str">
        <f>_xlfn.XLOOKUP(Table2[[#This Row],[Unique BarCode]],$N$10:$N$37,$O$10:$O$37)</f>
        <v>WALLADPT</v>
      </c>
      <c r="I4415" t="str">
        <f>_xlfn.XLOOKUP(Table2[[#This Row],[Unique BarCode]],$N$10:$N$37,$P$10:$P$37)</f>
        <v>Charger</v>
      </c>
      <c r="J4415" t="s">
        <v>991</v>
      </c>
      <c r="K4415" t="s">
        <v>1443</v>
      </c>
      <c r="L4415">
        <v>1</v>
      </c>
    </row>
    <row r="4416" spans="1:12" x14ac:dyDescent="0.2">
      <c r="A4416" s="1" t="d">
        <v>2023-03-09</v>
      </c>
      <c r="B4416" s="45">
        <v>-1</v>
      </c>
      <c r="C4416" t="s">
        <v>20</v>
      </c>
      <c r="D4416" t="str">
        <f>_xlfn.XLOOKUP(Table2[[#This Row],[Patron Group]],$R$10:$R$24,$S$10:$S$24)</f>
        <v>Graduate</v>
      </c>
      <c r="E4416" s="1" t="d">
        <v>2023-03-09</v>
      </c>
      <c r="F4416" t="s">
        <v>1326</v>
      </c>
      <c r="G4416" t="s">
        <v>2272</v>
      </c>
      <c r="H4416" t="str">
        <f>_xlfn.XLOOKUP(Table2[[#This Row],[Unique BarCode]],$N$10:$N$37,$O$10:$O$37)</f>
        <v>WALLADPT</v>
      </c>
      <c r="I4416" t="str">
        <f>_xlfn.XLOOKUP(Table2[[#This Row],[Unique BarCode]],$N$10:$N$37,$P$10:$P$37)</f>
        <v>Charger</v>
      </c>
      <c r="J4416" t="s">
        <v>8</v>
      </c>
      <c r="K4416" t="s">
        <v>1327</v>
      </c>
      <c r="L4416">
        <v>1</v>
      </c>
    </row>
    <row r="4417" spans="1:12" x14ac:dyDescent="0.2">
      <c r="A4417" s="1" t="d">
        <v>2023-03-09</v>
      </c>
      <c r="B4417" s="45">
        <v>-1</v>
      </c>
      <c r="C4417" t="s">
        <v>20</v>
      </c>
      <c r="D4417" t="str">
        <f>_xlfn.XLOOKUP(Table2[[#This Row],[Patron Group]],$R$10:$R$24,$S$10:$S$24)</f>
        <v>Graduate</v>
      </c>
      <c r="E4417" s="1" t="d">
        <v>2023-03-16</v>
      </c>
      <c r="F4417" t="s">
        <v>1356</v>
      </c>
      <c r="G4417" t="s">
        <v>2273</v>
      </c>
      <c r="H4417" t="str">
        <f>_xlfn.XLOOKUP(Table2[[#This Row],[Unique BarCode]],$N$10:$N$37,$O$10:$O$37)</f>
        <v>ChromeBook</v>
      </c>
      <c r="I4417" t="str">
        <f>_xlfn.XLOOKUP(Table2[[#This Row],[Unique BarCode]],$N$10:$N$37,$P$10:$P$37)</f>
        <v>Device</v>
      </c>
      <c r="J4417" t="s">
        <v>1825</v>
      </c>
      <c r="K4417" t="s">
        <v>1357</v>
      </c>
      <c r="L4417">
        <v>1</v>
      </c>
    </row>
    <row r="4418" spans="1:12" x14ac:dyDescent="0.2">
      <c r="A4418" s="1" t="d">
        <v>2023-03-09</v>
      </c>
      <c r="B4418" s="45">
        <v>-1</v>
      </c>
      <c r="C4418" t="s">
        <v>20</v>
      </c>
      <c r="D4418" t="str">
        <f>_xlfn.XLOOKUP(Table2[[#This Row],[Patron Group]],$R$10:$R$24,$S$10:$S$24)</f>
        <v>Graduate</v>
      </c>
      <c r="E4418" s="1" t="d">
        <v>2023-03-16</v>
      </c>
      <c r="F4418" t="s">
        <v>691</v>
      </c>
      <c r="G4418" t="s">
        <v>2273</v>
      </c>
      <c r="H4418" t="str">
        <f>_xlfn.XLOOKUP(Table2[[#This Row],[Unique BarCode]],$N$10:$N$37,$O$10:$O$37)</f>
        <v>ChromeBook</v>
      </c>
      <c r="I4418" t="str">
        <f>_xlfn.XLOOKUP(Table2[[#This Row],[Unique BarCode]],$N$10:$N$37,$P$10:$P$37)</f>
        <v>Device</v>
      </c>
      <c r="J4418" t="s">
        <v>13</v>
      </c>
      <c r="K4418" t="s">
        <v>692</v>
      </c>
      <c r="L4418">
        <v>1</v>
      </c>
    </row>
    <row r="4419" spans="1:12" x14ac:dyDescent="0.2">
      <c r="A4419" s="1" t="d">
        <v>2023-03-09</v>
      </c>
      <c r="B4419" s="45">
        <v>-1</v>
      </c>
      <c r="C4419" t="s">
        <v>20</v>
      </c>
      <c r="D4419" t="str">
        <f>_xlfn.XLOOKUP(Table2[[#This Row],[Patron Group]],$R$10:$R$24,$S$10:$S$24)</f>
        <v>Graduate</v>
      </c>
      <c r="E4419" s="1" t="d">
        <v>2023-03-16</v>
      </c>
      <c r="F4419" t="s">
        <v>53</v>
      </c>
      <c r="G4419" t="s">
        <v>2273</v>
      </c>
      <c r="H4419" t="str">
        <f>_xlfn.XLOOKUP(Table2[[#This Row],[Unique BarCode]],$N$10:$N$37,$O$10:$O$37)</f>
        <v>ChromeBook</v>
      </c>
      <c r="I4419" t="str">
        <f>_xlfn.XLOOKUP(Table2[[#This Row],[Unique BarCode]],$N$10:$N$37,$P$10:$P$37)</f>
        <v>Device</v>
      </c>
      <c r="J4419" t="s">
        <v>13</v>
      </c>
      <c r="K4419" t="s">
        <v>54</v>
      </c>
      <c r="L4419">
        <v>1</v>
      </c>
    </row>
    <row r="4420" spans="1:12" x14ac:dyDescent="0.2">
      <c r="A4420" s="1" t="d">
        <v>2023-03-09</v>
      </c>
      <c r="B4420" s="45">
        <v>-1</v>
      </c>
      <c r="C4420" t="s">
        <v>20</v>
      </c>
      <c r="D4420" t="str">
        <f>_xlfn.XLOOKUP(Table2[[#This Row],[Patron Group]],$R$10:$R$24,$S$10:$S$24)</f>
        <v>Graduate</v>
      </c>
      <c r="E4420" s="1" t="d">
        <v>2023-03-16</v>
      </c>
      <c r="F4420" t="s">
        <v>1608</v>
      </c>
      <c r="G4420" t="s">
        <v>2273</v>
      </c>
      <c r="H4420" t="str">
        <f>_xlfn.XLOOKUP(Table2[[#This Row],[Unique BarCode]],$N$10:$N$37,$O$10:$O$37)</f>
        <v>ChromeBook</v>
      </c>
      <c r="I4420" t="str">
        <f>_xlfn.XLOOKUP(Table2[[#This Row],[Unique BarCode]],$N$10:$N$37,$P$10:$P$37)</f>
        <v>Device</v>
      </c>
      <c r="J4420" t="s">
        <v>13</v>
      </c>
      <c r="K4420" t="s">
        <v>1609</v>
      </c>
      <c r="L4420">
        <v>1</v>
      </c>
    </row>
    <row r="4421" spans="1:12" x14ac:dyDescent="0.2">
      <c r="A4421" s="1" t="d">
        <v>2023-03-09</v>
      </c>
      <c r="B4421" s="45">
        <v>-1</v>
      </c>
      <c r="C4421" t="s">
        <v>20</v>
      </c>
      <c r="D4421" t="str">
        <f>_xlfn.XLOOKUP(Table2[[#This Row],[Patron Group]],$R$10:$R$24,$S$10:$S$24)</f>
        <v>Graduate</v>
      </c>
      <c r="E4421" s="1" t="d">
        <v>2023-03-16</v>
      </c>
      <c r="F4421" t="s">
        <v>1395</v>
      </c>
      <c r="G4421" t="s">
        <v>2273</v>
      </c>
      <c r="H4421" t="str">
        <f>_xlfn.XLOOKUP(Table2[[#This Row],[Unique BarCode]],$N$10:$N$37,$O$10:$O$37)</f>
        <v>ChromeBook</v>
      </c>
      <c r="I4421" t="str">
        <f>_xlfn.XLOOKUP(Table2[[#This Row],[Unique BarCode]],$N$10:$N$37,$P$10:$P$37)</f>
        <v>Device</v>
      </c>
      <c r="J4421" t="s">
        <v>13</v>
      </c>
      <c r="K4421" t="s">
        <v>1396</v>
      </c>
      <c r="L4421">
        <v>1</v>
      </c>
    </row>
    <row r="4422" spans="1:12" x14ac:dyDescent="0.2">
      <c r="A4422" s="1" t="d">
        <v>2023-03-09</v>
      </c>
      <c r="B4422" s="45">
        <v>-1</v>
      </c>
      <c r="C4422" t="s">
        <v>20</v>
      </c>
      <c r="D4422" t="str">
        <f>_xlfn.XLOOKUP(Table2[[#This Row],[Patron Group]],$R$10:$R$24,$S$10:$S$24)</f>
        <v>Graduate</v>
      </c>
      <c r="E4422" s="1" t="d">
        <v>2023-03-16</v>
      </c>
      <c r="F4422" t="s">
        <v>303</v>
      </c>
      <c r="G4422" t="s">
        <v>2273</v>
      </c>
      <c r="H4422" t="str">
        <f>_xlfn.XLOOKUP(Table2[[#This Row],[Unique BarCode]],$N$10:$N$37,$O$10:$O$37)</f>
        <v>ChromeBook</v>
      </c>
      <c r="I4422" t="str">
        <f>_xlfn.XLOOKUP(Table2[[#This Row],[Unique BarCode]],$N$10:$N$37,$P$10:$P$37)</f>
        <v>Device</v>
      </c>
      <c r="J4422" t="s">
        <v>128</v>
      </c>
      <c r="K4422" t="s">
        <v>304</v>
      </c>
      <c r="L4422">
        <v>1</v>
      </c>
    </row>
    <row r="4423" spans="1:12" x14ac:dyDescent="0.2">
      <c r="A4423" s="1" t="d">
        <v>2023-03-09</v>
      </c>
      <c r="B4423" s="45">
        <v>-1</v>
      </c>
      <c r="C4423" t="s">
        <v>20</v>
      </c>
      <c r="D4423" t="str">
        <f>_xlfn.XLOOKUP(Table2[[#This Row],[Patron Group]],$R$10:$R$24,$S$10:$S$24)</f>
        <v>Graduate</v>
      </c>
      <c r="E4423" s="1" t="d">
        <v>2023-03-16</v>
      </c>
      <c r="F4423" t="s">
        <v>1296</v>
      </c>
      <c r="G4423" t="s">
        <v>2274</v>
      </c>
      <c r="H4423" t="str">
        <f>_xlfn.XLOOKUP(Table2[[#This Row],[Unique BarCode]],$N$10:$N$37,$O$10:$O$37)</f>
        <v>MacBook</v>
      </c>
      <c r="I4423" t="str">
        <f>_xlfn.XLOOKUP(Table2[[#This Row],[Unique BarCode]],$N$10:$N$37,$P$10:$P$37)</f>
        <v>Device</v>
      </c>
      <c r="J4423" t="s">
        <v>8</v>
      </c>
      <c r="K4423" t="s">
        <v>1297</v>
      </c>
      <c r="L4423">
        <v>1</v>
      </c>
    </row>
    <row r="4424" spans="1:12" x14ac:dyDescent="0.2">
      <c r="A4424" s="1" t="d">
        <v>2023-03-09</v>
      </c>
      <c r="B4424" s="45">
        <v>-1</v>
      </c>
      <c r="C4424" t="s">
        <v>20</v>
      </c>
      <c r="D4424" t="str">
        <f>_xlfn.XLOOKUP(Table2[[#This Row],[Patron Group]],$R$10:$R$24,$S$10:$S$24)</f>
        <v>Graduate</v>
      </c>
      <c r="E4424" s="1" t="d">
        <v>2023-03-16</v>
      </c>
      <c r="F4424" t="s">
        <v>2106</v>
      </c>
      <c r="G4424" t="s">
        <v>2263</v>
      </c>
      <c r="H4424" t="str">
        <f>_xlfn.XLOOKUP(Table2[[#This Row],[Unique BarCode]],$N$10:$N$37,$O$10:$O$37)</f>
        <v>HP Laptop</v>
      </c>
      <c r="I4424" t="str">
        <f>_xlfn.XLOOKUP(Table2[[#This Row],[Unique BarCode]],$N$10:$N$37,$P$10:$P$37)</f>
        <v>Device</v>
      </c>
      <c r="J4424" t="s">
        <v>8</v>
      </c>
      <c r="K4424" t="s">
        <v>795</v>
      </c>
      <c r="L4424">
        <v>1</v>
      </c>
    </row>
    <row r="4425" spans="1:12" x14ac:dyDescent="0.2">
      <c r="A4425" s="1" t="d">
        <v>2023-03-09</v>
      </c>
      <c r="B4425" s="45">
        <v>-1</v>
      </c>
      <c r="C4425" t="s">
        <v>20</v>
      </c>
      <c r="D4425" t="str">
        <f>_xlfn.XLOOKUP(Table2[[#This Row],[Patron Group]],$R$10:$R$24,$S$10:$S$24)</f>
        <v>Graduate</v>
      </c>
      <c r="E4425" s="1" t="d">
        <v>2023-03-23</v>
      </c>
      <c r="F4425" t="s">
        <v>1295</v>
      </c>
      <c r="G4425" t="s">
        <v>2274</v>
      </c>
      <c r="H4425" t="str">
        <f>_xlfn.XLOOKUP(Table2[[#This Row],[Unique BarCode]],$N$10:$N$37,$O$10:$O$37)</f>
        <v>MacBook</v>
      </c>
      <c r="I4425" t="str">
        <f>_xlfn.XLOOKUP(Table2[[#This Row],[Unique BarCode]],$N$10:$N$37,$P$10:$P$37)</f>
        <v>Device</v>
      </c>
      <c r="J4425" t="s">
        <v>8</v>
      </c>
      <c r="K4425" t="s">
        <v>1295</v>
      </c>
      <c r="L4425">
        <v>1</v>
      </c>
    </row>
    <row r="4426" spans="1:12" x14ac:dyDescent="0.2">
      <c r="A4426" s="1" t="d">
        <v>2023-03-09</v>
      </c>
      <c r="B4426" s="45">
        <v>-1</v>
      </c>
      <c r="C4426" t="s">
        <v>20</v>
      </c>
      <c r="D4426" t="str">
        <f>_xlfn.XLOOKUP(Table2[[#This Row],[Patron Group]],$R$10:$R$24,$S$10:$S$24)</f>
        <v>Graduate</v>
      </c>
      <c r="E4426" s="1" t="d">
        <v>2023-03-23</v>
      </c>
      <c r="F4426" t="s">
        <v>1069</v>
      </c>
      <c r="G4426" t="s">
        <v>2275</v>
      </c>
      <c r="H4426" t="str">
        <f>_xlfn.XLOOKUP(Table2[[#This Row],[Unique BarCode]],$N$10:$N$37,$O$10:$O$37)</f>
        <v>iPad</v>
      </c>
      <c r="I4426" t="str">
        <f>_xlfn.XLOOKUP(Table2[[#This Row],[Unique BarCode]],$N$10:$N$37,$P$10:$P$37)</f>
        <v>Device</v>
      </c>
      <c r="J4426" t="s">
        <v>8</v>
      </c>
      <c r="K4426" t="s">
        <v>1070</v>
      </c>
      <c r="L4426">
        <v>1</v>
      </c>
    </row>
    <row r="4427" spans="1:12" x14ac:dyDescent="0.2">
      <c r="A4427" s="1" t="d">
        <v>2023-03-09</v>
      </c>
      <c r="B4427" s="45">
        <v>-1</v>
      </c>
      <c r="C4427" t="s">
        <v>20</v>
      </c>
      <c r="D4427" t="str">
        <f>_xlfn.XLOOKUP(Table2[[#This Row],[Patron Group]],$R$10:$R$24,$S$10:$S$24)</f>
        <v>Graduate</v>
      </c>
      <c r="E4427" s="1" t="d">
        <v>2023-03-23</v>
      </c>
      <c r="F4427" t="s">
        <v>521</v>
      </c>
      <c r="G4427" t="s">
        <v>2275</v>
      </c>
      <c r="H4427" t="str">
        <f>_xlfn.XLOOKUP(Table2[[#This Row],[Unique BarCode]],$N$10:$N$37,$O$10:$O$37)</f>
        <v>iPad</v>
      </c>
      <c r="I4427" t="str">
        <f>_xlfn.XLOOKUP(Table2[[#This Row],[Unique BarCode]],$N$10:$N$37,$P$10:$P$37)</f>
        <v>Device</v>
      </c>
      <c r="J4427" t="s">
        <v>8</v>
      </c>
      <c r="L4427">
        <v>1</v>
      </c>
    </row>
    <row r="4428" spans="1:12" x14ac:dyDescent="0.2">
      <c r="A4428" s="1" t="d">
        <v>2023-03-09</v>
      </c>
      <c r="B4428" s="45">
        <v>-1</v>
      </c>
      <c r="C4428" t="s">
        <v>20</v>
      </c>
      <c r="D4428" t="str">
        <f>_xlfn.XLOOKUP(Table2[[#This Row],[Patron Group]],$R$10:$R$24,$S$10:$S$24)</f>
        <v>Graduate</v>
      </c>
      <c r="E4428" s="1" t="d">
        <v>2023-03-23</v>
      </c>
      <c r="F4428" t="s">
        <v>2050</v>
      </c>
      <c r="G4428" t="s">
        <v>2275</v>
      </c>
      <c r="H4428" t="str">
        <f>_xlfn.XLOOKUP(Table2[[#This Row],[Unique BarCode]],$N$10:$N$37,$O$10:$O$37)</f>
        <v>iPad</v>
      </c>
      <c r="I4428" t="str">
        <f>_xlfn.XLOOKUP(Table2[[#This Row],[Unique BarCode]],$N$10:$N$37,$P$10:$P$37)</f>
        <v>Device</v>
      </c>
      <c r="J4428" t="s">
        <v>8</v>
      </c>
      <c r="K4428" t="s">
        <v>2051</v>
      </c>
      <c r="L4428">
        <v>1</v>
      </c>
    </row>
    <row r="4429" spans="1:12" x14ac:dyDescent="0.2">
      <c r="A4429" s="1" t="d">
        <v>2023-03-09</v>
      </c>
      <c r="B4429" s="45">
        <v>-1</v>
      </c>
      <c r="C4429" t="s">
        <v>20</v>
      </c>
      <c r="D4429" t="str">
        <f>_xlfn.XLOOKUP(Table2[[#This Row],[Patron Group]],$R$10:$R$24,$S$10:$S$24)</f>
        <v>Graduate</v>
      </c>
      <c r="E4429" s="1" t="d">
        <v>2023-03-23</v>
      </c>
      <c r="F4429" t="s">
        <v>1722</v>
      </c>
      <c r="G4429" t="s">
        <v>2275</v>
      </c>
      <c r="H4429" t="str">
        <f>_xlfn.XLOOKUP(Table2[[#This Row],[Unique BarCode]],$N$10:$N$37,$O$10:$O$37)</f>
        <v>iPad</v>
      </c>
      <c r="I4429" t="str">
        <f>_xlfn.XLOOKUP(Table2[[#This Row],[Unique BarCode]],$N$10:$N$37,$P$10:$P$37)</f>
        <v>Device</v>
      </c>
      <c r="J4429" t="s">
        <v>8</v>
      </c>
      <c r="K4429" t="s">
        <v>1723</v>
      </c>
      <c r="L4429">
        <v>1</v>
      </c>
    </row>
    <row r="4430" spans="1:12" x14ac:dyDescent="0.2">
      <c r="A4430" s="1" t="d">
        <v>2023-03-09</v>
      </c>
      <c r="B4430" s="45">
        <v>-1</v>
      </c>
      <c r="C4430" t="s">
        <v>74</v>
      </c>
      <c r="D4430" t="str">
        <f>_xlfn.XLOOKUP(Table2[[#This Row],[Patron Group]],$R$10:$R$24,$S$10:$S$24)</f>
        <v>Staff</v>
      </c>
      <c r="E4430" s="1" t="d">
        <v>2023-03-16</v>
      </c>
      <c r="F4430" t="s">
        <v>2108</v>
      </c>
      <c r="G4430" t="s">
        <v>2273</v>
      </c>
      <c r="H4430" t="str">
        <f>_xlfn.XLOOKUP(Table2[[#This Row],[Unique BarCode]],$N$10:$N$37,$O$10:$O$37)</f>
        <v>ChromeBook</v>
      </c>
      <c r="I4430" t="str">
        <f>_xlfn.XLOOKUP(Table2[[#This Row],[Unique BarCode]],$N$10:$N$37,$P$10:$P$37)</f>
        <v>Device</v>
      </c>
      <c r="J4430" t="s">
        <v>8</v>
      </c>
      <c r="K4430" t="s">
        <v>1589</v>
      </c>
      <c r="L4430">
        <v>1</v>
      </c>
    </row>
    <row r="4431" spans="1:12" x14ac:dyDescent="0.2">
      <c r="A4431" s="1" t="d">
        <v>2023-03-09</v>
      </c>
      <c r="B4431" s="45">
        <v>-1</v>
      </c>
      <c r="C4431" t="s">
        <v>77</v>
      </c>
      <c r="D4431" t="str">
        <f>_xlfn.XLOOKUP(Table2[[#This Row],[Patron Group]],$R$10:$R$24,$S$10:$S$24)</f>
        <v>Undergraduate</v>
      </c>
      <c r="E4431" s="1" t="d">
        <v>2023-03-09</v>
      </c>
      <c r="F4431" t="s">
        <v>1088</v>
      </c>
      <c r="G4431" t="s">
        <v>2288</v>
      </c>
      <c r="H4431" t="str">
        <f>_xlfn.XLOOKUP(Table2[[#This Row],[Unique BarCode]],$N$10:$N$37,$O$10:$O$37)</f>
        <v>Android Charger</v>
      </c>
      <c r="I4431" t="str">
        <f>_xlfn.XLOOKUP(Table2[[#This Row],[Unique BarCode]],$N$10:$N$37,$P$10:$P$37)</f>
        <v>Charger</v>
      </c>
      <c r="J4431" t="s">
        <v>128</v>
      </c>
      <c r="K4431" t="s">
        <v>1089</v>
      </c>
      <c r="L4431">
        <v>1</v>
      </c>
    </row>
    <row r="4432" spans="1:12" x14ac:dyDescent="0.2">
      <c r="A4432" s="1" t="d">
        <v>2023-03-09</v>
      </c>
      <c r="B4432" s="45">
        <v>-1</v>
      </c>
      <c r="C4432" t="s">
        <v>77</v>
      </c>
      <c r="D4432" t="str">
        <f>_xlfn.XLOOKUP(Table2[[#This Row],[Patron Group]],$R$10:$R$24,$S$10:$S$24)</f>
        <v>Undergraduate</v>
      </c>
      <c r="E4432" s="1" t="d">
        <v>2023-03-09</v>
      </c>
      <c r="F4432" t="s">
        <v>940</v>
      </c>
      <c r="G4432" t="s">
        <v>2302</v>
      </c>
      <c r="H4432" t="str">
        <f>_xlfn.XLOOKUP(Table2[[#This Row],[Unique BarCode]],$N$10:$N$37,$O$10:$O$37)</f>
        <v>IPHONE</v>
      </c>
      <c r="I4432" t="str">
        <f>_xlfn.XLOOKUP(Table2[[#This Row],[Unique BarCode]],$N$10:$N$37,$P$10:$P$37)</f>
        <v>Charger</v>
      </c>
      <c r="J4432" t="s">
        <v>49</v>
      </c>
      <c r="K4432" t="s">
        <v>941</v>
      </c>
      <c r="L4432">
        <v>1</v>
      </c>
    </row>
    <row r="4433" spans="1:12" x14ac:dyDescent="0.2">
      <c r="A4433" s="1" t="d">
        <v>2023-03-09</v>
      </c>
      <c r="B4433" s="45">
        <v>-1</v>
      </c>
      <c r="C4433" t="s">
        <v>77</v>
      </c>
      <c r="D4433" t="str">
        <f>_xlfn.XLOOKUP(Table2[[#This Row],[Patron Group]],$R$10:$R$24,$S$10:$S$24)</f>
        <v>Undergraduate</v>
      </c>
      <c r="E4433" s="1" t="d">
        <v>2023-03-09</v>
      </c>
      <c r="F4433" t="s">
        <v>1174</v>
      </c>
      <c r="G4433" t="s">
        <v>2281</v>
      </c>
      <c r="H4433" t="str">
        <f>_xlfn.XLOOKUP(Table2[[#This Row],[Unique BarCode]],$N$10:$N$37,$O$10:$O$37)</f>
        <v>HDMIC</v>
      </c>
      <c r="I4433" t="str">
        <f>_xlfn.XLOOKUP(Table2[[#This Row],[Unique BarCode]],$N$10:$N$37,$P$10:$P$37)</f>
        <v>Cable</v>
      </c>
      <c r="J4433" t="s">
        <v>8</v>
      </c>
      <c r="K4433" t="s">
        <v>1175</v>
      </c>
      <c r="L4433">
        <v>1</v>
      </c>
    </row>
    <row r="4434" spans="1:12" x14ac:dyDescent="0.2">
      <c r="A4434" s="1" t="d">
        <v>2023-03-09</v>
      </c>
      <c r="B4434" s="45">
        <v>-1</v>
      </c>
      <c r="C4434" t="s">
        <v>77</v>
      </c>
      <c r="D4434" t="str">
        <f>_xlfn.XLOOKUP(Table2[[#This Row],[Patron Group]],$R$10:$R$24,$S$10:$S$24)</f>
        <v>Undergraduate</v>
      </c>
      <c r="E4434" s="1" t="d">
        <v>2023-03-09</v>
      </c>
      <c r="F4434" t="s">
        <v>1619</v>
      </c>
      <c r="G4434" t="s">
        <v>2281</v>
      </c>
      <c r="H4434" t="str">
        <f>_xlfn.XLOOKUP(Table2[[#This Row],[Unique BarCode]],$N$10:$N$37,$O$10:$O$37)</f>
        <v>HDMIC</v>
      </c>
      <c r="I4434" t="str">
        <f>_xlfn.XLOOKUP(Table2[[#This Row],[Unique BarCode]],$N$10:$N$37,$P$10:$P$37)</f>
        <v>Cable</v>
      </c>
      <c r="J4434" t="s">
        <v>8</v>
      </c>
      <c r="K4434" t="s">
        <v>1620</v>
      </c>
      <c r="L4434">
        <v>1</v>
      </c>
    </row>
    <row r="4435" spans="1:12" x14ac:dyDescent="0.2">
      <c r="A4435" s="1" t="d">
        <v>2023-03-09</v>
      </c>
      <c r="B4435" s="45">
        <v>-1</v>
      </c>
      <c r="C4435" t="s">
        <v>77</v>
      </c>
      <c r="D4435" t="str">
        <f>_xlfn.XLOOKUP(Table2[[#This Row],[Patron Group]],$R$10:$R$24,$S$10:$S$24)</f>
        <v>Undergraduate</v>
      </c>
      <c r="E4435" s="1" t="d">
        <v>2023-03-09</v>
      </c>
      <c r="F4435" t="s">
        <v>23</v>
      </c>
      <c r="G4435" t="s">
        <v>2266</v>
      </c>
      <c r="H4435" t="str">
        <f>_xlfn.XLOOKUP(Table2[[#This Row],[Unique BarCode]],$N$10:$N$37,$O$10:$O$37)</f>
        <v>Headphones</v>
      </c>
      <c r="I4435" t="str">
        <f>_xlfn.XLOOKUP(Table2[[#This Row],[Unique BarCode]],$N$10:$N$37,$P$10:$P$37)</f>
        <v>Accessory</v>
      </c>
      <c r="J4435" t="s">
        <v>8</v>
      </c>
      <c r="K4435" t="s">
        <v>24</v>
      </c>
      <c r="L4435">
        <v>1</v>
      </c>
    </row>
    <row r="4436" spans="1:12" x14ac:dyDescent="0.2">
      <c r="A4436" s="1" t="d">
        <v>2023-03-09</v>
      </c>
      <c r="B4436" s="45">
        <v>-1</v>
      </c>
      <c r="C4436" t="s">
        <v>77</v>
      </c>
      <c r="D4436" t="str">
        <f>_xlfn.XLOOKUP(Table2[[#This Row],[Patron Group]],$R$10:$R$24,$S$10:$S$24)</f>
        <v>Undergraduate</v>
      </c>
      <c r="E4436" s="1" t="d">
        <v>2023-03-09</v>
      </c>
      <c r="F4436" t="s">
        <v>1039</v>
      </c>
      <c r="G4436" t="s">
        <v>2282</v>
      </c>
      <c r="H4436" t="str">
        <f>_xlfn.XLOOKUP(Table2[[#This Row],[Unique BarCode]],$N$10:$N$37,$O$10:$O$37)</f>
        <v>HPUSBC</v>
      </c>
      <c r="I4436" t="str">
        <f>_xlfn.XLOOKUP(Table2[[#This Row],[Unique BarCode]],$N$10:$N$37,$P$10:$P$37)</f>
        <v>Charger</v>
      </c>
      <c r="J4436" t="s">
        <v>49</v>
      </c>
      <c r="K4436" t="s">
        <v>1040</v>
      </c>
      <c r="L4436">
        <v>1</v>
      </c>
    </row>
    <row r="4437" spans="1:12" x14ac:dyDescent="0.2">
      <c r="A4437" s="1" t="d">
        <v>2023-03-09</v>
      </c>
      <c r="B4437" s="45">
        <v>-1</v>
      </c>
      <c r="C4437" t="s">
        <v>77</v>
      </c>
      <c r="D4437" t="str">
        <f>_xlfn.XLOOKUP(Table2[[#This Row],[Patron Group]],$R$10:$R$24,$S$10:$S$24)</f>
        <v>Undergraduate</v>
      </c>
      <c r="E4437" s="1" t="d">
        <v>2023-03-09</v>
      </c>
      <c r="F4437" t="s">
        <v>811</v>
      </c>
      <c r="G4437" t="s">
        <v>2282</v>
      </c>
      <c r="H4437" t="str">
        <f>_xlfn.XLOOKUP(Table2[[#This Row],[Unique BarCode]],$N$10:$N$37,$O$10:$O$37)</f>
        <v>HPUSBC</v>
      </c>
      <c r="I4437" t="str">
        <f>_xlfn.XLOOKUP(Table2[[#This Row],[Unique BarCode]],$N$10:$N$37,$P$10:$P$37)</f>
        <v>Charger</v>
      </c>
      <c r="J4437" t="s">
        <v>49</v>
      </c>
      <c r="K4437" t="s">
        <v>812</v>
      </c>
      <c r="L4437">
        <v>1</v>
      </c>
    </row>
    <row r="4438" spans="1:12" x14ac:dyDescent="0.2">
      <c r="A4438" s="1" t="d">
        <v>2023-03-09</v>
      </c>
      <c r="B4438" s="45">
        <v>-1</v>
      </c>
      <c r="C4438" t="s">
        <v>77</v>
      </c>
      <c r="D4438" t="str">
        <f>_xlfn.XLOOKUP(Table2[[#This Row],[Patron Group]],$R$10:$R$24,$S$10:$S$24)</f>
        <v>Undergraduate</v>
      </c>
      <c r="E4438" s="1" t="d">
        <v>2023-03-09</v>
      </c>
      <c r="F4438" t="s">
        <v>1860</v>
      </c>
      <c r="G4438" t="s">
        <v>2282</v>
      </c>
      <c r="H4438" t="str">
        <f>_xlfn.XLOOKUP(Table2[[#This Row],[Unique BarCode]],$N$10:$N$37,$O$10:$O$37)</f>
        <v>HPUSBC</v>
      </c>
      <c r="I4438" t="str">
        <f>_xlfn.XLOOKUP(Table2[[#This Row],[Unique BarCode]],$N$10:$N$37,$P$10:$P$37)</f>
        <v>Charger</v>
      </c>
      <c r="J4438" t="s">
        <v>49</v>
      </c>
      <c r="L4438">
        <v>1</v>
      </c>
    </row>
    <row r="4439" spans="1:12" x14ac:dyDescent="0.2">
      <c r="A4439" s="1" t="d">
        <v>2023-03-09</v>
      </c>
      <c r="B4439" s="45">
        <v>-1</v>
      </c>
      <c r="C4439" t="s">
        <v>77</v>
      </c>
      <c r="D4439" t="str">
        <f>_xlfn.XLOOKUP(Table2[[#This Row],[Patron Group]],$R$10:$R$24,$S$10:$S$24)</f>
        <v>Undergraduate</v>
      </c>
      <c r="E4439" s="1" t="d">
        <v>2023-03-09</v>
      </c>
      <c r="F4439" t="s">
        <v>687</v>
      </c>
      <c r="G4439" t="s">
        <v>2282</v>
      </c>
      <c r="H4439" t="str">
        <f>_xlfn.XLOOKUP(Table2[[#This Row],[Unique BarCode]],$N$10:$N$37,$O$10:$O$37)</f>
        <v>HPUSBC</v>
      </c>
      <c r="I4439" t="str">
        <f>_xlfn.XLOOKUP(Table2[[#This Row],[Unique BarCode]],$N$10:$N$37,$P$10:$P$37)</f>
        <v>Charger</v>
      </c>
      <c r="J4439" t="s">
        <v>49</v>
      </c>
      <c r="L4439">
        <v>1</v>
      </c>
    </row>
    <row r="4440" spans="1:12" x14ac:dyDescent="0.2">
      <c r="A4440" s="1" t="d">
        <v>2023-03-09</v>
      </c>
      <c r="B4440" s="45">
        <v>-1</v>
      </c>
      <c r="C4440" t="s">
        <v>77</v>
      </c>
      <c r="D4440" t="str">
        <f>_xlfn.XLOOKUP(Table2[[#This Row],[Patron Group]],$R$10:$R$24,$S$10:$S$24)</f>
        <v>Undergraduate</v>
      </c>
      <c r="E4440" s="1" t="d">
        <v>2023-03-09</v>
      </c>
      <c r="F4440" t="s">
        <v>942</v>
      </c>
      <c r="G4440" t="s">
        <v>2265</v>
      </c>
      <c r="H4440" t="str">
        <f>_xlfn.XLOOKUP(Table2[[#This Row],[Unique BarCode]],$N$10:$N$37,$O$10:$O$37)</f>
        <v>IPHONE</v>
      </c>
      <c r="I4440" t="str">
        <f>_xlfn.XLOOKUP(Table2[[#This Row],[Unique BarCode]],$N$10:$N$37,$P$10:$P$37)</f>
        <v>Charger</v>
      </c>
      <c r="J4440" t="s">
        <v>68</v>
      </c>
      <c r="K4440" t="s">
        <v>943</v>
      </c>
      <c r="L4440">
        <v>1</v>
      </c>
    </row>
    <row r="4441" spans="1:12" x14ac:dyDescent="0.2">
      <c r="A4441" s="1" t="d">
        <v>2023-03-09</v>
      </c>
      <c r="B4441" s="45">
        <v>-1</v>
      </c>
      <c r="C4441" t="s">
        <v>77</v>
      </c>
      <c r="D4441" t="str">
        <f>_xlfn.XLOOKUP(Table2[[#This Row],[Patron Group]],$R$10:$R$24,$S$10:$S$24)</f>
        <v>Undergraduate</v>
      </c>
      <c r="E4441" s="1" t="d">
        <v>2023-03-09</v>
      </c>
      <c r="F4441" t="s">
        <v>218</v>
      </c>
      <c r="G4441" t="s">
        <v>2265</v>
      </c>
      <c r="H4441" t="str">
        <f>_xlfn.XLOOKUP(Table2[[#This Row],[Unique BarCode]],$N$10:$N$37,$O$10:$O$37)</f>
        <v>IPHONE</v>
      </c>
      <c r="I4441" t="str">
        <f>_xlfn.XLOOKUP(Table2[[#This Row],[Unique BarCode]],$N$10:$N$37,$P$10:$P$37)</f>
        <v>Charger</v>
      </c>
      <c r="J4441" t="s">
        <v>49</v>
      </c>
      <c r="K4441" t="s">
        <v>219</v>
      </c>
      <c r="L4441">
        <v>1</v>
      </c>
    </row>
    <row r="4442" spans="1:12" x14ac:dyDescent="0.2">
      <c r="A4442" s="1" t="d">
        <v>2023-03-09</v>
      </c>
      <c r="B4442" s="45">
        <v>-1</v>
      </c>
      <c r="C4442" t="s">
        <v>77</v>
      </c>
      <c r="D4442" t="str">
        <f>_xlfn.XLOOKUP(Table2[[#This Row],[Patron Group]],$R$10:$R$24,$S$10:$S$24)</f>
        <v>Undergraduate</v>
      </c>
      <c r="E4442" s="1" t="d">
        <v>2023-03-09</v>
      </c>
      <c r="F4442" t="s">
        <v>1314</v>
      </c>
      <c r="G4442" t="s">
        <v>2265</v>
      </c>
      <c r="H4442" t="str">
        <f>_xlfn.XLOOKUP(Table2[[#This Row],[Unique BarCode]],$N$10:$N$37,$O$10:$O$37)</f>
        <v>IPHONE</v>
      </c>
      <c r="I4442" t="str">
        <f>_xlfn.XLOOKUP(Table2[[#This Row],[Unique BarCode]],$N$10:$N$37,$P$10:$P$37)</f>
        <v>Charger</v>
      </c>
      <c r="J4442" t="s">
        <v>8</v>
      </c>
      <c r="K4442" t="s">
        <v>1315</v>
      </c>
      <c r="L4442">
        <v>1</v>
      </c>
    </row>
    <row r="4443" spans="1:12" x14ac:dyDescent="0.2">
      <c r="A4443" s="1" t="d">
        <v>2023-03-09</v>
      </c>
      <c r="B4443" s="45">
        <v>-1</v>
      </c>
      <c r="C4443" t="s">
        <v>77</v>
      </c>
      <c r="D4443" t="str">
        <f>_xlfn.XLOOKUP(Table2[[#This Row],[Patron Group]],$R$10:$R$24,$S$10:$S$24)</f>
        <v>Undergraduate</v>
      </c>
      <c r="E4443" s="1" t="d">
        <v>2023-03-09</v>
      </c>
      <c r="F4443" t="s">
        <v>84</v>
      </c>
      <c r="G4443" t="s">
        <v>2265</v>
      </c>
      <c r="H4443" t="str">
        <f>_xlfn.XLOOKUP(Table2[[#This Row],[Unique BarCode]],$N$10:$N$37,$O$10:$O$37)</f>
        <v>IPHONE</v>
      </c>
      <c r="I4443" t="str">
        <f>_xlfn.XLOOKUP(Table2[[#This Row],[Unique BarCode]],$N$10:$N$37,$P$10:$P$37)</f>
        <v>Charger</v>
      </c>
      <c r="J4443" t="s">
        <v>8</v>
      </c>
      <c r="K4443" t="s">
        <v>85</v>
      </c>
      <c r="L4443">
        <v>1</v>
      </c>
    </row>
    <row r="4444" spans="1:12" x14ac:dyDescent="0.2">
      <c r="A4444" s="1" t="d">
        <v>2023-03-09</v>
      </c>
      <c r="B4444" s="45">
        <v>-1</v>
      </c>
      <c r="C4444" t="s">
        <v>77</v>
      </c>
      <c r="D4444" t="str">
        <f>_xlfn.XLOOKUP(Table2[[#This Row],[Patron Group]],$R$10:$R$24,$S$10:$S$24)</f>
        <v>Undergraduate</v>
      </c>
      <c r="E4444" s="1" t="d">
        <v>2023-03-09</v>
      </c>
      <c r="F4444" t="s">
        <v>1861</v>
      </c>
      <c r="G4444" t="s">
        <v>2265</v>
      </c>
      <c r="H4444" t="str">
        <f>_xlfn.XLOOKUP(Table2[[#This Row],[Unique BarCode]],$N$10:$N$37,$O$10:$O$37)</f>
        <v>IPHONE</v>
      </c>
      <c r="I4444" t="str">
        <f>_xlfn.XLOOKUP(Table2[[#This Row],[Unique BarCode]],$N$10:$N$37,$P$10:$P$37)</f>
        <v>Charger</v>
      </c>
      <c r="J4444" t="s">
        <v>8</v>
      </c>
      <c r="K4444" t="s">
        <v>1862</v>
      </c>
      <c r="L4444">
        <v>1</v>
      </c>
    </row>
    <row r="4445" spans="1:12" x14ac:dyDescent="0.2">
      <c r="A4445" s="1" t="d">
        <v>2023-03-09</v>
      </c>
      <c r="B4445" s="45">
        <v>-1</v>
      </c>
      <c r="C4445" t="s">
        <v>77</v>
      </c>
      <c r="D4445" t="str">
        <f>_xlfn.XLOOKUP(Table2[[#This Row],[Patron Group]],$R$10:$R$24,$S$10:$S$24)</f>
        <v>Undergraduate</v>
      </c>
      <c r="E4445" s="1" t="d">
        <v>2023-03-09</v>
      </c>
      <c r="F4445" t="s">
        <v>839</v>
      </c>
      <c r="G4445" t="s">
        <v>2265</v>
      </c>
      <c r="H4445" t="str">
        <f>_xlfn.XLOOKUP(Table2[[#This Row],[Unique BarCode]],$N$10:$N$37,$O$10:$O$37)</f>
        <v>IPHONE</v>
      </c>
      <c r="I4445" t="str">
        <f>_xlfn.XLOOKUP(Table2[[#This Row],[Unique BarCode]],$N$10:$N$37,$P$10:$P$37)</f>
        <v>Charger</v>
      </c>
      <c r="J4445" t="s">
        <v>8</v>
      </c>
      <c r="K4445" t="s">
        <v>840</v>
      </c>
      <c r="L4445">
        <v>1</v>
      </c>
    </row>
    <row r="4446" spans="1:12" x14ac:dyDescent="0.2">
      <c r="A4446" s="1" t="d">
        <v>2023-03-09</v>
      </c>
      <c r="B4446" s="45">
        <v>-1</v>
      </c>
      <c r="C4446" t="s">
        <v>77</v>
      </c>
      <c r="D4446" t="str">
        <f>_xlfn.XLOOKUP(Table2[[#This Row],[Patron Group]],$R$10:$R$24,$S$10:$S$24)</f>
        <v>Undergraduate</v>
      </c>
      <c r="E4446" s="1" t="d">
        <v>2023-03-09</v>
      </c>
      <c r="F4446" t="s">
        <v>1186</v>
      </c>
      <c r="G4446" t="s">
        <v>2265</v>
      </c>
      <c r="H4446" t="str">
        <f>_xlfn.XLOOKUP(Table2[[#This Row],[Unique BarCode]],$N$10:$N$37,$O$10:$O$37)</f>
        <v>IPHONE</v>
      </c>
      <c r="I4446" t="str">
        <f>_xlfn.XLOOKUP(Table2[[#This Row],[Unique BarCode]],$N$10:$N$37,$P$10:$P$37)</f>
        <v>Charger</v>
      </c>
      <c r="J4446" t="s">
        <v>128</v>
      </c>
      <c r="K4446" t="s">
        <v>1187</v>
      </c>
      <c r="L4446">
        <v>1</v>
      </c>
    </row>
    <row r="4447" spans="1:12" x14ac:dyDescent="0.2">
      <c r="A4447" s="1" t="d">
        <v>2023-03-09</v>
      </c>
      <c r="B4447" s="45">
        <v>-1</v>
      </c>
      <c r="C4447" t="s">
        <v>77</v>
      </c>
      <c r="D4447" t="str">
        <f>_xlfn.XLOOKUP(Table2[[#This Row],[Patron Group]],$R$10:$R$24,$S$10:$S$24)</f>
        <v>Undergraduate</v>
      </c>
      <c r="E4447" s="1" t="d">
        <v>2023-03-09</v>
      </c>
      <c r="F4447" t="s">
        <v>1497</v>
      </c>
      <c r="G4447" t="s">
        <v>2265</v>
      </c>
      <c r="H4447" t="str">
        <f>_xlfn.XLOOKUP(Table2[[#This Row],[Unique BarCode]],$N$10:$N$37,$O$10:$O$37)</f>
        <v>IPHONE</v>
      </c>
      <c r="I4447" t="str">
        <f>_xlfn.XLOOKUP(Table2[[#This Row],[Unique BarCode]],$N$10:$N$37,$P$10:$P$37)</f>
        <v>Charger</v>
      </c>
      <c r="J4447" t="s">
        <v>8</v>
      </c>
      <c r="L4447">
        <v>1</v>
      </c>
    </row>
    <row r="4448" spans="1:12" x14ac:dyDescent="0.2">
      <c r="A4448" s="1" t="d">
        <v>2023-03-09</v>
      </c>
      <c r="B4448" s="45">
        <v>-1</v>
      </c>
      <c r="C4448" t="s">
        <v>77</v>
      </c>
      <c r="D4448" t="str">
        <f>_xlfn.XLOOKUP(Table2[[#This Row],[Patron Group]],$R$10:$R$24,$S$10:$S$24)</f>
        <v>Undergraduate</v>
      </c>
      <c r="E4448" s="1" t="d">
        <v>2023-03-09</v>
      </c>
      <c r="F4448" t="s">
        <v>86</v>
      </c>
      <c r="G4448" t="s">
        <v>2265</v>
      </c>
      <c r="H4448" t="str">
        <f>_xlfn.XLOOKUP(Table2[[#This Row],[Unique BarCode]],$N$10:$N$37,$O$10:$O$37)</f>
        <v>IPHONE</v>
      </c>
      <c r="I4448" t="str">
        <f>_xlfn.XLOOKUP(Table2[[#This Row],[Unique BarCode]],$N$10:$N$37,$P$10:$P$37)</f>
        <v>Charger</v>
      </c>
      <c r="J4448" t="s">
        <v>8</v>
      </c>
      <c r="K4448" t="s">
        <v>87</v>
      </c>
      <c r="L4448">
        <v>1</v>
      </c>
    </row>
    <row r="4449" spans="1:12" x14ac:dyDescent="0.2">
      <c r="A4449" s="1" t="d">
        <v>2023-03-09</v>
      </c>
      <c r="B4449" s="45">
        <v>-1</v>
      </c>
      <c r="C4449" t="s">
        <v>77</v>
      </c>
      <c r="D4449" t="str">
        <f>_xlfn.XLOOKUP(Table2[[#This Row],[Patron Group]],$R$10:$R$24,$S$10:$S$24)</f>
        <v>Undergraduate</v>
      </c>
      <c r="E4449" s="1" t="d">
        <v>2023-03-09</v>
      </c>
      <c r="F4449" t="s">
        <v>433</v>
      </c>
      <c r="G4449" t="s">
        <v>2265</v>
      </c>
      <c r="H4449" t="str">
        <f>_xlfn.XLOOKUP(Table2[[#This Row],[Unique BarCode]],$N$10:$N$37,$O$10:$O$37)</f>
        <v>IPHONE</v>
      </c>
      <c r="I4449" t="str">
        <f>_xlfn.XLOOKUP(Table2[[#This Row],[Unique BarCode]],$N$10:$N$37,$P$10:$P$37)</f>
        <v>Charger</v>
      </c>
      <c r="J4449" t="s">
        <v>8</v>
      </c>
      <c r="K4449" t="s">
        <v>434</v>
      </c>
      <c r="L4449">
        <v>1</v>
      </c>
    </row>
    <row r="4450" spans="1:12" x14ac:dyDescent="0.2">
      <c r="A4450" s="1" t="d">
        <v>2023-03-09</v>
      </c>
      <c r="B4450" s="45">
        <v>-1</v>
      </c>
      <c r="C4450" t="s">
        <v>77</v>
      </c>
      <c r="D4450" t="str">
        <f>_xlfn.XLOOKUP(Table2[[#This Row],[Patron Group]],$R$10:$R$24,$S$10:$S$24)</f>
        <v>Undergraduate</v>
      </c>
      <c r="E4450" s="1" t="d">
        <v>2023-03-09</v>
      </c>
      <c r="F4450" t="s">
        <v>29</v>
      </c>
      <c r="G4450" t="s">
        <v>2265</v>
      </c>
      <c r="H4450" t="str">
        <f>_xlfn.XLOOKUP(Table2[[#This Row],[Unique BarCode]],$N$10:$N$37,$O$10:$O$37)</f>
        <v>IPHONE</v>
      </c>
      <c r="I4450" t="str">
        <f>_xlfn.XLOOKUP(Table2[[#This Row],[Unique BarCode]],$N$10:$N$37,$P$10:$P$37)</f>
        <v>Charger</v>
      </c>
      <c r="J4450" t="s">
        <v>8</v>
      </c>
      <c r="K4450" t="s">
        <v>30</v>
      </c>
      <c r="L4450">
        <v>1</v>
      </c>
    </row>
    <row r="4451" spans="1:12" x14ac:dyDescent="0.2">
      <c r="A4451" s="1" t="d">
        <v>2023-03-09</v>
      </c>
      <c r="B4451" s="45">
        <v>-1</v>
      </c>
      <c r="C4451" t="s">
        <v>77</v>
      </c>
      <c r="D4451" t="str">
        <f>_xlfn.XLOOKUP(Table2[[#This Row],[Patron Group]],$R$10:$R$24,$S$10:$S$24)</f>
        <v>Undergraduate</v>
      </c>
      <c r="E4451" s="1" t="d">
        <v>2023-03-09</v>
      </c>
      <c r="F4451" t="s">
        <v>1655</v>
      </c>
      <c r="G4451" t="s">
        <v>2265</v>
      </c>
      <c r="H4451" t="str">
        <f>_xlfn.XLOOKUP(Table2[[#This Row],[Unique BarCode]],$N$10:$N$37,$O$10:$O$37)</f>
        <v>IPHONE</v>
      </c>
      <c r="I4451" t="str">
        <f>_xlfn.XLOOKUP(Table2[[#This Row],[Unique BarCode]],$N$10:$N$37,$P$10:$P$37)</f>
        <v>Charger</v>
      </c>
      <c r="J4451" t="s">
        <v>128</v>
      </c>
      <c r="L4451">
        <v>1</v>
      </c>
    </row>
    <row r="4452" spans="1:12" x14ac:dyDescent="0.2">
      <c r="A4452" s="1" t="d">
        <v>2023-03-09</v>
      </c>
      <c r="B4452" s="45">
        <v>-1</v>
      </c>
      <c r="C4452" t="s">
        <v>77</v>
      </c>
      <c r="D4452" t="str">
        <f>_xlfn.XLOOKUP(Table2[[#This Row],[Patron Group]],$R$10:$R$24,$S$10:$S$24)</f>
        <v>Undergraduate</v>
      </c>
      <c r="E4452" s="1" t="d">
        <v>2023-03-09</v>
      </c>
      <c r="F4452" t="s">
        <v>266</v>
      </c>
      <c r="G4452" t="s">
        <v>2265</v>
      </c>
      <c r="H4452" t="str">
        <f>_xlfn.XLOOKUP(Table2[[#This Row],[Unique BarCode]],$N$10:$N$37,$O$10:$O$37)</f>
        <v>IPHONE</v>
      </c>
      <c r="I4452" t="str">
        <f>_xlfn.XLOOKUP(Table2[[#This Row],[Unique BarCode]],$N$10:$N$37,$P$10:$P$37)</f>
        <v>Charger</v>
      </c>
      <c r="J4452" t="s">
        <v>8</v>
      </c>
      <c r="L4452">
        <v>1</v>
      </c>
    </row>
    <row r="4453" spans="1:12" x14ac:dyDescent="0.2">
      <c r="A4453" s="1" t="d">
        <v>2023-03-09</v>
      </c>
      <c r="B4453" s="45">
        <v>-1</v>
      </c>
      <c r="C4453" t="s">
        <v>77</v>
      </c>
      <c r="D4453" t="str">
        <f>_xlfn.XLOOKUP(Table2[[#This Row],[Patron Group]],$R$10:$R$24,$S$10:$S$24)</f>
        <v>Undergraduate</v>
      </c>
      <c r="E4453" s="1" t="d">
        <v>2023-03-09</v>
      </c>
      <c r="F4453" t="s">
        <v>2109</v>
      </c>
      <c r="G4453" t="s">
        <v>2268</v>
      </c>
      <c r="H4453" t="str">
        <f>_xlfn.XLOOKUP(Table2[[#This Row],[Unique BarCode]],$N$10:$N$37,$O$10:$O$37)</f>
        <v>MACCHRG</v>
      </c>
      <c r="I4453" t="str">
        <f>_xlfn.XLOOKUP(Table2[[#This Row],[Unique BarCode]],$N$10:$N$37,$P$10:$P$37)</f>
        <v>Charger</v>
      </c>
      <c r="J4453" t="s">
        <v>49</v>
      </c>
      <c r="K4453" t="s">
        <v>2110</v>
      </c>
      <c r="L4453">
        <v>1</v>
      </c>
    </row>
    <row r="4454" spans="1:12" x14ac:dyDescent="0.2">
      <c r="A4454" s="1" t="d">
        <v>2023-03-09</v>
      </c>
      <c r="B4454" s="45">
        <v>-1</v>
      </c>
      <c r="C4454" t="s">
        <v>77</v>
      </c>
      <c r="D4454" t="str">
        <f>_xlfn.XLOOKUP(Table2[[#This Row],[Patron Group]],$R$10:$R$24,$S$10:$S$24)</f>
        <v>Undergraduate</v>
      </c>
      <c r="E4454" s="1" t="d">
        <v>2023-03-09</v>
      </c>
      <c r="F4454" t="s">
        <v>267</v>
      </c>
      <c r="G4454" t="s">
        <v>2268</v>
      </c>
      <c r="H4454" t="str">
        <f>_xlfn.XLOOKUP(Table2[[#This Row],[Unique BarCode]],$N$10:$N$37,$O$10:$O$37)</f>
        <v>MACCHRG</v>
      </c>
      <c r="I4454" t="str">
        <f>_xlfn.XLOOKUP(Table2[[#This Row],[Unique BarCode]],$N$10:$N$37,$P$10:$P$37)</f>
        <v>Charger</v>
      </c>
      <c r="J4454" t="s">
        <v>8</v>
      </c>
      <c r="K4454" t="s">
        <v>268</v>
      </c>
      <c r="L4454">
        <v>1</v>
      </c>
    </row>
    <row r="4455" spans="1:12" x14ac:dyDescent="0.2">
      <c r="A4455" s="1" t="d">
        <v>2023-03-09</v>
      </c>
      <c r="B4455" s="45">
        <v>-1</v>
      </c>
      <c r="C4455" t="s">
        <v>77</v>
      </c>
      <c r="D4455" t="str">
        <f>_xlfn.XLOOKUP(Table2[[#This Row],[Patron Group]],$R$10:$R$24,$S$10:$S$24)</f>
        <v>Undergraduate</v>
      </c>
      <c r="E4455" s="1" t="d">
        <v>2023-03-09</v>
      </c>
      <c r="F4455" t="s">
        <v>1688</v>
      </c>
      <c r="G4455" t="s">
        <v>2296</v>
      </c>
      <c r="H4455" t="str">
        <f>_xlfn.XLOOKUP(Table2[[#This Row],[Unique BarCode]],$N$10:$N$37,$O$10:$O$37)</f>
        <v>MACUSBC</v>
      </c>
      <c r="I4455" t="str">
        <f>_xlfn.XLOOKUP(Table2[[#This Row],[Unique BarCode]],$N$10:$N$37,$P$10:$P$37)</f>
        <v>Charger</v>
      </c>
      <c r="J4455" t="s">
        <v>8</v>
      </c>
      <c r="K4455" t="s">
        <v>225</v>
      </c>
      <c r="L4455">
        <v>1</v>
      </c>
    </row>
    <row r="4456" spans="1:12" x14ac:dyDescent="0.2">
      <c r="A4456" s="1" t="d">
        <v>2023-03-09</v>
      </c>
      <c r="B4456" s="45">
        <v>-1</v>
      </c>
      <c r="C4456" t="s">
        <v>77</v>
      </c>
      <c r="D4456" t="str">
        <f>_xlfn.XLOOKUP(Table2[[#This Row],[Patron Group]],$R$10:$R$24,$S$10:$S$24)</f>
        <v>Undergraduate</v>
      </c>
      <c r="E4456" s="1" t="d">
        <v>2023-03-09</v>
      </c>
      <c r="F4456" t="s">
        <v>1621</v>
      </c>
      <c r="G4456" t="s">
        <v>2296</v>
      </c>
      <c r="H4456" t="str">
        <f>_xlfn.XLOOKUP(Table2[[#This Row],[Unique BarCode]],$N$10:$N$37,$O$10:$O$37)</f>
        <v>MACUSBC</v>
      </c>
      <c r="I4456" t="str">
        <f>_xlfn.XLOOKUP(Table2[[#This Row],[Unique BarCode]],$N$10:$N$37,$P$10:$P$37)</f>
        <v>Charger</v>
      </c>
      <c r="J4456" t="s">
        <v>8</v>
      </c>
      <c r="K4456" t="s">
        <v>472</v>
      </c>
      <c r="L4456">
        <v>1</v>
      </c>
    </row>
    <row r="4457" spans="1:12" x14ac:dyDescent="0.2">
      <c r="A4457" s="1" t="d">
        <v>2023-03-09</v>
      </c>
      <c r="B4457" s="45">
        <v>-1</v>
      </c>
      <c r="C4457" t="s">
        <v>77</v>
      </c>
      <c r="D4457" t="str">
        <f>_xlfn.XLOOKUP(Table2[[#This Row],[Patron Group]],$R$10:$R$24,$S$10:$S$24)</f>
        <v>Undergraduate</v>
      </c>
      <c r="E4457" s="1" t="d">
        <v>2023-03-09</v>
      </c>
      <c r="F4457" t="s">
        <v>1631</v>
      </c>
      <c r="G4457" t="s">
        <v>2296</v>
      </c>
      <c r="H4457" t="str">
        <f>_xlfn.XLOOKUP(Table2[[#This Row],[Unique BarCode]],$N$10:$N$37,$O$10:$O$37)</f>
        <v>MACUSBC</v>
      </c>
      <c r="I4457" t="str">
        <f>_xlfn.XLOOKUP(Table2[[#This Row],[Unique BarCode]],$N$10:$N$37,$P$10:$P$37)</f>
        <v>Charger</v>
      </c>
      <c r="J4457" t="s">
        <v>8</v>
      </c>
      <c r="K4457" t="s">
        <v>277</v>
      </c>
      <c r="L4457">
        <v>1</v>
      </c>
    </row>
    <row r="4458" spans="1:12" x14ac:dyDescent="0.2">
      <c r="A4458" s="1" t="d">
        <v>2023-03-09</v>
      </c>
      <c r="B4458" s="45">
        <v>-1</v>
      </c>
      <c r="C4458" t="s">
        <v>77</v>
      </c>
      <c r="D4458" t="str">
        <f>_xlfn.XLOOKUP(Table2[[#This Row],[Patron Group]],$R$10:$R$24,$S$10:$S$24)</f>
        <v>Undergraduate</v>
      </c>
      <c r="E4458" s="1" t="d">
        <v>2023-03-09</v>
      </c>
      <c r="F4458" t="s">
        <v>1750</v>
      </c>
      <c r="G4458" t="s">
        <v>2296</v>
      </c>
      <c r="H4458" t="str">
        <f>_xlfn.XLOOKUP(Table2[[#This Row],[Unique BarCode]],$N$10:$N$37,$O$10:$O$37)</f>
        <v>MACUSBC</v>
      </c>
      <c r="I4458" t="str">
        <f>_xlfn.XLOOKUP(Table2[[#This Row],[Unique BarCode]],$N$10:$N$37,$P$10:$P$37)</f>
        <v>Charger</v>
      </c>
      <c r="J4458" t="s">
        <v>128</v>
      </c>
      <c r="K4458" t="s">
        <v>439</v>
      </c>
      <c r="L4458">
        <v>1</v>
      </c>
    </row>
    <row r="4459" spans="1:12" x14ac:dyDescent="0.2">
      <c r="A4459" s="1" t="d">
        <v>2023-03-09</v>
      </c>
      <c r="B4459" s="45">
        <v>-1</v>
      </c>
      <c r="C4459" t="s">
        <v>77</v>
      </c>
      <c r="D4459" t="str">
        <f>_xlfn.XLOOKUP(Table2[[#This Row],[Patron Group]],$R$10:$R$24,$S$10:$S$24)</f>
        <v>Undergraduate</v>
      </c>
      <c r="E4459" s="1" t="d">
        <v>2023-03-09</v>
      </c>
      <c r="F4459" t="s">
        <v>1651</v>
      </c>
      <c r="G4459" t="s">
        <v>2296</v>
      </c>
      <c r="H4459" t="str">
        <f>_xlfn.XLOOKUP(Table2[[#This Row],[Unique BarCode]],$N$10:$N$37,$O$10:$O$37)</f>
        <v>MACUSBC</v>
      </c>
      <c r="I4459" t="str">
        <f>_xlfn.XLOOKUP(Table2[[#This Row],[Unique BarCode]],$N$10:$N$37,$P$10:$P$37)</f>
        <v>Charger</v>
      </c>
      <c r="J4459" t="s">
        <v>8</v>
      </c>
      <c r="K4459" t="s">
        <v>92</v>
      </c>
      <c r="L4459">
        <v>1</v>
      </c>
    </row>
    <row r="4460" spans="1:12" x14ac:dyDescent="0.2">
      <c r="A4460" s="1" t="d">
        <v>2023-03-09</v>
      </c>
      <c r="B4460" s="45">
        <v>-1</v>
      </c>
      <c r="C4460" t="s">
        <v>77</v>
      </c>
      <c r="D4460" t="str">
        <f>_xlfn.XLOOKUP(Table2[[#This Row],[Patron Group]],$R$10:$R$24,$S$10:$S$24)</f>
        <v>Undergraduate</v>
      </c>
      <c r="E4460" s="1" t="d">
        <v>2023-03-09</v>
      </c>
      <c r="F4460" t="s">
        <v>1632</v>
      </c>
      <c r="G4460" t="s">
        <v>2296</v>
      </c>
      <c r="H4460" t="str">
        <f>_xlfn.XLOOKUP(Table2[[#This Row],[Unique BarCode]],$N$10:$N$37,$O$10:$O$37)</f>
        <v>MACUSBC</v>
      </c>
      <c r="I4460" t="str">
        <f>_xlfn.XLOOKUP(Table2[[#This Row],[Unique BarCode]],$N$10:$N$37,$P$10:$P$37)</f>
        <v>Charger</v>
      </c>
      <c r="J4460" t="s">
        <v>8</v>
      </c>
      <c r="K4460" t="s">
        <v>214</v>
      </c>
      <c r="L4460">
        <v>1</v>
      </c>
    </row>
    <row r="4461" spans="1:12" x14ac:dyDescent="0.2">
      <c r="A4461" s="1" t="d">
        <v>2023-03-09</v>
      </c>
      <c r="B4461" s="45">
        <v>-1</v>
      </c>
      <c r="C4461" t="s">
        <v>77</v>
      </c>
      <c r="D4461" t="str">
        <f>_xlfn.XLOOKUP(Table2[[#This Row],[Patron Group]],$R$10:$R$24,$S$10:$S$24)</f>
        <v>Undergraduate</v>
      </c>
      <c r="E4461" s="1" t="d">
        <v>2023-03-09</v>
      </c>
      <c r="F4461" t="s">
        <v>1633</v>
      </c>
      <c r="G4461" t="s">
        <v>2296</v>
      </c>
      <c r="H4461" t="str">
        <f>_xlfn.XLOOKUP(Table2[[#This Row],[Unique BarCode]],$N$10:$N$37,$O$10:$O$37)</f>
        <v>MACUSBC</v>
      </c>
      <c r="I4461" t="str">
        <f>_xlfn.XLOOKUP(Table2[[#This Row],[Unique BarCode]],$N$10:$N$37,$P$10:$P$37)</f>
        <v>Charger</v>
      </c>
      <c r="J4461" t="s">
        <v>8</v>
      </c>
      <c r="K4461" t="s">
        <v>844</v>
      </c>
      <c r="L4461">
        <v>1</v>
      </c>
    </row>
    <row r="4462" spans="1:12" x14ac:dyDescent="0.2">
      <c r="A4462" s="1" t="d">
        <v>2023-03-09</v>
      </c>
      <c r="B4462" s="45">
        <v>-1</v>
      </c>
      <c r="C4462" t="s">
        <v>77</v>
      </c>
      <c r="D4462" t="str">
        <f>_xlfn.XLOOKUP(Table2[[#This Row],[Patron Group]],$R$10:$R$24,$S$10:$S$24)</f>
        <v>Undergraduate</v>
      </c>
      <c r="E4462" s="1" t="d">
        <v>2023-03-09</v>
      </c>
      <c r="F4462" t="s">
        <v>1634</v>
      </c>
      <c r="G4462" t="s">
        <v>2296</v>
      </c>
      <c r="H4462" t="str">
        <f>_xlfn.XLOOKUP(Table2[[#This Row],[Unique BarCode]],$N$10:$N$37,$O$10:$O$37)</f>
        <v>MACUSBC</v>
      </c>
      <c r="I4462" t="str">
        <f>_xlfn.XLOOKUP(Table2[[#This Row],[Unique BarCode]],$N$10:$N$37,$P$10:$P$37)</f>
        <v>Charger</v>
      </c>
      <c r="J4462" t="s">
        <v>8</v>
      </c>
      <c r="K4462" t="s">
        <v>38</v>
      </c>
      <c r="L4462">
        <v>1</v>
      </c>
    </row>
    <row r="4463" spans="1:12" x14ac:dyDescent="0.2">
      <c r="A4463" s="1" t="d">
        <v>2023-03-09</v>
      </c>
      <c r="B4463" s="45">
        <v>-1</v>
      </c>
      <c r="C4463" t="s">
        <v>77</v>
      </c>
      <c r="D4463" t="str">
        <f>_xlfn.XLOOKUP(Table2[[#This Row],[Patron Group]],$R$10:$R$24,$S$10:$S$24)</f>
        <v>Undergraduate</v>
      </c>
      <c r="E4463" s="1" t="d">
        <v>2023-03-09</v>
      </c>
      <c r="F4463" t="s">
        <v>1652</v>
      </c>
      <c r="G4463" t="s">
        <v>2296</v>
      </c>
      <c r="H4463" t="str">
        <f>_xlfn.XLOOKUP(Table2[[#This Row],[Unique BarCode]],$N$10:$N$37,$O$10:$O$37)</f>
        <v>MACUSBC</v>
      </c>
      <c r="I4463" t="str">
        <f>_xlfn.XLOOKUP(Table2[[#This Row],[Unique BarCode]],$N$10:$N$37,$P$10:$P$37)</f>
        <v>Charger</v>
      </c>
      <c r="J4463" t="s">
        <v>8</v>
      </c>
      <c r="K4463" t="s">
        <v>40</v>
      </c>
      <c r="L4463">
        <v>1</v>
      </c>
    </row>
    <row r="4464" spans="1:12" x14ac:dyDescent="0.2">
      <c r="A4464" s="1" t="d">
        <v>2023-03-09</v>
      </c>
      <c r="B4464" s="45">
        <v>-1</v>
      </c>
      <c r="C4464" t="s">
        <v>77</v>
      </c>
      <c r="D4464" t="str">
        <f>_xlfn.XLOOKUP(Table2[[#This Row],[Patron Group]],$R$10:$R$24,$S$10:$S$24)</f>
        <v>Undergraduate</v>
      </c>
      <c r="E4464" s="1" t="d">
        <v>2023-03-09</v>
      </c>
      <c r="F4464" t="s">
        <v>1835</v>
      </c>
      <c r="G4464" t="s">
        <v>2296</v>
      </c>
      <c r="H4464" t="str">
        <f>_xlfn.XLOOKUP(Table2[[#This Row],[Unique BarCode]],$N$10:$N$37,$O$10:$O$37)</f>
        <v>MACUSBC</v>
      </c>
      <c r="I4464" t="str">
        <f>_xlfn.XLOOKUP(Table2[[#This Row],[Unique BarCode]],$N$10:$N$37,$P$10:$P$37)</f>
        <v>Charger</v>
      </c>
      <c r="J4464" t="s">
        <v>8</v>
      </c>
      <c r="L4464">
        <v>1</v>
      </c>
    </row>
    <row r="4465" spans="1:12" x14ac:dyDescent="0.2">
      <c r="A4465" s="1" t="d">
        <v>2023-03-09</v>
      </c>
      <c r="B4465" s="45">
        <v>-1</v>
      </c>
      <c r="C4465" t="s">
        <v>77</v>
      </c>
      <c r="D4465" t="str">
        <f>_xlfn.XLOOKUP(Table2[[#This Row],[Patron Group]],$R$10:$R$24,$S$10:$S$24)</f>
        <v>Undergraduate</v>
      </c>
      <c r="E4465" s="1" t="d">
        <v>2023-03-09</v>
      </c>
      <c r="F4465" t="s">
        <v>845</v>
      </c>
      <c r="G4465" t="s">
        <v>2271</v>
      </c>
      <c r="H4465" t="str">
        <f>_xlfn.XLOOKUP(Table2[[#This Row],[Unique BarCode]],$N$10:$N$37,$O$10:$O$37)</f>
        <v>OMNI</v>
      </c>
      <c r="I4465" t="str">
        <f>_xlfn.XLOOKUP(Table2[[#This Row],[Unique BarCode]],$N$10:$N$37,$P$10:$P$37)</f>
        <v>Charger</v>
      </c>
      <c r="J4465" t="s">
        <v>49</v>
      </c>
      <c r="K4465" t="s">
        <v>846</v>
      </c>
      <c r="L4465">
        <v>1</v>
      </c>
    </row>
    <row r="4466" spans="1:12" x14ac:dyDescent="0.2">
      <c r="A4466" s="1" t="d">
        <v>2023-03-09</v>
      </c>
      <c r="B4466" s="45">
        <v>-1</v>
      </c>
      <c r="C4466" t="s">
        <v>77</v>
      </c>
      <c r="D4466" t="str">
        <f>_xlfn.XLOOKUP(Table2[[#This Row],[Patron Group]],$R$10:$R$24,$S$10:$S$24)</f>
        <v>Undergraduate</v>
      </c>
      <c r="E4466" s="1" t="d">
        <v>2023-03-09</v>
      </c>
      <c r="F4466" t="s">
        <v>1318</v>
      </c>
      <c r="G4466" t="s">
        <v>2271</v>
      </c>
      <c r="H4466" t="str">
        <f>_xlfn.XLOOKUP(Table2[[#This Row],[Unique BarCode]],$N$10:$N$37,$O$10:$O$37)</f>
        <v>OMNI</v>
      </c>
      <c r="I4466" t="str">
        <f>_xlfn.XLOOKUP(Table2[[#This Row],[Unique BarCode]],$N$10:$N$37,$P$10:$P$37)</f>
        <v>Charger</v>
      </c>
      <c r="J4466" t="s">
        <v>49</v>
      </c>
      <c r="K4466" t="s">
        <v>1319</v>
      </c>
      <c r="L4466">
        <v>1</v>
      </c>
    </row>
    <row r="4467" spans="1:12" x14ac:dyDescent="0.2">
      <c r="A4467" s="1" t="d">
        <v>2023-03-09</v>
      </c>
      <c r="B4467" s="45">
        <v>-1</v>
      </c>
      <c r="C4467" t="s">
        <v>77</v>
      </c>
      <c r="D4467" t="str">
        <f>_xlfn.XLOOKUP(Table2[[#This Row],[Patron Group]],$R$10:$R$24,$S$10:$S$24)</f>
        <v>Undergraduate</v>
      </c>
      <c r="E4467" s="1" t="d">
        <v>2023-03-09</v>
      </c>
      <c r="F4467" t="s">
        <v>916</v>
      </c>
      <c r="G4467" t="s">
        <v>2271</v>
      </c>
      <c r="H4467" t="str">
        <f>_xlfn.XLOOKUP(Table2[[#This Row],[Unique BarCode]],$N$10:$N$37,$O$10:$O$37)</f>
        <v>OMNI</v>
      </c>
      <c r="I4467" t="str">
        <f>_xlfn.XLOOKUP(Table2[[#This Row],[Unique BarCode]],$N$10:$N$37,$P$10:$P$37)</f>
        <v>Charger</v>
      </c>
      <c r="J4467" t="s">
        <v>49</v>
      </c>
      <c r="K4467" t="s">
        <v>917</v>
      </c>
      <c r="L4467">
        <v>1</v>
      </c>
    </row>
    <row r="4468" spans="1:12" x14ac:dyDescent="0.2">
      <c r="A4468" s="1" t="d">
        <v>2023-03-09</v>
      </c>
      <c r="B4468" s="45">
        <v>-1</v>
      </c>
      <c r="C4468" t="s">
        <v>77</v>
      </c>
      <c r="D4468" t="str">
        <f>_xlfn.XLOOKUP(Table2[[#This Row],[Patron Group]],$R$10:$R$24,$S$10:$S$24)</f>
        <v>Undergraduate</v>
      </c>
      <c r="E4468" s="1" t="d">
        <v>2023-03-09</v>
      </c>
      <c r="F4468" t="s">
        <v>1552</v>
      </c>
      <c r="G4468" t="s">
        <v>2271</v>
      </c>
      <c r="H4468" t="str">
        <f>_xlfn.XLOOKUP(Table2[[#This Row],[Unique BarCode]],$N$10:$N$37,$O$10:$O$37)</f>
        <v>OMNI</v>
      </c>
      <c r="I4468" t="str">
        <f>_xlfn.XLOOKUP(Table2[[#This Row],[Unique BarCode]],$N$10:$N$37,$P$10:$P$37)</f>
        <v>Charger</v>
      </c>
      <c r="J4468" t="s">
        <v>49</v>
      </c>
      <c r="K4468" t="s">
        <v>1553</v>
      </c>
      <c r="L4468">
        <v>1</v>
      </c>
    </row>
    <row r="4469" spans="1:12" x14ac:dyDescent="0.2">
      <c r="A4469" s="1" t="d">
        <v>2023-03-09</v>
      </c>
      <c r="B4469" s="45">
        <v>-1</v>
      </c>
      <c r="C4469" t="s">
        <v>77</v>
      </c>
      <c r="D4469" t="str">
        <f>_xlfn.XLOOKUP(Table2[[#This Row],[Patron Group]],$R$10:$R$24,$S$10:$S$24)</f>
        <v>Undergraduate</v>
      </c>
      <c r="E4469" s="1" t="d">
        <v>2023-03-09</v>
      </c>
      <c r="F4469" t="s">
        <v>1035</v>
      </c>
      <c r="G4469" t="s">
        <v>2271</v>
      </c>
      <c r="H4469" t="str">
        <f>_xlfn.XLOOKUP(Table2[[#This Row],[Unique BarCode]],$N$10:$N$37,$O$10:$O$37)</f>
        <v>OMNI</v>
      </c>
      <c r="I4469" t="str">
        <f>_xlfn.XLOOKUP(Table2[[#This Row],[Unique BarCode]],$N$10:$N$37,$P$10:$P$37)</f>
        <v>Charger</v>
      </c>
      <c r="J4469" t="s">
        <v>49</v>
      </c>
      <c r="K4469" t="s">
        <v>1036</v>
      </c>
      <c r="L4469">
        <v>1</v>
      </c>
    </row>
    <row r="4470" spans="1:12" x14ac:dyDescent="0.2">
      <c r="A4470" s="1" t="d">
        <v>2023-03-09</v>
      </c>
      <c r="B4470" s="45">
        <v>-1</v>
      </c>
      <c r="C4470" t="s">
        <v>77</v>
      </c>
      <c r="D4470" t="str">
        <f>_xlfn.XLOOKUP(Table2[[#This Row],[Patron Group]],$R$10:$R$24,$S$10:$S$24)</f>
        <v>Undergraduate</v>
      </c>
      <c r="E4470" s="1" t="d">
        <v>2023-03-09</v>
      </c>
      <c r="F4470" t="s">
        <v>1320</v>
      </c>
      <c r="G4470" t="s">
        <v>2271</v>
      </c>
      <c r="H4470" t="str">
        <f>_xlfn.XLOOKUP(Table2[[#This Row],[Unique BarCode]],$N$10:$N$37,$O$10:$O$37)</f>
        <v>OMNI</v>
      </c>
      <c r="I4470" t="str">
        <f>_xlfn.XLOOKUP(Table2[[#This Row],[Unique BarCode]],$N$10:$N$37,$P$10:$P$37)</f>
        <v>Charger</v>
      </c>
      <c r="J4470" t="s">
        <v>49</v>
      </c>
      <c r="K4470" t="s">
        <v>1321</v>
      </c>
      <c r="L4470">
        <v>1</v>
      </c>
    </row>
    <row r="4471" spans="1:12" x14ac:dyDescent="0.2">
      <c r="A4471" s="1" t="d">
        <v>2023-03-09</v>
      </c>
      <c r="B4471" s="45">
        <v>-1</v>
      </c>
      <c r="C4471" t="s">
        <v>77</v>
      </c>
      <c r="D4471" t="str">
        <f>_xlfn.XLOOKUP(Table2[[#This Row],[Patron Group]],$R$10:$R$24,$S$10:$S$24)</f>
        <v>Undergraduate</v>
      </c>
      <c r="E4471" s="1" t="d">
        <v>2023-03-09</v>
      </c>
      <c r="F4471" t="s">
        <v>1417</v>
      </c>
      <c r="G4471" t="s">
        <v>2271</v>
      </c>
      <c r="H4471" t="str">
        <f>_xlfn.XLOOKUP(Table2[[#This Row],[Unique BarCode]],$N$10:$N$37,$O$10:$O$37)</f>
        <v>OMNI</v>
      </c>
      <c r="I4471" t="str">
        <f>_xlfn.XLOOKUP(Table2[[#This Row],[Unique BarCode]],$N$10:$N$37,$P$10:$P$37)</f>
        <v>Charger</v>
      </c>
      <c r="J4471" t="s">
        <v>49</v>
      </c>
      <c r="K4471" t="s">
        <v>1418</v>
      </c>
      <c r="L4471">
        <v>1</v>
      </c>
    </row>
    <row r="4472" spans="1:12" x14ac:dyDescent="0.2">
      <c r="A4472" s="1" t="d">
        <v>2023-03-09</v>
      </c>
      <c r="B4472" s="45">
        <v>-1</v>
      </c>
      <c r="C4472" t="s">
        <v>77</v>
      </c>
      <c r="D4472" t="str">
        <f>_xlfn.XLOOKUP(Table2[[#This Row],[Patron Group]],$R$10:$R$24,$S$10:$S$24)</f>
        <v>Undergraduate</v>
      </c>
      <c r="E4472" s="1" t="d">
        <v>2023-03-09</v>
      </c>
      <c r="F4472" t="s">
        <v>271</v>
      </c>
      <c r="G4472" t="s">
        <v>2285</v>
      </c>
      <c r="H4472" t="str">
        <f>_xlfn.XLOOKUP(Table2[[#This Row],[Unique BarCode]],$N$10:$N$37,$O$10:$O$37)</f>
        <v>UHDMI</v>
      </c>
      <c r="I4472" t="str">
        <f>_xlfn.XLOOKUP(Table2[[#This Row],[Unique BarCode]],$N$10:$N$37,$P$10:$P$37)</f>
        <v>Cable</v>
      </c>
      <c r="J4472" t="s">
        <v>8</v>
      </c>
      <c r="L4472">
        <v>1</v>
      </c>
    </row>
    <row r="4473" spans="1:12" x14ac:dyDescent="0.2">
      <c r="A4473" s="1" t="d">
        <v>2023-03-09</v>
      </c>
      <c r="B4473" s="45">
        <v>-1</v>
      </c>
      <c r="C4473" t="s">
        <v>77</v>
      </c>
      <c r="D4473" t="str">
        <f>_xlfn.XLOOKUP(Table2[[#This Row],[Patron Group]],$R$10:$R$24,$S$10:$S$24)</f>
        <v>Undergraduate</v>
      </c>
      <c r="E4473" s="1" t="d">
        <v>2023-03-09</v>
      </c>
      <c r="F4473" t="s">
        <v>2111</v>
      </c>
      <c r="G4473" t="s">
        <v>2294</v>
      </c>
      <c r="H4473" t="str">
        <f>_xlfn.XLOOKUP(Table2[[#This Row],[Unique BarCode]],$N$10:$N$37,$O$10:$O$37)</f>
        <v>UVGA</v>
      </c>
      <c r="I4473" t="str">
        <f>_xlfn.XLOOKUP(Table2[[#This Row],[Unique BarCode]],$N$10:$N$37,$P$10:$P$37)</f>
        <v>Cable</v>
      </c>
      <c r="J4473" t="s">
        <v>49</v>
      </c>
      <c r="K4473" t="s">
        <v>2112</v>
      </c>
      <c r="L4473">
        <v>1</v>
      </c>
    </row>
    <row r="4474" spans="1:12" x14ac:dyDescent="0.2">
      <c r="A4474" s="1" t="d">
        <v>2023-03-09</v>
      </c>
      <c r="B4474" s="45">
        <v>-1</v>
      </c>
      <c r="C4474" t="s">
        <v>77</v>
      </c>
      <c r="D4474" t="str">
        <f>_xlfn.XLOOKUP(Table2[[#This Row],[Patron Group]],$R$10:$R$24,$S$10:$S$24)</f>
        <v>Undergraduate</v>
      </c>
      <c r="E4474" s="1" t="d">
        <v>2023-03-09</v>
      </c>
      <c r="F4474" t="s">
        <v>559</v>
      </c>
      <c r="G4474" t="s">
        <v>2294</v>
      </c>
      <c r="H4474" t="str">
        <f>_xlfn.XLOOKUP(Table2[[#This Row],[Unique BarCode]],$N$10:$N$37,$O$10:$O$37)</f>
        <v>UVGA</v>
      </c>
      <c r="I4474" t="str">
        <f>_xlfn.XLOOKUP(Table2[[#This Row],[Unique BarCode]],$N$10:$N$37,$P$10:$P$37)</f>
        <v>Cable</v>
      </c>
      <c r="J4474" t="s">
        <v>8</v>
      </c>
      <c r="L4474">
        <v>1</v>
      </c>
    </row>
    <row r="4475" spans="1:12" x14ac:dyDescent="0.2">
      <c r="A4475" s="1" t="d">
        <v>2023-03-09</v>
      </c>
      <c r="B4475" s="45">
        <v>-1</v>
      </c>
      <c r="C4475" t="s">
        <v>77</v>
      </c>
      <c r="D4475" t="str">
        <f>_xlfn.XLOOKUP(Table2[[#This Row],[Patron Group]],$R$10:$R$24,$S$10:$S$24)</f>
        <v>Undergraduate</v>
      </c>
      <c r="E4475" s="1" t="d">
        <v>2023-03-09</v>
      </c>
      <c r="F4475" t="s">
        <v>1440</v>
      </c>
      <c r="G4475" t="s">
        <v>2272</v>
      </c>
      <c r="H4475" t="str">
        <f>_xlfn.XLOOKUP(Table2[[#This Row],[Unique BarCode]],$N$10:$N$37,$O$10:$O$37)</f>
        <v>WALLADPT</v>
      </c>
      <c r="I4475" t="str">
        <f>_xlfn.XLOOKUP(Table2[[#This Row],[Unique BarCode]],$N$10:$N$37,$P$10:$P$37)</f>
        <v>Charger</v>
      </c>
      <c r="J4475" t="s">
        <v>49</v>
      </c>
      <c r="K4475" t="s">
        <v>1441</v>
      </c>
      <c r="L4475">
        <v>1</v>
      </c>
    </row>
    <row r="4476" spans="1:12" x14ac:dyDescent="0.2">
      <c r="A4476" s="1" t="d">
        <v>2023-03-09</v>
      </c>
      <c r="B4476" s="45">
        <v>-1</v>
      </c>
      <c r="C4476" t="s">
        <v>77</v>
      </c>
      <c r="D4476" t="str">
        <f>_xlfn.XLOOKUP(Table2[[#This Row],[Patron Group]],$R$10:$R$24,$S$10:$S$24)</f>
        <v>Undergraduate</v>
      </c>
      <c r="E4476" s="1" t="d">
        <v>2023-03-09</v>
      </c>
      <c r="F4476" t="s">
        <v>1184</v>
      </c>
      <c r="G4476" t="s">
        <v>2272</v>
      </c>
      <c r="H4476" t="str">
        <f>_xlfn.XLOOKUP(Table2[[#This Row],[Unique BarCode]],$N$10:$N$37,$O$10:$O$37)</f>
        <v>WALLADPT</v>
      </c>
      <c r="I4476" t="str">
        <f>_xlfn.XLOOKUP(Table2[[#This Row],[Unique BarCode]],$N$10:$N$37,$P$10:$P$37)</f>
        <v>Charger</v>
      </c>
      <c r="J4476" t="s">
        <v>49</v>
      </c>
      <c r="K4476" t="s">
        <v>1185</v>
      </c>
      <c r="L4476">
        <v>1</v>
      </c>
    </row>
    <row r="4477" spans="1:12" x14ac:dyDescent="0.2">
      <c r="A4477" s="1" t="d">
        <v>2023-03-09</v>
      </c>
      <c r="B4477" s="45">
        <v>-1</v>
      </c>
      <c r="C4477" t="s">
        <v>77</v>
      </c>
      <c r="D4477" t="str">
        <f>_xlfn.XLOOKUP(Table2[[#This Row],[Patron Group]],$R$10:$R$24,$S$10:$S$24)</f>
        <v>Undergraduate</v>
      </c>
      <c r="E4477" s="1" t="d">
        <v>2023-03-09</v>
      </c>
      <c r="F4477" t="s">
        <v>1390</v>
      </c>
      <c r="G4477" t="s">
        <v>2272</v>
      </c>
      <c r="H4477" t="str">
        <f>_xlfn.XLOOKUP(Table2[[#This Row],[Unique BarCode]],$N$10:$N$37,$O$10:$O$37)</f>
        <v>WALLADPT</v>
      </c>
      <c r="I4477" t="str">
        <f>_xlfn.XLOOKUP(Table2[[#This Row],[Unique BarCode]],$N$10:$N$37,$P$10:$P$37)</f>
        <v>Charger</v>
      </c>
      <c r="J4477" t="s">
        <v>8</v>
      </c>
      <c r="K4477" t="s">
        <v>1391</v>
      </c>
      <c r="L4477">
        <v>1</v>
      </c>
    </row>
    <row r="4478" spans="1:12" x14ac:dyDescent="0.2">
      <c r="A4478" s="1" t="d">
        <v>2023-03-09</v>
      </c>
      <c r="B4478" s="45">
        <v>-1</v>
      </c>
      <c r="C4478" t="s">
        <v>77</v>
      </c>
      <c r="D4478" t="str">
        <f>_xlfn.XLOOKUP(Table2[[#This Row],[Patron Group]],$R$10:$R$24,$S$10:$S$24)</f>
        <v>Undergraduate</v>
      </c>
      <c r="E4478" s="1" t="d">
        <v>2023-03-09</v>
      </c>
      <c r="F4478" t="s">
        <v>1044</v>
      </c>
      <c r="G4478" t="s">
        <v>2272</v>
      </c>
      <c r="H4478" t="str">
        <f>_xlfn.XLOOKUP(Table2[[#This Row],[Unique BarCode]],$N$10:$N$37,$O$10:$O$37)</f>
        <v>WALLADPT</v>
      </c>
      <c r="I4478" t="str">
        <f>_xlfn.XLOOKUP(Table2[[#This Row],[Unique BarCode]],$N$10:$N$37,$P$10:$P$37)</f>
        <v>Charger</v>
      </c>
      <c r="J4478" t="s">
        <v>8</v>
      </c>
      <c r="K4478" t="s">
        <v>1045</v>
      </c>
      <c r="L4478">
        <v>1</v>
      </c>
    </row>
    <row r="4479" spans="1:12" x14ac:dyDescent="0.2">
      <c r="A4479" s="1" t="d">
        <v>2023-03-09</v>
      </c>
      <c r="B4479" s="45">
        <v>-1</v>
      </c>
      <c r="C4479" t="s">
        <v>77</v>
      </c>
      <c r="D4479" t="str">
        <f>_xlfn.XLOOKUP(Table2[[#This Row],[Patron Group]],$R$10:$R$24,$S$10:$S$24)</f>
        <v>Undergraduate</v>
      </c>
      <c r="E4479" s="1" t="d">
        <v>2023-03-09</v>
      </c>
      <c r="F4479" t="s">
        <v>1267</v>
      </c>
      <c r="G4479" t="s">
        <v>2272</v>
      </c>
      <c r="H4479" t="str">
        <f>_xlfn.XLOOKUP(Table2[[#This Row],[Unique BarCode]],$N$10:$N$37,$O$10:$O$37)</f>
        <v>WALLADPT</v>
      </c>
      <c r="I4479" t="str">
        <f>_xlfn.XLOOKUP(Table2[[#This Row],[Unique BarCode]],$N$10:$N$37,$P$10:$P$37)</f>
        <v>Charger</v>
      </c>
      <c r="J4479" t="s">
        <v>8</v>
      </c>
      <c r="L4479">
        <v>1</v>
      </c>
    </row>
    <row r="4480" spans="1:12" x14ac:dyDescent="0.2">
      <c r="A4480" s="1" t="d">
        <v>2023-03-09</v>
      </c>
      <c r="B4480" s="45">
        <v>-1</v>
      </c>
      <c r="C4480" t="s">
        <v>77</v>
      </c>
      <c r="D4480" t="str">
        <f>_xlfn.XLOOKUP(Table2[[#This Row],[Patron Group]],$R$10:$R$24,$S$10:$S$24)</f>
        <v>Undergraduate</v>
      </c>
      <c r="E4480" s="1" t="d">
        <v>2023-03-09</v>
      </c>
      <c r="F4480" t="s">
        <v>483</v>
      </c>
      <c r="G4480" t="s">
        <v>2272</v>
      </c>
      <c r="H4480" t="str">
        <f>_xlfn.XLOOKUP(Table2[[#This Row],[Unique BarCode]],$N$10:$N$37,$O$10:$O$37)</f>
        <v>WALLADPT</v>
      </c>
      <c r="I4480" t="str">
        <f>_xlfn.XLOOKUP(Table2[[#This Row],[Unique BarCode]],$N$10:$N$37,$P$10:$P$37)</f>
        <v>Charger</v>
      </c>
      <c r="J4480" t="s">
        <v>8</v>
      </c>
      <c r="L4480">
        <v>1</v>
      </c>
    </row>
    <row r="4481" spans="1:12" x14ac:dyDescent="0.2">
      <c r="A4481" s="1" t="d">
        <v>2023-03-09</v>
      </c>
      <c r="B4481" s="45">
        <v>-1</v>
      </c>
      <c r="C4481" t="s">
        <v>77</v>
      </c>
      <c r="D4481" t="str">
        <f>_xlfn.XLOOKUP(Table2[[#This Row],[Patron Group]],$R$10:$R$24,$S$10:$S$24)</f>
        <v>Undergraduate</v>
      </c>
      <c r="E4481" s="1" t="d">
        <v>2023-03-09</v>
      </c>
      <c r="F4481" t="s">
        <v>47</v>
      </c>
      <c r="G4481" t="s">
        <v>2272</v>
      </c>
      <c r="H4481" t="str">
        <f>_xlfn.XLOOKUP(Table2[[#This Row],[Unique BarCode]],$N$10:$N$37,$O$10:$O$37)</f>
        <v>WALLADPT</v>
      </c>
      <c r="I4481" t="str">
        <f>_xlfn.XLOOKUP(Table2[[#This Row],[Unique BarCode]],$N$10:$N$37,$P$10:$P$37)</f>
        <v>Charger</v>
      </c>
      <c r="J4481" t="s">
        <v>8</v>
      </c>
      <c r="L4481">
        <v>1</v>
      </c>
    </row>
    <row r="4482" spans="1:12" x14ac:dyDescent="0.2">
      <c r="A4482" s="1" t="d">
        <v>2023-03-09</v>
      </c>
      <c r="B4482" s="45">
        <v>-1</v>
      </c>
      <c r="C4482" t="s">
        <v>77</v>
      </c>
      <c r="D4482" t="str">
        <f>_xlfn.XLOOKUP(Table2[[#This Row],[Patron Group]],$R$10:$R$24,$S$10:$S$24)</f>
        <v>Undergraduate</v>
      </c>
      <c r="E4482" s="1" t="d">
        <v>2023-03-09</v>
      </c>
      <c r="F4482" t="s">
        <v>1392</v>
      </c>
      <c r="G4482" t="s">
        <v>2272</v>
      </c>
      <c r="H4482" t="str">
        <f>_xlfn.XLOOKUP(Table2[[#This Row],[Unique BarCode]],$N$10:$N$37,$O$10:$O$37)</f>
        <v>WALLADPT</v>
      </c>
      <c r="I4482" t="str">
        <f>_xlfn.XLOOKUP(Table2[[#This Row],[Unique BarCode]],$N$10:$N$37,$P$10:$P$37)</f>
        <v>Charger</v>
      </c>
      <c r="J4482" t="s">
        <v>8</v>
      </c>
      <c r="L4482">
        <v>1</v>
      </c>
    </row>
    <row r="4483" spans="1:12" x14ac:dyDescent="0.2">
      <c r="A4483" s="1" t="d">
        <v>2023-03-09</v>
      </c>
      <c r="B4483" s="45">
        <v>-1</v>
      </c>
      <c r="C4483" t="s">
        <v>77</v>
      </c>
      <c r="D4483" t="str">
        <f>_xlfn.XLOOKUP(Table2[[#This Row],[Patron Group]],$R$10:$R$24,$S$10:$S$24)</f>
        <v>Undergraduate</v>
      </c>
      <c r="E4483" s="1" t="d">
        <v>2023-03-09</v>
      </c>
      <c r="F4483" t="s">
        <v>95</v>
      </c>
      <c r="G4483" t="s">
        <v>2272</v>
      </c>
      <c r="H4483" t="str">
        <f>_xlfn.XLOOKUP(Table2[[#This Row],[Unique BarCode]],$N$10:$N$37,$O$10:$O$37)</f>
        <v>WALLADPT</v>
      </c>
      <c r="I4483" t="str">
        <f>_xlfn.XLOOKUP(Table2[[#This Row],[Unique BarCode]],$N$10:$N$37,$P$10:$P$37)</f>
        <v>Charger</v>
      </c>
      <c r="J4483" t="s">
        <v>8</v>
      </c>
      <c r="L4483">
        <v>1</v>
      </c>
    </row>
    <row r="4484" spans="1:12" x14ac:dyDescent="0.2">
      <c r="A4484" s="1" t="d">
        <v>2023-03-09</v>
      </c>
      <c r="B4484" s="45">
        <v>-1</v>
      </c>
      <c r="C4484" t="s">
        <v>77</v>
      </c>
      <c r="D4484" t="str">
        <f>_xlfn.XLOOKUP(Table2[[#This Row],[Patron Group]],$R$10:$R$24,$S$10:$S$24)</f>
        <v>Undergraduate</v>
      </c>
      <c r="E4484" s="1" t="d">
        <v>2023-03-09</v>
      </c>
      <c r="F4484" t="s">
        <v>96</v>
      </c>
      <c r="G4484" t="s">
        <v>2272</v>
      </c>
      <c r="H4484" t="str">
        <f>_xlfn.XLOOKUP(Table2[[#This Row],[Unique BarCode]],$N$10:$N$37,$O$10:$O$37)</f>
        <v>WALLADPT</v>
      </c>
      <c r="I4484" t="str">
        <f>_xlfn.XLOOKUP(Table2[[#This Row],[Unique BarCode]],$N$10:$N$37,$P$10:$P$37)</f>
        <v>Charger</v>
      </c>
      <c r="J4484" t="s">
        <v>8</v>
      </c>
      <c r="L4484">
        <v>1</v>
      </c>
    </row>
    <row r="4485" spans="1:12" x14ac:dyDescent="0.2">
      <c r="A4485" s="1" t="d">
        <v>2023-03-09</v>
      </c>
      <c r="B4485" s="45">
        <v>-1</v>
      </c>
      <c r="C4485" t="s">
        <v>77</v>
      </c>
      <c r="D4485" t="str">
        <f>_xlfn.XLOOKUP(Table2[[#This Row],[Patron Group]],$R$10:$R$24,$S$10:$S$24)</f>
        <v>Undergraduate</v>
      </c>
      <c r="E4485" s="1" t="d">
        <v>2023-03-10</v>
      </c>
      <c r="F4485" t="s">
        <v>2076</v>
      </c>
      <c r="G4485" t="s">
        <v>2288</v>
      </c>
      <c r="H4485" t="str">
        <f>_xlfn.XLOOKUP(Table2[[#This Row],[Unique BarCode]],$N$10:$N$37,$O$10:$O$37)</f>
        <v>Android Charger</v>
      </c>
      <c r="I4485" t="str">
        <f>_xlfn.XLOOKUP(Table2[[#This Row],[Unique BarCode]],$N$10:$N$37,$P$10:$P$37)</f>
        <v>Charger</v>
      </c>
      <c r="J4485" t="s">
        <v>128</v>
      </c>
      <c r="L4485">
        <v>1</v>
      </c>
    </row>
    <row r="4486" spans="1:12" x14ac:dyDescent="0.2">
      <c r="A4486" s="1" t="d">
        <v>2023-03-09</v>
      </c>
      <c r="B4486" s="45">
        <v>-1</v>
      </c>
      <c r="C4486" t="s">
        <v>77</v>
      </c>
      <c r="D4486" t="str">
        <f>_xlfn.XLOOKUP(Table2[[#This Row],[Patron Group]],$R$10:$R$24,$S$10:$S$24)</f>
        <v>Undergraduate</v>
      </c>
      <c r="E4486" s="1" t="d">
        <v>2023-03-10</v>
      </c>
      <c r="F4486" t="s">
        <v>1534</v>
      </c>
      <c r="G4486" t="s">
        <v>2265</v>
      </c>
      <c r="H4486" t="str">
        <f>_xlfn.XLOOKUP(Table2[[#This Row],[Unique BarCode]],$N$10:$N$37,$O$10:$O$37)</f>
        <v>IPHONE</v>
      </c>
      <c r="I4486" t="str">
        <f>_xlfn.XLOOKUP(Table2[[#This Row],[Unique BarCode]],$N$10:$N$37,$P$10:$P$37)</f>
        <v>Charger</v>
      </c>
      <c r="J4486" t="s">
        <v>128</v>
      </c>
      <c r="L4486">
        <v>1</v>
      </c>
    </row>
    <row r="4487" spans="1:12" x14ac:dyDescent="0.2">
      <c r="A4487" s="1" t="d">
        <v>2023-03-09</v>
      </c>
      <c r="B4487" s="45">
        <v>-1</v>
      </c>
      <c r="C4487" t="s">
        <v>77</v>
      </c>
      <c r="D4487" t="str">
        <f>_xlfn.XLOOKUP(Table2[[#This Row],[Patron Group]],$R$10:$R$24,$S$10:$S$24)</f>
        <v>Undergraduate</v>
      </c>
      <c r="E4487" s="1" t="d">
        <v>2023-03-10</v>
      </c>
      <c r="F4487" t="s">
        <v>1777</v>
      </c>
      <c r="G4487" t="s">
        <v>2296</v>
      </c>
      <c r="H4487" t="str">
        <f>_xlfn.XLOOKUP(Table2[[#This Row],[Unique BarCode]],$N$10:$N$37,$O$10:$O$37)</f>
        <v>MACUSBC</v>
      </c>
      <c r="I4487" t="str">
        <f>_xlfn.XLOOKUP(Table2[[#This Row],[Unique BarCode]],$N$10:$N$37,$P$10:$P$37)</f>
        <v>Charger</v>
      </c>
      <c r="J4487" t="s">
        <v>128</v>
      </c>
      <c r="K4487" t="s">
        <v>1287</v>
      </c>
      <c r="L4487">
        <v>1</v>
      </c>
    </row>
    <row r="4488" spans="1:12" x14ac:dyDescent="0.2">
      <c r="A4488" s="1" t="d">
        <v>2023-03-09</v>
      </c>
      <c r="B4488" s="45">
        <v>-1</v>
      </c>
      <c r="C4488" t="s">
        <v>77</v>
      </c>
      <c r="D4488" t="str">
        <f>_xlfn.XLOOKUP(Table2[[#This Row],[Patron Group]],$R$10:$R$24,$S$10:$S$24)</f>
        <v>Undergraduate</v>
      </c>
      <c r="E4488" s="1" t="d">
        <v>2023-03-10</v>
      </c>
      <c r="F4488" t="s">
        <v>2107</v>
      </c>
      <c r="G4488" t="s">
        <v>2296</v>
      </c>
      <c r="H4488" t="str">
        <f>_xlfn.XLOOKUP(Table2[[#This Row],[Unique BarCode]],$N$10:$N$37,$O$10:$O$37)</f>
        <v>MACUSBC</v>
      </c>
      <c r="I4488" t="str">
        <f>_xlfn.XLOOKUP(Table2[[#This Row],[Unique BarCode]],$N$10:$N$37,$P$10:$P$37)</f>
        <v>Charger</v>
      </c>
      <c r="J4488" t="s">
        <v>128</v>
      </c>
      <c r="K4488" t="s">
        <v>474</v>
      </c>
      <c r="L4488">
        <v>1</v>
      </c>
    </row>
    <row r="4489" spans="1:12" x14ac:dyDescent="0.2">
      <c r="A4489" s="1" t="d">
        <v>2023-03-09</v>
      </c>
      <c r="B4489" s="45">
        <v>-1</v>
      </c>
      <c r="C4489" t="s">
        <v>77</v>
      </c>
      <c r="D4489" t="str">
        <f>_xlfn.XLOOKUP(Table2[[#This Row],[Patron Group]],$R$10:$R$24,$S$10:$S$24)</f>
        <v>Undergraduate</v>
      </c>
      <c r="E4489" s="1" t="d">
        <v>2023-03-10</v>
      </c>
      <c r="F4489" t="s">
        <v>1871</v>
      </c>
      <c r="G4489" t="s">
        <v>2296</v>
      </c>
      <c r="H4489" t="str">
        <f>_xlfn.XLOOKUP(Table2[[#This Row],[Unique BarCode]],$N$10:$N$37,$O$10:$O$37)</f>
        <v>MACUSBC</v>
      </c>
      <c r="I4489" t="str">
        <f>_xlfn.XLOOKUP(Table2[[#This Row],[Unique BarCode]],$N$10:$N$37,$P$10:$P$37)</f>
        <v>Charger</v>
      </c>
      <c r="J4489" t="s">
        <v>128</v>
      </c>
      <c r="K4489" t="s">
        <v>476</v>
      </c>
      <c r="L4489">
        <v>1</v>
      </c>
    </row>
    <row r="4490" spans="1:12" x14ac:dyDescent="0.2">
      <c r="A4490" s="1" t="d">
        <v>2023-03-09</v>
      </c>
      <c r="B4490" s="45">
        <v>-1</v>
      </c>
      <c r="C4490" t="s">
        <v>77</v>
      </c>
      <c r="D4490" t="str">
        <f>_xlfn.XLOOKUP(Table2[[#This Row],[Patron Group]],$R$10:$R$24,$S$10:$S$24)</f>
        <v>Undergraduate</v>
      </c>
      <c r="E4490" s="1" t="d">
        <v>2023-03-16</v>
      </c>
      <c r="F4490" t="s">
        <v>1969</v>
      </c>
      <c r="G4490" t="s">
        <v>2273</v>
      </c>
      <c r="H4490" t="str">
        <f>_xlfn.XLOOKUP(Table2[[#This Row],[Unique BarCode]],$N$10:$N$37,$O$10:$O$37)</f>
        <v>ChromeBook</v>
      </c>
      <c r="I4490" t="str">
        <f>_xlfn.XLOOKUP(Table2[[#This Row],[Unique BarCode]],$N$10:$N$37,$P$10:$P$37)</f>
        <v>Device</v>
      </c>
      <c r="J4490" t="s">
        <v>8</v>
      </c>
      <c r="K4490" t="s">
        <v>1704</v>
      </c>
      <c r="L4490">
        <v>1</v>
      </c>
    </row>
    <row r="4491" spans="1:12" x14ac:dyDescent="0.2">
      <c r="A4491" s="1" t="d">
        <v>2023-03-09</v>
      </c>
      <c r="B4491" s="45">
        <v>-1</v>
      </c>
      <c r="C4491" t="s">
        <v>77</v>
      </c>
      <c r="D4491" t="str">
        <f>_xlfn.XLOOKUP(Table2[[#This Row],[Patron Group]],$R$10:$R$24,$S$10:$S$24)</f>
        <v>Undergraduate</v>
      </c>
      <c r="E4491" s="1" t="d">
        <v>2023-03-16</v>
      </c>
      <c r="F4491" t="s">
        <v>593</v>
      </c>
      <c r="G4491" t="s">
        <v>2273</v>
      </c>
      <c r="H4491" t="str">
        <f>_xlfn.XLOOKUP(Table2[[#This Row],[Unique BarCode]],$N$10:$N$37,$O$10:$O$37)</f>
        <v>ChromeBook</v>
      </c>
      <c r="I4491" t="str">
        <f>_xlfn.XLOOKUP(Table2[[#This Row],[Unique BarCode]],$N$10:$N$37,$P$10:$P$37)</f>
        <v>Device</v>
      </c>
      <c r="J4491" t="s">
        <v>49</v>
      </c>
      <c r="K4491" t="s">
        <v>594</v>
      </c>
      <c r="L4491">
        <v>1</v>
      </c>
    </row>
    <row r="4492" spans="1:12" x14ac:dyDescent="0.2">
      <c r="A4492" s="1" t="d">
        <v>2023-03-09</v>
      </c>
      <c r="B4492" s="45">
        <v>-1</v>
      </c>
      <c r="C4492" t="s">
        <v>77</v>
      </c>
      <c r="D4492" t="str">
        <f>_xlfn.XLOOKUP(Table2[[#This Row],[Patron Group]],$R$10:$R$24,$S$10:$S$24)</f>
        <v>Undergraduate</v>
      </c>
      <c r="E4492" s="1" t="d">
        <v>2023-03-16</v>
      </c>
      <c r="F4492" t="s">
        <v>1351</v>
      </c>
      <c r="G4492" t="s">
        <v>2273</v>
      </c>
      <c r="H4492" t="str">
        <f>_xlfn.XLOOKUP(Table2[[#This Row],[Unique BarCode]],$N$10:$N$37,$O$10:$O$37)</f>
        <v>ChromeBook</v>
      </c>
      <c r="I4492" t="str">
        <f>_xlfn.XLOOKUP(Table2[[#This Row],[Unique BarCode]],$N$10:$N$37,$P$10:$P$37)</f>
        <v>Device</v>
      </c>
      <c r="J4492" t="s">
        <v>991</v>
      </c>
      <c r="K4492" t="s">
        <v>1352</v>
      </c>
      <c r="L4492">
        <v>1</v>
      </c>
    </row>
    <row r="4493" spans="1:12" x14ac:dyDescent="0.2">
      <c r="A4493" s="1" t="d">
        <v>2023-03-09</v>
      </c>
      <c r="B4493" s="45">
        <v>-1</v>
      </c>
      <c r="C4493" t="s">
        <v>77</v>
      </c>
      <c r="D4493" t="str">
        <f>_xlfn.XLOOKUP(Table2[[#This Row],[Patron Group]],$R$10:$R$24,$S$10:$S$24)</f>
        <v>Undergraduate</v>
      </c>
      <c r="E4493" s="1" t="d">
        <v>2023-03-16</v>
      </c>
      <c r="F4493" t="s">
        <v>1563</v>
      </c>
      <c r="G4493" t="s">
        <v>2273</v>
      </c>
      <c r="H4493" t="str">
        <f>_xlfn.XLOOKUP(Table2[[#This Row],[Unique BarCode]],$N$10:$N$37,$O$10:$O$37)</f>
        <v>ChromeBook</v>
      </c>
      <c r="I4493" t="str">
        <f>_xlfn.XLOOKUP(Table2[[#This Row],[Unique BarCode]],$N$10:$N$37,$P$10:$P$37)</f>
        <v>Device</v>
      </c>
      <c r="J4493" t="s">
        <v>8</v>
      </c>
      <c r="K4493" t="s">
        <v>1564</v>
      </c>
      <c r="L4493">
        <v>1</v>
      </c>
    </row>
    <row r="4494" spans="1:12" x14ac:dyDescent="0.2">
      <c r="A4494" s="1" t="d">
        <v>2023-03-09</v>
      </c>
      <c r="B4494" s="45">
        <v>-1</v>
      </c>
      <c r="C4494" t="s">
        <v>77</v>
      </c>
      <c r="D4494" t="str">
        <f>_xlfn.XLOOKUP(Table2[[#This Row],[Patron Group]],$R$10:$R$24,$S$10:$S$24)</f>
        <v>Undergraduate</v>
      </c>
      <c r="E4494" s="1" t="d">
        <v>2023-03-16</v>
      </c>
      <c r="F4494" t="s">
        <v>2113</v>
      </c>
      <c r="G4494" t="s">
        <v>2273</v>
      </c>
      <c r="H4494" t="str">
        <f>_xlfn.XLOOKUP(Table2[[#This Row],[Unique BarCode]],$N$10:$N$37,$O$10:$O$37)</f>
        <v>ChromeBook</v>
      </c>
      <c r="I4494" t="str">
        <f>_xlfn.XLOOKUP(Table2[[#This Row],[Unique BarCode]],$N$10:$N$37,$P$10:$P$37)</f>
        <v>Device</v>
      </c>
      <c r="J4494" t="s">
        <v>128</v>
      </c>
      <c r="K4494" t="s">
        <v>2114</v>
      </c>
      <c r="L4494">
        <v>1</v>
      </c>
    </row>
    <row r="4495" spans="1:12" x14ac:dyDescent="0.2">
      <c r="A4495" s="1" t="d">
        <v>2023-03-09</v>
      </c>
      <c r="B4495" s="45">
        <v>-1</v>
      </c>
      <c r="C4495" t="s">
        <v>77</v>
      </c>
      <c r="D4495" t="str">
        <f>_xlfn.XLOOKUP(Table2[[#This Row],[Patron Group]],$R$10:$R$24,$S$10:$S$24)</f>
        <v>Undergraduate</v>
      </c>
      <c r="E4495" s="1" t="d">
        <v>2023-03-16</v>
      </c>
      <c r="F4495" t="s">
        <v>1128</v>
      </c>
      <c r="G4495" t="s">
        <v>2273</v>
      </c>
      <c r="H4495" t="str">
        <f>_xlfn.XLOOKUP(Table2[[#This Row],[Unique BarCode]],$N$10:$N$37,$O$10:$O$37)</f>
        <v>ChromeBook</v>
      </c>
      <c r="I4495" t="str">
        <f>_xlfn.XLOOKUP(Table2[[#This Row],[Unique BarCode]],$N$10:$N$37,$P$10:$P$37)</f>
        <v>Device</v>
      </c>
      <c r="J4495" t="s">
        <v>128</v>
      </c>
      <c r="K4495" t="s">
        <v>1129</v>
      </c>
      <c r="L4495">
        <v>1</v>
      </c>
    </row>
    <row r="4496" spans="1:12" x14ac:dyDescent="0.2">
      <c r="A4496" s="1" t="d">
        <v>2023-03-09</v>
      </c>
      <c r="B4496" s="45">
        <v>-1</v>
      </c>
      <c r="C4496" t="s">
        <v>77</v>
      </c>
      <c r="D4496" t="str">
        <f>_xlfn.XLOOKUP(Table2[[#This Row],[Patron Group]],$R$10:$R$24,$S$10:$S$24)</f>
        <v>Undergraduate</v>
      </c>
      <c r="E4496" s="1" t="d">
        <v>2023-03-16</v>
      </c>
      <c r="F4496" t="s">
        <v>985</v>
      </c>
      <c r="G4496" t="s">
        <v>2274</v>
      </c>
      <c r="H4496" t="str">
        <f>_xlfn.XLOOKUP(Table2[[#This Row],[Unique BarCode]],$N$10:$N$37,$O$10:$O$37)</f>
        <v>MacBook</v>
      </c>
      <c r="I4496" t="str">
        <f>_xlfn.XLOOKUP(Table2[[#This Row],[Unique BarCode]],$N$10:$N$37,$P$10:$P$37)</f>
        <v>Device</v>
      </c>
      <c r="J4496" t="s">
        <v>8</v>
      </c>
      <c r="K4496" t="s">
        <v>986</v>
      </c>
      <c r="L4496">
        <v>1</v>
      </c>
    </row>
    <row r="4497" spans="1:12" x14ac:dyDescent="0.2">
      <c r="A4497" s="1" t="d">
        <v>2023-03-09</v>
      </c>
      <c r="B4497" s="45">
        <v>-1</v>
      </c>
      <c r="C4497" t="s">
        <v>77</v>
      </c>
      <c r="D4497" t="str">
        <f>_xlfn.XLOOKUP(Table2[[#This Row],[Patron Group]],$R$10:$R$24,$S$10:$S$24)</f>
        <v>Undergraduate</v>
      </c>
      <c r="E4497" s="1" t="d">
        <v>2023-03-16</v>
      </c>
      <c r="F4497" t="s">
        <v>1732</v>
      </c>
      <c r="G4497" t="s">
        <v>2274</v>
      </c>
      <c r="H4497" t="str">
        <f>_xlfn.XLOOKUP(Table2[[#This Row],[Unique BarCode]],$N$10:$N$37,$O$10:$O$37)</f>
        <v>MacBook</v>
      </c>
      <c r="I4497" t="str">
        <f>_xlfn.XLOOKUP(Table2[[#This Row],[Unique BarCode]],$N$10:$N$37,$P$10:$P$37)</f>
        <v>Device</v>
      </c>
      <c r="J4497" t="s">
        <v>8</v>
      </c>
      <c r="K4497" t="s">
        <v>1733</v>
      </c>
      <c r="L4497">
        <v>1</v>
      </c>
    </row>
    <row r="4498" spans="1:12" x14ac:dyDescent="0.2">
      <c r="A4498" s="1" t="d">
        <v>2023-03-09</v>
      </c>
      <c r="B4498" s="45">
        <v>-1</v>
      </c>
      <c r="C4498" t="s">
        <v>77</v>
      </c>
      <c r="D4498" t="str">
        <f>_xlfn.XLOOKUP(Table2[[#This Row],[Patron Group]],$R$10:$R$24,$S$10:$S$24)</f>
        <v>Undergraduate</v>
      </c>
      <c r="E4498" s="1" t="d">
        <v>2023-03-16</v>
      </c>
      <c r="F4498" t="s">
        <v>110</v>
      </c>
      <c r="G4498" t="s">
        <v>2274</v>
      </c>
      <c r="H4498" t="str">
        <f>_xlfn.XLOOKUP(Table2[[#This Row],[Unique BarCode]],$N$10:$N$37,$O$10:$O$37)</f>
        <v>MacBook</v>
      </c>
      <c r="I4498" t="str">
        <f>_xlfn.XLOOKUP(Table2[[#This Row],[Unique BarCode]],$N$10:$N$37,$P$10:$P$37)</f>
        <v>Device</v>
      </c>
      <c r="J4498" t="s">
        <v>8</v>
      </c>
      <c r="K4498" t="s">
        <v>111</v>
      </c>
      <c r="L4498">
        <v>1</v>
      </c>
    </row>
    <row r="4499" spans="1:12" x14ac:dyDescent="0.2">
      <c r="A4499" s="1" t="d">
        <v>2023-03-09</v>
      </c>
      <c r="B4499" s="45">
        <v>-1</v>
      </c>
      <c r="C4499" t="s">
        <v>77</v>
      </c>
      <c r="D4499" t="str">
        <f>_xlfn.XLOOKUP(Table2[[#This Row],[Patron Group]],$R$10:$R$24,$S$10:$S$24)</f>
        <v>Undergraduate</v>
      </c>
      <c r="E4499" s="1" t="d">
        <v>2023-03-16</v>
      </c>
      <c r="F4499" t="s">
        <v>1046</v>
      </c>
      <c r="G4499" t="s">
        <v>2274</v>
      </c>
      <c r="H4499" t="str">
        <f>_xlfn.XLOOKUP(Table2[[#This Row],[Unique BarCode]],$N$10:$N$37,$O$10:$O$37)</f>
        <v>MacBook</v>
      </c>
      <c r="I4499" t="str">
        <f>_xlfn.XLOOKUP(Table2[[#This Row],[Unique BarCode]],$N$10:$N$37,$P$10:$P$37)</f>
        <v>Device</v>
      </c>
      <c r="J4499" t="s">
        <v>8</v>
      </c>
      <c r="K4499" t="s">
        <v>1047</v>
      </c>
      <c r="L4499">
        <v>1</v>
      </c>
    </row>
    <row r="4500" spans="1:12" x14ac:dyDescent="0.2">
      <c r="A4500" s="1" t="d">
        <v>2023-03-09</v>
      </c>
      <c r="B4500" s="45">
        <v>-1</v>
      </c>
      <c r="C4500" t="s">
        <v>77</v>
      </c>
      <c r="D4500" t="str">
        <f>_xlfn.XLOOKUP(Table2[[#This Row],[Patron Group]],$R$10:$R$24,$S$10:$S$24)</f>
        <v>Undergraduate</v>
      </c>
      <c r="E4500" s="1" t="d">
        <v>2023-03-16</v>
      </c>
      <c r="F4500" t="s">
        <v>1693</v>
      </c>
      <c r="G4500" t="s">
        <v>2274</v>
      </c>
      <c r="H4500" t="str">
        <f>_xlfn.XLOOKUP(Table2[[#This Row],[Unique BarCode]],$N$10:$N$37,$O$10:$O$37)</f>
        <v>MacBook</v>
      </c>
      <c r="I4500" t="str">
        <f>_xlfn.XLOOKUP(Table2[[#This Row],[Unique BarCode]],$N$10:$N$37,$P$10:$P$37)</f>
        <v>Device</v>
      </c>
      <c r="J4500" t="s">
        <v>8</v>
      </c>
      <c r="K4500" t="s">
        <v>1693</v>
      </c>
      <c r="L4500">
        <v>1</v>
      </c>
    </row>
    <row r="4501" spans="1:12" x14ac:dyDescent="0.2">
      <c r="A4501" s="1" t="d">
        <v>2023-03-09</v>
      </c>
      <c r="B4501" s="45">
        <v>-1</v>
      </c>
      <c r="C4501" t="s">
        <v>77</v>
      </c>
      <c r="D4501" t="str">
        <f>_xlfn.XLOOKUP(Table2[[#This Row],[Patron Group]],$R$10:$R$24,$S$10:$S$24)</f>
        <v>Undergraduate</v>
      </c>
      <c r="E4501" s="1" t="d">
        <v>2023-03-16</v>
      </c>
      <c r="F4501" t="s">
        <v>928</v>
      </c>
      <c r="G4501" t="s">
        <v>2263</v>
      </c>
      <c r="H4501" t="str">
        <f>_xlfn.XLOOKUP(Table2[[#This Row],[Unique BarCode]],$N$10:$N$37,$O$10:$O$37)</f>
        <v>HP Laptop</v>
      </c>
      <c r="I4501" t="str">
        <f>_xlfn.XLOOKUP(Table2[[#This Row],[Unique BarCode]],$N$10:$N$37,$P$10:$P$37)</f>
        <v>Device</v>
      </c>
      <c r="J4501" t="s">
        <v>8</v>
      </c>
      <c r="K4501" t="s">
        <v>929</v>
      </c>
      <c r="L4501">
        <v>1</v>
      </c>
    </row>
    <row r="4502" spans="1:12" x14ac:dyDescent="0.2">
      <c r="A4502" s="1" t="d">
        <v>2023-03-09</v>
      </c>
      <c r="B4502" s="45">
        <v>-1</v>
      </c>
      <c r="C4502" t="s">
        <v>77</v>
      </c>
      <c r="D4502" t="str">
        <f>_xlfn.XLOOKUP(Table2[[#This Row],[Patron Group]],$R$10:$R$24,$S$10:$S$24)</f>
        <v>Undergraduate</v>
      </c>
      <c r="E4502" s="1" t="d">
        <v>2023-03-22</v>
      </c>
      <c r="F4502" t="s">
        <v>149</v>
      </c>
      <c r="G4502" t="s">
        <v>2273</v>
      </c>
      <c r="H4502" t="str">
        <f>_xlfn.XLOOKUP(Table2[[#This Row],[Unique BarCode]],$N$10:$N$37,$O$10:$O$37)</f>
        <v>ChromeBook</v>
      </c>
      <c r="I4502" t="str">
        <f>_xlfn.XLOOKUP(Table2[[#This Row],[Unique BarCode]],$N$10:$N$37,$P$10:$P$37)</f>
        <v>Device</v>
      </c>
      <c r="J4502" t="s">
        <v>8</v>
      </c>
      <c r="K4502" t="s">
        <v>150</v>
      </c>
      <c r="L4502">
        <v>1</v>
      </c>
    </row>
    <row r="4503" spans="1:12" x14ac:dyDescent="0.2">
      <c r="A4503" s="1" t="d">
        <v>2023-03-09</v>
      </c>
      <c r="B4503" s="45">
        <v>-1</v>
      </c>
      <c r="C4503" t="s">
        <v>77</v>
      </c>
      <c r="D4503" t="str">
        <f>_xlfn.XLOOKUP(Table2[[#This Row],[Patron Group]],$R$10:$R$24,$S$10:$S$24)</f>
        <v>Undergraduate</v>
      </c>
      <c r="E4503" s="1" t="d">
        <v>2023-03-22</v>
      </c>
      <c r="F4503" t="s">
        <v>1813</v>
      </c>
      <c r="G4503" t="s">
        <v>2274</v>
      </c>
      <c r="H4503" t="str">
        <f>_xlfn.XLOOKUP(Table2[[#This Row],[Unique BarCode]],$N$10:$N$37,$O$10:$O$37)</f>
        <v>MacBook</v>
      </c>
      <c r="I4503" t="str">
        <f>_xlfn.XLOOKUP(Table2[[#This Row],[Unique BarCode]],$N$10:$N$37,$P$10:$P$37)</f>
        <v>Device</v>
      </c>
      <c r="J4503" t="s">
        <v>8</v>
      </c>
      <c r="K4503" t="s">
        <v>1813</v>
      </c>
      <c r="L4503">
        <v>1</v>
      </c>
    </row>
    <row r="4504" spans="1:12" x14ac:dyDescent="0.2">
      <c r="A4504" s="1" t="d">
        <v>2023-03-09</v>
      </c>
      <c r="B4504" s="45">
        <v>-1</v>
      </c>
      <c r="C4504" t="s">
        <v>77</v>
      </c>
      <c r="D4504" t="str">
        <f>_xlfn.XLOOKUP(Table2[[#This Row],[Patron Group]],$R$10:$R$24,$S$10:$S$24)</f>
        <v>Undergraduate</v>
      </c>
      <c r="E4504" s="1" t="d">
        <v>2023-03-23</v>
      </c>
      <c r="F4504" t="s">
        <v>589</v>
      </c>
      <c r="G4504" t="s">
        <v>2273</v>
      </c>
      <c r="H4504" t="str">
        <f>_xlfn.XLOOKUP(Table2[[#This Row],[Unique BarCode]],$N$10:$N$37,$O$10:$O$37)</f>
        <v>ChromeBook</v>
      </c>
      <c r="I4504" t="str">
        <f>_xlfn.XLOOKUP(Table2[[#This Row],[Unique BarCode]],$N$10:$N$37,$P$10:$P$37)</f>
        <v>Device</v>
      </c>
      <c r="J4504" t="s">
        <v>8</v>
      </c>
      <c r="K4504" t="s">
        <v>590</v>
      </c>
      <c r="L4504">
        <v>1</v>
      </c>
    </row>
    <row r="4505" spans="1:12" x14ac:dyDescent="0.2">
      <c r="A4505" s="1" t="d">
        <v>2023-03-09</v>
      </c>
      <c r="B4505" s="45">
        <v>-1</v>
      </c>
      <c r="C4505" t="s">
        <v>77</v>
      </c>
      <c r="D4505" t="str">
        <f>_xlfn.XLOOKUP(Table2[[#This Row],[Patron Group]],$R$10:$R$24,$S$10:$S$24)</f>
        <v>Undergraduate</v>
      </c>
      <c r="E4505" s="1" t="d">
        <v>2023-03-23</v>
      </c>
      <c r="F4505" t="s">
        <v>619</v>
      </c>
      <c r="G4505" t="s">
        <v>2274</v>
      </c>
      <c r="H4505" t="str">
        <f>_xlfn.XLOOKUP(Table2[[#This Row],[Unique BarCode]],$N$10:$N$37,$O$10:$O$37)</f>
        <v>MacBook</v>
      </c>
      <c r="I4505" t="str">
        <f>_xlfn.XLOOKUP(Table2[[#This Row],[Unique BarCode]],$N$10:$N$37,$P$10:$P$37)</f>
        <v>Device</v>
      </c>
      <c r="J4505" t="s">
        <v>8</v>
      </c>
      <c r="K4505" t="s">
        <v>620</v>
      </c>
      <c r="L4505">
        <v>1</v>
      </c>
    </row>
    <row r="4506" spans="1:12" x14ac:dyDescent="0.2">
      <c r="A4506" s="1" t="d">
        <v>2023-03-09</v>
      </c>
      <c r="B4506" s="45">
        <v>-1</v>
      </c>
      <c r="C4506" t="s">
        <v>77</v>
      </c>
      <c r="D4506" t="str">
        <f>_xlfn.XLOOKUP(Table2[[#This Row],[Patron Group]],$R$10:$R$24,$S$10:$S$24)</f>
        <v>Undergraduate</v>
      </c>
      <c r="E4506" s="1" t="d">
        <v>2023-03-23</v>
      </c>
      <c r="F4506" t="s">
        <v>2115</v>
      </c>
      <c r="G4506" t="s">
        <v>2274</v>
      </c>
      <c r="H4506" t="str">
        <f>_xlfn.XLOOKUP(Table2[[#This Row],[Unique BarCode]],$N$10:$N$37,$O$10:$O$37)</f>
        <v>MacBook</v>
      </c>
      <c r="I4506" t="str">
        <f>_xlfn.XLOOKUP(Table2[[#This Row],[Unique BarCode]],$N$10:$N$37,$P$10:$P$37)</f>
        <v>Device</v>
      </c>
      <c r="J4506" t="s">
        <v>8</v>
      </c>
      <c r="K4506" t="s">
        <v>2116</v>
      </c>
      <c r="L4506">
        <v>1</v>
      </c>
    </row>
    <row r="4507" spans="1:12" x14ac:dyDescent="0.2">
      <c r="A4507" s="1" t="d">
        <v>2023-03-09</v>
      </c>
      <c r="B4507" s="45">
        <v>-1</v>
      </c>
      <c r="C4507" t="s">
        <v>77</v>
      </c>
      <c r="D4507" t="str">
        <f>_xlfn.XLOOKUP(Table2[[#This Row],[Patron Group]],$R$10:$R$24,$S$10:$S$24)</f>
        <v>Undergraduate</v>
      </c>
      <c r="E4507" s="1" t="d">
        <v>2023-03-23</v>
      </c>
      <c r="F4507" t="s">
        <v>447</v>
      </c>
      <c r="G4507" t="s">
        <v>2274</v>
      </c>
      <c r="H4507" t="str">
        <f>_xlfn.XLOOKUP(Table2[[#This Row],[Unique BarCode]],$N$10:$N$37,$O$10:$O$37)</f>
        <v>MacBook</v>
      </c>
      <c r="I4507" t="str">
        <f>_xlfn.XLOOKUP(Table2[[#This Row],[Unique BarCode]],$N$10:$N$37,$P$10:$P$37)</f>
        <v>Device</v>
      </c>
      <c r="J4507" t="s">
        <v>8</v>
      </c>
      <c r="K4507" t="s">
        <v>448</v>
      </c>
      <c r="L4507">
        <v>1</v>
      </c>
    </row>
    <row r="4508" spans="1:12" x14ac:dyDescent="0.2">
      <c r="A4508" s="1" t="d">
        <v>2023-03-09</v>
      </c>
      <c r="B4508" s="45">
        <v>-1</v>
      </c>
      <c r="C4508" t="s">
        <v>77</v>
      </c>
      <c r="D4508" t="str">
        <f>_xlfn.XLOOKUP(Table2[[#This Row],[Patron Group]],$R$10:$R$24,$S$10:$S$24)</f>
        <v>Undergraduate</v>
      </c>
      <c r="E4508" s="1" t="d">
        <v>2023-03-23</v>
      </c>
      <c r="F4508" t="s">
        <v>1676</v>
      </c>
      <c r="G4508" t="s">
        <v>2274</v>
      </c>
      <c r="H4508" t="str">
        <f>_xlfn.XLOOKUP(Table2[[#This Row],[Unique BarCode]],$N$10:$N$37,$O$10:$O$37)</f>
        <v>MacBook</v>
      </c>
      <c r="I4508" t="str">
        <f>_xlfn.XLOOKUP(Table2[[#This Row],[Unique BarCode]],$N$10:$N$37,$P$10:$P$37)</f>
        <v>Device</v>
      </c>
      <c r="J4508" t="s">
        <v>8</v>
      </c>
      <c r="K4508" t="s">
        <v>1676</v>
      </c>
      <c r="L4508">
        <v>1</v>
      </c>
    </row>
    <row r="4509" spans="1:12" x14ac:dyDescent="0.2">
      <c r="A4509" s="1" t="d">
        <v>2023-03-09</v>
      </c>
      <c r="B4509" s="45">
        <v>-1</v>
      </c>
      <c r="C4509" t="s">
        <v>77</v>
      </c>
      <c r="D4509" t="str">
        <f>_xlfn.XLOOKUP(Table2[[#This Row],[Patron Group]],$R$10:$R$24,$S$10:$S$24)</f>
        <v>Undergraduate</v>
      </c>
      <c r="E4509" s="1" t="d">
        <v>2023-03-23</v>
      </c>
      <c r="F4509" t="s">
        <v>2040</v>
      </c>
      <c r="G4509" t="s">
        <v>2275</v>
      </c>
      <c r="H4509" t="str">
        <f>_xlfn.XLOOKUP(Table2[[#This Row],[Unique BarCode]],$N$10:$N$37,$O$10:$O$37)</f>
        <v>iPad</v>
      </c>
      <c r="I4509" t="str">
        <f>_xlfn.XLOOKUP(Table2[[#This Row],[Unique BarCode]],$N$10:$N$37,$P$10:$P$37)</f>
        <v>Device</v>
      </c>
      <c r="J4509" t="s">
        <v>8</v>
      </c>
      <c r="K4509" t="s">
        <v>2041</v>
      </c>
      <c r="L4509">
        <v>1</v>
      </c>
    </row>
    <row r="4510" spans="1:12" x14ac:dyDescent="0.2">
      <c r="A4510" s="1" t="d">
        <v>2023-03-09</v>
      </c>
      <c r="B4510" s="45">
        <v>-1</v>
      </c>
      <c r="C4510" t="s">
        <v>77</v>
      </c>
      <c r="D4510" t="str">
        <f>_xlfn.XLOOKUP(Table2[[#This Row],[Patron Group]],$R$10:$R$24,$S$10:$S$24)</f>
        <v>Undergraduate</v>
      </c>
      <c r="E4510" s="1" t="d">
        <v>2023-03-23</v>
      </c>
      <c r="F4510" t="s">
        <v>1270</v>
      </c>
      <c r="G4510" t="s">
        <v>2275</v>
      </c>
      <c r="H4510" t="str">
        <f>_xlfn.XLOOKUP(Table2[[#This Row],[Unique BarCode]],$N$10:$N$37,$O$10:$O$37)</f>
        <v>iPad</v>
      </c>
      <c r="I4510" t="str">
        <f>_xlfn.XLOOKUP(Table2[[#This Row],[Unique BarCode]],$N$10:$N$37,$P$10:$P$37)</f>
        <v>Device</v>
      </c>
      <c r="J4510" t="s">
        <v>8</v>
      </c>
      <c r="L4510">
        <v>1</v>
      </c>
    </row>
    <row r="4511" spans="1:12" x14ac:dyDescent="0.2">
      <c r="A4511" s="1" t="d">
        <v>2023-03-09</v>
      </c>
      <c r="B4511" s="45">
        <v>-1</v>
      </c>
      <c r="C4511" t="s">
        <v>77</v>
      </c>
      <c r="D4511" t="str">
        <f>_xlfn.XLOOKUP(Table2[[#This Row],[Patron Group]],$R$10:$R$24,$S$10:$S$24)</f>
        <v>Undergraduate</v>
      </c>
      <c r="E4511" s="1" t="d">
        <v>2023-03-23</v>
      </c>
      <c r="F4511" t="s">
        <v>57</v>
      </c>
      <c r="G4511" t="s">
        <v>2275</v>
      </c>
      <c r="H4511" t="str">
        <f>_xlfn.XLOOKUP(Table2[[#This Row],[Unique BarCode]],$N$10:$N$37,$O$10:$O$37)</f>
        <v>iPad</v>
      </c>
      <c r="I4511" t="str">
        <f>_xlfn.XLOOKUP(Table2[[#This Row],[Unique BarCode]],$N$10:$N$37,$P$10:$P$37)</f>
        <v>Device</v>
      </c>
      <c r="J4511" t="s">
        <v>8</v>
      </c>
      <c r="L4511">
        <v>1</v>
      </c>
    </row>
    <row r="4512" spans="1:12" x14ac:dyDescent="0.2">
      <c r="A4512" s="1" t="d">
        <v>2023-03-09</v>
      </c>
      <c r="B4512" s="45">
        <v>5561744620006530</v>
      </c>
      <c r="C4512" t="s">
        <v>77</v>
      </c>
      <c r="D4512" t="str">
        <f>_xlfn.XLOOKUP(Table2[[#This Row],[Patron Group]],$R$10:$R$24,$S$10:$S$24)</f>
        <v>Undergraduate</v>
      </c>
      <c r="E4512" s="1" t="d">
        <v>2023-03-16</v>
      </c>
      <c r="F4512" t="s">
        <v>963</v>
      </c>
      <c r="G4512" t="s">
        <v>2263</v>
      </c>
      <c r="H4512" t="str">
        <f>_xlfn.XLOOKUP(Table2[[#This Row],[Unique BarCode]],$N$10:$N$37,$O$10:$O$37)</f>
        <v>HP Laptop</v>
      </c>
      <c r="I4512" t="str">
        <f>_xlfn.XLOOKUP(Table2[[#This Row],[Unique BarCode]],$N$10:$N$37,$P$10:$P$37)</f>
        <v>Device</v>
      </c>
      <c r="J4512" t="s">
        <v>8</v>
      </c>
      <c r="K4512" t="s">
        <v>964</v>
      </c>
      <c r="L4512">
        <v>1</v>
      </c>
    </row>
    <row r="4513" spans="1:12" x14ac:dyDescent="0.2">
      <c r="A4513" s="1" t="d">
        <v>2023-03-09</v>
      </c>
      <c r="B4513" s="45">
        <v>6201107880006530</v>
      </c>
      <c r="C4513" t="s">
        <v>77</v>
      </c>
      <c r="D4513" t="str">
        <f>_xlfn.XLOOKUP(Table2[[#This Row],[Patron Group]],$R$10:$R$24,$S$10:$S$24)</f>
        <v>Undergraduate</v>
      </c>
      <c r="E4513" s="1" t="d">
        <v>2023-03-09</v>
      </c>
      <c r="F4513" t="s">
        <v>1301</v>
      </c>
      <c r="G4513" t="s">
        <v>2265</v>
      </c>
      <c r="H4513" t="str">
        <f>_xlfn.XLOOKUP(Table2[[#This Row],[Unique BarCode]],$N$10:$N$37,$O$10:$O$37)</f>
        <v>IPHONE</v>
      </c>
      <c r="I4513" t="str">
        <f>_xlfn.XLOOKUP(Table2[[#This Row],[Unique BarCode]],$N$10:$N$37,$P$10:$P$37)</f>
        <v>Charger</v>
      </c>
      <c r="J4513" t="s">
        <v>128</v>
      </c>
      <c r="K4513" t="s">
        <v>1302</v>
      </c>
      <c r="L4513">
        <v>1</v>
      </c>
    </row>
    <row r="4514" spans="1:12" x14ac:dyDescent="0.2">
      <c r="A4514" s="1" t="d">
        <v>2023-03-09</v>
      </c>
      <c r="B4514" s="45">
        <v>6201798580006530</v>
      </c>
      <c r="C4514" t="s">
        <v>77</v>
      </c>
      <c r="D4514" t="str">
        <f>_xlfn.XLOOKUP(Table2[[#This Row],[Patron Group]],$R$10:$R$24,$S$10:$S$24)</f>
        <v>Undergraduate</v>
      </c>
      <c r="E4514" s="1" t="d">
        <v>2023-03-16</v>
      </c>
      <c r="F4514" t="s">
        <v>1649</v>
      </c>
      <c r="G4514" t="s">
        <v>2263</v>
      </c>
      <c r="H4514" t="str">
        <f>_xlfn.XLOOKUP(Table2[[#This Row],[Unique BarCode]],$N$10:$N$37,$O$10:$O$37)</f>
        <v>HP Laptop</v>
      </c>
      <c r="I4514" t="str">
        <f>_xlfn.XLOOKUP(Table2[[#This Row],[Unique BarCode]],$N$10:$N$37,$P$10:$P$37)</f>
        <v>Device</v>
      </c>
      <c r="J4514" t="s">
        <v>8</v>
      </c>
      <c r="K4514" t="s">
        <v>1650</v>
      </c>
      <c r="L4514">
        <v>1</v>
      </c>
    </row>
    <row r="4515" spans="1:12" x14ac:dyDescent="0.2">
      <c r="A4515" s="1" t="d">
        <v>2023-03-09</v>
      </c>
      <c r="B4515" s="45">
        <v>9403463070006530</v>
      </c>
      <c r="C4515" t="s">
        <v>20</v>
      </c>
      <c r="D4515" t="str">
        <f>_xlfn.XLOOKUP(Table2[[#This Row],[Patron Group]],$R$10:$R$24,$S$10:$S$24)</f>
        <v>Graduate</v>
      </c>
      <c r="E4515" s="1" t="d">
        <v>2023-03-23</v>
      </c>
      <c r="F4515" t="s">
        <v>1169</v>
      </c>
      <c r="G4515" t="s">
        <v>2274</v>
      </c>
      <c r="H4515" t="str">
        <f>_xlfn.XLOOKUP(Table2[[#This Row],[Unique BarCode]],$N$10:$N$37,$O$10:$O$37)</f>
        <v>MacBook</v>
      </c>
      <c r="I4515" t="str">
        <f>_xlfn.XLOOKUP(Table2[[#This Row],[Unique BarCode]],$N$10:$N$37,$P$10:$P$37)</f>
        <v>Device</v>
      </c>
      <c r="J4515" t="s">
        <v>8</v>
      </c>
      <c r="K4515" t="s">
        <v>1169</v>
      </c>
      <c r="L4515">
        <v>1</v>
      </c>
    </row>
    <row r="4516" spans="1:12" x14ac:dyDescent="0.2">
      <c r="A4516" s="1" t="d">
        <v>2023-03-09</v>
      </c>
      <c r="B4516" s="45">
        <v>9403541890006530</v>
      </c>
      <c r="C4516" t="s">
        <v>77</v>
      </c>
      <c r="D4516" t="str">
        <f>_xlfn.XLOOKUP(Table2[[#This Row],[Patron Group]],$R$10:$R$24,$S$10:$S$24)</f>
        <v>Undergraduate</v>
      </c>
      <c r="E4516" s="1" t="d">
        <v>2023-03-23</v>
      </c>
      <c r="F4516" t="s">
        <v>629</v>
      </c>
      <c r="G4516" t="s">
        <v>2274</v>
      </c>
      <c r="H4516" t="str">
        <f>_xlfn.XLOOKUP(Table2[[#This Row],[Unique BarCode]],$N$10:$N$37,$O$10:$O$37)</f>
        <v>MacBook</v>
      </c>
      <c r="I4516" t="str">
        <f>_xlfn.XLOOKUP(Table2[[#This Row],[Unique BarCode]],$N$10:$N$37,$P$10:$P$37)</f>
        <v>Device</v>
      </c>
      <c r="J4516" t="s">
        <v>8</v>
      </c>
      <c r="K4516" t="s">
        <v>630</v>
      </c>
      <c r="L4516">
        <v>1</v>
      </c>
    </row>
    <row r="4517" spans="1:12" x14ac:dyDescent="0.2">
      <c r="A4517" s="1" t="d">
        <v>2023-03-10</v>
      </c>
      <c r="B4517" s="45">
        <v>-1</v>
      </c>
      <c r="C4517" t="s">
        <v>15</v>
      </c>
      <c r="D4517" t="str">
        <f>_xlfn.XLOOKUP(Table2[[#This Row],[Patron Group]],$R$10:$R$24,$S$10:$S$24)</f>
        <v>Academic</v>
      </c>
      <c r="E4517" s="1" t="d">
        <v>2023-03-10</v>
      </c>
      <c r="F4517" t="s">
        <v>1634</v>
      </c>
      <c r="G4517" t="s">
        <v>2296</v>
      </c>
      <c r="H4517" t="str">
        <f>_xlfn.XLOOKUP(Table2[[#This Row],[Unique BarCode]],$N$10:$N$37,$O$10:$O$37)</f>
        <v>MACUSBC</v>
      </c>
      <c r="I4517" t="str">
        <f>_xlfn.XLOOKUP(Table2[[#This Row],[Unique BarCode]],$N$10:$N$37,$P$10:$P$37)</f>
        <v>Charger</v>
      </c>
      <c r="J4517" t="s">
        <v>8</v>
      </c>
      <c r="K4517" t="s">
        <v>38</v>
      </c>
      <c r="L4517">
        <v>1</v>
      </c>
    </row>
    <row r="4518" spans="1:12" x14ac:dyDescent="0.2">
      <c r="A4518" s="1" t="d">
        <v>2023-03-10</v>
      </c>
      <c r="B4518" s="45">
        <v>-1</v>
      </c>
      <c r="C4518" t="s">
        <v>20</v>
      </c>
      <c r="D4518" t="str">
        <f>_xlfn.XLOOKUP(Table2[[#This Row],[Patron Group]],$R$10:$R$24,$S$10:$S$24)</f>
        <v>Graduate</v>
      </c>
      <c r="E4518" s="1" t="d">
        <v>2023-03-10</v>
      </c>
      <c r="F4518" t="s">
        <v>2117</v>
      </c>
      <c r="G4518" t="s">
        <v>2298</v>
      </c>
      <c r="H4518" t="str">
        <f>_xlfn.XLOOKUP(Table2[[#This Row],[Unique BarCode]],$N$10:$N$37,$O$10:$O$37)</f>
        <v>ANKER</v>
      </c>
      <c r="I4518" t="str">
        <f>_xlfn.XLOOKUP(Table2[[#This Row],[Unique BarCode]],$N$10:$N$37,$P$10:$P$37)</f>
        <v>Charger</v>
      </c>
      <c r="J4518" t="s">
        <v>8</v>
      </c>
      <c r="L4518">
        <v>1</v>
      </c>
    </row>
    <row r="4519" spans="1:12" x14ac:dyDescent="0.2">
      <c r="A4519" s="1" t="d">
        <v>2023-03-10</v>
      </c>
      <c r="B4519" s="45">
        <v>-1</v>
      </c>
      <c r="C4519" t="s">
        <v>20</v>
      </c>
      <c r="D4519" t="str">
        <f>_xlfn.XLOOKUP(Table2[[#This Row],[Patron Group]],$R$10:$R$24,$S$10:$S$24)</f>
        <v>Graduate</v>
      </c>
      <c r="E4519" s="1" t="d">
        <v>2023-03-10</v>
      </c>
      <c r="F4519" t="s">
        <v>940</v>
      </c>
      <c r="G4519" t="s">
        <v>2302</v>
      </c>
      <c r="H4519" t="str">
        <f>_xlfn.XLOOKUP(Table2[[#This Row],[Unique BarCode]],$N$10:$N$37,$O$10:$O$37)</f>
        <v>IPHONE</v>
      </c>
      <c r="I4519" t="str">
        <f>_xlfn.XLOOKUP(Table2[[#This Row],[Unique BarCode]],$N$10:$N$37,$P$10:$P$37)</f>
        <v>Charger</v>
      </c>
      <c r="J4519" t="s">
        <v>49</v>
      </c>
      <c r="K4519" t="s">
        <v>941</v>
      </c>
      <c r="L4519">
        <v>1</v>
      </c>
    </row>
    <row r="4520" spans="1:12" x14ac:dyDescent="0.2">
      <c r="A4520" s="1" t="d">
        <v>2023-03-10</v>
      </c>
      <c r="B4520" s="45">
        <v>-1</v>
      </c>
      <c r="C4520" t="s">
        <v>20</v>
      </c>
      <c r="D4520" t="str">
        <f>_xlfn.XLOOKUP(Table2[[#This Row],[Patron Group]],$R$10:$R$24,$S$10:$S$24)</f>
        <v>Graduate</v>
      </c>
      <c r="E4520" s="1" t="d">
        <v>2023-03-10</v>
      </c>
      <c r="F4520" t="s">
        <v>1406</v>
      </c>
      <c r="G4520" t="s">
        <v>2281</v>
      </c>
      <c r="H4520" t="str">
        <f>_xlfn.XLOOKUP(Table2[[#This Row],[Unique BarCode]],$N$10:$N$37,$O$10:$O$37)</f>
        <v>HDMIC</v>
      </c>
      <c r="I4520" t="str">
        <f>_xlfn.XLOOKUP(Table2[[#This Row],[Unique BarCode]],$N$10:$N$37,$P$10:$P$37)</f>
        <v>Cable</v>
      </c>
      <c r="J4520" t="s">
        <v>8</v>
      </c>
      <c r="K4520" t="s">
        <v>1407</v>
      </c>
      <c r="L4520">
        <v>1</v>
      </c>
    </row>
    <row r="4521" spans="1:12" x14ac:dyDescent="0.2">
      <c r="A4521" s="1" t="d">
        <v>2023-03-10</v>
      </c>
      <c r="B4521" s="45">
        <v>-1</v>
      </c>
      <c r="C4521" t="s">
        <v>20</v>
      </c>
      <c r="D4521" t="str">
        <f>_xlfn.XLOOKUP(Table2[[#This Row],[Patron Group]],$R$10:$R$24,$S$10:$S$24)</f>
        <v>Graduate</v>
      </c>
      <c r="E4521" s="1" t="d">
        <v>2023-03-10</v>
      </c>
      <c r="F4521" t="s">
        <v>1757</v>
      </c>
      <c r="G4521" t="s">
        <v>2266</v>
      </c>
      <c r="H4521" t="str">
        <f>_xlfn.XLOOKUP(Table2[[#This Row],[Unique BarCode]],$N$10:$N$37,$O$10:$O$37)</f>
        <v>Headphones</v>
      </c>
      <c r="I4521" t="str">
        <f>_xlfn.XLOOKUP(Table2[[#This Row],[Unique BarCode]],$N$10:$N$37,$P$10:$P$37)</f>
        <v>Accessory</v>
      </c>
      <c r="J4521" t="s">
        <v>8</v>
      </c>
      <c r="K4521" t="s">
        <v>1758</v>
      </c>
      <c r="L4521">
        <v>1</v>
      </c>
    </row>
    <row r="4522" spans="1:12" x14ac:dyDescent="0.2">
      <c r="A4522" s="1" t="d">
        <v>2023-03-10</v>
      </c>
      <c r="B4522" s="45">
        <v>-1</v>
      </c>
      <c r="C4522" t="s">
        <v>20</v>
      </c>
      <c r="D4522" t="str">
        <f>_xlfn.XLOOKUP(Table2[[#This Row],[Patron Group]],$R$10:$R$24,$S$10:$S$24)</f>
        <v>Graduate</v>
      </c>
      <c r="E4522" s="1" t="d">
        <v>2023-03-10</v>
      </c>
      <c r="F4522" t="s">
        <v>1497</v>
      </c>
      <c r="G4522" t="s">
        <v>2265</v>
      </c>
      <c r="H4522" t="str">
        <f>_xlfn.XLOOKUP(Table2[[#This Row],[Unique BarCode]],$N$10:$N$37,$O$10:$O$37)</f>
        <v>IPHONE</v>
      </c>
      <c r="I4522" t="str">
        <f>_xlfn.XLOOKUP(Table2[[#This Row],[Unique BarCode]],$N$10:$N$37,$P$10:$P$37)</f>
        <v>Charger</v>
      </c>
      <c r="J4522" t="s">
        <v>8</v>
      </c>
      <c r="L4522">
        <v>1</v>
      </c>
    </row>
    <row r="4523" spans="1:12" x14ac:dyDescent="0.2">
      <c r="A4523" s="1" t="d">
        <v>2023-03-10</v>
      </c>
      <c r="B4523" s="45">
        <v>-1</v>
      </c>
      <c r="C4523" t="s">
        <v>20</v>
      </c>
      <c r="D4523" t="str">
        <f>_xlfn.XLOOKUP(Table2[[#This Row],[Patron Group]],$R$10:$R$24,$S$10:$S$24)</f>
        <v>Graduate</v>
      </c>
      <c r="E4523" s="1" t="d">
        <v>2023-03-10</v>
      </c>
      <c r="F4523" t="s">
        <v>222</v>
      </c>
      <c r="G4523" t="s">
        <v>2265</v>
      </c>
      <c r="H4523" t="str">
        <f>_xlfn.XLOOKUP(Table2[[#This Row],[Unique BarCode]],$N$10:$N$37,$O$10:$O$37)</f>
        <v>IPHONE</v>
      </c>
      <c r="I4523" t="str">
        <f>_xlfn.XLOOKUP(Table2[[#This Row],[Unique BarCode]],$N$10:$N$37,$P$10:$P$37)</f>
        <v>Charger</v>
      </c>
      <c r="J4523" t="s">
        <v>13</v>
      </c>
      <c r="K4523" t="s">
        <v>223</v>
      </c>
      <c r="L4523">
        <v>1</v>
      </c>
    </row>
    <row r="4524" spans="1:12" x14ac:dyDescent="0.2">
      <c r="A4524" s="1" t="d">
        <v>2023-03-10</v>
      </c>
      <c r="B4524" s="45">
        <v>-1</v>
      </c>
      <c r="C4524" t="s">
        <v>20</v>
      </c>
      <c r="D4524" t="str">
        <f>_xlfn.XLOOKUP(Table2[[#This Row],[Patron Group]],$R$10:$R$24,$S$10:$S$24)</f>
        <v>Graduate</v>
      </c>
      <c r="E4524" s="1" t="d">
        <v>2023-03-10</v>
      </c>
      <c r="F4524" t="s">
        <v>12</v>
      </c>
      <c r="G4524" t="s">
        <v>2265</v>
      </c>
      <c r="H4524" t="str">
        <f>_xlfn.XLOOKUP(Table2[[#This Row],[Unique BarCode]],$N$10:$N$37,$O$10:$O$37)</f>
        <v>IPHONE</v>
      </c>
      <c r="I4524" t="str">
        <f>_xlfn.XLOOKUP(Table2[[#This Row],[Unique BarCode]],$N$10:$N$37,$P$10:$P$37)</f>
        <v>Charger</v>
      </c>
      <c r="J4524" t="s">
        <v>13</v>
      </c>
      <c r="K4524" t="s">
        <v>14</v>
      </c>
      <c r="L4524">
        <v>1</v>
      </c>
    </row>
    <row r="4525" spans="1:12" x14ac:dyDescent="0.2">
      <c r="A4525" s="1" t="d">
        <v>2023-03-10</v>
      </c>
      <c r="B4525" s="45">
        <v>-1</v>
      </c>
      <c r="C4525" t="s">
        <v>20</v>
      </c>
      <c r="D4525" t="str">
        <f>_xlfn.XLOOKUP(Table2[[#This Row],[Patron Group]],$R$10:$R$24,$S$10:$S$24)</f>
        <v>Graduate</v>
      </c>
      <c r="E4525" s="1" t="d">
        <v>2023-03-10</v>
      </c>
      <c r="F4525" t="s">
        <v>1714</v>
      </c>
      <c r="G4525" t="s">
        <v>2296</v>
      </c>
      <c r="H4525" t="str">
        <f>_xlfn.XLOOKUP(Table2[[#This Row],[Unique BarCode]],$N$10:$N$37,$O$10:$O$37)</f>
        <v>MACUSBC</v>
      </c>
      <c r="I4525" t="str">
        <f>_xlfn.XLOOKUP(Table2[[#This Row],[Unique BarCode]],$N$10:$N$37,$P$10:$P$37)</f>
        <v>Charger</v>
      </c>
      <c r="J4525" t="s">
        <v>8</v>
      </c>
      <c r="K4525" t="s">
        <v>578</v>
      </c>
      <c r="L4525">
        <v>1</v>
      </c>
    </row>
    <row r="4526" spans="1:12" x14ac:dyDescent="0.2">
      <c r="A4526" s="1" t="d">
        <v>2023-03-10</v>
      </c>
      <c r="B4526" s="45">
        <v>-1</v>
      </c>
      <c r="C4526" t="s">
        <v>20</v>
      </c>
      <c r="D4526" t="str">
        <f>_xlfn.XLOOKUP(Table2[[#This Row],[Patron Group]],$R$10:$R$24,$S$10:$S$24)</f>
        <v>Graduate</v>
      </c>
      <c r="E4526" s="1" t="d">
        <v>2023-03-10</v>
      </c>
      <c r="F4526" t="s">
        <v>1633</v>
      </c>
      <c r="G4526" t="s">
        <v>2296</v>
      </c>
      <c r="H4526" t="str">
        <f>_xlfn.XLOOKUP(Table2[[#This Row],[Unique BarCode]],$N$10:$N$37,$O$10:$O$37)</f>
        <v>MACUSBC</v>
      </c>
      <c r="I4526" t="str">
        <f>_xlfn.XLOOKUP(Table2[[#This Row],[Unique BarCode]],$N$10:$N$37,$P$10:$P$37)</f>
        <v>Charger</v>
      </c>
      <c r="J4526" t="s">
        <v>8</v>
      </c>
      <c r="K4526" t="s">
        <v>844</v>
      </c>
      <c r="L4526">
        <v>1</v>
      </c>
    </row>
    <row r="4527" spans="1:12" x14ac:dyDescent="0.2">
      <c r="A4527" s="1" t="d">
        <v>2023-03-10</v>
      </c>
      <c r="B4527" s="45">
        <v>-1</v>
      </c>
      <c r="C4527" t="s">
        <v>20</v>
      </c>
      <c r="D4527" t="str">
        <f>_xlfn.XLOOKUP(Table2[[#This Row],[Patron Group]],$R$10:$R$24,$S$10:$S$24)</f>
        <v>Graduate</v>
      </c>
      <c r="E4527" s="1" t="d">
        <v>2023-03-10</v>
      </c>
      <c r="F4527" t="s">
        <v>1652</v>
      </c>
      <c r="G4527" t="s">
        <v>2296</v>
      </c>
      <c r="H4527" t="str">
        <f>_xlfn.XLOOKUP(Table2[[#This Row],[Unique BarCode]],$N$10:$N$37,$O$10:$O$37)</f>
        <v>MACUSBC</v>
      </c>
      <c r="I4527" t="str">
        <f>_xlfn.XLOOKUP(Table2[[#This Row],[Unique BarCode]],$N$10:$N$37,$P$10:$P$37)</f>
        <v>Charger</v>
      </c>
      <c r="J4527" t="s">
        <v>8</v>
      </c>
      <c r="K4527" t="s">
        <v>40</v>
      </c>
      <c r="L4527">
        <v>1</v>
      </c>
    </row>
    <row r="4528" spans="1:12" x14ac:dyDescent="0.2">
      <c r="A4528" s="1" t="d">
        <v>2023-03-10</v>
      </c>
      <c r="B4528" s="45">
        <v>-1</v>
      </c>
      <c r="C4528" t="s">
        <v>20</v>
      </c>
      <c r="D4528" t="str">
        <f>_xlfn.XLOOKUP(Table2[[#This Row],[Patron Group]],$R$10:$R$24,$S$10:$S$24)</f>
        <v>Graduate</v>
      </c>
      <c r="E4528" s="1" t="d">
        <v>2023-03-10</v>
      </c>
      <c r="F4528" t="s">
        <v>1835</v>
      </c>
      <c r="G4528" t="s">
        <v>2296</v>
      </c>
      <c r="H4528" t="str">
        <f>_xlfn.XLOOKUP(Table2[[#This Row],[Unique BarCode]],$N$10:$N$37,$O$10:$O$37)</f>
        <v>MACUSBC</v>
      </c>
      <c r="I4528" t="str">
        <f>_xlfn.XLOOKUP(Table2[[#This Row],[Unique BarCode]],$N$10:$N$37,$P$10:$P$37)</f>
        <v>Charger</v>
      </c>
      <c r="J4528" t="s">
        <v>8</v>
      </c>
      <c r="L4528">
        <v>1</v>
      </c>
    </row>
    <row r="4529" spans="1:12" x14ac:dyDescent="0.2">
      <c r="A4529" s="1" t="d">
        <v>2023-03-10</v>
      </c>
      <c r="B4529" s="45">
        <v>-1</v>
      </c>
      <c r="C4529" t="s">
        <v>20</v>
      </c>
      <c r="D4529" t="str">
        <f>_xlfn.XLOOKUP(Table2[[#This Row],[Patron Group]],$R$10:$R$24,$S$10:$S$24)</f>
        <v>Graduate</v>
      </c>
      <c r="E4529" s="1" t="d">
        <v>2023-03-10</v>
      </c>
      <c r="F4529" t="s">
        <v>711</v>
      </c>
      <c r="G4529" t="s">
        <v>2271</v>
      </c>
      <c r="H4529" t="str">
        <f>_xlfn.XLOOKUP(Table2[[#This Row],[Unique BarCode]],$N$10:$N$37,$O$10:$O$37)</f>
        <v>OMNI</v>
      </c>
      <c r="I4529" t="str">
        <f>_xlfn.XLOOKUP(Table2[[#This Row],[Unique BarCode]],$N$10:$N$37,$P$10:$P$37)</f>
        <v>Charger</v>
      </c>
      <c r="J4529" t="s">
        <v>68</v>
      </c>
      <c r="K4529" t="s">
        <v>712</v>
      </c>
      <c r="L4529">
        <v>1</v>
      </c>
    </row>
    <row r="4530" spans="1:12" x14ac:dyDescent="0.2">
      <c r="A4530" s="1" t="d">
        <v>2023-03-10</v>
      </c>
      <c r="B4530" s="45">
        <v>-1</v>
      </c>
      <c r="C4530" t="s">
        <v>20</v>
      </c>
      <c r="D4530" t="str">
        <f>_xlfn.XLOOKUP(Table2[[#This Row],[Patron Group]],$R$10:$R$24,$S$10:$S$24)</f>
        <v>Graduate</v>
      </c>
      <c r="E4530" s="1" t="d">
        <v>2023-03-10</v>
      </c>
      <c r="F4530" t="s">
        <v>1328</v>
      </c>
      <c r="G4530" t="s">
        <v>2285</v>
      </c>
      <c r="H4530" t="str">
        <f>_xlfn.XLOOKUP(Table2[[#This Row],[Unique BarCode]],$N$10:$N$37,$O$10:$O$37)</f>
        <v>UHDMI</v>
      </c>
      <c r="I4530" t="str">
        <f>_xlfn.XLOOKUP(Table2[[#This Row],[Unique BarCode]],$N$10:$N$37,$P$10:$P$37)</f>
        <v>Cable</v>
      </c>
      <c r="J4530" t="s">
        <v>8</v>
      </c>
      <c r="K4530" t="s">
        <v>1329</v>
      </c>
      <c r="L4530">
        <v>1</v>
      </c>
    </row>
    <row r="4531" spans="1:12" x14ac:dyDescent="0.2">
      <c r="A4531" s="1" t="d">
        <v>2023-03-10</v>
      </c>
      <c r="B4531" s="45">
        <v>-1</v>
      </c>
      <c r="C4531" t="s">
        <v>20</v>
      </c>
      <c r="D4531" t="str">
        <f>_xlfn.XLOOKUP(Table2[[#This Row],[Patron Group]],$R$10:$R$24,$S$10:$S$24)</f>
        <v>Graduate</v>
      </c>
      <c r="E4531" s="1" t="d">
        <v>2023-03-10</v>
      </c>
      <c r="F4531" t="s">
        <v>1210</v>
      </c>
      <c r="G4531" t="s">
        <v>2285</v>
      </c>
      <c r="H4531" t="str">
        <f>_xlfn.XLOOKUP(Table2[[#This Row],[Unique BarCode]],$N$10:$N$37,$O$10:$O$37)</f>
        <v>UHDMI</v>
      </c>
      <c r="I4531" t="str">
        <f>_xlfn.XLOOKUP(Table2[[#This Row],[Unique BarCode]],$N$10:$N$37,$P$10:$P$37)</f>
        <v>Cable</v>
      </c>
      <c r="J4531" t="s">
        <v>8</v>
      </c>
      <c r="L4531">
        <v>1</v>
      </c>
    </row>
    <row r="4532" spans="1:12" x14ac:dyDescent="0.2">
      <c r="A4532" s="1" t="d">
        <v>2023-03-10</v>
      </c>
      <c r="B4532" s="45">
        <v>-1</v>
      </c>
      <c r="C4532" t="s">
        <v>20</v>
      </c>
      <c r="D4532" t="str">
        <f>_xlfn.XLOOKUP(Table2[[#This Row],[Patron Group]],$R$10:$R$24,$S$10:$S$24)</f>
        <v>Graduate</v>
      </c>
      <c r="E4532" s="1" t="d">
        <v>2023-03-10</v>
      </c>
      <c r="F4532" t="s">
        <v>918</v>
      </c>
      <c r="G4532" t="s">
        <v>2285</v>
      </c>
      <c r="H4532" t="str">
        <f>_xlfn.XLOOKUP(Table2[[#This Row],[Unique BarCode]],$N$10:$N$37,$O$10:$O$37)</f>
        <v>UHDMI</v>
      </c>
      <c r="I4532" t="str">
        <f>_xlfn.XLOOKUP(Table2[[#This Row],[Unique BarCode]],$N$10:$N$37,$P$10:$P$37)</f>
        <v>Cable</v>
      </c>
      <c r="J4532" t="s">
        <v>8</v>
      </c>
      <c r="L4532">
        <v>1</v>
      </c>
    </row>
    <row r="4533" spans="1:12" x14ac:dyDescent="0.2">
      <c r="A4533" s="1" t="d">
        <v>2023-03-10</v>
      </c>
      <c r="B4533" s="45">
        <v>-1</v>
      </c>
      <c r="C4533" t="s">
        <v>20</v>
      </c>
      <c r="D4533" t="str">
        <f>_xlfn.XLOOKUP(Table2[[#This Row],[Patron Group]],$R$10:$R$24,$S$10:$S$24)</f>
        <v>Graduate</v>
      </c>
      <c r="E4533" s="1" t="d">
        <v>2023-03-10</v>
      </c>
      <c r="F4533" t="s">
        <v>481</v>
      </c>
      <c r="G4533" t="s">
        <v>2285</v>
      </c>
      <c r="H4533" t="str">
        <f>_xlfn.XLOOKUP(Table2[[#This Row],[Unique BarCode]],$N$10:$N$37,$O$10:$O$37)</f>
        <v>UHDMI</v>
      </c>
      <c r="I4533" t="str">
        <f>_xlfn.XLOOKUP(Table2[[#This Row],[Unique BarCode]],$N$10:$N$37,$P$10:$P$37)</f>
        <v>Cable</v>
      </c>
      <c r="J4533" t="s">
        <v>8</v>
      </c>
      <c r="L4533">
        <v>1</v>
      </c>
    </row>
    <row r="4534" spans="1:12" x14ac:dyDescent="0.2">
      <c r="A4534" s="1" t="d">
        <v>2023-03-10</v>
      </c>
      <c r="B4534" s="45">
        <v>-1</v>
      </c>
      <c r="C4534" t="s">
        <v>20</v>
      </c>
      <c r="D4534" t="str">
        <f>_xlfn.XLOOKUP(Table2[[#This Row],[Patron Group]],$R$10:$R$24,$S$10:$S$24)</f>
        <v>Graduate</v>
      </c>
      <c r="E4534" s="1" t="d">
        <v>2023-03-10</v>
      </c>
      <c r="F4534" t="s">
        <v>1184</v>
      </c>
      <c r="G4534" t="s">
        <v>2272</v>
      </c>
      <c r="H4534" t="str">
        <f>_xlfn.XLOOKUP(Table2[[#This Row],[Unique BarCode]],$N$10:$N$37,$O$10:$O$37)</f>
        <v>WALLADPT</v>
      </c>
      <c r="I4534" t="str">
        <f>_xlfn.XLOOKUP(Table2[[#This Row],[Unique BarCode]],$N$10:$N$37,$P$10:$P$37)</f>
        <v>Charger</v>
      </c>
      <c r="J4534" t="s">
        <v>49</v>
      </c>
      <c r="K4534" t="s">
        <v>1185</v>
      </c>
      <c r="L4534">
        <v>1</v>
      </c>
    </row>
    <row r="4535" spans="1:12" x14ac:dyDescent="0.2">
      <c r="A4535" s="1" t="d">
        <v>2023-03-10</v>
      </c>
      <c r="B4535" s="45">
        <v>-1</v>
      </c>
      <c r="C4535" t="s">
        <v>20</v>
      </c>
      <c r="D4535" t="str">
        <f>_xlfn.XLOOKUP(Table2[[#This Row],[Patron Group]],$R$10:$R$24,$S$10:$S$24)</f>
        <v>Graduate</v>
      </c>
      <c r="E4535" s="1" t="d">
        <v>2023-03-10</v>
      </c>
      <c r="F4535" t="s">
        <v>43</v>
      </c>
      <c r="G4535" t="s">
        <v>2272</v>
      </c>
      <c r="H4535" t="str">
        <f>_xlfn.XLOOKUP(Table2[[#This Row],[Unique BarCode]],$N$10:$N$37,$O$10:$O$37)</f>
        <v>WALLADPT</v>
      </c>
      <c r="I4535" t="str">
        <f>_xlfn.XLOOKUP(Table2[[#This Row],[Unique BarCode]],$N$10:$N$37,$P$10:$P$37)</f>
        <v>Charger</v>
      </c>
      <c r="J4535" t="s">
        <v>8</v>
      </c>
      <c r="K4535" t="s">
        <v>44</v>
      </c>
      <c r="L4535">
        <v>1</v>
      </c>
    </row>
    <row r="4536" spans="1:12" x14ac:dyDescent="0.2">
      <c r="A4536" s="1" t="d">
        <v>2023-03-10</v>
      </c>
      <c r="B4536" s="45">
        <v>-1</v>
      </c>
      <c r="C4536" t="s">
        <v>20</v>
      </c>
      <c r="D4536" t="str">
        <f>_xlfn.XLOOKUP(Table2[[#This Row],[Patron Group]],$R$10:$R$24,$S$10:$S$24)</f>
        <v>Graduate</v>
      </c>
      <c r="E4536" s="1" t="d">
        <v>2023-03-10</v>
      </c>
      <c r="F4536" t="s">
        <v>1324</v>
      </c>
      <c r="G4536" t="s">
        <v>2272</v>
      </c>
      <c r="H4536" t="str">
        <f>_xlfn.XLOOKUP(Table2[[#This Row],[Unique BarCode]],$N$10:$N$37,$O$10:$O$37)</f>
        <v>WALLADPT</v>
      </c>
      <c r="I4536" t="str">
        <f>_xlfn.XLOOKUP(Table2[[#This Row],[Unique BarCode]],$N$10:$N$37,$P$10:$P$37)</f>
        <v>Charger</v>
      </c>
      <c r="J4536" t="s">
        <v>13</v>
      </c>
      <c r="K4536" t="s">
        <v>1325</v>
      </c>
      <c r="L4536">
        <v>1</v>
      </c>
    </row>
    <row r="4537" spans="1:12" x14ac:dyDescent="0.2">
      <c r="A4537" s="1" t="d">
        <v>2023-03-10</v>
      </c>
      <c r="B4537" s="45">
        <v>-1</v>
      </c>
      <c r="C4537" t="s">
        <v>20</v>
      </c>
      <c r="D4537" t="str">
        <f>_xlfn.XLOOKUP(Table2[[#This Row],[Patron Group]],$R$10:$R$24,$S$10:$S$24)</f>
        <v>Graduate</v>
      </c>
      <c r="E4537" s="1" t="d">
        <v>2023-03-10</v>
      </c>
      <c r="F4537" t="s">
        <v>1442</v>
      </c>
      <c r="G4537" t="s">
        <v>2272</v>
      </c>
      <c r="H4537" t="str">
        <f>_xlfn.XLOOKUP(Table2[[#This Row],[Unique BarCode]],$N$10:$N$37,$O$10:$O$37)</f>
        <v>WALLADPT</v>
      </c>
      <c r="I4537" t="str">
        <f>_xlfn.XLOOKUP(Table2[[#This Row],[Unique BarCode]],$N$10:$N$37,$P$10:$P$37)</f>
        <v>Charger</v>
      </c>
      <c r="J4537" t="s">
        <v>13</v>
      </c>
      <c r="K4537" t="s">
        <v>1443</v>
      </c>
      <c r="L4537">
        <v>1</v>
      </c>
    </row>
    <row r="4538" spans="1:12" x14ac:dyDescent="0.2">
      <c r="A4538" s="1" t="d">
        <v>2023-03-10</v>
      </c>
      <c r="B4538" s="45">
        <v>-1</v>
      </c>
      <c r="C4538" t="s">
        <v>20</v>
      </c>
      <c r="D4538" t="str">
        <f>_xlfn.XLOOKUP(Table2[[#This Row],[Patron Group]],$R$10:$R$24,$S$10:$S$24)</f>
        <v>Graduate</v>
      </c>
      <c r="E4538" s="1" t="d">
        <v>2023-03-24</v>
      </c>
      <c r="F4538" t="s">
        <v>1380</v>
      </c>
      <c r="G4538" t="s">
        <v>2274</v>
      </c>
      <c r="H4538" t="str">
        <f>_xlfn.XLOOKUP(Table2[[#This Row],[Unique BarCode]],$N$10:$N$37,$O$10:$O$37)</f>
        <v>MacBook</v>
      </c>
      <c r="I4538" t="str">
        <f>_xlfn.XLOOKUP(Table2[[#This Row],[Unique BarCode]],$N$10:$N$37,$P$10:$P$37)</f>
        <v>Device</v>
      </c>
      <c r="J4538" t="s">
        <v>8</v>
      </c>
      <c r="K4538" t="s">
        <v>1380</v>
      </c>
      <c r="L4538">
        <v>1</v>
      </c>
    </row>
    <row r="4539" spans="1:12" x14ac:dyDescent="0.2">
      <c r="A4539" s="1" t="d">
        <v>2023-03-10</v>
      </c>
      <c r="B4539" s="45">
        <v>-1</v>
      </c>
      <c r="C4539" t="s">
        <v>1113</v>
      </c>
      <c r="D4539" t="str">
        <f>_xlfn.XLOOKUP(Table2[[#This Row],[Patron Group]],$R$10:$R$24,$S$10:$S$24)</f>
        <v>Graduate</v>
      </c>
      <c r="E4539" s="1" t="d">
        <v>2023-03-24</v>
      </c>
      <c r="F4539" t="s">
        <v>2032</v>
      </c>
      <c r="G4539" t="s">
        <v>2275</v>
      </c>
      <c r="H4539" t="str">
        <f>_xlfn.XLOOKUP(Table2[[#This Row],[Unique BarCode]],$N$10:$N$37,$O$10:$O$37)</f>
        <v>iPad</v>
      </c>
      <c r="I4539" t="str">
        <f>_xlfn.XLOOKUP(Table2[[#This Row],[Unique BarCode]],$N$10:$N$37,$P$10:$P$37)</f>
        <v>Device</v>
      </c>
      <c r="J4539" t="s">
        <v>8</v>
      </c>
      <c r="K4539" t="s">
        <v>2033</v>
      </c>
      <c r="L4539">
        <v>1</v>
      </c>
    </row>
    <row r="4540" spans="1:12" x14ac:dyDescent="0.2">
      <c r="A4540" s="1" t="d">
        <v>2023-03-10</v>
      </c>
      <c r="B4540" s="45">
        <v>-1</v>
      </c>
      <c r="C4540" t="s">
        <v>74</v>
      </c>
      <c r="D4540" t="str">
        <f>_xlfn.XLOOKUP(Table2[[#This Row],[Patron Group]],$R$10:$R$24,$S$10:$S$24)</f>
        <v>Staff</v>
      </c>
      <c r="E4540" s="1" t="d">
        <v>2023-03-10</v>
      </c>
      <c r="F4540" t="s">
        <v>1621</v>
      </c>
      <c r="G4540" t="s">
        <v>2296</v>
      </c>
      <c r="H4540" t="str">
        <f>_xlfn.XLOOKUP(Table2[[#This Row],[Unique BarCode]],$N$10:$N$37,$O$10:$O$37)</f>
        <v>MACUSBC</v>
      </c>
      <c r="I4540" t="str">
        <f>_xlfn.XLOOKUP(Table2[[#This Row],[Unique BarCode]],$N$10:$N$37,$P$10:$P$37)</f>
        <v>Charger</v>
      </c>
      <c r="J4540" t="s">
        <v>8</v>
      </c>
      <c r="K4540" t="s">
        <v>472</v>
      </c>
      <c r="L4540">
        <v>1</v>
      </c>
    </row>
    <row r="4541" spans="1:12" x14ac:dyDescent="0.2">
      <c r="A4541" s="1" t="d">
        <v>2023-03-10</v>
      </c>
      <c r="B4541" s="45">
        <v>-1</v>
      </c>
      <c r="C4541" t="s">
        <v>77</v>
      </c>
      <c r="D4541" t="str">
        <f>_xlfn.XLOOKUP(Table2[[#This Row],[Patron Group]],$R$10:$R$24,$S$10:$S$24)</f>
        <v>Undergraduate</v>
      </c>
      <c r="E4541" s="1" t="d">
        <v>2023-03-10</v>
      </c>
      <c r="F4541" t="s">
        <v>811</v>
      </c>
      <c r="G4541" t="s">
        <v>2282</v>
      </c>
      <c r="H4541" t="str">
        <f>_xlfn.XLOOKUP(Table2[[#This Row],[Unique BarCode]],$N$10:$N$37,$O$10:$O$37)</f>
        <v>HPUSBC</v>
      </c>
      <c r="I4541" t="str">
        <f>_xlfn.XLOOKUP(Table2[[#This Row],[Unique BarCode]],$N$10:$N$37,$P$10:$P$37)</f>
        <v>Charger</v>
      </c>
      <c r="J4541" t="s">
        <v>49</v>
      </c>
      <c r="K4541" t="s">
        <v>812</v>
      </c>
      <c r="L4541">
        <v>1</v>
      </c>
    </row>
    <row r="4542" spans="1:12" x14ac:dyDescent="0.2">
      <c r="A4542" s="1" t="d">
        <v>2023-03-10</v>
      </c>
      <c r="B4542" s="45">
        <v>-1</v>
      </c>
      <c r="C4542" t="s">
        <v>77</v>
      </c>
      <c r="D4542" t="str">
        <f>_xlfn.XLOOKUP(Table2[[#This Row],[Patron Group]],$R$10:$R$24,$S$10:$S$24)</f>
        <v>Undergraduate</v>
      </c>
      <c r="E4542" s="1" t="d">
        <v>2023-03-10</v>
      </c>
      <c r="F4542" t="s">
        <v>1860</v>
      </c>
      <c r="G4542" t="s">
        <v>2282</v>
      </c>
      <c r="H4542" t="str">
        <f>_xlfn.XLOOKUP(Table2[[#This Row],[Unique BarCode]],$N$10:$N$37,$O$10:$O$37)</f>
        <v>HPUSBC</v>
      </c>
      <c r="I4542" t="str">
        <f>_xlfn.XLOOKUP(Table2[[#This Row],[Unique BarCode]],$N$10:$N$37,$P$10:$P$37)</f>
        <v>Charger</v>
      </c>
      <c r="J4542" t="s">
        <v>49</v>
      </c>
      <c r="L4542">
        <v>1</v>
      </c>
    </row>
    <row r="4543" spans="1:12" x14ac:dyDescent="0.2">
      <c r="A4543" s="1" t="d">
        <v>2023-03-10</v>
      </c>
      <c r="B4543" s="45">
        <v>-1</v>
      </c>
      <c r="C4543" t="s">
        <v>77</v>
      </c>
      <c r="D4543" t="str">
        <f>_xlfn.XLOOKUP(Table2[[#This Row],[Patron Group]],$R$10:$R$24,$S$10:$S$24)</f>
        <v>Undergraduate</v>
      </c>
      <c r="E4543" s="1" t="d">
        <v>2023-03-10</v>
      </c>
      <c r="F4543" t="s">
        <v>687</v>
      </c>
      <c r="G4543" t="s">
        <v>2282</v>
      </c>
      <c r="H4543" t="str">
        <f>_xlfn.XLOOKUP(Table2[[#This Row],[Unique BarCode]],$N$10:$N$37,$O$10:$O$37)</f>
        <v>HPUSBC</v>
      </c>
      <c r="I4543" t="str">
        <f>_xlfn.XLOOKUP(Table2[[#This Row],[Unique BarCode]],$N$10:$N$37,$P$10:$P$37)</f>
        <v>Charger</v>
      </c>
      <c r="J4543" t="s">
        <v>49</v>
      </c>
      <c r="L4543">
        <v>1</v>
      </c>
    </row>
    <row r="4544" spans="1:12" x14ac:dyDescent="0.2">
      <c r="A4544" s="1" t="d">
        <v>2023-03-10</v>
      </c>
      <c r="B4544" s="45">
        <v>-1</v>
      </c>
      <c r="C4544" t="s">
        <v>77</v>
      </c>
      <c r="D4544" t="str">
        <f>_xlfn.XLOOKUP(Table2[[#This Row],[Patron Group]],$R$10:$R$24,$S$10:$S$24)</f>
        <v>Undergraduate</v>
      </c>
      <c r="E4544" s="1" t="d">
        <v>2023-03-10</v>
      </c>
      <c r="F4544" t="s">
        <v>1179</v>
      </c>
      <c r="G4544" t="s">
        <v>2265</v>
      </c>
      <c r="H4544" t="str">
        <f>_xlfn.XLOOKUP(Table2[[#This Row],[Unique BarCode]],$N$10:$N$37,$O$10:$O$37)</f>
        <v>IPHONE</v>
      </c>
      <c r="I4544" t="str">
        <f>_xlfn.XLOOKUP(Table2[[#This Row],[Unique BarCode]],$N$10:$N$37,$P$10:$P$37)</f>
        <v>Charger</v>
      </c>
      <c r="J4544" t="s">
        <v>49</v>
      </c>
      <c r="K4544" t="s">
        <v>1180</v>
      </c>
      <c r="L4544">
        <v>1</v>
      </c>
    </row>
    <row r="4545" spans="1:12" x14ac:dyDescent="0.2">
      <c r="A4545" s="1" t="d">
        <v>2023-03-10</v>
      </c>
      <c r="B4545" s="45">
        <v>-1</v>
      </c>
      <c r="C4545" t="s">
        <v>77</v>
      </c>
      <c r="D4545" t="str">
        <f>_xlfn.XLOOKUP(Table2[[#This Row],[Patron Group]],$R$10:$R$24,$S$10:$S$24)</f>
        <v>Undergraduate</v>
      </c>
      <c r="E4545" s="1" t="d">
        <v>2023-03-10</v>
      </c>
      <c r="F4545" t="s">
        <v>581</v>
      </c>
      <c r="G4545" t="s">
        <v>2265</v>
      </c>
      <c r="H4545" t="str">
        <f>_xlfn.XLOOKUP(Table2[[#This Row],[Unique BarCode]],$N$10:$N$37,$O$10:$O$37)</f>
        <v>IPHONE</v>
      </c>
      <c r="I4545" t="str">
        <f>_xlfn.XLOOKUP(Table2[[#This Row],[Unique BarCode]],$N$10:$N$37,$P$10:$P$37)</f>
        <v>Charger</v>
      </c>
      <c r="J4545" t="s">
        <v>49</v>
      </c>
      <c r="K4545" t="s">
        <v>582</v>
      </c>
      <c r="L4545">
        <v>1</v>
      </c>
    </row>
    <row r="4546" spans="1:12" x14ac:dyDescent="0.2">
      <c r="A4546" s="1" t="d">
        <v>2023-03-10</v>
      </c>
      <c r="B4546" s="45">
        <v>-1</v>
      </c>
      <c r="C4546" t="s">
        <v>77</v>
      </c>
      <c r="D4546" t="str">
        <f>_xlfn.XLOOKUP(Table2[[#This Row],[Patron Group]],$R$10:$R$24,$S$10:$S$24)</f>
        <v>Undergraduate</v>
      </c>
      <c r="E4546" s="1" t="d">
        <v>2023-03-10</v>
      </c>
      <c r="F4546" t="s">
        <v>84</v>
      </c>
      <c r="G4546" t="s">
        <v>2265</v>
      </c>
      <c r="H4546" t="str">
        <f>_xlfn.XLOOKUP(Table2[[#This Row],[Unique BarCode]],$N$10:$N$37,$O$10:$O$37)</f>
        <v>IPHONE</v>
      </c>
      <c r="I4546" t="str">
        <f>_xlfn.XLOOKUP(Table2[[#This Row],[Unique BarCode]],$N$10:$N$37,$P$10:$P$37)</f>
        <v>Charger</v>
      </c>
      <c r="J4546" t="s">
        <v>8</v>
      </c>
      <c r="K4546" t="s">
        <v>85</v>
      </c>
      <c r="L4546">
        <v>1</v>
      </c>
    </row>
    <row r="4547" spans="1:12" x14ac:dyDescent="0.2">
      <c r="A4547" s="1" t="d">
        <v>2023-03-10</v>
      </c>
      <c r="B4547" s="45">
        <v>-1</v>
      </c>
      <c r="C4547" t="s">
        <v>77</v>
      </c>
      <c r="D4547" t="str">
        <f>_xlfn.XLOOKUP(Table2[[#This Row],[Patron Group]],$R$10:$R$24,$S$10:$S$24)</f>
        <v>Undergraduate</v>
      </c>
      <c r="E4547" s="1" t="d">
        <v>2023-03-10</v>
      </c>
      <c r="F4547" t="s">
        <v>1861</v>
      </c>
      <c r="G4547" t="s">
        <v>2265</v>
      </c>
      <c r="H4547" t="str">
        <f>_xlfn.XLOOKUP(Table2[[#This Row],[Unique BarCode]],$N$10:$N$37,$O$10:$O$37)</f>
        <v>IPHONE</v>
      </c>
      <c r="I4547" t="str">
        <f>_xlfn.XLOOKUP(Table2[[#This Row],[Unique BarCode]],$N$10:$N$37,$P$10:$P$37)</f>
        <v>Charger</v>
      </c>
      <c r="J4547" t="s">
        <v>8</v>
      </c>
      <c r="K4547" t="s">
        <v>1862</v>
      </c>
      <c r="L4547">
        <v>1</v>
      </c>
    </row>
    <row r="4548" spans="1:12" x14ac:dyDescent="0.2">
      <c r="A4548" s="1" t="d">
        <v>2023-03-10</v>
      </c>
      <c r="B4548" s="45">
        <v>-1</v>
      </c>
      <c r="C4548" t="s">
        <v>77</v>
      </c>
      <c r="D4548" t="str">
        <f>_xlfn.XLOOKUP(Table2[[#This Row],[Patron Group]],$R$10:$R$24,$S$10:$S$24)</f>
        <v>Undergraduate</v>
      </c>
      <c r="E4548" s="1" t="d">
        <v>2023-03-10</v>
      </c>
      <c r="F4548" t="s">
        <v>1739</v>
      </c>
      <c r="G4548" t="s">
        <v>2265</v>
      </c>
      <c r="H4548" t="str">
        <f>_xlfn.XLOOKUP(Table2[[#This Row],[Unique BarCode]],$N$10:$N$37,$O$10:$O$37)</f>
        <v>IPHONE</v>
      </c>
      <c r="I4548" t="str">
        <f>_xlfn.XLOOKUP(Table2[[#This Row],[Unique BarCode]],$N$10:$N$37,$P$10:$P$37)</f>
        <v>Charger</v>
      </c>
      <c r="J4548" t="s">
        <v>128</v>
      </c>
      <c r="K4548" t="s">
        <v>1740</v>
      </c>
      <c r="L4548">
        <v>1</v>
      </c>
    </row>
    <row r="4549" spans="1:12" x14ac:dyDescent="0.2">
      <c r="A4549" s="1" t="d">
        <v>2023-03-10</v>
      </c>
      <c r="B4549" s="45">
        <v>-1</v>
      </c>
      <c r="C4549" t="s">
        <v>77</v>
      </c>
      <c r="D4549" t="str">
        <f>_xlfn.XLOOKUP(Table2[[#This Row],[Patron Group]],$R$10:$R$24,$S$10:$S$24)</f>
        <v>Undergraduate</v>
      </c>
      <c r="E4549" s="1" t="d">
        <v>2023-03-10</v>
      </c>
      <c r="F4549" t="s">
        <v>1497</v>
      </c>
      <c r="G4549" t="s">
        <v>2265</v>
      </c>
      <c r="H4549" t="str">
        <f>_xlfn.XLOOKUP(Table2[[#This Row],[Unique BarCode]],$N$10:$N$37,$O$10:$O$37)</f>
        <v>IPHONE</v>
      </c>
      <c r="I4549" t="str">
        <f>_xlfn.XLOOKUP(Table2[[#This Row],[Unique BarCode]],$N$10:$N$37,$P$10:$P$37)</f>
        <v>Charger</v>
      </c>
      <c r="J4549" t="s">
        <v>8</v>
      </c>
      <c r="L4549">
        <v>1</v>
      </c>
    </row>
    <row r="4550" spans="1:12" x14ac:dyDescent="0.2">
      <c r="A4550" s="1" t="d">
        <v>2023-03-10</v>
      </c>
      <c r="B4550" s="45">
        <v>-1</v>
      </c>
      <c r="C4550" t="s">
        <v>77</v>
      </c>
      <c r="D4550" t="str">
        <f>_xlfn.XLOOKUP(Table2[[#This Row],[Patron Group]],$R$10:$R$24,$S$10:$S$24)</f>
        <v>Undergraduate</v>
      </c>
      <c r="E4550" s="1" t="d">
        <v>2023-03-10</v>
      </c>
      <c r="F4550" t="s">
        <v>433</v>
      </c>
      <c r="G4550" t="s">
        <v>2265</v>
      </c>
      <c r="H4550" t="str">
        <f>_xlfn.XLOOKUP(Table2[[#This Row],[Unique BarCode]],$N$10:$N$37,$O$10:$O$37)</f>
        <v>IPHONE</v>
      </c>
      <c r="I4550" t="str">
        <f>_xlfn.XLOOKUP(Table2[[#This Row],[Unique BarCode]],$N$10:$N$37,$P$10:$P$37)</f>
        <v>Charger</v>
      </c>
      <c r="J4550" t="s">
        <v>8</v>
      </c>
      <c r="K4550" t="s">
        <v>434</v>
      </c>
      <c r="L4550">
        <v>1</v>
      </c>
    </row>
    <row r="4551" spans="1:12" x14ac:dyDescent="0.2">
      <c r="A4551" s="1" t="d">
        <v>2023-03-10</v>
      </c>
      <c r="B4551" s="45">
        <v>-1</v>
      </c>
      <c r="C4551" t="s">
        <v>77</v>
      </c>
      <c r="D4551" t="str">
        <f>_xlfn.XLOOKUP(Table2[[#This Row],[Patron Group]],$R$10:$R$24,$S$10:$S$24)</f>
        <v>Undergraduate</v>
      </c>
      <c r="E4551" s="1" t="d">
        <v>2023-03-10</v>
      </c>
      <c r="F4551" t="s">
        <v>1967</v>
      </c>
      <c r="G4551" t="s">
        <v>2268</v>
      </c>
      <c r="H4551" t="str">
        <f>_xlfn.XLOOKUP(Table2[[#This Row],[Unique BarCode]],$N$10:$N$37,$O$10:$O$37)</f>
        <v>MACCHRG</v>
      </c>
      <c r="I4551" t="str">
        <f>_xlfn.XLOOKUP(Table2[[#This Row],[Unique BarCode]],$N$10:$N$37,$P$10:$P$37)</f>
        <v>Charger</v>
      </c>
      <c r="J4551" t="s">
        <v>68</v>
      </c>
      <c r="K4551" t="s">
        <v>1968</v>
      </c>
      <c r="L4551">
        <v>1</v>
      </c>
    </row>
    <row r="4552" spans="1:12" x14ac:dyDescent="0.2">
      <c r="A4552" s="1" t="d">
        <v>2023-03-10</v>
      </c>
      <c r="B4552" s="45">
        <v>-1</v>
      </c>
      <c r="C4552" t="s">
        <v>77</v>
      </c>
      <c r="D4552" t="str">
        <f>_xlfn.XLOOKUP(Table2[[#This Row],[Patron Group]],$R$10:$R$24,$S$10:$S$24)</f>
        <v>Undergraduate</v>
      </c>
      <c r="E4552" s="1" t="d">
        <v>2023-03-10</v>
      </c>
      <c r="F4552" t="s">
        <v>1688</v>
      </c>
      <c r="G4552" t="s">
        <v>2296</v>
      </c>
      <c r="H4552" t="str">
        <f>_xlfn.XLOOKUP(Table2[[#This Row],[Unique BarCode]],$N$10:$N$37,$O$10:$O$37)</f>
        <v>MACUSBC</v>
      </c>
      <c r="I4552" t="str">
        <f>_xlfn.XLOOKUP(Table2[[#This Row],[Unique BarCode]],$N$10:$N$37,$P$10:$P$37)</f>
        <v>Charger</v>
      </c>
      <c r="J4552" t="s">
        <v>8</v>
      </c>
      <c r="K4552" t="s">
        <v>225</v>
      </c>
      <c r="L4552">
        <v>1</v>
      </c>
    </row>
    <row r="4553" spans="1:12" x14ac:dyDescent="0.2">
      <c r="A4553" s="1" t="d">
        <v>2023-03-10</v>
      </c>
      <c r="B4553" s="45">
        <v>-1</v>
      </c>
      <c r="C4553" t="s">
        <v>77</v>
      </c>
      <c r="D4553" t="str">
        <f>_xlfn.XLOOKUP(Table2[[#This Row],[Patron Group]],$R$10:$R$24,$S$10:$S$24)</f>
        <v>Undergraduate</v>
      </c>
      <c r="E4553" s="1" t="d">
        <v>2023-03-10</v>
      </c>
      <c r="F4553" t="s">
        <v>1651</v>
      </c>
      <c r="G4553" t="s">
        <v>2296</v>
      </c>
      <c r="H4553" t="str">
        <f>_xlfn.XLOOKUP(Table2[[#This Row],[Unique BarCode]],$N$10:$N$37,$O$10:$O$37)</f>
        <v>MACUSBC</v>
      </c>
      <c r="I4553" t="str">
        <f>_xlfn.XLOOKUP(Table2[[#This Row],[Unique BarCode]],$N$10:$N$37,$P$10:$P$37)</f>
        <v>Charger</v>
      </c>
      <c r="J4553" t="s">
        <v>8</v>
      </c>
      <c r="K4553" t="s">
        <v>92</v>
      </c>
      <c r="L4553">
        <v>1</v>
      </c>
    </row>
    <row r="4554" spans="1:12" x14ac:dyDescent="0.2">
      <c r="A4554" s="1" t="d">
        <v>2023-03-10</v>
      </c>
      <c r="B4554" s="45">
        <v>-1</v>
      </c>
      <c r="C4554" t="s">
        <v>77</v>
      </c>
      <c r="D4554" t="str">
        <f>_xlfn.XLOOKUP(Table2[[#This Row],[Patron Group]],$R$10:$R$24,$S$10:$S$24)</f>
        <v>Undergraduate</v>
      </c>
      <c r="E4554" s="1" t="d">
        <v>2023-03-10</v>
      </c>
      <c r="F4554" t="s">
        <v>1634</v>
      </c>
      <c r="G4554" t="s">
        <v>2296</v>
      </c>
      <c r="H4554" t="str">
        <f>_xlfn.XLOOKUP(Table2[[#This Row],[Unique BarCode]],$N$10:$N$37,$O$10:$O$37)</f>
        <v>MACUSBC</v>
      </c>
      <c r="I4554" t="str">
        <f>_xlfn.XLOOKUP(Table2[[#This Row],[Unique BarCode]],$N$10:$N$37,$P$10:$P$37)</f>
        <v>Charger</v>
      </c>
      <c r="J4554" t="s">
        <v>8</v>
      </c>
      <c r="K4554" t="s">
        <v>38</v>
      </c>
      <c r="L4554">
        <v>1</v>
      </c>
    </row>
    <row r="4555" spans="1:12" x14ac:dyDescent="0.2">
      <c r="A4555" s="1" t="d">
        <v>2023-03-10</v>
      </c>
      <c r="B4555" s="45">
        <v>-1</v>
      </c>
      <c r="C4555" t="s">
        <v>77</v>
      </c>
      <c r="D4555" t="str">
        <f>_xlfn.XLOOKUP(Table2[[#This Row],[Patron Group]],$R$10:$R$24,$S$10:$S$24)</f>
        <v>Undergraduate</v>
      </c>
      <c r="E4555" s="1" t="d">
        <v>2023-03-10</v>
      </c>
      <c r="F4555" t="s">
        <v>1652</v>
      </c>
      <c r="G4555" t="s">
        <v>2296</v>
      </c>
      <c r="H4555" t="str">
        <f>_xlfn.XLOOKUP(Table2[[#This Row],[Unique BarCode]],$N$10:$N$37,$O$10:$O$37)</f>
        <v>MACUSBC</v>
      </c>
      <c r="I4555" t="str">
        <f>_xlfn.XLOOKUP(Table2[[#This Row],[Unique BarCode]],$N$10:$N$37,$P$10:$P$37)</f>
        <v>Charger</v>
      </c>
      <c r="J4555" t="s">
        <v>8</v>
      </c>
      <c r="K4555" t="s">
        <v>40</v>
      </c>
      <c r="L4555">
        <v>1</v>
      </c>
    </row>
    <row r="4556" spans="1:12" x14ac:dyDescent="0.2">
      <c r="A4556" s="1" t="d">
        <v>2023-03-10</v>
      </c>
      <c r="B4556" s="45">
        <v>-1</v>
      </c>
      <c r="C4556" t="s">
        <v>77</v>
      </c>
      <c r="D4556" t="str">
        <f>_xlfn.XLOOKUP(Table2[[#This Row],[Patron Group]],$R$10:$R$24,$S$10:$S$24)</f>
        <v>Undergraduate</v>
      </c>
      <c r="E4556" s="1" t="d">
        <v>2023-03-10</v>
      </c>
      <c r="F4556" t="s">
        <v>1204</v>
      </c>
      <c r="G4556" t="s">
        <v>2271</v>
      </c>
      <c r="H4556" t="str">
        <f>_xlfn.XLOOKUP(Table2[[#This Row],[Unique BarCode]],$N$10:$N$37,$O$10:$O$37)</f>
        <v>OMNI</v>
      </c>
      <c r="I4556" t="str">
        <f>_xlfn.XLOOKUP(Table2[[#This Row],[Unique BarCode]],$N$10:$N$37,$P$10:$P$37)</f>
        <v>Charger</v>
      </c>
      <c r="J4556" t="s">
        <v>49</v>
      </c>
      <c r="K4556" t="s">
        <v>1205</v>
      </c>
      <c r="L4556">
        <v>1</v>
      </c>
    </row>
    <row r="4557" spans="1:12" x14ac:dyDescent="0.2">
      <c r="A4557" s="1" t="d">
        <v>2023-03-10</v>
      </c>
      <c r="B4557" s="45">
        <v>-1</v>
      </c>
      <c r="C4557" t="s">
        <v>77</v>
      </c>
      <c r="D4557" t="str">
        <f>_xlfn.XLOOKUP(Table2[[#This Row],[Patron Group]],$R$10:$R$24,$S$10:$S$24)</f>
        <v>Undergraduate</v>
      </c>
      <c r="E4557" s="1" t="d">
        <v>2023-03-10</v>
      </c>
      <c r="F4557" t="s">
        <v>272</v>
      </c>
      <c r="G4557" t="s">
        <v>2272</v>
      </c>
      <c r="H4557" t="str">
        <f>_xlfn.XLOOKUP(Table2[[#This Row],[Unique BarCode]],$N$10:$N$37,$O$10:$O$37)</f>
        <v>WALLADPT</v>
      </c>
      <c r="I4557" t="str">
        <f>_xlfn.XLOOKUP(Table2[[#This Row],[Unique BarCode]],$N$10:$N$37,$P$10:$P$37)</f>
        <v>Charger</v>
      </c>
      <c r="J4557" t="s">
        <v>49</v>
      </c>
      <c r="K4557" t="s">
        <v>273</v>
      </c>
      <c r="L4557">
        <v>1</v>
      </c>
    </row>
    <row r="4558" spans="1:12" x14ac:dyDescent="0.2">
      <c r="A4558" s="1" t="d">
        <v>2023-03-10</v>
      </c>
      <c r="B4558" s="45">
        <v>-1</v>
      </c>
      <c r="C4558" t="s">
        <v>77</v>
      </c>
      <c r="D4558" t="str">
        <f>_xlfn.XLOOKUP(Table2[[#This Row],[Patron Group]],$R$10:$R$24,$S$10:$S$24)</f>
        <v>Undergraduate</v>
      </c>
      <c r="E4558" s="1" t="d">
        <v>2023-03-10</v>
      </c>
      <c r="F4558" t="s">
        <v>1263</v>
      </c>
      <c r="G4558" t="s">
        <v>2272</v>
      </c>
      <c r="H4558" t="str">
        <f>_xlfn.XLOOKUP(Table2[[#This Row],[Unique BarCode]],$N$10:$N$37,$O$10:$O$37)</f>
        <v>WALLADPT</v>
      </c>
      <c r="I4558" t="str">
        <f>_xlfn.XLOOKUP(Table2[[#This Row],[Unique BarCode]],$N$10:$N$37,$P$10:$P$37)</f>
        <v>Charger</v>
      </c>
      <c r="J4558" t="s">
        <v>49</v>
      </c>
      <c r="K4558" t="s">
        <v>1264</v>
      </c>
      <c r="L4558">
        <v>1</v>
      </c>
    </row>
    <row r="4559" spans="1:12" x14ac:dyDescent="0.2">
      <c r="A4559" s="1" t="d">
        <v>2023-03-10</v>
      </c>
      <c r="B4559" s="45">
        <v>-1</v>
      </c>
      <c r="C4559" t="s">
        <v>77</v>
      </c>
      <c r="D4559" t="str">
        <f>_xlfn.XLOOKUP(Table2[[#This Row],[Patron Group]],$R$10:$R$24,$S$10:$S$24)</f>
        <v>Undergraduate</v>
      </c>
      <c r="E4559" s="1" t="d">
        <v>2023-03-10</v>
      </c>
      <c r="F4559" t="s">
        <v>43</v>
      </c>
      <c r="G4559" t="s">
        <v>2272</v>
      </c>
      <c r="H4559" t="str">
        <f>_xlfn.XLOOKUP(Table2[[#This Row],[Unique BarCode]],$N$10:$N$37,$O$10:$O$37)</f>
        <v>WALLADPT</v>
      </c>
      <c r="I4559" t="str">
        <f>_xlfn.XLOOKUP(Table2[[#This Row],[Unique BarCode]],$N$10:$N$37,$P$10:$P$37)</f>
        <v>Charger</v>
      </c>
      <c r="J4559" t="s">
        <v>8</v>
      </c>
      <c r="K4559" t="s">
        <v>44</v>
      </c>
      <c r="L4559">
        <v>1</v>
      </c>
    </row>
    <row r="4560" spans="1:12" x14ac:dyDescent="0.2">
      <c r="A4560" s="1" t="d">
        <v>2023-03-10</v>
      </c>
      <c r="B4560" s="45">
        <v>-1</v>
      </c>
      <c r="C4560" t="s">
        <v>77</v>
      </c>
      <c r="D4560" t="str">
        <f>_xlfn.XLOOKUP(Table2[[#This Row],[Patron Group]],$R$10:$R$24,$S$10:$S$24)</f>
        <v>Undergraduate</v>
      </c>
      <c r="E4560" s="1" t="d">
        <v>2023-03-10</v>
      </c>
      <c r="F4560" t="s">
        <v>1390</v>
      </c>
      <c r="G4560" t="s">
        <v>2272</v>
      </c>
      <c r="H4560" t="str">
        <f>_xlfn.XLOOKUP(Table2[[#This Row],[Unique BarCode]],$N$10:$N$37,$O$10:$O$37)</f>
        <v>WALLADPT</v>
      </c>
      <c r="I4560" t="str">
        <f>_xlfn.XLOOKUP(Table2[[#This Row],[Unique BarCode]],$N$10:$N$37,$P$10:$P$37)</f>
        <v>Charger</v>
      </c>
      <c r="J4560" t="s">
        <v>8</v>
      </c>
      <c r="K4560" t="s">
        <v>1391</v>
      </c>
      <c r="L4560">
        <v>1</v>
      </c>
    </row>
    <row r="4561" spans="1:12" x14ac:dyDescent="0.2">
      <c r="A4561" s="1" t="d">
        <v>2023-03-10</v>
      </c>
      <c r="B4561" s="45">
        <v>-1</v>
      </c>
      <c r="C4561" t="s">
        <v>77</v>
      </c>
      <c r="D4561" t="str">
        <f>_xlfn.XLOOKUP(Table2[[#This Row],[Patron Group]],$R$10:$R$24,$S$10:$S$24)</f>
        <v>Undergraduate</v>
      </c>
      <c r="E4561" s="1" t="d">
        <v>2023-03-10</v>
      </c>
      <c r="F4561" t="s">
        <v>1326</v>
      </c>
      <c r="G4561" t="s">
        <v>2272</v>
      </c>
      <c r="H4561" t="str">
        <f>_xlfn.XLOOKUP(Table2[[#This Row],[Unique BarCode]],$N$10:$N$37,$O$10:$O$37)</f>
        <v>WALLADPT</v>
      </c>
      <c r="I4561" t="str">
        <f>_xlfn.XLOOKUP(Table2[[#This Row],[Unique BarCode]],$N$10:$N$37,$P$10:$P$37)</f>
        <v>Charger</v>
      </c>
      <c r="J4561" t="s">
        <v>8</v>
      </c>
      <c r="K4561" t="s">
        <v>1327</v>
      </c>
      <c r="L4561">
        <v>1</v>
      </c>
    </row>
    <row r="4562" spans="1:12" x14ac:dyDescent="0.2">
      <c r="A4562" s="1" t="d">
        <v>2023-03-10</v>
      </c>
      <c r="B4562" s="45">
        <v>-1</v>
      </c>
      <c r="C4562" t="s">
        <v>77</v>
      </c>
      <c r="D4562" t="str">
        <f>_xlfn.XLOOKUP(Table2[[#This Row],[Patron Group]],$R$10:$R$24,$S$10:$S$24)</f>
        <v>Undergraduate</v>
      </c>
      <c r="E4562" s="1" t="d">
        <v>2023-03-10</v>
      </c>
      <c r="F4562" t="s">
        <v>47</v>
      </c>
      <c r="G4562" t="s">
        <v>2272</v>
      </c>
      <c r="H4562" t="str">
        <f>_xlfn.XLOOKUP(Table2[[#This Row],[Unique BarCode]],$N$10:$N$37,$O$10:$O$37)</f>
        <v>WALLADPT</v>
      </c>
      <c r="I4562" t="str">
        <f>_xlfn.XLOOKUP(Table2[[#This Row],[Unique BarCode]],$N$10:$N$37,$P$10:$P$37)</f>
        <v>Charger</v>
      </c>
      <c r="J4562" t="s">
        <v>8</v>
      </c>
      <c r="L4562">
        <v>1</v>
      </c>
    </row>
    <row r="4563" spans="1:12" x14ac:dyDescent="0.2">
      <c r="A4563" s="1" t="d">
        <v>2023-03-10</v>
      </c>
      <c r="B4563" s="45">
        <v>-1</v>
      </c>
      <c r="C4563" t="s">
        <v>77</v>
      </c>
      <c r="D4563" t="str">
        <f>_xlfn.XLOOKUP(Table2[[#This Row],[Patron Group]],$R$10:$R$24,$S$10:$S$24)</f>
        <v>Undergraduate</v>
      </c>
      <c r="E4563" s="1" t="d">
        <v>2023-03-10</v>
      </c>
      <c r="F4563" t="s">
        <v>95</v>
      </c>
      <c r="G4563" t="s">
        <v>2272</v>
      </c>
      <c r="H4563" t="str">
        <f>_xlfn.XLOOKUP(Table2[[#This Row],[Unique BarCode]],$N$10:$N$37,$O$10:$O$37)</f>
        <v>WALLADPT</v>
      </c>
      <c r="I4563" t="str">
        <f>_xlfn.XLOOKUP(Table2[[#This Row],[Unique BarCode]],$N$10:$N$37,$P$10:$P$37)</f>
        <v>Charger</v>
      </c>
      <c r="J4563" t="s">
        <v>8</v>
      </c>
      <c r="L4563">
        <v>1</v>
      </c>
    </row>
    <row r="4564" spans="1:12" x14ac:dyDescent="0.2">
      <c r="A4564" s="1" t="d">
        <v>2023-03-10</v>
      </c>
      <c r="B4564" s="45">
        <v>-1</v>
      </c>
      <c r="C4564" t="s">
        <v>77</v>
      </c>
      <c r="D4564" t="str">
        <f>_xlfn.XLOOKUP(Table2[[#This Row],[Patron Group]],$R$10:$R$24,$S$10:$S$24)</f>
        <v>Undergraduate</v>
      </c>
      <c r="E4564" s="1" t="d">
        <v>2023-03-13</v>
      </c>
      <c r="F4564" t="s">
        <v>1585</v>
      </c>
      <c r="G4564" t="s">
        <v>2276</v>
      </c>
      <c r="H4564" t="str">
        <f>_xlfn.XLOOKUP(Table2[[#This Row],[Unique BarCode]],$N$10:$N$37,$O$10:$O$37)</f>
        <v>CALC</v>
      </c>
      <c r="I4564" t="str">
        <f>_xlfn.XLOOKUP(Table2[[#This Row],[Unique BarCode]],$N$10:$N$37,$P$10:$P$37)</f>
        <v>Accessory</v>
      </c>
      <c r="J4564" t="s">
        <v>49</v>
      </c>
      <c r="L4564">
        <v>1</v>
      </c>
    </row>
    <row r="4565" spans="1:12" x14ac:dyDescent="0.2">
      <c r="A4565" s="1" t="d">
        <v>2023-03-10</v>
      </c>
      <c r="B4565" s="45">
        <v>-1</v>
      </c>
      <c r="C4565" t="s">
        <v>77</v>
      </c>
      <c r="D4565" t="str">
        <f>_xlfn.XLOOKUP(Table2[[#This Row],[Patron Group]],$R$10:$R$24,$S$10:$S$24)</f>
        <v>Undergraduate</v>
      </c>
      <c r="E4565" s="1" t="d">
        <v>2023-03-17</v>
      </c>
      <c r="F4565" t="s">
        <v>1356</v>
      </c>
      <c r="G4565" t="s">
        <v>2273</v>
      </c>
      <c r="H4565" t="str">
        <f>_xlfn.XLOOKUP(Table2[[#This Row],[Unique BarCode]],$N$10:$N$37,$O$10:$O$37)</f>
        <v>ChromeBook</v>
      </c>
      <c r="I4565" t="str">
        <f>_xlfn.XLOOKUP(Table2[[#This Row],[Unique BarCode]],$N$10:$N$37,$P$10:$P$37)</f>
        <v>Device</v>
      </c>
      <c r="J4565" t="s">
        <v>13</v>
      </c>
      <c r="K4565" t="s">
        <v>1357</v>
      </c>
      <c r="L4565">
        <v>1</v>
      </c>
    </row>
    <row r="4566" spans="1:12" x14ac:dyDescent="0.2">
      <c r="A4566" s="1" t="d">
        <v>2023-03-10</v>
      </c>
      <c r="B4566" s="45">
        <v>-1</v>
      </c>
      <c r="C4566" t="s">
        <v>77</v>
      </c>
      <c r="D4566" t="str">
        <f>_xlfn.XLOOKUP(Table2[[#This Row],[Patron Group]],$R$10:$R$24,$S$10:$S$24)</f>
        <v>Undergraduate</v>
      </c>
      <c r="E4566" s="1" t="d">
        <v>2023-03-17</v>
      </c>
      <c r="F4566" t="s">
        <v>53</v>
      </c>
      <c r="G4566" t="s">
        <v>2273</v>
      </c>
      <c r="H4566" t="str">
        <f>_xlfn.XLOOKUP(Table2[[#This Row],[Unique BarCode]],$N$10:$N$37,$O$10:$O$37)</f>
        <v>ChromeBook</v>
      </c>
      <c r="I4566" t="str">
        <f>_xlfn.XLOOKUP(Table2[[#This Row],[Unique BarCode]],$N$10:$N$37,$P$10:$P$37)</f>
        <v>Device</v>
      </c>
      <c r="J4566" t="s">
        <v>13</v>
      </c>
      <c r="K4566" t="s">
        <v>54</v>
      </c>
      <c r="L4566">
        <v>1</v>
      </c>
    </row>
    <row r="4567" spans="1:12" x14ac:dyDescent="0.2">
      <c r="A4567" s="1" t="d">
        <v>2023-03-10</v>
      </c>
      <c r="B4567" s="45">
        <v>-1</v>
      </c>
      <c r="C4567" t="s">
        <v>77</v>
      </c>
      <c r="D4567" t="str">
        <f>_xlfn.XLOOKUP(Table2[[#This Row],[Patron Group]],$R$10:$R$24,$S$10:$S$24)</f>
        <v>Undergraduate</v>
      </c>
      <c r="E4567" s="1" t="d">
        <v>2023-03-17</v>
      </c>
      <c r="F4567" t="s">
        <v>593</v>
      </c>
      <c r="G4567" t="s">
        <v>2273</v>
      </c>
      <c r="H4567" t="str">
        <f>_xlfn.XLOOKUP(Table2[[#This Row],[Unique BarCode]],$N$10:$N$37,$O$10:$O$37)</f>
        <v>ChromeBook</v>
      </c>
      <c r="I4567" t="str">
        <f>_xlfn.XLOOKUP(Table2[[#This Row],[Unique BarCode]],$N$10:$N$37,$P$10:$P$37)</f>
        <v>Device</v>
      </c>
      <c r="J4567" t="s">
        <v>49</v>
      </c>
      <c r="K4567" t="s">
        <v>594</v>
      </c>
      <c r="L4567">
        <v>1</v>
      </c>
    </row>
    <row r="4568" spans="1:12" x14ac:dyDescent="0.2">
      <c r="A4568" s="1" t="d">
        <v>2023-03-10</v>
      </c>
      <c r="B4568" s="45">
        <v>-1</v>
      </c>
      <c r="C4568" t="s">
        <v>77</v>
      </c>
      <c r="D4568" t="str">
        <f>_xlfn.XLOOKUP(Table2[[#This Row],[Patron Group]],$R$10:$R$24,$S$10:$S$24)</f>
        <v>Undergraduate</v>
      </c>
      <c r="E4568" s="1" t="d">
        <v>2023-03-17</v>
      </c>
      <c r="F4568" t="s">
        <v>1435</v>
      </c>
      <c r="G4568" t="s">
        <v>2274</v>
      </c>
      <c r="H4568" t="str">
        <f>_xlfn.XLOOKUP(Table2[[#This Row],[Unique BarCode]],$N$10:$N$37,$O$10:$O$37)</f>
        <v>MacBook</v>
      </c>
      <c r="I4568" t="str">
        <f>_xlfn.XLOOKUP(Table2[[#This Row],[Unique BarCode]],$N$10:$N$37,$P$10:$P$37)</f>
        <v>Device</v>
      </c>
      <c r="J4568" t="s">
        <v>8</v>
      </c>
      <c r="K4568" t="s">
        <v>1436</v>
      </c>
      <c r="L4568">
        <v>1</v>
      </c>
    </row>
    <row r="4569" spans="1:12" x14ac:dyDescent="0.2">
      <c r="A4569" s="1" t="d">
        <v>2023-03-10</v>
      </c>
      <c r="B4569" s="45">
        <v>-1</v>
      </c>
      <c r="C4569" t="s">
        <v>77</v>
      </c>
      <c r="D4569" t="str">
        <f>_xlfn.XLOOKUP(Table2[[#This Row],[Patron Group]],$R$10:$R$24,$S$10:$S$24)</f>
        <v>Undergraduate</v>
      </c>
      <c r="E4569" s="1" t="d">
        <v>2023-03-17</v>
      </c>
      <c r="F4569" t="s">
        <v>1487</v>
      </c>
      <c r="G4569" t="s">
        <v>2274</v>
      </c>
      <c r="H4569" t="str">
        <f>_xlfn.XLOOKUP(Table2[[#This Row],[Unique BarCode]],$N$10:$N$37,$O$10:$O$37)</f>
        <v>MacBook</v>
      </c>
      <c r="I4569" t="str">
        <f>_xlfn.XLOOKUP(Table2[[#This Row],[Unique BarCode]],$N$10:$N$37,$P$10:$P$37)</f>
        <v>Device</v>
      </c>
      <c r="J4569" t="s">
        <v>8</v>
      </c>
      <c r="K4569" t="s">
        <v>1487</v>
      </c>
      <c r="L4569">
        <v>1</v>
      </c>
    </row>
    <row r="4570" spans="1:12" x14ac:dyDescent="0.2">
      <c r="A4570" s="1" t="d">
        <v>2023-03-10</v>
      </c>
      <c r="B4570" s="45">
        <v>-1</v>
      </c>
      <c r="C4570" t="s">
        <v>77</v>
      </c>
      <c r="D4570" t="str">
        <f>_xlfn.XLOOKUP(Table2[[#This Row],[Patron Group]],$R$10:$R$24,$S$10:$S$24)</f>
        <v>Undergraduate</v>
      </c>
      <c r="E4570" s="1" t="d">
        <v>2023-03-23</v>
      </c>
      <c r="F4570" t="s">
        <v>1819</v>
      </c>
      <c r="G4570" t="s">
        <v>2263</v>
      </c>
      <c r="H4570" t="str">
        <f>_xlfn.XLOOKUP(Table2[[#This Row],[Unique BarCode]],$N$10:$N$37,$O$10:$O$37)</f>
        <v>HP Laptop</v>
      </c>
      <c r="I4570" t="str">
        <f>_xlfn.XLOOKUP(Table2[[#This Row],[Unique BarCode]],$N$10:$N$37,$P$10:$P$37)</f>
        <v>Device</v>
      </c>
      <c r="J4570" t="s">
        <v>8</v>
      </c>
      <c r="K4570" t="s">
        <v>972</v>
      </c>
      <c r="L4570">
        <v>1</v>
      </c>
    </row>
    <row r="4571" spans="1:12" x14ac:dyDescent="0.2">
      <c r="A4571" s="1" t="d">
        <v>2023-03-10</v>
      </c>
      <c r="B4571" s="45">
        <v>-1</v>
      </c>
      <c r="C4571" t="s">
        <v>77</v>
      </c>
      <c r="D4571" t="str">
        <f>_xlfn.XLOOKUP(Table2[[#This Row],[Patron Group]],$R$10:$R$24,$S$10:$S$24)</f>
        <v>Undergraduate</v>
      </c>
      <c r="E4571" s="1" t="d">
        <v>2023-03-24</v>
      </c>
      <c r="F4571" t="s">
        <v>1202</v>
      </c>
      <c r="G4571" t="s">
        <v>2263</v>
      </c>
      <c r="H4571" t="str">
        <f>_xlfn.XLOOKUP(Table2[[#This Row],[Unique BarCode]],$N$10:$N$37,$O$10:$O$37)</f>
        <v>HP Laptop</v>
      </c>
      <c r="I4571" t="str">
        <f>_xlfn.XLOOKUP(Table2[[#This Row],[Unique BarCode]],$N$10:$N$37,$P$10:$P$37)</f>
        <v>Device</v>
      </c>
      <c r="J4571" t="s">
        <v>8</v>
      </c>
      <c r="K4571" t="s">
        <v>1203</v>
      </c>
      <c r="L4571">
        <v>1</v>
      </c>
    </row>
    <row r="4572" spans="1:12" x14ac:dyDescent="0.2">
      <c r="A4572" s="1" t="d">
        <v>2023-03-10</v>
      </c>
      <c r="B4572" s="45">
        <v>5562254990006530</v>
      </c>
      <c r="C4572" t="s">
        <v>77</v>
      </c>
      <c r="D4572" t="str">
        <f>_xlfn.XLOOKUP(Table2[[#This Row],[Patron Group]],$R$10:$R$24,$S$10:$S$24)</f>
        <v>Undergraduate</v>
      </c>
      <c r="E4572" s="1" t="d">
        <v>2023-03-17</v>
      </c>
      <c r="F4572" t="s">
        <v>327</v>
      </c>
      <c r="G4572" t="s">
        <v>2263</v>
      </c>
      <c r="H4572" t="str">
        <f>_xlfn.XLOOKUP(Table2[[#This Row],[Unique BarCode]],$N$10:$N$37,$O$10:$O$37)</f>
        <v>HP Laptop</v>
      </c>
      <c r="I4572" t="str">
        <f>_xlfn.XLOOKUP(Table2[[#This Row],[Unique BarCode]],$N$10:$N$37,$P$10:$P$37)</f>
        <v>Device</v>
      </c>
      <c r="J4572" t="s">
        <v>8</v>
      </c>
      <c r="K4572" t="s">
        <v>328</v>
      </c>
      <c r="L4572">
        <v>1</v>
      </c>
    </row>
    <row r="4573" spans="1:12" x14ac:dyDescent="0.2">
      <c r="A4573" s="1" t="d">
        <v>2023-03-10</v>
      </c>
      <c r="B4573" s="45">
        <v>6201829710006530</v>
      </c>
      <c r="C4573" t="s">
        <v>77</v>
      </c>
      <c r="D4573" t="str">
        <f>_xlfn.XLOOKUP(Table2[[#This Row],[Patron Group]],$R$10:$R$24,$S$10:$S$24)</f>
        <v>Undergraduate</v>
      </c>
      <c r="E4573" s="1" t="d">
        <v>2023-03-24</v>
      </c>
      <c r="F4573" t="s">
        <v>1845</v>
      </c>
      <c r="G4573" t="s">
        <v>2274</v>
      </c>
      <c r="H4573" t="str">
        <f>_xlfn.XLOOKUP(Table2[[#This Row],[Unique BarCode]],$N$10:$N$37,$O$10:$O$37)</f>
        <v>MacBook</v>
      </c>
      <c r="I4573" t="str">
        <f>_xlfn.XLOOKUP(Table2[[#This Row],[Unique BarCode]],$N$10:$N$37,$P$10:$P$37)</f>
        <v>Device</v>
      </c>
      <c r="J4573" t="s">
        <v>8</v>
      </c>
      <c r="K4573" t="s">
        <v>1846</v>
      </c>
      <c r="L4573">
        <v>1</v>
      </c>
    </row>
    <row r="4574" spans="1:12" x14ac:dyDescent="0.2">
      <c r="A4574" s="1" t="d">
        <v>2023-03-10</v>
      </c>
      <c r="B4574" s="45">
        <v>9401733390006530</v>
      </c>
      <c r="C4574" t="s">
        <v>77</v>
      </c>
      <c r="D4574" t="str">
        <f>_xlfn.XLOOKUP(Table2[[#This Row],[Patron Group]],$R$10:$R$24,$S$10:$S$24)</f>
        <v>Undergraduate</v>
      </c>
      <c r="E4574" s="1" t="d">
        <v>2023-03-17</v>
      </c>
      <c r="F4574" t="s">
        <v>2084</v>
      </c>
      <c r="G4574" t="s">
        <v>2275</v>
      </c>
      <c r="H4574" t="str">
        <f>_xlfn.XLOOKUP(Table2[[#This Row],[Unique BarCode]],$N$10:$N$37,$O$10:$O$37)</f>
        <v>iPad</v>
      </c>
      <c r="I4574" t="str">
        <f>_xlfn.XLOOKUP(Table2[[#This Row],[Unique BarCode]],$N$10:$N$37,$P$10:$P$37)</f>
        <v>Device</v>
      </c>
      <c r="J4574" t="s">
        <v>8</v>
      </c>
      <c r="K4574" t="s">
        <v>2085</v>
      </c>
      <c r="L4574">
        <v>1</v>
      </c>
    </row>
    <row r="4575" spans="1:12" x14ac:dyDescent="0.2">
      <c r="A4575" s="1" t="d">
        <v>2023-03-11</v>
      </c>
      <c r="B4575" s="45">
        <v>-1</v>
      </c>
      <c r="C4575" t="s">
        <v>20</v>
      </c>
      <c r="D4575" t="str">
        <f>_xlfn.XLOOKUP(Table2[[#This Row],[Patron Group]],$R$10:$R$24,$S$10:$S$24)</f>
        <v>Graduate</v>
      </c>
      <c r="E4575" s="1" t="d">
        <v>2023-03-11</v>
      </c>
      <c r="F4575" t="s">
        <v>222</v>
      </c>
      <c r="G4575" t="s">
        <v>2265</v>
      </c>
      <c r="H4575" t="str">
        <f>_xlfn.XLOOKUP(Table2[[#This Row],[Unique BarCode]],$N$10:$N$37,$O$10:$O$37)</f>
        <v>IPHONE</v>
      </c>
      <c r="I4575" t="str">
        <f>_xlfn.XLOOKUP(Table2[[#This Row],[Unique BarCode]],$N$10:$N$37,$P$10:$P$37)</f>
        <v>Charger</v>
      </c>
      <c r="J4575" t="s">
        <v>13</v>
      </c>
      <c r="K4575" t="s">
        <v>223</v>
      </c>
      <c r="L4575">
        <v>1</v>
      </c>
    </row>
    <row r="4576" spans="1:12" x14ac:dyDescent="0.2">
      <c r="A4576" s="1" t="d">
        <v>2023-03-11</v>
      </c>
      <c r="B4576" s="45">
        <v>-1</v>
      </c>
      <c r="C4576" t="s">
        <v>20</v>
      </c>
      <c r="D4576" t="str">
        <f>_xlfn.XLOOKUP(Table2[[#This Row],[Patron Group]],$R$10:$R$24,$S$10:$S$24)</f>
        <v>Graduate</v>
      </c>
      <c r="E4576" s="1" t="d">
        <v>2023-03-11</v>
      </c>
      <c r="F4576" t="s">
        <v>12</v>
      </c>
      <c r="G4576" t="s">
        <v>2265</v>
      </c>
      <c r="H4576" t="str">
        <f>_xlfn.XLOOKUP(Table2[[#This Row],[Unique BarCode]],$N$10:$N$37,$O$10:$O$37)</f>
        <v>IPHONE</v>
      </c>
      <c r="I4576" t="str">
        <f>_xlfn.XLOOKUP(Table2[[#This Row],[Unique BarCode]],$N$10:$N$37,$P$10:$P$37)</f>
        <v>Charger</v>
      </c>
      <c r="J4576" t="s">
        <v>13</v>
      </c>
      <c r="K4576" t="s">
        <v>14</v>
      </c>
      <c r="L4576">
        <v>1</v>
      </c>
    </row>
    <row r="4577" spans="1:12" x14ac:dyDescent="0.2">
      <c r="A4577" s="1" t="d">
        <v>2023-03-11</v>
      </c>
      <c r="B4577" s="45">
        <v>-1</v>
      </c>
      <c r="C4577" t="s">
        <v>20</v>
      </c>
      <c r="D4577" t="str">
        <f>_xlfn.XLOOKUP(Table2[[#This Row],[Patron Group]],$R$10:$R$24,$S$10:$S$24)</f>
        <v>Graduate</v>
      </c>
      <c r="E4577" s="1" t="d">
        <v>2023-03-11</v>
      </c>
      <c r="F4577" t="s">
        <v>1324</v>
      </c>
      <c r="G4577" t="s">
        <v>2272</v>
      </c>
      <c r="H4577" t="str">
        <f>_xlfn.XLOOKUP(Table2[[#This Row],[Unique BarCode]],$N$10:$N$37,$O$10:$O$37)</f>
        <v>WALLADPT</v>
      </c>
      <c r="I4577" t="str">
        <f>_xlfn.XLOOKUP(Table2[[#This Row],[Unique BarCode]],$N$10:$N$37,$P$10:$P$37)</f>
        <v>Charger</v>
      </c>
      <c r="J4577" t="s">
        <v>13</v>
      </c>
      <c r="K4577" t="s">
        <v>1325</v>
      </c>
      <c r="L4577">
        <v>1</v>
      </c>
    </row>
    <row r="4578" spans="1:12" x14ac:dyDescent="0.2">
      <c r="A4578" s="1" t="d">
        <v>2023-03-11</v>
      </c>
      <c r="B4578" s="45">
        <v>-1</v>
      </c>
      <c r="C4578" t="s">
        <v>20</v>
      </c>
      <c r="D4578" t="str">
        <f>_xlfn.XLOOKUP(Table2[[#This Row],[Patron Group]],$R$10:$R$24,$S$10:$S$24)</f>
        <v>Graduate</v>
      </c>
      <c r="E4578" s="1" t="d">
        <v>2023-03-11</v>
      </c>
      <c r="F4578" t="s">
        <v>1442</v>
      </c>
      <c r="G4578" t="s">
        <v>2272</v>
      </c>
      <c r="H4578" t="str">
        <f>_xlfn.XLOOKUP(Table2[[#This Row],[Unique BarCode]],$N$10:$N$37,$O$10:$O$37)</f>
        <v>WALLADPT</v>
      </c>
      <c r="I4578" t="str">
        <f>_xlfn.XLOOKUP(Table2[[#This Row],[Unique BarCode]],$N$10:$N$37,$P$10:$P$37)</f>
        <v>Charger</v>
      </c>
      <c r="J4578" t="s">
        <v>13</v>
      </c>
      <c r="K4578" t="s">
        <v>1443</v>
      </c>
      <c r="L4578">
        <v>1</v>
      </c>
    </row>
    <row r="4579" spans="1:12" x14ac:dyDescent="0.2">
      <c r="A4579" s="1" t="d">
        <v>2023-03-11</v>
      </c>
      <c r="B4579" s="45">
        <v>-1</v>
      </c>
      <c r="C4579" t="s">
        <v>20</v>
      </c>
      <c r="D4579" t="str">
        <f>_xlfn.XLOOKUP(Table2[[#This Row],[Patron Group]],$R$10:$R$24,$S$10:$S$24)</f>
        <v>Graduate</v>
      </c>
      <c r="E4579" s="1" t="d">
        <v>2023-03-18</v>
      </c>
      <c r="F4579" t="s">
        <v>1332</v>
      </c>
      <c r="G4579" t="s">
        <v>2274</v>
      </c>
      <c r="H4579" t="str">
        <f>_xlfn.XLOOKUP(Table2[[#This Row],[Unique BarCode]],$N$10:$N$37,$O$10:$O$37)</f>
        <v>MacBook</v>
      </c>
      <c r="I4579" t="str">
        <f>_xlfn.XLOOKUP(Table2[[#This Row],[Unique BarCode]],$N$10:$N$37,$P$10:$P$37)</f>
        <v>Device</v>
      </c>
      <c r="J4579" t="s">
        <v>8</v>
      </c>
      <c r="K4579" t="s">
        <v>1333</v>
      </c>
      <c r="L4579">
        <v>1</v>
      </c>
    </row>
    <row r="4580" spans="1:12" x14ac:dyDescent="0.2">
      <c r="A4580" s="1" t="d">
        <v>2023-03-11</v>
      </c>
      <c r="B4580" s="45">
        <v>-1</v>
      </c>
      <c r="C4580" t="s">
        <v>77</v>
      </c>
      <c r="D4580" t="str">
        <f>_xlfn.XLOOKUP(Table2[[#This Row],[Patron Group]],$R$10:$R$24,$S$10:$S$24)</f>
        <v>Undergraduate</v>
      </c>
      <c r="E4580" s="1" t="d">
        <v>2023-03-11</v>
      </c>
      <c r="F4580" t="s">
        <v>266</v>
      </c>
      <c r="G4580" t="s">
        <v>2265</v>
      </c>
      <c r="H4580" t="str">
        <f>_xlfn.XLOOKUP(Table2[[#This Row],[Unique BarCode]],$N$10:$N$37,$O$10:$O$37)</f>
        <v>IPHONE</v>
      </c>
      <c r="I4580" t="str">
        <f>_xlfn.XLOOKUP(Table2[[#This Row],[Unique BarCode]],$N$10:$N$37,$P$10:$P$37)</f>
        <v>Charger</v>
      </c>
      <c r="J4580" t="s">
        <v>8</v>
      </c>
      <c r="L4580">
        <v>1</v>
      </c>
    </row>
    <row r="4581" spans="1:12" x14ac:dyDescent="0.2">
      <c r="A4581" s="1" t="d">
        <v>2023-03-11</v>
      </c>
      <c r="B4581" s="45">
        <v>-1</v>
      </c>
      <c r="C4581" t="s">
        <v>77</v>
      </c>
      <c r="D4581" t="str">
        <f>_xlfn.XLOOKUP(Table2[[#This Row],[Patron Group]],$R$10:$R$24,$S$10:$S$24)</f>
        <v>Undergraduate</v>
      </c>
      <c r="E4581" s="1" t="d">
        <v>2023-03-11</v>
      </c>
      <c r="F4581" t="s">
        <v>1750</v>
      </c>
      <c r="G4581" t="s">
        <v>2296</v>
      </c>
      <c r="H4581" t="str">
        <f>_xlfn.XLOOKUP(Table2[[#This Row],[Unique BarCode]],$N$10:$N$37,$O$10:$O$37)</f>
        <v>MACUSBC</v>
      </c>
      <c r="I4581" t="str">
        <f>_xlfn.XLOOKUP(Table2[[#This Row],[Unique BarCode]],$N$10:$N$37,$P$10:$P$37)</f>
        <v>Charger</v>
      </c>
      <c r="J4581" t="s">
        <v>128</v>
      </c>
      <c r="K4581" t="s">
        <v>439</v>
      </c>
      <c r="L4581">
        <v>1</v>
      </c>
    </row>
    <row r="4582" spans="1:12" x14ac:dyDescent="0.2">
      <c r="A4582" s="1" t="d">
        <v>2023-03-11</v>
      </c>
      <c r="B4582" s="45">
        <v>-1</v>
      </c>
      <c r="C4582" t="s">
        <v>77</v>
      </c>
      <c r="D4582" t="str">
        <f>_xlfn.XLOOKUP(Table2[[#This Row],[Patron Group]],$R$10:$R$24,$S$10:$S$24)</f>
        <v>Undergraduate</v>
      </c>
      <c r="E4582" s="1" t="d">
        <v>2023-03-11</v>
      </c>
      <c r="F4582" t="s">
        <v>1633</v>
      </c>
      <c r="G4582" t="s">
        <v>2296</v>
      </c>
      <c r="H4582" t="str">
        <f>_xlfn.XLOOKUP(Table2[[#This Row],[Unique BarCode]],$N$10:$N$37,$O$10:$O$37)</f>
        <v>MACUSBC</v>
      </c>
      <c r="I4582" t="str">
        <f>_xlfn.XLOOKUP(Table2[[#This Row],[Unique BarCode]],$N$10:$N$37,$P$10:$P$37)</f>
        <v>Charger</v>
      </c>
      <c r="J4582" t="s">
        <v>8</v>
      </c>
      <c r="K4582" t="s">
        <v>844</v>
      </c>
      <c r="L4582">
        <v>1</v>
      </c>
    </row>
    <row r="4583" spans="1:12" x14ac:dyDescent="0.2">
      <c r="A4583" s="1" t="d">
        <v>2023-03-11</v>
      </c>
      <c r="B4583" s="45">
        <v>-1</v>
      </c>
      <c r="C4583" t="s">
        <v>77</v>
      </c>
      <c r="D4583" t="str">
        <f>_xlfn.XLOOKUP(Table2[[#This Row],[Patron Group]],$R$10:$R$24,$S$10:$S$24)</f>
        <v>Undergraduate</v>
      </c>
      <c r="E4583" s="1" t="d">
        <v>2023-03-18</v>
      </c>
      <c r="F4583" t="s">
        <v>1395</v>
      </c>
      <c r="G4583" t="s">
        <v>2273</v>
      </c>
      <c r="H4583" t="str">
        <f>_xlfn.XLOOKUP(Table2[[#This Row],[Unique BarCode]],$N$10:$N$37,$O$10:$O$37)</f>
        <v>ChromeBook</v>
      </c>
      <c r="I4583" t="str">
        <f>_xlfn.XLOOKUP(Table2[[#This Row],[Unique BarCode]],$N$10:$N$37,$P$10:$P$37)</f>
        <v>Device</v>
      </c>
      <c r="J4583" t="s">
        <v>13</v>
      </c>
      <c r="K4583" t="s">
        <v>1396</v>
      </c>
      <c r="L4583">
        <v>1</v>
      </c>
    </row>
    <row r="4584" spans="1:12" x14ac:dyDescent="0.2">
      <c r="A4584" s="1" t="d">
        <v>2023-03-11</v>
      </c>
      <c r="B4584" s="45">
        <v>-1</v>
      </c>
      <c r="C4584" t="s">
        <v>77</v>
      </c>
      <c r="D4584" t="str">
        <f>_xlfn.XLOOKUP(Table2[[#This Row],[Patron Group]],$R$10:$R$24,$S$10:$S$24)</f>
        <v>Undergraduate</v>
      </c>
      <c r="E4584" s="1" t="d">
        <v>2023-03-18</v>
      </c>
      <c r="F4584" t="s">
        <v>1332</v>
      </c>
      <c r="G4584" t="s">
        <v>2274</v>
      </c>
      <c r="H4584" t="str">
        <f>_xlfn.XLOOKUP(Table2[[#This Row],[Unique BarCode]],$N$10:$N$37,$O$10:$O$37)</f>
        <v>MacBook</v>
      </c>
      <c r="I4584" t="str">
        <f>_xlfn.XLOOKUP(Table2[[#This Row],[Unique BarCode]],$N$10:$N$37,$P$10:$P$37)</f>
        <v>Device</v>
      </c>
      <c r="J4584" t="s">
        <v>8</v>
      </c>
      <c r="K4584" t="s">
        <v>1333</v>
      </c>
      <c r="L4584">
        <v>1</v>
      </c>
    </row>
    <row r="4585" spans="1:12" x14ac:dyDescent="0.2">
      <c r="A4585" s="1" t="d">
        <v>2023-03-11</v>
      </c>
      <c r="B4585" s="45">
        <v>-1</v>
      </c>
      <c r="C4585" t="s">
        <v>77</v>
      </c>
      <c r="D4585" t="str">
        <f>_xlfn.XLOOKUP(Table2[[#This Row],[Patron Group]],$R$10:$R$24,$S$10:$S$24)</f>
        <v>Undergraduate</v>
      </c>
      <c r="E4585" s="1" t="d">
        <v>2023-03-18</v>
      </c>
      <c r="F4585" t="s">
        <v>2100</v>
      </c>
      <c r="G4585" t="s">
        <v>2275</v>
      </c>
      <c r="H4585" t="str">
        <f>_xlfn.XLOOKUP(Table2[[#This Row],[Unique BarCode]],$N$10:$N$37,$O$10:$O$37)</f>
        <v>iPad</v>
      </c>
      <c r="I4585" t="str">
        <f>_xlfn.XLOOKUP(Table2[[#This Row],[Unique BarCode]],$N$10:$N$37,$P$10:$P$37)</f>
        <v>Device</v>
      </c>
      <c r="J4585" t="s">
        <v>8</v>
      </c>
      <c r="K4585" t="s">
        <v>2101</v>
      </c>
      <c r="L4585">
        <v>1</v>
      </c>
    </row>
    <row r="4586" spans="1:12" x14ac:dyDescent="0.2">
      <c r="A4586" s="1" t="d">
        <v>2023-03-11</v>
      </c>
      <c r="B4586" s="45">
        <v>-1</v>
      </c>
      <c r="C4586" t="s">
        <v>77</v>
      </c>
      <c r="D4586" t="str">
        <f>_xlfn.XLOOKUP(Table2[[#This Row],[Patron Group]],$R$10:$R$24,$S$10:$S$24)</f>
        <v>Undergraduate</v>
      </c>
      <c r="E4586" s="1" t="d">
        <v>2023-03-24</v>
      </c>
      <c r="F4586" t="s">
        <v>1248</v>
      </c>
      <c r="G4586" t="s">
        <v>2274</v>
      </c>
      <c r="H4586" t="str">
        <f>_xlfn.XLOOKUP(Table2[[#This Row],[Unique BarCode]],$N$10:$N$37,$O$10:$O$37)</f>
        <v>MacBook</v>
      </c>
      <c r="I4586" t="str">
        <f>_xlfn.XLOOKUP(Table2[[#This Row],[Unique BarCode]],$N$10:$N$37,$P$10:$P$37)</f>
        <v>Device</v>
      </c>
      <c r="J4586" t="s">
        <v>8</v>
      </c>
      <c r="K4586" t="s">
        <v>1249</v>
      </c>
      <c r="L4586">
        <v>1</v>
      </c>
    </row>
    <row r="4587" spans="1:12" x14ac:dyDescent="0.2">
      <c r="A4587" s="1" t="d">
        <v>2023-03-11</v>
      </c>
      <c r="B4587" s="45">
        <v>-1</v>
      </c>
      <c r="C4587" t="s">
        <v>77</v>
      </c>
      <c r="D4587" t="str">
        <f>_xlfn.XLOOKUP(Table2[[#This Row],[Patron Group]],$R$10:$R$24,$S$10:$S$24)</f>
        <v>Undergraduate</v>
      </c>
      <c r="E4587" s="1" t="d">
        <v>2023-03-24</v>
      </c>
      <c r="F4587" t="s">
        <v>1130</v>
      </c>
      <c r="G4587" t="s">
        <v>2274</v>
      </c>
      <c r="H4587" t="str">
        <f>_xlfn.XLOOKUP(Table2[[#This Row],[Unique BarCode]],$N$10:$N$37,$O$10:$O$37)</f>
        <v>MacBook</v>
      </c>
      <c r="I4587" t="str">
        <f>_xlfn.XLOOKUP(Table2[[#This Row],[Unique BarCode]],$N$10:$N$37,$P$10:$P$37)</f>
        <v>Device</v>
      </c>
      <c r="J4587" t="s">
        <v>8</v>
      </c>
      <c r="K4587" t="s">
        <v>1131</v>
      </c>
      <c r="L4587">
        <v>1</v>
      </c>
    </row>
    <row r="4588" spans="1:12" x14ac:dyDescent="0.2">
      <c r="A4588" s="1" t="d">
        <v>2023-03-11</v>
      </c>
      <c r="B4588" s="45">
        <v>-1</v>
      </c>
      <c r="C4588" t="s">
        <v>77</v>
      </c>
      <c r="D4588" t="str">
        <f>_xlfn.XLOOKUP(Table2[[#This Row],[Patron Group]],$R$10:$R$24,$S$10:$S$24)</f>
        <v>Undergraduate</v>
      </c>
      <c r="E4588" s="1" t="d">
        <v>2023-03-24</v>
      </c>
      <c r="F4588" t="s">
        <v>2118</v>
      </c>
      <c r="G4588" t="s">
        <v>2263</v>
      </c>
      <c r="H4588" t="str">
        <f>_xlfn.XLOOKUP(Table2[[#This Row],[Unique BarCode]],$N$10:$N$37,$O$10:$O$37)</f>
        <v>HP Laptop</v>
      </c>
      <c r="I4588" t="str">
        <f>_xlfn.XLOOKUP(Table2[[#This Row],[Unique BarCode]],$N$10:$N$37,$P$10:$P$37)</f>
        <v>Device</v>
      </c>
      <c r="J4588" t="s">
        <v>8</v>
      </c>
      <c r="K4588" t="s">
        <v>330</v>
      </c>
      <c r="L4588">
        <v>1</v>
      </c>
    </row>
    <row r="4589" spans="1:12" x14ac:dyDescent="0.2">
      <c r="A4589" s="1" t="d">
        <v>2023-03-12</v>
      </c>
      <c r="B4589" s="45">
        <v>-1</v>
      </c>
      <c r="C4589" t="s">
        <v>15</v>
      </c>
      <c r="D4589" t="str">
        <f>_xlfn.XLOOKUP(Table2[[#This Row],[Patron Group]],$R$10:$R$24,$S$10:$S$24)</f>
        <v>Academic</v>
      </c>
      <c r="E4589" s="1" t="d">
        <v>2023-03-19</v>
      </c>
      <c r="F4589" t="s">
        <v>2119</v>
      </c>
      <c r="G4589" t="s">
        <v>2273</v>
      </c>
      <c r="H4589" t="str">
        <f>_xlfn.XLOOKUP(Table2[[#This Row],[Unique BarCode]],$N$10:$N$37,$O$10:$O$37)</f>
        <v>ChromeBook</v>
      </c>
      <c r="I4589" t="str">
        <f>_xlfn.XLOOKUP(Table2[[#This Row],[Unique BarCode]],$N$10:$N$37,$P$10:$P$37)</f>
        <v>Device</v>
      </c>
      <c r="J4589" t="s">
        <v>128</v>
      </c>
      <c r="K4589" t="s">
        <v>2120</v>
      </c>
      <c r="L4589">
        <v>1</v>
      </c>
    </row>
    <row r="4590" spans="1:12" x14ac:dyDescent="0.2">
      <c r="A4590" s="1" t="d">
        <v>2023-03-12</v>
      </c>
      <c r="B4590" s="45">
        <v>-1</v>
      </c>
      <c r="C4590" t="s">
        <v>20</v>
      </c>
      <c r="D4590" t="str">
        <f>_xlfn.XLOOKUP(Table2[[#This Row],[Patron Group]],$R$10:$R$24,$S$10:$S$24)</f>
        <v>Graduate</v>
      </c>
      <c r="E4590" s="1" t="d">
        <v>2023-03-12</v>
      </c>
      <c r="F4590" t="s">
        <v>1186</v>
      </c>
      <c r="G4590" t="s">
        <v>2265</v>
      </c>
      <c r="H4590" t="str">
        <f>_xlfn.XLOOKUP(Table2[[#This Row],[Unique BarCode]],$N$10:$N$37,$O$10:$O$37)</f>
        <v>IPHONE</v>
      </c>
      <c r="I4590" t="str">
        <f>_xlfn.XLOOKUP(Table2[[#This Row],[Unique BarCode]],$N$10:$N$37,$P$10:$P$37)</f>
        <v>Charger</v>
      </c>
      <c r="J4590" t="s">
        <v>128</v>
      </c>
      <c r="K4590" t="s">
        <v>1187</v>
      </c>
      <c r="L4590">
        <v>1</v>
      </c>
    </row>
    <row r="4591" spans="1:12" x14ac:dyDescent="0.2">
      <c r="A4591" s="1" t="d">
        <v>2023-03-12</v>
      </c>
      <c r="B4591" s="45">
        <v>-1</v>
      </c>
      <c r="C4591" t="s">
        <v>20</v>
      </c>
      <c r="D4591" t="str">
        <f>_xlfn.XLOOKUP(Table2[[#This Row],[Patron Group]],$R$10:$R$24,$S$10:$S$24)</f>
        <v>Graduate</v>
      </c>
      <c r="E4591" s="1" t="d">
        <v>2023-03-12</v>
      </c>
      <c r="F4591" t="s">
        <v>1633</v>
      </c>
      <c r="G4591" t="s">
        <v>2296</v>
      </c>
      <c r="H4591" t="str">
        <f>_xlfn.XLOOKUP(Table2[[#This Row],[Unique BarCode]],$N$10:$N$37,$O$10:$O$37)</f>
        <v>MACUSBC</v>
      </c>
      <c r="I4591" t="str">
        <f>_xlfn.XLOOKUP(Table2[[#This Row],[Unique BarCode]],$N$10:$N$37,$P$10:$P$37)</f>
        <v>Charger</v>
      </c>
      <c r="J4591" t="s">
        <v>8</v>
      </c>
      <c r="K4591" t="s">
        <v>844</v>
      </c>
      <c r="L4591">
        <v>1</v>
      </c>
    </row>
    <row r="4592" spans="1:12" x14ac:dyDescent="0.2">
      <c r="A4592" s="1" t="d">
        <v>2023-03-12</v>
      </c>
      <c r="B4592" s="45">
        <v>-1</v>
      </c>
      <c r="C4592" t="s">
        <v>77</v>
      </c>
      <c r="D4592" t="str">
        <f>_xlfn.XLOOKUP(Table2[[#This Row],[Patron Group]],$R$10:$R$24,$S$10:$S$24)</f>
        <v>Undergraduate</v>
      </c>
      <c r="E4592" s="1" t="d">
        <v>2023-03-12</v>
      </c>
      <c r="F4592" t="s">
        <v>1406</v>
      </c>
      <c r="G4592" t="s">
        <v>2281</v>
      </c>
      <c r="H4592" t="str">
        <f>_xlfn.XLOOKUP(Table2[[#This Row],[Unique BarCode]],$N$10:$N$37,$O$10:$O$37)</f>
        <v>HDMIC</v>
      </c>
      <c r="I4592" t="str">
        <f>_xlfn.XLOOKUP(Table2[[#This Row],[Unique BarCode]],$N$10:$N$37,$P$10:$P$37)</f>
        <v>Cable</v>
      </c>
      <c r="J4592" t="s">
        <v>8</v>
      </c>
      <c r="K4592" t="s">
        <v>1407</v>
      </c>
      <c r="L4592">
        <v>1</v>
      </c>
    </row>
    <row r="4593" spans="1:12" x14ac:dyDescent="0.2">
      <c r="A4593" s="1" t="d">
        <v>2023-03-12</v>
      </c>
      <c r="B4593" s="45">
        <v>-1</v>
      </c>
      <c r="C4593" t="s">
        <v>77</v>
      </c>
      <c r="D4593" t="str">
        <f>_xlfn.XLOOKUP(Table2[[#This Row],[Patron Group]],$R$10:$R$24,$S$10:$S$24)</f>
        <v>Undergraduate</v>
      </c>
      <c r="E4593" s="1" t="d">
        <v>2023-03-12</v>
      </c>
      <c r="F4593" t="s">
        <v>2121</v>
      </c>
      <c r="G4593" t="s">
        <v>2281</v>
      </c>
      <c r="H4593" t="str">
        <f>_xlfn.XLOOKUP(Table2[[#This Row],[Unique BarCode]],$N$10:$N$37,$O$10:$O$37)</f>
        <v>HDMIC</v>
      </c>
      <c r="I4593" t="str">
        <f>_xlfn.XLOOKUP(Table2[[#This Row],[Unique BarCode]],$N$10:$N$37,$P$10:$P$37)</f>
        <v>Cable</v>
      </c>
      <c r="J4593" t="s">
        <v>8</v>
      </c>
      <c r="K4593" t="s">
        <v>2122</v>
      </c>
      <c r="L4593">
        <v>1</v>
      </c>
    </row>
    <row r="4594" spans="1:12" x14ac:dyDescent="0.2">
      <c r="A4594" s="1" t="d">
        <v>2023-03-12</v>
      </c>
      <c r="B4594" s="45">
        <v>-1</v>
      </c>
      <c r="C4594" t="s">
        <v>77</v>
      </c>
      <c r="D4594" t="str">
        <f>_xlfn.XLOOKUP(Table2[[#This Row],[Patron Group]],$R$10:$R$24,$S$10:$S$24)</f>
        <v>Undergraduate</v>
      </c>
      <c r="E4594" s="1" t="d">
        <v>2023-03-12</v>
      </c>
      <c r="F4594" t="s">
        <v>429</v>
      </c>
      <c r="G4594" t="s">
        <v>2281</v>
      </c>
      <c r="H4594" t="str">
        <f>_xlfn.XLOOKUP(Table2[[#This Row],[Unique BarCode]],$N$10:$N$37,$O$10:$O$37)</f>
        <v>HDMIC</v>
      </c>
      <c r="I4594" t="str">
        <f>_xlfn.XLOOKUP(Table2[[#This Row],[Unique BarCode]],$N$10:$N$37,$P$10:$P$37)</f>
        <v>Cable</v>
      </c>
      <c r="J4594" t="s">
        <v>13</v>
      </c>
      <c r="K4594" t="s">
        <v>430</v>
      </c>
      <c r="L4594">
        <v>1</v>
      </c>
    </row>
    <row r="4595" spans="1:12" x14ac:dyDescent="0.2">
      <c r="A4595" s="1" t="d">
        <v>2023-03-12</v>
      </c>
      <c r="B4595" s="45">
        <v>-1</v>
      </c>
      <c r="C4595" t="s">
        <v>77</v>
      </c>
      <c r="D4595" t="str">
        <f>_xlfn.XLOOKUP(Table2[[#This Row],[Patron Group]],$R$10:$R$24,$S$10:$S$24)</f>
        <v>Undergraduate</v>
      </c>
      <c r="E4595" s="1" t="d">
        <v>2023-03-12</v>
      </c>
      <c r="F4595" t="s">
        <v>1860</v>
      </c>
      <c r="G4595" t="s">
        <v>2282</v>
      </c>
      <c r="H4595" t="str">
        <f>_xlfn.XLOOKUP(Table2[[#This Row],[Unique BarCode]],$N$10:$N$37,$O$10:$O$37)</f>
        <v>HPUSBC</v>
      </c>
      <c r="I4595" t="str">
        <f>_xlfn.XLOOKUP(Table2[[#This Row],[Unique BarCode]],$N$10:$N$37,$P$10:$P$37)</f>
        <v>Charger</v>
      </c>
      <c r="J4595" t="s">
        <v>49</v>
      </c>
      <c r="L4595">
        <v>1</v>
      </c>
    </row>
    <row r="4596" spans="1:12" x14ac:dyDescent="0.2">
      <c r="A4596" s="1" t="d">
        <v>2023-03-12</v>
      </c>
      <c r="B4596" s="45">
        <v>-1</v>
      </c>
      <c r="C4596" t="s">
        <v>77</v>
      </c>
      <c r="D4596" t="str">
        <f>_xlfn.XLOOKUP(Table2[[#This Row],[Patron Group]],$R$10:$R$24,$S$10:$S$24)</f>
        <v>Undergraduate</v>
      </c>
      <c r="E4596" s="1" t="d">
        <v>2023-03-12</v>
      </c>
      <c r="F4596" t="s">
        <v>1179</v>
      </c>
      <c r="G4596" t="s">
        <v>2265</v>
      </c>
      <c r="H4596" t="str">
        <f>_xlfn.XLOOKUP(Table2[[#This Row],[Unique BarCode]],$N$10:$N$37,$O$10:$O$37)</f>
        <v>IPHONE</v>
      </c>
      <c r="I4596" t="str">
        <f>_xlfn.XLOOKUP(Table2[[#This Row],[Unique BarCode]],$N$10:$N$37,$P$10:$P$37)</f>
        <v>Charger</v>
      </c>
      <c r="J4596" t="s">
        <v>49</v>
      </c>
      <c r="K4596" t="s">
        <v>1180</v>
      </c>
      <c r="L4596">
        <v>1</v>
      </c>
    </row>
    <row r="4597" spans="1:12" x14ac:dyDescent="0.2">
      <c r="A4597" s="1" t="d">
        <v>2023-03-12</v>
      </c>
      <c r="B4597" s="45">
        <v>-1</v>
      </c>
      <c r="C4597" t="s">
        <v>77</v>
      </c>
      <c r="D4597" t="str">
        <f>_xlfn.XLOOKUP(Table2[[#This Row],[Patron Group]],$R$10:$R$24,$S$10:$S$24)</f>
        <v>Undergraduate</v>
      </c>
      <c r="E4597" s="1" t="d">
        <v>2023-03-12</v>
      </c>
      <c r="F4597" t="s">
        <v>1497</v>
      </c>
      <c r="G4597" t="s">
        <v>2265</v>
      </c>
      <c r="H4597" t="str">
        <f>_xlfn.XLOOKUP(Table2[[#This Row],[Unique BarCode]],$N$10:$N$37,$O$10:$O$37)</f>
        <v>IPHONE</v>
      </c>
      <c r="I4597" t="str">
        <f>_xlfn.XLOOKUP(Table2[[#This Row],[Unique BarCode]],$N$10:$N$37,$P$10:$P$37)</f>
        <v>Charger</v>
      </c>
      <c r="J4597" t="s">
        <v>8</v>
      </c>
      <c r="L4597">
        <v>1</v>
      </c>
    </row>
    <row r="4598" spans="1:12" x14ac:dyDescent="0.2">
      <c r="A4598" s="1" t="d">
        <v>2023-03-12</v>
      </c>
      <c r="B4598" s="45">
        <v>-1</v>
      </c>
      <c r="C4598" t="s">
        <v>77</v>
      </c>
      <c r="D4598" t="str">
        <f>_xlfn.XLOOKUP(Table2[[#This Row],[Patron Group]],$R$10:$R$24,$S$10:$S$24)</f>
        <v>Undergraduate</v>
      </c>
      <c r="E4598" s="1" t="d">
        <v>2023-03-12</v>
      </c>
      <c r="F4598" t="s">
        <v>86</v>
      </c>
      <c r="G4598" t="s">
        <v>2265</v>
      </c>
      <c r="H4598" t="str">
        <f>_xlfn.XLOOKUP(Table2[[#This Row],[Unique BarCode]],$N$10:$N$37,$O$10:$O$37)</f>
        <v>IPHONE</v>
      </c>
      <c r="I4598" t="str">
        <f>_xlfn.XLOOKUP(Table2[[#This Row],[Unique BarCode]],$N$10:$N$37,$P$10:$P$37)</f>
        <v>Charger</v>
      </c>
      <c r="J4598" t="s">
        <v>8</v>
      </c>
      <c r="K4598" t="s">
        <v>87</v>
      </c>
      <c r="L4598">
        <v>1</v>
      </c>
    </row>
    <row r="4599" spans="1:12" x14ac:dyDescent="0.2">
      <c r="A4599" s="1" t="d">
        <v>2023-03-12</v>
      </c>
      <c r="B4599" s="45">
        <v>-1</v>
      </c>
      <c r="C4599" t="s">
        <v>77</v>
      </c>
      <c r="D4599" t="str">
        <f>_xlfn.XLOOKUP(Table2[[#This Row],[Patron Group]],$R$10:$R$24,$S$10:$S$24)</f>
        <v>Undergraduate</v>
      </c>
      <c r="E4599" s="1" t="d">
        <v>2023-03-12</v>
      </c>
      <c r="F4599" t="s">
        <v>1662</v>
      </c>
      <c r="G4599" t="s">
        <v>2265</v>
      </c>
      <c r="H4599" t="str">
        <f>_xlfn.XLOOKUP(Table2[[#This Row],[Unique BarCode]],$N$10:$N$37,$O$10:$O$37)</f>
        <v>IPHONE</v>
      </c>
      <c r="I4599" t="str">
        <f>_xlfn.XLOOKUP(Table2[[#This Row],[Unique BarCode]],$N$10:$N$37,$P$10:$P$37)</f>
        <v>Charger</v>
      </c>
      <c r="J4599" t="s">
        <v>128</v>
      </c>
      <c r="L4599">
        <v>1</v>
      </c>
    </row>
    <row r="4600" spans="1:12" x14ac:dyDescent="0.2">
      <c r="A4600" s="1" t="d">
        <v>2023-03-12</v>
      </c>
      <c r="B4600" s="45">
        <v>-1</v>
      </c>
      <c r="C4600" t="s">
        <v>77</v>
      </c>
      <c r="D4600" t="str">
        <f>_xlfn.XLOOKUP(Table2[[#This Row],[Patron Group]],$R$10:$R$24,$S$10:$S$24)</f>
        <v>Undergraduate</v>
      </c>
      <c r="E4600" s="1" t="d">
        <v>2023-03-12</v>
      </c>
      <c r="F4600" t="s">
        <v>1655</v>
      </c>
      <c r="G4600" t="s">
        <v>2265</v>
      </c>
      <c r="H4600" t="str">
        <f>_xlfn.XLOOKUP(Table2[[#This Row],[Unique BarCode]],$N$10:$N$37,$O$10:$O$37)</f>
        <v>IPHONE</v>
      </c>
      <c r="I4600" t="str">
        <f>_xlfn.XLOOKUP(Table2[[#This Row],[Unique BarCode]],$N$10:$N$37,$P$10:$P$37)</f>
        <v>Charger</v>
      </c>
      <c r="J4600" t="s">
        <v>128</v>
      </c>
      <c r="L4600">
        <v>1</v>
      </c>
    </row>
    <row r="4601" spans="1:12" x14ac:dyDescent="0.2">
      <c r="A4601" s="1" t="d">
        <v>2023-03-12</v>
      </c>
      <c r="B4601" s="45">
        <v>-1</v>
      </c>
      <c r="C4601" t="s">
        <v>77</v>
      </c>
      <c r="D4601" t="str">
        <f>_xlfn.XLOOKUP(Table2[[#This Row],[Patron Group]],$R$10:$R$24,$S$10:$S$24)</f>
        <v>Undergraduate</v>
      </c>
      <c r="E4601" s="1" t="d">
        <v>2023-03-12</v>
      </c>
      <c r="F4601" t="s">
        <v>1750</v>
      </c>
      <c r="G4601" t="s">
        <v>2296</v>
      </c>
      <c r="H4601" t="str">
        <f>_xlfn.XLOOKUP(Table2[[#This Row],[Unique BarCode]],$N$10:$N$37,$O$10:$O$37)</f>
        <v>MACUSBC</v>
      </c>
      <c r="I4601" t="str">
        <f>_xlfn.XLOOKUP(Table2[[#This Row],[Unique BarCode]],$N$10:$N$37,$P$10:$P$37)</f>
        <v>Charger</v>
      </c>
      <c r="J4601" t="s">
        <v>128</v>
      </c>
      <c r="K4601" t="s">
        <v>439</v>
      </c>
      <c r="L4601">
        <v>1</v>
      </c>
    </row>
    <row r="4602" spans="1:12" x14ac:dyDescent="0.2">
      <c r="A4602" s="1" t="d">
        <v>2023-03-12</v>
      </c>
      <c r="B4602" s="45">
        <v>-1</v>
      </c>
      <c r="C4602" t="s">
        <v>77</v>
      </c>
      <c r="D4602" t="str">
        <f>_xlfn.XLOOKUP(Table2[[#This Row],[Patron Group]],$R$10:$R$24,$S$10:$S$24)</f>
        <v>Undergraduate</v>
      </c>
      <c r="E4602" s="1" t="d">
        <v>2023-03-12</v>
      </c>
      <c r="F4602" t="s">
        <v>2107</v>
      </c>
      <c r="G4602" t="s">
        <v>2296</v>
      </c>
      <c r="H4602" t="str">
        <f>_xlfn.XLOOKUP(Table2[[#This Row],[Unique BarCode]],$N$10:$N$37,$O$10:$O$37)</f>
        <v>MACUSBC</v>
      </c>
      <c r="I4602" t="str">
        <f>_xlfn.XLOOKUP(Table2[[#This Row],[Unique BarCode]],$N$10:$N$37,$P$10:$P$37)</f>
        <v>Charger</v>
      </c>
      <c r="J4602" t="s">
        <v>128</v>
      </c>
      <c r="K4602" t="s">
        <v>474</v>
      </c>
      <c r="L4602">
        <v>1</v>
      </c>
    </row>
    <row r="4603" spans="1:12" x14ac:dyDescent="0.2">
      <c r="A4603" s="1" t="d">
        <v>2023-03-12</v>
      </c>
      <c r="B4603" s="45">
        <v>-1</v>
      </c>
      <c r="C4603" t="s">
        <v>77</v>
      </c>
      <c r="D4603" t="str">
        <f>_xlfn.XLOOKUP(Table2[[#This Row],[Patron Group]],$R$10:$R$24,$S$10:$S$24)</f>
        <v>Undergraduate</v>
      </c>
      <c r="E4603" s="1" t="d">
        <v>2023-03-12</v>
      </c>
      <c r="F4603" t="s">
        <v>1871</v>
      </c>
      <c r="G4603" t="s">
        <v>2296</v>
      </c>
      <c r="H4603" t="str">
        <f>_xlfn.XLOOKUP(Table2[[#This Row],[Unique BarCode]],$N$10:$N$37,$O$10:$O$37)</f>
        <v>MACUSBC</v>
      </c>
      <c r="I4603" t="str">
        <f>_xlfn.XLOOKUP(Table2[[#This Row],[Unique BarCode]],$N$10:$N$37,$P$10:$P$37)</f>
        <v>Charger</v>
      </c>
      <c r="J4603" t="s">
        <v>128</v>
      </c>
      <c r="K4603" t="s">
        <v>476</v>
      </c>
      <c r="L4603">
        <v>1</v>
      </c>
    </row>
    <row r="4604" spans="1:12" x14ac:dyDescent="0.2">
      <c r="A4604" s="1" t="d">
        <v>2023-03-12</v>
      </c>
      <c r="B4604" s="45">
        <v>-1</v>
      </c>
      <c r="C4604" t="s">
        <v>77</v>
      </c>
      <c r="D4604" t="str">
        <f>_xlfn.XLOOKUP(Table2[[#This Row],[Patron Group]],$R$10:$R$24,$S$10:$S$24)</f>
        <v>Undergraduate</v>
      </c>
      <c r="E4604" s="1" t="d">
        <v>2023-03-12</v>
      </c>
      <c r="F4604" t="s">
        <v>1263</v>
      </c>
      <c r="G4604" t="s">
        <v>2272</v>
      </c>
      <c r="H4604" t="str">
        <f>_xlfn.XLOOKUP(Table2[[#This Row],[Unique BarCode]],$N$10:$N$37,$O$10:$O$37)</f>
        <v>WALLADPT</v>
      </c>
      <c r="I4604" t="str">
        <f>_xlfn.XLOOKUP(Table2[[#This Row],[Unique BarCode]],$N$10:$N$37,$P$10:$P$37)</f>
        <v>Charger</v>
      </c>
      <c r="J4604" t="s">
        <v>49</v>
      </c>
      <c r="K4604" t="s">
        <v>1264</v>
      </c>
      <c r="L4604">
        <v>1</v>
      </c>
    </row>
    <row r="4605" spans="1:12" x14ac:dyDescent="0.2">
      <c r="A4605" s="1" t="d">
        <v>2023-03-12</v>
      </c>
      <c r="B4605" s="45">
        <v>-1</v>
      </c>
      <c r="C4605" t="s">
        <v>77</v>
      </c>
      <c r="D4605" t="str">
        <f>_xlfn.XLOOKUP(Table2[[#This Row],[Patron Group]],$R$10:$R$24,$S$10:$S$24)</f>
        <v>Undergraduate</v>
      </c>
      <c r="E4605" s="1" t="d">
        <v>2023-03-12</v>
      </c>
      <c r="F4605" t="s">
        <v>43</v>
      </c>
      <c r="G4605" t="s">
        <v>2272</v>
      </c>
      <c r="H4605" t="str">
        <f>_xlfn.XLOOKUP(Table2[[#This Row],[Unique BarCode]],$N$10:$N$37,$O$10:$O$37)</f>
        <v>WALLADPT</v>
      </c>
      <c r="I4605" t="str">
        <f>_xlfn.XLOOKUP(Table2[[#This Row],[Unique BarCode]],$N$10:$N$37,$P$10:$P$37)</f>
        <v>Charger</v>
      </c>
      <c r="J4605" t="s">
        <v>8</v>
      </c>
      <c r="K4605" t="s">
        <v>44</v>
      </c>
      <c r="L4605">
        <v>1</v>
      </c>
    </row>
    <row r="4606" spans="1:12" x14ac:dyDescent="0.2">
      <c r="A4606" s="1" t="d">
        <v>2023-03-12</v>
      </c>
      <c r="B4606" s="45">
        <v>-1</v>
      </c>
      <c r="C4606" t="s">
        <v>77</v>
      </c>
      <c r="D4606" t="str">
        <f>_xlfn.XLOOKUP(Table2[[#This Row],[Patron Group]],$R$10:$R$24,$S$10:$S$24)</f>
        <v>Undergraduate</v>
      </c>
      <c r="E4606" s="1" t="d">
        <v>2023-03-12</v>
      </c>
      <c r="F4606" t="s">
        <v>484</v>
      </c>
      <c r="G4606" t="s">
        <v>2272</v>
      </c>
      <c r="H4606" t="str">
        <f>_xlfn.XLOOKUP(Table2[[#This Row],[Unique BarCode]],$N$10:$N$37,$O$10:$O$37)</f>
        <v>WALLADPT</v>
      </c>
      <c r="I4606" t="str">
        <f>_xlfn.XLOOKUP(Table2[[#This Row],[Unique BarCode]],$N$10:$N$37,$P$10:$P$37)</f>
        <v>Charger</v>
      </c>
      <c r="J4606" t="s">
        <v>8</v>
      </c>
      <c r="L4606">
        <v>1</v>
      </c>
    </row>
    <row r="4607" spans="1:12" x14ac:dyDescent="0.2">
      <c r="A4607" s="1" t="d">
        <v>2023-03-12</v>
      </c>
      <c r="B4607" s="45">
        <v>-1</v>
      </c>
      <c r="C4607" t="s">
        <v>77</v>
      </c>
      <c r="D4607" t="str">
        <f>_xlfn.XLOOKUP(Table2[[#This Row],[Patron Group]],$R$10:$R$24,$S$10:$S$24)</f>
        <v>Undergraduate</v>
      </c>
      <c r="E4607" s="1" t="d">
        <v>2023-03-19</v>
      </c>
      <c r="F4607" t="s">
        <v>957</v>
      </c>
      <c r="G4607" t="s">
        <v>2273</v>
      </c>
      <c r="H4607" t="str">
        <f>_xlfn.XLOOKUP(Table2[[#This Row],[Unique BarCode]],$N$10:$N$37,$O$10:$O$37)</f>
        <v>ChromeBook</v>
      </c>
      <c r="I4607" t="str">
        <f>_xlfn.XLOOKUP(Table2[[#This Row],[Unique BarCode]],$N$10:$N$37,$P$10:$P$37)</f>
        <v>Device</v>
      </c>
      <c r="J4607" t="s">
        <v>8</v>
      </c>
      <c r="K4607" t="s">
        <v>958</v>
      </c>
      <c r="L4607">
        <v>1</v>
      </c>
    </row>
    <row r="4608" spans="1:12" x14ac:dyDescent="0.2">
      <c r="A4608" s="1" t="d">
        <v>2023-03-12</v>
      </c>
      <c r="B4608" s="45">
        <v>-1</v>
      </c>
      <c r="C4608" t="s">
        <v>77</v>
      </c>
      <c r="D4608" t="str">
        <f>_xlfn.XLOOKUP(Table2[[#This Row],[Patron Group]],$R$10:$R$24,$S$10:$S$24)</f>
        <v>Undergraduate</v>
      </c>
      <c r="E4608" s="1" t="d">
        <v>2023-03-19</v>
      </c>
      <c r="F4608" t="s">
        <v>53</v>
      </c>
      <c r="G4608" t="s">
        <v>2273</v>
      </c>
      <c r="H4608" t="str">
        <f>_xlfn.XLOOKUP(Table2[[#This Row],[Unique BarCode]],$N$10:$N$37,$O$10:$O$37)</f>
        <v>ChromeBook</v>
      </c>
      <c r="I4608" t="str">
        <f>_xlfn.XLOOKUP(Table2[[#This Row],[Unique BarCode]],$N$10:$N$37,$P$10:$P$37)</f>
        <v>Device</v>
      </c>
      <c r="J4608" t="s">
        <v>13</v>
      </c>
      <c r="K4608" t="s">
        <v>54</v>
      </c>
      <c r="L4608">
        <v>1</v>
      </c>
    </row>
    <row r="4609" spans="1:12" x14ac:dyDescent="0.2">
      <c r="A4609" s="1" t="d">
        <v>2023-03-12</v>
      </c>
      <c r="B4609" s="45">
        <v>-1</v>
      </c>
      <c r="C4609" t="s">
        <v>77</v>
      </c>
      <c r="D4609" t="str">
        <f>_xlfn.XLOOKUP(Table2[[#This Row],[Patron Group]],$R$10:$R$24,$S$10:$S$24)</f>
        <v>Undergraduate</v>
      </c>
      <c r="E4609" s="1" t="d">
        <v>2023-03-19</v>
      </c>
      <c r="F4609" t="s">
        <v>1395</v>
      </c>
      <c r="G4609" t="s">
        <v>2273</v>
      </c>
      <c r="H4609" t="str">
        <f>_xlfn.XLOOKUP(Table2[[#This Row],[Unique BarCode]],$N$10:$N$37,$O$10:$O$37)</f>
        <v>ChromeBook</v>
      </c>
      <c r="I4609" t="str">
        <f>_xlfn.XLOOKUP(Table2[[#This Row],[Unique BarCode]],$N$10:$N$37,$P$10:$P$37)</f>
        <v>Device</v>
      </c>
      <c r="J4609" t="s">
        <v>13</v>
      </c>
      <c r="K4609" t="s">
        <v>1396</v>
      </c>
      <c r="L4609">
        <v>1</v>
      </c>
    </row>
    <row r="4610" spans="1:12" x14ac:dyDescent="0.2">
      <c r="A4610" s="1" t="d">
        <v>2023-03-12</v>
      </c>
      <c r="B4610" s="45">
        <v>-1</v>
      </c>
      <c r="C4610" t="s">
        <v>77</v>
      </c>
      <c r="D4610" t="str">
        <f>_xlfn.XLOOKUP(Table2[[#This Row],[Patron Group]],$R$10:$R$24,$S$10:$S$24)</f>
        <v>Undergraduate</v>
      </c>
      <c r="E4610" s="1" t="d">
        <v>2023-03-19</v>
      </c>
      <c r="F4610" t="s">
        <v>819</v>
      </c>
      <c r="G4610" t="s">
        <v>2273</v>
      </c>
      <c r="H4610" t="str">
        <f>_xlfn.XLOOKUP(Table2[[#This Row],[Unique BarCode]],$N$10:$N$37,$O$10:$O$37)</f>
        <v>ChromeBook</v>
      </c>
      <c r="I4610" t="str">
        <f>_xlfn.XLOOKUP(Table2[[#This Row],[Unique BarCode]],$N$10:$N$37,$P$10:$P$37)</f>
        <v>Device</v>
      </c>
      <c r="J4610" t="s">
        <v>8</v>
      </c>
      <c r="K4610" t="s">
        <v>820</v>
      </c>
      <c r="L4610">
        <v>1</v>
      </c>
    </row>
    <row r="4611" spans="1:12" x14ac:dyDescent="0.2">
      <c r="A4611" s="1" t="d">
        <v>2023-03-12</v>
      </c>
      <c r="B4611" s="45">
        <v>-1</v>
      </c>
      <c r="C4611" t="s">
        <v>77</v>
      </c>
      <c r="D4611" t="str">
        <f>_xlfn.XLOOKUP(Table2[[#This Row],[Patron Group]],$R$10:$R$24,$S$10:$S$24)</f>
        <v>Undergraduate</v>
      </c>
      <c r="E4611" s="1" t="d">
        <v>2023-03-19</v>
      </c>
      <c r="F4611" t="s">
        <v>1437</v>
      </c>
      <c r="G4611" t="s">
        <v>2274</v>
      </c>
      <c r="H4611" t="str">
        <f>_xlfn.XLOOKUP(Table2[[#This Row],[Unique BarCode]],$N$10:$N$37,$O$10:$O$37)</f>
        <v>MacBook</v>
      </c>
      <c r="I4611" t="str">
        <f>_xlfn.XLOOKUP(Table2[[#This Row],[Unique BarCode]],$N$10:$N$37,$P$10:$P$37)</f>
        <v>Device</v>
      </c>
      <c r="J4611" t="s">
        <v>8</v>
      </c>
      <c r="K4611" t="s">
        <v>1437</v>
      </c>
      <c r="L4611">
        <v>1</v>
      </c>
    </row>
    <row r="4612" spans="1:12" x14ac:dyDescent="0.2">
      <c r="A4612" s="1" t="d">
        <v>2023-03-12</v>
      </c>
      <c r="B4612" s="45">
        <v>-1</v>
      </c>
      <c r="C4612" t="s">
        <v>77</v>
      </c>
      <c r="D4612" t="str">
        <f>_xlfn.XLOOKUP(Table2[[#This Row],[Patron Group]],$R$10:$R$24,$S$10:$S$24)</f>
        <v>Undergraduate</v>
      </c>
      <c r="E4612" s="1" t="d">
        <v>2023-03-19</v>
      </c>
      <c r="F4612" t="s">
        <v>2123</v>
      </c>
      <c r="G4612" t="s">
        <v>2275</v>
      </c>
      <c r="H4612" t="str">
        <f>_xlfn.XLOOKUP(Table2[[#This Row],[Unique BarCode]],$N$10:$N$37,$O$10:$O$37)</f>
        <v>iPad</v>
      </c>
      <c r="I4612" t="str">
        <f>_xlfn.XLOOKUP(Table2[[#This Row],[Unique BarCode]],$N$10:$N$37,$P$10:$P$37)</f>
        <v>Device</v>
      </c>
      <c r="J4612" t="s">
        <v>8</v>
      </c>
      <c r="K4612" t="s">
        <v>2124</v>
      </c>
      <c r="L4612">
        <v>1</v>
      </c>
    </row>
    <row r="4613" spans="1:12" x14ac:dyDescent="0.2">
      <c r="A4613" s="1" t="d">
        <v>2023-03-12</v>
      </c>
      <c r="B4613" s="45">
        <v>-1</v>
      </c>
      <c r="C4613" t="s">
        <v>77</v>
      </c>
      <c r="D4613" t="str">
        <f>_xlfn.XLOOKUP(Table2[[#This Row],[Patron Group]],$R$10:$R$24,$S$10:$S$24)</f>
        <v>Undergraduate</v>
      </c>
      <c r="E4613" s="1" t="d">
        <v>2023-03-24</v>
      </c>
      <c r="F4613" t="s">
        <v>2125</v>
      </c>
      <c r="G4613" t="s">
        <v>2275</v>
      </c>
      <c r="H4613" t="str">
        <f>_xlfn.XLOOKUP(Table2[[#This Row],[Unique BarCode]],$N$10:$N$37,$O$10:$O$37)</f>
        <v>iPad</v>
      </c>
      <c r="I4613" t="str">
        <f>_xlfn.XLOOKUP(Table2[[#This Row],[Unique BarCode]],$N$10:$N$37,$P$10:$P$37)</f>
        <v>Device</v>
      </c>
      <c r="J4613" t="s">
        <v>8</v>
      </c>
      <c r="K4613" t="s">
        <v>2126</v>
      </c>
      <c r="L4613">
        <v>1</v>
      </c>
    </row>
    <row r="4614" spans="1:12" x14ac:dyDescent="0.2">
      <c r="A4614" s="1" t="d">
        <v>2023-03-12</v>
      </c>
      <c r="B4614" s="45">
        <v>6200575830006530</v>
      </c>
      <c r="C4614" t="s">
        <v>77</v>
      </c>
      <c r="D4614" t="str">
        <f>_xlfn.XLOOKUP(Table2[[#This Row],[Patron Group]],$R$10:$R$24,$S$10:$S$24)</f>
        <v>Undergraduate</v>
      </c>
      <c r="E4614" s="1" t="d">
        <v>2023-03-24</v>
      </c>
      <c r="F4614" t="s">
        <v>733</v>
      </c>
      <c r="G4614" t="s">
        <v>2274</v>
      </c>
      <c r="H4614" t="str">
        <f>_xlfn.XLOOKUP(Table2[[#This Row],[Unique BarCode]],$N$10:$N$37,$O$10:$O$37)</f>
        <v>MacBook</v>
      </c>
      <c r="I4614" t="str">
        <f>_xlfn.XLOOKUP(Table2[[#This Row],[Unique BarCode]],$N$10:$N$37,$P$10:$P$37)</f>
        <v>Device</v>
      </c>
      <c r="J4614" t="s">
        <v>8</v>
      </c>
      <c r="K4614" t="s">
        <v>734</v>
      </c>
      <c r="L4614">
        <v>1</v>
      </c>
    </row>
    <row r="4615" spans="1:12" x14ac:dyDescent="0.2">
      <c r="A4615" s="1" t="d">
        <v>2023-03-13</v>
      </c>
      <c r="B4615" s="45">
        <v>-1</v>
      </c>
      <c r="C4615" t="s">
        <v>15</v>
      </c>
      <c r="D4615" t="str">
        <f>_xlfn.XLOOKUP(Table2[[#This Row],[Patron Group]],$R$10:$R$24,$S$10:$S$24)</f>
        <v>Academic</v>
      </c>
      <c r="E4615" s="1" t="d">
        <v>2023-03-13</v>
      </c>
      <c r="F4615" t="s">
        <v>23</v>
      </c>
      <c r="G4615" t="s">
        <v>2266</v>
      </c>
      <c r="H4615" t="str">
        <f>_xlfn.XLOOKUP(Table2[[#This Row],[Unique BarCode]],$N$10:$N$37,$O$10:$O$37)</f>
        <v>Headphones</v>
      </c>
      <c r="I4615" t="str">
        <f>_xlfn.XLOOKUP(Table2[[#This Row],[Unique BarCode]],$N$10:$N$37,$P$10:$P$37)</f>
        <v>Accessory</v>
      </c>
      <c r="J4615" t="s">
        <v>8</v>
      </c>
      <c r="K4615" t="s">
        <v>24</v>
      </c>
      <c r="L4615">
        <v>1</v>
      </c>
    </row>
    <row r="4616" spans="1:12" x14ac:dyDescent="0.2">
      <c r="A4616" s="1" t="d">
        <v>2023-03-13</v>
      </c>
      <c r="B4616" s="45">
        <v>-1</v>
      </c>
      <c r="C4616" t="s">
        <v>15</v>
      </c>
      <c r="D4616" t="str">
        <f>_xlfn.XLOOKUP(Table2[[#This Row],[Patron Group]],$R$10:$R$24,$S$10:$S$24)</f>
        <v>Academic</v>
      </c>
      <c r="E4616" s="1" t="d">
        <v>2023-03-13</v>
      </c>
      <c r="F4616" t="s">
        <v>1915</v>
      </c>
      <c r="G4616" t="s">
        <v>2266</v>
      </c>
      <c r="H4616" t="str">
        <f>_xlfn.XLOOKUP(Table2[[#This Row],[Unique BarCode]],$N$10:$N$37,$O$10:$O$37)</f>
        <v>Headphones</v>
      </c>
      <c r="I4616" t="str">
        <f>_xlfn.XLOOKUP(Table2[[#This Row],[Unique BarCode]],$N$10:$N$37,$P$10:$P$37)</f>
        <v>Accessory</v>
      </c>
      <c r="J4616" t="s">
        <v>13</v>
      </c>
      <c r="K4616" t="s">
        <v>1916</v>
      </c>
      <c r="L4616">
        <v>1</v>
      </c>
    </row>
    <row r="4617" spans="1:12" x14ac:dyDescent="0.2">
      <c r="A4617" s="1" t="d">
        <v>2023-03-13</v>
      </c>
      <c r="B4617" s="45">
        <v>-1</v>
      </c>
      <c r="C4617" t="s">
        <v>15</v>
      </c>
      <c r="D4617" t="str">
        <f>_xlfn.XLOOKUP(Table2[[#This Row],[Patron Group]],$R$10:$R$24,$S$10:$S$24)</f>
        <v>Academic</v>
      </c>
      <c r="E4617" s="1" t="d">
        <v>2023-03-13</v>
      </c>
      <c r="F4617" t="s">
        <v>222</v>
      </c>
      <c r="G4617" t="s">
        <v>2265</v>
      </c>
      <c r="H4617" t="str">
        <f>_xlfn.XLOOKUP(Table2[[#This Row],[Unique BarCode]],$N$10:$N$37,$O$10:$O$37)</f>
        <v>IPHONE</v>
      </c>
      <c r="I4617" t="str">
        <f>_xlfn.XLOOKUP(Table2[[#This Row],[Unique BarCode]],$N$10:$N$37,$P$10:$P$37)</f>
        <v>Charger</v>
      </c>
      <c r="J4617" t="s">
        <v>13</v>
      </c>
      <c r="K4617" t="s">
        <v>223</v>
      </c>
      <c r="L4617">
        <v>1</v>
      </c>
    </row>
    <row r="4618" spans="1:12" x14ac:dyDescent="0.2">
      <c r="A4618" s="1" t="d">
        <v>2023-03-13</v>
      </c>
      <c r="B4618" s="45">
        <v>-1</v>
      </c>
      <c r="C4618" t="s">
        <v>15</v>
      </c>
      <c r="D4618" t="str">
        <f>_xlfn.XLOOKUP(Table2[[#This Row],[Patron Group]],$R$10:$R$24,$S$10:$S$24)</f>
        <v>Academic</v>
      </c>
      <c r="E4618" s="1" t="d">
        <v>2023-03-13</v>
      </c>
      <c r="F4618" t="s">
        <v>1210</v>
      </c>
      <c r="G4618" t="s">
        <v>2285</v>
      </c>
      <c r="H4618" t="str">
        <f>_xlfn.XLOOKUP(Table2[[#This Row],[Unique BarCode]],$N$10:$N$37,$O$10:$O$37)</f>
        <v>UHDMI</v>
      </c>
      <c r="I4618" t="str">
        <f>_xlfn.XLOOKUP(Table2[[#This Row],[Unique BarCode]],$N$10:$N$37,$P$10:$P$37)</f>
        <v>Cable</v>
      </c>
      <c r="J4618" t="s">
        <v>8</v>
      </c>
      <c r="L4618">
        <v>1</v>
      </c>
    </row>
    <row r="4619" spans="1:12" x14ac:dyDescent="0.2">
      <c r="A4619" s="1" t="d">
        <v>2023-03-13</v>
      </c>
      <c r="B4619" s="45">
        <v>-1</v>
      </c>
      <c r="C4619" t="s">
        <v>15</v>
      </c>
      <c r="D4619" t="str">
        <f>_xlfn.XLOOKUP(Table2[[#This Row],[Patron Group]],$R$10:$R$24,$S$10:$S$24)</f>
        <v>Academic</v>
      </c>
      <c r="E4619" s="1" t="d">
        <v>2023-03-13</v>
      </c>
      <c r="F4619" t="s">
        <v>1324</v>
      </c>
      <c r="G4619" t="s">
        <v>2272</v>
      </c>
      <c r="H4619" t="str">
        <f>_xlfn.XLOOKUP(Table2[[#This Row],[Unique BarCode]],$N$10:$N$37,$O$10:$O$37)</f>
        <v>WALLADPT</v>
      </c>
      <c r="I4619" t="str">
        <f>_xlfn.XLOOKUP(Table2[[#This Row],[Unique BarCode]],$N$10:$N$37,$P$10:$P$37)</f>
        <v>Charger</v>
      </c>
      <c r="J4619" t="s">
        <v>13</v>
      </c>
      <c r="K4619" t="s">
        <v>1325</v>
      </c>
      <c r="L4619">
        <v>1</v>
      </c>
    </row>
    <row r="4620" spans="1:12" x14ac:dyDescent="0.2">
      <c r="A4620" s="1" t="d">
        <v>2023-03-13</v>
      </c>
      <c r="B4620" s="45">
        <v>-1</v>
      </c>
      <c r="C4620" t="s">
        <v>15</v>
      </c>
      <c r="D4620" t="str">
        <f>_xlfn.XLOOKUP(Table2[[#This Row],[Patron Group]],$R$10:$R$24,$S$10:$S$24)</f>
        <v>Academic</v>
      </c>
      <c r="E4620" s="1" t="d">
        <v>2023-03-20</v>
      </c>
      <c r="F4620" t="s">
        <v>1192</v>
      </c>
      <c r="G4620" t="s">
        <v>2274</v>
      </c>
      <c r="H4620" t="str">
        <f>_xlfn.XLOOKUP(Table2[[#This Row],[Unique BarCode]],$N$10:$N$37,$O$10:$O$37)</f>
        <v>MacBook</v>
      </c>
      <c r="I4620" t="str">
        <f>_xlfn.XLOOKUP(Table2[[#This Row],[Unique BarCode]],$N$10:$N$37,$P$10:$P$37)</f>
        <v>Device</v>
      </c>
      <c r="J4620" t="s">
        <v>8</v>
      </c>
      <c r="K4620" t="s">
        <v>1193</v>
      </c>
      <c r="L4620">
        <v>1</v>
      </c>
    </row>
    <row r="4621" spans="1:12" x14ac:dyDescent="0.2">
      <c r="A4621" s="1" t="d">
        <v>2023-03-13</v>
      </c>
      <c r="B4621" s="45">
        <v>-1</v>
      </c>
      <c r="C4621" t="s">
        <v>20</v>
      </c>
      <c r="D4621" t="str">
        <f>_xlfn.XLOOKUP(Table2[[#This Row],[Patron Group]],$R$10:$R$24,$S$10:$S$24)</f>
        <v>Graduate</v>
      </c>
      <c r="E4621" s="1" t="d">
        <v>2023-03-13</v>
      </c>
      <c r="F4621" t="s">
        <v>456</v>
      </c>
      <c r="G4621" t="s">
        <v>2288</v>
      </c>
      <c r="H4621" t="str">
        <f>_xlfn.XLOOKUP(Table2[[#This Row],[Unique BarCode]],$N$10:$N$37,$O$10:$O$37)</f>
        <v>Android Charger</v>
      </c>
      <c r="I4621" t="str">
        <f>_xlfn.XLOOKUP(Table2[[#This Row],[Unique BarCode]],$N$10:$N$37,$P$10:$P$37)</f>
        <v>Charger</v>
      </c>
      <c r="J4621" t="s">
        <v>8</v>
      </c>
      <c r="K4621" t="s">
        <v>457</v>
      </c>
      <c r="L4621">
        <v>1</v>
      </c>
    </row>
    <row r="4622" spans="1:12" x14ac:dyDescent="0.2">
      <c r="A4622" s="1" t="d">
        <v>2023-03-13</v>
      </c>
      <c r="B4622" s="45">
        <v>-1</v>
      </c>
      <c r="C4622" t="s">
        <v>20</v>
      </c>
      <c r="D4622" t="str">
        <f>_xlfn.XLOOKUP(Table2[[#This Row],[Patron Group]],$R$10:$R$24,$S$10:$S$24)</f>
        <v>Graduate</v>
      </c>
      <c r="E4622" s="1" t="d">
        <v>2023-03-13</v>
      </c>
      <c r="F4622" t="s">
        <v>1619</v>
      </c>
      <c r="G4622" t="s">
        <v>2281</v>
      </c>
      <c r="H4622" t="str">
        <f>_xlfn.XLOOKUP(Table2[[#This Row],[Unique BarCode]],$N$10:$N$37,$O$10:$O$37)</f>
        <v>HDMIC</v>
      </c>
      <c r="I4622" t="str">
        <f>_xlfn.XLOOKUP(Table2[[#This Row],[Unique BarCode]],$N$10:$N$37,$P$10:$P$37)</f>
        <v>Cable</v>
      </c>
      <c r="J4622" t="s">
        <v>8</v>
      </c>
      <c r="K4622" t="s">
        <v>1620</v>
      </c>
      <c r="L4622">
        <v>1</v>
      </c>
    </row>
    <row r="4623" spans="1:12" x14ac:dyDescent="0.2">
      <c r="A4623" s="1" t="d">
        <v>2023-03-13</v>
      </c>
      <c r="B4623" s="45">
        <v>-1</v>
      </c>
      <c r="C4623" t="s">
        <v>20</v>
      </c>
      <c r="D4623" t="str">
        <f>_xlfn.XLOOKUP(Table2[[#This Row],[Patron Group]],$R$10:$R$24,$S$10:$S$24)</f>
        <v>Graduate</v>
      </c>
      <c r="E4623" s="1" t="d">
        <v>2023-03-13</v>
      </c>
      <c r="F4623" t="s">
        <v>809</v>
      </c>
      <c r="G4623" t="s">
        <v>2266</v>
      </c>
      <c r="H4623" t="str">
        <f>_xlfn.XLOOKUP(Table2[[#This Row],[Unique BarCode]],$N$10:$N$37,$O$10:$O$37)</f>
        <v>Headphones</v>
      </c>
      <c r="I4623" t="str">
        <f>_xlfn.XLOOKUP(Table2[[#This Row],[Unique BarCode]],$N$10:$N$37,$P$10:$P$37)</f>
        <v>Accessory</v>
      </c>
      <c r="J4623" t="s">
        <v>8</v>
      </c>
      <c r="K4623" t="s">
        <v>810</v>
      </c>
      <c r="L4623">
        <v>1</v>
      </c>
    </row>
    <row r="4624" spans="1:12" x14ac:dyDescent="0.2">
      <c r="A4624" s="1" t="d">
        <v>2023-03-13</v>
      </c>
      <c r="B4624" s="45">
        <v>-1</v>
      </c>
      <c r="C4624" t="s">
        <v>20</v>
      </c>
      <c r="D4624" t="str">
        <f>_xlfn.XLOOKUP(Table2[[#This Row],[Patron Group]],$R$10:$R$24,$S$10:$S$24)</f>
        <v>Graduate</v>
      </c>
      <c r="E4624" s="1" t="d">
        <v>2023-03-13</v>
      </c>
      <c r="F4624" t="s">
        <v>1179</v>
      </c>
      <c r="G4624" t="s">
        <v>2265</v>
      </c>
      <c r="H4624" t="str">
        <f>_xlfn.XLOOKUP(Table2[[#This Row],[Unique BarCode]],$N$10:$N$37,$O$10:$O$37)</f>
        <v>IPHONE</v>
      </c>
      <c r="I4624" t="str">
        <f>_xlfn.XLOOKUP(Table2[[#This Row],[Unique BarCode]],$N$10:$N$37,$P$10:$P$37)</f>
        <v>Charger</v>
      </c>
      <c r="J4624" t="s">
        <v>49</v>
      </c>
      <c r="K4624" t="s">
        <v>1180</v>
      </c>
      <c r="L4624">
        <v>1</v>
      </c>
    </row>
    <row r="4625" spans="1:12" x14ac:dyDescent="0.2">
      <c r="A4625" s="1" t="d">
        <v>2023-03-13</v>
      </c>
      <c r="B4625" s="45">
        <v>-1</v>
      </c>
      <c r="C4625" t="s">
        <v>20</v>
      </c>
      <c r="D4625" t="str">
        <f>_xlfn.XLOOKUP(Table2[[#This Row],[Patron Group]],$R$10:$R$24,$S$10:$S$24)</f>
        <v>Graduate</v>
      </c>
      <c r="E4625" s="1" t="d">
        <v>2023-03-13</v>
      </c>
      <c r="F4625" t="s">
        <v>263</v>
      </c>
      <c r="G4625" t="s">
        <v>2265</v>
      </c>
      <c r="H4625" t="str">
        <f>_xlfn.XLOOKUP(Table2[[#This Row],[Unique BarCode]],$N$10:$N$37,$O$10:$O$37)</f>
        <v>IPHONE</v>
      </c>
      <c r="I4625" t="str">
        <f>_xlfn.XLOOKUP(Table2[[#This Row],[Unique BarCode]],$N$10:$N$37,$P$10:$P$37)</f>
        <v>Charger</v>
      </c>
      <c r="J4625" t="s">
        <v>8</v>
      </c>
      <c r="K4625" t="s">
        <v>264</v>
      </c>
      <c r="L4625">
        <v>1</v>
      </c>
    </row>
    <row r="4626" spans="1:12" x14ac:dyDescent="0.2">
      <c r="A4626" s="1" t="d">
        <v>2023-03-13</v>
      </c>
      <c r="B4626" s="45">
        <v>-1</v>
      </c>
      <c r="C4626" t="s">
        <v>20</v>
      </c>
      <c r="D4626" t="str">
        <f>_xlfn.XLOOKUP(Table2[[#This Row],[Patron Group]],$R$10:$R$24,$S$10:$S$24)</f>
        <v>Graduate</v>
      </c>
      <c r="E4626" s="1" t="d">
        <v>2023-03-13</v>
      </c>
      <c r="F4626" t="s">
        <v>84</v>
      </c>
      <c r="G4626" t="s">
        <v>2265</v>
      </c>
      <c r="H4626" t="str">
        <f>_xlfn.XLOOKUP(Table2[[#This Row],[Unique BarCode]],$N$10:$N$37,$O$10:$O$37)</f>
        <v>IPHONE</v>
      </c>
      <c r="I4626" t="str">
        <f>_xlfn.XLOOKUP(Table2[[#This Row],[Unique BarCode]],$N$10:$N$37,$P$10:$P$37)</f>
        <v>Charger</v>
      </c>
      <c r="J4626" t="s">
        <v>8</v>
      </c>
      <c r="K4626" t="s">
        <v>85</v>
      </c>
      <c r="L4626">
        <v>1</v>
      </c>
    </row>
    <row r="4627" spans="1:12" x14ac:dyDescent="0.2">
      <c r="A4627" s="1" t="d">
        <v>2023-03-13</v>
      </c>
      <c r="B4627" s="45">
        <v>-1</v>
      </c>
      <c r="C4627" t="s">
        <v>20</v>
      </c>
      <c r="D4627" t="str">
        <f>_xlfn.XLOOKUP(Table2[[#This Row],[Patron Group]],$R$10:$R$24,$S$10:$S$24)</f>
        <v>Graduate</v>
      </c>
      <c r="E4627" s="1" t="d">
        <v>2023-03-13</v>
      </c>
      <c r="F4627" t="s">
        <v>12</v>
      </c>
      <c r="G4627" t="s">
        <v>2265</v>
      </c>
      <c r="H4627" t="str">
        <f>_xlfn.XLOOKUP(Table2[[#This Row],[Unique BarCode]],$N$10:$N$37,$O$10:$O$37)</f>
        <v>IPHONE</v>
      </c>
      <c r="I4627" t="str">
        <f>_xlfn.XLOOKUP(Table2[[#This Row],[Unique BarCode]],$N$10:$N$37,$P$10:$P$37)</f>
        <v>Charger</v>
      </c>
      <c r="J4627" t="s">
        <v>13</v>
      </c>
      <c r="K4627" t="s">
        <v>14</v>
      </c>
      <c r="L4627">
        <v>1</v>
      </c>
    </row>
    <row r="4628" spans="1:12" x14ac:dyDescent="0.2">
      <c r="A4628" s="1" t="d">
        <v>2023-03-13</v>
      </c>
      <c r="B4628" s="45">
        <v>-1</v>
      </c>
      <c r="C4628" t="s">
        <v>20</v>
      </c>
      <c r="D4628" t="str">
        <f>_xlfn.XLOOKUP(Table2[[#This Row],[Patron Group]],$R$10:$R$24,$S$10:$S$24)</f>
        <v>Graduate</v>
      </c>
      <c r="E4628" s="1" t="d">
        <v>2023-03-13</v>
      </c>
      <c r="F4628" t="s">
        <v>33</v>
      </c>
      <c r="G4628" t="s">
        <v>2268</v>
      </c>
      <c r="H4628" t="str">
        <f>_xlfn.XLOOKUP(Table2[[#This Row],[Unique BarCode]],$N$10:$N$37,$O$10:$O$37)</f>
        <v>MACCHRG</v>
      </c>
      <c r="I4628" t="str">
        <f>_xlfn.XLOOKUP(Table2[[#This Row],[Unique BarCode]],$N$10:$N$37,$P$10:$P$37)</f>
        <v>Charger</v>
      </c>
      <c r="J4628" t="s">
        <v>8</v>
      </c>
      <c r="K4628" t="s">
        <v>34</v>
      </c>
      <c r="L4628">
        <v>1</v>
      </c>
    </row>
    <row r="4629" spans="1:12" x14ac:dyDescent="0.2">
      <c r="A4629" s="1" t="d">
        <v>2023-03-13</v>
      </c>
      <c r="B4629" s="45">
        <v>-1</v>
      </c>
      <c r="C4629" t="s">
        <v>20</v>
      </c>
      <c r="D4629" t="str">
        <f>_xlfn.XLOOKUP(Table2[[#This Row],[Patron Group]],$R$10:$R$24,$S$10:$S$24)</f>
        <v>Graduate</v>
      </c>
      <c r="E4629" s="1" t="d">
        <v>2023-03-13</v>
      </c>
      <c r="F4629" t="s">
        <v>35</v>
      </c>
      <c r="G4629" t="s">
        <v>2268</v>
      </c>
      <c r="H4629" t="str">
        <f>_xlfn.XLOOKUP(Table2[[#This Row],[Unique BarCode]],$N$10:$N$37,$O$10:$O$37)</f>
        <v>MACCHRG</v>
      </c>
      <c r="I4629" t="str">
        <f>_xlfn.XLOOKUP(Table2[[#This Row],[Unique BarCode]],$N$10:$N$37,$P$10:$P$37)</f>
        <v>Charger</v>
      </c>
      <c r="J4629" t="s">
        <v>13</v>
      </c>
      <c r="K4629" t="s">
        <v>36</v>
      </c>
      <c r="L4629">
        <v>1</v>
      </c>
    </row>
    <row r="4630" spans="1:12" x14ac:dyDescent="0.2">
      <c r="A4630" s="1" t="d">
        <v>2023-03-13</v>
      </c>
      <c r="B4630" s="45">
        <v>-1</v>
      </c>
      <c r="C4630" t="s">
        <v>20</v>
      </c>
      <c r="D4630" t="str">
        <f>_xlfn.XLOOKUP(Table2[[#This Row],[Patron Group]],$R$10:$R$24,$S$10:$S$24)</f>
        <v>Graduate</v>
      </c>
      <c r="E4630" s="1" t="d">
        <v>2023-03-13</v>
      </c>
      <c r="F4630" t="s">
        <v>813</v>
      </c>
      <c r="G4630" t="s">
        <v>2268</v>
      </c>
      <c r="H4630" t="str">
        <f>_xlfn.XLOOKUP(Table2[[#This Row],[Unique BarCode]],$N$10:$N$37,$O$10:$O$37)</f>
        <v>MACCHRG</v>
      </c>
      <c r="I4630" t="str">
        <f>_xlfn.XLOOKUP(Table2[[#This Row],[Unique BarCode]],$N$10:$N$37,$P$10:$P$37)</f>
        <v>Charger</v>
      </c>
      <c r="J4630" t="s">
        <v>13</v>
      </c>
      <c r="K4630" t="s">
        <v>814</v>
      </c>
      <c r="L4630">
        <v>1</v>
      </c>
    </row>
    <row r="4631" spans="1:12" x14ac:dyDescent="0.2">
      <c r="A4631" s="1" t="d">
        <v>2023-03-13</v>
      </c>
      <c r="B4631" s="45">
        <v>-1</v>
      </c>
      <c r="C4631" t="s">
        <v>20</v>
      </c>
      <c r="D4631" t="str">
        <f>_xlfn.XLOOKUP(Table2[[#This Row],[Patron Group]],$R$10:$R$24,$S$10:$S$24)</f>
        <v>Graduate</v>
      </c>
      <c r="E4631" s="1" t="d">
        <v>2023-03-13</v>
      </c>
      <c r="F4631" t="s">
        <v>813</v>
      </c>
      <c r="G4631" t="s">
        <v>2268</v>
      </c>
      <c r="H4631" t="str">
        <f>_xlfn.XLOOKUP(Table2[[#This Row],[Unique BarCode]],$N$10:$N$37,$O$10:$O$37)</f>
        <v>MACCHRG</v>
      </c>
      <c r="I4631" t="str">
        <f>_xlfn.XLOOKUP(Table2[[#This Row],[Unique BarCode]],$N$10:$N$37,$P$10:$P$37)</f>
        <v>Charger</v>
      </c>
      <c r="J4631" t="s">
        <v>49</v>
      </c>
      <c r="K4631" t="s">
        <v>814</v>
      </c>
      <c r="L4631">
        <v>1</v>
      </c>
    </row>
    <row r="4632" spans="1:12" x14ac:dyDescent="0.2">
      <c r="A4632" s="1" t="d">
        <v>2023-03-13</v>
      </c>
      <c r="B4632" s="45">
        <v>-1</v>
      </c>
      <c r="C4632" t="s">
        <v>20</v>
      </c>
      <c r="D4632" t="str">
        <f>_xlfn.XLOOKUP(Table2[[#This Row],[Patron Group]],$R$10:$R$24,$S$10:$S$24)</f>
        <v>Graduate</v>
      </c>
      <c r="E4632" s="1" t="d">
        <v>2023-03-13</v>
      </c>
      <c r="F4632" t="s">
        <v>1621</v>
      </c>
      <c r="G4632" t="s">
        <v>2296</v>
      </c>
      <c r="H4632" t="str">
        <f>_xlfn.XLOOKUP(Table2[[#This Row],[Unique BarCode]],$N$10:$N$37,$O$10:$O$37)</f>
        <v>MACUSBC</v>
      </c>
      <c r="I4632" t="str">
        <f>_xlfn.XLOOKUP(Table2[[#This Row],[Unique BarCode]],$N$10:$N$37,$P$10:$P$37)</f>
        <v>Charger</v>
      </c>
      <c r="J4632" t="s">
        <v>8</v>
      </c>
      <c r="K4632" t="s">
        <v>472</v>
      </c>
      <c r="L4632">
        <v>1</v>
      </c>
    </row>
    <row r="4633" spans="1:12" x14ac:dyDescent="0.2">
      <c r="A4633" s="1" t="d">
        <v>2023-03-13</v>
      </c>
      <c r="B4633" s="45">
        <v>-1</v>
      </c>
      <c r="C4633" t="s">
        <v>20</v>
      </c>
      <c r="D4633" t="str">
        <f>_xlfn.XLOOKUP(Table2[[#This Row],[Patron Group]],$R$10:$R$24,$S$10:$S$24)</f>
        <v>Graduate</v>
      </c>
      <c r="E4633" s="1" t="d">
        <v>2023-03-13</v>
      </c>
      <c r="F4633" t="s">
        <v>1631</v>
      </c>
      <c r="G4633" t="s">
        <v>2296</v>
      </c>
      <c r="H4633" t="str">
        <f>_xlfn.XLOOKUP(Table2[[#This Row],[Unique BarCode]],$N$10:$N$37,$O$10:$O$37)</f>
        <v>MACUSBC</v>
      </c>
      <c r="I4633" t="str">
        <f>_xlfn.XLOOKUP(Table2[[#This Row],[Unique BarCode]],$N$10:$N$37,$P$10:$P$37)</f>
        <v>Charger</v>
      </c>
      <c r="J4633" t="s">
        <v>8</v>
      </c>
      <c r="K4633" t="s">
        <v>277</v>
      </c>
      <c r="L4633">
        <v>1</v>
      </c>
    </row>
    <row r="4634" spans="1:12" x14ac:dyDescent="0.2">
      <c r="A4634" s="1" t="d">
        <v>2023-03-13</v>
      </c>
      <c r="B4634" s="45">
        <v>-1</v>
      </c>
      <c r="C4634" t="s">
        <v>20</v>
      </c>
      <c r="D4634" t="str">
        <f>_xlfn.XLOOKUP(Table2[[#This Row],[Patron Group]],$R$10:$R$24,$S$10:$S$24)</f>
        <v>Graduate</v>
      </c>
      <c r="E4634" s="1" t="d">
        <v>2023-03-13</v>
      </c>
      <c r="F4634" t="s">
        <v>1633</v>
      </c>
      <c r="G4634" t="s">
        <v>2296</v>
      </c>
      <c r="H4634" t="str">
        <f>_xlfn.XLOOKUP(Table2[[#This Row],[Unique BarCode]],$N$10:$N$37,$O$10:$O$37)</f>
        <v>MACUSBC</v>
      </c>
      <c r="I4634" t="str">
        <f>_xlfn.XLOOKUP(Table2[[#This Row],[Unique BarCode]],$N$10:$N$37,$P$10:$P$37)</f>
        <v>Charger</v>
      </c>
      <c r="J4634" t="s">
        <v>8</v>
      </c>
      <c r="K4634" t="s">
        <v>844</v>
      </c>
      <c r="L4634">
        <v>1</v>
      </c>
    </row>
    <row r="4635" spans="1:12" x14ac:dyDescent="0.2">
      <c r="A4635" s="1" t="d">
        <v>2023-03-13</v>
      </c>
      <c r="B4635" s="45">
        <v>-1</v>
      </c>
      <c r="C4635" t="s">
        <v>20</v>
      </c>
      <c r="D4635" t="str">
        <f>_xlfn.XLOOKUP(Table2[[#This Row],[Patron Group]],$R$10:$R$24,$S$10:$S$24)</f>
        <v>Graduate</v>
      </c>
      <c r="E4635" s="1" t="d">
        <v>2023-03-13</v>
      </c>
      <c r="F4635" t="s">
        <v>479</v>
      </c>
      <c r="G4635" t="s">
        <v>2271</v>
      </c>
      <c r="H4635" t="str">
        <f>_xlfn.XLOOKUP(Table2[[#This Row],[Unique BarCode]],$N$10:$N$37,$O$10:$O$37)</f>
        <v>OMNI</v>
      </c>
      <c r="I4635" t="str">
        <f>_xlfn.XLOOKUP(Table2[[#This Row],[Unique BarCode]],$N$10:$N$37,$P$10:$P$37)</f>
        <v>Charger</v>
      </c>
      <c r="J4635" t="s">
        <v>68</v>
      </c>
      <c r="K4635" t="s">
        <v>480</v>
      </c>
      <c r="L4635">
        <v>1</v>
      </c>
    </row>
    <row r="4636" spans="1:12" x14ac:dyDescent="0.2">
      <c r="A4636" s="1" t="d">
        <v>2023-03-13</v>
      </c>
      <c r="B4636" s="45">
        <v>-1</v>
      </c>
      <c r="C4636" t="s">
        <v>20</v>
      </c>
      <c r="D4636" t="str">
        <f>_xlfn.XLOOKUP(Table2[[#This Row],[Patron Group]],$R$10:$R$24,$S$10:$S$24)</f>
        <v>Graduate</v>
      </c>
      <c r="E4636" s="1" t="d">
        <v>2023-03-13</v>
      </c>
      <c r="F4636" t="s">
        <v>481</v>
      </c>
      <c r="G4636" t="s">
        <v>2285</v>
      </c>
      <c r="H4636" t="str">
        <f>_xlfn.XLOOKUP(Table2[[#This Row],[Unique BarCode]],$N$10:$N$37,$O$10:$O$37)</f>
        <v>UHDMI</v>
      </c>
      <c r="I4636" t="str">
        <f>_xlfn.XLOOKUP(Table2[[#This Row],[Unique BarCode]],$N$10:$N$37,$P$10:$P$37)</f>
        <v>Cable</v>
      </c>
      <c r="J4636" t="s">
        <v>8</v>
      </c>
      <c r="L4636">
        <v>1</v>
      </c>
    </row>
    <row r="4637" spans="1:12" x14ac:dyDescent="0.2">
      <c r="A4637" s="1" t="d">
        <v>2023-03-13</v>
      </c>
      <c r="B4637" s="45">
        <v>-1</v>
      </c>
      <c r="C4637" t="s">
        <v>20</v>
      </c>
      <c r="D4637" t="str">
        <f>_xlfn.XLOOKUP(Table2[[#This Row],[Patron Group]],$R$10:$R$24,$S$10:$S$24)</f>
        <v>Graduate</v>
      </c>
      <c r="E4637" s="1" t="d">
        <v>2023-03-13</v>
      </c>
      <c r="F4637" t="s">
        <v>1263</v>
      </c>
      <c r="G4637" t="s">
        <v>2272</v>
      </c>
      <c r="H4637" t="str">
        <f>_xlfn.XLOOKUP(Table2[[#This Row],[Unique BarCode]],$N$10:$N$37,$O$10:$O$37)</f>
        <v>WALLADPT</v>
      </c>
      <c r="I4637" t="str">
        <f>_xlfn.XLOOKUP(Table2[[#This Row],[Unique BarCode]],$N$10:$N$37,$P$10:$P$37)</f>
        <v>Charger</v>
      </c>
      <c r="J4637" t="s">
        <v>49</v>
      </c>
      <c r="K4637" t="s">
        <v>1264</v>
      </c>
      <c r="L4637">
        <v>1</v>
      </c>
    </row>
    <row r="4638" spans="1:12" x14ac:dyDescent="0.2">
      <c r="A4638" s="1" t="d">
        <v>2023-03-13</v>
      </c>
      <c r="B4638" s="45">
        <v>-1</v>
      </c>
      <c r="C4638" t="s">
        <v>20</v>
      </c>
      <c r="D4638" t="str">
        <f>_xlfn.XLOOKUP(Table2[[#This Row],[Patron Group]],$R$10:$R$24,$S$10:$S$24)</f>
        <v>Graduate</v>
      </c>
      <c r="E4638" s="1" t="d">
        <v>2023-03-13</v>
      </c>
      <c r="F4638" t="s">
        <v>1442</v>
      </c>
      <c r="G4638" t="s">
        <v>2272</v>
      </c>
      <c r="H4638" t="str">
        <f>_xlfn.XLOOKUP(Table2[[#This Row],[Unique BarCode]],$N$10:$N$37,$O$10:$O$37)</f>
        <v>WALLADPT</v>
      </c>
      <c r="I4638" t="str">
        <f>_xlfn.XLOOKUP(Table2[[#This Row],[Unique BarCode]],$N$10:$N$37,$P$10:$P$37)</f>
        <v>Charger</v>
      </c>
      <c r="J4638" t="s">
        <v>13</v>
      </c>
      <c r="K4638" t="s">
        <v>1443</v>
      </c>
      <c r="L4638">
        <v>1</v>
      </c>
    </row>
    <row r="4639" spans="1:12" x14ac:dyDescent="0.2">
      <c r="A4639" s="1" t="d">
        <v>2023-03-13</v>
      </c>
      <c r="B4639" s="45">
        <v>-1</v>
      </c>
      <c r="C4639" t="s">
        <v>20</v>
      </c>
      <c r="D4639" t="str">
        <f>_xlfn.XLOOKUP(Table2[[#This Row],[Patron Group]],$R$10:$R$24,$S$10:$S$24)</f>
        <v>Graduate</v>
      </c>
      <c r="E4639" s="1" t="d">
        <v>2023-03-13</v>
      </c>
      <c r="F4639" t="s">
        <v>1390</v>
      </c>
      <c r="G4639" t="s">
        <v>2272</v>
      </c>
      <c r="H4639" t="str">
        <f>_xlfn.XLOOKUP(Table2[[#This Row],[Unique BarCode]],$N$10:$N$37,$O$10:$O$37)</f>
        <v>WALLADPT</v>
      </c>
      <c r="I4639" t="str">
        <f>_xlfn.XLOOKUP(Table2[[#This Row],[Unique BarCode]],$N$10:$N$37,$P$10:$P$37)</f>
        <v>Charger</v>
      </c>
      <c r="J4639" t="s">
        <v>8</v>
      </c>
      <c r="K4639" t="s">
        <v>1391</v>
      </c>
      <c r="L4639">
        <v>1</v>
      </c>
    </row>
    <row r="4640" spans="1:12" x14ac:dyDescent="0.2">
      <c r="A4640" s="1" t="d">
        <v>2023-03-13</v>
      </c>
      <c r="B4640" s="45">
        <v>-1</v>
      </c>
      <c r="C4640" t="s">
        <v>20</v>
      </c>
      <c r="D4640" t="str">
        <f>_xlfn.XLOOKUP(Table2[[#This Row],[Patron Group]],$R$10:$R$24,$S$10:$S$24)</f>
        <v>Graduate</v>
      </c>
      <c r="E4640" s="1" t="d">
        <v>2023-03-13</v>
      </c>
      <c r="F4640" t="s">
        <v>1392</v>
      </c>
      <c r="G4640" t="s">
        <v>2272</v>
      </c>
      <c r="H4640" t="str">
        <f>_xlfn.XLOOKUP(Table2[[#This Row],[Unique BarCode]],$N$10:$N$37,$O$10:$O$37)</f>
        <v>WALLADPT</v>
      </c>
      <c r="I4640" t="str">
        <f>_xlfn.XLOOKUP(Table2[[#This Row],[Unique BarCode]],$N$10:$N$37,$P$10:$P$37)</f>
        <v>Charger</v>
      </c>
      <c r="J4640" t="s">
        <v>8</v>
      </c>
      <c r="L4640">
        <v>1</v>
      </c>
    </row>
    <row r="4641" spans="1:12" x14ac:dyDescent="0.2">
      <c r="A4641" s="1" t="d">
        <v>2023-03-13</v>
      </c>
      <c r="B4641" s="45">
        <v>-1</v>
      </c>
      <c r="C4641" t="s">
        <v>20</v>
      </c>
      <c r="D4641" t="str">
        <f>_xlfn.XLOOKUP(Table2[[#This Row],[Patron Group]],$R$10:$R$24,$S$10:$S$24)</f>
        <v>Graduate</v>
      </c>
      <c r="E4641" s="1" t="d">
        <v>2023-03-13</v>
      </c>
      <c r="F4641" t="s">
        <v>96</v>
      </c>
      <c r="G4641" t="s">
        <v>2272</v>
      </c>
      <c r="H4641" t="str">
        <f>_xlfn.XLOOKUP(Table2[[#This Row],[Unique BarCode]],$N$10:$N$37,$O$10:$O$37)</f>
        <v>WALLADPT</v>
      </c>
      <c r="I4641" t="str">
        <f>_xlfn.XLOOKUP(Table2[[#This Row],[Unique BarCode]],$N$10:$N$37,$P$10:$P$37)</f>
        <v>Charger</v>
      </c>
      <c r="J4641" t="s">
        <v>8</v>
      </c>
      <c r="L4641">
        <v>1</v>
      </c>
    </row>
    <row r="4642" spans="1:12" x14ac:dyDescent="0.2">
      <c r="A4642" s="1" t="d">
        <v>2023-03-13</v>
      </c>
      <c r="B4642" s="45">
        <v>-1</v>
      </c>
      <c r="C4642" t="s">
        <v>20</v>
      </c>
      <c r="D4642" t="str">
        <f>_xlfn.XLOOKUP(Table2[[#This Row],[Patron Group]],$R$10:$R$24,$S$10:$S$24)</f>
        <v>Graduate</v>
      </c>
      <c r="E4642" s="1" t="d">
        <v>2023-03-20</v>
      </c>
      <c r="F4642" t="s">
        <v>2129</v>
      </c>
      <c r="G4642" t="s">
        <v>2273</v>
      </c>
      <c r="H4642" t="str">
        <f>_xlfn.XLOOKUP(Table2[[#This Row],[Unique BarCode]],$N$10:$N$37,$O$10:$O$37)</f>
        <v>ChromeBook</v>
      </c>
      <c r="I4642" t="str">
        <f>_xlfn.XLOOKUP(Table2[[#This Row],[Unique BarCode]],$N$10:$N$37,$P$10:$P$37)</f>
        <v>Device</v>
      </c>
      <c r="J4642" t="s">
        <v>13</v>
      </c>
      <c r="K4642" t="s">
        <v>2130</v>
      </c>
      <c r="L4642">
        <v>1</v>
      </c>
    </row>
    <row r="4643" spans="1:12" x14ac:dyDescent="0.2">
      <c r="A4643" s="1" t="d">
        <v>2023-03-13</v>
      </c>
      <c r="B4643" s="45">
        <v>-1</v>
      </c>
      <c r="C4643" t="s">
        <v>20</v>
      </c>
      <c r="D4643" t="str">
        <f>_xlfn.XLOOKUP(Table2[[#This Row],[Patron Group]],$R$10:$R$24,$S$10:$S$24)</f>
        <v>Graduate</v>
      </c>
      <c r="E4643" s="1" t="d">
        <v>2023-03-20</v>
      </c>
      <c r="F4643" t="s">
        <v>1102</v>
      </c>
      <c r="G4643" t="s">
        <v>2273</v>
      </c>
      <c r="H4643" t="str">
        <f>_xlfn.XLOOKUP(Table2[[#This Row],[Unique BarCode]],$N$10:$N$37,$O$10:$O$37)</f>
        <v>ChromeBook</v>
      </c>
      <c r="I4643" t="str">
        <f>_xlfn.XLOOKUP(Table2[[#This Row],[Unique BarCode]],$N$10:$N$37,$P$10:$P$37)</f>
        <v>Device</v>
      </c>
      <c r="J4643" t="s">
        <v>13</v>
      </c>
      <c r="K4643" t="s">
        <v>1103</v>
      </c>
      <c r="L4643">
        <v>1</v>
      </c>
    </row>
    <row r="4644" spans="1:12" x14ac:dyDescent="0.2">
      <c r="A4644" s="1" t="d">
        <v>2023-03-13</v>
      </c>
      <c r="B4644" s="45">
        <v>-1</v>
      </c>
      <c r="C4644" t="s">
        <v>20</v>
      </c>
      <c r="D4644" t="str">
        <f>_xlfn.XLOOKUP(Table2[[#This Row],[Patron Group]],$R$10:$R$24,$S$10:$S$24)</f>
        <v>Graduate</v>
      </c>
      <c r="E4644" s="1" t="d">
        <v>2023-03-20</v>
      </c>
      <c r="F4644" t="s">
        <v>742</v>
      </c>
      <c r="G4644" t="s">
        <v>2274</v>
      </c>
      <c r="H4644" t="str">
        <f>_xlfn.XLOOKUP(Table2[[#This Row],[Unique BarCode]],$N$10:$N$37,$O$10:$O$37)</f>
        <v>MacBook</v>
      </c>
      <c r="I4644" t="str">
        <f>_xlfn.XLOOKUP(Table2[[#This Row],[Unique BarCode]],$N$10:$N$37,$P$10:$P$37)</f>
        <v>Device</v>
      </c>
      <c r="J4644" t="s">
        <v>8</v>
      </c>
      <c r="K4644" t="s">
        <v>743</v>
      </c>
      <c r="L4644">
        <v>1</v>
      </c>
    </row>
    <row r="4645" spans="1:12" x14ac:dyDescent="0.2">
      <c r="A4645" s="1" t="d">
        <v>2023-03-13</v>
      </c>
      <c r="B4645" s="45">
        <v>-1</v>
      </c>
      <c r="C4645" t="s">
        <v>20</v>
      </c>
      <c r="D4645" t="str">
        <f>_xlfn.XLOOKUP(Table2[[#This Row],[Patron Group]],$R$10:$R$24,$S$10:$S$24)</f>
        <v>Graduate</v>
      </c>
      <c r="E4645" s="1" t="d">
        <v>2023-03-20</v>
      </c>
      <c r="F4645" t="s">
        <v>1647</v>
      </c>
      <c r="G4645" t="s">
        <v>2297</v>
      </c>
      <c r="H4645" t="str">
        <f>_xlfn.XLOOKUP(Table2[[#This Row],[Unique BarCode]],$N$10:$N$37,$O$10:$O$37)</f>
        <v>iPad</v>
      </c>
      <c r="I4645" t="str">
        <f>_xlfn.XLOOKUP(Table2[[#This Row],[Unique BarCode]],$N$10:$N$37,$P$10:$P$37)</f>
        <v>Device</v>
      </c>
      <c r="J4645" t="s">
        <v>8</v>
      </c>
      <c r="K4645" t="s">
        <v>1648</v>
      </c>
      <c r="L4645">
        <v>1</v>
      </c>
    </row>
    <row r="4646" spans="1:12" x14ac:dyDescent="0.2">
      <c r="A4646" s="1" t="d">
        <v>2023-03-13</v>
      </c>
      <c r="B4646" s="45">
        <v>-1</v>
      </c>
      <c r="C4646" t="s">
        <v>20</v>
      </c>
      <c r="D4646" t="str">
        <f>_xlfn.XLOOKUP(Table2[[#This Row],[Patron Group]],$R$10:$R$24,$S$10:$S$24)</f>
        <v>Graduate</v>
      </c>
      <c r="E4646" s="1" t="d">
        <v>2023-03-24</v>
      </c>
      <c r="F4646" t="s">
        <v>996</v>
      </c>
      <c r="G4646" t="s">
        <v>2275</v>
      </c>
      <c r="H4646" t="str">
        <f>_xlfn.XLOOKUP(Table2[[#This Row],[Unique BarCode]],$N$10:$N$37,$O$10:$O$37)</f>
        <v>iPad</v>
      </c>
      <c r="I4646" t="str">
        <f>_xlfn.XLOOKUP(Table2[[#This Row],[Unique BarCode]],$N$10:$N$37,$P$10:$P$37)</f>
        <v>Device</v>
      </c>
      <c r="J4646" t="s">
        <v>8</v>
      </c>
      <c r="K4646" t="s">
        <v>997</v>
      </c>
      <c r="L4646">
        <v>1</v>
      </c>
    </row>
    <row r="4647" spans="1:12" x14ac:dyDescent="0.2">
      <c r="A4647" s="1" t="d">
        <v>2023-03-13</v>
      </c>
      <c r="B4647" s="45">
        <v>-1</v>
      </c>
      <c r="C4647" t="s">
        <v>20</v>
      </c>
      <c r="D4647" t="str">
        <f>_xlfn.XLOOKUP(Table2[[#This Row],[Patron Group]],$R$10:$R$24,$S$10:$S$24)</f>
        <v>Graduate</v>
      </c>
      <c r="E4647" s="1" t="d">
        <v>2023-03-27</v>
      </c>
      <c r="F4647" t="s">
        <v>2131</v>
      </c>
      <c r="G4647" t="s">
        <v>2273</v>
      </c>
      <c r="H4647" t="str">
        <f>_xlfn.XLOOKUP(Table2[[#This Row],[Unique BarCode]],$N$10:$N$37,$O$10:$O$37)</f>
        <v>ChromeBook</v>
      </c>
      <c r="I4647" t="str">
        <f>_xlfn.XLOOKUP(Table2[[#This Row],[Unique BarCode]],$N$10:$N$37,$P$10:$P$37)</f>
        <v>Device</v>
      </c>
      <c r="J4647" t="s">
        <v>13</v>
      </c>
      <c r="K4647" t="s">
        <v>2132</v>
      </c>
      <c r="L4647">
        <v>1</v>
      </c>
    </row>
    <row r="4648" spans="1:12" x14ac:dyDescent="0.2">
      <c r="A4648" s="1" t="d">
        <v>2023-03-13</v>
      </c>
      <c r="B4648" s="45">
        <v>-1</v>
      </c>
      <c r="C4648" t="s">
        <v>20</v>
      </c>
      <c r="D4648" t="str">
        <f>_xlfn.XLOOKUP(Table2[[#This Row],[Patron Group]],$R$10:$R$24,$S$10:$S$24)</f>
        <v>Graduate</v>
      </c>
      <c r="E4648" s="1" t="d">
        <v>2023-03-27</v>
      </c>
      <c r="F4648" t="s">
        <v>696</v>
      </c>
      <c r="G4648" t="s">
        <v>2263</v>
      </c>
      <c r="H4648" t="str">
        <f>_xlfn.XLOOKUP(Table2[[#This Row],[Unique BarCode]],$N$10:$N$37,$O$10:$O$37)</f>
        <v>HP Laptop</v>
      </c>
      <c r="I4648" t="str">
        <f>_xlfn.XLOOKUP(Table2[[#This Row],[Unique BarCode]],$N$10:$N$37,$P$10:$P$37)</f>
        <v>Device</v>
      </c>
      <c r="J4648" t="s">
        <v>8</v>
      </c>
      <c r="K4648" t="s">
        <v>697</v>
      </c>
      <c r="L4648">
        <v>1</v>
      </c>
    </row>
    <row r="4649" spans="1:12" x14ac:dyDescent="0.2">
      <c r="A4649" s="1" t="d">
        <v>2023-03-13</v>
      </c>
      <c r="B4649" s="45">
        <v>-1</v>
      </c>
      <c r="C4649" t="s">
        <v>1113</v>
      </c>
      <c r="D4649" t="str">
        <f>_xlfn.XLOOKUP(Table2[[#This Row],[Patron Group]],$R$10:$R$24,$S$10:$S$24)</f>
        <v>Graduate</v>
      </c>
      <c r="E4649" s="1" t="d">
        <v>2023-03-27</v>
      </c>
      <c r="F4649" t="s">
        <v>938</v>
      </c>
      <c r="G4649" t="s">
        <v>2263</v>
      </c>
      <c r="H4649" t="str">
        <f>_xlfn.XLOOKUP(Table2[[#This Row],[Unique BarCode]],$N$10:$N$37,$O$10:$O$37)</f>
        <v>HP Laptop</v>
      </c>
      <c r="I4649" t="str">
        <f>_xlfn.XLOOKUP(Table2[[#This Row],[Unique BarCode]],$N$10:$N$37,$P$10:$P$37)</f>
        <v>Device</v>
      </c>
      <c r="J4649" t="s">
        <v>8</v>
      </c>
      <c r="K4649" t="s">
        <v>939</v>
      </c>
      <c r="L4649">
        <v>1</v>
      </c>
    </row>
    <row r="4650" spans="1:12" x14ac:dyDescent="0.2">
      <c r="A4650" s="1" t="d">
        <v>2023-03-13</v>
      </c>
      <c r="B4650" s="45">
        <v>-1</v>
      </c>
      <c r="C4650" t="s">
        <v>70</v>
      </c>
      <c r="D4650" t="str">
        <f>_xlfn.XLOOKUP(Table2[[#This Row],[Patron Group]],$R$10:$R$24,$S$10:$S$24)</f>
        <v>Undergraduate</v>
      </c>
      <c r="E4650" s="1" t="d">
        <v>2023-03-27</v>
      </c>
      <c r="F4650" t="s">
        <v>934</v>
      </c>
      <c r="G4650" t="s">
        <v>2263</v>
      </c>
      <c r="H4650" t="str">
        <f>_xlfn.XLOOKUP(Table2[[#This Row],[Unique BarCode]],$N$10:$N$37,$O$10:$O$37)</f>
        <v>HP Laptop</v>
      </c>
      <c r="I4650" t="str">
        <f>_xlfn.XLOOKUP(Table2[[#This Row],[Unique BarCode]],$N$10:$N$37,$P$10:$P$37)</f>
        <v>Device</v>
      </c>
      <c r="J4650" t="s">
        <v>8</v>
      </c>
      <c r="K4650" t="s">
        <v>935</v>
      </c>
      <c r="L4650">
        <v>1</v>
      </c>
    </row>
    <row r="4651" spans="1:12" x14ac:dyDescent="0.2">
      <c r="A4651" s="1" t="d">
        <v>2023-03-13</v>
      </c>
      <c r="B4651" s="45">
        <v>-1</v>
      </c>
      <c r="C4651" t="s">
        <v>74</v>
      </c>
      <c r="D4651" t="str">
        <f>_xlfn.XLOOKUP(Table2[[#This Row],[Patron Group]],$R$10:$R$24,$S$10:$S$24)</f>
        <v>Staff</v>
      </c>
      <c r="E4651" s="1" t="d">
        <v>2023-03-13</v>
      </c>
      <c r="F4651" t="s">
        <v>1632</v>
      </c>
      <c r="G4651" t="s">
        <v>2296</v>
      </c>
      <c r="H4651" t="str">
        <f>_xlfn.XLOOKUP(Table2[[#This Row],[Unique BarCode]],$N$10:$N$37,$O$10:$O$37)</f>
        <v>MACUSBC</v>
      </c>
      <c r="I4651" t="str">
        <f>_xlfn.XLOOKUP(Table2[[#This Row],[Unique BarCode]],$N$10:$N$37,$P$10:$P$37)</f>
        <v>Charger</v>
      </c>
      <c r="J4651" t="s">
        <v>8</v>
      </c>
      <c r="K4651" t="s">
        <v>214</v>
      </c>
      <c r="L4651">
        <v>1</v>
      </c>
    </row>
    <row r="4652" spans="1:12" x14ac:dyDescent="0.2">
      <c r="A4652" s="1" t="d">
        <v>2023-03-13</v>
      </c>
      <c r="B4652" s="45">
        <v>-1</v>
      </c>
      <c r="C4652" t="s">
        <v>74</v>
      </c>
      <c r="D4652" t="str">
        <f>_xlfn.XLOOKUP(Table2[[#This Row],[Patron Group]],$R$10:$R$24,$S$10:$S$24)</f>
        <v>Staff</v>
      </c>
      <c r="E4652" s="1" t="d">
        <v>2023-03-20</v>
      </c>
      <c r="F4652" t="s">
        <v>1246</v>
      </c>
      <c r="G4652" t="s">
        <v>2273</v>
      </c>
      <c r="H4652" t="str">
        <f>_xlfn.XLOOKUP(Table2[[#This Row],[Unique BarCode]],$N$10:$N$37,$O$10:$O$37)</f>
        <v>ChromeBook</v>
      </c>
      <c r="I4652" t="str">
        <f>_xlfn.XLOOKUP(Table2[[#This Row],[Unique BarCode]],$N$10:$N$37,$P$10:$P$37)</f>
        <v>Device</v>
      </c>
      <c r="J4652" t="s">
        <v>8</v>
      </c>
      <c r="K4652" t="s">
        <v>1247</v>
      </c>
      <c r="L4652">
        <v>1</v>
      </c>
    </row>
    <row r="4653" spans="1:12" x14ac:dyDescent="0.2">
      <c r="A4653" s="1" t="d">
        <v>2023-03-13</v>
      </c>
      <c r="B4653" s="45">
        <v>-1</v>
      </c>
      <c r="C4653" t="s">
        <v>74</v>
      </c>
      <c r="D4653" t="str">
        <f>_xlfn.XLOOKUP(Table2[[#This Row],[Patron Group]],$R$10:$R$24,$S$10:$S$24)</f>
        <v>Staff</v>
      </c>
      <c r="E4653" s="1" t="d">
        <v>2023-03-20</v>
      </c>
      <c r="F4653" t="s">
        <v>1356</v>
      </c>
      <c r="G4653" t="s">
        <v>2273</v>
      </c>
      <c r="H4653" t="str">
        <f>_xlfn.XLOOKUP(Table2[[#This Row],[Unique BarCode]],$N$10:$N$37,$O$10:$O$37)</f>
        <v>ChromeBook</v>
      </c>
      <c r="I4653" t="str">
        <f>_xlfn.XLOOKUP(Table2[[#This Row],[Unique BarCode]],$N$10:$N$37,$P$10:$P$37)</f>
        <v>Device</v>
      </c>
      <c r="J4653" t="s">
        <v>13</v>
      </c>
      <c r="K4653" t="s">
        <v>1357</v>
      </c>
      <c r="L4653">
        <v>1</v>
      </c>
    </row>
    <row r="4654" spans="1:12" x14ac:dyDescent="0.2">
      <c r="A4654" s="1" t="d">
        <v>2023-03-13</v>
      </c>
      <c r="B4654" s="45">
        <v>-1</v>
      </c>
      <c r="C4654" t="s">
        <v>77</v>
      </c>
      <c r="D4654" t="str">
        <f>_xlfn.XLOOKUP(Table2[[#This Row],[Patron Group]],$R$10:$R$24,$S$10:$S$24)</f>
        <v>Undergraduate</v>
      </c>
      <c r="E4654" s="1" t="d">
        <v>2023-03-13</v>
      </c>
      <c r="F4654" t="s">
        <v>2067</v>
      </c>
      <c r="G4654" t="s">
        <v>2288</v>
      </c>
      <c r="H4654" t="str">
        <f>_xlfn.XLOOKUP(Table2[[#This Row],[Unique BarCode]],$N$10:$N$37,$O$10:$O$37)</f>
        <v>Android Charger</v>
      </c>
      <c r="I4654" t="str">
        <f>_xlfn.XLOOKUP(Table2[[#This Row],[Unique BarCode]],$N$10:$N$37,$P$10:$P$37)</f>
        <v>Charger</v>
      </c>
      <c r="J4654" t="s">
        <v>128</v>
      </c>
      <c r="K4654" t="s">
        <v>2068</v>
      </c>
      <c r="L4654">
        <v>1</v>
      </c>
    </row>
    <row r="4655" spans="1:12" x14ac:dyDescent="0.2">
      <c r="A4655" s="1" t="d">
        <v>2023-03-13</v>
      </c>
      <c r="B4655" s="45">
        <v>-1</v>
      </c>
      <c r="C4655" t="s">
        <v>77</v>
      </c>
      <c r="D4655" t="str">
        <f>_xlfn.XLOOKUP(Table2[[#This Row],[Patron Group]],$R$10:$R$24,$S$10:$S$24)</f>
        <v>Undergraduate</v>
      </c>
      <c r="E4655" s="1" t="d">
        <v>2023-03-13</v>
      </c>
      <c r="F4655" t="s">
        <v>1399</v>
      </c>
      <c r="G4655" t="s">
        <v>2288</v>
      </c>
      <c r="H4655" t="str">
        <f>_xlfn.XLOOKUP(Table2[[#This Row],[Unique BarCode]],$N$10:$N$37,$O$10:$O$37)</f>
        <v>Android Charger</v>
      </c>
      <c r="I4655" t="str">
        <f>_xlfn.XLOOKUP(Table2[[#This Row],[Unique BarCode]],$N$10:$N$37,$P$10:$P$37)</f>
        <v>Charger</v>
      </c>
      <c r="J4655" t="s">
        <v>128</v>
      </c>
      <c r="K4655" t="s">
        <v>1400</v>
      </c>
      <c r="L4655">
        <v>1</v>
      </c>
    </row>
    <row r="4656" spans="1:12" x14ac:dyDescent="0.2">
      <c r="A4656" s="1" t="d">
        <v>2023-03-13</v>
      </c>
      <c r="B4656" s="45">
        <v>-1</v>
      </c>
      <c r="C4656" t="s">
        <v>77</v>
      </c>
      <c r="D4656" t="str">
        <f>_xlfn.XLOOKUP(Table2[[#This Row],[Patron Group]],$R$10:$R$24,$S$10:$S$24)</f>
        <v>Undergraduate</v>
      </c>
      <c r="E4656" s="1" t="d">
        <v>2023-03-13</v>
      </c>
      <c r="F4656" t="s">
        <v>1361</v>
      </c>
      <c r="G4656" t="s">
        <v>2298</v>
      </c>
      <c r="H4656" t="str">
        <f>_xlfn.XLOOKUP(Table2[[#This Row],[Unique BarCode]],$N$10:$N$37,$O$10:$O$37)</f>
        <v>ANKER</v>
      </c>
      <c r="I4656" t="str">
        <f>_xlfn.XLOOKUP(Table2[[#This Row],[Unique BarCode]],$N$10:$N$37,$P$10:$P$37)</f>
        <v>Charger</v>
      </c>
      <c r="J4656" t="s">
        <v>8</v>
      </c>
      <c r="L4656">
        <v>1</v>
      </c>
    </row>
    <row r="4657" spans="1:12" x14ac:dyDescent="0.2">
      <c r="A4657" s="1" t="d">
        <v>2023-03-13</v>
      </c>
      <c r="B4657" s="45">
        <v>-1</v>
      </c>
      <c r="C4657" t="s">
        <v>77</v>
      </c>
      <c r="D4657" t="str">
        <f>_xlfn.XLOOKUP(Table2[[#This Row],[Patron Group]],$R$10:$R$24,$S$10:$S$24)</f>
        <v>Undergraduate</v>
      </c>
      <c r="E4657" s="1" t="d">
        <v>2023-03-13</v>
      </c>
      <c r="F4657" t="s">
        <v>1406</v>
      </c>
      <c r="G4657" t="s">
        <v>2281</v>
      </c>
      <c r="H4657" t="str">
        <f>_xlfn.XLOOKUP(Table2[[#This Row],[Unique BarCode]],$N$10:$N$37,$O$10:$O$37)</f>
        <v>HDMIC</v>
      </c>
      <c r="I4657" t="str">
        <f>_xlfn.XLOOKUP(Table2[[#This Row],[Unique BarCode]],$N$10:$N$37,$P$10:$P$37)</f>
        <v>Cable</v>
      </c>
      <c r="J4657" t="s">
        <v>8</v>
      </c>
      <c r="K4657" t="s">
        <v>1407</v>
      </c>
      <c r="L4657">
        <v>1</v>
      </c>
    </row>
    <row r="4658" spans="1:12" x14ac:dyDescent="0.2">
      <c r="A4658" s="1" t="d">
        <v>2023-03-13</v>
      </c>
      <c r="B4658" s="45">
        <v>-1</v>
      </c>
      <c r="C4658" t="s">
        <v>77</v>
      </c>
      <c r="D4658" t="str">
        <f>_xlfn.XLOOKUP(Table2[[#This Row],[Patron Group]],$R$10:$R$24,$S$10:$S$24)</f>
        <v>Undergraduate</v>
      </c>
      <c r="E4658" s="1" t="d">
        <v>2023-03-13</v>
      </c>
      <c r="F4658" t="s">
        <v>1806</v>
      </c>
      <c r="G4658" t="s">
        <v>2266</v>
      </c>
      <c r="H4658" t="str">
        <f>_xlfn.XLOOKUP(Table2[[#This Row],[Unique BarCode]],$N$10:$N$37,$O$10:$O$37)</f>
        <v>Headphones</v>
      </c>
      <c r="I4658" t="str">
        <f>_xlfn.XLOOKUP(Table2[[#This Row],[Unique BarCode]],$N$10:$N$37,$P$10:$P$37)</f>
        <v>Accessory</v>
      </c>
      <c r="J4658" t="s">
        <v>8</v>
      </c>
      <c r="K4658" t="s">
        <v>1807</v>
      </c>
      <c r="L4658">
        <v>1</v>
      </c>
    </row>
    <row r="4659" spans="1:12" x14ac:dyDescent="0.2">
      <c r="A4659" s="1" t="d">
        <v>2023-03-13</v>
      </c>
      <c r="B4659" s="45">
        <v>-1</v>
      </c>
      <c r="C4659" t="s">
        <v>77</v>
      </c>
      <c r="D4659" t="str">
        <f>_xlfn.XLOOKUP(Table2[[#This Row],[Patron Group]],$R$10:$R$24,$S$10:$S$24)</f>
        <v>Undergraduate</v>
      </c>
      <c r="E4659" s="1" t="d">
        <v>2023-03-13</v>
      </c>
      <c r="F4659" t="s">
        <v>1860</v>
      </c>
      <c r="G4659" t="s">
        <v>2282</v>
      </c>
      <c r="H4659" t="str">
        <f>_xlfn.XLOOKUP(Table2[[#This Row],[Unique BarCode]],$N$10:$N$37,$O$10:$O$37)</f>
        <v>HPUSBC</v>
      </c>
      <c r="I4659" t="str">
        <f>_xlfn.XLOOKUP(Table2[[#This Row],[Unique BarCode]],$N$10:$N$37,$P$10:$P$37)</f>
        <v>Charger</v>
      </c>
      <c r="J4659" t="s">
        <v>49</v>
      </c>
      <c r="L4659">
        <v>1</v>
      </c>
    </row>
    <row r="4660" spans="1:12" x14ac:dyDescent="0.2">
      <c r="A4660" s="1" t="d">
        <v>2023-03-13</v>
      </c>
      <c r="B4660" s="45">
        <v>-1</v>
      </c>
      <c r="C4660" t="s">
        <v>77</v>
      </c>
      <c r="D4660" t="str">
        <f>_xlfn.XLOOKUP(Table2[[#This Row],[Patron Group]],$R$10:$R$24,$S$10:$S$24)</f>
        <v>Undergraduate</v>
      </c>
      <c r="E4660" s="1" t="d">
        <v>2023-03-13</v>
      </c>
      <c r="F4660" t="s">
        <v>687</v>
      </c>
      <c r="G4660" t="s">
        <v>2282</v>
      </c>
      <c r="H4660" t="str">
        <f>_xlfn.XLOOKUP(Table2[[#This Row],[Unique BarCode]],$N$10:$N$37,$O$10:$O$37)</f>
        <v>HPUSBC</v>
      </c>
      <c r="I4660" t="str">
        <f>_xlfn.XLOOKUP(Table2[[#This Row],[Unique BarCode]],$N$10:$N$37,$P$10:$P$37)</f>
        <v>Charger</v>
      </c>
      <c r="J4660" t="s">
        <v>49</v>
      </c>
      <c r="L4660">
        <v>1</v>
      </c>
    </row>
    <row r="4661" spans="1:12" x14ac:dyDescent="0.2">
      <c r="A4661" s="1" t="d">
        <v>2023-03-13</v>
      </c>
      <c r="B4661" s="45">
        <v>-1</v>
      </c>
      <c r="C4661" t="s">
        <v>77</v>
      </c>
      <c r="D4661" t="str">
        <f>_xlfn.XLOOKUP(Table2[[#This Row],[Patron Group]],$R$10:$R$24,$S$10:$S$24)</f>
        <v>Undergraduate</v>
      </c>
      <c r="E4661" s="1" t="d">
        <v>2023-03-13</v>
      </c>
      <c r="F4661" t="s">
        <v>1254</v>
      </c>
      <c r="G4661" t="s">
        <v>2265</v>
      </c>
      <c r="H4661" t="str">
        <f>_xlfn.XLOOKUP(Table2[[#This Row],[Unique BarCode]],$N$10:$N$37,$O$10:$O$37)</f>
        <v>IPHONE</v>
      </c>
      <c r="I4661" t="str">
        <f>_xlfn.XLOOKUP(Table2[[#This Row],[Unique BarCode]],$N$10:$N$37,$P$10:$P$37)</f>
        <v>Charger</v>
      </c>
      <c r="J4661" t="s">
        <v>49</v>
      </c>
      <c r="K4661" t="s">
        <v>1255</v>
      </c>
      <c r="L4661">
        <v>1</v>
      </c>
    </row>
    <row r="4662" spans="1:12" x14ac:dyDescent="0.2">
      <c r="A4662" s="1" t="d">
        <v>2023-03-13</v>
      </c>
      <c r="B4662" s="45">
        <v>-1</v>
      </c>
      <c r="C4662" t="s">
        <v>77</v>
      </c>
      <c r="D4662" t="str">
        <f>_xlfn.XLOOKUP(Table2[[#This Row],[Patron Group]],$R$10:$R$24,$S$10:$S$24)</f>
        <v>Undergraduate</v>
      </c>
      <c r="E4662" s="1" t="d">
        <v>2023-03-13</v>
      </c>
      <c r="F4662" t="s">
        <v>218</v>
      </c>
      <c r="G4662" t="s">
        <v>2265</v>
      </c>
      <c r="H4662" t="str">
        <f>_xlfn.XLOOKUP(Table2[[#This Row],[Unique BarCode]],$N$10:$N$37,$O$10:$O$37)</f>
        <v>IPHONE</v>
      </c>
      <c r="I4662" t="str">
        <f>_xlfn.XLOOKUP(Table2[[#This Row],[Unique BarCode]],$N$10:$N$37,$P$10:$P$37)</f>
        <v>Charger</v>
      </c>
      <c r="J4662" t="s">
        <v>49</v>
      </c>
      <c r="K4662" t="s">
        <v>219</v>
      </c>
      <c r="L4662">
        <v>1</v>
      </c>
    </row>
    <row r="4663" spans="1:12" x14ac:dyDescent="0.2">
      <c r="A4663" s="1" t="d">
        <v>2023-03-13</v>
      </c>
      <c r="B4663" s="45">
        <v>-1</v>
      </c>
      <c r="C4663" t="s">
        <v>77</v>
      </c>
      <c r="D4663" t="str">
        <f>_xlfn.XLOOKUP(Table2[[#This Row],[Patron Group]],$R$10:$R$24,$S$10:$S$24)</f>
        <v>Undergraduate</v>
      </c>
      <c r="E4663" s="1" t="d">
        <v>2023-03-13</v>
      </c>
      <c r="F4663" t="s">
        <v>1314</v>
      </c>
      <c r="G4663" t="s">
        <v>2265</v>
      </c>
      <c r="H4663" t="str">
        <f>_xlfn.XLOOKUP(Table2[[#This Row],[Unique BarCode]],$N$10:$N$37,$O$10:$O$37)</f>
        <v>IPHONE</v>
      </c>
      <c r="I4663" t="str">
        <f>_xlfn.XLOOKUP(Table2[[#This Row],[Unique BarCode]],$N$10:$N$37,$P$10:$P$37)</f>
        <v>Charger</v>
      </c>
      <c r="J4663" t="s">
        <v>8</v>
      </c>
      <c r="K4663" t="s">
        <v>1315</v>
      </c>
      <c r="L4663">
        <v>1</v>
      </c>
    </row>
    <row r="4664" spans="1:12" x14ac:dyDescent="0.2">
      <c r="A4664" s="1" t="d">
        <v>2023-03-13</v>
      </c>
      <c r="B4664" s="45">
        <v>-1</v>
      </c>
      <c r="C4664" t="s">
        <v>77</v>
      </c>
      <c r="D4664" t="str">
        <f>_xlfn.XLOOKUP(Table2[[#This Row],[Patron Group]],$R$10:$R$24,$S$10:$S$24)</f>
        <v>Undergraduate</v>
      </c>
      <c r="E4664" s="1" t="d">
        <v>2023-03-13</v>
      </c>
      <c r="F4664" t="s">
        <v>1861</v>
      </c>
      <c r="G4664" t="s">
        <v>2265</v>
      </c>
      <c r="H4664" t="str">
        <f>_xlfn.XLOOKUP(Table2[[#This Row],[Unique BarCode]],$N$10:$N$37,$O$10:$O$37)</f>
        <v>IPHONE</v>
      </c>
      <c r="I4664" t="str">
        <f>_xlfn.XLOOKUP(Table2[[#This Row],[Unique BarCode]],$N$10:$N$37,$P$10:$P$37)</f>
        <v>Charger</v>
      </c>
      <c r="J4664" t="s">
        <v>8</v>
      </c>
      <c r="K4664" t="s">
        <v>1862</v>
      </c>
      <c r="L4664">
        <v>1</v>
      </c>
    </row>
    <row r="4665" spans="1:12" x14ac:dyDescent="0.2">
      <c r="A4665" s="1" t="d">
        <v>2023-03-13</v>
      </c>
      <c r="B4665" s="45">
        <v>-1</v>
      </c>
      <c r="C4665" t="s">
        <v>77</v>
      </c>
      <c r="D4665" t="str">
        <f>_xlfn.XLOOKUP(Table2[[#This Row],[Patron Group]],$R$10:$R$24,$S$10:$S$24)</f>
        <v>Undergraduate</v>
      </c>
      <c r="E4665" s="1" t="d">
        <v>2023-03-13</v>
      </c>
      <c r="F4665" t="s">
        <v>839</v>
      </c>
      <c r="G4665" t="s">
        <v>2265</v>
      </c>
      <c r="H4665" t="str">
        <f>_xlfn.XLOOKUP(Table2[[#This Row],[Unique BarCode]],$N$10:$N$37,$O$10:$O$37)</f>
        <v>IPHONE</v>
      </c>
      <c r="I4665" t="str">
        <f>_xlfn.XLOOKUP(Table2[[#This Row],[Unique BarCode]],$N$10:$N$37,$P$10:$P$37)</f>
        <v>Charger</v>
      </c>
      <c r="J4665" t="s">
        <v>8</v>
      </c>
      <c r="K4665" t="s">
        <v>840</v>
      </c>
      <c r="L4665">
        <v>1</v>
      </c>
    </row>
    <row r="4666" spans="1:12" x14ac:dyDescent="0.2">
      <c r="A4666" s="1" t="d">
        <v>2023-03-13</v>
      </c>
      <c r="B4666" s="45">
        <v>-1</v>
      </c>
      <c r="C4666" t="s">
        <v>77</v>
      </c>
      <c r="D4666" t="str">
        <f>_xlfn.XLOOKUP(Table2[[#This Row],[Patron Group]],$R$10:$R$24,$S$10:$S$24)</f>
        <v>Undergraduate</v>
      </c>
      <c r="E4666" s="1" t="d">
        <v>2023-03-13</v>
      </c>
      <c r="F4666" t="s">
        <v>1739</v>
      </c>
      <c r="G4666" t="s">
        <v>2265</v>
      </c>
      <c r="H4666" t="str">
        <f>_xlfn.XLOOKUP(Table2[[#This Row],[Unique BarCode]],$N$10:$N$37,$O$10:$O$37)</f>
        <v>IPHONE</v>
      </c>
      <c r="I4666" t="str">
        <f>_xlfn.XLOOKUP(Table2[[#This Row],[Unique BarCode]],$N$10:$N$37,$P$10:$P$37)</f>
        <v>Charger</v>
      </c>
      <c r="J4666" t="s">
        <v>128</v>
      </c>
      <c r="K4666" t="s">
        <v>1740</v>
      </c>
      <c r="L4666">
        <v>1</v>
      </c>
    </row>
    <row r="4667" spans="1:12" x14ac:dyDescent="0.2">
      <c r="A4667" s="1" t="d">
        <v>2023-03-13</v>
      </c>
      <c r="B4667" s="45">
        <v>-1</v>
      </c>
      <c r="C4667" t="s">
        <v>77</v>
      </c>
      <c r="D4667" t="str">
        <f>_xlfn.XLOOKUP(Table2[[#This Row],[Patron Group]],$R$10:$R$24,$S$10:$S$24)</f>
        <v>Undergraduate</v>
      </c>
      <c r="E4667" s="1" t="d">
        <v>2023-03-13</v>
      </c>
      <c r="F4667" t="s">
        <v>86</v>
      </c>
      <c r="G4667" t="s">
        <v>2265</v>
      </c>
      <c r="H4667" t="str">
        <f>_xlfn.XLOOKUP(Table2[[#This Row],[Unique BarCode]],$N$10:$N$37,$O$10:$O$37)</f>
        <v>IPHONE</v>
      </c>
      <c r="I4667" t="str">
        <f>_xlfn.XLOOKUP(Table2[[#This Row],[Unique BarCode]],$N$10:$N$37,$P$10:$P$37)</f>
        <v>Charger</v>
      </c>
      <c r="J4667" t="s">
        <v>8</v>
      </c>
      <c r="K4667" t="s">
        <v>87</v>
      </c>
      <c r="L4667">
        <v>1</v>
      </c>
    </row>
    <row r="4668" spans="1:12" x14ac:dyDescent="0.2">
      <c r="A4668" s="1" t="d">
        <v>2023-03-13</v>
      </c>
      <c r="B4668" s="45">
        <v>-1</v>
      </c>
      <c r="C4668" t="s">
        <v>77</v>
      </c>
      <c r="D4668" t="str">
        <f>_xlfn.XLOOKUP(Table2[[#This Row],[Patron Group]],$R$10:$R$24,$S$10:$S$24)</f>
        <v>Undergraduate</v>
      </c>
      <c r="E4668" s="1" t="d">
        <v>2023-03-13</v>
      </c>
      <c r="F4668" t="s">
        <v>433</v>
      </c>
      <c r="G4668" t="s">
        <v>2265</v>
      </c>
      <c r="H4668" t="str">
        <f>_xlfn.XLOOKUP(Table2[[#This Row],[Unique BarCode]],$N$10:$N$37,$O$10:$O$37)</f>
        <v>IPHONE</v>
      </c>
      <c r="I4668" t="str">
        <f>_xlfn.XLOOKUP(Table2[[#This Row],[Unique BarCode]],$N$10:$N$37,$P$10:$P$37)</f>
        <v>Charger</v>
      </c>
      <c r="J4668" t="s">
        <v>8</v>
      </c>
      <c r="K4668" t="s">
        <v>434</v>
      </c>
      <c r="L4668">
        <v>1</v>
      </c>
    </row>
    <row r="4669" spans="1:12" x14ac:dyDescent="0.2">
      <c r="A4669" s="1" t="d">
        <v>2023-03-13</v>
      </c>
      <c r="B4669" s="45">
        <v>-1</v>
      </c>
      <c r="C4669" t="s">
        <v>77</v>
      </c>
      <c r="D4669" t="str">
        <f>_xlfn.XLOOKUP(Table2[[#This Row],[Patron Group]],$R$10:$R$24,$S$10:$S$24)</f>
        <v>Undergraduate</v>
      </c>
      <c r="E4669" s="1" t="d">
        <v>2023-03-13</v>
      </c>
      <c r="F4669" t="s">
        <v>29</v>
      </c>
      <c r="G4669" t="s">
        <v>2265</v>
      </c>
      <c r="H4669" t="str">
        <f>_xlfn.XLOOKUP(Table2[[#This Row],[Unique BarCode]],$N$10:$N$37,$O$10:$O$37)</f>
        <v>IPHONE</v>
      </c>
      <c r="I4669" t="str">
        <f>_xlfn.XLOOKUP(Table2[[#This Row],[Unique BarCode]],$N$10:$N$37,$P$10:$P$37)</f>
        <v>Charger</v>
      </c>
      <c r="J4669" t="s">
        <v>8</v>
      </c>
      <c r="K4669" t="s">
        <v>30</v>
      </c>
      <c r="L4669">
        <v>1</v>
      </c>
    </row>
    <row r="4670" spans="1:12" x14ac:dyDescent="0.2">
      <c r="A4670" s="1" t="d">
        <v>2023-03-13</v>
      </c>
      <c r="B4670" s="45">
        <v>-1</v>
      </c>
      <c r="C4670" t="s">
        <v>77</v>
      </c>
      <c r="D4670" t="str">
        <f>_xlfn.XLOOKUP(Table2[[#This Row],[Patron Group]],$R$10:$R$24,$S$10:$S$24)</f>
        <v>Undergraduate</v>
      </c>
      <c r="E4670" s="1" t="d">
        <v>2023-03-13</v>
      </c>
      <c r="F4670" t="s">
        <v>222</v>
      </c>
      <c r="G4670" t="s">
        <v>2265</v>
      </c>
      <c r="H4670" t="str">
        <f>_xlfn.XLOOKUP(Table2[[#This Row],[Unique BarCode]],$N$10:$N$37,$O$10:$O$37)</f>
        <v>IPHONE</v>
      </c>
      <c r="I4670" t="str">
        <f>_xlfn.XLOOKUP(Table2[[#This Row],[Unique BarCode]],$N$10:$N$37,$P$10:$P$37)</f>
        <v>Charger</v>
      </c>
      <c r="J4670" t="s">
        <v>13</v>
      </c>
      <c r="K4670" t="s">
        <v>223</v>
      </c>
      <c r="L4670">
        <v>1</v>
      </c>
    </row>
    <row r="4671" spans="1:12" x14ac:dyDescent="0.2">
      <c r="A4671" s="1" t="d">
        <v>2023-03-13</v>
      </c>
      <c r="B4671" s="45">
        <v>-1</v>
      </c>
      <c r="C4671" t="s">
        <v>77</v>
      </c>
      <c r="D4671" t="str">
        <f>_xlfn.XLOOKUP(Table2[[#This Row],[Patron Group]],$R$10:$R$24,$S$10:$S$24)</f>
        <v>Undergraduate</v>
      </c>
      <c r="E4671" s="1" t="d">
        <v>2023-03-13</v>
      </c>
      <c r="F4671" t="s">
        <v>266</v>
      </c>
      <c r="G4671" t="s">
        <v>2265</v>
      </c>
      <c r="H4671" t="str">
        <f>_xlfn.XLOOKUP(Table2[[#This Row],[Unique BarCode]],$N$10:$N$37,$O$10:$O$37)</f>
        <v>IPHONE</v>
      </c>
      <c r="I4671" t="str">
        <f>_xlfn.XLOOKUP(Table2[[#This Row],[Unique BarCode]],$N$10:$N$37,$P$10:$P$37)</f>
        <v>Charger</v>
      </c>
      <c r="J4671" t="s">
        <v>8</v>
      </c>
      <c r="L4671">
        <v>1</v>
      </c>
    </row>
    <row r="4672" spans="1:12" x14ac:dyDescent="0.2">
      <c r="A4672" s="1" t="d">
        <v>2023-03-13</v>
      </c>
      <c r="B4672" s="45">
        <v>-1</v>
      </c>
      <c r="C4672" t="s">
        <v>77</v>
      </c>
      <c r="D4672" t="str">
        <f>_xlfn.XLOOKUP(Table2[[#This Row],[Patron Group]],$R$10:$R$24,$S$10:$S$24)</f>
        <v>Undergraduate</v>
      </c>
      <c r="E4672" s="1" t="d">
        <v>2023-03-13</v>
      </c>
      <c r="F4672" t="s">
        <v>88</v>
      </c>
      <c r="G4672" t="s">
        <v>2265</v>
      </c>
      <c r="H4672" t="str">
        <f>_xlfn.XLOOKUP(Table2[[#This Row],[Unique BarCode]],$N$10:$N$37,$O$10:$O$37)</f>
        <v>IPHONE</v>
      </c>
      <c r="I4672" t="str">
        <f>_xlfn.XLOOKUP(Table2[[#This Row],[Unique BarCode]],$N$10:$N$37,$P$10:$P$37)</f>
        <v>Charger</v>
      </c>
      <c r="J4672" t="s">
        <v>8</v>
      </c>
      <c r="L4672">
        <v>1</v>
      </c>
    </row>
    <row r="4673" spans="1:12" x14ac:dyDescent="0.2">
      <c r="A4673" s="1" t="d">
        <v>2023-03-13</v>
      </c>
      <c r="B4673" s="45">
        <v>-1</v>
      </c>
      <c r="C4673" t="s">
        <v>77</v>
      </c>
      <c r="D4673" t="str">
        <f>_xlfn.XLOOKUP(Table2[[#This Row],[Patron Group]],$R$10:$R$24,$S$10:$S$24)</f>
        <v>Undergraduate</v>
      </c>
      <c r="E4673" s="1" t="d">
        <v>2023-03-13</v>
      </c>
      <c r="F4673" t="s">
        <v>2109</v>
      </c>
      <c r="G4673" t="s">
        <v>2268</v>
      </c>
      <c r="H4673" t="str">
        <f>_xlfn.XLOOKUP(Table2[[#This Row],[Unique BarCode]],$N$10:$N$37,$O$10:$O$37)</f>
        <v>MACCHRG</v>
      </c>
      <c r="I4673" t="str">
        <f>_xlfn.XLOOKUP(Table2[[#This Row],[Unique BarCode]],$N$10:$N$37,$P$10:$P$37)</f>
        <v>Charger</v>
      </c>
      <c r="J4673" t="s">
        <v>49</v>
      </c>
      <c r="K4673" t="s">
        <v>2110</v>
      </c>
      <c r="L4673">
        <v>1</v>
      </c>
    </row>
    <row r="4674" spans="1:12" x14ac:dyDescent="0.2">
      <c r="A4674" s="1" t="d">
        <v>2023-03-13</v>
      </c>
      <c r="B4674" s="45">
        <v>-1</v>
      </c>
      <c r="C4674" t="s">
        <v>77</v>
      </c>
      <c r="D4674" t="str">
        <f>_xlfn.XLOOKUP(Table2[[#This Row],[Patron Group]],$R$10:$R$24,$S$10:$S$24)</f>
        <v>Undergraduate</v>
      </c>
      <c r="E4674" s="1" t="d">
        <v>2023-03-13</v>
      </c>
      <c r="F4674" t="s">
        <v>33</v>
      </c>
      <c r="G4674" t="s">
        <v>2268</v>
      </c>
      <c r="H4674" t="str">
        <f>_xlfn.XLOOKUP(Table2[[#This Row],[Unique BarCode]],$N$10:$N$37,$O$10:$O$37)</f>
        <v>MACCHRG</v>
      </c>
      <c r="I4674" t="str">
        <f>_xlfn.XLOOKUP(Table2[[#This Row],[Unique BarCode]],$N$10:$N$37,$P$10:$P$37)</f>
        <v>Charger</v>
      </c>
      <c r="J4674" t="s">
        <v>8</v>
      </c>
      <c r="K4674" t="s">
        <v>34</v>
      </c>
      <c r="L4674">
        <v>1</v>
      </c>
    </row>
    <row r="4675" spans="1:12" x14ac:dyDescent="0.2">
      <c r="A4675" s="1" t="d">
        <v>2023-03-13</v>
      </c>
      <c r="B4675" s="45">
        <v>-1</v>
      </c>
      <c r="C4675" t="s">
        <v>77</v>
      </c>
      <c r="D4675" t="str">
        <f>_xlfn.XLOOKUP(Table2[[#This Row],[Patron Group]],$R$10:$R$24,$S$10:$S$24)</f>
        <v>Undergraduate</v>
      </c>
      <c r="E4675" s="1" t="d">
        <v>2023-03-13</v>
      </c>
      <c r="F4675" t="s">
        <v>1157</v>
      </c>
      <c r="G4675" t="s">
        <v>2268</v>
      </c>
      <c r="H4675" t="str">
        <f>_xlfn.XLOOKUP(Table2[[#This Row],[Unique BarCode]],$N$10:$N$37,$O$10:$O$37)</f>
        <v>MACCHRG</v>
      </c>
      <c r="I4675" t="str">
        <f>_xlfn.XLOOKUP(Table2[[#This Row],[Unique BarCode]],$N$10:$N$37,$P$10:$P$37)</f>
        <v>Charger</v>
      </c>
      <c r="J4675" t="s">
        <v>8</v>
      </c>
      <c r="K4675" t="s">
        <v>1158</v>
      </c>
      <c r="L4675">
        <v>1</v>
      </c>
    </row>
    <row r="4676" spans="1:12" x14ac:dyDescent="0.2">
      <c r="A4676" s="1" t="d">
        <v>2023-03-13</v>
      </c>
      <c r="B4676" s="45">
        <v>-1</v>
      </c>
      <c r="C4676" t="s">
        <v>77</v>
      </c>
      <c r="D4676" t="str">
        <f>_xlfn.XLOOKUP(Table2[[#This Row],[Patron Group]],$R$10:$R$24,$S$10:$S$24)</f>
        <v>Undergraduate</v>
      </c>
      <c r="E4676" s="1" t="d">
        <v>2023-03-13</v>
      </c>
      <c r="F4676" t="s">
        <v>267</v>
      </c>
      <c r="G4676" t="s">
        <v>2268</v>
      </c>
      <c r="H4676" t="str">
        <f>_xlfn.XLOOKUP(Table2[[#This Row],[Unique BarCode]],$N$10:$N$37,$O$10:$O$37)</f>
        <v>MACCHRG</v>
      </c>
      <c r="I4676" t="str">
        <f>_xlfn.XLOOKUP(Table2[[#This Row],[Unique BarCode]],$N$10:$N$37,$P$10:$P$37)</f>
        <v>Charger</v>
      </c>
      <c r="J4676" t="s">
        <v>8</v>
      </c>
      <c r="K4676" t="s">
        <v>268</v>
      </c>
      <c r="L4676">
        <v>1</v>
      </c>
    </row>
    <row r="4677" spans="1:12" x14ac:dyDescent="0.2">
      <c r="A4677" s="1" t="d">
        <v>2023-03-13</v>
      </c>
      <c r="B4677" s="45">
        <v>-1</v>
      </c>
      <c r="C4677" t="s">
        <v>77</v>
      </c>
      <c r="D4677" t="str">
        <f>_xlfn.XLOOKUP(Table2[[#This Row],[Patron Group]],$R$10:$R$24,$S$10:$S$24)</f>
        <v>Undergraduate</v>
      </c>
      <c r="E4677" s="1" t="d">
        <v>2023-03-13</v>
      </c>
      <c r="F4677" t="s">
        <v>1688</v>
      </c>
      <c r="G4677" t="s">
        <v>2296</v>
      </c>
      <c r="H4677" t="str">
        <f>_xlfn.XLOOKUP(Table2[[#This Row],[Unique BarCode]],$N$10:$N$37,$O$10:$O$37)</f>
        <v>MACUSBC</v>
      </c>
      <c r="I4677" t="str">
        <f>_xlfn.XLOOKUP(Table2[[#This Row],[Unique BarCode]],$N$10:$N$37,$P$10:$P$37)</f>
        <v>Charger</v>
      </c>
      <c r="J4677" t="s">
        <v>8</v>
      </c>
      <c r="K4677" t="s">
        <v>225</v>
      </c>
      <c r="L4677">
        <v>1</v>
      </c>
    </row>
    <row r="4678" spans="1:12" x14ac:dyDescent="0.2">
      <c r="A4678" s="1" t="d">
        <v>2023-03-13</v>
      </c>
      <c r="B4678" s="45">
        <v>-1</v>
      </c>
      <c r="C4678" t="s">
        <v>77</v>
      </c>
      <c r="D4678" t="str">
        <f>_xlfn.XLOOKUP(Table2[[#This Row],[Patron Group]],$R$10:$R$24,$S$10:$S$24)</f>
        <v>Undergraduate</v>
      </c>
      <c r="E4678" s="1" t="d">
        <v>2023-03-13</v>
      </c>
      <c r="F4678" t="s">
        <v>1621</v>
      </c>
      <c r="G4678" t="s">
        <v>2296</v>
      </c>
      <c r="H4678" t="str">
        <f>_xlfn.XLOOKUP(Table2[[#This Row],[Unique BarCode]],$N$10:$N$37,$O$10:$O$37)</f>
        <v>MACUSBC</v>
      </c>
      <c r="I4678" t="str">
        <f>_xlfn.XLOOKUP(Table2[[#This Row],[Unique BarCode]],$N$10:$N$37,$P$10:$P$37)</f>
        <v>Charger</v>
      </c>
      <c r="J4678" t="s">
        <v>8</v>
      </c>
      <c r="K4678" t="s">
        <v>472</v>
      </c>
      <c r="L4678">
        <v>1</v>
      </c>
    </row>
    <row r="4679" spans="1:12" x14ac:dyDescent="0.2">
      <c r="A4679" s="1" t="d">
        <v>2023-03-13</v>
      </c>
      <c r="B4679" s="45">
        <v>-1</v>
      </c>
      <c r="C4679" t="s">
        <v>77</v>
      </c>
      <c r="D4679" t="str">
        <f>_xlfn.XLOOKUP(Table2[[#This Row],[Patron Group]],$R$10:$R$24,$S$10:$S$24)</f>
        <v>Undergraduate</v>
      </c>
      <c r="E4679" s="1" t="d">
        <v>2023-03-13</v>
      </c>
      <c r="F4679" t="s">
        <v>1631</v>
      </c>
      <c r="G4679" t="s">
        <v>2296</v>
      </c>
      <c r="H4679" t="str">
        <f>_xlfn.XLOOKUP(Table2[[#This Row],[Unique BarCode]],$N$10:$N$37,$O$10:$O$37)</f>
        <v>MACUSBC</v>
      </c>
      <c r="I4679" t="str">
        <f>_xlfn.XLOOKUP(Table2[[#This Row],[Unique BarCode]],$N$10:$N$37,$P$10:$P$37)</f>
        <v>Charger</v>
      </c>
      <c r="J4679" t="s">
        <v>8</v>
      </c>
      <c r="K4679" t="s">
        <v>277</v>
      </c>
      <c r="L4679">
        <v>1</v>
      </c>
    </row>
    <row r="4680" spans="1:12" x14ac:dyDescent="0.2">
      <c r="A4680" s="1" t="d">
        <v>2023-03-13</v>
      </c>
      <c r="B4680" s="45">
        <v>-1</v>
      </c>
      <c r="C4680" t="s">
        <v>77</v>
      </c>
      <c r="D4680" t="str">
        <f>_xlfn.XLOOKUP(Table2[[#This Row],[Patron Group]],$R$10:$R$24,$S$10:$S$24)</f>
        <v>Undergraduate</v>
      </c>
      <c r="E4680" s="1" t="d">
        <v>2023-03-13</v>
      </c>
      <c r="F4680" t="s">
        <v>2107</v>
      </c>
      <c r="G4680" t="s">
        <v>2296</v>
      </c>
      <c r="H4680" t="str">
        <f>_xlfn.XLOOKUP(Table2[[#This Row],[Unique BarCode]],$N$10:$N$37,$O$10:$O$37)</f>
        <v>MACUSBC</v>
      </c>
      <c r="I4680" t="str">
        <f>_xlfn.XLOOKUP(Table2[[#This Row],[Unique BarCode]],$N$10:$N$37,$P$10:$P$37)</f>
        <v>Charger</v>
      </c>
      <c r="J4680" t="s">
        <v>128</v>
      </c>
      <c r="K4680" t="s">
        <v>474</v>
      </c>
      <c r="L4680">
        <v>1</v>
      </c>
    </row>
    <row r="4681" spans="1:12" x14ac:dyDescent="0.2">
      <c r="A4681" s="1" t="d">
        <v>2023-03-13</v>
      </c>
      <c r="B4681" s="45">
        <v>-1</v>
      </c>
      <c r="C4681" t="s">
        <v>77</v>
      </c>
      <c r="D4681" t="str">
        <f>_xlfn.XLOOKUP(Table2[[#This Row],[Patron Group]],$R$10:$R$24,$S$10:$S$24)</f>
        <v>Undergraduate</v>
      </c>
      <c r="E4681" s="1" t="d">
        <v>2023-03-13</v>
      </c>
      <c r="F4681" t="s">
        <v>1651</v>
      </c>
      <c r="G4681" t="s">
        <v>2296</v>
      </c>
      <c r="H4681" t="str">
        <f>_xlfn.XLOOKUP(Table2[[#This Row],[Unique BarCode]],$N$10:$N$37,$O$10:$O$37)</f>
        <v>MACUSBC</v>
      </c>
      <c r="I4681" t="str">
        <f>_xlfn.XLOOKUP(Table2[[#This Row],[Unique BarCode]],$N$10:$N$37,$P$10:$P$37)</f>
        <v>Charger</v>
      </c>
      <c r="J4681" t="s">
        <v>8</v>
      </c>
      <c r="K4681" t="s">
        <v>92</v>
      </c>
      <c r="L4681">
        <v>1</v>
      </c>
    </row>
    <row r="4682" spans="1:12" x14ac:dyDescent="0.2">
      <c r="A4682" s="1" t="d">
        <v>2023-03-13</v>
      </c>
      <c r="B4682" s="45">
        <v>-1</v>
      </c>
      <c r="C4682" t="s">
        <v>77</v>
      </c>
      <c r="D4682" t="str">
        <f>_xlfn.XLOOKUP(Table2[[#This Row],[Patron Group]],$R$10:$R$24,$S$10:$S$24)</f>
        <v>Undergraduate</v>
      </c>
      <c r="E4682" s="1" t="d">
        <v>2023-03-13</v>
      </c>
      <c r="F4682" t="s">
        <v>1634</v>
      </c>
      <c r="G4682" t="s">
        <v>2296</v>
      </c>
      <c r="H4682" t="str">
        <f>_xlfn.XLOOKUP(Table2[[#This Row],[Unique BarCode]],$N$10:$N$37,$O$10:$O$37)</f>
        <v>MACUSBC</v>
      </c>
      <c r="I4682" t="str">
        <f>_xlfn.XLOOKUP(Table2[[#This Row],[Unique BarCode]],$N$10:$N$37,$P$10:$P$37)</f>
        <v>Charger</v>
      </c>
      <c r="J4682" t="s">
        <v>8</v>
      </c>
      <c r="K4682" t="s">
        <v>38</v>
      </c>
      <c r="L4682">
        <v>1</v>
      </c>
    </row>
    <row r="4683" spans="1:12" x14ac:dyDescent="0.2">
      <c r="A4683" s="1" t="d">
        <v>2023-03-13</v>
      </c>
      <c r="B4683" s="45">
        <v>-1</v>
      </c>
      <c r="C4683" t="s">
        <v>77</v>
      </c>
      <c r="D4683" t="str">
        <f>_xlfn.XLOOKUP(Table2[[#This Row],[Patron Group]],$R$10:$R$24,$S$10:$S$24)</f>
        <v>Undergraduate</v>
      </c>
      <c r="E4683" s="1" t="d">
        <v>2023-03-13</v>
      </c>
      <c r="F4683" t="s">
        <v>1652</v>
      </c>
      <c r="G4683" t="s">
        <v>2296</v>
      </c>
      <c r="H4683" t="str">
        <f>_xlfn.XLOOKUP(Table2[[#This Row],[Unique BarCode]],$N$10:$N$37,$O$10:$O$37)</f>
        <v>MACUSBC</v>
      </c>
      <c r="I4683" t="str">
        <f>_xlfn.XLOOKUP(Table2[[#This Row],[Unique BarCode]],$N$10:$N$37,$P$10:$P$37)</f>
        <v>Charger</v>
      </c>
      <c r="J4683" t="s">
        <v>8</v>
      </c>
      <c r="K4683" t="s">
        <v>40</v>
      </c>
      <c r="L4683">
        <v>1</v>
      </c>
    </row>
    <row r="4684" spans="1:12" x14ac:dyDescent="0.2">
      <c r="A4684" s="1" t="d">
        <v>2023-03-13</v>
      </c>
      <c r="B4684" s="45">
        <v>-1</v>
      </c>
      <c r="C4684" t="s">
        <v>77</v>
      </c>
      <c r="D4684" t="str">
        <f>_xlfn.XLOOKUP(Table2[[#This Row],[Patron Group]],$R$10:$R$24,$S$10:$S$24)</f>
        <v>Undergraduate</v>
      </c>
      <c r="E4684" s="1" t="d">
        <v>2023-03-13</v>
      </c>
      <c r="F4684" t="s">
        <v>1835</v>
      </c>
      <c r="G4684" t="s">
        <v>2296</v>
      </c>
      <c r="H4684" t="str">
        <f>_xlfn.XLOOKUP(Table2[[#This Row],[Unique BarCode]],$N$10:$N$37,$O$10:$O$37)</f>
        <v>MACUSBC</v>
      </c>
      <c r="I4684" t="str">
        <f>_xlfn.XLOOKUP(Table2[[#This Row],[Unique BarCode]],$N$10:$N$37,$P$10:$P$37)</f>
        <v>Charger</v>
      </c>
      <c r="J4684" t="s">
        <v>8</v>
      </c>
      <c r="L4684">
        <v>1</v>
      </c>
    </row>
    <row r="4685" spans="1:12" x14ac:dyDescent="0.2">
      <c r="A4685" s="1" t="d">
        <v>2023-03-13</v>
      </c>
      <c r="B4685" s="45">
        <v>-1</v>
      </c>
      <c r="C4685" t="s">
        <v>77</v>
      </c>
      <c r="D4685" t="str">
        <f>_xlfn.XLOOKUP(Table2[[#This Row],[Patron Group]],$R$10:$R$24,$S$10:$S$24)</f>
        <v>Undergraduate</v>
      </c>
      <c r="E4685" s="1" t="d">
        <v>2023-03-13</v>
      </c>
      <c r="F4685" t="s">
        <v>845</v>
      </c>
      <c r="G4685" t="s">
        <v>2271</v>
      </c>
      <c r="H4685" t="str">
        <f>_xlfn.XLOOKUP(Table2[[#This Row],[Unique BarCode]],$N$10:$N$37,$O$10:$O$37)</f>
        <v>OMNI</v>
      </c>
      <c r="I4685" t="str">
        <f>_xlfn.XLOOKUP(Table2[[#This Row],[Unique BarCode]],$N$10:$N$37,$P$10:$P$37)</f>
        <v>Charger</v>
      </c>
      <c r="J4685" t="s">
        <v>49</v>
      </c>
      <c r="K4685" t="s">
        <v>846</v>
      </c>
      <c r="L4685">
        <v>1</v>
      </c>
    </row>
    <row r="4686" spans="1:12" x14ac:dyDescent="0.2">
      <c r="A4686" s="1" t="d">
        <v>2023-03-13</v>
      </c>
      <c r="B4686" s="45">
        <v>-1</v>
      </c>
      <c r="C4686" t="s">
        <v>77</v>
      </c>
      <c r="D4686" t="str">
        <f>_xlfn.XLOOKUP(Table2[[#This Row],[Patron Group]],$R$10:$R$24,$S$10:$S$24)</f>
        <v>Undergraduate</v>
      </c>
      <c r="E4686" s="1" t="d">
        <v>2023-03-13</v>
      </c>
      <c r="F4686" t="s">
        <v>1204</v>
      </c>
      <c r="G4686" t="s">
        <v>2271</v>
      </c>
      <c r="H4686" t="str">
        <f>_xlfn.XLOOKUP(Table2[[#This Row],[Unique BarCode]],$N$10:$N$37,$O$10:$O$37)</f>
        <v>OMNI</v>
      </c>
      <c r="I4686" t="str">
        <f>_xlfn.XLOOKUP(Table2[[#This Row],[Unique BarCode]],$N$10:$N$37,$P$10:$P$37)</f>
        <v>Charger</v>
      </c>
      <c r="J4686" t="s">
        <v>49</v>
      </c>
      <c r="K4686" t="s">
        <v>1205</v>
      </c>
      <c r="L4686">
        <v>1</v>
      </c>
    </row>
    <row r="4687" spans="1:12" x14ac:dyDescent="0.2">
      <c r="A4687" s="1" t="d">
        <v>2023-03-13</v>
      </c>
      <c r="B4687" s="45">
        <v>-1</v>
      </c>
      <c r="C4687" t="s">
        <v>77</v>
      </c>
      <c r="D4687" t="str">
        <f>_xlfn.XLOOKUP(Table2[[#This Row],[Patron Group]],$R$10:$R$24,$S$10:$S$24)</f>
        <v>Undergraduate</v>
      </c>
      <c r="E4687" s="1" t="d">
        <v>2023-03-13</v>
      </c>
      <c r="F4687" t="s">
        <v>1035</v>
      </c>
      <c r="G4687" t="s">
        <v>2271</v>
      </c>
      <c r="H4687" t="str">
        <f>_xlfn.XLOOKUP(Table2[[#This Row],[Unique BarCode]],$N$10:$N$37,$O$10:$O$37)</f>
        <v>OMNI</v>
      </c>
      <c r="I4687" t="str">
        <f>_xlfn.XLOOKUP(Table2[[#This Row],[Unique BarCode]],$N$10:$N$37,$P$10:$P$37)</f>
        <v>Charger</v>
      </c>
      <c r="J4687" t="s">
        <v>49</v>
      </c>
      <c r="K4687" t="s">
        <v>1036</v>
      </c>
      <c r="L4687">
        <v>1</v>
      </c>
    </row>
    <row r="4688" spans="1:12" x14ac:dyDescent="0.2">
      <c r="A4688" s="1" t="d">
        <v>2023-03-13</v>
      </c>
      <c r="B4688" s="45">
        <v>-1</v>
      </c>
      <c r="C4688" t="s">
        <v>77</v>
      </c>
      <c r="D4688" t="str">
        <f>_xlfn.XLOOKUP(Table2[[#This Row],[Patron Group]],$R$10:$R$24,$S$10:$S$24)</f>
        <v>Undergraduate</v>
      </c>
      <c r="E4688" s="1" t="d">
        <v>2023-03-13</v>
      </c>
      <c r="F4688" t="s">
        <v>1154</v>
      </c>
      <c r="G4688" t="s">
        <v>2294</v>
      </c>
      <c r="H4688" t="str">
        <f>_xlfn.XLOOKUP(Table2[[#This Row],[Unique BarCode]],$N$10:$N$37,$O$10:$O$37)</f>
        <v>UVGA</v>
      </c>
      <c r="I4688" t="str">
        <f>_xlfn.XLOOKUP(Table2[[#This Row],[Unique BarCode]],$N$10:$N$37,$P$10:$P$37)</f>
        <v>Cable</v>
      </c>
      <c r="J4688" t="s">
        <v>8</v>
      </c>
      <c r="L4688">
        <v>1</v>
      </c>
    </row>
    <row r="4689" spans="1:12" x14ac:dyDescent="0.2">
      <c r="A4689" s="1" t="d">
        <v>2023-03-13</v>
      </c>
      <c r="B4689" s="45">
        <v>-1</v>
      </c>
      <c r="C4689" t="s">
        <v>77</v>
      </c>
      <c r="D4689" t="str">
        <f>_xlfn.XLOOKUP(Table2[[#This Row],[Patron Group]],$R$10:$R$24,$S$10:$S$24)</f>
        <v>Undergraduate</v>
      </c>
      <c r="E4689" s="1" t="d">
        <v>2023-03-13</v>
      </c>
      <c r="F4689" t="s">
        <v>925</v>
      </c>
      <c r="G4689" t="s">
        <v>2294</v>
      </c>
      <c r="H4689" t="str">
        <f>_xlfn.XLOOKUP(Table2[[#This Row],[Unique BarCode]],$N$10:$N$37,$O$10:$O$37)</f>
        <v>UVGA</v>
      </c>
      <c r="I4689" t="str">
        <f>_xlfn.XLOOKUP(Table2[[#This Row],[Unique BarCode]],$N$10:$N$37,$P$10:$P$37)</f>
        <v>Cable</v>
      </c>
      <c r="J4689" t="s">
        <v>8</v>
      </c>
      <c r="L4689">
        <v>1</v>
      </c>
    </row>
    <row r="4690" spans="1:12" x14ac:dyDescent="0.2">
      <c r="A4690" s="1" t="d">
        <v>2023-03-13</v>
      </c>
      <c r="B4690" s="45">
        <v>-1</v>
      </c>
      <c r="C4690" t="s">
        <v>77</v>
      </c>
      <c r="D4690" t="str">
        <f>_xlfn.XLOOKUP(Table2[[#This Row],[Patron Group]],$R$10:$R$24,$S$10:$S$24)</f>
        <v>Undergraduate</v>
      </c>
      <c r="E4690" s="1" t="d">
        <v>2023-03-13</v>
      </c>
      <c r="F4690" t="s">
        <v>272</v>
      </c>
      <c r="G4690" t="s">
        <v>2272</v>
      </c>
      <c r="H4690" t="str">
        <f>_xlfn.XLOOKUP(Table2[[#This Row],[Unique BarCode]],$N$10:$N$37,$O$10:$O$37)</f>
        <v>WALLADPT</v>
      </c>
      <c r="I4690" t="str">
        <f>_xlfn.XLOOKUP(Table2[[#This Row],[Unique BarCode]],$N$10:$N$37,$P$10:$P$37)</f>
        <v>Charger</v>
      </c>
      <c r="J4690" t="s">
        <v>49</v>
      </c>
      <c r="K4690" t="s">
        <v>273</v>
      </c>
      <c r="L4690">
        <v>1</v>
      </c>
    </row>
    <row r="4691" spans="1:12" x14ac:dyDescent="0.2">
      <c r="A4691" s="1" t="d">
        <v>2023-03-13</v>
      </c>
      <c r="B4691" s="45">
        <v>-1</v>
      </c>
      <c r="C4691" t="s">
        <v>77</v>
      </c>
      <c r="D4691" t="str">
        <f>_xlfn.XLOOKUP(Table2[[#This Row],[Patron Group]],$R$10:$R$24,$S$10:$S$24)</f>
        <v>Undergraduate</v>
      </c>
      <c r="E4691" s="1" t="d">
        <v>2023-03-13</v>
      </c>
      <c r="F4691" t="s">
        <v>1184</v>
      </c>
      <c r="G4691" t="s">
        <v>2272</v>
      </c>
      <c r="H4691" t="str">
        <f>_xlfn.XLOOKUP(Table2[[#This Row],[Unique BarCode]],$N$10:$N$37,$O$10:$O$37)</f>
        <v>WALLADPT</v>
      </c>
      <c r="I4691" t="str">
        <f>_xlfn.XLOOKUP(Table2[[#This Row],[Unique BarCode]],$N$10:$N$37,$P$10:$P$37)</f>
        <v>Charger</v>
      </c>
      <c r="J4691" t="s">
        <v>49</v>
      </c>
      <c r="K4691" t="s">
        <v>1185</v>
      </c>
      <c r="L4691">
        <v>1</v>
      </c>
    </row>
    <row r="4692" spans="1:12" x14ac:dyDescent="0.2">
      <c r="A4692" s="1" t="d">
        <v>2023-03-13</v>
      </c>
      <c r="B4692" s="45">
        <v>-1</v>
      </c>
      <c r="C4692" t="s">
        <v>77</v>
      </c>
      <c r="D4692" t="str">
        <f>_xlfn.XLOOKUP(Table2[[#This Row],[Patron Group]],$R$10:$R$24,$S$10:$S$24)</f>
        <v>Undergraduate</v>
      </c>
      <c r="E4692" s="1" t="d">
        <v>2023-03-13</v>
      </c>
      <c r="F4692" t="s">
        <v>1442</v>
      </c>
      <c r="G4692" t="s">
        <v>2272</v>
      </c>
      <c r="H4692" t="str">
        <f>_xlfn.XLOOKUP(Table2[[#This Row],[Unique BarCode]],$N$10:$N$37,$O$10:$O$37)</f>
        <v>WALLADPT</v>
      </c>
      <c r="I4692" t="str">
        <f>_xlfn.XLOOKUP(Table2[[#This Row],[Unique BarCode]],$N$10:$N$37,$P$10:$P$37)</f>
        <v>Charger</v>
      </c>
      <c r="J4692" t="s">
        <v>13</v>
      </c>
      <c r="K4692" t="s">
        <v>1443</v>
      </c>
      <c r="L4692">
        <v>1</v>
      </c>
    </row>
    <row r="4693" spans="1:12" x14ac:dyDescent="0.2">
      <c r="A4693" s="1" t="d">
        <v>2023-03-13</v>
      </c>
      <c r="B4693" s="45">
        <v>-1</v>
      </c>
      <c r="C4693" t="s">
        <v>77</v>
      </c>
      <c r="D4693" t="str">
        <f>_xlfn.XLOOKUP(Table2[[#This Row],[Patron Group]],$R$10:$R$24,$S$10:$S$24)</f>
        <v>Undergraduate</v>
      </c>
      <c r="E4693" s="1" t="d">
        <v>2023-03-13</v>
      </c>
      <c r="F4693" t="s">
        <v>1390</v>
      </c>
      <c r="G4693" t="s">
        <v>2272</v>
      </c>
      <c r="H4693" t="str">
        <f>_xlfn.XLOOKUP(Table2[[#This Row],[Unique BarCode]],$N$10:$N$37,$O$10:$O$37)</f>
        <v>WALLADPT</v>
      </c>
      <c r="I4693" t="str">
        <f>_xlfn.XLOOKUP(Table2[[#This Row],[Unique BarCode]],$N$10:$N$37,$P$10:$P$37)</f>
        <v>Charger</v>
      </c>
      <c r="J4693" t="s">
        <v>8</v>
      </c>
      <c r="K4693" t="s">
        <v>1391</v>
      </c>
      <c r="L4693">
        <v>1</v>
      </c>
    </row>
    <row r="4694" spans="1:12" x14ac:dyDescent="0.2">
      <c r="A4694" s="1" t="d">
        <v>2023-03-13</v>
      </c>
      <c r="B4694" s="45">
        <v>-1</v>
      </c>
      <c r="C4694" t="s">
        <v>77</v>
      </c>
      <c r="D4694" t="str">
        <f>_xlfn.XLOOKUP(Table2[[#This Row],[Patron Group]],$R$10:$R$24,$S$10:$S$24)</f>
        <v>Undergraduate</v>
      </c>
      <c r="E4694" s="1" t="d">
        <v>2023-03-13</v>
      </c>
      <c r="F4694" t="s">
        <v>1326</v>
      </c>
      <c r="G4694" t="s">
        <v>2272</v>
      </c>
      <c r="H4694" t="str">
        <f>_xlfn.XLOOKUP(Table2[[#This Row],[Unique BarCode]],$N$10:$N$37,$O$10:$O$37)</f>
        <v>WALLADPT</v>
      </c>
      <c r="I4694" t="str">
        <f>_xlfn.XLOOKUP(Table2[[#This Row],[Unique BarCode]],$N$10:$N$37,$P$10:$P$37)</f>
        <v>Charger</v>
      </c>
      <c r="J4694" t="s">
        <v>8</v>
      </c>
      <c r="K4694" t="s">
        <v>1327</v>
      </c>
      <c r="L4694">
        <v>1</v>
      </c>
    </row>
    <row r="4695" spans="1:12" x14ac:dyDescent="0.2">
      <c r="A4695" s="1" t="d">
        <v>2023-03-13</v>
      </c>
      <c r="B4695" s="45">
        <v>-1</v>
      </c>
      <c r="C4695" t="s">
        <v>77</v>
      </c>
      <c r="D4695" t="str">
        <f>_xlfn.XLOOKUP(Table2[[#This Row],[Patron Group]],$R$10:$R$24,$S$10:$S$24)</f>
        <v>Undergraduate</v>
      </c>
      <c r="E4695" s="1" t="d">
        <v>2023-03-13</v>
      </c>
      <c r="F4695" t="s">
        <v>855</v>
      </c>
      <c r="G4695" t="s">
        <v>2272</v>
      </c>
      <c r="H4695" t="str">
        <f>_xlfn.XLOOKUP(Table2[[#This Row],[Unique BarCode]],$N$10:$N$37,$O$10:$O$37)</f>
        <v>WALLADPT</v>
      </c>
      <c r="I4695" t="str">
        <f>_xlfn.XLOOKUP(Table2[[#This Row],[Unique BarCode]],$N$10:$N$37,$P$10:$P$37)</f>
        <v>Charger</v>
      </c>
      <c r="J4695" t="s">
        <v>8</v>
      </c>
      <c r="L4695">
        <v>1</v>
      </c>
    </row>
    <row r="4696" spans="1:12" x14ac:dyDescent="0.2">
      <c r="A4696" s="1" t="d">
        <v>2023-03-13</v>
      </c>
      <c r="B4696" s="45">
        <v>-1</v>
      </c>
      <c r="C4696" t="s">
        <v>77</v>
      </c>
      <c r="D4696" t="str">
        <f>_xlfn.XLOOKUP(Table2[[#This Row],[Patron Group]],$R$10:$R$24,$S$10:$S$24)</f>
        <v>Undergraduate</v>
      </c>
      <c r="E4696" s="1" t="d">
        <v>2023-03-13</v>
      </c>
      <c r="F4696" t="s">
        <v>1267</v>
      </c>
      <c r="G4696" t="s">
        <v>2272</v>
      </c>
      <c r="H4696" t="str">
        <f>_xlfn.XLOOKUP(Table2[[#This Row],[Unique BarCode]],$N$10:$N$37,$O$10:$O$37)</f>
        <v>WALLADPT</v>
      </c>
      <c r="I4696" t="str">
        <f>_xlfn.XLOOKUP(Table2[[#This Row],[Unique BarCode]],$N$10:$N$37,$P$10:$P$37)</f>
        <v>Charger</v>
      </c>
      <c r="J4696" t="s">
        <v>8</v>
      </c>
      <c r="L4696">
        <v>1</v>
      </c>
    </row>
    <row r="4697" spans="1:12" x14ac:dyDescent="0.2">
      <c r="A4697" s="1" t="d">
        <v>2023-03-13</v>
      </c>
      <c r="B4697" s="45">
        <v>-1</v>
      </c>
      <c r="C4697" t="s">
        <v>77</v>
      </c>
      <c r="D4697" t="str">
        <f>_xlfn.XLOOKUP(Table2[[#This Row],[Patron Group]],$R$10:$R$24,$S$10:$S$24)</f>
        <v>Undergraduate</v>
      </c>
      <c r="E4697" s="1" t="d">
        <v>2023-03-13</v>
      </c>
      <c r="F4697" t="s">
        <v>483</v>
      </c>
      <c r="G4697" t="s">
        <v>2272</v>
      </c>
      <c r="H4697" t="str">
        <f>_xlfn.XLOOKUP(Table2[[#This Row],[Unique BarCode]],$N$10:$N$37,$O$10:$O$37)</f>
        <v>WALLADPT</v>
      </c>
      <c r="I4697" t="str">
        <f>_xlfn.XLOOKUP(Table2[[#This Row],[Unique BarCode]],$N$10:$N$37,$P$10:$P$37)</f>
        <v>Charger</v>
      </c>
      <c r="J4697" t="s">
        <v>8</v>
      </c>
      <c r="L4697">
        <v>1</v>
      </c>
    </row>
    <row r="4698" spans="1:12" x14ac:dyDescent="0.2">
      <c r="A4698" s="1" t="d">
        <v>2023-03-13</v>
      </c>
      <c r="B4698" s="45">
        <v>-1</v>
      </c>
      <c r="C4698" t="s">
        <v>77</v>
      </c>
      <c r="D4698" t="str">
        <f>_xlfn.XLOOKUP(Table2[[#This Row],[Patron Group]],$R$10:$R$24,$S$10:$S$24)</f>
        <v>Undergraduate</v>
      </c>
      <c r="E4698" s="1" t="d">
        <v>2023-03-13</v>
      </c>
      <c r="F4698" t="s">
        <v>484</v>
      </c>
      <c r="G4698" t="s">
        <v>2272</v>
      </c>
      <c r="H4698" t="str">
        <f>_xlfn.XLOOKUP(Table2[[#This Row],[Unique BarCode]],$N$10:$N$37,$O$10:$O$37)</f>
        <v>WALLADPT</v>
      </c>
      <c r="I4698" t="str">
        <f>_xlfn.XLOOKUP(Table2[[#This Row],[Unique BarCode]],$N$10:$N$37,$P$10:$P$37)</f>
        <v>Charger</v>
      </c>
      <c r="J4698" t="s">
        <v>8</v>
      </c>
      <c r="L4698">
        <v>1</v>
      </c>
    </row>
    <row r="4699" spans="1:12" x14ac:dyDescent="0.2">
      <c r="A4699" s="1" t="d">
        <v>2023-03-13</v>
      </c>
      <c r="B4699" s="45">
        <v>-1</v>
      </c>
      <c r="C4699" t="s">
        <v>77</v>
      </c>
      <c r="D4699" t="str">
        <f>_xlfn.XLOOKUP(Table2[[#This Row],[Patron Group]],$R$10:$R$24,$S$10:$S$24)</f>
        <v>Undergraduate</v>
      </c>
      <c r="E4699" s="1" t="d">
        <v>2023-03-13</v>
      </c>
      <c r="F4699" t="s">
        <v>47</v>
      </c>
      <c r="G4699" t="s">
        <v>2272</v>
      </c>
      <c r="H4699" t="str">
        <f>_xlfn.XLOOKUP(Table2[[#This Row],[Unique BarCode]],$N$10:$N$37,$O$10:$O$37)</f>
        <v>WALLADPT</v>
      </c>
      <c r="I4699" t="str">
        <f>_xlfn.XLOOKUP(Table2[[#This Row],[Unique BarCode]],$N$10:$N$37,$P$10:$P$37)</f>
        <v>Charger</v>
      </c>
      <c r="J4699" t="s">
        <v>8</v>
      </c>
      <c r="L4699">
        <v>1</v>
      </c>
    </row>
    <row r="4700" spans="1:12" x14ac:dyDescent="0.2">
      <c r="A4700" s="1" t="d">
        <v>2023-03-13</v>
      </c>
      <c r="B4700" s="45">
        <v>-1</v>
      </c>
      <c r="C4700" t="s">
        <v>77</v>
      </c>
      <c r="D4700" t="str">
        <f>_xlfn.XLOOKUP(Table2[[#This Row],[Patron Group]],$R$10:$R$24,$S$10:$S$24)</f>
        <v>Undergraduate</v>
      </c>
      <c r="E4700" s="1" t="d">
        <v>2023-03-13</v>
      </c>
      <c r="F4700" t="s">
        <v>1635</v>
      </c>
      <c r="G4700" t="s">
        <v>2272</v>
      </c>
      <c r="H4700" t="str">
        <f>_xlfn.XLOOKUP(Table2[[#This Row],[Unique BarCode]],$N$10:$N$37,$O$10:$O$37)</f>
        <v>WALLADPT</v>
      </c>
      <c r="I4700" t="str">
        <f>_xlfn.XLOOKUP(Table2[[#This Row],[Unique BarCode]],$N$10:$N$37,$P$10:$P$37)</f>
        <v>Charger</v>
      </c>
      <c r="J4700" t="s">
        <v>8</v>
      </c>
      <c r="L4700">
        <v>1</v>
      </c>
    </row>
    <row r="4701" spans="1:12" x14ac:dyDescent="0.2">
      <c r="A4701" s="1" t="d">
        <v>2023-03-13</v>
      </c>
      <c r="B4701" s="45">
        <v>-1</v>
      </c>
      <c r="C4701" t="s">
        <v>77</v>
      </c>
      <c r="D4701" t="str">
        <f>_xlfn.XLOOKUP(Table2[[#This Row],[Patron Group]],$R$10:$R$24,$S$10:$S$24)</f>
        <v>Undergraduate</v>
      </c>
      <c r="E4701" s="1" t="d">
        <v>2023-03-14</v>
      </c>
      <c r="F4701" t="s">
        <v>1777</v>
      </c>
      <c r="G4701" t="s">
        <v>2296</v>
      </c>
      <c r="H4701" t="str">
        <f>_xlfn.XLOOKUP(Table2[[#This Row],[Unique BarCode]],$N$10:$N$37,$O$10:$O$37)</f>
        <v>MACUSBC</v>
      </c>
      <c r="I4701" t="str">
        <f>_xlfn.XLOOKUP(Table2[[#This Row],[Unique BarCode]],$N$10:$N$37,$P$10:$P$37)</f>
        <v>Charger</v>
      </c>
      <c r="J4701" t="s">
        <v>128</v>
      </c>
      <c r="K4701" t="s">
        <v>1287</v>
      </c>
      <c r="L4701">
        <v>1</v>
      </c>
    </row>
    <row r="4702" spans="1:12" x14ac:dyDescent="0.2">
      <c r="A4702" s="1" t="d">
        <v>2023-03-13</v>
      </c>
      <c r="B4702" s="45">
        <v>-1</v>
      </c>
      <c r="C4702" t="s">
        <v>77</v>
      </c>
      <c r="D4702" t="str">
        <f>_xlfn.XLOOKUP(Table2[[#This Row],[Patron Group]],$R$10:$R$24,$S$10:$S$24)</f>
        <v>Undergraduate</v>
      </c>
      <c r="E4702" s="1" t="d">
        <v>2023-03-16</v>
      </c>
      <c r="F4702" t="s">
        <v>78</v>
      </c>
      <c r="G4702" t="s">
        <v>2276</v>
      </c>
      <c r="H4702" t="str">
        <f>_xlfn.XLOOKUP(Table2[[#This Row],[Unique BarCode]],$N$10:$N$37,$O$10:$O$37)</f>
        <v>CALC</v>
      </c>
      <c r="I4702" t="str">
        <f>_xlfn.XLOOKUP(Table2[[#This Row],[Unique BarCode]],$N$10:$N$37,$P$10:$P$37)</f>
        <v>Accessory</v>
      </c>
      <c r="J4702" t="s">
        <v>8</v>
      </c>
      <c r="K4702" t="s">
        <v>79</v>
      </c>
      <c r="L4702">
        <v>1</v>
      </c>
    </row>
    <row r="4703" spans="1:12" x14ac:dyDescent="0.2">
      <c r="A4703" s="1" t="d">
        <v>2023-03-13</v>
      </c>
      <c r="B4703" s="45">
        <v>-1</v>
      </c>
      <c r="C4703" t="s">
        <v>77</v>
      </c>
      <c r="D4703" t="str">
        <f>_xlfn.XLOOKUP(Table2[[#This Row],[Patron Group]],$R$10:$R$24,$S$10:$S$24)</f>
        <v>Undergraduate</v>
      </c>
      <c r="E4703" s="1" t="d">
        <v>2023-03-20</v>
      </c>
      <c r="F4703" t="s">
        <v>2133</v>
      </c>
      <c r="G4703" t="s">
        <v>2273</v>
      </c>
      <c r="H4703" t="str">
        <f>_xlfn.XLOOKUP(Table2[[#This Row],[Unique BarCode]],$N$10:$N$37,$O$10:$O$37)</f>
        <v>ChromeBook</v>
      </c>
      <c r="I4703" t="str">
        <f>_xlfn.XLOOKUP(Table2[[#This Row],[Unique BarCode]],$N$10:$N$37,$P$10:$P$37)</f>
        <v>Device</v>
      </c>
      <c r="J4703" t="s">
        <v>13</v>
      </c>
      <c r="K4703" t="s">
        <v>2134</v>
      </c>
      <c r="L4703">
        <v>1</v>
      </c>
    </row>
    <row r="4704" spans="1:12" x14ac:dyDescent="0.2">
      <c r="A4704" s="1" t="d">
        <v>2023-03-13</v>
      </c>
      <c r="B4704" s="45">
        <v>-1</v>
      </c>
      <c r="C4704" t="s">
        <v>77</v>
      </c>
      <c r="D4704" t="str">
        <f>_xlfn.XLOOKUP(Table2[[#This Row],[Patron Group]],$R$10:$R$24,$S$10:$S$24)</f>
        <v>Undergraduate</v>
      </c>
      <c r="E4704" s="1" t="d">
        <v>2023-03-20</v>
      </c>
      <c r="F4704" t="s">
        <v>1393</v>
      </c>
      <c r="G4704" t="s">
        <v>2273</v>
      </c>
      <c r="H4704" t="str">
        <f>_xlfn.XLOOKUP(Table2[[#This Row],[Unique BarCode]],$N$10:$N$37,$O$10:$O$37)</f>
        <v>ChromeBook</v>
      </c>
      <c r="I4704" t="str">
        <f>_xlfn.XLOOKUP(Table2[[#This Row],[Unique BarCode]],$N$10:$N$37,$P$10:$P$37)</f>
        <v>Device</v>
      </c>
      <c r="J4704" t="s">
        <v>13</v>
      </c>
      <c r="K4704" t="s">
        <v>1394</v>
      </c>
      <c r="L4704">
        <v>1</v>
      </c>
    </row>
    <row r="4705" spans="1:12" x14ac:dyDescent="0.2">
      <c r="A4705" s="1" t="d">
        <v>2023-03-13</v>
      </c>
      <c r="B4705" s="45">
        <v>-1</v>
      </c>
      <c r="C4705" t="s">
        <v>77</v>
      </c>
      <c r="D4705" t="str">
        <f>_xlfn.XLOOKUP(Table2[[#This Row],[Patron Group]],$R$10:$R$24,$S$10:$S$24)</f>
        <v>Undergraduate</v>
      </c>
      <c r="E4705" s="1" t="d">
        <v>2023-03-20</v>
      </c>
      <c r="F4705" t="s">
        <v>1303</v>
      </c>
      <c r="G4705" t="s">
        <v>2273</v>
      </c>
      <c r="H4705" t="str">
        <f>_xlfn.XLOOKUP(Table2[[#This Row],[Unique BarCode]],$N$10:$N$37,$O$10:$O$37)</f>
        <v>ChromeBook</v>
      </c>
      <c r="I4705" t="str">
        <f>_xlfn.XLOOKUP(Table2[[#This Row],[Unique BarCode]],$N$10:$N$37,$P$10:$P$37)</f>
        <v>Device</v>
      </c>
      <c r="J4705" t="s">
        <v>13</v>
      </c>
      <c r="K4705" t="s">
        <v>1304</v>
      </c>
      <c r="L4705">
        <v>1</v>
      </c>
    </row>
    <row r="4706" spans="1:12" x14ac:dyDescent="0.2">
      <c r="A4706" s="1" t="d">
        <v>2023-03-13</v>
      </c>
      <c r="B4706" s="45">
        <v>-1</v>
      </c>
      <c r="C4706" t="s">
        <v>77</v>
      </c>
      <c r="D4706" t="str">
        <f>_xlfn.XLOOKUP(Table2[[#This Row],[Patron Group]],$R$10:$R$24,$S$10:$S$24)</f>
        <v>Undergraduate</v>
      </c>
      <c r="E4706" s="1" t="d">
        <v>2023-03-20</v>
      </c>
      <c r="F4706" t="s">
        <v>286</v>
      </c>
      <c r="G4706" t="s">
        <v>2273</v>
      </c>
      <c r="H4706" t="str">
        <f>_xlfn.XLOOKUP(Table2[[#This Row],[Unique BarCode]],$N$10:$N$37,$O$10:$O$37)</f>
        <v>ChromeBook</v>
      </c>
      <c r="I4706" t="str">
        <f>_xlfn.XLOOKUP(Table2[[#This Row],[Unique BarCode]],$N$10:$N$37,$P$10:$P$37)</f>
        <v>Device</v>
      </c>
      <c r="J4706" t="s">
        <v>128</v>
      </c>
      <c r="K4706" t="s">
        <v>287</v>
      </c>
      <c r="L4706">
        <v>1</v>
      </c>
    </row>
    <row r="4707" spans="1:12" x14ac:dyDescent="0.2">
      <c r="A4707" s="1" t="d">
        <v>2023-03-13</v>
      </c>
      <c r="B4707" s="45">
        <v>-1</v>
      </c>
      <c r="C4707" t="s">
        <v>77</v>
      </c>
      <c r="D4707" t="str">
        <f>_xlfn.XLOOKUP(Table2[[#This Row],[Patron Group]],$R$10:$R$24,$S$10:$S$24)</f>
        <v>Undergraduate</v>
      </c>
      <c r="E4707" s="1" t="d">
        <v>2023-03-20</v>
      </c>
      <c r="F4707" t="s">
        <v>487</v>
      </c>
      <c r="G4707" t="s">
        <v>2273</v>
      </c>
      <c r="H4707" t="str">
        <f>_xlfn.XLOOKUP(Table2[[#This Row],[Unique BarCode]],$N$10:$N$37,$O$10:$O$37)</f>
        <v>ChromeBook</v>
      </c>
      <c r="I4707" t="str">
        <f>_xlfn.XLOOKUP(Table2[[#This Row],[Unique BarCode]],$N$10:$N$37,$P$10:$P$37)</f>
        <v>Device</v>
      </c>
      <c r="J4707" t="s">
        <v>128</v>
      </c>
      <c r="K4707" t="s">
        <v>488</v>
      </c>
      <c r="L4707">
        <v>1</v>
      </c>
    </row>
    <row r="4708" spans="1:12" x14ac:dyDescent="0.2">
      <c r="A4708" s="1" t="d">
        <v>2023-03-13</v>
      </c>
      <c r="B4708" s="45">
        <v>-1</v>
      </c>
      <c r="C4708" t="s">
        <v>77</v>
      </c>
      <c r="D4708" t="str">
        <f>_xlfn.XLOOKUP(Table2[[#This Row],[Patron Group]],$R$10:$R$24,$S$10:$S$24)</f>
        <v>Undergraduate</v>
      </c>
      <c r="E4708" s="1" t="d">
        <v>2023-03-20</v>
      </c>
      <c r="F4708" t="s">
        <v>495</v>
      </c>
      <c r="G4708" t="s">
        <v>2273</v>
      </c>
      <c r="H4708" t="str">
        <f>_xlfn.XLOOKUP(Table2[[#This Row],[Unique BarCode]],$N$10:$N$37,$O$10:$O$37)</f>
        <v>ChromeBook</v>
      </c>
      <c r="I4708" t="str">
        <f>_xlfn.XLOOKUP(Table2[[#This Row],[Unique BarCode]],$N$10:$N$37,$P$10:$P$37)</f>
        <v>Device</v>
      </c>
      <c r="J4708" t="s">
        <v>8</v>
      </c>
      <c r="K4708" t="s">
        <v>496</v>
      </c>
      <c r="L4708">
        <v>1</v>
      </c>
    </row>
    <row r="4709" spans="1:12" x14ac:dyDescent="0.2">
      <c r="A4709" s="1" t="d">
        <v>2023-03-13</v>
      </c>
      <c r="B4709" s="45">
        <v>-1</v>
      </c>
      <c r="C4709" t="s">
        <v>77</v>
      </c>
      <c r="D4709" t="str">
        <f>_xlfn.XLOOKUP(Table2[[#This Row],[Patron Group]],$R$10:$R$24,$S$10:$S$24)</f>
        <v>Undergraduate</v>
      </c>
      <c r="E4709" s="1" t="d">
        <v>2023-03-20</v>
      </c>
      <c r="F4709" t="s">
        <v>246</v>
      </c>
      <c r="G4709" t="s">
        <v>2274</v>
      </c>
      <c r="H4709" t="str">
        <f>_xlfn.XLOOKUP(Table2[[#This Row],[Unique BarCode]],$N$10:$N$37,$O$10:$O$37)</f>
        <v>MacBook</v>
      </c>
      <c r="I4709" t="str">
        <f>_xlfn.XLOOKUP(Table2[[#This Row],[Unique BarCode]],$N$10:$N$37,$P$10:$P$37)</f>
        <v>Device</v>
      </c>
      <c r="J4709" t="s">
        <v>8</v>
      </c>
      <c r="K4709" t="s">
        <v>247</v>
      </c>
      <c r="L4709">
        <v>1</v>
      </c>
    </row>
    <row r="4710" spans="1:12" x14ac:dyDescent="0.2">
      <c r="A4710" s="1" t="d">
        <v>2023-03-13</v>
      </c>
      <c r="B4710" s="45">
        <v>-1</v>
      </c>
      <c r="C4710" t="s">
        <v>77</v>
      </c>
      <c r="D4710" t="str">
        <f>_xlfn.XLOOKUP(Table2[[#This Row],[Patron Group]],$R$10:$R$24,$S$10:$S$24)</f>
        <v>Undergraduate</v>
      </c>
      <c r="E4710" s="1" t="d">
        <v>2023-03-20</v>
      </c>
      <c r="F4710" t="s">
        <v>1602</v>
      </c>
      <c r="G4710" t="s">
        <v>2274</v>
      </c>
      <c r="H4710" t="str">
        <f>_xlfn.XLOOKUP(Table2[[#This Row],[Unique BarCode]],$N$10:$N$37,$O$10:$O$37)</f>
        <v>MacBook</v>
      </c>
      <c r="I4710" t="str">
        <f>_xlfn.XLOOKUP(Table2[[#This Row],[Unique BarCode]],$N$10:$N$37,$P$10:$P$37)</f>
        <v>Device</v>
      </c>
      <c r="J4710" t="s">
        <v>8</v>
      </c>
      <c r="K4710" t="s">
        <v>1602</v>
      </c>
      <c r="L4710">
        <v>1</v>
      </c>
    </row>
    <row r="4711" spans="1:12" x14ac:dyDescent="0.2">
      <c r="A4711" s="1" t="d">
        <v>2023-03-13</v>
      </c>
      <c r="B4711" s="45">
        <v>-1</v>
      </c>
      <c r="C4711" t="s">
        <v>77</v>
      </c>
      <c r="D4711" t="str">
        <f>_xlfn.XLOOKUP(Table2[[#This Row],[Patron Group]],$R$10:$R$24,$S$10:$S$24)</f>
        <v>Undergraduate</v>
      </c>
      <c r="E4711" s="1" t="d">
        <v>2023-03-20</v>
      </c>
      <c r="F4711" t="s">
        <v>2004</v>
      </c>
      <c r="G4711" t="s">
        <v>2275</v>
      </c>
      <c r="H4711" t="str">
        <f>_xlfn.XLOOKUP(Table2[[#This Row],[Unique BarCode]],$N$10:$N$37,$O$10:$O$37)</f>
        <v>iPad</v>
      </c>
      <c r="I4711" t="str">
        <f>_xlfn.XLOOKUP(Table2[[#This Row],[Unique BarCode]],$N$10:$N$37,$P$10:$P$37)</f>
        <v>Device</v>
      </c>
      <c r="J4711" t="s">
        <v>8</v>
      </c>
      <c r="K4711" t="s">
        <v>2005</v>
      </c>
      <c r="L4711">
        <v>1</v>
      </c>
    </row>
    <row r="4712" spans="1:12" x14ac:dyDescent="0.2">
      <c r="A4712" s="1" t="d">
        <v>2023-03-13</v>
      </c>
      <c r="B4712" s="45">
        <v>-1</v>
      </c>
      <c r="C4712" t="s">
        <v>77</v>
      </c>
      <c r="D4712" t="str">
        <f>_xlfn.XLOOKUP(Table2[[#This Row],[Patron Group]],$R$10:$R$24,$S$10:$S$24)</f>
        <v>Undergraduate</v>
      </c>
      <c r="E4712" s="1" t="d">
        <v>2023-03-20</v>
      </c>
      <c r="F4712" t="s">
        <v>501</v>
      </c>
      <c r="G4712" t="s">
        <v>2275</v>
      </c>
      <c r="H4712" t="str">
        <f>_xlfn.XLOOKUP(Table2[[#This Row],[Unique BarCode]],$N$10:$N$37,$O$10:$O$37)</f>
        <v>iPad</v>
      </c>
      <c r="I4712" t="str">
        <f>_xlfn.XLOOKUP(Table2[[#This Row],[Unique BarCode]],$N$10:$N$37,$P$10:$P$37)</f>
        <v>Device</v>
      </c>
      <c r="J4712" t="s">
        <v>8</v>
      </c>
      <c r="K4712" t="s">
        <v>502</v>
      </c>
      <c r="L4712">
        <v>1</v>
      </c>
    </row>
    <row r="4713" spans="1:12" x14ac:dyDescent="0.2">
      <c r="A4713" s="1" t="d">
        <v>2023-03-13</v>
      </c>
      <c r="B4713" s="45">
        <v>-1</v>
      </c>
      <c r="C4713" t="s">
        <v>77</v>
      </c>
      <c r="D4713" t="str">
        <f>_xlfn.XLOOKUP(Table2[[#This Row],[Patron Group]],$R$10:$R$24,$S$10:$S$24)</f>
        <v>Undergraduate</v>
      </c>
      <c r="E4713" s="1" t="d">
        <v>2023-03-20</v>
      </c>
      <c r="F4713" t="s">
        <v>2135</v>
      </c>
      <c r="G4713" t="s">
        <v>2275</v>
      </c>
      <c r="H4713" t="str">
        <f>_xlfn.XLOOKUP(Table2[[#This Row],[Unique BarCode]],$N$10:$N$37,$O$10:$O$37)</f>
        <v>iPad</v>
      </c>
      <c r="I4713" t="str">
        <f>_xlfn.XLOOKUP(Table2[[#This Row],[Unique BarCode]],$N$10:$N$37,$P$10:$P$37)</f>
        <v>Device</v>
      </c>
      <c r="J4713" t="s">
        <v>8</v>
      </c>
      <c r="K4713" t="s">
        <v>2136</v>
      </c>
      <c r="L4713">
        <v>1</v>
      </c>
    </row>
    <row r="4714" spans="1:12" x14ac:dyDescent="0.2">
      <c r="A4714" s="1" t="d">
        <v>2023-03-13</v>
      </c>
      <c r="B4714" s="45">
        <v>-1</v>
      </c>
      <c r="C4714" t="s">
        <v>77</v>
      </c>
      <c r="D4714" t="str">
        <f>_xlfn.XLOOKUP(Table2[[#This Row],[Patron Group]],$R$10:$R$24,$S$10:$S$24)</f>
        <v>Undergraduate</v>
      </c>
      <c r="E4714" s="1" t="d">
        <v>2023-03-20</v>
      </c>
      <c r="F4714" t="s">
        <v>749</v>
      </c>
      <c r="G4714" t="s">
        <v>2263</v>
      </c>
      <c r="H4714" t="str">
        <f>_xlfn.XLOOKUP(Table2[[#This Row],[Unique BarCode]],$N$10:$N$37,$O$10:$O$37)</f>
        <v>HP Laptop</v>
      </c>
      <c r="I4714" t="str">
        <f>_xlfn.XLOOKUP(Table2[[#This Row],[Unique BarCode]],$N$10:$N$37,$P$10:$P$37)</f>
        <v>Device</v>
      </c>
      <c r="J4714" t="s">
        <v>8</v>
      </c>
      <c r="K4714" t="s">
        <v>750</v>
      </c>
      <c r="L4714">
        <v>1</v>
      </c>
    </row>
    <row r="4715" spans="1:12" x14ac:dyDescent="0.2">
      <c r="A4715" s="1" t="d">
        <v>2023-03-13</v>
      </c>
      <c r="B4715" s="45">
        <v>-1</v>
      </c>
      <c r="C4715" t="s">
        <v>77</v>
      </c>
      <c r="D4715" t="str">
        <f>_xlfn.XLOOKUP(Table2[[#This Row],[Patron Group]],$R$10:$R$24,$S$10:$S$24)</f>
        <v>Undergraduate</v>
      </c>
      <c r="E4715" s="1" t="d">
        <v>2023-03-20</v>
      </c>
      <c r="F4715" t="s">
        <v>744</v>
      </c>
      <c r="G4715" t="s">
        <v>2263</v>
      </c>
      <c r="H4715" t="str">
        <f>_xlfn.XLOOKUP(Table2[[#This Row],[Unique BarCode]],$N$10:$N$37,$O$10:$O$37)</f>
        <v>HP Laptop</v>
      </c>
      <c r="I4715" t="str">
        <f>_xlfn.XLOOKUP(Table2[[#This Row],[Unique BarCode]],$N$10:$N$37,$P$10:$P$37)</f>
        <v>Device</v>
      </c>
      <c r="J4715" t="s">
        <v>8</v>
      </c>
      <c r="K4715" t="s">
        <v>745</v>
      </c>
      <c r="L4715">
        <v>1</v>
      </c>
    </row>
    <row r="4716" spans="1:12" x14ac:dyDescent="0.2">
      <c r="A4716" s="1" t="d">
        <v>2023-03-13</v>
      </c>
      <c r="B4716" s="45">
        <v>-1</v>
      </c>
      <c r="C4716" t="s">
        <v>77</v>
      </c>
      <c r="D4716" t="str">
        <f>_xlfn.XLOOKUP(Table2[[#This Row],[Patron Group]],$R$10:$R$24,$S$10:$S$24)</f>
        <v>Undergraduate</v>
      </c>
      <c r="E4716" s="1" t="d">
        <v>2023-03-20</v>
      </c>
      <c r="F4716" t="s">
        <v>894</v>
      </c>
      <c r="G4716" t="s">
        <v>2263</v>
      </c>
      <c r="H4716" t="str">
        <f>_xlfn.XLOOKUP(Table2[[#This Row],[Unique BarCode]],$N$10:$N$37,$O$10:$O$37)</f>
        <v>HP Laptop</v>
      </c>
      <c r="I4716" t="str">
        <f>_xlfn.XLOOKUP(Table2[[#This Row],[Unique BarCode]],$N$10:$N$37,$P$10:$P$37)</f>
        <v>Device</v>
      </c>
      <c r="J4716" t="s">
        <v>8</v>
      </c>
      <c r="K4716" t="s">
        <v>895</v>
      </c>
      <c r="L4716">
        <v>1</v>
      </c>
    </row>
    <row r="4717" spans="1:12" x14ac:dyDescent="0.2">
      <c r="A4717" s="1" t="d">
        <v>2023-03-13</v>
      </c>
      <c r="B4717" s="45">
        <v>-1</v>
      </c>
      <c r="C4717" t="s">
        <v>77</v>
      </c>
      <c r="D4717" t="str">
        <f>_xlfn.XLOOKUP(Table2[[#This Row],[Patron Group]],$R$10:$R$24,$S$10:$S$24)</f>
        <v>Undergraduate</v>
      </c>
      <c r="E4717" s="1" t="d">
        <v>2023-03-23</v>
      </c>
      <c r="F4717" t="s">
        <v>2046</v>
      </c>
      <c r="G4717" t="s">
        <v>2275</v>
      </c>
      <c r="H4717" t="str">
        <f>_xlfn.XLOOKUP(Table2[[#This Row],[Unique BarCode]],$N$10:$N$37,$O$10:$O$37)</f>
        <v>iPad</v>
      </c>
      <c r="I4717" t="str">
        <f>_xlfn.XLOOKUP(Table2[[#This Row],[Unique BarCode]],$N$10:$N$37,$P$10:$P$37)</f>
        <v>Device</v>
      </c>
      <c r="J4717" t="s">
        <v>8</v>
      </c>
      <c r="K4717" t="s">
        <v>2047</v>
      </c>
      <c r="L4717">
        <v>1</v>
      </c>
    </row>
    <row r="4718" spans="1:12" x14ac:dyDescent="0.2">
      <c r="A4718" s="1" t="d">
        <v>2023-03-13</v>
      </c>
      <c r="B4718" s="45">
        <v>-1</v>
      </c>
      <c r="C4718" t="s">
        <v>77</v>
      </c>
      <c r="D4718" t="str">
        <f>_xlfn.XLOOKUP(Table2[[#This Row],[Patron Group]],$R$10:$R$24,$S$10:$S$24)</f>
        <v>Undergraduate</v>
      </c>
      <c r="E4718" s="1" t="d">
        <v>2023-03-24</v>
      </c>
      <c r="F4718" t="s">
        <v>599</v>
      </c>
      <c r="G4718" t="s">
        <v>2274</v>
      </c>
      <c r="H4718" t="str">
        <f>_xlfn.XLOOKUP(Table2[[#This Row],[Unique BarCode]],$N$10:$N$37,$O$10:$O$37)</f>
        <v>MacBook</v>
      </c>
      <c r="I4718" t="str">
        <f>_xlfn.XLOOKUP(Table2[[#This Row],[Unique BarCode]],$N$10:$N$37,$P$10:$P$37)</f>
        <v>Device</v>
      </c>
      <c r="J4718" t="s">
        <v>8</v>
      </c>
      <c r="K4718" t="s">
        <v>600</v>
      </c>
      <c r="L4718">
        <v>1</v>
      </c>
    </row>
    <row r="4719" spans="1:12" x14ac:dyDescent="0.2">
      <c r="A4719" s="1" t="d">
        <v>2023-03-13</v>
      </c>
      <c r="B4719" s="45">
        <v>-1</v>
      </c>
      <c r="C4719" t="s">
        <v>77</v>
      </c>
      <c r="D4719" t="str">
        <f>_xlfn.XLOOKUP(Table2[[#This Row],[Patron Group]],$R$10:$R$24,$S$10:$S$24)</f>
        <v>Undergraduate</v>
      </c>
      <c r="E4719" s="1" t="d">
        <v>2023-03-24</v>
      </c>
      <c r="F4719" t="s">
        <v>1450</v>
      </c>
      <c r="G4719" t="s">
        <v>2274</v>
      </c>
      <c r="H4719" t="str">
        <f>_xlfn.XLOOKUP(Table2[[#This Row],[Unique BarCode]],$N$10:$N$37,$O$10:$O$37)</f>
        <v>MacBook</v>
      </c>
      <c r="I4719" t="str">
        <f>_xlfn.XLOOKUP(Table2[[#This Row],[Unique BarCode]],$N$10:$N$37,$P$10:$P$37)</f>
        <v>Device</v>
      </c>
      <c r="J4719" t="s">
        <v>8</v>
      </c>
      <c r="K4719" t="s">
        <v>1450</v>
      </c>
      <c r="L4719">
        <v>1</v>
      </c>
    </row>
    <row r="4720" spans="1:12" x14ac:dyDescent="0.2">
      <c r="A4720" s="1" t="d">
        <v>2023-03-13</v>
      </c>
      <c r="B4720" s="45">
        <v>-1</v>
      </c>
      <c r="C4720" t="s">
        <v>77</v>
      </c>
      <c r="D4720" t="str">
        <f>_xlfn.XLOOKUP(Table2[[#This Row],[Patron Group]],$R$10:$R$24,$S$10:$S$24)</f>
        <v>Undergraduate</v>
      </c>
      <c r="E4720" s="1" t="d">
        <v>2023-03-27</v>
      </c>
      <c r="F4720" t="s">
        <v>1786</v>
      </c>
      <c r="G4720" t="s">
        <v>2274</v>
      </c>
      <c r="H4720" t="str">
        <f>_xlfn.XLOOKUP(Table2[[#This Row],[Unique BarCode]],$N$10:$N$37,$O$10:$O$37)</f>
        <v>MacBook</v>
      </c>
      <c r="I4720" t="str">
        <f>_xlfn.XLOOKUP(Table2[[#This Row],[Unique BarCode]],$N$10:$N$37,$P$10:$P$37)</f>
        <v>Device</v>
      </c>
      <c r="J4720" t="s">
        <v>8</v>
      </c>
      <c r="K4720" t="s">
        <v>1787</v>
      </c>
      <c r="L4720">
        <v>1</v>
      </c>
    </row>
    <row r="4721" spans="1:12" x14ac:dyDescent="0.2">
      <c r="A4721" s="1" t="d">
        <v>2023-03-13</v>
      </c>
      <c r="B4721" s="45">
        <v>-1</v>
      </c>
      <c r="C4721" t="s">
        <v>77</v>
      </c>
      <c r="D4721" t="str">
        <f>_xlfn.XLOOKUP(Table2[[#This Row],[Patron Group]],$R$10:$R$24,$S$10:$S$24)</f>
        <v>Undergraduate</v>
      </c>
      <c r="E4721" s="1" t="d">
        <v>2023-03-27</v>
      </c>
      <c r="F4721" t="s">
        <v>1023</v>
      </c>
      <c r="G4721" t="s">
        <v>2274</v>
      </c>
      <c r="H4721" t="str">
        <f>_xlfn.XLOOKUP(Table2[[#This Row],[Unique BarCode]],$N$10:$N$37,$O$10:$O$37)</f>
        <v>MacBook</v>
      </c>
      <c r="I4721" t="str">
        <f>_xlfn.XLOOKUP(Table2[[#This Row],[Unique BarCode]],$N$10:$N$37,$P$10:$P$37)</f>
        <v>Device</v>
      </c>
      <c r="J4721" t="s">
        <v>8</v>
      </c>
      <c r="K4721" t="s">
        <v>1024</v>
      </c>
      <c r="L4721">
        <v>1</v>
      </c>
    </row>
    <row r="4722" spans="1:12" x14ac:dyDescent="0.2">
      <c r="A4722" s="1" t="d">
        <v>2023-03-13</v>
      </c>
      <c r="B4722" s="45">
        <v>-1</v>
      </c>
      <c r="C4722" t="s">
        <v>77</v>
      </c>
      <c r="D4722" t="str">
        <f>_xlfn.XLOOKUP(Table2[[#This Row],[Patron Group]],$R$10:$R$24,$S$10:$S$24)</f>
        <v>Undergraduate</v>
      </c>
      <c r="E4722" s="1" t="d">
        <v>2023-03-27</v>
      </c>
      <c r="F4722" t="s">
        <v>1814</v>
      </c>
      <c r="G4722" t="s">
        <v>2274</v>
      </c>
      <c r="H4722" t="str">
        <f>_xlfn.XLOOKUP(Table2[[#This Row],[Unique BarCode]],$N$10:$N$37,$O$10:$O$37)</f>
        <v>MacBook</v>
      </c>
      <c r="I4722" t="str">
        <f>_xlfn.XLOOKUP(Table2[[#This Row],[Unique BarCode]],$N$10:$N$37,$P$10:$P$37)</f>
        <v>Device</v>
      </c>
      <c r="J4722" t="s">
        <v>8</v>
      </c>
      <c r="K4722" t="s">
        <v>1814</v>
      </c>
      <c r="L4722">
        <v>1</v>
      </c>
    </row>
    <row r="4723" spans="1:12" x14ac:dyDescent="0.2">
      <c r="A4723" s="1" t="d">
        <v>2023-03-13</v>
      </c>
      <c r="B4723" s="45">
        <v>-1</v>
      </c>
      <c r="C4723" t="s">
        <v>77</v>
      </c>
      <c r="D4723" t="str">
        <f>_xlfn.XLOOKUP(Table2[[#This Row],[Patron Group]],$R$10:$R$24,$S$10:$S$24)</f>
        <v>Undergraduate</v>
      </c>
      <c r="E4723" s="1" t="d">
        <v>2023-03-27</v>
      </c>
      <c r="F4723" t="s">
        <v>2137</v>
      </c>
      <c r="G4723" t="s">
        <v>2275</v>
      </c>
      <c r="H4723" t="str">
        <f>_xlfn.XLOOKUP(Table2[[#This Row],[Unique BarCode]],$N$10:$N$37,$O$10:$O$37)</f>
        <v>iPad</v>
      </c>
      <c r="I4723" t="str">
        <f>_xlfn.XLOOKUP(Table2[[#This Row],[Unique BarCode]],$N$10:$N$37,$P$10:$P$37)</f>
        <v>Device</v>
      </c>
      <c r="J4723" t="s">
        <v>8</v>
      </c>
      <c r="K4723" t="s">
        <v>2138</v>
      </c>
      <c r="L4723">
        <v>1</v>
      </c>
    </row>
    <row r="4724" spans="1:12" x14ac:dyDescent="0.2">
      <c r="A4724" s="1" t="d">
        <v>2023-03-13</v>
      </c>
      <c r="B4724" s="45">
        <v>-1</v>
      </c>
      <c r="C4724" t="s">
        <v>77</v>
      </c>
      <c r="D4724" t="str">
        <f>_xlfn.XLOOKUP(Table2[[#This Row],[Patron Group]],$R$10:$R$24,$S$10:$S$24)</f>
        <v>Undergraduate</v>
      </c>
      <c r="E4724" s="1" t="d">
        <v>2023-03-27</v>
      </c>
      <c r="F4724" t="s">
        <v>1867</v>
      </c>
      <c r="G4724" t="s">
        <v>2263</v>
      </c>
      <c r="H4724" t="str">
        <f>_xlfn.XLOOKUP(Table2[[#This Row],[Unique BarCode]],$N$10:$N$37,$O$10:$O$37)</f>
        <v>HP Laptop</v>
      </c>
      <c r="I4724" t="str">
        <f>_xlfn.XLOOKUP(Table2[[#This Row],[Unique BarCode]],$N$10:$N$37,$P$10:$P$37)</f>
        <v>Device</v>
      </c>
      <c r="J4724" t="s">
        <v>8</v>
      </c>
      <c r="K4724" t="s">
        <v>1191</v>
      </c>
      <c r="L4724">
        <v>1</v>
      </c>
    </row>
    <row r="4725" spans="1:12" x14ac:dyDescent="0.2">
      <c r="A4725" s="1" t="d">
        <v>2023-03-13</v>
      </c>
      <c r="B4725" s="45">
        <v>-1</v>
      </c>
      <c r="C4725" t="s">
        <v>77</v>
      </c>
      <c r="D4725" t="str">
        <f>_xlfn.XLOOKUP(Table2[[#This Row],[Patron Group]],$R$10:$R$24,$S$10:$S$24)</f>
        <v>Undergraduate</v>
      </c>
      <c r="E4725" s="1" t="d">
        <v>2023-03-27</v>
      </c>
      <c r="F4725" t="s">
        <v>1073</v>
      </c>
      <c r="G4725" t="s">
        <v>2263</v>
      </c>
      <c r="H4725" t="str">
        <f>_xlfn.XLOOKUP(Table2[[#This Row],[Unique BarCode]],$N$10:$N$37,$O$10:$O$37)</f>
        <v>HP Laptop</v>
      </c>
      <c r="I4725" t="str">
        <f>_xlfn.XLOOKUP(Table2[[#This Row],[Unique BarCode]],$N$10:$N$37,$P$10:$P$37)</f>
        <v>Device</v>
      </c>
      <c r="J4725" t="s">
        <v>8</v>
      </c>
      <c r="K4725" t="s">
        <v>1074</v>
      </c>
      <c r="L4725">
        <v>1</v>
      </c>
    </row>
    <row r="4726" spans="1:12" x14ac:dyDescent="0.2">
      <c r="A4726" s="1" t="d">
        <v>2023-03-13</v>
      </c>
      <c r="B4726" s="45">
        <v>5557586250006530</v>
      </c>
      <c r="C4726" t="s">
        <v>77</v>
      </c>
      <c r="D4726" t="str">
        <f>_xlfn.XLOOKUP(Table2[[#This Row],[Patron Group]],$R$10:$R$24,$S$10:$S$24)</f>
        <v>Undergraduate</v>
      </c>
      <c r="E4726" s="1" t="d">
        <v>2023-03-27</v>
      </c>
      <c r="F4726" t="s">
        <v>2098</v>
      </c>
      <c r="G4726" t="s">
        <v>2275</v>
      </c>
      <c r="H4726" t="str">
        <f>_xlfn.XLOOKUP(Table2[[#This Row],[Unique BarCode]],$N$10:$N$37,$O$10:$O$37)</f>
        <v>iPad</v>
      </c>
      <c r="I4726" t="str">
        <f>_xlfn.XLOOKUP(Table2[[#This Row],[Unique BarCode]],$N$10:$N$37,$P$10:$P$37)</f>
        <v>Device</v>
      </c>
      <c r="J4726" t="s">
        <v>8</v>
      </c>
      <c r="K4726" t="s">
        <v>2099</v>
      </c>
      <c r="L4726">
        <v>1</v>
      </c>
    </row>
    <row r="4727" spans="1:12" x14ac:dyDescent="0.2">
      <c r="A4727" s="1" t="d">
        <v>2023-03-13</v>
      </c>
      <c r="B4727" s="45">
        <v>5560790240006530</v>
      </c>
      <c r="C4727" t="s">
        <v>77</v>
      </c>
      <c r="D4727" t="str">
        <f>_xlfn.XLOOKUP(Table2[[#This Row],[Patron Group]],$R$10:$R$24,$S$10:$S$24)</f>
        <v>Undergraduate</v>
      </c>
      <c r="E4727" s="1" t="d">
        <v>2023-03-27</v>
      </c>
      <c r="F4727" t="s">
        <v>2139</v>
      </c>
      <c r="G4727" t="s">
        <v>2273</v>
      </c>
      <c r="H4727" t="str">
        <f>_xlfn.XLOOKUP(Table2[[#This Row],[Unique BarCode]],$N$10:$N$37,$O$10:$O$37)</f>
        <v>ChromeBook</v>
      </c>
      <c r="I4727" t="str">
        <f>_xlfn.XLOOKUP(Table2[[#This Row],[Unique BarCode]],$N$10:$N$37,$P$10:$P$37)</f>
        <v>Device</v>
      </c>
      <c r="J4727" t="s">
        <v>128</v>
      </c>
      <c r="K4727" t="s">
        <v>2140</v>
      </c>
      <c r="L4727">
        <v>1</v>
      </c>
    </row>
    <row r="4728" spans="1:12" x14ac:dyDescent="0.2">
      <c r="A4728" s="1" t="d">
        <v>2023-03-13</v>
      </c>
      <c r="B4728" s="45">
        <v>5565270670006530</v>
      </c>
      <c r="C4728" t="s">
        <v>77</v>
      </c>
      <c r="D4728" t="str">
        <f>_xlfn.XLOOKUP(Table2[[#This Row],[Patron Group]],$R$10:$R$24,$S$10:$S$24)</f>
        <v>Undergraduate</v>
      </c>
      <c r="E4728" s="1" t="d">
        <v>2023-03-27</v>
      </c>
      <c r="F4728" t="s">
        <v>2141</v>
      </c>
      <c r="G4728" t="s">
        <v>2263</v>
      </c>
      <c r="H4728" t="str">
        <f>_xlfn.XLOOKUP(Table2[[#This Row],[Unique BarCode]],$N$10:$N$37,$O$10:$O$37)</f>
        <v>HP Laptop</v>
      </c>
      <c r="I4728" t="str">
        <f>_xlfn.XLOOKUP(Table2[[#This Row],[Unique BarCode]],$N$10:$N$37,$P$10:$P$37)</f>
        <v>Device</v>
      </c>
      <c r="J4728" t="s">
        <v>8</v>
      </c>
      <c r="K4728" t="s">
        <v>737</v>
      </c>
      <c r="L4728">
        <v>1</v>
      </c>
    </row>
    <row r="4729" spans="1:12" x14ac:dyDescent="0.2">
      <c r="A4729" s="1" t="d">
        <v>2023-03-13</v>
      </c>
      <c r="B4729" s="45">
        <v>5565992060006530</v>
      </c>
      <c r="C4729" t="s">
        <v>20</v>
      </c>
      <c r="D4729" t="str">
        <f>_xlfn.XLOOKUP(Table2[[#This Row],[Patron Group]],$R$10:$R$24,$S$10:$S$24)</f>
        <v>Graduate</v>
      </c>
      <c r="E4729" s="1" t="d">
        <v>2023-03-27</v>
      </c>
      <c r="F4729" t="s">
        <v>1910</v>
      </c>
      <c r="G4729" t="s">
        <v>2263</v>
      </c>
      <c r="H4729" t="str">
        <f>_xlfn.XLOOKUP(Table2[[#This Row],[Unique BarCode]],$N$10:$N$37,$O$10:$O$37)</f>
        <v>HP Laptop</v>
      </c>
      <c r="I4729" t="str">
        <f>_xlfn.XLOOKUP(Table2[[#This Row],[Unique BarCode]],$N$10:$N$37,$P$10:$P$37)</f>
        <v>Device</v>
      </c>
      <c r="J4729" t="s">
        <v>8</v>
      </c>
      <c r="K4729" t="s">
        <v>572</v>
      </c>
      <c r="L4729">
        <v>1</v>
      </c>
    </row>
    <row r="4730" spans="1:12" x14ac:dyDescent="0.2">
      <c r="A4730" s="1" t="d">
        <v>2023-03-13</v>
      </c>
      <c r="B4730" s="45">
        <v>5567137810006530</v>
      </c>
      <c r="C4730" t="s">
        <v>77</v>
      </c>
      <c r="D4730" t="str">
        <f>_xlfn.XLOOKUP(Table2[[#This Row],[Patron Group]],$R$10:$R$24,$S$10:$S$24)</f>
        <v>Undergraduate</v>
      </c>
      <c r="E4730" s="1" t="d">
        <v>2023-03-13</v>
      </c>
      <c r="F4730" t="s">
        <v>1757</v>
      </c>
      <c r="G4730" t="s">
        <v>2266</v>
      </c>
      <c r="H4730" t="str">
        <f>_xlfn.XLOOKUP(Table2[[#This Row],[Unique BarCode]],$N$10:$N$37,$O$10:$O$37)</f>
        <v>Headphones</v>
      </c>
      <c r="I4730" t="str">
        <f>_xlfn.XLOOKUP(Table2[[#This Row],[Unique BarCode]],$N$10:$N$37,$P$10:$P$37)</f>
        <v>Accessory</v>
      </c>
      <c r="J4730" t="s">
        <v>8</v>
      </c>
      <c r="K4730" t="s">
        <v>1758</v>
      </c>
      <c r="L4730">
        <v>1</v>
      </c>
    </row>
    <row r="4731" spans="1:12" x14ac:dyDescent="0.2">
      <c r="A4731" s="1" t="d">
        <v>2023-03-13</v>
      </c>
      <c r="B4731" s="45">
        <v>5567648660006530</v>
      </c>
      <c r="C4731" t="s">
        <v>77</v>
      </c>
      <c r="D4731" t="str">
        <f>_xlfn.XLOOKUP(Table2[[#This Row],[Patron Group]],$R$10:$R$24,$S$10:$S$24)</f>
        <v>Undergraduate</v>
      </c>
      <c r="E4731" s="1" t="d">
        <v>2023-03-27</v>
      </c>
      <c r="F4731" t="s">
        <v>1667</v>
      </c>
      <c r="G4731" t="s">
        <v>2274</v>
      </c>
      <c r="H4731" t="str">
        <f>_xlfn.XLOOKUP(Table2[[#This Row],[Unique BarCode]],$N$10:$N$37,$O$10:$O$37)</f>
        <v>MacBook</v>
      </c>
      <c r="I4731" t="str">
        <f>_xlfn.XLOOKUP(Table2[[#This Row],[Unique BarCode]],$N$10:$N$37,$P$10:$P$37)</f>
        <v>Device</v>
      </c>
      <c r="J4731" t="s">
        <v>8</v>
      </c>
      <c r="K4731" t="s">
        <v>1667</v>
      </c>
      <c r="L4731">
        <v>1</v>
      </c>
    </row>
    <row r="4732" spans="1:12" x14ac:dyDescent="0.2">
      <c r="A4732" s="1" t="d">
        <v>2023-03-13</v>
      </c>
      <c r="B4732" s="45">
        <v>6201861140006530</v>
      </c>
      <c r="C4732" t="s">
        <v>77</v>
      </c>
      <c r="D4732" t="str">
        <f>_xlfn.XLOOKUP(Table2[[#This Row],[Patron Group]],$R$10:$R$24,$S$10:$S$24)</f>
        <v>Undergraduate</v>
      </c>
      <c r="E4732" s="1" t="d">
        <v>2023-03-27</v>
      </c>
      <c r="F4732" t="s">
        <v>2142</v>
      </c>
      <c r="G4732" t="s">
        <v>2275</v>
      </c>
      <c r="H4732" t="str">
        <f>_xlfn.XLOOKUP(Table2[[#This Row],[Unique BarCode]],$N$10:$N$37,$O$10:$O$37)</f>
        <v>iPad</v>
      </c>
      <c r="I4732" t="str">
        <f>_xlfn.XLOOKUP(Table2[[#This Row],[Unique BarCode]],$N$10:$N$37,$P$10:$P$37)</f>
        <v>Device</v>
      </c>
      <c r="J4732" t="s">
        <v>8</v>
      </c>
      <c r="K4732" t="s">
        <v>2143</v>
      </c>
      <c r="L4732">
        <v>1</v>
      </c>
    </row>
    <row r="4733" spans="1:12" x14ac:dyDescent="0.2">
      <c r="A4733" s="1" t="d">
        <v>2023-03-13</v>
      </c>
      <c r="B4733" s="45">
        <v>9278901280006530</v>
      </c>
      <c r="C4733" t="s">
        <v>77</v>
      </c>
      <c r="D4733" t="str">
        <f>_xlfn.XLOOKUP(Table2[[#This Row],[Patron Group]],$R$10:$R$24,$S$10:$S$24)</f>
        <v>Undergraduate</v>
      </c>
      <c r="E4733" s="1" t="d">
        <v>2023-03-27</v>
      </c>
      <c r="F4733" t="s">
        <v>2080</v>
      </c>
      <c r="G4733" t="s">
        <v>2275</v>
      </c>
      <c r="H4733" t="str">
        <f>_xlfn.XLOOKUP(Table2[[#This Row],[Unique BarCode]],$N$10:$N$37,$O$10:$O$37)</f>
        <v>iPad</v>
      </c>
      <c r="I4733" t="str">
        <f>_xlfn.XLOOKUP(Table2[[#This Row],[Unique BarCode]],$N$10:$N$37,$P$10:$P$37)</f>
        <v>Device</v>
      </c>
      <c r="J4733" t="s">
        <v>8</v>
      </c>
      <c r="K4733" t="s">
        <v>2081</v>
      </c>
      <c r="L4733">
        <v>1</v>
      </c>
    </row>
    <row r="4734" spans="1:12" x14ac:dyDescent="0.2">
      <c r="A4734" s="1" t="d">
        <v>2023-03-13</v>
      </c>
      <c r="B4734" s="45">
        <v>9406660720006530</v>
      </c>
      <c r="C4734" t="s">
        <v>77</v>
      </c>
      <c r="D4734" t="str">
        <f>_xlfn.XLOOKUP(Table2[[#This Row],[Patron Group]],$R$10:$R$24,$S$10:$S$24)</f>
        <v>Undergraduate</v>
      </c>
      <c r="E4734" s="1" t="d">
        <v>2023-03-27</v>
      </c>
      <c r="F4734" t="s">
        <v>2058</v>
      </c>
      <c r="G4734" t="s">
        <v>2275</v>
      </c>
      <c r="H4734" t="str">
        <f>_xlfn.XLOOKUP(Table2[[#This Row],[Unique BarCode]],$N$10:$N$37,$O$10:$O$37)</f>
        <v>iPad</v>
      </c>
      <c r="I4734" t="str">
        <f>_xlfn.XLOOKUP(Table2[[#This Row],[Unique BarCode]],$N$10:$N$37,$P$10:$P$37)</f>
        <v>Device</v>
      </c>
      <c r="J4734" t="s">
        <v>8</v>
      </c>
      <c r="K4734" t="s">
        <v>2059</v>
      </c>
      <c r="L4734">
        <v>1</v>
      </c>
    </row>
    <row r="4735" spans="1:12" x14ac:dyDescent="0.2">
      <c r="A4735" s="1" t="d">
        <v>2023-03-13</v>
      </c>
      <c r="B4735" s="45">
        <v>9408545910006530</v>
      </c>
      <c r="C4735" t="s">
        <v>20</v>
      </c>
      <c r="D4735" t="str">
        <f>_xlfn.XLOOKUP(Table2[[#This Row],[Patron Group]],$R$10:$R$24,$S$10:$S$24)</f>
        <v>Graduate</v>
      </c>
      <c r="E4735" s="1" t="d">
        <v>2023-03-27</v>
      </c>
      <c r="F4735" t="s">
        <v>1453</v>
      </c>
      <c r="G4735" t="s">
        <v>2275</v>
      </c>
      <c r="H4735" t="str">
        <f>_xlfn.XLOOKUP(Table2[[#This Row],[Unique BarCode]],$N$10:$N$37,$O$10:$O$37)</f>
        <v>iPad</v>
      </c>
      <c r="I4735" t="str">
        <f>_xlfn.XLOOKUP(Table2[[#This Row],[Unique BarCode]],$N$10:$N$37,$P$10:$P$37)</f>
        <v>Device</v>
      </c>
      <c r="J4735" t="s">
        <v>8</v>
      </c>
      <c r="K4735" t="s">
        <v>1454</v>
      </c>
      <c r="L4735">
        <v>1</v>
      </c>
    </row>
    <row r="4736" spans="1:12" x14ac:dyDescent="0.2">
      <c r="A4736" s="1" t="d">
        <v>2023-03-14</v>
      </c>
      <c r="B4736" s="45">
        <v>-1</v>
      </c>
      <c r="C4736" t="s">
        <v>20</v>
      </c>
      <c r="D4736" t="str">
        <f>_xlfn.XLOOKUP(Table2[[#This Row],[Patron Group]],$R$10:$R$24,$S$10:$S$24)</f>
        <v>Graduate</v>
      </c>
      <c r="E4736" s="1" t="d">
        <v>2023-03-14</v>
      </c>
      <c r="F4736" t="s">
        <v>1174</v>
      </c>
      <c r="G4736" t="s">
        <v>2281</v>
      </c>
      <c r="H4736" t="str">
        <f>_xlfn.XLOOKUP(Table2[[#This Row],[Unique BarCode]],$N$10:$N$37,$O$10:$O$37)</f>
        <v>HDMIC</v>
      </c>
      <c r="I4736" t="str">
        <f>_xlfn.XLOOKUP(Table2[[#This Row],[Unique BarCode]],$N$10:$N$37,$P$10:$P$37)</f>
        <v>Cable</v>
      </c>
      <c r="J4736" t="s">
        <v>8</v>
      </c>
      <c r="K4736" t="s">
        <v>1175</v>
      </c>
      <c r="L4736">
        <v>1</v>
      </c>
    </row>
    <row r="4737" spans="1:12" x14ac:dyDescent="0.2">
      <c r="A4737" s="1" t="d">
        <v>2023-03-14</v>
      </c>
      <c r="B4737" s="45">
        <v>-1</v>
      </c>
      <c r="C4737" t="s">
        <v>20</v>
      </c>
      <c r="D4737" t="str">
        <f>_xlfn.XLOOKUP(Table2[[#This Row],[Patron Group]],$R$10:$R$24,$S$10:$S$24)</f>
        <v>Graduate</v>
      </c>
      <c r="E4737" s="1" t="d">
        <v>2023-03-14</v>
      </c>
      <c r="F4737" t="s">
        <v>1619</v>
      </c>
      <c r="G4737" t="s">
        <v>2281</v>
      </c>
      <c r="H4737" t="str">
        <f>_xlfn.XLOOKUP(Table2[[#This Row],[Unique BarCode]],$N$10:$N$37,$O$10:$O$37)</f>
        <v>HDMIC</v>
      </c>
      <c r="I4737" t="str">
        <f>_xlfn.XLOOKUP(Table2[[#This Row],[Unique BarCode]],$N$10:$N$37,$P$10:$P$37)</f>
        <v>Cable</v>
      </c>
      <c r="J4737" t="s">
        <v>8</v>
      </c>
      <c r="K4737" t="s">
        <v>1620</v>
      </c>
      <c r="L4737">
        <v>1</v>
      </c>
    </row>
    <row r="4738" spans="1:12" x14ac:dyDescent="0.2">
      <c r="A4738" s="1" t="d">
        <v>2023-03-14</v>
      </c>
      <c r="B4738" s="45">
        <v>-1</v>
      </c>
      <c r="C4738" t="s">
        <v>20</v>
      </c>
      <c r="D4738" t="str">
        <f>_xlfn.XLOOKUP(Table2[[#This Row],[Patron Group]],$R$10:$R$24,$S$10:$S$24)</f>
        <v>Graduate</v>
      </c>
      <c r="E4738" s="1" t="d">
        <v>2023-03-14</v>
      </c>
      <c r="F4738" t="s">
        <v>1406</v>
      </c>
      <c r="G4738" t="s">
        <v>2281</v>
      </c>
      <c r="H4738" t="str">
        <f>_xlfn.XLOOKUP(Table2[[#This Row],[Unique BarCode]],$N$10:$N$37,$O$10:$O$37)</f>
        <v>HDMIC</v>
      </c>
      <c r="I4738" t="str">
        <f>_xlfn.XLOOKUP(Table2[[#This Row],[Unique BarCode]],$N$10:$N$37,$P$10:$P$37)</f>
        <v>Cable</v>
      </c>
      <c r="J4738" t="s">
        <v>8</v>
      </c>
      <c r="K4738" t="s">
        <v>1407</v>
      </c>
      <c r="L4738">
        <v>1</v>
      </c>
    </row>
    <row r="4739" spans="1:12" x14ac:dyDescent="0.2">
      <c r="A4739" s="1" t="d">
        <v>2023-03-14</v>
      </c>
      <c r="B4739" s="45">
        <v>-1</v>
      </c>
      <c r="C4739" t="s">
        <v>20</v>
      </c>
      <c r="D4739" t="str">
        <f>_xlfn.XLOOKUP(Table2[[#This Row],[Patron Group]],$R$10:$R$24,$S$10:$S$24)</f>
        <v>Graduate</v>
      </c>
      <c r="E4739" s="1" t="d">
        <v>2023-03-14</v>
      </c>
      <c r="F4739" t="s">
        <v>1860</v>
      </c>
      <c r="G4739" t="s">
        <v>2282</v>
      </c>
      <c r="H4739" t="str">
        <f>_xlfn.XLOOKUP(Table2[[#This Row],[Unique BarCode]],$N$10:$N$37,$O$10:$O$37)</f>
        <v>HPUSBC</v>
      </c>
      <c r="I4739" t="str">
        <f>_xlfn.XLOOKUP(Table2[[#This Row],[Unique BarCode]],$N$10:$N$37,$P$10:$P$37)</f>
        <v>Charger</v>
      </c>
      <c r="J4739" t="s">
        <v>49</v>
      </c>
      <c r="L4739">
        <v>1</v>
      </c>
    </row>
    <row r="4740" spans="1:12" x14ac:dyDescent="0.2">
      <c r="A4740" s="1" t="d">
        <v>2023-03-14</v>
      </c>
      <c r="B4740" s="45">
        <v>-1</v>
      </c>
      <c r="C4740" t="s">
        <v>20</v>
      </c>
      <c r="D4740" t="str">
        <f>_xlfn.XLOOKUP(Table2[[#This Row],[Patron Group]],$R$10:$R$24,$S$10:$S$24)</f>
        <v>Graduate</v>
      </c>
      <c r="E4740" s="1" t="d">
        <v>2023-03-14</v>
      </c>
      <c r="F4740" t="s">
        <v>835</v>
      </c>
      <c r="G4740" t="s">
        <v>2265</v>
      </c>
      <c r="H4740" t="str">
        <f>_xlfn.XLOOKUP(Table2[[#This Row],[Unique BarCode]],$N$10:$N$37,$O$10:$O$37)</f>
        <v>IPHONE</v>
      </c>
      <c r="I4740" t="str">
        <f>_xlfn.XLOOKUP(Table2[[#This Row],[Unique BarCode]],$N$10:$N$37,$P$10:$P$37)</f>
        <v>Charger</v>
      </c>
      <c r="J4740" t="s">
        <v>68</v>
      </c>
      <c r="K4740" t="s">
        <v>836</v>
      </c>
      <c r="L4740">
        <v>1</v>
      </c>
    </row>
    <row r="4741" spans="1:12" x14ac:dyDescent="0.2">
      <c r="A4741" s="1" t="d">
        <v>2023-03-14</v>
      </c>
      <c r="B4741" s="45">
        <v>-1</v>
      </c>
      <c r="C4741" t="s">
        <v>20</v>
      </c>
      <c r="D4741" t="str">
        <f>_xlfn.XLOOKUP(Table2[[#This Row],[Patron Group]],$R$10:$R$24,$S$10:$S$24)</f>
        <v>Graduate</v>
      </c>
      <c r="E4741" s="1" t="d">
        <v>2023-03-14</v>
      </c>
      <c r="F4741" t="s">
        <v>29</v>
      </c>
      <c r="G4741" t="s">
        <v>2265</v>
      </c>
      <c r="H4741" t="str">
        <f>_xlfn.XLOOKUP(Table2[[#This Row],[Unique BarCode]],$N$10:$N$37,$O$10:$O$37)</f>
        <v>IPHONE</v>
      </c>
      <c r="I4741" t="str">
        <f>_xlfn.XLOOKUP(Table2[[#This Row],[Unique BarCode]],$N$10:$N$37,$P$10:$P$37)</f>
        <v>Charger</v>
      </c>
      <c r="J4741" t="s">
        <v>8</v>
      </c>
      <c r="K4741" t="s">
        <v>30</v>
      </c>
      <c r="L4741">
        <v>1</v>
      </c>
    </row>
    <row r="4742" spans="1:12" x14ac:dyDescent="0.2">
      <c r="A4742" s="1" t="d">
        <v>2023-03-14</v>
      </c>
      <c r="B4742" s="45">
        <v>-1</v>
      </c>
      <c r="C4742" t="s">
        <v>20</v>
      </c>
      <c r="D4742" t="str">
        <f>_xlfn.XLOOKUP(Table2[[#This Row],[Patron Group]],$R$10:$R$24,$S$10:$S$24)</f>
        <v>Graduate</v>
      </c>
      <c r="E4742" s="1" t="d">
        <v>2023-03-14</v>
      </c>
      <c r="F4742" t="s">
        <v>12</v>
      </c>
      <c r="G4742" t="s">
        <v>2265</v>
      </c>
      <c r="H4742" t="str">
        <f>_xlfn.XLOOKUP(Table2[[#This Row],[Unique BarCode]],$N$10:$N$37,$O$10:$O$37)</f>
        <v>IPHONE</v>
      </c>
      <c r="I4742" t="str">
        <f>_xlfn.XLOOKUP(Table2[[#This Row],[Unique BarCode]],$N$10:$N$37,$P$10:$P$37)</f>
        <v>Charger</v>
      </c>
      <c r="J4742" t="s">
        <v>13</v>
      </c>
      <c r="K4742" t="s">
        <v>14</v>
      </c>
      <c r="L4742">
        <v>1</v>
      </c>
    </row>
    <row r="4743" spans="1:12" x14ac:dyDescent="0.2">
      <c r="A4743" s="1" t="d">
        <v>2023-03-14</v>
      </c>
      <c r="B4743" s="45">
        <v>-1</v>
      </c>
      <c r="C4743" t="s">
        <v>20</v>
      </c>
      <c r="D4743" t="str">
        <f>_xlfn.XLOOKUP(Table2[[#This Row],[Patron Group]],$R$10:$R$24,$S$10:$S$24)</f>
        <v>Graduate</v>
      </c>
      <c r="E4743" s="1" t="d">
        <v>2023-03-14</v>
      </c>
      <c r="F4743" t="s">
        <v>1157</v>
      </c>
      <c r="G4743" t="s">
        <v>2268</v>
      </c>
      <c r="H4743" t="str">
        <f>_xlfn.XLOOKUP(Table2[[#This Row],[Unique BarCode]],$N$10:$N$37,$O$10:$O$37)</f>
        <v>MACCHRG</v>
      </c>
      <c r="I4743" t="str">
        <f>_xlfn.XLOOKUP(Table2[[#This Row],[Unique BarCode]],$N$10:$N$37,$P$10:$P$37)</f>
        <v>Charger</v>
      </c>
      <c r="J4743" t="s">
        <v>8</v>
      </c>
      <c r="K4743" t="s">
        <v>1158</v>
      </c>
      <c r="L4743">
        <v>1</v>
      </c>
    </row>
    <row r="4744" spans="1:12" x14ac:dyDescent="0.2">
      <c r="A4744" s="1" t="d">
        <v>2023-03-14</v>
      </c>
      <c r="B4744" s="45">
        <v>-1</v>
      </c>
      <c r="C4744" t="s">
        <v>20</v>
      </c>
      <c r="D4744" t="str">
        <f>_xlfn.XLOOKUP(Table2[[#This Row],[Patron Group]],$R$10:$R$24,$S$10:$S$24)</f>
        <v>Graduate</v>
      </c>
      <c r="E4744" s="1" t="d">
        <v>2023-03-14</v>
      </c>
      <c r="F4744" t="s">
        <v>813</v>
      </c>
      <c r="G4744" t="s">
        <v>2268</v>
      </c>
      <c r="H4744" t="str">
        <f>_xlfn.XLOOKUP(Table2[[#This Row],[Unique BarCode]],$N$10:$N$37,$O$10:$O$37)</f>
        <v>MACCHRG</v>
      </c>
      <c r="I4744" t="str">
        <f>_xlfn.XLOOKUP(Table2[[#This Row],[Unique BarCode]],$N$10:$N$37,$P$10:$P$37)</f>
        <v>Charger</v>
      </c>
      <c r="J4744" t="s">
        <v>13</v>
      </c>
      <c r="K4744" t="s">
        <v>814</v>
      </c>
      <c r="L4744">
        <v>1</v>
      </c>
    </row>
    <row r="4745" spans="1:12" x14ac:dyDescent="0.2">
      <c r="A4745" s="1" t="d">
        <v>2023-03-14</v>
      </c>
      <c r="B4745" s="45">
        <v>-1</v>
      </c>
      <c r="C4745" t="s">
        <v>20</v>
      </c>
      <c r="D4745" t="str">
        <f>_xlfn.XLOOKUP(Table2[[#This Row],[Patron Group]],$R$10:$R$24,$S$10:$S$24)</f>
        <v>Graduate</v>
      </c>
      <c r="E4745" s="1" t="d">
        <v>2023-03-14</v>
      </c>
      <c r="F4745" t="s">
        <v>1651</v>
      </c>
      <c r="G4745" t="s">
        <v>2296</v>
      </c>
      <c r="H4745" t="str">
        <f>_xlfn.XLOOKUP(Table2[[#This Row],[Unique BarCode]],$N$10:$N$37,$O$10:$O$37)</f>
        <v>MACUSBC</v>
      </c>
      <c r="I4745" t="str">
        <f>_xlfn.XLOOKUP(Table2[[#This Row],[Unique BarCode]],$N$10:$N$37,$P$10:$P$37)</f>
        <v>Charger</v>
      </c>
      <c r="J4745" t="s">
        <v>8</v>
      </c>
      <c r="K4745" t="s">
        <v>92</v>
      </c>
      <c r="L4745">
        <v>1</v>
      </c>
    </row>
    <row r="4746" spans="1:12" x14ac:dyDescent="0.2">
      <c r="A4746" s="1" t="d">
        <v>2023-03-14</v>
      </c>
      <c r="B4746" s="45">
        <v>-1</v>
      </c>
      <c r="C4746" t="s">
        <v>20</v>
      </c>
      <c r="D4746" t="str">
        <f>_xlfn.XLOOKUP(Table2[[#This Row],[Patron Group]],$R$10:$R$24,$S$10:$S$24)</f>
        <v>Graduate</v>
      </c>
      <c r="E4746" s="1" t="d">
        <v>2023-03-14</v>
      </c>
      <c r="F4746" t="s">
        <v>1633</v>
      </c>
      <c r="G4746" t="s">
        <v>2296</v>
      </c>
      <c r="H4746" t="str">
        <f>_xlfn.XLOOKUP(Table2[[#This Row],[Unique BarCode]],$N$10:$N$37,$O$10:$O$37)</f>
        <v>MACUSBC</v>
      </c>
      <c r="I4746" t="str">
        <f>_xlfn.XLOOKUP(Table2[[#This Row],[Unique BarCode]],$N$10:$N$37,$P$10:$P$37)</f>
        <v>Charger</v>
      </c>
      <c r="J4746" t="s">
        <v>8</v>
      </c>
      <c r="K4746" t="s">
        <v>844</v>
      </c>
      <c r="L4746">
        <v>1</v>
      </c>
    </row>
    <row r="4747" spans="1:12" x14ac:dyDescent="0.2">
      <c r="A4747" s="1" t="d">
        <v>2023-03-14</v>
      </c>
      <c r="B4747" s="45">
        <v>-1</v>
      </c>
      <c r="C4747" t="s">
        <v>20</v>
      </c>
      <c r="D4747" t="str">
        <f>_xlfn.XLOOKUP(Table2[[#This Row],[Patron Group]],$R$10:$R$24,$S$10:$S$24)</f>
        <v>Graduate</v>
      </c>
      <c r="E4747" s="1" t="d">
        <v>2023-03-14</v>
      </c>
      <c r="F4747" t="s">
        <v>1634</v>
      </c>
      <c r="G4747" t="s">
        <v>2296</v>
      </c>
      <c r="H4747" t="str">
        <f>_xlfn.XLOOKUP(Table2[[#This Row],[Unique BarCode]],$N$10:$N$37,$O$10:$O$37)</f>
        <v>MACUSBC</v>
      </c>
      <c r="I4747" t="str">
        <f>_xlfn.XLOOKUP(Table2[[#This Row],[Unique BarCode]],$N$10:$N$37,$P$10:$P$37)</f>
        <v>Charger</v>
      </c>
      <c r="J4747" t="s">
        <v>8</v>
      </c>
      <c r="K4747" t="s">
        <v>38</v>
      </c>
      <c r="L4747">
        <v>1</v>
      </c>
    </row>
    <row r="4748" spans="1:12" x14ac:dyDescent="0.2">
      <c r="A4748" s="1" t="d">
        <v>2023-03-14</v>
      </c>
      <c r="B4748" s="45">
        <v>-1</v>
      </c>
      <c r="C4748" t="s">
        <v>20</v>
      </c>
      <c r="D4748" t="str">
        <f>_xlfn.XLOOKUP(Table2[[#This Row],[Patron Group]],$R$10:$R$24,$S$10:$S$24)</f>
        <v>Graduate</v>
      </c>
      <c r="E4748" s="1" t="d">
        <v>2023-03-14</v>
      </c>
      <c r="F4748" t="s">
        <v>847</v>
      </c>
      <c r="G4748" t="s">
        <v>2271</v>
      </c>
      <c r="H4748" t="str">
        <f>_xlfn.XLOOKUP(Table2[[#This Row],[Unique BarCode]],$N$10:$N$37,$O$10:$O$37)</f>
        <v>OMNI</v>
      </c>
      <c r="I4748" t="str">
        <f>_xlfn.XLOOKUP(Table2[[#This Row],[Unique BarCode]],$N$10:$N$37,$P$10:$P$37)</f>
        <v>Charger</v>
      </c>
      <c r="J4748" t="s">
        <v>68</v>
      </c>
      <c r="K4748" t="s">
        <v>848</v>
      </c>
      <c r="L4748">
        <v>1</v>
      </c>
    </row>
    <row r="4749" spans="1:12" x14ac:dyDescent="0.2">
      <c r="A4749" s="1" t="d">
        <v>2023-03-14</v>
      </c>
      <c r="B4749" s="45">
        <v>-1</v>
      </c>
      <c r="C4749" t="s">
        <v>20</v>
      </c>
      <c r="D4749" t="str">
        <f>_xlfn.XLOOKUP(Table2[[#This Row],[Patron Group]],$R$10:$R$24,$S$10:$S$24)</f>
        <v>Graduate</v>
      </c>
      <c r="E4749" s="1" t="d">
        <v>2023-03-14</v>
      </c>
      <c r="F4749" t="s">
        <v>1842</v>
      </c>
      <c r="G4749" t="s">
        <v>2285</v>
      </c>
      <c r="H4749" t="str">
        <f>_xlfn.XLOOKUP(Table2[[#This Row],[Unique BarCode]],$N$10:$N$37,$O$10:$O$37)</f>
        <v>UHDMI</v>
      </c>
      <c r="I4749" t="str">
        <f>_xlfn.XLOOKUP(Table2[[#This Row],[Unique BarCode]],$N$10:$N$37,$P$10:$P$37)</f>
        <v>Cable</v>
      </c>
      <c r="J4749" t="s">
        <v>8</v>
      </c>
      <c r="L4749">
        <v>1</v>
      </c>
    </row>
    <row r="4750" spans="1:12" x14ac:dyDescent="0.2">
      <c r="A4750" s="1" t="d">
        <v>2023-03-14</v>
      </c>
      <c r="B4750" s="45">
        <v>-1</v>
      </c>
      <c r="C4750" t="s">
        <v>20</v>
      </c>
      <c r="D4750" t="str">
        <f>_xlfn.XLOOKUP(Table2[[#This Row],[Patron Group]],$R$10:$R$24,$S$10:$S$24)</f>
        <v>Graduate</v>
      </c>
      <c r="E4750" s="1" t="d">
        <v>2023-03-14</v>
      </c>
      <c r="F4750" t="s">
        <v>688</v>
      </c>
      <c r="G4750" t="s">
        <v>2285</v>
      </c>
      <c r="H4750" t="str">
        <f>_xlfn.XLOOKUP(Table2[[#This Row],[Unique BarCode]],$N$10:$N$37,$O$10:$O$37)</f>
        <v>UHDMI</v>
      </c>
      <c r="I4750" t="str">
        <f>_xlfn.XLOOKUP(Table2[[#This Row],[Unique BarCode]],$N$10:$N$37,$P$10:$P$37)</f>
        <v>Cable</v>
      </c>
      <c r="J4750" t="s">
        <v>8</v>
      </c>
      <c r="L4750">
        <v>1</v>
      </c>
    </row>
    <row r="4751" spans="1:12" x14ac:dyDescent="0.2">
      <c r="A4751" s="1" t="d">
        <v>2023-03-14</v>
      </c>
      <c r="B4751" s="45">
        <v>-1</v>
      </c>
      <c r="C4751" t="s">
        <v>20</v>
      </c>
      <c r="D4751" t="str">
        <f>_xlfn.XLOOKUP(Table2[[#This Row],[Patron Group]],$R$10:$R$24,$S$10:$S$24)</f>
        <v>Graduate</v>
      </c>
      <c r="E4751" s="1" t="d">
        <v>2023-03-14</v>
      </c>
      <c r="F4751" t="s">
        <v>1322</v>
      </c>
      <c r="G4751" t="s">
        <v>2294</v>
      </c>
      <c r="H4751" t="str">
        <f>_xlfn.XLOOKUP(Table2[[#This Row],[Unique BarCode]],$N$10:$N$37,$O$10:$O$37)</f>
        <v>UVGA</v>
      </c>
      <c r="I4751" t="str">
        <f>_xlfn.XLOOKUP(Table2[[#This Row],[Unique BarCode]],$N$10:$N$37,$P$10:$P$37)</f>
        <v>Cable</v>
      </c>
      <c r="J4751" t="s">
        <v>8</v>
      </c>
      <c r="K4751" t="s">
        <v>1323</v>
      </c>
      <c r="L4751">
        <v>1</v>
      </c>
    </row>
    <row r="4752" spans="1:12" x14ac:dyDescent="0.2">
      <c r="A4752" s="1" t="d">
        <v>2023-03-14</v>
      </c>
      <c r="B4752" s="45">
        <v>-1</v>
      </c>
      <c r="C4752" t="s">
        <v>20</v>
      </c>
      <c r="D4752" t="str">
        <f>_xlfn.XLOOKUP(Table2[[#This Row],[Patron Group]],$R$10:$R$24,$S$10:$S$24)</f>
        <v>Graduate</v>
      </c>
      <c r="E4752" s="1" t="d">
        <v>2023-03-14</v>
      </c>
      <c r="F4752" t="s">
        <v>2146</v>
      </c>
      <c r="G4752" t="s">
        <v>2272</v>
      </c>
      <c r="H4752" t="str">
        <f>_xlfn.XLOOKUP(Table2[[#This Row],[Unique BarCode]],$N$10:$N$37,$O$10:$O$37)</f>
        <v>WALLADPT</v>
      </c>
      <c r="I4752" t="str">
        <f>_xlfn.XLOOKUP(Table2[[#This Row],[Unique BarCode]],$N$10:$N$37,$P$10:$P$37)</f>
        <v>Charger</v>
      </c>
      <c r="J4752" t="s">
        <v>8</v>
      </c>
      <c r="L4752">
        <v>1</v>
      </c>
    </row>
    <row r="4753" spans="1:12" x14ac:dyDescent="0.2">
      <c r="A4753" s="1" t="d">
        <v>2023-03-14</v>
      </c>
      <c r="B4753" s="45">
        <v>-1</v>
      </c>
      <c r="C4753" t="s">
        <v>20</v>
      </c>
      <c r="D4753" t="str">
        <f>_xlfn.XLOOKUP(Table2[[#This Row],[Patron Group]],$R$10:$R$24,$S$10:$S$24)</f>
        <v>Graduate</v>
      </c>
      <c r="E4753" s="1" t="d">
        <v>2023-03-14</v>
      </c>
      <c r="F4753" t="s">
        <v>95</v>
      </c>
      <c r="G4753" t="s">
        <v>2272</v>
      </c>
      <c r="H4753" t="str">
        <f>_xlfn.XLOOKUP(Table2[[#This Row],[Unique BarCode]],$N$10:$N$37,$O$10:$O$37)</f>
        <v>WALLADPT</v>
      </c>
      <c r="I4753" t="str">
        <f>_xlfn.XLOOKUP(Table2[[#This Row],[Unique BarCode]],$N$10:$N$37,$P$10:$P$37)</f>
        <v>Charger</v>
      </c>
      <c r="J4753" t="s">
        <v>8</v>
      </c>
      <c r="L4753">
        <v>1</v>
      </c>
    </row>
    <row r="4754" spans="1:12" x14ac:dyDescent="0.2">
      <c r="A4754" s="1" t="d">
        <v>2023-03-14</v>
      </c>
      <c r="B4754" s="45">
        <v>-1</v>
      </c>
      <c r="C4754" t="s">
        <v>20</v>
      </c>
      <c r="D4754" t="str">
        <f>_xlfn.XLOOKUP(Table2[[#This Row],[Patron Group]],$R$10:$R$24,$S$10:$S$24)</f>
        <v>Graduate</v>
      </c>
      <c r="E4754" s="1" t="d">
        <v>2023-03-21</v>
      </c>
      <c r="F4754" t="s">
        <v>2092</v>
      </c>
      <c r="G4754" t="s">
        <v>2275</v>
      </c>
      <c r="H4754" t="str">
        <f>_xlfn.XLOOKUP(Table2[[#This Row],[Unique BarCode]],$N$10:$N$37,$O$10:$O$37)</f>
        <v>iPad</v>
      </c>
      <c r="I4754" t="str">
        <f>_xlfn.XLOOKUP(Table2[[#This Row],[Unique BarCode]],$N$10:$N$37,$P$10:$P$37)</f>
        <v>Device</v>
      </c>
      <c r="J4754" t="s">
        <v>8</v>
      </c>
      <c r="K4754" t="s">
        <v>2093</v>
      </c>
      <c r="L4754">
        <v>1</v>
      </c>
    </row>
    <row r="4755" spans="1:12" x14ac:dyDescent="0.2">
      <c r="A4755" s="1" t="d">
        <v>2023-03-14</v>
      </c>
      <c r="B4755" s="45">
        <v>-1</v>
      </c>
      <c r="C4755" t="s">
        <v>70</v>
      </c>
      <c r="D4755" t="str">
        <f>_xlfn.XLOOKUP(Table2[[#This Row],[Patron Group]],$R$10:$R$24,$S$10:$S$24)</f>
        <v>Undergraduate</v>
      </c>
      <c r="E4755" s="1" t="d">
        <v>2023-03-14</v>
      </c>
      <c r="F4755" t="s">
        <v>1750</v>
      </c>
      <c r="G4755" t="s">
        <v>2296</v>
      </c>
      <c r="H4755" t="str">
        <f>_xlfn.XLOOKUP(Table2[[#This Row],[Unique BarCode]],$N$10:$N$37,$O$10:$O$37)</f>
        <v>MACUSBC</v>
      </c>
      <c r="I4755" t="str">
        <f>_xlfn.XLOOKUP(Table2[[#This Row],[Unique BarCode]],$N$10:$N$37,$P$10:$P$37)</f>
        <v>Charger</v>
      </c>
      <c r="J4755" t="s">
        <v>128</v>
      </c>
      <c r="K4755" t="s">
        <v>439</v>
      </c>
      <c r="L4755">
        <v>1</v>
      </c>
    </row>
    <row r="4756" spans="1:12" x14ac:dyDescent="0.2">
      <c r="A4756" s="1" t="d">
        <v>2023-03-14</v>
      </c>
      <c r="B4756" s="45">
        <v>-1</v>
      </c>
      <c r="C4756" t="s">
        <v>70</v>
      </c>
      <c r="D4756" t="str">
        <f>_xlfn.XLOOKUP(Table2[[#This Row],[Patron Group]],$R$10:$R$24,$S$10:$S$24)</f>
        <v>Undergraduate</v>
      </c>
      <c r="E4756" s="1" t="d">
        <v>2023-03-14</v>
      </c>
      <c r="F4756" t="s">
        <v>2107</v>
      </c>
      <c r="G4756" t="s">
        <v>2296</v>
      </c>
      <c r="H4756" t="str">
        <f>_xlfn.XLOOKUP(Table2[[#This Row],[Unique BarCode]],$N$10:$N$37,$O$10:$O$37)</f>
        <v>MACUSBC</v>
      </c>
      <c r="I4756" t="str">
        <f>_xlfn.XLOOKUP(Table2[[#This Row],[Unique BarCode]],$N$10:$N$37,$P$10:$P$37)</f>
        <v>Charger</v>
      </c>
      <c r="J4756" t="s">
        <v>128</v>
      </c>
      <c r="K4756" t="s">
        <v>474</v>
      </c>
      <c r="L4756">
        <v>1</v>
      </c>
    </row>
    <row r="4757" spans="1:12" x14ac:dyDescent="0.2">
      <c r="A4757" s="1" t="d">
        <v>2023-03-14</v>
      </c>
      <c r="B4757" s="45">
        <v>-1</v>
      </c>
      <c r="C4757" t="s">
        <v>70</v>
      </c>
      <c r="D4757" t="str">
        <f>_xlfn.XLOOKUP(Table2[[#This Row],[Patron Group]],$R$10:$R$24,$S$10:$S$24)</f>
        <v>Undergraduate</v>
      </c>
      <c r="E4757" s="1" t="d">
        <v>2023-03-14</v>
      </c>
      <c r="F4757" t="s">
        <v>1871</v>
      </c>
      <c r="G4757" t="s">
        <v>2296</v>
      </c>
      <c r="H4757" t="str">
        <f>_xlfn.XLOOKUP(Table2[[#This Row],[Unique BarCode]],$N$10:$N$37,$O$10:$O$37)</f>
        <v>MACUSBC</v>
      </c>
      <c r="I4757" t="str">
        <f>_xlfn.XLOOKUP(Table2[[#This Row],[Unique BarCode]],$N$10:$N$37,$P$10:$P$37)</f>
        <v>Charger</v>
      </c>
      <c r="J4757" t="s">
        <v>128</v>
      </c>
      <c r="K4757" t="s">
        <v>476</v>
      </c>
      <c r="L4757">
        <v>1</v>
      </c>
    </row>
    <row r="4758" spans="1:12" x14ac:dyDescent="0.2">
      <c r="A4758" s="1" t="d">
        <v>2023-03-14</v>
      </c>
      <c r="B4758" s="45">
        <v>-1</v>
      </c>
      <c r="C4758" t="s">
        <v>74</v>
      </c>
      <c r="D4758" t="str">
        <f>_xlfn.XLOOKUP(Table2[[#This Row],[Patron Group]],$R$10:$R$24,$S$10:$S$24)</f>
        <v>Staff</v>
      </c>
      <c r="E4758" s="1" t="d">
        <v>2023-03-14</v>
      </c>
      <c r="F4758" t="s">
        <v>1652</v>
      </c>
      <c r="G4758" t="s">
        <v>2296</v>
      </c>
      <c r="H4758" t="str">
        <f>_xlfn.XLOOKUP(Table2[[#This Row],[Unique BarCode]],$N$10:$N$37,$O$10:$O$37)</f>
        <v>MACUSBC</v>
      </c>
      <c r="I4758" t="str">
        <f>_xlfn.XLOOKUP(Table2[[#This Row],[Unique BarCode]],$N$10:$N$37,$P$10:$P$37)</f>
        <v>Charger</v>
      </c>
      <c r="J4758" t="s">
        <v>8</v>
      </c>
      <c r="K4758" t="s">
        <v>40</v>
      </c>
      <c r="L4758">
        <v>1</v>
      </c>
    </row>
    <row r="4759" spans="1:12" x14ac:dyDescent="0.2">
      <c r="A4759" s="1" t="d">
        <v>2023-03-14</v>
      </c>
      <c r="B4759" s="45">
        <v>-1</v>
      </c>
      <c r="C4759" t="s">
        <v>74</v>
      </c>
      <c r="D4759" t="str">
        <f>_xlfn.XLOOKUP(Table2[[#This Row],[Patron Group]],$R$10:$R$24,$S$10:$S$24)</f>
        <v>Staff</v>
      </c>
      <c r="E4759" s="1" t="d">
        <v>2023-03-21</v>
      </c>
      <c r="F4759" t="s">
        <v>1246</v>
      </c>
      <c r="G4759" t="s">
        <v>2273</v>
      </c>
      <c r="H4759" t="str">
        <f>_xlfn.XLOOKUP(Table2[[#This Row],[Unique BarCode]],$N$10:$N$37,$O$10:$O$37)</f>
        <v>ChromeBook</v>
      </c>
      <c r="I4759" t="str">
        <f>_xlfn.XLOOKUP(Table2[[#This Row],[Unique BarCode]],$N$10:$N$37,$P$10:$P$37)</f>
        <v>Device</v>
      </c>
      <c r="J4759" t="s">
        <v>8</v>
      </c>
      <c r="K4759" t="s">
        <v>1247</v>
      </c>
      <c r="L4759">
        <v>1</v>
      </c>
    </row>
    <row r="4760" spans="1:12" x14ac:dyDescent="0.2">
      <c r="A4760" s="1" t="d">
        <v>2023-03-14</v>
      </c>
      <c r="B4760" s="45">
        <v>-1</v>
      </c>
      <c r="C4760" t="s">
        <v>74</v>
      </c>
      <c r="D4760" t="str">
        <f>_xlfn.XLOOKUP(Table2[[#This Row],[Patron Group]],$R$10:$R$24,$S$10:$S$24)</f>
        <v>Staff</v>
      </c>
      <c r="E4760" s="1" t="d">
        <v>2023-03-21</v>
      </c>
      <c r="F4760" t="s">
        <v>689</v>
      </c>
      <c r="G4760" t="s">
        <v>2273</v>
      </c>
      <c r="H4760" t="str">
        <f>_xlfn.XLOOKUP(Table2[[#This Row],[Unique BarCode]],$N$10:$N$37,$O$10:$O$37)</f>
        <v>ChromeBook</v>
      </c>
      <c r="I4760" t="str">
        <f>_xlfn.XLOOKUP(Table2[[#This Row],[Unique BarCode]],$N$10:$N$37,$P$10:$P$37)</f>
        <v>Device</v>
      </c>
      <c r="J4760" t="s">
        <v>13</v>
      </c>
      <c r="K4760" t="s">
        <v>690</v>
      </c>
      <c r="L4760">
        <v>1</v>
      </c>
    </row>
    <row r="4761" spans="1:12" x14ac:dyDescent="0.2">
      <c r="A4761" s="1" t="d">
        <v>2023-03-14</v>
      </c>
      <c r="B4761" s="45">
        <v>-1</v>
      </c>
      <c r="C4761" t="s">
        <v>77</v>
      </c>
      <c r="D4761" t="str">
        <f>_xlfn.XLOOKUP(Table2[[#This Row],[Patron Group]],$R$10:$R$24,$S$10:$S$24)</f>
        <v>Undergraduate</v>
      </c>
      <c r="E4761" s="1" t="d">
        <v>2023-03-14</v>
      </c>
      <c r="F4761" t="s">
        <v>940</v>
      </c>
      <c r="G4761" t="s">
        <v>2302</v>
      </c>
      <c r="H4761" t="str">
        <f>_xlfn.XLOOKUP(Table2[[#This Row],[Unique BarCode]],$N$10:$N$37,$O$10:$O$37)</f>
        <v>IPHONE</v>
      </c>
      <c r="I4761" t="str">
        <f>_xlfn.XLOOKUP(Table2[[#This Row],[Unique BarCode]],$N$10:$N$37,$P$10:$P$37)</f>
        <v>Charger</v>
      </c>
      <c r="J4761" t="s">
        <v>49</v>
      </c>
      <c r="K4761" t="s">
        <v>941</v>
      </c>
      <c r="L4761">
        <v>1</v>
      </c>
    </row>
    <row r="4762" spans="1:12" x14ac:dyDescent="0.2">
      <c r="A4762" s="1" t="d">
        <v>2023-03-14</v>
      </c>
      <c r="B4762" s="45">
        <v>-1</v>
      </c>
      <c r="C4762" t="s">
        <v>77</v>
      </c>
      <c r="D4762" t="str">
        <f>_xlfn.XLOOKUP(Table2[[#This Row],[Patron Group]],$R$10:$R$24,$S$10:$S$24)</f>
        <v>Undergraduate</v>
      </c>
      <c r="E4762" s="1" t="d">
        <v>2023-03-14</v>
      </c>
      <c r="F4762" t="s">
        <v>1174</v>
      </c>
      <c r="G4762" t="s">
        <v>2281</v>
      </c>
      <c r="H4762" t="str">
        <f>_xlfn.XLOOKUP(Table2[[#This Row],[Unique BarCode]],$N$10:$N$37,$O$10:$O$37)</f>
        <v>HDMIC</v>
      </c>
      <c r="I4762" t="str">
        <f>_xlfn.XLOOKUP(Table2[[#This Row],[Unique BarCode]],$N$10:$N$37,$P$10:$P$37)</f>
        <v>Cable</v>
      </c>
      <c r="J4762" t="s">
        <v>8</v>
      </c>
      <c r="K4762" t="s">
        <v>1175</v>
      </c>
      <c r="L4762">
        <v>1</v>
      </c>
    </row>
    <row r="4763" spans="1:12" x14ac:dyDescent="0.2">
      <c r="A4763" s="1" t="d">
        <v>2023-03-14</v>
      </c>
      <c r="B4763" s="45">
        <v>-1</v>
      </c>
      <c r="C4763" t="s">
        <v>77</v>
      </c>
      <c r="D4763" t="str">
        <f>_xlfn.XLOOKUP(Table2[[#This Row],[Patron Group]],$R$10:$R$24,$S$10:$S$24)</f>
        <v>Undergraduate</v>
      </c>
      <c r="E4763" s="1" t="d">
        <v>2023-03-14</v>
      </c>
      <c r="F4763" t="s">
        <v>1404</v>
      </c>
      <c r="G4763" t="s">
        <v>2281</v>
      </c>
      <c r="H4763" t="str">
        <f>_xlfn.XLOOKUP(Table2[[#This Row],[Unique BarCode]],$N$10:$N$37,$O$10:$O$37)</f>
        <v>HDMIC</v>
      </c>
      <c r="I4763" t="str">
        <f>_xlfn.XLOOKUP(Table2[[#This Row],[Unique BarCode]],$N$10:$N$37,$P$10:$P$37)</f>
        <v>Cable</v>
      </c>
      <c r="J4763" t="s">
        <v>8</v>
      </c>
      <c r="K4763" t="s">
        <v>1405</v>
      </c>
      <c r="L4763">
        <v>1</v>
      </c>
    </row>
    <row r="4764" spans="1:12" x14ac:dyDescent="0.2">
      <c r="A4764" s="1" t="d">
        <v>2023-03-14</v>
      </c>
      <c r="B4764" s="45">
        <v>-1</v>
      </c>
      <c r="C4764" t="s">
        <v>77</v>
      </c>
      <c r="D4764" t="str">
        <f>_xlfn.XLOOKUP(Table2[[#This Row],[Patron Group]],$R$10:$R$24,$S$10:$S$24)</f>
        <v>Undergraduate</v>
      </c>
      <c r="E4764" s="1" t="d">
        <v>2023-03-14</v>
      </c>
      <c r="F4764" t="s">
        <v>1619</v>
      </c>
      <c r="G4764" t="s">
        <v>2281</v>
      </c>
      <c r="H4764" t="str">
        <f>_xlfn.XLOOKUP(Table2[[#This Row],[Unique BarCode]],$N$10:$N$37,$O$10:$O$37)</f>
        <v>HDMIC</v>
      </c>
      <c r="I4764" t="str">
        <f>_xlfn.XLOOKUP(Table2[[#This Row],[Unique BarCode]],$N$10:$N$37,$P$10:$P$37)</f>
        <v>Cable</v>
      </c>
      <c r="J4764" t="s">
        <v>8</v>
      </c>
      <c r="K4764" t="s">
        <v>1620</v>
      </c>
      <c r="L4764">
        <v>1</v>
      </c>
    </row>
    <row r="4765" spans="1:12" x14ac:dyDescent="0.2">
      <c r="A4765" s="1" t="d">
        <v>2023-03-14</v>
      </c>
      <c r="B4765" s="45">
        <v>-1</v>
      </c>
      <c r="C4765" t="s">
        <v>77</v>
      </c>
      <c r="D4765" t="str">
        <f>_xlfn.XLOOKUP(Table2[[#This Row],[Patron Group]],$R$10:$R$24,$S$10:$S$24)</f>
        <v>Undergraduate</v>
      </c>
      <c r="E4765" s="1" t="d">
        <v>2023-03-14</v>
      </c>
      <c r="F4765" t="s">
        <v>21</v>
      </c>
      <c r="G4765" t="s">
        <v>2266</v>
      </c>
      <c r="H4765" t="str">
        <f>_xlfn.XLOOKUP(Table2[[#This Row],[Unique BarCode]],$N$10:$N$37,$O$10:$O$37)</f>
        <v>Headphones</v>
      </c>
      <c r="I4765" t="str">
        <f>_xlfn.XLOOKUP(Table2[[#This Row],[Unique BarCode]],$N$10:$N$37,$P$10:$P$37)</f>
        <v>Accessory</v>
      </c>
      <c r="J4765" t="s">
        <v>8</v>
      </c>
      <c r="K4765" t="s">
        <v>22</v>
      </c>
      <c r="L4765">
        <v>1</v>
      </c>
    </row>
    <row r="4766" spans="1:12" x14ac:dyDescent="0.2">
      <c r="A4766" s="1" t="d">
        <v>2023-03-14</v>
      </c>
      <c r="B4766" s="45">
        <v>-1</v>
      </c>
      <c r="C4766" t="s">
        <v>77</v>
      </c>
      <c r="D4766" t="str">
        <f>_xlfn.XLOOKUP(Table2[[#This Row],[Patron Group]],$R$10:$R$24,$S$10:$S$24)</f>
        <v>Undergraduate</v>
      </c>
      <c r="E4766" s="1" t="d">
        <v>2023-03-14</v>
      </c>
      <c r="F4766" t="s">
        <v>23</v>
      </c>
      <c r="G4766" t="s">
        <v>2266</v>
      </c>
      <c r="H4766" t="str">
        <f>_xlfn.XLOOKUP(Table2[[#This Row],[Unique BarCode]],$N$10:$N$37,$O$10:$O$37)</f>
        <v>Headphones</v>
      </c>
      <c r="I4766" t="str">
        <f>_xlfn.XLOOKUP(Table2[[#This Row],[Unique BarCode]],$N$10:$N$37,$P$10:$P$37)</f>
        <v>Accessory</v>
      </c>
      <c r="J4766" t="s">
        <v>8</v>
      </c>
      <c r="K4766" t="s">
        <v>24</v>
      </c>
      <c r="L4766">
        <v>1</v>
      </c>
    </row>
    <row r="4767" spans="1:12" x14ac:dyDescent="0.2">
      <c r="A4767" s="1" t="d">
        <v>2023-03-14</v>
      </c>
      <c r="B4767" s="45">
        <v>-1</v>
      </c>
      <c r="C4767" t="s">
        <v>77</v>
      </c>
      <c r="D4767" t="str">
        <f>_xlfn.XLOOKUP(Table2[[#This Row],[Patron Group]],$R$10:$R$24,$S$10:$S$24)</f>
        <v>Undergraduate</v>
      </c>
      <c r="E4767" s="1" t="d">
        <v>2023-03-14</v>
      </c>
      <c r="F4767" t="s">
        <v>687</v>
      </c>
      <c r="G4767" t="s">
        <v>2282</v>
      </c>
      <c r="H4767" t="str">
        <f>_xlfn.XLOOKUP(Table2[[#This Row],[Unique BarCode]],$N$10:$N$37,$O$10:$O$37)</f>
        <v>HPUSBC</v>
      </c>
      <c r="I4767" t="str">
        <f>_xlfn.XLOOKUP(Table2[[#This Row],[Unique BarCode]],$N$10:$N$37,$P$10:$P$37)</f>
        <v>Charger</v>
      </c>
      <c r="J4767" t="s">
        <v>49</v>
      </c>
      <c r="L4767">
        <v>1</v>
      </c>
    </row>
    <row r="4768" spans="1:12" x14ac:dyDescent="0.2">
      <c r="A4768" s="1" t="d">
        <v>2023-03-14</v>
      </c>
      <c r="B4768" s="45">
        <v>-1</v>
      </c>
      <c r="C4768" t="s">
        <v>77</v>
      </c>
      <c r="D4768" t="str">
        <f>_xlfn.XLOOKUP(Table2[[#This Row],[Patron Group]],$R$10:$R$24,$S$10:$S$24)</f>
        <v>Undergraduate</v>
      </c>
      <c r="E4768" s="1" t="d">
        <v>2023-03-14</v>
      </c>
      <c r="F4768" t="s">
        <v>835</v>
      </c>
      <c r="G4768" t="s">
        <v>2265</v>
      </c>
      <c r="H4768" t="str">
        <f>_xlfn.XLOOKUP(Table2[[#This Row],[Unique BarCode]],$N$10:$N$37,$O$10:$O$37)</f>
        <v>IPHONE</v>
      </c>
      <c r="I4768" t="str">
        <f>_xlfn.XLOOKUP(Table2[[#This Row],[Unique BarCode]],$N$10:$N$37,$P$10:$P$37)</f>
        <v>Charger</v>
      </c>
      <c r="J4768" t="s">
        <v>68</v>
      </c>
      <c r="K4768" t="s">
        <v>836</v>
      </c>
      <c r="L4768">
        <v>1</v>
      </c>
    </row>
    <row r="4769" spans="1:12" x14ac:dyDescent="0.2">
      <c r="A4769" s="1" t="d">
        <v>2023-03-14</v>
      </c>
      <c r="B4769" s="45">
        <v>-1</v>
      </c>
      <c r="C4769" t="s">
        <v>77</v>
      </c>
      <c r="D4769" t="str">
        <f>_xlfn.XLOOKUP(Table2[[#This Row],[Patron Group]],$R$10:$R$24,$S$10:$S$24)</f>
        <v>Undergraduate</v>
      </c>
      <c r="E4769" s="1" t="d">
        <v>2023-03-14</v>
      </c>
      <c r="F4769" t="s">
        <v>1179</v>
      </c>
      <c r="G4769" t="s">
        <v>2265</v>
      </c>
      <c r="H4769" t="str">
        <f>_xlfn.XLOOKUP(Table2[[#This Row],[Unique BarCode]],$N$10:$N$37,$O$10:$O$37)</f>
        <v>IPHONE</v>
      </c>
      <c r="I4769" t="str">
        <f>_xlfn.XLOOKUP(Table2[[#This Row],[Unique BarCode]],$N$10:$N$37,$P$10:$P$37)</f>
        <v>Charger</v>
      </c>
      <c r="J4769" t="s">
        <v>13</v>
      </c>
      <c r="K4769" t="s">
        <v>1180</v>
      </c>
      <c r="L4769">
        <v>1</v>
      </c>
    </row>
    <row r="4770" spans="1:12" x14ac:dyDescent="0.2">
      <c r="A4770" s="1" t="d">
        <v>2023-03-14</v>
      </c>
      <c r="B4770" s="45">
        <v>-1</v>
      </c>
      <c r="C4770" t="s">
        <v>77</v>
      </c>
      <c r="D4770" t="str">
        <f>_xlfn.XLOOKUP(Table2[[#This Row],[Patron Group]],$R$10:$R$24,$S$10:$S$24)</f>
        <v>Undergraduate</v>
      </c>
      <c r="E4770" s="1" t="d">
        <v>2023-03-14</v>
      </c>
      <c r="F4770" t="s">
        <v>1179</v>
      </c>
      <c r="G4770" t="s">
        <v>2265</v>
      </c>
      <c r="H4770" t="str">
        <f>_xlfn.XLOOKUP(Table2[[#This Row],[Unique BarCode]],$N$10:$N$37,$O$10:$O$37)</f>
        <v>IPHONE</v>
      </c>
      <c r="I4770" t="str">
        <f>_xlfn.XLOOKUP(Table2[[#This Row],[Unique BarCode]],$N$10:$N$37,$P$10:$P$37)</f>
        <v>Charger</v>
      </c>
      <c r="J4770" t="s">
        <v>49</v>
      </c>
      <c r="K4770" t="s">
        <v>1180</v>
      </c>
      <c r="L4770">
        <v>1</v>
      </c>
    </row>
    <row r="4771" spans="1:12" x14ac:dyDescent="0.2">
      <c r="A4771" s="1" t="d">
        <v>2023-03-14</v>
      </c>
      <c r="B4771" s="45">
        <v>-1</v>
      </c>
      <c r="C4771" t="s">
        <v>77</v>
      </c>
      <c r="D4771" t="str">
        <f>_xlfn.XLOOKUP(Table2[[#This Row],[Patron Group]],$R$10:$R$24,$S$10:$S$24)</f>
        <v>Undergraduate</v>
      </c>
      <c r="E4771" s="1" t="d">
        <v>2023-03-14</v>
      </c>
      <c r="F4771" t="s">
        <v>1004</v>
      </c>
      <c r="G4771" t="s">
        <v>2265</v>
      </c>
      <c r="H4771" t="str">
        <f>_xlfn.XLOOKUP(Table2[[#This Row],[Unique BarCode]],$N$10:$N$37,$O$10:$O$37)</f>
        <v>IPHONE</v>
      </c>
      <c r="I4771" t="str">
        <f>_xlfn.XLOOKUP(Table2[[#This Row],[Unique BarCode]],$N$10:$N$37,$P$10:$P$37)</f>
        <v>Charger</v>
      </c>
      <c r="J4771" t="s">
        <v>991</v>
      </c>
      <c r="K4771" t="s">
        <v>1005</v>
      </c>
      <c r="L4771">
        <v>1</v>
      </c>
    </row>
    <row r="4772" spans="1:12" x14ac:dyDescent="0.2">
      <c r="A4772" s="1" t="d">
        <v>2023-03-14</v>
      </c>
      <c r="B4772" s="45">
        <v>-1</v>
      </c>
      <c r="C4772" t="s">
        <v>77</v>
      </c>
      <c r="D4772" t="str">
        <f>_xlfn.XLOOKUP(Table2[[#This Row],[Patron Group]],$R$10:$R$24,$S$10:$S$24)</f>
        <v>Undergraduate</v>
      </c>
      <c r="E4772" s="1" t="d">
        <v>2023-03-14</v>
      </c>
      <c r="F4772" t="s">
        <v>1314</v>
      </c>
      <c r="G4772" t="s">
        <v>2265</v>
      </c>
      <c r="H4772" t="str">
        <f>_xlfn.XLOOKUP(Table2[[#This Row],[Unique BarCode]],$N$10:$N$37,$O$10:$O$37)</f>
        <v>IPHONE</v>
      </c>
      <c r="I4772" t="str">
        <f>_xlfn.XLOOKUP(Table2[[#This Row],[Unique BarCode]],$N$10:$N$37,$P$10:$P$37)</f>
        <v>Charger</v>
      </c>
      <c r="J4772" t="s">
        <v>8</v>
      </c>
      <c r="K4772" t="s">
        <v>1315</v>
      </c>
      <c r="L4772">
        <v>1</v>
      </c>
    </row>
    <row r="4773" spans="1:12" x14ac:dyDescent="0.2">
      <c r="A4773" s="1" t="d">
        <v>2023-03-14</v>
      </c>
      <c r="B4773" s="45">
        <v>-1</v>
      </c>
      <c r="C4773" t="s">
        <v>77</v>
      </c>
      <c r="D4773" t="str">
        <f>_xlfn.XLOOKUP(Table2[[#This Row],[Patron Group]],$R$10:$R$24,$S$10:$S$24)</f>
        <v>Undergraduate</v>
      </c>
      <c r="E4773" s="1" t="d">
        <v>2023-03-14</v>
      </c>
      <c r="F4773" t="s">
        <v>84</v>
      </c>
      <c r="G4773" t="s">
        <v>2265</v>
      </c>
      <c r="H4773" t="str">
        <f>_xlfn.XLOOKUP(Table2[[#This Row],[Unique BarCode]],$N$10:$N$37,$O$10:$O$37)</f>
        <v>IPHONE</v>
      </c>
      <c r="I4773" t="str">
        <f>_xlfn.XLOOKUP(Table2[[#This Row],[Unique BarCode]],$N$10:$N$37,$P$10:$P$37)</f>
        <v>Charger</v>
      </c>
      <c r="J4773" t="s">
        <v>8</v>
      </c>
      <c r="K4773" t="s">
        <v>85</v>
      </c>
      <c r="L4773">
        <v>1</v>
      </c>
    </row>
    <row r="4774" spans="1:12" x14ac:dyDescent="0.2">
      <c r="A4774" s="1" t="d">
        <v>2023-03-14</v>
      </c>
      <c r="B4774" s="45">
        <v>-1</v>
      </c>
      <c r="C4774" t="s">
        <v>77</v>
      </c>
      <c r="D4774" t="str">
        <f>_xlfn.XLOOKUP(Table2[[#This Row],[Patron Group]],$R$10:$R$24,$S$10:$S$24)</f>
        <v>Undergraduate</v>
      </c>
      <c r="E4774" s="1" t="d">
        <v>2023-03-14</v>
      </c>
      <c r="F4774" t="s">
        <v>839</v>
      </c>
      <c r="G4774" t="s">
        <v>2265</v>
      </c>
      <c r="H4774" t="str">
        <f>_xlfn.XLOOKUP(Table2[[#This Row],[Unique BarCode]],$N$10:$N$37,$O$10:$O$37)</f>
        <v>IPHONE</v>
      </c>
      <c r="I4774" t="str">
        <f>_xlfn.XLOOKUP(Table2[[#This Row],[Unique BarCode]],$N$10:$N$37,$P$10:$P$37)</f>
        <v>Charger</v>
      </c>
      <c r="J4774" t="s">
        <v>8</v>
      </c>
      <c r="K4774" t="s">
        <v>840</v>
      </c>
      <c r="L4774">
        <v>1</v>
      </c>
    </row>
    <row r="4775" spans="1:12" x14ac:dyDescent="0.2">
      <c r="A4775" s="1" t="d">
        <v>2023-03-14</v>
      </c>
      <c r="B4775" s="45">
        <v>-1</v>
      </c>
      <c r="C4775" t="s">
        <v>77</v>
      </c>
      <c r="D4775" t="str">
        <f>_xlfn.XLOOKUP(Table2[[#This Row],[Patron Group]],$R$10:$R$24,$S$10:$S$24)</f>
        <v>Undergraduate</v>
      </c>
      <c r="E4775" s="1" t="d">
        <v>2023-03-14</v>
      </c>
      <c r="F4775" t="s">
        <v>1186</v>
      </c>
      <c r="G4775" t="s">
        <v>2265</v>
      </c>
      <c r="H4775" t="str">
        <f>_xlfn.XLOOKUP(Table2[[#This Row],[Unique BarCode]],$N$10:$N$37,$O$10:$O$37)</f>
        <v>IPHONE</v>
      </c>
      <c r="I4775" t="str">
        <f>_xlfn.XLOOKUP(Table2[[#This Row],[Unique BarCode]],$N$10:$N$37,$P$10:$P$37)</f>
        <v>Charger</v>
      </c>
      <c r="J4775" t="s">
        <v>128</v>
      </c>
      <c r="K4775" t="s">
        <v>1187</v>
      </c>
      <c r="L4775">
        <v>1</v>
      </c>
    </row>
    <row r="4776" spans="1:12" x14ac:dyDescent="0.2">
      <c r="A4776" s="1" t="d">
        <v>2023-03-14</v>
      </c>
      <c r="B4776" s="45">
        <v>-1</v>
      </c>
      <c r="C4776" t="s">
        <v>77</v>
      </c>
      <c r="D4776" t="str">
        <f>_xlfn.XLOOKUP(Table2[[#This Row],[Patron Group]],$R$10:$R$24,$S$10:$S$24)</f>
        <v>Undergraduate</v>
      </c>
      <c r="E4776" s="1" t="d">
        <v>2023-03-14</v>
      </c>
      <c r="F4776" t="s">
        <v>709</v>
      </c>
      <c r="G4776" t="s">
        <v>2265</v>
      </c>
      <c r="H4776" t="str">
        <f>_xlfn.XLOOKUP(Table2[[#This Row],[Unique BarCode]],$N$10:$N$37,$O$10:$O$37)</f>
        <v>IPHONE</v>
      </c>
      <c r="I4776" t="str">
        <f>_xlfn.XLOOKUP(Table2[[#This Row],[Unique BarCode]],$N$10:$N$37,$P$10:$P$37)</f>
        <v>Charger</v>
      </c>
      <c r="J4776" t="s">
        <v>128</v>
      </c>
      <c r="K4776" t="s">
        <v>710</v>
      </c>
      <c r="L4776">
        <v>1</v>
      </c>
    </row>
    <row r="4777" spans="1:12" x14ac:dyDescent="0.2">
      <c r="A4777" s="1" t="d">
        <v>2023-03-14</v>
      </c>
      <c r="B4777" s="45">
        <v>-1</v>
      </c>
      <c r="C4777" t="s">
        <v>77</v>
      </c>
      <c r="D4777" t="str">
        <f>_xlfn.XLOOKUP(Table2[[#This Row],[Patron Group]],$R$10:$R$24,$S$10:$S$24)</f>
        <v>Undergraduate</v>
      </c>
      <c r="E4777" s="1" t="d">
        <v>2023-03-14</v>
      </c>
      <c r="F4777" t="s">
        <v>86</v>
      </c>
      <c r="G4777" t="s">
        <v>2265</v>
      </c>
      <c r="H4777" t="str">
        <f>_xlfn.XLOOKUP(Table2[[#This Row],[Unique BarCode]],$N$10:$N$37,$O$10:$O$37)</f>
        <v>IPHONE</v>
      </c>
      <c r="I4777" t="str">
        <f>_xlfn.XLOOKUP(Table2[[#This Row],[Unique BarCode]],$N$10:$N$37,$P$10:$P$37)</f>
        <v>Charger</v>
      </c>
      <c r="J4777" t="s">
        <v>8</v>
      </c>
      <c r="K4777" t="s">
        <v>87</v>
      </c>
      <c r="L4777">
        <v>1</v>
      </c>
    </row>
    <row r="4778" spans="1:12" x14ac:dyDescent="0.2">
      <c r="A4778" s="1" t="d">
        <v>2023-03-14</v>
      </c>
      <c r="B4778" s="45">
        <v>-1</v>
      </c>
      <c r="C4778" t="s">
        <v>77</v>
      </c>
      <c r="D4778" t="str">
        <f>_xlfn.XLOOKUP(Table2[[#This Row],[Patron Group]],$R$10:$R$24,$S$10:$S$24)</f>
        <v>Undergraduate</v>
      </c>
      <c r="E4778" s="1" t="d">
        <v>2023-03-14</v>
      </c>
      <c r="F4778" t="s">
        <v>433</v>
      </c>
      <c r="G4778" t="s">
        <v>2265</v>
      </c>
      <c r="H4778" t="str">
        <f>_xlfn.XLOOKUP(Table2[[#This Row],[Unique BarCode]],$N$10:$N$37,$O$10:$O$37)</f>
        <v>IPHONE</v>
      </c>
      <c r="I4778" t="str">
        <f>_xlfn.XLOOKUP(Table2[[#This Row],[Unique BarCode]],$N$10:$N$37,$P$10:$P$37)</f>
        <v>Charger</v>
      </c>
      <c r="J4778" t="s">
        <v>8</v>
      </c>
      <c r="K4778" t="s">
        <v>434</v>
      </c>
      <c r="L4778">
        <v>1</v>
      </c>
    </row>
    <row r="4779" spans="1:12" x14ac:dyDescent="0.2">
      <c r="A4779" s="1" t="d">
        <v>2023-03-14</v>
      </c>
      <c r="B4779" s="45">
        <v>-1</v>
      </c>
      <c r="C4779" t="s">
        <v>77</v>
      </c>
      <c r="D4779" t="str">
        <f>_xlfn.XLOOKUP(Table2[[#This Row],[Patron Group]],$R$10:$R$24,$S$10:$S$24)</f>
        <v>Undergraduate</v>
      </c>
      <c r="E4779" s="1" t="d">
        <v>2023-03-14</v>
      </c>
      <c r="F4779" t="s">
        <v>1534</v>
      </c>
      <c r="G4779" t="s">
        <v>2265</v>
      </c>
      <c r="H4779" t="str">
        <f>_xlfn.XLOOKUP(Table2[[#This Row],[Unique BarCode]],$N$10:$N$37,$O$10:$O$37)</f>
        <v>IPHONE</v>
      </c>
      <c r="I4779" t="str">
        <f>_xlfn.XLOOKUP(Table2[[#This Row],[Unique BarCode]],$N$10:$N$37,$P$10:$P$37)</f>
        <v>Charger</v>
      </c>
      <c r="J4779" t="s">
        <v>128</v>
      </c>
      <c r="L4779">
        <v>1</v>
      </c>
    </row>
    <row r="4780" spans="1:12" x14ac:dyDescent="0.2">
      <c r="A4780" s="1" t="d">
        <v>2023-03-14</v>
      </c>
      <c r="B4780" s="45">
        <v>-1</v>
      </c>
      <c r="C4780" t="s">
        <v>77</v>
      </c>
      <c r="D4780" t="str">
        <f>_xlfn.XLOOKUP(Table2[[#This Row],[Patron Group]],$R$10:$R$24,$S$10:$S$24)</f>
        <v>Undergraduate</v>
      </c>
      <c r="E4780" s="1" t="d">
        <v>2023-03-14</v>
      </c>
      <c r="F4780" t="s">
        <v>266</v>
      </c>
      <c r="G4780" t="s">
        <v>2265</v>
      </c>
      <c r="H4780" t="str">
        <f>_xlfn.XLOOKUP(Table2[[#This Row],[Unique BarCode]],$N$10:$N$37,$O$10:$O$37)</f>
        <v>IPHONE</v>
      </c>
      <c r="I4780" t="str">
        <f>_xlfn.XLOOKUP(Table2[[#This Row],[Unique BarCode]],$N$10:$N$37,$P$10:$P$37)</f>
        <v>Charger</v>
      </c>
      <c r="J4780" t="s">
        <v>8</v>
      </c>
      <c r="L4780">
        <v>1</v>
      </c>
    </row>
    <row r="4781" spans="1:12" x14ac:dyDescent="0.2">
      <c r="A4781" s="1" t="d">
        <v>2023-03-14</v>
      </c>
      <c r="B4781" s="45">
        <v>-1</v>
      </c>
      <c r="C4781" t="s">
        <v>77</v>
      </c>
      <c r="D4781" t="str">
        <f>_xlfn.XLOOKUP(Table2[[#This Row],[Patron Group]],$R$10:$R$24,$S$10:$S$24)</f>
        <v>Undergraduate</v>
      </c>
      <c r="E4781" s="1" t="d">
        <v>2023-03-14</v>
      </c>
      <c r="F4781" t="s">
        <v>2109</v>
      </c>
      <c r="G4781" t="s">
        <v>2268</v>
      </c>
      <c r="H4781" t="str">
        <f>_xlfn.XLOOKUP(Table2[[#This Row],[Unique BarCode]],$N$10:$N$37,$O$10:$O$37)</f>
        <v>MACCHRG</v>
      </c>
      <c r="I4781" t="str">
        <f>_xlfn.XLOOKUP(Table2[[#This Row],[Unique BarCode]],$N$10:$N$37,$P$10:$P$37)</f>
        <v>Charger</v>
      </c>
      <c r="J4781" t="s">
        <v>49</v>
      </c>
      <c r="K4781" t="s">
        <v>2110</v>
      </c>
      <c r="L4781">
        <v>1</v>
      </c>
    </row>
    <row r="4782" spans="1:12" x14ac:dyDescent="0.2">
      <c r="A4782" s="1" t="d">
        <v>2023-03-14</v>
      </c>
      <c r="B4782" s="45">
        <v>-1</v>
      </c>
      <c r="C4782" t="s">
        <v>77</v>
      </c>
      <c r="D4782" t="str">
        <f>_xlfn.XLOOKUP(Table2[[#This Row],[Patron Group]],$R$10:$R$24,$S$10:$S$24)</f>
        <v>Undergraduate</v>
      </c>
      <c r="E4782" s="1" t="d">
        <v>2023-03-14</v>
      </c>
      <c r="F4782" t="s">
        <v>1688</v>
      </c>
      <c r="G4782" t="s">
        <v>2296</v>
      </c>
      <c r="H4782" t="str">
        <f>_xlfn.XLOOKUP(Table2[[#This Row],[Unique BarCode]],$N$10:$N$37,$O$10:$O$37)</f>
        <v>MACUSBC</v>
      </c>
      <c r="I4782" t="str">
        <f>_xlfn.XLOOKUP(Table2[[#This Row],[Unique BarCode]],$N$10:$N$37,$P$10:$P$37)</f>
        <v>Charger</v>
      </c>
      <c r="J4782" t="s">
        <v>8</v>
      </c>
      <c r="K4782" t="s">
        <v>225</v>
      </c>
      <c r="L4782">
        <v>1</v>
      </c>
    </row>
    <row r="4783" spans="1:12" x14ac:dyDescent="0.2">
      <c r="A4783" s="1" t="d">
        <v>2023-03-14</v>
      </c>
      <c r="B4783" s="45">
        <v>-1</v>
      </c>
      <c r="C4783" t="s">
        <v>77</v>
      </c>
      <c r="D4783" t="str">
        <f>_xlfn.XLOOKUP(Table2[[#This Row],[Patron Group]],$R$10:$R$24,$S$10:$S$24)</f>
        <v>Undergraduate</v>
      </c>
      <c r="E4783" s="1" t="d">
        <v>2023-03-14</v>
      </c>
      <c r="F4783" t="s">
        <v>1621</v>
      </c>
      <c r="G4783" t="s">
        <v>2296</v>
      </c>
      <c r="H4783" t="str">
        <f>_xlfn.XLOOKUP(Table2[[#This Row],[Unique BarCode]],$N$10:$N$37,$O$10:$O$37)</f>
        <v>MACUSBC</v>
      </c>
      <c r="I4783" t="str">
        <f>_xlfn.XLOOKUP(Table2[[#This Row],[Unique BarCode]],$N$10:$N$37,$P$10:$P$37)</f>
        <v>Charger</v>
      </c>
      <c r="J4783" t="s">
        <v>8</v>
      </c>
      <c r="K4783" t="s">
        <v>472</v>
      </c>
      <c r="L4783">
        <v>1</v>
      </c>
    </row>
    <row r="4784" spans="1:12" x14ac:dyDescent="0.2">
      <c r="A4784" s="1" t="d">
        <v>2023-03-14</v>
      </c>
      <c r="B4784" s="45">
        <v>-1</v>
      </c>
      <c r="C4784" t="s">
        <v>77</v>
      </c>
      <c r="D4784" t="str">
        <f>_xlfn.XLOOKUP(Table2[[#This Row],[Patron Group]],$R$10:$R$24,$S$10:$S$24)</f>
        <v>Undergraduate</v>
      </c>
      <c r="E4784" s="1" t="d">
        <v>2023-03-14</v>
      </c>
      <c r="F4784" t="s">
        <v>1631</v>
      </c>
      <c r="G4784" t="s">
        <v>2296</v>
      </c>
      <c r="H4784" t="str">
        <f>_xlfn.XLOOKUP(Table2[[#This Row],[Unique BarCode]],$N$10:$N$37,$O$10:$O$37)</f>
        <v>MACUSBC</v>
      </c>
      <c r="I4784" t="str">
        <f>_xlfn.XLOOKUP(Table2[[#This Row],[Unique BarCode]],$N$10:$N$37,$P$10:$P$37)</f>
        <v>Charger</v>
      </c>
      <c r="J4784" t="s">
        <v>8</v>
      </c>
      <c r="K4784" t="s">
        <v>277</v>
      </c>
      <c r="L4784">
        <v>1</v>
      </c>
    </row>
    <row r="4785" spans="1:12" x14ac:dyDescent="0.2">
      <c r="A4785" s="1" t="d">
        <v>2023-03-14</v>
      </c>
      <c r="B4785" s="45">
        <v>-1</v>
      </c>
      <c r="C4785" t="s">
        <v>77</v>
      </c>
      <c r="D4785" t="str">
        <f>_xlfn.XLOOKUP(Table2[[#This Row],[Patron Group]],$R$10:$R$24,$S$10:$S$24)</f>
        <v>Undergraduate</v>
      </c>
      <c r="E4785" s="1" t="d">
        <v>2023-03-14</v>
      </c>
      <c r="F4785" t="s">
        <v>1651</v>
      </c>
      <c r="G4785" t="s">
        <v>2296</v>
      </c>
      <c r="H4785" t="str">
        <f>_xlfn.XLOOKUP(Table2[[#This Row],[Unique BarCode]],$N$10:$N$37,$O$10:$O$37)</f>
        <v>MACUSBC</v>
      </c>
      <c r="I4785" t="str">
        <f>_xlfn.XLOOKUP(Table2[[#This Row],[Unique BarCode]],$N$10:$N$37,$P$10:$P$37)</f>
        <v>Charger</v>
      </c>
      <c r="J4785" t="s">
        <v>8</v>
      </c>
      <c r="K4785" t="s">
        <v>92</v>
      </c>
      <c r="L4785">
        <v>1</v>
      </c>
    </row>
    <row r="4786" spans="1:12" x14ac:dyDescent="0.2">
      <c r="A4786" s="1" t="d">
        <v>2023-03-14</v>
      </c>
      <c r="B4786" s="45">
        <v>-1</v>
      </c>
      <c r="C4786" t="s">
        <v>77</v>
      </c>
      <c r="D4786" t="str">
        <f>_xlfn.XLOOKUP(Table2[[#This Row],[Patron Group]],$R$10:$R$24,$S$10:$S$24)</f>
        <v>Undergraduate</v>
      </c>
      <c r="E4786" s="1" t="d">
        <v>2023-03-14</v>
      </c>
      <c r="F4786" t="s">
        <v>1633</v>
      </c>
      <c r="G4786" t="s">
        <v>2296</v>
      </c>
      <c r="H4786" t="str">
        <f>_xlfn.XLOOKUP(Table2[[#This Row],[Unique BarCode]],$N$10:$N$37,$O$10:$O$37)</f>
        <v>MACUSBC</v>
      </c>
      <c r="I4786" t="str">
        <f>_xlfn.XLOOKUP(Table2[[#This Row],[Unique BarCode]],$N$10:$N$37,$P$10:$P$37)</f>
        <v>Charger</v>
      </c>
      <c r="J4786" t="s">
        <v>8</v>
      </c>
      <c r="K4786" t="s">
        <v>844</v>
      </c>
      <c r="L4786">
        <v>1</v>
      </c>
    </row>
    <row r="4787" spans="1:12" x14ac:dyDescent="0.2">
      <c r="A4787" s="1" t="d">
        <v>2023-03-14</v>
      </c>
      <c r="B4787" s="45">
        <v>-1</v>
      </c>
      <c r="C4787" t="s">
        <v>77</v>
      </c>
      <c r="D4787" t="str">
        <f>_xlfn.XLOOKUP(Table2[[#This Row],[Patron Group]],$R$10:$R$24,$S$10:$S$24)</f>
        <v>Undergraduate</v>
      </c>
      <c r="E4787" s="1" t="d">
        <v>2023-03-14</v>
      </c>
      <c r="F4787" t="s">
        <v>1634</v>
      </c>
      <c r="G4787" t="s">
        <v>2296</v>
      </c>
      <c r="H4787" t="str">
        <f>_xlfn.XLOOKUP(Table2[[#This Row],[Unique BarCode]],$N$10:$N$37,$O$10:$O$37)</f>
        <v>MACUSBC</v>
      </c>
      <c r="I4787" t="str">
        <f>_xlfn.XLOOKUP(Table2[[#This Row],[Unique BarCode]],$N$10:$N$37,$P$10:$P$37)</f>
        <v>Charger</v>
      </c>
      <c r="J4787" t="s">
        <v>8</v>
      </c>
      <c r="K4787" t="s">
        <v>38</v>
      </c>
      <c r="L4787">
        <v>1</v>
      </c>
    </row>
    <row r="4788" spans="1:12" x14ac:dyDescent="0.2">
      <c r="A4788" s="1" t="d">
        <v>2023-03-14</v>
      </c>
      <c r="B4788" s="45">
        <v>-1</v>
      </c>
      <c r="C4788" t="s">
        <v>77</v>
      </c>
      <c r="D4788" t="str">
        <f>_xlfn.XLOOKUP(Table2[[#This Row],[Patron Group]],$R$10:$R$24,$S$10:$S$24)</f>
        <v>Undergraduate</v>
      </c>
      <c r="E4788" s="1" t="d">
        <v>2023-03-14</v>
      </c>
      <c r="F4788" t="s">
        <v>1652</v>
      </c>
      <c r="G4788" t="s">
        <v>2296</v>
      </c>
      <c r="H4788" t="str">
        <f>_xlfn.XLOOKUP(Table2[[#This Row],[Unique BarCode]],$N$10:$N$37,$O$10:$O$37)</f>
        <v>MACUSBC</v>
      </c>
      <c r="I4788" t="str">
        <f>_xlfn.XLOOKUP(Table2[[#This Row],[Unique BarCode]],$N$10:$N$37,$P$10:$P$37)</f>
        <v>Charger</v>
      </c>
      <c r="J4788" t="s">
        <v>8</v>
      </c>
      <c r="K4788" t="s">
        <v>40</v>
      </c>
      <c r="L4788">
        <v>1</v>
      </c>
    </row>
    <row r="4789" spans="1:12" x14ac:dyDescent="0.2">
      <c r="A4789" s="1" t="d">
        <v>2023-03-14</v>
      </c>
      <c r="B4789" s="45">
        <v>-1</v>
      </c>
      <c r="C4789" t="s">
        <v>77</v>
      </c>
      <c r="D4789" t="str">
        <f>_xlfn.XLOOKUP(Table2[[#This Row],[Patron Group]],$R$10:$R$24,$S$10:$S$24)</f>
        <v>Undergraduate</v>
      </c>
      <c r="E4789" s="1" t="d">
        <v>2023-03-14</v>
      </c>
      <c r="F4789" t="s">
        <v>1835</v>
      </c>
      <c r="G4789" t="s">
        <v>2296</v>
      </c>
      <c r="H4789" t="str">
        <f>_xlfn.XLOOKUP(Table2[[#This Row],[Unique BarCode]],$N$10:$N$37,$O$10:$O$37)</f>
        <v>MACUSBC</v>
      </c>
      <c r="I4789" t="str">
        <f>_xlfn.XLOOKUP(Table2[[#This Row],[Unique BarCode]],$N$10:$N$37,$P$10:$P$37)</f>
        <v>Charger</v>
      </c>
      <c r="J4789" t="s">
        <v>8</v>
      </c>
      <c r="L4789">
        <v>1</v>
      </c>
    </row>
    <row r="4790" spans="1:12" x14ac:dyDescent="0.2">
      <c r="A4790" s="1" t="d">
        <v>2023-03-14</v>
      </c>
      <c r="B4790" s="45">
        <v>-1</v>
      </c>
      <c r="C4790" t="s">
        <v>77</v>
      </c>
      <c r="D4790" t="str">
        <f>_xlfn.XLOOKUP(Table2[[#This Row],[Patron Group]],$R$10:$R$24,$S$10:$S$24)</f>
        <v>Undergraduate</v>
      </c>
      <c r="E4790" s="1" t="d">
        <v>2023-03-14</v>
      </c>
      <c r="F4790" t="s">
        <v>1944</v>
      </c>
      <c r="G4790" t="s">
        <v>2304</v>
      </c>
      <c r="H4790" t="str">
        <f>_xlfn.XLOOKUP(Table2[[#This Row],[Unique BarCode]],$N$10:$N$37,$O$10:$O$37)</f>
        <v>Mouse</v>
      </c>
      <c r="I4790" t="str">
        <f>_xlfn.XLOOKUP(Table2[[#This Row],[Unique BarCode]],$N$10:$N$37,$P$10:$P$37)</f>
        <v>Accessory</v>
      </c>
      <c r="J4790" t="s">
        <v>8</v>
      </c>
      <c r="L4790">
        <v>1</v>
      </c>
    </row>
    <row r="4791" spans="1:12" x14ac:dyDescent="0.2">
      <c r="A4791" s="1" t="d">
        <v>2023-03-14</v>
      </c>
      <c r="B4791" s="45">
        <v>-1</v>
      </c>
      <c r="C4791" t="s">
        <v>77</v>
      </c>
      <c r="D4791" t="str">
        <f>_xlfn.XLOOKUP(Table2[[#This Row],[Patron Group]],$R$10:$R$24,$S$10:$S$24)</f>
        <v>Undergraduate</v>
      </c>
      <c r="E4791" s="1" t="d">
        <v>2023-03-14</v>
      </c>
      <c r="F4791" t="s">
        <v>845</v>
      </c>
      <c r="G4791" t="s">
        <v>2271</v>
      </c>
      <c r="H4791" t="str">
        <f>_xlfn.XLOOKUP(Table2[[#This Row],[Unique BarCode]],$N$10:$N$37,$O$10:$O$37)</f>
        <v>OMNI</v>
      </c>
      <c r="I4791" t="str">
        <f>_xlfn.XLOOKUP(Table2[[#This Row],[Unique BarCode]],$N$10:$N$37,$P$10:$P$37)</f>
        <v>Charger</v>
      </c>
      <c r="J4791" t="s">
        <v>49</v>
      </c>
      <c r="K4791" t="s">
        <v>846</v>
      </c>
      <c r="L4791">
        <v>1</v>
      </c>
    </row>
    <row r="4792" spans="1:12" x14ac:dyDescent="0.2">
      <c r="A4792" s="1" t="d">
        <v>2023-03-14</v>
      </c>
      <c r="B4792" s="45">
        <v>-1</v>
      </c>
      <c r="C4792" t="s">
        <v>77</v>
      </c>
      <c r="D4792" t="str">
        <f>_xlfn.XLOOKUP(Table2[[#This Row],[Patron Group]],$R$10:$R$24,$S$10:$S$24)</f>
        <v>Undergraduate</v>
      </c>
      <c r="E4792" s="1" t="d">
        <v>2023-03-14</v>
      </c>
      <c r="F4792" t="s">
        <v>1318</v>
      </c>
      <c r="G4792" t="s">
        <v>2271</v>
      </c>
      <c r="H4792" t="str">
        <f>_xlfn.XLOOKUP(Table2[[#This Row],[Unique BarCode]],$N$10:$N$37,$O$10:$O$37)</f>
        <v>OMNI</v>
      </c>
      <c r="I4792" t="str">
        <f>_xlfn.XLOOKUP(Table2[[#This Row],[Unique BarCode]],$N$10:$N$37,$P$10:$P$37)</f>
        <v>Charger</v>
      </c>
      <c r="J4792" t="s">
        <v>13</v>
      </c>
      <c r="K4792" t="s">
        <v>1319</v>
      </c>
      <c r="L4792">
        <v>1</v>
      </c>
    </row>
    <row r="4793" spans="1:12" x14ac:dyDescent="0.2">
      <c r="A4793" s="1" t="d">
        <v>2023-03-14</v>
      </c>
      <c r="B4793" s="45">
        <v>-1</v>
      </c>
      <c r="C4793" t="s">
        <v>77</v>
      </c>
      <c r="D4793" t="str">
        <f>_xlfn.XLOOKUP(Table2[[#This Row],[Patron Group]],$R$10:$R$24,$S$10:$S$24)</f>
        <v>Undergraduate</v>
      </c>
      <c r="E4793" s="1" t="d">
        <v>2023-03-14</v>
      </c>
      <c r="F4793" t="s">
        <v>1552</v>
      </c>
      <c r="G4793" t="s">
        <v>2271</v>
      </c>
      <c r="H4793" t="str">
        <f>_xlfn.XLOOKUP(Table2[[#This Row],[Unique BarCode]],$N$10:$N$37,$O$10:$O$37)</f>
        <v>OMNI</v>
      </c>
      <c r="I4793" t="str">
        <f>_xlfn.XLOOKUP(Table2[[#This Row],[Unique BarCode]],$N$10:$N$37,$P$10:$P$37)</f>
        <v>Charger</v>
      </c>
      <c r="J4793" t="s">
        <v>49</v>
      </c>
      <c r="K4793" t="s">
        <v>1553</v>
      </c>
      <c r="L4793">
        <v>1</v>
      </c>
    </row>
    <row r="4794" spans="1:12" x14ac:dyDescent="0.2">
      <c r="A4794" s="1" t="d">
        <v>2023-03-14</v>
      </c>
      <c r="B4794" s="45">
        <v>-1</v>
      </c>
      <c r="C4794" t="s">
        <v>77</v>
      </c>
      <c r="D4794" t="str">
        <f>_xlfn.XLOOKUP(Table2[[#This Row],[Patron Group]],$R$10:$R$24,$S$10:$S$24)</f>
        <v>Undergraduate</v>
      </c>
      <c r="E4794" s="1" t="d">
        <v>2023-03-14</v>
      </c>
      <c r="F4794" t="s">
        <v>1780</v>
      </c>
      <c r="G4794" t="s">
        <v>2271</v>
      </c>
      <c r="H4794" t="str">
        <f>_xlfn.XLOOKUP(Table2[[#This Row],[Unique BarCode]],$N$10:$N$37,$O$10:$O$37)</f>
        <v>OMNI</v>
      </c>
      <c r="I4794" t="str">
        <f>_xlfn.XLOOKUP(Table2[[#This Row],[Unique BarCode]],$N$10:$N$37,$P$10:$P$37)</f>
        <v>Charger</v>
      </c>
      <c r="J4794" t="s">
        <v>49</v>
      </c>
      <c r="K4794" t="s">
        <v>1781</v>
      </c>
      <c r="L4794">
        <v>1</v>
      </c>
    </row>
    <row r="4795" spans="1:12" x14ac:dyDescent="0.2">
      <c r="A4795" s="1" t="d">
        <v>2023-03-14</v>
      </c>
      <c r="B4795" s="45">
        <v>-1</v>
      </c>
      <c r="C4795" t="s">
        <v>77</v>
      </c>
      <c r="D4795" t="str">
        <f>_xlfn.XLOOKUP(Table2[[#This Row],[Patron Group]],$R$10:$R$24,$S$10:$S$24)</f>
        <v>Undergraduate</v>
      </c>
      <c r="E4795" s="1" t="d">
        <v>2023-03-14</v>
      </c>
      <c r="F4795" t="s">
        <v>1204</v>
      </c>
      <c r="G4795" t="s">
        <v>2271</v>
      </c>
      <c r="H4795" t="str">
        <f>_xlfn.XLOOKUP(Table2[[#This Row],[Unique BarCode]],$N$10:$N$37,$O$10:$O$37)</f>
        <v>OMNI</v>
      </c>
      <c r="I4795" t="str">
        <f>_xlfn.XLOOKUP(Table2[[#This Row],[Unique BarCode]],$N$10:$N$37,$P$10:$P$37)</f>
        <v>Charger</v>
      </c>
      <c r="J4795" t="s">
        <v>49</v>
      </c>
      <c r="K4795" t="s">
        <v>1205</v>
      </c>
      <c r="L4795">
        <v>1</v>
      </c>
    </row>
    <row r="4796" spans="1:12" x14ac:dyDescent="0.2">
      <c r="A4796" s="1" t="d">
        <v>2023-03-14</v>
      </c>
      <c r="B4796" s="45">
        <v>-1</v>
      </c>
      <c r="C4796" t="s">
        <v>77</v>
      </c>
      <c r="D4796" t="str">
        <f>_xlfn.XLOOKUP(Table2[[#This Row],[Patron Group]],$R$10:$R$24,$S$10:$S$24)</f>
        <v>Undergraduate</v>
      </c>
      <c r="E4796" s="1" t="d">
        <v>2023-03-14</v>
      </c>
      <c r="F4796" t="s">
        <v>479</v>
      </c>
      <c r="G4796" t="s">
        <v>2271</v>
      </c>
      <c r="H4796" t="str">
        <f>_xlfn.XLOOKUP(Table2[[#This Row],[Unique BarCode]],$N$10:$N$37,$O$10:$O$37)</f>
        <v>OMNI</v>
      </c>
      <c r="I4796" t="str">
        <f>_xlfn.XLOOKUP(Table2[[#This Row],[Unique BarCode]],$N$10:$N$37,$P$10:$P$37)</f>
        <v>Charger</v>
      </c>
      <c r="J4796" t="s">
        <v>68</v>
      </c>
      <c r="K4796" t="s">
        <v>480</v>
      </c>
      <c r="L4796">
        <v>1</v>
      </c>
    </row>
    <row r="4797" spans="1:12" x14ac:dyDescent="0.2">
      <c r="A4797" s="1" t="d">
        <v>2023-03-14</v>
      </c>
      <c r="B4797" s="45">
        <v>-1</v>
      </c>
      <c r="C4797" t="s">
        <v>77</v>
      </c>
      <c r="D4797" t="str">
        <f>_xlfn.XLOOKUP(Table2[[#This Row],[Patron Group]],$R$10:$R$24,$S$10:$S$24)</f>
        <v>Undergraduate</v>
      </c>
      <c r="E4797" s="1" t="d">
        <v>2023-03-14</v>
      </c>
      <c r="F4797" t="s">
        <v>1680</v>
      </c>
      <c r="G4797" t="s">
        <v>2271</v>
      </c>
      <c r="H4797" t="str">
        <f>_xlfn.XLOOKUP(Table2[[#This Row],[Unique BarCode]],$N$10:$N$37,$O$10:$O$37)</f>
        <v>OMNI</v>
      </c>
      <c r="I4797" t="str">
        <f>_xlfn.XLOOKUP(Table2[[#This Row],[Unique BarCode]],$N$10:$N$37,$P$10:$P$37)</f>
        <v>Charger</v>
      </c>
      <c r="J4797" t="s">
        <v>8</v>
      </c>
      <c r="K4797" t="s">
        <v>1681</v>
      </c>
      <c r="L4797">
        <v>1</v>
      </c>
    </row>
    <row r="4798" spans="1:12" x14ac:dyDescent="0.2">
      <c r="A4798" s="1" t="d">
        <v>2023-03-14</v>
      </c>
      <c r="B4798" s="45">
        <v>-1</v>
      </c>
      <c r="C4798" t="s">
        <v>77</v>
      </c>
      <c r="D4798" t="str">
        <f>_xlfn.XLOOKUP(Table2[[#This Row],[Patron Group]],$R$10:$R$24,$S$10:$S$24)</f>
        <v>Undergraduate</v>
      </c>
      <c r="E4798" s="1" t="d">
        <v>2023-03-14</v>
      </c>
      <c r="F4798" t="s">
        <v>556</v>
      </c>
      <c r="G4798" t="s">
        <v>2285</v>
      </c>
      <c r="H4798" t="str">
        <f>_xlfn.XLOOKUP(Table2[[#This Row],[Unique BarCode]],$N$10:$N$37,$O$10:$O$37)</f>
        <v>UHDMI</v>
      </c>
      <c r="I4798" t="str">
        <f>_xlfn.XLOOKUP(Table2[[#This Row],[Unique BarCode]],$N$10:$N$37,$P$10:$P$37)</f>
        <v>Cable</v>
      </c>
      <c r="J4798" t="s">
        <v>8</v>
      </c>
      <c r="L4798">
        <v>1</v>
      </c>
    </row>
    <row r="4799" spans="1:12" x14ac:dyDescent="0.2">
      <c r="A4799" s="1" t="d">
        <v>2023-03-14</v>
      </c>
      <c r="B4799" s="45">
        <v>-1</v>
      </c>
      <c r="C4799" t="s">
        <v>77</v>
      </c>
      <c r="D4799" t="str">
        <f>_xlfn.XLOOKUP(Table2[[#This Row],[Patron Group]],$R$10:$R$24,$S$10:$S$24)</f>
        <v>Undergraduate</v>
      </c>
      <c r="E4799" s="1" t="d">
        <v>2023-03-14</v>
      </c>
      <c r="F4799" t="s">
        <v>714</v>
      </c>
      <c r="G4799" t="s">
        <v>2285</v>
      </c>
      <c r="H4799" t="str">
        <f>_xlfn.XLOOKUP(Table2[[#This Row],[Unique BarCode]],$N$10:$N$37,$O$10:$O$37)</f>
        <v>UHDMI</v>
      </c>
      <c r="I4799" t="str">
        <f>_xlfn.XLOOKUP(Table2[[#This Row],[Unique BarCode]],$N$10:$N$37,$P$10:$P$37)</f>
        <v>Cable</v>
      </c>
      <c r="J4799" t="s">
        <v>8</v>
      </c>
      <c r="L4799">
        <v>1</v>
      </c>
    </row>
    <row r="4800" spans="1:12" x14ac:dyDescent="0.2">
      <c r="A4800" s="1" t="d">
        <v>2023-03-14</v>
      </c>
      <c r="B4800" s="45">
        <v>-1</v>
      </c>
      <c r="C4800" t="s">
        <v>77</v>
      </c>
      <c r="D4800" t="str">
        <f>_xlfn.XLOOKUP(Table2[[#This Row],[Patron Group]],$R$10:$R$24,$S$10:$S$24)</f>
        <v>Undergraduate</v>
      </c>
      <c r="E4800" s="1" t="d">
        <v>2023-03-14</v>
      </c>
      <c r="F4800" t="s">
        <v>1991</v>
      </c>
      <c r="G4800" t="s">
        <v>2285</v>
      </c>
      <c r="H4800" t="str">
        <f>_xlfn.XLOOKUP(Table2[[#This Row],[Unique BarCode]],$N$10:$N$37,$O$10:$O$37)</f>
        <v>UHDMI</v>
      </c>
      <c r="I4800" t="str">
        <f>_xlfn.XLOOKUP(Table2[[#This Row],[Unique BarCode]],$N$10:$N$37,$P$10:$P$37)</f>
        <v>Cable</v>
      </c>
      <c r="J4800" t="s">
        <v>8</v>
      </c>
      <c r="L4800">
        <v>1</v>
      </c>
    </row>
    <row r="4801" spans="1:12" x14ac:dyDescent="0.2">
      <c r="A4801" s="1" t="d">
        <v>2023-03-14</v>
      </c>
      <c r="B4801" s="45">
        <v>-1</v>
      </c>
      <c r="C4801" t="s">
        <v>77</v>
      </c>
      <c r="D4801" t="str">
        <f>_xlfn.XLOOKUP(Table2[[#This Row],[Patron Group]],$R$10:$R$24,$S$10:$S$24)</f>
        <v>Undergraduate</v>
      </c>
      <c r="E4801" s="1" t="d">
        <v>2023-03-14</v>
      </c>
      <c r="F4801" t="s">
        <v>1897</v>
      </c>
      <c r="G4801" t="s">
        <v>2301</v>
      </c>
      <c r="H4801" t="str">
        <f>_xlfn.XLOOKUP(Table2[[#This Row],[Unique BarCode]],$N$10:$N$37,$O$10:$O$37)</f>
        <v>VGA Cable</v>
      </c>
      <c r="I4801" t="str">
        <f>_xlfn.XLOOKUP(Table2[[#This Row],[Unique BarCode]],$N$10:$N$37,$P$10:$P$37)</f>
        <v>Cable</v>
      </c>
      <c r="J4801" t="s">
        <v>8</v>
      </c>
      <c r="K4801" t="s">
        <v>1898</v>
      </c>
      <c r="L4801">
        <v>1</v>
      </c>
    </row>
    <row r="4802" spans="1:12" x14ac:dyDescent="0.2">
      <c r="A4802" s="1" t="d">
        <v>2023-03-14</v>
      </c>
      <c r="B4802" s="45">
        <v>-1</v>
      </c>
      <c r="C4802" t="s">
        <v>77</v>
      </c>
      <c r="D4802" t="str">
        <f>_xlfn.XLOOKUP(Table2[[#This Row],[Patron Group]],$R$10:$R$24,$S$10:$S$24)</f>
        <v>Undergraduate</v>
      </c>
      <c r="E4802" s="1" t="d">
        <v>2023-03-14</v>
      </c>
      <c r="F4802" t="s">
        <v>1184</v>
      </c>
      <c r="G4802" t="s">
        <v>2272</v>
      </c>
      <c r="H4802" t="str">
        <f>_xlfn.XLOOKUP(Table2[[#This Row],[Unique BarCode]],$N$10:$N$37,$O$10:$O$37)</f>
        <v>WALLADPT</v>
      </c>
      <c r="I4802" t="str">
        <f>_xlfn.XLOOKUP(Table2[[#This Row],[Unique BarCode]],$N$10:$N$37,$P$10:$P$37)</f>
        <v>Charger</v>
      </c>
      <c r="J4802" t="s">
        <v>49</v>
      </c>
      <c r="K4802" t="s">
        <v>1185</v>
      </c>
      <c r="L4802">
        <v>1</v>
      </c>
    </row>
    <row r="4803" spans="1:12" x14ac:dyDescent="0.2">
      <c r="A4803" s="1" t="d">
        <v>2023-03-14</v>
      </c>
      <c r="B4803" s="45">
        <v>-1</v>
      </c>
      <c r="C4803" t="s">
        <v>77</v>
      </c>
      <c r="D4803" t="str">
        <f>_xlfn.XLOOKUP(Table2[[#This Row],[Patron Group]],$R$10:$R$24,$S$10:$S$24)</f>
        <v>Undergraduate</v>
      </c>
      <c r="E4803" s="1" t="d">
        <v>2023-03-14</v>
      </c>
      <c r="F4803" t="s">
        <v>1263</v>
      </c>
      <c r="G4803" t="s">
        <v>2272</v>
      </c>
      <c r="H4803" t="str">
        <f>_xlfn.XLOOKUP(Table2[[#This Row],[Unique BarCode]],$N$10:$N$37,$O$10:$O$37)</f>
        <v>WALLADPT</v>
      </c>
      <c r="I4803" t="str">
        <f>_xlfn.XLOOKUP(Table2[[#This Row],[Unique BarCode]],$N$10:$N$37,$P$10:$P$37)</f>
        <v>Charger</v>
      </c>
      <c r="J4803" t="s">
        <v>13</v>
      </c>
      <c r="K4803" t="s">
        <v>1264</v>
      </c>
      <c r="L4803">
        <v>1</v>
      </c>
    </row>
    <row r="4804" spans="1:12" x14ac:dyDescent="0.2">
      <c r="A4804" s="1" t="d">
        <v>2023-03-14</v>
      </c>
      <c r="B4804" s="45">
        <v>-1</v>
      </c>
      <c r="C4804" t="s">
        <v>77</v>
      </c>
      <c r="D4804" t="str">
        <f>_xlfn.XLOOKUP(Table2[[#This Row],[Patron Group]],$R$10:$R$24,$S$10:$S$24)</f>
        <v>Undergraduate</v>
      </c>
      <c r="E4804" s="1" t="d">
        <v>2023-03-14</v>
      </c>
      <c r="F4804" t="s">
        <v>1263</v>
      </c>
      <c r="G4804" t="s">
        <v>2272</v>
      </c>
      <c r="H4804" t="str">
        <f>_xlfn.XLOOKUP(Table2[[#This Row],[Unique BarCode]],$N$10:$N$37,$O$10:$O$37)</f>
        <v>WALLADPT</v>
      </c>
      <c r="I4804" t="str">
        <f>_xlfn.XLOOKUP(Table2[[#This Row],[Unique BarCode]],$N$10:$N$37,$P$10:$P$37)</f>
        <v>Charger</v>
      </c>
      <c r="J4804" t="s">
        <v>49</v>
      </c>
      <c r="K4804" t="s">
        <v>1264</v>
      </c>
      <c r="L4804">
        <v>1</v>
      </c>
    </row>
    <row r="4805" spans="1:12" x14ac:dyDescent="0.2">
      <c r="A4805" s="1" t="d">
        <v>2023-03-14</v>
      </c>
      <c r="B4805" s="45">
        <v>-1</v>
      </c>
      <c r="C4805" t="s">
        <v>77</v>
      </c>
      <c r="D4805" t="str">
        <f>_xlfn.XLOOKUP(Table2[[#This Row],[Patron Group]],$R$10:$R$24,$S$10:$S$24)</f>
        <v>Undergraduate</v>
      </c>
      <c r="E4805" s="1" t="d">
        <v>2023-03-14</v>
      </c>
      <c r="F4805" t="s">
        <v>1420</v>
      </c>
      <c r="G4805" t="s">
        <v>2272</v>
      </c>
      <c r="H4805" t="str">
        <f>_xlfn.XLOOKUP(Table2[[#This Row],[Unique BarCode]],$N$10:$N$37,$O$10:$O$37)</f>
        <v>WALLADPT</v>
      </c>
      <c r="I4805" t="str">
        <f>_xlfn.XLOOKUP(Table2[[#This Row],[Unique BarCode]],$N$10:$N$37,$P$10:$P$37)</f>
        <v>Charger</v>
      </c>
      <c r="J4805" t="s">
        <v>991</v>
      </c>
      <c r="K4805" t="s">
        <v>1421</v>
      </c>
      <c r="L4805">
        <v>1</v>
      </c>
    </row>
    <row r="4806" spans="1:12" x14ac:dyDescent="0.2">
      <c r="A4806" s="1" t="d">
        <v>2023-03-14</v>
      </c>
      <c r="B4806" s="45">
        <v>-1</v>
      </c>
      <c r="C4806" t="s">
        <v>77</v>
      </c>
      <c r="D4806" t="str">
        <f>_xlfn.XLOOKUP(Table2[[#This Row],[Patron Group]],$R$10:$R$24,$S$10:$S$24)</f>
        <v>Undergraduate</v>
      </c>
      <c r="E4806" s="1" t="d">
        <v>2023-03-14</v>
      </c>
      <c r="F4806" t="s">
        <v>1044</v>
      </c>
      <c r="G4806" t="s">
        <v>2272</v>
      </c>
      <c r="H4806" t="str">
        <f>_xlfn.XLOOKUP(Table2[[#This Row],[Unique BarCode]],$N$10:$N$37,$O$10:$O$37)</f>
        <v>WALLADPT</v>
      </c>
      <c r="I4806" t="str">
        <f>_xlfn.XLOOKUP(Table2[[#This Row],[Unique BarCode]],$N$10:$N$37,$P$10:$P$37)</f>
        <v>Charger</v>
      </c>
      <c r="J4806" t="s">
        <v>8</v>
      </c>
      <c r="K4806" t="s">
        <v>1045</v>
      </c>
      <c r="L4806">
        <v>1</v>
      </c>
    </row>
    <row r="4807" spans="1:12" x14ac:dyDescent="0.2">
      <c r="A4807" s="1" t="d">
        <v>2023-03-14</v>
      </c>
      <c r="B4807" s="45">
        <v>-1</v>
      </c>
      <c r="C4807" t="s">
        <v>77</v>
      </c>
      <c r="D4807" t="str">
        <f>_xlfn.XLOOKUP(Table2[[#This Row],[Patron Group]],$R$10:$R$24,$S$10:$S$24)</f>
        <v>Undergraduate</v>
      </c>
      <c r="E4807" s="1" t="d">
        <v>2023-03-14</v>
      </c>
      <c r="F4807" t="s">
        <v>854</v>
      </c>
      <c r="G4807" t="s">
        <v>2272</v>
      </c>
      <c r="H4807" t="str">
        <f>_xlfn.XLOOKUP(Table2[[#This Row],[Unique BarCode]],$N$10:$N$37,$O$10:$O$37)</f>
        <v>WALLADPT</v>
      </c>
      <c r="I4807" t="str">
        <f>_xlfn.XLOOKUP(Table2[[#This Row],[Unique BarCode]],$N$10:$N$37,$P$10:$P$37)</f>
        <v>Charger</v>
      </c>
      <c r="J4807" t="s">
        <v>8</v>
      </c>
      <c r="L4807">
        <v>1</v>
      </c>
    </row>
    <row r="4808" spans="1:12" x14ac:dyDescent="0.2">
      <c r="A4808" s="1" t="d">
        <v>2023-03-14</v>
      </c>
      <c r="B4808" s="45">
        <v>-1</v>
      </c>
      <c r="C4808" t="s">
        <v>77</v>
      </c>
      <c r="D4808" t="str">
        <f>_xlfn.XLOOKUP(Table2[[#This Row],[Patron Group]],$R$10:$R$24,$S$10:$S$24)</f>
        <v>Undergraduate</v>
      </c>
      <c r="E4808" s="1" t="d">
        <v>2023-03-14</v>
      </c>
      <c r="F4808" t="s">
        <v>1715</v>
      </c>
      <c r="G4808" t="s">
        <v>2272</v>
      </c>
      <c r="H4808" t="str">
        <f>_xlfn.XLOOKUP(Table2[[#This Row],[Unique BarCode]],$N$10:$N$37,$O$10:$O$37)</f>
        <v>WALLADPT</v>
      </c>
      <c r="I4808" t="str">
        <f>_xlfn.XLOOKUP(Table2[[#This Row],[Unique BarCode]],$N$10:$N$37,$P$10:$P$37)</f>
        <v>Charger</v>
      </c>
      <c r="J4808" t="s">
        <v>8</v>
      </c>
      <c r="L4808">
        <v>1</v>
      </c>
    </row>
    <row r="4809" spans="1:12" x14ac:dyDescent="0.2">
      <c r="A4809" s="1" t="d">
        <v>2023-03-14</v>
      </c>
      <c r="B4809" s="45">
        <v>-1</v>
      </c>
      <c r="C4809" t="s">
        <v>77</v>
      </c>
      <c r="D4809" t="str">
        <f>_xlfn.XLOOKUP(Table2[[#This Row],[Patron Group]],$R$10:$R$24,$S$10:$S$24)</f>
        <v>Undergraduate</v>
      </c>
      <c r="E4809" s="1" t="d">
        <v>2023-03-14</v>
      </c>
      <c r="F4809" t="s">
        <v>2146</v>
      </c>
      <c r="G4809" t="s">
        <v>2272</v>
      </c>
      <c r="H4809" t="str">
        <f>_xlfn.XLOOKUP(Table2[[#This Row],[Unique BarCode]],$N$10:$N$37,$O$10:$O$37)</f>
        <v>WALLADPT</v>
      </c>
      <c r="I4809" t="str">
        <f>_xlfn.XLOOKUP(Table2[[#This Row],[Unique BarCode]],$N$10:$N$37,$P$10:$P$37)</f>
        <v>Charger</v>
      </c>
      <c r="J4809" t="s">
        <v>8</v>
      </c>
      <c r="L4809">
        <v>1</v>
      </c>
    </row>
    <row r="4810" spans="1:12" x14ac:dyDescent="0.2">
      <c r="A4810" s="1" t="d">
        <v>2023-03-14</v>
      </c>
      <c r="B4810" s="45">
        <v>-1</v>
      </c>
      <c r="C4810" t="s">
        <v>77</v>
      </c>
      <c r="D4810" t="str">
        <f>_xlfn.XLOOKUP(Table2[[#This Row],[Patron Group]],$R$10:$R$24,$S$10:$S$24)</f>
        <v>Undergraduate</v>
      </c>
      <c r="E4810" s="1" t="d">
        <v>2023-03-14</v>
      </c>
      <c r="F4810" t="s">
        <v>47</v>
      </c>
      <c r="G4810" t="s">
        <v>2272</v>
      </c>
      <c r="H4810" t="str">
        <f>_xlfn.XLOOKUP(Table2[[#This Row],[Unique BarCode]],$N$10:$N$37,$O$10:$O$37)</f>
        <v>WALLADPT</v>
      </c>
      <c r="I4810" t="str">
        <f>_xlfn.XLOOKUP(Table2[[#This Row],[Unique BarCode]],$N$10:$N$37,$P$10:$P$37)</f>
        <v>Charger</v>
      </c>
      <c r="J4810" t="s">
        <v>8</v>
      </c>
      <c r="L4810">
        <v>1</v>
      </c>
    </row>
    <row r="4811" spans="1:12" x14ac:dyDescent="0.2">
      <c r="A4811" s="1" t="d">
        <v>2023-03-14</v>
      </c>
      <c r="B4811" s="45">
        <v>-1</v>
      </c>
      <c r="C4811" t="s">
        <v>77</v>
      </c>
      <c r="D4811" t="str">
        <f>_xlfn.XLOOKUP(Table2[[#This Row],[Patron Group]],$R$10:$R$24,$S$10:$S$24)</f>
        <v>Undergraduate</v>
      </c>
      <c r="E4811" s="1" t="d">
        <v>2023-03-14</v>
      </c>
      <c r="F4811" t="s">
        <v>1392</v>
      </c>
      <c r="G4811" t="s">
        <v>2272</v>
      </c>
      <c r="H4811" t="str">
        <f>_xlfn.XLOOKUP(Table2[[#This Row],[Unique BarCode]],$N$10:$N$37,$O$10:$O$37)</f>
        <v>WALLADPT</v>
      </c>
      <c r="I4811" t="str">
        <f>_xlfn.XLOOKUP(Table2[[#This Row],[Unique BarCode]],$N$10:$N$37,$P$10:$P$37)</f>
        <v>Charger</v>
      </c>
      <c r="J4811" t="s">
        <v>8</v>
      </c>
      <c r="L4811">
        <v>1</v>
      </c>
    </row>
    <row r="4812" spans="1:12" x14ac:dyDescent="0.2">
      <c r="A4812" s="1" t="d">
        <v>2023-03-14</v>
      </c>
      <c r="B4812" s="45">
        <v>-1</v>
      </c>
      <c r="C4812" t="s">
        <v>77</v>
      </c>
      <c r="D4812" t="str">
        <f>_xlfn.XLOOKUP(Table2[[#This Row],[Patron Group]],$R$10:$R$24,$S$10:$S$24)</f>
        <v>Undergraduate</v>
      </c>
      <c r="E4812" s="1" t="d">
        <v>2023-03-14</v>
      </c>
      <c r="F4812" t="s">
        <v>96</v>
      </c>
      <c r="G4812" t="s">
        <v>2272</v>
      </c>
      <c r="H4812" t="str">
        <f>_xlfn.XLOOKUP(Table2[[#This Row],[Unique BarCode]],$N$10:$N$37,$O$10:$O$37)</f>
        <v>WALLADPT</v>
      </c>
      <c r="I4812" t="str">
        <f>_xlfn.XLOOKUP(Table2[[#This Row],[Unique BarCode]],$N$10:$N$37,$P$10:$P$37)</f>
        <v>Charger</v>
      </c>
      <c r="J4812" t="s">
        <v>8</v>
      </c>
      <c r="L4812">
        <v>1</v>
      </c>
    </row>
    <row r="4813" spans="1:12" x14ac:dyDescent="0.2">
      <c r="A4813" s="1" t="d">
        <v>2023-03-14</v>
      </c>
      <c r="B4813" s="45">
        <v>-1</v>
      </c>
      <c r="C4813" t="s">
        <v>77</v>
      </c>
      <c r="D4813" t="str">
        <f>_xlfn.XLOOKUP(Table2[[#This Row],[Patron Group]],$R$10:$R$24,$S$10:$S$24)</f>
        <v>Undergraduate</v>
      </c>
      <c r="E4813" s="1" t="d">
        <v>2023-03-21</v>
      </c>
      <c r="F4813" t="s">
        <v>1079</v>
      </c>
      <c r="G4813" t="s">
        <v>2273</v>
      </c>
      <c r="H4813" t="str">
        <f>_xlfn.XLOOKUP(Table2[[#This Row],[Unique BarCode]],$N$10:$N$37,$O$10:$O$37)</f>
        <v>ChromeBook</v>
      </c>
      <c r="I4813" t="str">
        <f>_xlfn.XLOOKUP(Table2[[#This Row],[Unique BarCode]],$N$10:$N$37,$P$10:$P$37)</f>
        <v>Device</v>
      </c>
      <c r="J4813" t="s">
        <v>8</v>
      </c>
      <c r="K4813" t="s">
        <v>1080</v>
      </c>
      <c r="L4813">
        <v>1</v>
      </c>
    </row>
    <row r="4814" spans="1:12" x14ac:dyDescent="0.2">
      <c r="A4814" s="1" t="d">
        <v>2023-03-14</v>
      </c>
      <c r="B4814" s="45">
        <v>-1</v>
      </c>
      <c r="C4814" t="s">
        <v>77</v>
      </c>
      <c r="D4814" t="str">
        <f>_xlfn.XLOOKUP(Table2[[#This Row],[Patron Group]],$R$10:$R$24,$S$10:$S$24)</f>
        <v>Undergraduate</v>
      </c>
      <c r="E4814" s="1" t="d">
        <v>2023-03-21</v>
      </c>
      <c r="F4814" t="s">
        <v>1010</v>
      </c>
      <c r="G4814" t="s">
        <v>2273</v>
      </c>
      <c r="H4814" t="str">
        <f>_xlfn.XLOOKUP(Table2[[#This Row],[Unique BarCode]],$N$10:$N$37,$O$10:$O$37)</f>
        <v>ChromeBook</v>
      </c>
      <c r="I4814" t="str">
        <f>_xlfn.XLOOKUP(Table2[[#This Row],[Unique BarCode]],$N$10:$N$37,$P$10:$P$37)</f>
        <v>Device</v>
      </c>
      <c r="J4814" t="s">
        <v>128</v>
      </c>
      <c r="L4814">
        <v>1</v>
      </c>
    </row>
    <row r="4815" spans="1:12" x14ac:dyDescent="0.2">
      <c r="A4815" s="1" t="d">
        <v>2023-03-14</v>
      </c>
      <c r="B4815" s="45">
        <v>-1</v>
      </c>
      <c r="C4815" t="s">
        <v>77</v>
      </c>
      <c r="D4815" t="str">
        <f>_xlfn.XLOOKUP(Table2[[#This Row],[Patron Group]],$R$10:$R$24,$S$10:$S$24)</f>
        <v>Undergraduate</v>
      </c>
      <c r="E4815" s="1" t="d">
        <v>2023-03-21</v>
      </c>
      <c r="F4815" t="s">
        <v>1563</v>
      </c>
      <c r="G4815" t="s">
        <v>2273</v>
      </c>
      <c r="H4815" t="str">
        <f>_xlfn.XLOOKUP(Table2[[#This Row],[Unique BarCode]],$N$10:$N$37,$O$10:$O$37)</f>
        <v>ChromeBook</v>
      </c>
      <c r="I4815" t="str">
        <f>_xlfn.XLOOKUP(Table2[[#This Row],[Unique BarCode]],$N$10:$N$37,$P$10:$P$37)</f>
        <v>Device</v>
      </c>
      <c r="J4815" t="s">
        <v>8</v>
      </c>
      <c r="K4815" t="s">
        <v>1564</v>
      </c>
      <c r="L4815">
        <v>1</v>
      </c>
    </row>
    <row r="4816" spans="1:12" x14ac:dyDescent="0.2">
      <c r="A4816" s="1" t="d">
        <v>2023-03-14</v>
      </c>
      <c r="B4816" s="45">
        <v>-1</v>
      </c>
      <c r="C4816" t="s">
        <v>77</v>
      </c>
      <c r="D4816" t="str">
        <f>_xlfn.XLOOKUP(Table2[[#This Row],[Patron Group]],$R$10:$R$24,$S$10:$S$24)</f>
        <v>Undergraduate</v>
      </c>
      <c r="E4816" s="1" t="d">
        <v>2023-03-21</v>
      </c>
      <c r="F4816" t="s">
        <v>2147</v>
      </c>
      <c r="G4816" t="s">
        <v>2273</v>
      </c>
      <c r="H4816" t="str">
        <f>_xlfn.XLOOKUP(Table2[[#This Row],[Unique BarCode]],$N$10:$N$37,$O$10:$O$37)</f>
        <v>ChromeBook</v>
      </c>
      <c r="I4816" t="str">
        <f>_xlfn.XLOOKUP(Table2[[#This Row],[Unique BarCode]],$N$10:$N$37,$P$10:$P$37)</f>
        <v>Device</v>
      </c>
      <c r="J4816" t="s">
        <v>128</v>
      </c>
      <c r="K4816" t="s">
        <v>2148</v>
      </c>
      <c r="L4816">
        <v>1</v>
      </c>
    </row>
    <row r="4817" spans="1:12" x14ac:dyDescent="0.2">
      <c r="A4817" s="1" t="d">
        <v>2023-03-14</v>
      </c>
      <c r="B4817" s="45">
        <v>-1</v>
      </c>
      <c r="C4817" t="s">
        <v>77</v>
      </c>
      <c r="D4817" t="str">
        <f>_xlfn.XLOOKUP(Table2[[#This Row],[Patron Group]],$R$10:$R$24,$S$10:$S$24)</f>
        <v>Undergraduate</v>
      </c>
      <c r="E4817" s="1" t="d">
        <v>2023-03-21</v>
      </c>
      <c r="F4817" t="s">
        <v>1485</v>
      </c>
      <c r="G4817" t="s">
        <v>2274</v>
      </c>
      <c r="H4817" t="str">
        <f>_xlfn.XLOOKUP(Table2[[#This Row],[Unique BarCode]],$N$10:$N$37,$O$10:$O$37)</f>
        <v>MacBook</v>
      </c>
      <c r="I4817" t="str">
        <f>_xlfn.XLOOKUP(Table2[[#This Row],[Unique BarCode]],$N$10:$N$37,$P$10:$P$37)</f>
        <v>Device</v>
      </c>
      <c r="J4817" t="s">
        <v>8</v>
      </c>
      <c r="K4817" t="s">
        <v>1486</v>
      </c>
      <c r="L4817">
        <v>1</v>
      </c>
    </row>
    <row r="4818" spans="1:12" x14ac:dyDescent="0.2">
      <c r="A4818" s="1" t="d">
        <v>2023-03-14</v>
      </c>
      <c r="B4818" s="45">
        <v>-1</v>
      </c>
      <c r="C4818" t="s">
        <v>77</v>
      </c>
      <c r="D4818" t="str">
        <f>_xlfn.XLOOKUP(Table2[[#This Row],[Patron Group]],$R$10:$R$24,$S$10:$S$24)</f>
        <v>Undergraduate</v>
      </c>
      <c r="E4818" s="1" t="d">
        <v>2023-03-21</v>
      </c>
      <c r="F4818" t="s">
        <v>512</v>
      </c>
      <c r="G4818" t="s">
        <v>2274</v>
      </c>
      <c r="H4818" t="str">
        <f>_xlfn.XLOOKUP(Table2[[#This Row],[Unique BarCode]],$N$10:$N$37,$O$10:$O$37)</f>
        <v>MacBook</v>
      </c>
      <c r="I4818" t="str">
        <f>_xlfn.XLOOKUP(Table2[[#This Row],[Unique BarCode]],$N$10:$N$37,$P$10:$P$37)</f>
        <v>Device</v>
      </c>
      <c r="J4818" t="s">
        <v>8</v>
      </c>
      <c r="K4818" t="s">
        <v>513</v>
      </c>
      <c r="L4818">
        <v>1</v>
      </c>
    </row>
    <row r="4819" spans="1:12" x14ac:dyDescent="0.2">
      <c r="A4819" s="1" t="d">
        <v>2023-03-14</v>
      </c>
      <c r="B4819" s="45">
        <v>-1</v>
      </c>
      <c r="C4819" t="s">
        <v>77</v>
      </c>
      <c r="D4819" t="str">
        <f>_xlfn.XLOOKUP(Table2[[#This Row],[Patron Group]],$R$10:$R$24,$S$10:$S$24)</f>
        <v>Undergraduate</v>
      </c>
      <c r="E4819" s="1" t="d">
        <v>2023-03-21</v>
      </c>
      <c r="F4819" t="s">
        <v>108</v>
      </c>
      <c r="G4819" t="s">
        <v>2274</v>
      </c>
      <c r="H4819" t="str">
        <f>_xlfn.XLOOKUP(Table2[[#This Row],[Unique BarCode]],$N$10:$N$37,$O$10:$O$37)</f>
        <v>MacBook</v>
      </c>
      <c r="I4819" t="str">
        <f>_xlfn.XLOOKUP(Table2[[#This Row],[Unique BarCode]],$N$10:$N$37,$P$10:$P$37)</f>
        <v>Device</v>
      </c>
      <c r="J4819" t="s">
        <v>8</v>
      </c>
      <c r="K4819" t="s">
        <v>109</v>
      </c>
      <c r="L4819">
        <v>1</v>
      </c>
    </row>
    <row r="4820" spans="1:12" x14ac:dyDescent="0.2">
      <c r="A4820" s="1" t="d">
        <v>2023-03-14</v>
      </c>
      <c r="B4820" s="45">
        <v>-1</v>
      </c>
      <c r="C4820" t="s">
        <v>77</v>
      </c>
      <c r="D4820" t="str">
        <f>_xlfn.XLOOKUP(Table2[[#This Row],[Patron Group]],$R$10:$R$24,$S$10:$S$24)</f>
        <v>Undergraduate</v>
      </c>
      <c r="E4820" s="1" t="d">
        <v>2023-03-21</v>
      </c>
      <c r="F4820" t="s">
        <v>731</v>
      </c>
      <c r="G4820" t="s">
        <v>2274</v>
      </c>
      <c r="H4820" t="str">
        <f>_xlfn.XLOOKUP(Table2[[#This Row],[Unique BarCode]],$N$10:$N$37,$O$10:$O$37)</f>
        <v>MacBook</v>
      </c>
      <c r="I4820" t="str">
        <f>_xlfn.XLOOKUP(Table2[[#This Row],[Unique BarCode]],$N$10:$N$37,$P$10:$P$37)</f>
        <v>Device</v>
      </c>
      <c r="J4820" t="s">
        <v>8</v>
      </c>
      <c r="K4820" t="s">
        <v>732</v>
      </c>
      <c r="L4820">
        <v>1</v>
      </c>
    </row>
    <row r="4821" spans="1:12" x14ac:dyDescent="0.2">
      <c r="A4821" s="1" t="d">
        <v>2023-03-14</v>
      </c>
      <c r="B4821" s="45">
        <v>-1</v>
      </c>
      <c r="C4821" t="s">
        <v>77</v>
      </c>
      <c r="D4821" t="str">
        <f>_xlfn.XLOOKUP(Table2[[#This Row],[Patron Group]],$R$10:$R$24,$S$10:$S$24)</f>
        <v>Undergraduate</v>
      </c>
      <c r="E4821" s="1" t="d">
        <v>2023-03-21</v>
      </c>
      <c r="F4821" t="s">
        <v>157</v>
      </c>
      <c r="G4821" t="s">
        <v>2274</v>
      </c>
      <c r="H4821" t="str">
        <f>_xlfn.XLOOKUP(Table2[[#This Row],[Unique BarCode]],$N$10:$N$37,$O$10:$O$37)</f>
        <v>MacBook</v>
      </c>
      <c r="I4821" t="str">
        <f>_xlfn.XLOOKUP(Table2[[#This Row],[Unique BarCode]],$N$10:$N$37,$P$10:$P$37)</f>
        <v>Device</v>
      </c>
      <c r="J4821" t="s">
        <v>8</v>
      </c>
      <c r="K4821" t="s">
        <v>158</v>
      </c>
      <c r="L4821">
        <v>1</v>
      </c>
    </row>
    <row r="4822" spans="1:12" x14ac:dyDescent="0.2">
      <c r="A4822" s="1" t="d">
        <v>2023-03-14</v>
      </c>
      <c r="B4822" s="45">
        <v>-1</v>
      </c>
      <c r="C4822" t="s">
        <v>77</v>
      </c>
      <c r="D4822" t="str">
        <f>_xlfn.XLOOKUP(Table2[[#This Row],[Patron Group]],$R$10:$R$24,$S$10:$S$24)</f>
        <v>Undergraduate</v>
      </c>
      <c r="E4822" s="1" t="d">
        <v>2023-03-21</v>
      </c>
      <c r="F4822" t="s">
        <v>1674</v>
      </c>
      <c r="G4822" t="s">
        <v>2274</v>
      </c>
      <c r="H4822" t="str">
        <f>_xlfn.XLOOKUP(Table2[[#This Row],[Unique BarCode]],$N$10:$N$37,$O$10:$O$37)</f>
        <v>MacBook</v>
      </c>
      <c r="I4822" t="str">
        <f>_xlfn.XLOOKUP(Table2[[#This Row],[Unique BarCode]],$N$10:$N$37,$P$10:$P$37)</f>
        <v>Device</v>
      </c>
      <c r="J4822" t="s">
        <v>8</v>
      </c>
      <c r="K4822" t="s">
        <v>1675</v>
      </c>
      <c r="L4822">
        <v>1</v>
      </c>
    </row>
    <row r="4823" spans="1:12" x14ac:dyDescent="0.2">
      <c r="A4823" s="1" t="d">
        <v>2023-03-14</v>
      </c>
      <c r="B4823" s="45">
        <v>-1</v>
      </c>
      <c r="C4823" t="s">
        <v>77</v>
      </c>
      <c r="D4823" t="str">
        <f>_xlfn.XLOOKUP(Table2[[#This Row],[Patron Group]],$R$10:$R$24,$S$10:$S$24)</f>
        <v>Undergraduate</v>
      </c>
      <c r="E4823" s="1" t="d">
        <v>2023-03-21</v>
      </c>
      <c r="F4823" t="s">
        <v>1437</v>
      </c>
      <c r="G4823" t="s">
        <v>2274</v>
      </c>
      <c r="H4823" t="str">
        <f>_xlfn.XLOOKUP(Table2[[#This Row],[Unique BarCode]],$N$10:$N$37,$O$10:$O$37)</f>
        <v>MacBook</v>
      </c>
      <c r="I4823" t="str">
        <f>_xlfn.XLOOKUP(Table2[[#This Row],[Unique BarCode]],$N$10:$N$37,$P$10:$P$37)</f>
        <v>Device</v>
      </c>
      <c r="J4823" t="s">
        <v>8</v>
      </c>
      <c r="K4823" t="s">
        <v>1437</v>
      </c>
      <c r="L4823">
        <v>1</v>
      </c>
    </row>
    <row r="4824" spans="1:12" x14ac:dyDescent="0.2">
      <c r="A4824" s="1" t="d">
        <v>2023-03-14</v>
      </c>
      <c r="B4824" s="45">
        <v>-1</v>
      </c>
      <c r="C4824" t="s">
        <v>77</v>
      </c>
      <c r="D4824" t="str">
        <f>_xlfn.XLOOKUP(Table2[[#This Row],[Patron Group]],$R$10:$R$24,$S$10:$S$24)</f>
        <v>Undergraduate</v>
      </c>
      <c r="E4824" s="1" t="d">
        <v>2023-03-21</v>
      </c>
      <c r="F4824" t="s">
        <v>1640</v>
      </c>
      <c r="G4824" t="s">
        <v>2274</v>
      </c>
      <c r="H4824" t="str">
        <f>_xlfn.XLOOKUP(Table2[[#This Row],[Unique BarCode]],$N$10:$N$37,$O$10:$O$37)</f>
        <v>MacBook</v>
      </c>
      <c r="I4824" t="str">
        <f>_xlfn.XLOOKUP(Table2[[#This Row],[Unique BarCode]],$N$10:$N$37,$P$10:$P$37)</f>
        <v>Device</v>
      </c>
      <c r="J4824" t="s">
        <v>8</v>
      </c>
      <c r="K4824" t="s">
        <v>1640</v>
      </c>
      <c r="L4824">
        <v>1</v>
      </c>
    </row>
    <row r="4825" spans="1:12" x14ac:dyDescent="0.2">
      <c r="A4825" s="1" t="d">
        <v>2023-03-14</v>
      </c>
      <c r="B4825" s="45">
        <v>-1</v>
      </c>
      <c r="C4825" t="s">
        <v>77</v>
      </c>
      <c r="D4825" t="str">
        <f>_xlfn.XLOOKUP(Table2[[#This Row],[Patron Group]],$R$10:$R$24,$S$10:$S$24)</f>
        <v>Undergraduate</v>
      </c>
      <c r="E4825" s="1" t="d">
        <v>2023-03-21</v>
      </c>
      <c r="F4825" t="s">
        <v>1556</v>
      </c>
      <c r="G4825" t="s">
        <v>2274</v>
      </c>
      <c r="H4825" t="str">
        <f>_xlfn.XLOOKUP(Table2[[#This Row],[Unique BarCode]],$N$10:$N$37,$O$10:$O$37)</f>
        <v>MacBook</v>
      </c>
      <c r="I4825" t="str">
        <f>_xlfn.XLOOKUP(Table2[[#This Row],[Unique BarCode]],$N$10:$N$37,$P$10:$P$37)</f>
        <v>Device</v>
      </c>
      <c r="J4825" t="s">
        <v>8</v>
      </c>
      <c r="K4825" t="s">
        <v>1556</v>
      </c>
      <c r="L4825">
        <v>1</v>
      </c>
    </row>
    <row r="4826" spans="1:12" x14ac:dyDescent="0.2">
      <c r="A4826" s="1" t="d">
        <v>2023-03-14</v>
      </c>
      <c r="B4826" s="45">
        <v>-1</v>
      </c>
      <c r="C4826" t="s">
        <v>77</v>
      </c>
      <c r="D4826" t="str">
        <f>_xlfn.XLOOKUP(Table2[[#This Row],[Patron Group]],$R$10:$R$24,$S$10:$S$24)</f>
        <v>Undergraduate</v>
      </c>
      <c r="E4826" s="1" t="d">
        <v>2023-03-21</v>
      </c>
      <c r="F4826" t="s">
        <v>1579</v>
      </c>
      <c r="G4826" t="s">
        <v>2275</v>
      </c>
      <c r="H4826" t="str">
        <f>_xlfn.XLOOKUP(Table2[[#This Row],[Unique BarCode]],$N$10:$N$37,$O$10:$O$37)</f>
        <v>iPad</v>
      </c>
      <c r="I4826" t="str">
        <f>_xlfn.XLOOKUP(Table2[[#This Row],[Unique BarCode]],$N$10:$N$37,$P$10:$P$37)</f>
        <v>Device</v>
      </c>
      <c r="J4826" t="s">
        <v>8</v>
      </c>
      <c r="K4826" t="s">
        <v>1580</v>
      </c>
      <c r="L4826">
        <v>1</v>
      </c>
    </row>
    <row r="4827" spans="1:12" x14ac:dyDescent="0.2">
      <c r="A4827" s="1" t="d">
        <v>2023-03-14</v>
      </c>
      <c r="B4827" s="45">
        <v>-1</v>
      </c>
      <c r="C4827" t="s">
        <v>77</v>
      </c>
      <c r="D4827" t="str">
        <f>_xlfn.XLOOKUP(Table2[[#This Row],[Patron Group]],$R$10:$R$24,$S$10:$S$24)</f>
        <v>Undergraduate</v>
      </c>
      <c r="E4827" s="1" t="d">
        <v>2023-03-21</v>
      </c>
      <c r="F4827" t="s">
        <v>2102</v>
      </c>
      <c r="G4827" t="s">
        <v>2275</v>
      </c>
      <c r="H4827" t="str">
        <f>_xlfn.XLOOKUP(Table2[[#This Row],[Unique BarCode]],$N$10:$N$37,$O$10:$O$37)</f>
        <v>iPad</v>
      </c>
      <c r="I4827" t="str">
        <f>_xlfn.XLOOKUP(Table2[[#This Row],[Unique BarCode]],$N$10:$N$37,$P$10:$P$37)</f>
        <v>Device</v>
      </c>
      <c r="J4827" t="s">
        <v>8</v>
      </c>
      <c r="K4827" t="s">
        <v>2103</v>
      </c>
      <c r="L4827">
        <v>1</v>
      </c>
    </row>
    <row r="4828" spans="1:12" x14ac:dyDescent="0.2">
      <c r="A4828" s="1" t="d">
        <v>2023-03-14</v>
      </c>
      <c r="B4828" s="45">
        <v>-1</v>
      </c>
      <c r="C4828" t="s">
        <v>77</v>
      </c>
      <c r="D4828" t="str">
        <f>_xlfn.XLOOKUP(Table2[[#This Row],[Patron Group]],$R$10:$R$24,$S$10:$S$24)</f>
        <v>Undergraduate</v>
      </c>
      <c r="E4828" s="1" t="d">
        <v>2023-03-21</v>
      </c>
      <c r="F4828" t="s">
        <v>2149</v>
      </c>
      <c r="G4828" t="s">
        <v>2263</v>
      </c>
      <c r="H4828" t="str">
        <f>_xlfn.XLOOKUP(Table2[[#This Row],[Unique BarCode]],$N$10:$N$37,$O$10:$O$37)</f>
        <v>HP Laptop</v>
      </c>
      <c r="I4828" t="str">
        <f>_xlfn.XLOOKUP(Table2[[#This Row],[Unique BarCode]],$N$10:$N$37,$P$10:$P$37)</f>
        <v>Device</v>
      </c>
      <c r="J4828" t="s">
        <v>8</v>
      </c>
      <c r="K4828" t="s">
        <v>172</v>
      </c>
      <c r="L4828">
        <v>1</v>
      </c>
    </row>
    <row r="4829" spans="1:12" x14ac:dyDescent="0.2">
      <c r="A4829" s="1" t="d">
        <v>2023-03-14</v>
      </c>
      <c r="B4829" s="45">
        <v>-1</v>
      </c>
      <c r="C4829" t="s">
        <v>77</v>
      </c>
      <c r="D4829" t="str">
        <f>_xlfn.XLOOKUP(Table2[[#This Row],[Patron Group]],$R$10:$R$24,$S$10:$S$24)</f>
        <v>Undergraduate</v>
      </c>
      <c r="E4829" s="1" t="d">
        <v>2023-03-23</v>
      </c>
      <c r="F4829" t="s">
        <v>1882</v>
      </c>
      <c r="G4829" t="s">
        <v>2274</v>
      </c>
      <c r="H4829" t="str">
        <f>_xlfn.XLOOKUP(Table2[[#This Row],[Unique BarCode]],$N$10:$N$37,$O$10:$O$37)</f>
        <v>MacBook</v>
      </c>
      <c r="I4829" t="str">
        <f>_xlfn.XLOOKUP(Table2[[#This Row],[Unique BarCode]],$N$10:$N$37,$P$10:$P$37)</f>
        <v>Device</v>
      </c>
      <c r="J4829" t="s">
        <v>8</v>
      </c>
      <c r="K4829" t="s">
        <v>1883</v>
      </c>
      <c r="L4829">
        <v>1</v>
      </c>
    </row>
    <row r="4830" spans="1:12" x14ac:dyDescent="0.2">
      <c r="A4830" s="1" t="d">
        <v>2023-03-14</v>
      </c>
      <c r="B4830" s="45">
        <v>-1</v>
      </c>
      <c r="C4830" t="s">
        <v>77</v>
      </c>
      <c r="D4830" t="str">
        <f>_xlfn.XLOOKUP(Table2[[#This Row],[Patron Group]],$R$10:$R$24,$S$10:$S$24)</f>
        <v>Undergraduate</v>
      </c>
      <c r="E4830" s="1" t="d">
        <v>2023-03-24</v>
      </c>
      <c r="F4830" t="s">
        <v>877</v>
      </c>
      <c r="G4830" t="s">
        <v>2274</v>
      </c>
      <c r="H4830" t="str">
        <f>_xlfn.XLOOKUP(Table2[[#This Row],[Unique BarCode]],$N$10:$N$37,$O$10:$O$37)</f>
        <v>MacBook</v>
      </c>
      <c r="I4830" t="str">
        <f>_xlfn.XLOOKUP(Table2[[#This Row],[Unique BarCode]],$N$10:$N$37,$P$10:$P$37)</f>
        <v>Device</v>
      </c>
      <c r="J4830" t="s">
        <v>8</v>
      </c>
      <c r="K4830" t="s">
        <v>878</v>
      </c>
      <c r="L4830">
        <v>1</v>
      </c>
    </row>
    <row r="4831" spans="1:12" x14ac:dyDescent="0.2">
      <c r="A4831" s="1" t="d">
        <v>2023-03-14</v>
      </c>
      <c r="B4831" s="45">
        <v>-1</v>
      </c>
      <c r="C4831" t="s">
        <v>77</v>
      </c>
      <c r="D4831" t="str">
        <f>_xlfn.XLOOKUP(Table2[[#This Row],[Patron Group]],$R$10:$R$24,$S$10:$S$24)</f>
        <v>Undergraduate</v>
      </c>
      <c r="E4831" s="1" t="d">
        <v>2023-03-27</v>
      </c>
      <c r="F4831" t="s">
        <v>623</v>
      </c>
      <c r="G4831" t="s">
        <v>2263</v>
      </c>
      <c r="H4831" t="str">
        <f>_xlfn.XLOOKUP(Table2[[#This Row],[Unique BarCode]],$N$10:$N$37,$O$10:$O$37)</f>
        <v>HP Laptop</v>
      </c>
      <c r="I4831" t="str">
        <f>_xlfn.XLOOKUP(Table2[[#This Row],[Unique BarCode]],$N$10:$N$37,$P$10:$P$37)</f>
        <v>Device</v>
      </c>
      <c r="J4831" t="s">
        <v>8</v>
      </c>
      <c r="K4831" t="s">
        <v>624</v>
      </c>
      <c r="L4831">
        <v>1</v>
      </c>
    </row>
    <row r="4832" spans="1:12" x14ac:dyDescent="0.2">
      <c r="A4832" s="1" t="d">
        <v>2023-03-14</v>
      </c>
      <c r="B4832" s="45">
        <v>-1</v>
      </c>
      <c r="C4832" t="s">
        <v>77</v>
      </c>
      <c r="D4832" t="str">
        <f>_xlfn.XLOOKUP(Table2[[#This Row],[Patron Group]],$R$10:$R$24,$S$10:$S$24)</f>
        <v>Undergraduate</v>
      </c>
      <c r="E4832" s="1" t="d">
        <v>2023-03-28</v>
      </c>
      <c r="F4832" t="s">
        <v>1899</v>
      </c>
      <c r="G4832" t="s">
        <v>2273</v>
      </c>
      <c r="H4832" t="str">
        <f>_xlfn.XLOOKUP(Table2[[#This Row],[Unique BarCode]],$N$10:$N$37,$O$10:$O$37)</f>
        <v>ChromeBook</v>
      </c>
      <c r="I4832" t="str">
        <f>_xlfn.XLOOKUP(Table2[[#This Row],[Unique BarCode]],$N$10:$N$37,$P$10:$P$37)</f>
        <v>Device</v>
      </c>
      <c r="J4832" t="s">
        <v>8</v>
      </c>
      <c r="K4832" t="s">
        <v>148</v>
      </c>
      <c r="L4832">
        <v>1</v>
      </c>
    </row>
    <row r="4833" spans="1:12" x14ac:dyDescent="0.2">
      <c r="A4833" s="1" t="d">
        <v>2023-03-14</v>
      </c>
      <c r="B4833" s="45">
        <v>-1</v>
      </c>
      <c r="C4833" t="s">
        <v>77</v>
      </c>
      <c r="D4833" t="str">
        <f>_xlfn.XLOOKUP(Table2[[#This Row],[Patron Group]],$R$10:$R$24,$S$10:$S$24)</f>
        <v>Undergraduate</v>
      </c>
      <c r="E4833" s="1" t="d">
        <v>2023-03-28</v>
      </c>
      <c r="F4833" t="s">
        <v>1214</v>
      </c>
      <c r="G4833" t="s">
        <v>2274</v>
      </c>
      <c r="H4833" t="str">
        <f>_xlfn.XLOOKUP(Table2[[#This Row],[Unique BarCode]],$N$10:$N$37,$O$10:$O$37)</f>
        <v>MacBook</v>
      </c>
      <c r="I4833" t="str">
        <f>_xlfn.XLOOKUP(Table2[[#This Row],[Unique BarCode]],$N$10:$N$37,$P$10:$P$37)</f>
        <v>Device</v>
      </c>
      <c r="J4833" t="s">
        <v>8</v>
      </c>
      <c r="K4833" t="s">
        <v>1214</v>
      </c>
      <c r="L4833">
        <v>1</v>
      </c>
    </row>
    <row r="4834" spans="1:12" x14ac:dyDescent="0.2">
      <c r="A4834" s="1" t="d">
        <v>2023-03-14</v>
      </c>
      <c r="B4834" s="45">
        <v>5541752540006530</v>
      </c>
      <c r="C4834" t="s">
        <v>20</v>
      </c>
      <c r="D4834" t="str">
        <f>_xlfn.XLOOKUP(Table2[[#This Row],[Patron Group]],$R$10:$R$24,$S$10:$S$24)</f>
        <v>Graduate</v>
      </c>
      <c r="E4834" s="1" t="d">
        <v>2023-03-28</v>
      </c>
      <c r="F4834" t="s">
        <v>1544</v>
      </c>
      <c r="G4834" t="s">
        <v>2274</v>
      </c>
      <c r="H4834" t="str">
        <f>_xlfn.XLOOKUP(Table2[[#This Row],[Unique BarCode]],$N$10:$N$37,$O$10:$O$37)</f>
        <v>MacBook</v>
      </c>
      <c r="I4834" t="str">
        <f>_xlfn.XLOOKUP(Table2[[#This Row],[Unique BarCode]],$N$10:$N$37,$P$10:$P$37)</f>
        <v>Device</v>
      </c>
      <c r="J4834" t="s">
        <v>8</v>
      </c>
      <c r="K4834" t="s">
        <v>1544</v>
      </c>
      <c r="L4834">
        <v>1</v>
      </c>
    </row>
    <row r="4835" spans="1:12" x14ac:dyDescent="0.2">
      <c r="A4835" s="1" t="d">
        <v>2023-03-14</v>
      </c>
      <c r="B4835" s="45">
        <v>5559948350006530</v>
      </c>
      <c r="C4835" t="s">
        <v>77</v>
      </c>
      <c r="D4835" t="str">
        <f>_xlfn.XLOOKUP(Table2[[#This Row],[Patron Group]],$R$10:$R$24,$S$10:$S$24)</f>
        <v>Undergraduate</v>
      </c>
      <c r="E4835" s="1" t="d">
        <v>2023-03-21</v>
      </c>
      <c r="F4835" t="s">
        <v>1721</v>
      </c>
      <c r="G4835" t="s">
        <v>2274</v>
      </c>
      <c r="H4835" t="str">
        <f>_xlfn.XLOOKUP(Table2[[#This Row],[Unique BarCode]],$N$10:$N$37,$O$10:$O$37)</f>
        <v>MacBook</v>
      </c>
      <c r="I4835" t="str">
        <f>_xlfn.XLOOKUP(Table2[[#This Row],[Unique BarCode]],$N$10:$N$37,$P$10:$P$37)</f>
        <v>Device</v>
      </c>
      <c r="J4835" t="s">
        <v>8</v>
      </c>
      <c r="K4835" t="s">
        <v>1721</v>
      </c>
      <c r="L4835">
        <v>1</v>
      </c>
    </row>
    <row r="4836" spans="1:12" x14ac:dyDescent="0.2">
      <c r="A4836" s="1" t="d">
        <v>2023-03-14</v>
      </c>
      <c r="B4836" s="45">
        <v>5561725650006530</v>
      </c>
      <c r="C4836" t="s">
        <v>77</v>
      </c>
      <c r="D4836" t="str">
        <f>_xlfn.XLOOKUP(Table2[[#This Row],[Patron Group]],$R$10:$R$24,$S$10:$S$24)</f>
        <v>Undergraduate</v>
      </c>
      <c r="E4836" s="1" t="d">
        <v>2023-06-12</v>
      </c>
      <c r="F4836" t="s">
        <v>2150</v>
      </c>
      <c r="G4836" t="s">
        <v>2279</v>
      </c>
      <c r="H4836" t="str">
        <f>_xlfn.XLOOKUP(Table2[[#This Row],[Unique BarCode]],$N$10:$N$37,$O$10:$O$37)</f>
        <v>EE Devices</v>
      </c>
      <c r="I4836" t="str">
        <f>_xlfn.XLOOKUP(Table2[[#This Row],[Unique BarCode]],$N$10:$N$37,$P$10:$P$37)</f>
        <v>EE Devices</v>
      </c>
      <c r="J4836" t="s">
        <v>13</v>
      </c>
      <c r="K4836" t="s">
        <v>2151</v>
      </c>
      <c r="L4836">
        <v>1</v>
      </c>
    </row>
    <row r="4837" spans="1:12" x14ac:dyDescent="0.2">
      <c r="A4837" s="1" t="d">
        <v>2023-03-14</v>
      </c>
      <c r="B4837" s="45">
        <v>6201202200006530</v>
      </c>
      <c r="C4837" t="s">
        <v>77</v>
      </c>
      <c r="D4837" t="str">
        <f>_xlfn.XLOOKUP(Table2[[#This Row],[Patron Group]],$R$10:$R$24,$S$10:$S$24)</f>
        <v>Undergraduate</v>
      </c>
      <c r="E4837" s="1" t="d">
        <v>2023-03-28</v>
      </c>
      <c r="F4837" t="s">
        <v>1437</v>
      </c>
      <c r="G4837" t="s">
        <v>2274</v>
      </c>
      <c r="H4837" t="str">
        <f>_xlfn.XLOOKUP(Table2[[#This Row],[Unique BarCode]],$N$10:$N$37,$O$10:$O$37)</f>
        <v>MacBook</v>
      </c>
      <c r="I4837" t="str">
        <f>_xlfn.XLOOKUP(Table2[[#This Row],[Unique BarCode]],$N$10:$N$37,$P$10:$P$37)</f>
        <v>Device</v>
      </c>
      <c r="J4837" t="s">
        <v>8</v>
      </c>
      <c r="K4837" t="s">
        <v>1437</v>
      </c>
      <c r="L4837">
        <v>1</v>
      </c>
    </row>
    <row r="4838" spans="1:12" x14ac:dyDescent="0.2">
      <c r="A4838" s="1" t="d">
        <v>2023-03-14</v>
      </c>
      <c r="B4838" s="45">
        <v>9399451980006530</v>
      </c>
      <c r="C4838" t="s">
        <v>77</v>
      </c>
      <c r="D4838" t="str">
        <f>_xlfn.XLOOKUP(Table2[[#This Row],[Patron Group]],$R$10:$R$24,$S$10:$S$24)</f>
        <v>Undergraduate</v>
      </c>
      <c r="E4838" s="1" t="d">
        <v>2023-03-14</v>
      </c>
      <c r="F4838" t="s">
        <v>1632</v>
      </c>
      <c r="G4838" t="s">
        <v>2296</v>
      </c>
      <c r="H4838" t="str">
        <f>_xlfn.XLOOKUP(Table2[[#This Row],[Unique BarCode]],$N$10:$N$37,$O$10:$O$37)</f>
        <v>MACUSBC</v>
      </c>
      <c r="I4838" t="str">
        <f>_xlfn.XLOOKUP(Table2[[#This Row],[Unique BarCode]],$N$10:$N$37,$P$10:$P$37)</f>
        <v>Charger</v>
      </c>
      <c r="J4838" t="s">
        <v>8</v>
      </c>
      <c r="K4838" t="s">
        <v>214</v>
      </c>
      <c r="L4838">
        <v>1</v>
      </c>
    </row>
    <row r="4839" spans="1:12" x14ac:dyDescent="0.2">
      <c r="A4839" s="1" t="d">
        <v>2023-03-14</v>
      </c>
      <c r="B4839" s="45">
        <v>9403465270006530</v>
      </c>
      <c r="C4839" t="s">
        <v>77</v>
      </c>
      <c r="D4839" t="str">
        <f>_xlfn.XLOOKUP(Table2[[#This Row],[Patron Group]],$R$10:$R$24,$S$10:$S$24)</f>
        <v>Undergraduate</v>
      </c>
      <c r="E4839" s="1" t="d">
        <v>2023-03-28</v>
      </c>
      <c r="F4839" t="s">
        <v>1891</v>
      </c>
      <c r="G4839" t="s">
        <v>2263</v>
      </c>
      <c r="H4839" t="str">
        <f>_xlfn.XLOOKUP(Table2[[#This Row],[Unique BarCode]],$N$10:$N$37,$O$10:$O$37)</f>
        <v>HP Laptop</v>
      </c>
      <c r="I4839" t="str">
        <f>_xlfn.XLOOKUP(Table2[[#This Row],[Unique BarCode]],$N$10:$N$37,$P$10:$P$37)</f>
        <v>Device</v>
      </c>
      <c r="J4839" t="s">
        <v>8</v>
      </c>
      <c r="K4839" t="s">
        <v>1076</v>
      </c>
      <c r="L4839">
        <v>1</v>
      </c>
    </row>
    <row r="4840" spans="1:12" x14ac:dyDescent="0.2">
      <c r="A4840" s="1" t="d">
        <v>2023-03-14</v>
      </c>
      <c r="B4840" s="45">
        <v>9403839290006530</v>
      </c>
      <c r="C4840" t="s">
        <v>77</v>
      </c>
      <c r="D4840" t="str">
        <f>_xlfn.XLOOKUP(Table2[[#This Row],[Patron Group]],$R$10:$R$24,$S$10:$S$24)</f>
        <v>Undergraduate</v>
      </c>
      <c r="E4840" s="1" t="d">
        <v>2023-03-28</v>
      </c>
      <c r="F4840" t="s">
        <v>1766</v>
      </c>
      <c r="G4840" t="s">
        <v>2275</v>
      </c>
      <c r="H4840" t="str">
        <f>_xlfn.XLOOKUP(Table2[[#This Row],[Unique BarCode]],$N$10:$N$37,$O$10:$O$37)</f>
        <v>iPad</v>
      </c>
      <c r="I4840" t="str">
        <f>_xlfn.XLOOKUP(Table2[[#This Row],[Unique BarCode]],$N$10:$N$37,$P$10:$P$37)</f>
        <v>Device</v>
      </c>
      <c r="J4840" t="s">
        <v>8</v>
      </c>
      <c r="K4840" t="s">
        <v>1767</v>
      </c>
      <c r="L4840">
        <v>1</v>
      </c>
    </row>
    <row r="4841" spans="1:12" x14ac:dyDescent="0.2">
      <c r="A4841" s="1" t="d">
        <v>2023-03-14</v>
      </c>
      <c r="B4841" s="45">
        <v>9405486510006530</v>
      </c>
      <c r="C4841" t="s">
        <v>20</v>
      </c>
      <c r="D4841" t="str">
        <f>_xlfn.XLOOKUP(Table2[[#This Row],[Patron Group]],$R$10:$R$24,$S$10:$S$24)</f>
        <v>Graduate</v>
      </c>
      <c r="E4841" s="1" t="d">
        <v>2023-03-28</v>
      </c>
      <c r="F4841" t="s">
        <v>2152</v>
      </c>
      <c r="G4841" t="s">
        <v>2275</v>
      </c>
      <c r="H4841" t="str">
        <f>_xlfn.XLOOKUP(Table2[[#This Row],[Unique BarCode]],$N$10:$N$37,$O$10:$O$37)</f>
        <v>iPad</v>
      </c>
      <c r="I4841" t="str">
        <f>_xlfn.XLOOKUP(Table2[[#This Row],[Unique BarCode]],$N$10:$N$37,$P$10:$P$37)</f>
        <v>Device</v>
      </c>
      <c r="J4841" t="s">
        <v>8</v>
      </c>
      <c r="K4841" t="s">
        <v>2153</v>
      </c>
      <c r="L4841">
        <v>1</v>
      </c>
    </row>
    <row r="4842" spans="1:12" x14ac:dyDescent="0.2">
      <c r="A4842" s="1" t="d">
        <v>2023-03-15</v>
      </c>
      <c r="B4842" s="45">
        <v>-1</v>
      </c>
      <c r="C4842" t="s">
        <v>15</v>
      </c>
      <c r="D4842" t="str">
        <f>_xlfn.XLOOKUP(Table2[[#This Row],[Patron Group]],$R$10:$R$24,$S$10:$S$24)</f>
        <v>Academic</v>
      </c>
      <c r="E4842" s="1" t="d">
        <v>2023-03-15</v>
      </c>
      <c r="F4842" t="s">
        <v>1493</v>
      </c>
      <c r="G4842" t="s">
        <v>2266</v>
      </c>
      <c r="H4842" t="str">
        <f>_xlfn.XLOOKUP(Table2[[#This Row],[Unique BarCode]],$N$10:$N$37,$O$10:$O$37)</f>
        <v>Headphones</v>
      </c>
      <c r="I4842" t="str">
        <f>_xlfn.XLOOKUP(Table2[[#This Row],[Unique BarCode]],$N$10:$N$37,$P$10:$P$37)</f>
        <v>Accessory</v>
      </c>
      <c r="J4842" t="s">
        <v>13</v>
      </c>
      <c r="K4842" t="s">
        <v>1494</v>
      </c>
      <c r="L4842">
        <v>1</v>
      </c>
    </row>
    <row r="4843" spans="1:12" x14ac:dyDescent="0.2">
      <c r="A4843" s="1" t="d">
        <v>2023-03-15</v>
      </c>
      <c r="B4843" s="45">
        <v>-1</v>
      </c>
      <c r="C4843" t="s">
        <v>15</v>
      </c>
      <c r="D4843" t="str">
        <f>_xlfn.XLOOKUP(Table2[[#This Row],[Patron Group]],$R$10:$R$24,$S$10:$S$24)</f>
        <v>Academic</v>
      </c>
      <c r="E4843" s="1" t="d">
        <v>2023-03-23</v>
      </c>
      <c r="F4843" t="s">
        <v>1303</v>
      </c>
      <c r="G4843" t="s">
        <v>2273</v>
      </c>
      <c r="H4843" t="str">
        <f>_xlfn.XLOOKUP(Table2[[#This Row],[Unique BarCode]],$N$10:$N$37,$O$10:$O$37)</f>
        <v>ChromeBook</v>
      </c>
      <c r="I4843" t="str">
        <f>_xlfn.XLOOKUP(Table2[[#This Row],[Unique BarCode]],$N$10:$N$37,$P$10:$P$37)</f>
        <v>Device</v>
      </c>
      <c r="J4843" t="s">
        <v>13</v>
      </c>
      <c r="K4843" t="s">
        <v>1304</v>
      </c>
      <c r="L4843">
        <v>1</v>
      </c>
    </row>
    <row r="4844" spans="1:12" x14ac:dyDescent="0.2">
      <c r="A4844" s="1" t="d">
        <v>2023-03-15</v>
      </c>
      <c r="B4844" s="45">
        <v>-1</v>
      </c>
      <c r="C4844" t="s">
        <v>20</v>
      </c>
      <c r="D4844" t="str">
        <f>_xlfn.XLOOKUP(Table2[[#This Row],[Patron Group]],$R$10:$R$24,$S$10:$S$24)</f>
        <v>Graduate</v>
      </c>
      <c r="E4844" s="1" t="d">
        <v>2023-03-15</v>
      </c>
      <c r="F4844" t="s">
        <v>1775</v>
      </c>
      <c r="G4844" t="s">
        <v>2266</v>
      </c>
      <c r="H4844" t="str">
        <f>_xlfn.XLOOKUP(Table2[[#This Row],[Unique BarCode]],$N$10:$N$37,$O$10:$O$37)</f>
        <v>Headphones</v>
      </c>
      <c r="I4844" t="str">
        <f>_xlfn.XLOOKUP(Table2[[#This Row],[Unique BarCode]],$N$10:$N$37,$P$10:$P$37)</f>
        <v>Accessory</v>
      </c>
      <c r="J4844" t="s">
        <v>49</v>
      </c>
      <c r="K4844" t="s">
        <v>1776</v>
      </c>
      <c r="L4844">
        <v>1</v>
      </c>
    </row>
    <row r="4845" spans="1:12" x14ac:dyDescent="0.2">
      <c r="A4845" s="1" t="d">
        <v>2023-03-15</v>
      </c>
      <c r="B4845" s="45">
        <v>-1</v>
      </c>
      <c r="C4845" t="s">
        <v>20</v>
      </c>
      <c r="D4845" t="str">
        <f>_xlfn.XLOOKUP(Table2[[#This Row],[Patron Group]],$R$10:$R$24,$S$10:$S$24)</f>
        <v>Graduate</v>
      </c>
      <c r="E4845" s="1" t="d">
        <v>2023-03-15</v>
      </c>
      <c r="F4845" t="s">
        <v>435</v>
      </c>
      <c r="G4845" t="s">
        <v>2266</v>
      </c>
      <c r="H4845" t="str">
        <f>_xlfn.XLOOKUP(Table2[[#This Row],[Unique BarCode]],$N$10:$N$37,$O$10:$O$37)</f>
        <v>Headphones</v>
      </c>
      <c r="I4845" t="str">
        <f>_xlfn.XLOOKUP(Table2[[#This Row],[Unique BarCode]],$N$10:$N$37,$P$10:$P$37)</f>
        <v>Accessory</v>
      </c>
      <c r="J4845" t="s">
        <v>8</v>
      </c>
      <c r="L4845">
        <v>1</v>
      </c>
    </row>
    <row r="4846" spans="1:12" x14ac:dyDescent="0.2">
      <c r="A4846" s="1" t="d">
        <v>2023-03-15</v>
      </c>
      <c r="B4846" s="45">
        <v>-1</v>
      </c>
      <c r="C4846" t="s">
        <v>20</v>
      </c>
      <c r="D4846" t="str">
        <f>_xlfn.XLOOKUP(Table2[[#This Row],[Patron Group]],$R$10:$R$24,$S$10:$S$24)</f>
        <v>Graduate</v>
      </c>
      <c r="E4846" s="1" t="d">
        <v>2023-03-15</v>
      </c>
      <c r="F4846" t="s">
        <v>1039</v>
      </c>
      <c r="G4846" t="s">
        <v>2282</v>
      </c>
      <c r="H4846" t="str">
        <f>_xlfn.XLOOKUP(Table2[[#This Row],[Unique BarCode]],$N$10:$N$37,$O$10:$O$37)</f>
        <v>HPUSBC</v>
      </c>
      <c r="I4846" t="str">
        <f>_xlfn.XLOOKUP(Table2[[#This Row],[Unique BarCode]],$N$10:$N$37,$P$10:$P$37)</f>
        <v>Charger</v>
      </c>
      <c r="J4846" t="s">
        <v>49</v>
      </c>
      <c r="K4846" t="s">
        <v>1040</v>
      </c>
      <c r="L4846">
        <v>1</v>
      </c>
    </row>
    <row r="4847" spans="1:12" x14ac:dyDescent="0.2">
      <c r="A4847" s="1" t="d">
        <v>2023-03-15</v>
      </c>
      <c r="B4847" s="45">
        <v>-1</v>
      </c>
      <c r="C4847" t="s">
        <v>20</v>
      </c>
      <c r="D4847" t="str">
        <f>_xlfn.XLOOKUP(Table2[[#This Row],[Patron Group]],$R$10:$R$24,$S$10:$S$24)</f>
        <v>Graduate</v>
      </c>
      <c r="E4847" s="1" t="d">
        <v>2023-03-15</v>
      </c>
      <c r="F4847" t="s">
        <v>458</v>
      </c>
      <c r="G4847" t="s">
        <v>2282</v>
      </c>
      <c r="H4847" t="str">
        <f>_xlfn.XLOOKUP(Table2[[#This Row],[Unique BarCode]],$N$10:$N$37,$O$10:$O$37)</f>
        <v>HPUSBC</v>
      </c>
      <c r="I4847" t="str">
        <f>_xlfn.XLOOKUP(Table2[[#This Row],[Unique BarCode]],$N$10:$N$37,$P$10:$P$37)</f>
        <v>Charger</v>
      </c>
      <c r="J4847" t="s">
        <v>49</v>
      </c>
      <c r="L4847">
        <v>1</v>
      </c>
    </row>
    <row r="4848" spans="1:12" x14ac:dyDescent="0.2">
      <c r="A4848" s="1" t="d">
        <v>2023-03-15</v>
      </c>
      <c r="B4848" s="45">
        <v>-1</v>
      </c>
      <c r="C4848" t="s">
        <v>20</v>
      </c>
      <c r="D4848" t="str">
        <f>_xlfn.XLOOKUP(Table2[[#This Row],[Patron Group]],$R$10:$R$24,$S$10:$S$24)</f>
        <v>Graduate</v>
      </c>
      <c r="E4848" s="1" t="d">
        <v>2023-03-15</v>
      </c>
      <c r="F4848" t="s">
        <v>1860</v>
      </c>
      <c r="G4848" t="s">
        <v>2282</v>
      </c>
      <c r="H4848" t="str">
        <f>_xlfn.XLOOKUP(Table2[[#This Row],[Unique BarCode]],$N$10:$N$37,$O$10:$O$37)</f>
        <v>HPUSBC</v>
      </c>
      <c r="I4848" t="str">
        <f>_xlfn.XLOOKUP(Table2[[#This Row],[Unique BarCode]],$N$10:$N$37,$P$10:$P$37)</f>
        <v>Charger</v>
      </c>
      <c r="J4848" t="s">
        <v>49</v>
      </c>
      <c r="L4848">
        <v>1</v>
      </c>
    </row>
    <row r="4849" spans="1:12" x14ac:dyDescent="0.2">
      <c r="A4849" s="1" t="d">
        <v>2023-03-15</v>
      </c>
      <c r="B4849" s="45">
        <v>-1</v>
      </c>
      <c r="C4849" t="s">
        <v>20</v>
      </c>
      <c r="D4849" t="str">
        <f>_xlfn.XLOOKUP(Table2[[#This Row],[Patron Group]],$R$10:$R$24,$S$10:$S$24)</f>
        <v>Graduate</v>
      </c>
      <c r="E4849" s="1" t="d">
        <v>2023-03-15</v>
      </c>
      <c r="F4849" t="s">
        <v>687</v>
      </c>
      <c r="G4849" t="s">
        <v>2282</v>
      </c>
      <c r="H4849" t="str">
        <f>_xlfn.XLOOKUP(Table2[[#This Row],[Unique BarCode]],$N$10:$N$37,$O$10:$O$37)</f>
        <v>HPUSBC</v>
      </c>
      <c r="I4849" t="str">
        <f>_xlfn.XLOOKUP(Table2[[#This Row],[Unique BarCode]],$N$10:$N$37,$P$10:$P$37)</f>
        <v>Charger</v>
      </c>
      <c r="J4849" t="s">
        <v>49</v>
      </c>
      <c r="L4849">
        <v>1</v>
      </c>
    </row>
    <row r="4850" spans="1:12" x14ac:dyDescent="0.2">
      <c r="A4850" s="1" t="d">
        <v>2023-03-15</v>
      </c>
      <c r="B4850" s="45">
        <v>-1</v>
      </c>
      <c r="C4850" t="s">
        <v>20</v>
      </c>
      <c r="D4850" t="str">
        <f>_xlfn.XLOOKUP(Table2[[#This Row],[Patron Group]],$R$10:$R$24,$S$10:$S$24)</f>
        <v>Graduate</v>
      </c>
      <c r="E4850" s="1" t="d">
        <v>2023-03-15</v>
      </c>
      <c r="F4850" t="s">
        <v>1314</v>
      </c>
      <c r="G4850" t="s">
        <v>2265</v>
      </c>
      <c r="H4850" t="str">
        <f>_xlfn.XLOOKUP(Table2[[#This Row],[Unique BarCode]],$N$10:$N$37,$O$10:$O$37)</f>
        <v>IPHONE</v>
      </c>
      <c r="I4850" t="str">
        <f>_xlfn.XLOOKUP(Table2[[#This Row],[Unique BarCode]],$N$10:$N$37,$P$10:$P$37)</f>
        <v>Charger</v>
      </c>
      <c r="J4850" t="s">
        <v>8</v>
      </c>
      <c r="K4850" t="s">
        <v>1315</v>
      </c>
      <c r="L4850">
        <v>1</v>
      </c>
    </row>
    <row r="4851" spans="1:12" x14ac:dyDescent="0.2">
      <c r="A4851" s="1" t="d">
        <v>2023-03-15</v>
      </c>
      <c r="B4851" s="45">
        <v>-1</v>
      </c>
      <c r="C4851" t="s">
        <v>20</v>
      </c>
      <c r="D4851" t="str">
        <f>_xlfn.XLOOKUP(Table2[[#This Row],[Patron Group]],$R$10:$R$24,$S$10:$S$24)</f>
        <v>Graduate</v>
      </c>
      <c r="E4851" s="1" t="d">
        <v>2023-03-15</v>
      </c>
      <c r="F4851" t="s">
        <v>839</v>
      </c>
      <c r="G4851" t="s">
        <v>2265</v>
      </c>
      <c r="H4851" t="str">
        <f>_xlfn.XLOOKUP(Table2[[#This Row],[Unique BarCode]],$N$10:$N$37,$O$10:$O$37)</f>
        <v>IPHONE</v>
      </c>
      <c r="I4851" t="str">
        <f>_xlfn.XLOOKUP(Table2[[#This Row],[Unique BarCode]],$N$10:$N$37,$P$10:$P$37)</f>
        <v>Charger</v>
      </c>
      <c r="J4851" t="s">
        <v>8</v>
      </c>
      <c r="K4851" t="s">
        <v>840</v>
      </c>
      <c r="L4851">
        <v>1</v>
      </c>
    </row>
    <row r="4852" spans="1:12" x14ac:dyDescent="0.2">
      <c r="A4852" s="1" t="d">
        <v>2023-03-15</v>
      </c>
      <c r="B4852" s="45">
        <v>-1</v>
      </c>
      <c r="C4852" t="s">
        <v>20</v>
      </c>
      <c r="D4852" t="str">
        <f>_xlfn.XLOOKUP(Table2[[#This Row],[Patron Group]],$R$10:$R$24,$S$10:$S$24)</f>
        <v>Graduate</v>
      </c>
      <c r="E4852" s="1" t="d">
        <v>2023-03-15</v>
      </c>
      <c r="F4852" t="s">
        <v>29</v>
      </c>
      <c r="G4852" t="s">
        <v>2265</v>
      </c>
      <c r="H4852" t="str">
        <f>_xlfn.XLOOKUP(Table2[[#This Row],[Unique BarCode]],$N$10:$N$37,$O$10:$O$37)</f>
        <v>IPHONE</v>
      </c>
      <c r="I4852" t="str">
        <f>_xlfn.XLOOKUP(Table2[[#This Row],[Unique BarCode]],$N$10:$N$37,$P$10:$P$37)</f>
        <v>Charger</v>
      </c>
      <c r="J4852" t="s">
        <v>8</v>
      </c>
      <c r="K4852" t="s">
        <v>30</v>
      </c>
      <c r="L4852">
        <v>1</v>
      </c>
    </row>
    <row r="4853" spans="1:12" x14ac:dyDescent="0.2">
      <c r="A4853" s="1" t="d">
        <v>2023-03-15</v>
      </c>
      <c r="B4853" s="45">
        <v>-1</v>
      </c>
      <c r="C4853" t="s">
        <v>20</v>
      </c>
      <c r="D4853" t="str">
        <f>_xlfn.XLOOKUP(Table2[[#This Row],[Patron Group]],$R$10:$R$24,$S$10:$S$24)</f>
        <v>Graduate</v>
      </c>
      <c r="E4853" s="1" t="d">
        <v>2023-03-15</v>
      </c>
      <c r="F4853" t="s">
        <v>12</v>
      </c>
      <c r="G4853" t="s">
        <v>2265</v>
      </c>
      <c r="H4853" t="str">
        <f>_xlfn.XLOOKUP(Table2[[#This Row],[Unique BarCode]],$N$10:$N$37,$O$10:$O$37)</f>
        <v>IPHONE</v>
      </c>
      <c r="I4853" t="str">
        <f>_xlfn.XLOOKUP(Table2[[#This Row],[Unique BarCode]],$N$10:$N$37,$P$10:$P$37)</f>
        <v>Charger</v>
      </c>
      <c r="J4853" t="s">
        <v>13</v>
      </c>
      <c r="K4853" t="s">
        <v>14</v>
      </c>
      <c r="L4853">
        <v>1</v>
      </c>
    </row>
    <row r="4854" spans="1:12" x14ac:dyDescent="0.2">
      <c r="A4854" s="1" t="d">
        <v>2023-03-15</v>
      </c>
      <c r="B4854" s="45">
        <v>-1</v>
      </c>
      <c r="C4854" t="s">
        <v>20</v>
      </c>
      <c r="D4854" t="str">
        <f>_xlfn.XLOOKUP(Table2[[#This Row],[Patron Group]],$R$10:$R$24,$S$10:$S$24)</f>
        <v>Graduate</v>
      </c>
      <c r="E4854" s="1" t="d">
        <v>2023-03-15</v>
      </c>
      <c r="F4854" t="s">
        <v>88</v>
      </c>
      <c r="G4854" t="s">
        <v>2265</v>
      </c>
      <c r="H4854" t="str">
        <f>_xlfn.XLOOKUP(Table2[[#This Row],[Unique BarCode]],$N$10:$N$37,$O$10:$O$37)</f>
        <v>IPHONE</v>
      </c>
      <c r="I4854" t="str">
        <f>_xlfn.XLOOKUP(Table2[[#This Row],[Unique BarCode]],$N$10:$N$37,$P$10:$P$37)</f>
        <v>Charger</v>
      </c>
      <c r="J4854" t="s">
        <v>8</v>
      </c>
      <c r="L4854">
        <v>1</v>
      </c>
    </row>
    <row r="4855" spans="1:12" x14ac:dyDescent="0.2">
      <c r="A4855" s="1" t="d">
        <v>2023-03-15</v>
      </c>
      <c r="B4855" s="45">
        <v>-1</v>
      </c>
      <c r="C4855" t="s">
        <v>20</v>
      </c>
      <c r="D4855" t="str">
        <f>_xlfn.XLOOKUP(Table2[[#This Row],[Patron Group]],$R$10:$R$24,$S$10:$S$24)</f>
        <v>Graduate</v>
      </c>
      <c r="E4855" s="1" t="d">
        <v>2023-03-15</v>
      </c>
      <c r="F4855" t="s">
        <v>1157</v>
      </c>
      <c r="G4855" t="s">
        <v>2268</v>
      </c>
      <c r="H4855" t="str">
        <f>_xlfn.XLOOKUP(Table2[[#This Row],[Unique BarCode]],$N$10:$N$37,$O$10:$O$37)</f>
        <v>MACCHRG</v>
      </c>
      <c r="I4855" t="str">
        <f>_xlfn.XLOOKUP(Table2[[#This Row],[Unique BarCode]],$N$10:$N$37,$P$10:$P$37)</f>
        <v>Charger</v>
      </c>
      <c r="J4855" t="s">
        <v>8</v>
      </c>
      <c r="K4855" t="s">
        <v>1158</v>
      </c>
      <c r="L4855">
        <v>1</v>
      </c>
    </row>
    <row r="4856" spans="1:12" x14ac:dyDescent="0.2">
      <c r="A4856" s="1" t="d">
        <v>2023-03-15</v>
      </c>
      <c r="B4856" s="45">
        <v>-1</v>
      </c>
      <c r="C4856" t="s">
        <v>20</v>
      </c>
      <c r="D4856" t="str">
        <f>_xlfn.XLOOKUP(Table2[[#This Row],[Patron Group]],$R$10:$R$24,$S$10:$S$24)</f>
        <v>Graduate</v>
      </c>
      <c r="E4856" s="1" t="d">
        <v>2023-03-15</v>
      </c>
      <c r="F4856" t="s">
        <v>813</v>
      </c>
      <c r="G4856" t="s">
        <v>2268</v>
      </c>
      <c r="H4856" t="str">
        <f>_xlfn.XLOOKUP(Table2[[#This Row],[Unique BarCode]],$N$10:$N$37,$O$10:$O$37)</f>
        <v>MACCHRG</v>
      </c>
      <c r="I4856" t="str">
        <f>_xlfn.XLOOKUP(Table2[[#This Row],[Unique BarCode]],$N$10:$N$37,$P$10:$P$37)</f>
        <v>Charger</v>
      </c>
      <c r="J4856" t="s">
        <v>13</v>
      </c>
      <c r="K4856" t="s">
        <v>814</v>
      </c>
      <c r="L4856">
        <v>1</v>
      </c>
    </row>
    <row r="4857" spans="1:12" x14ac:dyDescent="0.2">
      <c r="A4857" s="1" t="d">
        <v>2023-03-15</v>
      </c>
      <c r="B4857" s="45">
        <v>-1</v>
      </c>
      <c r="C4857" t="s">
        <v>20</v>
      </c>
      <c r="D4857" t="str">
        <f>_xlfn.XLOOKUP(Table2[[#This Row],[Patron Group]],$R$10:$R$24,$S$10:$S$24)</f>
        <v>Graduate</v>
      </c>
      <c r="E4857" s="1" t="d">
        <v>2023-03-15</v>
      </c>
      <c r="F4857" t="s">
        <v>1631</v>
      </c>
      <c r="G4857" t="s">
        <v>2296</v>
      </c>
      <c r="H4857" t="str">
        <f>_xlfn.XLOOKUP(Table2[[#This Row],[Unique BarCode]],$N$10:$N$37,$O$10:$O$37)</f>
        <v>MACUSBC</v>
      </c>
      <c r="I4857" t="str">
        <f>_xlfn.XLOOKUP(Table2[[#This Row],[Unique BarCode]],$N$10:$N$37,$P$10:$P$37)</f>
        <v>Charger</v>
      </c>
      <c r="J4857" t="s">
        <v>8</v>
      </c>
      <c r="K4857" t="s">
        <v>277</v>
      </c>
      <c r="L4857">
        <v>1</v>
      </c>
    </row>
    <row r="4858" spans="1:12" x14ac:dyDescent="0.2">
      <c r="A4858" s="1" t="d">
        <v>2023-03-15</v>
      </c>
      <c r="B4858" s="45">
        <v>-1</v>
      </c>
      <c r="C4858" t="s">
        <v>20</v>
      </c>
      <c r="D4858" t="str">
        <f>_xlfn.XLOOKUP(Table2[[#This Row],[Patron Group]],$R$10:$R$24,$S$10:$S$24)</f>
        <v>Graduate</v>
      </c>
      <c r="E4858" s="1" t="d">
        <v>2023-03-15</v>
      </c>
      <c r="F4858" t="s">
        <v>1651</v>
      </c>
      <c r="G4858" t="s">
        <v>2296</v>
      </c>
      <c r="H4858" t="str">
        <f>_xlfn.XLOOKUP(Table2[[#This Row],[Unique BarCode]],$N$10:$N$37,$O$10:$O$37)</f>
        <v>MACUSBC</v>
      </c>
      <c r="I4858" t="str">
        <f>_xlfn.XLOOKUP(Table2[[#This Row],[Unique BarCode]],$N$10:$N$37,$P$10:$P$37)</f>
        <v>Charger</v>
      </c>
      <c r="J4858" t="s">
        <v>8</v>
      </c>
      <c r="K4858" t="s">
        <v>92</v>
      </c>
      <c r="L4858">
        <v>1</v>
      </c>
    </row>
    <row r="4859" spans="1:12" x14ac:dyDescent="0.2">
      <c r="A4859" s="1" t="d">
        <v>2023-03-15</v>
      </c>
      <c r="B4859" s="45">
        <v>-1</v>
      </c>
      <c r="C4859" t="s">
        <v>20</v>
      </c>
      <c r="D4859" t="str">
        <f>_xlfn.XLOOKUP(Table2[[#This Row],[Patron Group]],$R$10:$R$24,$S$10:$S$24)</f>
        <v>Graduate</v>
      </c>
      <c r="E4859" s="1" t="d">
        <v>2023-03-15</v>
      </c>
      <c r="F4859" t="s">
        <v>1633</v>
      </c>
      <c r="G4859" t="s">
        <v>2296</v>
      </c>
      <c r="H4859" t="str">
        <f>_xlfn.XLOOKUP(Table2[[#This Row],[Unique BarCode]],$N$10:$N$37,$O$10:$O$37)</f>
        <v>MACUSBC</v>
      </c>
      <c r="I4859" t="str">
        <f>_xlfn.XLOOKUP(Table2[[#This Row],[Unique BarCode]],$N$10:$N$37,$P$10:$P$37)</f>
        <v>Charger</v>
      </c>
      <c r="J4859" t="s">
        <v>8</v>
      </c>
      <c r="K4859" t="s">
        <v>844</v>
      </c>
      <c r="L4859">
        <v>1</v>
      </c>
    </row>
    <row r="4860" spans="1:12" x14ac:dyDescent="0.2">
      <c r="A4860" s="1" t="d">
        <v>2023-03-15</v>
      </c>
      <c r="B4860" s="45">
        <v>-1</v>
      </c>
      <c r="C4860" t="s">
        <v>20</v>
      </c>
      <c r="D4860" t="str">
        <f>_xlfn.XLOOKUP(Table2[[#This Row],[Patron Group]],$R$10:$R$24,$S$10:$S$24)</f>
        <v>Graduate</v>
      </c>
      <c r="E4860" s="1" t="d">
        <v>2023-03-15</v>
      </c>
      <c r="F4860" t="s">
        <v>1634</v>
      </c>
      <c r="G4860" t="s">
        <v>2296</v>
      </c>
      <c r="H4860" t="str">
        <f>_xlfn.XLOOKUP(Table2[[#This Row],[Unique BarCode]],$N$10:$N$37,$O$10:$O$37)</f>
        <v>MACUSBC</v>
      </c>
      <c r="I4860" t="str">
        <f>_xlfn.XLOOKUP(Table2[[#This Row],[Unique BarCode]],$N$10:$N$37,$P$10:$P$37)</f>
        <v>Charger</v>
      </c>
      <c r="J4860" t="s">
        <v>8</v>
      </c>
      <c r="K4860" t="s">
        <v>38</v>
      </c>
      <c r="L4860">
        <v>1</v>
      </c>
    </row>
    <row r="4861" spans="1:12" x14ac:dyDescent="0.2">
      <c r="A4861" s="1" t="d">
        <v>2023-03-15</v>
      </c>
      <c r="B4861" s="45">
        <v>-1</v>
      </c>
      <c r="C4861" t="s">
        <v>20</v>
      </c>
      <c r="D4861" t="str">
        <f>_xlfn.XLOOKUP(Table2[[#This Row],[Patron Group]],$R$10:$R$24,$S$10:$S$24)</f>
        <v>Graduate</v>
      </c>
      <c r="E4861" s="1" t="d">
        <v>2023-03-15</v>
      </c>
      <c r="F4861" t="s">
        <v>2158</v>
      </c>
      <c r="G4861" t="s">
        <v>2271</v>
      </c>
      <c r="H4861" t="str">
        <f>_xlfn.XLOOKUP(Table2[[#This Row],[Unique BarCode]],$N$10:$N$37,$O$10:$O$37)</f>
        <v>OMNI</v>
      </c>
      <c r="I4861" t="str">
        <f>_xlfn.XLOOKUP(Table2[[#This Row],[Unique BarCode]],$N$10:$N$37,$P$10:$P$37)</f>
        <v>Charger</v>
      </c>
      <c r="J4861" t="s">
        <v>13</v>
      </c>
      <c r="K4861" t="s">
        <v>2159</v>
      </c>
      <c r="L4861">
        <v>1</v>
      </c>
    </row>
    <row r="4862" spans="1:12" x14ac:dyDescent="0.2">
      <c r="A4862" s="1" t="d">
        <v>2023-03-15</v>
      </c>
      <c r="B4862" s="45">
        <v>-1</v>
      </c>
      <c r="C4862" t="s">
        <v>20</v>
      </c>
      <c r="D4862" t="str">
        <f>_xlfn.XLOOKUP(Table2[[#This Row],[Patron Group]],$R$10:$R$24,$S$10:$S$24)</f>
        <v>Graduate</v>
      </c>
      <c r="E4862" s="1" t="d">
        <v>2023-03-15</v>
      </c>
      <c r="F4862" t="s">
        <v>1035</v>
      </c>
      <c r="G4862" t="s">
        <v>2271</v>
      </c>
      <c r="H4862" t="str">
        <f>_xlfn.XLOOKUP(Table2[[#This Row],[Unique BarCode]],$N$10:$N$37,$O$10:$O$37)</f>
        <v>OMNI</v>
      </c>
      <c r="I4862" t="str">
        <f>_xlfn.XLOOKUP(Table2[[#This Row],[Unique BarCode]],$N$10:$N$37,$P$10:$P$37)</f>
        <v>Charger</v>
      </c>
      <c r="J4862" t="s">
        <v>49</v>
      </c>
      <c r="K4862" t="s">
        <v>1036</v>
      </c>
      <c r="L4862">
        <v>1</v>
      </c>
    </row>
    <row r="4863" spans="1:12" x14ac:dyDescent="0.2">
      <c r="A4863" s="1" t="d">
        <v>2023-03-15</v>
      </c>
      <c r="B4863" s="45">
        <v>-1</v>
      </c>
      <c r="C4863" t="s">
        <v>20</v>
      </c>
      <c r="D4863" t="str">
        <f>_xlfn.XLOOKUP(Table2[[#This Row],[Patron Group]],$R$10:$R$24,$S$10:$S$24)</f>
        <v>Graduate</v>
      </c>
      <c r="E4863" s="1" t="d">
        <v>2023-03-15</v>
      </c>
      <c r="F4863" t="s">
        <v>1322</v>
      </c>
      <c r="G4863" t="s">
        <v>2294</v>
      </c>
      <c r="H4863" t="str">
        <f>_xlfn.XLOOKUP(Table2[[#This Row],[Unique BarCode]],$N$10:$N$37,$O$10:$O$37)</f>
        <v>UVGA</v>
      </c>
      <c r="I4863" t="str">
        <f>_xlfn.XLOOKUP(Table2[[#This Row],[Unique BarCode]],$N$10:$N$37,$P$10:$P$37)</f>
        <v>Cable</v>
      </c>
      <c r="J4863" t="s">
        <v>8</v>
      </c>
      <c r="K4863" t="s">
        <v>1323</v>
      </c>
      <c r="L4863">
        <v>1</v>
      </c>
    </row>
    <row r="4864" spans="1:12" x14ac:dyDescent="0.2">
      <c r="A4864" s="1" t="d">
        <v>2023-03-15</v>
      </c>
      <c r="B4864" s="45">
        <v>-1</v>
      </c>
      <c r="C4864" t="s">
        <v>20</v>
      </c>
      <c r="D4864" t="str">
        <f>_xlfn.XLOOKUP(Table2[[#This Row],[Patron Group]],$R$10:$R$24,$S$10:$S$24)</f>
        <v>Graduate</v>
      </c>
      <c r="E4864" s="1" t="d">
        <v>2023-03-15</v>
      </c>
      <c r="F4864" t="s">
        <v>1183</v>
      </c>
      <c r="G4864" t="s">
        <v>2294</v>
      </c>
      <c r="H4864" t="str">
        <f>_xlfn.XLOOKUP(Table2[[#This Row],[Unique BarCode]],$N$10:$N$37,$O$10:$O$37)</f>
        <v>UVGA</v>
      </c>
      <c r="I4864" t="str">
        <f>_xlfn.XLOOKUP(Table2[[#This Row],[Unique BarCode]],$N$10:$N$37,$P$10:$P$37)</f>
        <v>Cable</v>
      </c>
      <c r="J4864" t="s">
        <v>8</v>
      </c>
      <c r="L4864">
        <v>1</v>
      </c>
    </row>
    <row r="4865" spans="1:12" x14ac:dyDescent="0.2">
      <c r="A4865" s="1" t="d">
        <v>2023-03-15</v>
      </c>
      <c r="B4865" s="45">
        <v>-1</v>
      </c>
      <c r="C4865" t="s">
        <v>20</v>
      </c>
      <c r="D4865" t="str">
        <f>_xlfn.XLOOKUP(Table2[[#This Row],[Patron Group]],$R$10:$R$24,$S$10:$S$24)</f>
        <v>Graduate</v>
      </c>
      <c r="E4865" s="1" t="d">
        <v>2023-03-15</v>
      </c>
      <c r="F4865" t="s">
        <v>1324</v>
      </c>
      <c r="G4865" t="s">
        <v>2272</v>
      </c>
      <c r="H4865" t="str">
        <f>_xlfn.XLOOKUP(Table2[[#This Row],[Unique BarCode]],$N$10:$N$37,$O$10:$O$37)</f>
        <v>WALLADPT</v>
      </c>
      <c r="I4865" t="str">
        <f>_xlfn.XLOOKUP(Table2[[#This Row],[Unique BarCode]],$N$10:$N$37,$P$10:$P$37)</f>
        <v>Charger</v>
      </c>
      <c r="J4865" t="s">
        <v>13</v>
      </c>
      <c r="K4865" t="s">
        <v>1325</v>
      </c>
      <c r="L4865">
        <v>1</v>
      </c>
    </row>
    <row r="4866" spans="1:12" x14ac:dyDescent="0.2">
      <c r="A4866" s="1" t="d">
        <v>2023-03-15</v>
      </c>
      <c r="B4866" s="45">
        <v>-1</v>
      </c>
      <c r="C4866" t="s">
        <v>20</v>
      </c>
      <c r="D4866" t="str">
        <f>_xlfn.XLOOKUP(Table2[[#This Row],[Patron Group]],$R$10:$R$24,$S$10:$S$24)</f>
        <v>Graduate</v>
      </c>
      <c r="E4866" s="1" t="d">
        <v>2023-03-15</v>
      </c>
      <c r="F4866" t="s">
        <v>1390</v>
      </c>
      <c r="G4866" t="s">
        <v>2272</v>
      </c>
      <c r="H4866" t="str">
        <f>_xlfn.XLOOKUP(Table2[[#This Row],[Unique BarCode]],$N$10:$N$37,$O$10:$O$37)</f>
        <v>WALLADPT</v>
      </c>
      <c r="I4866" t="str">
        <f>_xlfn.XLOOKUP(Table2[[#This Row],[Unique BarCode]],$N$10:$N$37,$P$10:$P$37)</f>
        <v>Charger</v>
      </c>
      <c r="J4866" t="s">
        <v>8</v>
      </c>
      <c r="K4866" t="s">
        <v>1391</v>
      </c>
      <c r="L4866">
        <v>1</v>
      </c>
    </row>
    <row r="4867" spans="1:12" x14ac:dyDescent="0.2">
      <c r="A4867" s="1" t="d">
        <v>2023-03-15</v>
      </c>
      <c r="B4867" s="45">
        <v>-1</v>
      </c>
      <c r="C4867" t="s">
        <v>20</v>
      </c>
      <c r="D4867" t="str">
        <f>_xlfn.XLOOKUP(Table2[[#This Row],[Patron Group]],$R$10:$R$24,$S$10:$S$24)</f>
        <v>Graduate</v>
      </c>
      <c r="E4867" s="1" t="d">
        <v>2023-03-15</v>
      </c>
      <c r="F4867" t="s">
        <v>1715</v>
      </c>
      <c r="G4867" t="s">
        <v>2272</v>
      </c>
      <c r="H4867" t="str">
        <f>_xlfn.XLOOKUP(Table2[[#This Row],[Unique BarCode]],$N$10:$N$37,$O$10:$O$37)</f>
        <v>WALLADPT</v>
      </c>
      <c r="I4867" t="str">
        <f>_xlfn.XLOOKUP(Table2[[#This Row],[Unique BarCode]],$N$10:$N$37,$P$10:$P$37)</f>
        <v>Charger</v>
      </c>
      <c r="J4867" t="s">
        <v>8</v>
      </c>
      <c r="L4867">
        <v>1</v>
      </c>
    </row>
    <row r="4868" spans="1:12" x14ac:dyDescent="0.2">
      <c r="A4868" s="1" t="d">
        <v>2023-03-15</v>
      </c>
      <c r="B4868" s="45">
        <v>-1</v>
      </c>
      <c r="C4868" t="s">
        <v>20</v>
      </c>
      <c r="D4868" t="str">
        <f>_xlfn.XLOOKUP(Table2[[#This Row],[Patron Group]],$R$10:$R$24,$S$10:$S$24)</f>
        <v>Graduate</v>
      </c>
      <c r="E4868" s="1" t="d">
        <v>2023-03-15</v>
      </c>
      <c r="F4868" t="s">
        <v>560</v>
      </c>
      <c r="G4868" t="s">
        <v>2272</v>
      </c>
      <c r="H4868" t="str">
        <f>_xlfn.XLOOKUP(Table2[[#This Row],[Unique BarCode]],$N$10:$N$37,$O$10:$O$37)</f>
        <v>WALLADPT</v>
      </c>
      <c r="I4868" t="str">
        <f>_xlfn.XLOOKUP(Table2[[#This Row],[Unique BarCode]],$N$10:$N$37,$P$10:$P$37)</f>
        <v>Charger</v>
      </c>
      <c r="J4868" t="s">
        <v>8</v>
      </c>
      <c r="L4868">
        <v>1</v>
      </c>
    </row>
    <row r="4869" spans="1:12" x14ac:dyDescent="0.2">
      <c r="A4869" s="1" t="d">
        <v>2023-03-15</v>
      </c>
      <c r="B4869" s="45">
        <v>-1</v>
      </c>
      <c r="C4869" t="s">
        <v>20</v>
      </c>
      <c r="D4869" t="str">
        <f>_xlfn.XLOOKUP(Table2[[#This Row],[Patron Group]],$R$10:$R$24,$S$10:$S$24)</f>
        <v>Graduate</v>
      </c>
      <c r="E4869" s="1" t="d">
        <v>2023-03-16</v>
      </c>
      <c r="F4869" t="s">
        <v>1186</v>
      </c>
      <c r="G4869" t="s">
        <v>2265</v>
      </c>
      <c r="H4869" t="str">
        <f>_xlfn.XLOOKUP(Table2[[#This Row],[Unique BarCode]],$N$10:$N$37,$O$10:$O$37)</f>
        <v>IPHONE</v>
      </c>
      <c r="I4869" t="str">
        <f>_xlfn.XLOOKUP(Table2[[#This Row],[Unique BarCode]],$N$10:$N$37,$P$10:$P$37)</f>
        <v>Charger</v>
      </c>
      <c r="J4869" t="s">
        <v>128</v>
      </c>
      <c r="K4869" t="s">
        <v>1187</v>
      </c>
      <c r="L4869">
        <v>1</v>
      </c>
    </row>
    <row r="4870" spans="1:12" x14ac:dyDescent="0.2">
      <c r="A4870" s="1" t="d">
        <v>2023-03-15</v>
      </c>
      <c r="B4870" s="45">
        <v>-1</v>
      </c>
      <c r="C4870" t="s">
        <v>20</v>
      </c>
      <c r="D4870" t="str">
        <f>_xlfn.XLOOKUP(Table2[[#This Row],[Patron Group]],$R$10:$R$24,$S$10:$S$24)</f>
        <v>Graduate</v>
      </c>
      <c r="E4870" s="1" t="d">
        <v>2023-03-22</v>
      </c>
      <c r="F4870" t="s">
        <v>1303</v>
      </c>
      <c r="G4870" t="s">
        <v>2273</v>
      </c>
      <c r="H4870" t="str">
        <f>_xlfn.XLOOKUP(Table2[[#This Row],[Unique BarCode]],$N$10:$N$37,$O$10:$O$37)</f>
        <v>ChromeBook</v>
      </c>
      <c r="I4870" t="str">
        <f>_xlfn.XLOOKUP(Table2[[#This Row],[Unique BarCode]],$N$10:$N$37,$P$10:$P$37)</f>
        <v>Device</v>
      </c>
      <c r="J4870" t="s">
        <v>13</v>
      </c>
      <c r="K4870" t="s">
        <v>1304</v>
      </c>
      <c r="L4870">
        <v>1</v>
      </c>
    </row>
    <row r="4871" spans="1:12" x14ac:dyDescent="0.2">
      <c r="A4871" s="1" t="d">
        <v>2023-03-15</v>
      </c>
      <c r="B4871" s="45">
        <v>-1</v>
      </c>
      <c r="C4871" t="s">
        <v>20</v>
      </c>
      <c r="D4871" t="str">
        <f>_xlfn.XLOOKUP(Table2[[#This Row],[Patron Group]],$R$10:$R$24,$S$10:$S$24)</f>
        <v>Graduate</v>
      </c>
      <c r="E4871" s="1" t="d">
        <v>2023-03-22</v>
      </c>
      <c r="F4871" t="s">
        <v>48</v>
      </c>
      <c r="G4871" t="s">
        <v>2273</v>
      </c>
      <c r="H4871" t="str">
        <f>_xlfn.XLOOKUP(Table2[[#This Row],[Unique BarCode]],$N$10:$N$37,$O$10:$O$37)</f>
        <v>ChromeBook</v>
      </c>
      <c r="I4871" t="str">
        <f>_xlfn.XLOOKUP(Table2[[#This Row],[Unique BarCode]],$N$10:$N$37,$P$10:$P$37)</f>
        <v>Device</v>
      </c>
      <c r="J4871" t="s">
        <v>49</v>
      </c>
      <c r="K4871" t="s">
        <v>50</v>
      </c>
      <c r="L4871">
        <v>1</v>
      </c>
    </row>
    <row r="4872" spans="1:12" x14ac:dyDescent="0.2">
      <c r="A4872" s="1" t="d">
        <v>2023-03-15</v>
      </c>
      <c r="B4872" s="45">
        <v>-1</v>
      </c>
      <c r="C4872" t="s">
        <v>20</v>
      </c>
      <c r="D4872" t="str">
        <f>_xlfn.XLOOKUP(Table2[[#This Row],[Patron Group]],$R$10:$R$24,$S$10:$S$24)</f>
        <v>Graduate</v>
      </c>
      <c r="E4872" s="1" t="d">
        <v>2023-03-22</v>
      </c>
      <c r="F4872" t="s">
        <v>1789</v>
      </c>
      <c r="G4872" t="s">
        <v>2274</v>
      </c>
      <c r="H4872" t="str">
        <f>_xlfn.XLOOKUP(Table2[[#This Row],[Unique BarCode]],$N$10:$N$37,$O$10:$O$37)</f>
        <v>MacBook</v>
      </c>
      <c r="I4872" t="str">
        <f>_xlfn.XLOOKUP(Table2[[#This Row],[Unique BarCode]],$N$10:$N$37,$P$10:$P$37)</f>
        <v>Device</v>
      </c>
      <c r="J4872" t="s">
        <v>8</v>
      </c>
      <c r="K4872" t="s">
        <v>1789</v>
      </c>
      <c r="L4872">
        <v>1</v>
      </c>
    </row>
    <row r="4873" spans="1:12" x14ac:dyDescent="0.2">
      <c r="A4873" s="1" t="d">
        <v>2023-03-15</v>
      </c>
      <c r="B4873" s="45">
        <v>-1</v>
      </c>
      <c r="C4873" t="s">
        <v>20</v>
      </c>
      <c r="D4873" t="str">
        <f>_xlfn.XLOOKUP(Table2[[#This Row],[Patron Group]],$R$10:$R$24,$S$10:$S$24)</f>
        <v>Graduate</v>
      </c>
      <c r="E4873" s="1" t="d">
        <v>2023-03-27</v>
      </c>
      <c r="F4873" t="s">
        <v>633</v>
      </c>
      <c r="G4873" t="s">
        <v>2275</v>
      </c>
      <c r="H4873" t="str">
        <f>_xlfn.XLOOKUP(Table2[[#This Row],[Unique BarCode]],$N$10:$N$37,$O$10:$O$37)</f>
        <v>iPad</v>
      </c>
      <c r="I4873" t="str">
        <f>_xlfn.XLOOKUP(Table2[[#This Row],[Unique BarCode]],$N$10:$N$37,$P$10:$P$37)</f>
        <v>Device</v>
      </c>
      <c r="J4873" t="s">
        <v>8</v>
      </c>
      <c r="L4873">
        <v>1</v>
      </c>
    </row>
    <row r="4874" spans="1:12" x14ac:dyDescent="0.2">
      <c r="A4874" s="1" t="d">
        <v>2023-03-15</v>
      </c>
      <c r="B4874" s="45">
        <v>-1</v>
      </c>
      <c r="C4874" t="s">
        <v>74</v>
      </c>
      <c r="D4874" t="str">
        <f>_xlfn.XLOOKUP(Table2[[#This Row],[Patron Group]],$R$10:$R$24,$S$10:$S$24)</f>
        <v>Staff</v>
      </c>
      <c r="E4874" s="1" t="d">
        <v>2023-03-15</v>
      </c>
      <c r="F4874" t="s">
        <v>429</v>
      </c>
      <c r="G4874" t="s">
        <v>2281</v>
      </c>
      <c r="H4874" t="str">
        <f>_xlfn.XLOOKUP(Table2[[#This Row],[Unique BarCode]],$N$10:$N$37,$O$10:$O$37)</f>
        <v>HDMIC</v>
      </c>
      <c r="I4874" t="str">
        <f>_xlfn.XLOOKUP(Table2[[#This Row],[Unique BarCode]],$N$10:$N$37,$P$10:$P$37)</f>
        <v>Cable</v>
      </c>
      <c r="J4874" t="s">
        <v>13</v>
      </c>
      <c r="K4874" t="s">
        <v>430</v>
      </c>
      <c r="L4874">
        <v>1</v>
      </c>
    </row>
    <row r="4875" spans="1:12" x14ac:dyDescent="0.2">
      <c r="A4875" s="1" t="d">
        <v>2023-03-15</v>
      </c>
      <c r="B4875" s="45">
        <v>-1</v>
      </c>
      <c r="C4875" t="s">
        <v>74</v>
      </c>
      <c r="D4875" t="str">
        <f>_xlfn.XLOOKUP(Table2[[#This Row],[Patron Group]],$R$10:$R$24,$S$10:$S$24)</f>
        <v>Staff</v>
      </c>
      <c r="E4875" s="1" t="d">
        <v>2023-03-22</v>
      </c>
      <c r="F4875" t="s">
        <v>593</v>
      </c>
      <c r="G4875" t="s">
        <v>2273</v>
      </c>
      <c r="H4875" t="str">
        <f>_xlfn.XLOOKUP(Table2[[#This Row],[Unique BarCode]],$N$10:$N$37,$O$10:$O$37)</f>
        <v>ChromeBook</v>
      </c>
      <c r="I4875" t="str">
        <f>_xlfn.XLOOKUP(Table2[[#This Row],[Unique BarCode]],$N$10:$N$37,$P$10:$P$37)</f>
        <v>Device</v>
      </c>
      <c r="J4875" t="s">
        <v>49</v>
      </c>
      <c r="K4875" t="s">
        <v>594</v>
      </c>
      <c r="L4875">
        <v>1</v>
      </c>
    </row>
    <row r="4876" spans="1:12" x14ac:dyDescent="0.2">
      <c r="A4876" s="1" t="d">
        <v>2023-03-15</v>
      </c>
      <c r="B4876" s="45">
        <v>-1</v>
      </c>
      <c r="C4876" t="s">
        <v>74</v>
      </c>
      <c r="D4876" t="str">
        <f>_xlfn.XLOOKUP(Table2[[#This Row],[Patron Group]],$R$10:$R$24,$S$10:$S$24)</f>
        <v>Staff</v>
      </c>
      <c r="E4876" s="1" t="d">
        <v>2023-03-22</v>
      </c>
      <c r="F4876" t="s">
        <v>881</v>
      </c>
      <c r="G4876" t="s">
        <v>2273</v>
      </c>
      <c r="H4876" t="str">
        <f>_xlfn.XLOOKUP(Table2[[#This Row],[Unique BarCode]],$N$10:$N$37,$O$10:$O$37)</f>
        <v>ChromeBook</v>
      </c>
      <c r="I4876" t="str">
        <f>_xlfn.XLOOKUP(Table2[[#This Row],[Unique BarCode]],$N$10:$N$37,$P$10:$P$37)</f>
        <v>Device</v>
      </c>
      <c r="J4876" t="s">
        <v>8</v>
      </c>
      <c r="K4876" t="s">
        <v>882</v>
      </c>
      <c r="L4876">
        <v>1</v>
      </c>
    </row>
    <row r="4877" spans="1:12" x14ac:dyDescent="0.2">
      <c r="A4877" s="1" t="d">
        <v>2023-03-15</v>
      </c>
      <c r="B4877" s="45">
        <v>-1</v>
      </c>
      <c r="C4877" t="s">
        <v>77</v>
      </c>
      <c r="D4877" t="str">
        <f>_xlfn.XLOOKUP(Table2[[#This Row],[Patron Group]],$R$10:$R$24,$S$10:$S$24)</f>
        <v>Undergraduate</v>
      </c>
      <c r="E4877" s="1" t="d">
        <v>2023-03-15</v>
      </c>
      <c r="F4877" t="s">
        <v>1619</v>
      </c>
      <c r="G4877" t="s">
        <v>2281</v>
      </c>
      <c r="H4877" t="str">
        <f>_xlfn.XLOOKUP(Table2[[#This Row],[Unique BarCode]],$N$10:$N$37,$O$10:$O$37)</f>
        <v>HDMIC</v>
      </c>
      <c r="I4877" t="str">
        <f>_xlfn.XLOOKUP(Table2[[#This Row],[Unique BarCode]],$N$10:$N$37,$P$10:$P$37)</f>
        <v>Cable</v>
      </c>
      <c r="J4877" t="s">
        <v>8</v>
      </c>
      <c r="K4877" t="s">
        <v>1620</v>
      </c>
      <c r="L4877">
        <v>1</v>
      </c>
    </row>
    <row r="4878" spans="1:12" x14ac:dyDescent="0.2">
      <c r="A4878" s="1" t="d">
        <v>2023-03-15</v>
      </c>
      <c r="B4878" s="45">
        <v>-1</v>
      </c>
      <c r="C4878" t="s">
        <v>77</v>
      </c>
      <c r="D4878" t="str">
        <f>_xlfn.XLOOKUP(Table2[[#This Row],[Patron Group]],$R$10:$R$24,$S$10:$S$24)</f>
        <v>Undergraduate</v>
      </c>
      <c r="E4878" s="1" t="d">
        <v>2023-03-15</v>
      </c>
      <c r="F4878" t="s">
        <v>833</v>
      </c>
      <c r="G4878" t="s">
        <v>2266</v>
      </c>
      <c r="H4878" t="str">
        <f>_xlfn.XLOOKUP(Table2[[#This Row],[Unique BarCode]],$N$10:$N$37,$O$10:$O$37)</f>
        <v>Headphones</v>
      </c>
      <c r="I4878" t="str">
        <f>_xlfn.XLOOKUP(Table2[[#This Row],[Unique BarCode]],$N$10:$N$37,$P$10:$P$37)</f>
        <v>Accessory</v>
      </c>
      <c r="J4878" t="s">
        <v>49</v>
      </c>
      <c r="K4878" t="s">
        <v>834</v>
      </c>
      <c r="L4878">
        <v>1</v>
      </c>
    </row>
    <row r="4879" spans="1:12" x14ac:dyDescent="0.2">
      <c r="A4879" s="1" t="d">
        <v>2023-03-15</v>
      </c>
      <c r="B4879" s="45">
        <v>-1</v>
      </c>
      <c r="C4879" t="s">
        <v>77</v>
      </c>
      <c r="D4879" t="str">
        <f>_xlfn.XLOOKUP(Table2[[#This Row],[Patron Group]],$R$10:$R$24,$S$10:$S$24)</f>
        <v>Undergraduate</v>
      </c>
      <c r="E4879" s="1" t="d">
        <v>2023-03-15</v>
      </c>
      <c r="F4879" t="s">
        <v>1775</v>
      </c>
      <c r="G4879" t="s">
        <v>2266</v>
      </c>
      <c r="H4879" t="str">
        <f>_xlfn.XLOOKUP(Table2[[#This Row],[Unique BarCode]],$N$10:$N$37,$O$10:$O$37)</f>
        <v>Headphones</v>
      </c>
      <c r="I4879" t="str">
        <f>_xlfn.XLOOKUP(Table2[[#This Row],[Unique BarCode]],$N$10:$N$37,$P$10:$P$37)</f>
        <v>Accessory</v>
      </c>
      <c r="J4879" t="s">
        <v>49</v>
      </c>
      <c r="K4879" t="s">
        <v>1776</v>
      </c>
      <c r="L4879">
        <v>1</v>
      </c>
    </row>
    <row r="4880" spans="1:12" x14ac:dyDescent="0.2">
      <c r="A4880" s="1" t="d">
        <v>2023-03-15</v>
      </c>
      <c r="B4880" s="45">
        <v>-1</v>
      </c>
      <c r="C4880" t="s">
        <v>77</v>
      </c>
      <c r="D4880" t="str">
        <f>_xlfn.XLOOKUP(Table2[[#This Row],[Patron Group]],$R$10:$R$24,$S$10:$S$24)</f>
        <v>Undergraduate</v>
      </c>
      <c r="E4880" s="1" t="d">
        <v>2023-03-15</v>
      </c>
      <c r="F4880" t="s">
        <v>21</v>
      </c>
      <c r="G4880" t="s">
        <v>2266</v>
      </c>
      <c r="H4880" t="str">
        <f>_xlfn.XLOOKUP(Table2[[#This Row],[Unique BarCode]],$N$10:$N$37,$O$10:$O$37)</f>
        <v>Headphones</v>
      </c>
      <c r="I4880" t="str">
        <f>_xlfn.XLOOKUP(Table2[[#This Row],[Unique BarCode]],$N$10:$N$37,$P$10:$P$37)</f>
        <v>Accessory</v>
      </c>
      <c r="J4880" t="s">
        <v>8</v>
      </c>
      <c r="K4880" t="s">
        <v>22</v>
      </c>
      <c r="L4880">
        <v>1</v>
      </c>
    </row>
    <row r="4881" spans="1:12" x14ac:dyDescent="0.2">
      <c r="A4881" s="1" t="d">
        <v>2023-03-15</v>
      </c>
      <c r="B4881" s="45">
        <v>-1</v>
      </c>
      <c r="C4881" t="s">
        <v>77</v>
      </c>
      <c r="D4881" t="str">
        <f>_xlfn.XLOOKUP(Table2[[#This Row],[Patron Group]],$R$10:$R$24,$S$10:$S$24)</f>
        <v>Undergraduate</v>
      </c>
      <c r="E4881" s="1" t="d">
        <v>2023-03-15</v>
      </c>
      <c r="F4881" t="s">
        <v>1684</v>
      </c>
      <c r="G4881" t="s">
        <v>2266</v>
      </c>
      <c r="H4881" t="str">
        <f>_xlfn.XLOOKUP(Table2[[#This Row],[Unique BarCode]],$N$10:$N$37,$O$10:$O$37)</f>
        <v>Headphones</v>
      </c>
      <c r="I4881" t="str">
        <f>_xlfn.XLOOKUP(Table2[[#This Row],[Unique BarCode]],$N$10:$N$37,$P$10:$P$37)</f>
        <v>Accessory</v>
      </c>
      <c r="J4881" t="s">
        <v>8</v>
      </c>
      <c r="K4881" t="s">
        <v>1685</v>
      </c>
      <c r="L4881">
        <v>1</v>
      </c>
    </row>
    <row r="4882" spans="1:12" x14ac:dyDescent="0.2">
      <c r="A4882" s="1" t="d">
        <v>2023-03-15</v>
      </c>
      <c r="B4882" s="45">
        <v>-1</v>
      </c>
      <c r="C4882" t="s">
        <v>77</v>
      </c>
      <c r="D4882" t="str">
        <f>_xlfn.XLOOKUP(Table2[[#This Row],[Patron Group]],$R$10:$R$24,$S$10:$S$24)</f>
        <v>Undergraduate</v>
      </c>
      <c r="E4882" s="1" t="d">
        <v>2023-03-15</v>
      </c>
      <c r="F4882" t="s">
        <v>23</v>
      </c>
      <c r="G4882" t="s">
        <v>2266</v>
      </c>
      <c r="H4882" t="str">
        <f>_xlfn.XLOOKUP(Table2[[#This Row],[Unique BarCode]],$N$10:$N$37,$O$10:$O$37)</f>
        <v>Headphones</v>
      </c>
      <c r="I4882" t="str">
        <f>_xlfn.XLOOKUP(Table2[[#This Row],[Unique BarCode]],$N$10:$N$37,$P$10:$P$37)</f>
        <v>Accessory</v>
      </c>
      <c r="J4882" t="s">
        <v>8</v>
      </c>
      <c r="K4882" t="s">
        <v>24</v>
      </c>
      <c r="L4882">
        <v>1</v>
      </c>
    </row>
    <row r="4883" spans="1:12" x14ac:dyDescent="0.2">
      <c r="A4883" s="1" t="d">
        <v>2023-03-15</v>
      </c>
      <c r="B4883" s="45">
        <v>-1</v>
      </c>
      <c r="C4883" t="s">
        <v>77</v>
      </c>
      <c r="D4883" t="str">
        <f>_xlfn.XLOOKUP(Table2[[#This Row],[Patron Group]],$R$10:$R$24,$S$10:$S$24)</f>
        <v>Undergraduate</v>
      </c>
      <c r="E4883" s="1" t="d">
        <v>2023-03-15</v>
      </c>
      <c r="F4883" t="s">
        <v>458</v>
      </c>
      <c r="G4883" t="s">
        <v>2282</v>
      </c>
      <c r="H4883" t="str">
        <f>_xlfn.XLOOKUP(Table2[[#This Row],[Unique BarCode]],$N$10:$N$37,$O$10:$O$37)</f>
        <v>HPUSBC</v>
      </c>
      <c r="I4883" t="str">
        <f>_xlfn.XLOOKUP(Table2[[#This Row],[Unique BarCode]],$N$10:$N$37,$P$10:$P$37)</f>
        <v>Charger</v>
      </c>
      <c r="J4883" t="s">
        <v>49</v>
      </c>
      <c r="L4883">
        <v>1</v>
      </c>
    </row>
    <row r="4884" spans="1:12" x14ac:dyDescent="0.2">
      <c r="A4884" s="1" t="d">
        <v>2023-03-15</v>
      </c>
      <c r="B4884" s="45">
        <v>-1</v>
      </c>
      <c r="C4884" t="s">
        <v>77</v>
      </c>
      <c r="D4884" t="str">
        <f>_xlfn.XLOOKUP(Table2[[#This Row],[Patron Group]],$R$10:$R$24,$S$10:$S$24)</f>
        <v>Undergraduate</v>
      </c>
      <c r="E4884" s="1" t="d">
        <v>2023-03-15</v>
      </c>
      <c r="F4884" t="s">
        <v>260</v>
      </c>
      <c r="G4884" t="s">
        <v>2282</v>
      </c>
      <c r="H4884" t="str">
        <f>_xlfn.XLOOKUP(Table2[[#This Row],[Unique BarCode]],$N$10:$N$37,$O$10:$O$37)</f>
        <v>HPUSBC</v>
      </c>
      <c r="I4884" t="str">
        <f>_xlfn.XLOOKUP(Table2[[#This Row],[Unique BarCode]],$N$10:$N$37,$P$10:$P$37)</f>
        <v>Charger</v>
      </c>
      <c r="J4884" t="s">
        <v>49</v>
      </c>
      <c r="L4884">
        <v>1</v>
      </c>
    </row>
    <row r="4885" spans="1:12" x14ac:dyDescent="0.2">
      <c r="A4885" s="1" t="d">
        <v>2023-03-15</v>
      </c>
      <c r="B4885" s="45">
        <v>-1</v>
      </c>
      <c r="C4885" t="s">
        <v>77</v>
      </c>
      <c r="D4885" t="str">
        <f>_xlfn.XLOOKUP(Table2[[#This Row],[Patron Group]],$R$10:$R$24,$S$10:$S$24)</f>
        <v>Undergraduate</v>
      </c>
      <c r="E4885" s="1" t="d">
        <v>2023-03-15</v>
      </c>
      <c r="F4885" t="s">
        <v>687</v>
      </c>
      <c r="G4885" t="s">
        <v>2282</v>
      </c>
      <c r="H4885" t="str">
        <f>_xlfn.XLOOKUP(Table2[[#This Row],[Unique BarCode]],$N$10:$N$37,$O$10:$O$37)</f>
        <v>HPUSBC</v>
      </c>
      <c r="I4885" t="str">
        <f>_xlfn.XLOOKUP(Table2[[#This Row],[Unique BarCode]],$N$10:$N$37,$P$10:$P$37)</f>
        <v>Charger</v>
      </c>
      <c r="J4885" t="s">
        <v>49</v>
      </c>
      <c r="L4885">
        <v>1</v>
      </c>
    </row>
    <row r="4886" spans="1:12" x14ac:dyDescent="0.2">
      <c r="A4886" s="1" t="d">
        <v>2023-03-15</v>
      </c>
      <c r="B4886" s="45">
        <v>-1</v>
      </c>
      <c r="C4886" t="s">
        <v>77</v>
      </c>
      <c r="D4886" t="str">
        <f>_xlfn.XLOOKUP(Table2[[#This Row],[Patron Group]],$R$10:$R$24,$S$10:$S$24)</f>
        <v>Undergraduate</v>
      </c>
      <c r="E4886" s="1" t="d">
        <v>2023-03-15</v>
      </c>
      <c r="F4886" t="s">
        <v>835</v>
      </c>
      <c r="G4886" t="s">
        <v>2265</v>
      </c>
      <c r="H4886" t="str">
        <f>_xlfn.XLOOKUP(Table2[[#This Row],[Unique BarCode]],$N$10:$N$37,$O$10:$O$37)</f>
        <v>IPHONE</v>
      </c>
      <c r="I4886" t="str">
        <f>_xlfn.XLOOKUP(Table2[[#This Row],[Unique BarCode]],$N$10:$N$37,$P$10:$P$37)</f>
        <v>Charger</v>
      </c>
      <c r="J4886" t="s">
        <v>68</v>
      </c>
      <c r="K4886" t="s">
        <v>836</v>
      </c>
      <c r="L4886">
        <v>1</v>
      </c>
    </row>
    <row r="4887" spans="1:12" x14ac:dyDescent="0.2">
      <c r="A4887" s="1" t="d">
        <v>2023-03-15</v>
      </c>
      <c r="B4887" s="45">
        <v>-1</v>
      </c>
      <c r="C4887" t="s">
        <v>77</v>
      </c>
      <c r="D4887" t="str">
        <f>_xlfn.XLOOKUP(Table2[[#This Row],[Patron Group]],$R$10:$R$24,$S$10:$S$24)</f>
        <v>Undergraduate</v>
      </c>
      <c r="E4887" s="1" t="d">
        <v>2023-03-15</v>
      </c>
      <c r="F4887" t="s">
        <v>1314</v>
      </c>
      <c r="G4887" t="s">
        <v>2265</v>
      </c>
      <c r="H4887" t="str">
        <f>_xlfn.XLOOKUP(Table2[[#This Row],[Unique BarCode]],$N$10:$N$37,$O$10:$O$37)</f>
        <v>IPHONE</v>
      </c>
      <c r="I4887" t="str">
        <f>_xlfn.XLOOKUP(Table2[[#This Row],[Unique BarCode]],$N$10:$N$37,$P$10:$P$37)</f>
        <v>Charger</v>
      </c>
      <c r="J4887" t="s">
        <v>8</v>
      </c>
      <c r="K4887" t="s">
        <v>1315</v>
      </c>
      <c r="L4887">
        <v>1</v>
      </c>
    </row>
    <row r="4888" spans="1:12" x14ac:dyDescent="0.2">
      <c r="A4888" s="1" t="d">
        <v>2023-03-15</v>
      </c>
      <c r="B4888" s="45">
        <v>-1</v>
      </c>
      <c r="C4888" t="s">
        <v>77</v>
      </c>
      <c r="D4888" t="str">
        <f>_xlfn.XLOOKUP(Table2[[#This Row],[Patron Group]],$R$10:$R$24,$S$10:$S$24)</f>
        <v>Undergraduate</v>
      </c>
      <c r="E4888" s="1" t="d">
        <v>2023-03-15</v>
      </c>
      <c r="F4888" t="s">
        <v>84</v>
      </c>
      <c r="G4888" t="s">
        <v>2265</v>
      </c>
      <c r="H4888" t="str">
        <f>_xlfn.XLOOKUP(Table2[[#This Row],[Unique BarCode]],$N$10:$N$37,$O$10:$O$37)</f>
        <v>IPHONE</v>
      </c>
      <c r="I4888" t="str">
        <f>_xlfn.XLOOKUP(Table2[[#This Row],[Unique BarCode]],$N$10:$N$37,$P$10:$P$37)</f>
        <v>Charger</v>
      </c>
      <c r="J4888" t="s">
        <v>8</v>
      </c>
      <c r="K4888" t="s">
        <v>85</v>
      </c>
      <c r="L4888">
        <v>1</v>
      </c>
    </row>
    <row r="4889" spans="1:12" x14ac:dyDescent="0.2">
      <c r="A4889" s="1" t="d">
        <v>2023-03-15</v>
      </c>
      <c r="B4889" s="45">
        <v>-1</v>
      </c>
      <c r="C4889" t="s">
        <v>77</v>
      </c>
      <c r="D4889" t="str">
        <f>_xlfn.XLOOKUP(Table2[[#This Row],[Patron Group]],$R$10:$R$24,$S$10:$S$24)</f>
        <v>Undergraduate</v>
      </c>
      <c r="E4889" s="1" t="d">
        <v>2023-03-15</v>
      </c>
      <c r="F4889" t="s">
        <v>709</v>
      </c>
      <c r="G4889" t="s">
        <v>2265</v>
      </c>
      <c r="H4889" t="str">
        <f>_xlfn.XLOOKUP(Table2[[#This Row],[Unique BarCode]],$N$10:$N$37,$O$10:$O$37)</f>
        <v>IPHONE</v>
      </c>
      <c r="I4889" t="str">
        <f>_xlfn.XLOOKUP(Table2[[#This Row],[Unique BarCode]],$N$10:$N$37,$P$10:$P$37)</f>
        <v>Charger</v>
      </c>
      <c r="J4889" t="s">
        <v>128</v>
      </c>
      <c r="K4889" t="s">
        <v>710</v>
      </c>
      <c r="L4889">
        <v>1</v>
      </c>
    </row>
    <row r="4890" spans="1:12" x14ac:dyDescent="0.2">
      <c r="A4890" s="1" t="d">
        <v>2023-03-15</v>
      </c>
      <c r="B4890" s="45">
        <v>-1</v>
      </c>
      <c r="C4890" t="s">
        <v>77</v>
      </c>
      <c r="D4890" t="str">
        <f>_xlfn.XLOOKUP(Table2[[#This Row],[Patron Group]],$R$10:$R$24,$S$10:$S$24)</f>
        <v>Undergraduate</v>
      </c>
      <c r="E4890" s="1" t="d">
        <v>2023-03-15</v>
      </c>
      <c r="F4890" t="s">
        <v>1497</v>
      </c>
      <c r="G4890" t="s">
        <v>2265</v>
      </c>
      <c r="H4890" t="str">
        <f>_xlfn.XLOOKUP(Table2[[#This Row],[Unique BarCode]],$N$10:$N$37,$O$10:$O$37)</f>
        <v>IPHONE</v>
      </c>
      <c r="I4890" t="str">
        <f>_xlfn.XLOOKUP(Table2[[#This Row],[Unique BarCode]],$N$10:$N$37,$P$10:$P$37)</f>
        <v>Charger</v>
      </c>
      <c r="J4890" t="s">
        <v>8</v>
      </c>
      <c r="L4890">
        <v>1</v>
      </c>
    </row>
    <row r="4891" spans="1:12" x14ac:dyDescent="0.2">
      <c r="A4891" s="1" t="d">
        <v>2023-03-15</v>
      </c>
      <c r="B4891" s="45">
        <v>-1</v>
      </c>
      <c r="C4891" t="s">
        <v>77</v>
      </c>
      <c r="D4891" t="str">
        <f>_xlfn.XLOOKUP(Table2[[#This Row],[Patron Group]],$R$10:$R$24,$S$10:$S$24)</f>
        <v>Undergraduate</v>
      </c>
      <c r="E4891" s="1" t="d">
        <v>2023-03-15</v>
      </c>
      <c r="F4891" t="s">
        <v>86</v>
      </c>
      <c r="G4891" t="s">
        <v>2265</v>
      </c>
      <c r="H4891" t="str">
        <f>_xlfn.XLOOKUP(Table2[[#This Row],[Unique BarCode]],$N$10:$N$37,$O$10:$O$37)</f>
        <v>IPHONE</v>
      </c>
      <c r="I4891" t="str">
        <f>_xlfn.XLOOKUP(Table2[[#This Row],[Unique BarCode]],$N$10:$N$37,$P$10:$P$37)</f>
        <v>Charger</v>
      </c>
      <c r="J4891" t="s">
        <v>8</v>
      </c>
      <c r="K4891" t="s">
        <v>87</v>
      </c>
      <c r="L4891">
        <v>1</v>
      </c>
    </row>
    <row r="4892" spans="1:12" x14ac:dyDescent="0.2">
      <c r="A4892" s="1" t="d">
        <v>2023-03-15</v>
      </c>
      <c r="B4892" s="45">
        <v>-1</v>
      </c>
      <c r="C4892" t="s">
        <v>77</v>
      </c>
      <c r="D4892" t="str">
        <f>_xlfn.XLOOKUP(Table2[[#This Row],[Patron Group]],$R$10:$R$24,$S$10:$S$24)</f>
        <v>Undergraduate</v>
      </c>
      <c r="E4892" s="1" t="d">
        <v>2023-03-15</v>
      </c>
      <c r="F4892" t="s">
        <v>433</v>
      </c>
      <c r="G4892" t="s">
        <v>2265</v>
      </c>
      <c r="H4892" t="str">
        <f>_xlfn.XLOOKUP(Table2[[#This Row],[Unique BarCode]],$N$10:$N$37,$O$10:$O$37)</f>
        <v>IPHONE</v>
      </c>
      <c r="I4892" t="str">
        <f>_xlfn.XLOOKUP(Table2[[#This Row],[Unique BarCode]],$N$10:$N$37,$P$10:$P$37)</f>
        <v>Charger</v>
      </c>
      <c r="J4892" t="s">
        <v>8</v>
      </c>
      <c r="K4892" t="s">
        <v>434</v>
      </c>
      <c r="L4892">
        <v>1</v>
      </c>
    </row>
    <row r="4893" spans="1:12" x14ac:dyDescent="0.2">
      <c r="A4893" s="1" t="d">
        <v>2023-03-15</v>
      </c>
      <c r="B4893" s="45">
        <v>-1</v>
      </c>
      <c r="C4893" t="s">
        <v>77</v>
      </c>
      <c r="D4893" t="str">
        <f>_xlfn.XLOOKUP(Table2[[#This Row],[Patron Group]],$R$10:$R$24,$S$10:$S$24)</f>
        <v>Undergraduate</v>
      </c>
      <c r="E4893" s="1" t="d">
        <v>2023-03-15</v>
      </c>
      <c r="F4893" t="s">
        <v>222</v>
      </c>
      <c r="G4893" t="s">
        <v>2265</v>
      </c>
      <c r="H4893" t="str">
        <f>_xlfn.XLOOKUP(Table2[[#This Row],[Unique BarCode]],$N$10:$N$37,$O$10:$O$37)</f>
        <v>IPHONE</v>
      </c>
      <c r="I4893" t="str">
        <f>_xlfn.XLOOKUP(Table2[[#This Row],[Unique BarCode]],$N$10:$N$37,$P$10:$P$37)</f>
        <v>Charger</v>
      </c>
      <c r="J4893" t="s">
        <v>49</v>
      </c>
      <c r="K4893" t="s">
        <v>223</v>
      </c>
      <c r="L4893">
        <v>1</v>
      </c>
    </row>
    <row r="4894" spans="1:12" x14ac:dyDescent="0.2">
      <c r="A4894" s="1" t="d">
        <v>2023-03-15</v>
      </c>
      <c r="B4894" s="45">
        <v>-1</v>
      </c>
      <c r="C4894" t="s">
        <v>77</v>
      </c>
      <c r="D4894" t="str">
        <f>_xlfn.XLOOKUP(Table2[[#This Row],[Patron Group]],$R$10:$R$24,$S$10:$S$24)</f>
        <v>Undergraduate</v>
      </c>
      <c r="E4894" s="1" t="d">
        <v>2023-03-15</v>
      </c>
      <c r="F4894" t="s">
        <v>266</v>
      </c>
      <c r="G4894" t="s">
        <v>2265</v>
      </c>
      <c r="H4894" t="str">
        <f>_xlfn.XLOOKUP(Table2[[#This Row],[Unique BarCode]],$N$10:$N$37,$O$10:$O$37)</f>
        <v>IPHONE</v>
      </c>
      <c r="I4894" t="str">
        <f>_xlfn.XLOOKUP(Table2[[#This Row],[Unique BarCode]],$N$10:$N$37,$P$10:$P$37)</f>
        <v>Charger</v>
      </c>
      <c r="J4894" t="s">
        <v>8</v>
      </c>
      <c r="L4894">
        <v>1</v>
      </c>
    </row>
    <row r="4895" spans="1:12" x14ac:dyDescent="0.2">
      <c r="A4895" s="1" t="d">
        <v>2023-03-15</v>
      </c>
      <c r="B4895" s="45">
        <v>-1</v>
      </c>
      <c r="C4895" t="s">
        <v>77</v>
      </c>
      <c r="D4895" t="str">
        <f>_xlfn.XLOOKUP(Table2[[#This Row],[Patron Group]],$R$10:$R$24,$S$10:$S$24)</f>
        <v>Undergraduate</v>
      </c>
      <c r="E4895" s="1" t="d">
        <v>2023-03-15</v>
      </c>
      <c r="F4895" t="s">
        <v>33</v>
      </c>
      <c r="G4895" t="s">
        <v>2268</v>
      </c>
      <c r="H4895" t="str">
        <f>_xlfn.XLOOKUP(Table2[[#This Row],[Unique BarCode]],$N$10:$N$37,$O$10:$O$37)</f>
        <v>MACCHRG</v>
      </c>
      <c r="I4895" t="str">
        <f>_xlfn.XLOOKUP(Table2[[#This Row],[Unique BarCode]],$N$10:$N$37,$P$10:$P$37)</f>
        <v>Charger</v>
      </c>
      <c r="J4895" t="s">
        <v>8</v>
      </c>
      <c r="K4895" t="s">
        <v>34</v>
      </c>
      <c r="L4895">
        <v>1</v>
      </c>
    </row>
    <row r="4896" spans="1:12" x14ac:dyDescent="0.2">
      <c r="A4896" s="1" t="d">
        <v>2023-03-15</v>
      </c>
      <c r="B4896" s="45">
        <v>-1</v>
      </c>
      <c r="C4896" t="s">
        <v>77</v>
      </c>
      <c r="D4896" t="str">
        <f>_xlfn.XLOOKUP(Table2[[#This Row],[Patron Group]],$R$10:$R$24,$S$10:$S$24)</f>
        <v>Undergraduate</v>
      </c>
      <c r="E4896" s="1" t="d">
        <v>2023-03-15</v>
      </c>
      <c r="F4896" t="s">
        <v>267</v>
      </c>
      <c r="G4896" t="s">
        <v>2268</v>
      </c>
      <c r="H4896" t="str">
        <f>_xlfn.XLOOKUP(Table2[[#This Row],[Unique BarCode]],$N$10:$N$37,$O$10:$O$37)</f>
        <v>MACCHRG</v>
      </c>
      <c r="I4896" t="str">
        <f>_xlfn.XLOOKUP(Table2[[#This Row],[Unique BarCode]],$N$10:$N$37,$P$10:$P$37)</f>
        <v>Charger</v>
      </c>
      <c r="J4896" t="s">
        <v>8</v>
      </c>
      <c r="K4896" t="s">
        <v>268</v>
      </c>
      <c r="L4896">
        <v>1</v>
      </c>
    </row>
    <row r="4897" spans="1:12" x14ac:dyDescent="0.2">
      <c r="A4897" s="1" t="d">
        <v>2023-03-15</v>
      </c>
      <c r="B4897" s="45">
        <v>-1</v>
      </c>
      <c r="C4897" t="s">
        <v>77</v>
      </c>
      <c r="D4897" t="str">
        <f>_xlfn.XLOOKUP(Table2[[#This Row],[Patron Group]],$R$10:$R$24,$S$10:$S$24)</f>
        <v>Undergraduate</v>
      </c>
      <c r="E4897" s="1" t="d">
        <v>2023-03-15</v>
      </c>
      <c r="F4897" t="s">
        <v>813</v>
      </c>
      <c r="G4897" t="s">
        <v>2268</v>
      </c>
      <c r="H4897" t="str">
        <f>_xlfn.XLOOKUP(Table2[[#This Row],[Unique BarCode]],$N$10:$N$37,$O$10:$O$37)</f>
        <v>MACCHRG</v>
      </c>
      <c r="I4897" t="str">
        <f>_xlfn.XLOOKUP(Table2[[#This Row],[Unique BarCode]],$N$10:$N$37,$P$10:$P$37)</f>
        <v>Charger</v>
      </c>
      <c r="J4897" t="s">
        <v>13</v>
      </c>
      <c r="K4897" t="s">
        <v>814</v>
      </c>
      <c r="L4897">
        <v>1</v>
      </c>
    </row>
    <row r="4898" spans="1:12" x14ac:dyDescent="0.2">
      <c r="A4898" s="1" t="d">
        <v>2023-03-15</v>
      </c>
      <c r="B4898" s="45">
        <v>-1</v>
      </c>
      <c r="C4898" t="s">
        <v>77</v>
      </c>
      <c r="D4898" t="str">
        <f>_xlfn.XLOOKUP(Table2[[#This Row],[Patron Group]],$R$10:$R$24,$S$10:$S$24)</f>
        <v>Undergraduate</v>
      </c>
      <c r="E4898" s="1" t="d">
        <v>2023-03-15</v>
      </c>
      <c r="F4898" t="s">
        <v>1631</v>
      </c>
      <c r="G4898" t="s">
        <v>2296</v>
      </c>
      <c r="H4898" t="str">
        <f>_xlfn.XLOOKUP(Table2[[#This Row],[Unique BarCode]],$N$10:$N$37,$O$10:$O$37)</f>
        <v>MACUSBC</v>
      </c>
      <c r="I4898" t="str">
        <f>_xlfn.XLOOKUP(Table2[[#This Row],[Unique BarCode]],$N$10:$N$37,$P$10:$P$37)</f>
        <v>Charger</v>
      </c>
      <c r="J4898" t="s">
        <v>8</v>
      </c>
      <c r="K4898" t="s">
        <v>277</v>
      </c>
      <c r="L4898">
        <v>1</v>
      </c>
    </row>
    <row r="4899" spans="1:12" x14ac:dyDescent="0.2">
      <c r="A4899" s="1" t="d">
        <v>2023-03-15</v>
      </c>
      <c r="B4899" s="45">
        <v>-1</v>
      </c>
      <c r="C4899" t="s">
        <v>77</v>
      </c>
      <c r="D4899" t="str">
        <f>_xlfn.XLOOKUP(Table2[[#This Row],[Patron Group]],$R$10:$R$24,$S$10:$S$24)</f>
        <v>Undergraduate</v>
      </c>
      <c r="E4899" s="1" t="d">
        <v>2023-03-15</v>
      </c>
      <c r="F4899" t="s">
        <v>1750</v>
      </c>
      <c r="G4899" t="s">
        <v>2296</v>
      </c>
      <c r="H4899" t="str">
        <f>_xlfn.XLOOKUP(Table2[[#This Row],[Unique BarCode]],$N$10:$N$37,$O$10:$O$37)</f>
        <v>MACUSBC</v>
      </c>
      <c r="I4899" t="str">
        <f>_xlfn.XLOOKUP(Table2[[#This Row],[Unique BarCode]],$N$10:$N$37,$P$10:$P$37)</f>
        <v>Charger</v>
      </c>
      <c r="J4899" t="s">
        <v>128</v>
      </c>
      <c r="K4899" t="s">
        <v>439</v>
      </c>
      <c r="L4899">
        <v>1</v>
      </c>
    </row>
    <row r="4900" spans="1:12" x14ac:dyDescent="0.2">
      <c r="A4900" s="1" t="d">
        <v>2023-03-15</v>
      </c>
      <c r="B4900" s="45">
        <v>-1</v>
      </c>
      <c r="C4900" t="s">
        <v>77</v>
      </c>
      <c r="D4900" t="str">
        <f>_xlfn.XLOOKUP(Table2[[#This Row],[Patron Group]],$R$10:$R$24,$S$10:$S$24)</f>
        <v>Undergraduate</v>
      </c>
      <c r="E4900" s="1" t="d">
        <v>2023-03-15</v>
      </c>
      <c r="F4900" t="s">
        <v>2107</v>
      </c>
      <c r="G4900" t="s">
        <v>2296</v>
      </c>
      <c r="H4900" t="str">
        <f>_xlfn.XLOOKUP(Table2[[#This Row],[Unique BarCode]],$N$10:$N$37,$O$10:$O$37)</f>
        <v>MACUSBC</v>
      </c>
      <c r="I4900" t="str">
        <f>_xlfn.XLOOKUP(Table2[[#This Row],[Unique BarCode]],$N$10:$N$37,$P$10:$P$37)</f>
        <v>Charger</v>
      </c>
      <c r="J4900" t="s">
        <v>128</v>
      </c>
      <c r="K4900" t="s">
        <v>474</v>
      </c>
      <c r="L4900">
        <v>1</v>
      </c>
    </row>
    <row r="4901" spans="1:12" x14ac:dyDescent="0.2">
      <c r="A4901" s="1" t="d">
        <v>2023-03-15</v>
      </c>
      <c r="B4901" s="45">
        <v>-1</v>
      </c>
      <c r="C4901" t="s">
        <v>77</v>
      </c>
      <c r="D4901" t="str">
        <f>_xlfn.XLOOKUP(Table2[[#This Row],[Patron Group]],$R$10:$R$24,$S$10:$S$24)</f>
        <v>Undergraduate</v>
      </c>
      <c r="E4901" s="1" t="d">
        <v>2023-03-15</v>
      </c>
      <c r="F4901" t="s">
        <v>1871</v>
      </c>
      <c r="G4901" t="s">
        <v>2296</v>
      </c>
      <c r="H4901" t="str">
        <f>_xlfn.XLOOKUP(Table2[[#This Row],[Unique BarCode]],$N$10:$N$37,$O$10:$O$37)</f>
        <v>MACUSBC</v>
      </c>
      <c r="I4901" t="str">
        <f>_xlfn.XLOOKUP(Table2[[#This Row],[Unique BarCode]],$N$10:$N$37,$P$10:$P$37)</f>
        <v>Charger</v>
      </c>
      <c r="J4901" t="s">
        <v>128</v>
      </c>
      <c r="K4901" t="s">
        <v>476</v>
      </c>
      <c r="L4901">
        <v>1</v>
      </c>
    </row>
    <row r="4902" spans="1:12" x14ac:dyDescent="0.2">
      <c r="A4902" s="1" t="d">
        <v>2023-03-15</v>
      </c>
      <c r="B4902" s="45">
        <v>-1</v>
      </c>
      <c r="C4902" t="s">
        <v>77</v>
      </c>
      <c r="D4902" t="str">
        <f>_xlfn.XLOOKUP(Table2[[#This Row],[Patron Group]],$R$10:$R$24,$S$10:$S$24)</f>
        <v>Undergraduate</v>
      </c>
      <c r="E4902" s="1" t="d">
        <v>2023-03-15</v>
      </c>
      <c r="F4902" t="s">
        <v>1651</v>
      </c>
      <c r="G4902" t="s">
        <v>2296</v>
      </c>
      <c r="H4902" t="str">
        <f>_xlfn.XLOOKUP(Table2[[#This Row],[Unique BarCode]],$N$10:$N$37,$O$10:$O$37)</f>
        <v>MACUSBC</v>
      </c>
      <c r="I4902" t="str">
        <f>_xlfn.XLOOKUP(Table2[[#This Row],[Unique BarCode]],$N$10:$N$37,$P$10:$P$37)</f>
        <v>Charger</v>
      </c>
      <c r="J4902" t="s">
        <v>8</v>
      </c>
      <c r="K4902" t="s">
        <v>92</v>
      </c>
      <c r="L4902">
        <v>1</v>
      </c>
    </row>
    <row r="4903" spans="1:12" x14ac:dyDescent="0.2">
      <c r="A4903" s="1" t="d">
        <v>2023-03-15</v>
      </c>
      <c r="B4903" s="45">
        <v>-1</v>
      </c>
      <c r="C4903" t="s">
        <v>77</v>
      </c>
      <c r="D4903" t="str">
        <f>_xlfn.XLOOKUP(Table2[[#This Row],[Patron Group]],$R$10:$R$24,$S$10:$S$24)</f>
        <v>Undergraduate</v>
      </c>
      <c r="E4903" s="1" t="d">
        <v>2023-03-15</v>
      </c>
      <c r="F4903" t="s">
        <v>1633</v>
      </c>
      <c r="G4903" t="s">
        <v>2296</v>
      </c>
      <c r="H4903" t="str">
        <f>_xlfn.XLOOKUP(Table2[[#This Row],[Unique BarCode]],$N$10:$N$37,$O$10:$O$37)</f>
        <v>MACUSBC</v>
      </c>
      <c r="I4903" t="str">
        <f>_xlfn.XLOOKUP(Table2[[#This Row],[Unique BarCode]],$N$10:$N$37,$P$10:$P$37)</f>
        <v>Charger</v>
      </c>
      <c r="J4903" t="s">
        <v>8</v>
      </c>
      <c r="K4903" t="s">
        <v>844</v>
      </c>
      <c r="L4903">
        <v>1</v>
      </c>
    </row>
    <row r="4904" spans="1:12" x14ac:dyDescent="0.2">
      <c r="A4904" s="1" t="d">
        <v>2023-03-15</v>
      </c>
      <c r="B4904" s="45">
        <v>-1</v>
      </c>
      <c r="C4904" t="s">
        <v>77</v>
      </c>
      <c r="D4904" t="str">
        <f>_xlfn.XLOOKUP(Table2[[#This Row],[Patron Group]],$R$10:$R$24,$S$10:$S$24)</f>
        <v>Undergraduate</v>
      </c>
      <c r="E4904" s="1" t="d">
        <v>2023-03-15</v>
      </c>
      <c r="F4904" t="s">
        <v>1634</v>
      </c>
      <c r="G4904" t="s">
        <v>2296</v>
      </c>
      <c r="H4904" t="str">
        <f>_xlfn.XLOOKUP(Table2[[#This Row],[Unique BarCode]],$N$10:$N$37,$O$10:$O$37)</f>
        <v>MACUSBC</v>
      </c>
      <c r="I4904" t="str">
        <f>_xlfn.XLOOKUP(Table2[[#This Row],[Unique BarCode]],$N$10:$N$37,$P$10:$P$37)</f>
        <v>Charger</v>
      </c>
      <c r="J4904" t="s">
        <v>8</v>
      </c>
      <c r="K4904" t="s">
        <v>38</v>
      </c>
      <c r="L4904">
        <v>1</v>
      </c>
    </row>
    <row r="4905" spans="1:12" x14ac:dyDescent="0.2">
      <c r="A4905" s="1" t="d">
        <v>2023-03-15</v>
      </c>
      <c r="B4905" s="45">
        <v>-1</v>
      </c>
      <c r="C4905" t="s">
        <v>77</v>
      </c>
      <c r="D4905" t="str">
        <f>_xlfn.XLOOKUP(Table2[[#This Row],[Patron Group]],$R$10:$R$24,$S$10:$S$24)</f>
        <v>Undergraduate</v>
      </c>
      <c r="E4905" s="1" t="d">
        <v>2023-03-15</v>
      </c>
      <c r="F4905" t="s">
        <v>1835</v>
      </c>
      <c r="G4905" t="s">
        <v>2296</v>
      </c>
      <c r="H4905" t="str">
        <f>_xlfn.XLOOKUP(Table2[[#This Row],[Unique BarCode]],$N$10:$N$37,$O$10:$O$37)</f>
        <v>MACUSBC</v>
      </c>
      <c r="I4905" t="str">
        <f>_xlfn.XLOOKUP(Table2[[#This Row],[Unique BarCode]],$N$10:$N$37,$P$10:$P$37)</f>
        <v>Charger</v>
      </c>
      <c r="J4905" t="s">
        <v>8</v>
      </c>
      <c r="L4905">
        <v>1</v>
      </c>
    </row>
    <row r="4906" spans="1:12" x14ac:dyDescent="0.2">
      <c r="A4906" s="1" t="d">
        <v>2023-03-15</v>
      </c>
      <c r="B4906" s="45">
        <v>-1</v>
      </c>
      <c r="C4906" t="s">
        <v>77</v>
      </c>
      <c r="D4906" t="str">
        <f>_xlfn.XLOOKUP(Table2[[#This Row],[Patron Group]],$R$10:$R$24,$S$10:$S$24)</f>
        <v>Undergraduate</v>
      </c>
      <c r="E4906" s="1" t="d">
        <v>2023-03-15</v>
      </c>
      <c r="F4906" t="s">
        <v>1288</v>
      </c>
      <c r="G4906" t="s">
        <v>2271</v>
      </c>
      <c r="H4906" t="str">
        <f>_xlfn.XLOOKUP(Table2[[#This Row],[Unique BarCode]],$N$10:$N$37,$O$10:$O$37)</f>
        <v>OMNI</v>
      </c>
      <c r="I4906" t="str">
        <f>_xlfn.XLOOKUP(Table2[[#This Row],[Unique BarCode]],$N$10:$N$37,$P$10:$P$37)</f>
        <v>Charger</v>
      </c>
      <c r="J4906" t="s">
        <v>49</v>
      </c>
      <c r="K4906" t="s">
        <v>1289</v>
      </c>
      <c r="L4906">
        <v>1</v>
      </c>
    </row>
    <row r="4907" spans="1:12" x14ac:dyDescent="0.2">
      <c r="A4907" s="1" t="d">
        <v>2023-03-15</v>
      </c>
      <c r="B4907" s="45">
        <v>-1</v>
      </c>
      <c r="C4907" t="s">
        <v>77</v>
      </c>
      <c r="D4907" t="str">
        <f>_xlfn.XLOOKUP(Table2[[#This Row],[Patron Group]],$R$10:$R$24,$S$10:$S$24)</f>
        <v>Undergraduate</v>
      </c>
      <c r="E4907" s="1" t="d">
        <v>2023-03-15</v>
      </c>
      <c r="F4907" t="s">
        <v>2160</v>
      </c>
      <c r="G4907" t="s">
        <v>2271</v>
      </c>
      <c r="H4907" t="str">
        <f>_xlfn.XLOOKUP(Table2[[#This Row],[Unique BarCode]],$N$10:$N$37,$O$10:$O$37)</f>
        <v>OMNI</v>
      </c>
      <c r="I4907" t="str">
        <f>_xlfn.XLOOKUP(Table2[[#This Row],[Unique BarCode]],$N$10:$N$37,$P$10:$P$37)</f>
        <v>Charger</v>
      </c>
      <c r="J4907" t="s">
        <v>8</v>
      </c>
      <c r="L4907">
        <v>1</v>
      </c>
    </row>
    <row r="4908" spans="1:12" x14ac:dyDescent="0.2">
      <c r="A4908" s="1" t="d">
        <v>2023-03-15</v>
      </c>
      <c r="B4908" s="45">
        <v>-1</v>
      </c>
      <c r="C4908" t="s">
        <v>77</v>
      </c>
      <c r="D4908" t="str">
        <f>_xlfn.XLOOKUP(Table2[[#This Row],[Patron Group]],$R$10:$R$24,$S$10:$S$24)</f>
        <v>Undergraduate</v>
      </c>
      <c r="E4908" s="1" t="d">
        <v>2023-03-15</v>
      </c>
      <c r="F4908" t="s">
        <v>556</v>
      </c>
      <c r="G4908" t="s">
        <v>2285</v>
      </c>
      <c r="H4908" t="str">
        <f>_xlfn.XLOOKUP(Table2[[#This Row],[Unique BarCode]],$N$10:$N$37,$O$10:$O$37)</f>
        <v>UHDMI</v>
      </c>
      <c r="I4908" t="str">
        <f>_xlfn.XLOOKUP(Table2[[#This Row],[Unique BarCode]],$N$10:$N$37,$P$10:$P$37)</f>
        <v>Cable</v>
      </c>
      <c r="J4908" t="s">
        <v>8</v>
      </c>
      <c r="L4908">
        <v>1</v>
      </c>
    </row>
    <row r="4909" spans="1:12" x14ac:dyDescent="0.2">
      <c r="A4909" s="1" t="d">
        <v>2023-03-15</v>
      </c>
      <c r="B4909" s="45">
        <v>-1</v>
      </c>
      <c r="C4909" t="s">
        <v>77</v>
      </c>
      <c r="D4909" t="str">
        <f>_xlfn.XLOOKUP(Table2[[#This Row],[Patron Group]],$R$10:$R$24,$S$10:$S$24)</f>
        <v>Undergraduate</v>
      </c>
      <c r="E4909" s="1" t="d">
        <v>2023-03-15</v>
      </c>
      <c r="F4909" t="s">
        <v>1355</v>
      </c>
      <c r="G4909" t="s">
        <v>2294</v>
      </c>
      <c r="H4909" t="str">
        <f>_xlfn.XLOOKUP(Table2[[#This Row],[Unique BarCode]],$N$10:$N$37,$O$10:$O$37)</f>
        <v>UVGA</v>
      </c>
      <c r="I4909" t="str">
        <f>_xlfn.XLOOKUP(Table2[[#This Row],[Unique BarCode]],$N$10:$N$37,$P$10:$P$37)</f>
        <v>Cable</v>
      </c>
      <c r="J4909" t="s">
        <v>8</v>
      </c>
      <c r="L4909">
        <v>1</v>
      </c>
    </row>
    <row r="4910" spans="1:12" x14ac:dyDescent="0.2">
      <c r="A4910" s="1" t="d">
        <v>2023-03-15</v>
      </c>
      <c r="B4910" s="45">
        <v>-1</v>
      </c>
      <c r="C4910" t="s">
        <v>77</v>
      </c>
      <c r="D4910" t="str">
        <f>_xlfn.XLOOKUP(Table2[[#This Row],[Patron Group]],$R$10:$R$24,$S$10:$S$24)</f>
        <v>Undergraduate</v>
      </c>
      <c r="E4910" s="1" t="d">
        <v>2023-03-15</v>
      </c>
      <c r="F4910" t="s">
        <v>2161</v>
      </c>
      <c r="G4910" t="s">
        <v>2303</v>
      </c>
      <c r="H4910" t="str">
        <f>_xlfn.XLOOKUP(Table2[[#This Row],[Unique BarCode]],$N$10:$N$37,$O$10:$O$37)</f>
        <v>VGA Cable</v>
      </c>
      <c r="I4910" t="str">
        <f>_xlfn.XLOOKUP(Table2[[#This Row],[Unique BarCode]],$N$10:$N$37,$P$10:$P$37)</f>
        <v>Cable</v>
      </c>
      <c r="J4910" t="s">
        <v>8</v>
      </c>
      <c r="K4910" t="s">
        <v>2162</v>
      </c>
      <c r="L4910">
        <v>1</v>
      </c>
    </row>
    <row r="4911" spans="1:12" x14ac:dyDescent="0.2">
      <c r="A4911" s="1" t="d">
        <v>2023-03-15</v>
      </c>
      <c r="B4911" s="45">
        <v>-1</v>
      </c>
      <c r="C4911" t="s">
        <v>77</v>
      </c>
      <c r="D4911" t="str">
        <f>_xlfn.XLOOKUP(Table2[[#This Row],[Patron Group]],$R$10:$R$24,$S$10:$S$24)</f>
        <v>Undergraduate</v>
      </c>
      <c r="E4911" s="1" t="d">
        <v>2023-03-15</v>
      </c>
      <c r="F4911" t="s">
        <v>43</v>
      </c>
      <c r="G4911" t="s">
        <v>2272</v>
      </c>
      <c r="H4911" t="str">
        <f>_xlfn.XLOOKUP(Table2[[#This Row],[Unique BarCode]],$N$10:$N$37,$O$10:$O$37)</f>
        <v>WALLADPT</v>
      </c>
      <c r="I4911" t="str">
        <f>_xlfn.XLOOKUP(Table2[[#This Row],[Unique BarCode]],$N$10:$N$37,$P$10:$P$37)</f>
        <v>Charger</v>
      </c>
      <c r="J4911" t="s">
        <v>8</v>
      </c>
      <c r="K4911" t="s">
        <v>44</v>
      </c>
      <c r="L4911">
        <v>1</v>
      </c>
    </row>
    <row r="4912" spans="1:12" x14ac:dyDescent="0.2">
      <c r="A4912" s="1" t="d">
        <v>2023-03-15</v>
      </c>
      <c r="B4912" s="45">
        <v>-1</v>
      </c>
      <c r="C4912" t="s">
        <v>77</v>
      </c>
      <c r="D4912" t="str">
        <f>_xlfn.XLOOKUP(Table2[[#This Row],[Patron Group]],$R$10:$R$24,$S$10:$S$24)</f>
        <v>Undergraduate</v>
      </c>
      <c r="E4912" s="1" t="d">
        <v>2023-03-15</v>
      </c>
      <c r="F4912" t="s">
        <v>1715</v>
      </c>
      <c r="G4912" t="s">
        <v>2272</v>
      </c>
      <c r="H4912" t="str">
        <f>_xlfn.XLOOKUP(Table2[[#This Row],[Unique BarCode]],$N$10:$N$37,$O$10:$O$37)</f>
        <v>WALLADPT</v>
      </c>
      <c r="I4912" t="str">
        <f>_xlfn.XLOOKUP(Table2[[#This Row],[Unique BarCode]],$N$10:$N$37,$P$10:$P$37)</f>
        <v>Charger</v>
      </c>
      <c r="J4912" t="s">
        <v>8</v>
      </c>
      <c r="L4912">
        <v>1</v>
      </c>
    </row>
    <row r="4913" spans="1:12" x14ac:dyDescent="0.2">
      <c r="A4913" s="1" t="d">
        <v>2023-03-15</v>
      </c>
      <c r="B4913" s="45">
        <v>-1</v>
      </c>
      <c r="C4913" t="s">
        <v>77</v>
      </c>
      <c r="D4913" t="str">
        <f>_xlfn.XLOOKUP(Table2[[#This Row],[Patron Group]],$R$10:$R$24,$S$10:$S$24)</f>
        <v>Undergraduate</v>
      </c>
      <c r="E4913" s="1" t="d">
        <v>2023-03-15</v>
      </c>
      <c r="F4913" t="s">
        <v>47</v>
      </c>
      <c r="G4913" t="s">
        <v>2272</v>
      </c>
      <c r="H4913" t="str">
        <f>_xlfn.XLOOKUP(Table2[[#This Row],[Unique BarCode]],$N$10:$N$37,$O$10:$O$37)</f>
        <v>WALLADPT</v>
      </c>
      <c r="I4913" t="str">
        <f>_xlfn.XLOOKUP(Table2[[#This Row],[Unique BarCode]],$N$10:$N$37,$P$10:$P$37)</f>
        <v>Charger</v>
      </c>
      <c r="J4913" t="s">
        <v>8</v>
      </c>
      <c r="L4913">
        <v>1</v>
      </c>
    </row>
    <row r="4914" spans="1:12" x14ac:dyDescent="0.2">
      <c r="A4914" s="1" t="d">
        <v>2023-03-15</v>
      </c>
      <c r="B4914" s="45">
        <v>-1</v>
      </c>
      <c r="C4914" t="s">
        <v>77</v>
      </c>
      <c r="D4914" t="str">
        <f>_xlfn.XLOOKUP(Table2[[#This Row],[Patron Group]],$R$10:$R$24,$S$10:$S$24)</f>
        <v>Undergraduate</v>
      </c>
      <c r="E4914" s="1" t="d">
        <v>2023-03-15</v>
      </c>
      <c r="F4914" t="s">
        <v>1392</v>
      </c>
      <c r="G4914" t="s">
        <v>2272</v>
      </c>
      <c r="H4914" t="str">
        <f>_xlfn.XLOOKUP(Table2[[#This Row],[Unique BarCode]],$N$10:$N$37,$O$10:$O$37)</f>
        <v>WALLADPT</v>
      </c>
      <c r="I4914" t="str">
        <f>_xlfn.XLOOKUP(Table2[[#This Row],[Unique BarCode]],$N$10:$N$37,$P$10:$P$37)</f>
        <v>Charger</v>
      </c>
      <c r="J4914" t="s">
        <v>8</v>
      </c>
      <c r="L4914">
        <v>1</v>
      </c>
    </row>
    <row r="4915" spans="1:12" x14ac:dyDescent="0.2">
      <c r="A4915" s="1" t="d">
        <v>2023-03-15</v>
      </c>
      <c r="B4915" s="45">
        <v>-1</v>
      </c>
      <c r="C4915" t="s">
        <v>77</v>
      </c>
      <c r="D4915" t="str">
        <f>_xlfn.XLOOKUP(Table2[[#This Row],[Patron Group]],$R$10:$R$24,$S$10:$S$24)</f>
        <v>Undergraduate</v>
      </c>
      <c r="E4915" s="1" t="d">
        <v>2023-03-15</v>
      </c>
      <c r="F4915" t="s">
        <v>95</v>
      </c>
      <c r="G4915" t="s">
        <v>2272</v>
      </c>
      <c r="H4915" t="str">
        <f>_xlfn.XLOOKUP(Table2[[#This Row],[Unique BarCode]],$N$10:$N$37,$O$10:$O$37)</f>
        <v>WALLADPT</v>
      </c>
      <c r="I4915" t="str">
        <f>_xlfn.XLOOKUP(Table2[[#This Row],[Unique BarCode]],$N$10:$N$37,$P$10:$P$37)</f>
        <v>Charger</v>
      </c>
      <c r="J4915" t="s">
        <v>8</v>
      </c>
      <c r="L4915">
        <v>1</v>
      </c>
    </row>
    <row r="4916" spans="1:12" x14ac:dyDescent="0.2">
      <c r="A4916" s="1" t="d">
        <v>2023-03-15</v>
      </c>
      <c r="B4916" s="45">
        <v>-1</v>
      </c>
      <c r="C4916" t="s">
        <v>77</v>
      </c>
      <c r="D4916" t="str">
        <f>_xlfn.XLOOKUP(Table2[[#This Row],[Patron Group]],$R$10:$R$24,$S$10:$S$24)</f>
        <v>Undergraduate</v>
      </c>
      <c r="E4916" s="1" t="d">
        <v>2023-03-15</v>
      </c>
      <c r="F4916" t="s">
        <v>96</v>
      </c>
      <c r="G4916" t="s">
        <v>2272</v>
      </c>
      <c r="H4916" t="str">
        <f>_xlfn.XLOOKUP(Table2[[#This Row],[Unique BarCode]],$N$10:$N$37,$O$10:$O$37)</f>
        <v>WALLADPT</v>
      </c>
      <c r="I4916" t="str">
        <f>_xlfn.XLOOKUP(Table2[[#This Row],[Unique BarCode]],$N$10:$N$37,$P$10:$P$37)</f>
        <v>Charger</v>
      </c>
      <c r="J4916" t="s">
        <v>8</v>
      </c>
      <c r="L4916">
        <v>1</v>
      </c>
    </row>
    <row r="4917" spans="1:12" x14ac:dyDescent="0.2">
      <c r="A4917" s="1" t="d">
        <v>2023-03-15</v>
      </c>
      <c r="B4917" s="45">
        <v>-1</v>
      </c>
      <c r="C4917" t="s">
        <v>77</v>
      </c>
      <c r="D4917" t="str">
        <f>_xlfn.XLOOKUP(Table2[[#This Row],[Patron Group]],$R$10:$R$24,$S$10:$S$24)</f>
        <v>Undergraduate</v>
      </c>
      <c r="E4917" s="1" t="d">
        <v>2023-03-15</v>
      </c>
      <c r="F4917" t="s">
        <v>275</v>
      </c>
      <c r="G4917" t="s">
        <v>2272</v>
      </c>
      <c r="H4917" t="str">
        <f>_xlfn.XLOOKUP(Table2[[#This Row],[Unique BarCode]],$N$10:$N$37,$O$10:$O$37)</f>
        <v>WALLADPT</v>
      </c>
      <c r="I4917" t="str">
        <f>_xlfn.XLOOKUP(Table2[[#This Row],[Unique BarCode]],$N$10:$N$37,$P$10:$P$37)</f>
        <v>Charger</v>
      </c>
      <c r="J4917" t="s">
        <v>8</v>
      </c>
      <c r="L4917">
        <v>1</v>
      </c>
    </row>
    <row r="4918" spans="1:12" x14ac:dyDescent="0.2">
      <c r="A4918" s="1" t="d">
        <v>2023-03-15</v>
      </c>
      <c r="B4918" s="45">
        <v>-1</v>
      </c>
      <c r="C4918" t="s">
        <v>77</v>
      </c>
      <c r="D4918" t="str">
        <f>_xlfn.XLOOKUP(Table2[[#This Row],[Patron Group]],$R$10:$R$24,$S$10:$S$24)</f>
        <v>Undergraduate</v>
      </c>
      <c r="E4918" s="1" t="d">
        <v>2023-03-16</v>
      </c>
      <c r="F4918" t="s">
        <v>1750</v>
      </c>
      <c r="G4918" t="s">
        <v>2296</v>
      </c>
      <c r="H4918" t="str">
        <f>_xlfn.XLOOKUP(Table2[[#This Row],[Unique BarCode]],$N$10:$N$37,$O$10:$O$37)</f>
        <v>MACUSBC</v>
      </c>
      <c r="I4918" t="str">
        <f>_xlfn.XLOOKUP(Table2[[#This Row],[Unique BarCode]],$N$10:$N$37,$P$10:$P$37)</f>
        <v>Charger</v>
      </c>
      <c r="J4918" t="s">
        <v>128</v>
      </c>
      <c r="K4918" t="s">
        <v>439</v>
      </c>
      <c r="L4918">
        <v>1</v>
      </c>
    </row>
    <row r="4919" spans="1:12" x14ac:dyDescent="0.2">
      <c r="A4919" s="1" t="d">
        <v>2023-03-15</v>
      </c>
      <c r="B4919" s="45">
        <v>-1</v>
      </c>
      <c r="C4919" t="s">
        <v>77</v>
      </c>
      <c r="D4919" t="str">
        <f>_xlfn.XLOOKUP(Table2[[#This Row],[Patron Group]],$R$10:$R$24,$S$10:$S$24)</f>
        <v>Undergraduate</v>
      </c>
      <c r="E4919" s="1" t="d">
        <v>2023-03-16</v>
      </c>
      <c r="F4919" t="s">
        <v>2107</v>
      </c>
      <c r="G4919" t="s">
        <v>2296</v>
      </c>
      <c r="H4919" t="str">
        <f>_xlfn.XLOOKUP(Table2[[#This Row],[Unique BarCode]],$N$10:$N$37,$O$10:$O$37)</f>
        <v>MACUSBC</v>
      </c>
      <c r="I4919" t="str">
        <f>_xlfn.XLOOKUP(Table2[[#This Row],[Unique BarCode]],$N$10:$N$37,$P$10:$P$37)</f>
        <v>Charger</v>
      </c>
      <c r="J4919" t="s">
        <v>128</v>
      </c>
      <c r="K4919" t="s">
        <v>474</v>
      </c>
      <c r="L4919">
        <v>1</v>
      </c>
    </row>
    <row r="4920" spans="1:12" x14ac:dyDescent="0.2">
      <c r="A4920" s="1" t="d">
        <v>2023-03-15</v>
      </c>
      <c r="B4920" s="45">
        <v>-1</v>
      </c>
      <c r="C4920" t="s">
        <v>77</v>
      </c>
      <c r="D4920" t="str">
        <f>_xlfn.XLOOKUP(Table2[[#This Row],[Patron Group]],$R$10:$R$24,$S$10:$S$24)</f>
        <v>Undergraduate</v>
      </c>
      <c r="E4920" s="1" t="d">
        <v>2023-03-16</v>
      </c>
      <c r="F4920" t="s">
        <v>1871</v>
      </c>
      <c r="G4920" t="s">
        <v>2296</v>
      </c>
      <c r="H4920" t="str">
        <f>_xlfn.XLOOKUP(Table2[[#This Row],[Unique BarCode]],$N$10:$N$37,$O$10:$O$37)</f>
        <v>MACUSBC</v>
      </c>
      <c r="I4920" t="str">
        <f>_xlfn.XLOOKUP(Table2[[#This Row],[Unique BarCode]],$N$10:$N$37,$P$10:$P$37)</f>
        <v>Charger</v>
      </c>
      <c r="J4920" t="s">
        <v>128</v>
      </c>
      <c r="K4920" t="s">
        <v>476</v>
      </c>
      <c r="L4920">
        <v>1</v>
      </c>
    </row>
    <row r="4921" spans="1:12" x14ac:dyDescent="0.2">
      <c r="A4921" s="1" t="d">
        <v>2023-03-15</v>
      </c>
      <c r="B4921" s="45">
        <v>-1</v>
      </c>
      <c r="C4921" t="s">
        <v>77</v>
      </c>
      <c r="D4921" t="str">
        <f>_xlfn.XLOOKUP(Table2[[#This Row],[Patron Group]],$R$10:$R$24,$S$10:$S$24)</f>
        <v>Undergraduate</v>
      </c>
      <c r="E4921" s="1" t="d">
        <v>2023-03-18</v>
      </c>
      <c r="F4921" t="s">
        <v>1053</v>
      </c>
      <c r="G4921" t="s">
        <v>2276</v>
      </c>
      <c r="H4921" t="str">
        <f>_xlfn.XLOOKUP(Table2[[#This Row],[Unique BarCode]],$N$10:$N$37,$O$10:$O$37)</f>
        <v>CALC</v>
      </c>
      <c r="I4921" t="str">
        <f>_xlfn.XLOOKUP(Table2[[#This Row],[Unique BarCode]],$N$10:$N$37,$P$10:$P$37)</f>
        <v>Accessory</v>
      </c>
      <c r="J4921" t="s">
        <v>8</v>
      </c>
      <c r="K4921" t="s">
        <v>1054</v>
      </c>
      <c r="L4921">
        <v>1</v>
      </c>
    </row>
    <row r="4922" spans="1:12" x14ac:dyDescent="0.2">
      <c r="A4922" s="1" t="d">
        <v>2023-03-15</v>
      </c>
      <c r="B4922" s="45">
        <v>-1</v>
      </c>
      <c r="C4922" t="s">
        <v>77</v>
      </c>
      <c r="D4922" t="str">
        <f>_xlfn.XLOOKUP(Table2[[#This Row],[Patron Group]],$R$10:$R$24,$S$10:$S$24)</f>
        <v>Undergraduate</v>
      </c>
      <c r="E4922" s="1" t="d">
        <v>2023-03-22</v>
      </c>
      <c r="F4922" t="s">
        <v>1431</v>
      </c>
      <c r="G4922" t="s">
        <v>2274</v>
      </c>
      <c r="H4922" t="str">
        <f>_xlfn.XLOOKUP(Table2[[#This Row],[Unique BarCode]],$N$10:$N$37,$O$10:$O$37)</f>
        <v>MacBook</v>
      </c>
      <c r="I4922" t="str">
        <f>_xlfn.XLOOKUP(Table2[[#This Row],[Unique BarCode]],$N$10:$N$37,$P$10:$P$37)</f>
        <v>Device</v>
      </c>
      <c r="J4922" t="s">
        <v>8</v>
      </c>
      <c r="K4922" t="s">
        <v>1432</v>
      </c>
      <c r="L4922">
        <v>1</v>
      </c>
    </row>
    <row r="4923" spans="1:12" x14ac:dyDescent="0.2">
      <c r="A4923" s="1" t="d">
        <v>2023-03-15</v>
      </c>
      <c r="B4923" s="45">
        <v>-1</v>
      </c>
      <c r="C4923" t="s">
        <v>77</v>
      </c>
      <c r="D4923" t="str">
        <f>_xlfn.XLOOKUP(Table2[[#This Row],[Patron Group]],$R$10:$R$24,$S$10:$S$24)</f>
        <v>Undergraduate</v>
      </c>
      <c r="E4923" s="1" t="d">
        <v>2023-03-22</v>
      </c>
      <c r="F4923" t="s">
        <v>1463</v>
      </c>
      <c r="G4923" t="s">
        <v>2274</v>
      </c>
      <c r="H4923" t="str">
        <f>_xlfn.XLOOKUP(Table2[[#This Row],[Unique BarCode]],$N$10:$N$37,$O$10:$O$37)</f>
        <v>MacBook</v>
      </c>
      <c r="I4923" t="str">
        <f>_xlfn.XLOOKUP(Table2[[#This Row],[Unique BarCode]],$N$10:$N$37,$P$10:$P$37)</f>
        <v>Device</v>
      </c>
      <c r="J4923" t="s">
        <v>8</v>
      </c>
      <c r="K4923" t="s">
        <v>1464</v>
      </c>
      <c r="L4923">
        <v>1</v>
      </c>
    </row>
    <row r="4924" spans="1:12" x14ac:dyDescent="0.2">
      <c r="A4924" s="1" t="d">
        <v>2023-03-15</v>
      </c>
      <c r="B4924" s="45">
        <v>-1</v>
      </c>
      <c r="C4924" t="s">
        <v>77</v>
      </c>
      <c r="D4924" t="str">
        <f>_xlfn.XLOOKUP(Table2[[#This Row],[Patron Group]],$R$10:$R$24,$S$10:$S$24)</f>
        <v>Undergraduate</v>
      </c>
      <c r="E4924" s="1" t="d">
        <v>2023-03-22</v>
      </c>
      <c r="F4924" t="s">
        <v>110</v>
      </c>
      <c r="G4924" t="s">
        <v>2274</v>
      </c>
      <c r="H4924" t="str">
        <f>_xlfn.XLOOKUP(Table2[[#This Row],[Unique BarCode]],$N$10:$N$37,$O$10:$O$37)</f>
        <v>MacBook</v>
      </c>
      <c r="I4924" t="str">
        <f>_xlfn.XLOOKUP(Table2[[#This Row],[Unique BarCode]],$N$10:$N$37,$P$10:$P$37)</f>
        <v>Device</v>
      </c>
      <c r="J4924" t="s">
        <v>8</v>
      </c>
      <c r="K4924" t="s">
        <v>111</v>
      </c>
      <c r="L4924">
        <v>1</v>
      </c>
    </row>
    <row r="4925" spans="1:12" x14ac:dyDescent="0.2">
      <c r="A4925" s="1" t="d">
        <v>2023-03-15</v>
      </c>
      <c r="B4925" s="45">
        <v>-1</v>
      </c>
      <c r="C4925" t="s">
        <v>77</v>
      </c>
      <c r="D4925" t="str">
        <f>_xlfn.XLOOKUP(Table2[[#This Row],[Patron Group]],$R$10:$R$24,$S$10:$S$24)</f>
        <v>Undergraduate</v>
      </c>
      <c r="E4925" s="1" t="d">
        <v>2023-03-22</v>
      </c>
      <c r="F4925" t="s">
        <v>883</v>
      </c>
      <c r="G4925" t="s">
        <v>2274</v>
      </c>
      <c r="H4925" t="str">
        <f>_xlfn.XLOOKUP(Table2[[#This Row],[Unique BarCode]],$N$10:$N$37,$O$10:$O$37)</f>
        <v>MacBook</v>
      </c>
      <c r="I4925" t="str">
        <f>_xlfn.XLOOKUP(Table2[[#This Row],[Unique BarCode]],$N$10:$N$37,$P$10:$P$37)</f>
        <v>Device</v>
      </c>
      <c r="J4925" t="s">
        <v>8</v>
      </c>
      <c r="K4925" t="s">
        <v>884</v>
      </c>
      <c r="L4925">
        <v>1</v>
      </c>
    </row>
    <row r="4926" spans="1:12" x14ac:dyDescent="0.2">
      <c r="A4926" s="1" t="d">
        <v>2023-03-15</v>
      </c>
      <c r="B4926" s="45">
        <v>-1</v>
      </c>
      <c r="C4926" t="s">
        <v>77</v>
      </c>
      <c r="D4926" t="str">
        <f>_xlfn.XLOOKUP(Table2[[#This Row],[Patron Group]],$R$10:$R$24,$S$10:$S$24)</f>
        <v>Undergraduate</v>
      </c>
      <c r="E4926" s="1" t="d">
        <v>2023-03-22</v>
      </c>
      <c r="F4926" t="s">
        <v>1815</v>
      </c>
      <c r="G4926" t="s">
        <v>2274</v>
      </c>
      <c r="H4926" t="str">
        <f>_xlfn.XLOOKUP(Table2[[#This Row],[Unique BarCode]],$N$10:$N$37,$O$10:$O$37)</f>
        <v>MacBook</v>
      </c>
      <c r="I4926" t="str">
        <f>_xlfn.XLOOKUP(Table2[[#This Row],[Unique BarCode]],$N$10:$N$37,$P$10:$P$37)</f>
        <v>Device</v>
      </c>
      <c r="J4926" t="s">
        <v>8</v>
      </c>
      <c r="K4926" t="s">
        <v>1815</v>
      </c>
      <c r="L4926">
        <v>1</v>
      </c>
    </row>
    <row r="4927" spans="1:12" x14ac:dyDescent="0.2">
      <c r="A4927" s="1" t="d">
        <v>2023-03-15</v>
      </c>
      <c r="B4927" s="45">
        <v>-1</v>
      </c>
      <c r="C4927" t="s">
        <v>77</v>
      </c>
      <c r="D4927" t="str">
        <f>_xlfn.XLOOKUP(Table2[[#This Row],[Patron Group]],$R$10:$R$24,$S$10:$S$24)</f>
        <v>Undergraduate</v>
      </c>
      <c r="E4927" s="1" t="d">
        <v>2023-03-22</v>
      </c>
      <c r="F4927" t="s">
        <v>2163</v>
      </c>
      <c r="G4927" t="s">
        <v>2263</v>
      </c>
      <c r="H4927" t="str">
        <f>_xlfn.XLOOKUP(Table2[[#This Row],[Unique BarCode]],$N$10:$N$37,$O$10:$O$37)</f>
        <v>HP Laptop</v>
      </c>
      <c r="I4927" t="str">
        <f>_xlfn.XLOOKUP(Table2[[#This Row],[Unique BarCode]],$N$10:$N$37,$P$10:$P$37)</f>
        <v>Device</v>
      </c>
      <c r="J4927" t="s">
        <v>8</v>
      </c>
      <c r="K4927" t="s">
        <v>168</v>
      </c>
      <c r="L4927">
        <v>1</v>
      </c>
    </row>
    <row r="4928" spans="1:12" x14ac:dyDescent="0.2">
      <c r="A4928" s="1" t="d">
        <v>2023-03-15</v>
      </c>
      <c r="B4928" s="45">
        <v>-1</v>
      </c>
      <c r="C4928" t="s">
        <v>77</v>
      </c>
      <c r="D4928" t="str">
        <f>_xlfn.XLOOKUP(Table2[[#This Row],[Patron Group]],$R$10:$R$24,$S$10:$S$24)</f>
        <v>Undergraduate</v>
      </c>
      <c r="E4928" s="1" t="d">
        <v>2023-03-22</v>
      </c>
      <c r="F4928" t="s">
        <v>2164</v>
      </c>
      <c r="G4928" t="s">
        <v>2263</v>
      </c>
      <c r="H4928" t="str">
        <f>_xlfn.XLOOKUP(Table2[[#This Row],[Unique BarCode]],$N$10:$N$37,$O$10:$O$37)</f>
        <v>HP Laptop</v>
      </c>
      <c r="I4928" t="str">
        <f>_xlfn.XLOOKUP(Table2[[#This Row],[Unique BarCode]],$N$10:$N$37,$P$10:$P$37)</f>
        <v>Device</v>
      </c>
      <c r="J4928" t="s">
        <v>8</v>
      </c>
      <c r="K4928" t="s">
        <v>1383</v>
      </c>
      <c r="L4928">
        <v>1</v>
      </c>
    </row>
    <row r="4929" spans="1:12" x14ac:dyDescent="0.2">
      <c r="A4929" s="1" t="d">
        <v>2023-03-15</v>
      </c>
      <c r="B4929" s="45">
        <v>-1</v>
      </c>
      <c r="C4929" t="s">
        <v>77</v>
      </c>
      <c r="D4929" t="str">
        <f>_xlfn.XLOOKUP(Table2[[#This Row],[Patron Group]],$R$10:$R$24,$S$10:$S$24)</f>
        <v>Undergraduate</v>
      </c>
      <c r="E4929" s="1" t="d">
        <v>2023-03-22</v>
      </c>
      <c r="F4929" t="s">
        <v>1997</v>
      </c>
      <c r="G4929" t="s">
        <v>2263</v>
      </c>
      <c r="H4929" t="str">
        <f>_xlfn.XLOOKUP(Table2[[#This Row],[Unique BarCode]],$N$10:$N$37,$O$10:$O$37)</f>
        <v>HP Laptop</v>
      </c>
      <c r="I4929" t="str">
        <f>_xlfn.XLOOKUP(Table2[[#This Row],[Unique BarCode]],$N$10:$N$37,$P$10:$P$37)</f>
        <v>Device</v>
      </c>
      <c r="J4929" t="s">
        <v>8</v>
      </c>
      <c r="K4929" t="s">
        <v>509</v>
      </c>
      <c r="L4929">
        <v>1</v>
      </c>
    </row>
    <row r="4930" spans="1:12" x14ac:dyDescent="0.2">
      <c r="A4930" s="1" t="d">
        <v>2023-03-15</v>
      </c>
      <c r="B4930" s="45">
        <v>-1</v>
      </c>
      <c r="C4930" t="s">
        <v>77</v>
      </c>
      <c r="D4930" t="str">
        <f>_xlfn.XLOOKUP(Table2[[#This Row],[Patron Group]],$R$10:$R$24,$S$10:$S$24)</f>
        <v>Undergraduate</v>
      </c>
      <c r="E4930" s="1" t="d">
        <v>2023-03-22</v>
      </c>
      <c r="F4930" t="s">
        <v>1979</v>
      </c>
      <c r="G4930" t="s">
        <v>2263</v>
      </c>
      <c r="H4930" t="str">
        <f>_xlfn.XLOOKUP(Table2[[#This Row],[Unique BarCode]],$N$10:$N$37,$O$10:$O$37)</f>
        <v>HP Laptop</v>
      </c>
      <c r="I4930" t="str">
        <f>_xlfn.XLOOKUP(Table2[[#This Row],[Unique BarCode]],$N$10:$N$37,$P$10:$P$37)</f>
        <v>Device</v>
      </c>
      <c r="J4930" t="s">
        <v>8</v>
      </c>
      <c r="K4930" t="s">
        <v>806</v>
      </c>
      <c r="L4930">
        <v>1</v>
      </c>
    </row>
    <row r="4931" spans="1:12" x14ac:dyDescent="0.2">
      <c r="A4931" s="1" t="d">
        <v>2023-03-15</v>
      </c>
      <c r="B4931" s="45">
        <v>-1</v>
      </c>
      <c r="C4931" t="s">
        <v>77</v>
      </c>
      <c r="D4931" t="str">
        <f>_xlfn.XLOOKUP(Table2[[#This Row],[Patron Group]],$R$10:$R$24,$S$10:$S$24)</f>
        <v>Undergraduate</v>
      </c>
      <c r="E4931" s="1" t="d">
        <v>2023-03-22</v>
      </c>
      <c r="F4931" t="s">
        <v>796</v>
      </c>
      <c r="G4931" t="s">
        <v>2263</v>
      </c>
      <c r="H4931" t="str">
        <f>_xlfn.XLOOKUP(Table2[[#This Row],[Unique BarCode]],$N$10:$N$37,$O$10:$O$37)</f>
        <v>HP Laptop</v>
      </c>
      <c r="I4931" t="str">
        <f>_xlfn.XLOOKUP(Table2[[#This Row],[Unique BarCode]],$N$10:$N$37,$P$10:$P$37)</f>
        <v>Device</v>
      </c>
      <c r="J4931" t="s">
        <v>8</v>
      </c>
      <c r="K4931" t="s">
        <v>797</v>
      </c>
      <c r="L4931">
        <v>1</v>
      </c>
    </row>
    <row r="4932" spans="1:12" x14ac:dyDescent="0.2">
      <c r="A4932" s="1" t="d">
        <v>2023-03-15</v>
      </c>
      <c r="B4932" s="45">
        <v>-1</v>
      </c>
      <c r="C4932" t="s">
        <v>77</v>
      </c>
      <c r="D4932" t="str">
        <f>_xlfn.XLOOKUP(Table2[[#This Row],[Patron Group]],$R$10:$R$24,$S$10:$S$24)</f>
        <v>Undergraduate</v>
      </c>
      <c r="E4932" s="1" t="d">
        <v>2023-03-22</v>
      </c>
      <c r="F4932" t="s">
        <v>2165</v>
      </c>
      <c r="G4932" t="s">
        <v>2263</v>
      </c>
      <c r="H4932" t="str">
        <f>_xlfn.XLOOKUP(Table2[[#This Row],[Unique BarCode]],$N$10:$N$37,$O$10:$O$37)</f>
        <v>HP Laptop</v>
      </c>
      <c r="I4932" t="str">
        <f>_xlfn.XLOOKUP(Table2[[#This Row],[Unique BarCode]],$N$10:$N$37,$P$10:$P$37)</f>
        <v>Device</v>
      </c>
      <c r="J4932" t="s">
        <v>8</v>
      </c>
      <c r="K4932" t="s">
        <v>2166</v>
      </c>
      <c r="L4932">
        <v>1</v>
      </c>
    </row>
    <row r="4933" spans="1:12" x14ac:dyDescent="0.2">
      <c r="A4933" s="1" t="d">
        <v>2023-03-15</v>
      </c>
      <c r="B4933" s="45">
        <v>-1</v>
      </c>
      <c r="C4933" t="s">
        <v>77</v>
      </c>
      <c r="D4933" t="str">
        <f>_xlfn.XLOOKUP(Table2[[#This Row],[Patron Group]],$R$10:$R$24,$S$10:$S$24)</f>
        <v>Undergraduate</v>
      </c>
      <c r="E4933" s="1" t="d">
        <v>2023-03-27</v>
      </c>
      <c r="F4933" t="s">
        <v>1143</v>
      </c>
      <c r="G4933" t="s">
        <v>2274</v>
      </c>
      <c r="H4933" t="str">
        <f>_xlfn.XLOOKUP(Table2[[#This Row],[Unique BarCode]],$N$10:$N$37,$O$10:$O$37)</f>
        <v>MacBook</v>
      </c>
      <c r="I4933" t="str">
        <f>_xlfn.XLOOKUP(Table2[[#This Row],[Unique BarCode]],$N$10:$N$37,$P$10:$P$37)</f>
        <v>Device</v>
      </c>
      <c r="J4933" t="s">
        <v>8</v>
      </c>
      <c r="K4933" t="s">
        <v>1143</v>
      </c>
      <c r="L4933">
        <v>1</v>
      </c>
    </row>
    <row r="4934" spans="1:12" x14ac:dyDescent="0.2">
      <c r="A4934" s="1" t="d">
        <v>2023-03-15</v>
      </c>
      <c r="B4934" s="45">
        <v>-1</v>
      </c>
      <c r="C4934" t="s">
        <v>77</v>
      </c>
      <c r="D4934" t="str">
        <f>_xlfn.XLOOKUP(Table2[[#This Row],[Patron Group]],$R$10:$R$24,$S$10:$S$24)</f>
        <v>Undergraduate</v>
      </c>
      <c r="E4934" s="1" t="d">
        <v>2023-03-29</v>
      </c>
      <c r="F4934" t="s">
        <v>98</v>
      </c>
      <c r="G4934" t="s">
        <v>2273</v>
      </c>
      <c r="H4934" t="str">
        <f>_xlfn.XLOOKUP(Table2[[#This Row],[Unique BarCode]],$N$10:$N$37,$O$10:$O$37)</f>
        <v>ChromeBook</v>
      </c>
      <c r="I4934" t="str">
        <f>_xlfn.XLOOKUP(Table2[[#This Row],[Unique BarCode]],$N$10:$N$37,$P$10:$P$37)</f>
        <v>Device</v>
      </c>
      <c r="J4934" t="s">
        <v>128</v>
      </c>
      <c r="K4934" t="s">
        <v>99</v>
      </c>
      <c r="L4934">
        <v>1</v>
      </c>
    </row>
    <row r="4935" spans="1:12" x14ac:dyDescent="0.2">
      <c r="A4935" s="1" t="d">
        <v>2023-03-15</v>
      </c>
      <c r="B4935" s="45">
        <v>-1</v>
      </c>
      <c r="C4935" t="s">
        <v>77</v>
      </c>
      <c r="D4935" t="str">
        <f>_xlfn.XLOOKUP(Table2[[#This Row],[Patron Group]],$R$10:$R$24,$S$10:$S$24)</f>
        <v>Undergraduate</v>
      </c>
      <c r="E4935" s="1" t="d">
        <v>2023-03-29</v>
      </c>
      <c r="F4935" t="s">
        <v>735</v>
      </c>
      <c r="G4935" t="s">
        <v>2274</v>
      </c>
      <c r="H4935" t="str">
        <f>_xlfn.XLOOKUP(Table2[[#This Row],[Unique BarCode]],$N$10:$N$37,$O$10:$O$37)</f>
        <v>MacBook</v>
      </c>
      <c r="I4935" t="str">
        <f>_xlfn.XLOOKUP(Table2[[#This Row],[Unique BarCode]],$N$10:$N$37,$P$10:$P$37)</f>
        <v>Device</v>
      </c>
      <c r="J4935" t="s">
        <v>8</v>
      </c>
      <c r="K4935" t="s">
        <v>735</v>
      </c>
      <c r="L4935">
        <v>1</v>
      </c>
    </row>
    <row r="4936" spans="1:12" x14ac:dyDescent="0.2">
      <c r="A4936" s="1" t="d">
        <v>2023-03-15</v>
      </c>
      <c r="B4936" s="45">
        <v>-1</v>
      </c>
      <c r="C4936" t="s">
        <v>77</v>
      </c>
      <c r="D4936" t="str">
        <f>_xlfn.XLOOKUP(Table2[[#This Row],[Patron Group]],$R$10:$R$24,$S$10:$S$24)</f>
        <v>Undergraduate</v>
      </c>
      <c r="E4936" s="1" t="d">
        <v>2023-03-29</v>
      </c>
      <c r="F4936" t="s">
        <v>295</v>
      </c>
      <c r="G4936" t="s">
        <v>2274</v>
      </c>
      <c r="H4936" t="str">
        <f>_xlfn.XLOOKUP(Table2[[#This Row],[Unique BarCode]],$N$10:$N$37,$O$10:$O$37)</f>
        <v>MacBook</v>
      </c>
      <c r="I4936" t="str">
        <f>_xlfn.XLOOKUP(Table2[[#This Row],[Unique BarCode]],$N$10:$N$37,$P$10:$P$37)</f>
        <v>Device</v>
      </c>
      <c r="J4936" t="s">
        <v>8</v>
      </c>
      <c r="K4936" t="s">
        <v>295</v>
      </c>
      <c r="L4936">
        <v>1</v>
      </c>
    </row>
    <row r="4937" spans="1:12" x14ac:dyDescent="0.2">
      <c r="A4937" s="1" t="d">
        <v>2023-03-15</v>
      </c>
      <c r="B4937" s="45">
        <v>-1</v>
      </c>
      <c r="C4937" t="s">
        <v>77</v>
      </c>
      <c r="D4937" t="str">
        <f>_xlfn.XLOOKUP(Table2[[#This Row],[Patron Group]],$R$10:$R$24,$S$10:$S$24)</f>
        <v>Undergraduate</v>
      </c>
      <c r="E4937" s="1" t="d">
        <v>2023-03-29</v>
      </c>
      <c r="F4937" t="s">
        <v>1934</v>
      </c>
      <c r="G4937" t="s">
        <v>2263</v>
      </c>
      <c r="H4937" t="str">
        <f>_xlfn.XLOOKUP(Table2[[#This Row],[Unique BarCode]],$N$10:$N$37,$O$10:$O$37)</f>
        <v>HP Laptop</v>
      </c>
      <c r="I4937" t="str">
        <f>_xlfn.XLOOKUP(Table2[[#This Row],[Unique BarCode]],$N$10:$N$37,$P$10:$P$37)</f>
        <v>Device</v>
      </c>
      <c r="J4937" t="s">
        <v>8</v>
      </c>
      <c r="K4937" t="s">
        <v>1149</v>
      </c>
      <c r="L4937">
        <v>1</v>
      </c>
    </row>
    <row r="4938" spans="1:12" x14ac:dyDescent="0.2">
      <c r="A4938" s="1" t="d">
        <v>2023-03-15</v>
      </c>
      <c r="B4938" s="45">
        <v>-1</v>
      </c>
      <c r="C4938" t="s">
        <v>77</v>
      </c>
      <c r="D4938" t="str">
        <f>_xlfn.XLOOKUP(Table2[[#This Row],[Patron Group]],$R$10:$R$24,$S$10:$S$24)</f>
        <v>Undergraduate</v>
      </c>
      <c r="E4938" s="1" t="d">
        <v>2023-03-29</v>
      </c>
      <c r="F4938" t="s">
        <v>2167</v>
      </c>
      <c r="G4938" t="s">
        <v>2263</v>
      </c>
      <c r="H4938" t="str">
        <f>_xlfn.XLOOKUP(Table2[[#This Row],[Unique BarCode]],$N$10:$N$37,$O$10:$O$37)</f>
        <v>HP Laptop</v>
      </c>
      <c r="I4938" t="str">
        <f>_xlfn.XLOOKUP(Table2[[#This Row],[Unique BarCode]],$N$10:$N$37,$P$10:$P$37)</f>
        <v>Device</v>
      </c>
      <c r="J4938" t="s">
        <v>8</v>
      </c>
      <c r="K4938" t="s">
        <v>931</v>
      </c>
      <c r="L4938">
        <v>1</v>
      </c>
    </row>
    <row r="4939" spans="1:12" x14ac:dyDescent="0.2">
      <c r="A4939" s="1" t="d">
        <v>2023-03-15</v>
      </c>
      <c r="B4939" s="45">
        <v>-1</v>
      </c>
      <c r="C4939" t="s">
        <v>77</v>
      </c>
      <c r="D4939" t="str">
        <f>_xlfn.XLOOKUP(Table2[[#This Row],[Patron Group]],$R$10:$R$24,$S$10:$S$24)</f>
        <v>Undergraduate</v>
      </c>
      <c r="E4939" s="1" t="d">
        <v>2023-03-29</v>
      </c>
      <c r="F4939" t="s">
        <v>1960</v>
      </c>
      <c r="G4939" t="s">
        <v>2263</v>
      </c>
      <c r="H4939" t="str">
        <f>_xlfn.XLOOKUP(Table2[[#This Row],[Unique BarCode]],$N$10:$N$37,$O$10:$O$37)</f>
        <v>HP Laptop</v>
      </c>
      <c r="I4939" t="str">
        <f>_xlfn.XLOOKUP(Table2[[#This Row],[Unique BarCode]],$N$10:$N$37,$P$10:$P$37)</f>
        <v>Device</v>
      </c>
      <c r="J4939" t="s">
        <v>8</v>
      </c>
      <c r="K4939" t="s">
        <v>144</v>
      </c>
      <c r="L4939">
        <v>1</v>
      </c>
    </row>
    <row r="4940" spans="1:12" x14ac:dyDescent="0.2">
      <c r="A4940" s="1" t="d">
        <v>2023-03-15</v>
      </c>
      <c r="B4940" s="45">
        <v>5547388380006530</v>
      </c>
      <c r="C4940" t="s">
        <v>20</v>
      </c>
      <c r="D4940" t="str">
        <f>_xlfn.XLOOKUP(Table2[[#This Row],[Patron Group]],$R$10:$R$24,$S$10:$S$24)</f>
        <v>Graduate</v>
      </c>
      <c r="E4940" s="1" t="d">
        <v>2023-03-27</v>
      </c>
      <c r="F4940" t="s">
        <v>1692</v>
      </c>
      <c r="G4940" t="s">
        <v>2274</v>
      </c>
      <c r="H4940" t="str">
        <f>_xlfn.XLOOKUP(Table2[[#This Row],[Unique BarCode]],$N$10:$N$37,$O$10:$O$37)</f>
        <v>MacBook</v>
      </c>
      <c r="I4940" t="str">
        <f>_xlfn.XLOOKUP(Table2[[#This Row],[Unique BarCode]],$N$10:$N$37,$P$10:$P$37)</f>
        <v>Device</v>
      </c>
      <c r="J4940" t="s">
        <v>8</v>
      </c>
      <c r="K4940" t="s">
        <v>1692</v>
      </c>
      <c r="L4940">
        <v>1</v>
      </c>
    </row>
    <row r="4941" spans="1:12" x14ac:dyDescent="0.2">
      <c r="A4941" s="1" t="d">
        <v>2023-03-15</v>
      </c>
      <c r="B4941" s="45">
        <v>5561443120006530</v>
      </c>
      <c r="C4941" t="s">
        <v>77</v>
      </c>
      <c r="D4941" t="str">
        <f>_xlfn.XLOOKUP(Table2[[#This Row],[Patron Group]],$R$10:$R$24,$S$10:$S$24)</f>
        <v>Undergraduate</v>
      </c>
      <c r="E4941" s="1" t="d">
        <v>2023-03-29</v>
      </c>
      <c r="F4941" t="s">
        <v>1377</v>
      </c>
      <c r="G4941" t="s">
        <v>2274</v>
      </c>
      <c r="H4941" t="str">
        <f>_xlfn.XLOOKUP(Table2[[#This Row],[Unique BarCode]],$N$10:$N$37,$O$10:$O$37)</f>
        <v>MacBook</v>
      </c>
      <c r="I4941" t="str">
        <f>_xlfn.XLOOKUP(Table2[[#This Row],[Unique BarCode]],$N$10:$N$37,$P$10:$P$37)</f>
        <v>Device</v>
      </c>
      <c r="J4941" t="s">
        <v>8</v>
      </c>
      <c r="K4941" t="s">
        <v>1377</v>
      </c>
      <c r="L4941">
        <v>1</v>
      </c>
    </row>
    <row r="4942" spans="1:12" x14ac:dyDescent="0.2">
      <c r="A4942" s="1" t="d">
        <v>2023-03-15</v>
      </c>
      <c r="B4942" s="45">
        <v>5561938780006530</v>
      </c>
      <c r="C4942" t="s">
        <v>77</v>
      </c>
      <c r="D4942" t="str">
        <f>_xlfn.XLOOKUP(Table2[[#This Row],[Patron Group]],$R$10:$R$24,$S$10:$S$24)</f>
        <v>Undergraduate</v>
      </c>
      <c r="E4942" s="1" t="d">
        <v>2023-03-29</v>
      </c>
      <c r="F4942" t="s">
        <v>1866</v>
      </c>
      <c r="G4942" t="s">
        <v>2263</v>
      </c>
      <c r="H4942" t="str">
        <f>_xlfn.XLOOKUP(Table2[[#This Row],[Unique BarCode]],$N$10:$N$37,$O$10:$O$37)</f>
        <v>HP Laptop</v>
      </c>
      <c r="I4942" t="str">
        <f>_xlfn.XLOOKUP(Table2[[#This Row],[Unique BarCode]],$N$10:$N$37,$P$10:$P$37)</f>
        <v>Device</v>
      </c>
      <c r="J4942" t="s">
        <v>8</v>
      </c>
      <c r="K4942" t="s">
        <v>61</v>
      </c>
      <c r="L4942">
        <v>1</v>
      </c>
    </row>
    <row r="4943" spans="1:12" x14ac:dyDescent="0.2">
      <c r="A4943" s="1" t="d">
        <v>2023-03-15</v>
      </c>
      <c r="B4943" s="45">
        <v>5570230540006530</v>
      </c>
      <c r="C4943" t="s">
        <v>77</v>
      </c>
      <c r="D4943" t="str">
        <f>_xlfn.XLOOKUP(Table2[[#This Row],[Patron Group]],$R$10:$R$24,$S$10:$S$24)</f>
        <v>Undergraduate</v>
      </c>
      <c r="E4943" s="1" t="d">
        <v>2023-03-22</v>
      </c>
      <c r="F4943" t="s">
        <v>506</v>
      </c>
      <c r="G4943" t="s">
        <v>2263</v>
      </c>
      <c r="H4943" t="str">
        <f>_xlfn.XLOOKUP(Table2[[#This Row],[Unique BarCode]],$N$10:$N$37,$O$10:$O$37)</f>
        <v>HP Laptop</v>
      </c>
      <c r="I4943" t="str">
        <f>_xlfn.XLOOKUP(Table2[[#This Row],[Unique BarCode]],$N$10:$N$37,$P$10:$P$37)</f>
        <v>Device</v>
      </c>
      <c r="J4943" t="s">
        <v>8</v>
      </c>
      <c r="K4943" t="s">
        <v>507</v>
      </c>
      <c r="L4943">
        <v>1</v>
      </c>
    </row>
    <row r="4944" spans="1:12" x14ac:dyDescent="0.2">
      <c r="A4944" s="1" t="d">
        <v>2023-03-15</v>
      </c>
      <c r="B4944" s="45">
        <v>9406919980006530</v>
      </c>
      <c r="C4944" t="s">
        <v>20</v>
      </c>
      <c r="D4944" t="str">
        <f>_xlfn.XLOOKUP(Table2[[#This Row],[Patron Group]],$R$10:$R$24,$S$10:$S$24)</f>
        <v>Graduate</v>
      </c>
      <c r="E4944" s="1" t="d">
        <v>2023-03-28</v>
      </c>
      <c r="F4944" t="s">
        <v>1164</v>
      </c>
      <c r="G4944" t="s">
        <v>2274</v>
      </c>
      <c r="H4944" t="str">
        <f>_xlfn.XLOOKUP(Table2[[#This Row],[Unique BarCode]],$N$10:$N$37,$O$10:$O$37)</f>
        <v>MacBook</v>
      </c>
      <c r="I4944" t="str">
        <f>_xlfn.XLOOKUP(Table2[[#This Row],[Unique BarCode]],$N$10:$N$37,$P$10:$P$37)</f>
        <v>Device</v>
      </c>
      <c r="J4944" t="s">
        <v>8</v>
      </c>
      <c r="K4944" t="s">
        <v>1164</v>
      </c>
      <c r="L4944">
        <v>1</v>
      </c>
    </row>
    <row r="4945" spans="1:12" x14ac:dyDescent="0.2">
      <c r="A4945" s="1" t="d">
        <v>2023-03-15</v>
      </c>
      <c r="B4945" s="45">
        <v>9408464600006530</v>
      </c>
      <c r="C4945" t="s">
        <v>20</v>
      </c>
      <c r="D4945" t="str">
        <f>_xlfn.XLOOKUP(Table2[[#This Row],[Patron Group]],$R$10:$R$24,$S$10:$S$24)</f>
        <v>Graduate</v>
      </c>
      <c r="E4945" s="1" t="d">
        <v>2023-03-29</v>
      </c>
      <c r="F4945" t="s">
        <v>138</v>
      </c>
      <c r="G4945" t="s">
        <v>2275</v>
      </c>
      <c r="H4945" t="str">
        <f>_xlfn.XLOOKUP(Table2[[#This Row],[Unique BarCode]],$N$10:$N$37,$O$10:$O$37)</f>
        <v>iPad</v>
      </c>
      <c r="I4945" t="str">
        <f>_xlfn.XLOOKUP(Table2[[#This Row],[Unique BarCode]],$N$10:$N$37,$P$10:$P$37)</f>
        <v>Device</v>
      </c>
      <c r="J4945" t="s">
        <v>8</v>
      </c>
      <c r="L4945">
        <v>1</v>
      </c>
    </row>
    <row r="4946" spans="1:12" x14ac:dyDescent="0.2">
      <c r="A4946" s="1" t="d">
        <v>2023-03-16</v>
      </c>
      <c r="B4946" s="45">
        <v>-1</v>
      </c>
      <c r="C4946" t="s">
        <v>15</v>
      </c>
      <c r="D4946" t="str">
        <f>_xlfn.XLOOKUP(Table2[[#This Row],[Patron Group]],$R$10:$R$24,$S$10:$S$24)</f>
        <v>Academic</v>
      </c>
      <c r="E4946" s="1" t="d">
        <v>2023-03-23</v>
      </c>
      <c r="F4946" t="s">
        <v>1608</v>
      </c>
      <c r="G4946" t="s">
        <v>2273</v>
      </c>
      <c r="H4946" t="str">
        <f>_xlfn.XLOOKUP(Table2[[#This Row],[Unique BarCode]],$N$10:$N$37,$O$10:$O$37)</f>
        <v>ChromeBook</v>
      </c>
      <c r="I4946" t="str">
        <f>_xlfn.XLOOKUP(Table2[[#This Row],[Unique BarCode]],$N$10:$N$37,$P$10:$P$37)</f>
        <v>Device</v>
      </c>
      <c r="J4946" t="s">
        <v>13</v>
      </c>
      <c r="K4946" t="s">
        <v>1609</v>
      </c>
      <c r="L4946">
        <v>1</v>
      </c>
    </row>
    <row r="4947" spans="1:12" x14ac:dyDescent="0.2">
      <c r="A4947" s="1" t="d">
        <v>2023-03-16</v>
      </c>
      <c r="B4947" s="45">
        <v>-1</v>
      </c>
      <c r="C4947" t="s">
        <v>20</v>
      </c>
      <c r="D4947" t="str">
        <f>_xlfn.XLOOKUP(Table2[[#This Row],[Patron Group]],$R$10:$R$24,$S$10:$S$24)</f>
        <v>Graduate</v>
      </c>
      <c r="E4947" s="1" t="d">
        <v>2023-03-16</v>
      </c>
      <c r="F4947" t="s">
        <v>456</v>
      </c>
      <c r="G4947" t="s">
        <v>2288</v>
      </c>
      <c r="H4947" t="str">
        <f>_xlfn.XLOOKUP(Table2[[#This Row],[Unique BarCode]],$N$10:$N$37,$O$10:$O$37)</f>
        <v>Android Charger</v>
      </c>
      <c r="I4947" t="str">
        <f>_xlfn.XLOOKUP(Table2[[#This Row],[Unique BarCode]],$N$10:$N$37,$P$10:$P$37)</f>
        <v>Charger</v>
      </c>
      <c r="J4947" t="s">
        <v>8</v>
      </c>
      <c r="K4947" t="s">
        <v>457</v>
      </c>
      <c r="L4947">
        <v>1</v>
      </c>
    </row>
    <row r="4948" spans="1:12" x14ac:dyDescent="0.2">
      <c r="A4948" s="1" t="d">
        <v>2023-03-16</v>
      </c>
      <c r="B4948" s="45">
        <v>-1</v>
      </c>
      <c r="C4948" t="s">
        <v>20</v>
      </c>
      <c r="D4948" t="str">
        <f>_xlfn.XLOOKUP(Table2[[#This Row],[Patron Group]],$R$10:$R$24,$S$10:$S$24)</f>
        <v>Graduate</v>
      </c>
      <c r="E4948" s="1" t="d">
        <v>2023-03-16</v>
      </c>
      <c r="F4948" t="s">
        <v>1174</v>
      </c>
      <c r="G4948" t="s">
        <v>2281</v>
      </c>
      <c r="H4948" t="str">
        <f>_xlfn.XLOOKUP(Table2[[#This Row],[Unique BarCode]],$N$10:$N$37,$O$10:$O$37)</f>
        <v>HDMIC</v>
      </c>
      <c r="I4948" t="str">
        <f>_xlfn.XLOOKUP(Table2[[#This Row],[Unique BarCode]],$N$10:$N$37,$P$10:$P$37)</f>
        <v>Cable</v>
      </c>
      <c r="J4948" t="s">
        <v>8</v>
      </c>
      <c r="K4948" t="s">
        <v>1175</v>
      </c>
      <c r="L4948">
        <v>1</v>
      </c>
    </row>
    <row r="4949" spans="1:12" x14ac:dyDescent="0.2">
      <c r="A4949" s="1" t="d">
        <v>2023-03-16</v>
      </c>
      <c r="B4949" s="45">
        <v>-1</v>
      </c>
      <c r="C4949" t="s">
        <v>20</v>
      </c>
      <c r="D4949" t="str">
        <f>_xlfn.XLOOKUP(Table2[[#This Row],[Patron Group]],$R$10:$R$24,$S$10:$S$24)</f>
        <v>Graduate</v>
      </c>
      <c r="E4949" s="1" t="d">
        <v>2023-03-16</v>
      </c>
      <c r="F4949" t="s">
        <v>1619</v>
      </c>
      <c r="G4949" t="s">
        <v>2281</v>
      </c>
      <c r="H4949" t="str">
        <f>_xlfn.XLOOKUP(Table2[[#This Row],[Unique BarCode]],$N$10:$N$37,$O$10:$O$37)</f>
        <v>HDMIC</v>
      </c>
      <c r="I4949" t="str">
        <f>_xlfn.XLOOKUP(Table2[[#This Row],[Unique BarCode]],$N$10:$N$37,$P$10:$P$37)</f>
        <v>Cable</v>
      </c>
      <c r="J4949" t="s">
        <v>8</v>
      </c>
      <c r="K4949" t="s">
        <v>1620</v>
      </c>
      <c r="L4949">
        <v>1</v>
      </c>
    </row>
    <row r="4950" spans="1:12" x14ac:dyDescent="0.2">
      <c r="A4950" s="1" t="d">
        <v>2023-03-16</v>
      </c>
      <c r="B4950" s="45">
        <v>-1</v>
      </c>
      <c r="C4950" t="s">
        <v>20</v>
      </c>
      <c r="D4950" t="str">
        <f>_xlfn.XLOOKUP(Table2[[#This Row],[Patron Group]],$R$10:$R$24,$S$10:$S$24)</f>
        <v>Graduate</v>
      </c>
      <c r="E4950" s="1" t="d">
        <v>2023-03-16</v>
      </c>
      <c r="F4950" t="s">
        <v>1493</v>
      </c>
      <c r="G4950" t="s">
        <v>2266</v>
      </c>
      <c r="H4950" t="str">
        <f>_xlfn.XLOOKUP(Table2[[#This Row],[Unique BarCode]],$N$10:$N$37,$O$10:$O$37)</f>
        <v>Headphones</v>
      </c>
      <c r="I4950" t="str">
        <f>_xlfn.XLOOKUP(Table2[[#This Row],[Unique BarCode]],$N$10:$N$37,$P$10:$P$37)</f>
        <v>Accessory</v>
      </c>
      <c r="J4950" t="s">
        <v>13</v>
      </c>
      <c r="K4950" t="s">
        <v>1494</v>
      </c>
      <c r="L4950">
        <v>1</v>
      </c>
    </row>
    <row r="4951" spans="1:12" x14ac:dyDescent="0.2">
      <c r="A4951" s="1" t="d">
        <v>2023-03-16</v>
      </c>
      <c r="B4951" s="45">
        <v>-1</v>
      </c>
      <c r="C4951" t="s">
        <v>20</v>
      </c>
      <c r="D4951" t="str">
        <f>_xlfn.XLOOKUP(Table2[[#This Row],[Patron Group]],$R$10:$R$24,$S$10:$S$24)</f>
        <v>Graduate</v>
      </c>
      <c r="E4951" s="1" t="d">
        <v>2023-03-16</v>
      </c>
      <c r="F4951" t="s">
        <v>1554</v>
      </c>
      <c r="G4951" t="s">
        <v>2266</v>
      </c>
      <c r="H4951" t="str">
        <f>_xlfn.XLOOKUP(Table2[[#This Row],[Unique BarCode]],$N$10:$N$37,$O$10:$O$37)</f>
        <v>Headphones</v>
      </c>
      <c r="I4951" t="str">
        <f>_xlfn.XLOOKUP(Table2[[#This Row],[Unique BarCode]],$N$10:$N$37,$P$10:$P$37)</f>
        <v>Accessory</v>
      </c>
      <c r="J4951" t="s">
        <v>13</v>
      </c>
      <c r="K4951" t="s">
        <v>1555</v>
      </c>
      <c r="L4951">
        <v>1</v>
      </c>
    </row>
    <row r="4952" spans="1:12" x14ac:dyDescent="0.2">
      <c r="A4952" s="1" t="d">
        <v>2023-03-16</v>
      </c>
      <c r="B4952" s="45">
        <v>-1</v>
      </c>
      <c r="C4952" t="s">
        <v>20</v>
      </c>
      <c r="D4952" t="str">
        <f>_xlfn.XLOOKUP(Table2[[#This Row],[Patron Group]],$R$10:$R$24,$S$10:$S$24)</f>
        <v>Graduate</v>
      </c>
      <c r="E4952" s="1" t="d">
        <v>2023-03-16</v>
      </c>
      <c r="F4952" t="s">
        <v>1039</v>
      </c>
      <c r="G4952" t="s">
        <v>2282</v>
      </c>
      <c r="H4952" t="str">
        <f>_xlfn.XLOOKUP(Table2[[#This Row],[Unique BarCode]],$N$10:$N$37,$O$10:$O$37)</f>
        <v>HPUSBC</v>
      </c>
      <c r="I4952" t="str">
        <f>_xlfn.XLOOKUP(Table2[[#This Row],[Unique BarCode]],$N$10:$N$37,$P$10:$P$37)</f>
        <v>Charger</v>
      </c>
      <c r="J4952" t="s">
        <v>49</v>
      </c>
      <c r="K4952" t="s">
        <v>1040</v>
      </c>
      <c r="L4952">
        <v>1</v>
      </c>
    </row>
    <row r="4953" spans="1:12" x14ac:dyDescent="0.2">
      <c r="A4953" s="1" t="d">
        <v>2023-03-16</v>
      </c>
      <c r="B4953" s="45">
        <v>-1</v>
      </c>
      <c r="C4953" t="s">
        <v>20</v>
      </c>
      <c r="D4953" t="str">
        <f>_xlfn.XLOOKUP(Table2[[#This Row],[Patron Group]],$R$10:$R$24,$S$10:$S$24)</f>
        <v>Graduate</v>
      </c>
      <c r="E4953" s="1" t="d">
        <v>2023-03-16</v>
      </c>
      <c r="F4953" t="s">
        <v>1367</v>
      </c>
      <c r="G4953" t="s">
        <v>2282</v>
      </c>
      <c r="H4953" t="str">
        <f>_xlfn.XLOOKUP(Table2[[#This Row],[Unique BarCode]],$N$10:$N$37,$O$10:$O$37)</f>
        <v>HPUSBC</v>
      </c>
      <c r="I4953" t="str">
        <f>_xlfn.XLOOKUP(Table2[[#This Row],[Unique BarCode]],$N$10:$N$37,$P$10:$P$37)</f>
        <v>Charger</v>
      </c>
      <c r="J4953" t="s">
        <v>49</v>
      </c>
      <c r="L4953">
        <v>1</v>
      </c>
    </row>
    <row r="4954" spans="1:12" x14ac:dyDescent="0.2">
      <c r="A4954" s="1" t="d">
        <v>2023-03-16</v>
      </c>
      <c r="B4954" s="45">
        <v>-1</v>
      </c>
      <c r="C4954" t="s">
        <v>20</v>
      </c>
      <c r="D4954" t="str">
        <f>_xlfn.XLOOKUP(Table2[[#This Row],[Patron Group]],$R$10:$R$24,$S$10:$S$24)</f>
        <v>Graduate</v>
      </c>
      <c r="E4954" s="1" t="d">
        <v>2023-03-16</v>
      </c>
      <c r="F4954" t="s">
        <v>461</v>
      </c>
      <c r="G4954" t="s">
        <v>2265</v>
      </c>
      <c r="H4954" t="str">
        <f>_xlfn.XLOOKUP(Table2[[#This Row],[Unique BarCode]],$N$10:$N$37,$O$10:$O$37)</f>
        <v>IPHONE</v>
      </c>
      <c r="I4954" t="str">
        <f>_xlfn.XLOOKUP(Table2[[#This Row],[Unique BarCode]],$N$10:$N$37,$P$10:$P$37)</f>
        <v>Charger</v>
      </c>
      <c r="J4954" t="s">
        <v>8</v>
      </c>
      <c r="K4954" t="s">
        <v>462</v>
      </c>
      <c r="L4954">
        <v>1</v>
      </c>
    </row>
    <row r="4955" spans="1:12" x14ac:dyDescent="0.2">
      <c r="A4955" s="1" t="d">
        <v>2023-03-16</v>
      </c>
      <c r="B4955" s="45">
        <v>-1</v>
      </c>
      <c r="C4955" t="s">
        <v>20</v>
      </c>
      <c r="D4955" t="str">
        <f>_xlfn.XLOOKUP(Table2[[#This Row],[Patron Group]],$R$10:$R$24,$S$10:$S$24)</f>
        <v>Graduate</v>
      </c>
      <c r="E4955" s="1" t="d">
        <v>2023-03-16</v>
      </c>
      <c r="F4955" t="s">
        <v>1314</v>
      </c>
      <c r="G4955" t="s">
        <v>2265</v>
      </c>
      <c r="H4955" t="str">
        <f>_xlfn.XLOOKUP(Table2[[#This Row],[Unique BarCode]],$N$10:$N$37,$O$10:$O$37)</f>
        <v>IPHONE</v>
      </c>
      <c r="I4955" t="str">
        <f>_xlfn.XLOOKUP(Table2[[#This Row],[Unique BarCode]],$N$10:$N$37,$P$10:$P$37)</f>
        <v>Charger</v>
      </c>
      <c r="J4955" t="s">
        <v>8</v>
      </c>
      <c r="K4955" t="s">
        <v>1315</v>
      </c>
      <c r="L4955">
        <v>1</v>
      </c>
    </row>
    <row r="4956" spans="1:12" x14ac:dyDescent="0.2">
      <c r="A4956" s="1" t="d">
        <v>2023-03-16</v>
      </c>
      <c r="B4956" s="45">
        <v>-1</v>
      </c>
      <c r="C4956" t="s">
        <v>20</v>
      </c>
      <c r="D4956" t="str">
        <f>_xlfn.XLOOKUP(Table2[[#This Row],[Patron Group]],$R$10:$R$24,$S$10:$S$24)</f>
        <v>Graduate</v>
      </c>
      <c r="E4956" s="1" t="d">
        <v>2023-03-16</v>
      </c>
      <c r="F4956" t="s">
        <v>1186</v>
      </c>
      <c r="G4956" t="s">
        <v>2265</v>
      </c>
      <c r="H4956" t="str">
        <f>_xlfn.XLOOKUP(Table2[[#This Row],[Unique BarCode]],$N$10:$N$37,$O$10:$O$37)</f>
        <v>IPHONE</v>
      </c>
      <c r="I4956" t="str">
        <f>_xlfn.XLOOKUP(Table2[[#This Row],[Unique BarCode]],$N$10:$N$37,$P$10:$P$37)</f>
        <v>Charger</v>
      </c>
      <c r="J4956" t="s">
        <v>128</v>
      </c>
      <c r="K4956" t="s">
        <v>1187</v>
      </c>
      <c r="L4956">
        <v>1</v>
      </c>
    </row>
    <row r="4957" spans="1:12" x14ac:dyDescent="0.2">
      <c r="A4957" s="1" t="d">
        <v>2023-03-16</v>
      </c>
      <c r="B4957" s="45">
        <v>-1</v>
      </c>
      <c r="C4957" t="s">
        <v>20</v>
      </c>
      <c r="D4957" t="str">
        <f>_xlfn.XLOOKUP(Table2[[#This Row],[Patron Group]],$R$10:$R$24,$S$10:$S$24)</f>
        <v>Graduate</v>
      </c>
      <c r="E4957" s="1" t="d">
        <v>2023-03-16</v>
      </c>
      <c r="F4957" t="s">
        <v>433</v>
      </c>
      <c r="G4957" t="s">
        <v>2265</v>
      </c>
      <c r="H4957" t="str">
        <f>_xlfn.XLOOKUP(Table2[[#This Row],[Unique BarCode]],$N$10:$N$37,$O$10:$O$37)</f>
        <v>IPHONE</v>
      </c>
      <c r="I4957" t="str">
        <f>_xlfn.XLOOKUP(Table2[[#This Row],[Unique BarCode]],$N$10:$N$37,$P$10:$P$37)</f>
        <v>Charger</v>
      </c>
      <c r="J4957" t="s">
        <v>8</v>
      </c>
      <c r="K4957" t="s">
        <v>434</v>
      </c>
      <c r="L4957">
        <v>1</v>
      </c>
    </row>
    <row r="4958" spans="1:12" x14ac:dyDescent="0.2">
      <c r="A4958" s="1" t="d">
        <v>2023-03-16</v>
      </c>
      <c r="B4958" s="45">
        <v>-1</v>
      </c>
      <c r="C4958" t="s">
        <v>20</v>
      </c>
      <c r="D4958" t="str">
        <f>_xlfn.XLOOKUP(Table2[[#This Row],[Patron Group]],$R$10:$R$24,$S$10:$S$24)</f>
        <v>Graduate</v>
      </c>
      <c r="E4958" s="1" t="d">
        <v>2023-03-16</v>
      </c>
      <c r="F4958" t="s">
        <v>222</v>
      </c>
      <c r="G4958" t="s">
        <v>2265</v>
      </c>
      <c r="H4958" t="str">
        <f>_xlfn.XLOOKUP(Table2[[#This Row],[Unique BarCode]],$N$10:$N$37,$O$10:$O$37)</f>
        <v>IPHONE</v>
      </c>
      <c r="I4958" t="str">
        <f>_xlfn.XLOOKUP(Table2[[#This Row],[Unique BarCode]],$N$10:$N$37,$P$10:$P$37)</f>
        <v>Charger</v>
      </c>
      <c r="J4958" t="s">
        <v>13</v>
      </c>
      <c r="K4958" t="s">
        <v>223</v>
      </c>
      <c r="L4958">
        <v>1</v>
      </c>
    </row>
    <row r="4959" spans="1:12" x14ac:dyDescent="0.2">
      <c r="A4959" s="1" t="d">
        <v>2023-03-16</v>
      </c>
      <c r="B4959" s="45">
        <v>-1</v>
      </c>
      <c r="C4959" t="s">
        <v>20</v>
      </c>
      <c r="D4959" t="str">
        <f>_xlfn.XLOOKUP(Table2[[#This Row],[Patron Group]],$R$10:$R$24,$S$10:$S$24)</f>
        <v>Graduate</v>
      </c>
      <c r="E4959" s="1" t="d">
        <v>2023-03-16</v>
      </c>
      <c r="F4959" t="s">
        <v>266</v>
      </c>
      <c r="G4959" t="s">
        <v>2265</v>
      </c>
      <c r="H4959" t="str">
        <f>_xlfn.XLOOKUP(Table2[[#This Row],[Unique BarCode]],$N$10:$N$37,$O$10:$O$37)</f>
        <v>IPHONE</v>
      </c>
      <c r="I4959" t="str">
        <f>_xlfn.XLOOKUP(Table2[[#This Row],[Unique BarCode]],$N$10:$N$37,$P$10:$P$37)</f>
        <v>Charger</v>
      </c>
      <c r="J4959" t="s">
        <v>8</v>
      </c>
      <c r="L4959">
        <v>1</v>
      </c>
    </row>
    <row r="4960" spans="1:12" x14ac:dyDescent="0.2">
      <c r="A4960" s="1" t="d">
        <v>2023-03-16</v>
      </c>
      <c r="B4960" s="45">
        <v>-1</v>
      </c>
      <c r="C4960" t="s">
        <v>20</v>
      </c>
      <c r="D4960" t="str">
        <f>_xlfn.XLOOKUP(Table2[[#This Row],[Patron Group]],$R$10:$R$24,$S$10:$S$24)</f>
        <v>Graduate</v>
      </c>
      <c r="E4960" s="1" t="d">
        <v>2023-03-16</v>
      </c>
      <c r="F4960" t="s">
        <v>33</v>
      </c>
      <c r="G4960" t="s">
        <v>2268</v>
      </c>
      <c r="H4960" t="str">
        <f>_xlfn.XLOOKUP(Table2[[#This Row],[Unique BarCode]],$N$10:$N$37,$O$10:$O$37)</f>
        <v>MACCHRG</v>
      </c>
      <c r="I4960" t="str">
        <f>_xlfn.XLOOKUP(Table2[[#This Row],[Unique BarCode]],$N$10:$N$37,$P$10:$P$37)</f>
        <v>Charger</v>
      </c>
      <c r="J4960" t="s">
        <v>8</v>
      </c>
      <c r="K4960" t="s">
        <v>34</v>
      </c>
      <c r="L4960">
        <v>1</v>
      </c>
    </row>
    <row r="4961" spans="1:12" x14ac:dyDescent="0.2">
      <c r="A4961" s="1" t="d">
        <v>2023-03-16</v>
      </c>
      <c r="B4961" s="45">
        <v>-1</v>
      </c>
      <c r="C4961" t="s">
        <v>20</v>
      </c>
      <c r="D4961" t="str">
        <f>_xlfn.XLOOKUP(Table2[[#This Row],[Patron Group]],$R$10:$R$24,$S$10:$S$24)</f>
        <v>Graduate</v>
      </c>
      <c r="E4961" s="1" t="d">
        <v>2023-03-16</v>
      </c>
      <c r="F4961" t="s">
        <v>1651</v>
      </c>
      <c r="G4961" t="s">
        <v>2296</v>
      </c>
      <c r="H4961" t="str">
        <f>_xlfn.XLOOKUP(Table2[[#This Row],[Unique BarCode]],$N$10:$N$37,$O$10:$O$37)</f>
        <v>MACUSBC</v>
      </c>
      <c r="I4961" t="str">
        <f>_xlfn.XLOOKUP(Table2[[#This Row],[Unique BarCode]],$N$10:$N$37,$P$10:$P$37)</f>
        <v>Charger</v>
      </c>
      <c r="J4961" t="s">
        <v>8</v>
      </c>
      <c r="K4961" t="s">
        <v>92</v>
      </c>
      <c r="L4961">
        <v>1</v>
      </c>
    </row>
    <row r="4962" spans="1:12" x14ac:dyDescent="0.2">
      <c r="A4962" s="1" t="d">
        <v>2023-03-16</v>
      </c>
      <c r="B4962" s="45">
        <v>-1</v>
      </c>
      <c r="C4962" t="s">
        <v>20</v>
      </c>
      <c r="D4962" t="str">
        <f>_xlfn.XLOOKUP(Table2[[#This Row],[Patron Group]],$R$10:$R$24,$S$10:$S$24)</f>
        <v>Graduate</v>
      </c>
      <c r="E4962" s="1" t="d">
        <v>2023-03-16</v>
      </c>
      <c r="F4962" t="s">
        <v>1634</v>
      </c>
      <c r="G4962" t="s">
        <v>2296</v>
      </c>
      <c r="H4962" t="str">
        <f>_xlfn.XLOOKUP(Table2[[#This Row],[Unique BarCode]],$N$10:$N$37,$O$10:$O$37)</f>
        <v>MACUSBC</v>
      </c>
      <c r="I4962" t="str">
        <f>_xlfn.XLOOKUP(Table2[[#This Row],[Unique BarCode]],$N$10:$N$37,$P$10:$P$37)</f>
        <v>Charger</v>
      </c>
      <c r="J4962" t="s">
        <v>8</v>
      </c>
      <c r="K4962" t="s">
        <v>38</v>
      </c>
      <c r="L4962">
        <v>1</v>
      </c>
    </row>
    <row r="4963" spans="1:12" x14ac:dyDescent="0.2">
      <c r="A4963" s="1" t="d">
        <v>2023-03-16</v>
      </c>
      <c r="B4963" s="45">
        <v>-1</v>
      </c>
      <c r="C4963" t="s">
        <v>20</v>
      </c>
      <c r="D4963" t="str">
        <f>_xlfn.XLOOKUP(Table2[[#This Row],[Patron Group]],$R$10:$R$24,$S$10:$S$24)</f>
        <v>Graduate</v>
      </c>
      <c r="E4963" s="1" t="d">
        <v>2023-03-16</v>
      </c>
      <c r="F4963" t="s">
        <v>1801</v>
      </c>
      <c r="G4963" t="s">
        <v>2271</v>
      </c>
      <c r="H4963" t="str">
        <f>_xlfn.XLOOKUP(Table2[[#This Row],[Unique BarCode]],$N$10:$N$37,$O$10:$O$37)</f>
        <v>OMNI</v>
      </c>
      <c r="I4963" t="str">
        <f>_xlfn.XLOOKUP(Table2[[#This Row],[Unique BarCode]],$N$10:$N$37,$P$10:$P$37)</f>
        <v>Charger</v>
      </c>
      <c r="J4963" t="s">
        <v>13</v>
      </c>
      <c r="K4963" t="s">
        <v>1802</v>
      </c>
      <c r="L4963">
        <v>1</v>
      </c>
    </row>
    <row r="4964" spans="1:12" x14ac:dyDescent="0.2">
      <c r="A4964" s="1" t="d">
        <v>2023-03-16</v>
      </c>
      <c r="B4964" s="45">
        <v>-1</v>
      </c>
      <c r="C4964" t="s">
        <v>20</v>
      </c>
      <c r="D4964" t="str">
        <f>_xlfn.XLOOKUP(Table2[[#This Row],[Patron Group]],$R$10:$R$24,$S$10:$S$24)</f>
        <v>Graduate</v>
      </c>
      <c r="E4964" s="1" t="d">
        <v>2023-03-16</v>
      </c>
      <c r="F4964" t="s">
        <v>2158</v>
      </c>
      <c r="G4964" t="s">
        <v>2271</v>
      </c>
      <c r="H4964" t="str">
        <f>_xlfn.XLOOKUP(Table2[[#This Row],[Unique BarCode]],$N$10:$N$37,$O$10:$O$37)</f>
        <v>OMNI</v>
      </c>
      <c r="I4964" t="str">
        <f>_xlfn.XLOOKUP(Table2[[#This Row],[Unique BarCode]],$N$10:$N$37,$P$10:$P$37)</f>
        <v>Charger</v>
      </c>
      <c r="J4964" t="s">
        <v>13</v>
      </c>
      <c r="K4964" t="s">
        <v>2159</v>
      </c>
      <c r="L4964">
        <v>1</v>
      </c>
    </row>
    <row r="4965" spans="1:12" x14ac:dyDescent="0.2">
      <c r="A4965" s="1" t="d">
        <v>2023-03-16</v>
      </c>
      <c r="B4965" s="45">
        <v>-1</v>
      </c>
      <c r="C4965" t="s">
        <v>20</v>
      </c>
      <c r="D4965" t="str">
        <f>_xlfn.XLOOKUP(Table2[[#This Row],[Patron Group]],$R$10:$R$24,$S$10:$S$24)</f>
        <v>Graduate</v>
      </c>
      <c r="E4965" s="1" t="d">
        <v>2023-03-16</v>
      </c>
      <c r="F4965" t="s">
        <v>711</v>
      </c>
      <c r="G4965" t="s">
        <v>2271</v>
      </c>
      <c r="H4965" t="str">
        <f>_xlfn.XLOOKUP(Table2[[#This Row],[Unique BarCode]],$N$10:$N$37,$O$10:$O$37)</f>
        <v>OMNI</v>
      </c>
      <c r="I4965" t="str">
        <f>_xlfn.XLOOKUP(Table2[[#This Row],[Unique BarCode]],$N$10:$N$37,$P$10:$P$37)</f>
        <v>Charger</v>
      </c>
      <c r="J4965" t="s">
        <v>68</v>
      </c>
      <c r="K4965" t="s">
        <v>712</v>
      </c>
      <c r="L4965">
        <v>1</v>
      </c>
    </row>
    <row r="4966" spans="1:12" x14ac:dyDescent="0.2">
      <c r="A4966" s="1" t="d">
        <v>2023-03-16</v>
      </c>
      <c r="B4966" s="45">
        <v>-1</v>
      </c>
      <c r="C4966" t="s">
        <v>20</v>
      </c>
      <c r="D4966" t="str">
        <f>_xlfn.XLOOKUP(Table2[[#This Row],[Patron Group]],$R$10:$R$24,$S$10:$S$24)</f>
        <v>Graduate</v>
      </c>
      <c r="E4966" s="1" t="d">
        <v>2023-03-16</v>
      </c>
      <c r="F4966" t="s">
        <v>1183</v>
      </c>
      <c r="G4966" t="s">
        <v>2294</v>
      </c>
      <c r="H4966" t="str">
        <f>_xlfn.XLOOKUP(Table2[[#This Row],[Unique BarCode]],$N$10:$N$37,$O$10:$O$37)</f>
        <v>UVGA</v>
      </c>
      <c r="I4966" t="str">
        <f>_xlfn.XLOOKUP(Table2[[#This Row],[Unique BarCode]],$N$10:$N$37,$P$10:$P$37)</f>
        <v>Cable</v>
      </c>
      <c r="J4966" t="s">
        <v>8</v>
      </c>
      <c r="L4966">
        <v>1</v>
      </c>
    </row>
    <row r="4967" spans="1:12" x14ac:dyDescent="0.2">
      <c r="A4967" s="1" t="d">
        <v>2023-03-16</v>
      </c>
      <c r="B4967" s="45">
        <v>-1</v>
      </c>
      <c r="C4967" t="s">
        <v>20</v>
      </c>
      <c r="D4967" t="str">
        <f>_xlfn.XLOOKUP(Table2[[#This Row],[Patron Group]],$R$10:$R$24,$S$10:$S$24)</f>
        <v>Graduate</v>
      </c>
      <c r="E4967" s="1" t="d">
        <v>2023-03-16</v>
      </c>
      <c r="F4967" t="s">
        <v>919</v>
      </c>
      <c r="G4967" t="s">
        <v>2272</v>
      </c>
      <c r="H4967" t="str">
        <f>_xlfn.XLOOKUP(Table2[[#This Row],[Unique BarCode]],$N$10:$N$37,$O$10:$O$37)</f>
        <v>WALLADPT</v>
      </c>
      <c r="I4967" t="str">
        <f>_xlfn.XLOOKUP(Table2[[#This Row],[Unique BarCode]],$N$10:$N$37,$P$10:$P$37)</f>
        <v>Charger</v>
      </c>
      <c r="J4967" t="s">
        <v>13</v>
      </c>
      <c r="K4967" t="s">
        <v>920</v>
      </c>
      <c r="L4967">
        <v>1</v>
      </c>
    </row>
    <row r="4968" spans="1:12" x14ac:dyDescent="0.2">
      <c r="A4968" s="1" t="d">
        <v>2023-03-16</v>
      </c>
      <c r="B4968" s="45">
        <v>-1</v>
      </c>
      <c r="C4968" t="s">
        <v>20</v>
      </c>
      <c r="D4968" t="str">
        <f>_xlfn.XLOOKUP(Table2[[#This Row],[Patron Group]],$R$10:$R$24,$S$10:$S$24)</f>
        <v>Graduate</v>
      </c>
      <c r="E4968" s="1" t="d">
        <v>2023-03-16</v>
      </c>
      <c r="F4968" t="s">
        <v>1044</v>
      </c>
      <c r="G4968" t="s">
        <v>2272</v>
      </c>
      <c r="H4968" t="str">
        <f>_xlfn.XLOOKUP(Table2[[#This Row],[Unique BarCode]],$N$10:$N$37,$O$10:$O$37)</f>
        <v>WALLADPT</v>
      </c>
      <c r="I4968" t="str">
        <f>_xlfn.XLOOKUP(Table2[[#This Row],[Unique BarCode]],$N$10:$N$37,$P$10:$P$37)</f>
        <v>Charger</v>
      </c>
      <c r="J4968" t="s">
        <v>8</v>
      </c>
      <c r="K4968" t="s">
        <v>1045</v>
      </c>
      <c r="L4968">
        <v>1</v>
      </c>
    </row>
    <row r="4969" spans="1:12" x14ac:dyDescent="0.2">
      <c r="A4969" s="1" t="d">
        <v>2023-03-16</v>
      </c>
      <c r="B4969" s="45">
        <v>-1</v>
      </c>
      <c r="C4969" t="s">
        <v>20</v>
      </c>
      <c r="D4969" t="str">
        <f>_xlfn.XLOOKUP(Table2[[#This Row],[Patron Group]],$R$10:$R$24,$S$10:$S$24)</f>
        <v>Graduate</v>
      </c>
      <c r="E4969" s="1" t="d">
        <v>2023-03-16</v>
      </c>
      <c r="F4969" t="s">
        <v>560</v>
      </c>
      <c r="G4969" t="s">
        <v>2272</v>
      </c>
      <c r="H4969" t="str">
        <f>_xlfn.XLOOKUP(Table2[[#This Row],[Unique BarCode]],$N$10:$N$37,$O$10:$O$37)</f>
        <v>WALLADPT</v>
      </c>
      <c r="I4969" t="str">
        <f>_xlfn.XLOOKUP(Table2[[#This Row],[Unique BarCode]],$N$10:$N$37,$P$10:$P$37)</f>
        <v>Charger</v>
      </c>
      <c r="J4969" t="s">
        <v>8</v>
      </c>
      <c r="L4969">
        <v>1</v>
      </c>
    </row>
    <row r="4970" spans="1:12" x14ac:dyDescent="0.2">
      <c r="A4970" s="1" t="d">
        <v>2023-03-16</v>
      </c>
      <c r="B4970" s="45">
        <v>-1</v>
      </c>
      <c r="C4970" t="s">
        <v>20</v>
      </c>
      <c r="D4970" t="str">
        <f>_xlfn.XLOOKUP(Table2[[#This Row],[Patron Group]],$R$10:$R$24,$S$10:$S$24)</f>
        <v>Graduate</v>
      </c>
      <c r="E4970" s="1" t="d">
        <v>2023-03-19</v>
      </c>
      <c r="F4970" t="s">
        <v>1700</v>
      </c>
      <c r="G4970" t="s">
        <v>2276</v>
      </c>
      <c r="H4970" t="str">
        <f>_xlfn.XLOOKUP(Table2[[#This Row],[Unique BarCode]],$N$10:$N$37,$O$10:$O$37)</f>
        <v>CALC</v>
      </c>
      <c r="I4970" t="str">
        <f>_xlfn.XLOOKUP(Table2[[#This Row],[Unique BarCode]],$N$10:$N$37,$P$10:$P$37)</f>
        <v>Accessory</v>
      </c>
      <c r="J4970" t="s">
        <v>8</v>
      </c>
      <c r="L4970">
        <v>1</v>
      </c>
    </row>
    <row r="4971" spans="1:12" x14ac:dyDescent="0.2">
      <c r="A4971" s="1" t="d">
        <v>2023-03-16</v>
      </c>
      <c r="B4971" s="45">
        <v>-1</v>
      </c>
      <c r="C4971" t="s">
        <v>20</v>
      </c>
      <c r="D4971" t="str">
        <f>_xlfn.XLOOKUP(Table2[[#This Row],[Patron Group]],$R$10:$R$24,$S$10:$S$24)</f>
        <v>Graduate</v>
      </c>
      <c r="E4971" s="1" t="d">
        <v>2023-03-23</v>
      </c>
      <c r="F4971" t="s">
        <v>926</v>
      </c>
      <c r="G4971" t="s">
        <v>2273</v>
      </c>
      <c r="H4971" t="str">
        <f>_xlfn.XLOOKUP(Table2[[#This Row],[Unique BarCode]],$N$10:$N$37,$O$10:$O$37)</f>
        <v>ChromeBook</v>
      </c>
      <c r="I4971" t="str">
        <f>_xlfn.XLOOKUP(Table2[[#This Row],[Unique BarCode]],$N$10:$N$37,$P$10:$P$37)</f>
        <v>Device</v>
      </c>
      <c r="J4971" t="s">
        <v>8</v>
      </c>
      <c r="K4971" t="s">
        <v>927</v>
      </c>
      <c r="L4971">
        <v>1</v>
      </c>
    </row>
    <row r="4972" spans="1:12" x14ac:dyDescent="0.2">
      <c r="A4972" s="1" t="d">
        <v>2023-03-16</v>
      </c>
      <c r="B4972" s="45">
        <v>-1</v>
      </c>
      <c r="C4972" t="s">
        <v>20</v>
      </c>
      <c r="D4972" t="str">
        <f>_xlfn.XLOOKUP(Table2[[#This Row],[Patron Group]],$R$10:$R$24,$S$10:$S$24)</f>
        <v>Graduate</v>
      </c>
      <c r="E4972" s="1" t="d">
        <v>2023-03-23</v>
      </c>
      <c r="F4972" t="s">
        <v>1307</v>
      </c>
      <c r="G4972" t="s">
        <v>2273</v>
      </c>
      <c r="H4972" t="str">
        <f>_xlfn.XLOOKUP(Table2[[#This Row],[Unique BarCode]],$N$10:$N$37,$O$10:$O$37)</f>
        <v>ChromeBook</v>
      </c>
      <c r="I4972" t="str">
        <f>_xlfn.XLOOKUP(Table2[[#This Row],[Unique BarCode]],$N$10:$N$37,$P$10:$P$37)</f>
        <v>Device</v>
      </c>
      <c r="J4972" t="s">
        <v>49</v>
      </c>
      <c r="K4972" t="s">
        <v>1308</v>
      </c>
      <c r="L4972">
        <v>1</v>
      </c>
    </row>
    <row r="4973" spans="1:12" x14ac:dyDescent="0.2">
      <c r="A4973" s="1" t="d">
        <v>2023-03-16</v>
      </c>
      <c r="B4973" s="45">
        <v>-1</v>
      </c>
      <c r="C4973" t="s">
        <v>20</v>
      </c>
      <c r="D4973" t="str">
        <f>_xlfn.XLOOKUP(Table2[[#This Row],[Patron Group]],$R$10:$R$24,$S$10:$S$24)</f>
        <v>Graduate</v>
      </c>
      <c r="E4973" s="1" t="d">
        <v>2023-03-23</v>
      </c>
      <c r="F4973" t="s">
        <v>62</v>
      </c>
      <c r="G4973" t="s">
        <v>2273</v>
      </c>
      <c r="H4973" t="str">
        <f>_xlfn.XLOOKUP(Table2[[#This Row],[Unique BarCode]],$N$10:$N$37,$O$10:$O$37)</f>
        <v>ChromeBook</v>
      </c>
      <c r="I4973" t="str">
        <f>_xlfn.XLOOKUP(Table2[[#This Row],[Unique BarCode]],$N$10:$N$37,$P$10:$P$37)</f>
        <v>Device</v>
      </c>
      <c r="J4973" t="s">
        <v>8</v>
      </c>
      <c r="K4973" t="s">
        <v>63</v>
      </c>
      <c r="L4973">
        <v>1</v>
      </c>
    </row>
    <row r="4974" spans="1:12" x14ac:dyDescent="0.2">
      <c r="A4974" s="1" t="d">
        <v>2023-03-16</v>
      </c>
      <c r="B4974" s="45">
        <v>-1</v>
      </c>
      <c r="C4974" t="s">
        <v>20</v>
      </c>
      <c r="D4974" t="str">
        <f>_xlfn.XLOOKUP(Table2[[#This Row],[Patron Group]],$R$10:$R$24,$S$10:$S$24)</f>
        <v>Graduate</v>
      </c>
      <c r="E4974" s="1" t="d">
        <v>2023-03-23</v>
      </c>
      <c r="F4974" t="s">
        <v>1996</v>
      </c>
      <c r="G4974" t="s">
        <v>2263</v>
      </c>
      <c r="H4974" t="str">
        <f>_xlfn.XLOOKUP(Table2[[#This Row],[Unique BarCode]],$N$10:$N$37,$O$10:$O$37)</f>
        <v>HP Laptop</v>
      </c>
      <c r="I4974" t="str">
        <f>_xlfn.XLOOKUP(Table2[[#This Row],[Unique BarCode]],$N$10:$N$37,$P$10:$P$37)</f>
        <v>Device</v>
      </c>
      <c r="J4974" t="s">
        <v>8</v>
      </c>
      <c r="K4974" t="s">
        <v>754</v>
      </c>
      <c r="L4974">
        <v>1</v>
      </c>
    </row>
    <row r="4975" spans="1:12" x14ac:dyDescent="0.2">
      <c r="A4975" s="1" t="d">
        <v>2023-03-16</v>
      </c>
      <c r="B4975" s="45">
        <v>-1</v>
      </c>
      <c r="C4975" t="s">
        <v>20</v>
      </c>
      <c r="D4975" t="str">
        <f>_xlfn.XLOOKUP(Table2[[#This Row],[Patron Group]],$R$10:$R$24,$S$10:$S$24)</f>
        <v>Graduate</v>
      </c>
      <c r="E4975" s="1" t="d">
        <v>2023-03-30</v>
      </c>
      <c r="F4975" t="s">
        <v>2123</v>
      </c>
      <c r="G4975" t="s">
        <v>2275</v>
      </c>
      <c r="H4975" t="str">
        <f>_xlfn.XLOOKUP(Table2[[#This Row],[Unique BarCode]],$N$10:$N$37,$O$10:$O$37)</f>
        <v>iPad</v>
      </c>
      <c r="I4975" t="str">
        <f>_xlfn.XLOOKUP(Table2[[#This Row],[Unique BarCode]],$N$10:$N$37,$P$10:$P$37)</f>
        <v>Device</v>
      </c>
      <c r="J4975" t="s">
        <v>8</v>
      </c>
      <c r="K4975" t="s">
        <v>2124</v>
      </c>
      <c r="L4975">
        <v>1</v>
      </c>
    </row>
    <row r="4976" spans="1:12" x14ac:dyDescent="0.2">
      <c r="A4976" s="1" t="d">
        <v>2023-03-16</v>
      </c>
      <c r="B4976" s="45">
        <v>-1</v>
      </c>
      <c r="C4976" t="s">
        <v>20</v>
      </c>
      <c r="D4976" t="str">
        <f>_xlfn.XLOOKUP(Table2[[#This Row],[Patron Group]],$R$10:$R$24,$S$10:$S$24)</f>
        <v>Graduate</v>
      </c>
      <c r="E4976" s="1" t="d">
        <v>2023-03-30</v>
      </c>
      <c r="F4976" t="s">
        <v>2172</v>
      </c>
      <c r="G4976" t="s">
        <v>2263</v>
      </c>
      <c r="H4976" t="str">
        <f>_xlfn.XLOOKUP(Table2[[#This Row],[Unique BarCode]],$N$10:$N$37,$O$10:$O$37)</f>
        <v>HP Laptop</v>
      </c>
      <c r="I4976" t="str">
        <f>_xlfn.XLOOKUP(Table2[[#This Row],[Unique BarCode]],$N$10:$N$37,$P$10:$P$37)</f>
        <v>Device</v>
      </c>
      <c r="J4976" t="s">
        <v>8</v>
      </c>
      <c r="K4976" t="s">
        <v>929</v>
      </c>
      <c r="L4976">
        <v>1</v>
      </c>
    </row>
    <row r="4977" spans="1:12" x14ac:dyDescent="0.2">
      <c r="A4977" s="1" t="d">
        <v>2023-03-16</v>
      </c>
      <c r="B4977" s="45">
        <v>-1</v>
      </c>
      <c r="C4977" t="s">
        <v>66</v>
      </c>
      <c r="D4977" t="str">
        <f>_xlfn.XLOOKUP(Table2[[#This Row],[Patron Group]],$R$10:$R$24,$S$10:$S$24)</f>
        <v>Graduate</v>
      </c>
      <c r="E4977" s="1" t="d">
        <v>2023-03-16</v>
      </c>
      <c r="F4977" t="s">
        <v>1967</v>
      </c>
      <c r="G4977" t="s">
        <v>2268</v>
      </c>
      <c r="H4977" t="str">
        <f>_xlfn.XLOOKUP(Table2[[#This Row],[Unique BarCode]],$N$10:$N$37,$O$10:$O$37)</f>
        <v>MACCHRG</v>
      </c>
      <c r="I4977" t="str">
        <f>_xlfn.XLOOKUP(Table2[[#This Row],[Unique BarCode]],$N$10:$N$37,$P$10:$P$37)</f>
        <v>Charger</v>
      </c>
      <c r="J4977" t="s">
        <v>68</v>
      </c>
      <c r="K4977" t="s">
        <v>1968</v>
      </c>
      <c r="L4977">
        <v>1</v>
      </c>
    </row>
    <row r="4978" spans="1:12" x14ac:dyDescent="0.2">
      <c r="A4978" s="1" t="d">
        <v>2023-03-16</v>
      </c>
      <c r="B4978" s="45">
        <v>-1</v>
      </c>
      <c r="C4978" t="s">
        <v>77</v>
      </c>
      <c r="D4978" t="str">
        <f>_xlfn.XLOOKUP(Table2[[#This Row],[Patron Group]],$R$10:$R$24,$S$10:$S$24)</f>
        <v>Undergraduate</v>
      </c>
      <c r="E4978" s="1" t="d">
        <v>2023-03-16</v>
      </c>
      <c r="F4978" t="s">
        <v>1404</v>
      </c>
      <c r="G4978" t="s">
        <v>2281</v>
      </c>
      <c r="H4978" t="str">
        <f>_xlfn.XLOOKUP(Table2[[#This Row],[Unique BarCode]],$N$10:$N$37,$O$10:$O$37)</f>
        <v>HDMIC</v>
      </c>
      <c r="I4978" t="str">
        <f>_xlfn.XLOOKUP(Table2[[#This Row],[Unique BarCode]],$N$10:$N$37,$P$10:$P$37)</f>
        <v>Cable</v>
      </c>
      <c r="J4978" t="s">
        <v>8</v>
      </c>
      <c r="K4978" t="s">
        <v>1405</v>
      </c>
      <c r="L4978">
        <v>1</v>
      </c>
    </row>
    <row r="4979" spans="1:12" x14ac:dyDescent="0.2">
      <c r="A4979" s="1" t="d">
        <v>2023-03-16</v>
      </c>
      <c r="B4979" s="45">
        <v>-1</v>
      </c>
      <c r="C4979" t="s">
        <v>77</v>
      </c>
      <c r="D4979" t="str">
        <f>_xlfn.XLOOKUP(Table2[[#This Row],[Patron Group]],$R$10:$R$24,$S$10:$S$24)</f>
        <v>Undergraduate</v>
      </c>
      <c r="E4979" s="1" t="d">
        <v>2023-03-16</v>
      </c>
      <c r="F4979" t="s">
        <v>1775</v>
      </c>
      <c r="G4979" t="s">
        <v>2266</v>
      </c>
      <c r="H4979" t="str">
        <f>_xlfn.XLOOKUP(Table2[[#This Row],[Unique BarCode]],$N$10:$N$37,$O$10:$O$37)</f>
        <v>Headphones</v>
      </c>
      <c r="I4979" t="str">
        <f>_xlfn.XLOOKUP(Table2[[#This Row],[Unique BarCode]],$N$10:$N$37,$P$10:$P$37)</f>
        <v>Accessory</v>
      </c>
      <c r="J4979" t="s">
        <v>49</v>
      </c>
      <c r="K4979" t="s">
        <v>1776</v>
      </c>
      <c r="L4979">
        <v>1</v>
      </c>
    </row>
    <row r="4980" spans="1:12" x14ac:dyDescent="0.2">
      <c r="A4980" s="1" t="d">
        <v>2023-03-16</v>
      </c>
      <c r="B4980" s="45">
        <v>-1</v>
      </c>
      <c r="C4980" t="s">
        <v>77</v>
      </c>
      <c r="D4980" t="str">
        <f>_xlfn.XLOOKUP(Table2[[#This Row],[Patron Group]],$R$10:$R$24,$S$10:$S$24)</f>
        <v>Undergraduate</v>
      </c>
      <c r="E4980" s="1" t="d">
        <v>2023-03-16</v>
      </c>
      <c r="F4980" t="s">
        <v>1365</v>
      </c>
      <c r="G4980" t="s">
        <v>2266</v>
      </c>
      <c r="H4980" t="str">
        <f>_xlfn.XLOOKUP(Table2[[#This Row],[Unique BarCode]],$N$10:$N$37,$O$10:$O$37)</f>
        <v>Headphones</v>
      </c>
      <c r="I4980" t="str">
        <f>_xlfn.XLOOKUP(Table2[[#This Row],[Unique BarCode]],$N$10:$N$37,$P$10:$P$37)</f>
        <v>Accessory</v>
      </c>
      <c r="J4980" t="s">
        <v>8</v>
      </c>
      <c r="K4980" t="s">
        <v>1366</v>
      </c>
      <c r="L4980">
        <v>1</v>
      </c>
    </row>
    <row r="4981" spans="1:12" x14ac:dyDescent="0.2">
      <c r="A4981" s="1" t="d">
        <v>2023-03-16</v>
      </c>
      <c r="B4981" s="45">
        <v>-1</v>
      </c>
      <c r="C4981" t="s">
        <v>77</v>
      </c>
      <c r="D4981" t="str">
        <f>_xlfn.XLOOKUP(Table2[[#This Row],[Patron Group]],$R$10:$R$24,$S$10:$S$24)</f>
        <v>Undergraduate</v>
      </c>
      <c r="E4981" s="1" t="d">
        <v>2023-03-16</v>
      </c>
      <c r="F4981" t="s">
        <v>435</v>
      </c>
      <c r="G4981" t="s">
        <v>2266</v>
      </c>
      <c r="H4981" t="str">
        <f>_xlfn.XLOOKUP(Table2[[#This Row],[Unique BarCode]],$N$10:$N$37,$O$10:$O$37)</f>
        <v>Headphones</v>
      </c>
      <c r="I4981" t="str">
        <f>_xlfn.XLOOKUP(Table2[[#This Row],[Unique BarCode]],$N$10:$N$37,$P$10:$P$37)</f>
        <v>Accessory</v>
      </c>
      <c r="J4981" t="s">
        <v>8</v>
      </c>
      <c r="L4981">
        <v>1</v>
      </c>
    </row>
    <row r="4982" spans="1:12" x14ac:dyDescent="0.2">
      <c r="A4982" s="1" t="d">
        <v>2023-03-16</v>
      </c>
      <c r="B4982" s="45">
        <v>-1</v>
      </c>
      <c r="C4982" t="s">
        <v>77</v>
      </c>
      <c r="D4982" t="str">
        <f>_xlfn.XLOOKUP(Table2[[#This Row],[Patron Group]],$R$10:$R$24,$S$10:$S$24)</f>
        <v>Undergraduate</v>
      </c>
      <c r="E4982" s="1" t="d">
        <v>2023-03-16</v>
      </c>
      <c r="F4982" t="s">
        <v>260</v>
      </c>
      <c r="G4982" t="s">
        <v>2282</v>
      </c>
      <c r="H4982" t="str">
        <f>_xlfn.XLOOKUP(Table2[[#This Row],[Unique BarCode]],$N$10:$N$37,$O$10:$O$37)</f>
        <v>HPUSBC</v>
      </c>
      <c r="I4982" t="str">
        <f>_xlfn.XLOOKUP(Table2[[#This Row],[Unique BarCode]],$N$10:$N$37,$P$10:$P$37)</f>
        <v>Charger</v>
      </c>
      <c r="J4982" t="s">
        <v>49</v>
      </c>
      <c r="L4982">
        <v>1</v>
      </c>
    </row>
    <row r="4983" spans="1:12" x14ac:dyDescent="0.2">
      <c r="A4983" s="1" t="d">
        <v>2023-03-16</v>
      </c>
      <c r="B4983" s="45">
        <v>-1</v>
      </c>
      <c r="C4983" t="s">
        <v>77</v>
      </c>
      <c r="D4983" t="str">
        <f>_xlfn.XLOOKUP(Table2[[#This Row],[Patron Group]],$R$10:$R$24,$S$10:$S$24)</f>
        <v>Undergraduate</v>
      </c>
      <c r="E4983" s="1" t="d">
        <v>2023-03-16</v>
      </c>
      <c r="F4983" t="s">
        <v>1410</v>
      </c>
      <c r="G4983" t="s">
        <v>2265</v>
      </c>
      <c r="H4983" t="str">
        <f>_xlfn.XLOOKUP(Table2[[#This Row],[Unique BarCode]],$N$10:$N$37,$O$10:$O$37)</f>
        <v>IPHONE</v>
      </c>
      <c r="I4983" t="str">
        <f>_xlfn.XLOOKUP(Table2[[#This Row],[Unique BarCode]],$N$10:$N$37,$P$10:$P$37)</f>
        <v>Charger</v>
      </c>
      <c r="J4983" t="s">
        <v>68</v>
      </c>
      <c r="K4983" t="s">
        <v>1411</v>
      </c>
      <c r="L4983">
        <v>1</v>
      </c>
    </row>
    <row r="4984" spans="1:12" x14ac:dyDescent="0.2">
      <c r="A4984" s="1" t="d">
        <v>2023-03-16</v>
      </c>
      <c r="B4984" s="45">
        <v>-1</v>
      </c>
      <c r="C4984" t="s">
        <v>77</v>
      </c>
      <c r="D4984" t="str">
        <f>_xlfn.XLOOKUP(Table2[[#This Row],[Patron Group]],$R$10:$R$24,$S$10:$S$24)</f>
        <v>Undergraduate</v>
      </c>
      <c r="E4984" s="1" t="d">
        <v>2023-03-16</v>
      </c>
      <c r="F4984" t="s">
        <v>835</v>
      </c>
      <c r="G4984" t="s">
        <v>2265</v>
      </c>
      <c r="H4984" t="str">
        <f>_xlfn.XLOOKUP(Table2[[#This Row],[Unique BarCode]],$N$10:$N$37,$O$10:$O$37)</f>
        <v>IPHONE</v>
      </c>
      <c r="I4984" t="str">
        <f>_xlfn.XLOOKUP(Table2[[#This Row],[Unique BarCode]],$N$10:$N$37,$P$10:$P$37)</f>
        <v>Charger</v>
      </c>
      <c r="J4984" t="s">
        <v>68</v>
      </c>
      <c r="K4984" t="s">
        <v>836</v>
      </c>
      <c r="L4984">
        <v>1</v>
      </c>
    </row>
    <row r="4985" spans="1:12" x14ac:dyDescent="0.2">
      <c r="A4985" s="1" t="d">
        <v>2023-03-16</v>
      </c>
      <c r="B4985" s="45">
        <v>-1</v>
      </c>
      <c r="C4985" t="s">
        <v>77</v>
      </c>
      <c r="D4985" t="str">
        <f>_xlfn.XLOOKUP(Table2[[#This Row],[Patron Group]],$R$10:$R$24,$S$10:$S$24)</f>
        <v>Undergraduate</v>
      </c>
      <c r="E4985" s="1" t="d">
        <v>2023-03-16</v>
      </c>
      <c r="F4985" t="s">
        <v>1254</v>
      </c>
      <c r="G4985" t="s">
        <v>2265</v>
      </c>
      <c r="H4985" t="str">
        <f>_xlfn.XLOOKUP(Table2[[#This Row],[Unique BarCode]],$N$10:$N$37,$O$10:$O$37)</f>
        <v>IPHONE</v>
      </c>
      <c r="I4985" t="str">
        <f>_xlfn.XLOOKUP(Table2[[#This Row],[Unique BarCode]],$N$10:$N$37,$P$10:$P$37)</f>
        <v>Charger</v>
      </c>
      <c r="J4985" t="s">
        <v>49</v>
      </c>
      <c r="K4985" t="s">
        <v>1255</v>
      </c>
      <c r="L4985">
        <v>1</v>
      </c>
    </row>
    <row r="4986" spans="1:12" x14ac:dyDescent="0.2">
      <c r="A4986" s="1" t="d">
        <v>2023-03-16</v>
      </c>
      <c r="B4986" s="45">
        <v>-1</v>
      </c>
      <c r="C4986" t="s">
        <v>77</v>
      </c>
      <c r="D4986" t="str">
        <f>_xlfn.XLOOKUP(Table2[[#This Row],[Patron Group]],$R$10:$R$24,$S$10:$S$24)</f>
        <v>Undergraduate</v>
      </c>
      <c r="E4986" s="1" t="d">
        <v>2023-03-16</v>
      </c>
      <c r="F4986" t="s">
        <v>1100</v>
      </c>
      <c r="G4986" t="s">
        <v>2265</v>
      </c>
      <c r="H4986" t="str">
        <f>_xlfn.XLOOKUP(Table2[[#This Row],[Unique BarCode]],$N$10:$N$37,$O$10:$O$37)</f>
        <v>IPHONE</v>
      </c>
      <c r="I4986" t="str">
        <f>_xlfn.XLOOKUP(Table2[[#This Row],[Unique BarCode]],$N$10:$N$37,$P$10:$P$37)</f>
        <v>Charger</v>
      </c>
      <c r="J4986" t="s">
        <v>8</v>
      </c>
      <c r="K4986" t="s">
        <v>1101</v>
      </c>
      <c r="L4986">
        <v>1</v>
      </c>
    </row>
    <row r="4987" spans="1:12" x14ac:dyDescent="0.2">
      <c r="A4987" s="1" t="d">
        <v>2023-03-16</v>
      </c>
      <c r="B4987" s="45">
        <v>-1</v>
      </c>
      <c r="C4987" t="s">
        <v>77</v>
      </c>
      <c r="D4987" t="str">
        <f>_xlfn.XLOOKUP(Table2[[#This Row],[Patron Group]],$R$10:$R$24,$S$10:$S$24)</f>
        <v>Undergraduate</v>
      </c>
      <c r="E4987" s="1" t="d">
        <v>2023-03-16</v>
      </c>
      <c r="F4987" t="s">
        <v>263</v>
      </c>
      <c r="G4987" t="s">
        <v>2265</v>
      </c>
      <c r="H4987" t="str">
        <f>_xlfn.XLOOKUP(Table2[[#This Row],[Unique BarCode]],$N$10:$N$37,$O$10:$O$37)</f>
        <v>IPHONE</v>
      </c>
      <c r="I4987" t="str">
        <f>_xlfn.XLOOKUP(Table2[[#This Row],[Unique BarCode]],$N$10:$N$37,$P$10:$P$37)</f>
        <v>Charger</v>
      </c>
      <c r="J4987" t="s">
        <v>8</v>
      </c>
      <c r="K4987" t="s">
        <v>264</v>
      </c>
      <c r="L4987">
        <v>1</v>
      </c>
    </row>
    <row r="4988" spans="1:12" x14ac:dyDescent="0.2">
      <c r="A4988" s="1" t="d">
        <v>2023-03-16</v>
      </c>
      <c r="B4988" s="45">
        <v>-1</v>
      </c>
      <c r="C4988" t="s">
        <v>77</v>
      </c>
      <c r="D4988" t="str">
        <f>_xlfn.XLOOKUP(Table2[[#This Row],[Patron Group]],$R$10:$R$24,$S$10:$S$24)</f>
        <v>Undergraduate</v>
      </c>
      <c r="E4988" s="1" t="d">
        <v>2023-03-16</v>
      </c>
      <c r="F4988" t="s">
        <v>461</v>
      </c>
      <c r="G4988" t="s">
        <v>2265</v>
      </c>
      <c r="H4988" t="str">
        <f>_xlfn.XLOOKUP(Table2[[#This Row],[Unique BarCode]],$N$10:$N$37,$O$10:$O$37)</f>
        <v>IPHONE</v>
      </c>
      <c r="I4988" t="str">
        <f>_xlfn.XLOOKUP(Table2[[#This Row],[Unique BarCode]],$N$10:$N$37,$P$10:$P$37)</f>
        <v>Charger</v>
      </c>
      <c r="J4988" t="s">
        <v>8</v>
      </c>
      <c r="K4988" t="s">
        <v>462</v>
      </c>
      <c r="L4988">
        <v>1</v>
      </c>
    </row>
    <row r="4989" spans="1:12" x14ac:dyDescent="0.2">
      <c r="A4989" s="1" t="d">
        <v>2023-03-16</v>
      </c>
      <c r="B4989" s="45">
        <v>-1</v>
      </c>
      <c r="C4989" t="s">
        <v>77</v>
      </c>
      <c r="D4989" t="str">
        <f>_xlfn.XLOOKUP(Table2[[#This Row],[Patron Group]],$R$10:$R$24,$S$10:$S$24)</f>
        <v>Undergraduate</v>
      </c>
      <c r="E4989" s="1" t="d">
        <v>2023-03-16</v>
      </c>
      <c r="F4989" t="s">
        <v>1314</v>
      </c>
      <c r="G4989" t="s">
        <v>2265</v>
      </c>
      <c r="H4989" t="str">
        <f>_xlfn.XLOOKUP(Table2[[#This Row],[Unique BarCode]],$N$10:$N$37,$O$10:$O$37)</f>
        <v>IPHONE</v>
      </c>
      <c r="I4989" t="str">
        <f>_xlfn.XLOOKUP(Table2[[#This Row],[Unique BarCode]],$N$10:$N$37,$P$10:$P$37)</f>
        <v>Charger</v>
      </c>
      <c r="J4989" t="s">
        <v>8</v>
      </c>
      <c r="K4989" t="s">
        <v>1315</v>
      </c>
      <c r="L4989">
        <v>1</v>
      </c>
    </row>
    <row r="4990" spans="1:12" x14ac:dyDescent="0.2">
      <c r="A4990" s="1" t="d">
        <v>2023-03-16</v>
      </c>
      <c r="B4990" s="45">
        <v>-1</v>
      </c>
      <c r="C4990" t="s">
        <v>77</v>
      </c>
      <c r="D4990" t="str">
        <f>_xlfn.XLOOKUP(Table2[[#This Row],[Patron Group]],$R$10:$R$24,$S$10:$S$24)</f>
        <v>Undergraduate</v>
      </c>
      <c r="E4990" s="1" t="d">
        <v>2023-03-16</v>
      </c>
      <c r="F4990" t="s">
        <v>84</v>
      </c>
      <c r="G4990" t="s">
        <v>2265</v>
      </c>
      <c r="H4990" t="str">
        <f>_xlfn.XLOOKUP(Table2[[#This Row],[Unique BarCode]],$N$10:$N$37,$O$10:$O$37)</f>
        <v>IPHONE</v>
      </c>
      <c r="I4990" t="str">
        <f>_xlfn.XLOOKUP(Table2[[#This Row],[Unique BarCode]],$N$10:$N$37,$P$10:$P$37)</f>
        <v>Charger</v>
      </c>
      <c r="J4990" t="s">
        <v>8</v>
      </c>
      <c r="K4990" t="s">
        <v>85</v>
      </c>
      <c r="L4990">
        <v>1</v>
      </c>
    </row>
    <row r="4991" spans="1:12" x14ac:dyDescent="0.2">
      <c r="A4991" s="1" t="d">
        <v>2023-03-16</v>
      </c>
      <c r="B4991" s="45">
        <v>-1</v>
      </c>
      <c r="C4991" t="s">
        <v>77</v>
      </c>
      <c r="D4991" t="str">
        <f>_xlfn.XLOOKUP(Table2[[#This Row],[Patron Group]],$R$10:$R$24,$S$10:$S$24)</f>
        <v>Undergraduate</v>
      </c>
      <c r="E4991" s="1" t="d">
        <v>2023-03-16</v>
      </c>
      <c r="F4991" t="s">
        <v>1861</v>
      </c>
      <c r="G4991" t="s">
        <v>2265</v>
      </c>
      <c r="H4991" t="str">
        <f>_xlfn.XLOOKUP(Table2[[#This Row],[Unique BarCode]],$N$10:$N$37,$O$10:$O$37)</f>
        <v>IPHONE</v>
      </c>
      <c r="I4991" t="str">
        <f>_xlfn.XLOOKUP(Table2[[#This Row],[Unique BarCode]],$N$10:$N$37,$P$10:$P$37)</f>
        <v>Charger</v>
      </c>
      <c r="J4991" t="s">
        <v>8</v>
      </c>
      <c r="K4991" t="s">
        <v>1862</v>
      </c>
      <c r="L4991">
        <v>1</v>
      </c>
    </row>
    <row r="4992" spans="1:12" x14ac:dyDescent="0.2">
      <c r="A4992" s="1" t="d">
        <v>2023-03-16</v>
      </c>
      <c r="B4992" s="45">
        <v>-1</v>
      </c>
      <c r="C4992" t="s">
        <v>77</v>
      </c>
      <c r="D4992" t="str">
        <f>_xlfn.XLOOKUP(Table2[[#This Row],[Patron Group]],$R$10:$R$24,$S$10:$S$24)</f>
        <v>Undergraduate</v>
      </c>
      <c r="E4992" s="1" t="d">
        <v>2023-03-16</v>
      </c>
      <c r="F4992" t="s">
        <v>839</v>
      </c>
      <c r="G4992" t="s">
        <v>2265</v>
      </c>
      <c r="H4992" t="str">
        <f>_xlfn.XLOOKUP(Table2[[#This Row],[Unique BarCode]],$N$10:$N$37,$O$10:$O$37)</f>
        <v>IPHONE</v>
      </c>
      <c r="I4992" t="str">
        <f>_xlfn.XLOOKUP(Table2[[#This Row],[Unique BarCode]],$N$10:$N$37,$P$10:$P$37)</f>
        <v>Charger</v>
      </c>
      <c r="J4992" t="s">
        <v>8</v>
      </c>
      <c r="K4992" t="s">
        <v>840</v>
      </c>
      <c r="L4992">
        <v>1</v>
      </c>
    </row>
    <row r="4993" spans="1:12" x14ac:dyDescent="0.2">
      <c r="A4993" s="1" t="d">
        <v>2023-03-16</v>
      </c>
      <c r="B4993" s="45">
        <v>-1</v>
      </c>
      <c r="C4993" t="s">
        <v>77</v>
      </c>
      <c r="D4993" t="str">
        <f>_xlfn.XLOOKUP(Table2[[#This Row],[Patron Group]],$R$10:$R$24,$S$10:$S$24)</f>
        <v>Undergraduate</v>
      </c>
      <c r="E4993" s="1" t="d">
        <v>2023-03-16</v>
      </c>
      <c r="F4993" t="s">
        <v>1497</v>
      </c>
      <c r="G4993" t="s">
        <v>2265</v>
      </c>
      <c r="H4993" t="str">
        <f>_xlfn.XLOOKUP(Table2[[#This Row],[Unique BarCode]],$N$10:$N$37,$O$10:$O$37)</f>
        <v>IPHONE</v>
      </c>
      <c r="I4993" t="str">
        <f>_xlfn.XLOOKUP(Table2[[#This Row],[Unique BarCode]],$N$10:$N$37,$P$10:$P$37)</f>
        <v>Charger</v>
      </c>
      <c r="J4993" t="s">
        <v>8</v>
      </c>
      <c r="L4993">
        <v>1</v>
      </c>
    </row>
    <row r="4994" spans="1:12" x14ac:dyDescent="0.2">
      <c r="A4994" s="1" t="d">
        <v>2023-03-16</v>
      </c>
      <c r="B4994" s="45">
        <v>-1</v>
      </c>
      <c r="C4994" t="s">
        <v>77</v>
      </c>
      <c r="D4994" t="str">
        <f>_xlfn.XLOOKUP(Table2[[#This Row],[Patron Group]],$R$10:$R$24,$S$10:$S$24)</f>
        <v>Undergraduate</v>
      </c>
      <c r="E4994" s="1" t="d">
        <v>2023-03-16</v>
      </c>
      <c r="F4994" t="s">
        <v>433</v>
      </c>
      <c r="G4994" t="s">
        <v>2265</v>
      </c>
      <c r="H4994" t="str">
        <f>_xlfn.XLOOKUP(Table2[[#This Row],[Unique BarCode]],$N$10:$N$37,$O$10:$O$37)</f>
        <v>IPHONE</v>
      </c>
      <c r="I4994" t="str">
        <f>_xlfn.XLOOKUP(Table2[[#This Row],[Unique BarCode]],$N$10:$N$37,$P$10:$P$37)</f>
        <v>Charger</v>
      </c>
      <c r="J4994" t="s">
        <v>8</v>
      </c>
      <c r="K4994" t="s">
        <v>434</v>
      </c>
      <c r="L4994">
        <v>1</v>
      </c>
    </row>
    <row r="4995" spans="1:12" x14ac:dyDescent="0.2">
      <c r="A4995" s="1" t="d">
        <v>2023-03-16</v>
      </c>
      <c r="B4995" s="45">
        <v>-1</v>
      </c>
      <c r="C4995" t="s">
        <v>77</v>
      </c>
      <c r="D4995" t="str">
        <f>_xlfn.XLOOKUP(Table2[[#This Row],[Patron Group]],$R$10:$R$24,$S$10:$S$24)</f>
        <v>Undergraduate</v>
      </c>
      <c r="E4995" s="1" t="d">
        <v>2023-03-16</v>
      </c>
      <c r="F4995" t="s">
        <v>29</v>
      </c>
      <c r="G4995" t="s">
        <v>2265</v>
      </c>
      <c r="H4995" t="str">
        <f>_xlfn.XLOOKUP(Table2[[#This Row],[Unique BarCode]],$N$10:$N$37,$O$10:$O$37)</f>
        <v>IPHONE</v>
      </c>
      <c r="I4995" t="str">
        <f>_xlfn.XLOOKUP(Table2[[#This Row],[Unique BarCode]],$N$10:$N$37,$P$10:$P$37)</f>
        <v>Charger</v>
      </c>
      <c r="J4995" t="s">
        <v>8</v>
      </c>
      <c r="K4995" t="s">
        <v>30</v>
      </c>
      <c r="L4995">
        <v>1</v>
      </c>
    </row>
    <row r="4996" spans="1:12" x14ac:dyDescent="0.2">
      <c r="A4996" s="1" t="d">
        <v>2023-03-16</v>
      </c>
      <c r="B4996" s="45">
        <v>-1</v>
      </c>
      <c r="C4996" t="s">
        <v>77</v>
      </c>
      <c r="D4996" t="str">
        <f>_xlfn.XLOOKUP(Table2[[#This Row],[Patron Group]],$R$10:$R$24,$S$10:$S$24)</f>
        <v>Undergraduate</v>
      </c>
      <c r="E4996" s="1" t="d">
        <v>2023-03-16</v>
      </c>
      <c r="F4996" t="s">
        <v>222</v>
      </c>
      <c r="G4996" t="s">
        <v>2265</v>
      </c>
      <c r="H4996" t="str">
        <f>_xlfn.XLOOKUP(Table2[[#This Row],[Unique BarCode]],$N$10:$N$37,$O$10:$O$37)</f>
        <v>IPHONE</v>
      </c>
      <c r="I4996" t="str">
        <f>_xlfn.XLOOKUP(Table2[[#This Row],[Unique BarCode]],$N$10:$N$37,$P$10:$P$37)</f>
        <v>Charger</v>
      </c>
      <c r="J4996" t="s">
        <v>13</v>
      </c>
      <c r="K4996" t="s">
        <v>223</v>
      </c>
      <c r="L4996">
        <v>1</v>
      </c>
    </row>
    <row r="4997" spans="1:12" x14ac:dyDescent="0.2">
      <c r="A4997" s="1" t="d">
        <v>2023-03-16</v>
      </c>
      <c r="B4997" s="45">
        <v>-1</v>
      </c>
      <c r="C4997" t="s">
        <v>77</v>
      </c>
      <c r="D4997" t="str">
        <f>_xlfn.XLOOKUP(Table2[[#This Row],[Patron Group]],$R$10:$R$24,$S$10:$S$24)</f>
        <v>Undergraduate</v>
      </c>
      <c r="E4997" s="1" t="d">
        <v>2023-03-16</v>
      </c>
      <c r="F4997" t="s">
        <v>12</v>
      </c>
      <c r="G4997" t="s">
        <v>2265</v>
      </c>
      <c r="H4997" t="str">
        <f>_xlfn.XLOOKUP(Table2[[#This Row],[Unique BarCode]],$N$10:$N$37,$O$10:$O$37)</f>
        <v>IPHONE</v>
      </c>
      <c r="I4997" t="str">
        <f>_xlfn.XLOOKUP(Table2[[#This Row],[Unique BarCode]],$N$10:$N$37,$P$10:$P$37)</f>
        <v>Charger</v>
      </c>
      <c r="J4997" t="s">
        <v>13</v>
      </c>
      <c r="K4997" t="s">
        <v>14</v>
      </c>
      <c r="L4997">
        <v>1</v>
      </c>
    </row>
    <row r="4998" spans="1:12" x14ac:dyDescent="0.2">
      <c r="A4998" s="1" t="d">
        <v>2023-03-16</v>
      </c>
      <c r="B4998" s="45">
        <v>-1</v>
      </c>
      <c r="C4998" t="s">
        <v>77</v>
      </c>
      <c r="D4998" t="str">
        <f>_xlfn.XLOOKUP(Table2[[#This Row],[Patron Group]],$R$10:$R$24,$S$10:$S$24)</f>
        <v>Undergraduate</v>
      </c>
      <c r="E4998" s="1" t="d">
        <v>2023-03-16</v>
      </c>
      <c r="F4998" t="s">
        <v>12</v>
      </c>
      <c r="G4998" t="s">
        <v>2265</v>
      </c>
      <c r="H4998" t="str">
        <f>_xlfn.XLOOKUP(Table2[[#This Row],[Unique BarCode]],$N$10:$N$37,$O$10:$O$37)</f>
        <v>IPHONE</v>
      </c>
      <c r="I4998" t="str">
        <f>_xlfn.XLOOKUP(Table2[[#This Row],[Unique BarCode]],$N$10:$N$37,$P$10:$P$37)</f>
        <v>Charger</v>
      </c>
      <c r="J4998" t="s">
        <v>49</v>
      </c>
      <c r="K4998" t="s">
        <v>14</v>
      </c>
      <c r="L4998">
        <v>1</v>
      </c>
    </row>
    <row r="4999" spans="1:12" x14ac:dyDescent="0.2">
      <c r="A4999" s="1" t="d">
        <v>2023-03-16</v>
      </c>
      <c r="B4999" s="45">
        <v>-1</v>
      </c>
      <c r="C4999" t="s">
        <v>77</v>
      </c>
      <c r="D4999" t="str">
        <f>_xlfn.XLOOKUP(Table2[[#This Row],[Patron Group]],$R$10:$R$24,$S$10:$S$24)</f>
        <v>Undergraduate</v>
      </c>
      <c r="E4999" s="1" t="d">
        <v>2023-03-16</v>
      </c>
      <c r="F4999" t="s">
        <v>1662</v>
      </c>
      <c r="G4999" t="s">
        <v>2265</v>
      </c>
      <c r="H4999" t="str">
        <f>_xlfn.XLOOKUP(Table2[[#This Row],[Unique BarCode]],$N$10:$N$37,$O$10:$O$37)</f>
        <v>IPHONE</v>
      </c>
      <c r="I4999" t="str">
        <f>_xlfn.XLOOKUP(Table2[[#This Row],[Unique BarCode]],$N$10:$N$37,$P$10:$P$37)</f>
        <v>Charger</v>
      </c>
      <c r="J4999" t="s">
        <v>128</v>
      </c>
      <c r="L4999">
        <v>1</v>
      </c>
    </row>
    <row r="5000" spans="1:12" x14ac:dyDescent="0.2">
      <c r="A5000" s="1" t="d">
        <v>2023-03-16</v>
      </c>
      <c r="B5000" s="45">
        <v>-1</v>
      </c>
      <c r="C5000" t="s">
        <v>77</v>
      </c>
      <c r="D5000" t="str">
        <f>_xlfn.XLOOKUP(Table2[[#This Row],[Patron Group]],$R$10:$R$24,$S$10:$S$24)</f>
        <v>Undergraduate</v>
      </c>
      <c r="E5000" s="1" t="d">
        <v>2023-03-16</v>
      </c>
      <c r="F5000" t="s">
        <v>266</v>
      </c>
      <c r="G5000" t="s">
        <v>2265</v>
      </c>
      <c r="H5000" t="str">
        <f>_xlfn.XLOOKUP(Table2[[#This Row],[Unique BarCode]],$N$10:$N$37,$O$10:$O$37)</f>
        <v>IPHONE</v>
      </c>
      <c r="I5000" t="str">
        <f>_xlfn.XLOOKUP(Table2[[#This Row],[Unique BarCode]],$N$10:$N$37,$P$10:$P$37)</f>
        <v>Charger</v>
      </c>
      <c r="J5000" t="s">
        <v>8</v>
      </c>
      <c r="L5000">
        <v>1</v>
      </c>
    </row>
    <row r="5001" spans="1:12" x14ac:dyDescent="0.2">
      <c r="A5001" s="1" t="d">
        <v>2023-03-16</v>
      </c>
      <c r="B5001" s="45">
        <v>-1</v>
      </c>
      <c r="C5001" t="s">
        <v>77</v>
      </c>
      <c r="D5001" t="str">
        <f>_xlfn.XLOOKUP(Table2[[#This Row],[Patron Group]],$R$10:$R$24,$S$10:$S$24)</f>
        <v>Undergraduate</v>
      </c>
      <c r="E5001" s="1" t="d">
        <v>2023-03-16</v>
      </c>
      <c r="F5001" t="s">
        <v>465</v>
      </c>
      <c r="G5001" t="s">
        <v>2268</v>
      </c>
      <c r="H5001" t="str">
        <f>_xlfn.XLOOKUP(Table2[[#This Row],[Unique BarCode]],$N$10:$N$37,$O$10:$O$37)</f>
        <v>MACCHRG</v>
      </c>
      <c r="I5001" t="str">
        <f>_xlfn.XLOOKUP(Table2[[#This Row],[Unique BarCode]],$N$10:$N$37,$P$10:$P$37)</f>
        <v>Charger</v>
      </c>
      <c r="J5001" t="s">
        <v>8</v>
      </c>
      <c r="K5001" t="s">
        <v>466</v>
      </c>
      <c r="L5001">
        <v>1</v>
      </c>
    </row>
    <row r="5002" spans="1:12" x14ac:dyDescent="0.2">
      <c r="A5002" s="1" t="d">
        <v>2023-03-16</v>
      </c>
      <c r="B5002" s="45">
        <v>-1</v>
      </c>
      <c r="C5002" t="s">
        <v>77</v>
      </c>
      <c r="D5002" t="str">
        <f>_xlfn.XLOOKUP(Table2[[#This Row],[Patron Group]],$R$10:$R$24,$S$10:$S$24)</f>
        <v>Undergraduate</v>
      </c>
      <c r="E5002" s="1" t="d">
        <v>2023-03-16</v>
      </c>
      <c r="F5002" t="s">
        <v>1631</v>
      </c>
      <c r="G5002" t="s">
        <v>2296</v>
      </c>
      <c r="H5002" t="str">
        <f>_xlfn.XLOOKUP(Table2[[#This Row],[Unique BarCode]],$N$10:$N$37,$O$10:$O$37)</f>
        <v>MACUSBC</v>
      </c>
      <c r="I5002" t="str">
        <f>_xlfn.XLOOKUP(Table2[[#This Row],[Unique BarCode]],$N$10:$N$37,$P$10:$P$37)</f>
        <v>Charger</v>
      </c>
      <c r="J5002" t="s">
        <v>8</v>
      </c>
      <c r="K5002" t="s">
        <v>277</v>
      </c>
      <c r="L5002">
        <v>1</v>
      </c>
    </row>
    <row r="5003" spans="1:12" x14ac:dyDescent="0.2">
      <c r="A5003" s="1" t="d">
        <v>2023-03-16</v>
      </c>
      <c r="B5003" s="45">
        <v>-1</v>
      </c>
      <c r="C5003" t="s">
        <v>77</v>
      </c>
      <c r="D5003" t="str">
        <f>_xlfn.XLOOKUP(Table2[[#This Row],[Patron Group]],$R$10:$R$24,$S$10:$S$24)</f>
        <v>Undergraduate</v>
      </c>
      <c r="E5003" s="1" t="d">
        <v>2023-03-16</v>
      </c>
      <c r="F5003" t="s">
        <v>1750</v>
      </c>
      <c r="G5003" t="s">
        <v>2296</v>
      </c>
      <c r="H5003" t="str">
        <f>_xlfn.XLOOKUP(Table2[[#This Row],[Unique BarCode]],$N$10:$N$37,$O$10:$O$37)</f>
        <v>MACUSBC</v>
      </c>
      <c r="I5003" t="str">
        <f>_xlfn.XLOOKUP(Table2[[#This Row],[Unique BarCode]],$N$10:$N$37,$P$10:$P$37)</f>
        <v>Charger</v>
      </c>
      <c r="J5003" t="s">
        <v>128</v>
      </c>
      <c r="K5003" t="s">
        <v>439</v>
      </c>
      <c r="L5003">
        <v>1</v>
      </c>
    </row>
    <row r="5004" spans="1:12" x14ac:dyDescent="0.2">
      <c r="A5004" s="1" t="d">
        <v>2023-03-16</v>
      </c>
      <c r="B5004" s="45">
        <v>-1</v>
      </c>
      <c r="C5004" t="s">
        <v>77</v>
      </c>
      <c r="D5004" t="str">
        <f>_xlfn.XLOOKUP(Table2[[#This Row],[Patron Group]],$R$10:$R$24,$S$10:$S$24)</f>
        <v>Undergraduate</v>
      </c>
      <c r="E5004" s="1" t="d">
        <v>2023-03-16</v>
      </c>
      <c r="F5004" t="s">
        <v>2107</v>
      </c>
      <c r="G5004" t="s">
        <v>2296</v>
      </c>
      <c r="H5004" t="str">
        <f>_xlfn.XLOOKUP(Table2[[#This Row],[Unique BarCode]],$N$10:$N$37,$O$10:$O$37)</f>
        <v>MACUSBC</v>
      </c>
      <c r="I5004" t="str">
        <f>_xlfn.XLOOKUP(Table2[[#This Row],[Unique BarCode]],$N$10:$N$37,$P$10:$P$37)</f>
        <v>Charger</v>
      </c>
      <c r="J5004" t="s">
        <v>128</v>
      </c>
      <c r="K5004" t="s">
        <v>474</v>
      </c>
      <c r="L5004">
        <v>1</v>
      </c>
    </row>
    <row r="5005" spans="1:12" x14ac:dyDescent="0.2">
      <c r="A5005" s="1" t="d">
        <v>2023-03-16</v>
      </c>
      <c r="B5005" s="45">
        <v>-1</v>
      </c>
      <c r="C5005" t="s">
        <v>77</v>
      </c>
      <c r="D5005" t="str">
        <f>_xlfn.XLOOKUP(Table2[[#This Row],[Patron Group]],$R$10:$R$24,$S$10:$S$24)</f>
        <v>Undergraduate</v>
      </c>
      <c r="E5005" s="1" t="d">
        <v>2023-03-16</v>
      </c>
      <c r="F5005" t="s">
        <v>1651</v>
      </c>
      <c r="G5005" t="s">
        <v>2296</v>
      </c>
      <c r="H5005" t="str">
        <f>_xlfn.XLOOKUP(Table2[[#This Row],[Unique BarCode]],$N$10:$N$37,$O$10:$O$37)</f>
        <v>MACUSBC</v>
      </c>
      <c r="I5005" t="str">
        <f>_xlfn.XLOOKUP(Table2[[#This Row],[Unique BarCode]],$N$10:$N$37,$P$10:$P$37)</f>
        <v>Charger</v>
      </c>
      <c r="J5005" t="s">
        <v>8</v>
      </c>
      <c r="K5005" t="s">
        <v>92</v>
      </c>
      <c r="L5005">
        <v>1</v>
      </c>
    </row>
    <row r="5006" spans="1:12" x14ac:dyDescent="0.2">
      <c r="A5006" s="1" t="d">
        <v>2023-03-16</v>
      </c>
      <c r="B5006" s="45">
        <v>-1</v>
      </c>
      <c r="C5006" t="s">
        <v>77</v>
      </c>
      <c r="D5006" t="str">
        <f>_xlfn.XLOOKUP(Table2[[#This Row],[Patron Group]],$R$10:$R$24,$S$10:$S$24)</f>
        <v>Undergraduate</v>
      </c>
      <c r="E5006" s="1" t="d">
        <v>2023-03-16</v>
      </c>
      <c r="F5006" t="s">
        <v>1652</v>
      </c>
      <c r="G5006" t="s">
        <v>2296</v>
      </c>
      <c r="H5006" t="str">
        <f>_xlfn.XLOOKUP(Table2[[#This Row],[Unique BarCode]],$N$10:$N$37,$O$10:$O$37)</f>
        <v>MACUSBC</v>
      </c>
      <c r="I5006" t="str">
        <f>_xlfn.XLOOKUP(Table2[[#This Row],[Unique BarCode]],$N$10:$N$37,$P$10:$P$37)</f>
        <v>Charger</v>
      </c>
      <c r="J5006" t="s">
        <v>8</v>
      </c>
      <c r="K5006" t="s">
        <v>40</v>
      </c>
      <c r="L5006">
        <v>1</v>
      </c>
    </row>
    <row r="5007" spans="1:12" x14ac:dyDescent="0.2">
      <c r="A5007" s="1" t="d">
        <v>2023-03-16</v>
      </c>
      <c r="B5007" s="45">
        <v>-1</v>
      </c>
      <c r="C5007" t="s">
        <v>77</v>
      </c>
      <c r="D5007" t="str">
        <f>_xlfn.XLOOKUP(Table2[[#This Row],[Patron Group]],$R$10:$R$24,$S$10:$S$24)</f>
        <v>Undergraduate</v>
      </c>
      <c r="E5007" s="1" t="d">
        <v>2023-03-16</v>
      </c>
      <c r="F5007" t="s">
        <v>1835</v>
      </c>
      <c r="G5007" t="s">
        <v>2296</v>
      </c>
      <c r="H5007" t="str">
        <f>_xlfn.XLOOKUP(Table2[[#This Row],[Unique BarCode]],$N$10:$N$37,$O$10:$O$37)</f>
        <v>MACUSBC</v>
      </c>
      <c r="I5007" t="str">
        <f>_xlfn.XLOOKUP(Table2[[#This Row],[Unique BarCode]],$N$10:$N$37,$P$10:$P$37)</f>
        <v>Charger</v>
      </c>
      <c r="J5007" t="s">
        <v>8</v>
      </c>
      <c r="L5007">
        <v>1</v>
      </c>
    </row>
    <row r="5008" spans="1:12" x14ac:dyDescent="0.2">
      <c r="A5008" s="1" t="d">
        <v>2023-03-16</v>
      </c>
      <c r="B5008" s="45">
        <v>-1</v>
      </c>
      <c r="C5008" t="s">
        <v>77</v>
      </c>
      <c r="D5008" t="str">
        <f>_xlfn.XLOOKUP(Table2[[#This Row],[Patron Group]],$R$10:$R$24,$S$10:$S$24)</f>
        <v>Undergraduate</v>
      </c>
      <c r="E5008" s="1" t="d">
        <v>2023-03-16</v>
      </c>
      <c r="F5008" t="s">
        <v>1944</v>
      </c>
      <c r="G5008" t="s">
        <v>2304</v>
      </c>
      <c r="H5008" t="str">
        <f>_xlfn.XLOOKUP(Table2[[#This Row],[Unique BarCode]],$N$10:$N$37,$O$10:$O$37)</f>
        <v>Mouse</v>
      </c>
      <c r="I5008" t="str">
        <f>_xlfn.XLOOKUP(Table2[[#This Row],[Unique BarCode]],$N$10:$N$37,$P$10:$P$37)</f>
        <v>Accessory</v>
      </c>
      <c r="J5008" t="s">
        <v>8</v>
      </c>
      <c r="L5008">
        <v>1</v>
      </c>
    </row>
    <row r="5009" spans="1:12" x14ac:dyDescent="0.2">
      <c r="A5009" s="1" t="d">
        <v>2023-03-16</v>
      </c>
      <c r="B5009" s="45">
        <v>-1</v>
      </c>
      <c r="C5009" t="s">
        <v>77</v>
      </c>
      <c r="D5009" t="str">
        <f>_xlfn.XLOOKUP(Table2[[#This Row],[Patron Group]],$R$10:$R$24,$S$10:$S$24)</f>
        <v>Undergraduate</v>
      </c>
      <c r="E5009" s="1" t="d">
        <v>2023-03-16</v>
      </c>
      <c r="F5009" t="s">
        <v>1799</v>
      </c>
      <c r="G5009" t="s">
        <v>2271</v>
      </c>
      <c r="H5009" t="str">
        <f>_xlfn.XLOOKUP(Table2[[#This Row],[Unique BarCode]],$N$10:$N$37,$O$10:$O$37)</f>
        <v>OMNI</v>
      </c>
      <c r="I5009" t="str">
        <f>_xlfn.XLOOKUP(Table2[[#This Row],[Unique BarCode]],$N$10:$N$37,$P$10:$P$37)</f>
        <v>Charger</v>
      </c>
      <c r="J5009" t="s">
        <v>13</v>
      </c>
      <c r="K5009" t="s">
        <v>1800</v>
      </c>
      <c r="L5009">
        <v>1</v>
      </c>
    </row>
    <row r="5010" spans="1:12" x14ac:dyDescent="0.2">
      <c r="A5010" s="1" t="d">
        <v>2023-03-16</v>
      </c>
      <c r="B5010" s="45">
        <v>-1</v>
      </c>
      <c r="C5010" t="s">
        <v>77</v>
      </c>
      <c r="D5010" t="str">
        <f>_xlfn.XLOOKUP(Table2[[#This Row],[Patron Group]],$R$10:$R$24,$S$10:$S$24)</f>
        <v>Undergraduate</v>
      </c>
      <c r="E5010" s="1" t="d">
        <v>2023-03-16</v>
      </c>
      <c r="F5010" t="s">
        <v>845</v>
      </c>
      <c r="G5010" t="s">
        <v>2271</v>
      </c>
      <c r="H5010" t="str">
        <f>_xlfn.XLOOKUP(Table2[[#This Row],[Unique BarCode]],$N$10:$N$37,$O$10:$O$37)</f>
        <v>OMNI</v>
      </c>
      <c r="I5010" t="str">
        <f>_xlfn.XLOOKUP(Table2[[#This Row],[Unique BarCode]],$N$10:$N$37,$P$10:$P$37)</f>
        <v>Charger</v>
      </c>
      <c r="J5010" t="s">
        <v>49</v>
      </c>
      <c r="K5010" t="s">
        <v>846</v>
      </c>
      <c r="L5010">
        <v>1</v>
      </c>
    </row>
    <row r="5011" spans="1:12" x14ac:dyDescent="0.2">
      <c r="A5011" s="1" t="d">
        <v>2023-03-16</v>
      </c>
      <c r="B5011" s="45">
        <v>-1</v>
      </c>
      <c r="C5011" t="s">
        <v>77</v>
      </c>
      <c r="D5011" t="str">
        <f>_xlfn.XLOOKUP(Table2[[#This Row],[Patron Group]],$R$10:$R$24,$S$10:$S$24)</f>
        <v>Undergraduate</v>
      </c>
      <c r="E5011" s="1" t="d">
        <v>2023-03-16</v>
      </c>
      <c r="F5011" t="s">
        <v>1552</v>
      </c>
      <c r="G5011" t="s">
        <v>2271</v>
      </c>
      <c r="H5011" t="str">
        <f>_xlfn.XLOOKUP(Table2[[#This Row],[Unique BarCode]],$N$10:$N$37,$O$10:$O$37)</f>
        <v>OMNI</v>
      </c>
      <c r="I5011" t="str">
        <f>_xlfn.XLOOKUP(Table2[[#This Row],[Unique BarCode]],$N$10:$N$37,$P$10:$P$37)</f>
        <v>Charger</v>
      </c>
      <c r="J5011" t="s">
        <v>49</v>
      </c>
      <c r="K5011" t="s">
        <v>1553</v>
      </c>
      <c r="L5011">
        <v>1</v>
      </c>
    </row>
    <row r="5012" spans="1:12" x14ac:dyDescent="0.2">
      <c r="A5012" s="1" t="d">
        <v>2023-03-16</v>
      </c>
      <c r="B5012" s="45">
        <v>-1</v>
      </c>
      <c r="C5012" t="s">
        <v>77</v>
      </c>
      <c r="D5012" t="str">
        <f>_xlfn.XLOOKUP(Table2[[#This Row],[Patron Group]],$R$10:$R$24,$S$10:$S$24)</f>
        <v>Undergraduate</v>
      </c>
      <c r="E5012" s="1" t="d">
        <v>2023-03-16</v>
      </c>
      <c r="F5012" t="s">
        <v>1780</v>
      </c>
      <c r="G5012" t="s">
        <v>2271</v>
      </c>
      <c r="H5012" t="str">
        <f>_xlfn.XLOOKUP(Table2[[#This Row],[Unique BarCode]],$N$10:$N$37,$O$10:$O$37)</f>
        <v>OMNI</v>
      </c>
      <c r="I5012" t="str">
        <f>_xlfn.XLOOKUP(Table2[[#This Row],[Unique BarCode]],$N$10:$N$37,$P$10:$P$37)</f>
        <v>Charger</v>
      </c>
      <c r="J5012" t="s">
        <v>49</v>
      </c>
      <c r="K5012" t="s">
        <v>1781</v>
      </c>
      <c r="L5012">
        <v>1</v>
      </c>
    </row>
    <row r="5013" spans="1:12" x14ac:dyDescent="0.2">
      <c r="A5013" s="1" t="d">
        <v>2023-03-16</v>
      </c>
      <c r="B5013" s="45">
        <v>-1</v>
      </c>
      <c r="C5013" t="s">
        <v>77</v>
      </c>
      <c r="D5013" t="str">
        <f>_xlfn.XLOOKUP(Table2[[#This Row],[Patron Group]],$R$10:$R$24,$S$10:$S$24)</f>
        <v>Undergraduate</v>
      </c>
      <c r="E5013" s="1" t="d">
        <v>2023-03-16</v>
      </c>
      <c r="F5013" t="s">
        <v>1204</v>
      </c>
      <c r="G5013" t="s">
        <v>2271</v>
      </c>
      <c r="H5013" t="str">
        <f>_xlfn.XLOOKUP(Table2[[#This Row],[Unique BarCode]],$N$10:$N$37,$O$10:$O$37)</f>
        <v>OMNI</v>
      </c>
      <c r="I5013" t="str">
        <f>_xlfn.XLOOKUP(Table2[[#This Row],[Unique BarCode]],$N$10:$N$37,$P$10:$P$37)</f>
        <v>Charger</v>
      </c>
      <c r="J5013" t="s">
        <v>49</v>
      </c>
      <c r="K5013" t="s">
        <v>1205</v>
      </c>
      <c r="L5013">
        <v>1</v>
      </c>
    </row>
    <row r="5014" spans="1:12" x14ac:dyDescent="0.2">
      <c r="A5014" s="1" t="d">
        <v>2023-03-16</v>
      </c>
      <c r="B5014" s="45">
        <v>-1</v>
      </c>
      <c r="C5014" t="s">
        <v>77</v>
      </c>
      <c r="D5014" t="str">
        <f>_xlfn.XLOOKUP(Table2[[#This Row],[Patron Group]],$R$10:$R$24,$S$10:$S$24)</f>
        <v>Undergraduate</v>
      </c>
      <c r="E5014" s="1" t="d">
        <v>2023-03-16</v>
      </c>
      <c r="F5014" t="s">
        <v>1320</v>
      </c>
      <c r="G5014" t="s">
        <v>2271</v>
      </c>
      <c r="H5014" t="str">
        <f>_xlfn.XLOOKUP(Table2[[#This Row],[Unique BarCode]],$N$10:$N$37,$O$10:$O$37)</f>
        <v>OMNI</v>
      </c>
      <c r="I5014" t="str">
        <f>_xlfn.XLOOKUP(Table2[[#This Row],[Unique BarCode]],$N$10:$N$37,$P$10:$P$37)</f>
        <v>Charger</v>
      </c>
      <c r="J5014" t="s">
        <v>49</v>
      </c>
      <c r="K5014" t="s">
        <v>1321</v>
      </c>
      <c r="L5014">
        <v>1</v>
      </c>
    </row>
    <row r="5015" spans="1:12" x14ac:dyDescent="0.2">
      <c r="A5015" s="1" t="d">
        <v>2023-03-16</v>
      </c>
      <c r="B5015" s="45">
        <v>-1</v>
      </c>
      <c r="C5015" t="s">
        <v>77</v>
      </c>
      <c r="D5015" t="str">
        <f>_xlfn.XLOOKUP(Table2[[#This Row],[Patron Group]],$R$10:$R$24,$S$10:$S$24)</f>
        <v>Undergraduate</v>
      </c>
      <c r="E5015" s="1" t="d">
        <v>2023-03-16</v>
      </c>
      <c r="F5015" t="s">
        <v>1503</v>
      </c>
      <c r="G5015" t="s">
        <v>2271</v>
      </c>
      <c r="H5015" t="str">
        <f>_xlfn.XLOOKUP(Table2[[#This Row],[Unique BarCode]],$N$10:$N$37,$O$10:$O$37)</f>
        <v>OMNI</v>
      </c>
      <c r="I5015" t="str">
        <f>_xlfn.XLOOKUP(Table2[[#This Row],[Unique BarCode]],$N$10:$N$37,$P$10:$P$37)</f>
        <v>Charger</v>
      </c>
      <c r="J5015" t="s">
        <v>68</v>
      </c>
      <c r="K5015" t="s">
        <v>1504</v>
      </c>
      <c r="L5015">
        <v>1</v>
      </c>
    </row>
    <row r="5016" spans="1:12" x14ac:dyDescent="0.2">
      <c r="A5016" s="1" t="d">
        <v>2023-03-16</v>
      </c>
      <c r="B5016" s="45">
        <v>-1</v>
      </c>
      <c r="C5016" t="s">
        <v>77</v>
      </c>
      <c r="D5016" t="str">
        <f>_xlfn.XLOOKUP(Table2[[#This Row],[Patron Group]],$R$10:$R$24,$S$10:$S$24)</f>
        <v>Undergraduate</v>
      </c>
      <c r="E5016" s="1" t="d">
        <v>2023-03-16</v>
      </c>
      <c r="F5016" t="s">
        <v>829</v>
      </c>
      <c r="G5016" t="s">
        <v>2271</v>
      </c>
      <c r="H5016" t="str">
        <f>_xlfn.XLOOKUP(Table2[[#This Row],[Unique BarCode]],$N$10:$N$37,$O$10:$O$37)</f>
        <v>OMNI</v>
      </c>
      <c r="I5016" t="str">
        <f>_xlfn.XLOOKUP(Table2[[#This Row],[Unique BarCode]],$N$10:$N$37,$P$10:$P$37)</f>
        <v>Charger</v>
      </c>
      <c r="J5016" t="s">
        <v>68</v>
      </c>
      <c r="K5016" t="s">
        <v>830</v>
      </c>
      <c r="L5016">
        <v>1</v>
      </c>
    </row>
    <row r="5017" spans="1:12" x14ac:dyDescent="0.2">
      <c r="A5017" s="1" t="d">
        <v>2023-03-16</v>
      </c>
      <c r="B5017" s="45">
        <v>-1</v>
      </c>
      <c r="C5017" t="s">
        <v>77</v>
      </c>
      <c r="D5017" t="str">
        <f>_xlfn.XLOOKUP(Table2[[#This Row],[Patron Group]],$R$10:$R$24,$S$10:$S$24)</f>
        <v>Undergraduate</v>
      </c>
      <c r="E5017" s="1" t="d">
        <v>2023-03-16</v>
      </c>
      <c r="F5017" t="s">
        <v>2173</v>
      </c>
      <c r="G5017" t="s">
        <v>2271</v>
      </c>
      <c r="H5017" t="str">
        <f>_xlfn.XLOOKUP(Table2[[#This Row],[Unique BarCode]],$N$10:$N$37,$O$10:$O$37)</f>
        <v>OMNI</v>
      </c>
      <c r="I5017" t="str">
        <f>_xlfn.XLOOKUP(Table2[[#This Row],[Unique BarCode]],$N$10:$N$37,$P$10:$P$37)</f>
        <v>Charger</v>
      </c>
      <c r="J5017" t="s">
        <v>8</v>
      </c>
      <c r="K5017" t="s">
        <v>2174</v>
      </c>
      <c r="L5017">
        <v>1</v>
      </c>
    </row>
    <row r="5018" spans="1:12" x14ac:dyDescent="0.2">
      <c r="A5018" s="1" t="d">
        <v>2023-03-16</v>
      </c>
      <c r="B5018" s="45">
        <v>-1</v>
      </c>
      <c r="C5018" t="s">
        <v>77</v>
      </c>
      <c r="D5018" t="str">
        <f>_xlfn.XLOOKUP(Table2[[#This Row],[Patron Group]],$R$10:$R$24,$S$10:$S$24)</f>
        <v>Undergraduate</v>
      </c>
      <c r="E5018" s="1" t="d">
        <v>2023-03-16</v>
      </c>
      <c r="F5018" t="s">
        <v>1680</v>
      </c>
      <c r="G5018" t="s">
        <v>2271</v>
      </c>
      <c r="H5018" t="str">
        <f>_xlfn.XLOOKUP(Table2[[#This Row],[Unique BarCode]],$N$10:$N$37,$O$10:$O$37)</f>
        <v>OMNI</v>
      </c>
      <c r="I5018" t="str">
        <f>_xlfn.XLOOKUP(Table2[[#This Row],[Unique BarCode]],$N$10:$N$37,$P$10:$P$37)</f>
        <v>Charger</v>
      </c>
      <c r="J5018" t="s">
        <v>8</v>
      </c>
      <c r="K5018" t="s">
        <v>1681</v>
      </c>
      <c r="L5018">
        <v>1</v>
      </c>
    </row>
    <row r="5019" spans="1:12" x14ac:dyDescent="0.2">
      <c r="A5019" s="1" t="d">
        <v>2023-03-16</v>
      </c>
      <c r="B5019" s="45">
        <v>-1</v>
      </c>
      <c r="C5019" t="s">
        <v>77</v>
      </c>
      <c r="D5019" t="str">
        <f>_xlfn.XLOOKUP(Table2[[#This Row],[Patron Group]],$R$10:$R$24,$S$10:$S$24)</f>
        <v>Undergraduate</v>
      </c>
      <c r="E5019" s="1" t="d">
        <v>2023-03-16</v>
      </c>
      <c r="F5019" t="s">
        <v>1921</v>
      </c>
      <c r="G5019" t="s">
        <v>2271</v>
      </c>
      <c r="H5019" t="str">
        <f>_xlfn.XLOOKUP(Table2[[#This Row],[Unique BarCode]],$N$10:$N$37,$O$10:$O$37)</f>
        <v>OMNI</v>
      </c>
      <c r="I5019" t="str">
        <f>_xlfn.XLOOKUP(Table2[[#This Row],[Unique BarCode]],$N$10:$N$37,$P$10:$P$37)</f>
        <v>Charger</v>
      </c>
      <c r="J5019" t="s">
        <v>8</v>
      </c>
      <c r="K5019" t="s">
        <v>1922</v>
      </c>
      <c r="L5019">
        <v>1</v>
      </c>
    </row>
    <row r="5020" spans="1:12" x14ac:dyDescent="0.2">
      <c r="A5020" s="1" t="d">
        <v>2023-03-16</v>
      </c>
      <c r="B5020" s="45">
        <v>-1</v>
      </c>
      <c r="C5020" t="s">
        <v>77</v>
      </c>
      <c r="D5020" t="str">
        <f>_xlfn.XLOOKUP(Table2[[#This Row],[Patron Group]],$R$10:$R$24,$S$10:$S$24)</f>
        <v>Undergraduate</v>
      </c>
      <c r="E5020" s="1" t="d">
        <v>2023-03-16</v>
      </c>
      <c r="F5020" t="s">
        <v>2160</v>
      </c>
      <c r="G5020" t="s">
        <v>2271</v>
      </c>
      <c r="H5020" t="str">
        <f>_xlfn.XLOOKUP(Table2[[#This Row],[Unique BarCode]],$N$10:$N$37,$O$10:$O$37)</f>
        <v>OMNI</v>
      </c>
      <c r="I5020" t="str">
        <f>_xlfn.XLOOKUP(Table2[[#This Row],[Unique BarCode]],$N$10:$N$37,$P$10:$P$37)</f>
        <v>Charger</v>
      </c>
      <c r="J5020" t="s">
        <v>8</v>
      </c>
      <c r="L5020">
        <v>1</v>
      </c>
    </row>
    <row r="5021" spans="1:12" x14ac:dyDescent="0.2">
      <c r="A5021" s="1" t="d">
        <v>2023-03-16</v>
      </c>
      <c r="B5021" s="45">
        <v>-1</v>
      </c>
      <c r="C5021" t="s">
        <v>77</v>
      </c>
      <c r="D5021" t="str">
        <f>_xlfn.XLOOKUP(Table2[[#This Row],[Patron Group]],$R$10:$R$24,$S$10:$S$24)</f>
        <v>Undergraduate</v>
      </c>
      <c r="E5021" s="1" t="d">
        <v>2023-03-16</v>
      </c>
      <c r="F5021" t="s">
        <v>481</v>
      </c>
      <c r="G5021" t="s">
        <v>2285</v>
      </c>
      <c r="H5021" t="str">
        <f>_xlfn.XLOOKUP(Table2[[#This Row],[Unique BarCode]],$N$10:$N$37,$O$10:$O$37)</f>
        <v>UHDMI</v>
      </c>
      <c r="I5021" t="str">
        <f>_xlfn.XLOOKUP(Table2[[#This Row],[Unique BarCode]],$N$10:$N$37,$P$10:$P$37)</f>
        <v>Cable</v>
      </c>
      <c r="J5021" t="s">
        <v>8</v>
      </c>
      <c r="L5021">
        <v>1</v>
      </c>
    </row>
    <row r="5022" spans="1:12" x14ac:dyDescent="0.2">
      <c r="A5022" s="1" t="d">
        <v>2023-03-16</v>
      </c>
      <c r="B5022" s="45">
        <v>-1</v>
      </c>
      <c r="C5022" t="s">
        <v>77</v>
      </c>
      <c r="D5022" t="str">
        <f>_xlfn.XLOOKUP(Table2[[#This Row],[Patron Group]],$R$10:$R$24,$S$10:$S$24)</f>
        <v>Undergraduate</v>
      </c>
      <c r="E5022" s="1" t="d">
        <v>2023-03-16</v>
      </c>
      <c r="F5022" t="s">
        <v>1355</v>
      </c>
      <c r="G5022" t="s">
        <v>2294</v>
      </c>
      <c r="H5022" t="str">
        <f>_xlfn.XLOOKUP(Table2[[#This Row],[Unique BarCode]],$N$10:$N$37,$O$10:$O$37)</f>
        <v>UVGA</v>
      </c>
      <c r="I5022" t="str">
        <f>_xlfn.XLOOKUP(Table2[[#This Row],[Unique BarCode]],$N$10:$N$37,$P$10:$P$37)</f>
        <v>Cable</v>
      </c>
      <c r="J5022" t="s">
        <v>8</v>
      </c>
      <c r="L5022">
        <v>1</v>
      </c>
    </row>
    <row r="5023" spans="1:12" x14ac:dyDescent="0.2">
      <c r="A5023" s="1" t="d">
        <v>2023-03-16</v>
      </c>
      <c r="B5023" s="45">
        <v>-1</v>
      </c>
      <c r="C5023" t="s">
        <v>77</v>
      </c>
      <c r="D5023" t="str">
        <f>_xlfn.XLOOKUP(Table2[[#This Row],[Patron Group]],$R$10:$R$24,$S$10:$S$24)</f>
        <v>Undergraduate</v>
      </c>
      <c r="E5023" s="1" t="d">
        <v>2023-03-16</v>
      </c>
      <c r="F5023" t="s">
        <v>272</v>
      </c>
      <c r="G5023" t="s">
        <v>2272</v>
      </c>
      <c r="H5023" t="str">
        <f>_xlfn.XLOOKUP(Table2[[#This Row],[Unique BarCode]],$N$10:$N$37,$O$10:$O$37)</f>
        <v>WALLADPT</v>
      </c>
      <c r="I5023" t="str">
        <f>_xlfn.XLOOKUP(Table2[[#This Row],[Unique BarCode]],$N$10:$N$37,$P$10:$P$37)</f>
        <v>Charger</v>
      </c>
      <c r="J5023" t="s">
        <v>49</v>
      </c>
      <c r="K5023" t="s">
        <v>273</v>
      </c>
      <c r="L5023">
        <v>1</v>
      </c>
    </row>
    <row r="5024" spans="1:12" x14ac:dyDescent="0.2">
      <c r="A5024" s="1" t="d">
        <v>2023-03-16</v>
      </c>
      <c r="B5024" s="45">
        <v>-1</v>
      </c>
      <c r="C5024" t="s">
        <v>77</v>
      </c>
      <c r="D5024" t="str">
        <f>_xlfn.XLOOKUP(Table2[[#This Row],[Patron Group]],$R$10:$R$24,$S$10:$S$24)</f>
        <v>Undergraduate</v>
      </c>
      <c r="E5024" s="1" t="d">
        <v>2023-03-16</v>
      </c>
      <c r="F5024" t="s">
        <v>1184</v>
      </c>
      <c r="G5024" t="s">
        <v>2272</v>
      </c>
      <c r="H5024" t="str">
        <f>_xlfn.XLOOKUP(Table2[[#This Row],[Unique BarCode]],$N$10:$N$37,$O$10:$O$37)</f>
        <v>WALLADPT</v>
      </c>
      <c r="I5024" t="str">
        <f>_xlfn.XLOOKUP(Table2[[#This Row],[Unique BarCode]],$N$10:$N$37,$P$10:$P$37)</f>
        <v>Charger</v>
      </c>
      <c r="J5024" t="s">
        <v>49</v>
      </c>
      <c r="K5024" t="s">
        <v>1185</v>
      </c>
      <c r="L5024">
        <v>1</v>
      </c>
    </row>
    <row r="5025" spans="1:12" x14ac:dyDescent="0.2">
      <c r="A5025" s="1" t="d">
        <v>2023-03-16</v>
      </c>
      <c r="B5025" s="45">
        <v>-1</v>
      </c>
      <c r="C5025" t="s">
        <v>77</v>
      </c>
      <c r="D5025" t="str">
        <f>_xlfn.XLOOKUP(Table2[[#This Row],[Patron Group]],$R$10:$R$24,$S$10:$S$24)</f>
        <v>Undergraduate</v>
      </c>
      <c r="E5025" s="1" t="d">
        <v>2023-03-16</v>
      </c>
      <c r="F5025" t="s">
        <v>1442</v>
      </c>
      <c r="G5025" t="s">
        <v>2272</v>
      </c>
      <c r="H5025" t="str">
        <f>_xlfn.XLOOKUP(Table2[[#This Row],[Unique BarCode]],$N$10:$N$37,$O$10:$O$37)</f>
        <v>WALLADPT</v>
      </c>
      <c r="I5025" t="str">
        <f>_xlfn.XLOOKUP(Table2[[#This Row],[Unique BarCode]],$N$10:$N$37,$P$10:$P$37)</f>
        <v>Charger</v>
      </c>
      <c r="J5025" t="s">
        <v>49</v>
      </c>
      <c r="K5025" t="s">
        <v>1443</v>
      </c>
      <c r="L5025">
        <v>1</v>
      </c>
    </row>
    <row r="5026" spans="1:12" x14ac:dyDescent="0.2">
      <c r="A5026" s="1" t="d">
        <v>2023-03-16</v>
      </c>
      <c r="B5026" s="45">
        <v>-1</v>
      </c>
      <c r="C5026" t="s">
        <v>77</v>
      </c>
      <c r="D5026" t="str">
        <f>_xlfn.XLOOKUP(Table2[[#This Row],[Patron Group]],$R$10:$R$24,$S$10:$S$24)</f>
        <v>Undergraduate</v>
      </c>
      <c r="E5026" s="1" t="d">
        <v>2023-03-16</v>
      </c>
      <c r="F5026" t="s">
        <v>1390</v>
      </c>
      <c r="G5026" t="s">
        <v>2272</v>
      </c>
      <c r="H5026" t="str">
        <f>_xlfn.XLOOKUP(Table2[[#This Row],[Unique BarCode]],$N$10:$N$37,$O$10:$O$37)</f>
        <v>WALLADPT</v>
      </c>
      <c r="I5026" t="str">
        <f>_xlfn.XLOOKUP(Table2[[#This Row],[Unique BarCode]],$N$10:$N$37,$P$10:$P$37)</f>
        <v>Charger</v>
      </c>
      <c r="J5026" t="s">
        <v>8</v>
      </c>
      <c r="K5026" t="s">
        <v>1391</v>
      </c>
      <c r="L5026">
        <v>1</v>
      </c>
    </row>
    <row r="5027" spans="1:12" x14ac:dyDescent="0.2">
      <c r="A5027" s="1" t="d">
        <v>2023-03-16</v>
      </c>
      <c r="B5027" s="45">
        <v>-1</v>
      </c>
      <c r="C5027" t="s">
        <v>77</v>
      </c>
      <c r="D5027" t="str">
        <f>_xlfn.XLOOKUP(Table2[[#This Row],[Patron Group]],$R$10:$R$24,$S$10:$S$24)</f>
        <v>Undergraduate</v>
      </c>
      <c r="E5027" s="1" t="d">
        <v>2023-03-16</v>
      </c>
      <c r="F5027" t="s">
        <v>1044</v>
      </c>
      <c r="G5027" t="s">
        <v>2272</v>
      </c>
      <c r="H5027" t="str">
        <f>_xlfn.XLOOKUP(Table2[[#This Row],[Unique BarCode]],$N$10:$N$37,$O$10:$O$37)</f>
        <v>WALLADPT</v>
      </c>
      <c r="I5027" t="str">
        <f>_xlfn.XLOOKUP(Table2[[#This Row],[Unique BarCode]],$N$10:$N$37,$P$10:$P$37)</f>
        <v>Charger</v>
      </c>
      <c r="J5027" t="s">
        <v>8</v>
      </c>
      <c r="K5027" t="s">
        <v>1045</v>
      </c>
      <c r="L5027">
        <v>1</v>
      </c>
    </row>
    <row r="5028" spans="1:12" x14ac:dyDescent="0.2">
      <c r="A5028" s="1" t="d">
        <v>2023-03-16</v>
      </c>
      <c r="B5028" s="45">
        <v>-1</v>
      </c>
      <c r="C5028" t="s">
        <v>77</v>
      </c>
      <c r="D5028" t="str">
        <f>_xlfn.XLOOKUP(Table2[[#This Row],[Patron Group]],$R$10:$R$24,$S$10:$S$24)</f>
        <v>Undergraduate</v>
      </c>
      <c r="E5028" s="1" t="d">
        <v>2023-03-16</v>
      </c>
      <c r="F5028" t="s">
        <v>1715</v>
      </c>
      <c r="G5028" t="s">
        <v>2272</v>
      </c>
      <c r="H5028" t="str">
        <f>_xlfn.XLOOKUP(Table2[[#This Row],[Unique BarCode]],$N$10:$N$37,$O$10:$O$37)</f>
        <v>WALLADPT</v>
      </c>
      <c r="I5028" t="str">
        <f>_xlfn.XLOOKUP(Table2[[#This Row],[Unique BarCode]],$N$10:$N$37,$P$10:$P$37)</f>
        <v>Charger</v>
      </c>
      <c r="J5028" t="s">
        <v>8</v>
      </c>
      <c r="L5028">
        <v>1</v>
      </c>
    </row>
    <row r="5029" spans="1:12" x14ac:dyDescent="0.2">
      <c r="A5029" s="1" t="d">
        <v>2023-03-16</v>
      </c>
      <c r="B5029" s="45">
        <v>-1</v>
      </c>
      <c r="C5029" t="s">
        <v>77</v>
      </c>
      <c r="D5029" t="str">
        <f>_xlfn.XLOOKUP(Table2[[#This Row],[Patron Group]],$R$10:$R$24,$S$10:$S$24)</f>
        <v>Undergraduate</v>
      </c>
      <c r="E5029" s="1" t="d">
        <v>2023-03-16</v>
      </c>
      <c r="F5029" t="s">
        <v>2146</v>
      </c>
      <c r="G5029" t="s">
        <v>2272</v>
      </c>
      <c r="H5029" t="str">
        <f>_xlfn.XLOOKUP(Table2[[#This Row],[Unique BarCode]],$N$10:$N$37,$O$10:$O$37)</f>
        <v>WALLADPT</v>
      </c>
      <c r="I5029" t="str">
        <f>_xlfn.XLOOKUP(Table2[[#This Row],[Unique BarCode]],$N$10:$N$37,$P$10:$P$37)</f>
        <v>Charger</v>
      </c>
      <c r="J5029" t="s">
        <v>8</v>
      </c>
      <c r="L5029">
        <v>1</v>
      </c>
    </row>
    <row r="5030" spans="1:12" x14ac:dyDescent="0.2">
      <c r="A5030" s="1" t="d">
        <v>2023-03-16</v>
      </c>
      <c r="B5030" s="45">
        <v>-1</v>
      </c>
      <c r="C5030" t="s">
        <v>77</v>
      </c>
      <c r="D5030" t="str">
        <f>_xlfn.XLOOKUP(Table2[[#This Row],[Patron Group]],$R$10:$R$24,$S$10:$S$24)</f>
        <v>Undergraduate</v>
      </c>
      <c r="E5030" s="1" t="d">
        <v>2023-03-16</v>
      </c>
      <c r="F5030" t="s">
        <v>855</v>
      </c>
      <c r="G5030" t="s">
        <v>2272</v>
      </c>
      <c r="H5030" t="str">
        <f>_xlfn.XLOOKUP(Table2[[#This Row],[Unique BarCode]],$N$10:$N$37,$O$10:$O$37)</f>
        <v>WALLADPT</v>
      </c>
      <c r="I5030" t="str">
        <f>_xlfn.XLOOKUP(Table2[[#This Row],[Unique BarCode]],$N$10:$N$37,$P$10:$P$37)</f>
        <v>Charger</v>
      </c>
      <c r="J5030" t="s">
        <v>8</v>
      </c>
      <c r="L5030">
        <v>1</v>
      </c>
    </row>
    <row r="5031" spans="1:12" x14ac:dyDescent="0.2">
      <c r="A5031" s="1" t="d">
        <v>2023-03-16</v>
      </c>
      <c r="B5031" s="45">
        <v>-1</v>
      </c>
      <c r="C5031" t="s">
        <v>77</v>
      </c>
      <c r="D5031" t="str">
        <f>_xlfn.XLOOKUP(Table2[[#This Row],[Patron Group]],$R$10:$R$24,$S$10:$S$24)</f>
        <v>Undergraduate</v>
      </c>
      <c r="E5031" s="1" t="d">
        <v>2023-03-16</v>
      </c>
      <c r="F5031" t="s">
        <v>1587</v>
      </c>
      <c r="G5031" t="s">
        <v>2272</v>
      </c>
      <c r="H5031" t="str">
        <f>_xlfn.XLOOKUP(Table2[[#This Row],[Unique BarCode]],$N$10:$N$37,$O$10:$O$37)</f>
        <v>WALLADPT</v>
      </c>
      <c r="I5031" t="str">
        <f>_xlfn.XLOOKUP(Table2[[#This Row],[Unique BarCode]],$N$10:$N$37,$P$10:$P$37)</f>
        <v>Charger</v>
      </c>
      <c r="J5031" t="s">
        <v>8</v>
      </c>
      <c r="L5031">
        <v>1</v>
      </c>
    </row>
    <row r="5032" spans="1:12" x14ac:dyDescent="0.2">
      <c r="A5032" s="1" t="d">
        <v>2023-03-16</v>
      </c>
      <c r="B5032" s="45">
        <v>-1</v>
      </c>
      <c r="C5032" t="s">
        <v>77</v>
      </c>
      <c r="D5032" t="str">
        <f>_xlfn.XLOOKUP(Table2[[#This Row],[Patron Group]],$R$10:$R$24,$S$10:$S$24)</f>
        <v>Undergraduate</v>
      </c>
      <c r="E5032" s="1" t="d">
        <v>2023-03-16</v>
      </c>
      <c r="F5032" t="s">
        <v>483</v>
      </c>
      <c r="G5032" t="s">
        <v>2272</v>
      </c>
      <c r="H5032" t="str">
        <f>_xlfn.XLOOKUP(Table2[[#This Row],[Unique BarCode]],$N$10:$N$37,$O$10:$O$37)</f>
        <v>WALLADPT</v>
      </c>
      <c r="I5032" t="str">
        <f>_xlfn.XLOOKUP(Table2[[#This Row],[Unique BarCode]],$N$10:$N$37,$P$10:$P$37)</f>
        <v>Charger</v>
      </c>
      <c r="J5032" t="s">
        <v>8</v>
      </c>
      <c r="L5032">
        <v>1</v>
      </c>
    </row>
    <row r="5033" spans="1:12" x14ac:dyDescent="0.2">
      <c r="A5033" s="1" t="d">
        <v>2023-03-16</v>
      </c>
      <c r="B5033" s="45">
        <v>-1</v>
      </c>
      <c r="C5033" t="s">
        <v>77</v>
      </c>
      <c r="D5033" t="str">
        <f>_xlfn.XLOOKUP(Table2[[#This Row],[Patron Group]],$R$10:$R$24,$S$10:$S$24)</f>
        <v>Undergraduate</v>
      </c>
      <c r="E5033" s="1" t="d">
        <v>2023-03-16</v>
      </c>
      <c r="F5033" t="s">
        <v>47</v>
      </c>
      <c r="G5033" t="s">
        <v>2272</v>
      </c>
      <c r="H5033" t="str">
        <f>_xlfn.XLOOKUP(Table2[[#This Row],[Unique BarCode]],$N$10:$N$37,$O$10:$O$37)</f>
        <v>WALLADPT</v>
      </c>
      <c r="I5033" t="str">
        <f>_xlfn.XLOOKUP(Table2[[#This Row],[Unique BarCode]],$N$10:$N$37,$P$10:$P$37)</f>
        <v>Charger</v>
      </c>
      <c r="J5033" t="s">
        <v>8</v>
      </c>
      <c r="L5033">
        <v>1</v>
      </c>
    </row>
    <row r="5034" spans="1:12" x14ac:dyDescent="0.2">
      <c r="A5034" s="1" t="d">
        <v>2023-03-16</v>
      </c>
      <c r="B5034" s="45">
        <v>-1</v>
      </c>
      <c r="C5034" t="s">
        <v>77</v>
      </c>
      <c r="D5034" t="str">
        <f>_xlfn.XLOOKUP(Table2[[#This Row],[Patron Group]],$R$10:$R$24,$S$10:$S$24)</f>
        <v>Undergraduate</v>
      </c>
      <c r="E5034" s="1" t="d">
        <v>2023-03-16</v>
      </c>
      <c r="F5034" t="s">
        <v>1392</v>
      </c>
      <c r="G5034" t="s">
        <v>2272</v>
      </c>
      <c r="H5034" t="str">
        <f>_xlfn.XLOOKUP(Table2[[#This Row],[Unique BarCode]],$N$10:$N$37,$O$10:$O$37)</f>
        <v>WALLADPT</v>
      </c>
      <c r="I5034" t="str">
        <f>_xlfn.XLOOKUP(Table2[[#This Row],[Unique BarCode]],$N$10:$N$37,$P$10:$P$37)</f>
        <v>Charger</v>
      </c>
      <c r="J5034" t="s">
        <v>8</v>
      </c>
      <c r="L5034">
        <v>1</v>
      </c>
    </row>
    <row r="5035" spans="1:12" x14ac:dyDescent="0.2">
      <c r="A5035" s="1" t="d">
        <v>2023-03-16</v>
      </c>
      <c r="B5035" s="45">
        <v>-1</v>
      </c>
      <c r="C5035" t="s">
        <v>77</v>
      </c>
      <c r="D5035" t="str">
        <f>_xlfn.XLOOKUP(Table2[[#This Row],[Patron Group]],$R$10:$R$24,$S$10:$S$24)</f>
        <v>Undergraduate</v>
      </c>
      <c r="E5035" s="1" t="d">
        <v>2023-03-16</v>
      </c>
      <c r="F5035" t="s">
        <v>560</v>
      </c>
      <c r="G5035" t="s">
        <v>2272</v>
      </c>
      <c r="H5035" t="str">
        <f>_xlfn.XLOOKUP(Table2[[#This Row],[Unique BarCode]],$N$10:$N$37,$O$10:$O$37)</f>
        <v>WALLADPT</v>
      </c>
      <c r="I5035" t="str">
        <f>_xlfn.XLOOKUP(Table2[[#This Row],[Unique BarCode]],$N$10:$N$37,$P$10:$P$37)</f>
        <v>Charger</v>
      </c>
      <c r="J5035" t="s">
        <v>8</v>
      </c>
      <c r="L5035">
        <v>1</v>
      </c>
    </row>
    <row r="5036" spans="1:12" x14ac:dyDescent="0.2">
      <c r="A5036" s="1" t="d">
        <v>2023-03-16</v>
      </c>
      <c r="B5036" s="45">
        <v>-1</v>
      </c>
      <c r="C5036" t="s">
        <v>77</v>
      </c>
      <c r="D5036" t="str">
        <f>_xlfn.XLOOKUP(Table2[[#This Row],[Patron Group]],$R$10:$R$24,$S$10:$S$24)</f>
        <v>Undergraduate</v>
      </c>
      <c r="E5036" s="1" t="d">
        <v>2023-03-16</v>
      </c>
      <c r="F5036" t="s">
        <v>95</v>
      </c>
      <c r="G5036" t="s">
        <v>2272</v>
      </c>
      <c r="H5036" t="str">
        <f>_xlfn.XLOOKUP(Table2[[#This Row],[Unique BarCode]],$N$10:$N$37,$O$10:$O$37)</f>
        <v>WALLADPT</v>
      </c>
      <c r="I5036" t="str">
        <f>_xlfn.XLOOKUP(Table2[[#This Row],[Unique BarCode]],$N$10:$N$37,$P$10:$P$37)</f>
        <v>Charger</v>
      </c>
      <c r="J5036" t="s">
        <v>8</v>
      </c>
      <c r="L5036">
        <v>1</v>
      </c>
    </row>
    <row r="5037" spans="1:12" x14ac:dyDescent="0.2">
      <c r="A5037" s="1" t="d">
        <v>2023-03-16</v>
      </c>
      <c r="B5037" s="45">
        <v>-1</v>
      </c>
      <c r="C5037" t="s">
        <v>77</v>
      </c>
      <c r="D5037" t="str">
        <f>_xlfn.XLOOKUP(Table2[[#This Row],[Patron Group]],$R$10:$R$24,$S$10:$S$24)</f>
        <v>Undergraduate</v>
      </c>
      <c r="E5037" s="1" t="d">
        <v>2023-03-16</v>
      </c>
      <c r="F5037" t="s">
        <v>96</v>
      </c>
      <c r="G5037" t="s">
        <v>2272</v>
      </c>
      <c r="H5037" t="str">
        <f>_xlfn.XLOOKUP(Table2[[#This Row],[Unique BarCode]],$N$10:$N$37,$O$10:$O$37)</f>
        <v>WALLADPT</v>
      </c>
      <c r="I5037" t="str">
        <f>_xlfn.XLOOKUP(Table2[[#This Row],[Unique BarCode]],$N$10:$N$37,$P$10:$P$37)</f>
        <v>Charger</v>
      </c>
      <c r="J5037" t="s">
        <v>8</v>
      </c>
      <c r="L5037">
        <v>1</v>
      </c>
    </row>
    <row r="5038" spans="1:12" x14ac:dyDescent="0.2">
      <c r="A5038" s="1" t="d">
        <v>2023-03-16</v>
      </c>
      <c r="B5038" s="45">
        <v>-1</v>
      </c>
      <c r="C5038" t="s">
        <v>77</v>
      </c>
      <c r="D5038" t="str">
        <f>_xlfn.XLOOKUP(Table2[[#This Row],[Patron Group]],$R$10:$R$24,$S$10:$S$24)</f>
        <v>Undergraduate</v>
      </c>
      <c r="E5038" s="1" t="d">
        <v>2023-03-17</v>
      </c>
      <c r="F5038" t="s">
        <v>709</v>
      </c>
      <c r="G5038" t="s">
        <v>2265</v>
      </c>
      <c r="H5038" t="str">
        <f>_xlfn.XLOOKUP(Table2[[#This Row],[Unique BarCode]],$N$10:$N$37,$O$10:$O$37)</f>
        <v>IPHONE</v>
      </c>
      <c r="I5038" t="str">
        <f>_xlfn.XLOOKUP(Table2[[#This Row],[Unique BarCode]],$N$10:$N$37,$P$10:$P$37)</f>
        <v>Charger</v>
      </c>
      <c r="J5038" t="s">
        <v>128</v>
      </c>
      <c r="K5038" t="s">
        <v>710</v>
      </c>
      <c r="L5038">
        <v>1</v>
      </c>
    </row>
    <row r="5039" spans="1:12" x14ac:dyDescent="0.2">
      <c r="A5039" s="1" t="d">
        <v>2023-03-16</v>
      </c>
      <c r="B5039" s="45">
        <v>-1</v>
      </c>
      <c r="C5039" t="s">
        <v>77</v>
      </c>
      <c r="D5039" t="str">
        <f>_xlfn.XLOOKUP(Table2[[#This Row],[Patron Group]],$R$10:$R$24,$S$10:$S$24)</f>
        <v>Undergraduate</v>
      </c>
      <c r="E5039" s="1" t="d">
        <v>2023-03-17</v>
      </c>
      <c r="F5039" t="s">
        <v>1871</v>
      </c>
      <c r="G5039" t="s">
        <v>2296</v>
      </c>
      <c r="H5039" t="str">
        <f>_xlfn.XLOOKUP(Table2[[#This Row],[Unique BarCode]],$N$10:$N$37,$O$10:$O$37)</f>
        <v>MACUSBC</v>
      </c>
      <c r="I5039" t="str">
        <f>_xlfn.XLOOKUP(Table2[[#This Row],[Unique BarCode]],$N$10:$N$37,$P$10:$P$37)</f>
        <v>Charger</v>
      </c>
      <c r="J5039" t="s">
        <v>128</v>
      </c>
      <c r="K5039" t="s">
        <v>476</v>
      </c>
      <c r="L5039">
        <v>1</v>
      </c>
    </row>
    <row r="5040" spans="1:12" x14ac:dyDescent="0.2">
      <c r="A5040" s="1" t="d">
        <v>2023-03-16</v>
      </c>
      <c r="B5040" s="45">
        <v>-1</v>
      </c>
      <c r="C5040" t="s">
        <v>77</v>
      </c>
      <c r="D5040" t="str">
        <f>_xlfn.XLOOKUP(Table2[[#This Row],[Patron Group]],$R$10:$R$24,$S$10:$S$24)</f>
        <v>Undergraduate</v>
      </c>
      <c r="E5040" s="1" t="d">
        <v>2023-03-19</v>
      </c>
      <c r="F5040" t="s">
        <v>1626</v>
      </c>
      <c r="G5040" t="s">
        <v>2276</v>
      </c>
      <c r="H5040" t="str">
        <f>_xlfn.XLOOKUP(Table2[[#This Row],[Unique BarCode]],$N$10:$N$37,$O$10:$O$37)</f>
        <v>CALC</v>
      </c>
      <c r="I5040" t="str">
        <f>_xlfn.XLOOKUP(Table2[[#This Row],[Unique BarCode]],$N$10:$N$37,$P$10:$P$37)</f>
        <v>Accessory</v>
      </c>
      <c r="J5040" t="s">
        <v>8</v>
      </c>
      <c r="K5040" t="s">
        <v>1627</v>
      </c>
      <c r="L5040">
        <v>1</v>
      </c>
    </row>
    <row r="5041" spans="1:12" x14ac:dyDescent="0.2">
      <c r="A5041" s="1" t="d">
        <v>2023-03-16</v>
      </c>
      <c r="B5041" s="45">
        <v>-1</v>
      </c>
      <c r="C5041" t="s">
        <v>77</v>
      </c>
      <c r="D5041" t="str">
        <f>_xlfn.XLOOKUP(Table2[[#This Row],[Patron Group]],$R$10:$R$24,$S$10:$S$24)</f>
        <v>Undergraduate</v>
      </c>
      <c r="E5041" s="1" t="d">
        <v>2023-03-19</v>
      </c>
      <c r="F5041" t="s">
        <v>1206</v>
      </c>
      <c r="G5041" t="s">
        <v>2276</v>
      </c>
      <c r="H5041" t="str">
        <f>_xlfn.XLOOKUP(Table2[[#This Row],[Unique BarCode]],$N$10:$N$37,$O$10:$O$37)</f>
        <v>CALC</v>
      </c>
      <c r="I5041" t="str">
        <f>_xlfn.XLOOKUP(Table2[[#This Row],[Unique BarCode]],$N$10:$N$37,$P$10:$P$37)</f>
        <v>Accessory</v>
      </c>
      <c r="J5041" t="s">
        <v>8</v>
      </c>
      <c r="K5041" t="s">
        <v>1207</v>
      </c>
      <c r="L5041">
        <v>1</v>
      </c>
    </row>
    <row r="5042" spans="1:12" x14ac:dyDescent="0.2">
      <c r="A5042" s="1" t="d">
        <v>2023-03-16</v>
      </c>
      <c r="B5042" s="45">
        <v>-1</v>
      </c>
      <c r="C5042" t="s">
        <v>77</v>
      </c>
      <c r="D5042" t="str">
        <f>_xlfn.XLOOKUP(Table2[[#This Row],[Patron Group]],$R$10:$R$24,$S$10:$S$24)</f>
        <v>Undergraduate</v>
      </c>
      <c r="E5042" s="1" t="d">
        <v>2023-03-19</v>
      </c>
      <c r="F5042" t="s">
        <v>1401</v>
      </c>
      <c r="G5042" t="s">
        <v>2276</v>
      </c>
      <c r="H5042" t="str">
        <f>_xlfn.XLOOKUP(Table2[[#This Row],[Unique BarCode]],$N$10:$N$37,$O$10:$O$37)</f>
        <v>CALC</v>
      </c>
      <c r="I5042" t="str">
        <f>_xlfn.XLOOKUP(Table2[[#This Row],[Unique BarCode]],$N$10:$N$37,$P$10:$P$37)</f>
        <v>Accessory</v>
      </c>
      <c r="J5042" t="s">
        <v>8</v>
      </c>
      <c r="L5042">
        <v>1</v>
      </c>
    </row>
    <row r="5043" spans="1:12" x14ac:dyDescent="0.2">
      <c r="A5043" s="1" t="d">
        <v>2023-03-16</v>
      </c>
      <c r="B5043" s="45">
        <v>-1</v>
      </c>
      <c r="C5043" t="s">
        <v>77</v>
      </c>
      <c r="D5043" t="str">
        <f>_xlfn.XLOOKUP(Table2[[#This Row],[Patron Group]],$R$10:$R$24,$S$10:$S$24)</f>
        <v>Undergraduate</v>
      </c>
      <c r="E5043" s="1" t="d">
        <v>2023-03-19</v>
      </c>
      <c r="F5043" t="s">
        <v>1402</v>
      </c>
      <c r="G5043" t="s">
        <v>2276</v>
      </c>
      <c r="H5043" t="str">
        <f>_xlfn.XLOOKUP(Table2[[#This Row],[Unique BarCode]],$N$10:$N$37,$O$10:$O$37)</f>
        <v>CALC</v>
      </c>
      <c r="I5043" t="str">
        <f>_xlfn.XLOOKUP(Table2[[#This Row],[Unique BarCode]],$N$10:$N$37,$P$10:$P$37)</f>
        <v>Accessory</v>
      </c>
      <c r="J5043" t="s">
        <v>8</v>
      </c>
      <c r="L5043">
        <v>1</v>
      </c>
    </row>
    <row r="5044" spans="1:12" x14ac:dyDescent="0.2">
      <c r="A5044" s="1" t="d">
        <v>2023-03-16</v>
      </c>
      <c r="B5044" s="45">
        <v>-1</v>
      </c>
      <c r="C5044" t="s">
        <v>77</v>
      </c>
      <c r="D5044" t="str">
        <f>_xlfn.XLOOKUP(Table2[[#This Row],[Patron Group]],$R$10:$R$24,$S$10:$S$24)</f>
        <v>Undergraduate</v>
      </c>
      <c r="E5044" s="1" t="d">
        <v>2023-03-23</v>
      </c>
      <c r="F5044" t="s">
        <v>2175</v>
      </c>
      <c r="G5044" t="s">
        <v>2273</v>
      </c>
      <c r="H5044" t="str">
        <f>_xlfn.XLOOKUP(Table2[[#This Row],[Unique BarCode]],$N$10:$N$37,$O$10:$O$37)</f>
        <v>ChromeBook</v>
      </c>
      <c r="I5044" t="str">
        <f>_xlfn.XLOOKUP(Table2[[#This Row],[Unique BarCode]],$N$10:$N$37,$P$10:$P$37)</f>
        <v>Device</v>
      </c>
      <c r="J5044" t="s">
        <v>8</v>
      </c>
      <c r="K5044" t="s">
        <v>927</v>
      </c>
      <c r="L5044">
        <v>1</v>
      </c>
    </row>
    <row r="5045" spans="1:12" x14ac:dyDescent="0.2">
      <c r="A5045" s="1" t="d">
        <v>2023-03-16</v>
      </c>
      <c r="B5045" s="45">
        <v>-1</v>
      </c>
      <c r="C5045" t="s">
        <v>77</v>
      </c>
      <c r="D5045" t="str">
        <f>_xlfn.XLOOKUP(Table2[[#This Row],[Patron Group]],$R$10:$R$24,$S$10:$S$24)</f>
        <v>Undergraduate</v>
      </c>
      <c r="E5045" s="1" t="d">
        <v>2023-03-23</v>
      </c>
      <c r="F5045" t="s">
        <v>2176</v>
      </c>
      <c r="G5045" t="s">
        <v>2273</v>
      </c>
      <c r="H5045" t="str">
        <f>_xlfn.XLOOKUP(Table2[[#This Row],[Unique BarCode]],$N$10:$N$37,$O$10:$O$37)</f>
        <v>ChromeBook</v>
      </c>
      <c r="I5045" t="str">
        <f>_xlfn.XLOOKUP(Table2[[#This Row],[Unique BarCode]],$N$10:$N$37,$P$10:$P$37)</f>
        <v>Device</v>
      </c>
      <c r="J5045" t="s">
        <v>8</v>
      </c>
      <c r="K5045" t="s">
        <v>2177</v>
      </c>
      <c r="L5045">
        <v>1</v>
      </c>
    </row>
    <row r="5046" spans="1:12" x14ac:dyDescent="0.2">
      <c r="A5046" s="1" t="d">
        <v>2023-03-16</v>
      </c>
      <c r="B5046" s="45">
        <v>-1</v>
      </c>
      <c r="C5046" t="s">
        <v>77</v>
      </c>
      <c r="D5046" t="str">
        <f>_xlfn.XLOOKUP(Table2[[#This Row],[Patron Group]],$R$10:$R$24,$S$10:$S$24)</f>
        <v>Undergraduate</v>
      </c>
      <c r="E5046" s="1" t="d">
        <v>2023-03-23</v>
      </c>
      <c r="F5046" t="s">
        <v>2178</v>
      </c>
      <c r="G5046" t="s">
        <v>2273</v>
      </c>
      <c r="H5046" t="str">
        <f>_xlfn.XLOOKUP(Table2[[#This Row],[Unique BarCode]],$N$10:$N$37,$O$10:$O$37)</f>
        <v>ChromeBook</v>
      </c>
      <c r="I5046" t="str">
        <f>_xlfn.XLOOKUP(Table2[[#This Row],[Unique BarCode]],$N$10:$N$37,$P$10:$P$37)</f>
        <v>Device</v>
      </c>
      <c r="J5046" t="s">
        <v>8</v>
      </c>
      <c r="K5046" t="s">
        <v>1481</v>
      </c>
      <c r="L5046">
        <v>1</v>
      </c>
    </row>
    <row r="5047" spans="1:12" x14ac:dyDescent="0.2">
      <c r="A5047" s="1" t="d">
        <v>2023-03-16</v>
      </c>
      <c r="B5047" s="45">
        <v>-1</v>
      </c>
      <c r="C5047" t="s">
        <v>77</v>
      </c>
      <c r="D5047" t="str">
        <f>_xlfn.XLOOKUP(Table2[[#This Row],[Patron Group]],$R$10:$R$24,$S$10:$S$24)</f>
        <v>Undergraduate</v>
      </c>
      <c r="E5047" s="1" t="d">
        <v>2023-03-23</v>
      </c>
      <c r="F5047" t="s">
        <v>2179</v>
      </c>
      <c r="G5047" t="s">
        <v>2273</v>
      </c>
      <c r="H5047" t="str">
        <f>_xlfn.XLOOKUP(Table2[[#This Row],[Unique BarCode]],$N$10:$N$37,$O$10:$O$37)</f>
        <v>ChromeBook</v>
      </c>
      <c r="I5047" t="str">
        <f>_xlfn.XLOOKUP(Table2[[#This Row],[Unique BarCode]],$N$10:$N$37,$P$10:$P$37)</f>
        <v>Device</v>
      </c>
      <c r="J5047" t="s">
        <v>8</v>
      </c>
      <c r="K5047" t="s">
        <v>2180</v>
      </c>
      <c r="L5047">
        <v>1</v>
      </c>
    </row>
    <row r="5048" spans="1:12" x14ac:dyDescent="0.2">
      <c r="A5048" s="1" t="d">
        <v>2023-03-16</v>
      </c>
      <c r="B5048" s="45">
        <v>-1</v>
      </c>
      <c r="C5048" t="s">
        <v>77</v>
      </c>
      <c r="D5048" t="str">
        <f>_xlfn.XLOOKUP(Table2[[#This Row],[Patron Group]],$R$10:$R$24,$S$10:$S$24)</f>
        <v>Undergraduate</v>
      </c>
      <c r="E5048" s="1" t="d">
        <v>2023-03-23</v>
      </c>
      <c r="F5048" t="s">
        <v>2129</v>
      </c>
      <c r="G5048" t="s">
        <v>2273</v>
      </c>
      <c r="H5048" t="str">
        <f>_xlfn.XLOOKUP(Table2[[#This Row],[Unique BarCode]],$N$10:$N$37,$O$10:$O$37)</f>
        <v>ChromeBook</v>
      </c>
      <c r="I5048" t="str">
        <f>_xlfn.XLOOKUP(Table2[[#This Row],[Unique BarCode]],$N$10:$N$37,$P$10:$P$37)</f>
        <v>Device</v>
      </c>
      <c r="J5048" t="s">
        <v>13</v>
      </c>
      <c r="K5048" t="s">
        <v>2130</v>
      </c>
      <c r="L5048">
        <v>1</v>
      </c>
    </row>
    <row r="5049" spans="1:12" x14ac:dyDescent="0.2">
      <c r="A5049" s="1" t="d">
        <v>2023-03-16</v>
      </c>
      <c r="B5049" s="45">
        <v>-1</v>
      </c>
      <c r="C5049" t="s">
        <v>77</v>
      </c>
      <c r="D5049" t="str">
        <f>_xlfn.XLOOKUP(Table2[[#This Row],[Patron Group]],$R$10:$R$24,$S$10:$S$24)</f>
        <v>Undergraduate</v>
      </c>
      <c r="E5049" s="1" t="d">
        <v>2023-03-23</v>
      </c>
      <c r="F5049" t="s">
        <v>725</v>
      </c>
      <c r="G5049" t="s">
        <v>2273</v>
      </c>
      <c r="H5049" t="str">
        <f>_xlfn.XLOOKUP(Table2[[#This Row],[Unique BarCode]],$N$10:$N$37,$O$10:$O$37)</f>
        <v>ChromeBook</v>
      </c>
      <c r="I5049" t="str">
        <f>_xlfn.XLOOKUP(Table2[[#This Row],[Unique BarCode]],$N$10:$N$37,$P$10:$P$37)</f>
        <v>Device</v>
      </c>
      <c r="J5049" t="s">
        <v>8</v>
      </c>
      <c r="K5049" t="s">
        <v>726</v>
      </c>
      <c r="L5049">
        <v>1</v>
      </c>
    </row>
    <row r="5050" spans="1:12" x14ac:dyDescent="0.2">
      <c r="A5050" s="1" t="d">
        <v>2023-03-16</v>
      </c>
      <c r="B5050" s="45">
        <v>-1</v>
      </c>
      <c r="C5050" t="s">
        <v>77</v>
      </c>
      <c r="D5050" t="str">
        <f>_xlfn.XLOOKUP(Table2[[#This Row],[Patron Group]],$R$10:$R$24,$S$10:$S$24)</f>
        <v>Undergraduate</v>
      </c>
      <c r="E5050" s="1" t="d">
        <v>2023-03-23</v>
      </c>
      <c r="F5050" t="s">
        <v>487</v>
      </c>
      <c r="G5050" t="s">
        <v>2273</v>
      </c>
      <c r="H5050" t="str">
        <f>_xlfn.XLOOKUP(Table2[[#This Row],[Unique BarCode]],$N$10:$N$37,$O$10:$O$37)</f>
        <v>ChromeBook</v>
      </c>
      <c r="I5050" t="str">
        <f>_xlfn.XLOOKUP(Table2[[#This Row],[Unique BarCode]],$N$10:$N$37,$P$10:$P$37)</f>
        <v>Device</v>
      </c>
      <c r="J5050" t="s">
        <v>128</v>
      </c>
      <c r="K5050" t="s">
        <v>488</v>
      </c>
      <c r="L5050">
        <v>1</v>
      </c>
    </row>
    <row r="5051" spans="1:12" x14ac:dyDescent="0.2">
      <c r="A5051" s="1" t="d">
        <v>2023-03-16</v>
      </c>
      <c r="B5051" s="45">
        <v>-1</v>
      </c>
      <c r="C5051" t="s">
        <v>77</v>
      </c>
      <c r="D5051" t="str">
        <f>_xlfn.XLOOKUP(Table2[[#This Row],[Patron Group]],$R$10:$R$24,$S$10:$S$24)</f>
        <v>Undergraduate</v>
      </c>
      <c r="E5051" s="1" t="d">
        <v>2023-03-23</v>
      </c>
      <c r="F5051" t="s">
        <v>1724</v>
      </c>
      <c r="G5051" t="s">
        <v>2273</v>
      </c>
      <c r="H5051" t="str">
        <f>_xlfn.XLOOKUP(Table2[[#This Row],[Unique BarCode]],$N$10:$N$37,$O$10:$O$37)</f>
        <v>ChromeBook</v>
      </c>
      <c r="I5051" t="str">
        <f>_xlfn.XLOOKUP(Table2[[#This Row],[Unique BarCode]],$N$10:$N$37,$P$10:$P$37)</f>
        <v>Device</v>
      </c>
      <c r="J5051" t="s">
        <v>8</v>
      </c>
      <c r="K5051" t="s">
        <v>1725</v>
      </c>
      <c r="L5051">
        <v>1</v>
      </c>
    </row>
    <row r="5052" spans="1:12" x14ac:dyDescent="0.2">
      <c r="A5052" s="1" t="d">
        <v>2023-03-16</v>
      </c>
      <c r="B5052" s="45">
        <v>-1</v>
      </c>
      <c r="C5052" t="s">
        <v>77</v>
      </c>
      <c r="D5052" t="str">
        <f>_xlfn.XLOOKUP(Table2[[#This Row],[Patron Group]],$R$10:$R$24,$S$10:$S$24)</f>
        <v>Undergraduate</v>
      </c>
      <c r="E5052" s="1" t="d">
        <v>2023-03-23</v>
      </c>
      <c r="F5052" t="s">
        <v>1378</v>
      </c>
      <c r="G5052" t="s">
        <v>2274</v>
      </c>
      <c r="H5052" t="str">
        <f>_xlfn.XLOOKUP(Table2[[#This Row],[Unique BarCode]],$N$10:$N$37,$O$10:$O$37)</f>
        <v>MacBook</v>
      </c>
      <c r="I5052" t="str">
        <f>_xlfn.XLOOKUP(Table2[[#This Row],[Unique BarCode]],$N$10:$N$37,$P$10:$P$37)</f>
        <v>Device</v>
      </c>
      <c r="J5052" t="s">
        <v>8</v>
      </c>
      <c r="K5052" t="s">
        <v>1379</v>
      </c>
      <c r="L5052">
        <v>1</v>
      </c>
    </row>
    <row r="5053" spans="1:12" x14ac:dyDescent="0.2">
      <c r="A5053" s="1" t="d">
        <v>2023-03-16</v>
      </c>
      <c r="B5053" s="45">
        <v>-1</v>
      </c>
      <c r="C5053" t="s">
        <v>77</v>
      </c>
      <c r="D5053" t="str">
        <f>_xlfn.XLOOKUP(Table2[[#This Row],[Patron Group]],$R$10:$R$24,$S$10:$S$24)</f>
        <v>Undergraduate</v>
      </c>
      <c r="E5053" s="1" t="d">
        <v>2023-03-23</v>
      </c>
      <c r="F5053" t="s">
        <v>288</v>
      </c>
      <c r="G5053" t="s">
        <v>2274</v>
      </c>
      <c r="H5053" t="str">
        <f>_xlfn.XLOOKUP(Table2[[#This Row],[Unique BarCode]],$N$10:$N$37,$O$10:$O$37)</f>
        <v>MacBook</v>
      </c>
      <c r="I5053" t="str">
        <f>_xlfn.XLOOKUP(Table2[[#This Row],[Unique BarCode]],$N$10:$N$37,$P$10:$P$37)</f>
        <v>Device</v>
      </c>
      <c r="J5053" t="s">
        <v>8</v>
      </c>
      <c r="K5053" t="s">
        <v>289</v>
      </c>
      <c r="L5053">
        <v>1</v>
      </c>
    </row>
    <row r="5054" spans="1:12" x14ac:dyDescent="0.2">
      <c r="A5054" s="1" t="d">
        <v>2023-03-16</v>
      </c>
      <c r="B5054" s="45">
        <v>-1</v>
      </c>
      <c r="C5054" t="s">
        <v>77</v>
      </c>
      <c r="D5054" t="str">
        <f>_xlfn.XLOOKUP(Table2[[#This Row],[Patron Group]],$R$10:$R$24,$S$10:$S$24)</f>
        <v>Undergraduate</v>
      </c>
      <c r="E5054" s="1" t="d">
        <v>2023-03-23</v>
      </c>
      <c r="F5054" t="s">
        <v>1472</v>
      </c>
      <c r="G5054" t="s">
        <v>2274</v>
      </c>
      <c r="H5054" t="str">
        <f>_xlfn.XLOOKUP(Table2[[#This Row],[Unique BarCode]],$N$10:$N$37,$O$10:$O$37)</f>
        <v>MacBook</v>
      </c>
      <c r="I5054" t="str">
        <f>_xlfn.XLOOKUP(Table2[[#This Row],[Unique BarCode]],$N$10:$N$37,$P$10:$P$37)</f>
        <v>Device</v>
      </c>
      <c r="J5054" t="s">
        <v>8</v>
      </c>
      <c r="K5054" t="s">
        <v>1473</v>
      </c>
      <c r="L5054">
        <v>1</v>
      </c>
    </row>
    <row r="5055" spans="1:12" x14ac:dyDescent="0.2">
      <c r="A5055" s="1" t="d">
        <v>2023-03-16</v>
      </c>
      <c r="B5055" s="45">
        <v>-1</v>
      </c>
      <c r="C5055" t="s">
        <v>77</v>
      </c>
      <c r="D5055" t="str">
        <f>_xlfn.XLOOKUP(Table2[[#This Row],[Patron Group]],$R$10:$R$24,$S$10:$S$24)</f>
        <v>Undergraduate</v>
      </c>
      <c r="E5055" s="1" t="d">
        <v>2023-03-23</v>
      </c>
      <c r="F5055" t="s">
        <v>1972</v>
      </c>
      <c r="G5055" t="s">
        <v>2274</v>
      </c>
      <c r="H5055" t="str">
        <f>_xlfn.XLOOKUP(Table2[[#This Row],[Unique BarCode]],$N$10:$N$37,$O$10:$O$37)</f>
        <v>MacBook</v>
      </c>
      <c r="I5055" t="str">
        <f>_xlfn.XLOOKUP(Table2[[#This Row],[Unique BarCode]],$N$10:$N$37,$P$10:$P$37)</f>
        <v>Device</v>
      </c>
      <c r="J5055" t="s">
        <v>8</v>
      </c>
      <c r="K5055" t="s">
        <v>1973</v>
      </c>
      <c r="L5055">
        <v>1</v>
      </c>
    </row>
    <row r="5056" spans="1:12" x14ac:dyDescent="0.2">
      <c r="A5056" s="1" t="d">
        <v>2023-03-16</v>
      </c>
      <c r="B5056" s="45">
        <v>-1</v>
      </c>
      <c r="C5056" t="s">
        <v>77</v>
      </c>
      <c r="D5056" t="str">
        <f>_xlfn.XLOOKUP(Table2[[#This Row],[Patron Group]],$R$10:$R$24,$S$10:$S$24)</f>
        <v>Undergraduate</v>
      </c>
      <c r="E5056" s="1" t="d">
        <v>2023-03-23</v>
      </c>
      <c r="F5056" t="s">
        <v>627</v>
      </c>
      <c r="G5056" t="s">
        <v>2274</v>
      </c>
      <c r="H5056" t="str">
        <f>_xlfn.XLOOKUP(Table2[[#This Row],[Unique BarCode]],$N$10:$N$37,$O$10:$O$37)</f>
        <v>MacBook</v>
      </c>
      <c r="I5056" t="str">
        <f>_xlfn.XLOOKUP(Table2[[#This Row],[Unique BarCode]],$N$10:$N$37,$P$10:$P$37)</f>
        <v>Device</v>
      </c>
      <c r="J5056" t="s">
        <v>8</v>
      </c>
      <c r="K5056" t="s">
        <v>628</v>
      </c>
      <c r="L5056">
        <v>1</v>
      </c>
    </row>
    <row r="5057" spans="1:12" x14ac:dyDescent="0.2">
      <c r="A5057" s="1" t="d">
        <v>2023-03-16</v>
      </c>
      <c r="B5057" s="45">
        <v>-1</v>
      </c>
      <c r="C5057" t="s">
        <v>77</v>
      </c>
      <c r="D5057" t="str">
        <f>_xlfn.XLOOKUP(Table2[[#This Row],[Patron Group]],$R$10:$R$24,$S$10:$S$24)</f>
        <v>Undergraduate</v>
      </c>
      <c r="E5057" s="1" t="d">
        <v>2023-03-23</v>
      </c>
      <c r="F5057" t="s">
        <v>134</v>
      </c>
      <c r="G5057" t="s">
        <v>2274</v>
      </c>
      <c r="H5057" t="str">
        <f>_xlfn.XLOOKUP(Table2[[#This Row],[Unique BarCode]],$N$10:$N$37,$O$10:$O$37)</f>
        <v>MacBook</v>
      </c>
      <c r="I5057" t="str">
        <f>_xlfn.XLOOKUP(Table2[[#This Row],[Unique BarCode]],$N$10:$N$37,$P$10:$P$37)</f>
        <v>Device</v>
      </c>
      <c r="J5057" t="s">
        <v>8</v>
      </c>
      <c r="K5057" t="s">
        <v>135</v>
      </c>
      <c r="L5057">
        <v>1</v>
      </c>
    </row>
    <row r="5058" spans="1:12" x14ac:dyDescent="0.2">
      <c r="A5058" s="1" t="d">
        <v>2023-03-16</v>
      </c>
      <c r="B5058" s="45">
        <v>-1</v>
      </c>
      <c r="C5058" t="s">
        <v>77</v>
      </c>
      <c r="D5058" t="str">
        <f>_xlfn.XLOOKUP(Table2[[#This Row],[Patron Group]],$R$10:$R$24,$S$10:$S$24)</f>
        <v>Undergraduate</v>
      </c>
      <c r="E5058" s="1" t="d">
        <v>2023-03-23</v>
      </c>
      <c r="F5058" t="s">
        <v>1569</v>
      </c>
      <c r="G5058" t="s">
        <v>2274</v>
      </c>
      <c r="H5058" t="str">
        <f>_xlfn.XLOOKUP(Table2[[#This Row],[Unique BarCode]],$N$10:$N$37,$O$10:$O$37)</f>
        <v>MacBook</v>
      </c>
      <c r="I5058" t="str">
        <f>_xlfn.XLOOKUP(Table2[[#This Row],[Unique BarCode]],$N$10:$N$37,$P$10:$P$37)</f>
        <v>Device</v>
      </c>
      <c r="J5058" t="s">
        <v>8</v>
      </c>
      <c r="K5058" t="s">
        <v>1569</v>
      </c>
      <c r="L5058">
        <v>1</v>
      </c>
    </row>
    <row r="5059" spans="1:12" x14ac:dyDescent="0.2">
      <c r="A5059" s="1" t="d">
        <v>2023-03-16</v>
      </c>
      <c r="B5059" s="45">
        <v>-1</v>
      </c>
      <c r="C5059" t="s">
        <v>77</v>
      </c>
      <c r="D5059" t="str">
        <f>_xlfn.XLOOKUP(Table2[[#This Row],[Patron Group]],$R$10:$R$24,$S$10:$S$24)</f>
        <v>Undergraduate</v>
      </c>
      <c r="E5059" s="1" t="d">
        <v>2023-03-23</v>
      </c>
      <c r="F5059" t="s">
        <v>1641</v>
      </c>
      <c r="G5059" t="s">
        <v>2274</v>
      </c>
      <c r="H5059" t="str">
        <f>_xlfn.XLOOKUP(Table2[[#This Row],[Unique BarCode]],$N$10:$N$37,$O$10:$O$37)</f>
        <v>MacBook</v>
      </c>
      <c r="I5059" t="str">
        <f>_xlfn.XLOOKUP(Table2[[#This Row],[Unique BarCode]],$N$10:$N$37,$P$10:$P$37)</f>
        <v>Device</v>
      </c>
      <c r="J5059" t="s">
        <v>8</v>
      </c>
      <c r="K5059" t="s">
        <v>1641</v>
      </c>
      <c r="L5059">
        <v>1</v>
      </c>
    </row>
    <row r="5060" spans="1:12" x14ac:dyDescent="0.2">
      <c r="A5060" s="1" t="d">
        <v>2023-03-16</v>
      </c>
      <c r="B5060" s="45">
        <v>-1</v>
      </c>
      <c r="C5060" t="s">
        <v>77</v>
      </c>
      <c r="D5060" t="str">
        <f>_xlfn.XLOOKUP(Table2[[#This Row],[Patron Group]],$R$10:$R$24,$S$10:$S$24)</f>
        <v>Undergraduate</v>
      </c>
      <c r="E5060" s="1" t="d">
        <v>2023-03-23</v>
      </c>
      <c r="F5060" t="s">
        <v>1231</v>
      </c>
      <c r="G5060" t="s">
        <v>2274</v>
      </c>
      <c r="H5060" t="str">
        <f>_xlfn.XLOOKUP(Table2[[#This Row],[Unique BarCode]],$N$10:$N$37,$O$10:$O$37)</f>
        <v>MacBook</v>
      </c>
      <c r="I5060" t="str">
        <f>_xlfn.XLOOKUP(Table2[[#This Row],[Unique BarCode]],$N$10:$N$37,$P$10:$P$37)</f>
        <v>Device</v>
      </c>
      <c r="J5060" t="s">
        <v>8</v>
      </c>
      <c r="K5060" t="s">
        <v>1231</v>
      </c>
      <c r="L5060">
        <v>1</v>
      </c>
    </row>
    <row r="5061" spans="1:12" x14ac:dyDescent="0.2">
      <c r="A5061" s="1" t="d">
        <v>2023-03-16</v>
      </c>
      <c r="B5061" s="45">
        <v>-1</v>
      </c>
      <c r="C5061" t="s">
        <v>77</v>
      </c>
      <c r="D5061" t="str">
        <f>_xlfn.XLOOKUP(Table2[[#This Row],[Patron Group]],$R$10:$R$24,$S$10:$S$24)</f>
        <v>Undergraduate</v>
      </c>
      <c r="E5061" s="1" t="d">
        <v>2023-03-23</v>
      </c>
      <c r="F5061" t="s">
        <v>1068</v>
      </c>
      <c r="G5061" t="s">
        <v>2274</v>
      </c>
      <c r="H5061" t="str">
        <f>_xlfn.XLOOKUP(Table2[[#This Row],[Unique BarCode]],$N$10:$N$37,$O$10:$O$37)</f>
        <v>MacBook</v>
      </c>
      <c r="I5061" t="str">
        <f>_xlfn.XLOOKUP(Table2[[#This Row],[Unique BarCode]],$N$10:$N$37,$P$10:$P$37)</f>
        <v>Device</v>
      </c>
      <c r="J5061" t="s">
        <v>8</v>
      </c>
      <c r="K5061" t="s">
        <v>1068</v>
      </c>
      <c r="L5061">
        <v>1</v>
      </c>
    </row>
    <row r="5062" spans="1:12" x14ac:dyDescent="0.2">
      <c r="A5062" s="1" t="d">
        <v>2023-03-16</v>
      </c>
      <c r="B5062" s="45">
        <v>-1</v>
      </c>
      <c r="C5062" t="s">
        <v>77</v>
      </c>
      <c r="D5062" t="str">
        <f>_xlfn.XLOOKUP(Table2[[#This Row],[Patron Group]],$R$10:$R$24,$S$10:$S$24)</f>
        <v>Undergraduate</v>
      </c>
      <c r="E5062" s="1" t="d">
        <v>2023-03-23</v>
      </c>
      <c r="F5062" t="s">
        <v>1215</v>
      </c>
      <c r="G5062" t="s">
        <v>2274</v>
      </c>
      <c r="H5062" t="str">
        <f>_xlfn.XLOOKUP(Table2[[#This Row],[Unique BarCode]],$N$10:$N$37,$O$10:$O$37)</f>
        <v>MacBook</v>
      </c>
      <c r="I5062" t="str">
        <f>_xlfn.XLOOKUP(Table2[[#This Row],[Unique BarCode]],$N$10:$N$37,$P$10:$P$37)</f>
        <v>Device</v>
      </c>
      <c r="J5062" t="s">
        <v>8</v>
      </c>
      <c r="K5062" t="s">
        <v>1215</v>
      </c>
      <c r="L5062">
        <v>1</v>
      </c>
    </row>
    <row r="5063" spans="1:12" x14ac:dyDescent="0.2">
      <c r="A5063" s="1" t="d">
        <v>2023-03-16</v>
      </c>
      <c r="B5063" s="45">
        <v>-1</v>
      </c>
      <c r="C5063" t="s">
        <v>77</v>
      </c>
      <c r="D5063" t="str">
        <f>_xlfn.XLOOKUP(Table2[[#This Row],[Patron Group]],$R$10:$R$24,$S$10:$S$24)</f>
        <v>Undergraduate</v>
      </c>
      <c r="E5063" s="1" t="d">
        <v>2023-03-23</v>
      </c>
      <c r="F5063" t="s">
        <v>427</v>
      </c>
      <c r="G5063" t="s">
        <v>2275</v>
      </c>
      <c r="H5063" t="str">
        <f>_xlfn.XLOOKUP(Table2[[#This Row],[Unique BarCode]],$N$10:$N$37,$O$10:$O$37)</f>
        <v>iPad</v>
      </c>
      <c r="I5063" t="str">
        <f>_xlfn.XLOOKUP(Table2[[#This Row],[Unique BarCode]],$N$10:$N$37,$P$10:$P$37)</f>
        <v>Device</v>
      </c>
      <c r="J5063" t="s">
        <v>8</v>
      </c>
      <c r="K5063" t="s">
        <v>428</v>
      </c>
      <c r="L5063">
        <v>1</v>
      </c>
    </row>
    <row r="5064" spans="1:12" x14ac:dyDescent="0.2">
      <c r="A5064" s="1" t="d">
        <v>2023-03-16</v>
      </c>
      <c r="B5064" s="45">
        <v>-1</v>
      </c>
      <c r="C5064" t="s">
        <v>77</v>
      </c>
      <c r="D5064" t="str">
        <f>_xlfn.XLOOKUP(Table2[[#This Row],[Patron Group]],$R$10:$R$24,$S$10:$S$24)</f>
        <v>Undergraduate</v>
      </c>
      <c r="E5064" s="1" t="d">
        <v>2023-03-23</v>
      </c>
      <c r="F5064" t="s">
        <v>2012</v>
      </c>
      <c r="G5064" t="s">
        <v>2275</v>
      </c>
      <c r="H5064" t="str">
        <f>_xlfn.XLOOKUP(Table2[[#This Row],[Unique BarCode]],$N$10:$N$37,$O$10:$O$37)</f>
        <v>iPad</v>
      </c>
      <c r="I5064" t="str">
        <f>_xlfn.XLOOKUP(Table2[[#This Row],[Unique BarCode]],$N$10:$N$37,$P$10:$P$37)</f>
        <v>Device</v>
      </c>
      <c r="J5064" t="s">
        <v>8</v>
      </c>
      <c r="K5064" t="s">
        <v>2013</v>
      </c>
      <c r="L5064">
        <v>1</v>
      </c>
    </row>
    <row r="5065" spans="1:12" x14ac:dyDescent="0.2">
      <c r="A5065" s="1" t="d">
        <v>2023-03-16</v>
      </c>
      <c r="B5065" s="45">
        <v>-1</v>
      </c>
      <c r="C5065" t="s">
        <v>77</v>
      </c>
      <c r="D5065" t="str">
        <f>_xlfn.XLOOKUP(Table2[[#This Row],[Patron Group]],$R$10:$R$24,$S$10:$S$24)</f>
        <v>Undergraduate</v>
      </c>
      <c r="E5065" s="1" t="d">
        <v>2023-03-23</v>
      </c>
      <c r="F5065" t="s">
        <v>1269</v>
      </c>
      <c r="G5065" t="s">
        <v>2275</v>
      </c>
      <c r="H5065" t="str">
        <f>_xlfn.XLOOKUP(Table2[[#This Row],[Unique BarCode]],$N$10:$N$37,$O$10:$O$37)</f>
        <v>iPad</v>
      </c>
      <c r="I5065" t="str">
        <f>_xlfn.XLOOKUP(Table2[[#This Row],[Unique BarCode]],$N$10:$N$37,$P$10:$P$37)</f>
        <v>Device</v>
      </c>
      <c r="J5065" t="s">
        <v>8</v>
      </c>
      <c r="L5065">
        <v>1</v>
      </c>
    </row>
    <row r="5066" spans="1:12" x14ac:dyDescent="0.2">
      <c r="A5066" s="1" t="d">
        <v>2023-03-16</v>
      </c>
      <c r="B5066" s="45">
        <v>-1</v>
      </c>
      <c r="C5066" t="s">
        <v>77</v>
      </c>
      <c r="D5066" t="str">
        <f>_xlfn.XLOOKUP(Table2[[#This Row],[Patron Group]],$R$10:$R$24,$S$10:$S$24)</f>
        <v>Undergraduate</v>
      </c>
      <c r="E5066" s="1" t="d">
        <v>2023-03-23</v>
      </c>
      <c r="F5066" t="s">
        <v>1865</v>
      </c>
      <c r="G5066" t="s">
        <v>2263</v>
      </c>
      <c r="H5066" t="str">
        <f>_xlfn.XLOOKUP(Table2[[#This Row],[Unique BarCode]],$N$10:$N$37,$O$10:$O$37)</f>
        <v>HP Laptop</v>
      </c>
      <c r="I5066" t="str">
        <f>_xlfn.XLOOKUP(Table2[[#This Row],[Unique BarCode]],$N$10:$N$37,$P$10:$P$37)</f>
        <v>Device</v>
      </c>
      <c r="J5066" t="s">
        <v>8</v>
      </c>
      <c r="K5066" t="s">
        <v>752</v>
      </c>
      <c r="L5066">
        <v>1</v>
      </c>
    </row>
    <row r="5067" spans="1:12" x14ac:dyDescent="0.2">
      <c r="A5067" s="1" t="d">
        <v>2023-03-16</v>
      </c>
      <c r="B5067" s="45">
        <v>-1</v>
      </c>
      <c r="C5067" t="s">
        <v>77</v>
      </c>
      <c r="D5067" t="str">
        <f>_xlfn.XLOOKUP(Table2[[#This Row],[Patron Group]],$R$10:$R$24,$S$10:$S$24)</f>
        <v>Undergraduate</v>
      </c>
      <c r="E5067" s="1" t="d">
        <v>2023-03-23</v>
      </c>
      <c r="F5067" t="s">
        <v>1933</v>
      </c>
      <c r="G5067" t="s">
        <v>2263</v>
      </c>
      <c r="H5067" t="str">
        <f>_xlfn.XLOOKUP(Table2[[#This Row],[Unique BarCode]],$N$10:$N$37,$O$10:$O$37)</f>
        <v>HP Laptop</v>
      </c>
      <c r="I5067" t="str">
        <f>_xlfn.XLOOKUP(Table2[[#This Row],[Unique BarCode]],$N$10:$N$37,$P$10:$P$37)</f>
        <v>Device</v>
      </c>
      <c r="J5067" t="s">
        <v>8</v>
      </c>
      <c r="K5067" t="s">
        <v>1138</v>
      </c>
      <c r="L5067">
        <v>1</v>
      </c>
    </row>
    <row r="5068" spans="1:12" x14ac:dyDescent="0.2">
      <c r="A5068" s="1" t="d">
        <v>2023-03-16</v>
      </c>
      <c r="B5068" s="45">
        <v>-1</v>
      </c>
      <c r="C5068" t="s">
        <v>77</v>
      </c>
      <c r="D5068" t="str">
        <f>_xlfn.XLOOKUP(Table2[[#This Row],[Patron Group]],$R$10:$R$24,$S$10:$S$24)</f>
        <v>Undergraduate</v>
      </c>
      <c r="E5068" s="1" t="d">
        <v>2023-03-23</v>
      </c>
      <c r="F5068" t="s">
        <v>2181</v>
      </c>
      <c r="G5068" t="s">
        <v>2263</v>
      </c>
      <c r="H5068" t="str">
        <f>_xlfn.XLOOKUP(Table2[[#This Row],[Unique BarCode]],$N$10:$N$37,$O$10:$O$37)</f>
        <v>HP Laptop</v>
      </c>
      <c r="I5068" t="str">
        <f>_xlfn.XLOOKUP(Table2[[#This Row],[Unique BarCode]],$N$10:$N$37,$P$10:$P$37)</f>
        <v>Device</v>
      </c>
      <c r="J5068" t="s">
        <v>8</v>
      </c>
      <c r="K5068" t="s">
        <v>59</v>
      </c>
      <c r="L5068">
        <v>1</v>
      </c>
    </row>
    <row r="5069" spans="1:12" x14ac:dyDescent="0.2">
      <c r="A5069" s="1" t="d">
        <v>2023-03-16</v>
      </c>
      <c r="B5069" s="45">
        <v>-1</v>
      </c>
      <c r="C5069" t="s">
        <v>77</v>
      </c>
      <c r="D5069" t="str">
        <f>_xlfn.XLOOKUP(Table2[[#This Row],[Patron Group]],$R$10:$R$24,$S$10:$S$24)</f>
        <v>Undergraduate</v>
      </c>
      <c r="E5069" s="1" t="d">
        <v>2023-03-23</v>
      </c>
      <c r="F5069" t="s">
        <v>179</v>
      </c>
      <c r="G5069" t="s">
        <v>2263</v>
      </c>
      <c r="H5069" t="str">
        <f>_xlfn.XLOOKUP(Table2[[#This Row],[Unique BarCode]],$N$10:$N$37,$O$10:$O$37)</f>
        <v>HP Laptop</v>
      </c>
      <c r="I5069" t="str">
        <f>_xlfn.XLOOKUP(Table2[[#This Row],[Unique BarCode]],$N$10:$N$37,$P$10:$P$37)</f>
        <v>Device</v>
      </c>
      <c r="J5069" t="s">
        <v>8</v>
      </c>
      <c r="K5069" t="s">
        <v>180</v>
      </c>
      <c r="L5069">
        <v>1</v>
      </c>
    </row>
    <row r="5070" spans="1:12" x14ac:dyDescent="0.2">
      <c r="A5070" s="1" t="d">
        <v>2023-03-16</v>
      </c>
      <c r="B5070" s="45">
        <v>-1</v>
      </c>
      <c r="C5070" t="s">
        <v>77</v>
      </c>
      <c r="D5070" t="str">
        <f>_xlfn.XLOOKUP(Table2[[#This Row],[Patron Group]],$R$10:$R$24,$S$10:$S$24)</f>
        <v>Undergraduate</v>
      </c>
      <c r="E5070" s="1" t="d">
        <v>2023-03-27</v>
      </c>
      <c r="F5070" t="s">
        <v>1755</v>
      </c>
      <c r="G5070" t="s">
        <v>2274</v>
      </c>
      <c r="H5070" t="str">
        <f>_xlfn.XLOOKUP(Table2[[#This Row],[Unique BarCode]],$N$10:$N$37,$O$10:$O$37)</f>
        <v>MacBook</v>
      </c>
      <c r="I5070" t="str">
        <f>_xlfn.XLOOKUP(Table2[[#This Row],[Unique BarCode]],$N$10:$N$37,$P$10:$P$37)</f>
        <v>Device</v>
      </c>
      <c r="J5070" t="s">
        <v>8</v>
      </c>
      <c r="K5070" t="s">
        <v>1756</v>
      </c>
      <c r="L5070">
        <v>1</v>
      </c>
    </row>
    <row r="5071" spans="1:12" x14ac:dyDescent="0.2">
      <c r="A5071" s="1" t="d">
        <v>2023-03-16</v>
      </c>
      <c r="B5071" s="45">
        <v>-1</v>
      </c>
      <c r="C5071" t="s">
        <v>77</v>
      </c>
      <c r="D5071" t="str">
        <f>_xlfn.XLOOKUP(Table2[[#This Row],[Patron Group]],$R$10:$R$24,$S$10:$S$24)</f>
        <v>Undergraduate</v>
      </c>
      <c r="E5071" s="1" t="d">
        <v>2023-03-30</v>
      </c>
      <c r="F5071" t="s">
        <v>1952</v>
      </c>
      <c r="G5071" t="s">
        <v>2275</v>
      </c>
      <c r="H5071" t="str">
        <f>_xlfn.XLOOKUP(Table2[[#This Row],[Unique BarCode]],$N$10:$N$37,$O$10:$O$37)</f>
        <v>iPad</v>
      </c>
      <c r="I5071" t="str">
        <f>_xlfn.XLOOKUP(Table2[[#This Row],[Unique BarCode]],$N$10:$N$37,$P$10:$P$37)</f>
        <v>Device</v>
      </c>
      <c r="J5071" t="s">
        <v>8</v>
      </c>
      <c r="K5071" t="s">
        <v>1953</v>
      </c>
      <c r="L5071">
        <v>1</v>
      </c>
    </row>
    <row r="5072" spans="1:12" x14ac:dyDescent="0.2">
      <c r="A5072" s="1" t="d">
        <v>2023-03-16</v>
      </c>
      <c r="B5072" s="45">
        <v>-1</v>
      </c>
      <c r="C5072" t="s">
        <v>77</v>
      </c>
      <c r="D5072" t="str">
        <f>_xlfn.XLOOKUP(Table2[[#This Row],[Patron Group]],$R$10:$R$24,$S$10:$S$24)</f>
        <v>Undergraduate</v>
      </c>
      <c r="E5072" s="1" t="d">
        <v>2023-03-30</v>
      </c>
      <c r="F5072" t="s">
        <v>1668</v>
      </c>
      <c r="G5072" t="s">
        <v>2275</v>
      </c>
      <c r="H5072" t="str">
        <f>_xlfn.XLOOKUP(Table2[[#This Row],[Unique BarCode]],$N$10:$N$37,$O$10:$O$37)</f>
        <v>iPad</v>
      </c>
      <c r="I5072" t="str">
        <f>_xlfn.XLOOKUP(Table2[[#This Row],[Unique BarCode]],$N$10:$N$37,$P$10:$P$37)</f>
        <v>Device</v>
      </c>
      <c r="J5072" t="s">
        <v>8</v>
      </c>
      <c r="K5072" t="s">
        <v>1669</v>
      </c>
      <c r="L5072">
        <v>1</v>
      </c>
    </row>
    <row r="5073" spans="1:12" x14ac:dyDescent="0.2">
      <c r="A5073" s="1" t="d">
        <v>2023-03-16</v>
      </c>
      <c r="B5073" s="45">
        <v>5534654920006530</v>
      </c>
      <c r="C5073" t="s">
        <v>74</v>
      </c>
      <c r="D5073" t="str">
        <f>_xlfn.XLOOKUP(Table2[[#This Row],[Patron Group]],$R$10:$R$24,$S$10:$S$24)</f>
        <v>Staff</v>
      </c>
      <c r="E5073" s="1" t="d">
        <v>2023-03-30</v>
      </c>
      <c r="F5073" t="s">
        <v>2145</v>
      </c>
      <c r="G5073" t="s">
        <v>2263</v>
      </c>
      <c r="H5073" t="str">
        <f>_xlfn.XLOOKUP(Table2[[#This Row],[Unique BarCode]],$N$10:$N$37,$O$10:$O$37)</f>
        <v>HP Laptop</v>
      </c>
      <c r="I5073" t="str">
        <f>_xlfn.XLOOKUP(Table2[[#This Row],[Unique BarCode]],$N$10:$N$37,$P$10:$P$37)</f>
        <v>Device</v>
      </c>
      <c r="J5073" t="s">
        <v>8</v>
      </c>
      <c r="K5073" t="s">
        <v>747</v>
      </c>
      <c r="L5073">
        <v>1</v>
      </c>
    </row>
    <row r="5074" spans="1:12" x14ac:dyDescent="0.2">
      <c r="A5074" s="1" t="d">
        <v>2023-03-16</v>
      </c>
      <c r="B5074" s="45">
        <v>5556067970006530</v>
      </c>
      <c r="C5074" t="s">
        <v>20</v>
      </c>
      <c r="D5074" t="str">
        <f>_xlfn.XLOOKUP(Table2[[#This Row],[Patron Group]],$R$10:$R$24,$S$10:$S$24)</f>
        <v>Graduate</v>
      </c>
      <c r="E5074" s="1" t="d">
        <v>2023-03-27</v>
      </c>
      <c r="F5074" t="s">
        <v>1882</v>
      </c>
      <c r="G5074" t="s">
        <v>2274</v>
      </c>
      <c r="H5074" t="str">
        <f>_xlfn.XLOOKUP(Table2[[#This Row],[Unique BarCode]],$N$10:$N$37,$O$10:$O$37)</f>
        <v>MacBook</v>
      </c>
      <c r="I5074" t="str">
        <f>_xlfn.XLOOKUP(Table2[[#This Row],[Unique BarCode]],$N$10:$N$37,$P$10:$P$37)</f>
        <v>Device</v>
      </c>
      <c r="J5074" t="s">
        <v>8</v>
      </c>
      <c r="K5074" t="s">
        <v>1883</v>
      </c>
      <c r="L5074">
        <v>1</v>
      </c>
    </row>
    <row r="5075" spans="1:12" x14ac:dyDescent="0.2">
      <c r="A5075" s="1" t="d">
        <v>2023-03-16</v>
      </c>
      <c r="B5075" s="45">
        <v>5559826840006530</v>
      </c>
      <c r="C5075" t="s">
        <v>77</v>
      </c>
      <c r="D5075" t="str">
        <f>_xlfn.XLOOKUP(Table2[[#This Row],[Patron Group]],$R$10:$R$24,$S$10:$S$24)</f>
        <v>Undergraduate</v>
      </c>
      <c r="E5075" s="1" t="d">
        <v>2023-03-23</v>
      </c>
      <c r="F5075" t="s">
        <v>297</v>
      </c>
      <c r="G5075" t="s">
        <v>2275</v>
      </c>
      <c r="H5075" t="str">
        <f>_xlfn.XLOOKUP(Table2[[#This Row],[Unique BarCode]],$N$10:$N$37,$O$10:$O$37)</f>
        <v>iPad</v>
      </c>
      <c r="I5075" t="str">
        <f>_xlfn.XLOOKUP(Table2[[#This Row],[Unique BarCode]],$N$10:$N$37,$P$10:$P$37)</f>
        <v>Device</v>
      </c>
      <c r="J5075" t="s">
        <v>8</v>
      </c>
      <c r="K5075" t="s">
        <v>298</v>
      </c>
      <c r="L5075">
        <v>1</v>
      </c>
    </row>
    <row r="5076" spans="1:12" x14ac:dyDescent="0.2">
      <c r="A5076" s="1" t="d">
        <v>2023-03-16</v>
      </c>
      <c r="B5076" s="45">
        <v>5561014790006530</v>
      </c>
      <c r="C5076" t="s">
        <v>77</v>
      </c>
      <c r="D5076" t="str">
        <f>_xlfn.XLOOKUP(Table2[[#This Row],[Patron Group]],$R$10:$R$24,$S$10:$S$24)</f>
        <v>Undergraduate</v>
      </c>
      <c r="E5076" s="1" t="d">
        <v>2023-03-23</v>
      </c>
      <c r="F5076" t="s">
        <v>1827</v>
      </c>
      <c r="G5076" t="s">
        <v>2274</v>
      </c>
      <c r="H5076" t="str">
        <f>_xlfn.XLOOKUP(Table2[[#This Row],[Unique BarCode]],$N$10:$N$37,$O$10:$O$37)</f>
        <v>MacBook</v>
      </c>
      <c r="I5076" t="str">
        <f>_xlfn.XLOOKUP(Table2[[#This Row],[Unique BarCode]],$N$10:$N$37,$P$10:$P$37)</f>
        <v>Device</v>
      </c>
      <c r="J5076" t="s">
        <v>8</v>
      </c>
      <c r="K5076" t="s">
        <v>1827</v>
      </c>
      <c r="L5076">
        <v>1</v>
      </c>
    </row>
    <row r="5077" spans="1:12" x14ac:dyDescent="0.2">
      <c r="A5077" s="1" t="d">
        <v>2023-03-16</v>
      </c>
      <c r="B5077" s="45">
        <v>5564227020006530</v>
      </c>
      <c r="C5077" t="s">
        <v>77</v>
      </c>
      <c r="D5077" t="str">
        <f>_xlfn.XLOOKUP(Table2[[#This Row],[Patron Group]],$R$10:$R$24,$S$10:$S$24)</f>
        <v>Undergraduate</v>
      </c>
      <c r="E5077" s="1" t="d">
        <v>2023-03-30</v>
      </c>
      <c r="F5077" t="s">
        <v>1978</v>
      </c>
      <c r="G5077" t="s">
        <v>2263</v>
      </c>
      <c r="H5077" t="str">
        <f>_xlfn.XLOOKUP(Table2[[#This Row],[Unique BarCode]],$N$10:$N$37,$O$10:$O$37)</f>
        <v>HP Laptop</v>
      </c>
      <c r="I5077" t="str">
        <f>_xlfn.XLOOKUP(Table2[[#This Row],[Unique BarCode]],$N$10:$N$37,$P$10:$P$37)</f>
        <v>Device</v>
      </c>
      <c r="J5077" t="s">
        <v>8</v>
      </c>
      <c r="K5077" t="s">
        <v>1477</v>
      </c>
      <c r="L5077">
        <v>1</v>
      </c>
    </row>
    <row r="5078" spans="1:12" x14ac:dyDescent="0.2">
      <c r="A5078" s="1" t="d">
        <v>2023-03-16</v>
      </c>
      <c r="B5078" s="45">
        <v>5566451680006530</v>
      </c>
      <c r="C5078" t="s">
        <v>77</v>
      </c>
      <c r="D5078" t="str">
        <f>_xlfn.XLOOKUP(Table2[[#This Row],[Patron Group]],$R$10:$R$24,$S$10:$S$24)</f>
        <v>Undergraduate</v>
      </c>
      <c r="E5078" s="1" t="d">
        <v>2023-03-30</v>
      </c>
      <c r="F5078" t="s">
        <v>1832</v>
      </c>
      <c r="G5078" t="s">
        <v>2263</v>
      </c>
      <c r="H5078" t="str">
        <f>_xlfn.XLOOKUP(Table2[[#This Row],[Unique BarCode]],$N$10:$N$37,$O$10:$O$37)</f>
        <v>HP Laptop</v>
      </c>
      <c r="I5078" t="str">
        <f>_xlfn.XLOOKUP(Table2[[#This Row],[Unique BarCode]],$N$10:$N$37,$P$10:$P$37)</f>
        <v>Device</v>
      </c>
      <c r="J5078" t="s">
        <v>8</v>
      </c>
      <c r="K5078" t="s">
        <v>893</v>
      </c>
      <c r="L5078">
        <v>1</v>
      </c>
    </row>
    <row r="5079" spans="1:12" x14ac:dyDescent="0.2">
      <c r="A5079" s="1" t="d">
        <v>2023-03-16</v>
      </c>
      <c r="B5079" s="45">
        <v>6200270840006530</v>
      </c>
      <c r="C5079" t="s">
        <v>20</v>
      </c>
      <c r="D5079" t="str">
        <f>_xlfn.XLOOKUP(Table2[[#This Row],[Patron Group]],$R$10:$R$24,$S$10:$S$24)</f>
        <v>Graduate</v>
      </c>
      <c r="E5079" s="1" t="d">
        <v>2023-03-30</v>
      </c>
      <c r="F5079" t="s">
        <v>112</v>
      </c>
      <c r="G5079" t="s">
        <v>2274</v>
      </c>
      <c r="H5079" t="str">
        <f>_xlfn.XLOOKUP(Table2[[#This Row],[Unique BarCode]],$N$10:$N$37,$O$10:$O$37)</f>
        <v>MacBook</v>
      </c>
      <c r="I5079" t="str">
        <f>_xlfn.XLOOKUP(Table2[[#This Row],[Unique BarCode]],$N$10:$N$37,$P$10:$P$37)</f>
        <v>Device</v>
      </c>
      <c r="J5079" t="s">
        <v>8</v>
      </c>
      <c r="K5079" t="s">
        <v>113</v>
      </c>
      <c r="L5079">
        <v>1</v>
      </c>
    </row>
    <row r="5080" spans="1:12" x14ac:dyDescent="0.2">
      <c r="A5080" s="1" t="d">
        <v>2023-03-16</v>
      </c>
      <c r="B5080" s="45">
        <v>6201174440006530</v>
      </c>
      <c r="C5080" t="s">
        <v>77</v>
      </c>
      <c r="D5080" t="str">
        <f>_xlfn.XLOOKUP(Table2[[#This Row],[Patron Group]],$R$10:$R$24,$S$10:$S$24)</f>
        <v>Undergraduate</v>
      </c>
      <c r="E5080" s="1" t="d">
        <v>2023-03-16</v>
      </c>
      <c r="F5080" t="s">
        <v>1633</v>
      </c>
      <c r="G5080" t="s">
        <v>2296</v>
      </c>
      <c r="H5080" t="str">
        <f>_xlfn.XLOOKUP(Table2[[#This Row],[Unique BarCode]],$N$10:$N$37,$O$10:$O$37)</f>
        <v>MACUSBC</v>
      </c>
      <c r="I5080" t="str">
        <f>_xlfn.XLOOKUP(Table2[[#This Row],[Unique BarCode]],$N$10:$N$37,$P$10:$P$37)</f>
        <v>Charger</v>
      </c>
      <c r="J5080" t="s">
        <v>8</v>
      </c>
      <c r="K5080" t="s">
        <v>844</v>
      </c>
      <c r="L5080">
        <v>1</v>
      </c>
    </row>
    <row r="5081" spans="1:12" x14ac:dyDescent="0.2">
      <c r="A5081" s="1" t="d">
        <v>2023-03-16</v>
      </c>
      <c r="B5081" s="45">
        <v>9297681370006530</v>
      </c>
      <c r="C5081" t="s">
        <v>77</v>
      </c>
      <c r="D5081" t="str">
        <f>_xlfn.XLOOKUP(Table2[[#This Row],[Patron Group]],$R$10:$R$24,$S$10:$S$24)</f>
        <v>Undergraduate</v>
      </c>
      <c r="E5081" s="1" t="d">
        <v>2023-03-16</v>
      </c>
      <c r="F5081" t="s">
        <v>86</v>
      </c>
      <c r="G5081" t="s">
        <v>2265</v>
      </c>
      <c r="H5081" t="str">
        <f>_xlfn.XLOOKUP(Table2[[#This Row],[Unique BarCode]],$N$10:$N$37,$O$10:$O$37)</f>
        <v>IPHONE</v>
      </c>
      <c r="I5081" t="str">
        <f>_xlfn.XLOOKUP(Table2[[#This Row],[Unique BarCode]],$N$10:$N$37,$P$10:$P$37)</f>
        <v>Charger</v>
      </c>
      <c r="J5081" t="s">
        <v>8</v>
      </c>
      <c r="K5081" t="s">
        <v>87</v>
      </c>
      <c r="L5081">
        <v>1</v>
      </c>
    </row>
    <row r="5082" spans="1:12" x14ac:dyDescent="0.2">
      <c r="A5082" s="1" t="d">
        <v>2023-03-16</v>
      </c>
      <c r="B5082" s="45">
        <v>9297681370006530</v>
      </c>
      <c r="C5082" t="s">
        <v>77</v>
      </c>
      <c r="D5082" t="str">
        <f>_xlfn.XLOOKUP(Table2[[#This Row],[Patron Group]],$R$10:$R$24,$S$10:$S$24)</f>
        <v>Undergraduate</v>
      </c>
      <c r="E5082" s="1" t="d">
        <v>2023-03-16</v>
      </c>
      <c r="F5082" t="s">
        <v>43</v>
      </c>
      <c r="G5082" t="s">
        <v>2272</v>
      </c>
      <c r="H5082" t="str">
        <f>_xlfn.XLOOKUP(Table2[[#This Row],[Unique BarCode]],$N$10:$N$37,$O$10:$O$37)</f>
        <v>WALLADPT</v>
      </c>
      <c r="I5082" t="str">
        <f>_xlfn.XLOOKUP(Table2[[#This Row],[Unique BarCode]],$N$10:$N$37,$P$10:$P$37)</f>
        <v>Charger</v>
      </c>
      <c r="J5082" t="s">
        <v>8</v>
      </c>
      <c r="K5082" t="s">
        <v>44</v>
      </c>
      <c r="L5082">
        <v>1</v>
      </c>
    </row>
    <row r="5083" spans="1:12" x14ac:dyDescent="0.2">
      <c r="A5083" s="1" t="d">
        <v>2023-03-16</v>
      </c>
      <c r="B5083" s="45">
        <v>9399450580006530</v>
      </c>
      <c r="C5083" t="s">
        <v>77</v>
      </c>
      <c r="D5083" t="str">
        <f>_xlfn.XLOOKUP(Table2[[#This Row],[Patron Group]],$R$10:$R$24,$S$10:$S$24)</f>
        <v>Undergraduate</v>
      </c>
      <c r="E5083" s="1" t="d">
        <v>2023-03-23</v>
      </c>
      <c r="F5083" t="s">
        <v>1665</v>
      </c>
      <c r="G5083" t="s">
        <v>2274</v>
      </c>
      <c r="H5083" t="str">
        <f>_xlfn.XLOOKUP(Table2[[#This Row],[Unique BarCode]],$N$10:$N$37,$O$10:$O$37)</f>
        <v>MacBook</v>
      </c>
      <c r="I5083" t="str">
        <f>_xlfn.XLOOKUP(Table2[[#This Row],[Unique BarCode]],$N$10:$N$37,$P$10:$P$37)</f>
        <v>Device</v>
      </c>
      <c r="J5083" t="s">
        <v>8</v>
      </c>
      <c r="K5083" t="s">
        <v>1666</v>
      </c>
      <c r="L5083">
        <v>1</v>
      </c>
    </row>
    <row r="5084" spans="1:12" x14ac:dyDescent="0.2">
      <c r="A5084" s="1" t="d">
        <v>2023-03-16</v>
      </c>
      <c r="B5084" s="45">
        <v>9401533150006530</v>
      </c>
      <c r="C5084" t="s">
        <v>77</v>
      </c>
      <c r="D5084" t="str">
        <f>_xlfn.XLOOKUP(Table2[[#This Row],[Patron Group]],$R$10:$R$24,$S$10:$S$24)</f>
        <v>Undergraduate</v>
      </c>
      <c r="E5084" s="1" t="d">
        <v>2023-03-23</v>
      </c>
      <c r="F5084" t="s">
        <v>2182</v>
      </c>
      <c r="G5084" t="s">
        <v>2275</v>
      </c>
      <c r="H5084" t="str">
        <f>_xlfn.XLOOKUP(Table2[[#This Row],[Unique BarCode]],$N$10:$N$37,$O$10:$O$37)</f>
        <v>iPad</v>
      </c>
      <c r="I5084" t="str">
        <f>_xlfn.XLOOKUP(Table2[[#This Row],[Unique BarCode]],$N$10:$N$37,$P$10:$P$37)</f>
        <v>Device</v>
      </c>
      <c r="J5084" t="s">
        <v>8</v>
      </c>
      <c r="K5084" t="s">
        <v>2183</v>
      </c>
      <c r="L5084">
        <v>1</v>
      </c>
    </row>
    <row r="5085" spans="1:12" x14ac:dyDescent="0.2">
      <c r="A5085" s="1" t="d">
        <v>2023-03-16</v>
      </c>
      <c r="B5085" s="45">
        <v>9401563280006530</v>
      </c>
      <c r="C5085" t="s">
        <v>77</v>
      </c>
      <c r="D5085" t="str">
        <f>_xlfn.XLOOKUP(Table2[[#This Row],[Patron Group]],$R$10:$R$24,$S$10:$S$24)</f>
        <v>Undergraduate</v>
      </c>
      <c r="E5085" s="1" t="d">
        <v>2023-03-23</v>
      </c>
      <c r="F5085" t="s">
        <v>1698</v>
      </c>
      <c r="G5085" t="s">
        <v>2275</v>
      </c>
      <c r="H5085" t="str">
        <f>_xlfn.XLOOKUP(Table2[[#This Row],[Unique BarCode]],$N$10:$N$37,$O$10:$O$37)</f>
        <v>iPad</v>
      </c>
      <c r="I5085" t="str">
        <f>_xlfn.XLOOKUP(Table2[[#This Row],[Unique BarCode]],$N$10:$N$37,$P$10:$P$37)</f>
        <v>Device</v>
      </c>
      <c r="J5085" t="s">
        <v>8</v>
      </c>
      <c r="K5085" t="s">
        <v>1699</v>
      </c>
      <c r="L5085">
        <v>1</v>
      </c>
    </row>
    <row r="5086" spans="1:12" x14ac:dyDescent="0.2">
      <c r="A5086" s="1" t="d">
        <v>2023-03-16</v>
      </c>
      <c r="B5086" s="45">
        <v>9407196700006530</v>
      </c>
      <c r="C5086" t="s">
        <v>77</v>
      </c>
      <c r="D5086" t="str">
        <f>_xlfn.XLOOKUP(Table2[[#This Row],[Patron Group]],$R$10:$R$24,$S$10:$S$24)</f>
        <v>Undergraduate</v>
      </c>
      <c r="E5086" s="1" t="d">
        <v>2023-03-23</v>
      </c>
      <c r="F5086" t="s">
        <v>313</v>
      </c>
      <c r="G5086" t="s">
        <v>2274</v>
      </c>
      <c r="H5086" t="str">
        <f>_xlfn.XLOOKUP(Table2[[#This Row],[Unique BarCode]],$N$10:$N$37,$O$10:$O$37)</f>
        <v>MacBook</v>
      </c>
      <c r="I5086" t="str">
        <f>_xlfn.XLOOKUP(Table2[[#This Row],[Unique BarCode]],$N$10:$N$37,$P$10:$P$37)</f>
        <v>Device</v>
      </c>
      <c r="J5086" t="s">
        <v>8</v>
      </c>
      <c r="K5086" t="s">
        <v>314</v>
      </c>
      <c r="L5086">
        <v>1</v>
      </c>
    </row>
    <row r="5087" spans="1:12" x14ac:dyDescent="0.2">
      <c r="A5087" s="1" t="d">
        <v>2023-03-16</v>
      </c>
      <c r="B5087" s="45">
        <v>9938801620006530</v>
      </c>
      <c r="C5087" t="s">
        <v>20</v>
      </c>
      <c r="D5087" t="str">
        <f>_xlfn.XLOOKUP(Table2[[#This Row],[Patron Group]],$R$10:$R$24,$S$10:$S$24)</f>
        <v>Graduate</v>
      </c>
      <c r="E5087" s="1" t="d">
        <v>2023-03-30</v>
      </c>
      <c r="F5087" t="s">
        <v>2184</v>
      </c>
      <c r="G5087" t="s">
        <v>2275</v>
      </c>
      <c r="H5087" t="str">
        <f>_xlfn.XLOOKUP(Table2[[#This Row],[Unique BarCode]],$N$10:$N$37,$O$10:$O$37)</f>
        <v>iPad</v>
      </c>
      <c r="I5087" t="str">
        <f>_xlfn.XLOOKUP(Table2[[#This Row],[Unique BarCode]],$N$10:$N$37,$P$10:$P$37)</f>
        <v>Device</v>
      </c>
      <c r="J5087" t="s">
        <v>8</v>
      </c>
      <c r="K5087" t="s">
        <v>2185</v>
      </c>
      <c r="L5087">
        <v>1</v>
      </c>
    </row>
    <row r="5088" spans="1:12" x14ac:dyDescent="0.2">
      <c r="A5088" s="1" t="d">
        <v>2023-03-17</v>
      </c>
      <c r="B5088" s="45">
        <v>-1</v>
      </c>
      <c r="C5088" t="s">
        <v>20</v>
      </c>
      <c r="D5088" t="str">
        <f>_xlfn.XLOOKUP(Table2[[#This Row],[Patron Group]],$R$10:$R$24,$S$10:$S$24)</f>
        <v>Graduate</v>
      </c>
      <c r="E5088" s="1" t="d">
        <v>2023-03-17</v>
      </c>
      <c r="F5088" t="s">
        <v>21</v>
      </c>
      <c r="G5088" t="s">
        <v>2266</v>
      </c>
      <c r="H5088" t="str">
        <f>_xlfn.XLOOKUP(Table2[[#This Row],[Unique BarCode]],$N$10:$N$37,$O$10:$O$37)</f>
        <v>Headphones</v>
      </c>
      <c r="I5088" t="str">
        <f>_xlfn.XLOOKUP(Table2[[#This Row],[Unique BarCode]],$N$10:$N$37,$P$10:$P$37)</f>
        <v>Accessory</v>
      </c>
      <c r="J5088" t="s">
        <v>8</v>
      </c>
      <c r="K5088" t="s">
        <v>22</v>
      </c>
      <c r="L5088">
        <v>1</v>
      </c>
    </row>
    <row r="5089" spans="1:12" x14ac:dyDescent="0.2">
      <c r="A5089" s="1" t="d">
        <v>2023-03-17</v>
      </c>
      <c r="B5089" s="45">
        <v>-1</v>
      </c>
      <c r="C5089" t="s">
        <v>20</v>
      </c>
      <c r="D5089" t="str">
        <f>_xlfn.XLOOKUP(Table2[[#This Row],[Patron Group]],$R$10:$R$24,$S$10:$S$24)</f>
        <v>Graduate</v>
      </c>
      <c r="E5089" s="1" t="d">
        <v>2023-03-17</v>
      </c>
      <c r="F5089" t="s">
        <v>260</v>
      </c>
      <c r="G5089" t="s">
        <v>2282</v>
      </c>
      <c r="H5089" t="str">
        <f>_xlfn.XLOOKUP(Table2[[#This Row],[Unique BarCode]],$N$10:$N$37,$O$10:$O$37)</f>
        <v>HPUSBC</v>
      </c>
      <c r="I5089" t="str">
        <f>_xlfn.XLOOKUP(Table2[[#This Row],[Unique BarCode]],$N$10:$N$37,$P$10:$P$37)</f>
        <v>Charger</v>
      </c>
      <c r="J5089" t="s">
        <v>49</v>
      </c>
      <c r="L5089">
        <v>1</v>
      </c>
    </row>
    <row r="5090" spans="1:12" x14ac:dyDescent="0.2">
      <c r="A5090" s="1" t="d">
        <v>2023-03-17</v>
      </c>
      <c r="B5090" s="45">
        <v>-1</v>
      </c>
      <c r="C5090" t="s">
        <v>20</v>
      </c>
      <c r="D5090" t="str">
        <f>_xlfn.XLOOKUP(Table2[[#This Row],[Patron Group]],$R$10:$R$24,$S$10:$S$24)</f>
        <v>Graduate</v>
      </c>
      <c r="E5090" s="1" t="d">
        <v>2023-03-17</v>
      </c>
      <c r="F5090" t="s">
        <v>1410</v>
      </c>
      <c r="G5090" t="s">
        <v>2265</v>
      </c>
      <c r="H5090" t="str">
        <f>_xlfn.XLOOKUP(Table2[[#This Row],[Unique BarCode]],$N$10:$N$37,$O$10:$O$37)</f>
        <v>IPHONE</v>
      </c>
      <c r="I5090" t="str">
        <f>_xlfn.XLOOKUP(Table2[[#This Row],[Unique BarCode]],$N$10:$N$37,$P$10:$P$37)</f>
        <v>Charger</v>
      </c>
      <c r="J5090" t="s">
        <v>68</v>
      </c>
      <c r="K5090" t="s">
        <v>1411</v>
      </c>
      <c r="L5090">
        <v>1</v>
      </c>
    </row>
    <row r="5091" spans="1:12" x14ac:dyDescent="0.2">
      <c r="A5091" s="1" t="d">
        <v>2023-03-17</v>
      </c>
      <c r="B5091" s="45">
        <v>-1</v>
      </c>
      <c r="C5091" t="s">
        <v>20</v>
      </c>
      <c r="D5091" t="str">
        <f>_xlfn.XLOOKUP(Table2[[#This Row],[Patron Group]],$R$10:$R$24,$S$10:$S$24)</f>
        <v>Graduate</v>
      </c>
      <c r="E5091" s="1" t="d">
        <v>2023-03-17</v>
      </c>
      <c r="F5091" t="s">
        <v>84</v>
      </c>
      <c r="G5091" t="s">
        <v>2265</v>
      </c>
      <c r="H5091" t="str">
        <f>_xlfn.XLOOKUP(Table2[[#This Row],[Unique BarCode]],$N$10:$N$37,$O$10:$O$37)</f>
        <v>IPHONE</v>
      </c>
      <c r="I5091" t="str">
        <f>_xlfn.XLOOKUP(Table2[[#This Row],[Unique BarCode]],$N$10:$N$37,$P$10:$P$37)</f>
        <v>Charger</v>
      </c>
      <c r="J5091" t="s">
        <v>8</v>
      </c>
      <c r="K5091" t="s">
        <v>85</v>
      </c>
      <c r="L5091">
        <v>1</v>
      </c>
    </row>
    <row r="5092" spans="1:12" x14ac:dyDescent="0.2">
      <c r="A5092" s="1" t="d">
        <v>2023-03-17</v>
      </c>
      <c r="B5092" s="45">
        <v>-1</v>
      </c>
      <c r="C5092" t="s">
        <v>20</v>
      </c>
      <c r="D5092" t="str">
        <f>_xlfn.XLOOKUP(Table2[[#This Row],[Patron Group]],$R$10:$R$24,$S$10:$S$24)</f>
        <v>Graduate</v>
      </c>
      <c r="E5092" s="1" t="d">
        <v>2023-03-17</v>
      </c>
      <c r="F5092" t="s">
        <v>71</v>
      </c>
      <c r="G5092" t="s">
        <v>2265</v>
      </c>
      <c r="H5092" t="str">
        <f>_xlfn.XLOOKUP(Table2[[#This Row],[Unique BarCode]],$N$10:$N$37,$O$10:$O$37)</f>
        <v>IPHONE</v>
      </c>
      <c r="I5092" t="str">
        <f>_xlfn.XLOOKUP(Table2[[#This Row],[Unique BarCode]],$N$10:$N$37,$P$10:$P$37)</f>
        <v>Charger</v>
      </c>
      <c r="J5092" t="s">
        <v>8</v>
      </c>
      <c r="K5092" t="s">
        <v>72</v>
      </c>
      <c r="L5092">
        <v>1</v>
      </c>
    </row>
    <row r="5093" spans="1:12" x14ac:dyDescent="0.2">
      <c r="A5093" s="1" t="d">
        <v>2023-03-17</v>
      </c>
      <c r="B5093" s="45">
        <v>-1</v>
      </c>
      <c r="C5093" t="s">
        <v>20</v>
      </c>
      <c r="D5093" t="str">
        <f>_xlfn.XLOOKUP(Table2[[#This Row],[Patron Group]],$R$10:$R$24,$S$10:$S$24)</f>
        <v>Graduate</v>
      </c>
      <c r="E5093" s="1" t="d">
        <v>2023-03-17</v>
      </c>
      <c r="F5093" t="s">
        <v>433</v>
      </c>
      <c r="G5093" t="s">
        <v>2265</v>
      </c>
      <c r="H5093" t="str">
        <f>_xlfn.XLOOKUP(Table2[[#This Row],[Unique BarCode]],$N$10:$N$37,$O$10:$O$37)</f>
        <v>IPHONE</v>
      </c>
      <c r="I5093" t="str">
        <f>_xlfn.XLOOKUP(Table2[[#This Row],[Unique BarCode]],$N$10:$N$37,$P$10:$P$37)</f>
        <v>Charger</v>
      </c>
      <c r="J5093" t="s">
        <v>8</v>
      </c>
      <c r="K5093" t="s">
        <v>434</v>
      </c>
      <c r="L5093">
        <v>1</v>
      </c>
    </row>
    <row r="5094" spans="1:12" x14ac:dyDescent="0.2">
      <c r="A5094" s="1" t="d">
        <v>2023-03-17</v>
      </c>
      <c r="B5094" s="45">
        <v>-1</v>
      </c>
      <c r="C5094" t="s">
        <v>20</v>
      </c>
      <c r="D5094" t="str">
        <f>_xlfn.XLOOKUP(Table2[[#This Row],[Patron Group]],$R$10:$R$24,$S$10:$S$24)</f>
        <v>Graduate</v>
      </c>
      <c r="E5094" s="1" t="d">
        <v>2023-03-17</v>
      </c>
      <c r="F5094" t="s">
        <v>1634</v>
      </c>
      <c r="G5094" t="s">
        <v>2296</v>
      </c>
      <c r="H5094" t="str">
        <f>_xlfn.XLOOKUP(Table2[[#This Row],[Unique BarCode]],$N$10:$N$37,$O$10:$O$37)</f>
        <v>MACUSBC</v>
      </c>
      <c r="I5094" t="str">
        <f>_xlfn.XLOOKUP(Table2[[#This Row],[Unique BarCode]],$N$10:$N$37,$P$10:$P$37)</f>
        <v>Charger</v>
      </c>
      <c r="J5094" t="s">
        <v>8</v>
      </c>
      <c r="K5094" t="s">
        <v>38</v>
      </c>
      <c r="L5094">
        <v>1</v>
      </c>
    </row>
    <row r="5095" spans="1:12" x14ac:dyDescent="0.2">
      <c r="A5095" s="1" t="d">
        <v>2023-03-17</v>
      </c>
      <c r="B5095" s="45">
        <v>-1</v>
      </c>
      <c r="C5095" t="s">
        <v>20</v>
      </c>
      <c r="D5095" t="str">
        <f>_xlfn.XLOOKUP(Table2[[#This Row],[Patron Group]],$R$10:$R$24,$S$10:$S$24)</f>
        <v>Graduate</v>
      </c>
      <c r="E5095" s="1" t="d">
        <v>2023-03-17</v>
      </c>
      <c r="F5095" t="s">
        <v>1835</v>
      </c>
      <c r="G5095" t="s">
        <v>2296</v>
      </c>
      <c r="H5095" t="str">
        <f>_xlfn.XLOOKUP(Table2[[#This Row],[Unique BarCode]],$N$10:$N$37,$O$10:$O$37)</f>
        <v>MACUSBC</v>
      </c>
      <c r="I5095" t="str">
        <f>_xlfn.XLOOKUP(Table2[[#This Row],[Unique BarCode]],$N$10:$N$37,$P$10:$P$37)</f>
        <v>Charger</v>
      </c>
      <c r="J5095" t="s">
        <v>8</v>
      </c>
      <c r="L5095">
        <v>1</v>
      </c>
    </row>
    <row r="5096" spans="1:12" x14ac:dyDescent="0.2">
      <c r="A5096" s="1" t="d">
        <v>2023-03-17</v>
      </c>
      <c r="B5096" s="45">
        <v>-1</v>
      </c>
      <c r="C5096" t="s">
        <v>20</v>
      </c>
      <c r="D5096" t="str">
        <f>_xlfn.XLOOKUP(Table2[[#This Row],[Patron Group]],$R$10:$R$24,$S$10:$S$24)</f>
        <v>Graduate</v>
      </c>
      <c r="E5096" s="1" t="d">
        <v>2023-03-17</v>
      </c>
      <c r="F5096" t="s">
        <v>481</v>
      </c>
      <c r="G5096" t="s">
        <v>2285</v>
      </c>
      <c r="H5096" t="str">
        <f>_xlfn.XLOOKUP(Table2[[#This Row],[Unique BarCode]],$N$10:$N$37,$O$10:$O$37)</f>
        <v>UHDMI</v>
      </c>
      <c r="I5096" t="str">
        <f>_xlfn.XLOOKUP(Table2[[#This Row],[Unique BarCode]],$N$10:$N$37,$P$10:$P$37)</f>
        <v>Cable</v>
      </c>
      <c r="J5096" t="s">
        <v>8</v>
      </c>
      <c r="L5096">
        <v>1</v>
      </c>
    </row>
    <row r="5097" spans="1:12" x14ac:dyDescent="0.2">
      <c r="A5097" s="1" t="d">
        <v>2023-03-17</v>
      </c>
      <c r="B5097" s="45">
        <v>-1</v>
      </c>
      <c r="C5097" t="s">
        <v>20</v>
      </c>
      <c r="D5097" t="str">
        <f>_xlfn.XLOOKUP(Table2[[#This Row],[Patron Group]],$R$10:$R$24,$S$10:$S$24)</f>
        <v>Graduate</v>
      </c>
      <c r="E5097" s="1" t="d">
        <v>2023-03-17</v>
      </c>
      <c r="F5097" t="s">
        <v>47</v>
      </c>
      <c r="G5097" t="s">
        <v>2272</v>
      </c>
      <c r="H5097" t="str">
        <f>_xlfn.XLOOKUP(Table2[[#This Row],[Unique BarCode]],$N$10:$N$37,$O$10:$O$37)</f>
        <v>WALLADPT</v>
      </c>
      <c r="I5097" t="str">
        <f>_xlfn.XLOOKUP(Table2[[#This Row],[Unique BarCode]],$N$10:$N$37,$P$10:$P$37)</f>
        <v>Charger</v>
      </c>
      <c r="J5097" t="s">
        <v>8</v>
      </c>
      <c r="L5097">
        <v>1</v>
      </c>
    </row>
    <row r="5098" spans="1:12" x14ac:dyDescent="0.2">
      <c r="A5098" s="1" t="d">
        <v>2023-03-17</v>
      </c>
      <c r="B5098" s="45">
        <v>-1</v>
      </c>
      <c r="C5098" t="s">
        <v>20</v>
      </c>
      <c r="D5098" t="str">
        <f>_xlfn.XLOOKUP(Table2[[#This Row],[Patron Group]],$R$10:$R$24,$S$10:$S$24)</f>
        <v>Graduate</v>
      </c>
      <c r="E5098" s="1" t="d">
        <v>2023-03-17</v>
      </c>
      <c r="F5098" t="s">
        <v>1392</v>
      </c>
      <c r="G5098" t="s">
        <v>2272</v>
      </c>
      <c r="H5098" t="str">
        <f>_xlfn.XLOOKUP(Table2[[#This Row],[Unique BarCode]],$N$10:$N$37,$O$10:$O$37)</f>
        <v>WALLADPT</v>
      </c>
      <c r="I5098" t="str">
        <f>_xlfn.XLOOKUP(Table2[[#This Row],[Unique BarCode]],$N$10:$N$37,$P$10:$P$37)</f>
        <v>Charger</v>
      </c>
      <c r="J5098" t="s">
        <v>8</v>
      </c>
      <c r="L5098">
        <v>1</v>
      </c>
    </row>
    <row r="5099" spans="1:12" x14ac:dyDescent="0.2">
      <c r="A5099" s="1" t="d">
        <v>2023-03-17</v>
      </c>
      <c r="B5099" s="45">
        <v>-1</v>
      </c>
      <c r="C5099" t="s">
        <v>20</v>
      </c>
      <c r="D5099" t="str">
        <f>_xlfn.XLOOKUP(Table2[[#This Row],[Patron Group]],$R$10:$R$24,$S$10:$S$24)</f>
        <v>Graduate</v>
      </c>
      <c r="E5099" s="1" t="d">
        <v>2023-03-17</v>
      </c>
      <c r="F5099" t="s">
        <v>560</v>
      </c>
      <c r="G5099" t="s">
        <v>2272</v>
      </c>
      <c r="H5099" t="str">
        <f>_xlfn.XLOOKUP(Table2[[#This Row],[Unique BarCode]],$N$10:$N$37,$O$10:$O$37)</f>
        <v>WALLADPT</v>
      </c>
      <c r="I5099" t="str">
        <f>_xlfn.XLOOKUP(Table2[[#This Row],[Unique BarCode]],$N$10:$N$37,$P$10:$P$37)</f>
        <v>Charger</v>
      </c>
      <c r="J5099" t="s">
        <v>8</v>
      </c>
      <c r="L5099">
        <v>1</v>
      </c>
    </row>
    <row r="5100" spans="1:12" x14ac:dyDescent="0.2">
      <c r="A5100" s="1" t="d">
        <v>2023-03-17</v>
      </c>
      <c r="B5100" s="45">
        <v>-1</v>
      </c>
      <c r="C5100" t="s">
        <v>20</v>
      </c>
      <c r="D5100" t="str">
        <f>_xlfn.XLOOKUP(Table2[[#This Row],[Patron Group]],$R$10:$R$24,$S$10:$S$24)</f>
        <v>Graduate</v>
      </c>
      <c r="E5100" s="1" t="d">
        <v>2023-03-18</v>
      </c>
      <c r="F5100" t="s">
        <v>222</v>
      </c>
      <c r="G5100" t="s">
        <v>2265</v>
      </c>
      <c r="H5100" t="str">
        <f>_xlfn.XLOOKUP(Table2[[#This Row],[Unique BarCode]],$N$10:$N$37,$O$10:$O$37)</f>
        <v>IPHONE</v>
      </c>
      <c r="I5100" t="str">
        <f>_xlfn.XLOOKUP(Table2[[#This Row],[Unique BarCode]],$N$10:$N$37,$P$10:$P$37)</f>
        <v>Charger</v>
      </c>
      <c r="J5100" t="s">
        <v>13</v>
      </c>
      <c r="K5100" t="s">
        <v>223</v>
      </c>
      <c r="L5100">
        <v>1</v>
      </c>
    </row>
    <row r="5101" spans="1:12" x14ac:dyDescent="0.2">
      <c r="A5101" s="1" t="d">
        <v>2023-03-17</v>
      </c>
      <c r="B5101" s="45">
        <v>-1</v>
      </c>
      <c r="C5101" t="s">
        <v>20</v>
      </c>
      <c r="D5101" t="str">
        <f>_xlfn.XLOOKUP(Table2[[#This Row],[Patron Group]],$R$10:$R$24,$S$10:$S$24)</f>
        <v>Graduate</v>
      </c>
      <c r="E5101" s="1" t="d">
        <v>2023-03-18</v>
      </c>
      <c r="F5101" t="s">
        <v>1748</v>
      </c>
      <c r="G5101" t="s">
        <v>2272</v>
      </c>
      <c r="H5101" t="str">
        <f>_xlfn.XLOOKUP(Table2[[#This Row],[Unique BarCode]],$N$10:$N$37,$O$10:$O$37)</f>
        <v>WALLADPT</v>
      </c>
      <c r="I5101" t="str">
        <f>_xlfn.XLOOKUP(Table2[[#This Row],[Unique BarCode]],$N$10:$N$37,$P$10:$P$37)</f>
        <v>Charger</v>
      </c>
      <c r="J5101" t="s">
        <v>13</v>
      </c>
      <c r="K5101" t="s">
        <v>1749</v>
      </c>
      <c r="L5101">
        <v>1</v>
      </c>
    </row>
    <row r="5102" spans="1:12" x14ac:dyDescent="0.2">
      <c r="A5102" s="1" t="d">
        <v>2023-03-17</v>
      </c>
      <c r="B5102" s="45">
        <v>-1</v>
      </c>
      <c r="C5102" t="s">
        <v>20</v>
      </c>
      <c r="D5102" t="str">
        <f>_xlfn.XLOOKUP(Table2[[#This Row],[Patron Group]],$R$10:$R$24,$S$10:$S$24)</f>
        <v>Graduate</v>
      </c>
      <c r="E5102" s="1" t="d">
        <v>2023-03-24</v>
      </c>
      <c r="F5102" t="s">
        <v>1290</v>
      </c>
      <c r="G5102" t="s">
        <v>2273</v>
      </c>
      <c r="H5102" t="str">
        <f>_xlfn.XLOOKUP(Table2[[#This Row],[Unique BarCode]],$N$10:$N$37,$O$10:$O$37)</f>
        <v>ChromeBook</v>
      </c>
      <c r="I5102" t="str">
        <f>_xlfn.XLOOKUP(Table2[[#This Row],[Unique BarCode]],$N$10:$N$37,$P$10:$P$37)</f>
        <v>Device</v>
      </c>
      <c r="J5102" t="s">
        <v>1058</v>
      </c>
      <c r="K5102" t="s">
        <v>1291</v>
      </c>
      <c r="L5102">
        <v>1</v>
      </c>
    </row>
    <row r="5103" spans="1:12" x14ac:dyDescent="0.2">
      <c r="A5103" s="1" t="d">
        <v>2023-03-17</v>
      </c>
      <c r="B5103" s="45">
        <v>-1</v>
      </c>
      <c r="C5103" t="s">
        <v>20</v>
      </c>
      <c r="D5103" t="str">
        <f>_xlfn.XLOOKUP(Table2[[#This Row],[Patron Group]],$R$10:$R$24,$S$10:$S$24)</f>
        <v>Graduate</v>
      </c>
      <c r="E5103" s="1" t="d">
        <v>2023-03-24</v>
      </c>
      <c r="F5103" t="s">
        <v>1102</v>
      </c>
      <c r="G5103" t="s">
        <v>2273</v>
      </c>
      <c r="H5103" t="str">
        <f>_xlfn.XLOOKUP(Table2[[#This Row],[Unique BarCode]],$N$10:$N$37,$O$10:$O$37)</f>
        <v>ChromeBook</v>
      </c>
      <c r="I5103" t="str">
        <f>_xlfn.XLOOKUP(Table2[[#This Row],[Unique BarCode]],$N$10:$N$37,$P$10:$P$37)</f>
        <v>Device</v>
      </c>
      <c r="J5103" t="s">
        <v>13</v>
      </c>
      <c r="K5103" t="s">
        <v>1103</v>
      </c>
      <c r="L5103">
        <v>1</v>
      </c>
    </row>
    <row r="5104" spans="1:12" x14ac:dyDescent="0.2">
      <c r="A5104" s="1" t="d">
        <v>2023-03-17</v>
      </c>
      <c r="B5104" s="45">
        <v>-1</v>
      </c>
      <c r="C5104" t="s">
        <v>20</v>
      </c>
      <c r="D5104" t="str">
        <f>_xlfn.XLOOKUP(Table2[[#This Row],[Patron Group]],$R$10:$R$24,$S$10:$S$24)</f>
        <v>Graduate</v>
      </c>
      <c r="E5104" s="1" t="d">
        <v>2023-03-24</v>
      </c>
      <c r="F5104" t="s">
        <v>2194</v>
      </c>
      <c r="G5104" t="s">
        <v>2273</v>
      </c>
      <c r="H5104" t="str">
        <f>_xlfn.XLOOKUP(Table2[[#This Row],[Unique BarCode]],$N$10:$N$37,$O$10:$O$37)</f>
        <v>ChromeBook</v>
      </c>
      <c r="I5104" t="str">
        <f>_xlfn.XLOOKUP(Table2[[#This Row],[Unique BarCode]],$N$10:$N$37,$P$10:$P$37)</f>
        <v>Device</v>
      </c>
      <c r="J5104" t="s">
        <v>8</v>
      </c>
      <c r="K5104" t="s">
        <v>1901</v>
      </c>
      <c r="L5104">
        <v>1</v>
      </c>
    </row>
    <row r="5105" spans="1:12" x14ac:dyDescent="0.2">
      <c r="A5105" s="1" t="d">
        <v>2023-03-17</v>
      </c>
      <c r="B5105" s="45">
        <v>-1</v>
      </c>
      <c r="C5105" t="s">
        <v>20</v>
      </c>
      <c r="D5105" t="str">
        <f>_xlfn.XLOOKUP(Table2[[#This Row],[Patron Group]],$R$10:$R$24,$S$10:$S$24)</f>
        <v>Graduate</v>
      </c>
      <c r="E5105" s="1" t="d">
        <v>2023-03-24</v>
      </c>
      <c r="F5105" t="s">
        <v>1816</v>
      </c>
      <c r="G5105" t="s">
        <v>2275</v>
      </c>
      <c r="H5105" t="str">
        <f>_xlfn.XLOOKUP(Table2[[#This Row],[Unique BarCode]],$N$10:$N$37,$O$10:$O$37)</f>
        <v>iPad</v>
      </c>
      <c r="I5105" t="str">
        <f>_xlfn.XLOOKUP(Table2[[#This Row],[Unique BarCode]],$N$10:$N$37,$P$10:$P$37)</f>
        <v>Device</v>
      </c>
      <c r="J5105" t="s">
        <v>8</v>
      </c>
      <c r="K5105" t="s">
        <v>1817</v>
      </c>
      <c r="L5105">
        <v>1</v>
      </c>
    </row>
    <row r="5106" spans="1:12" x14ac:dyDescent="0.2">
      <c r="A5106" s="1" t="d">
        <v>2023-03-17</v>
      </c>
      <c r="B5106" s="45">
        <v>-1</v>
      </c>
      <c r="C5106" t="s">
        <v>20</v>
      </c>
      <c r="D5106" t="str">
        <f>_xlfn.XLOOKUP(Table2[[#This Row],[Patron Group]],$R$10:$R$24,$S$10:$S$24)</f>
        <v>Graduate</v>
      </c>
      <c r="E5106" s="1" t="d">
        <v>2023-03-24</v>
      </c>
      <c r="F5106" t="s">
        <v>634</v>
      </c>
      <c r="G5106" t="s">
        <v>2275</v>
      </c>
      <c r="H5106" t="str">
        <f>_xlfn.XLOOKUP(Table2[[#This Row],[Unique BarCode]],$N$10:$N$37,$O$10:$O$37)</f>
        <v>iPad</v>
      </c>
      <c r="I5106" t="str">
        <f>_xlfn.XLOOKUP(Table2[[#This Row],[Unique BarCode]],$N$10:$N$37,$P$10:$P$37)</f>
        <v>Device</v>
      </c>
      <c r="J5106" t="s">
        <v>8</v>
      </c>
      <c r="L5106">
        <v>1</v>
      </c>
    </row>
    <row r="5107" spans="1:12" x14ac:dyDescent="0.2">
      <c r="A5107" s="1" t="d">
        <v>2023-03-17</v>
      </c>
      <c r="B5107" s="45">
        <v>-1</v>
      </c>
      <c r="C5107" t="s">
        <v>70</v>
      </c>
      <c r="D5107" t="str">
        <f>_xlfn.XLOOKUP(Table2[[#This Row],[Patron Group]],$R$10:$R$24,$S$10:$S$24)</f>
        <v>Undergraduate</v>
      </c>
      <c r="E5107" s="1" t="d">
        <v>2023-03-17</v>
      </c>
      <c r="F5107" t="s">
        <v>942</v>
      </c>
      <c r="G5107" t="s">
        <v>2265</v>
      </c>
      <c r="H5107" t="str">
        <f>_xlfn.XLOOKUP(Table2[[#This Row],[Unique BarCode]],$N$10:$N$37,$O$10:$O$37)</f>
        <v>IPHONE</v>
      </c>
      <c r="I5107" t="str">
        <f>_xlfn.XLOOKUP(Table2[[#This Row],[Unique BarCode]],$N$10:$N$37,$P$10:$P$37)</f>
        <v>Charger</v>
      </c>
      <c r="J5107" t="s">
        <v>68</v>
      </c>
      <c r="K5107" t="s">
        <v>943</v>
      </c>
      <c r="L5107">
        <v>1</v>
      </c>
    </row>
    <row r="5108" spans="1:12" x14ac:dyDescent="0.2">
      <c r="A5108" s="1" t="d">
        <v>2023-03-17</v>
      </c>
      <c r="B5108" s="45">
        <v>-1</v>
      </c>
      <c r="C5108" t="s">
        <v>70</v>
      </c>
      <c r="D5108" t="str">
        <f>_xlfn.XLOOKUP(Table2[[#This Row],[Patron Group]],$R$10:$R$24,$S$10:$S$24)</f>
        <v>Undergraduate</v>
      </c>
      <c r="E5108" s="1" t="d">
        <v>2023-03-17</v>
      </c>
      <c r="F5108" t="s">
        <v>829</v>
      </c>
      <c r="G5108" t="s">
        <v>2271</v>
      </c>
      <c r="H5108" t="str">
        <f>_xlfn.XLOOKUP(Table2[[#This Row],[Unique BarCode]],$N$10:$N$37,$O$10:$O$37)</f>
        <v>OMNI</v>
      </c>
      <c r="I5108" t="str">
        <f>_xlfn.XLOOKUP(Table2[[#This Row],[Unique BarCode]],$N$10:$N$37,$P$10:$P$37)</f>
        <v>Charger</v>
      </c>
      <c r="J5108" t="s">
        <v>68</v>
      </c>
      <c r="K5108" t="s">
        <v>830</v>
      </c>
      <c r="L5108">
        <v>1</v>
      </c>
    </row>
    <row r="5109" spans="1:12" x14ac:dyDescent="0.2">
      <c r="A5109" s="1" t="d">
        <v>2023-03-17</v>
      </c>
      <c r="B5109" s="45">
        <v>-1</v>
      </c>
      <c r="C5109" t="s">
        <v>74</v>
      </c>
      <c r="D5109" t="str">
        <f>_xlfn.XLOOKUP(Table2[[#This Row],[Patron Group]],$R$10:$R$24,$S$10:$S$24)</f>
        <v>Staff</v>
      </c>
      <c r="E5109" s="1" t="d">
        <v>2023-03-17</v>
      </c>
      <c r="F5109" t="s">
        <v>433</v>
      </c>
      <c r="G5109" t="s">
        <v>2265</v>
      </c>
      <c r="H5109" t="str">
        <f>_xlfn.XLOOKUP(Table2[[#This Row],[Unique BarCode]],$N$10:$N$37,$O$10:$O$37)</f>
        <v>IPHONE</v>
      </c>
      <c r="I5109" t="str">
        <f>_xlfn.XLOOKUP(Table2[[#This Row],[Unique BarCode]],$N$10:$N$37,$P$10:$P$37)</f>
        <v>Charger</v>
      </c>
      <c r="J5109" t="s">
        <v>8</v>
      </c>
      <c r="K5109" t="s">
        <v>434</v>
      </c>
      <c r="L5109">
        <v>1</v>
      </c>
    </row>
    <row r="5110" spans="1:12" x14ac:dyDescent="0.2">
      <c r="A5110" s="1" t="d">
        <v>2023-03-17</v>
      </c>
      <c r="B5110" s="45">
        <v>-1</v>
      </c>
      <c r="C5110" t="s">
        <v>74</v>
      </c>
      <c r="D5110" t="str">
        <f>_xlfn.XLOOKUP(Table2[[#This Row],[Patron Group]],$R$10:$R$24,$S$10:$S$24)</f>
        <v>Staff</v>
      </c>
      <c r="E5110" s="1" t="d">
        <v>2023-03-17</v>
      </c>
      <c r="F5110" t="s">
        <v>559</v>
      </c>
      <c r="G5110" t="s">
        <v>2294</v>
      </c>
      <c r="H5110" t="str">
        <f>_xlfn.XLOOKUP(Table2[[#This Row],[Unique BarCode]],$N$10:$N$37,$O$10:$O$37)</f>
        <v>UVGA</v>
      </c>
      <c r="I5110" t="str">
        <f>_xlfn.XLOOKUP(Table2[[#This Row],[Unique BarCode]],$N$10:$N$37,$P$10:$P$37)</f>
        <v>Cable</v>
      </c>
      <c r="J5110" t="s">
        <v>8</v>
      </c>
      <c r="L5110">
        <v>1</v>
      </c>
    </row>
    <row r="5111" spans="1:12" x14ac:dyDescent="0.2">
      <c r="A5111" s="1" t="d">
        <v>2023-03-17</v>
      </c>
      <c r="B5111" s="45">
        <v>-1</v>
      </c>
      <c r="C5111" t="s">
        <v>74</v>
      </c>
      <c r="D5111" t="str">
        <f>_xlfn.XLOOKUP(Table2[[#This Row],[Patron Group]],$R$10:$R$24,$S$10:$S$24)</f>
        <v>Staff</v>
      </c>
      <c r="E5111" s="1" t="d">
        <v>2023-03-17</v>
      </c>
      <c r="F5111" t="s">
        <v>96</v>
      </c>
      <c r="G5111" t="s">
        <v>2272</v>
      </c>
      <c r="H5111" t="str">
        <f>_xlfn.XLOOKUP(Table2[[#This Row],[Unique BarCode]],$N$10:$N$37,$O$10:$O$37)</f>
        <v>WALLADPT</v>
      </c>
      <c r="I5111" t="str">
        <f>_xlfn.XLOOKUP(Table2[[#This Row],[Unique BarCode]],$N$10:$N$37,$P$10:$P$37)</f>
        <v>Charger</v>
      </c>
      <c r="J5111" t="s">
        <v>8</v>
      </c>
      <c r="L5111">
        <v>1</v>
      </c>
    </row>
    <row r="5112" spans="1:12" x14ac:dyDescent="0.2">
      <c r="A5112" s="1" t="d">
        <v>2023-03-17</v>
      </c>
      <c r="B5112" s="45">
        <v>-1</v>
      </c>
      <c r="C5112" t="s">
        <v>74</v>
      </c>
      <c r="D5112" t="str">
        <f>_xlfn.XLOOKUP(Table2[[#This Row],[Patron Group]],$R$10:$R$24,$S$10:$S$24)</f>
        <v>Staff</v>
      </c>
      <c r="E5112" s="1" t="d">
        <v>2023-03-24</v>
      </c>
      <c r="F5112" t="s">
        <v>1307</v>
      </c>
      <c r="G5112" t="s">
        <v>2273</v>
      </c>
      <c r="H5112" t="str">
        <f>_xlfn.XLOOKUP(Table2[[#This Row],[Unique BarCode]],$N$10:$N$37,$O$10:$O$37)</f>
        <v>ChromeBook</v>
      </c>
      <c r="I5112" t="str">
        <f>_xlfn.XLOOKUP(Table2[[#This Row],[Unique BarCode]],$N$10:$N$37,$P$10:$P$37)</f>
        <v>Device</v>
      </c>
      <c r="J5112" t="s">
        <v>13</v>
      </c>
      <c r="K5112" t="s">
        <v>1308</v>
      </c>
      <c r="L5112">
        <v>1</v>
      </c>
    </row>
    <row r="5113" spans="1:12" x14ac:dyDescent="0.2">
      <c r="A5113" s="1" t="d">
        <v>2023-03-17</v>
      </c>
      <c r="B5113" s="45">
        <v>-1</v>
      </c>
      <c r="C5113" t="s">
        <v>77</v>
      </c>
      <c r="D5113" t="str">
        <f>_xlfn.XLOOKUP(Table2[[#This Row],[Patron Group]],$R$10:$R$24,$S$10:$S$24)</f>
        <v>Undergraduate</v>
      </c>
      <c r="E5113" s="1" t="d">
        <v>2023-03-17</v>
      </c>
      <c r="F5113" t="s">
        <v>456</v>
      </c>
      <c r="G5113" t="s">
        <v>2288</v>
      </c>
      <c r="H5113" t="str">
        <f>_xlfn.XLOOKUP(Table2[[#This Row],[Unique BarCode]],$N$10:$N$37,$O$10:$O$37)</f>
        <v>Android Charger</v>
      </c>
      <c r="I5113" t="str">
        <f>_xlfn.XLOOKUP(Table2[[#This Row],[Unique BarCode]],$N$10:$N$37,$P$10:$P$37)</f>
        <v>Charger</v>
      </c>
      <c r="J5113" t="s">
        <v>8</v>
      </c>
      <c r="K5113" t="s">
        <v>457</v>
      </c>
      <c r="L5113">
        <v>1</v>
      </c>
    </row>
    <row r="5114" spans="1:12" x14ac:dyDescent="0.2">
      <c r="A5114" s="1" t="d">
        <v>2023-03-17</v>
      </c>
      <c r="B5114" s="45">
        <v>-1</v>
      </c>
      <c r="C5114" t="s">
        <v>77</v>
      </c>
      <c r="D5114" t="str">
        <f>_xlfn.XLOOKUP(Table2[[#This Row],[Patron Group]],$R$10:$R$24,$S$10:$S$24)</f>
        <v>Undergraduate</v>
      </c>
      <c r="E5114" s="1" t="d">
        <v>2023-03-17</v>
      </c>
      <c r="F5114" t="s">
        <v>940</v>
      </c>
      <c r="G5114" t="s">
        <v>2302</v>
      </c>
      <c r="H5114" t="str">
        <f>_xlfn.XLOOKUP(Table2[[#This Row],[Unique BarCode]],$N$10:$N$37,$O$10:$O$37)</f>
        <v>IPHONE</v>
      </c>
      <c r="I5114" t="str">
        <f>_xlfn.XLOOKUP(Table2[[#This Row],[Unique BarCode]],$N$10:$N$37,$P$10:$P$37)</f>
        <v>Charger</v>
      </c>
      <c r="J5114" t="s">
        <v>49</v>
      </c>
      <c r="K5114" t="s">
        <v>941</v>
      </c>
      <c r="L5114">
        <v>1</v>
      </c>
    </row>
    <row r="5115" spans="1:12" x14ac:dyDescent="0.2">
      <c r="A5115" s="1" t="d">
        <v>2023-03-17</v>
      </c>
      <c r="B5115" s="45">
        <v>-1</v>
      </c>
      <c r="C5115" t="s">
        <v>77</v>
      </c>
      <c r="D5115" t="str">
        <f>_xlfn.XLOOKUP(Table2[[#This Row],[Patron Group]],$R$10:$R$24,$S$10:$S$24)</f>
        <v>Undergraduate</v>
      </c>
      <c r="E5115" s="1" t="d">
        <v>2023-03-17</v>
      </c>
      <c r="F5115" t="s">
        <v>1174</v>
      </c>
      <c r="G5115" t="s">
        <v>2281</v>
      </c>
      <c r="H5115" t="str">
        <f>_xlfn.XLOOKUP(Table2[[#This Row],[Unique BarCode]],$N$10:$N$37,$O$10:$O$37)</f>
        <v>HDMIC</v>
      </c>
      <c r="I5115" t="str">
        <f>_xlfn.XLOOKUP(Table2[[#This Row],[Unique BarCode]],$N$10:$N$37,$P$10:$P$37)</f>
        <v>Cable</v>
      </c>
      <c r="J5115" t="s">
        <v>8</v>
      </c>
      <c r="K5115" t="s">
        <v>1175</v>
      </c>
      <c r="L5115">
        <v>1</v>
      </c>
    </row>
    <row r="5116" spans="1:12" x14ac:dyDescent="0.2">
      <c r="A5116" s="1" t="d">
        <v>2023-03-17</v>
      </c>
      <c r="B5116" s="45">
        <v>-1</v>
      </c>
      <c r="C5116" t="s">
        <v>77</v>
      </c>
      <c r="D5116" t="str">
        <f>_xlfn.XLOOKUP(Table2[[#This Row],[Patron Group]],$R$10:$R$24,$S$10:$S$24)</f>
        <v>Undergraduate</v>
      </c>
      <c r="E5116" s="1" t="d">
        <v>2023-03-17</v>
      </c>
      <c r="F5116" t="s">
        <v>1365</v>
      </c>
      <c r="G5116" t="s">
        <v>2266</v>
      </c>
      <c r="H5116" t="str">
        <f>_xlfn.XLOOKUP(Table2[[#This Row],[Unique BarCode]],$N$10:$N$37,$O$10:$O$37)</f>
        <v>Headphones</v>
      </c>
      <c r="I5116" t="str">
        <f>_xlfn.XLOOKUP(Table2[[#This Row],[Unique BarCode]],$N$10:$N$37,$P$10:$P$37)</f>
        <v>Accessory</v>
      </c>
      <c r="J5116" t="s">
        <v>8</v>
      </c>
      <c r="K5116" t="s">
        <v>1366</v>
      </c>
      <c r="L5116">
        <v>1</v>
      </c>
    </row>
    <row r="5117" spans="1:12" x14ac:dyDescent="0.2">
      <c r="A5117" s="1" t="d">
        <v>2023-03-17</v>
      </c>
      <c r="B5117" s="45">
        <v>-1</v>
      </c>
      <c r="C5117" t="s">
        <v>77</v>
      </c>
      <c r="D5117" t="str">
        <f>_xlfn.XLOOKUP(Table2[[#This Row],[Patron Group]],$R$10:$R$24,$S$10:$S$24)</f>
        <v>Undergraduate</v>
      </c>
      <c r="E5117" s="1" t="d">
        <v>2023-03-17</v>
      </c>
      <c r="F5117" t="s">
        <v>1039</v>
      </c>
      <c r="G5117" t="s">
        <v>2282</v>
      </c>
      <c r="H5117" t="str">
        <f>_xlfn.XLOOKUP(Table2[[#This Row],[Unique BarCode]],$N$10:$N$37,$O$10:$O$37)</f>
        <v>HPUSBC</v>
      </c>
      <c r="I5117" t="str">
        <f>_xlfn.XLOOKUP(Table2[[#This Row],[Unique BarCode]],$N$10:$N$37,$P$10:$P$37)</f>
        <v>Charger</v>
      </c>
      <c r="J5117" t="s">
        <v>49</v>
      </c>
      <c r="K5117" t="s">
        <v>1040</v>
      </c>
      <c r="L5117">
        <v>1</v>
      </c>
    </row>
    <row r="5118" spans="1:12" x14ac:dyDescent="0.2">
      <c r="A5118" s="1" t="d">
        <v>2023-03-17</v>
      </c>
      <c r="B5118" s="45">
        <v>-1</v>
      </c>
      <c r="C5118" t="s">
        <v>77</v>
      </c>
      <c r="D5118" t="str">
        <f>_xlfn.XLOOKUP(Table2[[#This Row],[Patron Group]],$R$10:$R$24,$S$10:$S$24)</f>
        <v>Undergraduate</v>
      </c>
      <c r="E5118" s="1" t="d">
        <v>2023-03-17</v>
      </c>
      <c r="F5118" t="s">
        <v>436</v>
      </c>
      <c r="G5118" t="s">
        <v>2282</v>
      </c>
      <c r="H5118" t="str">
        <f>_xlfn.XLOOKUP(Table2[[#This Row],[Unique BarCode]],$N$10:$N$37,$O$10:$O$37)</f>
        <v>HPUSBC</v>
      </c>
      <c r="I5118" t="str">
        <f>_xlfn.XLOOKUP(Table2[[#This Row],[Unique BarCode]],$N$10:$N$37,$P$10:$P$37)</f>
        <v>Charger</v>
      </c>
      <c r="J5118" t="s">
        <v>49</v>
      </c>
      <c r="K5118" t="s">
        <v>437</v>
      </c>
      <c r="L5118">
        <v>1</v>
      </c>
    </row>
    <row r="5119" spans="1:12" x14ac:dyDescent="0.2">
      <c r="A5119" s="1" t="d">
        <v>2023-03-17</v>
      </c>
      <c r="B5119" s="45">
        <v>-1</v>
      </c>
      <c r="C5119" t="s">
        <v>77</v>
      </c>
      <c r="D5119" t="str">
        <f>_xlfn.XLOOKUP(Table2[[#This Row],[Patron Group]],$R$10:$R$24,$S$10:$S$24)</f>
        <v>Undergraduate</v>
      </c>
      <c r="E5119" s="1" t="d">
        <v>2023-03-17</v>
      </c>
      <c r="F5119" t="s">
        <v>458</v>
      </c>
      <c r="G5119" t="s">
        <v>2282</v>
      </c>
      <c r="H5119" t="str">
        <f>_xlfn.XLOOKUP(Table2[[#This Row],[Unique BarCode]],$N$10:$N$37,$O$10:$O$37)</f>
        <v>HPUSBC</v>
      </c>
      <c r="I5119" t="str">
        <f>_xlfn.XLOOKUP(Table2[[#This Row],[Unique BarCode]],$N$10:$N$37,$P$10:$P$37)</f>
        <v>Charger</v>
      </c>
      <c r="J5119" t="s">
        <v>49</v>
      </c>
      <c r="L5119">
        <v>1</v>
      </c>
    </row>
    <row r="5120" spans="1:12" x14ac:dyDescent="0.2">
      <c r="A5120" s="1" t="d">
        <v>2023-03-17</v>
      </c>
      <c r="B5120" s="45">
        <v>-1</v>
      </c>
      <c r="C5120" t="s">
        <v>77</v>
      </c>
      <c r="D5120" t="str">
        <f>_xlfn.XLOOKUP(Table2[[#This Row],[Patron Group]],$R$10:$R$24,$S$10:$S$24)</f>
        <v>Undergraduate</v>
      </c>
      <c r="E5120" s="1" t="d">
        <v>2023-03-17</v>
      </c>
      <c r="F5120" t="s">
        <v>260</v>
      </c>
      <c r="G5120" t="s">
        <v>2282</v>
      </c>
      <c r="H5120" t="str">
        <f>_xlfn.XLOOKUP(Table2[[#This Row],[Unique BarCode]],$N$10:$N$37,$O$10:$O$37)</f>
        <v>HPUSBC</v>
      </c>
      <c r="I5120" t="str">
        <f>_xlfn.XLOOKUP(Table2[[#This Row],[Unique BarCode]],$N$10:$N$37,$P$10:$P$37)</f>
        <v>Charger</v>
      </c>
      <c r="J5120" t="s">
        <v>49</v>
      </c>
      <c r="L5120">
        <v>1</v>
      </c>
    </row>
    <row r="5121" spans="1:12" x14ac:dyDescent="0.2">
      <c r="A5121" s="1" t="d">
        <v>2023-03-17</v>
      </c>
      <c r="B5121" s="45">
        <v>-1</v>
      </c>
      <c r="C5121" t="s">
        <v>77</v>
      </c>
      <c r="D5121" t="str">
        <f>_xlfn.XLOOKUP(Table2[[#This Row],[Patron Group]],$R$10:$R$24,$S$10:$S$24)</f>
        <v>Undergraduate</v>
      </c>
      <c r="E5121" s="1" t="d">
        <v>2023-03-17</v>
      </c>
      <c r="F5121" t="s">
        <v>1367</v>
      </c>
      <c r="G5121" t="s">
        <v>2282</v>
      </c>
      <c r="H5121" t="str">
        <f>_xlfn.XLOOKUP(Table2[[#This Row],[Unique BarCode]],$N$10:$N$37,$O$10:$O$37)</f>
        <v>HPUSBC</v>
      </c>
      <c r="I5121" t="str">
        <f>_xlfn.XLOOKUP(Table2[[#This Row],[Unique BarCode]],$N$10:$N$37,$P$10:$P$37)</f>
        <v>Charger</v>
      </c>
      <c r="J5121" t="s">
        <v>49</v>
      </c>
      <c r="L5121">
        <v>1</v>
      </c>
    </row>
    <row r="5122" spans="1:12" x14ac:dyDescent="0.2">
      <c r="A5122" s="1" t="d">
        <v>2023-03-17</v>
      </c>
      <c r="B5122" s="45">
        <v>-1</v>
      </c>
      <c r="C5122" t="s">
        <v>77</v>
      </c>
      <c r="D5122" t="str">
        <f>_xlfn.XLOOKUP(Table2[[#This Row],[Patron Group]],$R$10:$R$24,$S$10:$S$24)</f>
        <v>Undergraduate</v>
      </c>
      <c r="E5122" s="1" t="d">
        <v>2023-03-17</v>
      </c>
      <c r="F5122" t="s">
        <v>687</v>
      </c>
      <c r="G5122" t="s">
        <v>2282</v>
      </c>
      <c r="H5122" t="str">
        <f>_xlfn.XLOOKUP(Table2[[#This Row],[Unique BarCode]],$N$10:$N$37,$O$10:$O$37)</f>
        <v>HPUSBC</v>
      </c>
      <c r="I5122" t="str">
        <f>_xlfn.XLOOKUP(Table2[[#This Row],[Unique BarCode]],$N$10:$N$37,$P$10:$P$37)</f>
        <v>Charger</v>
      </c>
      <c r="J5122" t="s">
        <v>49</v>
      </c>
      <c r="L5122">
        <v>1</v>
      </c>
    </row>
    <row r="5123" spans="1:12" x14ac:dyDescent="0.2">
      <c r="A5123" s="1" t="d">
        <v>2023-03-17</v>
      </c>
      <c r="B5123" s="45">
        <v>-1</v>
      </c>
      <c r="C5123" t="s">
        <v>77</v>
      </c>
      <c r="D5123" t="str">
        <f>_xlfn.XLOOKUP(Table2[[#This Row],[Patron Group]],$R$10:$R$24,$S$10:$S$24)</f>
        <v>Undergraduate</v>
      </c>
      <c r="E5123" s="1" t="d">
        <v>2023-03-17</v>
      </c>
      <c r="F5123" t="s">
        <v>942</v>
      </c>
      <c r="G5123" t="s">
        <v>2265</v>
      </c>
      <c r="H5123" t="str">
        <f>_xlfn.XLOOKUP(Table2[[#This Row],[Unique BarCode]],$N$10:$N$37,$O$10:$O$37)</f>
        <v>IPHONE</v>
      </c>
      <c r="I5123" t="str">
        <f>_xlfn.XLOOKUP(Table2[[#This Row],[Unique BarCode]],$N$10:$N$37,$P$10:$P$37)</f>
        <v>Charger</v>
      </c>
      <c r="J5123" t="s">
        <v>68</v>
      </c>
      <c r="K5123" t="s">
        <v>943</v>
      </c>
      <c r="L5123">
        <v>1</v>
      </c>
    </row>
    <row r="5124" spans="1:12" x14ac:dyDescent="0.2">
      <c r="A5124" s="1" t="d">
        <v>2023-03-17</v>
      </c>
      <c r="B5124" s="45">
        <v>-1</v>
      </c>
      <c r="C5124" t="s">
        <v>77</v>
      </c>
      <c r="D5124" t="str">
        <f>_xlfn.XLOOKUP(Table2[[#This Row],[Patron Group]],$R$10:$R$24,$S$10:$S$24)</f>
        <v>Undergraduate</v>
      </c>
      <c r="E5124" s="1" t="d">
        <v>2023-03-17</v>
      </c>
      <c r="F5124" t="s">
        <v>1179</v>
      </c>
      <c r="G5124" t="s">
        <v>2265</v>
      </c>
      <c r="H5124" t="str">
        <f>_xlfn.XLOOKUP(Table2[[#This Row],[Unique BarCode]],$N$10:$N$37,$O$10:$O$37)</f>
        <v>IPHONE</v>
      </c>
      <c r="I5124" t="str">
        <f>_xlfn.XLOOKUP(Table2[[#This Row],[Unique BarCode]],$N$10:$N$37,$P$10:$P$37)</f>
        <v>Charger</v>
      </c>
      <c r="J5124" t="s">
        <v>49</v>
      </c>
      <c r="K5124" t="s">
        <v>1180</v>
      </c>
      <c r="L5124">
        <v>1</v>
      </c>
    </row>
    <row r="5125" spans="1:12" x14ac:dyDescent="0.2">
      <c r="A5125" s="1" t="d">
        <v>2023-03-17</v>
      </c>
      <c r="B5125" s="45">
        <v>-1</v>
      </c>
      <c r="C5125" t="s">
        <v>77</v>
      </c>
      <c r="D5125" t="str">
        <f>_xlfn.XLOOKUP(Table2[[#This Row],[Patron Group]],$R$10:$R$24,$S$10:$S$24)</f>
        <v>Undergraduate</v>
      </c>
      <c r="E5125" s="1" t="d">
        <v>2023-03-17</v>
      </c>
      <c r="F5125" t="s">
        <v>1254</v>
      </c>
      <c r="G5125" t="s">
        <v>2265</v>
      </c>
      <c r="H5125" t="str">
        <f>_xlfn.XLOOKUP(Table2[[#This Row],[Unique BarCode]],$N$10:$N$37,$O$10:$O$37)</f>
        <v>IPHONE</v>
      </c>
      <c r="I5125" t="str">
        <f>_xlfn.XLOOKUP(Table2[[#This Row],[Unique BarCode]],$N$10:$N$37,$P$10:$P$37)</f>
        <v>Charger</v>
      </c>
      <c r="J5125" t="s">
        <v>49</v>
      </c>
      <c r="K5125" t="s">
        <v>1255</v>
      </c>
      <c r="L5125">
        <v>1</v>
      </c>
    </row>
    <row r="5126" spans="1:12" x14ac:dyDescent="0.2">
      <c r="A5126" s="1" t="d">
        <v>2023-03-17</v>
      </c>
      <c r="B5126" s="45">
        <v>-1</v>
      </c>
      <c r="C5126" t="s">
        <v>77</v>
      </c>
      <c r="D5126" t="str">
        <f>_xlfn.XLOOKUP(Table2[[#This Row],[Patron Group]],$R$10:$R$24,$S$10:$S$24)</f>
        <v>Undergraduate</v>
      </c>
      <c r="E5126" s="1" t="d">
        <v>2023-03-17</v>
      </c>
      <c r="F5126" t="s">
        <v>218</v>
      </c>
      <c r="G5126" t="s">
        <v>2265</v>
      </c>
      <c r="H5126" t="str">
        <f>_xlfn.XLOOKUP(Table2[[#This Row],[Unique BarCode]],$N$10:$N$37,$O$10:$O$37)</f>
        <v>IPHONE</v>
      </c>
      <c r="I5126" t="str">
        <f>_xlfn.XLOOKUP(Table2[[#This Row],[Unique BarCode]],$N$10:$N$37,$P$10:$P$37)</f>
        <v>Charger</v>
      </c>
      <c r="J5126" t="s">
        <v>49</v>
      </c>
      <c r="K5126" t="s">
        <v>219</v>
      </c>
      <c r="L5126">
        <v>1</v>
      </c>
    </row>
    <row r="5127" spans="1:12" x14ac:dyDescent="0.2">
      <c r="A5127" s="1" t="d">
        <v>2023-03-17</v>
      </c>
      <c r="B5127" s="45">
        <v>-1</v>
      </c>
      <c r="C5127" t="s">
        <v>77</v>
      </c>
      <c r="D5127" t="str">
        <f>_xlfn.XLOOKUP(Table2[[#This Row],[Patron Group]],$R$10:$R$24,$S$10:$S$24)</f>
        <v>Undergraduate</v>
      </c>
      <c r="E5127" s="1" t="d">
        <v>2023-03-17</v>
      </c>
      <c r="F5127" t="s">
        <v>27</v>
      </c>
      <c r="G5127" t="s">
        <v>2265</v>
      </c>
      <c r="H5127" t="str">
        <f>_xlfn.XLOOKUP(Table2[[#This Row],[Unique BarCode]],$N$10:$N$37,$O$10:$O$37)</f>
        <v>IPHONE</v>
      </c>
      <c r="I5127" t="str">
        <f>_xlfn.XLOOKUP(Table2[[#This Row],[Unique BarCode]],$N$10:$N$37,$P$10:$P$37)</f>
        <v>Charger</v>
      </c>
      <c r="J5127" t="s">
        <v>8</v>
      </c>
      <c r="K5127" t="s">
        <v>28</v>
      </c>
      <c r="L5127">
        <v>1</v>
      </c>
    </row>
    <row r="5128" spans="1:12" x14ac:dyDescent="0.2">
      <c r="A5128" s="1" t="d">
        <v>2023-03-17</v>
      </c>
      <c r="B5128" s="45">
        <v>-1</v>
      </c>
      <c r="C5128" t="s">
        <v>77</v>
      </c>
      <c r="D5128" t="str">
        <f>_xlfn.XLOOKUP(Table2[[#This Row],[Patron Group]],$R$10:$R$24,$S$10:$S$24)</f>
        <v>Undergraduate</v>
      </c>
      <c r="E5128" s="1" t="d">
        <v>2023-03-17</v>
      </c>
      <c r="F5128" t="s">
        <v>1314</v>
      </c>
      <c r="G5128" t="s">
        <v>2265</v>
      </c>
      <c r="H5128" t="str">
        <f>_xlfn.XLOOKUP(Table2[[#This Row],[Unique BarCode]],$N$10:$N$37,$O$10:$O$37)</f>
        <v>IPHONE</v>
      </c>
      <c r="I5128" t="str">
        <f>_xlfn.XLOOKUP(Table2[[#This Row],[Unique BarCode]],$N$10:$N$37,$P$10:$P$37)</f>
        <v>Charger</v>
      </c>
      <c r="J5128" t="s">
        <v>8</v>
      </c>
      <c r="K5128" t="s">
        <v>1315</v>
      </c>
      <c r="L5128">
        <v>1</v>
      </c>
    </row>
    <row r="5129" spans="1:12" x14ac:dyDescent="0.2">
      <c r="A5129" s="1" t="d">
        <v>2023-03-17</v>
      </c>
      <c r="B5129" s="45">
        <v>-1</v>
      </c>
      <c r="C5129" t="s">
        <v>77</v>
      </c>
      <c r="D5129" t="str">
        <f>_xlfn.XLOOKUP(Table2[[#This Row],[Patron Group]],$R$10:$R$24,$S$10:$S$24)</f>
        <v>Undergraduate</v>
      </c>
      <c r="E5129" s="1" t="d">
        <v>2023-03-17</v>
      </c>
      <c r="F5129" t="s">
        <v>84</v>
      </c>
      <c r="G5129" t="s">
        <v>2265</v>
      </c>
      <c r="H5129" t="str">
        <f>_xlfn.XLOOKUP(Table2[[#This Row],[Unique BarCode]],$N$10:$N$37,$O$10:$O$37)</f>
        <v>IPHONE</v>
      </c>
      <c r="I5129" t="str">
        <f>_xlfn.XLOOKUP(Table2[[#This Row],[Unique BarCode]],$N$10:$N$37,$P$10:$P$37)</f>
        <v>Charger</v>
      </c>
      <c r="J5129" t="s">
        <v>8</v>
      </c>
      <c r="K5129" t="s">
        <v>85</v>
      </c>
      <c r="L5129">
        <v>1</v>
      </c>
    </row>
    <row r="5130" spans="1:12" x14ac:dyDescent="0.2">
      <c r="A5130" s="1" t="d">
        <v>2023-03-17</v>
      </c>
      <c r="B5130" s="45">
        <v>-1</v>
      </c>
      <c r="C5130" t="s">
        <v>77</v>
      </c>
      <c r="D5130" t="str">
        <f>_xlfn.XLOOKUP(Table2[[#This Row],[Patron Group]],$R$10:$R$24,$S$10:$S$24)</f>
        <v>Undergraduate</v>
      </c>
      <c r="E5130" s="1" t="d">
        <v>2023-03-17</v>
      </c>
      <c r="F5130" t="s">
        <v>1186</v>
      </c>
      <c r="G5130" t="s">
        <v>2265</v>
      </c>
      <c r="H5130" t="str">
        <f>_xlfn.XLOOKUP(Table2[[#This Row],[Unique BarCode]],$N$10:$N$37,$O$10:$O$37)</f>
        <v>IPHONE</v>
      </c>
      <c r="I5130" t="str">
        <f>_xlfn.XLOOKUP(Table2[[#This Row],[Unique BarCode]],$N$10:$N$37,$P$10:$P$37)</f>
        <v>Charger</v>
      </c>
      <c r="J5130" t="s">
        <v>128</v>
      </c>
      <c r="K5130" t="s">
        <v>1187</v>
      </c>
      <c r="L5130">
        <v>1</v>
      </c>
    </row>
    <row r="5131" spans="1:12" x14ac:dyDescent="0.2">
      <c r="A5131" s="1" t="d">
        <v>2023-03-17</v>
      </c>
      <c r="B5131" s="45">
        <v>-1</v>
      </c>
      <c r="C5131" t="s">
        <v>77</v>
      </c>
      <c r="D5131" t="str">
        <f>_xlfn.XLOOKUP(Table2[[#This Row],[Patron Group]],$R$10:$R$24,$S$10:$S$24)</f>
        <v>Undergraduate</v>
      </c>
      <c r="E5131" s="1" t="d">
        <v>2023-03-17</v>
      </c>
      <c r="F5131" t="s">
        <v>433</v>
      </c>
      <c r="G5131" t="s">
        <v>2265</v>
      </c>
      <c r="H5131" t="str">
        <f>_xlfn.XLOOKUP(Table2[[#This Row],[Unique BarCode]],$N$10:$N$37,$O$10:$O$37)</f>
        <v>IPHONE</v>
      </c>
      <c r="I5131" t="str">
        <f>_xlfn.XLOOKUP(Table2[[#This Row],[Unique BarCode]],$N$10:$N$37,$P$10:$P$37)</f>
        <v>Charger</v>
      </c>
      <c r="J5131" t="s">
        <v>8</v>
      </c>
      <c r="K5131" t="s">
        <v>434</v>
      </c>
      <c r="L5131">
        <v>1</v>
      </c>
    </row>
    <row r="5132" spans="1:12" x14ac:dyDescent="0.2">
      <c r="A5132" s="1" t="d">
        <v>2023-03-17</v>
      </c>
      <c r="B5132" s="45">
        <v>-1</v>
      </c>
      <c r="C5132" t="s">
        <v>77</v>
      </c>
      <c r="D5132" t="str">
        <f>_xlfn.XLOOKUP(Table2[[#This Row],[Patron Group]],$R$10:$R$24,$S$10:$S$24)</f>
        <v>Undergraduate</v>
      </c>
      <c r="E5132" s="1" t="d">
        <v>2023-03-17</v>
      </c>
      <c r="F5132" t="s">
        <v>29</v>
      </c>
      <c r="G5132" t="s">
        <v>2265</v>
      </c>
      <c r="H5132" t="str">
        <f>_xlfn.XLOOKUP(Table2[[#This Row],[Unique BarCode]],$N$10:$N$37,$O$10:$O$37)</f>
        <v>IPHONE</v>
      </c>
      <c r="I5132" t="str">
        <f>_xlfn.XLOOKUP(Table2[[#This Row],[Unique BarCode]],$N$10:$N$37,$P$10:$P$37)</f>
        <v>Charger</v>
      </c>
      <c r="J5132" t="s">
        <v>8</v>
      </c>
      <c r="K5132" t="s">
        <v>30</v>
      </c>
      <c r="L5132">
        <v>1</v>
      </c>
    </row>
    <row r="5133" spans="1:12" x14ac:dyDescent="0.2">
      <c r="A5133" s="1" t="d">
        <v>2023-03-17</v>
      </c>
      <c r="B5133" s="45">
        <v>-1</v>
      </c>
      <c r="C5133" t="s">
        <v>77</v>
      </c>
      <c r="D5133" t="str">
        <f>_xlfn.XLOOKUP(Table2[[#This Row],[Patron Group]],$R$10:$R$24,$S$10:$S$24)</f>
        <v>Undergraduate</v>
      </c>
      <c r="E5133" s="1" t="d">
        <v>2023-03-17</v>
      </c>
      <c r="F5133" t="s">
        <v>220</v>
      </c>
      <c r="G5133" t="s">
        <v>2265</v>
      </c>
      <c r="H5133" t="str">
        <f>_xlfn.XLOOKUP(Table2[[#This Row],[Unique BarCode]],$N$10:$N$37,$O$10:$O$37)</f>
        <v>IPHONE</v>
      </c>
      <c r="I5133" t="str">
        <f>_xlfn.XLOOKUP(Table2[[#This Row],[Unique BarCode]],$N$10:$N$37,$P$10:$P$37)</f>
        <v>Charger</v>
      </c>
      <c r="J5133" t="s">
        <v>13</v>
      </c>
      <c r="K5133" t="s">
        <v>221</v>
      </c>
      <c r="L5133">
        <v>1</v>
      </c>
    </row>
    <row r="5134" spans="1:12" x14ac:dyDescent="0.2">
      <c r="A5134" s="1" t="d">
        <v>2023-03-17</v>
      </c>
      <c r="B5134" s="45">
        <v>-1</v>
      </c>
      <c r="C5134" t="s">
        <v>77</v>
      </c>
      <c r="D5134" t="str">
        <f>_xlfn.XLOOKUP(Table2[[#This Row],[Patron Group]],$R$10:$R$24,$S$10:$S$24)</f>
        <v>Undergraduate</v>
      </c>
      <c r="E5134" s="1" t="d">
        <v>2023-03-17</v>
      </c>
      <c r="F5134" t="s">
        <v>222</v>
      </c>
      <c r="G5134" t="s">
        <v>2265</v>
      </c>
      <c r="H5134" t="str">
        <f>_xlfn.XLOOKUP(Table2[[#This Row],[Unique BarCode]],$N$10:$N$37,$O$10:$O$37)</f>
        <v>IPHONE</v>
      </c>
      <c r="I5134" t="str">
        <f>_xlfn.XLOOKUP(Table2[[#This Row],[Unique BarCode]],$N$10:$N$37,$P$10:$P$37)</f>
        <v>Charger</v>
      </c>
      <c r="J5134" t="s">
        <v>13</v>
      </c>
      <c r="K5134" t="s">
        <v>223</v>
      </c>
      <c r="L5134">
        <v>1</v>
      </c>
    </row>
    <row r="5135" spans="1:12" x14ac:dyDescent="0.2">
      <c r="A5135" s="1" t="d">
        <v>2023-03-17</v>
      </c>
      <c r="B5135" s="45">
        <v>-1</v>
      </c>
      <c r="C5135" t="s">
        <v>77</v>
      </c>
      <c r="D5135" t="str">
        <f>_xlfn.XLOOKUP(Table2[[#This Row],[Patron Group]],$R$10:$R$24,$S$10:$S$24)</f>
        <v>Undergraduate</v>
      </c>
      <c r="E5135" s="1" t="d">
        <v>2023-03-17</v>
      </c>
      <c r="F5135" t="s">
        <v>12</v>
      </c>
      <c r="G5135" t="s">
        <v>2265</v>
      </c>
      <c r="H5135" t="str">
        <f>_xlfn.XLOOKUP(Table2[[#This Row],[Unique BarCode]],$N$10:$N$37,$O$10:$O$37)</f>
        <v>IPHONE</v>
      </c>
      <c r="I5135" t="str">
        <f>_xlfn.XLOOKUP(Table2[[#This Row],[Unique BarCode]],$N$10:$N$37,$P$10:$P$37)</f>
        <v>Charger</v>
      </c>
      <c r="J5135" t="s">
        <v>13</v>
      </c>
      <c r="K5135" t="s">
        <v>14</v>
      </c>
      <c r="L5135">
        <v>1</v>
      </c>
    </row>
    <row r="5136" spans="1:12" x14ac:dyDescent="0.2">
      <c r="A5136" s="1" t="d">
        <v>2023-03-17</v>
      </c>
      <c r="B5136" s="45">
        <v>-1</v>
      </c>
      <c r="C5136" t="s">
        <v>77</v>
      </c>
      <c r="D5136" t="str">
        <f>_xlfn.XLOOKUP(Table2[[#This Row],[Patron Group]],$R$10:$R$24,$S$10:$S$24)</f>
        <v>Undergraduate</v>
      </c>
      <c r="E5136" s="1" t="d">
        <v>2023-03-17</v>
      </c>
      <c r="F5136" t="s">
        <v>1655</v>
      </c>
      <c r="G5136" t="s">
        <v>2265</v>
      </c>
      <c r="H5136" t="str">
        <f>_xlfn.XLOOKUP(Table2[[#This Row],[Unique BarCode]],$N$10:$N$37,$O$10:$O$37)</f>
        <v>IPHONE</v>
      </c>
      <c r="I5136" t="str">
        <f>_xlfn.XLOOKUP(Table2[[#This Row],[Unique BarCode]],$N$10:$N$37,$P$10:$P$37)</f>
        <v>Charger</v>
      </c>
      <c r="J5136" t="s">
        <v>128</v>
      </c>
      <c r="L5136">
        <v>1</v>
      </c>
    </row>
    <row r="5137" spans="1:12" x14ac:dyDescent="0.2">
      <c r="A5137" s="1" t="d">
        <v>2023-03-17</v>
      </c>
      <c r="B5137" s="45">
        <v>-1</v>
      </c>
      <c r="C5137" t="s">
        <v>77</v>
      </c>
      <c r="D5137" t="str">
        <f>_xlfn.XLOOKUP(Table2[[#This Row],[Patron Group]],$R$10:$R$24,$S$10:$S$24)</f>
        <v>Undergraduate</v>
      </c>
      <c r="E5137" s="1" t="d">
        <v>2023-03-17</v>
      </c>
      <c r="F5137" t="s">
        <v>33</v>
      </c>
      <c r="G5137" t="s">
        <v>2268</v>
      </c>
      <c r="H5137" t="str">
        <f>_xlfn.XLOOKUP(Table2[[#This Row],[Unique BarCode]],$N$10:$N$37,$O$10:$O$37)</f>
        <v>MACCHRG</v>
      </c>
      <c r="I5137" t="str">
        <f>_xlfn.XLOOKUP(Table2[[#This Row],[Unique BarCode]],$N$10:$N$37,$P$10:$P$37)</f>
        <v>Charger</v>
      </c>
      <c r="J5137" t="s">
        <v>8</v>
      </c>
      <c r="K5137" t="s">
        <v>34</v>
      </c>
      <c r="L5137">
        <v>1</v>
      </c>
    </row>
    <row r="5138" spans="1:12" x14ac:dyDescent="0.2">
      <c r="A5138" s="1" t="d">
        <v>2023-03-17</v>
      </c>
      <c r="B5138" s="45">
        <v>-1</v>
      </c>
      <c r="C5138" t="s">
        <v>77</v>
      </c>
      <c r="D5138" t="str">
        <f>_xlfn.XLOOKUP(Table2[[#This Row],[Patron Group]],$R$10:$R$24,$S$10:$S$24)</f>
        <v>Undergraduate</v>
      </c>
      <c r="E5138" s="1" t="d">
        <v>2023-03-17</v>
      </c>
      <c r="F5138" t="s">
        <v>465</v>
      </c>
      <c r="G5138" t="s">
        <v>2268</v>
      </c>
      <c r="H5138" t="str">
        <f>_xlfn.XLOOKUP(Table2[[#This Row],[Unique BarCode]],$N$10:$N$37,$O$10:$O$37)</f>
        <v>MACCHRG</v>
      </c>
      <c r="I5138" t="str">
        <f>_xlfn.XLOOKUP(Table2[[#This Row],[Unique BarCode]],$N$10:$N$37,$P$10:$P$37)</f>
        <v>Charger</v>
      </c>
      <c r="J5138" t="s">
        <v>8</v>
      </c>
      <c r="K5138" t="s">
        <v>466</v>
      </c>
      <c r="L5138">
        <v>1</v>
      </c>
    </row>
    <row r="5139" spans="1:12" x14ac:dyDescent="0.2">
      <c r="A5139" s="1" t="d">
        <v>2023-03-17</v>
      </c>
      <c r="B5139" s="45">
        <v>-1</v>
      </c>
      <c r="C5139" t="s">
        <v>77</v>
      </c>
      <c r="D5139" t="str">
        <f>_xlfn.XLOOKUP(Table2[[#This Row],[Patron Group]],$R$10:$R$24,$S$10:$S$24)</f>
        <v>Undergraduate</v>
      </c>
      <c r="E5139" s="1" t="d">
        <v>2023-03-17</v>
      </c>
      <c r="F5139" t="s">
        <v>1631</v>
      </c>
      <c r="G5139" t="s">
        <v>2296</v>
      </c>
      <c r="H5139" t="str">
        <f>_xlfn.XLOOKUP(Table2[[#This Row],[Unique BarCode]],$N$10:$N$37,$O$10:$O$37)</f>
        <v>MACUSBC</v>
      </c>
      <c r="I5139" t="str">
        <f>_xlfn.XLOOKUP(Table2[[#This Row],[Unique BarCode]],$N$10:$N$37,$P$10:$P$37)</f>
        <v>Charger</v>
      </c>
      <c r="J5139" t="s">
        <v>8</v>
      </c>
      <c r="K5139" t="s">
        <v>277</v>
      </c>
      <c r="L5139">
        <v>1</v>
      </c>
    </row>
    <row r="5140" spans="1:12" x14ac:dyDescent="0.2">
      <c r="A5140" s="1" t="d">
        <v>2023-03-17</v>
      </c>
      <c r="B5140" s="45">
        <v>-1</v>
      </c>
      <c r="C5140" t="s">
        <v>77</v>
      </c>
      <c r="D5140" t="str">
        <f>_xlfn.XLOOKUP(Table2[[#This Row],[Patron Group]],$R$10:$R$24,$S$10:$S$24)</f>
        <v>Undergraduate</v>
      </c>
      <c r="E5140" s="1" t="d">
        <v>2023-03-17</v>
      </c>
      <c r="F5140" t="s">
        <v>1750</v>
      </c>
      <c r="G5140" t="s">
        <v>2296</v>
      </c>
      <c r="H5140" t="str">
        <f>_xlfn.XLOOKUP(Table2[[#This Row],[Unique BarCode]],$N$10:$N$37,$O$10:$O$37)</f>
        <v>MACUSBC</v>
      </c>
      <c r="I5140" t="str">
        <f>_xlfn.XLOOKUP(Table2[[#This Row],[Unique BarCode]],$N$10:$N$37,$P$10:$P$37)</f>
        <v>Charger</v>
      </c>
      <c r="J5140" t="s">
        <v>128</v>
      </c>
      <c r="K5140" t="s">
        <v>439</v>
      </c>
      <c r="L5140">
        <v>1</v>
      </c>
    </row>
    <row r="5141" spans="1:12" x14ac:dyDescent="0.2">
      <c r="A5141" s="1" t="d">
        <v>2023-03-17</v>
      </c>
      <c r="B5141" s="45">
        <v>-1</v>
      </c>
      <c r="C5141" t="s">
        <v>77</v>
      </c>
      <c r="D5141" t="str">
        <f>_xlfn.XLOOKUP(Table2[[#This Row],[Patron Group]],$R$10:$R$24,$S$10:$S$24)</f>
        <v>Undergraduate</v>
      </c>
      <c r="E5141" s="1" t="d">
        <v>2023-03-17</v>
      </c>
      <c r="F5141" t="s">
        <v>2107</v>
      </c>
      <c r="G5141" t="s">
        <v>2296</v>
      </c>
      <c r="H5141" t="str">
        <f>_xlfn.XLOOKUP(Table2[[#This Row],[Unique BarCode]],$N$10:$N$37,$O$10:$O$37)</f>
        <v>MACUSBC</v>
      </c>
      <c r="I5141" t="str">
        <f>_xlfn.XLOOKUP(Table2[[#This Row],[Unique BarCode]],$N$10:$N$37,$P$10:$P$37)</f>
        <v>Charger</v>
      </c>
      <c r="J5141" t="s">
        <v>128</v>
      </c>
      <c r="K5141" t="s">
        <v>474</v>
      </c>
      <c r="L5141">
        <v>1</v>
      </c>
    </row>
    <row r="5142" spans="1:12" x14ac:dyDescent="0.2">
      <c r="A5142" s="1" t="d">
        <v>2023-03-17</v>
      </c>
      <c r="B5142" s="45">
        <v>-1</v>
      </c>
      <c r="C5142" t="s">
        <v>77</v>
      </c>
      <c r="D5142" t="str">
        <f>_xlfn.XLOOKUP(Table2[[#This Row],[Patron Group]],$R$10:$R$24,$S$10:$S$24)</f>
        <v>Undergraduate</v>
      </c>
      <c r="E5142" s="1" t="d">
        <v>2023-03-17</v>
      </c>
      <c r="F5142" t="s">
        <v>1871</v>
      </c>
      <c r="G5142" t="s">
        <v>2296</v>
      </c>
      <c r="H5142" t="str">
        <f>_xlfn.XLOOKUP(Table2[[#This Row],[Unique BarCode]],$N$10:$N$37,$O$10:$O$37)</f>
        <v>MACUSBC</v>
      </c>
      <c r="I5142" t="str">
        <f>_xlfn.XLOOKUP(Table2[[#This Row],[Unique BarCode]],$N$10:$N$37,$P$10:$P$37)</f>
        <v>Charger</v>
      </c>
      <c r="J5142" t="s">
        <v>128</v>
      </c>
      <c r="K5142" t="s">
        <v>476</v>
      </c>
      <c r="L5142">
        <v>1</v>
      </c>
    </row>
    <row r="5143" spans="1:12" x14ac:dyDescent="0.2">
      <c r="A5143" s="1" t="d">
        <v>2023-03-17</v>
      </c>
      <c r="B5143" s="45">
        <v>-1</v>
      </c>
      <c r="C5143" t="s">
        <v>77</v>
      </c>
      <c r="D5143" t="str">
        <f>_xlfn.XLOOKUP(Table2[[#This Row],[Patron Group]],$R$10:$R$24,$S$10:$S$24)</f>
        <v>Undergraduate</v>
      </c>
      <c r="E5143" s="1" t="d">
        <v>2023-03-17</v>
      </c>
      <c r="F5143" t="s">
        <v>1634</v>
      </c>
      <c r="G5143" t="s">
        <v>2296</v>
      </c>
      <c r="H5143" t="str">
        <f>_xlfn.XLOOKUP(Table2[[#This Row],[Unique BarCode]],$N$10:$N$37,$O$10:$O$37)</f>
        <v>MACUSBC</v>
      </c>
      <c r="I5143" t="str">
        <f>_xlfn.XLOOKUP(Table2[[#This Row],[Unique BarCode]],$N$10:$N$37,$P$10:$P$37)</f>
        <v>Charger</v>
      </c>
      <c r="J5143" t="s">
        <v>8</v>
      </c>
      <c r="K5143" t="s">
        <v>38</v>
      </c>
      <c r="L5143">
        <v>1</v>
      </c>
    </row>
    <row r="5144" spans="1:12" x14ac:dyDescent="0.2">
      <c r="A5144" s="1" t="d">
        <v>2023-03-17</v>
      </c>
      <c r="B5144" s="45">
        <v>-1</v>
      </c>
      <c r="C5144" t="s">
        <v>77</v>
      </c>
      <c r="D5144" t="str">
        <f>_xlfn.XLOOKUP(Table2[[#This Row],[Patron Group]],$R$10:$R$24,$S$10:$S$24)</f>
        <v>Undergraduate</v>
      </c>
      <c r="E5144" s="1" t="d">
        <v>2023-03-17</v>
      </c>
      <c r="F5144" t="s">
        <v>1652</v>
      </c>
      <c r="G5144" t="s">
        <v>2296</v>
      </c>
      <c r="H5144" t="str">
        <f>_xlfn.XLOOKUP(Table2[[#This Row],[Unique BarCode]],$N$10:$N$37,$O$10:$O$37)</f>
        <v>MACUSBC</v>
      </c>
      <c r="I5144" t="str">
        <f>_xlfn.XLOOKUP(Table2[[#This Row],[Unique BarCode]],$N$10:$N$37,$P$10:$P$37)</f>
        <v>Charger</v>
      </c>
      <c r="J5144" t="s">
        <v>8</v>
      </c>
      <c r="K5144" t="s">
        <v>40</v>
      </c>
      <c r="L5144">
        <v>1</v>
      </c>
    </row>
    <row r="5145" spans="1:12" x14ac:dyDescent="0.2">
      <c r="A5145" s="1" t="d">
        <v>2023-03-17</v>
      </c>
      <c r="B5145" s="45">
        <v>-1</v>
      </c>
      <c r="C5145" t="s">
        <v>77</v>
      </c>
      <c r="D5145" t="str">
        <f>_xlfn.XLOOKUP(Table2[[#This Row],[Patron Group]],$R$10:$R$24,$S$10:$S$24)</f>
        <v>Undergraduate</v>
      </c>
      <c r="E5145" s="1" t="d">
        <v>2023-03-17</v>
      </c>
      <c r="F5145" t="s">
        <v>1835</v>
      </c>
      <c r="G5145" t="s">
        <v>2296</v>
      </c>
      <c r="H5145" t="str">
        <f>_xlfn.XLOOKUP(Table2[[#This Row],[Unique BarCode]],$N$10:$N$37,$O$10:$O$37)</f>
        <v>MACUSBC</v>
      </c>
      <c r="I5145" t="str">
        <f>_xlfn.XLOOKUP(Table2[[#This Row],[Unique BarCode]],$N$10:$N$37,$P$10:$P$37)</f>
        <v>Charger</v>
      </c>
      <c r="J5145" t="s">
        <v>8</v>
      </c>
      <c r="L5145">
        <v>1</v>
      </c>
    </row>
    <row r="5146" spans="1:12" x14ac:dyDescent="0.2">
      <c r="A5146" s="1" t="d">
        <v>2023-03-17</v>
      </c>
      <c r="B5146" s="45">
        <v>-1</v>
      </c>
      <c r="C5146" t="s">
        <v>77</v>
      </c>
      <c r="D5146" t="str">
        <f>_xlfn.XLOOKUP(Table2[[#This Row],[Patron Group]],$R$10:$R$24,$S$10:$S$24)</f>
        <v>Undergraduate</v>
      </c>
      <c r="E5146" s="1" t="d">
        <v>2023-03-17</v>
      </c>
      <c r="F5146" t="s">
        <v>845</v>
      </c>
      <c r="G5146" t="s">
        <v>2271</v>
      </c>
      <c r="H5146" t="str">
        <f>_xlfn.XLOOKUP(Table2[[#This Row],[Unique BarCode]],$N$10:$N$37,$O$10:$O$37)</f>
        <v>OMNI</v>
      </c>
      <c r="I5146" t="str">
        <f>_xlfn.XLOOKUP(Table2[[#This Row],[Unique BarCode]],$N$10:$N$37,$P$10:$P$37)</f>
        <v>Charger</v>
      </c>
      <c r="J5146" t="s">
        <v>49</v>
      </c>
      <c r="K5146" t="s">
        <v>846</v>
      </c>
      <c r="L5146">
        <v>1</v>
      </c>
    </row>
    <row r="5147" spans="1:12" x14ac:dyDescent="0.2">
      <c r="A5147" s="1" t="d">
        <v>2023-03-17</v>
      </c>
      <c r="B5147" s="45">
        <v>-1</v>
      </c>
      <c r="C5147" t="s">
        <v>77</v>
      </c>
      <c r="D5147" t="str">
        <f>_xlfn.XLOOKUP(Table2[[#This Row],[Patron Group]],$R$10:$R$24,$S$10:$S$24)</f>
        <v>Undergraduate</v>
      </c>
      <c r="E5147" s="1" t="d">
        <v>2023-03-17</v>
      </c>
      <c r="F5147" t="s">
        <v>1780</v>
      </c>
      <c r="G5147" t="s">
        <v>2271</v>
      </c>
      <c r="H5147" t="str">
        <f>_xlfn.XLOOKUP(Table2[[#This Row],[Unique BarCode]],$N$10:$N$37,$O$10:$O$37)</f>
        <v>OMNI</v>
      </c>
      <c r="I5147" t="str">
        <f>_xlfn.XLOOKUP(Table2[[#This Row],[Unique BarCode]],$N$10:$N$37,$P$10:$P$37)</f>
        <v>Charger</v>
      </c>
      <c r="J5147" t="s">
        <v>49</v>
      </c>
      <c r="K5147" t="s">
        <v>1781</v>
      </c>
      <c r="L5147">
        <v>1</v>
      </c>
    </row>
    <row r="5148" spans="1:12" x14ac:dyDescent="0.2">
      <c r="A5148" s="1" t="d">
        <v>2023-03-17</v>
      </c>
      <c r="B5148" s="45">
        <v>-1</v>
      </c>
      <c r="C5148" t="s">
        <v>77</v>
      </c>
      <c r="D5148" t="str">
        <f>_xlfn.XLOOKUP(Table2[[#This Row],[Patron Group]],$R$10:$R$24,$S$10:$S$24)</f>
        <v>Undergraduate</v>
      </c>
      <c r="E5148" s="1" t="d">
        <v>2023-03-17</v>
      </c>
      <c r="F5148" t="s">
        <v>1417</v>
      </c>
      <c r="G5148" t="s">
        <v>2271</v>
      </c>
      <c r="H5148" t="str">
        <f>_xlfn.XLOOKUP(Table2[[#This Row],[Unique BarCode]],$N$10:$N$37,$O$10:$O$37)</f>
        <v>OMNI</v>
      </c>
      <c r="I5148" t="str">
        <f>_xlfn.XLOOKUP(Table2[[#This Row],[Unique BarCode]],$N$10:$N$37,$P$10:$P$37)</f>
        <v>Charger</v>
      </c>
      <c r="J5148" t="s">
        <v>49</v>
      </c>
      <c r="K5148" t="s">
        <v>1418</v>
      </c>
      <c r="L5148">
        <v>1</v>
      </c>
    </row>
    <row r="5149" spans="1:12" x14ac:dyDescent="0.2">
      <c r="A5149" s="1" t="d">
        <v>2023-03-17</v>
      </c>
      <c r="B5149" s="45">
        <v>-1</v>
      </c>
      <c r="C5149" t="s">
        <v>77</v>
      </c>
      <c r="D5149" t="str">
        <f>_xlfn.XLOOKUP(Table2[[#This Row],[Patron Group]],$R$10:$R$24,$S$10:$S$24)</f>
        <v>Undergraduate</v>
      </c>
      <c r="E5149" s="1" t="d">
        <v>2023-03-17</v>
      </c>
      <c r="F5149" t="s">
        <v>829</v>
      </c>
      <c r="G5149" t="s">
        <v>2271</v>
      </c>
      <c r="H5149" t="str">
        <f>_xlfn.XLOOKUP(Table2[[#This Row],[Unique BarCode]],$N$10:$N$37,$O$10:$O$37)</f>
        <v>OMNI</v>
      </c>
      <c r="I5149" t="str">
        <f>_xlfn.XLOOKUP(Table2[[#This Row],[Unique BarCode]],$N$10:$N$37,$P$10:$P$37)</f>
        <v>Charger</v>
      </c>
      <c r="J5149" t="s">
        <v>68</v>
      </c>
      <c r="K5149" t="s">
        <v>830</v>
      </c>
      <c r="L5149">
        <v>1</v>
      </c>
    </row>
    <row r="5150" spans="1:12" x14ac:dyDescent="0.2">
      <c r="A5150" s="1" t="d">
        <v>2023-03-17</v>
      </c>
      <c r="B5150" s="45">
        <v>-1</v>
      </c>
      <c r="C5150" t="s">
        <v>77</v>
      </c>
      <c r="D5150" t="str">
        <f>_xlfn.XLOOKUP(Table2[[#This Row],[Patron Group]],$R$10:$R$24,$S$10:$S$24)</f>
        <v>Undergraduate</v>
      </c>
      <c r="E5150" s="1" t="d">
        <v>2023-03-17</v>
      </c>
      <c r="F5150" t="s">
        <v>2160</v>
      </c>
      <c r="G5150" t="s">
        <v>2271</v>
      </c>
      <c r="H5150" t="str">
        <f>_xlfn.XLOOKUP(Table2[[#This Row],[Unique BarCode]],$N$10:$N$37,$O$10:$O$37)</f>
        <v>OMNI</v>
      </c>
      <c r="I5150" t="str">
        <f>_xlfn.XLOOKUP(Table2[[#This Row],[Unique BarCode]],$N$10:$N$37,$P$10:$P$37)</f>
        <v>Charger</v>
      </c>
      <c r="J5150" t="s">
        <v>8</v>
      </c>
      <c r="L5150">
        <v>1</v>
      </c>
    </row>
    <row r="5151" spans="1:12" x14ac:dyDescent="0.2">
      <c r="A5151" s="1" t="d">
        <v>2023-03-17</v>
      </c>
      <c r="B5151" s="45">
        <v>-1</v>
      </c>
      <c r="C5151" t="s">
        <v>77</v>
      </c>
      <c r="D5151" t="str">
        <f>_xlfn.XLOOKUP(Table2[[#This Row],[Patron Group]],$R$10:$R$24,$S$10:$S$24)</f>
        <v>Undergraduate</v>
      </c>
      <c r="E5151" s="1" t="d">
        <v>2023-03-17</v>
      </c>
      <c r="F5151" t="s">
        <v>556</v>
      </c>
      <c r="G5151" t="s">
        <v>2285</v>
      </c>
      <c r="H5151" t="str">
        <f>_xlfn.XLOOKUP(Table2[[#This Row],[Unique BarCode]],$N$10:$N$37,$O$10:$O$37)</f>
        <v>UHDMI</v>
      </c>
      <c r="I5151" t="str">
        <f>_xlfn.XLOOKUP(Table2[[#This Row],[Unique BarCode]],$N$10:$N$37,$P$10:$P$37)</f>
        <v>Cable</v>
      </c>
      <c r="J5151" t="s">
        <v>8</v>
      </c>
      <c r="L5151">
        <v>1</v>
      </c>
    </row>
    <row r="5152" spans="1:12" x14ac:dyDescent="0.2">
      <c r="A5152" s="1" t="d">
        <v>2023-03-17</v>
      </c>
      <c r="B5152" s="45">
        <v>-1</v>
      </c>
      <c r="C5152" t="s">
        <v>77</v>
      </c>
      <c r="D5152" t="str">
        <f>_xlfn.XLOOKUP(Table2[[#This Row],[Patron Group]],$R$10:$R$24,$S$10:$S$24)</f>
        <v>Undergraduate</v>
      </c>
      <c r="E5152" s="1" t="d">
        <v>2023-03-17</v>
      </c>
      <c r="F5152" t="s">
        <v>559</v>
      </c>
      <c r="G5152" t="s">
        <v>2294</v>
      </c>
      <c r="H5152" t="str">
        <f>_xlfn.XLOOKUP(Table2[[#This Row],[Unique BarCode]],$N$10:$N$37,$O$10:$O$37)</f>
        <v>UVGA</v>
      </c>
      <c r="I5152" t="str">
        <f>_xlfn.XLOOKUP(Table2[[#This Row],[Unique BarCode]],$N$10:$N$37,$P$10:$P$37)</f>
        <v>Cable</v>
      </c>
      <c r="J5152" t="s">
        <v>8</v>
      </c>
      <c r="L5152">
        <v>1</v>
      </c>
    </row>
    <row r="5153" spans="1:12" x14ac:dyDescent="0.2">
      <c r="A5153" s="1" t="d">
        <v>2023-03-17</v>
      </c>
      <c r="B5153" s="45">
        <v>-1</v>
      </c>
      <c r="C5153" t="s">
        <v>77</v>
      </c>
      <c r="D5153" t="str">
        <f>_xlfn.XLOOKUP(Table2[[#This Row],[Patron Group]],$R$10:$R$24,$S$10:$S$24)</f>
        <v>Undergraduate</v>
      </c>
      <c r="E5153" s="1" t="d">
        <v>2023-03-17</v>
      </c>
      <c r="F5153" t="s">
        <v>272</v>
      </c>
      <c r="G5153" t="s">
        <v>2272</v>
      </c>
      <c r="H5153" t="str">
        <f>_xlfn.XLOOKUP(Table2[[#This Row],[Unique BarCode]],$N$10:$N$37,$O$10:$O$37)</f>
        <v>WALLADPT</v>
      </c>
      <c r="I5153" t="str">
        <f>_xlfn.XLOOKUP(Table2[[#This Row],[Unique BarCode]],$N$10:$N$37,$P$10:$P$37)</f>
        <v>Charger</v>
      </c>
      <c r="J5153" t="s">
        <v>49</v>
      </c>
      <c r="K5153" t="s">
        <v>273</v>
      </c>
      <c r="L5153">
        <v>1</v>
      </c>
    </row>
    <row r="5154" spans="1:12" x14ac:dyDescent="0.2">
      <c r="A5154" s="1" t="d">
        <v>2023-03-17</v>
      </c>
      <c r="B5154" s="45">
        <v>-1</v>
      </c>
      <c r="C5154" t="s">
        <v>77</v>
      </c>
      <c r="D5154" t="str">
        <f>_xlfn.XLOOKUP(Table2[[#This Row],[Patron Group]],$R$10:$R$24,$S$10:$S$24)</f>
        <v>Undergraduate</v>
      </c>
      <c r="E5154" s="1" t="d">
        <v>2023-03-17</v>
      </c>
      <c r="F5154" t="s">
        <v>1184</v>
      </c>
      <c r="G5154" t="s">
        <v>2272</v>
      </c>
      <c r="H5154" t="str">
        <f>_xlfn.XLOOKUP(Table2[[#This Row],[Unique BarCode]],$N$10:$N$37,$O$10:$O$37)</f>
        <v>WALLADPT</v>
      </c>
      <c r="I5154" t="str">
        <f>_xlfn.XLOOKUP(Table2[[#This Row],[Unique BarCode]],$N$10:$N$37,$P$10:$P$37)</f>
        <v>Charger</v>
      </c>
      <c r="J5154" t="s">
        <v>49</v>
      </c>
      <c r="K5154" t="s">
        <v>1185</v>
      </c>
      <c r="L5154">
        <v>1</v>
      </c>
    </row>
    <row r="5155" spans="1:12" x14ac:dyDescent="0.2">
      <c r="A5155" s="1" t="d">
        <v>2023-03-17</v>
      </c>
      <c r="B5155" s="45">
        <v>-1</v>
      </c>
      <c r="C5155" t="s">
        <v>77</v>
      </c>
      <c r="D5155" t="str">
        <f>_xlfn.XLOOKUP(Table2[[#This Row],[Patron Group]],$R$10:$R$24,$S$10:$S$24)</f>
        <v>Undergraduate</v>
      </c>
      <c r="E5155" s="1" t="d">
        <v>2023-03-17</v>
      </c>
      <c r="F5155" t="s">
        <v>1263</v>
      </c>
      <c r="G5155" t="s">
        <v>2272</v>
      </c>
      <c r="H5155" t="str">
        <f>_xlfn.XLOOKUP(Table2[[#This Row],[Unique BarCode]],$N$10:$N$37,$O$10:$O$37)</f>
        <v>WALLADPT</v>
      </c>
      <c r="I5155" t="str">
        <f>_xlfn.XLOOKUP(Table2[[#This Row],[Unique BarCode]],$N$10:$N$37,$P$10:$P$37)</f>
        <v>Charger</v>
      </c>
      <c r="J5155" t="s">
        <v>49</v>
      </c>
      <c r="K5155" t="s">
        <v>1264</v>
      </c>
      <c r="L5155">
        <v>1</v>
      </c>
    </row>
    <row r="5156" spans="1:12" x14ac:dyDescent="0.2">
      <c r="A5156" s="1" t="d">
        <v>2023-03-17</v>
      </c>
      <c r="B5156" s="45">
        <v>-1</v>
      </c>
      <c r="C5156" t="s">
        <v>77</v>
      </c>
      <c r="D5156" t="str">
        <f>_xlfn.XLOOKUP(Table2[[#This Row],[Patron Group]],$R$10:$R$24,$S$10:$S$24)</f>
        <v>Undergraduate</v>
      </c>
      <c r="E5156" s="1" t="d">
        <v>2023-03-17</v>
      </c>
      <c r="F5156" t="s">
        <v>45</v>
      </c>
      <c r="G5156" t="s">
        <v>2272</v>
      </c>
      <c r="H5156" t="str">
        <f>_xlfn.XLOOKUP(Table2[[#This Row],[Unique BarCode]],$N$10:$N$37,$O$10:$O$37)</f>
        <v>WALLADPT</v>
      </c>
      <c r="I5156" t="str">
        <f>_xlfn.XLOOKUP(Table2[[#This Row],[Unique BarCode]],$N$10:$N$37,$P$10:$P$37)</f>
        <v>Charger</v>
      </c>
      <c r="J5156" t="s">
        <v>13</v>
      </c>
      <c r="K5156" t="s">
        <v>46</v>
      </c>
      <c r="L5156">
        <v>1</v>
      </c>
    </row>
    <row r="5157" spans="1:12" x14ac:dyDescent="0.2">
      <c r="A5157" s="1" t="d">
        <v>2023-03-17</v>
      </c>
      <c r="B5157" s="45">
        <v>-1</v>
      </c>
      <c r="C5157" t="s">
        <v>77</v>
      </c>
      <c r="D5157" t="str">
        <f>_xlfn.XLOOKUP(Table2[[#This Row],[Patron Group]],$R$10:$R$24,$S$10:$S$24)</f>
        <v>Undergraduate</v>
      </c>
      <c r="E5157" s="1" t="d">
        <v>2023-03-17</v>
      </c>
      <c r="F5157" t="s">
        <v>919</v>
      </c>
      <c r="G5157" t="s">
        <v>2272</v>
      </c>
      <c r="H5157" t="str">
        <f>_xlfn.XLOOKUP(Table2[[#This Row],[Unique BarCode]],$N$10:$N$37,$O$10:$O$37)</f>
        <v>WALLADPT</v>
      </c>
      <c r="I5157" t="str">
        <f>_xlfn.XLOOKUP(Table2[[#This Row],[Unique BarCode]],$N$10:$N$37,$P$10:$P$37)</f>
        <v>Charger</v>
      </c>
      <c r="J5157" t="s">
        <v>13</v>
      </c>
      <c r="K5157" t="s">
        <v>920</v>
      </c>
      <c r="L5157">
        <v>1</v>
      </c>
    </row>
    <row r="5158" spans="1:12" x14ac:dyDescent="0.2">
      <c r="A5158" s="1" t="d">
        <v>2023-03-17</v>
      </c>
      <c r="B5158" s="45">
        <v>-1</v>
      </c>
      <c r="C5158" t="s">
        <v>77</v>
      </c>
      <c r="D5158" t="str">
        <f>_xlfn.XLOOKUP(Table2[[#This Row],[Patron Group]],$R$10:$R$24,$S$10:$S$24)</f>
        <v>Undergraduate</v>
      </c>
      <c r="E5158" s="1" t="d">
        <v>2023-03-17</v>
      </c>
      <c r="F5158" t="s">
        <v>1442</v>
      </c>
      <c r="G5158" t="s">
        <v>2272</v>
      </c>
      <c r="H5158" t="str">
        <f>_xlfn.XLOOKUP(Table2[[#This Row],[Unique BarCode]],$N$10:$N$37,$O$10:$O$37)</f>
        <v>WALLADPT</v>
      </c>
      <c r="I5158" t="str">
        <f>_xlfn.XLOOKUP(Table2[[#This Row],[Unique BarCode]],$N$10:$N$37,$P$10:$P$37)</f>
        <v>Charger</v>
      </c>
      <c r="J5158" t="s">
        <v>13</v>
      </c>
      <c r="K5158" t="s">
        <v>1443</v>
      </c>
      <c r="L5158">
        <v>1</v>
      </c>
    </row>
    <row r="5159" spans="1:12" x14ac:dyDescent="0.2">
      <c r="A5159" s="1" t="d">
        <v>2023-03-17</v>
      </c>
      <c r="B5159" s="45">
        <v>-1</v>
      </c>
      <c r="C5159" t="s">
        <v>77</v>
      </c>
      <c r="D5159" t="str">
        <f>_xlfn.XLOOKUP(Table2[[#This Row],[Patron Group]],$R$10:$R$24,$S$10:$S$24)</f>
        <v>Undergraduate</v>
      </c>
      <c r="E5159" s="1" t="d">
        <v>2023-03-17</v>
      </c>
      <c r="F5159" t="s">
        <v>2146</v>
      </c>
      <c r="G5159" t="s">
        <v>2272</v>
      </c>
      <c r="H5159" t="str">
        <f>_xlfn.XLOOKUP(Table2[[#This Row],[Unique BarCode]],$N$10:$N$37,$O$10:$O$37)</f>
        <v>WALLADPT</v>
      </c>
      <c r="I5159" t="str">
        <f>_xlfn.XLOOKUP(Table2[[#This Row],[Unique BarCode]],$N$10:$N$37,$P$10:$P$37)</f>
        <v>Charger</v>
      </c>
      <c r="J5159" t="s">
        <v>8</v>
      </c>
      <c r="L5159">
        <v>1</v>
      </c>
    </row>
    <row r="5160" spans="1:12" x14ac:dyDescent="0.2">
      <c r="A5160" s="1" t="d">
        <v>2023-03-17</v>
      </c>
      <c r="B5160" s="45">
        <v>-1</v>
      </c>
      <c r="C5160" t="s">
        <v>77</v>
      </c>
      <c r="D5160" t="str">
        <f>_xlfn.XLOOKUP(Table2[[#This Row],[Patron Group]],$R$10:$R$24,$S$10:$S$24)</f>
        <v>Undergraduate</v>
      </c>
      <c r="E5160" s="1" t="d">
        <v>2023-03-17</v>
      </c>
      <c r="F5160" t="s">
        <v>855</v>
      </c>
      <c r="G5160" t="s">
        <v>2272</v>
      </c>
      <c r="H5160" t="str">
        <f>_xlfn.XLOOKUP(Table2[[#This Row],[Unique BarCode]],$N$10:$N$37,$O$10:$O$37)</f>
        <v>WALLADPT</v>
      </c>
      <c r="I5160" t="str">
        <f>_xlfn.XLOOKUP(Table2[[#This Row],[Unique BarCode]],$N$10:$N$37,$P$10:$P$37)</f>
        <v>Charger</v>
      </c>
      <c r="J5160" t="s">
        <v>8</v>
      </c>
      <c r="L5160">
        <v>1</v>
      </c>
    </row>
    <row r="5161" spans="1:12" x14ac:dyDescent="0.2">
      <c r="A5161" s="1" t="d">
        <v>2023-03-17</v>
      </c>
      <c r="B5161" s="45">
        <v>-1</v>
      </c>
      <c r="C5161" t="s">
        <v>77</v>
      </c>
      <c r="D5161" t="str">
        <f>_xlfn.XLOOKUP(Table2[[#This Row],[Patron Group]],$R$10:$R$24,$S$10:$S$24)</f>
        <v>Undergraduate</v>
      </c>
      <c r="E5161" s="1" t="d">
        <v>2023-03-17</v>
      </c>
      <c r="F5161" t="s">
        <v>483</v>
      </c>
      <c r="G5161" t="s">
        <v>2272</v>
      </c>
      <c r="H5161" t="str">
        <f>_xlfn.XLOOKUP(Table2[[#This Row],[Unique BarCode]],$N$10:$N$37,$O$10:$O$37)</f>
        <v>WALLADPT</v>
      </c>
      <c r="I5161" t="str">
        <f>_xlfn.XLOOKUP(Table2[[#This Row],[Unique BarCode]],$N$10:$N$37,$P$10:$P$37)</f>
        <v>Charger</v>
      </c>
      <c r="J5161" t="s">
        <v>8</v>
      </c>
      <c r="L5161">
        <v>1</v>
      </c>
    </row>
    <row r="5162" spans="1:12" x14ac:dyDescent="0.2">
      <c r="A5162" s="1" t="d">
        <v>2023-03-17</v>
      </c>
      <c r="B5162" s="45">
        <v>-1</v>
      </c>
      <c r="C5162" t="s">
        <v>77</v>
      </c>
      <c r="D5162" t="str">
        <f>_xlfn.XLOOKUP(Table2[[#This Row],[Patron Group]],$R$10:$R$24,$S$10:$S$24)</f>
        <v>Undergraduate</v>
      </c>
      <c r="E5162" s="1" t="d">
        <v>2023-03-17</v>
      </c>
      <c r="F5162" t="s">
        <v>560</v>
      </c>
      <c r="G5162" t="s">
        <v>2272</v>
      </c>
      <c r="H5162" t="str">
        <f>_xlfn.XLOOKUP(Table2[[#This Row],[Unique BarCode]],$N$10:$N$37,$O$10:$O$37)</f>
        <v>WALLADPT</v>
      </c>
      <c r="I5162" t="str">
        <f>_xlfn.XLOOKUP(Table2[[#This Row],[Unique BarCode]],$N$10:$N$37,$P$10:$P$37)</f>
        <v>Charger</v>
      </c>
      <c r="J5162" t="s">
        <v>8</v>
      </c>
      <c r="L5162">
        <v>1</v>
      </c>
    </row>
    <row r="5163" spans="1:12" x14ac:dyDescent="0.2">
      <c r="A5163" s="1" t="d">
        <v>2023-03-17</v>
      </c>
      <c r="B5163" s="45">
        <v>-1</v>
      </c>
      <c r="C5163" t="s">
        <v>77</v>
      </c>
      <c r="D5163" t="str">
        <f>_xlfn.XLOOKUP(Table2[[#This Row],[Patron Group]],$R$10:$R$24,$S$10:$S$24)</f>
        <v>Undergraduate</v>
      </c>
      <c r="E5163" s="1" t="d">
        <v>2023-03-17</v>
      </c>
      <c r="F5163" t="s">
        <v>73</v>
      </c>
      <c r="G5163" t="s">
        <v>2272</v>
      </c>
      <c r="H5163" t="str">
        <f>_xlfn.XLOOKUP(Table2[[#This Row],[Unique BarCode]],$N$10:$N$37,$O$10:$O$37)</f>
        <v>WALLADPT</v>
      </c>
      <c r="I5163" t="str">
        <f>_xlfn.XLOOKUP(Table2[[#This Row],[Unique BarCode]],$N$10:$N$37,$P$10:$P$37)</f>
        <v>Charger</v>
      </c>
      <c r="J5163" t="s">
        <v>8</v>
      </c>
      <c r="L5163">
        <v>1</v>
      </c>
    </row>
    <row r="5164" spans="1:12" x14ac:dyDescent="0.2">
      <c r="A5164" s="1" t="d">
        <v>2023-03-17</v>
      </c>
      <c r="B5164" s="45">
        <v>-1</v>
      </c>
      <c r="C5164" t="s">
        <v>77</v>
      </c>
      <c r="D5164" t="str">
        <f>_xlfn.XLOOKUP(Table2[[#This Row],[Patron Group]],$R$10:$R$24,$S$10:$S$24)</f>
        <v>Undergraduate</v>
      </c>
      <c r="E5164" s="1" t="d">
        <v>2023-03-18</v>
      </c>
      <c r="F5164" t="s">
        <v>222</v>
      </c>
      <c r="G5164" t="s">
        <v>2265</v>
      </c>
      <c r="H5164" t="str">
        <f>_xlfn.XLOOKUP(Table2[[#This Row],[Unique BarCode]],$N$10:$N$37,$O$10:$O$37)</f>
        <v>IPHONE</v>
      </c>
      <c r="I5164" t="str">
        <f>_xlfn.XLOOKUP(Table2[[#This Row],[Unique BarCode]],$N$10:$N$37,$P$10:$P$37)</f>
        <v>Charger</v>
      </c>
      <c r="J5164" t="s">
        <v>13</v>
      </c>
      <c r="K5164" t="s">
        <v>223</v>
      </c>
      <c r="L5164">
        <v>1</v>
      </c>
    </row>
    <row r="5165" spans="1:12" x14ac:dyDescent="0.2">
      <c r="A5165" s="1" t="d">
        <v>2023-03-17</v>
      </c>
      <c r="B5165" s="45">
        <v>-1</v>
      </c>
      <c r="C5165" t="s">
        <v>77</v>
      </c>
      <c r="D5165" t="str">
        <f>_xlfn.XLOOKUP(Table2[[#This Row],[Patron Group]],$R$10:$R$24,$S$10:$S$24)</f>
        <v>Undergraduate</v>
      </c>
      <c r="E5165" s="1" t="d">
        <v>2023-03-18</v>
      </c>
      <c r="F5165" t="s">
        <v>1748</v>
      </c>
      <c r="G5165" t="s">
        <v>2272</v>
      </c>
      <c r="H5165" t="str">
        <f>_xlfn.XLOOKUP(Table2[[#This Row],[Unique BarCode]],$N$10:$N$37,$O$10:$O$37)</f>
        <v>WALLADPT</v>
      </c>
      <c r="I5165" t="str">
        <f>_xlfn.XLOOKUP(Table2[[#This Row],[Unique BarCode]],$N$10:$N$37,$P$10:$P$37)</f>
        <v>Charger</v>
      </c>
      <c r="J5165" t="s">
        <v>13</v>
      </c>
      <c r="K5165" t="s">
        <v>1749</v>
      </c>
      <c r="L5165">
        <v>1</v>
      </c>
    </row>
    <row r="5166" spans="1:12" x14ac:dyDescent="0.2">
      <c r="A5166" s="1" t="d">
        <v>2023-03-17</v>
      </c>
      <c r="B5166" s="45">
        <v>-1</v>
      </c>
      <c r="C5166" t="s">
        <v>77</v>
      </c>
      <c r="D5166" t="str">
        <f>_xlfn.XLOOKUP(Table2[[#This Row],[Patron Group]],$R$10:$R$24,$S$10:$S$24)</f>
        <v>Undergraduate</v>
      </c>
      <c r="E5166" s="1" t="d">
        <v>2023-03-20</v>
      </c>
      <c r="F5166" t="s">
        <v>78</v>
      </c>
      <c r="G5166" t="s">
        <v>2276</v>
      </c>
      <c r="H5166" t="str">
        <f>_xlfn.XLOOKUP(Table2[[#This Row],[Unique BarCode]],$N$10:$N$37,$O$10:$O$37)</f>
        <v>CALC</v>
      </c>
      <c r="I5166" t="str">
        <f>_xlfn.XLOOKUP(Table2[[#This Row],[Unique BarCode]],$N$10:$N$37,$P$10:$P$37)</f>
        <v>Accessory</v>
      </c>
      <c r="J5166" t="s">
        <v>8</v>
      </c>
      <c r="K5166" t="s">
        <v>79</v>
      </c>
      <c r="L5166">
        <v>1</v>
      </c>
    </row>
    <row r="5167" spans="1:12" x14ac:dyDescent="0.2">
      <c r="A5167" s="1" t="d">
        <v>2023-03-17</v>
      </c>
      <c r="B5167" s="45">
        <v>-1</v>
      </c>
      <c r="C5167" t="s">
        <v>77</v>
      </c>
      <c r="D5167" t="str">
        <f>_xlfn.XLOOKUP(Table2[[#This Row],[Patron Group]],$R$10:$R$24,$S$10:$S$24)</f>
        <v>Undergraduate</v>
      </c>
      <c r="E5167" s="1" t="d">
        <v>2023-03-24</v>
      </c>
      <c r="F5167" t="s">
        <v>1969</v>
      </c>
      <c r="G5167" t="s">
        <v>2273</v>
      </c>
      <c r="H5167" t="str">
        <f>_xlfn.XLOOKUP(Table2[[#This Row],[Unique BarCode]],$N$10:$N$37,$O$10:$O$37)</f>
        <v>ChromeBook</v>
      </c>
      <c r="I5167" t="str">
        <f>_xlfn.XLOOKUP(Table2[[#This Row],[Unique BarCode]],$N$10:$N$37,$P$10:$P$37)</f>
        <v>Device</v>
      </c>
      <c r="J5167" t="s">
        <v>8</v>
      </c>
      <c r="K5167" t="s">
        <v>1704</v>
      </c>
      <c r="L5167">
        <v>1</v>
      </c>
    </row>
    <row r="5168" spans="1:12" x14ac:dyDescent="0.2">
      <c r="A5168" s="1" t="d">
        <v>2023-03-17</v>
      </c>
      <c r="B5168" s="45">
        <v>-1</v>
      </c>
      <c r="C5168" t="s">
        <v>77</v>
      </c>
      <c r="D5168" t="str">
        <f>_xlfn.XLOOKUP(Table2[[#This Row],[Patron Group]],$R$10:$R$24,$S$10:$S$24)</f>
        <v>Undergraduate</v>
      </c>
      <c r="E5168" s="1" t="d">
        <v>2023-03-24</v>
      </c>
      <c r="F5168" t="s">
        <v>2178</v>
      </c>
      <c r="G5168" t="s">
        <v>2273</v>
      </c>
      <c r="H5168" t="str">
        <f>_xlfn.XLOOKUP(Table2[[#This Row],[Unique BarCode]],$N$10:$N$37,$O$10:$O$37)</f>
        <v>ChromeBook</v>
      </c>
      <c r="I5168" t="str">
        <f>_xlfn.XLOOKUP(Table2[[#This Row],[Unique BarCode]],$N$10:$N$37,$P$10:$P$37)</f>
        <v>Device</v>
      </c>
      <c r="J5168" t="s">
        <v>8</v>
      </c>
      <c r="K5168" t="s">
        <v>1481</v>
      </c>
      <c r="L5168">
        <v>1</v>
      </c>
    </row>
    <row r="5169" spans="1:12" x14ac:dyDescent="0.2">
      <c r="A5169" s="1" t="d">
        <v>2023-03-17</v>
      </c>
      <c r="B5169" s="45">
        <v>-1</v>
      </c>
      <c r="C5169" t="s">
        <v>77</v>
      </c>
      <c r="D5169" t="str">
        <f>_xlfn.XLOOKUP(Table2[[#This Row],[Patron Group]],$R$10:$R$24,$S$10:$S$24)</f>
        <v>Undergraduate</v>
      </c>
      <c r="E5169" s="1" t="d">
        <v>2023-03-24</v>
      </c>
      <c r="F5169" t="s">
        <v>2195</v>
      </c>
      <c r="G5169" t="s">
        <v>2273</v>
      </c>
      <c r="H5169" t="str">
        <f>_xlfn.XLOOKUP(Table2[[#This Row],[Unique BarCode]],$N$10:$N$37,$O$10:$O$37)</f>
        <v>ChromeBook</v>
      </c>
      <c r="I5169" t="str">
        <f>_xlfn.XLOOKUP(Table2[[#This Row],[Unique BarCode]],$N$10:$N$37,$P$10:$P$37)</f>
        <v>Device</v>
      </c>
      <c r="J5169" t="s">
        <v>8</v>
      </c>
      <c r="K5169" t="s">
        <v>882</v>
      </c>
      <c r="L5169">
        <v>1</v>
      </c>
    </row>
    <row r="5170" spans="1:12" x14ac:dyDescent="0.2">
      <c r="A5170" s="1" t="d">
        <v>2023-03-17</v>
      </c>
      <c r="B5170" s="45">
        <v>-1</v>
      </c>
      <c r="C5170" t="s">
        <v>77</v>
      </c>
      <c r="D5170" t="str">
        <f>_xlfn.XLOOKUP(Table2[[#This Row],[Patron Group]],$R$10:$R$24,$S$10:$S$24)</f>
        <v>Undergraduate</v>
      </c>
      <c r="E5170" s="1" t="d">
        <v>2023-03-24</v>
      </c>
      <c r="F5170" t="s">
        <v>1079</v>
      </c>
      <c r="G5170" t="s">
        <v>2273</v>
      </c>
      <c r="H5170" t="str">
        <f>_xlfn.XLOOKUP(Table2[[#This Row],[Unique BarCode]],$N$10:$N$37,$O$10:$O$37)</f>
        <v>ChromeBook</v>
      </c>
      <c r="I5170" t="str">
        <f>_xlfn.XLOOKUP(Table2[[#This Row],[Unique BarCode]],$N$10:$N$37,$P$10:$P$37)</f>
        <v>Device</v>
      </c>
      <c r="J5170" t="s">
        <v>8</v>
      </c>
      <c r="K5170" t="s">
        <v>1080</v>
      </c>
      <c r="L5170">
        <v>1</v>
      </c>
    </row>
    <row r="5171" spans="1:12" x14ac:dyDescent="0.2">
      <c r="A5171" s="1" t="d">
        <v>2023-03-17</v>
      </c>
      <c r="B5171" s="45">
        <v>-1</v>
      </c>
      <c r="C5171" t="s">
        <v>77</v>
      </c>
      <c r="D5171" t="str">
        <f>_xlfn.XLOOKUP(Table2[[#This Row],[Patron Group]],$R$10:$R$24,$S$10:$S$24)</f>
        <v>Undergraduate</v>
      </c>
      <c r="E5171" s="1" t="d">
        <v>2023-03-24</v>
      </c>
      <c r="F5171" t="s">
        <v>145</v>
      </c>
      <c r="G5171" t="s">
        <v>2273</v>
      </c>
      <c r="H5171" t="str">
        <f>_xlfn.XLOOKUP(Table2[[#This Row],[Unique BarCode]],$N$10:$N$37,$O$10:$O$37)</f>
        <v>ChromeBook</v>
      </c>
      <c r="I5171" t="str">
        <f>_xlfn.XLOOKUP(Table2[[#This Row],[Unique BarCode]],$N$10:$N$37,$P$10:$P$37)</f>
        <v>Device</v>
      </c>
      <c r="J5171" t="s">
        <v>8</v>
      </c>
      <c r="K5171" t="s">
        <v>146</v>
      </c>
      <c r="L5171">
        <v>1</v>
      </c>
    </row>
    <row r="5172" spans="1:12" x14ac:dyDescent="0.2">
      <c r="A5172" s="1" t="d">
        <v>2023-03-17</v>
      </c>
      <c r="B5172" s="45">
        <v>-1</v>
      </c>
      <c r="C5172" t="s">
        <v>77</v>
      </c>
      <c r="D5172" t="str">
        <f>_xlfn.XLOOKUP(Table2[[#This Row],[Patron Group]],$R$10:$R$24,$S$10:$S$24)</f>
        <v>Undergraduate</v>
      </c>
      <c r="E5172" s="1" t="d">
        <v>2023-03-24</v>
      </c>
      <c r="F5172" t="s">
        <v>1608</v>
      </c>
      <c r="G5172" t="s">
        <v>2273</v>
      </c>
      <c r="H5172" t="str">
        <f>_xlfn.XLOOKUP(Table2[[#This Row],[Unique BarCode]],$N$10:$N$37,$O$10:$O$37)</f>
        <v>ChromeBook</v>
      </c>
      <c r="I5172" t="str">
        <f>_xlfn.XLOOKUP(Table2[[#This Row],[Unique BarCode]],$N$10:$N$37,$P$10:$P$37)</f>
        <v>Device</v>
      </c>
      <c r="J5172" t="s">
        <v>13</v>
      </c>
      <c r="K5172" t="s">
        <v>1609</v>
      </c>
      <c r="L5172">
        <v>1</v>
      </c>
    </row>
    <row r="5173" spans="1:12" x14ac:dyDescent="0.2">
      <c r="A5173" s="1" t="d">
        <v>2023-03-17</v>
      </c>
      <c r="B5173" s="45">
        <v>-1</v>
      </c>
      <c r="C5173" t="s">
        <v>77</v>
      </c>
      <c r="D5173" t="str">
        <f>_xlfn.XLOOKUP(Table2[[#This Row],[Patron Group]],$R$10:$R$24,$S$10:$S$24)</f>
        <v>Undergraduate</v>
      </c>
      <c r="E5173" s="1" t="d">
        <v>2023-03-24</v>
      </c>
      <c r="F5173" t="s">
        <v>863</v>
      </c>
      <c r="G5173" t="s">
        <v>2273</v>
      </c>
      <c r="H5173" t="str">
        <f>_xlfn.XLOOKUP(Table2[[#This Row],[Unique BarCode]],$N$10:$N$37,$O$10:$O$37)</f>
        <v>ChromeBook</v>
      </c>
      <c r="I5173" t="str">
        <f>_xlfn.XLOOKUP(Table2[[#This Row],[Unique BarCode]],$N$10:$N$37,$P$10:$P$37)</f>
        <v>Device</v>
      </c>
      <c r="J5173" t="s">
        <v>49</v>
      </c>
      <c r="K5173" t="s">
        <v>864</v>
      </c>
      <c r="L5173">
        <v>1</v>
      </c>
    </row>
    <row r="5174" spans="1:12" x14ac:dyDescent="0.2">
      <c r="A5174" s="1" t="d">
        <v>2023-03-17</v>
      </c>
      <c r="B5174" s="45">
        <v>-1</v>
      </c>
      <c r="C5174" t="s">
        <v>77</v>
      </c>
      <c r="D5174" t="str">
        <f>_xlfn.XLOOKUP(Table2[[#This Row],[Patron Group]],$R$10:$R$24,$S$10:$S$24)</f>
        <v>Undergraduate</v>
      </c>
      <c r="E5174" s="1" t="d">
        <v>2023-03-24</v>
      </c>
      <c r="F5174" t="s">
        <v>2196</v>
      </c>
      <c r="G5174" t="s">
        <v>2273</v>
      </c>
      <c r="H5174" t="str">
        <f>_xlfn.XLOOKUP(Table2[[#This Row],[Unique BarCode]],$N$10:$N$37,$O$10:$O$37)</f>
        <v>ChromeBook</v>
      </c>
      <c r="I5174" t="str">
        <f>_xlfn.XLOOKUP(Table2[[#This Row],[Unique BarCode]],$N$10:$N$37,$P$10:$P$37)</f>
        <v>Device</v>
      </c>
      <c r="J5174" t="s">
        <v>8</v>
      </c>
      <c r="K5174" t="s">
        <v>2197</v>
      </c>
      <c r="L5174">
        <v>1</v>
      </c>
    </row>
    <row r="5175" spans="1:12" x14ac:dyDescent="0.2">
      <c r="A5175" s="1" t="d">
        <v>2023-03-17</v>
      </c>
      <c r="B5175" s="45">
        <v>-1</v>
      </c>
      <c r="C5175" t="s">
        <v>77</v>
      </c>
      <c r="D5175" t="str">
        <f>_xlfn.XLOOKUP(Table2[[#This Row],[Patron Group]],$R$10:$R$24,$S$10:$S$24)</f>
        <v>Undergraduate</v>
      </c>
      <c r="E5175" s="1" t="d">
        <v>2023-03-24</v>
      </c>
      <c r="F5175" t="s">
        <v>1724</v>
      </c>
      <c r="G5175" t="s">
        <v>2273</v>
      </c>
      <c r="H5175" t="str">
        <f>_xlfn.XLOOKUP(Table2[[#This Row],[Unique BarCode]],$N$10:$N$37,$O$10:$O$37)</f>
        <v>ChromeBook</v>
      </c>
      <c r="I5175" t="str">
        <f>_xlfn.XLOOKUP(Table2[[#This Row],[Unique BarCode]],$N$10:$N$37,$P$10:$P$37)</f>
        <v>Device</v>
      </c>
      <c r="J5175" t="s">
        <v>8</v>
      </c>
      <c r="K5175" t="s">
        <v>1725</v>
      </c>
      <c r="L5175">
        <v>1</v>
      </c>
    </row>
    <row r="5176" spans="1:12" x14ac:dyDescent="0.2">
      <c r="A5176" s="1" t="d">
        <v>2023-03-17</v>
      </c>
      <c r="B5176" s="45">
        <v>-1</v>
      </c>
      <c r="C5176" t="s">
        <v>77</v>
      </c>
      <c r="D5176" t="str">
        <f>_xlfn.XLOOKUP(Table2[[#This Row],[Patron Group]],$R$10:$R$24,$S$10:$S$24)</f>
        <v>Undergraduate</v>
      </c>
      <c r="E5176" s="1" t="d">
        <v>2023-03-24</v>
      </c>
      <c r="F5176" t="s">
        <v>959</v>
      </c>
      <c r="G5176" t="s">
        <v>2273</v>
      </c>
      <c r="H5176" t="str">
        <f>_xlfn.XLOOKUP(Table2[[#This Row],[Unique BarCode]],$N$10:$N$37,$O$10:$O$37)</f>
        <v>ChromeBook</v>
      </c>
      <c r="I5176" t="str">
        <f>_xlfn.XLOOKUP(Table2[[#This Row],[Unique BarCode]],$N$10:$N$37,$P$10:$P$37)</f>
        <v>Device</v>
      </c>
      <c r="J5176" t="s">
        <v>8</v>
      </c>
      <c r="K5176" t="s">
        <v>960</v>
      </c>
      <c r="L5176">
        <v>1</v>
      </c>
    </row>
    <row r="5177" spans="1:12" x14ac:dyDescent="0.2">
      <c r="A5177" s="1" t="d">
        <v>2023-03-17</v>
      </c>
      <c r="B5177" s="45">
        <v>-1</v>
      </c>
      <c r="C5177" t="s">
        <v>77</v>
      </c>
      <c r="D5177" t="str">
        <f>_xlfn.XLOOKUP(Table2[[#This Row],[Patron Group]],$R$10:$R$24,$S$10:$S$24)</f>
        <v>Undergraduate</v>
      </c>
      <c r="E5177" s="1" t="d">
        <v>2023-03-24</v>
      </c>
      <c r="F5177" t="s">
        <v>309</v>
      </c>
      <c r="G5177" t="s">
        <v>2274</v>
      </c>
      <c r="H5177" t="str">
        <f>_xlfn.XLOOKUP(Table2[[#This Row],[Unique BarCode]],$N$10:$N$37,$O$10:$O$37)</f>
        <v>MacBook</v>
      </c>
      <c r="I5177" t="str">
        <f>_xlfn.XLOOKUP(Table2[[#This Row],[Unique BarCode]],$N$10:$N$37,$P$10:$P$37)</f>
        <v>Device</v>
      </c>
      <c r="J5177" t="s">
        <v>8</v>
      </c>
      <c r="K5177" t="s">
        <v>310</v>
      </c>
      <c r="L5177">
        <v>1</v>
      </c>
    </row>
    <row r="5178" spans="1:12" x14ac:dyDescent="0.2">
      <c r="A5178" s="1" t="d">
        <v>2023-03-17</v>
      </c>
      <c r="B5178" s="45">
        <v>-1</v>
      </c>
      <c r="C5178" t="s">
        <v>77</v>
      </c>
      <c r="D5178" t="str">
        <f>_xlfn.XLOOKUP(Table2[[#This Row],[Patron Group]],$R$10:$R$24,$S$10:$S$24)</f>
        <v>Undergraduate</v>
      </c>
      <c r="E5178" s="1" t="d">
        <v>2023-03-24</v>
      </c>
      <c r="F5178" t="s">
        <v>1565</v>
      </c>
      <c r="G5178" t="s">
        <v>2274</v>
      </c>
      <c r="H5178" t="str">
        <f>_xlfn.XLOOKUP(Table2[[#This Row],[Unique BarCode]],$N$10:$N$37,$O$10:$O$37)</f>
        <v>MacBook</v>
      </c>
      <c r="I5178" t="str">
        <f>_xlfn.XLOOKUP(Table2[[#This Row],[Unique BarCode]],$N$10:$N$37,$P$10:$P$37)</f>
        <v>Device</v>
      </c>
      <c r="J5178" t="s">
        <v>8</v>
      </c>
      <c r="K5178" t="s">
        <v>1566</v>
      </c>
      <c r="L5178">
        <v>1</v>
      </c>
    </row>
    <row r="5179" spans="1:12" x14ac:dyDescent="0.2">
      <c r="A5179" s="1" t="d">
        <v>2023-03-17</v>
      </c>
      <c r="B5179" s="45">
        <v>-1</v>
      </c>
      <c r="C5179" t="s">
        <v>77</v>
      </c>
      <c r="D5179" t="str">
        <f>_xlfn.XLOOKUP(Table2[[#This Row],[Patron Group]],$R$10:$R$24,$S$10:$S$24)</f>
        <v>Undergraduate</v>
      </c>
      <c r="E5179" s="1" t="d">
        <v>2023-03-24</v>
      </c>
      <c r="F5179" t="s">
        <v>516</v>
      </c>
      <c r="G5179" t="s">
        <v>2274</v>
      </c>
      <c r="H5179" t="str">
        <f>_xlfn.XLOOKUP(Table2[[#This Row],[Unique BarCode]],$N$10:$N$37,$O$10:$O$37)</f>
        <v>MacBook</v>
      </c>
      <c r="I5179" t="str">
        <f>_xlfn.XLOOKUP(Table2[[#This Row],[Unique BarCode]],$N$10:$N$37,$P$10:$P$37)</f>
        <v>Device</v>
      </c>
      <c r="J5179" t="s">
        <v>8</v>
      </c>
      <c r="K5179" t="s">
        <v>517</v>
      </c>
      <c r="L5179">
        <v>1</v>
      </c>
    </row>
    <row r="5180" spans="1:12" x14ac:dyDescent="0.2">
      <c r="A5180" s="1" t="d">
        <v>2023-03-17</v>
      </c>
      <c r="B5180" s="45">
        <v>-1</v>
      </c>
      <c r="C5180" t="s">
        <v>77</v>
      </c>
      <c r="D5180" t="str">
        <f>_xlfn.XLOOKUP(Table2[[#This Row],[Patron Group]],$R$10:$R$24,$S$10:$S$24)</f>
        <v>Undergraduate</v>
      </c>
      <c r="E5180" s="1" t="d">
        <v>2023-03-24</v>
      </c>
      <c r="F5180" t="s">
        <v>1192</v>
      </c>
      <c r="G5180" t="s">
        <v>2274</v>
      </c>
      <c r="H5180" t="str">
        <f>_xlfn.XLOOKUP(Table2[[#This Row],[Unique BarCode]],$N$10:$N$37,$O$10:$O$37)</f>
        <v>MacBook</v>
      </c>
      <c r="I5180" t="str">
        <f>_xlfn.XLOOKUP(Table2[[#This Row],[Unique BarCode]],$N$10:$N$37,$P$10:$P$37)</f>
        <v>Device</v>
      </c>
      <c r="J5180" t="s">
        <v>8</v>
      </c>
      <c r="K5180" t="s">
        <v>1193</v>
      </c>
      <c r="L5180">
        <v>1</v>
      </c>
    </row>
    <row r="5181" spans="1:12" x14ac:dyDescent="0.2">
      <c r="A5181" s="1" t="d">
        <v>2023-03-17</v>
      </c>
      <c r="B5181" s="45">
        <v>-1</v>
      </c>
      <c r="C5181" t="s">
        <v>77</v>
      </c>
      <c r="D5181" t="str">
        <f>_xlfn.XLOOKUP(Table2[[#This Row],[Patron Group]],$R$10:$R$24,$S$10:$S$24)</f>
        <v>Undergraduate</v>
      </c>
      <c r="E5181" s="1" t="d">
        <v>2023-03-24</v>
      </c>
      <c r="F5181" t="s">
        <v>1271</v>
      </c>
      <c r="G5181" t="s">
        <v>2274</v>
      </c>
      <c r="H5181" t="str">
        <f>_xlfn.XLOOKUP(Table2[[#This Row],[Unique BarCode]],$N$10:$N$37,$O$10:$O$37)</f>
        <v>MacBook</v>
      </c>
      <c r="I5181" t="str">
        <f>_xlfn.XLOOKUP(Table2[[#This Row],[Unique BarCode]],$N$10:$N$37,$P$10:$P$37)</f>
        <v>Device</v>
      </c>
      <c r="J5181" t="s">
        <v>8</v>
      </c>
      <c r="K5181" t="s">
        <v>1271</v>
      </c>
      <c r="L5181">
        <v>1</v>
      </c>
    </row>
    <row r="5182" spans="1:12" x14ac:dyDescent="0.2">
      <c r="A5182" s="1" t="d">
        <v>2023-03-17</v>
      </c>
      <c r="B5182" s="45">
        <v>-1</v>
      </c>
      <c r="C5182" t="s">
        <v>77</v>
      </c>
      <c r="D5182" t="str">
        <f>_xlfn.XLOOKUP(Table2[[#This Row],[Patron Group]],$R$10:$R$24,$S$10:$S$24)</f>
        <v>Undergraduate</v>
      </c>
      <c r="E5182" s="1" t="d">
        <v>2023-03-24</v>
      </c>
      <c r="F5182" t="s">
        <v>1735</v>
      </c>
      <c r="G5182" t="s">
        <v>2274</v>
      </c>
      <c r="H5182" t="str">
        <f>_xlfn.XLOOKUP(Table2[[#This Row],[Unique BarCode]],$N$10:$N$37,$O$10:$O$37)</f>
        <v>MacBook</v>
      </c>
      <c r="I5182" t="str">
        <f>_xlfn.XLOOKUP(Table2[[#This Row],[Unique BarCode]],$N$10:$N$37,$P$10:$P$37)</f>
        <v>Device</v>
      </c>
      <c r="J5182" t="s">
        <v>8</v>
      </c>
      <c r="K5182" t="s">
        <v>1735</v>
      </c>
      <c r="L5182">
        <v>1</v>
      </c>
    </row>
    <row r="5183" spans="1:12" x14ac:dyDescent="0.2">
      <c r="A5183" s="1" t="d">
        <v>2023-03-17</v>
      </c>
      <c r="B5183" s="45">
        <v>-1</v>
      </c>
      <c r="C5183" t="s">
        <v>77</v>
      </c>
      <c r="D5183" t="str">
        <f>_xlfn.XLOOKUP(Table2[[#This Row],[Patron Group]],$R$10:$R$24,$S$10:$S$24)</f>
        <v>Undergraduate</v>
      </c>
      <c r="E5183" s="1" t="d">
        <v>2023-03-24</v>
      </c>
      <c r="F5183" t="s">
        <v>1231</v>
      </c>
      <c r="G5183" t="s">
        <v>2274</v>
      </c>
      <c r="H5183" t="str">
        <f>_xlfn.XLOOKUP(Table2[[#This Row],[Unique BarCode]],$N$10:$N$37,$O$10:$O$37)</f>
        <v>MacBook</v>
      </c>
      <c r="I5183" t="str">
        <f>_xlfn.XLOOKUP(Table2[[#This Row],[Unique BarCode]],$N$10:$N$37,$P$10:$P$37)</f>
        <v>Device</v>
      </c>
      <c r="J5183" t="s">
        <v>8</v>
      </c>
      <c r="K5183" t="s">
        <v>1231</v>
      </c>
      <c r="L5183">
        <v>1</v>
      </c>
    </row>
    <row r="5184" spans="1:12" x14ac:dyDescent="0.2">
      <c r="A5184" s="1" t="d">
        <v>2023-03-17</v>
      </c>
      <c r="B5184" s="45">
        <v>-1</v>
      </c>
      <c r="C5184" t="s">
        <v>77</v>
      </c>
      <c r="D5184" t="str">
        <f>_xlfn.XLOOKUP(Table2[[#This Row],[Patron Group]],$R$10:$R$24,$S$10:$S$24)</f>
        <v>Undergraduate</v>
      </c>
      <c r="E5184" s="1" t="d">
        <v>2023-03-24</v>
      </c>
      <c r="F5184" t="s">
        <v>1693</v>
      </c>
      <c r="G5184" t="s">
        <v>2274</v>
      </c>
      <c r="H5184" t="str">
        <f>_xlfn.XLOOKUP(Table2[[#This Row],[Unique BarCode]],$N$10:$N$37,$O$10:$O$37)</f>
        <v>MacBook</v>
      </c>
      <c r="I5184" t="str">
        <f>_xlfn.XLOOKUP(Table2[[#This Row],[Unique BarCode]],$N$10:$N$37,$P$10:$P$37)</f>
        <v>Device</v>
      </c>
      <c r="J5184" t="s">
        <v>8</v>
      </c>
      <c r="K5184" t="s">
        <v>1693</v>
      </c>
      <c r="L5184">
        <v>1</v>
      </c>
    </row>
    <row r="5185" spans="1:12" x14ac:dyDescent="0.2">
      <c r="A5185" s="1" t="d">
        <v>2023-03-17</v>
      </c>
      <c r="B5185" s="45">
        <v>-1</v>
      </c>
      <c r="C5185" t="s">
        <v>77</v>
      </c>
      <c r="D5185" t="str">
        <f>_xlfn.XLOOKUP(Table2[[#This Row],[Patron Group]],$R$10:$R$24,$S$10:$S$24)</f>
        <v>Undergraduate</v>
      </c>
      <c r="E5185" s="1" t="d">
        <v>2023-03-24</v>
      </c>
      <c r="F5185" t="s">
        <v>1294</v>
      </c>
      <c r="G5185" t="s">
        <v>2274</v>
      </c>
      <c r="H5185" t="str">
        <f>_xlfn.XLOOKUP(Table2[[#This Row],[Unique BarCode]],$N$10:$N$37,$O$10:$O$37)</f>
        <v>MacBook</v>
      </c>
      <c r="I5185" t="str">
        <f>_xlfn.XLOOKUP(Table2[[#This Row],[Unique BarCode]],$N$10:$N$37,$P$10:$P$37)</f>
        <v>Device</v>
      </c>
      <c r="J5185" t="s">
        <v>8</v>
      </c>
      <c r="K5185" t="s">
        <v>1294</v>
      </c>
      <c r="L5185">
        <v>1</v>
      </c>
    </row>
    <row r="5186" spans="1:12" x14ac:dyDescent="0.2">
      <c r="A5186" s="1" t="d">
        <v>2023-03-17</v>
      </c>
      <c r="B5186" s="45">
        <v>-1</v>
      </c>
      <c r="C5186" t="s">
        <v>77</v>
      </c>
      <c r="D5186" t="str">
        <f>_xlfn.XLOOKUP(Table2[[#This Row],[Patron Group]],$R$10:$R$24,$S$10:$S$24)</f>
        <v>Undergraduate</v>
      </c>
      <c r="E5186" s="1" t="d">
        <v>2023-03-24</v>
      </c>
      <c r="F5186" t="s">
        <v>2006</v>
      </c>
      <c r="G5186" t="s">
        <v>2275</v>
      </c>
      <c r="H5186" t="str">
        <f>_xlfn.XLOOKUP(Table2[[#This Row],[Unique BarCode]],$N$10:$N$37,$O$10:$O$37)</f>
        <v>iPad</v>
      </c>
      <c r="I5186" t="str">
        <f>_xlfn.XLOOKUP(Table2[[#This Row],[Unique BarCode]],$N$10:$N$37,$P$10:$P$37)</f>
        <v>Device</v>
      </c>
      <c r="J5186" t="s">
        <v>8</v>
      </c>
      <c r="K5186" t="s">
        <v>2007</v>
      </c>
      <c r="L5186">
        <v>1</v>
      </c>
    </row>
    <row r="5187" spans="1:12" x14ac:dyDescent="0.2">
      <c r="A5187" s="1" t="d">
        <v>2023-03-17</v>
      </c>
      <c r="B5187" s="45">
        <v>-1</v>
      </c>
      <c r="C5187" t="s">
        <v>77</v>
      </c>
      <c r="D5187" t="str">
        <f>_xlfn.XLOOKUP(Table2[[#This Row],[Patron Group]],$R$10:$R$24,$S$10:$S$24)</f>
        <v>Undergraduate</v>
      </c>
      <c r="E5187" s="1" t="d">
        <v>2023-03-24</v>
      </c>
      <c r="F5187" t="s">
        <v>64</v>
      </c>
      <c r="G5187" t="s">
        <v>2275</v>
      </c>
      <c r="H5187" t="str">
        <f>_xlfn.XLOOKUP(Table2[[#This Row],[Unique BarCode]],$N$10:$N$37,$O$10:$O$37)</f>
        <v>iPad</v>
      </c>
      <c r="I5187" t="str">
        <f>_xlfn.XLOOKUP(Table2[[#This Row],[Unique BarCode]],$N$10:$N$37,$P$10:$P$37)</f>
        <v>Device</v>
      </c>
      <c r="J5187" t="s">
        <v>8</v>
      </c>
      <c r="L5187">
        <v>1</v>
      </c>
    </row>
    <row r="5188" spans="1:12" x14ac:dyDescent="0.2">
      <c r="A5188" s="1" t="d">
        <v>2023-03-17</v>
      </c>
      <c r="B5188" s="45">
        <v>-1</v>
      </c>
      <c r="C5188" t="s">
        <v>77</v>
      </c>
      <c r="D5188" t="str">
        <f>_xlfn.XLOOKUP(Table2[[#This Row],[Patron Group]],$R$10:$R$24,$S$10:$S$24)</f>
        <v>Undergraduate</v>
      </c>
      <c r="E5188" s="1" t="d">
        <v>2023-03-24</v>
      </c>
      <c r="F5188" t="s">
        <v>117</v>
      </c>
      <c r="G5188" t="s">
        <v>2275</v>
      </c>
      <c r="H5188" t="str">
        <f>_xlfn.XLOOKUP(Table2[[#This Row],[Unique BarCode]],$N$10:$N$37,$O$10:$O$37)</f>
        <v>iPad</v>
      </c>
      <c r="I5188" t="str">
        <f>_xlfn.XLOOKUP(Table2[[#This Row],[Unique BarCode]],$N$10:$N$37,$P$10:$P$37)</f>
        <v>Device</v>
      </c>
      <c r="J5188" t="s">
        <v>8</v>
      </c>
      <c r="K5188" t="s">
        <v>118</v>
      </c>
      <c r="L5188">
        <v>1</v>
      </c>
    </row>
    <row r="5189" spans="1:12" x14ac:dyDescent="0.2">
      <c r="A5189" s="1" t="d">
        <v>2023-03-17</v>
      </c>
      <c r="B5189" s="45">
        <v>-1</v>
      </c>
      <c r="C5189" t="s">
        <v>77</v>
      </c>
      <c r="D5189" t="str">
        <f>_xlfn.XLOOKUP(Table2[[#This Row],[Patron Group]],$R$10:$R$24,$S$10:$S$24)</f>
        <v>Undergraduate</v>
      </c>
      <c r="E5189" s="1" t="d">
        <v>2023-03-24</v>
      </c>
      <c r="F5189" t="s">
        <v>1250</v>
      </c>
      <c r="G5189" t="s">
        <v>2275</v>
      </c>
      <c r="H5189" t="str">
        <f>_xlfn.XLOOKUP(Table2[[#This Row],[Unique BarCode]],$N$10:$N$37,$O$10:$O$37)</f>
        <v>iPad</v>
      </c>
      <c r="I5189" t="str">
        <f>_xlfn.XLOOKUP(Table2[[#This Row],[Unique BarCode]],$N$10:$N$37,$P$10:$P$37)</f>
        <v>Device</v>
      </c>
      <c r="J5189" t="s">
        <v>8</v>
      </c>
      <c r="K5189" t="s">
        <v>1251</v>
      </c>
      <c r="L5189">
        <v>1</v>
      </c>
    </row>
    <row r="5190" spans="1:12" x14ac:dyDescent="0.2">
      <c r="A5190" s="1" t="d">
        <v>2023-03-17</v>
      </c>
      <c r="B5190" s="45">
        <v>-1</v>
      </c>
      <c r="C5190" t="s">
        <v>77</v>
      </c>
      <c r="D5190" t="str">
        <f>_xlfn.XLOOKUP(Table2[[#This Row],[Patron Group]],$R$10:$R$24,$S$10:$S$24)</f>
        <v>Undergraduate</v>
      </c>
      <c r="E5190" s="1" t="d">
        <v>2023-03-24</v>
      </c>
      <c r="F5190" t="s">
        <v>1596</v>
      </c>
      <c r="G5190" t="s">
        <v>2275</v>
      </c>
      <c r="H5190" t="str">
        <f>_xlfn.XLOOKUP(Table2[[#This Row],[Unique BarCode]],$N$10:$N$37,$O$10:$O$37)</f>
        <v>iPad</v>
      </c>
      <c r="I5190" t="str">
        <f>_xlfn.XLOOKUP(Table2[[#This Row],[Unique BarCode]],$N$10:$N$37,$P$10:$P$37)</f>
        <v>Device</v>
      </c>
      <c r="J5190" t="s">
        <v>8</v>
      </c>
      <c r="K5190" t="s">
        <v>1597</v>
      </c>
      <c r="L5190">
        <v>1</v>
      </c>
    </row>
    <row r="5191" spans="1:12" x14ac:dyDescent="0.2">
      <c r="A5191" s="1" t="d">
        <v>2023-03-17</v>
      </c>
      <c r="B5191" s="45">
        <v>-1</v>
      </c>
      <c r="C5191" t="s">
        <v>77</v>
      </c>
      <c r="D5191" t="str">
        <f>_xlfn.XLOOKUP(Table2[[#This Row],[Patron Group]],$R$10:$R$24,$S$10:$S$24)</f>
        <v>Undergraduate</v>
      </c>
      <c r="E5191" s="1" t="d">
        <v>2023-03-24</v>
      </c>
      <c r="F5191" t="s">
        <v>1887</v>
      </c>
      <c r="G5191" t="s">
        <v>2275</v>
      </c>
      <c r="H5191" t="str">
        <f>_xlfn.XLOOKUP(Table2[[#This Row],[Unique BarCode]],$N$10:$N$37,$O$10:$O$37)</f>
        <v>iPad</v>
      </c>
      <c r="I5191" t="str">
        <f>_xlfn.XLOOKUP(Table2[[#This Row],[Unique BarCode]],$N$10:$N$37,$P$10:$P$37)</f>
        <v>Device</v>
      </c>
      <c r="J5191" t="s">
        <v>8</v>
      </c>
      <c r="K5191" t="s">
        <v>1888</v>
      </c>
      <c r="L5191">
        <v>1</v>
      </c>
    </row>
    <row r="5192" spans="1:12" x14ac:dyDescent="0.2">
      <c r="A5192" s="1" t="d">
        <v>2023-03-17</v>
      </c>
      <c r="B5192" s="45">
        <v>-1</v>
      </c>
      <c r="C5192" t="s">
        <v>77</v>
      </c>
      <c r="D5192" t="str">
        <f>_xlfn.XLOOKUP(Table2[[#This Row],[Patron Group]],$R$10:$R$24,$S$10:$S$24)</f>
        <v>Undergraduate</v>
      </c>
      <c r="E5192" s="1" t="d">
        <v>2023-03-24</v>
      </c>
      <c r="F5192" t="s">
        <v>2144</v>
      </c>
      <c r="G5192" t="s">
        <v>2263</v>
      </c>
      <c r="H5192" t="str">
        <f>_xlfn.XLOOKUP(Table2[[#This Row],[Unique BarCode]],$N$10:$N$37,$O$10:$O$37)</f>
        <v>HP Laptop</v>
      </c>
      <c r="I5192" t="str">
        <f>_xlfn.XLOOKUP(Table2[[#This Row],[Unique BarCode]],$N$10:$N$37,$P$10:$P$37)</f>
        <v>Device</v>
      </c>
      <c r="J5192" t="s">
        <v>8</v>
      </c>
      <c r="K5192" t="s">
        <v>174</v>
      </c>
      <c r="L5192">
        <v>1</v>
      </c>
    </row>
    <row r="5193" spans="1:12" x14ac:dyDescent="0.2">
      <c r="A5193" s="1" t="d">
        <v>2023-03-17</v>
      </c>
      <c r="B5193" s="45">
        <v>-1</v>
      </c>
      <c r="C5193" t="s">
        <v>77</v>
      </c>
      <c r="D5193" t="str">
        <f>_xlfn.XLOOKUP(Table2[[#This Row],[Patron Group]],$R$10:$R$24,$S$10:$S$24)</f>
        <v>Undergraduate</v>
      </c>
      <c r="E5193" s="1" t="d">
        <v>2023-03-24</v>
      </c>
      <c r="F5193" t="s">
        <v>522</v>
      </c>
      <c r="G5193" t="s">
        <v>2263</v>
      </c>
      <c r="H5193" t="str">
        <f>_xlfn.XLOOKUP(Table2[[#This Row],[Unique BarCode]],$N$10:$N$37,$O$10:$O$37)</f>
        <v>HP Laptop</v>
      </c>
      <c r="I5193" t="str">
        <f>_xlfn.XLOOKUP(Table2[[#This Row],[Unique BarCode]],$N$10:$N$37,$P$10:$P$37)</f>
        <v>Device</v>
      </c>
      <c r="J5193" t="s">
        <v>8</v>
      </c>
      <c r="K5193" t="s">
        <v>523</v>
      </c>
      <c r="L5193">
        <v>1</v>
      </c>
    </row>
    <row r="5194" spans="1:12" x14ac:dyDescent="0.2">
      <c r="A5194" s="1" t="d">
        <v>2023-03-17</v>
      </c>
      <c r="B5194" s="45">
        <v>-1</v>
      </c>
      <c r="C5194" t="s">
        <v>77</v>
      </c>
      <c r="D5194" t="str">
        <f>_xlfn.XLOOKUP(Table2[[#This Row],[Patron Group]],$R$10:$R$24,$S$10:$S$24)</f>
        <v>Undergraduate</v>
      </c>
      <c r="E5194" s="1" t="d">
        <v>2023-03-24</v>
      </c>
      <c r="F5194" t="s">
        <v>1229</v>
      </c>
      <c r="G5194" t="s">
        <v>2263</v>
      </c>
      <c r="H5194" t="str">
        <f>_xlfn.XLOOKUP(Table2[[#This Row],[Unique BarCode]],$N$10:$N$37,$O$10:$O$37)</f>
        <v>HP Laptop</v>
      </c>
      <c r="I5194" t="str">
        <f>_xlfn.XLOOKUP(Table2[[#This Row],[Unique BarCode]],$N$10:$N$37,$P$10:$P$37)</f>
        <v>Device</v>
      </c>
      <c r="J5194" t="s">
        <v>8</v>
      </c>
      <c r="K5194" t="s">
        <v>1230</v>
      </c>
      <c r="L5194">
        <v>1</v>
      </c>
    </row>
    <row r="5195" spans="1:12" x14ac:dyDescent="0.2">
      <c r="A5195" s="1" t="d">
        <v>2023-03-17</v>
      </c>
      <c r="B5195" s="45">
        <v>-1</v>
      </c>
      <c r="C5195" t="s">
        <v>77</v>
      </c>
      <c r="D5195" t="str">
        <f>_xlfn.XLOOKUP(Table2[[#This Row],[Patron Group]],$R$10:$R$24,$S$10:$S$24)</f>
        <v>Undergraduate</v>
      </c>
      <c r="E5195" s="1" t="d">
        <v>2023-03-24</v>
      </c>
      <c r="F5195" t="s">
        <v>894</v>
      </c>
      <c r="G5195" t="s">
        <v>2263</v>
      </c>
      <c r="H5195" t="str">
        <f>_xlfn.XLOOKUP(Table2[[#This Row],[Unique BarCode]],$N$10:$N$37,$O$10:$O$37)</f>
        <v>HP Laptop</v>
      </c>
      <c r="I5195" t="str">
        <f>_xlfn.XLOOKUP(Table2[[#This Row],[Unique BarCode]],$N$10:$N$37,$P$10:$P$37)</f>
        <v>Device</v>
      </c>
      <c r="J5195" t="s">
        <v>8</v>
      </c>
      <c r="K5195" t="s">
        <v>895</v>
      </c>
      <c r="L5195">
        <v>1</v>
      </c>
    </row>
    <row r="5196" spans="1:12" x14ac:dyDescent="0.2">
      <c r="A5196" s="1" t="d">
        <v>2023-03-17</v>
      </c>
      <c r="B5196" s="45">
        <v>-1</v>
      </c>
      <c r="C5196" t="s">
        <v>77</v>
      </c>
      <c r="D5196" t="str">
        <f>_xlfn.XLOOKUP(Table2[[#This Row],[Patron Group]],$R$10:$R$24,$S$10:$S$24)</f>
        <v>Undergraduate</v>
      </c>
      <c r="E5196" s="1" t="d">
        <v>2023-03-24</v>
      </c>
      <c r="F5196" t="s">
        <v>179</v>
      </c>
      <c r="G5196" t="s">
        <v>2263</v>
      </c>
      <c r="H5196" t="str">
        <f>_xlfn.XLOOKUP(Table2[[#This Row],[Unique BarCode]],$N$10:$N$37,$O$10:$O$37)</f>
        <v>HP Laptop</v>
      </c>
      <c r="I5196" t="str">
        <f>_xlfn.XLOOKUP(Table2[[#This Row],[Unique BarCode]],$N$10:$N$37,$P$10:$P$37)</f>
        <v>Device</v>
      </c>
      <c r="J5196" t="s">
        <v>8</v>
      </c>
      <c r="K5196" t="s">
        <v>180</v>
      </c>
      <c r="L5196">
        <v>1</v>
      </c>
    </row>
    <row r="5197" spans="1:12" x14ac:dyDescent="0.2">
      <c r="A5197" s="1" t="d">
        <v>2023-03-17</v>
      </c>
      <c r="B5197" s="45">
        <v>1853753750006530</v>
      </c>
      <c r="C5197" t="s">
        <v>74</v>
      </c>
      <c r="D5197" t="str">
        <f>_xlfn.XLOOKUP(Table2[[#This Row],[Patron Group]],$R$10:$R$24,$S$10:$S$24)</f>
        <v>Staff</v>
      </c>
      <c r="E5197" s="1" t="d">
        <v>2023-03-24</v>
      </c>
      <c r="F5197" t="s">
        <v>2065</v>
      </c>
      <c r="G5197" t="s">
        <v>2263</v>
      </c>
      <c r="H5197" t="str">
        <f>_xlfn.XLOOKUP(Table2[[#This Row],[Unique BarCode]],$N$10:$N$37,$O$10:$O$37)</f>
        <v>HP Laptop</v>
      </c>
      <c r="I5197" t="str">
        <f>_xlfn.XLOOKUP(Table2[[#This Row],[Unique BarCode]],$N$10:$N$37,$P$10:$P$37)</f>
        <v>Device</v>
      </c>
      <c r="J5197" t="s">
        <v>8</v>
      </c>
      <c r="K5197" t="s">
        <v>2066</v>
      </c>
      <c r="L5197">
        <v>1</v>
      </c>
    </row>
    <row r="5198" spans="1:12" x14ac:dyDescent="0.2">
      <c r="A5198" s="1" t="d">
        <v>2023-03-17</v>
      </c>
      <c r="B5198" s="45">
        <v>5543148710006530</v>
      </c>
      <c r="C5198" t="s">
        <v>20</v>
      </c>
      <c r="D5198" t="str">
        <f>_xlfn.XLOOKUP(Table2[[#This Row],[Patron Group]],$R$10:$R$24,$S$10:$S$24)</f>
        <v>Graduate</v>
      </c>
      <c r="E5198" s="1" t="d">
        <v>2023-03-31</v>
      </c>
      <c r="F5198" t="s">
        <v>491</v>
      </c>
      <c r="G5198" t="s">
        <v>2273</v>
      </c>
      <c r="H5198" t="str">
        <f>_xlfn.XLOOKUP(Table2[[#This Row],[Unique BarCode]],$N$10:$N$37,$O$10:$O$37)</f>
        <v>ChromeBook</v>
      </c>
      <c r="I5198" t="str">
        <f>_xlfn.XLOOKUP(Table2[[#This Row],[Unique BarCode]],$N$10:$N$37,$P$10:$P$37)</f>
        <v>Device</v>
      </c>
      <c r="J5198" t="s">
        <v>8</v>
      </c>
      <c r="K5198" t="s">
        <v>492</v>
      </c>
      <c r="L5198">
        <v>1</v>
      </c>
    </row>
    <row r="5199" spans="1:12" x14ac:dyDescent="0.2">
      <c r="A5199" s="1" t="d">
        <v>2023-03-17</v>
      </c>
      <c r="B5199" s="45">
        <v>5552381470006530</v>
      </c>
      <c r="C5199" t="s">
        <v>74</v>
      </c>
      <c r="D5199" t="str">
        <f>_xlfn.XLOOKUP(Table2[[#This Row],[Patron Group]],$R$10:$R$24,$S$10:$S$24)</f>
        <v>Staff</v>
      </c>
      <c r="E5199" s="1" t="d">
        <v>2023-03-24</v>
      </c>
      <c r="F5199" t="s">
        <v>2175</v>
      </c>
      <c r="G5199" t="s">
        <v>2273</v>
      </c>
      <c r="H5199" t="str">
        <f>_xlfn.XLOOKUP(Table2[[#This Row],[Unique BarCode]],$N$10:$N$37,$O$10:$O$37)</f>
        <v>ChromeBook</v>
      </c>
      <c r="I5199" t="str">
        <f>_xlfn.XLOOKUP(Table2[[#This Row],[Unique BarCode]],$N$10:$N$37,$P$10:$P$37)</f>
        <v>Device</v>
      </c>
      <c r="J5199" t="s">
        <v>8</v>
      </c>
      <c r="K5199" t="s">
        <v>927</v>
      </c>
      <c r="L5199">
        <v>1</v>
      </c>
    </row>
    <row r="5200" spans="1:12" x14ac:dyDescent="0.2">
      <c r="A5200" s="1" t="d">
        <v>2023-03-17</v>
      </c>
      <c r="B5200" s="45">
        <v>5555328200006530</v>
      </c>
      <c r="C5200" t="s">
        <v>20</v>
      </c>
      <c r="D5200" t="str">
        <f>_xlfn.XLOOKUP(Table2[[#This Row],[Patron Group]],$R$10:$R$24,$S$10:$S$24)</f>
        <v>Graduate</v>
      </c>
      <c r="E5200" s="1" t="d">
        <v>2023-03-30</v>
      </c>
      <c r="F5200" t="s">
        <v>721</v>
      </c>
      <c r="G5200" t="s">
        <v>2273</v>
      </c>
      <c r="H5200" t="str">
        <f>_xlfn.XLOOKUP(Table2[[#This Row],[Unique BarCode]],$N$10:$N$37,$O$10:$O$37)</f>
        <v>ChromeBook</v>
      </c>
      <c r="I5200" t="str">
        <f>_xlfn.XLOOKUP(Table2[[#This Row],[Unique BarCode]],$N$10:$N$37,$P$10:$P$37)</f>
        <v>Device</v>
      </c>
      <c r="J5200" t="s">
        <v>49</v>
      </c>
      <c r="K5200" t="s">
        <v>722</v>
      </c>
      <c r="L5200">
        <v>1</v>
      </c>
    </row>
    <row r="5201" spans="1:12" x14ac:dyDescent="0.2">
      <c r="A5201" s="1" t="d">
        <v>2023-03-17</v>
      </c>
      <c r="B5201" s="45">
        <v>5555625590006530</v>
      </c>
      <c r="C5201" t="s">
        <v>20</v>
      </c>
      <c r="D5201" t="str">
        <f>_xlfn.XLOOKUP(Table2[[#This Row],[Patron Group]],$R$10:$R$24,$S$10:$S$24)</f>
        <v>Graduate</v>
      </c>
      <c r="E5201" s="1" t="d">
        <v>2023-03-31</v>
      </c>
      <c r="F5201" t="s">
        <v>2198</v>
      </c>
      <c r="G5201" t="s">
        <v>2275</v>
      </c>
      <c r="H5201" t="str">
        <f>_xlfn.XLOOKUP(Table2[[#This Row],[Unique BarCode]],$N$10:$N$37,$O$10:$O$37)</f>
        <v>iPad</v>
      </c>
      <c r="I5201" t="str">
        <f>_xlfn.XLOOKUP(Table2[[#This Row],[Unique BarCode]],$N$10:$N$37,$P$10:$P$37)</f>
        <v>Device</v>
      </c>
      <c r="J5201" t="s">
        <v>8</v>
      </c>
      <c r="K5201" t="s">
        <v>2199</v>
      </c>
      <c r="L5201">
        <v>1</v>
      </c>
    </row>
    <row r="5202" spans="1:12" x14ac:dyDescent="0.2">
      <c r="A5202" s="1" t="d">
        <v>2023-03-17</v>
      </c>
      <c r="B5202" s="45">
        <v>5559171430006530</v>
      </c>
      <c r="C5202" t="s">
        <v>77</v>
      </c>
      <c r="D5202" t="str">
        <f>_xlfn.XLOOKUP(Table2[[#This Row],[Patron Group]],$R$10:$R$24,$S$10:$S$24)</f>
        <v>Undergraduate</v>
      </c>
      <c r="E5202" s="1" t="d">
        <v>2023-03-24</v>
      </c>
      <c r="F5202" t="s">
        <v>2200</v>
      </c>
      <c r="G5202" t="s">
        <v>2297</v>
      </c>
      <c r="H5202" t="str">
        <f>_xlfn.XLOOKUP(Table2[[#This Row],[Unique BarCode]],$N$10:$N$37,$O$10:$O$37)</f>
        <v>iPad</v>
      </c>
      <c r="I5202" t="str">
        <f>_xlfn.XLOOKUP(Table2[[#This Row],[Unique BarCode]],$N$10:$N$37,$P$10:$P$37)</f>
        <v>Device</v>
      </c>
      <c r="J5202" t="s">
        <v>8</v>
      </c>
      <c r="K5202" t="s">
        <v>2201</v>
      </c>
      <c r="L5202">
        <v>1</v>
      </c>
    </row>
    <row r="5203" spans="1:12" x14ac:dyDescent="0.2">
      <c r="A5203" s="1" t="d">
        <v>2023-03-17</v>
      </c>
      <c r="B5203" s="45">
        <v>5560016120006530</v>
      </c>
      <c r="C5203" t="s">
        <v>77</v>
      </c>
      <c r="D5203" t="str">
        <f>_xlfn.XLOOKUP(Table2[[#This Row],[Patron Group]],$R$10:$R$24,$S$10:$S$24)</f>
        <v>Undergraduate</v>
      </c>
      <c r="E5203" s="1" t="d">
        <v>2023-03-17</v>
      </c>
      <c r="F5203" t="s">
        <v>1534</v>
      </c>
      <c r="G5203" t="s">
        <v>2265</v>
      </c>
      <c r="H5203" t="str">
        <f>_xlfn.XLOOKUP(Table2[[#This Row],[Unique BarCode]],$N$10:$N$37,$O$10:$O$37)</f>
        <v>IPHONE</v>
      </c>
      <c r="I5203" t="str">
        <f>_xlfn.XLOOKUP(Table2[[#This Row],[Unique BarCode]],$N$10:$N$37,$P$10:$P$37)</f>
        <v>Charger</v>
      </c>
      <c r="J5203" t="s">
        <v>128</v>
      </c>
      <c r="L5203">
        <v>1</v>
      </c>
    </row>
    <row r="5204" spans="1:12" x14ac:dyDescent="0.2">
      <c r="A5204" s="1" t="d">
        <v>2023-03-17</v>
      </c>
      <c r="B5204" s="45">
        <v>5561767560006530</v>
      </c>
      <c r="C5204" t="s">
        <v>20</v>
      </c>
      <c r="D5204" t="str">
        <f>_xlfn.XLOOKUP(Table2[[#This Row],[Patron Group]],$R$10:$R$24,$S$10:$S$24)</f>
        <v>Graduate</v>
      </c>
      <c r="E5204" s="1" t="d">
        <v>2023-03-24</v>
      </c>
      <c r="F5204" t="s">
        <v>2202</v>
      </c>
      <c r="G5204" t="s">
        <v>2273</v>
      </c>
      <c r="H5204" t="str">
        <f>_xlfn.XLOOKUP(Table2[[#This Row],[Unique BarCode]],$N$10:$N$37,$O$10:$O$37)</f>
        <v>ChromeBook</v>
      </c>
      <c r="I5204" t="str">
        <f>_xlfn.XLOOKUP(Table2[[#This Row],[Unique BarCode]],$N$10:$N$37,$P$10:$P$37)</f>
        <v>Device</v>
      </c>
      <c r="J5204" t="s">
        <v>8</v>
      </c>
      <c r="K5204" t="s">
        <v>1702</v>
      </c>
      <c r="L5204">
        <v>1</v>
      </c>
    </row>
    <row r="5205" spans="1:12" x14ac:dyDescent="0.2">
      <c r="A5205" s="1" t="d">
        <v>2023-03-17</v>
      </c>
      <c r="B5205" s="45">
        <v>5564681230006530</v>
      </c>
      <c r="C5205" t="s">
        <v>77</v>
      </c>
      <c r="D5205" t="str">
        <f>_xlfn.XLOOKUP(Table2[[#This Row],[Patron Group]],$R$10:$R$24,$S$10:$S$24)</f>
        <v>Undergraduate</v>
      </c>
      <c r="E5205" s="1" t="d">
        <v>2023-03-24</v>
      </c>
      <c r="F5205" t="s">
        <v>1016</v>
      </c>
      <c r="G5205" t="s">
        <v>2274</v>
      </c>
      <c r="H5205" t="str">
        <f>_xlfn.XLOOKUP(Table2[[#This Row],[Unique BarCode]],$N$10:$N$37,$O$10:$O$37)</f>
        <v>MacBook</v>
      </c>
      <c r="I5205" t="str">
        <f>_xlfn.XLOOKUP(Table2[[#This Row],[Unique BarCode]],$N$10:$N$37,$P$10:$P$37)</f>
        <v>Device</v>
      </c>
      <c r="J5205" t="s">
        <v>8</v>
      </c>
      <c r="K5205" t="s">
        <v>1016</v>
      </c>
      <c r="L5205">
        <v>1</v>
      </c>
    </row>
    <row r="5206" spans="1:12" x14ac:dyDescent="0.2">
      <c r="A5206" s="1" t="d">
        <v>2023-03-17</v>
      </c>
      <c r="B5206" s="45">
        <v>5569117780006530</v>
      </c>
      <c r="C5206" t="s">
        <v>77</v>
      </c>
      <c r="D5206" t="str">
        <f>_xlfn.XLOOKUP(Table2[[#This Row],[Patron Group]],$R$10:$R$24,$S$10:$S$24)</f>
        <v>Undergraduate</v>
      </c>
      <c r="E5206" s="1" t="d">
        <v>2023-03-17</v>
      </c>
      <c r="F5206" t="s">
        <v>2109</v>
      </c>
      <c r="G5206" t="s">
        <v>2268</v>
      </c>
      <c r="H5206" t="str">
        <f>_xlfn.XLOOKUP(Table2[[#This Row],[Unique BarCode]],$N$10:$N$37,$O$10:$O$37)</f>
        <v>MACCHRG</v>
      </c>
      <c r="I5206" t="str">
        <f>_xlfn.XLOOKUP(Table2[[#This Row],[Unique BarCode]],$N$10:$N$37,$P$10:$P$37)</f>
        <v>Charger</v>
      </c>
      <c r="J5206" t="s">
        <v>49</v>
      </c>
      <c r="K5206" t="s">
        <v>2110</v>
      </c>
      <c r="L5206">
        <v>1</v>
      </c>
    </row>
    <row r="5207" spans="1:12" x14ac:dyDescent="0.2">
      <c r="A5207" s="1" t="d">
        <v>2023-03-17</v>
      </c>
      <c r="B5207" s="45">
        <v>5569989650006530</v>
      </c>
      <c r="C5207" t="s">
        <v>77</v>
      </c>
      <c r="D5207" t="str">
        <f>_xlfn.XLOOKUP(Table2[[#This Row],[Patron Group]],$R$10:$R$24,$S$10:$S$24)</f>
        <v>Undergraduate</v>
      </c>
      <c r="E5207" s="1" t="d">
        <v>2023-03-31</v>
      </c>
      <c r="F5207" t="s">
        <v>155</v>
      </c>
      <c r="G5207" t="s">
        <v>2274</v>
      </c>
      <c r="H5207" t="str">
        <f>_xlfn.XLOOKUP(Table2[[#This Row],[Unique BarCode]],$N$10:$N$37,$O$10:$O$37)</f>
        <v>MacBook</v>
      </c>
      <c r="I5207" t="str">
        <f>_xlfn.XLOOKUP(Table2[[#This Row],[Unique BarCode]],$N$10:$N$37,$P$10:$P$37)</f>
        <v>Device</v>
      </c>
      <c r="J5207" t="s">
        <v>8</v>
      </c>
      <c r="K5207" t="s">
        <v>156</v>
      </c>
      <c r="L5207">
        <v>1</v>
      </c>
    </row>
    <row r="5208" spans="1:12" x14ac:dyDescent="0.2">
      <c r="A5208" s="1" t="d">
        <v>2023-03-17</v>
      </c>
      <c r="B5208" s="45">
        <v>6199957510006530</v>
      </c>
      <c r="C5208" t="s">
        <v>20</v>
      </c>
      <c r="D5208" t="str">
        <f>_xlfn.XLOOKUP(Table2[[#This Row],[Patron Group]],$R$10:$R$24,$S$10:$S$24)</f>
        <v>Graduate</v>
      </c>
      <c r="E5208" s="1" t="d">
        <v>2023-03-30</v>
      </c>
      <c r="F5208" t="s">
        <v>1645</v>
      </c>
      <c r="G5208" t="s">
        <v>2275</v>
      </c>
      <c r="H5208" t="str">
        <f>_xlfn.XLOOKUP(Table2[[#This Row],[Unique BarCode]],$N$10:$N$37,$O$10:$O$37)</f>
        <v>iPad</v>
      </c>
      <c r="I5208" t="str">
        <f>_xlfn.XLOOKUP(Table2[[#This Row],[Unique BarCode]],$N$10:$N$37,$P$10:$P$37)</f>
        <v>Device</v>
      </c>
      <c r="J5208" t="s">
        <v>8</v>
      </c>
      <c r="K5208" t="s">
        <v>1646</v>
      </c>
      <c r="L5208">
        <v>1</v>
      </c>
    </row>
    <row r="5209" spans="1:12" x14ac:dyDescent="0.2">
      <c r="A5209" s="1" t="d">
        <v>2023-03-17</v>
      </c>
      <c r="B5209" s="45">
        <v>6200336170006530</v>
      </c>
      <c r="C5209" t="s">
        <v>20</v>
      </c>
      <c r="D5209" t="str">
        <f>_xlfn.XLOOKUP(Table2[[#This Row],[Patron Group]],$R$10:$R$24,$S$10:$S$24)</f>
        <v>Graduate</v>
      </c>
      <c r="E5209" s="1" t="d">
        <v>2023-03-31</v>
      </c>
      <c r="F5209" t="s">
        <v>611</v>
      </c>
      <c r="G5209" t="s">
        <v>2263</v>
      </c>
      <c r="H5209" t="str">
        <f>_xlfn.XLOOKUP(Table2[[#This Row],[Unique BarCode]],$N$10:$N$37,$O$10:$O$37)</f>
        <v>HP Laptop</v>
      </c>
      <c r="I5209" t="str">
        <f>_xlfn.XLOOKUP(Table2[[#This Row],[Unique BarCode]],$N$10:$N$37,$P$10:$P$37)</f>
        <v>Device</v>
      </c>
      <c r="J5209" t="s">
        <v>8</v>
      </c>
      <c r="K5209" t="s">
        <v>612</v>
      </c>
      <c r="L5209">
        <v>1</v>
      </c>
    </row>
    <row r="5210" spans="1:12" x14ac:dyDescent="0.2">
      <c r="A5210" s="1" t="d">
        <v>2023-03-17</v>
      </c>
      <c r="B5210" s="45">
        <v>6201523880006530</v>
      </c>
      <c r="C5210" t="s">
        <v>77</v>
      </c>
      <c r="D5210" t="str">
        <f>_xlfn.XLOOKUP(Table2[[#This Row],[Patron Group]],$R$10:$R$24,$S$10:$S$24)</f>
        <v>Undergraduate</v>
      </c>
      <c r="E5210" s="1" t="d">
        <v>2023-03-29</v>
      </c>
      <c r="F5210" t="s">
        <v>2090</v>
      </c>
      <c r="G5210" t="s">
        <v>2275</v>
      </c>
      <c r="H5210" t="str">
        <f>_xlfn.XLOOKUP(Table2[[#This Row],[Unique BarCode]],$N$10:$N$37,$O$10:$O$37)</f>
        <v>iPad</v>
      </c>
      <c r="I5210" t="str">
        <f>_xlfn.XLOOKUP(Table2[[#This Row],[Unique BarCode]],$N$10:$N$37,$P$10:$P$37)</f>
        <v>Device</v>
      </c>
      <c r="J5210" t="s">
        <v>8</v>
      </c>
      <c r="K5210" t="s">
        <v>2091</v>
      </c>
      <c r="L5210">
        <v>1</v>
      </c>
    </row>
    <row r="5211" spans="1:12" x14ac:dyDescent="0.2">
      <c r="A5211" s="1" t="d">
        <v>2023-03-17</v>
      </c>
      <c r="B5211" s="45">
        <v>9283569650006530</v>
      </c>
      <c r="C5211" t="s">
        <v>77</v>
      </c>
      <c r="D5211" t="str">
        <f>_xlfn.XLOOKUP(Table2[[#This Row],[Patron Group]],$R$10:$R$24,$S$10:$S$24)</f>
        <v>Undergraduate</v>
      </c>
      <c r="E5211" s="1" t="d">
        <v>2023-03-31</v>
      </c>
      <c r="F5211" t="s">
        <v>292</v>
      </c>
      <c r="G5211" t="s">
        <v>2274</v>
      </c>
      <c r="H5211" t="str">
        <f>_xlfn.XLOOKUP(Table2[[#This Row],[Unique BarCode]],$N$10:$N$37,$O$10:$O$37)</f>
        <v>MacBook</v>
      </c>
      <c r="I5211" t="str">
        <f>_xlfn.XLOOKUP(Table2[[#This Row],[Unique BarCode]],$N$10:$N$37,$P$10:$P$37)</f>
        <v>Device</v>
      </c>
      <c r="J5211" t="s">
        <v>8</v>
      </c>
      <c r="K5211" t="s">
        <v>293</v>
      </c>
      <c r="L5211">
        <v>1</v>
      </c>
    </row>
    <row r="5212" spans="1:12" x14ac:dyDescent="0.2">
      <c r="A5212" s="1" t="d">
        <v>2023-03-17</v>
      </c>
      <c r="B5212" s="45">
        <v>9401567650006530</v>
      </c>
      <c r="C5212" t="s">
        <v>77</v>
      </c>
      <c r="D5212" t="str">
        <f>_xlfn.XLOOKUP(Table2[[#This Row],[Patron Group]],$R$10:$R$24,$S$10:$S$24)</f>
        <v>Undergraduate</v>
      </c>
      <c r="E5212" s="1" t="d">
        <v>2023-06-15</v>
      </c>
      <c r="F5212" t="s">
        <v>769</v>
      </c>
      <c r="G5212" t="s">
        <v>2279</v>
      </c>
      <c r="H5212" t="str">
        <f>_xlfn.XLOOKUP(Table2[[#This Row],[Unique BarCode]],$N$10:$N$37,$O$10:$O$37)</f>
        <v>EE Devices</v>
      </c>
      <c r="I5212" t="str">
        <f>_xlfn.XLOOKUP(Table2[[#This Row],[Unique BarCode]],$N$10:$N$37,$P$10:$P$37)</f>
        <v>EE Devices</v>
      </c>
      <c r="J5212" t="s">
        <v>49</v>
      </c>
      <c r="K5212" t="s">
        <v>770</v>
      </c>
      <c r="L5212">
        <v>1</v>
      </c>
    </row>
    <row r="5213" spans="1:12" x14ac:dyDescent="0.2">
      <c r="A5213" s="1" t="d">
        <v>2023-03-17</v>
      </c>
      <c r="B5213" s="45">
        <v>9401854740006530</v>
      </c>
      <c r="C5213" t="s">
        <v>20</v>
      </c>
      <c r="D5213" t="str">
        <f>_xlfn.XLOOKUP(Table2[[#This Row],[Patron Group]],$R$10:$R$24,$S$10:$S$24)</f>
        <v>Graduate</v>
      </c>
      <c r="E5213" s="1" t="d">
        <v>2023-03-31</v>
      </c>
      <c r="F5213" t="s">
        <v>1568</v>
      </c>
      <c r="G5213" t="s">
        <v>2274</v>
      </c>
      <c r="H5213" t="str">
        <f>_xlfn.XLOOKUP(Table2[[#This Row],[Unique BarCode]],$N$10:$N$37,$O$10:$O$37)</f>
        <v>MacBook</v>
      </c>
      <c r="I5213" t="str">
        <f>_xlfn.XLOOKUP(Table2[[#This Row],[Unique BarCode]],$N$10:$N$37,$P$10:$P$37)</f>
        <v>Device</v>
      </c>
      <c r="J5213" t="s">
        <v>8</v>
      </c>
      <c r="K5213" t="s">
        <v>1568</v>
      </c>
      <c r="L5213">
        <v>1</v>
      </c>
    </row>
    <row r="5214" spans="1:12" x14ac:dyDescent="0.2">
      <c r="A5214" s="1" t="d">
        <v>2023-03-17</v>
      </c>
      <c r="B5214" s="45">
        <v>9403442510006530</v>
      </c>
      <c r="C5214" t="s">
        <v>20</v>
      </c>
      <c r="D5214" t="str">
        <f>_xlfn.XLOOKUP(Table2[[#This Row],[Patron Group]],$R$10:$R$24,$S$10:$S$24)</f>
        <v>Graduate</v>
      </c>
      <c r="E5214" s="1" t="d">
        <v>2023-03-31</v>
      </c>
      <c r="F5214" t="s">
        <v>440</v>
      </c>
      <c r="G5214" t="s">
        <v>2273</v>
      </c>
      <c r="H5214" t="str">
        <f>_xlfn.XLOOKUP(Table2[[#This Row],[Unique BarCode]],$N$10:$N$37,$O$10:$O$37)</f>
        <v>ChromeBook</v>
      </c>
      <c r="I5214" t="str">
        <f>_xlfn.XLOOKUP(Table2[[#This Row],[Unique BarCode]],$N$10:$N$37,$P$10:$P$37)</f>
        <v>Device</v>
      </c>
      <c r="J5214" t="s">
        <v>13</v>
      </c>
      <c r="K5214" t="s">
        <v>441</v>
      </c>
      <c r="L5214">
        <v>1</v>
      </c>
    </row>
    <row r="5215" spans="1:12" x14ac:dyDescent="0.2">
      <c r="A5215" s="1" t="d">
        <v>2023-03-17</v>
      </c>
      <c r="B5215" s="45">
        <v>9403799620006530</v>
      </c>
      <c r="C5215" t="s">
        <v>77</v>
      </c>
      <c r="D5215" t="str">
        <f>_xlfn.XLOOKUP(Table2[[#This Row],[Patron Group]],$R$10:$R$24,$S$10:$S$24)</f>
        <v>Undergraduate</v>
      </c>
      <c r="E5215" s="1" t="d">
        <v>2023-03-31</v>
      </c>
      <c r="F5215" t="s">
        <v>2203</v>
      </c>
      <c r="G5215" t="s">
        <v>2275</v>
      </c>
      <c r="H5215" t="str">
        <f>_xlfn.XLOOKUP(Table2[[#This Row],[Unique BarCode]],$N$10:$N$37,$O$10:$O$37)</f>
        <v>iPad</v>
      </c>
      <c r="I5215" t="str">
        <f>_xlfn.XLOOKUP(Table2[[#This Row],[Unique BarCode]],$N$10:$N$37,$P$10:$P$37)</f>
        <v>Device</v>
      </c>
      <c r="J5215" t="s">
        <v>8</v>
      </c>
      <c r="K5215" t="s">
        <v>2204</v>
      </c>
      <c r="L5215">
        <v>1</v>
      </c>
    </row>
    <row r="5216" spans="1:12" x14ac:dyDescent="0.2">
      <c r="A5216" s="1" t="d">
        <v>2023-03-17</v>
      </c>
      <c r="B5216" s="45">
        <v>9407394660006530</v>
      </c>
      <c r="C5216" t="s">
        <v>20</v>
      </c>
      <c r="D5216" t="str">
        <f>_xlfn.XLOOKUP(Table2[[#This Row],[Patron Group]],$R$10:$R$24,$S$10:$S$24)</f>
        <v>Graduate</v>
      </c>
      <c r="E5216" s="1" t="d">
        <v>2023-03-17</v>
      </c>
      <c r="F5216" t="s">
        <v>2205</v>
      </c>
      <c r="G5216" t="s">
        <v>2282</v>
      </c>
      <c r="H5216" t="str">
        <f>_xlfn.XLOOKUP(Table2[[#This Row],[Unique BarCode]],$N$10:$N$37,$O$10:$O$37)</f>
        <v>HPUSBC</v>
      </c>
      <c r="I5216" t="str">
        <f>_xlfn.XLOOKUP(Table2[[#This Row],[Unique BarCode]],$N$10:$N$37,$P$10:$P$37)</f>
        <v>Charger</v>
      </c>
      <c r="J5216" t="s">
        <v>1058</v>
      </c>
      <c r="K5216" t="s">
        <v>2206</v>
      </c>
      <c r="L5216">
        <v>1</v>
      </c>
    </row>
    <row r="5217" spans="1:12" x14ac:dyDescent="0.2">
      <c r="A5217" s="1" t="d">
        <v>2023-03-17</v>
      </c>
      <c r="B5217" s="45">
        <v>9408459560006530</v>
      </c>
      <c r="C5217" t="s">
        <v>77</v>
      </c>
      <c r="D5217" t="str">
        <f>_xlfn.XLOOKUP(Table2[[#This Row],[Patron Group]],$R$10:$R$24,$S$10:$S$24)</f>
        <v>Undergraduate</v>
      </c>
      <c r="E5217" s="1" t="d">
        <v>2023-03-24</v>
      </c>
      <c r="F5217" t="s">
        <v>1474</v>
      </c>
      <c r="G5217" t="s">
        <v>2274</v>
      </c>
      <c r="H5217" t="str">
        <f>_xlfn.XLOOKUP(Table2[[#This Row],[Unique BarCode]],$N$10:$N$37,$O$10:$O$37)</f>
        <v>MacBook</v>
      </c>
      <c r="I5217" t="str">
        <f>_xlfn.XLOOKUP(Table2[[#This Row],[Unique BarCode]],$N$10:$N$37,$P$10:$P$37)</f>
        <v>Device</v>
      </c>
      <c r="J5217" t="s">
        <v>8</v>
      </c>
      <c r="K5217" t="s">
        <v>1475</v>
      </c>
      <c r="L5217">
        <v>1</v>
      </c>
    </row>
    <row r="5218" spans="1:12" x14ac:dyDescent="0.2">
      <c r="A5218" s="1" t="d">
        <v>2023-03-17</v>
      </c>
      <c r="B5218" s="45">
        <v>9408521370006530</v>
      </c>
      <c r="C5218" t="s">
        <v>20</v>
      </c>
      <c r="D5218" t="str">
        <f>_xlfn.XLOOKUP(Table2[[#This Row],[Patron Group]],$R$10:$R$24,$S$10:$S$24)</f>
        <v>Graduate</v>
      </c>
      <c r="E5218" s="1" t="d">
        <v>2023-03-31</v>
      </c>
      <c r="F5218" t="s">
        <v>1577</v>
      </c>
      <c r="G5218" t="s">
        <v>2275</v>
      </c>
      <c r="H5218" t="str">
        <f>_xlfn.XLOOKUP(Table2[[#This Row],[Unique BarCode]],$N$10:$N$37,$O$10:$O$37)</f>
        <v>iPad</v>
      </c>
      <c r="I5218" t="str">
        <f>_xlfn.XLOOKUP(Table2[[#This Row],[Unique BarCode]],$N$10:$N$37,$P$10:$P$37)</f>
        <v>Device</v>
      </c>
      <c r="J5218" t="s">
        <v>8</v>
      </c>
      <c r="K5218" t="s">
        <v>1578</v>
      </c>
      <c r="L5218">
        <v>1</v>
      </c>
    </row>
    <row r="5219" spans="1:12" x14ac:dyDescent="0.2">
      <c r="A5219" s="1" t="d">
        <v>2023-03-17</v>
      </c>
      <c r="B5219" s="45">
        <v>1.26320083700065E+16</v>
      </c>
      <c r="C5219" t="s">
        <v>74</v>
      </c>
      <c r="D5219" t="str">
        <f>_xlfn.XLOOKUP(Table2[[#This Row],[Patron Group]],$R$10:$R$24,$S$10:$S$24)</f>
        <v>Staff</v>
      </c>
      <c r="E5219" s="1" t="d">
        <v>2023-03-24</v>
      </c>
      <c r="F5219" t="s">
        <v>2028</v>
      </c>
      <c r="G5219" t="s">
        <v>2275</v>
      </c>
      <c r="H5219" t="str">
        <f>_xlfn.XLOOKUP(Table2[[#This Row],[Unique BarCode]],$N$10:$N$37,$O$10:$O$37)</f>
        <v>iPad</v>
      </c>
      <c r="I5219" t="str">
        <f>_xlfn.XLOOKUP(Table2[[#This Row],[Unique BarCode]],$N$10:$N$37,$P$10:$P$37)</f>
        <v>Device</v>
      </c>
      <c r="J5219" t="s">
        <v>8</v>
      </c>
      <c r="K5219" t="s">
        <v>2029</v>
      </c>
      <c r="L5219">
        <v>1</v>
      </c>
    </row>
    <row r="5220" spans="1:12" x14ac:dyDescent="0.2">
      <c r="A5220" s="1" t="d">
        <v>2023-03-18</v>
      </c>
      <c r="B5220" s="45">
        <v>-1</v>
      </c>
      <c r="C5220" t="s">
        <v>15</v>
      </c>
      <c r="D5220" t="str">
        <f>_xlfn.XLOOKUP(Table2[[#This Row],[Patron Group]],$R$10:$R$24,$S$10:$S$24)</f>
        <v>Academic</v>
      </c>
      <c r="E5220" s="1" t="d">
        <v>2023-03-24</v>
      </c>
      <c r="F5220" t="s">
        <v>959</v>
      </c>
      <c r="G5220" t="s">
        <v>2273</v>
      </c>
      <c r="H5220" t="str">
        <f>_xlfn.XLOOKUP(Table2[[#This Row],[Unique BarCode]],$N$10:$N$37,$O$10:$O$37)</f>
        <v>ChromeBook</v>
      </c>
      <c r="I5220" t="str">
        <f>_xlfn.XLOOKUP(Table2[[#This Row],[Unique BarCode]],$N$10:$N$37,$P$10:$P$37)</f>
        <v>Device</v>
      </c>
      <c r="J5220" t="s">
        <v>8</v>
      </c>
      <c r="K5220" t="s">
        <v>960</v>
      </c>
      <c r="L5220">
        <v>1</v>
      </c>
    </row>
    <row r="5221" spans="1:12" x14ac:dyDescent="0.2">
      <c r="A5221" s="1" t="d">
        <v>2023-03-18</v>
      </c>
      <c r="B5221" s="45">
        <v>-1</v>
      </c>
      <c r="C5221" t="s">
        <v>20</v>
      </c>
      <c r="D5221" t="str">
        <f>_xlfn.XLOOKUP(Table2[[#This Row],[Patron Group]],$R$10:$R$24,$S$10:$S$24)</f>
        <v>Graduate</v>
      </c>
      <c r="E5221" s="1" t="d">
        <v>2023-03-18</v>
      </c>
      <c r="F5221" t="s">
        <v>709</v>
      </c>
      <c r="G5221" t="s">
        <v>2265</v>
      </c>
      <c r="H5221" t="str">
        <f>_xlfn.XLOOKUP(Table2[[#This Row],[Unique BarCode]],$N$10:$N$37,$O$10:$O$37)</f>
        <v>IPHONE</v>
      </c>
      <c r="I5221" t="str">
        <f>_xlfn.XLOOKUP(Table2[[#This Row],[Unique BarCode]],$N$10:$N$37,$P$10:$P$37)</f>
        <v>Charger</v>
      </c>
      <c r="J5221" t="s">
        <v>128</v>
      </c>
      <c r="K5221" t="s">
        <v>710</v>
      </c>
      <c r="L5221">
        <v>1</v>
      </c>
    </row>
    <row r="5222" spans="1:12" x14ac:dyDescent="0.2">
      <c r="A5222" s="1" t="d">
        <v>2023-03-18</v>
      </c>
      <c r="B5222" s="45">
        <v>-1</v>
      </c>
      <c r="C5222" t="s">
        <v>20</v>
      </c>
      <c r="D5222" t="str">
        <f>_xlfn.XLOOKUP(Table2[[#This Row],[Patron Group]],$R$10:$R$24,$S$10:$S$24)</f>
        <v>Graduate</v>
      </c>
      <c r="E5222" s="1" t="d">
        <v>2023-03-25</v>
      </c>
      <c r="F5222" t="s">
        <v>2207</v>
      </c>
      <c r="G5222" t="s">
        <v>2273</v>
      </c>
      <c r="H5222" t="str">
        <f>_xlfn.XLOOKUP(Table2[[#This Row],[Unique BarCode]],$N$10:$N$37,$O$10:$O$37)</f>
        <v>ChromeBook</v>
      </c>
      <c r="I5222" t="str">
        <f>_xlfn.XLOOKUP(Table2[[#This Row],[Unique BarCode]],$N$10:$N$37,$P$10:$P$37)</f>
        <v>Device</v>
      </c>
      <c r="J5222" t="s">
        <v>128</v>
      </c>
      <c r="K5222" t="s">
        <v>2208</v>
      </c>
      <c r="L5222">
        <v>1</v>
      </c>
    </row>
    <row r="5223" spans="1:12" x14ac:dyDescent="0.2">
      <c r="A5223" s="1" t="d">
        <v>2023-03-18</v>
      </c>
      <c r="B5223" s="45">
        <v>-1</v>
      </c>
      <c r="C5223" t="s">
        <v>77</v>
      </c>
      <c r="D5223" t="str">
        <f>_xlfn.XLOOKUP(Table2[[#This Row],[Patron Group]],$R$10:$R$24,$S$10:$S$24)</f>
        <v>Undergraduate</v>
      </c>
      <c r="E5223" s="1" t="d">
        <v>2023-03-18</v>
      </c>
      <c r="F5223" t="s">
        <v>1174</v>
      </c>
      <c r="G5223" t="s">
        <v>2281</v>
      </c>
      <c r="H5223" t="str">
        <f>_xlfn.XLOOKUP(Table2[[#This Row],[Unique BarCode]],$N$10:$N$37,$O$10:$O$37)</f>
        <v>HDMIC</v>
      </c>
      <c r="I5223" t="str">
        <f>_xlfn.XLOOKUP(Table2[[#This Row],[Unique BarCode]],$N$10:$N$37,$P$10:$P$37)</f>
        <v>Cable</v>
      </c>
      <c r="J5223" t="s">
        <v>8</v>
      </c>
      <c r="K5223" t="s">
        <v>1175</v>
      </c>
      <c r="L5223">
        <v>1</v>
      </c>
    </row>
    <row r="5224" spans="1:12" x14ac:dyDescent="0.2">
      <c r="A5224" s="1" t="d">
        <v>2023-03-18</v>
      </c>
      <c r="B5224" s="45">
        <v>-1</v>
      </c>
      <c r="C5224" t="s">
        <v>77</v>
      </c>
      <c r="D5224" t="str">
        <f>_xlfn.XLOOKUP(Table2[[#This Row],[Patron Group]],$R$10:$R$24,$S$10:$S$24)</f>
        <v>Undergraduate</v>
      </c>
      <c r="E5224" s="1" t="d">
        <v>2023-03-18</v>
      </c>
      <c r="F5224" t="s">
        <v>21</v>
      </c>
      <c r="G5224" t="s">
        <v>2266</v>
      </c>
      <c r="H5224" t="str">
        <f>_xlfn.XLOOKUP(Table2[[#This Row],[Unique BarCode]],$N$10:$N$37,$O$10:$O$37)</f>
        <v>Headphones</v>
      </c>
      <c r="I5224" t="str">
        <f>_xlfn.XLOOKUP(Table2[[#This Row],[Unique BarCode]],$N$10:$N$37,$P$10:$P$37)</f>
        <v>Accessory</v>
      </c>
      <c r="J5224" t="s">
        <v>8</v>
      </c>
      <c r="K5224" t="s">
        <v>22</v>
      </c>
      <c r="L5224">
        <v>1</v>
      </c>
    </row>
    <row r="5225" spans="1:12" x14ac:dyDescent="0.2">
      <c r="A5225" s="1" t="d">
        <v>2023-03-18</v>
      </c>
      <c r="B5225" s="45">
        <v>-1</v>
      </c>
      <c r="C5225" t="s">
        <v>77</v>
      </c>
      <c r="D5225" t="str">
        <f>_xlfn.XLOOKUP(Table2[[#This Row],[Patron Group]],$R$10:$R$24,$S$10:$S$24)</f>
        <v>Undergraduate</v>
      </c>
      <c r="E5225" s="1" t="d">
        <v>2023-03-18</v>
      </c>
      <c r="F5225" t="s">
        <v>1254</v>
      </c>
      <c r="G5225" t="s">
        <v>2265</v>
      </c>
      <c r="H5225" t="str">
        <f>_xlfn.XLOOKUP(Table2[[#This Row],[Unique BarCode]],$N$10:$N$37,$O$10:$O$37)</f>
        <v>IPHONE</v>
      </c>
      <c r="I5225" t="str">
        <f>_xlfn.XLOOKUP(Table2[[#This Row],[Unique BarCode]],$N$10:$N$37,$P$10:$P$37)</f>
        <v>Charger</v>
      </c>
      <c r="J5225" t="s">
        <v>49</v>
      </c>
      <c r="K5225" t="s">
        <v>1255</v>
      </c>
      <c r="L5225">
        <v>1</v>
      </c>
    </row>
    <row r="5226" spans="1:12" x14ac:dyDescent="0.2">
      <c r="A5226" s="1" t="d">
        <v>2023-03-18</v>
      </c>
      <c r="B5226" s="45">
        <v>-1</v>
      </c>
      <c r="C5226" t="s">
        <v>77</v>
      </c>
      <c r="D5226" t="str">
        <f>_xlfn.XLOOKUP(Table2[[#This Row],[Patron Group]],$R$10:$R$24,$S$10:$S$24)</f>
        <v>Undergraduate</v>
      </c>
      <c r="E5226" s="1" t="d">
        <v>2023-03-18</v>
      </c>
      <c r="F5226" t="s">
        <v>837</v>
      </c>
      <c r="G5226" t="s">
        <v>2265</v>
      </c>
      <c r="H5226" t="str">
        <f>_xlfn.XLOOKUP(Table2[[#This Row],[Unique BarCode]],$N$10:$N$37,$O$10:$O$37)</f>
        <v>IPHONE</v>
      </c>
      <c r="I5226" t="str">
        <f>_xlfn.XLOOKUP(Table2[[#This Row],[Unique BarCode]],$N$10:$N$37,$P$10:$P$37)</f>
        <v>Charger</v>
      </c>
      <c r="J5226" t="s">
        <v>8</v>
      </c>
      <c r="K5226" t="s">
        <v>838</v>
      </c>
      <c r="L5226">
        <v>1</v>
      </c>
    </row>
    <row r="5227" spans="1:12" x14ac:dyDescent="0.2">
      <c r="A5227" s="1" t="d">
        <v>2023-03-18</v>
      </c>
      <c r="B5227" s="45">
        <v>-1</v>
      </c>
      <c r="C5227" t="s">
        <v>77</v>
      </c>
      <c r="D5227" t="str">
        <f>_xlfn.XLOOKUP(Table2[[#This Row],[Patron Group]],$R$10:$R$24,$S$10:$S$24)</f>
        <v>Undergraduate</v>
      </c>
      <c r="E5227" s="1" t="d">
        <v>2023-03-18</v>
      </c>
      <c r="F5227" t="s">
        <v>1314</v>
      </c>
      <c r="G5227" t="s">
        <v>2265</v>
      </c>
      <c r="H5227" t="str">
        <f>_xlfn.XLOOKUP(Table2[[#This Row],[Unique BarCode]],$N$10:$N$37,$O$10:$O$37)</f>
        <v>IPHONE</v>
      </c>
      <c r="I5227" t="str">
        <f>_xlfn.XLOOKUP(Table2[[#This Row],[Unique BarCode]],$N$10:$N$37,$P$10:$P$37)</f>
        <v>Charger</v>
      </c>
      <c r="J5227" t="s">
        <v>8</v>
      </c>
      <c r="K5227" t="s">
        <v>1315</v>
      </c>
      <c r="L5227">
        <v>1</v>
      </c>
    </row>
    <row r="5228" spans="1:12" x14ac:dyDescent="0.2">
      <c r="A5228" s="1" t="d">
        <v>2023-03-18</v>
      </c>
      <c r="B5228" s="45">
        <v>-1</v>
      </c>
      <c r="C5228" t="s">
        <v>77</v>
      </c>
      <c r="D5228" t="str">
        <f>_xlfn.XLOOKUP(Table2[[#This Row],[Patron Group]],$R$10:$R$24,$S$10:$S$24)</f>
        <v>Undergraduate</v>
      </c>
      <c r="E5228" s="1" t="d">
        <v>2023-03-18</v>
      </c>
      <c r="F5228" t="s">
        <v>222</v>
      </c>
      <c r="G5228" t="s">
        <v>2265</v>
      </c>
      <c r="H5228" t="str">
        <f>_xlfn.XLOOKUP(Table2[[#This Row],[Unique BarCode]],$N$10:$N$37,$O$10:$O$37)</f>
        <v>IPHONE</v>
      </c>
      <c r="I5228" t="str">
        <f>_xlfn.XLOOKUP(Table2[[#This Row],[Unique BarCode]],$N$10:$N$37,$P$10:$P$37)</f>
        <v>Charger</v>
      </c>
      <c r="J5228" t="s">
        <v>13</v>
      </c>
      <c r="K5228" t="s">
        <v>223</v>
      </c>
      <c r="L5228">
        <v>1</v>
      </c>
    </row>
    <row r="5229" spans="1:12" x14ac:dyDescent="0.2">
      <c r="A5229" s="1" t="d">
        <v>2023-03-18</v>
      </c>
      <c r="B5229" s="45">
        <v>-1</v>
      </c>
      <c r="C5229" t="s">
        <v>77</v>
      </c>
      <c r="D5229" t="str">
        <f>_xlfn.XLOOKUP(Table2[[#This Row],[Patron Group]],$R$10:$R$24,$S$10:$S$24)</f>
        <v>Undergraduate</v>
      </c>
      <c r="E5229" s="1" t="d">
        <v>2023-03-18</v>
      </c>
      <c r="F5229" t="s">
        <v>1662</v>
      </c>
      <c r="G5229" t="s">
        <v>2265</v>
      </c>
      <c r="H5229" t="str">
        <f>_xlfn.XLOOKUP(Table2[[#This Row],[Unique BarCode]],$N$10:$N$37,$O$10:$O$37)</f>
        <v>IPHONE</v>
      </c>
      <c r="I5229" t="str">
        <f>_xlfn.XLOOKUP(Table2[[#This Row],[Unique BarCode]],$N$10:$N$37,$P$10:$P$37)</f>
        <v>Charger</v>
      </c>
      <c r="J5229" t="s">
        <v>128</v>
      </c>
      <c r="L5229">
        <v>1</v>
      </c>
    </row>
    <row r="5230" spans="1:12" x14ac:dyDescent="0.2">
      <c r="A5230" s="1" t="d">
        <v>2023-03-18</v>
      </c>
      <c r="B5230" s="45">
        <v>-1</v>
      </c>
      <c r="C5230" t="s">
        <v>77</v>
      </c>
      <c r="D5230" t="str">
        <f>_xlfn.XLOOKUP(Table2[[#This Row],[Patron Group]],$R$10:$R$24,$S$10:$S$24)</f>
        <v>Undergraduate</v>
      </c>
      <c r="E5230" s="1" t="d">
        <v>2023-03-18</v>
      </c>
      <c r="F5230" t="s">
        <v>1780</v>
      </c>
      <c r="G5230" t="s">
        <v>2271</v>
      </c>
      <c r="H5230" t="str">
        <f>_xlfn.XLOOKUP(Table2[[#This Row],[Unique BarCode]],$N$10:$N$37,$O$10:$O$37)</f>
        <v>OMNI</v>
      </c>
      <c r="I5230" t="str">
        <f>_xlfn.XLOOKUP(Table2[[#This Row],[Unique BarCode]],$N$10:$N$37,$P$10:$P$37)</f>
        <v>Charger</v>
      </c>
      <c r="J5230" t="s">
        <v>49</v>
      </c>
      <c r="K5230" t="s">
        <v>1781</v>
      </c>
      <c r="L5230">
        <v>1</v>
      </c>
    </row>
    <row r="5231" spans="1:12" x14ac:dyDescent="0.2">
      <c r="A5231" s="1" t="d">
        <v>2023-03-18</v>
      </c>
      <c r="B5231" s="45">
        <v>-1</v>
      </c>
      <c r="C5231" t="s">
        <v>77</v>
      </c>
      <c r="D5231" t="str">
        <f>_xlfn.XLOOKUP(Table2[[#This Row],[Patron Group]],$R$10:$R$24,$S$10:$S$24)</f>
        <v>Undergraduate</v>
      </c>
      <c r="E5231" s="1" t="d">
        <v>2023-03-18</v>
      </c>
      <c r="F5231" t="s">
        <v>556</v>
      </c>
      <c r="G5231" t="s">
        <v>2285</v>
      </c>
      <c r="H5231" t="str">
        <f>_xlfn.XLOOKUP(Table2[[#This Row],[Unique BarCode]],$N$10:$N$37,$O$10:$O$37)</f>
        <v>UHDMI</v>
      </c>
      <c r="I5231" t="str">
        <f>_xlfn.XLOOKUP(Table2[[#This Row],[Unique BarCode]],$N$10:$N$37,$P$10:$P$37)</f>
        <v>Cable</v>
      </c>
      <c r="J5231" t="s">
        <v>8</v>
      </c>
      <c r="L5231">
        <v>1</v>
      </c>
    </row>
    <row r="5232" spans="1:12" x14ac:dyDescent="0.2">
      <c r="A5232" s="1" t="d">
        <v>2023-03-18</v>
      </c>
      <c r="B5232" s="45">
        <v>-1</v>
      </c>
      <c r="C5232" t="s">
        <v>77</v>
      </c>
      <c r="D5232" t="str">
        <f>_xlfn.XLOOKUP(Table2[[#This Row],[Patron Group]],$R$10:$R$24,$S$10:$S$24)</f>
        <v>Undergraduate</v>
      </c>
      <c r="E5232" s="1" t="d">
        <v>2023-03-18</v>
      </c>
      <c r="F5232" t="s">
        <v>1322</v>
      </c>
      <c r="G5232" t="s">
        <v>2294</v>
      </c>
      <c r="H5232" t="str">
        <f>_xlfn.XLOOKUP(Table2[[#This Row],[Unique BarCode]],$N$10:$N$37,$O$10:$O$37)</f>
        <v>UVGA</v>
      </c>
      <c r="I5232" t="str">
        <f>_xlfn.XLOOKUP(Table2[[#This Row],[Unique BarCode]],$N$10:$N$37,$P$10:$P$37)</f>
        <v>Cable</v>
      </c>
      <c r="J5232" t="s">
        <v>8</v>
      </c>
      <c r="K5232" t="s">
        <v>1323</v>
      </c>
      <c r="L5232">
        <v>1</v>
      </c>
    </row>
    <row r="5233" spans="1:12" x14ac:dyDescent="0.2">
      <c r="A5233" s="1" t="d">
        <v>2023-03-18</v>
      </c>
      <c r="B5233" s="45">
        <v>-1</v>
      </c>
      <c r="C5233" t="s">
        <v>77</v>
      </c>
      <c r="D5233" t="str">
        <f>_xlfn.XLOOKUP(Table2[[#This Row],[Patron Group]],$R$10:$R$24,$S$10:$S$24)</f>
        <v>Undergraduate</v>
      </c>
      <c r="E5233" s="1" t="d">
        <v>2023-03-18</v>
      </c>
      <c r="F5233" t="s">
        <v>272</v>
      </c>
      <c r="G5233" t="s">
        <v>2272</v>
      </c>
      <c r="H5233" t="str">
        <f>_xlfn.XLOOKUP(Table2[[#This Row],[Unique BarCode]],$N$10:$N$37,$O$10:$O$37)</f>
        <v>WALLADPT</v>
      </c>
      <c r="I5233" t="str">
        <f>_xlfn.XLOOKUP(Table2[[#This Row],[Unique BarCode]],$N$10:$N$37,$P$10:$P$37)</f>
        <v>Charger</v>
      </c>
      <c r="J5233" t="s">
        <v>49</v>
      </c>
      <c r="K5233" t="s">
        <v>273</v>
      </c>
      <c r="L5233">
        <v>1</v>
      </c>
    </row>
    <row r="5234" spans="1:12" x14ac:dyDescent="0.2">
      <c r="A5234" s="1" t="d">
        <v>2023-03-18</v>
      </c>
      <c r="B5234" s="45">
        <v>-1</v>
      </c>
      <c r="C5234" t="s">
        <v>77</v>
      </c>
      <c r="D5234" t="str">
        <f>_xlfn.XLOOKUP(Table2[[#This Row],[Patron Group]],$R$10:$R$24,$S$10:$S$24)</f>
        <v>Undergraduate</v>
      </c>
      <c r="E5234" s="1" t="d">
        <v>2023-03-18</v>
      </c>
      <c r="F5234" t="s">
        <v>1587</v>
      </c>
      <c r="G5234" t="s">
        <v>2272</v>
      </c>
      <c r="H5234" t="str">
        <f>_xlfn.XLOOKUP(Table2[[#This Row],[Unique BarCode]],$N$10:$N$37,$O$10:$O$37)</f>
        <v>WALLADPT</v>
      </c>
      <c r="I5234" t="str">
        <f>_xlfn.XLOOKUP(Table2[[#This Row],[Unique BarCode]],$N$10:$N$37,$P$10:$P$37)</f>
        <v>Charger</v>
      </c>
      <c r="J5234" t="s">
        <v>8</v>
      </c>
      <c r="L5234">
        <v>1</v>
      </c>
    </row>
    <row r="5235" spans="1:12" x14ac:dyDescent="0.2">
      <c r="A5235" s="1" t="d">
        <v>2023-03-18</v>
      </c>
      <c r="B5235" s="45">
        <v>-1</v>
      </c>
      <c r="C5235" t="s">
        <v>77</v>
      </c>
      <c r="D5235" t="str">
        <f>_xlfn.XLOOKUP(Table2[[#This Row],[Patron Group]],$R$10:$R$24,$S$10:$S$24)</f>
        <v>Undergraduate</v>
      </c>
      <c r="E5235" s="1" t="d">
        <v>2023-03-24</v>
      </c>
      <c r="F5235" t="s">
        <v>1290</v>
      </c>
      <c r="G5235" t="s">
        <v>2273</v>
      </c>
      <c r="H5235" t="str">
        <f>_xlfn.XLOOKUP(Table2[[#This Row],[Unique BarCode]],$N$10:$N$37,$O$10:$O$37)</f>
        <v>ChromeBook</v>
      </c>
      <c r="I5235" t="str">
        <f>_xlfn.XLOOKUP(Table2[[#This Row],[Unique BarCode]],$N$10:$N$37,$P$10:$P$37)</f>
        <v>Device</v>
      </c>
      <c r="J5235" t="s">
        <v>1058</v>
      </c>
      <c r="K5235" t="s">
        <v>1291</v>
      </c>
      <c r="L5235">
        <v>1</v>
      </c>
    </row>
    <row r="5236" spans="1:12" x14ac:dyDescent="0.2">
      <c r="A5236" s="1" t="d">
        <v>2023-03-18</v>
      </c>
      <c r="B5236" s="45">
        <v>-1</v>
      </c>
      <c r="C5236" t="s">
        <v>77</v>
      </c>
      <c r="D5236" t="str">
        <f>_xlfn.XLOOKUP(Table2[[#This Row],[Patron Group]],$R$10:$R$24,$S$10:$S$24)</f>
        <v>Undergraduate</v>
      </c>
      <c r="E5236" s="1" t="d">
        <v>2023-03-24</v>
      </c>
      <c r="F5236" t="s">
        <v>731</v>
      </c>
      <c r="G5236" t="s">
        <v>2274</v>
      </c>
      <c r="H5236" t="str">
        <f>_xlfn.XLOOKUP(Table2[[#This Row],[Unique BarCode]],$N$10:$N$37,$O$10:$O$37)</f>
        <v>MacBook</v>
      </c>
      <c r="I5236" t="str">
        <f>_xlfn.XLOOKUP(Table2[[#This Row],[Unique BarCode]],$N$10:$N$37,$P$10:$P$37)</f>
        <v>Device</v>
      </c>
      <c r="J5236" t="s">
        <v>8</v>
      </c>
      <c r="K5236" t="s">
        <v>732</v>
      </c>
      <c r="L5236">
        <v>1</v>
      </c>
    </row>
    <row r="5237" spans="1:12" x14ac:dyDescent="0.2">
      <c r="A5237" s="1" t="d">
        <v>2023-03-18</v>
      </c>
      <c r="B5237" s="45">
        <v>-1</v>
      </c>
      <c r="C5237" t="s">
        <v>77</v>
      </c>
      <c r="D5237" t="str">
        <f>_xlfn.XLOOKUP(Table2[[#This Row],[Patron Group]],$R$10:$R$24,$S$10:$S$24)</f>
        <v>Undergraduate</v>
      </c>
      <c r="E5237" s="1" t="d">
        <v>2023-03-25</v>
      </c>
      <c r="F5237" t="s">
        <v>717</v>
      </c>
      <c r="G5237" t="s">
        <v>2273</v>
      </c>
      <c r="H5237" t="str">
        <f>_xlfn.XLOOKUP(Table2[[#This Row],[Unique BarCode]],$N$10:$N$37,$O$10:$O$37)</f>
        <v>ChromeBook</v>
      </c>
      <c r="I5237" t="str">
        <f>_xlfn.XLOOKUP(Table2[[#This Row],[Unique BarCode]],$N$10:$N$37,$P$10:$P$37)</f>
        <v>Device</v>
      </c>
      <c r="J5237" t="s">
        <v>128</v>
      </c>
      <c r="L5237">
        <v>1</v>
      </c>
    </row>
    <row r="5238" spans="1:12" x14ac:dyDescent="0.2">
      <c r="A5238" s="1" t="d">
        <v>2023-03-18</v>
      </c>
      <c r="B5238" s="45">
        <v>-1</v>
      </c>
      <c r="C5238" t="s">
        <v>77</v>
      </c>
      <c r="D5238" t="str">
        <f>_xlfn.XLOOKUP(Table2[[#This Row],[Patron Group]],$R$10:$R$24,$S$10:$S$24)</f>
        <v>Undergraduate</v>
      </c>
      <c r="E5238" s="1" t="d">
        <v>2023-03-29</v>
      </c>
      <c r="F5238" t="s">
        <v>2209</v>
      </c>
      <c r="G5238" t="s">
        <v>2273</v>
      </c>
      <c r="H5238" t="str">
        <f>_xlfn.XLOOKUP(Table2[[#This Row],[Unique BarCode]],$N$10:$N$37,$O$10:$O$37)</f>
        <v>ChromeBook</v>
      </c>
      <c r="I5238" t="str">
        <f>_xlfn.XLOOKUP(Table2[[#This Row],[Unique BarCode]],$N$10:$N$37,$P$10:$P$37)</f>
        <v>Device</v>
      </c>
      <c r="J5238" t="s">
        <v>8</v>
      </c>
      <c r="K5238" t="s">
        <v>2210</v>
      </c>
      <c r="L5238">
        <v>1</v>
      </c>
    </row>
    <row r="5239" spans="1:12" x14ac:dyDescent="0.2">
      <c r="A5239" s="1" t="d">
        <v>2023-03-18</v>
      </c>
      <c r="B5239" s="45">
        <v>5558712510006530</v>
      </c>
      <c r="C5239" t="s">
        <v>77</v>
      </c>
      <c r="D5239" t="str">
        <f>_xlfn.XLOOKUP(Table2[[#This Row],[Patron Group]],$R$10:$R$24,$S$10:$S$24)</f>
        <v>Undergraduate</v>
      </c>
      <c r="E5239" s="1" t="d">
        <v>2023-03-22</v>
      </c>
      <c r="F5239" t="s">
        <v>1738</v>
      </c>
      <c r="G5239" t="s">
        <v>2263</v>
      </c>
      <c r="H5239" t="str">
        <f>_xlfn.XLOOKUP(Table2[[#This Row],[Unique BarCode]],$N$10:$N$37,$O$10:$O$37)</f>
        <v>HP Laptop</v>
      </c>
      <c r="I5239" t="str">
        <f>_xlfn.XLOOKUP(Table2[[#This Row],[Unique BarCode]],$N$10:$N$37,$P$10:$P$37)</f>
        <v>Device</v>
      </c>
      <c r="J5239" t="s">
        <v>8</v>
      </c>
      <c r="K5239" t="s">
        <v>1085</v>
      </c>
      <c r="L5239">
        <v>1</v>
      </c>
    </row>
    <row r="5240" spans="1:12" x14ac:dyDescent="0.2">
      <c r="A5240" s="1" t="d">
        <v>2023-03-18</v>
      </c>
      <c r="B5240" s="45">
        <v>5560832030006530</v>
      </c>
      <c r="C5240" t="s">
        <v>77</v>
      </c>
      <c r="D5240" t="str">
        <f>_xlfn.XLOOKUP(Table2[[#This Row],[Patron Group]],$R$10:$R$24,$S$10:$S$24)</f>
        <v>Undergraduate</v>
      </c>
      <c r="E5240" s="1" t="d">
        <v>2023-03-31</v>
      </c>
      <c r="F5240" t="s">
        <v>1994</v>
      </c>
      <c r="G5240" t="s">
        <v>2274</v>
      </c>
      <c r="H5240" t="str">
        <f>_xlfn.XLOOKUP(Table2[[#This Row],[Unique BarCode]],$N$10:$N$37,$O$10:$O$37)</f>
        <v>MacBook</v>
      </c>
      <c r="I5240" t="str">
        <f>_xlfn.XLOOKUP(Table2[[#This Row],[Unique BarCode]],$N$10:$N$37,$P$10:$P$37)</f>
        <v>Device</v>
      </c>
      <c r="J5240" t="s">
        <v>8</v>
      </c>
      <c r="K5240" t="s">
        <v>1995</v>
      </c>
      <c r="L5240">
        <v>1</v>
      </c>
    </row>
    <row r="5241" spans="1:12" x14ac:dyDescent="0.2">
      <c r="A5241" s="1" t="d">
        <v>2023-03-18</v>
      </c>
      <c r="B5241" s="45">
        <v>6200319070006530</v>
      </c>
      <c r="C5241" t="s">
        <v>20</v>
      </c>
      <c r="D5241" t="str">
        <f>_xlfn.XLOOKUP(Table2[[#This Row],[Patron Group]],$R$10:$R$24,$S$10:$S$24)</f>
        <v>Graduate</v>
      </c>
      <c r="E5241" s="1" t="d">
        <v>2023-03-24</v>
      </c>
      <c r="F5241" t="s">
        <v>1215</v>
      </c>
      <c r="G5241" t="s">
        <v>2274</v>
      </c>
      <c r="H5241" t="str">
        <f>_xlfn.XLOOKUP(Table2[[#This Row],[Unique BarCode]],$N$10:$N$37,$O$10:$O$37)</f>
        <v>MacBook</v>
      </c>
      <c r="I5241" t="str">
        <f>_xlfn.XLOOKUP(Table2[[#This Row],[Unique BarCode]],$N$10:$N$37,$P$10:$P$37)</f>
        <v>Device</v>
      </c>
      <c r="J5241" t="s">
        <v>8</v>
      </c>
      <c r="K5241" t="s">
        <v>1215</v>
      </c>
      <c r="L5241">
        <v>1</v>
      </c>
    </row>
    <row r="5242" spans="1:12" x14ac:dyDescent="0.2">
      <c r="A5242" s="1" t="d">
        <v>2023-03-18</v>
      </c>
      <c r="B5242" s="45">
        <v>9398370280006530</v>
      </c>
      <c r="C5242" t="s">
        <v>77</v>
      </c>
      <c r="D5242" t="str">
        <f>_xlfn.XLOOKUP(Table2[[#This Row],[Patron Group]],$R$10:$R$24,$S$10:$S$24)</f>
        <v>Undergraduate</v>
      </c>
      <c r="E5242" s="1" t="d">
        <v>2023-03-31</v>
      </c>
      <c r="F5242" t="s">
        <v>1718</v>
      </c>
      <c r="G5242" t="s">
        <v>2274</v>
      </c>
      <c r="H5242" t="str">
        <f>_xlfn.XLOOKUP(Table2[[#This Row],[Unique BarCode]],$N$10:$N$37,$O$10:$O$37)</f>
        <v>MacBook</v>
      </c>
      <c r="I5242" t="str">
        <f>_xlfn.XLOOKUP(Table2[[#This Row],[Unique BarCode]],$N$10:$N$37,$P$10:$P$37)</f>
        <v>Device</v>
      </c>
      <c r="J5242" t="s">
        <v>8</v>
      </c>
      <c r="K5242" t="s">
        <v>1719</v>
      </c>
      <c r="L5242">
        <v>1</v>
      </c>
    </row>
    <row r="5243" spans="1:12" x14ac:dyDescent="0.2">
      <c r="A5243" s="1" t="d">
        <v>2023-03-19</v>
      </c>
      <c r="B5243" s="45">
        <v>-1</v>
      </c>
      <c r="C5243" t="s">
        <v>20</v>
      </c>
      <c r="D5243" t="str">
        <f>_xlfn.XLOOKUP(Table2[[#This Row],[Patron Group]],$R$10:$R$24,$S$10:$S$24)</f>
        <v>Graduate</v>
      </c>
      <c r="E5243" s="1" t="d">
        <v>2023-03-22</v>
      </c>
      <c r="F5243" t="s">
        <v>1401</v>
      </c>
      <c r="G5243" t="s">
        <v>2276</v>
      </c>
      <c r="H5243" t="str">
        <f>_xlfn.XLOOKUP(Table2[[#This Row],[Unique BarCode]],$N$10:$N$37,$O$10:$O$37)</f>
        <v>CALC</v>
      </c>
      <c r="I5243" t="str">
        <f>_xlfn.XLOOKUP(Table2[[#This Row],[Unique BarCode]],$N$10:$N$37,$P$10:$P$37)</f>
        <v>Accessory</v>
      </c>
      <c r="J5243" t="s">
        <v>8</v>
      </c>
      <c r="L5243">
        <v>1</v>
      </c>
    </row>
    <row r="5244" spans="1:12" x14ac:dyDescent="0.2">
      <c r="A5244" s="1" t="d">
        <v>2023-03-19</v>
      </c>
      <c r="B5244" s="45">
        <v>-1</v>
      </c>
      <c r="C5244" t="s">
        <v>20</v>
      </c>
      <c r="D5244" t="str">
        <f>_xlfn.XLOOKUP(Table2[[#This Row],[Patron Group]],$R$10:$R$24,$S$10:$S$24)</f>
        <v>Graduate</v>
      </c>
      <c r="E5244" s="1" t="d">
        <v>2023-03-26</v>
      </c>
      <c r="F5244" t="s">
        <v>1356</v>
      </c>
      <c r="G5244" t="s">
        <v>2273</v>
      </c>
      <c r="H5244" t="str">
        <f>_xlfn.XLOOKUP(Table2[[#This Row],[Unique BarCode]],$N$10:$N$37,$O$10:$O$37)</f>
        <v>ChromeBook</v>
      </c>
      <c r="I5244" t="str">
        <f>_xlfn.XLOOKUP(Table2[[#This Row],[Unique BarCode]],$N$10:$N$37,$P$10:$P$37)</f>
        <v>Device</v>
      </c>
      <c r="J5244" t="s">
        <v>13</v>
      </c>
      <c r="K5244" t="s">
        <v>1357</v>
      </c>
      <c r="L5244">
        <v>1</v>
      </c>
    </row>
    <row r="5245" spans="1:12" x14ac:dyDescent="0.2">
      <c r="A5245" s="1" t="d">
        <v>2023-03-19</v>
      </c>
      <c r="B5245" s="45">
        <v>-1</v>
      </c>
      <c r="C5245" t="s">
        <v>20</v>
      </c>
      <c r="D5245" t="str">
        <f>_xlfn.XLOOKUP(Table2[[#This Row],[Patron Group]],$R$10:$R$24,$S$10:$S$24)</f>
        <v>Graduate</v>
      </c>
      <c r="E5245" s="1" t="d">
        <v>2023-03-26</v>
      </c>
      <c r="F5245" t="s">
        <v>2211</v>
      </c>
      <c r="G5245" t="s">
        <v>2273</v>
      </c>
      <c r="H5245" t="str">
        <f>_xlfn.XLOOKUP(Table2[[#This Row],[Unique BarCode]],$N$10:$N$37,$O$10:$O$37)</f>
        <v>ChromeBook</v>
      </c>
      <c r="I5245" t="str">
        <f>_xlfn.XLOOKUP(Table2[[#This Row],[Unique BarCode]],$N$10:$N$37,$P$10:$P$37)</f>
        <v>Device</v>
      </c>
      <c r="J5245" t="s">
        <v>128</v>
      </c>
      <c r="K5245" t="s">
        <v>2212</v>
      </c>
      <c r="L5245">
        <v>1</v>
      </c>
    </row>
    <row r="5246" spans="1:12" x14ac:dyDescent="0.2">
      <c r="A5246" s="1" t="d">
        <v>2023-03-19</v>
      </c>
      <c r="B5246" s="45">
        <v>-1</v>
      </c>
      <c r="C5246" t="s">
        <v>20</v>
      </c>
      <c r="D5246" t="str">
        <f>_xlfn.XLOOKUP(Table2[[#This Row],[Patron Group]],$R$10:$R$24,$S$10:$S$24)</f>
        <v>Graduate</v>
      </c>
      <c r="E5246" s="1" t="d">
        <v>2023-03-26</v>
      </c>
      <c r="F5246" t="s">
        <v>1128</v>
      </c>
      <c r="G5246" t="s">
        <v>2273</v>
      </c>
      <c r="H5246" t="str">
        <f>_xlfn.XLOOKUP(Table2[[#This Row],[Unique BarCode]],$N$10:$N$37,$O$10:$O$37)</f>
        <v>ChromeBook</v>
      </c>
      <c r="I5246" t="str">
        <f>_xlfn.XLOOKUP(Table2[[#This Row],[Unique BarCode]],$N$10:$N$37,$P$10:$P$37)</f>
        <v>Device</v>
      </c>
      <c r="J5246" t="s">
        <v>128</v>
      </c>
      <c r="K5246" t="s">
        <v>1129</v>
      </c>
      <c r="L5246">
        <v>1</v>
      </c>
    </row>
    <row r="5247" spans="1:12" x14ac:dyDescent="0.2">
      <c r="A5247" s="1" t="d">
        <v>2023-03-19</v>
      </c>
      <c r="B5247" s="45">
        <v>-1</v>
      </c>
      <c r="C5247" t="s">
        <v>77</v>
      </c>
      <c r="D5247" t="str">
        <f>_xlfn.XLOOKUP(Table2[[#This Row],[Patron Group]],$R$10:$R$24,$S$10:$S$24)</f>
        <v>Undergraduate</v>
      </c>
      <c r="E5247" s="1" t="d">
        <v>2023-03-19</v>
      </c>
      <c r="F5247" t="s">
        <v>1619</v>
      </c>
      <c r="G5247" t="s">
        <v>2281</v>
      </c>
      <c r="H5247" t="str">
        <f>_xlfn.XLOOKUP(Table2[[#This Row],[Unique BarCode]],$N$10:$N$37,$O$10:$O$37)</f>
        <v>HDMIC</v>
      </c>
      <c r="I5247" t="str">
        <f>_xlfn.XLOOKUP(Table2[[#This Row],[Unique BarCode]],$N$10:$N$37,$P$10:$P$37)</f>
        <v>Cable</v>
      </c>
      <c r="J5247" t="s">
        <v>8</v>
      </c>
      <c r="K5247" t="s">
        <v>1620</v>
      </c>
      <c r="L5247">
        <v>1</v>
      </c>
    </row>
    <row r="5248" spans="1:12" x14ac:dyDescent="0.2">
      <c r="A5248" s="1" t="d">
        <v>2023-03-19</v>
      </c>
      <c r="B5248" s="45">
        <v>-1</v>
      </c>
      <c r="C5248" t="s">
        <v>77</v>
      </c>
      <c r="D5248" t="str">
        <f>_xlfn.XLOOKUP(Table2[[#This Row],[Patron Group]],$R$10:$R$24,$S$10:$S$24)</f>
        <v>Undergraduate</v>
      </c>
      <c r="E5248" s="1" t="d">
        <v>2023-03-19</v>
      </c>
      <c r="F5248" t="s">
        <v>71</v>
      </c>
      <c r="G5248" t="s">
        <v>2265</v>
      </c>
      <c r="H5248" t="str">
        <f>_xlfn.XLOOKUP(Table2[[#This Row],[Unique BarCode]],$N$10:$N$37,$O$10:$O$37)</f>
        <v>IPHONE</v>
      </c>
      <c r="I5248" t="str">
        <f>_xlfn.XLOOKUP(Table2[[#This Row],[Unique BarCode]],$N$10:$N$37,$P$10:$P$37)</f>
        <v>Charger</v>
      </c>
      <c r="J5248" t="s">
        <v>8</v>
      </c>
      <c r="K5248" t="s">
        <v>72</v>
      </c>
      <c r="L5248">
        <v>1</v>
      </c>
    </row>
    <row r="5249" spans="1:12" x14ac:dyDescent="0.2">
      <c r="A5249" s="1" t="d">
        <v>2023-03-19</v>
      </c>
      <c r="B5249" s="45">
        <v>-1</v>
      </c>
      <c r="C5249" t="s">
        <v>77</v>
      </c>
      <c r="D5249" t="str">
        <f>_xlfn.XLOOKUP(Table2[[#This Row],[Patron Group]],$R$10:$R$24,$S$10:$S$24)</f>
        <v>Undergraduate</v>
      </c>
      <c r="E5249" s="1" t="d">
        <v>2023-03-19</v>
      </c>
      <c r="F5249" t="s">
        <v>222</v>
      </c>
      <c r="G5249" t="s">
        <v>2265</v>
      </c>
      <c r="H5249" t="str">
        <f>_xlfn.XLOOKUP(Table2[[#This Row],[Unique BarCode]],$N$10:$N$37,$O$10:$O$37)</f>
        <v>IPHONE</v>
      </c>
      <c r="I5249" t="str">
        <f>_xlfn.XLOOKUP(Table2[[#This Row],[Unique BarCode]],$N$10:$N$37,$P$10:$P$37)</f>
        <v>Charger</v>
      </c>
      <c r="J5249" t="s">
        <v>13</v>
      </c>
      <c r="K5249" t="s">
        <v>223</v>
      </c>
      <c r="L5249">
        <v>1</v>
      </c>
    </row>
    <row r="5250" spans="1:12" x14ac:dyDescent="0.2">
      <c r="A5250" s="1" t="d">
        <v>2023-03-19</v>
      </c>
      <c r="B5250" s="45">
        <v>-1</v>
      </c>
      <c r="C5250" t="s">
        <v>77</v>
      </c>
      <c r="D5250" t="str">
        <f>_xlfn.XLOOKUP(Table2[[#This Row],[Patron Group]],$R$10:$R$24,$S$10:$S$24)</f>
        <v>Undergraduate</v>
      </c>
      <c r="E5250" s="1" t="d">
        <v>2023-03-19</v>
      </c>
      <c r="F5250" t="s">
        <v>1631</v>
      </c>
      <c r="G5250" t="s">
        <v>2296</v>
      </c>
      <c r="H5250" t="str">
        <f>_xlfn.XLOOKUP(Table2[[#This Row],[Unique BarCode]],$N$10:$N$37,$O$10:$O$37)</f>
        <v>MACUSBC</v>
      </c>
      <c r="I5250" t="str">
        <f>_xlfn.XLOOKUP(Table2[[#This Row],[Unique BarCode]],$N$10:$N$37,$P$10:$P$37)</f>
        <v>Charger</v>
      </c>
      <c r="J5250" t="s">
        <v>8</v>
      </c>
      <c r="K5250" t="s">
        <v>277</v>
      </c>
      <c r="L5250">
        <v>1</v>
      </c>
    </row>
    <row r="5251" spans="1:12" x14ac:dyDescent="0.2">
      <c r="A5251" s="1" t="d">
        <v>2023-03-19</v>
      </c>
      <c r="B5251" s="45">
        <v>-1</v>
      </c>
      <c r="C5251" t="s">
        <v>77</v>
      </c>
      <c r="D5251" t="str">
        <f>_xlfn.XLOOKUP(Table2[[#This Row],[Patron Group]],$R$10:$R$24,$S$10:$S$24)</f>
        <v>Undergraduate</v>
      </c>
      <c r="E5251" s="1" t="d">
        <v>2023-03-19</v>
      </c>
      <c r="F5251" t="s">
        <v>1750</v>
      </c>
      <c r="G5251" t="s">
        <v>2296</v>
      </c>
      <c r="H5251" t="str">
        <f>_xlfn.XLOOKUP(Table2[[#This Row],[Unique BarCode]],$N$10:$N$37,$O$10:$O$37)</f>
        <v>MACUSBC</v>
      </c>
      <c r="I5251" t="str">
        <f>_xlfn.XLOOKUP(Table2[[#This Row],[Unique BarCode]],$N$10:$N$37,$P$10:$P$37)</f>
        <v>Charger</v>
      </c>
      <c r="J5251" t="s">
        <v>128</v>
      </c>
      <c r="K5251" t="s">
        <v>439</v>
      </c>
      <c r="L5251">
        <v>1</v>
      </c>
    </row>
    <row r="5252" spans="1:12" x14ac:dyDescent="0.2">
      <c r="A5252" s="1" t="d">
        <v>2023-03-19</v>
      </c>
      <c r="B5252" s="45">
        <v>-1</v>
      </c>
      <c r="C5252" t="s">
        <v>77</v>
      </c>
      <c r="D5252" t="str">
        <f>_xlfn.XLOOKUP(Table2[[#This Row],[Patron Group]],$R$10:$R$24,$S$10:$S$24)</f>
        <v>Undergraduate</v>
      </c>
      <c r="E5252" s="1" t="d">
        <v>2023-03-19</v>
      </c>
      <c r="F5252" t="s">
        <v>1835</v>
      </c>
      <c r="G5252" t="s">
        <v>2296</v>
      </c>
      <c r="H5252" t="str">
        <f>_xlfn.XLOOKUP(Table2[[#This Row],[Unique BarCode]],$N$10:$N$37,$O$10:$O$37)</f>
        <v>MACUSBC</v>
      </c>
      <c r="I5252" t="str">
        <f>_xlfn.XLOOKUP(Table2[[#This Row],[Unique BarCode]],$N$10:$N$37,$P$10:$P$37)</f>
        <v>Charger</v>
      </c>
      <c r="J5252" t="s">
        <v>8</v>
      </c>
      <c r="L5252">
        <v>1</v>
      </c>
    </row>
    <row r="5253" spans="1:12" x14ac:dyDescent="0.2">
      <c r="A5253" s="1" t="d">
        <v>2023-03-19</v>
      </c>
      <c r="B5253" s="45">
        <v>-1</v>
      </c>
      <c r="C5253" t="s">
        <v>77</v>
      </c>
      <c r="D5253" t="str">
        <f>_xlfn.XLOOKUP(Table2[[#This Row],[Patron Group]],$R$10:$R$24,$S$10:$S$24)</f>
        <v>Undergraduate</v>
      </c>
      <c r="E5253" s="1" t="d">
        <v>2023-03-19</v>
      </c>
      <c r="F5253" t="s">
        <v>919</v>
      </c>
      <c r="G5253" t="s">
        <v>2272</v>
      </c>
      <c r="H5253" t="str">
        <f>_xlfn.XLOOKUP(Table2[[#This Row],[Unique BarCode]],$N$10:$N$37,$O$10:$O$37)</f>
        <v>WALLADPT</v>
      </c>
      <c r="I5253" t="str">
        <f>_xlfn.XLOOKUP(Table2[[#This Row],[Unique BarCode]],$N$10:$N$37,$P$10:$P$37)</f>
        <v>Charger</v>
      </c>
      <c r="J5253" t="s">
        <v>13</v>
      </c>
      <c r="K5253" t="s">
        <v>920</v>
      </c>
      <c r="L5253">
        <v>1</v>
      </c>
    </row>
    <row r="5254" spans="1:12" x14ac:dyDescent="0.2">
      <c r="A5254" s="1" t="d">
        <v>2023-03-19</v>
      </c>
      <c r="B5254" s="45">
        <v>-1</v>
      </c>
      <c r="C5254" t="s">
        <v>77</v>
      </c>
      <c r="D5254" t="str">
        <f>_xlfn.XLOOKUP(Table2[[#This Row],[Patron Group]],$R$10:$R$24,$S$10:$S$24)</f>
        <v>Undergraduate</v>
      </c>
      <c r="E5254" s="1" t="d">
        <v>2023-03-19</v>
      </c>
      <c r="F5254" t="s">
        <v>1392</v>
      </c>
      <c r="G5254" t="s">
        <v>2272</v>
      </c>
      <c r="H5254" t="str">
        <f>_xlfn.XLOOKUP(Table2[[#This Row],[Unique BarCode]],$N$10:$N$37,$O$10:$O$37)</f>
        <v>WALLADPT</v>
      </c>
      <c r="I5254" t="str">
        <f>_xlfn.XLOOKUP(Table2[[#This Row],[Unique BarCode]],$N$10:$N$37,$P$10:$P$37)</f>
        <v>Charger</v>
      </c>
      <c r="J5254" t="s">
        <v>8</v>
      </c>
      <c r="L5254">
        <v>1</v>
      </c>
    </row>
    <row r="5255" spans="1:12" x14ac:dyDescent="0.2">
      <c r="A5255" s="1" t="d">
        <v>2023-03-19</v>
      </c>
      <c r="B5255" s="45">
        <v>-1</v>
      </c>
      <c r="C5255" t="s">
        <v>77</v>
      </c>
      <c r="D5255" t="str">
        <f>_xlfn.XLOOKUP(Table2[[#This Row],[Patron Group]],$R$10:$R$24,$S$10:$S$24)</f>
        <v>Undergraduate</v>
      </c>
      <c r="E5255" s="1" t="d">
        <v>2023-03-22</v>
      </c>
      <c r="F5255" t="s">
        <v>1506</v>
      </c>
      <c r="G5255" t="s">
        <v>2276</v>
      </c>
      <c r="H5255" t="str">
        <f>_xlfn.XLOOKUP(Table2[[#This Row],[Unique BarCode]],$N$10:$N$37,$O$10:$O$37)</f>
        <v>CALC</v>
      </c>
      <c r="I5255" t="str">
        <f>_xlfn.XLOOKUP(Table2[[#This Row],[Unique BarCode]],$N$10:$N$37,$P$10:$P$37)</f>
        <v>Accessory</v>
      </c>
      <c r="J5255" t="s">
        <v>8</v>
      </c>
      <c r="K5255" t="s">
        <v>1507</v>
      </c>
      <c r="L5255">
        <v>1</v>
      </c>
    </row>
    <row r="5256" spans="1:12" x14ac:dyDescent="0.2">
      <c r="A5256" s="1" t="d">
        <v>2023-03-19</v>
      </c>
      <c r="B5256" s="45">
        <v>-1</v>
      </c>
      <c r="C5256" t="s">
        <v>77</v>
      </c>
      <c r="D5256" t="str">
        <f>_xlfn.XLOOKUP(Table2[[#This Row],[Patron Group]],$R$10:$R$24,$S$10:$S$24)</f>
        <v>Undergraduate</v>
      </c>
      <c r="E5256" s="1" t="d">
        <v>2023-03-22</v>
      </c>
      <c r="F5256" t="s">
        <v>78</v>
      </c>
      <c r="G5256" t="s">
        <v>2276</v>
      </c>
      <c r="H5256" t="str">
        <f>_xlfn.XLOOKUP(Table2[[#This Row],[Unique BarCode]],$N$10:$N$37,$O$10:$O$37)</f>
        <v>CALC</v>
      </c>
      <c r="I5256" t="str">
        <f>_xlfn.XLOOKUP(Table2[[#This Row],[Unique BarCode]],$N$10:$N$37,$P$10:$P$37)</f>
        <v>Accessory</v>
      </c>
      <c r="J5256" t="s">
        <v>8</v>
      </c>
      <c r="K5256" t="s">
        <v>79</v>
      </c>
      <c r="L5256">
        <v>1</v>
      </c>
    </row>
    <row r="5257" spans="1:12" x14ac:dyDescent="0.2">
      <c r="A5257" s="1" t="d">
        <v>2023-03-19</v>
      </c>
      <c r="B5257" s="45">
        <v>-1</v>
      </c>
      <c r="C5257" t="s">
        <v>77</v>
      </c>
      <c r="D5257" t="str">
        <f>_xlfn.XLOOKUP(Table2[[#This Row],[Patron Group]],$R$10:$R$24,$S$10:$S$24)</f>
        <v>Undergraduate</v>
      </c>
      <c r="E5257" s="1" t="d">
        <v>2023-03-22</v>
      </c>
      <c r="F5257" t="s">
        <v>1402</v>
      </c>
      <c r="G5257" t="s">
        <v>2276</v>
      </c>
      <c r="H5257" t="str">
        <f>_xlfn.XLOOKUP(Table2[[#This Row],[Unique BarCode]],$N$10:$N$37,$O$10:$O$37)</f>
        <v>CALC</v>
      </c>
      <c r="I5257" t="str">
        <f>_xlfn.XLOOKUP(Table2[[#This Row],[Unique BarCode]],$N$10:$N$37,$P$10:$P$37)</f>
        <v>Accessory</v>
      </c>
      <c r="J5257" t="s">
        <v>8</v>
      </c>
      <c r="L5257">
        <v>1</v>
      </c>
    </row>
    <row r="5258" spans="1:12" x14ac:dyDescent="0.2">
      <c r="A5258" s="1" t="d">
        <v>2023-03-19</v>
      </c>
      <c r="B5258" s="45">
        <v>-1</v>
      </c>
      <c r="C5258" t="s">
        <v>77</v>
      </c>
      <c r="D5258" t="str">
        <f>_xlfn.XLOOKUP(Table2[[#This Row],[Patron Group]],$R$10:$R$24,$S$10:$S$24)</f>
        <v>Undergraduate</v>
      </c>
      <c r="E5258" s="1" t="d">
        <v>2023-03-22</v>
      </c>
      <c r="F5258" t="s">
        <v>1700</v>
      </c>
      <c r="G5258" t="s">
        <v>2276</v>
      </c>
      <c r="H5258" t="str">
        <f>_xlfn.XLOOKUP(Table2[[#This Row],[Unique BarCode]],$N$10:$N$37,$O$10:$O$37)</f>
        <v>CALC</v>
      </c>
      <c r="I5258" t="str">
        <f>_xlfn.XLOOKUP(Table2[[#This Row],[Unique BarCode]],$N$10:$N$37,$P$10:$P$37)</f>
        <v>Accessory</v>
      </c>
      <c r="J5258" t="s">
        <v>8</v>
      </c>
      <c r="L5258">
        <v>1</v>
      </c>
    </row>
    <row r="5259" spans="1:12" x14ac:dyDescent="0.2">
      <c r="A5259" s="1" t="d">
        <v>2023-03-19</v>
      </c>
      <c r="B5259" s="45">
        <v>-1</v>
      </c>
      <c r="C5259" t="s">
        <v>77</v>
      </c>
      <c r="D5259" t="str">
        <f>_xlfn.XLOOKUP(Table2[[#This Row],[Patron Group]],$R$10:$R$24,$S$10:$S$24)</f>
        <v>Undergraduate</v>
      </c>
      <c r="E5259" s="1" t="d">
        <v>2023-03-22</v>
      </c>
      <c r="F5259" t="s">
        <v>1055</v>
      </c>
      <c r="G5259" t="s">
        <v>2276</v>
      </c>
      <c r="H5259" t="str">
        <f>_xlfn.XLOOKUP(Table2[[#This Row],[Unique BarCode]],$N$10:$N$37,$O$10:$O$37)</f>
        <v>CALC</v>
      </c>
      <c r="I5259" t="str">
        <f>_xlfn.XLOOKUP(Table2[[#This Row],[Unique BarCode]],$N$10:$N$37,$P$10:$P$37)</f>
        <v>Accessory</v>
      </c>
      <c r="J5259" t="s">
        <v>8</v>
      </c>
      <c r="L5259">
        <v>1</v>
      </c>
    </row>
    <row r="5260" spans="1:12" x14ac:dyDescent="0.2">
      <c r="A5260" s="1" t="d">
        <v>2023-03-19</v>
      </c>
      <c r="B5260" s="45">
        <v>-1</v>
      </c>
      <c r="C5260" t="s">
        <v>77</v>
      </c>
      <c r="D5260" t="str">
        <f>_xlfn.XLOOKUP(Table2[[#This Row],[Patron Group]],$R$10:$R$24,$S$10:$S$24)</f>
        <v>Undergraduate</v>
      </c>
      <c r="E5260" s="1" t="d">
        <v>2023-03-22</v>
      </c>
      <c r="F5260" t="s">
        <v>1585</v>
      </c>
      <c r="G5260" t="s">
        <v>2276</v>
      </c>
      <c r="H5260" t="str">
        <f>_xlfn.XLOOKUP(Table2[[#This Row],[Unique BarCode]],$N$10:$N$37,$O$10:$O$37)</f>
        <v>CALC</v>
      </c>
      <c r="I5260" t="str">
        <f>_xlfn.XLOOKUP(Table2[[#This Row],[Unique BarCode]],$N$10:$N$37,$P$10:$P$37)</f>
        <v>Accessory</v>
      </c>
      <c r="J5260" t="s">
        <v>49</v>
      </c>
      <c r="L5260">
        <v>1</v>
      </c>
    </row>
    <row r="5261" spans="1:12" x14ac:dyDescent="0.2">
      <c r="A5261" s="1" t="d">
        <v>2023-03-19</v>
      </c>
      <c r="B5261" s="45">
        <v>-1</v>
      </c>
      <c r="C5261" t="s">
        <v>77</v>
      </c>
      <c r="D5261" t="str">
        <f>_xlfn.XLOOKUP(Table2[[#This Row],[Patron Group]],$R$10:$R$24,$S$10:$S$24)</f>
        <v>Undergraduate</v>
      </c>
      <c r="E5261" s="1" t="d">
        <v>2023-03-24</v>
      </c>
      <c r="F5261" t="s">
        <v>554</v>
      </c>
      <c r="G5261" t="s">
        <v>2273</v>
      </c>
      <c r="H5261" t="str">
        <f>_xlfn.XLOOKUP(Table2[[#This Row],[Unique BarCode]],$N$10:$N$37,$O$10:$O$37)</f>
        <v>ChromeBook</v>
      </c>
      <c r="I5261" t="str">
        <f>_xlfn.XLOOKUP(Table2[[#This Row],[Unique BarCode]],$N$10:$N$37,$P$10:$P$37)</f>
        <v>Device</v>
      </c>
      <c r="J5261" t="s">
        <v>8</v>
      </c>
      <c r="K5261" t="s">
        <v>555</v>
      </c>
      <c r="L5261">
        <v>1</v>
      </c>
    </row>
    <row r="5262" spans="1:12" x14ac:dyDescent="0.2">
      <c r="A5262" s="1" t="d">
        <v>2023-03-19</v>
      </c>
      <c r="B5262" s="45">
        <v>-1</v>
      </c>
      <c r="C5262" t="s">
        <v>77</v>
      </c>
      <c r="D5262" t="str">
        <f>_xlfn.XLOOKUP(Table2[[#This Row],[Patron Group]],$R$10:$R$24,$S$10:$S$24)</f>
        <v>Undergraduate</v>
      </c>
      <c r="E5262" s="1" t="d">
        <v>2023-03-24</v>
      </c>
      <c r="F5262" t="s">
        <v>985</v>
      </c>
      <c r="G5262" t="s">
        <v>2274</v>
      </c>
      <c r="H5262" t="str">
        <f>_xlfn.XLOOKUP(Table2[[#This Row],[Unique BarCode]],$N$10:$N$37,$O$10:$O$37)</f>
        <v>MacBook</v>
      </c>
      <c r="I5262" t="str">
        <f>_xlfn.XLOOKUP(Table2[[#This Row],[Unique BarCode]],$N$10:$N$37,$P$10:$P$37)</f>
        <v>Device</v>
      </c>
      <c r="J5262" t="s">
        <v>8</v>
      </c>
      <c r="K5262" t="s">
        <v>986</v>
      </c>
      <c r="L5262">
        <v>1</v>
      </c>
    </row>
    <row r="5263" spans="1:12" x14ac:dyDescent="0.2">
      <c r="A5263" s="1" t="d">
        <v>2023-03-19</v>
      </c>
      <c r="B5263" s="45">
        <v>-1</v>
      </c>
      <c r="C5263" t="s">
        <v>77</v>
      </c>
      <c r="D5263" t="str">
        <f>_xlfn.XLOOKUP(Table2[[#This Row],[Patron Group]],$R$10:$R$24,$S$10:$S$24)</f>
        <v>Undergraduate</v>
      </c>
      <c r="E5263" s="1" t="d">
        <v>2023-03-24</v>
      </c>
      <c r="F5263" t="s">
        <v>1296</v>
      </c>
      <c r="G5263" t="s">
        <v>2274</v>
      </c>
      <c r="H5263" t="str">
        <f>_xlfn.XLOOKUP(Table2[[#This Row],[Unique BarCode]],$N$10:$N$37,$O$10:$O$37)</f>
        <v>MacBook</v>
      </c>
      <c r="I5263" t="str">
        <f>_xlfn.XLOOKUP(Table2[[#This Row],[Unique BarCode]],$N$10:$N$37,$P$10:$P$37)</f>
        <v>Device</v>
      </c>
      <c r="J5263" t="s">
        <v>8</v>
      </c>
      <c r="K5263" t="s">
        <v>1297</v>
      </c>
      <c r="L5263">
        <v>1</v>
      </c>
    </row>
    <row r="5264" spans="1:12" x14ac:dyDescent="0.2">
      <c r="A5264" s="1" t="d">
        <v>2023-03-19</v>
      </c>
      <c r="B5264" s="45">
        <v>-1</v>
      </c>
      <c r="C5264" t="s">
        <v>77</v>
      </c>
      <c r="D5264" t="str">
        <f>_xlfn.XLOOKUP(Table2[[#This Row],[Patron Group]],$R$10:$R$24,$S$10:$S$24)</f>
        <v>Undergraduate</v>
      </c>
      <c r="E5264" s="1" t="d">
        <v>2023-03-24</v>
      </c>
      <c r="F5264" t="s">
        <v>607</v>
      </c>
      <c r="G5264" t="s">
        <v>2274</v>
      </c>
      <c r="H5264" t="str">
        <f>_xlfn.XLOOKUP(Table2[[#This Row],[Unique BarCode]],$N$10:$N$37,$O$10:$O$37)</f>
        <v>MacBook</v>
      </c>
      <c r="I5264" t="str">
        <f>_xlfn.XLOOKUP(Table2[[#This Row],[Unique BarCode]],$N$10:$N$37,$P$10:$P$37)</f>
        <v>Device</v>
      </c>
      <c r="J5264" t="s">
        <v>8</v>
      </c>
      <c r="K5264" t="s">
        <v>608</v>
      </c>
      <c r="L5264">
        <v>1</v>
      </c>
    </row>
    <row r="5265" spans="1:12" x14ac:dyDescent="0.2">
      <c r="A5265" s="1" t="d">
        <v>2023-03-19</v>
      </c>
      <c r="B5265" s="45">
        <v>-1</v>
      </c>
      <c r="C5265" t="s">
        <v>77</v>
      </c>
      <c r="D5265" t="str">
        <f>_xlfn.XLOOKUP(Table2[[#This Row],[Patron Group]],$R$10:$R$24,$S$10:$S$24)</f>
        <v>Undergraduate</v>
      </c>
      <c r="E5265" s="1" t="d">
        <v>2023-03-26</v>
      </c>
      <c r="F5265" t="s">
        <v>231</v>
      </c>
      <c r="G5265" t="s">
        <v>2273</v>
      </c>
      <c r="H5265" t="str">
        <f>_xlfn.XLOOKUP(Table2[[#This Row],[Unique BarCode]],$N$10:$N$37,$O$10:$O$37)</f>
        <v>ChromeBook</v>
      </c>
      <c r="I5265" t="str">
        <f>_xlfn.XLOOKUP(Table2[[#This Row],[Unique BarCode]],$N$10:$N$37,$P$10:$P$37)</f>
        <v>Device</v>
      </c>
      <c r="J5265" t="s">
        <v>13</v>
      </c>
      <c r="K5265" t="s">
        <v>232</v>
      </c>
      <c r="L5265">
        <v>1</v>
      </c>
    </row>
    <row r="5266" spans="1:12" x14ac:dyDescent="0.2">
      <c r="A5266" s="1" t="d">
        <v>2023-03-19</v>
      </c>
      <c r="B5266" s="45">
        <v>-1</v>
      </c>
      <c r="C5266" t="s">
        <v>77</v>
      </c>
      <c r="D5266" t="str">
        <f>_xlfn.XLOOKUP(Table2[[#This Row],[Patron Group]],$R$10:$R$24,$S$10:$S$24)</f>
        <v>Undergraduate</v>
      </c>
      <c r="E5266" s="1" t="d">
        <v>2023-03-26</v>
      </c>
      <c r="F5266" t="s">
        <v>1608</v>
      </c>
      <c r="G5266" t="s">
        <v>2273</v>
      </c>
      <c r="H5266" t="str">
        <f>_xlfn.XLOOKUP(Table2[[#This Row],[Unique BarCode]],$N$10:$N$37,$O$10:$O$37)</f>
        <v>ChromeBook</v>
      </c>
      <c r="I5266" t="str">
        <f>_xlfn.XLOOKUP(Table2[[#This Row],[Unique BarCode]],$N$10:$N$37,$P$10:$P$37)</f>
        <v>Device</v>
      </c>
      <c r="J5266" t="s">
        <v>13</v>
      </c>
      <c r="K5266" t="s">
        <v>1609</v>
      </c>
      <c r="L5266">
        <v>1</v>
      </c>
    </row>
    <row r="5267" spans="1:12" x14ac:dyDescent="0.2">
      <c r="A5267" s="1" t="d">
        <v>2023-03-19</v>
      </c>
      <c r="B5267" s="45">
        <v>-1</v>
      </c>
      <c r="C5267" t="s">
        <v>77</v>
      </c>
      <c r="D5267" t="str">
        <f>_xlfn.XLOOKUP(Table2[[#This Row],[Patron Group]],$R$10:$R$24,$S$10:$S$24)</f>
        <v>Undergraduate</v>
      </c>
      <c r="E5267" s="1" t="d">
        <v>2023-03-31</v>
      </c>
      <c r="F5267" t="s">
        <v>2000</v>
      </c>
      <c r="G5267" t="s">
        <v>2274</v>
      </c>
      <c r="H5267" t="str">
        <f>_xlfn.XLOOKUP(Table2[[#This Row],[Unique BarCode]],$N$10:$N$37,$O$10:$O$37)</f>
        <v>MacBook</v>
      </c>
      <c r="I5267" t="str">
        <f>_xlfn.XLOOKUP(Table2[[#This Row],[Unique BarCode]],$N$10:$N$37,$P$10:$P$37)</f>
        <v>Device</v>
      </c>
      <c r="J5267" t="s">
        <v>8</v>
      </c>
      <c r="K5267" t="s">
        <v>2001</v>
      </c>
      <c r="L5267">
        <v>1</v>
      </c>
    </row>
    <row r="5268" spans="1:12" x14ac:dyDescent="0.2">
      <c r="A5268" s="1" t="d">
        <v>2023-03-19</v>
      </c>
      <c r="B5268" s="45">
        <v>5561092670006530</v>
      </c>
      <c r="C5268" t="s">
        <v>77</v>
      </c>
      <c r="D5268" t="str">
        <f>_xlfn.XLOOKUP(Table2[[#This Row],[Patron Group]],$R$10:$R$24,$S$10:$S$24)</f>
        <v>Undergraduate</v>
      </c>
      <c r="E5268" s="1" t="d">
        <v>2023-03-31</v>
      </c>
      <c r="F5268" t="s">
        <v>2030</v>
      </c>
      <c r="G5268" t="s">
        <v>2275</v>
      </c>
      <c r="H5268" t="str">
        <f>_xlfn.XLOOKUP(Table2[[#This Row],[Unique BarCode]],$N$10:$N$37,$O$10:$O$37)</f>
        <v>iPad</v>
      </c>
      <c r="I5268" t="str">
        <f>_xlfn.XLOOKUP(Table2[[#This Row],[Unique BarCode]],$N$10:$N$37,$P$10:$P$37)</f>
        <v>Device</v>
      </c>
      <c r="J5268" t="s">
        <v>8</v>
      </c>
      <c r="K5268" t="s">
        <v>2031</v>
      </c>
      <c r="L5268">
        <v>1</v>
      </c>
    </row>
    <row r="5269" spans="1:12" x14ac:dyDescent="0.2">
      <c r="A5269" s="1" t="d">
        <v>2023-03-19</v>
      </c>
      <c r="B5269" s="45">
        <v>5566592940006530</v>
      </c>
      <c r="C5269" t="s">
        <v>77</v>
      </c>
      <c r="D5269" t="str">
        <f>_xlfn.XLOOKUP(Table2[[#This Row],[Patron Group]],$R$10:$R$24,$S$10:$S$24)</f>
        <v>Undergraduate</v>
      </c>
      <c r="E5269" s="1" t="d">
        <v>2023-03-24</v>
      </c>
      <c r="F5269" t="s">
        <v>2213</v>
      </c>
      <c r="G5269" t="s">
        <v>2273</v>
      </c>
      <c r="H5269" t="str">
        <f>_xlfn.XLOOKUP(Table2[[#This Row],[Unique BarCode]],$N$10:$N$37,$O$10:$O$37)</f>
        <v>ChromeBook</v>
      </c>
      <c r="I5269" t="str">
        <f>_xlfn.XLOOKUP(Table2[[#This Row],[Unique BarCode]],$N$10:$N$37,$P$10:$P$37)</f>
        <v>Device</v>
      </c>
      <c r="J5269" t="s">
        <v>8</v>
      </c>
      <c r="K5269" t="s">
        <v>1331</v>
      </c>
      <c r="L5269">
        <v>1</v>
      </c>
    </row>
    <row r="5270" spans="1:12" x14ac:dyDescent="0.2">
      <c r="A5270" s="1" t="d">
        <v>2023-03-19</v>
      </c>
      <c r="B5270" s="45">
        <v>6200076860006530</v>
      </c>
      <c r="C5270" t="s">
        <v>20</v>
      </c>
      <c r="D5270" t="str">
        <f>_xlfn.XLOOKUP(Table2[[#This Row],[Patron Group]],$R$10:$R$24,$S$10:$S$24)</f>
        <v>Graduate</v>
      </c>
      <c r="E5270" s="1" t="d">
        <v>2023-03-26</v>
      </c>
      <c r="F5270" t="s">
        <v>1307</v>
      </c>
      <c r="G5270" t="s">
        <v>2273</v>
      </c>
      <c r="H5270" t="str">
        <f>_xlfn.XLOOKUP(Table2[[#This Row],[Unique BarCode]],$N$10:$N$37,$O$10:$O$37)</f>
        <v>ChromeBook</v>
      </c>
      <c r="I5270" t="str">
        <f>_xlfn.XLOOKUP(Table2[[#This Row],[Unique BarCode]],$N$10:$N$37,$P$10:$P$37)</f>
        <v>Device</v>
      </c>
      <c r="J5270" t="s">
        <v>13</v>
      </c>
      <c r="K5270" t="s">
        <v>1308</v>
      </c>
      <c r="L5270">
        <v>1</v>
      </c>
    </row>
    <row r="5271" spans="1:12" x14ac:dyDescent="0.2">
      <c r="A5271" s="1" t="d">
        <v>2023-03-19</v>
      </c>
      <c r="B5271" s="45">
        <v>8921208310006530</v>
      </c>
      <c r="C5271" t="s">
        <v>77</v>
      </c>
      <c r="D5271" t="str">
        <f>_xlfn.XLOOKUP(Table2[[#This Row],[Patron Group]],$R$10:$R$24,$S$10:$S$24)</f>
        <v>Undergraduate</v>
      </c>
      <c r="E5271" s="1" t="d">
        <v>2023-03-30</v>
      </c>
      <c r="F5271" t="s">
        <v>108</v>
      </c>
      <c r="G5271" t="s">
        <v>2274</v>
      </c>
      <c r="H5271" t="str">
        <f>_xlfn.XLOOKUP(Table2[[#This Row],[Unique BarCode]],$N$10:$N$37,$O$10:$O$37)</f>
        <v>MacBook</v>
      </c>
      <c r="I5271" t="str">
        <f>_xlfn.XLOOKUP(Table2[[#This Row],[Unique BarCode]],$N$10:$N$37,$P$10:$P$37)</f>
        <v>Device</v>
      </c>
      <c r="J5271" t="s">
        <v>8</v>
      </c>
      <c r="K5271" t="s">
        <v>109</v>
      </c>
      <c r="L5271">
        <v>1</v>
      </c>
    </row>
    <row r="5272" spans="1:12" x14ac:dyDescent="0.2">
      <c r="A5272" s="1" t="d">
        <v>2023-03-19</v>
      </c>
      <c r="B5272" s="45">
        <v>9401740460006530</v>
      </c>
      <c r="C5272" t="s">
        <v>77</v>
      </c>
      <c r="D5272" t="str">
        <f>_xlfn.XLOOKUP(Table2[[#This Row],[Patron Group]],$R$10:$R$24,$S$10:$S$24)</f>
        <v>Undergraduate</v>
      </c>
      <c r="E5272" s="1" t="d">
        <v>2023-03-31</v>
      </c>
      <c r="F5272" t="s">
        <v>315</v>
      </c>
      <c r="G5272" t="s">
        <v>2274</v>
      </c>
      <c r="H5272" t="str">
        <f>_xlfn.XLOOKUP(Table2[[#This Row],[Unique BarCode]],$N$10:$N$37,$O$10:$O$37)</f>
        <v>MacBook</v>
      </c>
      <c r="I5272" t="str">
        <f>_xlfn.XLOOKUP(Table2[[#This Row],[Unique BarCode]],$N$10:$N$37,$P$10:$P$37)</f>
        <v>Device</v>
      </c>
      <c r="J5272" t="s">
        <v>8</v>
      </c>
      <c r="K5272" t="s">
        <v>316</v>
      </c>
      <c r="L5272">
        <v>1</v>
      </c>
    </row>
    <row r="5273" spans="1:12" x14ac:dyDescent="0.2">
      <c r="A5273" s="1" t="d">
        <v>2023-03-19</v>
      </c>
      <c r="B5273" s="45">
        <v>9403417480006530</v>
      </c>
      <c r="C5273" t="s">
        <v>77</v>
      </c>
      <c r="D5273" t="str">
        <f>_xlfn.XLOOKUP(Table2[[#This Row],[Patron Group]],$R$10:$R$24,$S$10:$S$24)</f>
        <v>Undergraduate</v>
      </c>
      <c r="E5273" s="1" t="d">
        <v>2023-03-22</v>
      </c>
      <c r="F5273" t="s">
        <v>1053</v>
      </c>
      <c r="G5273" t="s">
        <v>2276</v>
      </c>
      <c r="H5273" t="str">
        <f>_xlfn.XLOOKUP(Table2[[#This Row],[Unique BarCode]],$N$10:$N$37,$O$10:$O$37)</f>
        <v>CALC</v>
      </c>
      <c r="I5273" t="str">
        <f>_xlfn.XLOOKUP(Table2[[#This Row],[Unique BarCode]],$N$10:$N$37,$P$10:$P$37)</f>
        <v>Accessory</v>
      </c>
      <c r="J5273" t="s">
        <v>8</v>
      </c>
      <c r="K5273" t="s">
        <v>1054</v>
      </c>
      <c r="L5273">
        <v>1</v>
      </c>
    </row>
    <row r="5274" spans="1:12" x14ac:dyDescent="0.2">
      <c r="A5274" s="1" t="d">
        <v>2023-03-19</v>
      </c>
      <c r="B5274" s="45">
        <v>9406379530006530</v>
      </c>
      <c r="C5274" t="s">
        <v>77</v>
      </c>
      <c r="D5274" t="str">
        <f>_xlfn.XLOOKUP(Table2[[#This Row],[Patron Group]],$R$10:$R$24,$S$10:$S$24)</f>
        <v>Undergraduate</v>
      </c>
      <c r="E5274" s="1" t="d">
        <v>2023-03-22</v>
      </c>
      <c r="F5274" t="s">
        <v>1957</v>
      </c>
      <c r="G5274" t="s">
        <v>2276</v>
      </c>
      <c r="H5274" t="str">
        <f>_xlfn.XLOOKUP(Table2[[#This Row],[Unique BarCode]],$N$10:$N$37,$O$10:$O$37)</f>
        <v>CALC</v>
      </c>
      <c r="I5274" t="str">
        <f>_xlfn.XLOOKUP(Table2[[#This Row],[Unique BarCode]],$N$10:$N$37,$P$10:$P$37)</f>
        <v>Accessory</v>
      </c>
      <c r="J5274" t="s">
        <v>8</v>
      </c>
      <c r="L5274">
        <v>1</v>
      </c>
    </row>
    <row r="5275" spans="1:12" x14ac:dyDescent="0.2">
      <c r="A5275" s="1" t="d">
        <v>2023-03-19</v>
      </c>
      <c r="B5275" s="45">
        <v>9408190790006530</v>
      </c>
      <c r="C5275" t="s">
        <v>77</v>
      </c>
      <c r="D5275" t="str">
        <f>_xlfn.XLOOKUP(Table2[[#This Row],[Patron Group]],$R$10:$R$24,$S$10:$S$24)</f>
        <v>Undergraduate</v>
      </c>
      <c r="E5275" s="1" t="d">
        <v>2023-03-22</v>
      </c>
      <c r="F5275" t="s">
        <v>1123</v>
      </c>
      <c r="G5275" t="s">
        <v>2276</v>
      </c>
      <c r="H5275" t="str">
        <f>_xlfn.XLOOKUP(Table2[[#This Row],[Unique BarCode]],$N$10:$N$37,$O$10:$O$37)</f>
        <v>CALC</v>
      </c>
      <c r="I5275" t="str">
        <f>_xlfn.XLOOKUP(Table2[[#This Row],[Unique BarCode]],$N$10:$N$37,$P$10:$P$37)</f>
        <v>Accessory</v>
      </c>
      <c r="J5275" t="s">
        <v>8</v>
      </c>
      <c r="K5275" t="s">
        <v>1124</v>
      </c>
      <c r="L5275">
        <v>1</v>
      </c>
    </row>
    <row r="5276" spans="1:12" x14ac:dyDescent="0.2">
      <c r="A5276" s="1" t="d">
        <v>2023-03-20</v>
      </c>
      <c r="B5276" s="45">
        <v>-1</v>
      </c>
      <c r="C5276" t="s">
        <v>684</v>
      </c>
      <c r="D5276" t="str">
        <f>_xlfn.XLOOKUP(Table2[[#This Row],[Patron Group]],$R$10:$R$24,$S$10:$S$24)</f>
        <v>Alumni</v>
      </c>
      <c r="E5276" s="1" t="d">
        <v>2023-03-20</v>
      </c>
      <c r="F5276" t="s">
        <v>813</v>
      </c>
      <c r="G5276" t="s">
        <v>2268</v>
      </c>
      <c r="H5276" t="str">
        <f>_xlfn.XLOOKUP(Table2[[#This Row],[Unique BarCode]],$N$10:$N$37,$O$10:$O$37)</f>
        <v>MACCHRG</v>
      </c>
      <c r="I5276" t="str">
        <f>_xlfn.XLOOKUP(Table2[[#This Row],[Unique BarCode]],$N$10:$N$37,$P$10:$P$37)</f>
        <v>Charger</v>
      </c>
      <c r="J5276" t="s">
        <v>13</v>
      </c>
      <c r="K5276" t="s">
        <v>814</v>
      </c>
      <c r="L5276">
        <v>1</v>
      </c>
    </row>
    <row r="5277" spans="1:12" x14ac:dyDescent="0.2">
      <c r="A5277" s="1" t="d">
        <v>2023-03-20</v>
      </c>
      <c r="B5277" s="45">
        <v>-1</v>
      </c>
      <c r="C5277" t="s">
        <v>684</v>
      </c>
      <c r="D5277" t="str">
        <f>_xlfn.XLOOKUP(Table2[[#This Row],[Patron Group]],$R$10:$R$24,$S$10:$S$24)</f>
        <v>Alumni</v>
      </c>
      <c r="E5277" s="1" t="d">
        <v>2023-03-20</v>
      </c>
      <c r="F5277" t="s">
        <v>2214</v>
      </c>
      <c r="G5277" t="s">
        <v>2293</v>
      </c>
      <c r="H5277" t="str">
        <f>_xlfn.XLOOKUP(Table2[[#This Row],[Unique BarCode]],$N$10:$N$37,$O$10:$O$37)</f>
        <v>OLDMACCHRG</v>
      </c>
      <c r="I5277" t="str">
        <f>_xlfn.XLOOKUP(Table2[[#This Row],[Unique BarCode]],$N$10:$N$37,$P$10:$P$37)</f>
        <v>Charger</v>
      </c>
      <c r="J5277" t="s">
        <v>13</v>
      </c>
      <c r="K5277" t="s">
        <v>2215</v>
      </c>
      <c r="L5277">
        <v>1</v>
      </c>
    </row>
    <row r="5278" spans="1:12" x14ac:dyDescent="0.2">
      <c r="A5278" s="1" t="d">
        <v>2023-03-20</v>
      </c>
      <c r="B5278" s="45">
        <v>-1</v>
      </c>
      <c r="C5278" t="s">
        <v>15</v>
      </c>
      <c r="D5278" t="str">
        <f>_xlfn.XLOOKUP(Table2[[#This Row],[Patron Group]],$R$10:$R$24,$S$10:$S$24)</f>
        <v>Academic</v>
      </c>
      <c r="E5278" s="1" t="d">
        <v>2023-03-20</v>
      </c>
      <c r="F5278" t="s">
        <v>220</v>
      </c>
      <c r="G5278" t="s">
        <v>2265</v>
      </c>
      <c r="H5278" t="str">
        <f>_xlfn.XLOOKUP(Table2[[#This Row],[Unique BarCode]],$N$10:$N$37,$O$10:$O$37)</f>
        <v>IPHONE</v>
      </c>
      <c r="I5278" t="str">
        <f>_xlfn.XLOOKUP(Table2[[#This Row],[Unique BarCode]],$N$10:$N$37,$P$10:$P$37)</f>
        <v>Charger</v>
      </c>
      <c r="J5278" t="s">
        <v>13</v>
      </c>
      <c r="K5278" t="s">
        <v>221</v>
      </c>
      <c r="L5278">
        <v>1</v>
      </c>
    </row>
    <row r="5279" spans="1:12" x14ac:dyDescent="0.2">
      <c r="A5279" s="1" t="d">
        <v>2023-03-20</v>
      </c>
      <c r="B5279" s="45">
        <v>-1</v>
      </c>
      <c r="C5279" t="s">
        <v>15</v>
      </c>
      <c r="D5279" t="str">
        <f>_xlfn.XLOOKUP(Table2[[#This Row],[Patron Group]],$R$10:$R$24,$S$10:$S$24)</f>
        <v>Academic</v>
      </c>
      <c r="E5279" s="1" t="d">
        <v>2023-03-20</v>
      </c>
      <c r="F5279" t="s">
        <v>1324</v>
      </c>
      <c r="G5279" t="s">
        <v>2272</v>
      </c>
      <c r="H5279" t="str">
        <f>_xlfn.XLOOKUP(Table2[[#This Row],[Unique BarCode]],$N$10:$N$37,$O$10:$O$37)</f>
        <v>WALLADPT</v>
      </c>
      <c r="I5279" t="str">
        <f>_xlfn.XLOOKUP(Table2[[#This Row],[Unique BarCode]],$N$10:$N$37,$P$10:$P$37)</f>
        <v>Charger</v>
      </c>
      <c r="J5279" t="s">
        <v>13</v>
      </c>
      <c r="K5279" t="s">
        <v>1325</v>
      </c>
      <c r="L5279">
        <v>1</v>
      </c>
    </row>
    <row r="5280" spans="1:12" x14ac:dyDescent="0.2">
      <c r="A5280" s="1" t="d">
        <v>2023-03-20</v>
      </c>
      <c r="B5280" s="45">
        <v>-1</v>
      </c>
      <c r="C5280" t="s">
        <v>15</v>
      </c>
      <c r="D5280" t="str">
        <f>_xlfn.XLOOKUP(Table2[[#This Row],[Patron Group]],$R$10:$R$24,$S$10:$S$24)</f>
        <v>Academic</v>
      </c>
      <c r="E5280" s="1" t="d">
        <v>2023-03-27</v>
      </c>
      <c r="F5280" t="s">
        <v>715</v>
      </c>
      <c r="G5280" t="s">
        <v>2273</v>
      </c>
      <c r="H5280" t="str">
        <f>_xlfn.XLOOKUP(Table2[[#This Row],[Unique BarCode]],$N$10:$N$37,$O$10:$O$37)</f>
        <v>ChromeBook</v>
      </c>
      <c r="I5280" t="str">
        <f>_xlfn.XLOOKUP(Table2[[#This Row],[Unique BarCode]],$N$10:$N$37,$P$10:$P$37)</f>
        <v>Device</v>
      </c>
      <c r="J5280" t="s">
        <v>68</v>
      </c>
      <c r="K5280" t="s">
        <v>716</v>
      </c>
      <c r="L5280">
        <v>1</v>
      </c>
    </row>
    <row r="5281" spans="1:12" x14ac:dyDescent="0.2">
      <c r="A5281" s="1" t="d">
        <v>2023-03-20</v>
      </c>
      <c r="B5281" s="45">
        <v>-1</v>
      </c>
      <c r="C5281" t="s">
        <v>15</v>
      </c>
      <c r="D5281" t="str">
        <f>_xlfn.XLOOKUP(Table2[[#This Row],[Patron Group]],$R$10:$R$24,$S$10:$S$24)</f>
        <v>Academic</v>
      </c>
      <c r="E5281" s="1" t="d">
        <v>2023-03-27</v>
      </c>
      <c r="F5281" t="s">
        <v>231</v>
      </c>
      <c r="G5281" t="s">
        <v>2273</v>
      </c>
      <c r="H5281" t="str">
        <f>_xlfn.XLOOKUP(Table2[[#This Row],[Unique BarCode]],$N$10:$N$37,$O$10:$O$37)</f>
        <v>ChromeBook</v>
      </c>
      <c r="I5281" t="str">
        <f>_xlfn.XLOOKUP(Table2[[#This Row],[Unique BarCode]],$N$10:$N$37,$P$10:$P$37)</f>
        <v>Device</v>
      </c>
      <c r="J5281" t="s">
        <v>13</v>
      </c>
      <c r="K5281" t="s">
        <v>232</v>
      </c>
      <c r="L5281">
        <v>1</v>
      </c>
    </row>
    <row r="5282" spans="1:12" x14ac:dyDescent="0.2">
      <c r="A5282" s="1" t="d">
        <v>2023-03-20</v>
      </c>
      <c r="B5282" s="45">
        <v>-1</v>
      </c>
      <c r="C5282" t="s">
        <v>20</v>
      </c>
      <c r="D5282" t="str">
        <f>_xlfn.XLOOKUP(Table2[[#This Row],[Patron Group]],$R$10:$R$24,$S$10:$S$24)</f>
        <v>Graduate</v>
      </c>
      <c r="E5282" s="1" t="d">
        <v>2023-03-20</v>
      </c>
      <c r="F5282" t="s">
        <v>21</v>
      </c>
      <c r="G5282" t="s">
        <v>2266</v>
      </c>
      <c r="H5282" t="str">
        <f>_xlfn.XLOOKUP(Table2[[#This Row],[Unique BarCode]],$N$10:$N$37,$O$10:$O$37)</f>
        <v>Headphones</v>
      </c>
      <c r="I5282" t="str">
        <f>_xlfn.XLOOKUP(Table2[[#This Row],[Unique BarCode]],$N$10:$N$37,$P$10:$P$37)</f>
        <v>Accessory</v>
      </c>
      <c r="J5282" t="s">
        <v>8</v>
      </c>
      <c r="K5282" t="s">
        <v>22</v>
      </c>
      <c r="L5282">
        <v>1</v>
      </c>
    </row>
    <row r="5283" spans="1:12" x14ac:dyDescent="0.2">
      <c r="A5283" s="1" t="d">
        <v>2023-03-20</v>
      </c>
      <c r="B5283" s="45">
        <v>-1</v>
      </c>
      <c r="C5283" t="s">
        <v>20</v>
      </c>
      <c r="D5283" t="str">
        <f>_xlfn.XLOOKUP(Table2[[#This Row],[Patron Group]],$R$10:$R$24,$S$10:$S$24)</f>
        <v>Graduate</v>
      </c>
      <c r="E5283" s="1" t="d">
        <v>2023-03-20</v>
      </c>
      <c r="F5283" t="s">
        <v>1100</v>
      </c>
      <c r="G5283" t="s">
        <v>2265</v>
      </c>
      <c r="H5283" t="str">
        <f>_xlfn.XLOOKUP(Table2[[#This Row],[Unique BarCode]],$N$10:$N$37,$O$10:$O$37)</f>
        <v>IPHONE</v>
      </c>
      <c r="I5283" t="str">
        <f>_xlfn.XLOOKUP(Table2[[#This Row],[Unique BarCode]],$N$10:$N$37,$P$10:$P$37)</f>
        <v>Charger</v>
      </c>
      <c r="J5283" t="s">
        <v>8</v>
      </c>
      <c r="K5283" t="s">
        <v>1101</v>
      </c>
      <c r="L5283">
        <v>1</v>
      </c>
    </row>
    <row r="5284" spans="1:12" x14ac:dyDescent="0.2">
      <c r="A5284" s="1" t="d">
        <v>2023-03-20</v>
      </c>
      <c r="B5284" s="45">
        <v>-1</v>
      </c>
      <c r="C5284" t="s">
        <v>20</v>
      </c>
      <c r="D5284" t="str">
        <f>_xlfn.XLOOKUP(Table2[[#This Row],[Patron Group]],$R$10:$R$24,$S$10:$S$24)</f>
        <v>Graduate</v>
      </c>
      <c r="E5284" s="1" t="d">
        <v>2023-03-20</v>
      </c>
      <c r="F5284" t="s">
        <v>263</v>
      </c>
      <c r="G5284" t="s">
        <v>2265</v>
      </c>
      <c r="H5284" t="str">
        <f>_xlfn.XLOOKUP(Table2[[#This Row],[Unique BarCode]],$N$10:$N$37,$O$10:$O$37)</f>
        <v>IPHONE</v>
      </c>
      <c r="I5284" t="str">
        <f>_xlfn.XLOOKUP(Table2[[#This Row],[Unique BarCode]],$N$10:$N$37,$P$10:$P$37)</f>
        <v>Charger</v>
      </c>
      <c r="J5284" t="s">
        <v>8</v>
      </c>
      <c r="K5284" t="s">
        <v>264</v>
      </c>
      <c r="L5284">
        <v>1</v>
      </c>
    </row>
    <row r="5285" spans="1:12" x14ac:dyDescent="0.2">
      <c r="A5285" s="1" t="d">
        <v>2023-03-20</v>
      </c>
      <c r="B5285" s="45">
        <v>-1</v>
      </c>
      <c r="C5285" t="s">
        <v>20</v>
      </c>
      <c r="D5285" t="str">
        <f>_xlfn.XLOOKUP(Table2[[#This Row],[Patron Group]],$R$10:$R$24,$S$10:$S$24)</f>
        <v>Graduate</v>
      </c>
      <c r="E5285" s="1" t="d">
        <v>2023-03-20</v>
      </c>
      <c r="F5285" t="s">
        <v>29</v>
      </c>
      <c r="G5285" t="s">
        <v>2265</v>
      </c>
      <c r="H5285" t="str">
        <f>_xlfn.XLOOKUP(Table2[[#This Row],[Unique BarCode]],$N$10:$N$37,$O$10:$O$37)</f>
        <v>IPHONE</v>
      </c>
      <c r="I5285" t="str">
        <f>_xlfn.XLOOKUP(Table2[[#This Row],[Unique BarCode]],$N$10:$N$37,$P$10:$P$37)</f>
        <v>Charger</v>
      </c>
      <c r="J5285" t="s">
        <v>8</v>
      </c>
      <c r="K5285" t="s">
        <v>30</v>
      </c>
      <c r="L5285">
        <v>1</v>
      </c>
    </row>
    <row r="5286" spans="1:12" x14ac:dyDescent="0.2">
      <c r="A5286" s="1" t="d">
        <v>2023-03-20</v>
      </c>
      <c r="B5286" s="45">
        <v>-1</v>
      </c>
      <c r="C5286" t="s">
        <v>20</v>
      </c>
      <c r="D5286" t="str">
        <f>_xlfn.XLOOKUP(Table2[[#This Row],[Patron Group]],$R$10:$R$24,$S$10:$S$24)</f>
        <v>Graduate</v>
      </c>
      <c r="E5286" s="1" t="d">
        <v>2023-03-20</v>
      </c>
      <c r="F5286" t="s">
        <v>220</v>
      </c>
      <c r="G5286" t="s">
        <v>2265</v>
      </c>
      <c r="H5286" t="str">
        <f>_xlfn.XLOOKUP(Table2[[#This Row],[Unique BarCode]],$N$10:$N$37,$O$10:$O$37)</f>
        <v>IPHONE</v>
      </c>
      <c r="I5286" t="str">
        <f>_xlfn.XLOOKUP(Table2[[#This Row],[Unique BarCode]],$N$10:$N$37,$P$10:$P$37)</f>
        <v>Charger</v>
      </c>
      <c r="J5286" t="s">
        <v>13</v>
      </c>
      <c r="K5286" t="s">
        <v>221</v>
      </c>
      <c r="L5286">
        <v>1</v>
      </c>
    </row>
    <row r="5287" spans="1:12" x14ac:dyDescent="0.2">
      <c r="A5287" s="1" t="d">
        <v>2023-03-20</v>
      </c>
      <c r="B5287" s="45">
        <v>-1</v>
      </c>
      <c r="C5287" t="s">
        <v>20</v>
      </c>
      <c r="D5287" t="str">
        <f>_xlfn.XLOOKUP(Table2[[#This Row],[Patron Group]],$R$10:$R$24,$S$10:$S$24)</f>
        <v>Graduate</v>
      </c>
      <c r="E5287" s="1" t="d">
        <v>2023-03-20</v>
      </c>
      <c r="F5287" t="s">
        <v>12</v>
      </c>
      <c r="G5287" t="s">
        <v>2265</v>
      </c>
      <c r="H5287" t="str">
        <f>_xlfn.XLOOKUP(Table2[[#This Row],[Unique BarCode]],$N$10:$N$37,$O$10:$O$37)</f>
        <v>IPHONE</v>
      </c>
      <c r="I5287" t="str">
        <f>_xlfn.XLOOKUP(Table2[[#This Row],[Unique BarCode]],$N$10:$N$37,$P$10:$P$37)</f>
        <v>Charger</v>
      </c>
      <c r="J5287" t="s">
        <v>13</v>
      </c>
      <c r="K5287" t="s">
        <v>14</v>
      </c>
      <c r="L5287">
        <v>1</v>
      </c>
    </row>
    <row r="5288" spans="1:12" x14ac:dyDescent="0.2">
      <c r="A5288" s="1" t="d">
        <v>2023-03-20</v>
      </c>
      <c r="B5288" s="45">
        <v>-1</v>
      </c>
      <c r="C5288" t="s">
        <v>20</v>
      </c>
      <c r="D5288" t="str">
        <f>_xlfn.XLOOKUP(Table2[[#This Row],[Patron Group]],$R$10:$R$24,$S$10:$S$24)</f>
        <v>Graduate</v>
      </c>
      <c r="E5288" s="1" t="d">
        <v>2023-03-20</v>
      </c>
      <c r="F5288" t="s">
        <v>813</v>
      </c>
      <c r="G5288" t="s">
        <v>2268</v>
      </c>
      <c r="H5288" t="str">
        <f>_xlfn.XLOOKUP(Table2[[#This Row],[Unique BarCode]],$N$10:$N$37,$O$10:$O$37)</f>
        <v>MACCHRG</v>
      </c>
      <c r="I5288" t="str">
        <f>_xlfn.XLOOKUP(Table2[[#This Row],[Unique BarCode]],$N$10:$N$37,$P$10:$P$37)</f>
        <v>Charger</v>
      </c>
      <c r="J5288" t="s">
        <v>13</v>
      </c>
      <c r="K5288" t="s">
        <v>814</v>
      </c>
      <c r="L5288">
        <v>1</v>
      </c>
    </row>
    <row r="5289" spans="1:12" x14ac:dyDescent="0.2">
      <c r="A5289" s="1" t="d">
        <v>2023-03-20</v>
      </c>
      <c r="B5289" s="45">
        <v>-1</v>
      </c>
      <c r="C5289" t="s">
        <v>20</v>
      </c>
      <c r="D5289" t="str">
        <f>_xlfn.XLOOKUP(Table2[[#This Row],[Patron Group]],$R$10:$R$24,$S$10:$S$24)</f>
        <v>Graduate</v>
      </c>
      <c r="E5289" s="1" t="d">
        <v>2023-03-20</v>
      </c>
      <c r="F5289" t="s">
        <v>1652</v>
      </c>
      <c r="G5289" t="s">
        <v>2296</v>
      </c>
      <c r="H5289" t="str">
        <f>_xlfn.XLOOKUP(Table2[[#This Row],[Unique BarCode]],$N$10:$N$37,$O$10:$O$37)</f>
        <v>MACUSBC</v>
      </c>
      <c r="I5289" t="str">
        <f>_xlfn.XLOOKUP(Table2[[#This Row],[Unique BarCode]],$N$10:$N$37,$P$10:$P$37)</f>
        <v>Charger</v>
      </c>
      <c r="J5289" t="s">
        <v>8</v>
      </c>
      <c r="K5289" t="s">
        <v>40</v>
      </c>
      <c r="L5289">
        <v>1</v>
      </c>
    </row>
    <row r="5290" spans="1:12" x14ac:dyDescent="0.2">
      <c r="A5290" s="1" t="d">
        <v>2023-03-20</v>
      </c>
      <c r="B5290" s="45">
        <v>-1</v>
      </c>
      <c r="C5290" t="s">
        <v>20</v>
      </c>
      <c r="D5290" t="str">
        <f>_xlfn.XLOOKUP(Table2[[#This Row],[Patron Group]],$R$10:$R$24,$S$10:$S$24)</f>
        <v>Graduate</v>
      </c>
      <c r="E5290" s="1" t="d">
        <v>2023-03-20</v>
      </c>
      <c r="F5290" t="s">
        <v>1835</v>
      </c>
      <c r="G5290" t="s">
        <v>2296</v>
      </c>
      <c r="H5290" t="str">
        <f>_xlfn.XLOOKUP(Table2[[#This Row],[Unique BarCode]],$N$10:$N$37,$O$10:$O$37)</f>
        <v>MACUSBC</v>
      </c>
      <c r="I5290" t="str">
        <f>_xlfn.XLOOKUP(Table2[[#This Row],[Unique BarCode]],$N$10:$N$37,$P$10:$P$37)</f>
        <v>Charger</v>
      </c>
      <c r="J5290" t="s">
        <v>8</v>
      </c>
      <c r="L5290">
        <v>1</v>
      </c>
    </row>
    <row r="5291" spans="1:12" x14ac:dyDescent="0.2">
      <c r="A5291" s="1" t="d">
        <v>2023-03-20</v>
      </c>
      <c r="B5291" s="45">
        <v>-1</v>
      </c>
      <c r="C5291" t="s">
        <v>20</v>
      </c>
      <c r="D5291" t="str">
        <f>_xlfn.XLOOKUP(Table2[[#This Row],[Patron Group]],$R$10:$R$24,$S$10:$S$24)</f>
        <v>Graduate</v>
      </c>
      <c r="E5291" s="1" t="d">
        <v>2023-03-20</v>
      </c>
      <c r="F5291" t="s">
        <v>1944</v>
      </c>
      <c r="G5291" t="s">
        <v>2304</v>
      </c>
      <c r="H5291" t="str">
        <f>_xlfn.XLOOKUP(Table2[[#This Row],[Unique BarCode]],$N$10:$N$37,$O$10:$O$37)</f>
        <v>Mouse</v>
      </c>
      <c r="I5291" t="str">
        <f>_xlfn.XLOOKUP(Table2[[#This Row],[Unique BarCode]],$N$10:$N$37,$P$10:$P$37)</f>
        <v>Accessory</v>
      </c>
      <c r="J5291" t="s">
        <v>8</v>
      </c>
      <c r="L5291">
        <v>1</v>
      </c>
    </row>
    <row r="5292" spans="1:12" x14ac:dyDescent="0.2">
      <c r="A5292" s="1" t="d">
        <v>2023-03-20</v>
      </c>
      <c r="B5292" s="45">
        <v>-1</v>
      </c>
      <c r="C5292" t="s">
        <v>20</v>
      </c>
      <c r="D5292" t="str">
        <f>_xlfn.XLOOKUP(Table2[[#This Row],[Patron Group]],$R$10:$R$24,$S$10:$S$24)</f>
        <v>Graduate</v>
      </c>
      <c r="E5292" s="1" t="d">
        <v>2023-03-20</v>
      </c>
      <c r="F5292" t="s">
        <v>2216</v>
      </c>
      <c r="G5292" t="s">
        <v>2293</v>
      </c>
      <c r="H5292" t="str">
        <f>_xlfn.XLOOKUP(Table2[[#This Row],[Unique BarCode]],$N$10:$N$37,$O$10:$O$37)</f>
        <v>OLDMACCHRG</v>
      </c>
      <c r="I5292" t="str">
        <f>_xlfn.XLOOKUP(Table2[[#This Row],[Unique BarCode]],$N$10:$N$37,$P$10:$P$37)</f>
        <v>Charger</v>
      </c>
      <c r="J5292" t="s">
        <v>13</v>
      </c>
      <c r="K5292" t="s">
        <v>2217</v>
      </c>
      <c r="L5292">
        <v>1</v>
      </c>
    </row>
    <row r="5293" spans="1:12" x14ac:dyDescent="0.2">
      <c r="A5293" s="1" t="d">
        <v>2023-03-20</v>
      </c>
      <c r="B5293" s="45">
        <v>-1</v>
      </c>
      <c r="C5293" t="s">
        <v>20</v>
      </c>
      <c r="D5293" t="str">
        <f>_xlfn.XLOOKUP(Table2[[#This Row],[Patron Group]],$R$10:$R$24,$S$10:$S$24)</f>
        <v>Graduate</v>
      </c>
      <c r="E5293" s="1" t="d">
        <v>2023-03-20</v>
      </c>
      <c r="F5293" t="s">
        <v>1587</v>
      </c>
      <c r="G5293" t="s">
        <v>2272</v>
      </c>
      <c r="H5293" t="str">
        <f>_xlfn.XLOOKUP(Table2[[#This Row],[Unique BarCode]],$N$10:$N$37,$O$10:$O$37)</f>
        <v>WALLADPT</v>
      </c>
      <c r="I5293" t="str">
        <f>_xlfn.XLOOKUP(Table2[[#This Row],[Unique BarCode]],$N$10:$N$37,$P$10:$P$37)</f>
        <v>Charger</v>
      </c>
      <c r="J5293" t="s">
        <v>8</v>
      </c>
      <c r="L5293">
        <v>1</v>
      </c>
    </row>
    <row r="5294" spans="1:12" x14ac:dyDescent="0.2">
      <c r="A5294" s="1" t="d">
        <v>2023-03-20</v>
      </c>
      <c r="B5294" s="45">
        <v>-1</v>
      </c>
      <c r="C5294" t="s">
        <v>20</v>
      </c>
      <c r="D5294" t="str">
        <f>_xlfn.XLOOKUP(Table2[[#This Row],[Patron Group]],$R$10:$R$24,$S$10:$S$24)</f>
        <v>Graduate</v>
      </c>
      <c r="E5294" s="1" t="d">
        <v>2023-03-20</v>
      </c>
      <c r="F5294" t="s">
        <v>483</v>
      </c>
      <c r="G5294" t="s">
        <v>2272</v>
      </c>
      <c r="H5294" t="str">
        <f>_xlfn.XLOOKUP(Table2[[#This Row],[Unique BarCode]],$N$10:$N$37,$O$10:$O$37)</f>
        <v>WALLADPT</v>
      </c>
      <c r="I5294" t="str">
        <f>_xlfn.XLOOKUP(Table2[[#This Row],[Unique BarCode]],$N$10:$N$37,$P$10:$P$37)</f>
        <v>Charger</v>
      </c>
      <c r="J5294" t="s">
        <v>8</v>
      </c>
      <c r="L5294">
        <v>1</v>
      </c>
    </row>
    <row r="5295" spans="1:12" x14ac:dyDescent="0.2">
      <c r="A5295" s="1" t="d">
        <v>2023-03-20</v>
      </c>
      <c r="B5295" s="45">
        <v>-1</v>
      </c>
      <c r="C5295" t="s">
        <v>20</v>
      </c>
      <c r="D5295" t="str">
        <f>_xlfn.XLOOKUP(Table2[[#This Row],[Patron Group]],$R$10:$R$24,$S$10:$S$24)</f>
        <v>Graduate</v>
      </c>
      <c r="E5295" s="1" t="d">
        <v>2023-03-20</v>
      </c>
      <c r="F5295" t="s">
        <v>47</v>
      </c>
      <c r="G5295" t="s">
        <v>2272</v>
      </c>
      <c r="H5295" t="str">
        <f>_xlfn.XLOOKUP(Table2[[#This Row],[Unique BarCode]],$N$10:$N$37,$O$10:$O$37)</f>
        <v>WALLADPT</v>
      </c>
      <c r="I5295" t="str">
        <f>_xlfn.XLOOKUP(Table2[[#This Row],[Unique BarCode]],$N$10:$N$37,$P$10:$P$37)</f>
        <v>Charger</v>
      </c>
      <c r="J5295" t="s">
        <v>8</v>
      </c>
      <c r="L5295">
        <v>1</v>
      </c>
    </row>
    <row r="5296" spans="1:12" x14ac:dyDescent="0.2">
      <c r="A5296" s="1" t="d">
        <v>2023-03-20</v>
      </c>
      <c r="B5296" s="45">
        <v>-1</v>
      </c>
      <c r="C5296" t="s">
        <v>20</v>
      </c>
      <c r="D5296" t="str">
        <f>_xlfn.XLOOKUP(Table2[[#This Row],[Patron Group]],$R$10:$R$24,$S$10:$S$24)</f>
        <v>Graduate</v>
      </c>
      <c r="E5296" s="1" t="d">
        <v>2023-03-23</v>
      </c>
      <c r="F5296" t="s">
        <v>1774</v>
      </c>
      <c r="G5296" t="s">
        <v>2276</v>
      </c>
      <c r="H5296" t="str">
        <f>_xlfn.XLOOKUP(Table2[[#This Row],[Unique BarCode]],$N$10:$N$37,$O$10:$O$37)</f>
        <v>CALC</v>
      </c>
      <c r="I5296" t="str">
        <f>_xlfn.XLOOKUP(Table2[[#This Row],[Unique BarCode]],$N$10:$N$37,$P$10:$P$37)</f>
        <v>Accessory</v>
      </c>
      <c r="J5296" t="s">
        <v>13</v>
      </c>
      <c r="L5296">
        <v>1</v>
      </c>
    </row>
    <row r="5297" spans="1:12" x14ac:dyDescent="0.2">
      <c r="A5297" s="1" t="d">
        <v>2023-03-20</v>
      </c>
      <c r="B5297" s="45">
        <v>-1</v>
      </c>
      <c r="C5297" t="s">
        <v>20</v>
      </c>
      <c r="D5297" t="str">
        <f>_xlfn.XLOOKUP(Table2[[#This Row],[Patron Group]],$R$10:$R$24,$S$10:$S$24)</f>
        <v>Graduate</v>
      </c>
      <c r="E5297" s="1" t="d">
        <v>2023-03-27</v>
      </c>
      <c r="F5297" t="s">
        <v>2218</v>
      </c>
      <c r="G5297" t="s">
        <v>2273</v>
      </c>
      <c r="H5297" t="str">
        <f>_xlfn.XLOOKUP(Table2[[#This Row],[Unique BarCode]],$N$10:$N$37,$O$10:$O$37)</f>
        <v>ChromeBook</v>
      </c>
      <c r="I5297" t="str">
        <f>_xlfn.XLOOKUP(Table2[[#This Row],[Unique BarCode]],$N$10:$N$37,$P$10:$P$37)</f>
        <v>Device</v>
      </c>
      <c r="J5297" t="s">
        <v>8</v>
      </c>
      <c r="K5297" t="s">
        <v>283</v>
      </c>
      <c r="L5297">
        <v>1</v>
      </c>
    </row>
    <row r="5298" spans="1:12" x14ac:dyDescent="0.2">
      <c r="A5298" s="1" t="d">
        <v>2023-03-20</v>
      </c>
      <c r="B5298" s="45">
        <v>-1</v>
      </c>
      <c r="C5298" t="s">
        <v>20</v>
      </c>
      <c r="D5298" t="str">
        <f>_xlfn.XLOOKUP(Table2[[#This Row],[Patron Group]],$R$10:$R$24,$S$10:$S$24)</f>
        <v>Graduate</v>
      </c>
      <c r="E5298" s="1" t="d">
        <v>2023-03-27</v>
      </c>
      <c r="F5298" t="s">
        <v>1057</v>
      </c>
      <c r="G5298" t="s">
        <v>2273</v>
      </c>
      <c r="H5298" t="str">
        <f>_xlfn.XLOOKUP(Table2[[#This Row],[Unique BarCode]],$N$10:$N$37,$O$10:$O$37)</f>
        <v>ChromeBook</v>
      </c>
      <c r="I5298" t="str">
        <f>_xlfn.XLOOKUP(Table2[[#This Row],[Unique BarCode]],$N$10:$N$37,$P$10:$P$37)</f>
        <v>Device</v>
      </c>
      <c r="J5298" t="s">
        <v>1058</v>
      </c>
      <c r="K5298" t="s">
        <v>1059</v>
      </c>
      <c r="L5298">
        <v>1</v>
      </c>
    </row>
    <row r="5299" spans="1:12" x14ac:dyDescent="0.2">
      <c r="A5299" s="1" t="d">
        <v>2023-03-20</v>
      </c>
      <c r="B5299" s="45">
        <v>-1</v>
      </c>
      <c r="C5299" t="s">
        <v>20</v>
      </c>
      <c r="D5299" t="str">
        <f>_xlfn.XLOOKUP(Table2[[#This Row],[Patron Group]],$R$10:$R$24,$S$10:$S$24)</f>
        <v>Graduate</v>
      </c>
      <c r="E5299" s="1" t="d">
        <v>2023-03-27</v>
      </c>
      <c r="F5299" t="s">
        <v>691</v>
      </c>
      <c r="G5299" t="s">
        <v>2273</v>
      </c>
      <c r="H5299" t="str">
        <f>_xlfn.XLOOKUP(Table2[[#This Row],[Unique BarCode]],$N$10:$N$37,$O$10:$O$37)</f>
        <v>ChromeBook</v>
      </c>
      <c r="I5299" t="str">
        <f>_xlfn.XLOOKUP(Table2[[#This Row],[Unique BarCode]],$N$10:$N$37,$P$10:$P$37)</f>
        <v>Device</v>
      </c>
      <c r="J5299" t="s">
        <v>13</v>
      </c>
      <c r="K5299" t="s">
        <v>692</v>
      </c>
      <c r="L5299">
        <v>1</v>
      </c>
    </row>
    <row r="5300" spans="1:12" x14ac:dyDescent="0.2">
      <c r="A5300" s="1" t="d">
        <v>2023-03-20</v>
      </c>
      <c r="B5300" s="45">
        <v>-1</v>
      </c>
      <c r="C5300" t="s">
        <v>20</v>
      </c>
      <c r="D5300" t="str">
        <f>_xlfn.XLOOKUP(Table2[[#This Row],[Patron Group]],$R$10:$R$24,$S$10:$S$24)</f>
        <v>Graduate</v>
      </c>
      <c r="E5300" s="1" t="d">
        <v>2023-03-27</v>
      </c>
      <c r="F5300" t="s">
        <v>284</v>
      </c>
      <c r="G5300" t="s">
        <v>2273</v>
      </c>
      <c r="H5300" t="str">
        <f>_xlfn.XLOOKUP(Table2[[#This Row],[Unique BarCode]],$N$10:$N$37,$O$10:$O$37)</f>
        <v>ChromeBook</v>
      </c>
      <c r="I5300" t="str">
        <f>_xlfn.XLOOKUP(Table2[[#This Row],[Unique BarCode]],$N$10:$N$37,$P$10:$P$37)</f>
        <v>Device</v>
      </c>
      <c r="J5300" t="s">
        <v>8</v>
      </c>
      <c r="K5300" t="s">
        <v>285</v>
      </c>
      <c r="L5300">
        <v>1</v>
      </c>
    </row>
    <row r="5301" spans="1:12" x14ac:dyDescent="0.2">
      <c r="A5301" s="1" t="d">
        <v>2023-03-20</v>
      </c>
      <c r="B5301" s="45">
        <v>-1</v>
      </c>
      <c r="C5301" t="s">
        <v>20</v>
      </c>
      <c r="D5301" t="str">
        <f>_xlfn.XLOOKUP(Table2[[#This Row],[Patron Group]],$R$10:$R$24,$S$10:$S$24)</f>
        <v>Graduate</v>
      </c>
      <c r="E5301" s="1" t="d">
        <v>2023-03-27</v>
      </c>
      <c r="F5301" t="s">
        <v>2219</v>
      </c>
      <c r="G5301" t="s">
        <v>2273</v>
      </c>
      <c r="H5301" t="str">
        <f>_xlfn.XLOOKUP(Table2[[#This Row],[Unique BarCode]],$N$10:$N$37,$O$10:$O$37)</f>
        <v>ChromeBook</v>
      </c>
      <c r="I5301" t="str">
        <f>_xlfn.XLOOKUP(Table2[[#This Row],[Unique BarCode]],$N$10:$N$37,$P$10:$P$37)</f>
        <v>Device</v>
      </c>
      <c r="J5301" t="s">
        <v>128</v>
      </c>
      <c r="K5301" t="s">
        <v>2220</v>
      </c>
      <c r="L5301">
        <v>1</v>
      </c>
    </row>
    <row r="5302" spans="1:12" x14ac:dyDescent="0.2">
      <c r="A5302" s="1" t="d">
        <v>2023-03-20</v>
      </c>
      <c r="B5302" s="45">
        <v>-1</v>
      </c>
      <c r="C5302" t="s">
        <v>20</v>
      </c>
      <c r="D5302" t="str">
        <f>_xlfn.XLOOKUP(Table2[[#This Row],[Patron Group]],$R$10:$R$24,$S$10:$S$24)</f>
        <v>Graduate</v>
      </c>
      <c r="E5302" s="1" t="d">
        <v>2023-03-27</v>
      </c>
      <c r="F5302" t="s">
        <v>2054</v>
      </c>
      <c r="G5302" t="s">
        <v>2275</v>
      </c>
      <c r="H5302" t="str">
        <f>_xlfn.XLOOKUP(Table2[[#This Row],[Unique BarCode]],$N$10:$N$37,$O$10:$O$37)</f>
        <v>iPad</v>
      </c>
      <c r="I5302" t="str">
        <f>_xlfn.XLOOKUP(Table2[[#This Row],[Unique BarCode]],$N$10:$N$37,$P$10:$P$37)</f>
        <v>Device</v>
      </c>
      <c r="J5302" t="s">
        <v>8</v>
      </c>
      <c r="K5302" t="s">
        <v>2055</v>
      </c>
      <c r="L5302">
        <v>1</v>
      </c>
    </row>
    <row r="5303" spans="1:12" x14ac:dyDescent="0.2">
      <c r="A5303" s="1" t="d">
        <v>2023-03-20</v>
      </c>
      <c r="B5303" s="45">
        <v>-1</v>
      </c>
      <c r="C5303" t="s">
        <v>452</v>
      </c>
      <c r="D5303" t="str">
        <f>_xlfn.XLOOKUP(Table2[[#This Row],[Patron Group]],$R$10:$R$24,$S$10:$S$24)</f>
        <v>Graduate</v>
      </c>
      <c r="E5303" s="1" t="d">
        <v>2023-03-27</v>
      </c>
      <c r="F5303" t="s">
        <v>1136</v>
      </c>
      <c r="G5303" t="s">
        <v>2275</v>
      </c>
      <c r="H5303" t="str">
        <f>_xlfn.XLOOKUP(Table2[[#This Row],[Unique BarCode]],$N$10:$N$37,$O$10:$O$37)</f>
        <v>iPad</v>
      </c>
      <c r="I5303" t="str">
        <f>_xlfn.XLOOKUP(Table2[[#This Row],[Unique BarCode]],$N$10:$N$37,$P$10:$P$37)</f>
        <v>Device</v>
      </c>
      <c r="J5303" t="s">
        <v>8</v>
      </c>
      <c r="L5303">
        <v>1</v>
      </c>
    </row>
    <row r="5304" spans="1:12" x14ac:dyDescent="0.2">
      <c r="A5304" s="1" t="d">
        <v>2023-03-20</v>
      </c>
      <c r="B5304" s="45">
        <v>-1</v>
      </c>
      <c r="C5304" t="s">
        <v>452</v>
      </c>
      <c r="D5304" t="str">
        <f>_xlfn.XLOOKUP(Table2[[#This Row],[Patron Group]],$R$10:$R$24,$S$10:$S$24)</f>
        <v>Graduate</v>
      </c>
      <c r="E5304" s="1" t="d">
        <v>2023-03-27</v>
      </c>
      <c r="F5304" t="s">
        <v>2221</v>
      </c>
      <c r="G5304" t="s">
        <v>2297</v>
      </c>
      <c r="H5304" t="str">
        <f>_xlfn.XLOOKUP(Table2[[#This Row],[Unique BarCode]],$N$10:$N$37,$O$10:$O$37)</f>
        <v>iPad</v>
      </c>
      <c r="I5304" t="str">
        <f>_xlfn.XLOOKUP(Table2[[#This Row],[Unique BarCode]],$N$10:$N$37,$P$10:$P$37)</f>
        <v>Device</v>
      </c>
      <c r="J5304" t="s">
        <v>8</v>
      </c>
      <c r="K5304" t="s">
        <v>2222</v>
      </c>
      <c r="L5304">
        <v>1</v>
      </c>
    </row>
    <row r="5305" spans="1:12" x14ac:dyDescent="0.2">
      <c r="A5305" s="1" t="d">
        <v>2023-03-20</v>
      </c>
      <c r="B5305" s="45">
        <v>-1</v>
      </c>
      <c r="C5305" t="s">
        <v>66</v>
      </c>
      <c r="D5305" t="str">
        <f>_xlfn.XLOOKUP(Table2[[#This Row],[Patron Group]],$R$10:$R$24,$S$10:$S$24)</f>
        <v>Graduate</v>
      </c>
      <c r="E5305" s="1" t="d">
        <v>2023-03-20</v>
      </c>
      <c r="F5305" t="s">
        <v>1347</v>
      </c>
      <c r="G5305" t="s">
        <v>2273</v>
      </c>
      <c r="H5305" t="str">
        <f>_xlfn.XLOOKUP(Table2[[#This Row],[Unique BarCode]],$N$10:$N$37,$O$10:$O$37)</f>
        <v>ChromeBook</v>
      </c>
      <c r="I5305" t="str">
        <f>_xlfn.XLOOKUP(Table2[[#This Row],[Unique BarCode]],$N$10:$N$37,$P$10:$P$37)</f>
        <v>Device</v>
      </c>
      <c r="J5305" t="s">
        <v>68</v>
      </c>
      <c r="K5305" t="s">
        <v>1348</v>
      </c>
      <c r="L5305">
        <v>1</v>
      </c>
    </row>
    <row r="5306" spans="1:12" x14ac:dyDescent="0.2">
      <c r="A5306" s="1" t="d">
        <v>2023-03-20</v>
      </c>
      <c r="B5306" s="45">
        <v>-1</v>
      </c>
      <c r="C5306" t="s">
        <v>66</v>
      </c>
      <c r="D5306" t="str">
        <f>_xlfn.XLOOKUP(Table2[[#This Row],[Patron Group]],$R$10:$R$24,$S$10:$S$24)</f>
        <v>Graduate</v>
      </c>
      <c r="E5306" s="1" t="d">
        <v>2023-03-20</v>
      </c>
      <c r="F5306" t="s">
        <v>67</v>
      </c>
      <c r="G5306" t="s">
        <v>2273</v>
      </c>
      <c r="H5306" t="str">
        <f>_xlfn.XLOOKUP(Table2[[#This Row],[Unique BarCode]],$N$10:$N$37,$O$10:$O$37)</f>
        <v>ChromeBook</v>
      </c>
      <c r="I5306" t="str">
        <f>_xlfn.XLOOKUP(Table2[[#This Row],[Unique BarCode]],$N$10:$N$37,$P$10:$P$37)</f>
        <v>Device</v>
      </c>
      <c r="J5306" t="s">
        <v>68</v>
      </c>
      <c r="K5306" t="s">
        <v>69</v>
      </c>
      <c r="L5306">
        <v>1</v>
      </c>
    </row>
    <row r="5307" spans="1:12" x14ac:dyDescent="0.2">
      <c r="A5307" s="1" t="d">
        <v>2023-03-20</v>
      </c>
      <c r="B5307" s="45">
        <v>-1</v>
      </c>
      <c r="C5307" t="s">
        <v>66</v>
      </c>
      <c r="D5307" t="str">
        <f>_xlfn.XLOOKUP(Table2[[#This Row],[Patron Group]],$R$10:$R$24,$S$10:$S$24)</f>
        <v>Graduate</v>
      </c>
      <c r="E5307" s="1" t="d">
        <v>2023-03-20</v>
      </c>
      <c r="F5307" t="s">
        <v>1710</v>
      </c>
      <c r="G5307" t="s">
        <v>2273</v>
      </c>
      <c r="H5307" t="str">
        <f>_xlfn.XLOOKUP(Table2[[#This Row],[Unique BarCode]],$N$10:$N$37,$O$10:$O$37)</f>
        <v>ChromeBook</v>
      </c>
      <c r="I5307" t="str">
        <f>_xlfn.XLOOKUP(Table2[[#This Row],[Unique BarCode]],$N$10:$N$37,$P$10:$P$37)</f>
        <v>Device</v>
      </c>
      <c r="J5307" t="s">
        <v>68</v>
      </c>
      <c r="K5307" t="s">
        <v>1711</v>
      </c>
      <c r="L5307">
        <v>1</v>
      </c>
    </row>
    <row r="5308" spans="1:12" x14ac:dyDescent="0.2">
      <c r="A5308" s="1" t="d">
        <v>2023-03-20</v>
      </c>
      <c r="B5308" s="45">
        <v>-1</v>
      </c>
      <c r="C5308" t="s">
        <v>66</v>
      </c>
      <c r="D5308" t="str">
        <f>_xlfn.XLOOKUP(Table2[[#This Row],[Patron Group]],$R$10:$R$24,$S$10:$S$24)</f>
        <v>Graduate</v>
      </c>
      <c r="E5308" s="1" t="d">
        <v>2023-03-20</v>
      </c>
      <c r="F5308" t="s">
        <v>1349</v>
      </c>
      <c r="G5308" t="s">
        <v>2273</v>
      </c>
      <c r="H5308" t="str">
        <f>_xlfn.XLOOKUP(Table2[[#This Row],[Unique BarCode]],$N$10:$N$37,$O$10:$O$37)</f>
        <v>ChromeBook</v>
      </c>
      <c r="I5308" t="str">
        <f>_xlfn.XLOOKUP(Table2[[#This Row],[Unique BarCode]],$N$10:$N$37,$P$10:$P$37)</f>
        <v>Device</v>
      </c>
      <c r="J5308" t="s">
        <v>68</v>
      </c>
      <c r="K5308" t="s">
        <v>1350</v>
      </c>
      <c r="L5308">
        <v>1</v>
      </c>
    </row>
    <row r="5309" spans="1:12" x14ac:dyDescent="0.2">
      <c r="A5309" s="1" t="d">
        <v>2023-03-20</v>
      </c>
      <c r="B5309" s="45">
        <v>-1</v>
      </c>
      <c r="C5309" t="s">
        <v>66</v>
      </c>
      <c r="D5309" t="str">
        <f>_xlfn.XLOOKUP(Table2[[#This Row],[Patron Group]],$R$10:$R$24,$S$10:$S$24)</f>
        <v>Graduate</v>
      </c>
      <c r="E5309" s="1" t="d">
        <v>2023-03-20</v>
      </c>
      <c r="F5309" t="s">
        <v>829</v>
      </c>
      <c r="G5309" t="s">
        <v>2271</v>
      </c>
      <c r="H5309" t="str">
        <f>_xlfn.XLOOKUP(Table2[[#This Row],[Unique BarCode]],$N$10:$N$37,$O$10:$O$37)</f>
        <v>OMNI</v>
      </c>
      <c r="I5309" t="str">
        <f>_xlfn.XLOOKUP(Table2[[#This Row],[Unique BarCode]],$N$10:$N$37,$P$10:$P$37)</f>
        <v>Charger</v>
      </c>
      <c r="J5309" t="s">
        <v>68</v>
      </c>
      <c r="K5309" t="s">
        <v>830</v>
      </c>
      <c r="L5309">
        <v>1</v>
      </c>
    </row>
    <row r="5310" spans="1:12" x14ac:dyDescent="0.2">
      <c r="A5310" s="1" t="d">
        <v>2023-03-20</v>
      </c>
      <c r="B5310" s="45">
        <v>-1</v>
      </c>
      <c r="C5310" t="s">
        <v>66</v>
      </c>
      <c r="D5310" t="str">
        <f>_xlfn.XLOOKUP(Table2[[#This Row],[Patron Group]],$R$10:$R$24,$S$10:$S$24)</f>
        <v>Graduate</v>
      </c>
      <c r="E5310" s="1" t="d">
        <v>2023-03-21</v>
      </c>
      <c r="F5310" t="s">
        <v>715</v>
      </c>
      <c r="G5310" t="s">
        <v>2273</v>
      </c>
      <c r="H5310" t="str">
        <f>_xlfn.XLOOKUP(Table2[[#This Row],[Unique BarCode]],$N$10:$N$37,$O$10:$O$37)</f>
        <v>ChromeBook</v>
      </c>
      <c r="I5310" t="str">
        <f>_xlfn.XLOOKUP(Table2[[#This Row],[Unique BarCode]],$N$10:$N$37,$P$10:$P$37)</f>
        <v>Device</v>
      </c>
      <c r="J5310" t="s">
        <v>68</v>
      </c>
      <c r="K5310" t="s">
        <v>716</v>
      </c>
      <c r="L5310">
        <v>1</v>
      </c>
    </row>
    <row r="5311" spans="1:12" x14ac:dyDescent="0.2">
      <c r="A5311" s="1" t="d">
        <v>2023-03-20</v>
      </c>
      <c r="B5311" s="45">
        <v>-1</v>
      </c>
      <c r="C5311" t="s">
        <v>74</v>
      </c>
      <c r="D5311" t="str">
        <f>_xlfn.XLOOKUP(Table2[[#This Row],[Patron Group]],$R$10:$R$24,$S$10:$S$24)</f>
        <v>Staff</v>
      </c>
      <c r="E5311" s="1" t="d">
        <v>2023-03-20</v>
      </c>
      <c r="F5311" t="s">
        <v>222</v>
      </c>
      <c r="G5311" t="s">
        <v>2265</v>
      </c>
      <c r="H5311" t="str">
        <f>_xlfn.XLOOKUP(Table2[[#This Row],[Unique BarCode]],$N$10:$N$37,$O$10:$O$37)</f>
        <v>IPHONE</v>
      </c>
      <c r="I5311" t="str">
        <f>_xlfn.XLOOKUP(Table2[[#This Row],[Unique BarCode]],$N$10:$N$37,$P$10:$P$37)</f>
        <v>Charger</v>
      </c>
      <c r="J5311" t="s">
        <v>13</v>
      </c>
      <c r="K5311" t="s">
        <v>223</v>
      </c>
      <c r="L5311">
        <v>1</v>
      </c>
    </row>
    <row r="5312" spans="1:12" x14ac:dyDescent="0.2">
      <c r="A5312" s="1" t="d">
        <v>2023-03-20</v>
      </c>
      <c r="B5312" s="45">
        <v>-1</v>
      </c>
      <c r="C5312" t="s">
        <v>74</v>
      </c>
      <c r="D5312" t="str">
        <f>_xlfn.XLOOKUP(Table2[[#This Row],[Patron Group]],$R$10:$R$24,$S$10:$S$24)</f>
        <v>Staff</v>
      </c>
      <c r="E5312" s="1" t="d">
        <v>2023-03-20</v>
      </c>
      <c r="F5312" t="s">
        <v>919</v>
      </c>
      <c r="G5312" t="s">
        <v>2272</v>
      </c>
      <c r="H5312" t="str">
        <f>_xlfn.XLOOKUP(Table2[[#This Row],[Unique BarCode]],$N$10:$N$37,$O$10:$O$37)</f>
        <v>WALLADPT</v>
      </c>
      <c r="I5312" t="str">
        <f>_xlfn.XLOOKUP(Table2[[#This Row],[Unique BarCode]],$N$10:$N$37,$P$10:$P$37)</f>
        <v>Charger</v>
      </c>
      <c r="J5312" t="s">
        <v>13</v>
      </c>
      <c r="K5312" t="s">
        <v>920</v>
      </c>
      <c r="L5312">
        <v>1</v>
      </c>
    </row>
    <row r="5313" spans="1:12" x14ac:dyDescent="0.2">
      <c r="A5313" s="1" t="d">
        <v>2023-03-20</v>
      </c>
      <c r="B5313" s="45">
        <v>-1</v>
      </c>
      <c r="C5313" t="s">
        <v>74</v>
      </c>
      <c r="D5313" t="str">
        <f>_xlfn.XLOOKUP(Table2[[#This Row],[Patron Group]],$R$10:$R$24,$S$10:$S$24)</f>
        <v>Staff</v>
      </c>
      <c r="E5313" s="1" t="d">
        <v>2023-03-27</v>
      </c>
      <c r="F5313" t="s">
        <v>717</v>
      </c>
      <c r="G5313" t="s">
        <v>2273</v>
      </c>
      <c r="H5313" t="str">
        <f>_xlfn.XLOOKUP(Table2[[#This Row],[Unique BarCode]],$N$10:$N$37,$O$10:$O$37)</f>
        <v>ChromeBook</v>
      </c>
      <c r="I5313" t="str">
        <f>_xlfn.XLOOKUP(Table2[[#This Row],[Unique BarCode]],$N$10:$N$37,$P$10:$P$37)</f>
        <v>Device</v>
      </c>
      <c r="J5313" t="s">
        <v>8</v>
      </c>
      <c r="L5313">
        <v>1</v>
      </c>
    </row>
    <row r="5314" spans="1:12" x14ac:dyDescent="0.2">
      <c r="A5314" s="1" t="d">
        <v>2023-03-20</v>
      </c>
      <c r="B5314" s="45">
        <v>-1</v>
      </c>
      <c r="C5314" t="s">
        <v>77</v>
      </c>
      <c r="D5314" t="str">
        <f>_xlfn.XLOOKUP(Table2[[#This Row],[Patron Group]],$R$10:$R$24,$S$10:$S$24)</f>
        <v>Undergraduate</v>
      </c>
      <c r="E5314" s="1" t="d">
        <v>2023-03-20</v>
      </c>
      <c r="F5314" t="s">
        <v>1345</v>
      </c>
      <c r="G5314" t="s">
        <v>2298</v>
      </c>
      <c r="H5314" t="str">
        <f>_xlfn.XLOOKUP(Table2[[#This Row],[Unique BarCode]],$N$10:$N$37,$O$10:$O$37)</f>
        <v>ANKER</v>
      </c>
      <c r="I5314" t="str">
        <f>_xlfn.XLOOKUP(Table2[[#This Row],[Unique BarCode]],$N$10:$N$37,$P$10:$P$37)</f>
        <v>Charger</v>
      </c>
      <c r="J5314" t="s">
        <v>8</v>
      </c>
      <c r="L5314">
        <v>1</v>
      </c>
    </row>
    <row r="5315" spans="1:12" x14ac:dyDescent="0.2">
      <c r="A5315" s="1" t="d">
        <v>2023-03-20</v>
      </c>
      <c r="B5315" s="45">
        <v>-1</v>
      </c>
      <c r="C5315" t="s">
        <v>77</v>
      </c>
      <c r="D5315" t="str">
        <f>_xlfn.XLOOKUP(Table2[[#This Row],[Patron Group]],$R$10:$R$24,$S$10:$S$24)</f>
        <v>Undergraduate</v>
      </c>
      <c r="E5315" s="1" t="d">
        <v>2023-03-20</v>
      </c>
      <c r="F5315" t="s">
        <v>1404</v>
      </c>
      <c r="G5315" t="s">
        <v>2281</v>
      </c>
      <c r="H5315" t="str">
        <f>_xlfn.XLOOKUP(Table2[[#This Row],[Unique BarCode]],$N$10:$N$37,$O$10:$O$37)</f>
        <v>HDMIC</v>
      </c>
      <c r="I5315" t="str">
        <f>_xlfn.XLOOKUP(Table2[[#This Row],[Unique BarCode]],$N$10:$N$37,$P$10:$P$37)</f>
        <v>Cable</v>
      </c>
      <c r="J5315" t="s">
        <v>8</v>
      </c>
      <c r="K5315" t="s">
        <v>1405</v>
      </c>
      <c r="L5315">
        <v>1</v>
      </c>
    </row>
    <row r="5316" spans="1:12" x14ac:dyDescent="0.2">
      <c r="A5316" s="1" t="d">
        <v>2023-03-20</v>
      </c>
      <c r="B5316" s="45">
        <v>-1</v>
      </c>
      <c r="C5316" t="s">
        <v>77</v>
      </c>
      <c r="D5316" t="str">
        <f>_xlfn.XLOOKUP(Table2[[#This Row],[Patron Group]],$R$10:$R$24,$S$10:$S$24)</f>
        <v>Undergraduate</v>
      </c>
      <c r="E5316" s="1" t="d">
        <v>2023-03-20</v>
      </c>
      <c r="F5316" t="s">
        <v>435</v>
      </c>
      <c r="G5316" t="s">
        <v>2266</v>
      </c>
      <c r="H5316" t="str">
        <f>_xlfn.XLOOKUP(Table2[[#This Row],[Unique BarCode]],$N$10:$N$37,$O$10:$O$37)</f>
        <v>Headphones</v>
      </c>
      <c r="I5316" t="str">
        <f>_xlfn.XLOOKUP(Table2[[#This Row],[Unique BarCode]],$N$10:$N$37,$P$10:$P$37)</f>
        <v>Accessory</v>
      </c>
      <c r="J5316" t="s">
        <v>8</v>
      </c>
      <c r="L5316">
        <v>1</v>
      </c>
    </row>
    <row r="5317" spans="1:12" x14ac:dyDescent="0.2">
      <c r="A5317" s="1" t="d">
        <v>2023-03-20</v>
      </c>
      <c r="B5317" s="45">
        <v>-1</v>
      </c>
      <c r="C5317" t="s">
        <v>77</v>
      </c>
      <c r="D5317" t="str">
        <f>_xlfn.XLOOKUP(Table2[[#This Row],[Patron Group]],$R$10:$R$24,$S$10:$S$24)</f>
        <v>Undergraduate</v>
      </c>
      <c r="E5317" s="1" t="d">
        <v>2023-03-20</v>
      </c>
      <c r="F5317" t="s">
        <v>1039</v>
      </c>
      <c r="G5317" t="s">
        <v>2282</v>
      </c>
      <c r="H5317" t="str">
        <f>_xlfn.XLOOKUP(Table2[[#This Row],[Unique BarCode]],$N$10:$N$37,$O$10:$O$37)</f>
        <v>HPUSBC</v>
      </c>
      <c r="I5317" t="str">
        <f>_xlfn.XLOOKUP(Table2[[#This Row],[Unique BarCode]],$N$10:$N$37,$P$10:$P$37)</f>
        <v>Charger</v>
      </c>
      <c r="J5317" t="s">
        <v>49</v>
      </c>
      <c r="K5317" t="s">
        <v>1040</v>
      </c>
      <c r="L5317">
        <v>1</v>
      </c>
    </row>
    <row r="5318" spans="1:12" x14ac:dyDescent="0.2">
      <c r="A5318" s="1" t="d">
        <v>2023-03-20</v>
      </c>
      <c r="B5318" s="45">
        <v>-1</v>
      </c>
      <c r="C5318" t="s">
        <v>77</v>
      </c>
      <c r="D5318" t="str">
        <f>_xlfn.XLOOKUP(Table2[[#This Row],[Patron Group]],$R$10:$R$24,$S$10:$S$24)</f>
        <v>Undergraduate</v>
      </c>
      <c r="E5318" s="1" t="d">
        <v>2023-03-20</v>
      </c>
      <c r="F5318" t="s">
        <v>1367</v>
      </c>
      <c r="G5318" t="s">
        <v>2282</v>
      </c>
      <c r="H5318" t="str">
        <f>_xlfn.XLOOKUP(Table2[[#This Row],[Unique BarCode]],$N$10:$N$37,$O$10:$O$37)</f>
        <v>HPUSBC</v>
      </c>
      <c r="I5318" t="str">
        <f>_xlfn.XLOOKUP(Table2[[#This Row],[Unique BarCode]],$N$10:$N$37,$P$10:$P$37)</f>
        <v>Charger</v>
      </c>
      <c r="J5318" t="s">
        <v>49</v>
      </c>
      <c r="L5318">
        <v>1</v>
      </c>
    </row>
    <row r="5319" spans="1:12" x14ac:dyDescent="0.2">
      <c r="A5319" s="1" t="d">
        <v>2023-03-20</v>
      </c>
      <c r="B5319" s="45">
        <v>-1</v>
      </c>
      <c r="C5319" t="s">
        <v>77</v>
      </c>
      <c r="D5319" t="str">
        <f>_xlfn.XLOOKUP(Table2[[#This Row],[Patron Group]],$R$10:$R$24,$S$10:$S$24)</f>
        <v>Undergraduate</v>
      </c>
      <c r="E5319" s="1" t="d">
        <v>2023-03-20</v>
      </c>
      <c r="F5319" t="s">
        <v>581</v>
      </c>
      <c r="G5319" t="s">
        <v>2265</v>
      </c>
      <c r="H5319" t="str">
        <f>_xlfn.XLOOKUP(Table2[[#This Row],[Unique BarCode]],$N$10:$N$37,$O$10:$O$37)</f>
        <v>IPHONE</v>
      </c>
      <c r="I5319" t="str">
        <f>_xlfn.XLOOKUP(Table2[[#This Row],[Unique BarCode]],$N$10:$N$37,$P$10:$P$37)</f>
        <v>Charger</v>
      </c>
      <c r="J5319" t="s">
        <v>49</v>
      </c>
      <c r="K5319" t="s">
        <v>582</v>
      </c>
      <c r="L5319">
        <v>1</v>
      </c>
    </row>
    <row r="5320" spans="1:12" x14ac:dyDescent="0.2">
      <c r="A5320" s="1" t="d">
        <v>2023-03-20</v>
      </c>
      <c r="B5320" s="45">
        <v>-1</v>
      </c>
      <c r="C5320" t="s">
        <v>77</v>
      </c>
      <c r="D5320" t="str">
        <f>_xlfn.XLOOKUP(Table2[[#This Row],[Patron Group]],$R$10:$R$24,$S$10:$S$24)</f>
        <v>Undergraduate</v>
      </c>
      <c r="E5320" s="1" t="d">
        <v>2023-03-20</v>
      </c>
      <c r="F5320" t="s">
        <v>84</v>
      </c>
      <c r="G5320" t="s">
        <v>2265</v>
      </c>
      <c r="H5320" t="str">
        <f>_xlfn.XLOOKUP(Table2[[#This Row],[Unique BarCode]],$N$10:$N$37,$O$10:$O$37)</f>
        <v>IPHONE</v>
      </c>
      <c r="I5320" t="str">
        <f>_xlfn.XLOOKUP(Table2[[#This Row],[Unique BarCode]],$N$10:$N$37,$P$10:$P$37)</f>
        <v>Charger</v>
      </c>
      <c r="J5320" t="s">
        <v>8</v>
      </c>
      <c r="K5320" t="s">
        <v>85</v>
      </c>
      <c r="L5320">
        <v>1</v>
      </c>
    </row>
    <row r="5321" spans="1:12" x14ac:dyDescent="0.2">
      <c r="A5321" s="1" t="d">
        <v>2023-03-20</v>
      </c>
      <c r="B5321" s="45">
        <v>-1</v>
      </c>
      <c r="C5321" t="s">
        <v>77</v>
      </c>
      <c r="D5321" t="str">
        <f>_xlfn.XLOOKUP(Table2[[#This Row],[Patron Group]],$R$10:$R$24,$S$10:$S$24)</f>
        <v>Undergraduate</v>
      </c>
      <c r="E5321" s="1" t="d">
        <v>2023-03-20</v>
      </c>
      <c r="F5321" t="s">
        <v>265</v>
      </c>
      <c r="G5321" t="s">
        <v>2265</v>
      </c>
      <c r="H5321" t="str">
        <f>_xlfn.XLOOKUP(Table2[[#This Row],[Unique BarCode]],$N$10:$N$37,$O$10:$O$37)</f>
        <v>IPHONE</v>
      </c>
      <c r="I5321" t="str">
        <f>_xlfn.XLOOKUP(Table2[[#This Row],[Unique BarCode]],$N$10:$N$37,$P$10:$P$37)</f>
        <v>Charger</v>
      </c>
      <c r="J5321" t="s">
        <v>128</v>
      </c>
      <c r="L5321">
        <v>1</v>
      </c>
    </row>
    <row r="5322" spans="1:12" x14ac:dyDescent="0.2">
      <c r="A5322" s="1" t="d">
        <v>2023-03-20</v>
      </c>
      <c r="B5322" s="45">
        <v>-1</v>
      </c>
      <c r="C5322" t="s">
        <v>77</v>
      </c>
      <c r="D5322" t="str">
        <f>_xlfn.XLOOKUP(Table2[[#This Row],[Patron Group]],$R$10:$R$24,$S$10:$S$24)</f>
        <v>Undergraduate</v>
      </c>
      <c r="E5322" s="1" t="d">
        <v>2023-03-20</v>
      </c>
      <c r="F5322" t="s">
        <v>433</v>
      </c>
      <c r="G5322" t="s">
        <v>2265</v>
      </c>
      <c r="H5322" t="str">
        <f>_xlfn.XLOOKUP(Table2[[#This Row],[Unique BarCode]],$N$10:$N$37,$O$10:$O$37)</f>
        <v>IPHONE</v>
      </c>
      <c r="I5322" t="str">
        <f>_xlfn.XLOOKUP(Table2[[#This Row],[Unique BarCode]],$N$10:$N$37,$P$10:$P$37)</f>
        <v>Charger</v>
      </c>
      <c r="J5322" t="s">
        <v>8</v>
      </c>
      <c r="K5322" t="s">
        <v>434</v>
      </c>
      <c r="L5322">
        <v>1</v>
      </c>
    </row>
    <row r="5323" spans="1:12" x14ac:dyDescent="0.2">
      <c r="A5323" s="1" t="d">
        <v>2023-03-20</v>
      </c>
      <c r="B5323" s="45">
        <v>-1</v>
      </c>
      <c r="C5323" t="s">
        <v>77</v>
      </c>
      <c r="D5323" t="str">
        <f>_xlfn.XLOOKUP(Table2[[#This Row],[Patron Group]],$R$10:$R$24,$S$10:$S$24)</f>
        <v>Undergraduate</v>
      </c>
      <c r="E5323" s="1" t="d">
        <v>2023-03-20</v>
      </c>
      <c r="F5323" t="s">
        <v>29</v>
      </c>
      <c r="G5323" t="s">
        <v>2265</v>
      </c>
      <c r="H5323" t="str">
        <f>_xlfn.XLOOKUP(Table2[[#This Row],[Unique BarCode]],$N$10:$N$37,$O$10:$O$37)</f>
        <v>IPHONE</v>
      </c>
      <c r="I5323" t="str">
        <f>_xlfn.XLOOKUP(Table2[[#This Row],[Unique BarCode]],$N$10:$N$37,$P$10:$P$37)</f>
        <v>Charger</v>
      </c>
      <c r="J5323" t="s">
        <v>8</v>
      </c>
      <c r="K5323" t="s">
        <v>30</v>
      </c>
      <c r="L5323">
        <v>1</v>
      </c>
    </row>
    <row r="5324" spans="1:12" x14ac:dyDescent="0.2">
      <c r="A5324" s="1" t="d">
        <v>2023-03-20</v>
      </c>
      <c r="B5324" s="45">
        <v>-1</v>
      </c>
      <c r="C5324" t="s">
        <v>77</v>
      </c>
      <c r="D5324" t="str">
        <f>_xlfn.XLOOKUP(Table2[[#This Row],[Patron Group]],$R$10:$R$24,$S$10:$S$24)</f>
        <v>Undergraduate</v>
      </c>
      <c r="E5324" s="1" t="d">
        <v>2023-03-20</v>
      </c>
      <c r="F5324" t="s">
        <v>12</v>
      </c>
      <c r="G5324" t="s">
        <v>2265</v>
      </c>
      <c r="H5324" t="str">
        <f>_xlfn.XLOOKUP(Table2[[#This Row],[Unique BarCode]],$N$10:$N$37,$O$10:$O$37)</f>
        <v>IPHONE</v>
      </c>
      <c r="I5324" t="str">
        <f>_xlfn.XLOOKUP(Table2[[#This Row],[Unique BarCode]],$N$10:$N$37,$P$10:$P$37)</f>
        <v>Charger</v>
      </c>
      <c r="J5324" t="s">
        <v>13</v>
      </c>
      <c r="K5324" t="s">
        <v>14</v>
      </c>
      <c r="L5324">
        <v>1</v>
      </c>
    </row>
    <row r="5325" spans="1:12" x14ac:dyDescent="0.2">
      <c r="A5325" s="1" t="d">
        <v>2023-03-20</v>
      </c>
      <c r="B5325" s="45">
        <v>-1</v>
      </c>
      <c r="C5325" t="s">
        <v>77</v>
      </c>
      <c r="D5325" t="str">
        <f>_xlfn.XLOOKUP(Table2[[#This Row],[Patron Group]],$R$10:$R$24,$S$10:$S$24)</f>
        <v>Undergraduate</v>
      </c>
      <c r="E5325" s="1" t="d">
        <v>2023-03-20</v>
      </c>
      <c r="F5325" t="s">
        <v>267</v>
      </c>
      <c r="G5325" t="s">
        <v>2268</v>
      </c>
      <c r="H5325" t="str">
        <f>_xlfn.XLOOKUP(Table2[[#This Row],[Unique BarCode]],$N$10:$N$37,$O$10:$O$37)</f>
        <v>MACCHRG</v>
      </c>
      <c r="I5325" t="str">
        <f>_xlfn.XLOOKUP(Table2[[#This Row],[Unique BarCode]],$N$10:$N$37,$P$10:$P$37)</f>
        <v>Charger</v>
      </c>
      <c r="J5325" t="s">
        <v>8</v>
      </c>
      <c r="K5325" t="s">
        <v>268</v>
      </c>
      <c r="L5325">
        <v>1</v>
      </c>
    </row>
    <row r="5326" spans="1:12" x14ac:dyDescent="0.2">
      <c r="A5326" s="1" t="d">
        <v>2023-03-20</v>
      </c>
      <c r="B5326" s="45">
        <v>-1</v>
      </c>
      <c r="C5326" t="s">
        <v>77</v>
      </c>
      <c r="D5326" t="str">
        <f>_xlfn.XLOOKUP(Table2[[#This Row],[Patron Group]],$R$10:$R$24,$S$10:$S$24)</f>
        <v>Undergraduate</v>
      </c>
      <c r="E5326" s="1" t="d">
        <v>2023-03-20</v>
      </c>
      <c r="F5326" t="s">
        <v>1688</v>
      </c>
      <c r="G5326" t="s">
        <v>2296</v>
      </c>
      <c r="H5326" t="str">
        <f>_xlfn.XLOOKUP(Table2[[#This Row],[Unique BarCode]],$N$10:$N$37,$O$10:$O$37)</f>
        <v>MACUSBC</v>
      </c>
      <c r="I5326" t="str">
        <f>_xlfn.XLOOKUP(Table2[[#This Row],[Unique BarCode]],$N$10:$N$37,$P$10:$P$37)</f>
        <v>Charger</v>
      </c>
      <c r="J5326" t="s">
        <v>8</v>
      </c>
      <c r="K5326" t="s">
        <v>225</v>
      </c>
      <c r="L5326">
        <v>1</v>
      </c>
    </row>
    <row r="5327" spans="1:12" x14ac:dyDescent="0.2">
      <c r="A5327" s="1" t="d">
        <v>2023-03-20</v>
      </c>
      <c r="B5327" s="45">
        <v>-1</v>
      </c>
      <c r="C5327" t="s">
        <v>77</v>
      </c>
      <c r="D5327" t="str">
        <f>_xlfn.XLOOKUP(Table2[[#This Row],[Patron Group]],$R$10:$R$24,$S$10:$S$24)</f>
        <v>Undergraduate</v>
      </c>
      <c r="E5327" s="1" t="d">
        <v>2023-03-20</v>
      </c>
      <c r="F5327" t="s">
        <v>1652</v>
      </c>
      <c r="G5327" t="s">
        <v>2296</v>
      </c>
      <c r="H5327" t="str">
        <f>_xlfn.XLOOKUP(Table2[[#This Row],[Unique BarCode]],$N$10:$N$37,$O$10:$O$37)</f>
        <v>MACUSBC</v>
      </c>
      <c r="I5327" t="str">
        <f>_xlfn.XLOOKUP(Table2[[#This Row],[Unique BarCode]],$N$10:$N$37,$P$10:$P$37)</f>
        <v>Charger</v>
      </c>
      <c r="J5327" t="s">
        <v>8</v>
      </c>
      <c r="K5327" t="s">
        <v>40</v>
      </c>
      <c r="L5327">
        <v>1</v>
      </c>
    </row>
    <row r="5328" spans="1:12" x14ac:dyDescent="0.2">
      <c r="A5328" s="1" t="d">
        <v>2023-03-20</v>
      </c>
      <c r="B5328" s="45">
        <v>-1</v>
      </c>
      <c r="C5328" t="s">
        <v>77</v>
      </c>
      <c r="D5328" t="str">
        <f>_xlfn.XLOOKUP(Table2[[#This Row],[Patron Group]],$R$10:$R$24,$S$10:$S$24)</f>
        <v>Undergraduate</v>
      </c>
      <c r="E5328" s="1" t="d">
        <v>2023-03-20</v>
      </c>
      <c r="F5328" t="s">
        <v>1835</v>
      </c>
      <c r="G5328" t="s">
        <v>2296</v>
      </c>
      <c r="H5328" t="str">
        <f>_xlfn.XLOOKUP(Table2[[#This Row],[Unique BarCode]],$N$10:$N$37,$O$10:$O$37)</f>
        <v>MACUSBC</v>
      </c>
      <c r="I5328" t="str">
        <f>_xlfn.XLOOKUP(Table2[[#This Row],[Unique BarCode]],$N$10:$N$37,$P$10:$P$37)</f>
        <v>Charger</v>
      </c>
      <c r="J5328" t="s">
        <v>8</v>
      </c>
      <c r="L5328">
        <v>1</v>
      </c>
    </row>
    <row r="5329" spans="1:12" x14ac:dyDescent="0.2">
      <c r="A5329" s="1" t="d">
        <v>2023-03-20</v>
      </c>
      <c r="B5329" s="45">
        <v>-1</v>
      </c>
      <c r="C5329" t="s">
        <v>77</v>
      </c>
      <c r="D5329" t="str">
        <f>_xlfn.XLOOKUP(Table2[[#This Row],[Patron Group]],$R$10:$R$24,$S$10:$S$24)</f>
        <v>Undergraduate</v>
      </c>
      <c r="E5329" s="1" t="d">
        <v>2023-03-20</v>
      </c>
      <c r="F5329" t="s">
        <v>2223</v>
      </c>
      <c r="G5329" t="s">
        <v>2271</v>
      </c>
      <c r="H5329" t="str">
        <f>_xlfn.XLOOKUP(Table2[[#This Row],[Unique BarCode]],$N$10:$N$37,$O$10:$O$37)</f>
        <v>OMNI</v>
      </c>
      <c r="I5329" t="str">
        <f>_xlfn.XLOOKUP(Table2[[#This Row],[Unique BarCode]],$N$10:$N$37,$P$10:$P$37)</f>
        <v>Charger</v>
      </c>
      <c r="J5329" t="s">
        <v>13</v>
      </c>
      <c r="K5329" t="s">
        <v>2224</v>
      </c>
      <c r="L5329">
        <v>1</v>
      </c>
    </row>
    <row r="5330" spans="1:12" x14ac:dyDescent="0.2">
      <c r="A5330" s="1" t="d">
        <v>2023-03-20</v>
      </c>
      <c r="B5330" s="45">
        <v>-1</v>
      </c>
      <c r="C5330" t="s">
        <v>77</v>
      </c>
      <c r="D5330" t="str">
        <f>_xlfn.XLOOKUP(Table2[[#This Row],[Patron Group]],$R$10:$R$24,$S$10:$S$24)</f>
        <v>Undergraduate</v>
      </c>
      <c r="E5330" s="1" t="d">
        <v>2023-03-20</v>
      </c>
      <c r="F5330" t="s">
        <v>1780</v>
      </c>
      <c r="G5330" t="s">
        <v>2271</v>
      </c>
      <c r="H5330" t="str">
        <f>_xlfn.XLOOKUP(Table2[[#This Row],[Unique BarCode]],$N$10:$N$37,$O$10:$O$37)</f>
        <v>OMNI</v>
      </c>
      <c r="I5330" t="str">
        <f>_xlfn.XLOOKUP(Table2[[#This Row],[Unique BarCode]],$N$10:$N$37,$P$10:$P$37)</f>
        <v>Charger</v>
      </c>
      <c r="J5330" t="s">
        <v>49</v>
      </c>
      <c r="K5330" t="s">
        <v>1781</v>
      </c>
      <c r="L5330">
        <v>1</v>
      </c>
    </row>
    <row r="5331" spans="1:12" x14ac:dyDescent="0.2">
      <c r="A5331" s="1" t="d">
        <v>2023-03-20</v>
      </c>
      <c r="B5331" s="45">
        <v>-1</v>
      </c>
      <c r="C5331" t="s">
        <v>77</v>
      </c>
      <c r="D5331" t="str">
        <f>_xlfn.XLOOKUP(Table2[[#This Row],[Patron Group]],$R$10:$R$24,$S$10:$S$24)</f>
        <v>Undergraduate</v>
      </c>
      <c r="E5331" s="1" t="d">
        <v>2023-03-20</v>
      </c>
      <c r="F5331" t="s">
        <v>1417</v>
      </c>
      <c r="G5331" t="s">
        <v>2271</v>
      </c>
      <c r="H5331" t="str">
        <f>_xlfn.XLOOKUP(Table2[[#This Row],[Unique BarCode]],$N$10:$N$37,$O$10:$O$37)</f>
        <v>OMNI</v>
      </c>
      <c r="I5331" t="str">
        <f>_xlfn.XLOOKUP(Table2[[#This Row],[Unique BarCode]],$N$10:$N$37,$P$10:$P$37)</f>
        <v>Charger</v>
      </c>
      <c r="J5331" t="s">
        <v>49</v>
      </c>
      <c r="K5331" t="s">
        <v>1418</v>
      </c>
      <c r="L5331">
        <v>1</v>
      </c>
    </row>
    <row r="5332" spans="1:12" x14ac:dyDescent="0.2">
      <c r="A5332" s="1" t="d">
        <v>2023-03-20</v>
      </c>
      <c r="B5332" s="45">
        <v>-1</v>
      </c>
      <c r="C5332" t="s">
        <v>77</v>
      </c>
      <c r="D5332" t="str">
        <f>_xlfn.XLOOKUP(Table2[[#This Row],[Patron Group]],$R$10:$R$24,$S$10:$S$24)</f>
        <v>Undergraduate</v>
      </c>
      <c r="E5332" s="1" t="d">
        <v>2023-03-20</v>
      </c>
      <c r="F5332" t="s">
        <v>1810</v>
      </c>
      <c r="G5332" t="s">
        <v>2271</v>
      </c>
      <c r="H5332" t="str">
        <f>_xlfn.XLOOKUP(Table2[[#This Row],[Unique BarCode]],$N$10:$N$37,$O$10:$O$37)</f>
        <v>OMNI</v>
      </c>
      <c r="I5332" t="str">
        <f>_xlfn.XLOOKUP(Table2[[#This Row],[Unique BarCode]],$N$10:$N$37,$P$10:$P$37)</f>
        <v>Charger</v>
      </c>
      <c r="J5332" t="s">
        <v>8</v>
      </c>
      <c r="L5332">
        <v>1</v>
      </c>
    </row>
    <row r="5333" spans="1:12" x14ac:dyDescent="0.2">
      <c r="A5333" s="1" t="d">
        <v>2023-03-20</v>
      </c>
      <c r="B5333" s="45">
        <v>-1</v>
      </c>
      <c r="C5333" t="s">
        <v>77</v>
      </c>
      <c r="D5333" t="str">
        <f>_xlfn.XLOOKUP(Table2[[#This Row],[Patron Group]],$R$10:$R$24,$S$10:$S$24)</f>
        <v>Undergraduate</v>
      </c>
      <c r="E5333" s="1" t="d">
        <v>2023-03-20</v>
      </c>
      <c r="F5333" t="s">
        <v>2160</v>
      </c>
      <c r="G5333" t="s">
        <v>2271</v>
      </c>
      <c r="H5333" t="str">
        <f>_xlfn.XLOOKUP(Table2[[#This Row],[Unique BarCode]],$N$10:$N$37,$O$10:$O$37)</f>
        <v>OMNI</v>
      </c>
      <c r="I5333" t="str">
        <f>_xlfn.XLOOKUP(Table2[[#This Row],[Unique BarCode]],$N$10:$N$37,$P$10:$P$37)</f>
        <v>Charger</v>
      </c>
      <c r="J5333" t="s">
        <v>8</v>
      </c>
      <c r="L5333">
        <v>1</v>
      </c>
    </row>
    <row r="5334" spans="1:12" x14ac:dyDescent="0.2">
      <c r="A5334" s="1" t="d">
        <v>2023-03-20</v>
      </c>
      <c r="B5334" s="45">
        <v>-1</v>
      </c>
      <c r="C5334" t="s">
        <v>77</v>
      </c>
      <c r="D5334" t="str">
        <f>_xlfn.XLOOKUP(Table2[[#This Row],[Patron Group]],$R$10:$R$24,$S$10:$S$24)</f>
        <v>Undergraduate</v>
      </c>
      <c r="E5334" s="1" t="d">
        <v>2023-03-20</v>
      </c>
      <c r="F5334" t="s">
        <v>1355</v>
      </c>
      <c r="G5334" t="s">
        <v>2294</v>
      </c>
      <c r="H5334" t="str">
        <f>_xlfn.XLOOKUP(Table2[[#This Row],[Unique BarCode]],$N$10:$N$37,$O$10:$O$37)</f>
        <v>UVGA</v>
      </c>
      <c r="I5334" t="str">
        <f>_xlfn.XLOOKUP(Table2[[#This Row],[Unique BarCode]],$N$10:$N$37,$P$10:$P$37)</f>
        <v>Cable</v>
      </c>
      <c r="J5334" t="s">
        <v>8</v>
      </c>
      <c r="L5334">
        <v>1</v>
      </c>
    </row>
    <row r="5335" spans="1:12" x14ac:dyDescent="0.2">
      <c r="A5335" s="1" t="d">
        <v>2023-03-20</v>
      </c>
      <c r="B5335" s="45">
        <v>-1</v>
      </c>
      <c r="C5335" t="s">
        <v>77</v>
      </c>
      <c r="D5335" t="str">
        <f>_xlfn.XLOOKUP(Table2[[#This Row],[Patron Group]],$R$10:$R$24,$S$10:$S$24)</f>
        <v>Undergraduate</v>
      </c>
      <c r="E5335" s="1" t="d">
        <v>2023-03-20</v>
      </c>
      <c r="F5335" t="s">
        <v>559</v>
      </c>
      <c r="G5335" t="s">
        <v>2294</v>
      </c>
      <c r="H5335" t="str">
        <f>_xlfn.XLOOKUP(Table2[[#This Row],[Unique BarCode]],$N$10:$N$37,$O$10:$O$37)</f>
        <v>UVGA</v>
      </c>
      <c r="I5335" t="str">
        <f>_xlfn.XLOOKUP(Table2[[#This Row],[Unique BarCode]],$N$10:$N$37,$P$10:$P$37)</f>
        <v>Cable</v>
      </c>
      <c r="J5335" t="s">
        <v>8</v>
      </c>
      <c r="L5335">
        <v>1</v>
      </c>
    </row>
    <row r="5336" spans="1:12" x14ac:dyDescent="0.2">
      <c r="A5336" s="1" t="d">
        <v>2023-03-20</v>
      </c>
      <c r="B5336" s="45">
        <v>-1</v>
      </c>
      <c r="C5336" t="s">
        <v>77</v>
      </c>
      <c r="D5336" t="str">
        <f>_xlfn.XLOOKUP(Table2[[#This Row],[Patron Group]],$R$10:$R$24,$S$10:$S$24)</f>
        <v>Undergraduate</v>
      </c>
      <c r="E5336" s="1" t="d">
        <v>2023-03-20</v>
      </c>
      <c r="F5336" t="s">
        <v>2225</v>
      </c>
      <c r="G5336" t="s">
        <v>2303</v>
      </c>
      <c r="H5336" t="str">
        <f>_xlfn.XLOOKUP(Table2[[#This Row],[Unique BarCode]],$N$10:$N$37,$O$10:$O$37)</f>
        <v>VGA Cable</v>
      </c>
      <c r="I5336" t="str">
        <f>_xlfn.XLOOKUP(Table2[[#This Row],[Unique BarCode]],$N$10:$N$37,$P$10:$P$37)</f>
        <v>Cable</v>
      </c>
      <c r="J5336" t="s">
        <v>8</v>
      </c>
      <c r="K5336" t="s">
        <v>2226</v>
      </c>
      <c r="L5336">
        <v>1</v>
      </c>
    </row>
    <row r="5337" spans="1:12" x14ac:dyDescent="0.2">
      <c r="A5337" s="1" t="d">
        <v>2023-03-20</v>
      </c>
      <c r="B5337" s="45">
        <v>-1</v>
      </c>
      <c r="C5337" t="s">
        <v>77</v>
      </c>
      <c r="D5337" t="str">
        <f>_xlfn.XLOOKUP(Table2[[#This Row],[Patron Group]],$R$10:$R$24,$S$10:$S$24)</f>
        <v>Undergraduate</v>
      </c>
      <c r="E5337" s="1" t="d">
        <v>2023-03-20</v>
      </c>
      <c r="F5337" t="s">
        <v>1748</v>
      </c>
      <c r="G5337" t="s">
        <v>2272</v>
      </c>
      <c r="H5337" t="str">
        <f>_xlfn.XLOOKUP(Table2[[#This Row],[Unique BarCode]],$N$10:$N$37,$O$10:$O$37)</f>
        <v>WALLADPT</v>
      </c>
      <c r="I5337" t="str">
        <f>_xlfn.XLOOKUP(Table2[[#This Row],[Unique BarCode]],$N$10:$N$37,$P$10:$P$37)</f>
        <v>Charger</v>
      </c>
      <c r="J5337" t="s">
        <v>13</v>
      </c>
      <c r="K5337" t="s">
        <v>1749</v>
      </c>
      <c r="L5337">
        <v>1</v>
      </c>
    </row>
    <row r="5338" spans="1:12" x14ac:dyDescent="0.2">
      <c r="A5338" s="1" t="d">
        <v>2023-03-20</v>
      </c>
      <c r="B5338" s="45">
        <v>-1</v>
      </c>
      <c r="C5338" t="s">
        <v>77</v>
      </c>
      <c r="D5338" t="str">
        <f>_xlfn.XLOOKUP(Table2[[#This Row],[Patron Group]],$R$10:$R$24,$S$10:$S$24)</f>
        <v>Undergraduate</v>
      </c>
      <c r="E5338" s="1" t="d">
        <v>2023-03-20</v>
      </c>
      <c r="F5338" t="s">
        <v>47</v>
      </c>
      <c r="G5338" t="s">
        <v>2272</v>
      </c>
      <c r="H5338" t="str">
        <f>_xlfn.XLOOKUP(Table2[[#This Row],[Unique BarCode]],$N$10:$N$37,$O$10:$O$37)</f>
        <v>WALLADPT</v>
      </c>
      <c r="I5338" t="str">
        <f>_xlfn.XLOOKUP(Table2[[#This Row],[Unique BarCode]],$N$10:$N$37,$P$10:$P$37)</f>
        <v>Charger</v>
      </c>
      <c r="J5338" t="s">
        <v>8</v>
      </c>
      <c r="L5338">
        <v>1</v>
      </c>
    </row>
    <row r="5339" spans="1:12" x14ac:dyDescent="0.2">
      <c r="A5339" s="1" t="d">
        <v>2023-03-20</v>
      </c>
      <c r="B5339" s="45">
        <v>-1</v>
      </c>
      <c r="C5339" t="s">
        <v>77</v>
      </c>
      <c r="D5339" t="str">
        <f>_xlfn.XLOOKUP(Table2[[#This Row],[Patron Group]],$R$10:$R$24,$S$10:$S$24)</f>
        <v>Undergraduate</v>
      </c>
      <c r="E5339" s="1" t="d">
        <v>2023-03-20</v>
      </c>
      <c r="F5339" t="s">
        <v>560</v>
      </c>
      <c r="G5339" t="s">
        <v>2272</v>
      </c>
      <c r="H5339" t="str">
        <f>_xlfn.XLOOKUP(Table2[[#This Row],[Unique BarCode]],$N$10:$N$37,$O$10:$O$37)</f>
        <v>WALLADPT</v>
      </c>
      <c r="I5339" t="str">
        <f>_xlfn.XLOOKUP(Table2[[#This Row],[Unique BarCode]],$N$10:$N$37,$P$10:$P$37)</f>
        <v>Charger</v>
      </c>
      <c r="J5339" t="s">
        <v>8</v>
      </c>
      <c r="L5339">
        <v>1</v>
      </c>
    </row>
    <row r="5340" spans="1:12" x14ac:dyDescent="0.2">
      <c r="A5340" s="1" t="d">
        <v>2023-03-20</v>
      </c>
      <c r="B5340" s="45">
        <v>-1</v>
      </c>
      <c r="C5340" t="s">
        <v>77</v>
      </c>
      <c r="D5340" t="str">
        <f>_xlfn.XLOOKUP(Table2[[#This Row],[Patron Group]],$R$10:$R$24,$S$10:$S$24)</f>
        <v>Undergraduate</v>
      </c>
      <c r="E5340" s="1" t="d">
        <v>2023-03-20</v>
      </c>
      <c r="F5340" t="s">
        <v>73</v>
      </c>
      <c r="G5340" t="s">
        <v>2272</v>
      </c>
      <c r="H5340" t="str">
        <f>_xlfn.XLOOKUP(Table2[[#This Row],[Unique BarCode]],$N$10:$N$37,$O$10:$O$37)</f>
        <v>WALLADPT</v>
      </c>
      <c r="I5340" t="str">
        <f>_xlfn.XLOOKUP(Table2[[#This Row],[Unique BarCode]],$N$10:$N$37,$P$10:$P$37)</f>
        <v>Charger</v>
      </c>
      <c r="J5340" t="s">
        <v>8</v>
      </c>
      <c r="L5340">
        <v>1</v>
      </c>
    </row>
    <row r="5341" spans="1:12" x14ac:dyDescent="0.2">
      <c r="A5341" s="1" t="d">
        <v>2023-03-20</v>
      </c>
      <c r="B5341" s="45">
        <v>-1</v>
      </c>
      <c r="C5341" t="s">
        <v>77</v>
      </c>
      <c r="D5341" t="str">
        <f>_xlfn.XLOOKUP(Table2[[#This Row],[Patron Group]],$R$10:$R$24,$S$10:$S$24)</f>
        <v>Undergraduate</v>
      </c>
      <c r="E5341" s="1" t="d">
        <v>2023-03-20</v>
      </c>
      <c r="F5341" t="s">
        <v>96</v>
      </c>
      <c r="G5341" t="s">
        <v>2272</v>
      </c>
      <c r="H5341" t="str">
        <f>_xlfn.XLOOKUP(Table2[[#This Row],[Unique BarCode]],$N$10:$N$37,$O$10:$O$37)</f>
        <v>WALLADPT</v>
      </c>
      <c r="I5341" t="str">
        <f>_xlfn.XLOOKUP(Table2[[#This Row],[Unique BarCode]],$N$10:$N$37,$P$10:$P$37)</f>
        <v>Charger</v>
      </c>
      <c r="J5341" t="s">
        <v>8</v>
      </c>
      <c r="L5341">
        <v>1</v>
      </c>
    </row>
    <row r="5342" spans="1:12" x14ac:dyDescent="0.2">
      <c r="A5342" s="1" t="d">
        <v>2023-03-20</v>
      </c>
      <c r="B5342" s="45">
        <v>-1</v>
      </c>
      <c r="C5342" t="s">
        <v>77</v>
      </c>
      <c r="D5342" t="str">
        <f>_xlfn.XLOOKUP(Table2[[#This Row],[Patron Group]],$R$10:$R$24,$S$10:$S$24)</f>
        <v>Undergraduate</v>
      </c>
      <c r="E5342" s="1" t="d">
        <v>2023-03-23</v>
      </c>
      <c r="F5342" t="s">
        <v>1626</v>
      </c>
      <c r="G5342" t="s">
        <v>2276</v>
      </c>
      <c r="H5342" t="str">
        <f>_xlfn.XLOOKUP(Table2[[#This Row],[Unique BarCode]],$N$10:$N$37,$O$10:$O$37)</f>
        <v>CALC</v>
      </c>
      <c r="I5342" t="str">
        <f>_xlfn.XLOOKUP(Table2[[#This Row],[Unique BarCode]],$N$10:$N$37,$P$10:$P$37)</f>
        <v>Accessory</v>
      </c>
      <c r="J5342" t="s">
        <v>8</v>
      </c>
      <c r="K5342" t="s">
        <v>1627</v>
      </c>
      <c r="L5342">
        <v>1</v>
      </c>
    </row>
    <row r="5343" spans="1:12" x14ac:dyDescent="0.2">
      <c r="A5343" s="1" t="d">
        <v>2023-03-20</v>
      </c>
      <c r="B5343" s="45">
        <v>-1</v>
      </c>
      <c r="C5343" t="s">
        <v>77</v>
      </c>
      <c r="D5343" t="str">
        <f>_xlfn.XLOOKUP(Table2[[#This Row],[Patron Group]],$R$10:$R$24,$S$10:$S$24)</f>
        <v>Undergraduate</v>
      </c>
      <c r="E5343" s="1" t="d">
        <v>2023-03-23</v>
      </c>
      <c r="F5343" t="s">
        <v>1206</v>
      </c>
      <c r="G5343" t="s">
        <v>2276</v>
      </c>
      <c r="H5343" t="str">
        <f>_xlfn.XLOOKUP(Table2[[#This Row],[Unique BarCode]],$N$10:$N$37,$O$10:$O$37)</f>
        <v>CALC</v>
      </c>
      <c r="I5343" t="str">
        <f>_xlfn.XLOOKUP(Table2[[#This Row],[Unique BarCode]],$N$10:$N$37,$P$10:$P$37)</f>
        <v>Accessory</v>
      </c>
      <c r="J5343" t="s">
        <v>8</v>
      </c>
      <c r="K5343" t="s">
        <v>1207</v>
      </c>
      <c r="L5343">
        <v>1</v>
      </c>
    </row>
    <row r="5344" spans="1:12" x14ac:dyDescent="0.2">
      <c r="A5344" s="1" t="d">
        <v>2023-03-20</v>
      </c>
      <c r="B5344" s="45">
        <v>-1</v>
      </c>
      <c r="C5344" t="s">
        <v>77</v>
      </c>
      <c r="D5344" t="str">
        <f>_xlfn.XLOOKUP(Table2[[#This Row],[Patron Group]],$R$10:$R$24,$S$10:$S$24)</f>
        <v>Undergraduate</v>
      </c>
      <c r="E5344" s="1" t="d">
        <v>2023-03-23</v>
      </c>
      <c r="F5344" t="s">
        <v>1098</v>
      </c>
      <c r="G5344" t="s">
        <v>2276</v>
      </c>
      <c r="H5344" t="str">
        <f>_xlfn.XLOOKUP(Table2[[#This Row],[Unique BarCode]],$N$10:$N$37,$O$10:$O$37)</f>
        <v>CALC</v>
      </c>
      <c r="I5344" t="str">
        <f>_xlfn.XLOOKUP(Table2[[#This Row],[Unique BarCode]],$N$10:$N$37,$P$10:$P$37)</f>
        <v>Accessory</v>
      </c>
      <c r="J5344" t="s">
        <v>8</v>
      </c>
      <c r="K5344" t="s">
        <v>1099</v>
      </c>
      <c r="L5344">
        <v>1</v>
      </c>
    </row>
    <row r="5345" spans="1:12" x14ac:dyDescent="0.2">
      <c r="A5345" s="1" t="d">
        <v>2023-03-20</v>
      </c>
      <c r="B5345" s="45">
        <v>-1</v>
      </c>
      <c r="C5345" t="s">
        <v>77</v>
      </c>
      <c r="D5345" t="str">
        <f>_xlfn.XLOOKUP(Table2[[#This Row],[Patron Group]],$R$10:$R$24,$S$10:$S$24)</f>
        <v>Undergraduate</v>
      </c>
      <c r="E5345" s="1" t="d">
        <v>2023-03-23</v>
      </c>
      <c r="F5345" t="s">
        <v>1401</v>
      </c>
      <c r="G5345" t="s">
        <v>2276</v>
      </c>
      <c r="H5345" t="str">
        <f>_xlfn.XLOOKUP(Table2[[#This Row],[Unique BarCode]],$N$10:$N$37,$O$10:$O$37)</f>
        <v>CALC</v>
      </c>
      <c r="I5345" t="str">
        <f>_xlfn.XLOOKUP(Table2[[#This Row],[Unique BarCode]],$N$10:$N$37,$P$10:$P$37)</f>
        <v>Accessory</v>
      </c>
      <c r="J5345" t="s">
        <v>8</v>
      </c>
      <c r="L5345">
        <v>1</v>
      </c>
    </row>
    <row r="5346" spans="1:12" x14ac:dyDescent="0.2">
      <c r="A5346" s="1" t="d">
        <v>2023-03-20</v>
      </c>
      <c r="B5346" s="45">
        <v>-1</v>
      </c>
      <c r="C5346" t="s">
        <v>77</v>
      </c>
      <c r="D5346" t="str">
        <f>_xlfn.XLOOKUP(Table2[[#This Row],[Patron Group]],$R$10:$R$24,$S$10:$S$24)</f>
        <v>Undergraduate</v>
      </c>
      <c r="E5346" s="1" t="d">
        <v>2023-03-23</v>
      </c>
      <c r="F5346" t="s">
        <v>1402</v>
      </c>
      <c r="G5346" t="s">
        <v>2276</v>
      </c>
      <c r="H5346" t="str">
        <f>_xlfn.XLOOKUP(Table2[[#This Row],[Unique BarCode]],$N$10:$N$37,$O$10:$O$37)</f>
        <v>CALC</v>
      </c>
      <c r="I5346" t="str">
        <f>_xlfn.XLOOKUP(Table2[[#This Row],[Unique BarCode]],$N$10:$N$37,$P$10:$P$37)</f>
        <v>Accessory</v>
      </c>
      <c r="J5346" t="s">
        <v>8</v>
      </c>
      <c r="L5346">
        <v>1</v>
      </c>
    </row>
    <row r="5347" spans="1:12" x14ac:dyDescent="0.2">
      <c r="A5347" s="1" t="d">
        <v>2023-03-20</v>
      </c>
      <c r="B5347" s="45">
        <v>-1</v>
      </c>
      <c r="C5347" t="s">
        <v>77</v>
      </c>
      <c r="D5347" t="str">
        <f>_xlfn.XLOOKUP(Table2[[#This Row],[Patron Group]],$R$10:$R$24,$S$10:$S$24)</f>
        <v>Undergraduate</v>
      </c>
      <c r="E5347" s="1" t="d">
        <v>2023-03-23</v>
      </c>
      <c r="F5347" t="s">
        <v>1532</v>
      </c>
      <c r="G5347" t="s">
        <v>2276</v>
      </c>
      <c r="H5347" t="str">
        <f>_xlfn.XLOOKUP(Table2[[#This Row],[Unique BarCode]],$N$10:$N$37,$O$10:$O$37)</f>
        <v>CALC</v>
      </c>
      <c r="I5347" t="str">
        <f>_xlfn.XLOOKUP(Table2[[#This Row],[Unique BarCode]],$N$10:$N$37,$P$10:$P$37)</f>
        <v>Accessory</v>
      </c>
      <c r="J5347" t="s">
        <v>49</v>
      </c>
      <c r="L5347">
        <v>1</v>
      </c>
    </row>
    <row r="5348" spans="1:12" x14ac:dyDescent="0.2">
      <c r="A5348" s="1" t="d">
        <v>2023-03-20</v>
      </c>
      <c r="B5348" s="45">
        <v>-1</v>
      </c>
      <c r="C5348" t="s">
        <v>77</v>
      </c>
      <c r="D5348" t="str">
        <f>_xlfn.XLOOKUP(Table2[[#This Row],[Patron Group]],$R$10:$R$24,$S$10:$S$24)</f>
        <v>Undergraduate</v>
      </c>
      <c r="E5348" s="1" t="d">
        <v>2023-03-23</v>
      </c>
      <c r="F5348" t="s">
        <v>1362</v>
      </c>
      <c r="G5348" t="s">
        <v>2276</v>
      </c>
      <c r="H5348" t="str">
        <f>_xlfn.XLOOKUP(Table2[[#This Row],[Unique BarCode]],$N$10:$N$37,$O$10:$O$37)</f>
        <v>CALC</v>
      </c>
      <c r="I5348" t="str">
        <f>_xlfn.XLOOKUP(Table2[[#This Row],[Unique BarCode]],$N$10:$N$37,$P$10:$P$37)</f>
        <v>Accessory</v>
      </c>
      <c r="J5348" t="s">
        <v>49</v>
      </c>
      <c r="L5348">
        <v>1</v>
      </c>
    </row>
    <row r="5349" spans="1:12" x14ac:dyDescent="0.2">
      <c r="A5349" s="1" t="d">
        <v>2023-03-20</v>
      </c>
      <c r="B5349" s="45">
        <v>-1</v>
      </c>
      <c r="C5349" t="s">
        <v>77</v>
      </c>
      <c r="D5349" t="str">
        <f>_xlfn.XLOOKUP(Table2[[#This Row],[Patron Group]],$R$10:$R$24,$S$10:$S$24)</f>
        <v>Undergraduate</v>
      </c>
      <c r="E5349" s="1" t="d">
        <v>2023-03-27</v>
      </c>
      <c r="F5349" t="s">
        <v>1393</v>
      </c>
      <c r="G5349" t="s">
        <v>2273</v>
      </c>
      <c r="H5349" t="str">
        <f>_xlfn.XLOOKUP(Table2[[#This Row],[Unique BarCode]],$N$10:$N$37,$O$10:$O$37)</f>
        <v>ChromeBook</v>
      </c>
      <c r="I5349" t="str">
        <f>_xlfn.XLOOKUP(Table2[[#This Row],[Unique BarCode]],$N$10:$N$37,$P$10:$P$37)</f>
        <v>Device</v>
      </c>
      <c r="J5349" t="s">
        <v>13</v>
      </c>
      <c r="K5349" t="s">
        <v>1394</v>
      </c>
      <c r="L5349">
        <v>1</v>
      </c>
    </row>
    <row r="5350" spans="1:12" x14ac:dyDescent="0.2">
      <c r="A5350" s="1" t="d">
        <v>2023-03-20</v>
      </c>
      <c r="B5350" s="45">
        <v>-1</v>
      </c>
      <c r="C5350" t="s">
        <v>77</v>
      </c>
      <c r="D5350" t="str">
        <f>_xlfn.XLOOKUP(Table2[[#This Row],[Patron Group]],$R$10:$R$24,$S$10:$S$24)</f>
        <v>Undergraduate</v>
      </c>
      <c r="E5350" s="1" t="d">
        <v>2023-03-27</v>
      </c>
      <c r="F5350" t="s">
        <v>1395</v>
      </c>
      <c r="G5350" t="s">
        <v>2273</v>
      </c>
      <c r="H5350" t="str">
        <f>_xlfn.XLOOKUP(Table2[[#This Row],[Unique BarCode]],$N$10:$N$37,$O$10:$O$37)</f>
        <v>ChromeBook</v>
      </c>
      <c r="I5350" t="str">
        <f>_xlfn.XLOOKUP(Table2[[#This Row],[Unique BarCode]],$N$10:$N$37,$P$10:$P$37)</f>
        <v>Device</v>
      </c>
      <c r="J5350" t="s">
        <v>13</v>
      </c>
      <c r="K5350" t="s">
        <v>1396</v>
      </c>
      <c r="L5350">
        <v>1</v>
      </c>
    </row>
    <row r="5351" spans="1:12" x14ac:dyDescent="0.2">
      <c r="A5351" s="1" t="d">
        <v>2023-03-20</v>
      </c>
      <c r="B5351" s="45">
        <v>-1</v>
      </c>
      <c r="C5351" t="s">
        <v>77</v>
      </c>
      <c r="D5351" t="str">
        <f>_xlfn.XLOOKUP(Table2[[#This Row],[Patron Group]],$R$10:$R$24,$S$10:$S$24)</f>
        <v>Undergraduate</v>
      </c>
      <c r="E5351" s="1" t="d">
        <v>2023-03-27</v>
      </c>
      <c r="F5351" t="s">
        <v>685</v>
      </c>
      <c r="G5351" t="s">
        <v>2273</v>
      </c>
      <c r="H5351" t="str">
        <f>_xlfn.XLOOKUP(Table2[[#This Row],[Unique BarCode]],$N$10:$N$37,$O$10:$O$37)</f>
        <v>ChromeBook</v>
      </c>
      <c r="I5351" t="str">
        <f>_xlfn.XLOOKUP(Table2[[#This Row],[Unique BarCode]],$N$10:$N$37,$P$10:$P$37)</f>
        <v>Device</v>
      </c>
      <c r="J5351" t="s">
        <v>49</v>
      </c>
      <c r="K5351" t="s">
        <v>686</v>
      </c>
      <c r="L5351">
        <v>1</v>
      </c>
    </row>
    <row r="5352" spans="1:12" x14ac:dyDescent="0.2">
      <c r="A5352" s="1" t="d">
        <v>2023-03-20</v>
      </c>
      <c r="B5352" s="45">
        <v>-1</v>
      </c>
      <c r="C5352" t="s">
        <v>77</v>
      </c>
      <c r="D5352" t="str">
        <f>_xlfn.XLOOKUP(Table2[[#This Row],[Patron Group]],$R$10:$R$24,$S$10:$S$24)</f>
        <v>Undergraduate</v>
      </c>
      <c r="E5352" s="1" t="d">
        <v>2023-03-27</v>
      </c>
      <c r="F5352" t="s">
        <v>487</v>
      </c>
      <c r="G5352" t="s">
        <v>2273</v>
      </c>
      <c r="H5352" t="str">
        <f>_xlfn.XLOOKUP(Table2[[#This Row],[Unique BarCode]],$N$10:$N$37,$O$10:$O$37)</f>
        <v>ChromeBook</v>
      </c>
      <c r="I5352" t="str">
        <f>_xlfn.XLOOKUP(Table2[[#This Row],[Unique BarCode]],$N$10:$N$37,$P$10:$P$37)</f>
        <v>Device</v>
      </c>
      <c r="J5352" t="s">
        <v>128</v>
      </c>
      <c r="K5352" t="s">
        <v>488</v>
      </c>
      <c r="L5352">
        <v>1</v>
      </c>
    </row>
    <row r="5353" spans="1:12" x14ac:dyDescent="0.2">
      <c r="A5353" s="1" t="d">
        <v>2023-03-20</v>
      </c>
      <c r="B5353" s="45">
        <v>-1</v>
      </c>
      <c r="C5353" t="s">
        <v>77</v>
      </c>
      <c r="D5353" t="str">
        <f>_xlfn.XLOOKUP(Table2[[#This Row],[Patron Group]],$R$10:$R$24,$S$10:$S$24)</f>
        <v>Undergraduate</v>
      </c>
      <c r="E5353" s="1" t="d">
        <v>2023-03-27</v>
      </c>
      <c r="F5353" t="s">
        <v>2227</v>
      </c>
      <c r="G5353" t="s">
        <v>2273</v>
      </c>
      <c r="H5353" t="str">
        <f>_xlfn.XLOOKUP(Table2[[#This Row],[Unique BarCode]],$N$10:$N$37,$O$10:$O$37)</f>
        <v>ChromeBook</v>
      </c>
      <c r="I5353" t="str">
        <f>_xlfn.XLOOKUP(Table2[[#This Row],[Unique BarCode]],$N$10:$N$37,$P$10:$P$37)</f>
        <v>Device</v>
      </c>
      <c r="J5353" t="s">
        <v>128</v>
      </c>
      <c r="K5353" t="s">
        <v>2228</v>
      </c>
      <c r="L5353">
        <v>1</v>
      </c>
    </row>
    <row r="5354" spans="1:12" x14ac:dyDescent="0.2">
      <c r="A5354" s="1" t="d">
        <v>2023-03-20</v>
      </c>
      <c r="B5354" s="45">
        <v>-1</v>
      </c>
      <c r="C5354" t="s">
        <v>77</v>
      </c>
      <c r="D5354" t="str">
        <f>_xlfn.XLOOKUP(Table2[[#This Row],[Patron Group]],$R$10:$R$24,$S$10:$S$24)</f>
        <v>Undergraduate</v>
      </c>
      <c r="E5354" s="1" t="d">
        <v>2023-03-27</v>
      </c>
      <c r="F5354" t="s">
        <v>1811</v>
      </c>
      <c r="G5354" t="s">
        <v>2273</v>
      </c>
      <c r="H5354" t="str">
        <f>_xlfn.XLOOKUP(Table2[[#This Row],[Unique BarCode]],$N$10:$N$37,$O$10:$O$37)</f>
        <v>ChromeBook</v>
      </c>
      <c r="I5354" t="str">
        <f>_xlfn.XLOOKUP(Table2[[#This Row],[Unique BarCode]],$N$10:$N$37,$P$10:$P$37)</f>
        <v>Device</v>
      </c>
      <c r="J5354" t="s">
        <v>8</v>
      </c>
      <c r="K5354" t="s">
        <v>1812</v>
      </c>
      <c r="L5354">
        <v>1</v>
      </c>
    </row>
    <row r="5355" spans="1:12" x14ac:dyDescent="0.2">
      <c r="A5355" s="1" t="d">
        <v>2023-03-20</v>
      </c>
      <c r="B5355" s="45">
        <v>-1</v>
      </c>
      <c r="C5355" t="s">
        <v>77</v>
      </c>
      <c r="D5355" t="str">
        <f>_xlfn.XLOOKUP(Table2[[#This Row],[Patron Group]],$R$10:$R$24,$S$10:$S$24)</f>
        <v>Undergraduate</v>
      </c>
      <c r="E5355" s="1" t="d">
        <v>2023-03-27</v>
      </c>
      <c r="F5355" t="s">
        <v>2229</v>
      </c>
      <c r="G5355" t="s">
        <v>2273</v>
      </c>
      <c r="H5355" t="str">
        <f>_xlfn.XLOOKUP(Table2[[#This Row],[Unique BarCode]],$N$10:$N$37,$O$10:$O$37)</f>
        <v>ChromeBook</v>
      </c>
      <c r="I5355" t="str">
        <f>_xlfn.XLOOKUP(Table2[[#This Row],[Unique BarCode]],$N$10:$N$37,$P$10:$P$37)</f>
        <v>Device</v>
      </c>
      <c r="J5355" t="s">
        <v>128</v>
      </c>
      <c r="K5355" t="s">
        <v>2230</v>
      </c>
      <c r="L5355">
        <v>1</v>
      </c>
    </row>
    <row r="5356" spans="1:12" x14ac:dyDescent="0.2">
      <c r="A5356" s="1" t="d">
        <v>2023-03-20</v>
      </c>
      <c r="B5356" s="45">
        <v>-1</v>
      </c>
      <c r="C5356" t="s">
        <v>77</v>
      </c>
      <c r="D5356" t="str">
        <f>_xlfn.XLOOKUP(Table2[[#This Row],[Patron Group]],$R$10:$R$24,$S$10:$S$24)</f>
        <v>Undergraduate</v>
      </c>
      <c r="E5356" s="1" t="d">
        <v>2023-03-27</v>
      </c>
      <c r="F5356" t="s">
        <v>827</v>
      </c>
      <c r="G5356" t="s">
        <v>2274</v>
      </c>
      <c r="H5356" t="str">
        <f>_xlfn.XLOOKUP(Table2[[#This Row],[Unique BarCode]],$N$10:$N$37,$O$10:$O$37)</f>
        <v>MacBook</v>
      </c>
      <c r="I5356" t="str">
        <f>_xlfn.XLOOKUP(Table2[[#This Row],[Unique BarCode]],$N$10:$N$37,$P$10:$P$37)</f>
        <v>Device</v>
      </c>
      <c r="J5356" t="s">
        <v>8</v>
      </c>
      <c r="K5356" t="s">
        <v>828</v>
      </c>
      <c r="L5356">
        <v>1</v>
      </c>
    </row>
    <row r="5357" spans="1:12" x14ac:dyDescent="0.2">
      <c r="A5357" s="1" t="d">
        <v>2023-03-20</v>
      </c>
      <c r="B5357" s="45">
        <v>-1</v>
      </c>
      <c r="C5357" t="s">
        <v>77</v>
      </c>
      <c r="D5357" t="str">
        <f>_xlfn.XLOOKUP(Table2[[#This Row],[Patron Group]],$R$10:$R$24,$S$10:$S$24)</f>
        <v>Undergraduate</v>
      </c>
      <c r="E5357" s="1" t="d">
        <v>2023-03-27</v>
      </c>
      <c r="F5357" t="s">
        <v>106</v>
      </c>
      <c r="G5357" t="s">
        <v>2274</v>
      </c>
      <c r="H5357" t="str">
        <f>_xlfn.XLOOKUP(Table2[[#This Row],[Unique BarCode]],$N$10:$N$37,$O$10:$O$37)</f>
        <v>MacBook</v>
      </c>
      <c r="I5357" t="str">
        <f>_xlfn.XLOOKUP(Table2[[#This Row],[Unique BarCode]],$N$10:$N$37,$P$10:$P$37)</f>
        <v>Device</v>
      </c>
      <c r="J5357" t="s">
        <v>8</v>
      </c>
      <c r="K5357" t="s">
        <v>107</v>
      </c>
      <c r="L5357">
        <v>1</v>
      </c>
    </row>
    <row r="5358" spans="1:12" x14ac:dyDescent="0.2">
      <c r="A5358" s="1" t="d">
        <v>2023-03-20</v>
      </c>
      <c r="B5358" s="45">
        <v>-1</v>
      </c>
      <c r="C5358" t="s">
        <v>77</v>
      </c>
      <c r="D5358" t="str">
        <f>_xlfn.XLOOKUP(Table2[[#This Row],[Patron Group]],$R$10:$R$24,$S$10:$S$24)</f>
        <v>Undergraduate</v>
      </c>
      <c r="E5358" s="1" t="d">
        <v>2023-03-27</v>
      </c>
      <c r="F5358" t="s">
        <v>1974</v>
      </c>
      <c r="G5358" t="s">
        <v>2274</v>
      </c>
      <c r="H5358" t="str">
        <f>_xlfn.XLOOKUP(Table2[[#This Row],[Unique BarCode]],$N$10:$N$37,$O$10:$O$37)</f>
        <v>MacBook</v>
      </c>
      <c r="I5358" t="str">
        <f>_xlfn.XLOOKUP(Table2[[#This Row],[Unique BarCode]],$N$10:$N$37,$P$10:$P$37)</f>
        <v>Device</v>
      </c>
      <c r="J5358" t="s">
        <v>8</v>
      </c>
      <c r="K5358" t="s">
        <v>1974</v>
      </c>
      <c r="L5358">
        <v>1</v>
      </c>
    </row>
    <row r="5359" spans="1:12" x14ac:dyDescent="0.2">
      <c r="A5359" s="1" t="d">
        <v>2023-03-20</v>
      </c>
      <c r="B5359" s="45">
        <v>-1</v>
      </c>
      <c r="C5359" t="s">
        <v>77</v>
      </c>
      <c r="D5359" t="str">
        <f>_xlfn.XLOOKUP(Table2[[#This Row],[Patron Group]],$R$10:$R$24,$S$10:$S$24)</f>
        <v>Undergraduate</v>
      </c>
      <c r="E5359" s="1" t="d">
        <v>2023-03-30</v>
      </c>
      <c r="F5359" t="s">
        <v>1935</v>
      </c>
      <c r="G5359" t="s">
        <v>2263</v>
      </c>
      <c r="H5359" t="str">
        <f>_xlfn.XLOOKUP(Table2[[#This Row],[Unique BarCode]],$N$10:$N$37,$O$10:$O$37)</f>
        <v>HP Laptop</v>
      </c>
      <c r="I5359" t="str">
        <f>_xlfn.XLOOKUP(Table2[[#This Row],[Unique BarCode]],$N$10:$N$37,$P$10:$P$37)</f>
        <v>Device</v>
      </c>
      <c r="J5359" t="s">
        <v>8</v>
      </c>
      <c r="K5359" t="s">
        <v>1385</v>
      </c>
      <c r="L5359">
        <v>1</v>
      </c>
    </row>
    <row r="5360" spans="1:12" x14ac:dyDescent="0.2">
      <c r="A5360" s="1" t="d">
        <v>2023-03-20</v>
      </c>
      <c r="B5360" s="45">
        <v>-1</v>
      </c>
      <c r="C5360" t="s">
        <v>77</v>
      </c>
      <c r="D5360" t="str">
        <f>_xlfn.XLOOKUP(Table2[[#This Row],[Patron Group]],$R$10:$R$24,$S$10:$S$24)</f>
        <v>Undergraduate</v>
      </c>
      <c r="E5360" s="1" t="d">
        <v>2023-03-31</v>
      </c>
      <c r="F5360" t="s">
        <v>1079</v>
      </c>
      <c r="G5360" t="s">
        <v>2273</v>
      </c>
      <c r="H5360" t="str">
        <f>_xlfn.XLOOKUP(Table2[[#This Row],[Unique BarCode]],$N$10:$N$37,$O$10:$O$37)</f>
        <v>ChromeBook</v>
      </c>
      <c r="I5360" t="str">
        <f>_xlfn.XLOOKUP(Table2[[#This Row],[Unique BarCode]],$N$10:$N$37,$P$10:$P$37)</f>
        <v>Device</v>
      </c>
      <c r="J5360" t="s">
        <v>8</v>
      </c>
      <c r="K5360" t="s">
        <v>1080</v>
      </c>
      <c r="L5360">
        <v>1</v>
      </c>
    </row>
    <row r="5361" spans="1:12" x14ac:dyDescent="0.2">
      <c r="A5361" s="1" t="d">
        <v>2023-03-20</v>
      </c>
      <c r="B5361" s="45">
        <v>5556813620006530</v>
      </c>
      <c r="C5361" t="s">
        <v>20</v>
      </c>
      <c r="D5361" t="str">
        <f>_xlfn.XLOOKUP(Table2[[#This Row],[Patron Group]],$R$10:$R$24,$S$10:$S$24)</f>
        <v>Graduate</v>
      </c>
      <c r="E5361" s="1" t="d">
        <v>2023-03-27</v>
      </c>
      <c r="F5361" t="s">
        <v>1863</v>
      </c>
      <c r="G5361" t="s">
        <v>2275</v>
      </c>
      <c r="H5361" t="str">
        <f>_xlfn.XLOOKUP(Table2[[#This Row],[Unique BarCode]],$N$10:$N$37,$O$10:$O$37)</f>
        <v>iPad</v>
      </c>
      <c r="I5361" t="str">
        <f>_xlfn.XLOOKUP(Table2[[#This Row],[Unique BarCode]],$N$10:$N$37,$P$10:$P$37)</f>
        <v>Device</v>
      </c>
      <c r="J5361" t="s">
        <v>8</v>
      </c>
      <c r="K5361" t="s">
        <v>1864</v>
      </c>
      <c r="L5361">
        <v>1</v>
      </c>
    </row>
    <row r="5362" spans="1:12" x14ac:dyDescent="0.2">
      <c r="A5362" s="1" t="d">
        <v>2023-03-20</v>
      </c>
      <c r="B5362" s="45">
        <v>5557043600006530</v>
      </c>
      <c r="C5362" t="s">
        <v>20</v>
      </c>
      <c r="D5362" t="str">
        <f>_xlfn.XLOOKUP(Table2[[#This Row],[Patron Group]],$R$10:$R$24,$S$10:$S$24)</f>
        <v>Graduate</v>
      </c>
      <c r="E5362" s="1" t="d">
        <v>2023-03-27</v>
      </c>
      <c r="F5362" t="s">
        <v>965</v>
      </c>
      <c r="G5362" t="s">
        <v>2263</v>
      </c>
      <c r="H5362" t="str">
        <f>_xlfn.XLOOKUP(Table2[[#This Row],[Unique BarCode]],$N$10:$N$37,$O$10:$O$37)</f>
        <v>HP Laptop</v>
      </c>
      <c r="I5362" t="str">
        <f>_xlfn.XLOOKUP(Table2[[#This Row],[Unique BarCode]],$N$10:$N$37,$P$10:$P$37)</f>
        <v>Device</v>
      </c>
      <c r="J5362" t="s">
        <v>8</v>
      </c>
      <c r="K5362" t="s">
        <v>966</v>
      </c>
      <c r="L5362">
        <v>1</v>
      </c>
    </row>
    <row r="5363" spans="1:12" x14ac:dyDescent="0.2">
      <c r="A5363" s="1" t="d">
        <v>2023-03-20</v>
      </c>
      <c r="B5363" s="45">
        <v>5562063070006530</v>
      </c>
      <c r="C5363" t="s">
        <v>77</v>
      </c>
      <c r="D5363" t="str">
        <f>_xlfn.XLOOKUP(Table2[[#This Row],[Patron Group]],$R$10:$R$24,$S$10:$S$24)</f>
        <v>Undergraduate</v>
      </c>
      <c r="E5363" s="1" t="d">
        <v>2023-04-03</v>
      </c>
      <c r="F5363" t="s">
        <v>1602</v>
      </c>
      <c r="G5363" t="s">
        <v>2274</v>
      </c>
      <c r="H5363" t="str">
        <f>_xlfn.XLOOKUP(Table2[[#This Row],[Unique BarCode]],$N$10:$N$37,$O$10:$O$37)</f>
        <v>MacBook</v>
      </c>
      <c r="I5363" t="str">
        <f>_xlfn.XLOOKUP(Table2[[#This Row],[Unique BarCode]],$N$10:$N$37,$P$10:$P$37)</f>
        <v>Device</v>
      </c>
      <c r="J5363" t="s">
        <v>8</v>
      </c>
      <c r="K5363" t="s">
        <v>1602</v>
      </c>
      <c r="L5363">
        <v>1</v>
      </c>
    </row>
    <row r="5364" spans="1:12" x14ac:dyDescent="0.2">
      <c r="A5364" s="1" t="d">
        <v>2023-03-20</v>
      </c>
      <c r="B5364" s="45">
        <v>5566403750006530</v>
      </c>
      <c r="C5364" t="s">
        <v>77</v>
      </c>
      <c r="D5364" t="str">
        <f>_xlfn.XLOOKUP(Table2[[#This Row],[Patron Group]],$R$10:$R$24,$S$10:$S$24)</f>
        <v>Undergraduate</v>
      </c>
      <c r="E5364" s="1" t="d">
        <v>2023-04-03</v>
      </c>
      <c r="F5364" t="s">
        <v>447</v>
      </c>
      <c r="G5364" t="s">
        <v>2274</v>
      </c>
      <c r="H5364" t="str">
        <f>_xlfn.XLOOKUP(Table2[[#This Row],[Unique BarCode]],$N$10:$N$37,$O$10:$O$37)</f>
        <v>MacBook</v>
      </c>
      <c r="I5364" t="str">
        <f>_xlfn.XLOOKUP(Table2[[#This Row],[Unique BarCode]],$N$10:$N$37,$P$10:$P$37)</f>
        <v>Device</v>
      </c>
      <c r="J5364" t="s">
        <v>8</v>
      </c>
      <c r="K5364" t="s">
        <v>448</v>
      </c>
      <c r="L5364">
        <v>1</v>
      </c>
    </row>
    <row r="5365" spans="1:12" x14ac:dyDescent="0.2">
      <c r="A5365" s="1" t="d">
        <v>2023-03-20</v>
      </c>
      <c r="B5365" s="45">
        <v>6200906010006530</v>
      </c>
      <c r="C5365" t="s">
        <v>77</v>
      </c>
      <c r="D5365" t="str">
        <f>_xlfn.XLOOKUP(Table2[[#This Row],[Patron Group]],$R$10:$R$24,$S$10:$S$24)</f>
        <v>Undergraduate</v>
      </c>
      <c r="E5365" s="1" t="d">
        <v>2023-03-31</v>
      </c>
      <c r="F5365" t="s">
        <v>2231</v>
      </c>
      <c r="G5365" t="s">
        <v>2263</v>
      </c>
      <c r="H5365" t="str">
        <f>_xlfn.XLOOKUP(Table2[[#This Row],[Unique BarCode]],$N$10:$N$37,$O$10:$O$37)</f>
        <v>HP Laptop</v>
      </c>
      <c r="I5365" t="str">
        <f>_xlfn.XLOOKUP(Table2[[#This Row],[Unique BarCode]],$N$10:$N$37,$P$10:$P$37)</f>
        <v>Device</v>
      </c>
      <c r="J5365" t="s">
        <v>8</v>
      </c>
      <c r="K5365" t="s">
        <v>576</v>
      </c>
      <c r="L5365">
        <v>1</v>
      </c>
    </row>
    <row r="5366" spans="1:12" x14ac:dyDescent="0.2">
      <c r="A5366" s="1" t="d">
        <v>2023-03-20</v>
      </c>
      <c r="B5366" s="45">
        <v>6201007570006530</v>
      </c>
      <c r="C5366" t="s">
        <v>77</v>
      </c>
      <c r="D5366" t="str">
        <f>_xlfn.XLOOKUP(Table2[[#This Row],[Patron Group]],$R$10:$R$24,$S$10:$S$24)</f>
        <v>Undergraduate</v>
      </c>
      <c r="E5366" s="1" t="d">
        <v>2023-03-23</v>
      </c>
      <c r="F5366" t="s">
        <v>1401</v>
      </c>
      <c r="G5366" t="s">
        <v>2276</v>
      </c>
      <c r="H5366" t="str">
        <f>_xlfn.XLOOKUP(Table2[[#This Row],[Unique BarCode]],$N$10:$N$37,$O$10:$O$37)</f>
        <v>CALC</v>
      </c>
      <c r="I5366" t="str">
        <f>_xlfn.XLOOKUP(Table2[[#This Row],[Unique BarCode]],$N$10:$N$37,$P$10:$P$37)</f>
        <v>Accessory</v>
      </c>
      <c r="J5366" t="s">
        <v>8</v>
      </c>
      <c r="L5366">
        <v>1</v>
      </c>
    </row>
    <row r="5367" spans="1:12" x14ac:dyDescent="0.2">
      <c r="A5367" s="1" t="d">
        <v>2023-03-20</v>
      </c>
      <c r="B5367" s="45">
        <v>6201278230006530</v>
      </c>
      <c r="C5367" t="s">
        <v>77</v>
      </c>
      <c r="D5367" t="str">
        <f>_xlfn.XLOOKUP(Table2[[#This Row],[Patron Group]],$R$10:$R$24,$S$10:$S$24)</f>
        <v>Undergraduate</v>
      </c>
      <c r="E5367" s="1" t="d">
        <v>2023-03-20</v>
      </c>
      <c r="F5367" t="s">
        <v>1634</v>
      </c>
      <c r="G5367" t="s">
        <v>2296</v>
      </c>
      <c r="H5367" t="str">
        <f>_xlfn.XLOOKUP(Table2[[#This Row],[Unique BarCode]],$N$10:$N$37,$O$10:$O$37)</f>
        <v>MACUSBC</v>
      </c>
      <c r="I5367" t="str">
        <f>_xlfn.XLOOKUP(Table2[[#This Row],[Unique BarCode]],$N$10:$N$37,$P$10:$P$37)</f>
        <v>Charger</v>
      </c>
      <c r="J5367" t="s">
        <v>8</v>
      </c>
      <c r="K5367" t="s">
        <v>38</v>
      </c>
      <c r="L5367">
        <v>1</v>
      </c>
    </row>
    <row r="5368" spans="1:12" x14ac:dyDescent="0.2">
      <c r="A5368" s="1" t="d">
        <v>2023-03-20</v>
      </c>
      <c r="B5368" s="45">
        <v>6201319000006530</v>
      </c>
      <c r="C5368" t="s">
        <v>77</v>
      </c>
      <c r="D5368" t="str">
        <f>_xlfn.XLOOKUP(Table2[[#This Row],[Patron Group]],$R$10:$R$24,$S$10:$S$24)</f>
        <v>Undergraduate</v>
      </c>
      <c r="E5368" s="1" t="d">
        <v>2023-03-27</v>
      </c>
      <c r="F5368" t="s">
        <v>1194</v>
      </c>
      <c r="G5368" t="s">
        <v>2274</v>
      </c>
      <c r="H5368" t="str">
        <f>_xlfn.XLOOKUP(Table2[[#This Row],[Unique BarCode]],$N$10:$N$37,$O$10:$O$37)</f>
        <v>MacBook</v>
      </c>
      <c r="I5368" t="str">
        <f>_xlfn.XLOOKUP(Table2[[#This Row],[Unique BarCode]],$N$10:$N$37,$P$10:$P$37)</f>
        <v>Device</v>
      </c>
      <c r="J5368" t="s">
        <v>8</v>
      </c>
      <c r="K5368" t="s">
        <v>1194</v>
      </c>
      <c r="L5368">
        <v>1</v>
      </c>
    </row>
    <row r="5369" spans="1:12" x14ac:dyDescent="0.2">
      <c r="A5369" s="1" t="d">
        <v>2023-03-20</v>
      </c>
      <c r="B5369" s="45">
        <v>6201809350006530</v>
      </c>
      <c r="C5369" t="s">
        <v>77</v>
      </c>
      <c r="D5369" t="str">
        <f>_xlfn.XLOOKUP(Table2[[#This Row],[Patron Group]],$R$10:$R$24,$S$10:$S$24)</f>
        <v>Undergraduate</v>
      </c>
      <c r="E5369" s="1" t="d">
        <v>2023-03-27</v>
      </c>
      <c r="F5369" t="s">
        <v>1010</v>
      </c>
      <c r="G5369" t="s">
        <v>2273</v>
      </c>
      <c r="H5369" t="str">
        <f>_xlfn.XLOOKUP(Table2[[#This Row],[Unique BarCode]],$N$10:$N$37,$O$10:$O$37)</f>
        <v>ChromeBook</v>
      </c>
      <c r="I5369" t="str">
        <f>_xlfn.XLOOKUP(Table2[[#This Row],[Unique BarCode]],$N$10:$N$37,$P$10:$P$37)</f>
        <v>Device</v>
      </c>
      <c r="J5369" t="s">
        <v>128</v>
      </c>
      <c r="L5369">
        <v>1</v>
      </c>
    </row>
    <row r="5370" spans="1:12" x14ac:dyDescent="0.2">
      <c r="A5370" s="1" t="d">
        <v>2023-03-20</v>
      </c>
      <c r="B5370" s="45">
        <v>9277688500006530</v>
      </c>
      <c r="C5370" t="s">
        <v>77</v>
      </c>
      <c r="D5370" t="str">
        <f>_xlfn.XLOOKUP(Table2[[#This Row],[Patron Group]],$R$10:$R$24,$S$10:$S$24)</f>
        <v>Undergraduate</v>
      </c>
      <c r="E5370" s="1" t="d">
        <v>2023-03-27</v>
      </c>
      <c r="F5370" t="s">
        <v>961</v>
      </c>
      <c r="G5370" t="s">
        <v>2263</v>
      </c>
      <c r="H5370" t="str">
        <f>_xlfn.XLOOKUP(Table2[[#This Row],[Unique BarCode]],$N$10:$N$37,$O$10:$O$37)</f>
        <v>HP Laptop</v>
      </c>
      <c r="I5370" t="str">
        <f>_xlfn.XLOOKUP(Table2[[#This Row],[Unique BarCode]],$N$10:$N$37,$P$10:$P$37)</f>
        <v>Device</v>
      </c>
      <c r="J5370" t="s">
        <v>8</v>
      </c>
      <c r="K5370" t="s">
        <v>962</v>
      </c>
      <c r="L5370">
        <v>1</v>
      </c>
    </row>
    <row r="5371" spans="1:12" x14ac:dyDescent="0.2">
      <c r="A5371" s="1" t="d">
        <v>2023-03-20</v>
      </c>
      <c r="B5371" s="45">
        <v>9399395400006530</v>
      </c>
      <c r="C5371" t="s">
        <v>77</v>
      </c>
      <c r="D5371" t="str">
        <f>_xlfn.XLOOKUP(Table2[[#This Row],[Patron Group]],$R$10:$R$24,$S$10:$S$24)</f>
        <v>Undergraduate</v>
      </c>
      <c r="E5371" s="1" t="d">
        <v>2023-03-27</v>
      </c>
      <c r="F5371" t="s">
        <v>1526</v>
      </c>
      <c r="G5371" t="s">
        <v>2274</v>
      </c>
      <c r="H5371" t="str">
        <f>_xlfn.XLOOKUP(Table2[[#This Row],[Unique BarCode]],$N$10:$N$37,$O$10:$O$37)</f>
        <v>MacBook</v>
      </c>
      <c r="I5371" t="str">
        <f>_xlfn.XLOOKUP(Table2[[#This Row],[Unique BarCode]],$N$10:$N$37,$P$10:$P$37)</f>
        <v>Device</v>
      </c>
      <c r="J5371" t="s">
        <v>8</v>
      </c>
      <c r="K5371" t="s">
        <v>1527</v>
      </c>
      <c r="L5371">
        <v>1</v>
      </c>
    </row>
    <row r="5372" spans="1:12" x14ac:dyDescent="0.2">
      <c r="A5372" s="1" t="d">
        <v>2023-03-20</v>
      </c>
      <c r="B5372" s="45">
        <v>9405052020006530</v>
      </c>
      <c r="C5372" t="s">
        <v>20</v>
      </c>
      <c r="D5372" t="str">
        <f>_xlfn.XLOOKUP(Table2[[#This Row],[Patron Group]],$R$10:$R$24,$S$10:$S$24)</f>
        <v>Graduate</v>
      </c>
      <c r="E5372" s="1" t="d">
        <v>2023-03-27</v>
      </c>
      <c r="F5372" t="s">
        <v>1303</v>
      </c>
      <c r="G5372" t="s">
        <v>2273</v>
      </c>
      <c r="H5372" t="str">
        <f>_xlfn.XLOOKUP(Table2[[#This Row],[Unique BarCode]],$N$10:$N$37,$O$10:$O$37)</f>
        <v>ChromeBook</v>
      </c>
      <c r="I5372" t="str">
        <f>_xlfn.XLOOKUP(Table2[[#This Row],[Unique BarCode]],$N$10:$N$37,$P$10:$P$37)</f>
        <v>Device</v>
      </c>
      <c r="J5372" t="s">
        <v>13</v>
      </c>
      <c r="K5372" t="s">
        <v>1304</v>
      </c>
      <c r="L5372">
        <v>1</v>
      </c>
    </row>
    <row r="5373" spans="1:12" x14ac:dyDescent="0.2">
      <c r="A5373" s="1" t="d">
        <v>2023-03-20</v>
      </c>
      <c r="B5373" s="45">
        <v>9405565620006530</v>
      </c>
      <c r="C5373" t="s">
        <v>77</v>
      </c>
      <c r="D5373" t="str">
        <f>_xlfn.XLOOKUP(Table2[[#This Row],[Patron Group]],$R$10:$R$24,$S$10:$S$24)</f>
        <v>Undergraduate</v>
      </c>
      <c r="E5373" s="1" t="d">
        <v>2023-03-27</v>
      </c>
      <c r="F5373" t="s">
        <v>1636</v>
      </c>
      <c r="G5373" t="s">
        <v>2274</v>
      </c>
      <c r="H5373" t="str">
        <f>_xlfn.XLOOKUP(Table2[[#This Row],[Unique BarCode]],$N$10:$N$37,$O$10:$O$37)</f>
        <v>MacBook</v>
      </c>
      <c r="I5373" t="str">
        <f>_xlfn.XLOOKUP(Table2[[#This Row],[Unique BarCode]],$N$10:$N$37,$P$10:$P$37)</f>
        <v>Device</v>
      </c>
      <c r="J5373" t="s">
        <v>8</v>
      </c>
      <c r="K5373" t="s">
        <v>1636</v>
      </c>
      <c r="L5373">
        <v>1</v>
      </c>
    </row>
    <row r="5374" spans="1:12" x14ac:dyDescent="0.2">
      <c r="A5374" s="1" t="d">
        <v>2023-03-20</v>
      </c>
      <c r="B5374" s="45">
        <v>9406803720006530</v>
      </c>
      <c r="C5374" t="s">
        <v>77</v>
      </c>
      <c r="D5374" t="str">
        <f>_xlfn.XLOOKUP(Table2[[#This Row],[Patron Group]],$R$10:$R$24,$S$10:$S$24)</f>
        <v>Undergraduate</v>
      </c>
      <c r="E5374" s="1" t="d">
        <v>2023-03-23</v>
      </c>
      <c r="F5374" t="s">
        <v>1055</v>
      </c>
      <c r="G5374" t="s">
        <v>2276</v>
      </c>
      <c r="H5374" t="str">
        <f>_xlfn.XLOOKUP(Table2[[#This Row],[Unique BarCode]],$N$10:$N$37,$O$10:$O$37)</f>
        <v>CALC</v>
      </c>
      <c r="I5374" t="str">
        <f>_xlfn.XLOOKUP(Table2[[#This Row],[Unique BarCode]],$N$10:$N$37,$P$10:$P$37)</f>
        <v>Accessory</v>
      </c>
      <c r="J5374" t="s">
        <v>8</v>
      </c>
      <c r="L5374">
        <v>1</v>
      </c>
    </row>
    <row r="5375" spans="1:12" x14ac:dyDescent="0.2">
      <c r="A5375" s="1" t="d">
        <v>2023-03-20</v>
      </c>
      <c r="B5375" s="45">
        <v>9407193150006530</v>
      </c>
      <c r="C5375" t="s">
        <v>20</v>
      </c>
      <c r="D5375" t="str">
        <f>_xlfn.XLOOKUP(Table2[[#This Row],[Patron Group]],$R$10:$R$24,$S$10:$S$24)</f>
        <v>Graduate</v>
      </c>
      <c r="E5375" s="1" t="d">
        <v>2023-04-03</v>
      </c>
      <c r="F5375" t="s">
        <v>2016</v>
      </c>
      <c r="G5375" t="s">
        <v>2275</v>
      </c>
      <c r="H5375" t="str">
        <f>_xlfn.XLOOKUP(Table2[[#This Row],[Unique BarCode]],$N$10:$N$37,$O$10:$O$37)</f>
        <v>iPad</v>
      </c>
      <c r="I5375" t="str">
        <f>_xlfn.XLOOKUP(Table2[[#This Row],[Unique BarCode]],$N$10:$N$37,$P$10:$P$37)</f>
        <v>Device</v>
      </c>
      <c r="J5375" t="s">
        <v>8</v>
      </c>
      <c r="K5375" t="s">
        <v>2017</v>
      </c>
      <c r="L5375">
        <v>1</v>
      </c>
    </row>
    <row r="5376" spans="1:12" x14ac:dyDescent="0.2">
      <c r="A5376" s="1" t="d">
        <v>2023-03-21</v>
      </c>
      <c r="B5376" s="45">
        <v>-1</v>
      </c>
      <c r="C5376" t="s">
        <v>15</v>
      </c>
      <c r="D5376" t="str">
        <f>_xlfn.XLOOKUP(Table2[[#This Row],[Patron Group]],$R$10:$R$24,$S$10:$S$24)</f>
        <v>Academic</v>
      </c>
      <c r="E5376" s="1" t="d">
        <v>2023-03-21</v>
      </c>
      <c r="F5376" t="s">
        <v>1915</v>
      </c>
      <c r="G5376" t="s">
        <v>2266</v>
      </c>
      <c r="H5376" t="str">
        <f>_xlfn.XLOOKUP(Table2[[#This Row],[Unique BarCode]],$N$10:$N$37,$O$10:$O$37)</f>
        <v>Headphones</v>
      </c>
      <c r="I5376" t="str">
        <f>_xlfn.XLOOKUP(Table2[[#This Row],[Unique BarCode]],$N$10:$N$37,$P$10:$P$37)</f>
        <v>Accessory</v>
      </c>
      <c r="J5376" t="s">
        <v>13</v>
      </c>
      <c r="K5376" t="s">
        <v>1916</v>
      </c>
      <c r="L5376">
        <v>1</v>
      </c>
    </row>
    <row r="5377" spans="1:12" x14ac:dyDescent="0.2">
      <c r="A5377" s="1" t="d">
        <v>2023-03-21</v>
      </c>
      <c r="B5377" s="45">
        <v>-1</v>
      </c>
      <c r="C5377" t="s">
        <v>20</v>
      </c>
      <c r="D5377" t="str">
        <f>_xlfn.XLOOKUP(Table2[[#This Row],[Patron Group]],$R$10:$R$24,$S$10:$S$24)</f>
        <v>Graduate</v>
      </c>
      <c r="E5377" s="1" t="d">
        <v>2023-03-21</v>
      </c>
      <c r="F5377" t="s">
        <v>1365</v>
      </c>
      <c r="G5377" t="s">
        <v>2266</v>
      </c>
      <c r="H5377" t="str">
        <f>_xlfn.XLOOKUP(Table2[[#This Row],[Unique BarCode]],$N$10:$N$37,$O$10:$O$37)</f>
        <v>Headphones</v>
      </c>
      <c r="I5377" t="str">
        <f>_xlfn.XLOOKUP(Table2[[#This Row],[Unique BarCode]],$N$10:$N$37,$P$10:$P$37)</f>
        <v>Accessory</v>
      </c>
      <c r="J5377" t="s">
        <v>8</v>
      </c>
      <c r="K5377" t="s">
        <v>1366</v>
      </c>
      <c r="L5377">
        <v>1</v>
      </c>
    </row>
    <row r="5378" spans="1:12" x14ac:dyDescent="0.2">
      <c r="A5378" s="1" t="d">
        <v>2023-03-21</v>
      </c>
      <c r="B5378" s="45">
        <v>-1</v>
      </c>
      <c r="C5378" t="s">
        <v>20</v>
      </c>
      <c r="D5378" t="str">
        <f>_xlfn.XLOOKUP(Table2[[#This Row],[Patron Group]],$R$10:$R$24,$S$10:$S$24)</f>
        <v>Graduate</v>
      </c>
      <c r="E5378" s="1" t="d">
        <v>2023-03-21</v>
      </c>
      <c r="F5378" t="s">
        <v>1493</v>
      </c>
      <c r="G5378" t="s">
        <v>2266</v>
      </c>
      <c r="H5378" t="str">
        <f>_xlfn.XLOOKUP(Table2[[#This Row],[Unique BarCode]],$N$10:$N$37,$O$10:$O$37)</f>
        <v>Headphones</v>
      </c>
      <c r="I5378" t="str">
        <f>_xlfn.XLOOKUP(Table2[[#This Row],[Unique BarCode]],$N$10:$N$37,$P$10:$P$37)</f>
        <v>Accessory</v>
      </c>
      <c r="J5378" t="s">
        <v>13</v>
      </c>
      <c r="K5378" t="s">
        <v>1494</v>
      </c>
      <c r="L5378">
        <v>1</v>
      </c>
    </row>
    <row r="5379" spans="1:12" x14ac:dyDescent="0.2">
      <c r="A5379" s="1" t="d">
        <v>2023-03-21</v>
      </c>
      <c r="B5379" s="45">
        <v>-1</v>
      </c>
      <c r="C5379" t="s">
        <v>20</v>
      </c>
      <c r="D5379" t="str">
        <f>_xlfn.XLOOKUP(Table2[[#This Row],[Patron Group]],$R$10:$R$24,$S$10:$S$24)</f>
        <v>Graduate</v>
      </c>
      <c r="E5379" s="1" t="d">
        <v>2023-03-21</v>
      </c>
      <c r="F5379" t="s">
        <v>2232</v>
      </c>
      <c r="G5379" t="s">
        <v>2282</v>
      </c>
      <c r="H5379" t="str">
        <f>_xlfn.XLOOKUP(Table2[[#This Row],[Unique BarCode]],$N$10:$N$37,$O$10:$O$37)</f>
        <v>HPUSBC</v>
      </c>
      <c r="I5379" t="str">
        <f>_xlfn.XLOOKUP(Table2[[#This Row],[Unique BarCode]],$N$10:$N$37,$P$10:$P$37)</f>
        <v>Charger</v>
      </c>
      <c r="J5379" t="s">
        <v>49</v>
      </c>
      <c r="L5379">
        <v>1</v>
      </c>
    </row>
    <row r="5380" spans="1:12" x14ac:dyDescent="0.2">
      <c r="A5380" s="1" t="d">
        <v>2023-03-21</v>
      </c>
      <c r="B5380" s="45">
        <v>-1</v>
      </c>
      <c r="C5380" t="s">
        <v>20</v>
      </c>
      <c r="D5380" t="str">
        <f>_xlfn.XLOOKUP(Table2[[#This Row],[Patron Group]],$R$10:$R$24,$S$10:$S$24)</f>
        <v>Graduate</v>
      </c>
      <c r="E5380" s="1" t="d">
        <v>2023-03-21</v>
      </c>
      <c r="F5380" t="s">
        <v>1497</v>
      </c>
      <c r="G5380" t="s">
        <v>2265</v>
      </c>
      <c r="H5380" t="str">
        <f>_xlfn.XLOOKUP(Table2[[#This Row],[Unique BarCode]],$N$10:$N$37,$O$10:$O$37)</f>
        <v>IPHONE</v>
      </c>
      <c r="I5380" t="str">
        <f>_xlfn.XLOOKUP(Table2[[#This Row],[Unique BarCode]],$N$10:$N$37,$P$10:$P$37)</f>
        <v>Charger</v>
      </c>
      <c r="J5380" t="s">
        <v>8</v>
      </c>
      <c r="L5380">
        <v>1</v>
      </c>
    </row>
    <row r="5381" spans="1:12" x14ac:dyDescent="0.2">
      <c r="A5381" s="1" t="d">
        <v>2023-03-21</v>
      </c>
      <c r="B5381" s="45">
        <v>-1</v>
      </c>
      <c r="C5381" t="s">
        <v>20</v>
      </c>
      <c r="D5381" t="str">
        <f>_xlfn.XLOOKUP(Table2[[#This Row],[Patron Group]],$R$10:$R$24,$S$10:$S$24)</f>
        <v>Graduate</v>
      </c>
      <c r="E5381" s="1" t="d">
        <v>2023-03-21</v>
      </c>
      <c r="F5381" t="s">
        <v>465</v>
      </c>
      <c r="G5381" t="s">
        <v>2268</v>
      </c>
      <c r="H5381" t="str">
        <f>_xlfn.XLOOKUP(Table2[[#This Row],[Unique BarCode]],$N$10:$N$37,$O$10:$O$37)</f>
        <v>MACCHRG</v>
      </c>
      <c r="I5381" t="str">
        <f>_xlfn.XLOOKUP(Table2[[#This Row],[Unique BarCode]],$N$10:$N$37,$P$10:$P$37)</f>
        <v>Charger</v>
      </c>
      <c r="J5381" t="s">
        <v>8</v>
      </c>
      <c r="K5381" t="s">
        <v>466</v>
      </c>
      <c r="L5381">
        <v>1</v>
      </c>
    </row>
    <row r="5382" spans="1:12" x14ac:dyDescent="0.2">
      <c r="A5382" s="1" t="d">
        <v>2023-03-21</v>
      </c>
      <c r="B5382" s="45">
        <v>-1</v>
      </c>
      <c r="C5382" t="s">
        <v>20</v>
      </c>
      <c r="D5382" t="str">
        <f>_xlfn.XLOOKUP(Table2[[#This Row],[Patron Group]],$R$10:$R$24,$S$10:$S$24)</f>
        <v>Graduate</v>
      </c>
      <c r="E5382" s="1" t="d">
        <v>2023-03-21</v>
      </c>
      <c r="F5382" t="s">
        <v>813</v>
      </c>
      <c r="G5382" t="s">
        <v>2268</v>
      </c>
      <c r="H5382" t="str">
        <f>_xlfn.XLOOKUP(Table2[[#This Row],[Unique BarCode]],$N$10:$N$37,$O$10:$O$37)</f>
        <v>MACCHRG</v>
      </c>
      <c r="I5382" t="str">
        <f>_xlfn.XLOOKUP(Table2[[#This Row],[Unique BarCode]],$N$10:$N$37,$P$10:$P$37)</f>
        <v>Charger</v>
      </c>
      <c r="J5382" t="s">
        <v>13</v>
      </c>
      <c r="K5382" t="s">
        <v>814</v>
      </c>
      <c r="L5382">
        <v>1</v>
      </c>
    </row>
    <row r="5383" spans="1:12" x14ac:dyDescent="0.2">
      <c r="A5383" s="1" t="d">
        <v>2023-03-21</v>
      </c>
      <c r="B5383" s="45">
        <v>-1</v>
      </c>
      <c r="C5383" t="s">
        <v>20</v>
      </c>
      <c r="D5383" t="str">
        <f>_xlfn.XLOOKUP(Table2[[#This Row],[Patron Group]],$R$10:$R$24,$S$10:$S$24)</f>
        <v>Graduate</v>
      </c>
      <c r="E5383" s="1" t="d">
        <v>2023-03-21</v>
      </c>
      <c r="F5383" t="s">
        <v>1688</v>
      </c>
      <c r="G5383" t="s">
        <v>2296</v>
      </c>
      <c r="H5383" t="str">
        <f>_xlfn.XLOOKUP(Table2[[#This Row],[Unique BarCode]],$N$10:$N$37,$O$10:$O$37)</f>
        <v>MACUSBC</v>
      </c>
      <c r="I5383" t="str">
        <f>_xlfn.XLOOKUP(Table2[[#This Row],[Unique BarCode]],$N$10:$N$37,$P$10:$P$37)</f>
        <v>Charger</v>
      </c>
      <c r="J5383" t="s">
        <v>8</v>
      </c>
      <c r="K5383" t="s">
        <v>225</v>
      </c>
      <c r="L5383">
        <v>1</v>
      </c>
    </row>
    <row r="5384" spans="1:12" x14ac:dyDescent="0.2">
      <c r="A5384" s="1" t="d">
        <v>2023-03-21</v>
      </c>
      <c r="B5384" s="45">
        <v>-1</v>
      </c>
      <c r="C5384" t="s">
        <v>20</v>
      </c>
      <c r="D5384" t="str">
        <f>_xlfn.XLOOKUP(Table2[[#This Row],[Patron Group]],$R$10:$R$24,$S$10:$S$24)</f>
        <v>Graduate</v>
      </c>
      <c r="E5384" s="1" t="d">
        <v>2023-03-21</v>
      </c>
      <c r="F5384" t="s">
        <v>1652</v>
      </c>
      <c r="G5384" t="s">
        <v>2296</v>
      </c>
      <c r="H5384" t="str">
        <f>_xlfn.XLOOKUP(Table2[[#This Row],[Unique BarCode]],$N$10:$N$37,$O$10:$O$37)</f>
        <v>MACUSBC</v>
      </c>
      <c r="I5384" t="str">
        <f>_xlfn.XLOOKUP(Table2[[#This Row],[Unique BarCode]],$N$10:$N$37,$P$10:$P$37)</f>
        <v>Charger</v>
      </c>
      <c r="J5384" t="s">
        <v>8</v>
      </c>
      <c r="K5384" t="s">
        <v>40</v>
      </c>
      <c r="L5384">
        <v>1</v>
      </c>
    </row>
    <row r="5385" spans="1:12" x14ac:dyDescent="0.2">
      <c r="A5385" s="1" t="d">
        <v>2023-03-21</v>
      </c>
      <c r="B5385" s="45">
        <v>-1</v>
      </c>
      <c r="C5385" t="s">
        <v>20</v>
      </c>
      <c r="D5385" t="str">
        <f>_xlfn.XLOOKUP(Table2[[#This Row],[Patron Group]],$R$10:$R$24,$S$10:$S$24)</f>
        <v>Graduate</v>
      </c>
      <c r="E5385" s="1" t="d">
        <v>2023-03-21</v>
      </c>
      <c r="F5385" t="s">
        <v>1835</v>
      </c>
      <c r="G5385" t="s">
        <v>2296</v>
      </c>
      <c r="H5385" t="str">
        <f>_xlfn.XLOOKUP(Table2[[#This Row],[Unique BarCode]],$N$10:$N$37,$O$10:$O$37)</f>
        <v>MACUSBC</v>
      </c>
      <c r="I5385" t="str">
        <f>_xlfn.XLOOKUP(Table2[[#This Row],[Unique BarCode]],$N$10:$N$37,$P$10:$P$37)</f>
        <v>Charger</v>
      </c>
      <c r="J5385" t="s">
        <v>8</v>
      </c>
      <c r="L5385">
        <v>1</v>
      </c>
    </row>
    <row r="5386" spans="1:12" x14ac:dyDescent="0.2">
      <c r="A5386" s="1" t="d">
        <v>2023-03-21</v>
      </c>
      <c r="B5386" s="45">
        <v>-1</v>
      </c>
      <c r="C5386" t="s">
        <v>20</v>
      </c>
      <c r="D5386" t="str">
        <f>_xlfn.XLOOKUP(Table2[[#This Row],[Patron Group]],$R$10:$R$24,$S$10:$S$24)</f>
        <v>Graduate</v>
      </c>
      <c r="E5386" s="1" t="d">
        <v>2023-03-21</v>
      </c>
      <c r="F5386" t="s">
        <v>96</v>
      </c>
      <c r="G5386" t="s">
        <v>2272</v>
      </c>
      <c r="H5386" t="str">
        <f>_xlfn.XLOOKUP(Table2[[#This Row],[Unique BarCode]],$N$10:$N$37,$O$10:$O$37)</f>
        <v>WALLADPT</v>
      </c>
      <c r="I5386" t="str">
        <f>_xlfn.XLOOKUP(Table2[[#This Row],[Unique BarCode]],$N$10:$N$37,$P$10:$P$37)</f>
        <v>Charger</v>
      </c>
      <c r="J5386" t="s">
        <v>8</v>
      </c>
      <c r="L5386">
        <v>1</v>
      </c>
    </row>
    <row r="5387" spans="1:12" x14ac:dyDescent="0.2">
      <c r="A5387" s="1" t="d">
        <v>2023-03-21</v>
      </c>
      <c r="B5387" s="45">
        <v>-1</v>
      </c>
      <c r="C5387" t="s">
        <v>20</v>
      </c>
      <c r="D5387" t="str">
        <f>_xlfn.XLOOKUP(Table2[[#This Row],[Patron Group]],$R$10:$R$24,$S$10:$S$24)</f>
        <v>Graduate</v>
      </c>
      <c r="E5387" s="1" t="d">
        <v>2023-03-24</v>
      </c>
      <c r="F5387" t="s">
        <v>1402</v>
      </c>
      <c r="G5387" t="s">
        <v>2276</v>
      </c>
      <c r="H5387" t="str">
        <f>_xlfn.XLOOKUP(Table2[[#This Row],[Unique BarCode]],$N$10:$N$37,$O$10:$O$37)</f>
        <v>CALC</v>
      </c>
      <c r="I5387" t="str">
        <f>_xlfn.XLOOKUP(Table2[[#This Row],[Unique BarCode]],$N$10:$N$37,$P$10:$P$37)</f>
        <v>Accessory</v>
      </c>
      <c r="J5387" t="s">
        <v>8</v>
      </c>
      <c r="L5387">
        <v>1</v>
      </c>
    </row>
    <row r="5388" spans="1:12" x14ac:dyDescent="0.2">
      <c r="A5388" s="1" t="d">
        <v>2023-03-21</v>
      </c>
      <c r="B5388" s="45">
        <v>-1</v>
      </c>
      <c r="C5388" t="s">
        <v>20</v>
      </c>
      <c r="D5388" t="str">
        <f>_xlfn.XLOOKUP(Table2[[#This Row],[Patron Group]],$R$10:$R$24,$S$10:$S$24)</f>
        <v>Graduate</v>
      </c>
      <c r="E5388" s="1" t="d">
        <v>2023-03-24</v>
      </c>
      <c r="F5388" t="s">
        <v>1774</v>
      </c>
      <c r="G5388" t="s">
        <v>2276</v>
      </c>
      <c r="H5388" t="str">
        <f>_xlfn.XLOOKUP(Table2[[#This Row],[Unique BarCode]],$N$10:$N$37,$O$10:$O$37)</f>
        <v>CALC</v>
      </c>
      <c r="I5388" t="str">
        <f>_xlfn.XLOOKUP(Table2[[#This Row],[Unique BarCode]],$N$10:$N$37,$P$10:$P$37)</f>
        <v>Accessory</v>
      </c>
      <c r="J5388" t="s">
        <v>13</v>
      </c>
      <c r="L5388">
        <v>1</v>
      </c>
    </row>
    <row r="5389" spans="1:12" x14ac:dyDescent="0.2">
      <c r="A5389" s="1" t="d">
        <v>2023-03-21</v>
      </c>
      <c r="B5389" s="45">
        <v>-1</v>
      </c>
      <c r="C5389" t="s">
        <v>20</v>
      </c>
      <c r="D5389" t="str">
        <f>_xlfn.XLOOKUP(Table2[[#This Row],[Patron Group]],$R$10:$R$24,$S$10:$S$24)</f>
        <v>Graduate</v>
      </c>
      <c r="E5389" s="1" t="d">
        <v>2023-03-24</v>
      </c>
      <c r="F5389" t="s">
        <v>1362</v>
      </c>
      <c r="G5389" t="s">
        <v>2276</v>
      </c>
      <c r="H5389" t="str">
        <f>_xlfn.XLOOKUP(Table2[[#This Row],[Unique BarCode]],$N$10:$N$37,$O$10:$O$37)</f>
        <v>CALC</v>
      </c>
      <c r="I5389" t="str">
        <f>_xlfn.XLOOKUP(Table2[[#This Row],[Unique BarCode]],$N$10:$N$37,$P$10:$P$37)</f>
        <v>Accessory</v>
      </c>
      <c r="J5389" t="s">
        <v>49</v>
      </c>
      <c r="L5389">
        <v>1</v>
      </c>
    </row>
    <row r="5390" spans="1:12" x14ac:dyDescent="0.2">
      <c r="A5390" s="1" t="d">
        <v>2023-03-21</v>
      </c>
      <c r="B5390" s="45">
        <v>-1</v>
      </c>
      <c r="C5390" t="s">
        <v>20</v>
      </c>
      <c r="D5390" t="str">
        <f>_xlfn.XLOOKUP(Table2[[#This Row],[Patron Group]],$R$10:$R$24,$S$10:$S$24)</f>
        <v>Graduate</v>
      </c>
      <c r="E5390" s="1" t="d">
        <v>2023-03-28</v>
      </c>
      <c r="F5390" t="s">
        <v>1745</v>
      </c>
      <c r="G5390" t="s">
        <v>2274</v>
      </c>
      <c r="H5390" t="str">
        <f>_xlfn.XLOOKUP(Table2[[#This Row],[Unique BarCode]],$N$10:$N$37,$O$10:$O$37)</f>
        <v>MacBook</v>
      </c>
      <c r="I5390" t="str">
        <f>_xlfn.XLOOKUP(Table2[[#This Row],[Unique BarCode]],$N$10:$N$37,$P$10:$P$37)</f>
        <v>Device</v>
      </c>
      <c r="J5390" t="s">
        <v>8</v>
      </c>
      <c r="K5390" t="s">
        <v>1746</v>
      </c>
      <c r="L5390">
        <v>1</v>
      </c>
    </row>
    <row r="5391" spans="1:12" x14ac:dyDescent="0.2">
      <c r="A5391" s="1" t="d">
        <v>2023-03-21</v>
      </c>
      <c r="B5391" s="45">
        <v>-1</v>
      </c>
      <c r="C5391" t="s">
        <v>74</v>
      </c>
      <c r="D5391" t="str">
        <f>_xlfn.XLOOKUP(Table2[[#This Row],[Patron Group]],$R$10:$R$24,$S$10:$S$24)</f>
        <v>Staff</v>
      </c>
      <c r="E5391" s="1" t="d">
        <v>2023-03-21</v>
      </c>
      <c r="F5391" t="s">
        <v>21</v>
      </c>
      <c r="G5391" t="s">
        <v>2266</v>
      </c>
      <c r="H5391" t="str">
        <f>_xlfn.XLOOKUP(Table2[[#This Row],[Unique BarCode]],$N$10:$N$37,$O$10:$O$37)</f>
        <v>Headphones</v>
      </c>
      <c r="I5391" t="str">
        <f>_xlfn.XLOOKUP(Table2[[#This Row],[Unique BarCode]],$N$10:$N$37,$P$10:$P$37)</f>
        <v>Accessory</v>
      </c>
      <c r="J5391" t="s">
        <v>8</v>
      </c>
      <c r="K5391" t="s">
        <v>22</v>
      </c>
      <c r="L5391">
        <v>1</v>
      </c>
    </row>
    <row r="5392" spans="1:12" x14ac:dyDescent="0.2">
      <c r="A5392" s="1" t="d">
        <v>2023-03-21</v>
      </c>
      <c r="B5392" s="45">
        <v>-1</v>
      </c>
      <c r="C5392" t="s">
        <v>77</v>
      </c>
      <c r="D5392" t="str">
        <f>_xlfn.XLOOKUP(Table2[[#This Row],[Patron Group]],$R$10:$R$24,$S$10:$S$24)</f>
        <v>Undergraduate</v>
      </c>
      <c r="E5392" s="1" t="d">
        <v>2023-03-21</v>
      </c>
      <c r="F5392" t="s">
        <v>2233</v>
      </c>
      <c r="G5392" t="s">
        <v>2288</v>
      </c>
      <c r="H5392" t="str">
        <f>_xlfn.XLOOKUP(Table2[[#This Row],[Unique BarCode]],$N$10:$N$37,$O$10:$O$37)</f>
        <v>Android Charger</v>
      </c>
      <c r="I5392" t="str">
        <f>_xlfn.XLOOKUP(Table2[[#This Row],[Unique BarCode]],$N$10:$N$37,$P$10:$P$37)</f>
        <v>Charger</v>
      </c>
      <c r="J5392" t="s">
        <v>49</v>
      </c>
      <c r="K5392" t="s">
        <v>2234</v>
      </c>
      <c r="L5392">
        <v>1</v>
      </c>
    </row>
    <row r="5393" spans="1:12" x14ac:dyDescent="0.2">
      <c r="A5393" s="1" t="d">
        <v>2023-03-21</v>
      </c>
      <c r="B5393" s="45">
        <v>-1</v>
      </c>
      <c r="C5393" t="s">
        <v>77</v>
      </c>
      <c r="D5393" t="str">
        <f>_xlfn.XLOOKUP(Table2[[#This Row],[Patron Group]],$R$10:$R$24,$S$10:$S$24)</f>
        <v>Undergraduate</v>
      </c>
      <c r="E5393" s="1" t="d">
        <v>2023-03-21</v>
      </c>
      <c r="F5393" t="s">
        <v>1346</v>
      </c>
      <c r="G5393" t="s">
        <v>2298</v>
      </c>
      <c r="H5393" t="str">
        <f>_xlfn.XLOOKUP(Table2[[#This Row],[Unique BarCode]],$N$10:$N$37,$O$10:$O$37)</f>
        <v>ANKER</v>
      </c>
      <c r="I5393" t="str">
        <f>_xlfn.XLOOKUP(Table2[[#This Row],[Unique BarCode]],$N$10:$N$37,$P$10:$P$37)</f>
        <v>Charger</v>
      </c>
      <c r="J5393" t="s">
        <v>8</v>
      </c>
      <c r="L5393">
        <v>1</v>
      </c>
    </row>
    <row r="5394" spans="1:12" x14ac:dyDescent="0.2">
      <c r="A5394" s="1" t="d">
        <v>2023-03-21</v>
      </c>
      <c r="B5394" s="45">
        <v>-1</v>
      </c>
      <c r="C5394" t="s">
        <v>77</v>
      </c>
      <c r="D5394" t="str">
        <f>_xlfn.XLOOKUP(Table2[[#This Row],[Patron Group]],$R$10:$R$24,$S$10:$S$24)</f>
        <v>Undergraduate</v>
      </c>
      <c r="E5394" s="1" t="d">
        <v>2023-03-21</v>
      </c>
      <c r="F5394" t="s">
        <v>940</v>
      </c>
      <c r="G5394" t="s">
        <v>2302</v>
      </c>
      <c r="H5394" t="str">
        <f>_xlfn.XLOOKUP(Table2[[#This Row],[Unique BarCode]],$N$10:$N$37,$O$10:$O$37)</f>
        <v>IPHONE</v>
      </c>
      <c r="I5394" t="str">
        <f>_xlfn.XLOOKUP(Table2[[#This Row],[Unique BarCode]],$N$10:$N$37,$P$10:$P$37)</f>
        <v>Charger</v>
      </c>
      <c r="J5394" t="s">
        <v>49</v>
      </c>
      <c r="K5394" t="s">
        <v>941</v>
      </c>
      <c r="L5394">
        <v>1</v>
      </c>
    </row>
    <row r="5395" spans="1:12" x14ac:dyDescent="0.2">
      <c r="A5395" s="1" t="d">
        <v>2023-03-21</v>
      </c>
      <c r="B5395" s="45">
        <v>-1</v>
      </c>
      <c r="C5395" t="s">
        <v>77</v>
      </c>
      <c r="D5395" t="str">
        <f>_xlfn.XLOOKUP(Table2[[#This Row],[Patron Group]],$R$10:$R$24,$S$10:$S$24)</f>
        <v>Undergraduate</v>
      </c>
      <c r="E5395" s="1" t="d">
        <v>2023-03-21</v>
      </c>
      <c r="F5395" t="s">
        <v>1404</v>
      </c>
      <c r="G5395" t="s">
        <v>2281</v>
      </c>
      <c r="H5395" t="str">
        <f>_xlfn.XLOOKUP(Table2[[#This Row],[Unique BarCode]],$N$10:$N$37,$O$10:$O$37)</f>
        <v>HDMIC</v>
      </c>
      <c r="I5395" t="str">
        <f>_xlfn.XLOOKUP(Table2[[#This Row],[Unique BarCode]],$N$10:$N$37,$P$10:$P$37)</f>
        <v>Cable</v>
      </c>
      <c r="J5395" t="s">
        <v>8</v>
      </c>
      <c r="K5395" t="s">
        <v>1405</v>
      </c>
      <c r="L5395">
        <v>1</v>
      </c>
    </row>
    <row r="5396" spans="1:12" x14ac:dyDescent="0.2">
      <c r="A5396" s="1" t="d">
        <v>2023-03-21</v>
      </c>
      <c r="B5396" s="45">
        <v>-1</v>
      </c>
      <c r="C5396" t="s">
        <v>77</v>
      </c>
      <c r="D5396" t="str">
        <f>_xlfn.XLOOKUP(Table2[[#This Row],[Patron Group]],$R$10:$R$24,$S$10:$S$24)</f>
        <v>Undergraduate</v>
      </c>
      <c r="E5396" s="1" t="d">
        <v>2023-03-21</v>
      </c>
      <c r="F5396" t="s">
        <v>215</v>
      </c>
      <c r="G5396" t="s">
        <v>2281</v>
      </c>
      <c r="H5396" t="str">
        <f>_xlfn.XLOOKUP(Table2[[#This Row],[Unique BarCode]],$N$10:$N$37,$O$10:$O$37)</f>
        <v>HDMIC</v>
      </c>
      <c r="I5396" t="str">
        <f>_xlfn.XLOOKUP(Table2[[#This Row],[Unique BarCode]],$N$10:$N$37,$P$10:$P$37)</f>
        <v>Cable</v>
      </c>
      <c r="J5396" t="s">
        <v>8</v>
      </c>
      <c r="K5396" t="s">
        <v>216</v>
      </c>
      <c r="L5396">
        <v>1</v>
      </c>
    </row>
    <row r="5397" spans="1:12" x14ac:dyDescent="0.2">
      <c r="A5397" s="1" t="d">
        <v>2023-03-21</v>
      </c>
      <c r="B5397" s="45">
        <v>-1</v>
      </c>
      <c r="C5397" t="s">
        <v>77</v>
      </c>
      <c r="D5397" t="str">
        <f>_xlfn.XLOOKUP(Table2[[#This Row],[Patron Group]],$R$10:$R$24,$S$10:$S$24)</f>
        <v>Undergraduate</v>
      </c>
      <c r="E5397" s="1" t="d">
        <v>2023-03-21</v>
      </c>
      <c r="F5397" t="s">
        <v>1684</v>
      </c>
      <c r="G5397" t="s">
        <v>2266</v>
      </c>
      <c r="H5397" t="str">
        <f>_xlfn.XLOOKUP(Table2[[#This Row],[Unique BarCode]],$N$10:$N$37,$O$10:$O$37)</f>
        <v>Headphones</v>
      </c>
      <c r="I5397" t="str">
        <f>_xlfn.XLOOKUP(Table2[[#This Row],[Unique BarCode]],$N$10:$N$37,$P$10:$P$37)</f>
        <v>Accessory</v>
      </c>
      <c r="J5397" t="s">
        <v>8</v>
      </c>
      <c r="K5397" t="s">
        <v>1685</v>
      </c>
      <c r="L5397">
        <v>1</v>
      </c>
    </row>
    <row r="5398" spans="1:12" x14ac:dyDescent="0.2">
      <c r="A5398" s="1" t="d">
        <v>2023-03-21</v>
      </c>
      <c r="B5398" s="45">
        <v>-1</v>
      </c>
      <c r="C5398" t="s">
        <v>77</v>
      </c>
      <c r="D5398" t="str">
        <f>_xlfn.XLOOKUP(Table2[[#This Row],[Patron Group]],$R$10:$R$24,$S$10:$S$24)</f>
        <v>Undergraduate</v>
      </c>
      <c r="E5398" s="1" t="d">
        <v>2023-03-21</v>
      </c>
      <c r="F5398" t="s">
        <v>1367</v>
      </c>
      <c r="G5398" t="s">
        <v>2282</v>
      </c>
      <c r="H5398" t="str">
        <f>_xlfn.XLOOKUP(Table2[[#This Row],[Unique BarCode]],$N$10:$N$37,$O$10:$O$37)</f>
        <v>HPUSBC</v>
      </c>
      <c r="I5398" t="str">
        <f>_xlfn.XLOOKUP(Table2[[#This Row],[Unique BarCode]],$N$10:$N$37,$P$10:$P$37)</f>
        <v>Charger</v>
      </c>
      <c r="J5398" t="s">
        <v>49</v>
      </c>
      <c r="L5398">
        <v>1</v>
      </c>
    </row>
    <row r="5399" spans="1:12" x14ac:dyDescent="0.2">
      <c r="A5399" s="1" t="d">
        <v>2023-03-21</v>
      </c>
      <c r="B5399" s="45">
        <v>-1</v>
      </c>
      <c r="C5399" t="s">
        <v>77</v>
      </c>
      <c r="D5399" t="str">
        <f>_xlfn.XLOOKUP(Table2[[#This Row],[Patron Group]],$R$10:$R$24,$S$10:$S$24)</f>
        <v>Undergraduate</v>
      </c>
      <c r="E5399" s="1" t="d">
        <v>2023-03-21</v>
      </c>
      <c r="F5399" t="s">
        <v>1177</v>
      </c>
      <c r="G5399" t="s">
        <v>2265</v>
      </c>
      <c r="H5399" t="str">
        <f>_xlfn.XLOOKUP(Table2[[#This Row],[Unique BarCode]],$N$10:$N$37,$O$10:$O$37)</f>
        <v>IPHONE</v>
      </c>
      <c r="I5399" t="str">
        <f>_xlfn.XLOOKUP(Table2[[#This Row],[Unique BarCode]],$N$10:$N$37,$P$10:$P$37)</f>
        <v>Charger</v>
      </c>
      <c r="J5399" t="s">
        <v>68</v>
      </c>
      <c r="K5399" t="s">
        <v>1178</v>
      </c>
      <c r="L5399">
        <v>1</v>
      </c>
    </row>
    <row r="5400" spans="1:12" x14ac:dyDescent="0.2">
      <c r="A5400" s="1" t="d">
        <v>2023-03-21</v>
      </c>
      <c r="B5400" s="45">
        <v>-1</v>
      </c>
      <c r="C5400" t="s">
        <v>77</v>
      </c>
      <c r="D5400" t="str">
        <f>_xlfn.XLOOKUP(Table2[[#This Row],[Patron Group]],$R$10:$R$24,$S$10:$S$24)</f>
        <v>Undergraduate</v>
      </c>
      <c r="E5400" s="1" t="d">
        <v>2023-03-21</v>
      </c>
      <c r="F5400" t="s">
        <v>218</v>
      </c>
      <c r="G5400" t="s">
        <v>2265</v>
      </c>
      <c r="H5400" t="str">
        <f>_xlfn.XLOOKUP(Table2[[#This Row],[Unique BarCode]],$N$10:$N$37,$O$10:$O$37)</f>
        <v>IPHONE</v>
      </c>
      <c r="I5400" t="str">
        <f>_xlfn.XLOOKUP(Table2[[#This Row],[Unique BarCode]],$N$10:$N$37,$P$10:$P$37)</f>
        <v>Charger</v>
      </c>
      <c r="J5400" t="s">
        <v>49</v>
      </c>
      <c r="K5400" t="s">
        <v>219</v>
      </c>
      <c r="L5400">
        <v>1</v>
      </c>
    </row>
    <row r="5401" spans="1:12" x14ac:dyDescent="0.2">
      <c r="A5401" s="1" t="d">
        <v>2023-03-21</v>
      </c>
      <c r="B5401" s="45">
        <v>-1</v>
      </c>
      <c r="C5401" t="s">
        <v>77</v>
      </c>
      <c r="D5401" t="str">
        <f>_xlfn.XLOOKUP(Table2[[#This Row],[Patron Group]],$R$10:$R$24,$S$10:$S$24)</f>
        <v>Undergraduate</v>
      </c>
      <c r="E5401" s="1" t="d">
        <v>2023-03-21</v>
      </c>
      <c r="F5401" t="s">
        <v>1100</v>
      </c>
      <c r="G5401" t="s">
        <v>2265</v>
      </c>
      <c r="H5401" t="str">
        <f>_xlfn.XLOOKUP(Table2[[#This Row],[Unique BarCode]],$N$10:$N$37,$O$10:$O$37)</f>
        <v>IPHONE</v>
      </c>
      <c r="I5401" t="str">
        <f>_xlfn.XLOOKUP(Table2[[#This Row],[Unique BarCode]],$N$10:$N$37,$P$10:$P$37)</f>
        <v>Charger</v>
      </c>
      <c r="J5401" t="s">
        <v>8</v>
      </c>
      <c r="K5401" t="s">
        <v>1101</v>
      </c>
      <c r="L5401">
        <v>1</v>
      </c>
    </row>
    <row r="5402" spans="1:12" x14ac:dyDescent="0.2">
      <c r="A5402" s="1" t="d">
        <v>2023-03-21</v>
      </c>
      <c r="B5402" s="45">
        <v>-1</v>
      </c>
      <c r="C5402" t="s">
        <v>77</v>
      </c>
      <c r="D5402" t="str">
        <f>_xlfn.XLOOKUP(Table2[[#This Row],[Patron Group]],$R$10:$R$24,$S$10:$S$24)</f>
        <v>Undergraduate</v>
      </c>
      <c r="E5402" s="1" t="d">
        <v>2023-03-21</v>
      </c>
      <c r="F5402" t="s">
        <v>837</v>
      </c>
      <c r="G5402" t="s">
        <v>2265</v>
      </c>
      <c r="H5402" t="str">
        <f>_xlfn.XLOOKUP(Table2[[#This Row],[Unique BarCode]],$N$10:$N$37,$O$10:$O$37)</f>
        <v>IPHONE</v>
      </c>
      <c r="I5402" t="str">
        <f>_xlfn.XLOOKUP(Table2[[#This Row],[Unique BarCode]],$N$10:$N$37,$P$10:$P$37)</f>
        <v>Charger</v>
      </c>
      <c r="J5402" t="s">
        <v>8</v>
      </c>
      <c r="K5402" t="s">
        <v>838</v>
      </c>
      <c r="L5402">
        <v>1</v>
      </c>
    </row>
    <row r="5403" spans="1:12" x14ac:dyDescent="0.2">
      <c r="A5403" s="1" t="d">
        <v>2023-03-21</v>
      </c>
      <c r="B5403" s="45">
        <v>-1</v>
      </c>
      <c r="C5403" t="s">
        <v>77</v>
      </c>
      <c r="D5403" t="str">
        <f>_xlfn.XLOOKUP(Table2[[#This Row],[Patron Group]],$R$10:$R$24,$S$10:$S$24)</f>
        <v>Undergraduate</v>
      </c>
      <c r="E5403" s="1" t="d">
        <v>2023-03-21</v>
      </c>
      <c r="F5403" t="s">
        <v>84</v>
      </c>
      <c r="G5403" t="s">
        <v>2265</v>
      </c>
      <c r="H5403" t="str">
        <f>_xlfn.XLOOKUP(Table2[[#This Row],[Unique BarCode]],$N$10:$N$37,$O$10:$O$37)</f>
        <v>IPHONE</v>
      </c>
      <c r="I5403" t="str">
        <f>_xlfn.XLOOKUP(Table2[[#This Row],[Unique BarCode]],$N$10:$N$37,$P$10:$P$37)</f>
        <v>Charger</v>
      </c>
      <c r="J5403" t="s">
        <v>8</v>
      </c>
      <c r="K5403" t="s">
        <v>85</v>
      </c>
      <c r="L5403">
        <v>1</v>
      </c>
    </row>
    <row r="5404" spans="1:12" x14ac:dyDescent="0.2">
      <c r="A5404" s="1" t="d">
        <v>2023-03-21</v>
      </c>
      <c r="B5404" s="45">
        <v>-1</v>
      </c>
      <c r="C5404" t="s">
        <v>77</v>
      </c>
      <c r="D5404" t="str">
        <f>_xlfn.XLOOKUP(Table2[[#This Row],[Patron Group]],$R$10:$R$24,$S$10:$S$24)</f>
        <v>Undergraduate</v>
      </c>
      <c r="E5404" s="1" t="d">
        <v>2023-03-21</v>
      </c>
      <c r="F5404" t="s">
        <v>1369</v>
      </c>
      <c r="G5404" t="s">
        <v>2265</v>
      </c>
      <c r="H5404" t="str">
        <f>_xlfn.XLOOKUP(Table2[[#This Row],[Unique BarCode]],$N$10:$N$37,$O$10:$O$37)</f>
        <v>IPHONE</v>
      </c>
      <c r="I5404" t="str">
        <f>_xlfn.XLOOKUP(Table2[[#This Row],[Unique BarCode]],$N$10:$N$37,$P$10:$P$37)</f>
        <v>Charger</v>
      </c>
      <c r="J5404" t="s">
        <v>8</v>
      </c>
      <c r="K5404" t="s">
        <v>1370</v>
      </c>
      <c r="L5404">
        <v>1</v>
      </c>
    </row>
    <row r="5405" spans="1:12" x14ac:dyDescent="0.2">
      <c r="A5405" s="1" t="d">
        <v>2023-03-21</v>
      </c>
      <c r="B5405" s="45">
        <v>-1</v>
      </c>
      <c r="C5405" t="s">
        <v>77</v>
      </c>
      <c r="D5405" t="str">
        <f>_xlfn.XLOOKUP(Table2[[#This Row],[Patron Group]],$R$10:$R$24,$S$10:$S$24)</f>
        <v>Undergraduate</v>
      </c>
      <c r="E5405" s="1" t="d">
        <v>2023-03-21</v>
      </c>
      <c r="F5405" t="s">
        <v>839</v>
      </c>
      <c r="G5405" t="s">
        <v>2265</v>
      </c>
      <c r="H5405" t="str">
        <f>_xlfn.XLOOKUP(Table2[[#This Row],[Unique BarCode]],$N$10:$N$37,$O$10:$O$37)</f>
        <v>IPHONE</v>
      </c>
      <c r="I5405" t="str">
        <f>_xlfn.XLOOKUP(Table2[[#This Row],[Unique BarCode]],$N$10:$N$37,$P$10:$P$37)</f>
        <v>Charger</v>
      </c>
      <c r="J5405" t="s">
        <v>8</v>
      </c>
      <c r="K5405" t="s">
        <v>840</v>
      </c>
      <c r="L5405">
        <v>1</v>
      </c>
    </row>
    <row r="5406" spans="1:12" x14ac:dyDescent="0.2">
      <c r="A5406" s="1" t="d">
        <v>2023-03-21</v>
      </c>
      <c r="B5406" s="45">
        <v>-1</v>
      </c>
      <c r="C5406" t="s">
        <v>77</v>
      </c>
      <c r="D5406" t="str">
        <f>_xlfn.XLOOKUP(Table2[[#This Row],[Patron Group]],$R$10:$R$24,$S$10:$S$24)</f>
        <v>Undergraduate</v>
      </c>
      <c r="E5406" s="1" t="d">
        <v>2023-03-21</v>
      </c>
      <c r="F5406" t="s">
        <v>1188</v>
      </c>
      <c r="G5406" t="s">
        <v>2265</v>
      </c>
      <c r="H5406" t="str">
        <f>_xlfn.XLOOKUP(Table2[[#This Row],[Unique BarCode]],$N$10:$N$37,$O$10:$O$37)</f>
        <v>IPHONE</v>
      </c>
      <c r="I5406" t="str">
        <f>_xlfn.XLOOKUP(Table2[[#This Row],[Unique BarCode]],$N$10:$N$37,$P$10:$P$37)</f>
        <v>Charger</v>
      </c>
      <c r="J5406" t="s">
        <v>128</v>
      </c>
      <c r="L5406">
        <v>1</v>
      </c>
    </row>
    <row r="5407" spans="1:12" x14ac:dyDescent="0.2">
      <c r="A5407" s="1" t="d">
        <v>2023-03-21</v>
      </c>
      <c r="B5407" s="45">
        <v>-1</v>
      </c>
      <c r="C5407" t="s">
        <v>77</v>
      </c>
      <c r="D5407" t="str">
        <f>_xlfn.XLOOKUP(Table2[[#This Row],[Patron Group]],$R$10:$R$24,$S$10:$S$24)</f>
        <v>Undergraduate</v>
      </c>
      <c r="E5407" s="1" t="d">
        <v>2023-03-21</v>
      </c>
      <c r="F5407" t="s">
        <v>266</v>
      </c>
      <c r="G5407" t="s">
        <v>2265</v>
      </c>
      <c r="H5407" t="str">
        <f>_xlfn.XLOOKUP(Table2[[#This Row],[Unique BarCode]],$N$10:$N$37,$O$10:$O$37)</f>
        <v>IPHONE</v>
      </c>
      <c r="I5407" t="str">
        <f>_xlfn.XLOOKUP(Table2[[#This Row],[Unique BarCode]],$N$10:$N$37,$P$10:$P$37)</f>
        <v>Charger</v>
      </c>
      <c r="J5407" t="s">
        <v>8</v>
      </c>
      <c r="L5407">
        <v>1</v>
      </c>
    </row>
    <row r="5408" spans="1:12" x14ac:dyDescent="0.2">
      <c r="A5408" s="1" t="d">
        <v>2023-03-21</v>
      </c>
      <c r="B5408" s="45">
        <v>-1</v>
      </c>
      <c r="C5408" t="s">
        <v>77</v>
      </c>
      <c r="D5408" t="str">
        <f>_xlfn.XLOOKUP(Table2[[#This Row],[Patron Group]],$R$10:$R$24,$S$10:$S$24)</f>
        <v>Undergraduate</v>
      </c>
      <c r="E5408" s="1" t="d">
        <v>2023-03-21</v>
      </c>
      <c r="F5408" t="s">
        <v>88</v>
      </c>
      <c r="G5408" t="s">
        <v>2265</v>
      </c>
      <c r="H5408" t="str">
        <f>_xlfn.XLOOKUP(Table2[[#This Row],[Unique BarCode]],$N$10:$N$37,$O$10:$O$37)</f>
        <v>IPHONE</v>
      </c>
      <c r="I5408" t="str">
        <f>_xlfn.XLOOKUP(Table2[[#This Row],[Unique BarCode]],$N$10:$N$37,$P$10:$P$37)</f>
        <v>Charger</v>
      </c>
      <c r="J5408" t="s">
        <v>8</v>
      </c>
      <c r="L5408">
        <v>1</v>
      </c>
    </row>
    <row r="5409" spans="1:12" x14ac:dyDescent="0.2">
      <c r="A5409" s="1" t="d">
        <v>2023-03-21</v>
      </c>
      <c r="B5409" s="45">
        <v>-1</v>
      </c>
      <c r="C5409" t="s">
        <v>77</v>
      </c>
      <c r="D5409" t="str">
        <f>_xlfn.XLOOKUP(Table2[[#This Row],[Patron Group]],$R$10:$R$24,$S$10:$S$24)</f>
        <v>Undergraduate</v>
      </c>
      <c r="E5409" s="1" t="d">
        <v>2023-03-21</v>
      </c>
      <c r="F5409" t="s">
        <v>1714</v>
      </c>
      <c r="G5409" t="s">
        <v>2296</v>
      </c>
      <c r="H5409" t="str">
        <f>_xlfn.XLOOKUP(Table2[[#This Row],[Unique BarCode]],$N$10:$N$37,$O$10:$O$37)</f>
        <v>MACUSBC</v>
      </c>
      <c r="I5409" t="str">
        <f>_xlfn.XLOOKUP(Table2[[#This Row],[Unique BarCode]],$N$10:$N$37,$P$10:$P$37)</f>
        <v>Charger</v>
      </c>
      <c r="J5409" t="s">
        <v>8</v>
      </c>
      <c r="K5409" t="s">
        <v>578</v>
      </c>
      <c r="L5409">
        <v>1</v>
      </c>
    </row>
    <row r="5410" spans="1:12" x14ac:dyDescent="0.2">
      <c r="A5410" s="1" t="d">
        <v>2023-03-21</v>
      </c>
      <c r="B5410" s="45">
        <v>-1</v>
      </c>
      <c r="C5410" t="s">
        <v>77</v>
      </c>
      <c r="D5410" t="str">
        <f>_xlfn.XLOOKUP(Table2[[#This Row],[Patron Group]],$R$10:$R$24,$S$10:$S$24)</f>
        <v>Undergraduate</v>
      </c>
      <c r="E5410" s="1" t="d">
        <v>2023-03-21</v>
      </c>
      <c r="F5410" t="s">
        <v>1631</v>
      </c>
      <c r="G5410" t="s">
        <v>2296</v>
      </c>
      <c r="H5410" t="str">
        <f>_xlfn.XLOOKUP(Table2[[#This Row],[Unique BarCode]],$N$10:$N$37,$O$10:$O$37)</f>
        <v>MACUSBC</v>
      </c>
      <c r="I5410" t="str">
        <f>_xlfn.XLOOKUP(Table2[[#This Row],[Unique BarCode]],$N$10:$N$37,$P$10:$P$37)</f>
        <v>Charger</v>
      </c>
      <c r="J5410" t="s">
        <v>8</v>
      </c>
      <c r="K5410" t="s">
        <v>277</v>
      </c>
      <c r="L5410">
        <v>1</v>
      </c>
    </row>
    <row r="5411" spans="1:12" x14ac:dyDescent="0.2">
      <c r="A5411" s="1" t="d">
        <v>2023-03-21</v>
      </c>
      <c r="B5411" s="45">
        <v>-1</v>
      </c>
      <c r="C5411" t="s">
        <v>77</v>
      </c>
      <c r="D5411" t="str">
        <f>_xlfn.XLOOKUP(Table2[[#This Row],[Patron Group]],$R$10:$R$24,$S$10:$S$24)</f>
        <v>Undergraduate</v>
      </c>
      <c r="E5411" s="1" t="d">
        <v>2023-03-21</v>
      </c>
      <c r="F5411" t="s">
        <v>1652</v>
      </c>
      <c r="G5411" t="s">
        <v>2296</v>
      </c>
      <c r="H5411" t="str">
        <f>_xlfn.XLOOKUP(Table2[[#This Row],[Unique BarCode]],$N$10:$N$37,$O$10:$O$37)</f>
        <v>MACUSBC</v>
      </c>
      <c r="I5411" t="str">
        <f>_xlfn.XLOOKUP(Table2[[#This Row],[Unique BarCode]],$N$10:$N$37,$P$10:$P$37)</f>
        <v>Charger</v>
      </c>
      <c r="J5411" t="s">
        <v>8</v>
      </c>
      <c r="K5411" t="s">
        <v>40</v>
      </c>
      <c r="L5411">
        <v>1</v>
      </c>
    </row>
    <row r="5412" spans="1:12" x14ac:dyDescent="0.2">
      <c r="A5412" s="1" t="d">
        <v>2023-03-21</v>
      </c>
      <c r="B5412" s="45">
        <v>-1</v>
      </c>
      <c r="C5412" t="s">
        <v>77</v>
      </c>
      <c r="D5412" t="str">
        <f>_xlfn.XLOOKUP(Table2[[#This Row],[Patron Group]],$R$10:$R$24,$S$10:$S$24)</f>
        <v>Undergraduate</v>
      </c>
      <c r="E5412" s="1" t="d">
        <v>2023-03-21</v>
      </c>
      <c r="F5412" t="s">
        <v>829</v>
      </c>
      <c r="G5412" t="s">
        <v>2271</v>
      </c>
      <c r="H5412" t="str">
        <f>_xlfn.XLOOKUP(Table2[[#This Row],[Unique BarCode]],$N$10:$N$37,$O$10:$O$37)</f>
        <v>OMNI</v>
      </c>
      <c r="I5412" t="str">
        <f>_xlfn.XLOOKUP(Table2[[#This Row],[Unique BarCode]],$N$10:$N$37,$P$10:$P$37)</f>
        <v>Charger</v>
      </c>
      <c r="J5412" t="s">
        <v>68</v>
      </c>
      <c r="K5412" t="s">
        <v>830</v>
      </c>
      <c r="L5412">
        <v>1</v>
      </c>
    </row>
    <row r="5413" spans="1:12" x14ac:dyDescent="0.2">
      <c r="A5413" s="1" t="d">
        <v>2023-03-21</v>
      </c>
      <c r="B5413" s="45">
        <v>-1</v>
      </c>
      <c r="C5413" t="s">
        <v>77</v>
      </c>
      <c r="D5413" t="str">
        <f>_xlfn.XLOOKUP(Table2[[#This Row],[Patron Group]],$R$10:$R$24,$S$10:$S$24)</f>
        <v>Undergraduate</v>
      </c>
      <c r="E5413" s="1" t="d">
        <v>2023-03-21</v>
      </c>
      <c r="F5413" t="s">
        <v>1741</v>
      </c>
      <c r="G5413" t="s">
        <v>2271</v>
      </c>
      <c r="H5413" t="str">
        <f>_xlfn.XLOOKUP(Table2[[#This Row],[Unique BarCode]],$N$10:$N$37,$O$10:$O$37)</f>
        <v>OMNI</v>
      </c>
      <c r="I5413" t="str">
        <f>_xlfn.XLOOKUP(Table2[[#This Row],[Unique BarCode]],$N$10:$N$37,$P$10:$P$37)</f>
        <v>Charger</v>
      </c>
      <c r="J5413" t="s">
        <v>8</v>
      </c>
      <c r="K5413" t="s">
        <v>1742</v>
      </c>
      <c r="L5413">
        <v>1</v>
      </c>
    </row>
    <row r="5414" spans="1:12" x14ac:dyDescent="0.2">
      <c r="A5414" s="1" t="d">
        <v>2023-03-21</v>
      </c>
      <c r="B5414" s="45">
        <v>-1</v>
      </c>
      <c r="C5414" t="s">
        <v>77</v>
      </c>
      <c r="D5414" t="str">
        <f>_xlfn.XLOOKUP(Table2[[#This Row],[Patron Group]],$R$10:$R$24,$S$10:$S$24)</f>
        <v>Undergraduate</v>
      </c>
      <c r="E5414" s="1" t="d">
        <v>2023-03-21</v>
      </c>
      <c r="F5414" t="s">
        <v>2160</v>
      </c>
      <c r="G5414" t="s">
        <v>2271</v>
      </c>
      <c r="H5414" t="str">
        <f>_xlfn.XLOOKUP(Table2[[#This Row],[Unique BarCode]],$N$10:$N$37,$O$10:$O$37)</f>
        <v>OMNI</v>
      </c>
      <c r="I5414" t="str">
        <f>_xlfn.XLOOKUP(Table2[[#This Row],[Unique BarCode]],$N$10:$N$37,$P$10:$P$37)</f>
        <v>Charger</v>
      </c>
      <c r="J5414" t="s">
        <v>8</v>
      </c>
      <c r="L5414">
        <v>1</v>
      </c>
    </row>
    <row r="5415" spans="1:12" x14ac:dyDescent="0.2">
      <c r="A5415" s="1" t="d">
        <v>2023-03-21</v>
      </c>
      <c r="B5415" s="45">
        <v>-1</v>
      </c>
      <c r="C5415" t="s">
        <v>77</v>
      </c>
      <c r="D5415" t="str">
        <f>_xlfn.XLOOKUP(Table2[[#This Row],[Patron Group]],$R$10:$R$24,$S$10:$S$24)</f>
        <v>Undergraduate</v>
      </c>
      <c r="E5415" s="1" t="d">
        <v>2023-03-21</v>
      </c>
      <c r="F5415" t="s">
        <v>714</v>
      </c>
      <c r="G5415" t="s">
        <v>2285</v>
      </c>
      <c r="H5415" t="str">
        <f>_xlfn.XLOOKUP(Table2[[#This Row],[Unique BarCode]],$N$10:$N$37,$O$10:$O$37)</f>
        <v>UHDMI</v>
      </c>
      <c r="I5415" t="str">
        <f>_xlfn.XLOOKUP(Table2[[#This Row],[Unique BarCode]],$N$10:$N$37,$P$10:$P$37)</f>
        <v>Cable</v>
      </c>
      <c r="J5415" t="s">
        <v>8</v>
      </c>
      <c r="L5415">
        <v>1</v>
      </c>
    </row>
    <row r="5416" spans="1:12" x14ac:dyDescent="0.2">
      <c r="A5416" s="1" t="d">
        <v>2023-03-21</v>
      </c>
      <c r="B5416" s="45">
        <v>-1</v>
      </c>
      <c r="C5416" t="s">
        <v>77</v>
      </c>
      <c r="D5416" t="str">
        <f>_xlfn.XLOOKUP(Table2[[#This Row],[Patron Group]],$R$10:$R$24,$S$10:$S$24)</f>
        <v>Undergraduate</v>
      </c>
      <c r="E5416" s="1" t="d">
        <v>2023-03-21</v>
      </c>
      <c r="F5416" t="s">
        <v>1184</v>
      </c>
      <c r="G5416" t="s">
        <v>2272</v>
      </c>
      <c r="H5416" t="str">
        <f>_xlfn.XLOOKUP(Table2[[#This Row],[Unique BarCode]],$N$10:$N$37,$O$10:$O$37)</f>
        <v>WALLADPT</v>
      </c>
      <c r="I5416" t="str">
        <f>_xlfn.XLOOKUP(Table2[[#This Row],[Unique BarCode]],$N$10:$N$37,$P$10:$P$37)</f>
        <v>Charger</v>
      </c>
      <c r="J5416" t="s">
        <v>49</v>
      </c>
      <c r="K5416" t="s">
        <v>1185</v>
      </c>
      <c r="L5416">
        <v>1</v>
      </c>
    </row>
    <row r="5417" spans="1:12" x14ac:dyDescent="0.2">
      <c r="A5417" s="1" t="d">
        <v>2023-03-21</v>
      </c>
      <c r="B5417" s="45">
        <v>-1</v>
      </c>
      <c r="C5417" t="s">
        <v>77</v>
      </c>
      <c r="D5417" t="str">
        <f>_xlfn.XLOOKUP(Table2[[#This Row],[Patron Group]],$R$10:$R$24,$S$10:$S$24)</f>
        <v>Undergraduate</v>
      </c>
      <c r="E5417" s="1" t="d">
        <v>2023-03-21</v>
      </c>
      <c r="F5417" t="s">
        <v>1263</v>
      </c>
      <c r="G5417" t="s">
        <v>2272</v>
      </c>
      <c r="H5417" t="str">
        <f>_xlfn.XLOOKUP(Table2[[#This Row],[Unique BarCode]],$N$10:$N$37,$O$10:$O$37)</f>
        <v>WALLADPT</v>
      </c>
      <c r="I5417" t="str">
        <f>_xlfn.XLOOKUP(Table2[[#This Row],[Unique BarCode]],$N$10:$N$37,$P$10:$P$37)</f>
        <v>Charger</v>
      </c>
      <c r="J5417" t="s">
        <v>49</v>
      </c>
      <c r="K5417" t="s">
        <v>1264</v>
      </c>
      <c r="L5417">
        <v>1</v>
      </c>
    </row>
    <row r="5418" spans="1:12" x14ac:dyDescent="0.2">
      <c r="A5418" s="1" t="d">
        <v>2023-03-21</v>
      </c>
      <c r="B5418" s="45">
        <v>-1</v>
      </c>
      <c r="C5418" t="s">
        <v>77</v>
      </c>
      <c r="D5418" t="str">
        <f>_xlfn.XLOOKUP(Table2[[#This Row],[Patron Group]],$R$10:$R$24,$S$10:$S$24)</f>
        <v>Undergraduate</v>
      </c>
      <c r="E5418" s="1" t="d">
        <v>2023-03-21</v>
      </c>
      <c r="F5418" t="s">
        <v>855</v>
      </c>
      <c r="G5418" t="s">
        <v>2272</v>
      </c>
      <c r="H5418" t="str">
        <f>_xlfn.XLOOKUP(Table2[[#This Row],[Unique BarCode]],$N$10:$N$37,$O$10:$O$37)</f>
        <v>WALLADPT</v>
      </c>
      <c r="I5418" t="str">
        <f>_xlfn.XLOOKUP(Table2[[#This Row],[Unique BarCode]],$N$10:$N$37,$P$10:$P$37)</f>
        <v>Charger</v>
      </c>
      <c r="J5418" t="s">
        <v>8</v>
      </c>
      <c r="L5418">
        <v>1</v>
      </c>
    </row>
    <row r="5419" spans="1:12" x14ac:dyDescent="0.2">
      <c r="A5419" s="1" t="d">
        <v>2023-03-21</v>
      </c>
      <c r="B5419" s="45">
        <v>-1</v>
      </c>
      <c r="C5419" t="s">
        <v>77</v>
      </c>
      <c r="D5419" t="str">
        <f>_xlfn.XLOOKUP(Table2[[#This Row],[Patron Group]],$R$10:$R$24,$S$10:$S$24)</f>
        <v>Undergraduate</v>
      </c>
      <c r="E5419" s="1" t="d">
        <v>2023-03-21</v>
      </c>
      <c r="F5419" t="s">
        <v>1587</v>
      </c>
      <c r="G5419" t="s">
        <v>2272</v>
      </c>
      <c r="H5419" t="str">
        <f>_xlfn.XLOOKUP(Table2[[#This Row],[Unique BarCode]],$N$10:$N$37,$O$10:$O$37)</f>
        <v>WALLADPT</v>
      </c>
      <c r="I5419" t="str">
        <f>_xlfn.XLOOKUP(Table2[[#This Row],[Unique BarCode]],$N$10:$N$37,$P$10:$P$37)</f>
        <v>Charger</v>
      </c>
      <c r="J5419" t="s">
        <v>8</v>
      </c>
      <c r="L5419">
        <v>1</v>
      </c>
    </row>
    <row r="5420" spans="1:12" x14ac:dyDescent="0.2">
      <c r="A5420" s="1" t="d">
        <v>2023-03-21</v>
      </c>
      <c r="B5420" s="45">
        <v>-1</v>
      </c>
      <c r="C5420" t="s">
        <v>77</v>
      </c>
      <c r="D5420" t="str">
        <f>_xlfn.XLOOKUP(Table2[[#This Row],[Patron Group]],$R$10:$R$24,$S$10:$S$24)</f>
        <v>Undergraduate</v>
      </c>
      <c r="E5420" s="1" t="d">
        <v>2023-03-21</v>
      </c>
      <c r="F5420" t="s">
        <v>483</v>
      </c>
      <c r="G5420" t="s">
        <v>2272</v>
      </c>
      <c r="H5420" t="str">
        <f>_xlfn.XLOOKUP(Table2[[#This Row],[Unique BarCode]],$N$10:$N$37,$O$10:$O$37)</f>
        <v>WALLADPT</v>
      </c>
      <c r="I5420" t="str">
        <f>_xlfn.XLOOKUP(Table2[[#This Row],[Unique BarCode]],$N$10:$N$37,$P$10:$P$37)</f>
        <v>Charger</v>
      </c>
      <c r="J5420" t="s">
        <v>8</v>
      </c>
      <c r="L5420">
        <v>1</v>
      </c>
    </row>
    <row r="5421" spans="1:12" x14ac:dyDescent="0.2">
      <c r="A5421" s="1" t="d">
        <v>2023-03-21</v>
      </c>
      <c r="B5421" s="45">
        <v>-1</v>
      </c>
      <c r="C5421" t="s">
        <v>77</v>
      </c>
      <c r="D5421" t="str">
        <f>_xlfn.XLOOKUP(Table2[[#This Row],[Patron Group]],$R$10:$R$24,$S$10:$S$24)</f>
        <v>Undergraduate</v>
      </c>
      <c r="E5421" s="1" t="d">
        <v>2023-03-21</v>
      </c>
      <c r="F5421" t="s">
        <v>47</v>
      </c>
      <c r="G5421" t="s">
        <v>2272</v>
      </c>
      <c r="H5421" t="str">
        <f>_xlfn.XLOOKUP(Table2[[#This Row],[Unique BarCode]],$N$10:$N$37,$O$10:$O$37)</f>
        <v>WALLADPT</v>
      </c>
      <c r="I5421" t="str">
        <f>_xlfn.XLOOKUP(Table2[[#This Row],[Unique BarCode]],$N$10:$N$37,$P$10:$P$37)</f>
        <v>Charger</v>
      </c>
      <c r="J5421" t="s">
        <v>8</v>
      </c>
      <c r="L5421">
        <v>1</v>
      </c>
    </row>
    <row r="5422" spans="1:12" x14ac:dyDescent="0.2">
      <c r="A5422" s="1" t="d">
        <v>2023-03-21</v>
      </c>
      <c r="B5422" s="45">
        <v>-1</v>
      </c>
      <c r="C5422" t="s">
        <v>77</v>
      </c>
      <c r="D5422" t="str">
        <f>_xlfn.XLOOKUP(Table2[[#This Row],[Patron Group]],$R$10:$R$24,$S$10:$S$24)</f>
        <v>Undergraduate</v>
      </c>
      <c r="E5422" s="1" t="d">
        <v>2023-03-24</v>
      </c>
      <c r="F5422" t="s">
        <v>1626</v>
      </c>
      <c r="G5422" t="s">
        <v>2276</v>
      </c>
      <c r="H5422" t="str">
        <f>_xlfn.XLOOKUP(Table2[[#This Row],[Unique BarCode]],$N$10:$N$37,$O$10:$O$37)</f>
        <v>CALC</v>
      </c>
      <c r="I5422" t="str">
        <f>_xlfn.XLOOKUP(Table2[[#This Row],[Unique BarCode]],$N$10:$N$37,$P$10:$P$37)</f>
        <v>Accessory</v>
      </c>
      <c r="J5422" t="s">
        <v>8</v>
      </c>
      <c r="K5422" t="s">
        <v>1627</v>
      </c>
      <c r="L5422">
        <v>1</v>
      </c>
    </row>
    <row r="5423" spans="1:12" x14ac:dyDescent="0.2">
      <c r="A5423" s="1" t="d">
        <v>2023-03-21</v>
      </c>
      <c r="B5423" s="45">
        <v>-1</v>
      </c>
      <c r="C5423" t="s">
        <v>77</v>
      </c>
      <c r="D5423" t="str">
        <f>_xlfn.XLOOKUP(Table2[[#This Row],[Patron Group]],$R$10:$R$24,$S$10:$S$24)</f>
        <v>Undergraduate</v>
      </c>
      <c r="E5423" s="1" t="d">
        <v>2023-03-24</v>
      </c>
      <c r="F5423" t="s">
        <v>1402</v>
      </c>
      <c r="G5423" t="s">
        <v>2276</v>
      </c>
      <c r="H5423" t="str">
        <f>_xlfn.XLOOKUP(Table2[[#This Row],[Unique BarCode]],$N$10:$N$37,$O$10:$O$37)</f>
        <v>CALC</v>
      </c>
      <c r="I5423" t="str">
        <f>_xlfn.XLOOKUP(Table2[[#This Row],[Unique BarCode]],$N$10:$N$37,$P$10:$P$37)</f>
        <v>Accessory</v>
      </c>
      <c r="J5423" t="s">
        <v>8</v>
      </c>
      <c r="L5423">
        <v>1</v>
      </c>
    </row>
    <row r="5424" spans="1:12" x14ac:dyDescent="0.2">
      <c r="A5424" s="1" t="d">
        <v>2023-03-21</v>
      </c>
      <c r="B5424" s="45">
        <v>-1</v>
      </c>
      <c r="C5424" t="s">
        <v>77</v>
      </c>
      <c r="D5424" t="str">
        <f>_xlfn.XLOOKUP(Table2[[#This Row],[Patron Group]],$R$10:$R$24,$S$10:$S$24)</f>
        <v>Undergraduate</v>
      </c>
      <c r="E5424" s="1" t="d">
        <v>2023-03-24</v>
      </c>
      <c r="F5424" t="s">
        <v>1505</v>
      </c>
      <c r="G5424" t="s">
        <v>2276</v>
      </c>
      <c r="H5424" t="str">
        <f>_xlfn.XLOOKUP(Table2[[#This Row],[Unique BarCode]],$N$10:$N$37,$O$10:$O$37)</f>
        <v>CALC</v>
      </c>
      <c r="I5424" t="str">
        <f>_xlfn.XLOOKUP(Table2[[#This Row],[Unique BarCode]],$N$10:$N$37,$P$10:$P$37)</f>
        <v>Accessory</v>
      </c>
      <c r="J5424" t="s">
        <v>13</v>
      </c>
      <c r="L5424">
        <v>1</v>
      </c>
    </row>
    <row r="5425" spans="1:12" x14ac:dyDescent="0.2">
      <c r="A5425" s="1" t="d">
        <v>2023-03-21</v>
      </c>
      <c r="B5425" s="45">
        <v>-1</v>
      </c>
      <c r="C5425" t="s">
        <v>77</v>
      </c>
      <c r="D5425" t="str">
        <f>_xlfn.XLOOKUP(Table2[[#This Row],[Patron Group]],$R$10:$R$24,$S$10:$S$24)</f>
        <v>Undergraduate</v>
      </c>
      <c r="E5425" s="1" t="d">
        <v>2023-03-24</v>
      </c>
      <c r="F5425" t="s">
        <v>1488</v>
      </c>
      <c r="G5425" t="s">
        <v>2276</v>
      </c>
      <c r="H5425" t="str">
        <f>_xlfn.XLOOKUP(Table2[[#This Row],[Unique BarCode]],$N$10:$N$37,$O$10:$O$37)</f>
        <v>CALC</v>
      </c>
      <c r="I5425" t="str">
        <f>_xlfn.XLOOKUP(Table2[[#This Row],[Unique BarCode]],$N$10:$N$37,$P$10:$P$37)</f>
        <v>Accessory</v>
      </c>
      <c r="J5425" t="s">
        <v>49</v>
      </c>
      <c r="L5425">
        <v>1</v>
      </c>
    </row>
    <row r="5426" spans="1:12" x14ac:dyDescent="0.2">
      <c r="A5426" s="1" t="d">
        <v>2023-03-21</v>
      </c>
      <c r="B5426" s="45">
        <v>-1</v>
      </c>
      <c r="C5426" t="s">
        <v>77</v>
      </c>
      <c r="D5426" t="str">
        <f>_xlfn.XLOOKUP(Table2[[#This Row],[Patron Group]],$R$10:$R$24,$S$10:$S$24)</f>
        <v>Undergraduate</v>
      </c>
      <c r="E5426" s="1" t="d">
        <v>2023-03-28</v>
      </c>
      <c r="F5426" t="s">
        <v>691</v>
      </c>
      <c r="G5426" t="s">
        <v>2273</v>
      </c>
      <c r="H5426" t="str">
        <f>_xlfn.XLOOKUP(Table2[[#This Row],[Unique BarCode]],$N$10:$N$37,$O$10:$O$37)</f>
        <v>ChromeBook</v>
      </c>
      <c r="I5426" t="str">
        <f>_xlfn.XLOOKUP(Table2[[#This Row],[Unique BarCode]],$N$10:$N$37,$P$10:$P$37)</f>
        <v>Device</v>
      </c>
      <c r="J5426" t="s">
        <v>13</v>
      </c>
      <c r="K5426" t="s">
        <v>692</v>
      </c>
      <c r="L5426">
        <v>1</v>
      </c>
    </row>
    <row r="5427" spans="1:12" x14ac:dyDescent="0.2">
      <c r="A5427" s="1" t="d">
        <v>2023-03-21</v>
      </c>
      <c r="B5427" s="45">
        <v>-1</v>
      </c>
      <c r="C5427" t="s">
        <v>77</v>
      </c>
      <c r="D5427" t="str">
        <f>_xlfn.XLOOKUP(Table2[[#This Row],[Patron Group]],$R$10:$R$24,$S$10:$S$24)</f>
        <v>Undergraduate</v>
      </c>
      <c r="E5427" s="1" t="d">
        <v>2023-03-28</v>
      </c>
      <c r="F5427" t="s">
        <v>53</v>
      </c>
      <c r="G5427" t="s">
        <v>2273</v>
      </c>
      <c r="H5427" t="str">
        <f>_xlfn.XLOOKUP(Table2[[#This Row],[Unique BarCode]],$N$10:$N$37,$O$10:$O$37)</f>
        <v>ChromeBook</v>
      </c>
      <c r="I5427" t="str">
        <f>_xlfn.XLOOKUP(Table2[[#This Row],[Unique BarCode]],$N$10:$N$37,$P$10:$P$37)</f>
        <v>Device</v>
      </c>
      <c r="J5427" t="s">
        <v>13</v>
      </c>
      <c r="K5427" t="s">
        <v>54</v>
      </c>
      <c r="L5427">
        <v>1</v>
      </c>
    </row>
    <row r="5428" spans="1:12" x14ac:dyDescent="0.2">
      <c r="A5428" s="1" t="d">
        <v>2023-03-21</v>
      </c>
      <c r="B5428" s="45">
        <v>-1</v>
      </c>
      <c r="C5428" t="s">
        <v>77</v>
      </c>
      <c r="D5428" t="str">
        <f>_xlfn.XLOOKUP(Table2[[#This Row],[Patron Group]],$R$10:$R$24,$S$10:$S$24)</f>
        <v>Undergraduate</v>
      </c>
      <c r="E5428" s="1" t="d">
        <v>2023-03-28</v>
      </c>
      <c r="F5428" t="s">
        <v>1482</v>
      </c>
      <c r="G5428" t="s">
        <v>2274</v>
      </c>
      <c r="H5428" t="str">
        <f>_xlfn.XLOOKUP(Table2[[#This Row],[Unique BarCode]],$N$10:$N$37,$O$10:$O$37)</f>
        <v>MacBook</v>
      </c>
      <c r="I5428" t="str">
        <f>_xlfn.XLOOKUP(Table2[[#This Row],[Unique BarCode]],$N$10:$N$37,$P$10:$P$37)</f>
        <v>Device</v>
      </c>
      <c r="J5428" t="s">
        <v>8</v>
      </c>
      <c r="K5428" t="s">
        <v>1482</v>
      </c>
      <c r="L5428">
        <v>1</v>
      </c>
    </row>
    <row r="5429" spans="1:12" x14ac:dyDescent="0.2">
      <c r="A5429" s="1" t="d">
        <v>2023-03-21</v>
      </c>
      <c r="B5429" s="45">
        <v>-1</v>
      </c>
      <c r="C5429" t="s">
        <v>77</v>
      </c>
      <c r="D5429" t="str">
        <f>_xlfn.XLOOKUP(Table2[[#This Row],[Patron Group]],$R$10:$R$24,$S$10:$S$24)</f>
        <v>Undergraduate</v>
      </c>
      <c r="E5429" s="1" t="d">
        <v>2023-03-28</v>
      </c>
      <c r="F5429" t="s">
        <v>1279</v>
      </c>
      <c r="G5429" t="s">
        <v>2274</v>
      </c>
      <c r="H5429" t="str">
        <f>_xlfn.XLOOKUP(Table2[[#This Row],[Unique BarCode]],$N$10:$N$37,$O$10:$O$37)</f>
        <v>MacBook</v>
      </c>
      <c r="I5429" t="str">
        <f>_xlfn.XLOOKUP(Table2[[#This Row],[Unique BarCode]],$N$10:$N$37,$P$10:$P$37)</f>
        <v>Device</v>
      </c>
      <c r="J5429" t="s">
        <v>8</v>
      </c>
      <c r="K5429" t="s">
        <v>1279</v>
      </c>
      <c r="L5429">
        <v>1</v>
      </c>
    </row>
    <row r="5430" spans="1:12" x14ac:dyDescent="0.2">
      <c r="A5430" s="1" t="d">
        <v>2023-03-21</v>
      </c>
      <c r="B5430" s="45">
        <v>-1</v>
      </c>
      <c r="C5430" t="s">
        <v>77</v>
      </c>
      <c r="D5430" t="str">
        <f>_xlfn.XLOOKUP(Table2[[#This Row],[Patron Group]],$R$10:$R$24,$S$10:$S$24)</f>
        <v>Undergraduate</v>
      </c>
      <c r="E5430" s="1" t="d">
        <v>2023-03-28</v>
      </c>
      <c r="F5430" t="s">
        <v>320</v>
      </c>
      <c r="G5430" t="s">
        <v>2274</v>
      </c>
      <c r="H5430" t="str">
        <f>_xlfn.XLOOKUP(Table2[[#This Row],[Unique BarCode]],$N$10:$N$37,$O$10:$O$37)</f>
        <v>MacBook</v>
      </c>
      <c r="I5430" t="str">
        <f>_xlfn.XLOOKUP(Table2[[#This Row],[Unique BarCode]],$N$10:$N$37,$P$10:$P$37)</f>
        <v>Device</v>
      </c>
      <c r="J5430" t="s">
        <v>8</v>
      </c>
      <c r="K5430" t="s">
        <v>320</v>
      </c>
      <c r="L5430">
        <v>1</v>
      </c>
    </row>
    <row r="5431" spans="1:12" x14ac:dyDescent="0.2">
      <c r="A5431" s="1" t="d">
        <v>2023-03-21</v>
      </c>
      <c r="B5431" s="45">
        <v>5560527260006530</v>
      </c>
      <c r="C5431" t="s">
        <v>77</v>
      </c>
      <c r="D5431" t="str">
        <f>_xlfn.XLOOKUP(Table2[[#This Row],[Patron Group]],$R$10:$R$24,$S$10:$S$24)</f>
        <v>Undergraduate</v>
      </c>
      <c r="E5431" s="1" t="d">
        <v>2023-03-24</v>
      </c>
      <c r="F5431" t="s">
        <v>1098</v>
      </c>
      <c r="G5431" t="s">
        <v>2276</v>
      </c>
      <c r="H5431" t="str">
        <f>_xlfn.XLOOKUP(Table2[[#This Row],[Unique BarCode]],$N$10:$N$37,$O$10:$O$37)</f>
        <v>CALC</v>
      </c>
      <c r="I5431" t="str">
        <f>_xlfn.XLOOKUP(Table2[[#This Row],[Unique BarCode]],$N$10:$N$37,$P$10:$P$37)</f>
        <v>Accessory</v>
      </c>
      <c r="J5431" t="s">
        <v>8</v>
      </c>
      <c r="K5431" t="s">
        <v>1099</v>
      </c>
      <c r="L5431">
        <v>1</v>
      </c>
    </row>
    <row r="5432" spans="1:12" x14ac:dyDescent="0.2">
      <c r="A5432" s="1" t="d">
        <v>2023-03-21</v>
      </c>
      <c r="B5432" s="45">
        <v>5566033020006530</v>
      </c>
      <c r="C5432" t="s">
        <v>77</v>
      </c>
      <c r="D5432" t="str">
        <f>_xlfn.XLOOKUP(Table2[[#This Row],[Patron Group]],$R$10:$R$24,$S$10:$S$24)</f>
        <v>Undergraduate</v>
      </c>
      <c r="E5432" s="1" t="d">
        <v>2023-03-31</v>
      </c>
      <c r="F5432" t="s">
        <v>294</v>
      </c>
      <c r="G5432" t="s">
        <v>2274</v>
      </c>
      <c r="H5432" t="str">
        <f>_xlfn.XLOOKUP(Table2[[#This Row],[Unique BarCode]],$N$10:$N$37,$O$10:$O$37)</f>
        <v>MacBook</v>
      </c>
      <c r="I5432" t="str">
        <f>_xlfn.XLOOKUP(Table2[[#This Row],[Unique BarCode]],$N$10:$N$37,$P$10:$P$37)</f>
        <v>Device</v>
      </c>
      <c r="J5432" t="s">
        <v>8</v>
      </c>
      <c r="K5432" t="s">
        <v>294</v>
      </c>
      <c r="L5432">
        <v>1</v>
      </c>
    </row>
    <row r="5433" spans="1:12" x14ac:dyDescent="0.2">
      <c r="A5433" s="1" t="d">
        <v>2023-03-21</v>
      </c>
      <c r="B5433" s="45">
        <v>5567585090006530</v>
      </c>
      <c r="C5433" t="s">
        <v>77</v>
      </c>
      <c r="D5433" t="str">
        <f>_xlfn.XLOOKUP(Table2[[#This Row],[Patron Group]],$R$10:$R$24,$S$10:$S$24)</f>
        <v>Undergraduate</v>
      </c>
      <c r="E5433" s="1" t="d">
        <v>2023-03-24</v>
      </c>
      <c r="F5433" t="s">
        <v>1700</v>
      </c>
      <c r="G5433" t="s">
        <v>2276</v>
      </c>
      <c r="H5433" t="str">
        <f>_xlfn.XLOOKUP(Table2[[#This Row],[Unique BarCode]],$N$10:$N$37,$O$10:$O$37)</f>
        <v>CALC</v>
      </c>
      <c r="I5433" t="str">
        <f>_xlfn.XLOOKUP(Table2[[#This Row],[Unique BarCode]],$N$10:$N$37,$P$10:$P$37)</f>
        <v>Accessory</v>
      </c>
      <c r="J5433" t="s">
        <v>8</v>
      </c>
      <c r="L5433">
        <v>1</v>
      </c>
    </row>
    <row r="5434" spans="1:12" x14ac:dyDescent="0.2">
      <c r="A5434" s="1" t="d">
        <v>2023-03-21</v>
      </c>
      <c r="B5434" s="45">
        <v>5567666390006530</v>
      </c>
      <c r="C5434" t="s">
        <v>77</v>
      </c>
      <c r="D5434" t="str">
        <f>_xlfn.XLOOKUP(Table2[[#This Row],[Patron Group]],$R$10:$R$24,$S$10:$S$24)</f>
        <v>Undergraduate</v>
      </c>
      <c r="E5434" s="1" t="d">
        <v>2023-06-19</v>
      </c>
      <c r="F5434" t="s">
        <v>773</v>
      </c>
      <c r="G5434" t="s">
        <v>2279</v>
      </c>
      <c r="H5434" t="str">
        <f>_xlfn.XLOOKUP(Table2[[#This Row],[Unique BarCode]],$N$10:$N$37,$O$10:$O$37)</f>
        <v>EE Devices</v>
      </c>
      <c r="I5434" t="str">
        <f>_xlfn.XLOOKUP(Table2[[#This Row],[Unique BarCode]],$N$10:$N$37,$P$10:$P$37)</f>
        <v>EE Devices</v>
      </c>
      <c r="J5434" t="s">
        <v>49</v>
      </c>
      <c r="K5434" t="s">
        <v>774</v>
      </c>
      <c r="L5434">
        <v>1</v>
      </c>
    </row>
    <row r="5435" spans="1:12" x14ac:dyDescent="0.2">
      <c r="A5435" s="1" t="d">
        <v>2023-03-21</v>
      </c>
      <c r="B5435" s="45">
        <v>5568196900006530</v>
      </c>
      <c r="C5435" t="s">
        <v>20</v>
      </c>
      <c r="D5435" t="str">
        <f>_xlfn.XLOOKUP(Table2[[#This Row],[Patron Group]],$R$10:$R$24,$S$10:$S$24)</f>
        <v>Graduate</v>
      </c>
      <c r="E5435" s="1" t="d">
        <v>2023-03-28</v>
      </c>
      <c r="F5435" t="s">
        <v>2157</v>
      </c>
      <c r="G5435" t="s">
        <v>2263</v>
      </c>
      <c r="H5435" t="str">
        <f>_xlfn.XLOOKUP(Table2[[#This Row],[Unique BarCode]],$N$10:$N$37,$O$10:$O$37)</f>
        <v>HP Laptop</v>
      </c>
      <c r="I5435" t="str">
        <f>_xlfn.XLOOKUP(Table2[[#This Row],[Unique BarCode]],$N$10:$N$37,$P$10:$P$37)</f>
        <v>Device</v>
      </c>
      <c r="J5435" t="s">
        <v>8</v>
      </c>
      <c r="K5435" t="s">
        <v>933</v>
      </c>
      <c r="L5435">
        <v>1</v>
      </c>
    </row>
    <row r="5436" spans="1:12" x14ac:dyDescent="0.2">
      <c r="A5436" s="1" t="d">
        <v>2023-03-21</v>
      </c>
      <c r="B5436" s="45">
        <v>6201800200006530</v>
      </c>
      <c r="C5436" t="s">
        <v>77</v>
      </c>
      <c r="D5436" t="str">
        <f>_xlfn.XLOOKUP(Table2[[#This Row],[Patron Group]],$R$10:$R$24,$S$10:$S$24)</f>
        <v>Undergraduate</v>
      </c>
      <c r="E5436" s="1" t="d">
        <v>2023-03-28</v>
      </c>
      <c r="F5436" t="s">
        <v>740</v>
      </c>
      <c r="G5436" t="s">
        <v>2263</v>
      </c>
      <c r="H5436" t="str">
        <f>_xlfn.XLOOKUP(Table2[[#This Row],[Unique BarCode]],$N$10:$N$37,$O$10:$O$37)</f>
        <v>HP Laptop</v>
      </c>
      <c r="I5436" t="str">
        <f>_xlfn.XLOOKUP(Table2[[#This Row],[Unique BarCode]],$N$10:$N$37,$P$10:$P$37)</f>
        <v>Device</v>
      </c>
      <c r="J5436" t="s">
        <v>8</v>
      </c>
      <c r="K5436" t="s">
        <v>741</v>
      </c>
      <c r="L5436">
        <v>1</v>
      </c>
    </row>
    <row r="5437" spans="1:12" x14ac:dyDescent="0.2">
      <c r="A5437" s="1" t="d">
        <v>2023-03-21</v>
      </c>
      <c r="B5437" s="45">
        <v>9399475130006530</v>
      </c>
      <c r="C5437" t="s">
        <v>77</v>
      </c>
      <c r="D5437" t="str">
        <f>_xlfn.XLOOKUP(Table2[[#This Row],[Patron Group]],$R$10:$R$24,$S$10:$S$24)</f>
        <v>Undergraduate</v>
      </c>
      <c r="E5437" s="1" t="d">
        <v>2023-03-24</v>
      </c>
      <c r="F5437" t="s">
        <v>1585</v>
      </c>
      <c r="G5437" t="s">
        <v>2276</v>
      </c>
      <c r="H5437" t="str">
        <f>_xlfn.XLOOKUP(Table2[[#This Row],[Unique BarCode]],$N$10:$N$37,$O$10:$O$37)</f>
        <v>CALC</v>
      </c>
      <c r="I5437" t="str">
        <f>_xlfn.XLOOKUP(Table2[[#This Row],[Unique BarCode]],$N$10:$N$37,$P$10:$P$37)</f>
        <v>Accessory</v>
      </c>
      <c r="J5437" t="s">
        <v>49</v>
      </c>
      <c r="L5437">
        <v>1</v>
      </c>
    </row>
    <row r="5438" spans="1:12" x14ac:dyDescent="0.2">
      <c r="A5438" s="1" t="d">
        <v>2023-03-21</v>
      </c>
      <c r="B5438" s="45">
        <v>9400902550006530</v>
      </c>
      <c r="C5438" t="s">
        <v>20</v>
      </c>
      <c r="D5438" t="str">
        <f>_xlfn.XLOOKUP(Table2[[#This Row],[Patron Group]],$R$10:$R$24,$S$10:$S$24)</f>
        <v>Graduate</v>
      </c>
      <c r="E5438" s="1" t="d">
        <v>2023-03-31</v>
      </c>
      <c r="F5438" t="s">
        <v>1567</v>
      </c>
      <c r="G5438" t="s">
        <v>2274</v>
      </c>
      <c r="H5438" t="str">
        <f>_xlfn.XLOOKUP(Table2[[#This Row],[Unique BarCode]],$N$10:$N$37,$O$10:$O$37)</f>
        <v>MacBook</v>
      </c>
      <c r="I5438" t="str">
        <f>_xlfn.XLOOKUP(Table2[[#This Row],[Unique BarCode]],$N$10:$N$37,$P$10:$P$37)</f>
        <v>Device</v>
      </c>
      <c r="J5438" t="s">
        <v>8</v>
      </c>
      <c r="K5438" t="s">
        <v>1567</v>
      </c>
      <c r="L5438">
        <v>1</v>
      </c>
    </row>
    <row r="5439" spans="1:12" x14ac:dyDescent="0.2">
      <c r="A5439" s="1" t="d">
        <v>2023-03-21</v>
      </c>
      <c r="B5439" s="45">
        <v>9401350780006530</v>
      </c>
      <c r="C5439" t="s">
        <v>452</v>
      </c>
      <c r="D5439" t="str">
        <f>_xlfn.XLOOKUP(Table2[[#This Row],[Patron Group]],$R$10:$R$24,$S$10:$S$24)</f>
        <v>Graduate</v>
      </c>
      <c r="E5439" s="1" t="d">
        <v>2023-03-28</v>
      </c>
      <c r="F5439" t="s">
        <v>2221</v>
      </c>
      <c r="G5439" t="s">
        <v>2297</v>
      </c>
      <c r="H5439" t="str">
        <f>_xlfn.XLOOKUP(Table2[[#This Row],[Unique BarCode]],$N$10:$N$37,$O$10:$O$37)</f>
        <v>iPad</v>
      </c>
      <c r="I5439" t="str">
        <f>_xlfn.XLOOKUP(Table2[[#This Row],[Unique BarCode]],$N$10:$N$37,$P$10:$P$37)</f>
        <v>Device</v>
      </c>
      <c r="J5439" t="s">
        <v>8</v>
      </c>
      <c r="K5439" t="s">
        <v>2222</v>
      </c>
      <c r="L5439">
        <v>1</v>
      </c>
    </row>
    <row r="5440" spans="1:12" x14ac:dyDescent="0.2">
      <c r="A5440" s="1" t="d">
        <v>2023-03-21</v>
      </c>
      <c r="B5440" s="45">
        <v>9401426180006530</v>
      </c>
      <c r="C5440" t="s">
        <v>77</v>
      </c>
      <c r="D5440" t="str">
        <f>_xlfn.XLOOKUP(Table2[[#This Row],[Patron Group]],$R$10:$R$24,$S$10:$S$24)</f>
        <v>Undergraduate</v>
      </c>
      <c r="E5440" s="1" t="d">
        <v>2023-03-28</v>
      </c>
      <c r="F5440" t="s">
        <v>290</v>
      </c>
      <c r="G5440" t="s">
        <v>2274</v>
      </c>
      <c r="H5440" t="str">
        <f>_xlfn.XLOOKUP(Table2[[#This Row],[Unique BarCode]],$N$10:$N$37,$O$10:$O$37)</f>
        <v>MacBook</v>
      </c>
      <c r="I5440" t="str">
        <f>_xlfn.XLOOKUP(Table2[[#This Row],[Unique BarCode]],$N$10:$N$37,$P$10:$P$37)</f>
        <v>Device</v>
      </c>
      <c r="J5440" t="s">
        <v>8</v>
      </c>
      <c r="K5440" t="s">
        <v>291</v>
      </c>
      <c r="L5440">
        <v>1</v>
      </c>
    </row>
    <row r="5441" spans="1:12" x14ac:dyDescent="0.2">
      <c r="A5441" s="1" t="d">
        <v>2023-03-21</v>
      </c>
      <c r="B5441" s="45">
        <v>9401437110006530</v>
      </c>
      <c r="C5441" t="s">
        <v>20</v>
      </c>
      <c r="D5441" t="str">
        <f>_xlfn.XLOOKUP(Table2[[#This Row],[Patron Group]],$R$10:$R$24,$S$10:$S$24)</f>
        <v>Graduate</v>
      </c>
      <c r="E5441" s="1" t="d">
        <v>2023-04-03</v>
      </c>
      <c r="F5441" t="s">
        <v>2036</v>
      </c>
      <c r="G5441" t="s">
        <v>2275</v>
      </c>
      <c r="H5441" t="str">
        <f>_xlfn.XLOOKUP(Table2[[#This Row],[Unique BarCode]],$N$10:$N$37,$O$10:$O$37)</f>
        <v>iPad</v>
      </c>
      <c r="I5441" t="str">
        <f>_xlfn.XLOOKUP(Table2[[#This Row],[Unique BarCode]],$N$10:$N$37,$P$10:$P$37)</f>
        <v>Device</v>
      </c>
      <c r="J5441" t="s">
        <v>8</v>
      </c>
      <c r="K5441" t="s">
        <v>2037</v>
      </c>
      <c r="L5441">
        <v>1</v>
      </c>
    </row>
    <row r="5442" spans="1:12" x14ac:dyDescent="0.2">
      <c r="A5442" s="1" t="d">
        <v>2023-03-21</v>
      </c>
      <c r="B5442" s="45">
        <v>9403387400006530</v>
      </c>
      <c r="C5442" t="s">
        <v>20</v>
      </c>
      <c r="D5442" t="str">
        <f>_xlfn.XLOOKUP(Table2[[#This Row],[Patron Group]],$R$10:$R$24,$S$10:$S$24)</f>
        <v>Graduate</v>
      </c>
      <c r="E5442" s="1" t="d">
        <v>2023-03-28</v>
      </c>
      <c r="F5442" t="s">
        <v>2164</v>
      </c>
      <c r="G5442" t="s">
        <v>2263</v>
      </c>
      <c r="H5442" t="str">
        <f>_xlfn.XLOOKUP(Table2[[#This Row],[Unique BarCode]],$N$10:$N$37,$O$10:$O$37)</f>
        <v>HP Laptop</v>
      </c>
      <c r="I5442" t="str">
        <f>_xlfn.XLOOKUP(Table2[[#This Row],[Unique BarCode]],$N$10:$N$37,$P$10:$P$37)</f>
        <v>Device</v>
      </c>
      <c r="J5442" t="s">
        <v>8</v>
      </c>
      <c r="K5442" t="s">
        <v>1383</v>
      </c>
      <c r="L5442">
        <v>1</v>
      </c>
    </row>
    <row r="5443" spans="1:12" x14ac:dyDescent="0.2">
      <c r="A5443" s="1" t="d">
        <v>2023-03-21</v>
      </c>
      <c r="B5443" s="45">
        <v>9405498800006530</v>
      </c>
      <c r="C5443" t="s">
        <v>77</v>
      </c>
      <c r="D5443" t="str">
        <f>_xlfn.XLOOKUP(Table2[[#This Row],[Patron Group]],$R$10:$R$24,$S$10:$S$24)</f>
        <v>Undergraduate</v>
      </c>
      <c r="E5443" s="1" t="d">
        <v>2023-03-28</v>
      </c>
      <c r="F5443" t="s">
        <v>1452</v>
      </c>
      <c r="G5443" t="s">
        <v>2274</v>
      </c>
      <c r="H5443" t="str">
        <f>_xlfn.XLOOKUP(Table2[[#This Row],[Unique BarCode]],$N$10:$N$37,$O$10:$O$37)</f>
        <v>MacBook</v>
      </c>
      <c r="I5443" t="str">
        <f>_xlfn.XLOOKUP(Table2[[#This Row],[Unique BarCode]],$N$10:$N$37,$P$10:$P$37)</f>
        <v>Device</v>
      </c>
      <c r="J5443" t="s">
        <v>8</v>
      </c>
      <c r="K5443" t="s">
        <v>1452</v>
      </c>
      <c r="L5443">
        <v>1</v>
      </c>
    </row>
    <row r="5444" spans="1:12" x14ac:dyDescent="0.2">
      <c r="A5444" s="1" t="d">
        <v>2023-03-21</v>
      </c>
      <c r="B5444" s="45">
        <v>9408206340006530</v>
      </c>
      <c r="C5444" t="s">
        <v>20</v>
      </c>
      <c r="D5444" t="str">
        <f>_xlfn.XLOOKUP(Table2[[#This Row],[Patron Group]],$R$10:$R$24,$S$10:$S$24)</f>
        <v>Graduate</v>
      </c>
      <c r="E5444" s="1" t="d">
        <v>2023-03-28</v>
      </c>
      <c r="F5444" t="s">
        <v>141</v>
      </c>
      <c r="G5444" t="s">
        <v>2263</v>
      </c>
      <c r="H5444" t="str">
        <f>_xlfn.XLOOKUP(Table2[[#This Row],[Unique BarCode]],$N$10:$N$37,$O$10:$O$37)</f>
        <v>HP Laptop</v>
      </c>
      <c r="I5444" t="str">
        <f>_xlfn.XLOOKUP(Table2[[#This Row],[Unique BarCode]],$N$10:$N$37,$P$10:$P$37)</f>
        <v>Device</v>
      </c>
      <c r="J5444" t="s">
        <v>8</v>
      </c>
      <c r="K5444" t="s">
        <v>142</v>
      </c>
      <c r="L5444">
        <v>1</v>
      </c>
    </row>
    <row r="5445" spans="1:12" x14ac:dyDescent="0.2">
      <c r="A5445" s="1" t="d">
        <v>2023-03-21</v>
      </c>
      <c r="B5445" s="45">
        <v>9408352120006530</v>
      </c>
      <c r="C5445" t="s">
        <v>77</v>
      </c>
      <c r="D5445" t="str">
        <f>_xlfn.XLOOKUP(Table2[[#This Row],[Patron Group]],$R$10:$R$24,$S$10:$S$24)</f>
        <v>Undergraduate</v>
      </c>
      <c r="E5445" s="1" t="d">
        <v>2023-03-28</v>
      </c>
      <c r="F5445" t="s">
        <v>497</v>
      </c>
      <c r="G5445" t="s">
        <v>2274</v>
      </c>
      <c r="H5445" t="str">
        <f>_xlfn.XLOOKUP(Table2[[#This Row],[Unique BarCode]],$N$10:$N$37,$O$10:$O$37)</f>
        <v>MacBook</v>
      </c>
      <c r="I5445" t="str">
        <f>_xlfn.XLOOKUP(Table2[[#This Row],[Unique BarCode]],$N$10:$N$37,$P$10:$P$37)</f>
        <v>Device</v>
      </c>
      <c r="J5445" t="s">
        <v>8</v>
      </c>
      <c r="K5445" t="s">
        <v>498</v>
      </c>
      <c r="L5445">
        <v>1</v>
      </c>
    </row>
    <row r="5446" spans="1:12" x14ac:dyDescent="0.2">
      <c r="A5446" s="1" t="d">
        <v>2023-03-21</v>
      </c>
      <c r="B5446" s="45">
        <v>9408521650006530</v>
      </c>
      <c r="C5446" t="s">
        <v>20</v>
      </c>
      <c r="D5446" t="str">
        <f>_xlfn.XLOOKUP(Table2[[#This Row],[Patron Group]],$R$10:$R$24,$S$10:$S$24)</f>
        <v>Graduate</v>
      </c>
      <c r="E5446" s="1" t="d">
        <v>2023-03-28</v>
      </c>
      <c r="F5446" t="s">
        <v>1951</v>
      </c>
      <c r="G5446" t="s">
        <v>2263</v>
      </c>
      <c r="H5446" t="str">
        <f>_xlfn.XLOOKUP(Table2[[#This Row],[Unique BarCode]],$N$10:$N$37,$O$10:$O$37)</f>
        <v>HP Laptop</v>
      </c>
      <c r="I5446" t="str">
        <f>_xlfn.XLOOKUP(Table2[[#This Row],[Unique BarCode]],$N$10:$N$37,$P$10:$P$37)</f>
        <v>Device</v>
      </c>
      <c r="J5446" t="s">
        <v>8</v>
      </c>
      <c r="K5446" t="s">
        <v>122</v>
      </c>
      <c r="L5446">
        <v>1</v>
      </c>
    </row>
    <row r="5447" spans="1:12" x14ac:dyDescent="0.2">
      <c r="A5447" s="1" t="d">
        <v>2023-03-21</v>
      </c>
      <c r="B5447" s="45">
        <v>9408533770006530</v>
      </c>
      <c r="C5447" t="s">
        <v>77</v>
      </c>
      <c r="D5447" t="str">
        <f>_xlfn.XLOOKUP(Table2[[#This Row],[Patron Group]],$R$10:$R$24,$S$10:$S$24)</f>
        <v>Undergraduate</v>
      </c>
      <c r="E5447" s="1" t="d">
        <v>2023-03-28</v>
      </c>
      <c r="F5447" t="s">
        <v>883</v>
      </c>
      <c r="G5447" t="s">
        <v>2274</v>
      </c>
      <c r="H5447" t="str">
        <f>_xlfn.XLOOKUP(Table2[[#This Row],[Unique BarCode]],$N$10:$N$37,$O$10:$O$37)</f>
        <v>MacBook</v>
      </c>
      <c r="I5447" t="str">
        <f>_xlfn.XLOOKUP(Table2[[#This Row],[Unique BarCode]],$N$10:$N$37,$P$10:$P$37)</f>
        <v>Device</v>
      </c>
      <c r="J5447" t="s">
        <v>8</v>
      </c>
      <c r="K5447" t="s">
        <v>884</v>
      </c>
      <c r="L5447">
        <v>1</v>
      </c>
    </row>
    <row r="5448" spans="1:12" x14ac:dyDescent="0.2">
      <c r="A5448" s="1" t="d">
        <v>2023-03-22</v>
      </c>
      <c r="B5448" s="45">
        <v>-1</v>
      </c>
      <c r="C5448" t="s">
        <v>15</v>
      </c>
      <c r="D5448" t="str">
        <f>_xlfn.XLOOKUP(Table2[[#This Row],[Patron Group]],$R$10:$R$24,$S$10:$S$24)</f>
        <v>Academic</v>
      </c>
      <c r="E5448" s="1" t="d">
        <v>2023-03-29</v>
      </c>
      <c r="F5448" t="s">
        <v>1395</v>
      </c>
      <c r="G5448" t="s">
        <v>2273</v>
      </c>
      <c r="H5448" t="str">
        <f>_xlfn.XLOOKUP(Table2[[#This Row],[Unique BarCode]],$N$10:$N$37,$O$10:$O$37)</f>
        <v>ChromeBook</v>
      </c>
      <c r="I5448" t="str">
        <f>_xlfn.XLOOKUP(Table2[[#This Row],[Unique BarCode]],$N$10:$N$37,$P$10:$P$37)</f>
        <v>Device</v>
      </c>
      <c r="J5448" t="s">
        <v>13</v>
      </c>
      <c r="K5448" t="s">
        <v>1396</v>
      </c>
      <c r="L5448">
        <v>1</v>
      </c>
    </row>
    <row r="5449" spans="1:12" x14ac:dyDescent="0.2">
      <c r="A5449" s="1" t="d">
        <v>2023-03-22</v>
      </c>
      <c r="B5449" s="45">
        <v>-1</v>
      </c>
      <c r="C5449" t="s">
        <v>20</v>
      </c>
      <c r="D5449" t="str">
        <f>_xlfn.XLOOKUP(Table2[[#This Row],[Patron Group]],$R$10:$R$24,$S$10:$S$24)</f>
        <v>Graduate</v>
      </c>
      <c r="E5449" s="1" t="d">
        <v>2023-03-22</v>
      </c>
      <c r="F5449" t="s">
        <v>454</v>
      </c>
      <c r="G5449" t="s">
        <v>2288</v>
      </c>
      <c r="H5449" t="str">
        <f>_xlfn.XLOOKUP(Table2[[#This Row],[Unique BarCode]],$N$10:$N$37,$O$10:$O$37)</f>
        <v>Android Charger</v>
      </c>
      <c r="I5449" t="str">
        <f>_xlfn.XLOOKUP(Table2[[#This Row],[Unique BarCode]],$N$10:$N$37,$P$10:$P$37)</f>
        <v>Charger</v>
      </c>
      <c r="J5449" t="s">
        <v>128</v>
      </c>
      <c r="K5449" t="s">
        <v>455</v>
      </c>
      <c r="L5449">
        <v>1</v>
      </c>
    </row>
    <row r="5450" spans="1:12" x14ac:dyDescent="0.2">
      <c r="A5450" s="1" t="d">
        <v>2023-03-22</v>
      </c>
      <c r="B5450" s="45">
        <v>-1</v>
      </c>
      <c r="C5450" t="s">
        <v>20</v>
      </c>
      <c r="D5450" t="str">
        <f>_xlfn.XLOOKUP(Table2[[#This Row],[Patron Group]],$R$10:$R$24,$S$10:$S$24)</f>
        <v>Graduate</v>
      </c>
      <c r="E5450" s="1" t="d">
        <v>2023-03-22</v>
      </c>
      <c r="F5450" t="s">
        <v>258</v>
      </c>
      <c r="G5450" t="s">
        <v>2282</v>
      </c>
      <c r="H5450" t="str">
        <f>_xlfn.XLOOKUP(Table2[[#This Row],[Unique BarCode]],$N$10:$N$37,$O$10:$O$37)</f>
        <v>HPUSBC</v>
      </c>
      <c r="I5450" t="str">
        <f>_xlfn.XLOOKUP(Table2[[#This Row],[Unique BarCode]],$N$10:$N$37,$P$10:$P$37)</f>
        <v>Charger</v>
      </c>
      <c r="J5450" t="s">
        <v>49</v>
      </c>
      <c r="K5450" t="s">
        <v>259</v>
      </c>
      <c r="L5450">
        <v>1</v>
      </c>
    </row>
    <row r="5451" spans="1:12" x14ac:dyDescent="0.2">
      <c r="A5451" s="1" t="d">
        <v>2023-03-22</v>
      </c>
      <c r="B5451" s="45">
        <v>-1</v>
      </c>
      <c r="C5451" t="s">
        <v>20</v>
      </c>
      <c r="D5451" t="str">
        <f>_xlfn.XLOOKUP(Table2[[#This Row],[Patron Group]],$R$10:$R$24,$S$10:$S$24)</f>
        <v>Graduate</v>
      </c>
      <c r="E5451" s="1" t="d">
        <v>2023-03-22</v>
      </c>
      <c r="F5451" t="s">
        <v>84</v>
      </c>
      <c r="G5451" t="s">
        <v>2265</v>
      </c>
      <c r="H5451" t="str">
        <f>_xlfn.XLOOKUP(Table2[[#This Row],[Unique BarCode]],$N$10:$N$37,$O$10:$O$37)</f>
        <v>IPHONE</v>
      </c>
      <c r="I5451" t="str">
        <f>_xlfn.XLOOKUP(Table2[[#This Row],[Unique BarCode]],$N$10:$N$37,$P$10:$P$37)</f>
        <v>Charger</v>
      </c>
      <c r="J5451" t="s">
        <v>8</v>
      </c>
      <c r="K5451" t="s">
        <v>85</v>
      </c>
      <c r="L5451">
        <v>1</v>
      </c>
    </row>
    <row r="5452" spans="1:12" x14ac:dyDescent="0.2">
      <c r="A5452" s="1" t="d">
        <v>2023-03-22</v>
      </c>
      <c r="B5452" s="45">
        <v>-1</v>
      </c>
      <c r="C5452" t="s">
        <v>20</v>
      </c>
      <c r="D5452" t="str">
        <f>_xlfn.XLOOKUP(Table2[[#This Row],[Patron Group]],$R$10:$R$24,$S$10:$S$24)</f>
        <v>Graduate</v>
      </c>
      <c r="E5452" s="1" t="d">
        <v>2023-03-22</v>
      </c>
      <c r="F5452" t="s">
        <v>1688</v>
      </c>
      <c r="G5452" t="s">
        <v>2296</v>
      </c>
      <c r="H5452" t="str">
        <f>_xlfn.XLOOKUP(Table2[[#This Row],[Unique BarCode]],$N$10:$N$37,$O$10:$O$37)</f>
        <v>MACUSBC</v>
      </c>
      <c r="I5452" t="str">
        <f>_xlfn.XLOOKUP(Table2[[#This Row],[Unique BarCode]],$N$10:$N$37,$P$10:$P$37)</f>
        <v>Charger</v>
      </c>
      <c r="J5452" t="s">
        <v>8</v>
      </c>
      <c r="K5452" t="s">
        <v>225</v>
      </c>
      <c r="L5452">
        <v>1</v>
      </c>
    </row>
    <row r="5453" spans="1:12" x14ac:dyDescent="0.2">
      <c r="A5453" s="1" t="d">
        <v>2023-03-22</v>
      </c>
      <c r="B5453" s="45">
        <v>-1</v>
      </c>
      <c r="C5453" t="s">
        <v>20</v>
      </c>
      <c r="D5453" t="str">
        <f>_xlfn.XLOOKUP(Table2[[#This Row],[Patron Group]],$R$10:$R$24,$S$10:$S$24)</f>
        <v>Graduate</v>
      </c>
      <c r="E5453" s="1" t="d">
        <v>2023-03-22</v>
      </c>
      <c r="F5453" t="s">
        <v>2107</v>
      </c>
      <c r="G5453" t="s">
        <v>2296</v>
      </c>
      <c r="H5453" t="str">
        <f>_xlfn.XLOOKUP(Table2[[#This Row],[Unique BarCode]],$N$10:$N$37,$O$10:$O$37)</f>
        <v>MACUSBC</v>
      </c>
      <c r="I5453" t="str">
        <f>_xlfn.XLOOKUP(Table2[[#This Row],[Unique BarCode]],$N$10:$N$37,$P$10:$P$37)</f>
        <v>Charger</v>
      </c>
      <c r="J5453" t="s">
        <v>128</v>
      </c>
      <c r="K5453" t="s">
        <v>474</v>
      </c>
      <c r="L5453">
        <v>1</v>
      </c>
    </row>
    <row r="5454" spans="1:12" x14ac:dyDescent="0.2">
      <c r="A5454" s="1" t="d">
        <v>2023-03-22</v>
      </c>
      <c r="B5454" s="45">
        <v>-1</v>
      </c>
      <c r="C5454" t="s">
        <v>20</v>
      </c>
      <c r="D5454" t="str">
        <f>_xlfn.XLOOKUP(Table2[[#This Row],[Patron Group]],$R$10:$R$24,$S$10:$S$24)</f>
        <v>Graduate</v>
      </c>
      <c r="E5454" s="1" t="d">
        <v>2023-03-22</v>
      </c>
      <c r="F5454" t="s">
        <v>1651</v>
      </c>
      <c r="G5454" t="s">
        <v>2296</v>
      </c>
      <c r="H5454" t="str">
        <f>_xlfn.XLOOKUP(Table2[[#This Row],[Unique BarCode]],$N$10:$N$37,$O$10:$O$37)</f>
        <v>MACUSBC</v>
      </c>
      <c r="I5454" t="str">
        <f>_xlfn.XLOOKUP(Table2[[#This Row],[Unique BarCode]],$N$10:$N$37,$P$10:$P$37)</f>
        <v>Charger</v>
      </c>
      <c r="J5454" t="s">
        <v>8</v>
      </c>
      <c r="K5454" t="s">
        <v>92</v>
      </c>
      <c r="L5454">
        <v>1</v>
      </c>
    </row>
    <row r="5455" spans="1:12" x14ac:dyDescent="0.2">
      <c r="A5455" s="1" t="d">
        <v>2023-03-22</v>
      </c>
      <c r="B5455" s="45">
        <v>-1</v>
      </c>
      <c r="C5455" t="s">
        <v>20</v>
      </c>
      <c r="D5455" t="str">
        <f>_xlfn.XLOOKUP(Table2[[#This Row],[Patron Group]],$R$10:$R$24,$S$10:$S$24)</f>
        <v>Graduate</v>
      </c>
      <c r="E5455" s="1" t="d">
        <v>2023-03-22</v>
      </c>
      <c r="F5455" t="s">
        <v>1944</v>
      </c>
      <c r="G5455" t="s">
        <v>2304</v>
      </c>
      <c r="H5455" t="str">
        <f>_xlfn.XLOOKUP(Table2[[#This Row],[Unique BarCode]],$N$10:$N$37,$O$10:$O$37)</f>
        <v>Mouse</v>
      </c>
      <c r="I5455" t="str">
        <f>_xlfn.XLOOKUP(Table2[[#This Row],[Unique BarCode]],$N$10:$N$37,$P$10:$P$37)</f>
        <v>Accessory</v>
      </c>
      <c r="J5455" t="s">
        <v>8</v>
      </c>
      <c r="L5455">
        <v>1</v>
      </c>
    </row>
    <row r="5456" spans="1:12" x14ac:dyDescent="0.2">
      <c r="A5456" s="1" t="d">
        <v>2023-03-22</v>
      </c>
      <c r="B5456" s="45">
        <v>-1</v>
      </c>
      <c r="C5456" t="s">
        <v>20</v>
      </c>
      <c r="D5456" t="str">
        <f>_xlfn.XLOOKUP(Table2[[#This Row],[Patron Group]],$R$10:$R$24,$S$10:$S$24)</f>
        <v>Graduate</v>
      </c>
      <c r="E5456" s="1" t="d">
        <v>2023-03-22</v>
      </c>
      <c r="F5456" t="s">
        <v>559</v>
      </c>
      <c r="G5456" t="s">
        <v>2294</v>
      </c>
      <c r="H5456" t="str">
        <f>_xlfn.XLOOKUP(Table2[[#This Row],[Unique BarCode]],$N$10:$N$37,$O$10:$O$37)</f>
        <v>UVGA</v>
      </c>
      <c r="I5456" t="str">
        <f>_xlfn.XLOOKUP(Table2[[#This Row],[Unique BarCode]],$N$10:$N$37,$P$10:$P$37)</f>
        <v>Cable</v>
      </c>
      <c r="J5456" t="s">
        <v>8</v>
      </c>
      <c r="L5456">
        <v>1</v>
      </c>
    </row>
    <row r="5457" spans="1:12" x14ac:dyDescent="0.2">
      <c r="A5457" s="1" t="d">
        <v>2023-03-22</v>
      </c>
      <c r="B5457" s="45">
        <v>-1</v>
      </c>
      <c r="C5457" t="s">
        <v>20</v>
      </c>
      <c r="D5457" t="str">
        <f>_xlfn.XLOOKUP(Table2[[#This Row],[Patron Group]],$R$10:$R$24,$S$10:$S$24)</f>
        <v>Graduate</v>
      </c>
      <c r="E5457" s="1" t="d">
        <v>2023-03-22</v>
      </c>
      <c r="F5457" t="s">
        <v>73</v>
      </c>
      <c r="G5457" t="s">
        <v>2272</v>
      </c>
      <c r="H5457" t="str">
        <f>_xlfn.XLOOKUP(Table2[[#This Row],[Unique BarCode]],$N$10:$N$37,$O$10:$O$37)</f>
        <v>WALLADPT</v>
      </c>
      <c r="I5457" t="str">
        <f>_xlfn.XLOOKUP(Table2[[#This Row],[Unique BarCode]],$N$10:$N$37,$P$10:$P$37)</f>
        <v>Charger</v>
      </c>
      <c r="J5457" t="s">
        <v>8</v>
      </c>
      <c r="L5457">
        <v>1</v>
      </c>
    </row>
    <row r="5458" spans="1:12" x14ac:dyDescent="0.2">
      <c r="A5458" s="1" t="d">
        <v>2023-03-22</v>
      </c>
      <c r="B5458" s="45">
        <v>-1</v>
      </c>
      <c r="C5458" t="s">
        <v>20</v>
      </c>
      <c r="D5458" t="str">
        <f>_xlfn.XLOOKUP(Table2[[#This Row],[Patron Group]],$R$10:$R$24,$S$10:$S$24)</f>
        <v>Graduate</v>
      </c>
      <c r="E5458" s="1" t="d">
        <v>2023-03-23</v>
      </c>
      <c r="F5458" t="s">
        <v>220</v>
      </c>
      <c r="G5458" t="s">
        <v>2265</v>
      </c>
      <c r="H5458" t="str">
        <f>_xlfn.XLOOKUP(Table2[[#This Row],[Unique BarCode]],$N$10:$N$37,$O$10:$O$37)</f>
        <v>IPHONE</v>
      </c>
      <c r="I5458" t="str">
        <f>_xlfn.XLOOKUP(Table2[[#This Row],[Unique BarCode]],$N$10:$N$37,$P$10:$P$37)</f>
        <v>Charger</v>
      </c>
      <c r="J5458" t="s">
        <v>13</v>
      </c>
      <c r="K5458" t="s">
        <v>221</v>
      </c>
      <c r="L5458">
        <v>1</v>
      </c>
    </row>
    <row r="5459" spans="1:12" x14ac:dyDescent="0.2">
      <c r="A5459" s="1" t="d">
        <v>2023-03-22</v>
      </c>
      <c r="B5459" s="45">
        <v>-1</v>
      </c>
      <c r="C5459" t="s">
        <v>20</v>
      </c>
      <c r="D5459" t="str">
        <f>_xlfn.XLOOKUP(Table2[[#This Row],[Patron Group]],$R$10:$R$24,$S$10:$S$24)</f>
        <v>Graduate</v>
      </c>
      <c r="E5459" s="1" t="d">
        <v>2023-03-23</v>
      </c>
      <c r="F5459" t="s">
        <v>1748</v>
      </c>
      <c r="G5459" t="s">
        <v>2272</v>
      </c>
      <c r="H5459" t="str">
        <f>_xlfn.XLOOKUP(Table2[[#This Row],[Unique BarCode]],$N$10:$N$37,$O$10:$O$37)</f>
        <v>WALLADPT</v>
      </c>
      <c r="I5459" t="str">
        <f>_xlfn.XLOOKUP(Table2[[#This Row],[Unique BarCode]],$N$10:$N$37,$P$10:$P$37)</f>
        <v>Charger</v>
      </c>
      <c r="J5459" t="s">
        <v>13</v>
      </c>
      <c r="K5459" t="s">
        <v>1749</v>
      </c>
      <c r="L5459">
        <v>1</v>
      </c>
    </row>
    <row r="5460" spans="1:12" x14ac:dyDescent="0.2">
      <c r="A5460" s="1" t="d">
        <v>2023-03-22</v>
      </c>
      <c r="B5460" s="45">
        <v>-1</v>
      </c>
      <c r="C5460" t="s">
        <v>20</v>
      </c>
      <c r="D5460" t="str">
        <f>_xlfn.XLOOKUP(Table2[[#This Row],[Patron Group]],$R$10:$R$24,$S$10:$S$24)</f>
        <v>Graduate</v>
      </c>
      <c r="E5460" s="1" t="d">
        <v>2023-03-24</v>
      </c>
      <c r="F5460" t="s">
        <v>1206</v>
      </c>
      <c r="G5460" t="s">
        <v>2276</v>
      </c>
      <c r="H5460" t="str">
        <f>_xlfn.XLOOKUP(Table2[[#This Row],[Unique BarCode]],$N$10:$N$37,$O$10:$O$37)</f>
        <v>CALC</v>
      </c>
      <c r="I5460" t="str">
        <f>_xlfn.XLOOKUP(Table2[[#This Row],[Unique BarCode]],$N$10:$N$37,$P$10:$P$37)</f>
        <v>Accessory</v>
      </c>
      <c r="J5460" t="s">
        <v>8</v>
      </c>
      <c r="K5460" t="s">
        <v>1207</v>
      </c>
      <c r="L5460">
        <v>1</v>
      </c>
    </row>
    <row r="5461" spans="1:12" x14ac:dyDescent="0.2">
      <c r="A5461" s="1" t="d">
        <v>2023-03-22</v>
      </c>
      <c r="B5461" s="45">
        <v>-1</v>
      </c>
      <c r="C5461" t="s">
        <v>66</v>
      </c>
      <c r="D5461" t="str">
        <f>_xlfn.XLOOKUP(Table2[[#This Row],[Patron Group]],$R$10:$R$24,$S$10:$S$24)</f>
        <v>Graduate</v>
      </c>
      <c r="E5461" s="1" t="d">
        <v>2023-03-22</v>
      </c>
      <c r="F5461" t="s">
        <v>459</v>
      </c>
      <c r="G5461" t="s">
        <v>2265</v>
      </c>
      <c r="H5461" t="str">
        <f>_xlfn.XLOOKUP(Table2[[#This Row],[Unique BarCode]],$N$10:$N$37,$O$10:$O$37)</f>
        <v>IPHONE</v>
      </c>
      <c r="I5461" t="str">
        <f>_xlfn.XLOOKUP(Table2[[#This Row],[Unique BarCode]],$N$10:$N$37,$P$10:$P$37)</f>
        <v>Charger</v>
      </c>
      <c r="J5461" t="s">
        <v>68</v>
      </c>
      <c r="K5461" t="s">
        <v>460</v>
      </c>
      <c r="L5461">
        <v>1</v>
      </c>
    </row>
    <row r="5462" spans="1:12" x14ac:dyDescent="0.2">
      <c r="A5462" s="1" t="d">
        <v>2023-03-22</v>
      </c>
      <c r="B5462" s="45">
        <v>-1</v>
      </c>
      <c r="C5462" t="s">
        <v>66</v>
      </c>
      <c r="D5462" t="str">
        <f>_xlfn.XLOOKUP(Table2[[#This Row],[Patron Group]],$R$10:$R$24,$S$10:$S$24)</f>
        <v>Graduate</v>
      </c>
      <c r="E5462" s="1" t="d">
        <v>2023-03-22</v>
      </c>
      <c r="F5462" t="s">
        <v>2236</v>
      </c>
      <c r="G5462" t="s">
        <v>2268</v>
      </c>
      <c r="H5462" t="str">
        <f>_xlfn.XLOOKUP(Table2[[#This Row],[Unique BarCode]],$N$10:$N$37,$O$10:$O$37)</f>
        <v>MACCHRG</v>
      </c>
      <c r="I5462" t="str">
        <f>_xlfn.XLOOKUP(Table2[[#This Row],[Unique BarCode]],$N$10:$N$37,$P$10:$P$37)</f>
        <v>Charger</v>
      </c>
      <c r="J5462" t="s">
        <v>68</v>
      </c>
      <c r="K5462" t="s">
        <v>2237</v>
      </c>
      <c r="L5462">
        <v>1</v>
      </c>
    </row>
    <row r="5463" spans="1:12" x14ac:dyDescent="0.2">
      <c r="A5463" s="1" t="d">
        <v>2023-03-22</v>
      </c>
      <c r="B5463" s="45">
        <v>-1</v>
      </c>
      <c r="C5463" t="s">
        <v>77</v>
      </c>
      <c r="D5463" t="str">
        <f>_xlfn.XLOOKUP(Table2[[#This Row],[Patron Group]],$R$10:$R$24,$S$10:$S$24)</f>
        <v>Undergraduate</v>
      </c>
      <c r="E5463" s="1" t="d">
        <v>2023-03-22</v>
      </c>
      <c r="F5463" t="s">
        <v>1522</v>
      </c>
      <c r="G5463" t="s">
        <v>2288</v>
      </c>
      <c r="H5463" t="str">
        <f>_xlfn.XLOOKUP(Table2[[#This Row],[Unique BarCode]],$N$10:$N$37,$O$10:$O$37)</f>
        <v>Android Charger</v>
      </c>
      <c r="I5463" t="str">
        <f>_xlfn.XLOOKUP(Table2[[#This Row],[Unique BarCode]],$N$10:$N$37,$P$10:$P$37)</f>
        <v>Charger</v>
      </c>
      <c r="J5463" t="s">
        <v>8</v>
      </c>
      <c r="K5463" t="s">
        <v>1523</v>
      </c>
      <c r="L5463">
        <v>1</v>
      </c>
    </row>
    <row r="5464" spans="1:12" x14ac:dyDescent="0.2">
      <c r="A5464" s="1" t="d">
        <v>2023-03-22</v>
      </c>
      <c r="B5464" s="45">
        <v>-1</v>
      </c>
      <c r="C5464" t="s">
        <v>77</v>
      </c>
      <c r="D5464" t="str">
        <f>_xlfn.XLOOKUP(Table2[[#This Row],[Patron Group]],$R$10:$R$24,$S$10:$S$24)</f>
        <v>Undergraduate</v>
      </c>
      <c r="E5464" s="1" t="d">
        <v>2023-03-22</v>
      </c>
      <c r="F5464" t="s">
        <v>1174</v>
      </c>
      <c r="G5464" t="s">
        <v>2281</v>
      </c>
      <c r="H5464" t="str">
        <f>_xlfn.XLOOKUP(Table2[[#This Row],[Unique BarCode]],$N$10:$N$37,$O$10:$O$37)</f>
        <v>HDMIC</v>
      </c>
      <c r="I5464" t="str">
        <f>_xlfn.XLOOKUP(Table2[[#This Row],[Unique BarCode]],$N$10:$N$37,$P$10:$P$37)</f>
        <v>Cable</v>
      </c>
      <c r="J5464" t="s">
        <v>8</v>
      </c>
      <c r="K5464" t="s">
        <v>1175</v>
      </c>
      <c r="L5464">
        <v>1</v>
      </c>
    </row>
    <row r="5465" spans="1:12" x14ac:dyDescent="0.2">
      <c r="A5465" s="1" t="d">
        <v>2023-03-22</v>
      </c>
      <c r="B5465" s="45">
        <v>-1</v>
      </c>
      <c r="C5465" t="s">
        <v>77</v>
      </c>
      <c r="D5465" t="str">
        <f>_xlfn.XLOOKUP(Table2[[#This Row],[Patron Group]],$R$10:$R$24,$S$10:$S$24)</f>
        <v>Undergraduate</v>
      </c>
      <c r="E5465" s="1" t="d">
        <v>2023-03-22</v>
      </c>
      <c r="F5465" t="s">
        <v>215</v>
      </c>
      <c r="G5465" t="s">
        <v>2281</v>
      </c>
      <c r="H5465" t="str">
        <f>_xlfn.XLOOKUP(Table2[[#This Row],[Unique BarCode]],$N$10:$N$37,$O$10:$O$37)</f>
        <v>HDMIC</v>
      </c>
      <c r="I5465" t="str">
        <f>_xlfn.XLOOKUP(Table2[[#This Row],[Unique BarCode]],$N$10:$N$37,$P$10:$P$37)</f>
        <v>Cable</v>
      </c>
      <c r="J5465" t="s">
        <v>8</v>
      </c>
      <c r="K5465" t="s">
        <v>216</v>
      </c>
      <c r="L5465">
        <v>1</v>
      </c>
    </row>
    <row r="5466" spans="1:12" x14ac:dyDescent="0.2">
      <c r="A5466" s="1" t="d">
        <v>2023-03-22</v>
      </c>
      <c r="B5466" s="45">
        <v>-1</v>
      </c>
      <c r="C5466" t="s">
        <v>77</v>
      </c>
      <c r="D5466" t="str">
        <f>_xlfn.XLOOKUP(Table2[[#This Row],[Patron Group]],$R$10:$R$24,$S$10:$S$24)</f>
        <v>Undergraduate</v>
      </c>
      <c r="E5466" s="1" t="d">
        <v>2023-03-22</v>
      </c>
      <c r="F5466" t="s">
        <v>1775</v>
      </c>
      <c r="G5466" t="s">
        <v>2266</v>
      </c>
      <c r="H5466" t="str">
        <f>_xlfn.XLOOKUP(Table2[[#This Row],[Unique BarCode]],$N$10:$N$37,$O$10:$O$37)</f>
        <v>Headphones</v>
      </c>
      <c r="I5466" t="str">
        <f>_xlfn.XLOOKUP(Table2[[#This Row],[Unique BarCode]],$N$10:$N$37,$P$10:$P$37)</f>
        <v>Accessory</v>
      </c>
      <c r="J5466" t="s">
        <v>49</v>
      </c>
      <c r="K5466" t="s">
        <v>1776</v>
      </c>
      <c r="L5466">
        <v>1</v>
      </c>
    </row>
    <row r="5467" spans="1:12" x14ac:dyDescent="0.2">
      <c r="A5467" s="1" t="d">
        <v>2023-03-22</v>
      </c>
      <c r="B5467" s="45">
        <v>-1</v>
      </c>
      <c r="C5467" t="s">
        <v>77</v>
      </c>
      <c r="D5467" t="str">
        <f>_xlfn.XLOOKUP(Table2[[#This Row],[Patron Group]],$R$10:$R$24,$S$10:$S$24)</f>
        <v>Undergraduate</v>
      </c>
      <c r="E5467" s="1" t="d">
        <v>2023-03-22</v>
      </c>
      <c r="F5467" t="s">
        <v>1365</v>
      </c>
      <c r="G5467" t="s">
        <v>2266</v>
      </c>
      <c r="H5467" t="str">
        <f>_xlfn.XLOOKUP(Table2[[#This Row],[Unique BarCode]],$N$10:$N$37,$O$10:$O$37)</f>
        <v>Headphones</v>
      </c>
      <c r="I5467" t="str">
        <f>_xlfn.XLOOKUP(Table2[[#This Row],[Unique BarCode]],$N$10:$N$37,$P$10:$P$37)</f>
        <v>Accessory</v>
      </c>
      <c r="J5467" t="s">
        <v>8</v>
      </c>
      <c r="K5467" t="s">
        <v>1366</v>
      </c>
      <c r="L5467">
        <v>1</v>
      </c>
    </row>
    <row r="5468" spans="1:12" x14ac:dyDescent="0.2">
      <c r="A5468" s="1" t="d">
        <v>2023-03-22</v>
      </c>
      <c r="B5468" s="45">
        <v>-1</v>
      </c>
      <c r="C5468" t="s">
        <v>77</v>
      </c>
      <c r="D5468" t="str">
        <f>_xlfn.XLOOKUP(Table2[[#This Row],[Patron Group]],$R$10:$R$24,$S$10:$S$24)</f>
        <v>Undergraduate</v>
      </c>
      <c r="E5468" s="1" t="d">
        <v>2023-03-22</v>
      </c>
      <c r="F5468" t="s">
        <v>2232</v>
      </c>
      <c r="G5468" t="s">
        <v>2282</v>
      </c>
      <c r="H5468" t="str">
        <f>_xlfn.XLOOKUP(Table2[[#This Row],[Unique BarCode]],$N$10:$N$37,$O$10:$O$37)</f>
        <v>HPUSBC</v>
      </c>
      <c r="I5468" t="str">
        <f>_xlfn.XLOOKUP(Table2[[#This Row],[Unique BarCode]],$N$10:$N$37,$P$10:$P$37)</f>
        <v>Charger</v>
      </c>
      <c r="J5468" t="s">
        <v>49</v>
      </c>
      <c r="L5468">
        <v>1</v>
      </c>
    </row>
    <row r="5469" spans="1:12" x14ac:dyDescent="0.2">
      <c r="A5469" s="1" t="d">
        <v>2023-03-22</v>
      </c>
      <c r="B5469" s="45">
        <v>-1</v>
      </c>
      <c r="C5469" t="s">
        <v>77</v>
      </c>
      <c r="D5469" t="str">
        <f>_xlfn.XLOOKUP(Table2[[#This Row],[Patron Group]],$R$10:$R$24,$S$10:$S$24)</f>
        <v>Undergraduate</v>
      </c>
      <c r="E5469" s="1" t="d">
        <v>2023-03-22</v>
      </c>
      <c r="F5469" t="s">
        <v>2238</v>
      </c>
      <c r="G5469" t="s">
        <v>2265</v>
      </c>
      <c r="H5469" t="str">
        <f>_xlfn.XLOOKUP(Table2[[#This Row],[Unique BarCode]],$N$10:$N$37,$O$10:$O$37)</f>
        <v>IPHONE</v>
      </c>
      <c r="I5469" t="str">
        <f>_xlfn.XLOOKUP(Table2[[#This Row],[Unique BarCode]],$N$10:$N$37,$P$10:$P$37)</f>
        <v>Charger</v>
      </c>
      <c r="J5469" t="s">
        <v>8</v>
      </c>
      <c r="K5469" t="s">
        <v>2239</v>
      </c>
      <c r="L5469">
        <v>1</v>
      </c>
    </row>
    <row r="5470" spans="1:12" x14ac:dyDescent="0.2">
      <c r="A5470" s="1" t="d">
        <v>2023-03-22</v>
      </c>
      <c r="B5470" s="45">
        <v>-1</v>
      </c>
      <c r="C5470" t="s">
        <v>77</v>
      </c>
      <c r="D5470" t="str">
        <f>_xlfn.XLOOKUP(Table2[[#This Row],[Patron Group]],$R$10:$R$24,$S$10:$S$24)</f>
        <v>Undergraduate</v>
      </c>
      <c r="E5470" s="1" t="d">
        <v>2023-03-22</v>
      </c>
      <c r="F5470" t="s">
        <v>263</v>
      </c>
      <c r="G5470" t="s">
        <v>2265</v>
      </c>
      <c r="H5470" t="str">
        <f>_xlfn.XLOOKUP(Table2[[#This Row],[Unique BarCode]],$N$10:$N$37,$O$10:$O$37)</f>
        <v>IPHONE</v>
      </c>
      <c r="I5470" t="str">
        <f>_xlfn.XLOOKUP(Table2[[#This Row],[Unique BarCode]],$N$10:$N$37,$P$10:$P$37)</f>
        <v>Charger</v>
      </c>
      <c r="J5470" t="s">
        <v>8</v>
      </c>
      <c r="K5470" t="s">
        <v>264</v>
      </c>
      <c r="L5470">
        <v>1</v>
      </c>
    </row>
    <row r="5471" spans="1:12" x14ac:dyDescent="0.2">
      <c r="A5471" s="1" t="d">
        <v>2023-03-22</v>
      </c>
      <c r="B5471" s="45">
        <v>-1</v>
      </c>
      <c r="C5471" t="s">
        <v>77</v>
      </c>
      <c r="D5471" t="str">
        <f>_xlfn.XLOOKUP(Table2[[#This Row],[Patron Group]],$R$10:$R$24,$S$10:$S$24)</f>
        <v>Undergraduate</v>
      </c>
      <c r="E5471" s="1" t="d">
        <v>2023-03-22</v>
      </c>
      <c r="F5471" t="s">
        <v>1497</v>
      </c>
      <c r="G5471" t="s">
        <v>2265</v>
      </c>
      <c r="H5471" t="str">
        <f>_xlfn.XLOOKUP(Table2[[#This Row],[Unique BarCode]],$N$10:$N$37,$O$10:$O$37)</f>
        <v>IPHONE</v>
      </c>
      <c r="I5471" t="str">
        <f>_xlfn.XLOOKUP(Table2[[#This Row],[Unique BarCode]],$N$10:$N$37,$P$10:$P$37)</f>
        <v>Charger</v>
      </c>
      <c r="J5471" t="s">
        <v>8</v>
      </c>
      <c r="L5471">
        <v>1</v>
      </c>
    </row>
    <row r="5472" spans="1:12" x14ac:dyDescent="0.2">
      <c r="A5472" s="1" t="d">
        <v>2023-03-22</v>
      </c>
      <c r="B5472" s="45">
        <v>-1</v>
      </c>
      <c r="C5472" t="s">
        <v>77</v>
      </c>
      <c r="D5472" t="str">
        <f>_xlfn.XLOOKUP(Table2[[#This Row],[Patron Group]],$R$10:$R$24,$S$10:$S$24)</f>
        <v>Undergraduate</v>
      </c>
      <c r="E5472" s="1" t="d">
        <v>2023-03-22</v>
      </c>
      <c r="F5472" t="s">
        <v>71</v>
      </c>
      <c r="G5472" t="s">
        <v>2265</v>
      </c>
      <c r="H5472" t="str">
        <f>_xlfn.XLOOKUP(Table2[[#This Row],[Unique BarCode]],$N$10:$N$37,$O$10:$O$37)</f>
        <v>IPHONE</v>
      </c>
      <c r="I5472" t="str">
        <f>_xlfn.XLOOKUP(Table2[[#This Row],[Unique BarCode]],$N$10:$N$37,$P$10:$P$37)</f>
        <v>Charger</v>
      </c>
      <c r="J5472" t="s">
        <v>8</v>
      </c>
      <c r="K5472" t="s">
        <v>72</v>
      </c>
      <c r="L5472">
        <v>1</v>
      </c>
    </row>
    <row r="5473" spans="1:12" x14ac:dyDescent="0.2">
      <c r="A5473" s="1" t="d">
        <v>2023-03-22</v>
      </c>
      <c r="B5473" s="45">
        <v>-1</v>
      </c>
      <c r="C5473" t="s">
        <v>77</v>
      </c>
      <c r="D5473" t="str">
        <f>_xlfn.XLOOKUP(Table2[[#This Row],[Patron Group]],$R$10:$R$24,$S$10:$S$24)</f>
        <v>Undergraduate</v>
      </c>
      <c r="E5473" s="1" t="d">
        <v>2023-03-22</v>
      </c>
      <c r="F5473" t="s">
        <v>29</v>
      </c>
      <c r="G5473" t="s">
        <v>2265</v>
      </c>
      <c r="H5473" t="str">
        <f>_xlfn.XLOOKUP(Table2[[#This Row],[Unique BarCode]],$N$10:$N$37,$O$10:$O$37)</f>
        <v>IPHONE</v>
      </c>
      <c r="I5473" t="str">
        <f>_xlfn.XLOOKUP(Table2[[#This Row],[Unique BarCode]],$N$10:$N$37,$P$10:$P$37)</f>
        <v>Charger</v>
      </c>
      <c r="J5473" t="s">
        <v>8</v>
      </c>
      <c r="K5473" t="s">
        <v>30</v>
      </c>
      <c r="L5473">
        <v>1</v>
      </c>
    </row>
    <row r="5474" spans="1:12" x14ac:dyDescent="0.2">
      <c r="A5474" s="1" t="d">
        <v>2023-03-22</v>
      </c>
      <c r="B5474" s="45">
        <v>-1</v>
      </c>
      <c r="C5474" t="s">
        <v>77</v>
      </c>
      <c r="D5474" t="str">
        <f>_xlfn.XLOOKUP(Table2[[#This Row],[Patron Group]],$R$10:$R$24,$S$10:$S$24)</f>
        <v>Undergraduate</v>
      </c>
      <c r="E5474" s="1" t="d">
        <v>2023-03-22</v>
      </c>
      <c r="F5474" t="s">
        <v>222</v>
      </c>
      <c r="G5474" t="s">
        <v>2265</v>
      </c>
      <c r="H5474" t="str">
        <f>_xlfn.XLOOKUP(Table2[[#This Row],[Unique BarCode]],$N$10:$N$37,$O$10:$O$37)</f>
        <v>IPHONE</v>
      </c>
      <c r="I5474" t="str">
        <f>_xlfn.XLOOKUP(Table2[[#This Row],[Unique BarCode]],$N$10:$N$37,$P$10:$P$37)</f>
        <v>Charger</v>
      </c>
      <c r="J5474" t="s">
        <v>13</v>
      </c>
      <c r="K5474" t="s">
        <v>223</v>
      </c>
      <c r="L5474">
        <v>1</v>
      </c>
    </row>
    <row r="5475" spans="1:12" x14ac:dyDescent="0.2">
      <c r="A5475" s="1" t="d">
        <v>2023-03-22</v>
      </c>
      <c r="B5475" s="45">
        <v>-1</v>
      </c>
      <c r="C5475" t="s">
        <v>77</v>
      </c>
      <c r="D5475" t="str">
        <f>_xlfn.XLOOKUP(Table2[[#This Row],[Patron Group]],$R$10:$R$24,$S$10:$S$24)</f>
        <v>Undergraduate</v>
      </c>
      <c r="E5475" s="1" t="d">
        <v>2023-03-22</v>
      </c>
      <c r="F5475" t="s">
        <v>88</v>
      </c>
      <c r="G5475" t="s">
        <v>2265</v>
      </c>
      <c r="H5475" t="str">
        <f>_xlfn.XLOOKUP(Table2[[#This Row],[Unique BarCode]],$N$10:$N$37,$O$10:$O$37)</f>
        <v>IPHONE</v>
      </c>
      <c r="I5475" t="str">
        <f>_xlfn.XLOOKUP(Table2[[#This Row],[Unique BarCode]],$N$10:$N$37,$P$10:$P$37)</f>
        <v>Charger</v>
      </c>
      <c r="J5475" t="s">
        <v>8</v>
      </c>
      <c r="L5475">
        <v>1</v>
      </c>
    </row>
    <row r="5476" spans="1:12" x14ac:dyDescent="0.2">
      <c r="A5476" s="1" t="d">
        <v>2023-03-22</v>
      </c>
      <c r="B5476" s="45">
        <v>-1</v>
      </c>
      <c r="C5476" t="s">
        <v>77</v>
      </c>
      <c r="D5476" t="str">
        <f>_xlfn.XLOOKUP(Table2[[#This Row],[Patron Group]],$R$10:$R$24,$S$10:$S$24)</f>
        <v>Undergraduate</v>
      </c>
      <c r="E5476" s="1" t="d">
        <v>2023-03-22</v>
      </c>
      <c r="F5476" t="s">
        <v>1688</v>
      </c>
      <c r="G5476" t="s">
        <v>2296</v>
      </c>
      <c r="H5476" t="str">
        <f>_xlfn.XLOOKUP(Table2[[#This Row],[Unique BarCode]],$N$10:$N$37,$O$10:$O$37)</f>
        <v>MACUSBC</v>
      </c>
      <c r="I5476" t="str">
        <f>_xlfn.XLOOKUP(Table2[[#This Row],[Unique BarCode]],$N$10:$N$37,$P$10:$P$37)</f>
        <v>Charger</v>
      </c>
      <c r="J5476" t="s">
        <v>8</v>
      </c>
      <c r="K5476" t="s">
        <v>225</v>
      </c>
      <c r="L5476">
        <v>1</v>
      </c>
    </row>
    <row r="5477" spans="1:12" x14ac:dyDescent="0.2">
      <c r="A5477" s="1" t="d">
        <v>2023-03-22</v>
      </c>
      <c r="B5477" s="45">
        <v>-1</v>
      </c>
      <c r="C5477" t="s">
        <v>77</v>
      </c>
      <c r="D5477" t="str">
        <f>_xlfn.XLOOKUP(Table2[[#This Row],[Patron Group]],$R$10:$R$24,$S$10:$S$24)</f>
        <v>Undergraduate</v>
      </c>
      <c r="E5477" s="1" t="d">
        <v>2023-03-22</v>
      </c>
      <c r="F5477" t="s">
        <v>1631</v>
      </c>
      <c r="G5477" t="s">
        <v>2296</v>
      </c>
      <c r="H5477" t="str">
        <f>_xlfn.XLOOKUP(Table2[[#This Row],[Unique BarCode]],$N$10:$N$37,$O$10:$O$37)</f>
        <v>MACUSBC</v>
      </c>
      <c r="I5477" t="str">
        <f>_xlfn.XLOOKUP(Table2[[#This Row],[Unique BarCode]],$N$10:$N$37,$P$10:$P$37)</f>
        <v>Charger</v>
      </c>
      <c r="J5477" t="s">
        <v>8</v>
      </c>
      <c r="K5477" t="s">
        <v>277</v>
      </c>
      <c r="L5477">
        <v>1</v>
      </c>
    </row>
    <row r="5478" spans="1:12" x14ac:dyDescent="0.2">
      <c r="A5478" s="1" t="d">
        <v>2023-03-22</v>
      </c>
      <c r="B5478" s="45">
        <v>-1</v>
      </c>
      <c r="C5478" t="s">
        <v>77</v>
      </c>
      <c r="D5478" t="str">
        <f>_xlfn.XLOOKUP(Table2[[#This Row],[Patron Group]],$R$10:$R$24,$S$10:$S$24)</f>
        <v>Undergraduate</v>
      </c>
      <c r="E5478" s="1" t="d">
        <v>2023-03-22</v>
      </c>
      <c r="F5478" t="s">
        <v>1651</v>
      </c>
      <c r="G5478" t="s">
        <v>2296</v>
      </c>
      <c r="H5478" t="str">
        <f>_xlfn.XLOOKUP(Table2[[#This Row],[Unique BarCode]],$N$10:$N$37,$O$10:$O$37)</f>
        <v>MACUSBC</v>
      </c>
      <c r="I5478" t="str">
        <f>_xlfn.XLOOKUP(Table2[[#This Row],[Unique BarCode]],$N$10:$N$37,$P$10:$P$37)</f>
        <v>Charger</v>
      </c>
      <c r="J5478" t="s">
        <v>8</v>
      </c>
      <c r="K5478" t="s">
        <v>92</v>
      </c>
      <c r="L5478">
        <v>1</v>
      </c>
    </row>
    <row r="5479" spans="1:12" x14ac:dyDescent="0.2">
      <c r="A5479" s="1" t="d">
        <v>2023-03-22</v>
      </c>
      <c r="B5479" s="45">
        <v>-1</v>
      </c>
      <c r="C5479" t="s">
        <v>77</v>
      </c>
      <c r="D5479" t="str">
        <f>_xlfn.XLOOKUP(Table2[[#This Row],[Patron Group]],$R$10:$R$24,$S$10:$S$24)</f>
        <v>Undergraduate</v>
      </c>
      <c r="E5479" s="1" t="d">
        <v>2023-03-22</v>
      </c>
      <c r="F5479" t="s">
        <v>1652</v>
      </c>
      <c r="G5479" t="s">
        <v>2296</v>
      </c>
      <c r="H5479" t="str">
        <f>_xlfn.XLOOKUP(Table2[[#This Row],[Unique BarCode]],$N$10:$N$37,$O$10:$O$37)</f>
        <v>MACUSBC</v>
      </c>
      <c r="I5479" t="str">
        <f>_xlfn.XLOOKUP(Table2[[#This Row],[Unique BarCode]],$N$10:$N$37,$P$10:$P$37)</f>
        <v>Charger</v>
      </c>
      <c r="J5479" t="s">
        <v>8</v>
      </c>
      <c r="K5479" t="s">
        <v>40</v>
      </c>
      <c r="L5479">
        <v>1</v>
      </c>
    </row>
    <row r="5480" spans="1:12" x14ac:dyDescent="0.2">
      <c r="A5480" s="1" t="d">
        <v>2023-03-22</v>
      </c>
      <c r="B5480" s="45">
        <v>-1</v>
      </c>
      <c r="C5480" t="s">
        <v>77</v>
      </c>
      <c r="D5480" t="str">
        <f>_xlfn.XLOOKUP(Table2[[#This Row],[Patron Group]],$R$10:$R$24,$S$10:$S$24)</f>
        <v>Undergraduate</v>
      </c>
      <c r="E5480" s="1" t="d">
        <v>2023-03-22</v>
      </c>
      <c r="F5480" t="s">
        <v>1835</v>
      </c>
      <c r="G5480" t="s">
        <v>2296</v>
      </c>
      <c r="H5480" t="str">
        <f>_xlfn.XLOOKUP(Table2[[#This Row],[Unique BarCode]],$N$10:$N$37,$O$10:$O$37)</f>
        <v>MACUSBC</v>
      </c>
      <c r="I5480" t="str">
        <f>_xlfn.XLOOKUP(Table2[[#This Row],[Unique BarCode]],$N$10:$N$37,$P$10:$P$37)</f>
        <v>Charger</v>
      </c>
      <c r="J5480" t="s">
        <v>8</v>
      </c>
      <c r="L5480">
        <v>1</v>
      </c>
    </row>
    <row r="5481" spans="1:12" x14ac:dyDescent="0.2">
      <c r="A5481" s="1" t="d">
        <v>2023-03-22</v>
      </c>
      <c r="B5481" s="45">
        <v>-1</v>
      </c>
      <c r="C5481" t="s">
        <v>77</v>
      </c>
      <c r="D5481" t="str">
        <f>_xlfn.XLOOKUP(Table2[[#This Row],[Patron Group]],$R$10:$R$24,$S$10:$S$24)</f>
        <v>Undergraduate</v>
      </c>
      <c r="E5481" s="1" t="d">
        <v>2023-03-22</v>
      </c>
      <c r="F5481" t="s">
        <v>1288</v>
      </c>
      <c r="G5481" t="s">
        <v>2271</v>
      </c>
      <c r="H5481" t="str">
        <f>_xlfn.XLOOKUP(Table2[[#This Row],[Unique BarCode]],$N$10:$N$37,$O$10:$O$37)</f>
        <v>OMNI</v>
      </c>
      <c r="I5481" t="str">
        <f>_xlfn.XLOOKUP(Table2[[#This Row],[Unique BarCode]],$N$10:$N$37,$P$10:$P$37)</f>
        <v>Charger</v>
      </c>
      <c r="J5481" t="s">
        <v>49</v>
      </c>
      <c r="K5481" t="s">
        <v>1289</v>
      </c>
      <c r="L5481">
        <v>1</v>
      </c>
    </row>
    <row r="5482" spans="1:12" x14ac:dyDescent="0.2">
      <c r="A5482" s="1" t="d">
        <v>2023-03-22</v>
      </c>
      <c r="B5482" s="45">
        <v>-1</v>
      </c>
      <c r="C5482" t="s">
        <v>77</v>
      </c>
      <c r="D5482" t="str">
        <f>_xlfn.XLOOKUP(Table2[[#This Row],[Patron Group]],$R$10:$R$24,$S$10:$S$24)</f>
        <v>Undergraduate</v>
      </c>
      <c r="E5482" s="1" t="d">
        <v>2023-03-22</v>
      </c>
      <c r="F5482" t="s">
        <v>1417</v>
      </c>
      <c r="G5482" t="s">
        <v>2271</v>
      </c>
      <c r="H5482" t="str">
        <f>_xlfn.XLOOKUP(Table2[[#This Row],[Unique BarCode]],$N$10:$N$37,$O$10:$O$37)</f>
        <v>OMNI</v>
      </c>
      <c r="I5482" t="str">
        <f>_xlfn.XLOOKUP(Table2[[#This Row],[Unique BarCode]],$N$10:$N$37,$P$10:$P$37)</f>
        <v>Charger</v>
      </c>
      <c r="J5482" t="s">
        <v>49</v>
      </c>
      <c r="K5482" t="s">
        <v>1418</v>
      </c>
      <c r="L5482">
        <v>1</v>
      </c>
    </row>
    <row r="5483" spans="1:12" x14ac:dyDescent="0.2">
      <c r="A5483" s="1" t="d">
        <v>2023-03-22</v>
      </c>
      <c r="B5483" s="45">
        <v>-1</v>
      </c>
      <c r="C5483" t="s">
        <v>77</v>
      </c>
      <c r="D5483" t="str">
        <f>_xlfn.XLOOKUP(Table2[[#This Row],[Patron Group]],$R$10:$R$24,$S$10:$S$24)</f>
        <v>Undergraduate</v>
      </c>
      <c r="E5483" s="1" t="d">
        <v>2023-03-22</v>
      </c>
      <c r="F5483" t="s">
        <v>45</v>
      </c>
      <c r="G5483" t="s">
        <v>2272</v>
      </c>
      <c r="H5483" t="str">
        <f>_xlfn.XLOOKUP(Table2[[#This Row],[Unique BarCode]],$N$10:$N$37,$O$10:$O$37)</f>
        <v>WALLADPT</v>
      </c>
      <c r="I5483" t="str">
        <f>_xlfn.XLOOKUP(Table2[[#This Row],[Unique BarCode]],$N$10:$N$37,$P$10:$P$37)</f>
        <v>Charger</v>
      </c>
      <c r="J5483" t="s">
        <v>13</v>
      </c>
      <c r="K5483" t="s">
        <v>46</v>
      </c>
      <c r="L5483">
        <v>1</v>
      </c>
    </row>
    <row r="5484" spans="1:12" x14ac:dyDescent="0.2">
      <c r="A5484" s="1" t="d">
        <v>2023-03-22</v>
      </c>
      <c r="B5484" s="45">
        <v>-1</v>
      </c>
      <c r="C5484" t="s">
        <v>77</v>
      </c>
      <c r="D5484" t="str">
        <f>_xlfn.XLOOKUP(Table2[[#This Row],[Patron Group]],$R$10:$R$24,$S$10:$S$24)</f>
        <v>Undergraduate</v>
      </c>
      <c r="E5484" s="1" t="d">
        <v>2023-03-22</v>
      </c>
      <c r="F5484" t="s">
        <v>1267</v>
      </c>
      <c r="G5484" t="s">
        <v>2272</v>
      </c>
      <c r="H5484" t="str">
        <f>_xlfn.XLOOKUP(Table2[[#This Row],[Unique BarCode]],$N$10:$N$37,$O$10:$O$37)</f>
        <v>WALLADPT</v>
      </c>
      <c r="I5484" t="str">
        <f>_xlfn.XLOOKUP(Table2[[#This Row],[Unique BarCode]],$N$10:$N$37,$P$10:$P$37)</f>
        <v>Charger</v>
      </c>
      <c r="J5484" t="s">
        <v>8</v>
      </c>
      <c r="L5484">
        <v>1</v>
      </c>
    </row>
    <row r="5485" spans="1:12" x14ac:dyDescent="0.2">
      <c r="A5485" s="1" t="d">
        <v>2023-03-22</v>
      </c>
      <c r="B5485" s="45">
        <v>-1</v>
      </c>
      <c r="C5485" t="s">
        <v>77</v>
      </c>
      <c r="D5485" t="str">
        <f>_xlfn.XLOOKUP(Table2[[#This Row],[Patron Group]],$R$10:$R$24,$S$10:$S$24)</f>
        <v>Undergraduate</v>
      </c>
      <c r="E5485" s="1" t="d">
        <v>2023-03-22</v>
      </c>
      <c r="F5485" t="s">
        <v>1587</v>
      </c>
      <c r="G5485" t="s">
        <v>2272</v>
      </c>
      <c r="H5485" t="str">
        <f>_xlfn.XLOOKUP(Table2[[#This Row],[Unique BarCode]],$N$10:$N$37,$O$10:$O$37)</f>
        <v>WALLADPT</v>
      </c>
      <c r="I5485" t="str">
        <f>_xlfn.XLOOKUP(Table2[[#This Row],[Unique BarCode]],$N$10:$N$37,$P$10:$P$37)</f>
        <v>Charger</v>
      </c>
      <c r="J5485" t="s">
        <v>8</v>
      </c>
      <c r="L5485">
        <v>1</v>
      </c>
    </row>
    <row r="5486" spans="1:12" x14ac:dyDescent="0.2">
      <c r="A5486" s="1" t="d">
        <v>2023-03-22</v>
      </c>
      <c r="B5486" s="45">
        <v>-1</v>
      </c>
      <c r="C5486" t="s">
        <v>77</v>
      </c>
      <c r="D5486" t="str">
        <f>_xlfn.XLOOKUP(Table2[[#This Row],[Patron Group]],$R$10:$R$24,$S$10:$S$24)</f>
        <v>Undergraduate</v>
      </c>
      <c r="E5486" s="1" t="d">
        <v>2023-03-22</v>
      </c>
      <c r="F5486" t="s">
        <v>482</v>
      </c>
      <c r="G5486" t="s">
        <v>2272</v>
      </c>
      <c r="H5486" t="str">
        <f>_xlfn.XLOOKUP(Table2[[#This Row],[Unique BarCode]],$N$10:$N$37,$O$10:$O$37)</f>
        <v>WALLADPT</v>
      </c>
      <c r="I5486" t="str">
        <f>_xlfn.XLOOKUP(Table2[[#This Row],[Unique BarCode]],$N$10:$N$37,$P$10:$P$37)</f>
        <v>Charger</v>
      </c>
      <c r="J5486" t="s">
        <v>8</v>
      </c>
      <c r="L5486">
        <v>1</v>
      </c>
    </row>
    <row r="5487" spans="1:12" x14ac:dyDescent="0.2">
      <c r="A5487" s="1" t="d">
        <v>2023-03-22</v>
      </c>
      <c r="B5487" s="45">
        <v>-1</v>
      </c>
      <c r="C5487" t="s">
        <v>77</v>
      </c>
      <c r="D5487" t="str">
        <f>_xlfn.XLOOKUP(Table2[[#This Row],[Patron Group]],$R$10:$R$24,$S$10:$S$24)</f>
        <v>Undergraduate</v>
      </c>
      <c r="E5487" s="1" t="d">
        <v>2023-03-22</v>
      </c>
      <c r="F5487" t="s">
        <v>1392</v>
      </c>
      <c r="G5487" t="s">
        <v>2272</v>
      </c>
      <c r="H5487" t="str">
        <f>_xlfn.XLOOKUP(Table2[[#This Row],[Unique BarCode]],$N$10:$N$37,$O$10:$O$37)</f>
        <v>WALLADPT</v>
      </c>
      <c r="I5487" t="str">
        <f>_xlfn.XLOOKUP(Table2[[#This Row],[Unique BarCode]],$N$10:$N$37,$P$10:$P$37)</f>
        <v>Charger</v>
      </c>
      <c r="J5487" t="s">
        <v>8</v>
      </c>
      <c r="L5487">
        <v>1</v>
      </c>
    </row>
    <row r="5488" spans="1:12" x14ac:dyDescent="0.2">
      <c r="A5488" s="1" t="d">
        <v>2023-03-22</v>
      </c>
      <c r="B5488" s="45">
        <v>-1</v>
      </c>
      <c r="C5488" t="s">
        <v>77</v>
      </c>
      <c r="D5488" t="str">
        <f>_xlfn.XLOOKUP(Table2[[#This Row],[Patron Group]],$R$10:$R$24,$S$10:$S$24)</f>
        <v>Undergraduate</v>
      </c>
      <c r="E5488" s="1" t="d">
        <v>2023-03-22</v>
      </c>
      <c r="F5488" t="s">
        <v>95</v>
      </c>
      <c r="G5488" t="s">
        <v>2272</v>
      </c>
      <c r="H5488" t="str">
        <f>_xlfn.XLOOKUP(Table2[[#This Row],[Unique BarCode]],$N$10:$N$37,$O$10:$O$37)</f>
        <v>WALLADPT</v>
      </c>
      <c r="I5488" t="str">
        <f>_xlfn.XLOOKUP(Table2[[#This Row],[Unique BarCode]],$N$10:$N$37,$P$10:$P$37)</f>
        <v>Charger</v>
      </c>
      <c r="J5488" t="s">
        <v>8</v>
      </c>
      <c r="L5488">
        <v>1</v>
      </c>
    </row>
    <row r="5489" spans="1:12" x14ac:dyDescent="0.2">
      <c r="A5489" s="1" t="d">
        <v>2023-03-22</v>
      </c>
      <c r="B5489" s="45">
        <v>-1</v>
      </c>
      <c r="C5489" t="s">
        <v>77</v>
      </c>
      <c r="D5489" t="str">
        <f>_xlfn.XLOOKUP(Table2[[#This Row],[Patron Group]],$R$10:$R$24,$S$10:$S$24)</f>
        <v>Undergraduate</v>
      </c>
      <c r="E5489" s="1" t="d">
        <v>2023-03-22</v>
      </c>
      <c r="F5489" t="s">
        <v>96</v>
      </c>
      <c r="G5489" t="s">
        <v>2272</v>
      </c>
      <c r="H5489" t="str">
        <f>_xlfn.XLOOKUP(Table2[[#This Row],[Unique BarCode]],$N$10:$N$37,$O$10:$O$37)</f>
        <v>WALLADPT</v>
      </c>
      <c r="I5489" t="str">
        <f>_xlfn.XLOOKUP(Table2[[#This Row],[Unique BarCode]],$N$10:$N$37,$P$10:$P$37)</f>
        <v>Charger</v>
      </c>
      <c r="J5489" t="s">
        <v>8</v>
      </c>
      <c r="L5489">
        <v>1</v>
      </c>
    </row>
    <row r="5490" spans="1:12" x14ac:dyDescent="0.2">
      <c r="A5490" s="1" t="d">
        <v>2023-03-22</v>
      </c>
      <c r="B5490" s="45">
        <v>-1</v>
      </c>
      <c r="C5490" t="s">
        <v>77</v>
      </c>
      <c r="D5490" t="str">
        <f>_xlfn.XLOOKUP(Table2[[#This Row],[Patron Group]],$R$10:$R$24,$S$10:$S$24)</f>
        <v>Undergraduate</v>
      </c>
      <c r="E5490" s="1" t="d">
        <v>2023-03-23</v>
      </c>
      <c r="F5490" t="s">
        <v>215</v>
      </c>
      <c r="G5490" t="s">
        <v>2281</v>
      </c>
      <c r="H5490" t="str">
        <f>_xlfn.XLOOKUP(Table2[[#This Row],[Unique BarCode]],$N$10:$N$37,$O$10:$O$37)</f>
        <v>HDMIC</v>
      </c>
      <c r="I5490" t="str">
        <f>_xlfn.XLOOKUP(Table2[[#This Row],[Unique BarCode]],$N$10:$N$37,$P$10:$P$37)</f>
        <v>Cable</v>
      </c>
      <c r="J5490" t="s">
        <v>8</v>
      </c>
      <c r="K5490" t="s">
        <v>216</v>
      </c>
      <c r="L5490">
        <v>1</v>
      </c>
    </row>
    <row r="5491" spans="1:12" x14ac:dyDescent="0.2">
      <c r="A5491" s="1" t="d">
        <v>2023-03-22</v>
      </c>
      <c r="B5491" s="45">
        <v>-1</v>
      </c>
      <c r="C5491" t="s">
        <v>77</v>
      </c>
      <c r="D5491" t="str">
        <f>_xlfn.XLOOKUP(Table2[[#This Row],[Patron Group]],$R$10:$R$24,$S$10:$S$24)</f>
        <v>Undergraduate</v>
      </c>
      <c r="E5491" s="1" t="d">
        <v>2023-03-23</v>
      </c>
      <c r="F5491" t="s">
        <v>2107</v>
      </c>
      <c r="G5491" t="s">
        <v>2296</v>
      </c>
      <c r="H5491" t="str">
        <f>_xlfn.XLOOKUP(Table2[[#This Row],[Unique BarCode]],$N$10:$N$37,$O$10:$O$37)</f>
        <v>MACUSBC</v>
      </c>
      <c r="I5491" t="str">
        <f>_xlfn.XLOOKUP(Table2[[#This Row],[Unique BarCode]],$N$10:$N$37,$P$10:$P$37)</f>
        <v>Charger</v>
      </c>
      <c r="J5491" t="s">
        <v>128</v>
      </c>
      <c r="K5491" t="s">
        <v>474</v>
      </c>
      <c r="L5491">
        <v>1</v>
      </c>
    </row>
    <row r="5492" spans="1:12" x14ac:dyDescent="0.2">
      <c r="A5492" s="1" t="d">
        <v>2023-03-22</v>
      </c>
      <c r="B5492" s="45">
        <v>-1</v>
      </c>
      <c r="C5492" t="s">
        <v>77</v>
      </c>
      <c r="D5492" t="str">
        <f>_xlfn.XLOOKUP(Table2[[#This Row],[Patron Group]],$R$10:$R$24,$S$10:$S$24)</f>
        <v>Undergraduate</v>
      </c>
      <c r="E5492" s="1" t="d">
        <v>2023-03-23</v>
      </c>
      <c r="F5492" t="s">
        <v>1842</v>
      </c>
      <c r="G5492" t="s">
        <v>2285</v>
      </c>
      <c r="H5492" t="str">
        <f>_xlfn.XLOOKUP(Table2[[#This Row],[Unique BarCode]],$N$10:$N$37,$O$10:$O$37)</f>
        <v>UHDMI</v>
      </c>
      <c r="I5492" t="str">
        <f>_xlfn.XLOOKUP(Table2[[#This Row],[Unique BarCode]],$N$10:$N$37,$P$10:$P$37)</f>
        <v>Cable</v>
      </c>
      <c r="J5492" t="s">
        <v>8</v>
      </c>
      <c r="L5492">
        <v>1</v>
      </c>
    </row>
    <row r="5493" spans="1:12" x14ac:dyDescent="0.2">
      <c r="A5493" s="1" t="d">
        <v>2023-03-22</v>
      </c>
      <c r="B5493" s="45">
        <v>-1</v>
      </c>
      <c r="C5493" t="s">
        <v>77</v>
      </c>
      <c r="D5493" t="str">
        <f>_xlfn.XLOOKUP(Table2[[#This Row],[Patron Group]],$R$10:$R$24,$S$10:$S$24)</f>
        <v>Undergraduate</v>
      </c>
      <c r="E5493" s="1" t="d">
        <v>2023-03-24</v>
      </c>
      <c r="F5493" t="s">
        <v>78</v>
      </c>
      <c r="G5493" t="s">
        <v>2276</v>
      </c>
      <c r="H5493" t="str">
        <f>_xlfn.XLOOKUP(Table2[[#This Row],[Unique BarCode]],$N$10:$N$37,$O$10:$O$37)</f>
        <v>CALC</v>
      </c>
      <c r="I5493" t="str">
        <f>_xlfn.XLOOKUP(Table2[[#This Row],[Unique BarCode]],$N$10:$N$37,$P$10:$P$37)</f>
        <v>Accessory</v>
      </c>
      <c r="J5493" t="s">
        <v>8</v>
      </c>
      <c r="K5493" t="s">
        <v>79</v>
      </c>
      <c r="L5493">
        <v>1</v>
      </c>
    </row>
    <row r="5494" spans="1:12" x14ac:dyDescent="0.2">
      <c r="A5494" s="1" t="d">
        <v>2023-03-22</v>
      </c>
      <c r="B5494" s="45">
        <v>-1</v>
      </c>
      <c r="C5494" t="s">
        <v>77</v>
      </c>
      <c r="D5494" t="str">
        <f>_xlfn.XLOOKUP(Table2[[#This Row],[Patron Group]],$R$10:$R$24,$S$10:$S$24)</f>
        <v>Undergraduate</v>
      </c>
      <c r="E5494" s="1" t="d">
        <v>2023-03-24</v>
      </c>
      <c r="F5494" t="s">
        <v>1402</v>
      </c>
      <c r="G5494" t="s">
        <v>2276</v>
      </c>
      <c r="H5494" t="str">
        <f>_xlfn.XLOOKUP(Table2[[#This Row],[Unique BarCode]],$N$10:$N$37,$O$10:$O$37)</f>
        <v>CALC</v>
      </c>
      <c r="I5494" t="str">
        <f>_xlfn.XLOOKUP(Table2[[#This Row],[Unique BarCode]],$N$10:$N$37,$P$10:$P$37)</f>
        <v>Accessory</v>
      </c>
      <c r="J5494" t="s">
        <v>8</v>
      </c>
      <c r="L5494">
        <v>1</v>
      </c>
    </row>
    <row r="5495" spans="1:12" x14ac:dyDescent="0.2">
      <c r="A5495" s="1" t="d">
        <v>2023-03-22</v>
      </c>
      <c r="B5495" s="45">
        <v>-1</v>
      </c>
      <c r="C5495" t="s">
        <v>77</v>
      </c>
      <c r="D5495" t="str">
        <f>_xlfn.XLOOKUP(Table2[[#This Row],[Patron Group]],$R$10:$R$24,$S$10:$S$24)</f>
        <v>Undergraduate</v>
      </c>
      <c r="E5495" s="1" t="d">
        <v>2023-03-25</v>
      </c>
      <c r="F5495" t="s">
        <v>1774</v>
      </c>
      <c r="G5495" t="s">
        <v>2276</v>
      </c>
      <c r="H5495" t="str">
        <f>_xlfn.XLOOKUP(Table2[[#This Row],[Unique BarCode]],$N$10:$N$37,$O$10:$O$37)</f>
        <v>CALC</v>
      </c>
      <c r="I5495" t="str">
        <f>_xlfn.XLOOKUP(Table2[[#This Row],[Unique BarCode]],$N$10:$N$37,$P$10:$P$37)</f>
        <v>Accessory</v>
      </c>
      <c r="J5495" t="s">
        <v>13</v>
      </c>
      <c r="L5495">
        <v>1</v>
      </c>
    </row>
    <row r="5496" spans="1:12" x14ac:dyDescent="0.2">
      <c r="A5496" s="1" t="d">
        <v>2023-03-22</v>
      </c>
      <c r="B5496" s="45">
        <v>-1</v>
      </c>
      <c r="C5496" t="s">
        <v>77</v>
      </c>
      <c r="D5496" t="str">
        <f>_xlfn.XLOOKUP(Table2[[#This Row],[Patron Group]],$R$10:$R$24,$S$10:$S$24)</f>
        <v>Undergraduate</v>
      </c>
      <c r="E5496" s="1" t="d">
        <v>2023-03-29</v>
      </c>
      <c r="F5496" t="s">
        <v>2240</v>
      </c>
      <c r="G5496" t="s">
        <v>2273</v>
      </c>
      <c r="H5496" t="str">
        <f>_xlfn.XLOOKUP(Table2[[#This Row],[Unique BarCode]],$N$10:$N$37,$O$10:$O$37)</f>
        <v>ChromeBook</v>
      </c>
      <c r="I5496" t="str">
        <f>_xlfn.XLOOKUP(Table2[[#This Row],[Unique BarCode]],$N$10:$N$37,$P$10:$P$37)</f>
        <v>Device</v>
      </c>
      <c r="J5496" t="s">
        <v>13</v>
      </c>
      <c r="K5496" t="s">
        <v>2241</v>
      </c>
      <c r="L5496">
        <v>1</v>
      </c>
    </row>
    <row r="5497" spans="1:12" x14ac:dyDescent="0.2">
      <c r="A5497" s="1" t="d">
        <v>2023-03-22</v>
      </c>
      <c r="B5497" s="45">
        <v>-1</v>
      </c>
      <c r="C5497" t="s">
        <v>77</v>
      </c>
      <c r="D5497" t="str">
        <f>_xlfn.XLOOKUP(Table2[[#This Row],[Patron Group]],$R$10:$R$24,$S$10:$S$24)</f>
        <v>Undergraduate</v>
      </c>
      <c r="E5497" s="1" t="d">
        <v>2023-03-29</v>
      </c>
      <c r="F5497" t="s">
        <v>693</v>
      </c>
      <c r="G5497" t="s">
        <v>2274</v>
      </c>
      <c r="H5497" t="str">
        <f>_xlfn.XLOOKUP(Table2[[#This Row],[Unique BarCode]],$N$10:$N$37,$O$10:$O$37)</f>
        <v>MacBook</v>
      </c>
      <c r="I5497" t="str">
        <f>_xlfn.XLOOKUP(Table2[[#This Row],[Unique BarCode]],$N$10:$N$37,$P$10:$P$37)</f>
        <v>Device</v>
      </c>
      <c r="J5497" t="s">
        <v>8</v>
      </c>
      <c r="K5497" t="s">
        <v>694</v>
      </c>
      <c r="L5497">
        <v>1</v>
      </c>
    </row>
    <row r="5498" spans="1:12" x14ac:dyDescent="0.2">
      <c r="A5498" s="1" t="d">
        <v>2023-03-22</v>
      </c>
      <c r="B5498" s="45">
        <v>-1</v>
      </c>
      <c r="C5498" t="s">
        <v>77</v>
      </c>
      <c r="D5498" t="str">
        <f>_xlfn.XLOOKUP(Table2[[#This Row],[Patron Group]],$R$10:$R$24,$S$10:$S$24)</f>
        <v>Undergraduate</v>
      </c>
      <c r="E5498" s="1" t="d">
        <v>2023-03-29</v>
      </c>
      <c r="F5498" t="s">
        <v>2163</v>
      </c>
      <c r="G5498" t="s">
        <v>2263</v>
      </c>
      <c r="H5498" t="str">
        <f>_xlfn.XLOOKUP(Table2[[#This Row],[Unique BarCode]],$N$10:$N$37,$O$10:$O$37)</f>
        <v>HP Laptop</v>
      </c>
      <c r="I5498" t="str">
        <f>_xlfn.XLOOKUP(Table2[[#This Row],[Unique BarCode]],$N$10:$N$37,$P$10:$P$37)</f>
        <v>Device</v>
      </c>
      <c r="J5498" t="s">
        <v>8</v>
      </c>
      <c r="K5498" t="s">
        <v>168</v>
      </c>
      <c r="L5498">
        <v>1</v>
      </c>
    </row>
    <row r="5499" spans="1:12" x14ac:dyDescent="0.2">
      <c r="A5499" s="1" t="d">
        <v>2023-03-22</v>
      </c>
      <c r="B5499" s="45">
        <v>5557771390006530</v>
      </c>
      <c r="C5499" t="s">
        <v>20</v>
      </c>
      <c r="D5499" t="str">
        <f>_xlfn.XLOOKUP(Table2[[#This Row],[Patron Group]],$R$10:$R$24,$S$10:$S$24)</f>
        <v>Graduate</v>
      </c>
      <c r="E5499" s="1" t="d">
        <v>2023-03-29</v>
      </c>
      <c r="F5499" t="s">
        <v>311</v>
      </c>
      <c r="G5499" t="s">
        <v>2274</v>
      </c>
      <c r="H5499" t="str">
        <f>_xlfn.XLOOKUP(Table2[[#This Row],[Unique BarCode]],$N$10:$N$37,$O$10:$O$37)</f>
        <v>MacBook</v>
      </c>
      <c r="I5499" t="str">
        <f>_xlfn.XLOOKUP(Table2[[#This Row],[Unique BarCode]],$N$10:$N$37,$P$10:$P$37)</f>
        <v>Device</v>
      </c>
      <c r="J5499" t="s">
        <v>8</v>
      </c>
      <c r="K5499" t="s">
        <v>312</v>
      </c>
      <c r="L5499">
        <v>1</v>
      </c>
    </row>
    <row r="5500" spans="1:12" x14ac:dyDescent="0.2">
      <c r="A5500" s="1" t="d">
        <v>2023-03-22</v>
      </c>
      <c r="B5500" s="45">
        <v>5560237890006530</v>
      </c>
      <c r="C5500" t="s">
        <v>77</v>
      </c>
      <c r="D5500" t="str">
        <f>_xlfn.XLOOKUP(Table2[[#This Row],[Patron Group]],$R$10:$R$24,$S$10:$S$24)</f>
        <v>Undergraduate</v>
      </c>
      <c r="E5500" s="1" t="d">
        <v>2023-06-20</v>
      </c>
      <c r="F5500" t="s">
        <v>643</v>
      </c>
      <c r="G5500" t="s">
        <v>2279</v>
      </c>
      <c r="H5500" t="str">
        <f>_xlfn.XLOOKUP(Table2[[#This Row],[Unique BarCode]],$N$10:$N$37,$O$10:$O$37)</f>
        <v>EE Devices</v>
      </c>
      <c r="I5500" t="str">
        <f>_xlfn.XLOOKUP(Table2[[#This Row],[Unique BarCode]],$N$10:$N$37,$P$10:$P$37)</f>
        <v>EE Devices</v>
      </c>
      <c r="J5500" t="s">
        <v>49</v>
      </c>
      <c r="K5500" t="s">
        <v>644</v>
      </c>
      <c r="L5500">
        <v>1</v>
      </c>
    </row>
    <row r="5501" spans="1:12" x14ac:dyDescent="0.2">
      <c r="A5501" s="1" t="d">
        <v>2023-03-22</v>
      </c>
      <c r="B5501" s="45">
        <v>5560873090006530</v>
      </c>
      <c r="C5501" t="s">
        <v>77</v>
      </c>
      <c r="D5501" t="str">
        <f>_xlfn.XLOOKUP(Table2[[#This Row],[Patron Group]],$R$10:$R$24,$S$10:$S$24)</f>
        <v>Undergraduate</v>
      </c>
      <c r="E5501" s="1" t="d">
        <v>2023-03-29</v>
      </c>
      <c r="F5501" t="s">
        <v>1843</v>
      </c>
      <c r="G5501" t="s">
        <v>2275</v>
      </c>
      <c r="H5501" t="str">
        <f>_xlfn.XLOOKUP(Table2[[#This Row],[Unique BarCode]],$N$10:$N$37,$O$10:$O$37)</f>
        <v>iPad</v>
      </c>
      <c r="I5501" t="str">
        <f>_xlfn.XLOOKUP(Table2[[#This Row],[Unique BarCode]],$N$10:$N$37,$P$10:$P$37)</f>
        <v>Device</v>
      </c>
      <c r="J5501" t="s">
        <v>8</v>
      </c>
      <c r="K5501" t="s">
        <v>1844</v>
      </c>
      <c r="L5501">
        <v>1</v>
      </c>
    </row>
    <row r="5502" spans="1:12" x14ac:dyDescent="0.2">
      <c r="A5502" s="1" t="d">
        <v>2023-03-22</v>
      </c>
      <c r="B5502" s="45">
        <v>5561287670006530</v>
      </c>
      <c r="C5502" t="s">
        <v>20</v>
      </c>
      <c r="D5502" t="str">
        <f>_xlfn.XLOOKUP(Table2[[#This Row],[Patron Group]],$R$10:$R$24,$S$10:$S$24)</f>
        <v>Graduate</v>
      </c>
      <c r="E5502" s="1" t="d">
        <v>2023-03-29</v>
      </c>
      <c r="F5502" t="s">
        <v>2106</v>
      </c>
      <c r="G5502" t="s">
        <v>2263</v>
      </c>
      <c r="H5502" t="str">
        <f>_xlfn.XLOOKUP(Table2[[#This Row],[Unique BarCode]],$N$10:$N$37,$O$10:$O$37)</f>
        <v>HP Laptop</v>
      </c>
      <c r="I5502" t="str">
        <f>_xlfn.XLOOKUP(Table2[[#This Row],[Unique BarCode]],$N$10:$N$37,$P$10:$P$37)</f>
        <v>Device</v>
      </c>
      <c r="J5502" t="s">
        <v>8</v>
      </c>
      <c r="K5502" t="s">
        <v>795</v>
      </c>
      <c r="L5502">
        <v>1</v>
      </c>
    </row>
    <row r="5503" spans="1:12" x14ac:dyDescent="0.2">
      <c r="A5503" s="1" t="d">
        <v>2023-03-22</v>
      </c>
      <c r="B5503" s="45">
        <v>5565293760006530</v>
      </c>
      <c r="C5503" t="s">
        <v>77</v>
      </c>
      <c r="D5503" t="str">
        <f>_xlfn.XLOOKUP(Table2[[#This Row],[Patron Group]],$R$10:$R$24,$S$10:$S$24)</f>
        <v>Undergraduate</v>
      </c>
      <c r="E5503" s="1" t="d">
        <v>2023-06-20</v>
      </c>
      <c r="F5503" t="s">
        <v>343</v>
      </c>
      <c r="G5503" t="s">
        <v>2279</v>
      </c>
      <c r="H5503" t="str">
        <f>_xlfn.XLOOKUP(Table2[[#This Row],[Unique BarCode]],$N$10:$N$37,$O$10:$O$37)</f>
        <v>EE Devices</v>
      </c>
      <c r="I5503" t="str">
        <f>_xlfn.XLOOKUP(Table2[[#This Row],[Unique BarCode]],$N$10:$N$37,$P$10:$P$37)</f>
        <v>EE Devices</v>
      </c>
      <c r="J5503" t="s">
        <v>49</v>
      </c>
      <c r="K5503" t="s">
        <v>344</v>
      </c>
      <c r="L5503">
        <v>1</v>
      </c>
    </row>
    <row r="5504" spans="1:12" x14ac:dyDescent="0.2">
      <c r="A5504" s="1" t="d">
        <v>2023-03-22</v>
      </c>
      <c r="B5504" s="45">
        <v>5566292590006530</v>
      </c>
      <c r="C5504" t="s">
        <v>77</v>
      </c>
      <c r="D5504" t="str">
        <f>_xlfn.XLOOKUP(Table2[[#This Row],[Patron Group]],$R$10:$R$24,$S$10:$S$24)</f>
        <v>Undergraduate</v>
      </c>
      <c r="E5504" s="1" t="d">
        <v>2023-03-29</v>
      </c>
      <c r="F5504" t="s">
        <v>691</v>
      </c>
      <c r="G5504" t="s">
        <v>2273</v>
      </c>
      <c r="H5504" t="str">
        <f>_xlfn.XLOOKUP(Table2[[#This Row],[Unique BarCode]],$N$10:$N$37,$O$10:$O$37)</f>
        <v>ChromeBook</v>
      </c>
      <c r="I5504" t="str">
        <f>_xlfn.XLOOKUP(Table2[[#This Row],[Unique BarCode]],$N$10:$N$37,$P$10:$P$37)</f>
        <v>Device</v>
      </c>
      <c r="J5504" t="s">
        <v>13</v>
      </c>
      <c r="K5504" t="s">
        <v>692</v>
      </c>
      <c r="L5504">
        <v>1</v>
      </c>
    </row>
    <row r="5505" spans="1:12" x14ac:dyDescent="0.2">
      <c r="A5505" s="1" t="d">
        <v>2023-03-22</v>
      </c>
      <c r="B5505" s="45">
        <v>5567839940006530</v>
      </c>
      <c r="C5505" t="s">
        <v>20</v>
      </c>
      <c r="D5505" t="str">
        <f>_xlfn.XLOOKUP(Table2[[#This Row],[Patron Group]],$R$10:$R$24,$S$10:$S$24)</f>
        <v>Graduate</v>
      </c>
      <c r="E5505" s="1" t="d">
        <v>2023-06-20</v>
      </c>
      <c r="F5505" t="s">
        <v>2242</v>
      </c>
      <c r="G5505" t="s">
        <v>2279</v>
      </c>
      <c r="H5505" t="str">
        <f>_xlfn.XLOOKUP(Table2[[#This Row],[Unique BarCode]],$N$10:$N$37,$O$10:$O$37)</f>
        <v>EE Devices</v>
      </c>
      <c r="I5505" t="str">
        <f>_xlfn.XLOOKUP(Table2[[#This Row],[Unique BarCode]],$N$10:$N$37,$P$10:$P$37)</f>
        <v>EE Devices</v>
      </c>
      <c r="J5505" t="s">
        <v>49</v>
      </c>
      <c r="L5505">
        <v>1</v>
      </c>
    </row>
    <row r="5506" spans="1:12" x14ac:dyDescent="0.2">
      <c r="A5506" s="1" t="d">
        <v>2023-03-22</v>
      </c>
      <c r="B5506" s="45">
        <v>5569982430006530</v>
      </c>
      <c r="C5506" t="s">
        <v>77</v>
      </c>
      <c r="D5506" t="str">
        <f>_xlfn.XLOOKUP(Table2[[#This Row],[Patron Group]],$R$10:$R$24,$S$10:$S$24)</f>
        <v>Undergraduate</v>
      </c>
      <c r="E5506" s="1" t="d">
        <v>2023-03-29</v>
      </c>
      <c r="F5506" t="s">
        <v>731</v>
      </c>
      <c r="G5506" t="s">
        <v>2274</v>
      </c>
      <c r="H5506" t="str">
        <f>_xlfn.XLOOKUP(Table2[[#This Row],[Unique BarCode]],$N$10:$N$37,$O$10:$O$37)</f>
        <v>MacBook</v>
      </c>
      <c r="I5506" t="str">
        <f>_xlfn.XLOOKUP(Table2[[#This Row],[Unique BarCode]],$N$10:$N$37,$P$10:$P$37)</f>
        <v>Device</v>
      </c>
      <c r="J5506" t="s">
        <v>8</v>
      </c>
      <c r="K5506" t="s">
        <v>732</v>
      </c>
      <c r="L5506">
        <v>1</v>
      </c>
    </row>
    <row r="5507" spans="1:12" x14ac:dyDescent="0.2">
      <c r="A5507" s="1" t="d">
        <v>2023-03-22</v>
      </c>
      <c r="B5507" s="45">
        <v>6200597690006530</v>
      </c>
      <c r="C5507" t="s">
        <v>77</v>
      </c>
      <c r="D5507" t="str">
        <f>_xlfn.XLOOKUP(Table2[[#This Row],[Patron Group]],$R$10:$R$24,$S$10:$S$24)</f>
        <v>Undergraduate</v>
      </c>
      <c r="E5507" s="1" t="d">
        <v>2023-04-03</v>
      </c>
      <c r="F5507" t="s">
        <v>1997</v>
      </c>
      <c r="G5507" t="s">
        <v>2263</v>
      </c>
      <c r="H5507" t="str">
        <f>_xlfn.XLOOKUP(Table2[[#This Row],[Unique BarCode]],$N$10:$N$37,$O$10:$O$37)</f>
        <v>HP Laptop</v>
      </c>
      <c r="I5507" t="str">
        <f>_xlfn.XLOOKUP(Table2[[#This Row],[Unique BarCode]],$N$10:$N$37,$P$10:$P$37)</f>
        <v>Device</v>
      </c>
      <c r="J5507" t="s">
        <v>8</v>
      </c>
      <c r="K5507" t="s">
        <v>509</v>
      </c>
      <c r="L5507">
        <v>1</v>
      </c>
    </row>
    <row r="5508" spans="1:12" x14ac:dyDescent="0.2">
      <c r="A5508" s="1" t="d">
        <v>2023-03-22</v>
      </c>
      <c r="B5508" s="45">
        <v>6201199410006530</v>
      </c>
      <c r="C5508" t="s">
        <v>77</v>
      </c>
      <c r="D5508" t="str">
        <f>_xlfn.XLOOKUP(Table2[[#This Row],[Patron Group]],$R$10:$R$24,$S$10:$S$24)</f>
        <v>Undergraduate</v>
      </c>
      <c r="E5508" s="1" t="d">
        <v>2023-03-29</v>
      </c>
      <c r="F5508" t="s">
        <v>1515</v>
      </c>
      <c r="G5508" t="s">
        <v>2274</v>
      </c>
      <c r="H5508" t="str">
        <f>_xlfn.XLOOKUP(Table2[[#This Row],[Unique BarCode]],$N$10:$N$37,$O$10:$O$37)</f>
        <v>MacBook</v>
      </c>
      <c r="I5508" t="str">
        <f>_xlfn.XLOOKUP(Table2[[#This Row],[Unique BarCode]],$N$10:$N$37,$P$10:$P$37)</f>
        <v>Device</v>
      </c>
      <c r="J5508" t="s">
        <v>8</v>
      </c>
      <c r="K5508" t="s">
        <v>1515</v>
      </c>
      <c r="L5508">
        <v>1</v>
      </c>
    </row>
    <row r="5509" spans="1:12" x14ac:dyDescent="0.2">
      <c r="A5509" s="1" t="d">
        <v>2023-03-22</v>
      </c>
      <c r="B5509" s="45">
        <v>6201555090006530</v>
      </c>
      <c r="C5509" t="s">
        <v>77</v>
      </c>
      <c r="D5509" t="str">
        <f>_xlfn.XLOOKUP(Table2[[#This Row],[Patron Group]],$R$10:$R$24,$S$10:$S$24)</f>
        <v>Undergraduate</v>
      </c>
      <c r="E5509" s="1" t="d">
        <v>2023-03-29</v>
      </c>
      <c r="F5509" t="s">
        <v>2243</v>
      </c>
      <c r="G5509" t="s">
        <v>2263</v>
      </c>
      <c r="H5509" t="str">
        <f>_xlfn.XLOOKUP(Table2[[#This Row],[Unique BarCode]],$N$10:$N$37,$O$10:$O$37)</f>
        <v>HP Laptop</v>
      </c>
      <c r="I5509" t="str">
        <f>_xlfn.XLOOKUP(Table2[[#This Row],[Unique BarCode]],$N$10:$N$37,$P$10:$P$37)</f>
        <v>Device</v>
      </c>
      <c r="J5509" t="s">
        <v>8</v>
      </c>
      <c r="K5509" t="s">
        <v>1306</v>
      </c>
      <c r="L5509">
        <v>1</v>
      </c>
    </row>
    <row r="5510" spans="1:12" x14ac:dyDescent="0.2">
      <c r="A5510" s="1" t="d">
        <v>2023-03-22</v>
      </c>
      <c r="B5510" s="45">
        <v>6201866490006530</v>
      </c>
      <c r="C5510" t="s">
        <v>77</v>
      </c>
      <c r="D5510" t="str">
        <f>_xlfn.XLOOKUP(Table2[[#This Row],[Patron Group]],$R$10:$R$24,$S$10:$S$24)</f>
        <v>Undergraduate</v>
      </c>
      <c r="E5510" s="1" t="d">
        <v>2023-03-29</v>
      </c>
      <c r="F5510" t="s">
        <v>1576</v>
      </c>
      <c r="G5510" t="s">
        <v>2274</v>
      </c>
      <c r="H5510" t="str">
        <f>_xlfn.XLOOKUP(Table2[[#This Row],[Unique BarCode]],$N$10:$N$37,$O$10:$O$37)</f>
        <v>MacBook</v>
      </c>
      <c r="I5510" t="str">
        <f>_xlfn.XLOOKUP(Table2[[#This Row],[Unique BarCode]],$N$10:$N$37,$P$10:$P$37)</f>
        <v>Device</v>
      </c>
      <c r="J5510" t="s">
        <v>8</v>
      </c>
      <c r="K5510" t="s">
        <v>1576</v>
      </c>
      <c r="L5510">
        <v>1</v>
      </c>
    </row>
    <row r="5511" spans="1:12" x14ac:dyDescent="0.2">
      <c r="A5511" s="1" t="d">
        <v>2023-03-22</v>
      </c>
      <c r="B5511" s="45">
        <v>9295037580006530</v>
      </c>
      <c r="C5511" t="s">
        <v>77</v>
      </c>
      <c r="D5511" t="str">
        <f>_xlfn.XLOOKUP(Table2[[#This Row],[Patron Group]],$R$10:$R$24,$S$10:$S$24)</f>
        <v>Undergraduate</v>
      </c>
      <c r="E5511" s="1" t="d">
        <v>2023-03-29</v>
      </c>
      <c r="F5511" t="s">
        <v>1296</v>
      </c>
      <c r="G5511" t="s">
        <v>2274</v>
      </c>
      <c r="H5511" t="str">
        <f>_xlfn.XLOOKUP(Table2[[#This Row],[Unique BarCode]],$N$10:$N$37,$O$10:$O$37)</f>
        <v>MacBook</v>
      </c>
      <c r="I5511" t="str">
        <f>_xlfn.XLOOKUP(Table2[[#This Row],[Unique BarCode]],$N$10:$N$37,$P$10:$P$37)</f>
        <v>Device</v>
      </c>
      <c r="J5511" t="s">
        <v>8</v>
      </c>
      <c r="K5511" t="s">
        <v>1297</v>
      </c>
      <c r="L5511">
        <v>1</v>
      </c>
    </row>
    <row r="5512" spans="1:12" x14ac:dyDescent="0.2">
      <c r="A5512" s="1" t="d">
        <v>2023-03-22</v>
      </c>
      <c r="B5512" s="45">
        <v>9401450840006530</v>
      </c>
      <c r="C5512" t="s">
        <v>77</v>
      </c>
      <c r="D5512" t="str">
        <f>_xlfn.XLOOKUP(Table2[[#This Row],[Patron Group]],$R$10:$R$24,$S$10:$S$24)</f>
        <v>Undergraduate</v>
      </c>
      <c r="E5512" s="1" t="d">
        <v>2023-06-20</v>
      </c>
      <c r="F5512" t="s">
        <v>659</v>
      </c>
      <c r="G5512" t="s">
        <v>2279</v>
      </c>
      <c r="H5512" t="str">
        <f>_xlfn.XLOOKUP(Table2[[#This Row],[Unique BarCode]],$N$10:$N$37,$O$10:$O$37)</f>
        <v>EE Devices</v>
      </c>
      <c r="I5512" t="str">
        <f>_xlfn.XLOOKUP(Table2[[#This Row],[Unique BarCode]],$N$10:$N$37,$P$10:$P$37)</f>
        <v>EE Devices</v>
      </c>
      <c r="J5512" t="s">
        <v>49</v>
      </c>
      <c r="K5512" t="s">
        <v>660</v>
      </c>
      <c r="L5512">
        <v>1</v>
      </c>
    </row>
    <row r="5513" spans="1:12" x14ac:dyDescent="0.2">
      <c r="A5513" s="1" t="d">
        <v>2023-03-22</v>
      </c>
      <c r="B5513" s="45">
        <v>9401453620006530</v>
      </c>
      <c r="C5513" t="s">
        <v>77</v>
      </c>
      <c r="D5513" t="str">
        <f>_xlfn.XLOOKUP(Table2[[#This Row],[Patron Group]],$R$10:$R$24,$S$10:$S$24)</f>
        <v>Undergraduate</v>
      </c>
      <c r="E5513" s="1" t="d">
        <v>2023-04-12</v>
      </c>
      <c r="F5513" t="s">
        <v>1332</v>
      </c>
      <c r="G5513" t="s">
        <v>2274</v>
      </c>
      <c r="H5513" t="str">
        <f>_xlfn.XLOOKUP(Table2[[#This Row],[Unique BarCode]],$N$10:$N$37,$O$10:$O$37)</f>
        <v>MacBook</v>
      </c>
      <c r="I5513" t="str">
        <f>_xlfn.XLOOKUP(Table2[[#This Row],[Unique BarCode]],$N$10:$N$37,$P$10:$P$37)</f>
        <v>Device</v>
      </c>
      <c r="J5513" t="s">
        <v>8</v>
      </c>
      <c r="K5513" t="s">
        <v>1333</v>
      </c>
      <c r="L5513">
        <v>1</v>
      </c>
    </row>
    <row r="5514" spans="1:12" x14ac:dyDescent="0.2">
      <c r="A5514" s="1" t="d">
        <v>2023-03-22</v>
      </c>
      <c r="B5514" s="45">
        <v>9401569710006530</v>
      </c>
      <c r="C5514" t="s">
        <v>20</v>
      </c>
      <c r="D5514" t="str">
        <f>_xlfn.XLOOKUP(Table2[[#This Row],[Patron Group]],$R$10:$R$24,$S$10:$S$24)</f>
        <v>Graduate</v>
      </c>
      <c r="E5514" s="1" t="d">
        <v>2023-03-29</v>
      </c>
      <c r="F5514" t="s">
        <v>621</v>
      </c>
      <c r="G5514" t="s">
        <v>2274</v>
      </c>
      <c r="H5514" t="str">
        <f>_xlfn.XLOOKUP(Table2[[#This Row],[Unique BarCode]],$N$10:$N$37,$O$10:$O$37)</f>
        <v>MacBook</v>
      </c>
      <c r="I5514" t="str">
        <f>_xlfn.XLOOKUP(Table2[[#This Row],[Unique BarCode]],$N$10:$N$37,$P$10:$P$37)</f>
        <v>Device</v>
      </c>
      <c r="J5514" t="s">
        <v>8</v>
      </c>
      <c r="K5514" t="s">
        <v>622</v>
      </c>
      <c r="L5514">
        <v>1</v>
      </c>
    </row>
    <row r="5515" spans="1:12" x14ac:dyDescent="0.2">
      <c r="A5515" s="1" t="d">
        <v>2023-03-22</v>
      </c>
      <c r="B5515" s="45">
        <v>9401734270006530</v>
      </c>
      <c r="C5515" t="s">
        <v>77</v>
      </c>
      <c r="D5515" t="str">
        <f>_xlfn.XLOOKUP(Table2[[#This Row],[Patron Group]],$R$10:$R$24,$S$10:$S$24)</f>
        <v>Undergraduate</v>
      </c>
      <c r="E5515" s="1" t="d">
        <v>2023-03-29</v>
      </c>
      <c r="F5515" t="s">
        <v>627</v>
      </c>
      <c r="G5515" t="s">
        <v>2274</v>
      </c>
      <c r="H5515" t="str">
        <f>_xlfn.XLOOKUP(Table2[[#This Row],[Unique BarCode]],$N$10:$N$37,$O$10:$O$37)</f>
        <v>MacBook</v>
      </c>
      <c r="I5515" t="str">
        <f>_xlfn.XLOOKUP(Table2[[#This Row],[Unique BarCode]],$N$10:$N$37,$P$10:$P$37)</f>
        <v>Device</v>
      </c>
      <c r="J5515" t="s">
        <v>8</v>
      </c>
      <c r="K5515" t="s">
        <v>628</v>
      </c>
      <c r="L5515">
        <v>1</v>
      </c>
    </row>
    <row r="5516" spans="1:12" x14ac:dyDescent="0.2">
      <c r="A5516" s="1" t="d">
        <v>2023-03-22</v>
      </c>
      <c r="B5516" s="45">
        <v>9405548150006530</v>
      </c>
      <c r="C5516" t="s">
        <v>77</v>
      </c>
      <c r="D5516" t="str">
        <f>_xlfn.XLOOKUP(Table2[[#This Row],[Patron Group]],$R$10:$R$24,$S$10:$S$24)</f>
        <v>Undergraduate</v>
      </c>
      <c r="E5516" s="1" t="d">
        <v>2023-03-29</v>
      </c>
      <c r="F5516" t="s">
        <v>2020</v>
      </c>
      <c r="G5516" t="s">
        <v>2275</v>
      </c>
      <c r="H5516" t="str">
        <f>_xlfn.XLOOKUP(Table2[[#This Row],[Unique BarCode]],$N$10:$N$37,$O$10:$O$37)</f>
        <v>iPad</v>
      </c>
      <c r="I5516" t="str">
        <f>_xlfn.XLOOKUP(Table2[[#This Row],[Unique BarCode]],$N$10:$N$37,$P$10:$P$37)</f>
        <v>Device</v>
      </c>
      <c r="J5516" t="s">
        <v>8</v>
      </c>
      <c r="K5516" t="s">
        <v>2021</v>
      </c>
      <c r="L5516">
        <v>1</v>
      </c>
    </row>
    <row r="5517" spans="1:12" x14ac:dyDescent="0.2">
      <c r="A5517" s="1" t="d">
        <v>2023-03-22</v>
      </c>
      <c r="B5517" s="45">
        <v>9407401010006530</v>
      </c>
      <c r="C5517" t="s">
        <v>1113</v>
      </c>
      <c r="D5517" t="str">
        <f>_xlfn.XLOOKUP(Table2[[#This Row],[Patron Group]],$R$10:$R$24,$S$10:$S$24)</f>
        <v>Graduate</v>
      </c>
      <c r="E5517" s="1" t="d">
        <v>2023-03-30</v>
      </c>
      <c r="F5517" t="s">
        <v>1755</v>
      </c>
      <c r="G5517" t="s">
        <v>2274</v>
      </c>
      <c r="H5517" t="str">
        <f>_xlfn.XLOOKUP(Table2[[#This Row],[Unique BarCode]],$N$10:$N$37,$O$10:$O$37)</f>
        <v>MacBook</v>
      </c>
      <c r="I5517" t="str">
        <f>_xlfn.XLOOKUP(Table2[[#This Row],[Unique BarCode]],$N$10:$N$37,$P$10:$P$37)</f>
        <v>Device</v>
      </c>
      <c r="J5517" t="s">
        <v>8</v>
      </c>
      <c r="K5517" t="s">
        <v>1756</v>
      </c>
      <c r="L5517">
        <v>1</v>
      </c>
    </row>
    <row r="5518" spans="1:12" x14ac:dyDescent="0.2">
      <c r="A5518" s="1" t="d">
        <v>2023-03-22</v>
      </c>
      <c r="B5518" s="45">
        <v>9407413240006530</v>
      </c>
      <c r="C5518" t="s">
        <v>20</v>
      </c>
      <c r="D5518" t="str">
        <f>_xlfn.XLOOKUP(Table2[[#This Row],[Patron Group]],$R$10:$R$24,$S$10:$S$24)</f>
        <v>Graduate</v>
      </c>
      <c r="E5518" s="1" t="d">
        <v>2023-03-22</v>
      </c>
      <c r="F5518" t="s">
        <v>1188</v>
      </c>
      <c r="G5518" t="s">
        <v>2265</v>
      </c>
      <c r="H5518" t="str">
        <f>_xlfn.XLOOKUP(Table2[[#This Row],[Unique BarCode]],$N$10:$N$37,$O$10:$O$37)</f>
        <v>IPHONE</v>
      </c>
      <c r="I5518" t="str">
        <f>_xlfn.XLOOKUP(Table2[[#This Row],[Unique BarCode]],$N$10:$N$37,$P$10:$P$37)</f>
        <v>Charger</v>
      </c>
      <c r="J5518" t="s">
        <v>128</v>
      </c>
      <c r="L5518">
        <v>1</v>
      </c>
    </row>
    <row r="5519" spans="1:12" x14ac:dyDescent="0.2">
      <c r="A5519" s="1" t="d">
        <v>2023-03-22</v>
      </c>
      <c r="B5519" s="45">
        <v>9407452020006530</v>
      </c>
      <c r="C5519" t="s">
        <v>77</v>
      </c>
      <c r="D5519" t="str">
        <f>_xlfn.XLOOKUP(Table2[[#This Row],[Patron Group]],$R$10:$R$24,$S$10:$S$24)</f>
        <v>Undergraduate</v>
      </c>
      <c r="E5519" s="1" t="d">
        <v>2023-06-20</v>
      </c>
      <c r="F5519" t="s">
        <v>542</v>
      </c>
      <c r="G5519" t="s">
        <v>2279</v>
      </c>
      <c r="H5519" t="str">
        <f>_xlfn.XLOOKUP(Table2[[#This Row],[Unique BarCode]],$N$10:$N$37,$O$10:$O$37)</f>
        <v>EE Devices</v>
      </c>
      <c r="I5519" t="str">
        <f>_xlfn.XLOOKUP(Table2[[#This Row],[Unique BarCode]],$N$10:$N$37,$P$10:$P$37)</f>
        <v>EE Devices</v>
      </c>
      <c r="J5519" t="s">
        <v>49</v>
      </c>
      <c r="L5519">
        <v>1</v>
      </c>
    </row>
    <row r="5520" spans="1:12" x14ac:dyDescent="0.2">
      <c r="A5520" s="1" t="d">
        <v>2023-03-23</v>
      </c>
      <c r="B5520" s="45">
        <v>-1</v>
      </c>
      <c r="C5520" t="s">
        <v>1872</v>
      </c>
      <c r="D5520" t="str">
        <f>_xlfn.XLOOKUP(Table2[[#This Row],[Patron Group]],$R$10:$R$24,$S$10:$S$24)</f>
        <v>External 10 + Access</v>
      </c>
      <c r="E5520" s="1" t="d">
        <v>2023-03-23</v>
      </c>
      <c r="F5520" t="s">
        <v>2244</v>
      </c>
      <c r="G5520" t="s">
        <v>2273</v>
      </c>
      <c r="H5520" t="str">
        <f>_xlfn.XLOOKUP(Table2[[#This Row],[Unique BarCode]],$N$10:$N$37,$O$10:$O$37)</f>
        <v>ChromeBook</v>
      </c>
      <c r="I5520" t="str">
        <f>_xlfn.XLOOKUP(Table2[[#This Row],[Unique BarCode]],$N$10:$N$37,$P$10:$P$37)</f>
        <v>Device</v>
      </c>
      <c r="J5520" t="s">
        <v>13</v>
      </c>
      <c r="K5520" t="s">
        <v>2245</v>
      </c>
      <c r="L5520">
        <v>1</v>
      </c>
    </row>
    <row r="5521" spans="1:12" x14ac:dyDescent="0.2">
      <c r="A5521" s="1" t="d">
        <v>2023-03-23</v>
      </c>
      <c r="B5521" s="45">
        <v>-1</v>
      </c>
      <c r="C5521" t="s">
        <v>20</v>
      </c>
      <c r="D5521" t="str">
        <f>_xlfn.XLOOKUP(Table2[[#This Row],[Patron Group]],$R$10:$R$24,$S$10:$S$24)</f>
        <v>Graduate</v>
      </c>
      <c r="E5521" s="1" t="d">
        <v>2023-03-23</v>
      </c>
      <c r="F5521" t="s">
        <v>1775</v>
      </c>
      <c r="G5521" t="s">
        <v>2266</v>
      </c>
      <c r="H5521" t="str">
        <f>_xlfn.XLOOKUP(Table2[[#This Row],[Unique BarCode]],$N$10:$N$37,$O$10:$O$37)</f>
        <v>Headphones</v>
      </c>
      <c r="I5521" t="str">
        <f>_xlfn.XLOOKUP(Table2[[#This Row],[Unique BarCode]],$N$10:$N$37,$P$10:$P$37)</f>
        <v>Accessory</v>
      </c>
      <c r="J5521" t="s">
        <v>49</v>
      </c>
      <c r="K5521" t="s">
        <v>1776</v>
      </c>
      <c r="L5521">
        <v>1</v>
      </c>
    </row>
    <row r="5522" spans="1:12" x14ac:dyDescent="0.2">
      <c r="A5522" s="1" t="d">
        <v>2023-03-23</v>
      </c>
      <c r="B5522" s="45">
        <v>-1</v>
      </c>
      <c r="C5522" t="s">
        <v>20</v>
      </c>
      <c r="D5522" t="str">
        <f>_xlfn.XLOOKUP(Table2[[#This Row],[Patron Group]],$R$10:$R$24,$S$10:$S$24)</f>
        <v>Graduate</v>
      </c>
      <c r="E5522" s="1" t="d">
        <v>2023-03-23</v>
      </c>
      <c r="F5522" t="s">
        <v>220</v>
      </c>
      <c r="G5522" t="s">
        <v>2265</v>
      </c>
      <c r="H5522" t="str">
        <f>_xlfn.XLOOKUP(Table2[[#This Row],[Unique BarCode]],$N$10:$N$37,$O$10:$O$37)</f>
        <v>IPHONE</v>
      </c>
      <c r="I5522" t="str">
        <f>_xlfn.XLOOKUP(Table2[[#This Row],[Unique BarCode]],$N$10:$N$37,$P$10:$P$37)</f>
        <v>Charger</v>
      </c>
      <c r="J5522" t="s">
        <v>13</v>
      </c>
      <c r="K5522" t="s">
        <v>221</v>
      </c>
      <c r="L5522">
        <v>1</v>
      </c>
    </row>
    <row r="5523" spans="1:12" x14ac:dyDescent="0.2">
      <c r="A5523" s="1" t="d">
        <v>2023-03-23</v>
      </c>
      <c r="B5523" s="45">
        <v>-1</v>
      </c>
      <c r="C5523" t="s">
        <v>20</v>
      </c>
      <c r="D5523" t="str">
        <f>_xlfn.XLOOKUP(Table2[[#This Row],[Patron Group]],$R$10:$R$24,$S$10:$S$24)</f>
        <v>Graduate</v>
      </c>
      <c r="E5523" s="1" t="d">
        <v>2023-03-23</v>
      </c>
      <c r="F5523" t="s">
        <v>1944</v>
      </c>
      <c r="G5523" t="s">
        <v>2304</v>
      </c>
      <c r="H5523" t="str">
        <f>_xlfn.XLOOKUP(Table2[[#This Row],[Unique BarCode]],$N$10:$N$37,$O$10:$O$37)</f>
        <v>Mouse</v>
      </c>
      <c r="I5523" t="str">
        <f>_xlfn.XLOOKUP(Table2[[#This Row],[Unique BarCode]],$N$10:$N$37,$P$10:$P$37)</f>
        <v>Accessory</v>
      </c>
      <c r="J5523" t="s">
        <v>8</v>
      </c>
      <c r="L5523">
        <v>1</v>
      </c>
    </row>
    <row r="5524" spans="1:12" x14ac:dyDescent="0.2">
      <c r="A5524" s="1" t="d">
        <v>2023-03-23</v>
      </c>
      <c r="B5524" s="45">
        <v>-1</v>
      </c>
      <c r="C5524" t="s">
        <v>20</v>
      </c>
      <c r="D5524" t="str">
        <f>_xlfn.XLOOKUP(Table2[[#This Row],[Patron Group]],$R$10:$R$24,$S$10:$S$24)</f>
        <v>Graduate</v>
      </c>
      <c r="E5524" s="1" t="d">
        <v>2023-03-30</v>
      </c>
      <c r="F5524" t="s">
        <v>727</v>
      </c>
      <c r="G5524" t="s">
        <v>2274</v>
      </c>
      <c r="H5524" t="str">
        <f>_xlfn.XLOOKUP(Table2[[#This Row],[Unique BarCode]],$N$10:$N$37,$O$10:$O$37)</f>
        <v>MacBook</v>
      </c>
      <c r="I5524" t="str">
        <f>_xlfn.XLOOKUP(Table2[[#This Row],[Unique BarCode]],$N$10:$N$37,$P$10:$P$37)</f>
        <v>Device</v>
      </c>
      <c r="J5524" t="s">
        <v>8</v>
      </c>
      <c r="K5524" t="s">
        <v>728</v>
      </c>
      <c r="L5524">
        <v>1</v>
      </c>
    </row>
    <row r="5525" spans="1:12" x14ac:dyDescent="0.2">
      <c r="A5525" s="1" t="d">
        <v>2023-03-23</v>
      </c>
      <c r="B5525" s="45">
        <v>-1</v>
      </c>
      <c r="C5525" t="s">
        <v>20</v>
      </c>
      <c r="D5525" t="str">
        <f>_xlfn.XLOOKUP(Table2[[#This Row],[Patron Group]],$R$10:$R$24,$S$10:$S$24)</f>
        <v>Graduate</v>
      </c>
      <c r="E5525" s="1" t="d">
        <v>2023-03-30</v>
      </c>
      <c r="F5525" t="s">
        <v>295</v>
      </c>
      <c r="G5525" t="s">
        <v>2274</v>
      </c>
      <c r="H5525" t="str">
        <f>_xlfn.XLOOKUP(Table2[[#This Row],[Unique BarCode]],$N$10:$N$37,$O$10:$O$37)</f>
        <v>MacBook</v>
      </c>
      <c r="I5525" t="str">
        <f>_xlfn.XLOOKUP(Table2[[#This Row],[Unique BarCode]],$N$10:$N$37,$P$10:$P$37)</f>
        <v>Device</v>
      </c>
      <c r="J5525" t="s">
        <v>8</v>
      </c>
      <c r="K5525" t="s">
        <v>295</v>
      </c>
      <c r="L5525">
        <v>1</v>
      </c>
    </row>
    <row r="5526" spans="1:12" x14ac:dyDescent="0.2">
      <c r="A5526" s="1" t="d">
        <v>2023-03-23</v>
      </c>
      <c r="B5526" s="45">
        <v>-1</v>
      </c>
      <c r="C5526" t="s">
        <v>20</v>
      </c>
      <c r="D5526" t="str">
        <f>_xlfn.XLOOKUP(Table2[[#This Row],[Patron Group]],$R$10:$R$24,$S$10:$S$24)</f>
        <v>Graduate</v>
      </c>
      <c r="E5526" s="1" t="d">
        <v>2023-03-30</v>
      </c>
      <c r="F5526" t="s">
        <v>1231</v>
      </c>
      <c r="G5526" t="s">
        <v>2274</v>
      </c>
      <c r="H5526" t="str">
        <f>_xlfn.XLOOKUP(Table2[[#This Row],[Unique BarCode]],$N$10:$N$37,$O$10:$O$37)</f>
        <v>MacBook</v>
      </c>
      <c r="I5526" t="str">
        <f>_xlfn.XLOOKUP(Table2[[#This Row],[Unique BarCode]],$N$10:$N$37,$P$10:$P$37)</f>
        <v>Device</v>
      </c>
      <c r="J5526" t="s">
        <v>8</v>
      </c>
      <c r="K5526" t="s">
        <v>1231</v>
      </c>
      <c r="L5526">
        <v>1</v>
      </c>
    </row>
    <row r="5527" spans="1:12" x14ac:dyDescent="0.2">
      <c r="A5527" s="1" t="d">
        <v>2023-03-23</v>
      </c>
      <c r="B5527" s="45">
        <v>-1</v>
      </c>
      <c r="C5527" t="s">
        <v>74</v>
      </c>
      <c r="D5527" t="str">
        <f>_xlfn.XLOOKUP(Table2[[#This Row],[Patron Group]],$R$10:$R$24,$S$10:$S$24)</f>
        <v>Staff</v>
      </c>
      <c r="E5527" s="1" t="d">
        <v>2023-03-23</v>
      </c>
      <c r="F5527" t="s">
        <v>2246</v>
      </c>
      <c r="G5527" t="s">
        <v>2298</v>
      </c>
      <c r="H5527" t="str">
        <f>_xlfn.XLOOKUP(Table2[[#This Row],[Unique BarCode]],$N$10:$N$37,$O$10:$O$37)</f>
        <v>ANKER</v>
      </c>
      <c r="I5527" t="str">
        <f>_xlfn.XLOOKUP(Table2[[#This Row],[Unique BarCode]],$N$10:$N$37,$P$10:$P$37)</f>
        <v>Charger</v>
      </c>
      <c r="J5527" t="s">
        <v>8</v>
      </c>
      <c r="L5527">
        <v>1</v>
      </c>
    </row>
    <row r="5528" spans="1:12" x14ac:dyDescent="0.2">
      <c r="A5528" s="1" t="d">
        <v>2023-03-23</v>
      </c>
      <c r="B5528" s="45">
        <v>-1</v>
      </c>
      <c r="C5528" t="s">
        <v>74</v>
      </c>
      <c r="D5528" t="str">
        <f>_xlfn.XLOOKUP(Table2[[#This Row],[Patron Group]],$R$10:$R$24,$S$10:$S$24)</f>
        <v>Staff</v>
      </c>
      <c r="E5528" s="1" t="d">
        <v>2023-03-23</v>
      </c>
      <c r="F5528" t="s">
        <v>266</v>
      </c>
      <c r="G5528" t="s">
        <v>2265</v>
      </c>
      <c r="H5528" t="str">
        <f>_xlfn.XLOOKUP(Table2[[#This Row],[Unique BarCode]],$N$10:$N$37,$O$10:$O$37)</f>
        <v>IPHONE</v>
      </c>
      <c r="I5528" t="str">
        <f>_xlfn.XLOOKUP(Table2[[#This Row],[Unique BarCode]],$N$10:$N$37,$P$10:$P$37)</f>
        <v>Charger</v>
      </c>
      <c r="J5528" t="s">
        <v>8</v>
      </c>
      <c r="L5528">
        <v>1</v>
      </c>
    </row>
    <row r="5529" spans="1:12" x14ac:dyDescent="0.2">
      <c r="A5529" s="1" t="d">
        <v>2023-03-23</v>
      </c>
      <c r="B5529" s="45">
        <v>-1</v>
      </c>
      <c r="C5529" t="s">
        <v>74</v>
      </c>
      <c r="D5529" t="str">
        <f>_xlfn.XLOOKUP(Table2[[#This Row],[Patron Group]],$R$10:$R$24,$S$10:$S$24)</f>
        <v>Staff</v>
      </c>
      <c r="E5529" s="1" t="d">
        <v>2023-03-23</v>
      </c>
      <c r="F5529" t="s">
        <v>1582</v>
      </c>
      <c r="G5529" t="s">
        <v>2271</v>
      </c>
      <c r="H5529" t="str">
        <f>_xlfn.XLOOKUP(Table2[[#This Row],[Unique BarCode]],$N$10:$N$37,$O$10:$O$37)</f>
        <v>OMNI</v>
      </c>
      <c r="I5529" t="str">
        <f>_xlfn.XLOOKUP(Table2[[#This Row],[Unique BarCode]],$N$10:$N$37,$P$10:$P$37)</f>
        <v>Charger</v>
      </c>
      <c r="J5529" t="s">
        <v>8</v>
      </c>
      <c r="L5529">
        <v>1</v>
      </c>
    </row>
    <row r="5530" spans="1:12" x14ac:dyDescent="0.2">
      <c r="A5530" s="1" t="d">
        <v>2023-03-23</v>
      </c>
      <c r="B5530" s="45">
        <v>-1</v>
      </c>
      <c r="C5530" t="s">
        <v>74</v>
      </c>
      <c r="D5530" t="str">
        <f>_xlfn.XLOOKUP(Table2[[#This Row],[Patron Group]],$R$10:$R$24,$S$10:$S$24)</f>
        <v>Staff</v>
      </c>
      <c r="E5530" s="1" t="d">
        <v>2023-03-23</v>
      </c>
      <c r="F5530" t="s">
        <v>1810</v>
      </c>
      <c r="G5530" t="s">
        <v>2271</v>
      </c>
      <c r="H5530" t="str">
        <f>_xlfn.XLOOKUP(Table2[[#This Row],[Unique BarCode]],$N$10:$N$37,$O$10:$O$37)</f>
        <v>OMNI</v>
      </c>
      <c r="I5530" t="str">
        <f>_xlfn.XLOOKUP(Table2[[#This Row],[Unique BarCode]],$N$10:$N$37,$P$10:$P$37)</f>
        <v>Charger</v>
      </c>
      <c r="J5530" t="s">
        <v>8</v>
      </c>
      <c r="L5530">
        <v>1</v>
      </c>
    </row>
    <row r="5531" spans="1:12" x14ac:dyDescent="0.2">
      <c r="A5531" s="1" t="d">
        <v>2023-03-23</v>
      </c>
      <c r="B5531" s="45">
        <v>-1</v>
      </c>
      <c r="C5531" t="s">
        <v>74</v>
      </c>
      <c r="D5531" t="str">
        <f>_xlfn.XLOOKUP(Table2[[#This Row],[Patron Group]],$R$10:$R$24,$S$10:$S$24)</f>
        <v>Staff</v>
      </c>
      <c r="E5531" s="1" t="d">
        <v>2023-03-30</v>
      </c>
      <c r="F5531" t="s">
        <v>2086</v>
      </c>
      <c r="G5531" t="s">
        <v>2275</v>
      </c>
      <c r="H5531" t="str">
        <f>_xlfn.XLOOKUP(Table2[[#This Row],[Unique BarCode]],$N$10:$N$37,$O$10:$O$37)</f>
        <v>iPad</v>
      </c>
      <c r="I5531" t="str">
        <f>_xlfn.XLOOKUP(Table2[[#This Row],[Unique BarCode]],$N$10:$N$37,$P$10:$P$37)</f>
        <v>Device</v>
      </c>
      <c r="J5531" t="s">
        <v>8</v>
      </c>
      <c r="K5531" t="s">
        <v>2087</v>
      </c>
      <c r="L5531">
        <v>1</v>
      </c>
    </row>
    <row r="5532" spans="1:12" x14ac:dyDescent="0.2">
      <c r="A5532" s="1" t="d">
        <v>2023-03-23</v>
      </c>
      <c r="B5532" s="45">
        <v>-1</v>
      </c>
      <c r="C5532" t="s">
        <v>74</v>
      </c>
      <c r="D5532" t="str">
        <f>_xlfn.XLOOKUP(Table2[[#This Row],[Patron Group]],$R$10:$R$24,$S$10:$S$24)</f>
        <v>Staff</v>
      </c>
      <c r="E5532" s="1" t="d">
        <v>2023-03-30</v>
      </c>
      <c r="F5532" t="s">
        <v>2086</v>
      </c>
      <c r="G5532" t="s">
        <v>2275</v>
      </c>
      <c r="H5532" t="str">
        <f>_xlfn.XLOOKUP(Table2[[#This Row],[Unique BarCode]],$N$10:$N$37,$O$10:$O$37)</f>
        <v>iPad</v>
      </c>
      <c r="I5532" t="str">
        <f>_xlfn.XLOOKUP(Table2[[#This Row],[Unique BarCode]],$N$10:$N$37,$P$10:$P$37)</f>
        <v>Device</v>
      </c>
      <c r="J5532" t="s">
        <v>1126</v>
      </c>
      <c r="K5532" t="s">
        <v>2087</v>
      </c>
      <c r="L5532">
        <v>1</v>
      </c>
    </row>
    <row r="5533" spans="1:12" x14ac:dyDescent="0.2">
      <c r="A5533" s="1" t="d">
        <v>2023-03-23</v>
      </c>
      <c r="B5533" s="45">
        <v>-1</v>
      </c>
      <c r="C5533" t="s">
        <v>77</v>
      </c>
      <c r="D5533" t="str">
        <f>_xlfn.XLOOKUP(Table2[[#This Row],[Patron Group]],$R$10:$R$24,$S$10:$S$24)</f>
        <v>Undergraduate</v>
      </c>
      <c r="E5533" s="1" t="d">
        <v>2023-03-23</v>
      </c>
      <c r="F5533" t="s">
        <v>258</v>
      </c>
      <c r="G5533" t="s">
        <v>2282</v>
      </c>
      <c r="H5533" t="str">
        <f>_xlfn.XLOOKUP(Table2[[#This Row],[Unique BarCode]],$N$10:$N$37,$O$10:$O$37)</f>
        <v>HPUSBC</v>
      </c>
      <c r="I5533" t="str">
        <f>_xlfn.XLOOKUP(Table2[[#This Row],[Unique BarCode]],$N$10:$N$37,$P$10:$P$37)</f>
        <v>Charger</v>
      </c>
      <c r="J5533" t="s">
        <v>49</v>
      </c>
      <c r="K5533" t="s">
        <v>259</v>
      </c>
      <c r="L5533">
        <v>1</v>
      </c>
    </row>
    <row r="5534" spans="1:12" x14ac:dyDescent="0.2">
      <c r="A5534" s="1" t="d">
        <v>2023-03-23</v>
      </c>
      <c r="B5534" s="45">
        <v>-1</v>
      </c>
      <c r="C5534" t="s">
        <v>77</v>
      </c>
      <c r="D5534" t="str">
        <f>_xlfn.XLOOKUP(Table2[[#This Row],[Patron Group]],$R$10:$R$24,$S$10:$S$24)</f>
        <v>Undergraduate</v>
      </c>
      <c r="E5534" s="1" t="d">
        <v>2023-03-23</v>
      </c>
      <c r="F5534" t="s">
        <v>1410</v>
      </c>
      <c r="G5534" t="s">
        <v>2265</v>
      </c>
      <c r="H5534" t="str">
        <f>_xlfn.XLOOKUP(Table2[[#This Row],[Unique BarCode]],$N$10:$N$37,$O$10:$O$37)</f>
        <v>IPHONE</v>
      </c>
      <c r="I5534" t="str">
        <f>_xlfn.XLOOKUP(Table2[[#This Row],[Unique BarCode]],$N$10:$N$37,$P$10:$P$37)</f>
        <v>Charger</v>
      </c>
      <c r="J5534" t="s">
        <v>68</v>
      </c>
      <c r="K5534" t="s">
        <v>1411</v>
      </c>
      <c r="L5534">
        <v>1</v>
      </c>
    </row>
    <row r="5535" spans="1:12" x14ac:dyDescent="0.2">
      <c r="A5535" s="1" t="d">
        <v>2023-03-23</v>
      </c>
      <c r="B5535" s="45">
        <v>-1</v>
      </c>
      <c r="C5535" t="s">
        <v>77</v>
      </c>
      <c r="D5535" t="str">
        <f>_xlfn.XLOOKUP(Table2[[#This Row],[Patron Group]],$R$10:$R$24,$S$10:$S$24)</f>
        <v>Undergraduate</v>
      </c>
      <c r="E5535" s="1" t="d">
        <v>2023-03-23</v>
      </c>
      <c r="F5535" t="s">
        <v>218</v>
      </c>
      <c r="G5535" t="s">
        <v>2265</v>
      </c>
      <c r="H5535" t="str">
        <f>_xlfn.XLOOKUP(Table2[[#This Row],[Unique BarCode]],$N$10:$N$37,$O$10:$O$37)</f>
        <v>IPHONE</v>
      </c>
      <c r="I5535" t="str">
        <f>_xlfn.XLOOKUP(Table2[[#This Row],[Unique BarCode]],$N$10:$N$37,$P$10:$P$37)</f>
        <v>Charger</v>
      </c>
      <c r="J5535" t="s">
        <v>49</v>
      </c>
      <c r="K5535" t="s">
        <v>219</v>
      </c>
      <c r="L5535">
        <v>1</v>
      </c>
    </row>
    <row r="5536" spans="1:12" x14ac:dyDescent="0.2">
      <c r="A5536" s="1" t="d">
        <v>2023-03-23</v>
      </c>
      <c r="B5536" s="45">
        <v>-1</v>
      </c>
      <c r="C5536" t="s">
        <v>77</v>
      </c>
      <c r="D5536" t="str">
        <f>_xlfn.XLOOKUP(Table2[[#This Row],[Patron Group]],$R$10:$R$24,$S$10:$S$24)</f>
        <v>Undergraduate</v>
      </c>
      <c r="E5536" s="1" t="d">
        <v>2023-03-23</v>
      </c>
      <c r="F5536" t="s">
        <v>1256</v>
      </c>
      <c r="G5536" t="s">
        <v>2265</v>
      </c>
      <c r="H5536" t="str">
        <f>_xlfn.XLOOKUP(Table2[[#This Row],[Unique BarCode]],$N$10:$N$37,$O$10:$O$37)</f>
        <v>IPHONE</v>
      </c>
      <c r="I5536" t="str">
        <f>_xlfn.XLOOKUP(Table2[[#This Row],[Unique BarCode]],$N$10:$N$37,$P$10:$P$37)</f>
        <v>Charger</v>
      </c>
      <c r="J5536" t="s">
        <v>991</v>
      </c>
      <c r="K5536" t="s">
        <v>1257</v>
      </c>
      <c r="L5536">
        <v>1</v>
      </c>
    </row>
    <row r="5537" spans="1:12" x14ac:dyDescent="0.2">
      <c r="A5537" s="1" t="d">
        <v>2023-03-23</v>
      </c>
      <c r="B5537" s="45">
        <v>-1</v>
      </c>
      <c r="C5537" t="s">
        <v>77</v>
      </c>
      <c r="D5537" t="str">
        <f>_xlfn.XLOOKUP(Table2[[#This Row],[Patron Group]],$R$10:$R$24,$S$10:$S$24)</f>
        <v>Undergraduate</v>
      </c>
      <c r="E5537" s="1" t="d">
        <v>2023-03-23</v>
      </c>
      <c r="F5537" t="s">
        <v>263</v>
      </c>
      <c r="G5537" t="s">
        <v>2265</v>
      </c>
      <c r="H5537" t="str">
        <f>_xlfn.XLOOKUP(Table2[[#This Row],[Unique BarCode]],$N$10:$N$37,$O$10:$O$37)</f>
        <v>IPHONE</v>
      </c>
      <c r="I5537" t="str">
        <f>_xlfn.XLOOKUP(Table2[[#This Row],[Unique BarCode]],$N$10:$N$37,$P$10:$P$37)</f>
        <v>Charger</v>
      </c>
      <c r="J5537" t="s">
        <v>8</v>
      </c>
      <c r="K5537" t="s">
        <v>264</v>
      </c>
      <c r="L5537">
        <v>1</v>
      </c>
    </row>
    <row r="5538" spans="1:12" x14ac:dyDescent="0.2">
      <c r="A5538" s="1" t="d">
        <v>2023-03-23</v>
      </c>
      <c r="B5538" s="45">
        <v>-1</v>
      </c>
      <c r="C5538" t="s">
        <v>77</v>
      </c>
      <c r="D5538" t="str">
        <f>_xlfn.XLOOKUP(Table2[[#This Row],[Patron Group]],$R$10:$R$24,$S$10:$S$24)</f>
        <v>Undergraduate</v>
      </c>
      <c r="E5538" s="1" t="d">
        <v>2023-03-23</v>
      </c>
      <c r="F5538" t="s">
        <v>71</v>
      </c>
      <c r="G5538" t="s">
        <v>2265</v>
      </c>
      <c r="H5538" t="str">
        <f>_xlfn.XLOOKUP(Table2[[#This Row],[Unique BarCode]],$N$10:$N$37,$O$10:$O$37)</f>
        <v>IPHONE</v>
      </c>
      <c r="I5538" t="str">
        <f>_xlfn.XLOOKUP(Table2[[#This Row],[Unique BarCode]],$N$10:$N$37,$P$10:$P$37)</f>
        <v>Charger</v>
      </c>
      <c r="J5538" t="s">
        <v>8</v>
      </c>
      <c r="K5538" t="s">
        <v>72</v>
      </c>
      <c r="L5538">
        <v>1</v>
      </c>
    </row>
    <row r="5539" spans="1:12" x14ac:dyDescent="0.2">
      <c r="A5539" s="1" t="d">
        <v>2023-03-23</v>
      </c>
      <c r="B5539" s="45">
        <v>-1</v>
      </c>
      <c r="C5539" t="s">
        <v>77</v>
      </c>
      <c r="D5539" t="str">
        <f>_xlfn.XLOOKUP(Table2[[#This Row],[Patron Group]],$R$10:$R$24,$S$10:$S$24)</f>
        <v>Undergraduate</v>
      </c>
      <c r="E5539" s="1" t="d">
        <v>2023-03-23</v>
      </c>
      <c r="F5539" t="s">
        <v>433</v>
      </c>
      <c r="G5539" t="s">
        <v>2265</v>
      </c>
      <c r="H5539" t="str">
        <f>_xlfn.XLOOKUP(Table2[[#This Row],[Unique BarCode]],$N$10:$N$37,$O$10:$O$37)</f>
        <v>IPHONE</v>
      </c>
      <c r="I5539" t="str">
        <f>_xlfn.XLOOKUP(Table2[[#This Row],[Unique BarCode]],$N$10:$N$37,$P$10:$P$37)</f>
        <v>Charger</v>
      </c>
      <c r="J5539" t="s">
        <v>8</v>
      </c>
      <c r="K5539" t="s">
        <v>434</v>
      </c>
      <c r="L5539">
        <v>1</v>
      </c>
    </row>
    <row r="5540" spans="1:12" x14ac:dyDescent="0.2">
      <c r="A5540" s="1" t="d">
        <v>2023-03-23</v>
      </c>
      <c r="B5540" s="45">
        <v>-1</v>
      </c>
      <c r="C5540" t="s">
        <v>77</v>
      </c>
      <c r="D5540" t="str">
        <f>_xlfn.XLOOKUP(Table2[[#This Row],[Patron Group]],$R$10:$R$24,$S$10:$S$24)</f>
        <v>Undergraduate</v>
      </c>
      <c r="E5540" s="1" t="d">
        <v>2023-03-23</v>
      </c>
      <c r="F5540" t="s">
        <v>88</v>
      </c>
      <c r="G5540" t="s">
        <v>2265</v>
      </c>
      <c r="H5540" t="str">
        <f>_xlfn.XLOOKUP(Table2[[#This Row],[Unique BarCode]],$N$10:$N$37,$O$10:$O$37)</f>
        <v>IPHONE</v>
      </c>
      <c r="I5540" t="str">
        <f>_xlfn.XLOOKUP(Table2[[#This Row],[Unique BarCode]],$N$10:$N$37,$P$10:$P$37)</f>
        <v>Charger</v>
      </c>
      <c r="J5540" t="s">
        <v>8</v>
      </c>
      <c r="L5540">
        <v>1</v>
      </c>
    </row>
    <row r="5541" spans="1:12" x14ac:dyDescent="0.2">
      <c r="A5541" s="1" t="d">
        <v>2023-03-23</v>
      </c>
      <c r="B5541" s="45">
        <v>-1</v>
      </c>
      <c r="C5541" t="s">
        <v>77</v>
      </c>
      <c r="D5541" t="str">
        <f>_xlfn.XLOOKUP(Table2[[#This Row],[Patron Group]],$R$10:$R$24,$S$10:$S$24)</f>
        <v>Undergraduate</v>
      </c>
      <c r="E5541" s="1" t="d">
        <v>2023-03-23</v>
      </c>
      <c r="F5541" t="s">
        <v>1714</v>
      </c>
      <c r="G5541" t="s">
        <v>2296</v>
      </c>
      <c r="H5541" t="str">
        <f>_xlfn.XLOOKUP(Table2[[#This Row],[Unique BarCode]],$N$10:$N$37,$O$10:$O$37)</f>
        <v>MACUSBC</v>
      </c>
      <c r="I5541" t="str">
        <f>_xlfn.XLOOKUP(Table2[[#This Row],[Unique BarCode]],$N$10:$N$37,$P$10:$P$37)</f>
        <v>Charger</v>
      </c>
      <c r="J5541" t="s">
        <v>8</v>
      </c>
      <c r="K5541" t="s">
        <v>578</v>
      </c>
      <c r="L5541">
        <v>1</v>
      </c>
    </row>
    <row r="5542" spans="1:12" x14ac:dyDescent="0.2">
      <c r="A5542" s="1" t="d">
        <v>2023-03-23</v>
      </c>
      <c r="B5542" s="45">
        <v>-1</v>
      </c>
      <c r="C5542" t="s">
        <v>77</v>
      </c>
      <c r="D5542" t="str">
        <f>_xlfn.XLOOKUP(Table2[[#This Row],[Patron Group]],$R$10:$R$24,$S$10:$S$24)</f>
        <v>Undergraduate</v>
      </c>
      <c r="E5542" s="1" t="d">
        <v>2023-03-23</v>
      </c>
      <c r="F5542" t="s">
        <v>1835</v>
      </c>
      <c r="G5542" t="s">
        <v>2296</v>
      </c>
      <c r="H5542" t="str">
        <f>_xlfn.XLOOKUP(Table2[[#This Row],[Unique BarCode]],$N$10:$N$37,$O$10:$O$37)</f>
        <v>MACUSBC</v>
      </c>
      <c r="I5542" t="str">
        <f>_xlfn.XLOOKUP(Table2[[#This Row],[Unique BarCode]],$N$10:$N$37,$P$10:$P$37)</f>
        <v>Charger</v>
      </c>
      <c r="J5542" t="s">
        <v>8</v>
      </c>
      <c r="L5542">
        <v>1</v>
      </c>
    </row>
    <row r="5543" spans="1:12" x14ac:dyDescent="0.2">
      <c r="A5543" s="1" t="d">
        <v>2023-03-23</v>
      </c>
      <c r="B5543" s="45">
        <v>-1</v>
      </c>
      <c r="C5543" t="s">
        <v>77</v>
      </c>
      <c r="D5543" t="str">
        <f>_xlfn.XLOOKUP(Table2[[#This Row],[Patron Group]],$R$10:$R$24,$S$10:$S$24)</f>
        <v>Undergraduate</v>
      </c>
      <c r="E5543" s="1" t="d">
        <v>2023-03-23</v>
      </c>
      <c r="F5543" t="s">
        <v>1288</v>
      </c>
      <c r="G5543" t="s">
        <v>2271</v>
      </c>
      <c r="H5543" t="str">
        <f>_xlfn.XLOOKUP(Table2[[#This Row],[Unique BarCode]],$N$10:$N$37,$O$10:$O$37)</f>
        <v>OMNI</v>
      </c>
      <c r="I5543" t="str">
        <f>_xlfn.XLOOKUP(Table2[[#This Row],[Unique BarCode]],$N$10:$N$37,$P$10:$P$37)</f>
        <v>Charger</v>
      </c>
      <c r="J5543" t="s">
        <v>49</v>
      </c>
      <c r="K5543" t="s">
        <v>1289</v>
      </c>
      <c r="L5543">
        <v>1</v>
      </c>
    </row>
    <row r="5544" spans="1:12" x14ac:dyDescent="0.2">
      <c r="A5544" s="1" t="d">
        <v>2023-03-23</v>
      </c>
      <c r="B5544" s="45">
        <v>-1</v>
      </c>
      <c r="C5544" t="s">
        <v>77</v>
      </c>
      <c r="D5544" t="str">
        <f>_xlfn.XLOOKUP(Table2[[#This Row],[Patron Group]],$R$10:$R$24,$S$10:$S$24)</f>
        <v>Undergraduate</v>
      </c>
      <c r="E5544" s="1" t="d">
        <v>2023-03-23</v>
      </c>
      <c r="F5544" t="s">
        <v>829</v>
      </c>
      <c r="G5544" t="s">
        <v>2271</v>
      </c>
      <c r="H5544" t="str">
        <f>_xlfn.XLOOKUP(Table2[[#This Row],[Unique BarCode]],$N$10:$N$37,$O$10:$O$37)</f>
        <v>OMNI</v>
      </c>
      <c r="I5544" t="str">
        <f>_xlfn.XLOOKUP(Table2[[#This Row],[Unique BarCode]],$N$10:$N$37,$P$10:$P$37)</f>
        <v>Charger</v>
      </c>
      <c r="J5544" t="s">
        <v>68</v>
      </c>
      <c r="K5544" t="s">
        <v>830</v>
      </c>
      <c r="L5544">
        <v>1</v>
      </c>
    </row>
    <row r="5545" spans="1:12" x14ac:dyDescent="0.2">
      <c r="A5545" s="1" t="d">
        <v>2023-03-23</v>
      </c>
      <c r="B5545" s="45">
        <v>-1</v>
      </c>
      <c r="C5545" t="s">
        <v>77</v>
      </c>
      <c r="D5545" t="str">
        <f>_xlfn.XLOOKUP(Table2[[#This Row],[Patron Group]],$R$10:$R$24,$S$10:$S$24)</f>
        <v>Undergraduate</v>
      </c>
      <c r="E5545" s="1" t="d">
        <v>2023-03-23</v>
      </c>
      <c r="F5545" t="s">
        <v>1263</v>
      </c>
      <c r="G5545" t="s">
        <v>2272</v>
      </c>
      <c r="H5545" t="str">
        <f>_xlfn.XLOOKUP(Table2[[#This Row],[Unique BarCode]],$N$10:$N$37,$O$10:$O$37)</f>
        <v>WALLADPT</v>
      </c>
      <c r="I5545" t="str">
        <f>_xlfn.XLOOKUP(Table2[[#This Row],[Unique BarCode]],$N$10:$N$37,$P$10:$P$37)</f>
        <v>Charger</v>
      </c>
      <c r="J5545" t="s">
        <v>49</v>
      </c>
      <c r="K5545" t="s">
        <v>1264</v>
      </c>
      <c r="L5545">
        <v>1</v>
      </c>
    </row>
    <row r="5546" spans="1:12" x14ac:dyDescent="0.2">
      <c r="A5546" s="1" t="d">
        <v>2023-03-23</v>
      </c>
      <c r="B5546" s="45">
        <v>-1</v>
      </c>
      <c r="C5546" t="s">
        <v>77</v>
      </c>
      <c r="D5546" t="str">
        <f>_xlfn.XLOOKUP(Table2[[#This Row],[Patron Group]],$R$10:$R$24,$S$10:$S$24)</f>
        <v>Undergraduate</v>
      </c>
      <c r="E5546" s="1" t="d">
        <v>2023-03-23</v>
      </c>
      <c r="F5546" t="s">
        <v>1420</v>
      </c>
      <c r="G5546" t="s">
        <v>2272</v>
      </c>
      <c r="H5546" t="str">
        <f>_xlfn.XLOOKUP(Table2[[#This Row],[Unique BarCode]],$N$10:$N$37,$O$10:$O$37)</f>
        <v>WALLADPT</v>
      </c>
      <c r="I5546" t="str">
        <f>_xlfn.XLOOKUP(Table2[[#This Row],[Unique BarCode]],$N$10:$N$37,$P$10:$P$37)</f>
        <v>Charger</v>
      </c>
      <c r="J5546" t="s">
        <v>991</v>
      </c>
      <c r="K5546" t="s">
        <v>1421</v>
      </c>
      <c r="L5546">
        <v>1</v>
      </c>
    </row>
    <row r="5547" spans="1:12" x14ac:dyDescent="0.2">
      <c r="A5547" s="1" t="d">
        <v>2023-03-23</v>
      </c>
      <c r="B5547" s="45">
        <v>-1</v>
      </c>
      <c r="C5547" t="s">
        <v>77</v>
      </c>
      <c r="D5547" t="str">
        <f>_xlfn.XLOOKUP(Table2[[#This Row],[Patron Group]],$R$10:$R$24,$S$10:$S$24)</f>
        <v>Undergraduate</v>
      </c>
      <c r="E5547" s="1" t="d">
        <v>2023-03-23</v>
      </c>
      <c r="F5547" t="s">
        <v>483</v>
      </c>
      <c r="G5547" t="s">
        <v>2272</v>
      </c>
      <c r="H5547" t="str">
        <f>_xlfn.XLOOKUP(Table2[[#This Row],[Unique BarCode]],$N$10:$N$37,$O$10:$O$37)</f>
        <v>WALLADPT</v>
      </c>
      <c r="I5547" t="str">
        <f>_xlfn.XLOOKUP(Table2[[#This Row],[Unique BarCode]],$N$10:$N$37,$P$10:$P$37)</f>
        <v>Charger</v>
      </c>
      <c r="J5547" t="s">
        <v>8</v>
      </c>
      <c r="L5547">
        <v>1</v>
      </c>
    </row>
    <row r="5548" spans="1:12" x14ac:dyDescent="0.2">
      <c r="A5548" s="1" t="d">
        <v>2023-03-23</v>
      </c>
      <c r="B5548" s="45">
        <v>-1</v>
      </c>
      <c r="C5548" t="s">
        <v>77</v>
      </c>
      <c r="D5548" t="str">
        <f>_xlfn.XLOOKUP(Table2[[#This Row],[Patron Group]],$R$10:$R$24,$S$10:$S$24)</f>
        <v>Undergraduate</v>
      </c>
      <c r="E5548" s="1" t="d">
        <v>2023-03-23</v>
      </c>
      <c r="F5548" t="s">
        <v>97</v>
      </c>
      <c r="G5548" t="s">
        <v>2272</v>
      </c>
      <c r="H5548" t="str">
        <f>_xlfn.XLOOKUP(Table2[[#This Row],[Unique BarCode]],$N$10:$N$37,$O$10:$O$37)</f>
        <v>WALLADPT</v>
      </c>
      <c r="I5548" t="str">
        <f>_xlfn.XLOOKUP(Table2[[#This Row],[Unique BarCode]],$N$10:$N$37,$P$10:$P$37)</f>
        <v>Charger</v>
      </c>
      <c r="J5548" t="s">
        <v>8</v>
      </c>
      <c r="L5548">
        <v>1</v>
      </c>
    </row>
    <row r="5549" spans="1:12" x14ac:dyDescent="0.2">
      <c r="A5549" s="1" t="d">
        <v>2023-03-23</v>
      </c>
      <c r="B5549" s="45">
        <v>-1</v>
      </c>
      <c r="C5549" t="s">
        <v>77</v>
      </c>
      <c r="D5549" t="str">
        <f>_xlfn.XLOOKUP(Table2[[#This Row],[Patron Group]],$R$10:$R$24,$S$10:$S$24)</f>
        <v>Undergraduate</v>
      </c>
      <c r="E5549" s="1" t="d">
        <v>2023-03-23</v>
      </c>
      <c r="F5549" t="s">
        <v>1635</v>
      </c>
      <c r="G5549" t="s">
        <v>2272</v>
      </c>
      <c r="H5549" t="str">
        <f>_xlfn.XLOOKUP(Table2[[#This Row],[Unique BarCode]],$N$10:$N$37,$O$10:$O$37)</f>
        <v>WALLADPT</v>
      </c>
      <c r="I5549" t="str">
        <f>_xlfn.XLOOKUP(Table2[[#This Row],[Unique BarCode]],$N$10:$N$37,$P$10:$P$37)</f>
        <v>Charger</v>
      </c>
      <c r="J5549" t="s">
        <v>8</v>
      </c>
      <c r="L5549">
        <v>1</v>
      </c>
    </row>
    <row r="5550" spans="1:12" x14ac:dyDescent="0.2">
      <c r="A5550" s="1" t="d">
        <v>2023-03-23</v>
      </c>
      <c r="B5550" s="45">
        <v>-1</v>
      </c>
      <c r="C5550" t="s">
        <v>77</v>
      </c>
      <c r="D5550" t="str">
        <f>_xlfn.XLOOKUP(Table2[[#This Row],[Patron Group]],$R$10:$R$24,$S$10:$S$24)</f>
        <v>Undergraduate</v>
      </c>
      <c r="E5550" s="1" t="d">
        <v>2023-03-24</v>
      </c>
      <c r="F5550" t="s">
        <v>1626</v>
      </c>
      <c r="G5550" t="s">
        <v>2276</v>
      </c>
      <c r="H5550" t="str">
        <f>_xlfn.XLOOKUP(Table2[[#This Row],[Unique BarCode]],$N$10:$N$37,$O$10:$O$37)</f>
        <v>CALC</v>
      </c>
      <c r="I5550" t="str">
        <f>_xlfn.XLOOKUP(Table2[[#This Row],[Unique BarCode]],$N$10:$N$37,$P$10:$P$37)</f>
        <v>Accessory</v>
      </c>
      <c r="J5550" t="s">
        <v>8</v>
      </c>
      <c r="K5550" t="s">
        <v>1627</v>
      </c>
      <c r="L5550">
        <v>1</v>
      </c>
    </row>
    <row r="5551" spans="1:12" x14ac:dyDescent="0.2">
      <c r="A5551" s="1" t="d">
        <v>2023-03-23</v>
      </c>
      <c r="B5551" s="45">
        <v>-1</v>
      </c>
      <c r="C5551" t="s">
        <v>77</v>
      </c>
      <c r="D5551" t="str">
        <f>_xlfn.XLOOKUP(Table2[[#This Row],[Patron Group]],$R$10:$R$24,$S$10:$S$24)</f>
        <v>Undergraduate</v>
      </c>
      <c r="E5551" s="1" t="d">
        <v>2023-03-24</v>
      </c>
      <c r="F5551" t="s">
        <v>1206</v>
      </c>
      <c r="G5551" t="s">
        <v>2276</v>
      </c>
      <c r="H5551" t="str">
        <f>_xlfn.XLOOKUP(Table2[[#This Row],[Unique BarCode]],$N$10:$N$37,$O$10:$O$37)</f>
        <v>CALC</v>
      </c>
      <c r="I5551" t="str">
        <f>_xlfn.XLOOKUP(Table2[[#This Row],[Unique BarCode]],$N$10:$N$37,$P$10:$P$37)</f>
        <v>Accessory</v>
      </c>
      <c r="J5551" t="s">
        <v>8</v>
      </c>
      <c r="K5551" t="s">
        <v>1207</v>
      </c>
      <c r="L5551">
        <v>1</v>
      </c>
    </row>
    <row r="5552" spans="1:12" x14ac:dyDescent="0.2">
      <c r="A5552" s="1" t="d">
        <v>2023-03-23</v>
      </c>
      <c r="B5552" s="45">
        <v>-1</v>
      </c>
      <c r="C5552" t="s">
        <v>77</v>
      </c>
      <c r="D5552" t="str">
        <f>_xlfn.XLOOKUP(Table2[[#This Row],[Patron Group]],$R$10:$R$24,$S$10:$S$24)</f>
        <v>Undergraduate</v>
      </c>
      <c r="E5552" s="1" t="d">
        <v>2023-03-24</v>
      </c>
      <c r="F5552" t="s">
        <v>1506</v>
      </c>
      <c r="G5552" t="s">
        <v>2276</v>
      </c>
      <c r="H5552" t="str">
        <f>_xlfn.XLOOKUP(Table2[[#This Row],[Unique BarCode]],$N$10:$N$37,$O$10:$O$37)</f>
        <v>CALC</v>
      </c>
      <c r="I5552" t="str">
        <f>_xlfn.XLOOKUP(Table2[[#This Row],[Unique BarCode]],$N$10:$N$37,$P$10:$P$37)</f>
        <v>Accessory</v>
      </c>
      <c r="J5552" t="s">
        <v>8</v>
      </c>
      <c r="K5552" t="s">
        <v>1507</v>
      </c>
      <c r="L5552">
        <v>1</v>
      </c>
    </row>
    <row r="5553" spans="1:12" x14ac:dyDescent="0.2">
      <c r="A5553" s="1" t="d">
        <v>2023-03-23</v>
      </c>
      <c r="B5553" s="45">
        <v>-1</v>
      </c>
      <c r="C5553" t="s">
        <v>77</v>
      </c>
      <c r="D5553" t="str">
        <f>_xlfn.XLOOKUP(Table2[[#This Row],[Patron Group]],$R$10:$R$24,$S$10:$S$24)</f>
        <v>Undergraduate</v>
      </c>
      <c r="E5553" s="1" t="d">
        <v>2023-03-24</v>
      </c>
      <c r="F5553" t="s">
        <v>78</v>
      </c>
      <c r="G5553" t="s">
        <v>2276</v>
      </c>
      <c r="H5553" t="str">
        <f>_xlfn.XLOOKUP(Table2[[#This Row],[Unique BarCode]],$N$10:$N$37,$O$10:$O$37)</f>
        <v>CALC</v>
      </c>
      <c r="I5553" t="str">
        <f>_xlfn.XLOOKUP(Table2[[#This Row],[Unique BarCode]],$N$10:$N$37,$P$10:$P$37)</f>
        <v>Accessory</v>
      </c>
      <c r="J5553" t="s">
        <v>8</v>
      </c>
      <c r="K5553" t="s">
        <v>79</v>
      </c>
      <c r="L5553">
        <v>1</v>
      </c>
    </row>
    <row r="5554" spans="1:12" x14ac:dyDescent="0.2">
      <c r="A5554" s="1" t="d">
        <v>2023-03-23</v>
      </c>
      <c r="B5554" s="45">
        <v>-1</v>
      </c>
      <c r="C5554" t="s">
        <v>77</v>
      </c>
      <c r="D5554" t="str">
        <f>_xlfn.XLOOKUP(Table2[[#This Row],[Patron Group]],$R$10:$R$24,$S$10:$S$24)</f>
        <v>Undergraduate</v>
      </c>
      <c r="E5554" s="1" t="d">
        <v>2023-03-24</v>
      </c>
      <c r="F5554" t="s">
        <v>1402</v>
      </c>
      <c r="G5554" t="s">
        <v>2276</v>
      </c>
      <c r="H5554" t="str">
        <f>_xlfn.XLOOKUP(Table2[[#This Row],[Unique BarCode]],$N$10:$N$37,$O$10:$O$37)</f>
        <v>CALC</v>
      </c>
      <c r="I5554" t="str">
        <f>_xlfn.XLOOKUP(Table2[[#This Row],[Unique BarCode]],$N$10:$N$37,$P$10:$P$37)</f>
        <v>Accessory</v>
      </c>
      <c r="J5554" t="s">
        <v>8</v>
      </c>
      <c r="L5554">
        <v>1</v>
      </c>
    </row>
    <row r="5555" spans="1:12" x14ac:dyDescent="0.2">
      <c r="A5555" s="1" t="d">
        <v>2023-03-23</v>
      </c>
      <c r="B5555" s="45">
        <v>-1</v>
      </c>
      <c r="C5555" t="s">
        <v>77</v>
      </c>
      <c r="D5555" t="str">
        <f>_xlfn.XLOOKUP(Table2[[#This Row],[Patron Group]],$R$10:$R$24,$S$10:$S$24)</f>
        <v>Undergraduate</v>
      </c>
      <c r="E5555" s="1" t="d">
        <v>2023-03-24</v>
      </c>
      <c r="F5555" t="s">
        <v>1362</v>
      </c>
      <c r="G5555" t="s">
        <v>2276</v>
      </c>
      <c r="H5555" t="str">
        <f>_xlfn.XLOOKUP(Table2[[#This Row],[Unique BarCode]],$N$10:$N$37,$O$10:$O$37)</f>
        <v>CALC</v>
      </c>
      <c r="I5555" t="str">
        <f>_xlfn.XLOOKUP(Table2[[#This Row],[Unique BarCode]],$N$10:$N$37,$P$10:$P$37)</f>
        <v>Accessory</v>
      </c>
      <c r="J5555" t="s">
        <v>49</v>
      </c>
      <c r="L5555">
        <v>1</v>
      </c>
    </row>
    <row r="5556" spans="1:12" x14ac:dyDescent="0.2">
      <c r="A5556" s="1" t="d">
        <v>2023-03-23</v>
      </c>
      <c r="B5556" s="45">
        <v>-1</v>
      </c>
      <c r="C5556" t="s">
        <v>77</v>
      </c>
      <c r="D5556" t="str">
        <f>_xlfn.XLOOKUP(Table2[[#This Row],[Patron Group]],$R$10:$R$24,$S$10:$S$24)</f>
        <v>Undergraduate</v>
      </c>
      <c r="E5556" s="1" t="d">
        <v>2023-03-24</v>
      </c>
      <c r="F5556" t="s">
        <v>1488</v>
      </c>
      <c r="G5556" t="s">
        <v>2276</v>
      </c>
      <c r="H5556" t="str">
        <f>_xlfn.XLOOKUP(Table2[[#This Row],[Unique BarCode]],$N$10:$N$37,$O$10:$O$37)</f>
        <v>CALC</v>
      </c>
      <c r="I5556" t="str">
        <f>_xlfn.XLOOKUP(Table2[[#This Row],[Unique BarCode]],$N$10:$N$37,$P$10:$P$37)</f>
        <v>Accessory</v>
      </c>
      <c r="J5556" t="s">
        <v>49</v>
      </c>
      <c r="L5556">
        <v>1</v>
      </c>
    </row>
    <row r="5557" spans="1:12" x14ac:dyDescent="0.2">
      <c r="A5557" s="1" t="d">
        <v>2023-03-23</v>
      </c>
      <c r="B5557" s="45">
        <v>-1</v>
      </c>
      <c r="C5557" t="s">
        <v>77</v>
      </c>
      <c r="D5557" t="str">
        <f>_xlfn.XLOOKUP(Table2[[#This Row],[Patron Group]],$R$10:$R$24,$S$10:$S$24)</f>
        <v>Undergraduate</v>
      </c>
      <c r="E5557" s="1" t="d">
        <v>2023-03-30</v>
      </c>
      <c r="F5557" t="s">
        <v>2195</v>
      </c>
      <c r="G5557" t="s">
        <v>2273</v>
      </c>
      <c r="H5557" t="str">
        <f>_xlfn.XLOOKUP(Table2[[#This Row],[Unique BarCode]],$N$10:$N$37,$O$10:$O$37)</f>
        <v>ChromeBook</v>
      </c>
      <c r="I5557" t="str">
        <f>_xlfn.XLOOKUP(Table2[[#This Row],[Unique BarCode]],$N$10:$N$37,$P$10:$P$37)</f>
        <v>Device</v>
      </c>
      <c r="J5557" t="s">
        <v>8</v>
      </c>
      <c r="K5557" t="s">
        <v>882</v>
      </c>
      <c r="L5557">
        <v>1</v>
      </c>
    </row>
    <row r="5558" spans="1:12" x14ac:dyDescent="0.2">
      <c r="A5558" s="1" t="d">
        <v>2023-03-23</v>
      </c>
      <c r="B5558" s="45">
        <v>-1</v>
      </c>
      <c r="C5558" t="s">
        <v>77</v>
      </c>
      <c r="D5558" t="str">
        <f>_xlfn.XLOOKUP(Table2[[#This Row],[Patron Group]],$R$10:$R$24,$S$10:$S$24)</f>
        <v>Undergraduate</v>
      </c>
      <c r="E5558" s="1" t="d">
        <v>2023-03-30</v>
      </c>
      <c r="F5558" t="s">
        <v>593</v>
      </c>
      <c r="G5558" t="s">
        <v>2273</v>
      </c>
      <c r="H5558" t="str">
        <f>_xlfn.XLOOKUP(Table2[[#This Row],[Unique BarCode]],$N$10:$N$37,$O$10:$O$37)</f>
        <v>ChromeBook</v>
      </c>
      <c r="I5558" t="str">
        <f>_xlfn.XLOOKUP(Table2[[#This Row],[Unique BarCode]],$N$10:$N$37,$P$10:$P$37)</f>
        <v>Device</v>
      </c>
      <c r="J5558" t="s">
        <v>49</v>
      </c>
      <c r="K5558" t="s">
        <v>594</v>
      </c>
      <c r="L5558">
        <v>1</v>
      </c>
    </row>
    <row r="5559" spans="1:12" x14ac:dyDescent="0.2">
      <c r="A5559" s="1" t="d">
        <v>2023-03-23</v>
      </c>
      <c r="B5559" s="45">
        <v>-1</v>
      </c>
      <c r="C5559" t="s">
        <v>77</v>
      </c>
      <c r="D5559" t="str">
        <f>_xlfn.XLOOKUP(Table2[[#This Row],[Patron Group]],$R$10:$R$24,$S$10:$S$24)</f>
        <v>Undergraduate</v>
      </c>
      <c r="E5559" s="1" t="d">
        <v>2023-03-30</v>
      </c>
      <c r="F5559" t="s">
        <v>877</v>
      </c>
      <c r="G5559" t="s">
        <v>2274</v>
      </c>
      <c r="H5559" t="str">
        <f>_xlfn.XLOOKUP(Table2[[#This Row],[Unique BarCode]],$N$10:$N$37,$O$10:$O$37)</f>
        <v>MacBook</v>
      </c>
      <c r="I5559" t="str">
        <f>_xlfn.XLOOKUP(Table2[[#This Row],[Unique BarCode]],$N$10:$N$37,$P$10:$P$37)</f>
        <v>Device</v>
      </c>
      <c r="J5559" t="s">
        <v>8</v>
      </c>
      <c r="K5559" t="s">
        <v>878</v>
      </c>
      <c r="L5559">
        <v>1</v>
      </c>
    </row>
    <row r="5560" spans="1:12" x14ac:dyDescent="0.2">
      <c r="A5560" s="1" t="d">
        <v>2023-03-23</v>
      </c>
      <c r="B5560" s="45">
        <v>5560686870006530</v>
      </c>
      <c r="C5560" t="s">
        <v>77</v>
      </c>
      <c r="D5560" t="str">
        <f>_xlfn.XLOOKUP(Table2[[#This Row],[Patron Group]],$R$10:$R$24,$S$10:$S$24)</f>
        <v>Undergraduate</v>
      </c>
      <c r="E5560" s="1" t="d">
        <v>2023-03-30</v>
      </c>
      <c r="F5560" t="s">
        <v>1972</v>
      </c>
      <c r="G5560" t="s">
        <v>2274</v>
      </c>
      <c r="H5560" t="str">
        <f>_xlfn.XLOOKUP(Table2[[#This Row],[Unique BarCode]],$N$10:$N$37,$O$10:$O$37)</f>
        <v>MacBook</v>
      </c>
      <c r="I5560" t="str">
        <f>_xlfn.XLOOKUP(Table2[[#This Row],[Unique BarCode]],$N$10:$N$37,$P$10:$P$37)</f>
        <v>Device</v>
      </c>
      <c r="J5560" t="s">
        <v>8</v>
      </c>
      <c r="K5560" t="s">
        <v>1973</v>
      </c>
      <c r="L5560">
        <v>1</v>
      </c>
    </row>
    <row r="5561" spans="1:12" x14ac:dyDescent="0.2">
      <c r="A5561" s="1" t="d">
        <v>2023-03-23</v>
      </c>
      <c r="B5561" s="45">
        <v>5565772490006530</v>
      </c>
      <c r="C5561" t="s">
        <v>77</v>
      </c>
      <c r="D5561" t="str">
        <f>_xlfn.XLOOKUP(Table2[[#This Row],[Patron Group]],$R$10:$R$24,$S$10:$S$24)</f>
        <v>Undergraduate</v>
      </c>
      <c r="E5561" s="1" t="d">
        <v>2023-03-30</v>
      </c>
      <c r="F5561" t="s">
        <v>985</v>
      </c>
      <c r="G5561" t="s">
        <v>2274</v>
      </c>
      <c r="H5561" t="str">
        <f>_xlfn.XLOOKUP(Table2[[#This Row],[Unique BarCode]],$N$10:$N$37,$O$10:$O$37)</f>
        <v>MacBook</v>
      </c>
      <c r="I5561" t="str">
        <f>_xlfn.XLOOKUP(Table2[[#This Row],[Unique BarCode]],$N$10:$N$37,$P$10:$P$37)</f>
        <v>Device</v>
      </c>
      <c r="J5561" t="s">
        <v>8</v>
      </c>
      <c r="K5561" t="s">
        <v>986</v>
      </c>
      <c r="L5561">
        <v>1</v>
      </c>
    </row>
    <row r="5562" spans="1:12" x14ac:dyDescent="0.2">
      <c r="A5562" s="1" t="d">
        <v>2023-03-23</v>
      </c>
      <c r="B5562" s="45">
        <v>5566135220006530</v>
      </c>
      <c r="C5562" t="s">
        <v>20</v>
      </c>
      <c r="D5562" t="str">
        <f>_xlfn.XLOOKUP(Table2[[#This Row],[Patron Group]],$R$10:$R$24,$S$10:$S$24)</f>
        <v>Graduate</v>
      </c>
      <c r="E5562" s="1" t="d">
        <v>2023-03-30</v>
      </c>
      <c r="F5562" t="s">
        <v>1734</v>
      </c>
      <c r="G5562" t="s">
        <v>2263</v>
      </c>
      <c r="H5562" t="str">
        <f>_xlfn.XLOOKUP(Table2[[#This Row],[Unique BarCode]],$N$10:$N$37,$O$10:$O$37)</f>
        <v>HP Laptop</v>
      </c>
      <c r="I5562" t="str">
        <f>_xlfn.XLOOKUP(Table2[[#This Row],[Unique BarCode]],$N$10:$N$37,$P$10:$P$37)</f>
        <v>Device</v>
      </c>
      <c r="J5562" t="s">
        <v>8</v>
      </c>
      <c r="K5562" t="s">
        <v>326</v>
      </c>
      <c r="L5562">
        <v>1</v>
      </c>
    </row>
    <row r="5563" spans="1:12" x14ac:dyDescent="0.2">
      <c r="A5563" s="1" t="d">
        <v>2023-03-23</v>
      </c>
      <c r="B5563" s="45">
        <v>5567079250006530</v>
      </c>
      <c r="C5563" t="s">
        <v>77</v>
      </c>
      <c r="D5563" t="str">
        <f>_xlfn.XLOOKUP(Table2[[#This Row],[Patron Group]],$R$10:$R$24,$S$10:$S$24)</f>
        <v>Undergraduate</v>
      </c>
      <c r="E5563" s="1" t="d">
        <v>2023-03-30</v>
      </c>
      <c r="F5563" t="s">
        <v>1133</v>
      </c>
      <c r="G5563" t="s">
        <v>2263</v>
      </c>
      <c r="H5563" t="str">
        <f>_xlfn.XLOOKUP(Table2[[#This Row],[Unique BarCode]],$N$10:$N$37,$O$10:$O$37)</f>
        <v>HP Laptop</v>
      </c>
      <c r="I5563" t="str">
        <f>_xlfn.XLOOKUP(Table2[[#This Row],[Unique BarCode]],$N$10:$N$37,$P$10:$P$37)</f>
        <v>Device</v>
      </c>
      <c r="J5563" t="s">
        <v>8</v>
      </c>
      <c r="K5563" t="s">
        <v>1134</v>
      </c>
      <c r="L5563">
        <v>1</v>
      </c>
    </row>
    <row r="5564" spans="1:12" x14ac:dyDescent="0.2">
      <c r="A5564" s="1" t="d">
        <v>2023-03-23</v>
      </c>
      <c r="B5564" s="45">
        <v>5567201160006530</v>
      </c>
      <c r="C5564" t="s">
        <v>20</v>
      </c>
      <c r="D5564" t="str">
        <f>_xlfn.XLOOKUP(Table2[[#This Row],[Patron Group]],$R$10:$R$24,$S$10:$S$24)</f>
        <v>Graduate</v>
      </c>
      <c r="E5564" s="1" t="d">
        <v>2023-03-30</v>
      </c>
      <c r="F5564" t="s">
        <v>1732</v>
      </c>
      <c r="G5564" t="s">
        <v>2274</v>
      </c>
      <c r="H5564" t="str">
        <f>_xlfn.XLOOKUP(Table2[[#This Row],[Unique BarCode]],$N$10:$N$37,$O$10:$O$37)</f>
        <v>MacBook</v>
      </c>
      <c r="I5564" t="str">
        <f>_xlfn.XLOOKUP(Table2[[#This Row],[Unique BarCode]],$N$10:$N$37,$P$10:$P$37)</f>
        <v>Device</v>
      </c>
      <c r="J5564" t="s">
        <v>8</v>
      </c>
      <c r="K5564" t="s">
        <v>1733</v>
      </c>
      <c r="L5564">
        <v>1</v>
      </c>
    </row>
    <row r="5565" spans="1:12" x14ac:dyDescent="0.2">
      <c r="A5565" s="1" t="d">
        <v>2023-03-23</v>
      </c>
      <c r="B5565" s="45">
        <v>5567889880006530</v>
      </c>
      <c r="C5565" t="s">
        <v>77</v>
      </c>
      <c r="D5565" t="str">
        <f>_xlfn.XLOOKUP(Table2[[#This Row],[Patron Group]],$R$10:$R$24,$S$10:$S$24)</f>
        <v>Undergraduate</v>
      </c>
      <c r="E5565" s="1" t="d">
        <v>2023-03-30</v>
      </c>
      <c r="F5565" t="s">
        <v>1785</v>
      </c>
      <c r="G5565" t="s">
        <v>2263</v>
      </c>
      <c r="H5565" t="str">
        <f>_xlfn.XLOOKUP(Table2[[#This Row],[Unique BarCode]],$N$10:$N$37,$O$10:$O$37)</f>
        <v>HP Laptop</v>
      </c>
      <c r="I5565" t="str">
        <f>_xlfn.XLOOKUP(Table2[[#This Row],[Unique BarCode]],$N$10:$N$37,$P$10:$P$37)</f>
        <v>Device</v>
      </c>
      <c r="J5565" t="s">
        <v>8</v>
      </c>
      <c r="K5565" t="s">
        <v>1171</v>
      </c>
      <c r="L5565">
        <v>1</v>
      </c>
    </row>
    <row r="5566" spans="1:12" x14ac:dyDescent="0.2">
      <c r="A5566" s="1" t="d">
        <v>2023-03-23</v>
      </c>
      <c r="B5566" s="45">
        <v>5569867060006530</v>
      </c>
      <c r="C5566" t="s">
        <v>77</v>
      </c>
      <c r="D5566" t="str">
        <f>_xlfn.XLOOKUP(Table2[[#This Row],[Patron Group]],$R$10:$R$24,$S$10:$S$24)</f>
        <v>Undergraduate</v>
      </c>
      <c r="E5566" s="1" t="d">
        <v>2023-03-30</v>
      </c>
      <c r="F5566" t="s">
        <v>2044</v>
      </c>
      <c r="G5566" t="s">
        <v>2275</v>
      </c>
      <c r="H5566" t="str">
        <f>_xlfn.XLOOKUP(Table2[[#This Row],[Unique BarCode]],$N$10:$N$37,$O$10:$O$37)</f>
        <v>iPad</v>
      </c>
      <c r="I5566" t="str">
        <f>_xlfn.XLOOKUP(Table2[[#This Row],[Unique BarCode]],$N$10:$N$37,$P$10:$P$37)</f>
        <v>Device</v>
      </c>
      <c r="J5566" t="s">
        <v>8</v>
      </c>
      <c r="K5566" t="s">
        <v>2045</v>
      </c>
      <c r="L5566">
        <v>1</v>
      </c>
    </row>
    <row r="5567" spans="1:12" x14ac:dyDescent="0.2">
      <c r="A5567" s="1" t="d">
        <v>2023-03-23</v>
      </c>
      <c r="B5567" s="45">
        <v>5570317970006530</v>
      </c>
      <c r="C5567" t="s">
        <v>77</v>
      </c>
      <c r="D5567" t="str">
        <f>_xlfn.XLOOKUP(Table2[[#This Row],[Patron Group]],$R$10:$R$24,$S$10:$S$24)</f>
        <v>Undergraduate</v>
      </c>
      <c r="E5567" s="1" t="d">
        <v>2023-03-30</v>
      </c>
      <c r="F5567" t="s">
        <v>603</v>
      </c>
      <c r="G5567" t="s">
        <v>2274</v>
      </c>
      <c r="H5567" t="str">
        <f>_xlfn.XLOOKUP(Table2[[#This Row],[Unique BarCode]],$N$10:$N$37,$O$10:$O$37)</f>
        <v>MacBook</v>
      </c>
      <c r="I5567" t="str">
        <f>_xlfn.XLOOKUP(Table2[[#This Row],[Unique BarCode]],$N$10:$N$37,$P$10:$P$37)</f>
        <v>Device</v>
      </c>
      <c r="J5567" t="s">
        <v>8</v>
      </c>
      <c r="K5567" t="s">
        <v>604</v>
      </c>
      <c r="L5567">
        <v>1</v>
      </c>
    </row>
    <row r="5568" spans="1:12" x14ac:dyDescent="0.2">
      <c r="A5568" s="1" t="d">
        <v>2023-03-23</v>
      </c>
      <c r="B5568" s="45">
        <v>6200007270006530</v>
      </c>
      <c r="C5568" t="s">
        <v>20</v>
      </c>
      <c r="D5568" t="str">
        <f>_xlfn.XLOOKUP(Table2[[#This Row],[Patron Group]],$R$10:$R$24,$S$10:$S$24)</f>
        <v>Graduate</v>
      </c>
      <c r="E5568" s="1" t="d">
        <v>2023-03-30</v>
      </c>
      <c r="F5568" t="s">
        <v>601</v>
      </c>
      <c r="G5568" t="s">
        <v>2274</v>
      </c>
      <c r="H5568" t="str">
        <f>_xlfn.XLOOKUP(Table2[[#This Row],[Unique BarCode]],$N$10:$N$37,$O$10:$O$37)</f>
        <v>MacBook</v>
      </c>
      <c r="I5568" t="str">
        <f>_xlfn.XLOOKUP(Table2[[#This Row],[Unique BarCode]],$N$10:$N$37,$P$10:$P$37)</f>
        <v>Device</v>
      </c>
      <c r="J5568" t="s">
        <v>8</v>
      </c>
      <c r="K5568" t="s">
        <v>602</v>
      </c>
      <c r="L5568">
        <v>1</v>
      </c>
    </row>
    <row r="5569" spans="1:12" x14ac:dyDescent="0.2">
      <c r="A5569" s="1" t="d">
        <v>2023-03-23</v>
      </c>
      <c r="B5569" s="45">
        <v>6201081470006530</v>
      </c>
      <c r="C5569" t="s">
        <v>77</v>
      </c>
      <c r="D5569" t="str">
        <f>_xlfn.XLOOKUP(Table2[[#This Row],[Patron Group]],$R$10:$R$24,$S$10:$S$24)</f>
        <v>Undergraduate</v>
      </c>
      <c r="E5569" s="1" t="d">
        <v>2023-03-30</v>
      </c>
      <c r="F5569" t="s">
        <v>1868</v>
      </c>
      <c r="G5569" t="s">
        <v>2275</v>
      </c>
      <c r="H5569" t="str">
        <f>_xlfn.XLOOKUP(Table2[[#This Row],[Unique BarCode]],$N$10:$N$37,$O$10:$O$37)</f>
        <v>iPad</v>
      </c>
      <c r="I5569" t="str">
        <f>_xlfn.XLOOKUP(Table2[[#This Row],[Unique BarCode]],$N$10:$N$37,$P$10:$P$37)</f>
        <v>Device</v>
      </c>
      <c r="J5569" t="s">
        <v>8</v>
      </c>
      <c r="K5569" t="s">
        <v>1869</v>
      </c>
      <c r="L5569">
        <v>1</v>
      </c>
    </row>
    <row r="5570" spans="1:12" x14ac:dyDescent="0.2">
      <c r="A5570" s="1" t="d">
        <v>2023-03-23</v>
      </c>
      <c r="B5570" s="45">
        <v>6201386450006530</v>
      </c>
      <c r="C5570" t="s">
        <v>77</v>
      </c>
      <c r="D5570" t="str">
        <f>_xlfn.XLOOKUP(Table2[[#This Row],[Patron Group]],$R$10:$R$24,$S$10:$S$24)</f>
        <v>Undergraduate</v>
      </c>
      <c r="E5570" s="1" t="d">
        <v>2023-03-24</v>
      </c>
      <c r="F5570" t="s">
        <v>1506</v>
      </c>
      <c r="G5570" t="s">
        <v>2276</v>
      </c>
      <c r="H5570" t="str">
        <f>_xlfn.XLOOKUP(Table2[[#This Row],[Unique BarCode]],$N$10:$N$37,$O$10:$O$37)</f>
        <v>CALC</v>
      </c>
      <c r="I5570" t="str">
        <f>_xlfn.XLOOKUP(Table2[[#This Row],[Unique BarCode]],$N$10:$N$37,$P$10:$P$37)</f>
        <v>Accessory</v>
      </c>
      <c r="J5570" t="s">
        <v>8</v>
      </c>
      <c r="K5570" t="s">
        <v>1507</v>
      </c>
      <c r="L5570">
        <v>1</v>
      </c>
    </row>
    <row r="5571" spans="1:12" x14ac:dyDescent="0.2">
      <c r="A5571" s="1" t="d">
        <v>2023-03-23</v>
      </c>
      <c r="B5571" s="45">
        <v>6201436310006530</v>
      </c>
      <c r="C5571" t="s">
        <v>77</v>
      </c>
      <c r="D5571" t="str">
        <f>_xlfn.XLOOKUP(Table2[[#This Row],[Patron Group]],$R$10:$R$24,$S$10:$S$24)</f>
        <v>Undergraduate</v>
      </c>
      <c r="E5571" s="1" t="d">
        <v>2023-03-30</v>
      </c>
      <c r="F5571" t="s">
        <v>1640</v>
      </c>
      <c r="G5571" t="s">
        <v>2274</v>
      </c>
      <c r="H5571" t="str">
        <f>_xlfn.XLOOKUP(Table2[[#This Row],[Unique BarCode]],$N$10:$N$37,$O$10:$O$37)</f>
        <v>MacBook</v>
      </c>
      <c r="I5571" t="str">
        <f>_xlfn.XLOOKUP(Table2[[#This Row],[Unique BarCode]],$N$10:$N$37,$P$10:$P$37)</f>
        <v>Device</v>
      </c>
      <c r="J5571" t="s">
        <v>8</v>
      </c>
      <c r="K5571" t="s">
        <v>1640</v>
      </c>
      <c r="L5571">
        <v>1</v>
      </c>
    </row>
    <row r="5572" spans="1:12" x14ac:dyDescent="0.2">
      <c r="A5572" s="1" t="d">
        <v>2023-03-23</v>
      </c>
      <c r="B5572" s="45">
        <v>8916665080006530</v>
      </c>
      <c r="C5572" t="s">
        <v>20</v>
      </c>
      <c r="D5572" t="str">
        <f>_xlfn.XLOOKUP(Table2[[#This Row],[Patron Group]],$R$10:$R$24,$S$10:$S$24)</f>
        <v>Graduate</v>
      </c>
      <c r="E5572" s="1" t="d">
        <v>2023-03-30</v>
      </c>
      <c r="F5572" t="s">
        <v>1102</v>
      </c>
      <c r="G5572" t="s">
        <v>2273</v>
      </c>
      <c r="H5572" t="str">
        <f>_xlfn.XLOOKUP(Table2[[#This Row],[Unique BarCode]],$N$10:$N$37,$O$10:$O$37)</f>
        <v>ChromeBook</v>
      </c>
      <c r="I5572" t="str">
        <f>_xlfn.XLOOKUP(Table2[[#This Row],[Unique BarCode]],$N$10:$N$37,$P$10:$P$37)</f>
        <v>Device</v>
      </c>
      <c r="J5572" t="s">
        <v>13</v>
      </c>
      <c r="K5572" t="s">
        <v>1103</v>
      </c>
      <c r="L5572">
        <v>1</v>
      </c>
    </row>
    <row r="5573" spans="1:12" x14ac:dyDescent="0.2">
      <c r="A5573" s="1" t="d">
        <v>2023-03-23</v>
      </c>
      <c r="B5573" s="45">
        <v>9297681370006530</v>
      </c>
      <c r="C5573" t="s">
        <v>77</v>
      </c>
      <c r="D5573" t="str">
        <f>_xlfn.XLOOKUP(Table2[[#This Row],[Patron Group]],$R$10:$R$24,$S$10:$S$24)</f>
        <v>Undergraduate</v>
      </c>
      <c r="E5573" s="1" t="d">
        <v>2023-03-30</v>
      </c>
      <c r="F5573" t="s">
        <v>309</v>
      </c>
      <c r="G5573" t="s">
        <v>2274</v>
      </c>
      <c r="H5573" t="str">
        <f>_xlfn.XLOOKUP(Table2[[#This Row],[Unique BarCode]],$N$10:$N$37,$O$10:$O$37)</f>
        <v>MacBook</v>
      </c>
      <c r="I5573" t="str">
        <f>_xlfn.XLOOKUP(Table2[[#This Row],[Unique BarCode]],$N$10:$N$37,$P$10:$P$37)</f>
        <v>Device</v>
      </c>
      <c r="J5573" t="s">
        <v>8</v>
      </c>
      <c r="K5573" t="s">
        <v>310</v>
      </c>
      <c r="L5573">
        <v>1</v>
      </c>
    </row>
    <row r="5574" spans="1:12" x14ac:dyDescent="0.2">
      <c r="A5574" s="1" t="d">
        <v>2023-03-23</v>
      </c>
      <c r="B5574" s="45">
        <v>9398381750006530</v>
      </c>
      <c r="C5574" t="s">
        <v>77</v>
      </c>
      <c r="D5574" t="str">
        <f>_xlfn.XLOOKUP(Table2[[#This Row],[Patron Group]],$R$10:$R$24,$S$10:$S$24)</f>
        <v>Undergraduate</v>
      </c>
      <c r="E5574" s="1" t="d">
        <v>2023-06-21</v>
      </c>
      <c r="F5574" t="s">
        <v>975</v>
      </c>
      <c r="G5574" t="s">
        <v>2279</v>
      </c>
      <c r="H5574" t="str">
        <f>_xlfn.XLOOKUP(Table2[[#This Row],[Unique BarCode]],$N$10:$N$37,$O$10:$O$37)</f>
        <v>EE Devices</v>
      </c>
      <c r="I5574" t="str">
        <f>_xlfn.XLOOKUP(Table2[[#This Row],[Unique BarCode]],$N$10:$N$37,$P$10:$P$37)</f>
        <v>EE Devices</v>
      </c>
      <c r="J5574" t="s">
        <v>49</v>
      </c>
      <c r="L5574">
        <v>1</v>
      </c>
    </row>
    <row r="5575" spans="1:12" x14ac:dyDescent="0.2">
      <c r="A5575" s="1" t="d">
        <v>2023-03-23</v>
      </c>
      <c r="B5575" s="45">
        <v>9399485700006530</v>
      </c>
      <c r="C5575" t="s">
        <v>20</v>
      </c>
      <c r="D5575" t="str">
        <f>_xlfn.XLOOKUP(Table2[[#This Row],[Patron Group]],$R$10:$R$24,$S$10:$S$24)</f>
        <v>Graduate</v>
      </c>
      <c r="E5575" s="1" t="d">
        <v>2023-03-30</v>
      </c>
      <c r="F5575" t="s">
        <v>177</v>
      </c>
      <c r="G5575" t="s">
        <v>2263</v>
      </c>
      <c r="H5575" t="str">
        <f>_xlfn.XLOOKUP(Table2[[#This Row],[Unique BarCode]],$N$10:$N$37,$O$10:$O$37)</f>
        <v>HP Laptop</v>
      </c>
      <c r="I5575" t="str">
        <f>_xlfn.XLOOKUP(Table2[[#This Row],[Unique BarCode]],$N$10:$N$37,$P$10:$P$37)</f>
        <v>Device</v>
      </c>
      <c r="J5575" t="s">
        <v>8</v>
      </c>
      <c r="K5575" t="s">
        <v>178</v>
      </c>
      <c r="L5575">
        <v>1</v>
      </c>
    </row>
    <row r="5576" spans="1:12" x14ac:dyDescent="0.2">
      <c r="A5576" s="1" t="d">
        <v>2023-03-23</v>
      </c>
      <c r="B5576" s="45">
        <v>9401410730006530</v>
      </c>
      <c r="C5576" t="s">
        <v>20</v>
      </c>
      <c r="D5576" t="str">
        <f>_xlfn.XLOOKUP(Table2[[#This Row],[Patron Group]],$R$10:$R$24,$S$10:$S$24)</f>
        <v>Graduate</v>
      </c>
      <c r="E5576" s="1" t="d">
        <v>2023-03-30</v>
      </c>
      <c r="F5576" t="s">
        <v>115</v>
      </c>
      <c r="G5576" t="s">
        <v>2275</v>
      </c>
      <c r="H5576" t="str">
        <f>_xlfn.XLOOKUP(Table2[[#This Row],[Unique BarCode]],$N$10:$N$37,$O$10:$O$37)</f>
        <v>iPad</v>
      </c>
      <c r="I5576" t="str">
        <f>_xlfn.XLOOKUP(Table2[[#This Row],[Unique BarCode]],$N$10:$N$37,$P$10:$P$37)</f>
        <v>Device</v>
      </c>
      <c r="J5576" t="s">
        <v>8</v>
      </c>
      <c r="K5576" t="s">
        <v>116</v>
      </c>
      <c r="L5576">
        <v>1</v>
      </c>
    </row>
    <row r="5577" spans="1:12" x14ac:dyDescent="0.2">
      <c r="A5577" s="1" t="d">
        <v>2023-03-23</v>
      </c>
      <c r="B5577" s="45">
        <v>9403042610006530</v>
      </c>
      <c r="C5577" t="s">
        <v>77</v>
      </c>
      <c r="D5577" t="str">
        <f>_xlfn.XLOOKUP(Table2[[#This Row],[Patron Group]],$R$10:$R$24,$S$10:$S$24)</f>
        <v>Undergraduate</v>
      </c>
      <c r="E5577" s="1" t="d">
        <v>2023-03-30</v>
      </c>
      <c r="F5577" t="s">
        <v>1859</v>
      </c>
      <c r="G5577" t="s">
        <v>2263</v>
      </c>
      <c r="H5577" t="str">
        <f>_xlfn.XLOOKUP(Table2[[#This Row],[Unique BarCode]],$N$10:$N$37,$O$10:$O$37)</f>
        <v>HP Laptop</v>
      </c>
      <c r="I5577" t="str">
        <f>_xlfn.XLOOKUP(Table2[[#This Row],[Unique BarCode]],$N$10:$N$37,$P$10:$P$37)</f>
        <v>Device</v>
      </c>
      <c r="J5577" t="s">
        <v>8</v>
      </c>
      <c r="K5577" t="s">
        <v>1022</v>
      </c>
      <c r="L5577">
        <v>1</v>
      </c>
    </row>
    <row r="5578" spans="1:12" x14ac:dyDescent="0.2">
      <c r="A5578" s="1" t="d">
        <v>2023-03-23</v>
      </c>
      <c r="B5578" s="45">
        <v>9403775410006530</v>
      </c>
      <c r="C5578" t="s">
        <v>77</v>
      </c>
      <c r="D5578" t="str">
        <f>_xlfn.XLOOKUP(Table2[[#This Row],[Patron Group]],$R$10:$R$24,$S$10:$S$24)</f>
        <v>Undergraduate</v>
      </c>
      <c r="E5578" s="1" t="d">
        <v>2023-03-30</v>
      </c>
      <c r="F5578" t="s">
        <v>2247</v>
      </c>
      <c r="G5578" t="s">
        <v>2275</v>
      </c>
      <c r="H5578" t="str">
        <f>_xlfn.XLOOKUP(Table2[[#This Row],[Unique BarCode]],$N$10:$N$37,$O$10:$O$37)</f>
        <v>iPad</v>
      </c>
      <c r="I5578" t="str">
        <f>_xlfn.XLOOKUP(Table2[[#This Row],[Unique BarCode]],$N$10:$N$37,$P$10:$P$37)</f>
        <v>Device</v>
      </c>
      <c r="J5578" t="s">
        <v>8</v>
      </c>
      <c r="K5578" t="s">
        <v>2248</v>
      </c>
      <c r="L5578">
        <v>1</v>
      </c>
    </row>
    <row r="5579" spans="1:12" x14ac:dyDescent="0.2">
      <c r="A5579" s="1" t="d">
        <v>2023-03-23</v>
      </c>
      <c r="B5579" s="45">
        <v>9406504440006530</v>
      </c>
      <c r="C5579" t="s">
        <v>77</v>
      </c>
      <c r="D5579" t="str">
        <f>_xlfn.XLOOKUP(Table2[[#This Row],[Patron Group]],$R$10:$R$24,$S$10:$S$24)</f>
        <v>Undergraduate</v>
      </c>
      <c r="E5579" s="1" t="d">
        <v>2023-03-30</v>
      </c>
      <c r="F5579" t="s">
        <v>2249</v>
      </c>
      <c r="G5579" t="s">
        <v>2275</v>
      </c>
      <c r="H5579" t="str">
        <f>_xlfn.XLOOKUP(Table2[[#This Row],[Unique BarCode]],$N$10:$N$37,$O$10:$O$37)</f>
        <v>iPad</v>
      </c>
      <c r="I5579" t="str">
        <f>_xlfn.XLOOKUP(Table2[[#This Row],[Unique BarCode]],$N$10:$N$37,$P$10:$P$37)</f>
        <v>Device</v>
      </c>
      <c r="J5579" t="s">
        <v>8</v>
      </c>
      <c r="K5579" t="s">
        <v>2250</v>
      </c>
      <c r="L5579">
        <v>1</v>
      </c>
    </row>
    <row r="5580" spans="1:12" x14ac:dyDescent="0.2">
      <c r="A5580" s="1" t="d">
        <v>2023-03-23</v>
      </c>
      <c r="B5580" s="45">
        <v>9408465830006530</v>
      </c>
      <c r="C5580" t="s">
        <v>77</v>
      </c>
      <c r="D5580" t="str">
        <f>_xlfn.XLOOKUP(Table2[[#This Row],[Patron Group]],$R$10:$R$24,$S$10:$S$24)</f>
        <v>Undergraduate</v>
      </c>
      <c r="E5580" s="1" t="d">
        <v>2023-03-30</v>
      </c>
      <c r="F5580" t="s">
        <v>134</v>
      </c>
      <c r="G5580" t="s">
        <v>2274</v>
      </c>
      <c r="H5580" t="str">
        <f>_xlfn.XLOOKUP(Table2[[#This Row],[Unique BarCode]],$N$10:$N$37,$O$10:$O$37)</f>
        <v>MacBook</v>
      </c>
      <c r="I5580" t="str">
        <f>_xlfn.XLOOKUP(Table2[[#This Row],[Unique BarCode]],$N$10:$N$37,$P$10:$P$37)</f>
        <v>Device</v>
      </c>
      <c r="J5580" t="s">
        <v>8</v>
      </c>
      <c r="K5580" t="s">
        <v>135</v>
      </c>
      <c r="L5580">
        <v>1</v>
      </c>
    </row>
    <row r="5581" spans="1:12" x14ac:dyDescent="0.2">
      <c r="A5581" s="1" t="d">
        <v>2023-03-24</v>
      </c>
      <c r="B5581" s="45">
        <v>-1</v>
      </c>
      <c r="C5581" t="s">
        <v>15</v>
      </c>
      <c r="D5581" t="str">
        <f>_xlfn.XLOOKUP(Table2[[#This Row],[Patron Group]],$R$10:$R$24,$S$10:$S$24)</f>
        <v>Academic</v>
      </c>
      <c r="E5581" s="1" t="d">
        <v>2023-03-31</v>
      </c>
      <c r="F5581" t="s">
        <v>2251</v>
      </c>
      <c r="G5581" t="s">
        <v>2273</v>
      </c>
      <c r="H5581" t="str">
        <f>_xlfn.XLOOKUP(Table2[[#This Row],[Unique BarCode]],$N$10:$N$37,$O$10:$O$37)</f>
        <v>ChromeBook</v>
      </c>
      <c r="I5581" t="str">
        <f>_xlfn.XLOOKUP(Table2[[#This Row],[Unique BarCode]],$N$10:$N$37,$P$10:$P$37)</f>
        <v>Device</v>
      </c>
      <c r="J5581" t="s">
        <v>8</v>
      </c>
      <c r="K5581" t="s">
        <v>590</v>
      </c>
      <c r="L5581">
        <v>1</v>
      </c>
    </row>
    <row r="5582" spans="1:12" x14ac:dyDescent="0.2">
      <c r="A5582" s="1" t="d">
        <v>2023-03-24</v>
      </c>
      <c r="B5582" s="45">
        <v>-1</v>
      </c>
      <c r="C5582" t="s">
        <v>15</v>
      </c>
      <c r="D5582" t="str">
        <f>_xlfn.XLOOKUP(Table2[[#This Row],[Patron Group]],$R$10:$R$24,$S$10:$S$24)</f>
        <v>Academic</v>
      </c>
      <c r="E5582" s="1" t="d">
        <v>2023-03-31</v>
      </c>
      <c r="F5582" t="s">
        <v>114</v>
      </c>
      <c r="G5582" t="s">
        <v>2274</v>
      </c>
      <c r="H5582" t="str">
        <f>_xlfn.XLOOKUP(Table2[[#This Row],[Unique BarCode]],$N$10:$N$37,$O$10:$O$37)</f>
        <v>MacBook</v>
      </c>
      <c r="I5582" t="str">
        <f>_xlfn.XLOOKUP(Table2[[#This Row],[Unique BarCode]],$N$10:$N$37,$P$10:$P$37)</f>
        <v>Device</v>
      </c>
      <c r="J5582" t="s">
        <v>8</v>
      </c>
      <c r="K5582" t="s">
        <v>114</v>
      </c>
      <c r="L5582">
        <v>1</v>
      </c>
    </row>
    <row r="5583" spans="1:12" x14ac:dyDescent="0.2">
      <c r="A5583" s="1" t="d">
        <v>2023-03-24</v>
      </c>
      <c r="B5583" s="45">
        <v>-1</v>
      </c>
      <c r="C5583" t="s">
        <v>20</v>
      </c>
      <c r="D5583" t="str">
        <f>_xlfn.XLOOKUP(Table2[[#This Row],[Patron Group]],$R$10:$R$24,$S$10:$S$24)</f>
        <v>Graduate</v>
      </c>
      <c r="E5583" s="1" t="d">
        <v>2023-03-24</v>
      </c>
      <c r="F5583" t="s">
        <v>1478</v>
      </c>
      <c r="G5583" t="s">
        <v>2281</v>
      </c>
      <c r="H5583" t="str">
        <f>_xlfn.XLOOKUP(Table2[[#This Row],[Unique BarCode]],$N$10:$N$37,$O$10:$O$37)</f>
        <v>HDMIC</v>
      </c>
      <c r="I5583" t="str">
        <f>_xlfn.XLOOKUP(Table2[[#This Row],[Unique BarCode]],$N$10:$N$37,$P$10:$P$37)</f>
        <v>Cable</v>
      </c>
      <c r="J5583" t="s">
        <v>8</v>
      </c>
      <c r="K5583" t="s">
        <v>1479</v>
      </c>
      <c r="L5583">
        <v>1</v>
      </c>
    </row>
    <row r="5584" spans="1:12" x14ac:dyDescent="0.2">
      <c r="A5584" s="1" t="d">
        <v>2023-03-24</v>
      </c>
      <c r="B5584" s="45">
        <v>-1</v>
      </c>
      <c r="C5584" t="s">
        <v>20</v>
      </c>
      <c r="D5584" t="str">
        <f>_xlfn.XLOOKUP(Table2[[#This Row],[Patron Group]],$R$10:$R$24,$S$10:$S$24)</f>
        <v>Graduate</v>
      </c>
      <c r="E5584" s="1" t="d">
        <v>2023-03-24</v>
      </c>
      <c r="F5584" t="s">
        <v>1861</v>
      </c>
      <c r="G5584" t="s">
        <v>2265</v>
      </c>
      <c r="H5584" t="str">
        <f>_xlfn.XLOOKUP(Table2[[#This Row],[Unique BarCode]],$N$10:$N$37,$O$10:$O$37)</f>
        <v>IPHONE</v>
      </c>
      <c r="I5584" t="str">
        <f>_xlfn.XLOOKUP(Table2[[#This Row],[Unique BarCode]],$N$10:$N$37,$P$10:$P$37)</f>
        <v>Charger</v>
      </c>
      <c r="J5584" t="s">
        <v>8</v>
      </c>
      <c r="K5584" t="s">
        <v>1862</v>
      </c>
      <c r="L5584">
        <v>1</v>
      </c>
    </row>
    <row r="5585" spans="1:12" x14ac:dyDescent="0.2">
      <c r="A5585" s="1" t="d">
        <v>2023-03-24</v>
      </c>
      <c r="B5585" s="45">
        <v>-1</v>
      </c>
      <c r="C5585" t="s">
        <v>20</v>
      </c>
      <c r="D5585" t="str">
        <f>_xlfn.XLOOKUP(Table2[[#This Row],[Patron Group]],$R$10:$R$24,$S$10:$S$24)</f>
        <v>Graduate</v>
      </c>
      <c r="E5585" s="1" t="d">
        <v>2023-03-24</v>
      </c>
      <c r="F5585" t="s">
        <v>222</v>
      </c>
      <c r="G5585" t="s">
        <v>2265</v>
      </c>
      <c r="H5585" t="str">
        <f>_xlfn.XLOOKUP(Table2[[#This Row],[Unique BarCode]],$N$10:$N$37,$O$10:$O$37)</f>
        <v>IPHONE</v>
      </c>
      <c r="I5585" t="str">
        <f>_xlfn.XLOOKUP(Table2[[#This Row],[Unique BarCode]],$N$10:$N$37,$P$10:$P$37)</f>
        <v>Charger</v>
      </c>
      <c r="J5585" t="s">
        <v>13</v>
      </c>
      <c r="K5585" t="s">
        <v>223</v>
      </c>
      <c r="L5585">
        <v>1</v>
      </c>
    </row>
    <row r="5586" spans="1:12" x14ac:dyDescent="0.2">
      <c r="A5586" s="1" t="d">
        <v>2023-03-24</v>
      </c>
      <c r="B5586" s="45">
        <v>-1</v>
      </c>
      <c r="C5586" t="s">
        <v>20</v>
      </c>
      <c r="D5586" t="str">
        <f>_xlfn.XLOOKUP(Table2[[#This Row],[Patron Group]],$R$10:$R$24,$S$10:$S$24)</f>
        <v>Graduate</v>
      </c>
      <c r="E5586" s="1" t="d">
        <v>2023-03-24</v>
      </c>
      <c r="F5586" t="s">
        <v>1714</v>
      </c>
      <c r="G5586" t="s">
        <v>2296</v>
      </c>
      <c r="H5586" t="str">
        <f>_xlfn.XLOOKUP(Table2[[#This Row],[Unique BarCode]],$N$10:$N$37,$O$10:$O$37)</f>
        <v>MACUSBC</v>
      </c>
      <c r="I5586" t="str">
        <f>_xlfn.XLOOKUP(Table2[[#This Row],[Unique BarCode]],$N$10:$N$37,$P$10:$P$37)</f>
        <v>Charger</v>
      </c>
      <c r="J5586" t="s">
        <v>8</v>
      </c>
      <c r="K5586" t="s">
        <v>578</v>
      </c>
      <c r="L5586">
        <v>1</v>
      </c>
    </row>
    <row r="5587" spans="1:12" x14ac:dyDescent="0.2">
      <c r="A5587" s="1" t="d">
        <v>2023-03-24</v>
      </c>
      <c r="B5587" s="45">
        <v>-1</v>
      </c>
      <c r="C5587" t="s">
        <v>20</v>
      </c>
      <c r="D5587" t="str">
        <f>_xlfn.XLOOKUP(Table2[[#This Row],[Patron Group]],$R$10:$R$24,$S$10:$S$24)</f>
        <v>Graduate</v>
      </c>
      <c r="E5587" s="1" t="d">
        <v>2023-03-24</v>
      </c>
      <c r="F5587" t="s">
        <v>1835</v>
      </c>
      <c r="G5587" t="s">
        <v>2296</v>
      </c>
      <c r="H5587" t="str">
        <f>_xlfn.XLOOKUP(Table2[[#This Row],[Unique BarCode]],$N$10:$N$37,$O$10:$O$37)</f>
        <v>MACUSBC</v>
      </c>
      <c r="I5587" t="str">
        <f>_xlfn.XLOOKUP(Table2[[#This Row],[Unique BarCode]],$N$10:$N$37,$P$10:$P$37)</f>
        <v>Charger</v>
      </c>
      <c r="J5587" t="s">
        <v>8</v>
      </c>
      <c r="L5587">
        <v>1</v>
      </c>
    </row>
    <row r="5588" spans="1:12" x14ac:dyDescent="0.2">
      <c r="A5588" s="1" t="d">
        <v>2023-03-24</v>
      </c>
      <c r="B5588" s="45">
        <v>-1</v>
      </c>
      <c r="C5588" t="s">
        <v>20</v>
      </c>
      <c r="D5588" t="str">
        <f>_xlfn.XLOOKUP(Table2[[#This Row],[Patron Group]],$R$10:$R$24,$S$10:$S$24)</f>
        <v>Graduate</v>
      </c>
      <c r="E5588" s="1" t="d">
        <v>2023-03-24</v>
      </c>
      <c r="F5588" t="s">
        <v>1944</v>
      </c>
      <c r="G5588" t="s">
        <v>2304</v>
      </c>
      <c r="H5588" t="str">
        <f>_xlfn.XLOOKUP(Table2[[#This Row],[Unique BarCode]],$N$10:$N$37,$O$10:$O$37)</f>
        <v>Mouse</v>
      </c>
      <c r="I5588" t="str">
        <f>_xlfn.XLOOKUP(Table2[[#This Row],[Unique BarCode]],$N$10:$N$37,$P$10:$P$37)</f>
        <v>Accessory</v>
      </c>
      <c r="J5588" t="s">
        <v>8</v>
      </c>
      <c r="L5588">
        <v>1</v>
      </c>
    </row>
    <row r="5589" spans="1:12" x14ac:dyDescent="0.2">
      <c r="A5589" s="1" t="d">
        <v>2023-03-24</v>
      </c>
      <c r="B5589" s="45">
        <v>-1</v>
      </c>
      <c r="C5589" t="s">
        <v>20</v>
      </c>
      <c r="D5589" t="str">
        <f>_xlfn.XLOOKUP(Table2[[#This Row],[Patron Group]],$R$10:$R$24,$S$10:$S$24)</f>
        <v>Graduate</v>
      </c>
      <c r="E5589" s="1" t="d">
        <v>2023-03-24</v>
      </c>
      <c r="F5589" t="s">
        <v>1442</v>
      </c>
      <c r="G5589" t="s">
        <v>2272</v>
      </c>
      <c r="H5589" t="str">
        <f>_xlfn.XLOOKUP(Table2[[#This Row],[Unique BarCode]],$N$10:$N$37,$O$10:$O$37)</f>
        <v>WALLADPT</v>
      </c>
      <c r="I5589" t="str">
        <f>_xlfn.XLOOKUP(Table2[[#This Row],[Unique BarCode]],$N$10:$N$37,$P$10:$P$37)</f>
        <v>Charger</v>
      </c>
      <c r="J5589" t="s">
        <v>13</v>
      </c>
      <c r="K5589" t="s">
        <v>1443</v>
      </c>
      <c r="L5589">
        <v>1</v>
      </c>
    </row>
    <row r="5590" spans="1:12" x14ac:dyDescent="0.2">
      <c r="A5590" s="1" t="d">
        <v>2023-03-24</v>
      </c>
      <c r="B5590" s="45">
        <v>-1</v>
      </c>
      <c r="C5590" t="s">
        <v>20</v>
      </c>
      <c r="D5590" t="str">
        <f>_xlfn.XLOOKUP(Table2[[#This Row],[Patron Group]],$R$10:$R$24,$S$10:$S$24)</f>
        <v>Graduate</v>
      </c>
      <c r="E5590" s="1" t="d">
        <v>2023-03-24</v>
      </c>
      <c r="F5590" t="s">
        <v>1635</v>
      </c>
      <c r="G5590" t="s">
        <v>2272</v>
      </c>
      <c r="H5590" t="str">
        <f>_xlfn.XLOOKUP(Table2[[#This Row],[Unique BarCode]],$N$10:$N$37,$O$10:$O$37)</f>
        <v>WALLADPT</v>
      </c>
      <c r="I5590" t="str">
        <f>_xlfn.XLOOKUP(Table2[[#This Row],[Unique BarCode]],$N$10:$N$37,$P$10:$P$37)</f>
        <v>Charger</v>
      </c>
      <c r="J5590" t="s">
        <v>8</v>
      </c>
      <c r="L5590">
        <v>1</v>
      </c>
    </row>
    <row r="5591" spans="1:12" x14ac:dyDescent="0.2">
      <c r="A5591" s="1" t="d">
        <v>2023-03-24</v>
      </c>
      <c r="B5591" s="45">
        <v>-1</v>
      </c>
      <c r="C5591" t="s">
        <v>20</v>
      </c>
      <c r="D5591" t="str">
        <f>_xlfn.XLOOKUP(Table2[[#This Row],[Patron Group]],$R$10:$R$24,$S$10:$S$24)</f>
        <v>Graduate</v>
      </c>
      <c r="E5591" s="1" t="d">
        <v>2023-03-31</v>
      </c>
      <c r="F5591" t="s">
        <v>75</v>
      </c>
      <c r="G5591" t="s">
        <v>2273</v>
      </c>
      <c r="H5591" t="str">
        <f>_xlfn.XLOOKUP(Table2[[#This Row],[Unique BarCode]],$N$10:$N$37,$O$10:$O$37)</f>
        <v>ChromeBook</v>
      </c>
      <c r="I5591" t="str">
        <f>_xlfn.XLOOKUP(Table2[[#This Row],[Unique BarCode]],$N$10:$N$37,$P$10:$P$37)</f>
        <v>Device</v>
      </c>
      <c r="J5591" t="s">
        <v>13</v>
      </c>
      <c r="K5591" t="s">
        <v>76</v>
      </c>
      <c r="L5591">
        <v>1</v>
      </c>
    </row>
    <row r="5592" spans="1:12" x14ac:dyDescent="0.2">
      <c r="A5592" s="1" t="d">
        <v>2023-03-24</v>
      </c>
      <c r="B5592" s="45">
        <v>-1</v>
      </c>
      <c r="C5592" t="s">
        <v>20</v>
      </c>
      <c r="D5592" t="str">
        <f>_xlfn.XLOOKUP(Table2[[#This Row],[Patron Group]],$R$10:$R$24,$S$10:$S$24)</f>
        <v>Graduate</v>
      </c>
      <c r="E5592" s="1" t="d">
        <v>2023-03-31</v>
      </c>
      <c r="F5592" t="s">
        <v>53</v>
      </c>
      <c r="G5592" t="s">
        <v>2273</v>
      </c>
      <c r="H5592" t="str">
        <f>_xlfn.XLOOKUP(Table2[[#This Row],[Unique BarCode]],$N$10:$N$37,$O$10:$O$37)</f>
        <v>ChromeBook</v>
      </c>
      <c r="I5592" t="str">
        <f>_xlfn.XLOOKUP(Table2[[#This Row],[Unique BarCode]],$N$10:$N$37,$P$10:$P$37)</f>
        <v>Device</v>
      </c>
      <c r="J5592" t="s">
        <v>13</v>
      </c>
      <c r="K5592" t="s">
        <v>54</v>
      </c>
      <c r="L5592">
        <v>1</v>
      </c>
    </row>
    <row r="5593" spans="1:12" x14ac:dyDescent="0.2">
      <c r="A5593" s="1" t="d">
        <v>2023-03-24</v>
      </c>
      <c r="B5593" s="45">
        <v>-1</v>
      </c>
      <c r="C5593" t="s">
        <v>77</v>
      </c>
      <c r="D5593" t="str">
        <f>_xlfn.XLOOKUP(Table2[[#This Row],[Patron Group]],$R$10:$R$24,$S$10:$S$24)</f>
        <v>Undergraduate</v>
      </c>
      <c r="E5593" s="1" t="d">
        <v>2023-03-24</v>
      </c>
      <c r="F5593" t="s">
        <v>1684</v>
      </c>
      <c r="G5593" t="s">
        <v>2266</v>
      </c>
      <c r="H5593" t="str">
        <f>_xlfn.XLOOKUP(Table2[[#This Row],[Unique BarCode]],$N$10:$N$37,$O$10:$O$37)</f>
        <v>Headphones</v>
      </c>
      <c r="I5593" t="str">
        <f>_xlfn.XLOOKUP(Table2[[#This Row],[Unique BarCode]],$N$10:$N$37,$P$10:$P$37)</f>
        <v>Accessory</v>
      </c>
      <c r="J5593" t="s">
        <v>8</v>
      </c>
      <c r="K5593" t="s">
        <v>1685</v>
      </c>
      <c r="L5593">
        <v>1</v>
      </c>
    </row>
    <row r="5594" spans="1:12" x14ac:dyDescent="0.2">
      <c r="A5594" s="1" t="d">
        <v>2023-03-24</v>
      </c>
      <c r="B5594" s="45">
        <v>-1</v>
      </c>
      <c r="C5594" t="s">
        <v>77</v>
      </c>
      <c r="D5594" t="str">
        <f>_xlfn.XLOOKUP(Table2[[#This Row],[Patron Group]],$R$10:$R$24,$S$10:$S$24)</f>
        <v>Undergraduate</v>
      </c>
      <c r="E5594" s="1" t="d">
        <v>2023-03-24</v>
      </c>
      <c r="F5594" t="s">
        <v>2232</v>
      </c>
      <c r="G5594" t="s">
        <v>2282</v>
      </c>
      <c r="H5594" t="str">
        <f>_xlfn.XLOOKUP(Table2[[#This Row],[Unique BarCode]],$N$10:$N$37,$O$10:$O$37)</f>
        <v>HPUSBC</v>
      </c>
      <c r="I5594" t="str">
        <f>_xlfn.XLOOKUP(Table2[[#This Row],[Unique BarCode]],$N$10:$N$37,$P$10:$P$37)</f>
        <v>Charger</v>
      </c>
      <c r="J5594" t="s">
        <v>49</v>
      </c>
      <c r="L5594">
        <v>1</v>
      </c>
    </row>
    <row r="5595" spans="1:12" x14ac:dyDescent="0.2">
      <c r="A5595" s="1" t="d">
        <v>2023-03-24</v>
      </c>
      <c r="B5595" s="45">
        <v>-1</v>
      </c>
      <c r="C5595" t="s">
        <v>77</v>
      </c>
      <c r="D5595" t="str">
        <f>_xlfn.XLOOKUP(Table2[[#This Row],[Patron Group]],$R$10:$R$24,$S$10:$S$24)</f>
        <v>Undergraduate</v>
      </c>
      <c r="E5595" s="1" t="d">
        <v>2023-03-24</v>
      </c>
      <c r="F5595" t="s">
        <v>433</v>
      </c>
      <c r="G5595" t="s">
        <v>2265</v>
      </c>
      <c r="H5595" t="str">
        <f>_xlfn.XLOOKUP(Table2[[#This Row],[Unique BarCode]],$N$10:$N$37,$O$10:$O$37)</f>
        <v>IPHONE</v>
      </c>
      <c r="I5595" t="str">
        <f>_xlfn.XLOOKUP(Table2[[#This Row],[Unique BarCode]],$N$10:$N$37,$P$10:$P$37)</f>
        <v>Charger</v>
      </c>
      <c r="J5595" t="s">
        <v>8</v>
      </c>
      <c r="K5595" t="s">
        <v>434</v>
      </c>
      <c r="L5595">
        <v>1</v>
      </c>
    </row>
    <row r="5596" spans="1:12" x14ac:dyDescent="0.2">
      <c r="A5596" s="1" t="d">
        <v>2023-03-24</v>
      </c>
      <c r="B5596" s="45">
        <v>-1</v>
      </c>
      <c r="C5596" t="s">
        <v>77</v>
      </c>
      <c r="D5596" t="str">
        <f>_xlfn.XLOOKUP(Table2[[#This Row],[Patron Group]],$R$10:$R$24,$S$10:$S$24)</f>
        <v>Undergraduate</v>
      </c>
      <c r="E5596" s="1" t="d">
        <v>2023-03-24</v>
      </c>
      <c r="F5596" t="s">
        <v>29</v>
      </c>
      <c r="G5596" t="s">
        <v>2265</v>
      </c>
      <c r="H5596" t="str">
        <f>_xlfn.XLOOKUP(Table2[[#This Row],[Unique BarCode]],$N$10:$N$37,$O$10:$O$37)</f>
        <v>IPHONE</v>
      </c>
      <c r="I5596" t="str">
        <f>_xlfn.XLOOKUP(Table2[[#This Row],[Unique BarCode]],$N$10:$N$37,$P$10:$P$37)</f>
        <v>Charger</v>
      </c>
      <c r="J5596" t="s">
        <v>8</v>
      </c>
      <c r="K5596" t="s">
        <v>30</v>
      </c>
      <c r="L5596">
        <v>1</v>
      </c>
    </row>
    <row r="5597" spans="1:12" x14ac:dyDescent="0.2">
      <c r="A5597" s="1" t="d">
        <v>2023-03-24</v>
      </c>
      <c r="B5597" s="45">
        <v>-1</v>
      </c>
      <c r="C5597" t="s">
        <v>77</v>
      </c>
      <c r="D5597" t="str">
        <f>_xlfn.XLOOKUP(Table2[[#This Row],[Patron Group]],$R$10:$R$24,$S$10:$S$24)</f>
        <v>Undergraduate</v>
      </c>
      <c r="E5597" s="1" t="d">
        <v>2023-03-24</v>
      </c>
      <c r="F5597" t="s">
        <v>1652</v>
      </c>
      <c r="G5597" t="s">
        <v>2296</v>
      </c>
      <c r="H5597" t="str">
        <f>_xlfn.XLOOKUP(Table2[[#This Row],[Unique BarCode]],$N$10:$N$37,$O$10:$O$37)</f>
        <v>MACUSBC</v>
      </c>
      <c r="I5597" t="str">
        <f>_xlfn.XLOOKUP(Table2[[#This Row],[Unique BarCode]],$N$10:$N$37,$P$10:$P$37)</f>
        <v>Charger</v>
      </c>
      <c r="J5597" t="s">
        <v>8</v>
      </c>
      <c r="K5597" t="s">
        <v>40</v>
      </c>
      <c r="L5597">
        <v>1</v>
      </c>
    </row>
    <row r="5598" spans="1:12" x14ac:dyDescent="0.2">
      <c r="A5598" s="1" t="d">
        <v>2023-03-24</v>
      </c>
      <c r="B5598" s="45">
        <v>-1</v>
      </c>
      <c r="C5598" t="s">
        <v>77</v>
      </c>
      <c r="D5598" t="str">
        <f>_xlfn.XLOOKUP(Table2[[#This Row],[Patron Group]],$R$10:$R$24,$S$10:$S$24)</f>
        <v>Undergraduate</v>
      </c>
      <c r="E5598" s="1" t="d">
        <v>2023-03-24</v>
      </c>
      <c r="F5598" t="s">
        <v>1392</v>
      </c>
      <c r="G5598" t="s">
        <v>2272</v>
      </c>
      <c r="H5598" t="str">
        <f>_xlfn.XLOOKUP(Table2[[#This Row],[Unique BarCode]],$N$10:$N$37,$O$10:$O$37)</f>
        <v>WALLADPT</v>
      </c>
      <c r="I5598" t="str">
        <f>_xlfn.XLOOKUP(Table2[[#This Row],[Unique BarCode]],$N$10:$N$37,$P$10:$P$37)</f>
        <v>Charger</v>
      </c>
      <c r="J5598" t="s">
        <v>8</v>
      </c>
      <c r="L5598">
        <v>1</v>
      </c>
    </row>
    <row r="5599" spans="1:12" x14ac:dyDescent="0.2">
      <c r="A5599" s="1" t="d">
        <v>2023-03-24</v>
      </c>
      <c r="B5599" s="45">
        <v>-1</v>
      </c>
      <c r="C5599" t="s">
        <v>77</v>
      </c>
      <c r="D5599" t="str">
        <f>_xlfn.XLOOKUP(Table2[[#This Row],[Patron Group]],$R$10:$R$24,$S$10:$S$24)</f>
        <v>Undergraduate</v>
      </c>
      <c r="E5599" s="1" t="d">
        <v>2023-03-24</v>
      </c>
      <c r="F5599" t="s">
        <v>97</v>
      </c>
      <c r="G5599" t="s">
        <v>2272</v>
      </c>
      <c r="H5599" t="str">
        <f>_xlfn.XLOOKUP(Table2[[#This Row],[Unique BarCode]],$N$10:$N$37,$O$10:$O$37)</f>
        <v>WALLADPT</v>
      </c>
      <c r="I5599" t="str">
        <f>_xlfn.XLOOKUP(Table2[[#This Row],[Unique BarCode]],$N$10:$N$37,$P$10:$P$37)</f>
        <v>Charger</v>
      </c>
      <c r="J5599" t="s">
        <v>8</v>
      </c>
      <c r="L5599">
        <v>1</v>
      </c>
    </row>
    <row r="5600" spans="1:12" x14ac:dyDescent="0.2">
      <c r="A5600" s="1" t="d">
        <v>2023-03-24</v>
      </c>
      <c r="B5600" s="45">
        <v>-1</v>
      </c>
      <c r="C5600" t="s">
        <v>77</v>
      </c>
      <c r="D5600" t="str">
        <f>_xlfn.XLOOKUP(Table2[[#This Row],[Patron Group]],$R$10:$R$24,$S$10:$S$24)</f>
        <v>Undergraduate</v>
      </c>
      <c r="E5600" s="1" t="d">
        <v>2023-03-27</v>
      </c>
      <c r="F5600" t="s">
        <v>1402</v>
      </c>
      <c r="G5600" t="s">
        <v>2276</v>
      </c>
      <c r="H5600" t="str">
        <f>_xlfn.XLOOKUP(Table2[[#This Row],[Unique BarCode]],$N$10:$N$37,$O$10:$O$37)</f>
        <v>CALC</v>
      </c>
      <c r="I5600" t="str">
        <f>_xlfn.XLOOKUP(Table2[[#This Row],[Unique BarCode]],$N$10:$N$37,$P$10:$P$37)</f>
        <v>Accessory</v>
      </c>
      <c r="J5600" t="s">
        <v>8</v>
      </c>
      <c r="L5600">
        <v>1</v>
      </c>
    </row>
    <row r="5601" spans="1:12" x14ac:dyDescent="0.2">
      <c r="A5601" s="1" t="d">
        <v>2023-03-24</v>
      </c>
      <c r="B5601" s="45">
        <v>-1</v>
      </c>
      <c r="C5601" t="s">
        <v>77</v>
      </c>
      <c r="D5601" t="str">
        <f>_xlfn.XLOOKUP(Table2[[#This Row],[Patron Group]],$R$10:$R$24,$S$10:$S$24)</f>
        <v>Undergraduate</v>
      </c>
      <c r="E5601" s="1" t="d">
        <v>2023-03-31</v>
      </c>
      <c r="F5601" t="s">
        <v>1829</v>
      </c>
      <c r="G5601" t="s">
        <v>2263</v>
      </c>
      <c r="H5601" t="str">
        <f>_xlfn.XLOOKUP(Table2[[#This Row],[Unique BarCode]],$N$10:$N$37,$O$10:$O$37)</f>
        <v>HP Laptop</v>
      </c>
      <c r="I5601" t="str">
        <f>_xlfn.XLOOKUP(Table2[[#This Row],[Unique BarCode]],$N$10:$N$37,$P$10:$P$37)</f>
        <v>Device</v>
      </c>
      <c r="J5601" t="s">
        <v>8</v>
      </c>
      <c r="K5601" t="s">
        <v>176</v>
      </c>
      <c r="L5601">
        <v>1</v>
      </c>
    </row>
    <row r="5602" spans="1:12" x14ac:dyDescent="0.2">
      <c r="A5602" s="1" t="d">
        <v>2023-03-24</v>
      </c>
      <c r="B5602" s="45">
        <v>5566222930006530</v>
      </c>
      <c r="C5602" t="s">
        <v>20</v>
      </c>
      <c r="D5602" t="str">
        <f>_xlfn.XLOOKUP(Table2[[#This Row],[Patron Group]],$R$10:$R$24,$S$10:$S$24)</f>
        <v>Graduate</v>
      </c>
      <c r="E5602" s="1" t="d">
        <v>2023-03-31</v>
      </c>
      <c r="F5602" t="s">
        <v>894</v>
      </c>
      <c r="G5602" t="s">
        <v>2263</v>
      </c>
      <c r="H5602" t="str">
        <f>_xlfn.XLOOKUP(Table2[[#This Row],[Unique BarCode]],$N$10:$N$37,$O$10:$O$37)</f>
        <v>HP Laptop</v>
      </c>
      <c r="I5602" t="str">
        <f>_xlfn.XLOOKUP(Table2[[#This Row],[Unique BarCode]],$N$10:$N$37,$P$10:$P$37)</f>
        <v>Device</v>
      </c>
      <c r="J5602" t="s">
        <v>8</v>
      </c>
      <c r="K5602" t="s">
        <v>895</v>
      </c>
      <c r="L5602">
        <v>1</v>
      </c>
    </row>
    <row r="5603" spans="1:12" x14ac:dyDescent="0.2">
      <c r="A5603" s="1" t="d">
        <v>2023-03-24</v>
      </c>
      <c r="B5603" s="45">
        <v>5570057850006530</v>
      </c>
      <c r="C5603" t="s">
        <v>77</v>
      </c>
      <c r="D5603" t="str">
        <f>_xlfn.XLOOKUP(Table2[[#This Row],[Patron Group]],$R$10:$R$24,$S$10:$S$24)</f>
        <v>Undergraduate</v>
      </c>
      <c r="E5603" s="1" t="d">
        <v>2023-03-31</v>
      </c>
      <c r="F5603" t="s">
        <v>1130</v>
      </c>
      <c r="G5603" t="s">
        <v>2274</v>
      </c>
      <c r="H5603" t="str">
        <f>_xlfn.XLOOKUP(Table2[[#This Row],[Unique BarCode]],$N$10:$N$37,$O$10:$O$37)</f>
        <v>MacBook</v>
      </c>
      <c r="I5603" t="str">
        <f>_xlfn.XLOOKUP(Table2[[#This Row],[Unique BarCode]],$N$10:$N$37,$P$10:$P$37)</f>
        <v>Device</v>
      </c>
      <c r="J5603" t="s">
        <v>8</v>
      </c>
      <c r="K5603" t="s">
        <v>1131</v>
      </c>
      <c r="L5603">
        <v>1</v>
      </c>
    </row>
    <row r="5604" spans="1:12" x14ac:dyDescent="0.2">
      <c r="A5604" s="1" t="d">
        <v>2023-03-24</v>
      </c>
      <c r="B5604" s="45">
        <v>6201892820006530</v>
      </c>
      <c r="C5604" t="s">
        <v>77</v>
      </c>
      <c r="D5604" t="str">
        <f>_xlfn.XLOOKUP(Table2[[#This Row],[Patron Group]],$R$10:$R$24,$S$10:$S$24)</f>
        <v>Undergraduate</v>
      </c>
      <c r="E5604" s="1" t="d">
        <v>2023-03-31</v>
      </c>
      <c r="F5604" t="s">
        <v>2252</v>
      </c>
      <c r="G5604" t="s">
        <v>2263</v>
      </c>
      <c r="H5604" t="str">
        <f>_xlfn.XLOOKUP(Table2[[#This Row],[Unique BarCode]],$N$10:$N$37,$O$10:$O$37)</f>
        <v>HP Laptop</v>
      </c>
      <c r="I5604" t="str">
        <f>_xlfn.XLOOKUP(Table2[[#This Row],[Unique BarCode]],$N$10:$N$37,$P$10:$P$37)</f>
        <v>Device</v>
      </c>
      <c r="J5604" t="s">
        <v>8</v>
      </c>
      <c r="K5604" t="s">
        <v>1074</v>
      </c>
      <c r="L5604">
        <v>1</v>
      </c>
    </row>
    <row r="5605" spans="1:12" x14ac:dyDescent="0.2">
      <c r="A5605" s="1" t="d">
        <v>2023-03-24</v>
      </c>
      <c r="B5605" s="45">
        <v>8920985280006530</v>
      </c>
      <c r="C5605" t="s">
        <v>77</v>
      </c>
      <c r="D5605" t="str">
        <f>_xlfn.XLOOKUP(Table2[[#This Row],[Patron Group]],$R$10:$R$24,$S$10:$S$24)</f>
        <v>Undergraduate</v>
      </c>
      <c r="E5605" s="1" t="d">
        <v>2023-03-31</v>
      </c>
      <c r="F5605" t="s">
        <v>1934</v>
      </c>
      <c r="G5605" t="s">
        <v>2263</v>
      </c>
      <c r="H5605" t="str">
        <f>_xlfn.XLOOKUP(Table2[[#This Row],[Unique BarCode]],$N$10:$N$37,$O$10:$O$37)</f>
        <v>HP Laptop</v>
      </c>
      <c r="I5605" t="str">
        <f>_xlfn.XLOOKUP(Table2[[#This Row],[Unique BarCode]],$N$10:$N$37,$P$10:$P$37)</f>
        <v>Device</v>
      </c>
      <c r="J5605" t="s">
        <v>8</v>
      </c>
      <c r="K5605" t="s">
        <v>1149</v>
      </c>
      <c r="L5605">
        <v>1</v>
      </c>
    </row>
    <row r="5606" spans="1:12" x14ac:dyDescent="0.2">
      <c r="A5606" s="1" t="d">
        <v>2023-03-24</v>
      </c>
      <c r="B5606" s="45">
        <v>9249372200006530</v>
      </c>
      <c r="C5606" t="s">
        <v>20</v>
      </c>
      <c r="D5606" t="str">
        <f>_xlfn.XLOOKUP(Table2[[#This Row],[Patron Group]],$R$10:$R$24,$S$10:$S$24)</f>
        <v>Graduate</v>
      </c>
      <c r="E5606" s="1" t="d">
        <v>2023-03-31</v>
      </c>
      <c r="F5606" t="s">
        <v>597</v>
      </c>
      <c r="G5606" t="s">
        <v>2274</v>
      </c>
      <c r="H5606" t="str">
        <f>_xlfn.XLOOKUP(Table2[[#This Row],[Unique BarCode]],$N$10:$N$37,$O$10:$O$37)</f>
        <v>MacBook</v>
      </c>
      <c r="I5606" t="str">
        <f>_xlfn.XLOOKUP(Table2[[#This Row],[Unique BarCode]],$N$10:$N$37,$P$10:$P$37)</f>
        <v>Device</v>
      </c>
      <c r="J5606" t="s">
        <v>8</v>
      </c>
      <c r="K5606" t="s">
        <v>598</v>
      </c>
      <c r="L5606">
        <v>1</v>
      </c>
    </row>
    <row r="5607" spans="1:12" x14ac:dyDescent="0.2">
      <c r="A5607" s="1" t="d">
        <v>2023-03-24</v>
      </c>
      <c r="B5607" s="45">
        <v>9398456750006530</v>
      </c>
      <c r="C5607" t="s">
        <v>20</v>
      </c>
      <c r="D5607" t="str">
        <f>_xlfn.XLOOKUP(Table2[[#This Row],[Patron Group]],$R$10:$R$24,$S$10:$S$24)</f>
        <v>Graduate</v>
      </c>
      <c r="E5607" s="1" t="d">
        <v>2023-03-31</v>
      </c>
      <c r="F5607" t="s">
        <v>250</v>
      </c>
      <c r="G5607" t="s">
        <v>2275</v>
      </c>
      <c r="H5607" t="str">
        <f>_xlfn.XLOOKUP(Table2[[#This Row],[Unique BarCode]],$N$10:$N$37,$O$10:$O$37)</f>
        <v>iPad</v>
      </c>
      <c r="I5607" t="str">
        <f>_xlfn.XLOOKUP(Table2[[#This Row],[Unique BarCode]],$N$10:$N$37,$P$10:$P$37)</f>
        <v>Device</v>
      </c>
      <c r="J5607" t="s">
        <v>8</v>
      </c>
      <c r="K5607" t="s">
        <v>251</v>
      </c>
      <c r="L5607">
        <v>1</v>
      </c>
    </row>
    <row r="5608" spans="1:12" x14ac:dyDescent="0.2">
      <c r="A5608" s="1" t="d">
        <v>2023-03-24</v>
      </c>
      <c r="B5608" s="45">
        <v>9398456750006530</v>
      </c>
      <c r="C5608" t="s">
        <v>20</v>
      </c>
      <c r="D5608" t="str">
        <f>_xlfn.XLOOKUP(Table2[[#This Row],[Patron Group]],$R$10:$R$24,$S$10:$S$24)</f>
        <v>Graduate</v>
      </c>
      <c r="E5608" s="1" t="d">
        <v>2023-03-31</v>
      </c>
      <c r="F5608" t="s">
        <v>796</v>
      </c>
      <c r="G5608" t="s">
        <v>2263</v>
      </c>
      <c r="H5608" t="str">
        <f>_xlfn.XLOOKUP(Table2[[#This Row],[Unique BarCode]],$N$10:$N$37,$O$10:$O$37)</f>
        <v>HP Laptop</v>
      </c>
      <c r="I5608" t="str">
        <f>_xlfn.XLOOKUP(Table2[[#This Row],[Unique BarCode]],$N$10:$N$37,$P$10:$P$37)</f>
        <v>Device</v>
      </c>
      <c r="J5608" t="s">
        <v>8</v>
      </c>
      <c r="K5608" t="s">
        <v>797</v>
      </c>
      <c r="L5608">
        <v>1</v>
      </c>
    </row>
    <row r="5609" spans="1:12" x14ac:dyDescent="0.2">
      <c r="A5609" s="1" t="d">
        <v>2023-03-24</v>
      </c>
      <c r="B5609" s="45">
        <v>9399520770006530</v>
      </c>
      <c r="C5609" t="s">
        <v>20</v>
      </c>
      <c r="D5609" t="str">
        <f>_xlfn.XLOOKUP(Table2[[#This Row],[Patron Group]],$R$10:$R$24,$S$10:$S$24)</f>
        <v>Graduate</v>
      </c>
      <c r="E5609" s="1" t="d">
        <v>2023-03-31</v>
      </c>
      <c r="F5609" t="s">
        <v>2253</v>
      </c>
      <c r="G5609" t="s">
        <v>2275</v>
      </c>
      <c r="H5609" t="str">
        <f>_xlfn.XLOOKUP(Table2[[#This Row],[Unique BarCode]],$N$10:$N$37,$O$10:$O$37)</f>
        <v>iPad</v>
      </c>
      <c r="I5609" t="str">
        <f>_xlfn.XLOOKUP(Table2[[#This Row],[Unique BarCode]],$N$10:$N$37,$P$10:$P$37)</f>
        <v>Device</v>
      </c>
      <c r="J5609" t="s">
        <v>8</v>
      </c>
      <c r="K5609" t="s">
        <v>2254</v>
      </c>
      <c r="L5609">
        <v>1</v>
      </c>
    </row>
    <row r="5610" spans="1:12" x14ac:dyDescent="0.2">
      <c r="A5610" s="1" t="d">
        <v>2023-03-24</v>
      </c>
      <c r="B5610" s="45">
        <v>9399811240006530</v>
      </c>
      <c r="C5610" t="s">
        <v>77</v>
      </c>
      <c r="D5610" t="str">
        <f>_xlfn.XLOOKUP(Table2[[#This Row],[Patron Group]],$R$10:$R$24,$S$10:$S$24)</f>
        <v>Undergraduate</v>
      </c>
      <c r="E5610" s="1" t="d">
        <v>2023-03-31</v>
      </c>
      <c r="F5610" t="s">
        <v>1373</v>
      </c>
      <c r="G5610" t="s">
        <v>2275</v>
      </c>
      <c r="H5610" t="str">
        <f>_xlfn.XLOOKUP(Table2[[#This Row],[Unique BarCode]],$N$10:$N$37,$O$10:$O$37)</f>
        <v>iPad</v>
      </c>
      <c r="I5610" t="str">
        <f>_xlfn.XLOOKUP(Table2[[#This Row],[Unique BarCode]],$N$10:$N$37,$P$10:$P$37)</f>
        <v>Device</v>
      </c>
      <c r="J5610" t="s">
        <v>8</v>
      </c>
      <c r="K5610" t="s">
        <v>1374</v>
      </c>
      <c r="L5610">
        <v>1</v>
      </c>
    </row>
    <row r="5611" spans="1:12" x14ac:dyDescent="0.2">
      <c r="A5611" s="1" t="d">
        <v>2023-03-24</v>
      </c>
      <c r="B5611" s="45">
        <v>9401443340006530</v>
      </c>
      <c r="C5611" t="s">
        <v>77</v>
      </c>
      <c r="D5611" t="str">
        <f>_xlfn.XLOOKUP(Table2[[#This Row],[Patron Group]],$R$10:$R$24,$S$10:$S$24)</f>
        <v>Undergraduate</v>
      </c>
      <c r="E5611" s="1" t="d">
        <v>2023-03-31</v>
      </c>
      <c r="F5611" t="s">
        <v>1986</v>
      </c>
      <c r="G5611" t="s">
        <v>2263</v>
      </c>
      <c r="H5611" t="str">
        <f>_xlfn.XLOOKUP(Table2[[#This Row],[Unique BarCode]],$N$10:$N$37,$O$10:$O$37)</f>
        <v>HP Laptop</v>
      </c>
      <c r="I5611" t="str">
        <f>_xlfn.XLOOKUP(Table2[[#This Row],[Unique BarCode]],$N$10:$N$37,$P$10:$P$37)</f>
        <v>Device</v>
      </c>
      <c r="J5611" t="s">
        <v>8</v>
      </c>
      <c r="K5611" t="s">
        <v>870</v>
      </c>
      <c r="L5611">
        <v>1</v>
      </c>
    </row>
    <row r="5612" spans="1:12" x14ac:dyDescent="0.2">
      <c r="A5612" s="1" t="d">
        <v>2023-03-24</v>
      </c>
      <c r="B5612" s="45">
        <v>9401473970006530</v>
      </c>
      <c r="C5612" t="s">
        <v>20</v>
      </c>
      <c r="D5612" t="str">
        <f>_xlfn.XLOOKUP(Table2[[#This Row],[Patron Group]],$R$10:$R$24,$S$10:$S$24)</f>
        <v>Graduate</v>
      </c>
      <c r="E5612" s="1" t="d">
        <v>2023-03-31</v>
      </c>
      <c r="F5612" t="s">
        <v>2255</v>
      </c>
      <c r="G5612" t="s">
        <v>2275</v>
      </c>
      <c r="H5612" t="str">
        <f>_xlfn.XLOOKUP(Table2[[#This Row],[Unique BarCode]],$N$10:$N$37,$O$10:$O$37)</f>
        <v>iPad</v>
      </c>
      <c r="I5612" t="str">
        <f>_xlfn.XLOOKUP(Table2[[#This Row],[Unique BarCode]],$N$10:$N$37,$P$10:$P$37)</f>
        <v>Device</v>
      </c>
      <c r="J5612" t="s">
        <v>8</v>
      </c>
      <c r="K5612" t="s">
        <v>2256</v>
      </c>
      <c r="L5612">
        <v>1</v>
      </c>
    </row>
    <row r="5613" spans="1:12" x14ac:dyDescent="0.2">
      <c r="A5613" s="1" t="d">
        <v>2023-03-24</v>
      </c>
      <c r="B5613" s="45">
        <v>9405378890006530</v>
      </c>
      <c r="C5613" t="s">
        <v>1113</v>
      </c>
      <c r="D5613" t="str">
        <f>_xlfn.XLOOKUP(Table2[[#This Row],[Patron Group]],$R$10:$R$24,$S$10:$S$24)</f>
        <v>Graduate</v>
      </c>
      <c r="E5613" s="1" t="d">
        <v>2023-03-31</v>
      </c>
      <c r="F5613" t="s">
        <v>1000</v>
      </c>
      <c r="G5613" t="s">
        <v>2275</v>
      </c>
      <c r="H5613" t="str">
        <f>_xlfn.XLOOKUP(Table2[[#This Row],[Unique BarCode]],$N$10:$N$37,$O$10:$O$37)</f>
        <v>iPad</v>
      </c>
      <c r="I5613" t="str">
        <f>_xlfn.XLOOKUP(Table2[[#This Row],[Unique BarCode]],$N$10:$N$37,$P$10:$P$37)</f>
        <v>Device</v>
      </c>
      <c r="J5613" t="s">
        <v>8</v>
      </c>
      <c r="K5613" t="s">
        <v>1001</v>
      </c>
      <c r="L5613">
        <v>1</v>
      </c>
    </row>
    <row r="5614" spans="1:12" x14ac:dyDescent="0.2">
      <c r="A5614" s="1" t="d">
        <v>2023-03-24</v>
      </c>
      <c r="B5614" s="45">
        <v>9405481720006530</v>
      </c>
      <c r="C5614" t="s">
        <v>1113</v>
      </c>
      <c r="D5614" t="str">
        <f>_xlfn.XLOOKUP(Table2[[#This Row],[Patron Group]],$R$10:$R$24,$S$10:$S$24)</f>
        <v>Graduate</v>
      </c>
      <c r="E5614" s="1" t="d">
        <v>2023-03-31</v>
      </c>
      <c r="F5614" t="s">
        <v>1197</v>
      </c>
      <c r="G5614" t="s">
        <v>2263</v>
      </c>
      <c r="H5614" t="str">
        <f>_xlfn.XLOOKUP(Table2[[#This Row],[Unique BarCode]],$N$10:$N$37,$O$10:$O$37)</f>
        <v>HP Laptop</v>
      </c>
      <c r="I5614" t="str">
        <f>_xlfn.XLOOKUP(Table2[[#This Row],[Unique BarCode]],$N$10:$N$37,$P$10:$P$37)</f>
        <v>Device</v>
      </c>
      <c r="J5614" t="s">
        <v>8</v>
      </c>
      <c r="K5614" t="s">
        <v>1198</v>
      </c>
      <c r="L5614">
        <v>1</v>
      </c>
    </row>
    <row r="5615" spans="1:12" x14ac:dyDescent="0.2">
      <c r="A5615" s="1" t="d">
        <v>2023-03-24</v>
      </c>
      <c r="B5615" s="45">
        <v>9405513450006530</v>
      </c>
      <c r="C5615" t="s">
        <v>77</v>
      </c>
      <c r="D5615" t="str">
        <f>_xlfn.XLOOKUP(Table2[[#This Row],[Patron Group]],$R$10:$R$24,$S$10:$S$24)</f>
        <v>Undergraduate</v>
      </c>
      <c r="E5615" s="1" t="d">
        <v>2023-03-31</v>
      </c>
      <c r="F5615" t="s">
        <v>1788</v>
      </c>
      <c r="G5615" t="s">
        <v>2274</v>
      </c>
      <c r="H5615" t="str">
        <f>_xlfn.XLOOKUP(Table2[[#This Row],[Unique BarCode]],$N$10:$N$37,$O$10:$O$37)</f>
        <v>MacBook</v>
      </c>
      <c r="I5615" t="str">
        <f>_xlfn.XLOOKUP(Table2[[#This Row],[Unique BarCode]],$N$10:$N$37,$P$10:$P$37)</f>
        <v>Device</v>
      </c>
      <c r="J5615" t="s">
        <v>8</v>
      </c>
      <c r="K5615" t="s">
        <v>1788</v>
      </c>
      <c r="L5615">
        <v>1</v>
      </c>
    </row>
  </sheetData>
  <mergeCells count="2">
    <mergeCell ref="R8:S8"/>
    <mergeCell ref="N8:P8"/>
  </mergeCells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12532-7CD9-3E4B-9C41-66E431D1E575}">
  <dimension ref="B2:AD170"/>
  <sheetViews>
    <sheetView topLeftCell="A20" zoomScale="120" zoomScaleNormal="120" workbookViewId="0">
      <selection activeCell="J182" sqref="J182"/>
    </sheetView>
  </sheetViews>
  <sheetFormatPr baseColWidth="10" defaultRowHeight="16" x14ac:dyDescent="0.2"/>
  <cols>
    <col min="2" max="2" width="23" bestFit="1" customWidth="1"/>
    <col min="3" max="3" width="15.5" bestFit="1" customWidth="1"/>
    <col min="4" max="4" width="7" bestFit="1" customWidth="1"/>
    <col min="5" max="5" width="12.33203125" bestFit="1" customWidth="1"/>
    <col min="6" max="6" width="5.1640625" bestFit="1" customWidth="1"/>
    <col min="7" max="7" width="11.6640625" bestFit="1" customWidth="1"/>
    <col min="8" max="8" width="10.1640625" bestFit="1" customWidth="1"/>
    <col min="9" max="9" width="7" bestFit="1" customWidth="1"/>
    <col min="10" max="10" width="11.5" bestFit="1" customWidth="1"/>
    <col min="11" max="11" width="9.5" bestFit="1" customWidth="1"/>
    <col min="12" max="12" width="8" bestFit="1" customWidth="1"/>
    <col min="13" max="13" width="4.6640625" bestFit="1" customWidth="1"/>
    <col min="14" max="14" width="7.6640625" bestFit="1" customWidth="1"/>
    <col min="15" max="15" width="8.83203125" bestFit="1" customWidth="1"/>
    <col min="16" max="16" width="9.83203125" bestFit="1" customWidth="1"/>
    <col min="17" max="17" width="9.5" bestFit="1" customWidth="1"/>
    <col min="18" max="18" width="6.6640625" bestFit="1" customWidth="1"/>
    <col min="19" max="19" width="13.33203125" bestFit="1" customWidth="1"/>
    <col min="20" max="20" width="6" bestFit="1" customWidth="1"/>
    <col min="21" max="21" width="10.83203125" bestFit="1" customWidth="1"/>
    <col min="22" max="22" width="7.33203125" bestFit="1" customWidth="1"/>
    <col min="23" max="23" width="6.1640625" bestFit="1" customWidth="1"/>
    <col min="24" max="24" width="9.83203125" bestFit="1" customWidth="1"/>
    <col min="25" max="25" width="10.33203125" bestFit="1" customWidth="1"/>
    <col min="26" max="26" width="10.83203125" bestFit="1" customWidth="1"/>
    <col min="27" max="27" width="19.83203125" customWidth="1"/>
    <col min="28" max="28" width="20.6640625" customWidth="1"/>
    <col min="29" max="29" width="14" customWidth="1"/>
    <col min="30" max="30" width="12.6640625" customWidth="1"/>
  </cols>
  <sheetData>
    <row r="2" spans="2:26" s="32" customFormat="1" ht="17" customHeight="1" x14ac:dyDescent="0.2">
      <c r="B2" s="31" t="s">
        <v>2440</v>
      </c>
    </row>
    <row r="3" spans="2:26" ht="17" thickBot="1" x14ac:dyDescent="0.25"/>
    <row r="4" spans="2:26" hidden="1" x14ac:dyDescent="0.2">
      <c r="B4" s="5" t="s">
        <v>2443</v>
      </c>
      <c r="C4" s="5" t="s">
        <v>2442</v>
      </c>
    </row>
    <row r="5" spans="2:26" ht="17" thickBot="1" x14ac:dyDescent="0.25">
      <c r="B5" s="37" t="s">
        <v>2</v>
      </c>
      <c r="C5" s="46" t="s">
        <v>2432</v>
      </c>
      <c r="D5" s="38" t="s">
        <v>2298</v>
      </c>
      <c r="E5" s="38" t="s">
        <v>2306</v>
      </c>
      <c r="F5" s="38" t="s">
        <v>2276</v>
      </c>
      <c r="G5" s="38" t="s">
        <v>2429</v>
      </c>
      <c r="H5" s="38" t="s">
        <v>2431</v>
      </c>
      <c r="I5" s="38" t="s">
        <v>2281</v>
      </c>
      <c r="J5" s="38" t="s">
        <v>2427</v>
      </c>
      <c r="K5" s="38" t="s">
        <v>2425</v>
      </c>
      <c r="L5" s="38" t="s">
        <v>2282</v>
      </c>
      <c r="M5" s="38" t="s">
        <v>2426</v>
      </c>
      <c r="N5" s="38" t="s">
        <v>2265</v>
      </c>
      <c r="O5" s="38" t="s">
        <v>2430</v>
      </c>
      <c r="P5" s="38" t="s">
        <v>2268</v>
      </c>
      <c r="Q5" s="38" t="s">
        <v>2296</v>
      </c>
      <c r="R5" s="38" t="s">
        <v>2428</v>
      </c>
      <c r="S5" s="38" t="s">
        <v>2293</v>
      </c>
      <c r="T5" s="38" t="s">
        <v>2271</v>
      </c>
      <c r="U5" s="38" t="s">
        <v>2433</v>
      </c>
      <c r="V5" s="38" t="s">
        <v>2285</v>
      </c>
      <c r="W5" s="38" t="s">
        <v>2294</v>
      </c>
      <c r="X5" s="38" t="s">
        <v>2434</v>
      </c>
      <c r="Y5" s="39" t="s">
        <v>2272</v>
      </c>
      <c r="Z5" s="40" t="s">
        <v>2257</v>
      </c>
    </row>
    <row r="6" spans="2:26" x14ac:dyDescent="0.2">
      <c r="B6" s="49" t="s">
        <v>1823</v>
      </c>
      <c r="C6" s="47"/>
      <c r="D6" s="48"/>
      <c r="E6" s="48"/>
      <c r="F6" s="48"/>
      <c r="G6" s="48">
        <v>1</v>
      </c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51">
        <v>1</v>
      </c>
    </row>
    <row r="7" spans="2:26" x14ac:dyDescent="0.2">
      <c r="B7" s="35" t="s">
        <v>1353</v>
      </c>
      <c r="C7" s="18"/>
      <c r="D7">
        <v>1</v>
      </c>
      <c r="Z7" s="41">
        <v>1</v>
      </c>
    </row>
    <row r="8" spans="2:26" x14ac:dyDescent="0.2">
      <c r="B8" s="35" t="s">
        <v>1872</v>
      </c>
      <c r="C8" s="18"/>
      <c r="G8">
        <v>3</v>
      </c>
      <c r="Z8" s="41">
        <v>3</v>
      </c>
    </row>
    <row r="9" spans="2:26" x14ac:dyDescent="0.2">
      <c r="B9" s="35" t="s">
        <v>684</v>
      </c>
      <c r="C9" s="18"/>
      <c r="D9">
        <v>1</v>
      </c>
      <c r="G9">
        <v>1</v>
      </c>
      <c r="P9">
        <v>1</v>
      </c>
      <c r="Q9">
        <v>1</v>
      </c>
      <c r="S9">
        <v>1</v>
      </c>
      <c r="Z9" s="41">
        <v>5</v>
      </c>
    </row>
    <row r="10" spans="2:26" x14ac:dyDescent="0.2">
      <c r="B10" s="35" t="s">
        <v>800</v>
      </c>
      <c r="C10" s="18"/>
      <c r="H10">
        <v>2</v>
      </c>
      <c r="Z10" s="41">
        <v>2</v>
      </c>
    </row>
    <row r="11" spans="2:26" x14ac:dyDescent="0.2">
      <c r="B11" s="35" t="s">
        <v>15</v>
      </c>
      <c r="C11" s="18"/>
      <c r="G11">
        <v>22</v>
      </c>
      <c r="I11">
        <v>2</v>
      </c>
      <c r="J11">
        <v>14</v>
      </c>
      <c r="K11">
        <v>3</v>
      </c>
      <c r="N11">
        <v>10</v>
      </c>
      <c r="O11">
        <v>5</v>
      </c>
      <c r="P11">
        <v>2</v>
      </c>
      <c r="Q11">
        <v>2</v>
      </c>
      <c r="V11">
        <v>4</v>
      </c>
      <c r="W11">
        <v>3</v>
      </c>
      <c r="Y11">
        <v>9</v>
      </c>
      <c r="Z11" s="41">
        <v>76</v>
      </c>
    </row>
    <row r="12" spans="2:26" x14ac:dyDescent="0.2">
      <c r="B12" s="35" t="s">
        <v>1682</v>
      </c>
      <c r="C12" s="18"/>
      <c r="J12">
        <v>1</v>
      </c>
      <c r="M12">
        <v>1</v>
      </c>
      <c r="Z12" s="41">
        <v>2</v>
      </c>
    </row>
    <row r="13" spans="2:26" x14ac:dyDescent="0.2">
      <c r="B13" s="35" t="s">
        <v>20</v>
      </c>
      <c r="C13" s="18">
        <v>10</v>
      </c>
      <c r="D13">
        <v>2</v>
      </c>
      <c r="E13">
        <v>2</v>
      </c>
      <c r="F13">
        <v>19</v>
      </c>
      <c r="G13">
        <v>177</v>
      </c>
      <c r="H13">
        <v>4</v>
      </c>
      <c r="I13">
        <v>32</v>
      </c>
      <c r="J13">
        <v>60</v>
      </c>
      <c r="K13">
        <v>101</v>
      </c>
      <c r="L13">
        <v>57</v>
      </c>
      <c r="M13">
        <v>134</v>
      </c>
      <c r="N13">
        <v>223</v>
      </c>
      <c r="O13">
        <v>125</v>
      </c>
      <c r="P13">
        <v>45</v>
      </c>
      <c r="Q13">
        <v>164</v>
      </c>
      <c r="R13">
        <v>9</v>
      </c>
      <c r="S13">
        <v>1</v>
      </c>
      <c r="T13">
        <v>26</v>
      </c>
      <c r="U13">
        <v>1</v>
      </c>
      <c r="V13">
        <v>21</v>
      </c>
      <c r="W13">
        <v>36</v>
      </c>
      <c r="X13">
        <v>4</v>
      </c>
      <c r="Y13">
        <v>180</v>
      </c>
      <c r="Z13" s="41">
        <v>1433</v>
      </c>
    </row>
    <row r="14" spans="2:26" x14ac:dyDescent="0.2">
      <c r="B14" s="35" t="s">
        <v>826</v>
      </c>
      <c r="C14" s="18"/>
      <c r="O14">
        <v>1</v>
      </c>
      <c r="Z14" s="41">
        <v>1</v>
      </c>
    </row>
    <row r="15" spans="2:26" x14ac:dyDescent="0.2">
      <c r="B15" s="35" t="s">
        <v>1113</v>
      </c>
      <c r="C15" s="18"/>
      <c r="K15">
        <v>4</v>
      </c>
      <c r="L15">
        <v>1</v>
      </c>
      <c r="M15">
        <v>5</v>
      </c>
      <c r="N15">
        <v>5</v>
      </c>
      <c r="O15">
        <v>3</v>
      </c>
      <c r="Q15">
        <v>1</v>
      </c>
      <c r="Y15">
        <v>4</v>
      </c>
      <c r="Z15" s="41">
        <v>23</v>
      </c>
    </row>
    <row r="16" spans="2:26" x14ac:dyDescent="0.2">
      <c r="B16" s="35" t="s">
        <v>452</v>
      </c>
      <c r="C16" s="18"/>
      <c r="M16">
        <v>9</v>
      </c>
      <c r="Z16" s="41">
        <v>9</v>
      </c>
    </row>
    <row r="17" spans="2:26" x14ac:dyDescent="0.2">
      <c r="B17" s="35" t="s">
        <v>66</v>
      </c>
      <c r="C17" s="18"/>
      <c r="G17">
        <v>8</v>
      </c>
      <c r="N17">
        <v>3</v>
      </c>
      <c r="P17">
        <v>5</v>
      </c>
      <c r="T17">
        <v>18</v>
      </c>
      <c r="W17">
        <v>3</v>
      </c>
      <c r="Z17" s="41">
        <v>37</v>
      </c>
    </row>
    <row r="18" spans="2:26" x14ac:dyDescent="0.2">
      <c r="B18" s="35" t="s">
        <v>70</v>
      </c>
      <c r="C18" s="18"/>
      <c r="G18">
        <v>5</v>
      </c>
      <c r="K18">
        <v>3</v>
      </c>
      <c r="M18">
        <v>3</v>
      </c>
      <c r="N18">
        <v>5</v>
      </c>
      <c r="Q18">
        <v>10</v>
      </c>
      <c r="T18">
        <v>4</v>
      </c>
      <c r="V18">
        <v>1</v>
      </c>
      <c r="Y18">
        <v>3</v>
      </c>
      <c r="Z18" s="41">
        <v>34</v>
      </c>
    </row>
    <row r="19" spans="2:26" x14ac:dyDescent="0.2">
      <c r="B19" s="35" t="s">
        <v>74</v>
      </c>
      <c r="C19" s="18">
        <v>3</v>
      </c>
      <c r="D19">
        <v>3</v>
      </c>
      <c r="F19">
        <v>2</v>
      </c>
      <c r="G19">
        <v>41</v>
      </c>
      <c r="I19">
        <v>2</v>
      </c>
      <c r="J19">
        <v>5</v>
      </c>
      <c r="K19">
        <v>11</v>
      </c>
      <c r="L19">
        <v>1</v>
      </c>
      <c r="M19">
        <v>4</v>
      </c>
      <c r="N19">
        <v>8</v>
      </c>
      <c r="O19">
        <v>2</v>
      </c>
      <c r="Q19">
        <v>7</v>
      </c>
      <c r="T19">
        <v>13</v>
      </c>
      <c r="U19">
        <v>1</v>
      </c>
      <c r="V19">
        <v>1</v>
      </c>
      <c r="W19">
        <v>1</v>
      </c>
      <c r="Y19">
        <v>8</v>
      </c>
      <c r="Z19" s="41">
        <v>113</v>
      </c>
    </row>
    <row r="20" spans="2:26" ht="17" thickBot="1" x14ac:dyDescent="0.25">
      <c r="B20" s="36" t="s">
        <v>77</v>
      </c>
      <c r="C20" s="18">
        <v>28</v>
      </c>
      <c r="D20">
        <v>22</v>
      </c>
      <c r="F20">
        <v>152</v>
      </c>
      <c r="G20">
        <v>313</v>
      </c>
      <c r="H20">
        <v>150</v>
      </c>
      <c r="I20">
        <v>68</v>
      </c>
      <c r="J20">
        <v>88</v>
      </c>
      <c r="K20">
        <v>318</v>
      </c>
      <c r="L20">
        <v>126</v>
      </c>
      <c r="M20">
        <v>226</v>
      </c>
      <c r="N20">
        <v>610</v>
      </c>
      <c r="O20">
        <v>468</v>
      </c>
      <c r="P20">
        <v>73</v>
      </c>
      <c r="Q20">
        <v>412</v>
      </c>
      <c r="R20">
        <v>9</v>
      </c>
      <c r="S20">
        <v>4</v>
      </c>
      <c r="T20">
        <v>183</v>
      </c>
      <c r="U20">
        <v>4</v>
      </c>
      <c r="V20">
        <v>56</v>
      </c>
      <c r="W20">
        <v>56</v>
      </c>
      <c r="X20">
        <v>10</v>
      </c>
      <c r="Y20">
        <v>498</v>
      </c>
      <c r="Z20" s="41">
        <v>3874</v>
      </c>
    </row>
    <row r="21" spans="2:26" ht="17" thickBot="1" x14ac:dyDescent="0.25">
      <c r="B21" s="50" t="s">
        <v>2257</v>
      </c>
      <c r="C21" s="20">
        <v>41</v>
      </c>
      <c r="D21" s="34">
        <v>29</v>
      </c>
      <c r="E21" s="34">
        <v>2</v>
      </c>
      <c r="F21" s="34">
        <v>173</v>
      </c>
      <c r="G21" s="34">
        <v>571</v>
      </c>
      <c r="H21" s="34">
        <v>156</v>
      </c>
      <c r="I21" s="34">
        <v>104</v>
      </c>
      <c r="J21" s="34">
        <v>168</v>
      </c>
      <c r="K21" s="34">
        <v>440</v>
      </c>
      <c r="L21" s="34">
        <v>185</v>
      </c>
      <c r="M21" s="34">
        <v>382</v>
      </c>
      <c r="N21" s="34">
        <v>864</v>
      </c>
      <c r="O21" s="34">
        <v>604</v>
      </c>
      <c r="P21" s="34">
        <v>126</v>
      </c>
      <c r="Q21" s="34">
        <v>597</v>
      </c>
      <c r="R21" s="34">
        <v>18</v>
      </c>
      <c r="S21" s="34">
        <v>6</v>
      </c>
      <c r="T21" s="34">
        <v>244</v>
      </c>
      <c r="U21" s="34">
        <v>6</v>
      </c>
      <c r="V21" s="34">
        <v>83</v>
      </c>
      <c r="W21" s="34">
        <v>99</v>
      </c>
      <c r="X21" s="34">
        <v>14</v>
      </c>
      <c r="Y21" s="34">
        <v>702</v>
      </c>
      <c r="Z21" s="42">
        <v>5614</v>
      </c>
    </row>
    <row r="24" spans="2:26" ht="17" thickBot="1" x14ac:dyDescent="0.25">
      <c r="B24" s="43" t="s">
        <v>2444</v>
      </c>
    </row>
    <row r="25" spans="2:26" ht="17" hidden="1" thickBot="1" x14ac:dyDescent="0.25">
      <c r="B25" s="5" t="s">
        <v>2443</v>
      </c>
      <c r="C25" s="5" t="s">
        <v>2442</v>
      </c>
    </row>
    <row r="26" spans="2:26" ht="17" thickBot="1" x14ac:dyDescent="0.25">
      <c r="B26" s="37" t="s">
        <v>2413</v>
      </c>
      <c r="C26" s="46" t="s">
        <v>2432</v>
      </c>
      <c r="D26" s="38" t="s">
        <v>2298</v>
      </c>
      <c r="E26" s="38" t="s">
        <v>2306</v>
      </c>
      <c r="F26" s="38" t="s">
        <v>2276</v>
      </c>
      <c r="G26" s="38" t="s">
        <v>2429</v>
      </c>
      <c r="H26" s="38" t="s">
        <v>2431</v>
      </c>
      <c r="I26" s="38" t="s">
        <v>2281</v>
      </c>
      <c r="J26" s="38" t="s">
        <v>2427</v>
      </c>
      <c r="K26" s="38" t="s">
        <v>2425</v>
      </c>
      <c r="L26" s="38" t="s">
        <v>2282</v>
      </c>
      <c r="M26" s="38" t="s">
        <v>2426</v>
      </c>
      <c r="N26" s="38" t="s">
        <v>2265</v>
      </c>
      <c r="O26" s="38" t="s">
        <v>2430</v>
      </c>
      <c r="P26" s="38" t="s">
        <v>2268</v>
      </c>
      <c r="Q26" s="38" t="s">
        <v>2296</v>
      </c>
      <c r="R26" s="38" t="s">
        <v>2428</v>
      </c>
      <c r="S26" s="38" t="s">
        <v>2293</v>
      </c>
      <c r="T26" s="38" t="s">
        <v>2271</v>
      </c>
      <c r="U26" s="38" t="s">
        <v>2433</v>
      </c>
      <c r="V26" s="38" t="s">
        <v>2285</v>
      </c>
      <c r="W26" s="38" t="s">
        <v>2294</v>
      </c>
      <c r="X26" s="38" t="s">
        <v>2434</v>
      </c>
      <c r="Y26" s="39" t="s">
        <v>2272</v>
      </c>
      <c r="Z26" s="40" t="s">
        <v>2257</v>
      </c>
    </row>
    <row r="27" spans="2:26" x14ac:dyDescent="0.2">
      <c r="B27" s="49" t="s">
        <v>2414</v>
      </c>
      <c r="C27" s="47"/>
      <c r="D27" s="48"/>
      <c r="E27" s="48"/>
      <c r="F27" s="48"/>
      <c r="G27" s="48">
        <v>22</v>
      </c>
      <c r="H27" s="48"/>
      <c r="I27" s="48">
        <v>2</v>
      </c>
      <c r="J27" s="48">
        <v>14</v>
      </c>
      <c r="K27" s="48">
        <v>3</v>
      </c>
      <c r="L27" s="48"/>
      <c r="M27" s="48"/>
      <c r="N27" s="48">
        <v>10</v>
      </c>
      <c r="O27" s="48">
        <v>6</v>
      </c>
      <c r="P27" s="48">
        <v>2</v>
      </c>
      <c r="Q27" s="48">
        <v>2</v>
      </c>
      <c r="R27" s="48"/>
      <c r="S27" s="48"/>
      <c r="T27" s="48"/>
      <c r="U27" s="48"/>
      <c r="V27" s="48">
        <v>4</v>
      </c>
      <c r="W27" s="48">
        <v>3</v>
      </c>
      <c r="X27" s="48"/>
      <c r="Y27" s="48">
        <v>9</v>
      </c>
      <c r="Z27" s="51">
        <v>77</v>
      </c>
    </row>
    <row r="28" spans="2:26" x14ac:dyDescent="0.2">
      <c r="B28" s="35" t="s">
        <v>2418</v>
      </c>
      <c r="C28" s="18"/>
      <c r="D28">
        <v>1</v>
      </c>
      <c r="G28">
        <v>1</v>
      </c>
      <c r="P28">
        <v>1</v>
      </c>
      <c r="Q28">
        <v>1</v>
      </c>
      <c r="S28">
        <v>1</v>
      </c>
      <c r="Z28" s="41">
        <v>5</v>
      </c>
    </row>
    <row r="29" spans="2:26" x14ac:dyDescent="0.2">
      <c r="B29" s="35" t="s">
        <v>2419</v>
      </c>
      <c r="C29" s="18"/>
      <c r="G29">
        <v>4</v>
      </c>
      <c r="H29">
        <v>2</v>
      </c>
      <c r="Z29" s="41">
        <v>6</v>
      </c>
    </row>
    <row r="30" spans="2:26" x14ac:dyDescent="0.2">
      <c r="B30" s="35" t="s">
        <v>2415</v>
      </c>
      <c r="C30" s="18">
        <v>10</v>
      </c>
      <c r="D30">
        <v>2</v>
      </c>
      <c r="E30">
        <v>2</v>
      </c>
      <c r="F30">
        <v>19</v>
      </c>
      <c r="G30">
        <v>185</v>
      </c>
      <c r="H30">
        <v>4</v>
      </c>
      <c r="I30">
        <v>32</v>
      </c>
      <c r="J30">
        <v>61</v>
      </c>
      <c r="K30">
        <v>105</v>
      </c>
      <c r="L30">
        <v>58</v>
      </c>
      <c r="M30">
        <v>149</v>
      </c>
      <c r="N30">
        <v>231</v>
      </c>
      <c r="O30">
        <v>128</v>
      </c>
      <c r="P30">
        <v>50</v>
      </c>
      <c r="Q30">
        <v>165</v>
      </c>
      <c r="R30">
        <v>9</v>
      </c>
      <c r="S30">
        <v>1</v>
      </c>
      <c r="T30">
        <v>44</v>
      </c>
      <c r="U30">
        <v>1</v>
      </c>
      <c r="V30">
        <v>21</v>
      </c>
      <c r="W30">
        <v>39</v>
      </c>
      <c r="X30">
        <v>4</v>
      </c>
      <c r="Y30">
        <v>184</v>
      </c>
      <c r="Z30" s="41">
        <v>1504</v>
      </c>
    </row>
    <row r="31" spans="2:26" x14ac:dyDescent="0.2">
      <c r="B31" s="35" t="s">
        <v>2417</v>
      </c>
      <c r="C31" s="18">
        <v>3</v>
      </c>
      <c r="D31">
        <v>3</v>
      </c>
      <c r="F31">
        <v>2</v>
      </c>
      <c r="G31">
        <v>41</v>
      </c>
      <c r="I31">
        <v>2</v>
      </c>
      <c r="J31">
        <v>5</v>
      </c>
      <c r="K31">
        <v>11</v>
      </c>
      <c r="L31">
        <v>1</v>
      </c>
      <c r="M31">
        <v>4</v>
      </c>
      <c r="N31">
        <v>8</v>
      </c>
      <c r="O31">
        <v>2</v>
      </c>
      <c r="Q31">
        <v>7</v>
      </c>
      <c r="T31">
        <v>13</v>
      </c>
      <c r="U31">
        <v>1</v>
      </c>
      <c r="V31">
        <v>1</v>
      </c>
      <c r="W31">
        <v>1</v>
      </c>
      <c r="Y31">
        <v>8</v>
      </c>
      <c r="Z31" s="41">
        <v>113</v>
      </c>
    </row>
    <row r="32" spans="2:26" ht="17" thickBot="1" x14ac:dyDescent="0.25">
      <c r="B32" s="36" t="s">
        <v>2416</v>
      </c>
      <c r="C32" s="18">
        <v>28</v>
      </c>
      <c r="D32">
        <v>23</v>
      </c>
      <c r="F32">
        <v>152</v>
      </c>
      <c r="G32">
        <v>318</v>
      </c>
      <c r="H32">
        <v>150</v>
      </c>
      <c r="I32">
        <v>68</v>
      </c>
      <c r="J32">
        <v>88</v>
      </c>
      <c r="K32">
        <v>321</v>
      </c>
      <c r="L32">
        <v>126</v>
      </c>
      <c r="M32">
        <v>229</v>
      </c>
      <c r="N32">
        <v>615</v>
      </c>
      <c r="O32">
        <v>468</v>
      </c>
      <c r="P32">
        <v>73</v>
      </c>
      <c r="Q32">
        <v>422</v>
      </c>
      <c r="R32">
        <v>9</v>
      </c>
      <c r="S32">
        <v>4</v>
      </c>
      <c r="T32">
        <v>187</v>
      </c>
      <c r="U32">
        <v>4</v>
      </c>
      <c r="V32">
        <v>57</v>
      </c>
      <c r="W32">
        <v>56</v>
      </c>
      <c r="X32">
        <v>10</v>
      </c>
      <c r="Y32">
        <v>501</v>
      </c>
      <c r="Z32" s="41">
        <v>3909</v>
      </c>
    </row>
    <row r="33" spans="2:26" ht="17" thickBot="1" x14ac:dyDescent="0.25">
      <c r="B33" s="50" t="s">
        <v>2257</v>
      </c>
      <c r="C33" s="20">
        <v>41</v>
      </c>
      <c r="D33" s="34">
        <v>29</v>
      </c>
      <c r="E33" s="34">
        <v>2</v>
      </c>
      <c r="F33" s="34">
        <v>173</v>
      </c>
      <c r="G33" s="34">
        <v>571</v>
      </c>
      <c r="H33" s="34">
        <v>156</v>
      </c>
      <c r="I33" s="34">
        <v>104</v>
      </c>
      <c r="J33" s="34">
        <v>168</v>
      </c>
      <c r="K33" s="34">
        <v>440</v>
      </c>
      <c r="L33" s="34">
        <v>185</v>
      </c>
      <c r="M33" s="34">
        <v>382</v>
      </c>
      <c r="N33" s="34">
        <v>864</v>
      </c>
      <c r="O33" s="34">
        <v>604</v>
      </c>
      <c r="P33" s="34">
        <v>126</v>
      </c>
      <c r="Q33" s="34">
        <v>597</v>
      </c>
      <c r="R33" s="34">
        <v>18</v>
      </c>
      <c r="S33" s="34">
        <v>6</v>
      </c>
      <c r="T33" s="34">
        <v>244</v>
      </c>
      <c r="U33" s="34">
        <v>6</v>
      </c>
      <c r="V33" s="34">
        <v>83</v>
      </c>
      <c r="W33" s="34">
        <v>99</v>
      </c>
      <c r="X33" s="34">
        <v>14</v>
      </c>
      <c r="Y33" s="34">
        <v>702</v>
      </c>
      <c r="Z33" s="42">
        <v>5614</v>
      </c>
    </row>
    <row r="37" spans="2:26" ht="17" thickBot="1" x14ac:dyDescent="0.25">
      <c r="B37" s="30" t="s">
        <v>2445</v>
      </c>
    </row>
    <row r="38" spans="2:26" hidden="1" x14ac:dyDescent="0.2">
      <c r="B38" s="5" t="s">
        <v>2443</v>
      </c>
      <c r="C38" s="5" t="s">
        <v>2442</v>
      </c>
    </row>
    <row r="39" spans="2:26" ht="17" thickBot="1" x14ac:dyDescent="0.25">
      <c r="B39" s="37" t="s">
        <v>2413</v>
      </c>
      <c r="C39" s="46" t="s">
        <v>2437</v>
      </c>
      <c r="D39" s="38" t="s">
        <v>2438</v>
      </c>
      <c r="E39" s="38" t="s">
        <v>2436</v>
      </c>
      <c r="F39" s="38" t="s">
        <v>2435</v>
      </c>
      <c r="G39" s="39" t="s">
        <v>2431</v>
      </c>
      <c r="H39" s="40" t="s">
        <v>2257</v>
      </c>
    </row>
    <row r="40" spans="2:26" x14ac:dyDescent="0.2">
      <c r="B40" s="35" t="s">
        <v>2414</v>
      </c>
      <c r="C40" s="18">
        <v>14</v>
      </c>
      <c r="D40">
        <v>9</v>
      </c>
      <c r="E40">
        <v>23</v>
      </c>
      <c r="F40">
        <v>31</v>
      </c>
      <c r="H40" s="41">
        <v>77</v>
      </c>
    </row>
    <row r="41" spans="2:26" x14ac:dyDescent="0.2">
      <c r="B41" s="35" t="s">
        <v>2418</v>
      </c>
      <c r="C41" s="18"/>
      <c r="E41">
        <v>4</v>
      </c>
      <c r="F41">
        <v>1</v>
      </c>
      <c r="H41" s="41">
        <v>5</v>
      </c>
    </row>
    <row r="42" spans="2:26" x14ac:dyDescent="0.2">
      <c r="B42" s="35" t="s">
        <v>2419</v>
      </c>
      <c r="C42" s="18"/>
      <c r="F42">
        <v>4</v>
      </c>
      <c r="G42">
        <v>2</v>
      </c>
      <c r="H42" s="41">
        <v>6</v>
      </c>
    </row>
    <row r="43" spans="2:26" x14ac:dyDescent="0.2">
      <c r="B43" s="35" t="s">
        <v>2415</v>
      </c>
      <c r="C43" s="18">
        <v>90</v>
      </c>
      <c r="D43">
        <v>98</v>
      </c>
      <c r="E43">
        <v>745</v>
      </c>
      <c r="F43">
        <v>567</v>
      </c>
      <c r="G43">
        <v>4</v>
      </c>
      <c r="H43" s="41">
        <v>1504</v>
      </c>
    </row>
    <row r="44" spans="2:26" x14ac:dyDescent="0.2">
      <c r="B44" s="35" t="s">
        <v>2417</v>
      </c>
      <c r="C44" s="18">
        <v>8</v>
      </c>
      <c r="D44">
        <v>4</v>
      </c>
      <c r="E44">
        <v>43</v>
      </c>
      <c r="F44">
        <v>58</v>
      </c>
      <c r="H44" s="41">
        <v>113</v>
      </c>
    </row>
    <row r="45" spans="2:26" ht="17" thickBot="1" x14ac:dyDescent="0.25">
      <c r="B45" s="36" t="s">
        <v>2416</v>
      </c>
      <c r="C45" s="18">
        <v>253</v>
      </c>
      <c r="D45">
        <v>191</v>
      </c>
      <c r="E45">
        <v>1979</v>
      </c>
      <c r="F45">
        <v>1336</v>
      </c>
      <c r="G45">
        <v>150</v>
      </c>
      <c r="H45" s="41">
        <v>3909</v>
      </c>
    </row>
    <row r="46" spans="2:26" ht="17" thickBot="1" x14ac:dyDescent="0.25">
      <c r="B46" s="36" t="s">
        <v>2257</v>
      </c>
      <c r="C46" s="20">
        <v>365</v>
      </c>
      <c r="D46" s="34">
        <v>302</v>
      </c>
      <c r="E46" s="34">
        <v>2794</v>
      </c>
      <c r="F46" s="34">
        <v>1997</v>
      </c>
      <c r="G46" s="34">
        <v>156</v>
      </c>
      <c r="H46" s="42">
        <v>5614</v>
      </c>
    </row>
    <row r="51" spans="2:6" s="32" customFormat="1" ht="17" customHeight="1" x14ac:dyDescent="0.2">
      <c r="B51" s="44" t="s">
        <v>2446</v>
      </c>
    </row>
    <row r="53" spans="2:6" x14ac:dyDescent="0.2">
      <c r="B53" t="s">
        <v>2</v>
      </c>
      <c r="C53" t="s">
        <v>2447</v>
      </c>
      <c r="D53" t="s">
        <v>2448</v>
      </c>
      <c r="E53" t="s">
        <v>2449</v>
      </c>
      <c r="F53" t="s">
        <v>2450</v>
      </c>
    </row>
    <row r="54" spans="2:6" x14ac:dyDescent="0.2">
      <c r="B54" t="s">
        <v>2417</v>
      </c>
      <c r="C54">
        <f>_xlfn.XLOOKUP(Table3[[#This Row],[Patron Group]],$B$40:$B$46,$H$40:$H$46)</f>
        <v>113</v>
      </c>
      <c r="D54" s="11">
        <f>Table3[[#This Row],[Total]]/$C$60</f>
        <v>2.0128250801567511E-2</v>
      </c>
      <c r="E54" t="s">
        <v>2429</v>
      </c>
      <c r="F54">
        <f>MAX(C31:Y31)</f>
        <v>41</v>
      </c>
    </row>
    <row r="55" spans="2:6" x14ac:dyDescent="0.2">
      <c r="B55" t="s">
        <v>2414</v>
      </c>
      <c r="C55">
        <f>_xlfn.XLOOKUP(Table3[[#This Row],[Patron Group]],$B$40:$B$46,$H$40:$H$46)</f>
        <v>77</v>
      </c>
      <c r="D55" s="11">
        <f>Table3[[#This Row],[Total]]/$C$60</f>
        <v>1.3715710723192019E-2</v>
      </c>
      <c r="E55" t="s">
        <v>2429</v>
      </c>
      <c r="F55">
        <f>MAX(C27:Y27)</f>
        <v>22</v>
      </c>
    </row>
    <row r="56" spans="2:6" x14ac:dyDescent="0.2">
      <c r="B56" t="s">
        <v>2418</v>
      </c>
      <c r="C56">
        <f>_xlfn.XLOOKUP(Table3[[#This Row],[Patron Group]],$B$40:$B$46,$H$40:$H$46)</f>
        <v>5</v>
      </c>
      <c r="D56" s="11">
        <f>Table3[[#This Row],[Total]]/$C$60</f>
        <v>8.9063056644104023E-4</v>
      </c>
      <c r="E56" t="s">
        <v>2451</v>
      </c>
      <c r="F56">
        <f>MAX(C28:Y28)</f>
        <v>1</v>
      </c>
    </row>
    <row r="57" spans="2:6" x14ac:dyDescent="0.2">
      <c r="B57" t="s">
        <v>2415</v>
      </c>
      <c r="C57">
        <f>_xlfn.XLOOKUP(Table3[[#This Row],[Patron Group]],$B$40:$B$46,$H$40:$H$46)</f>
        <v>1504</v>
      </c>
      <c r="D57" s="11">
        <f>Table3[[#This Row],[Total]]/$C$60</f>
        <v>0.26790167438546492</v>
      </c>
      <c r="E57" t="s">
        <v>2265</v>
      </c>
      <c r="F57">
        <f>MAX(C30:Y30)</f>
        <v>231</v>
      </c>
    </row>
    <row r="58" spans="2:6" x14ac:dyDescent="0.2">
      <c r="B58" t="s">
        <v>2416</v>
      </c>
      <c r="C58">
        <f>_xlfn.XLOOKUP(Table3[[#This Row],[Patron Group]],$B$40:$B$46,$H$40:$H$46)</f>
        <v>3909</v>
      </c>
      <c r="D58" s="11">
        <f>Table3[[#This Row],[Total]]/$C$60</f>
        <v>0.69629497684360531</v>
      </c>
      <c r="E58" t="s">
        <v>2265</v>
      </c>
      <c r="F58">
        <f>MAX(C32:Y32)</f>
        <v>615</v>
      </c>
    </row>
    <row r="59" spans="2:6" x14ac:dyDescent="0.2">
      <c r="B59" t="s">
        <v>2419</v>
      </c>
      <c r="C59">
        <f>_xlfn.XLOOKUP(Table3[[#This Row],[Patron Group]],$B$40:$B$46,$H$40:$H$46)</f>
        <v>6</v>
      </c>
      <c r="D59" s="11">
        <f>Table3[[#This Row],[Total]]/$C$60</f>
        <v>1.0687566797292483E-3</v>
      </c>
      <c r="E59" t="s">
        <v>2429</v>
      </c>
      <c r="F59">
        <f>MAX(C29:Y29)</f>
        <v>4</v>
      </c>
    </row>
    <row r="60" spans="2:6" x14ac:dyDescent="0.2">
      <c r="B60" t="s">
        <v>2447</v>
      </c>
      <c r="C60">
        <f>SUBTOTAL(109,C54:C59)</f>
        <v>5614</v>
      </c>
      <c r="D60">
        <f>SUBTOTAL(109,D54:D59)</f>
        <v>1</v>
      </c>
    </row>
    <row r="76" spans="2:10" s="32" customFormat="1" x14ac:dyDescent="0.2">
      <c r="B76" s="44" t="s">
        <v>2452</v>
      </c>
    </row>
    <row r="77" spans="2:10" ht="17" thickBot="1" x14ac:dyDescent="0.25"/>
    <row r="78" spans="2:10" x14ac:dyDescent="0.2">
      <c r="B78" s="84" t="s">
        <v>2453</v>
      </c>
      <c r="C78" s="86" t="s">
        <v>2430</v>
      </c>
      <c r="D78" s="87"/>
      <c r="E78" s="86" t="s">
        <v>2426</v>
      </c>
      <c r="F78" s="87"/>
      <c r="G78" s="86" t="s">
        <v>2429</v>
      </c>
      <c r="H78" s="87"/>
      <c r="I78" s="86" t="s">
        <v>2425</v>
      </c>
      <c r="J78" s="87"/>
    </row>
    <row r="79" spans="2:10" ht="17" thickBot="1" x14ac:dyDescent="0.25">
      <c r="B79" s="85"/>
      <c r="C79" s="56" t="s">
        <v>2450</v>
      </c>
      <c r="D79" s="57" t="s">
        <v>2448</v>
      </c>
      <c r="E79" s="56" t="s">
        <v>2450</v>
      </c>
      <c r="F79" s="57" t="s">
        <v>2448</v>
      </c>
      <c r="G79" s="56" t="s">
        <v>2450</v>
      </c>
      <c r="H79" s="57" t="s">
        <v>2448</v>
      </c>
      <c r="I79" s="56" t="s">
        <v>2450</v>
      </c>
      <c r="J79" s="57" t="s">
        <v>2448</v>
      </c>
    </row>
    <row r="80" spans="2:10" x14ac:dyDescent="0.2">
      <c r="B80" s="54" t="s">
        <v>2417</v>
      </c>
      <c r="C80" s="52">
        <f>_xlfn.XLOOKUP(B80,$B$27:$B$32,$O$27:$O$32)</f>
        <v>2</v>
      </c>
      <c r="D80" s="53">
        <f>C80/$C$86</f>
        <v>3.3112582781456954E-3</v>
      </c>
      <c r="E80" s="52">
        <f>_xlfn.XLOOKUP(B80,$B$27:$B$32,$M$27:$M$32)</f>
        <v>4</v>
      </c>
      <c r="F80" s="53">
        <f>E80/$E$86</f>
        <v>1.0471204188481676E-2</v>
      </c>
      <c r="G80" s="52">
        <f>_xlfn.XLOOKUP(B80,$B$27:$B$32,$G$27:$G$32)</f>
        <v>41</v>
      </c>
      <c r="H80" s="53">
        <f>G80/$G$86</f>
        <v>7.1803852889667244E-2</v>
      </c>
      <c r="I80" s="52">
        <f>_xlfn.XLOOKUP(B80,$B$27:$B$32,$K$27:$K$32)</f>
        <v>11</v>
      </c>
      <c r="J80" s="53">
        <f>I80/$I$86</f>
        <v>2.5000000000000001E-2</v>
      </c>
    </row>
    <row r="81" spans="2:10" x14ac:dyDescent="0.2">
      <c r="B81" s="54" t="s">
        <v>2414</v>
      </c>
      <c r="C81" s="52">
        <f t="shared" ref="C81:C85" si="0">_xlfn.XLOOKUP(B81,$B$27:$B$32,$O$27:$O$32)</f>
        <v>6</v>
      </c>
      <c r="D81" s="53">
        <f t="shared" ref="D81:D85" si="1">C81/$C$86</f>
        <v>9.9337748344370865E-3</v>
      </c>
      <c r="E81" s="52">
        <f t="shared" ref="E81:E85" si="2">_xlfn.XLOOKUP(B81,$B$27:$B$32,$M$27:$M$32)</f>
        <v>0</v>
      </c>
      <c r="F81" s="53">
        <f t="shared" ref="F81:F85" si="3">E81/$E$86</f>
        <v>0</v>
      </c>
      <c r="G81" s="52">
        <f t="shared" ref="G81:G85" si="4">_xlfn.XLOOKUP(B81,$B$27:$B$32,$G$27:$G$32)</f>
        <v>22</v>
      </c>
      <c r="H81" s="53">
        <f t="shared" ref="H81:H85" si="5">G81/$G$86</f>
        <v>3.8528896672504379E-2</v>
      </c>
      <c r="I81" s="52">
        <f t="shared" ref="I81:I85" si="6">_xlfn.XLOOKUP(B81,$B$27:$B$32,$K$27:$K$32)</f>
        <v>3</v>
      </c>
      <c r="J81" s="53">
        <f t="shared" ref="J81:J85" si="7">I81/$I$86</f>
        <v>6.8181818181818179E-3</v>
      </c>
    </row>
    <row r="82" spans="2:10" x14ac:dyDescent="0.2">
      <c r="B82" s="54" t="s">
        <v>2418</v>
      </c>
      <c r="C82" s="52">
        <f t="shared" si="0"/>
        <v>0</v>
      </c>
      <c r="D82" s="53">
        <f t="shared" si="1"/>
        <v>0</v>
      </c>
      <c r="E82" s="52">
        <f t="shared" si="2"/>
        <v>0</v>
      </c>
      <c r="F82" s="53">
        <f t="shared" si="3"/>
        <v>0</v>
      </c>
      <c r="G82" s="52">
        <f t="shared" si="4"/>
        <v>1</v>
      </c>
      <c r="H82" s="53">
        <f t="shared" si="5"/>
        <v>1.7513134851138354E-3</v>
      </c>
      <c r="I82" s="52">
        <f t="shared" si="6"/>
        <v>0</v>
      </c>
      <c r="J82" s="53">
        <f t="shared" si="7"/>
        <v>0</v>
      </c>
    </row>
    <row r="83" spans="2:10" x14ac:dyDescent="0.2">
      <c r="B83" s="54" t="s">
        <v>2415</v>
      </c>
      <c r="C83" s="52">
        <f t="shared" si="0"/>
        <v>128</v>
      </c>
      <c r="D83" s="53">
        <f t="shared" si="1"/>
        <v>0.2119205298013245</v>
      </c>
      <c r="E83" s="52">
        <f t="shared" si="2"/>
        <v>149</v>
      </c>
      <c r="F83" s="53">
        <f t="shared" si="3"/>
        <v>0.3900523560209424</v>
      </c>
      <c r="G83" s="52">
        <f t="shared" si="4"/>
        <v>185</v>
      </c>
      <c r="H83" s="53">
        <f t="shared" si="5"/>
        <v>0.32399299474605953</v>
      </c>
      <c r="I83" s="52">
        <f t="shared" si="6"/>
        <v>105</v>
      </c>
      <c r="J83" s="53">
        <f t="shared" si="7"/>
        <v>0.23863636363636365</v>
      </c>
    </row>
    <row r="84" spans="2:10" x14ac:dyDescent="0.2">
      <c r="B84" s="54" t="s">
        <v>2416</v>
      </c>
      <c r="C84" s="52">
        <f t="shared" si="0"/>
        <v>468</v>
      </c>
      <c r="D84" s="53">
        <f t="shared" si="1"/>
        <v>0.77483443708609268</v>
      </c>
      <c r="E84" s="52">
        <f t="shared" si="2"/>
        <v>229</v>
      </c>
      <c r="F84" s="53">
        <f t="shared" si="3"/>
        <v>0.59947643979057597</v>
      </c>
      <c r="G84" s="52">
        <f t="shared" si="4"/>
        <v>318</v>
      </c>
      <c r="H84" s="53">
        <f t="shared" si="5"/>
        <v>0.5569176882661997</v>
      </c>
      <c r="I84" s="52">
        <f t="shared" si="6"/>
        <v>321</v>
      </c>
      <c r="J84" s="53">
        <f t="shared" si="7"/>
        <v>0.7295454545454545</v>
      </c>
    </row>
    <row r="85" spans="2:10" ht="17" thickBot="1" x14ac:dyDescent="0.25">
      <c r="B85" s="54" t="s">
        <v>2419</v>
      </c>
      <c r="C85" s="52">
        <f t="shared" si="0"/>
        <v>0</v>
      </c>
      <c r="D85" s="53">
        <f t="shared" si="1"/>
        <v>0</v>
      </c>
      <c r="E85" s="52">
        <f t="shared" si="2"/>
        <v>0</v>
      </c>
      <c r="F85" s="53">
        <f t="shared" si="3"/>
        <v>0</v>
      </c>
      <c r="G85" s="52">
        <f t="shared" si="4"/>
        <v>4</v>
      </c>
      <c r="H85" s="53">
        <f t="shared" si="5"/>
        <v>7.0052539404553416E-3</v>
      </c>
      <c r="I85" s="52">
        <f t="shared" si="6"/>
        <v>0</v>
      </c>
      <c r="J85" s="53">
        <f t="shared" si="7"/>
        <v>0</v>
      </c>
    </row>
    <row r="86" spans="2:10" ht="17" thickBot="1" x14ac:dyDescent="0.25">
      <c r="B86" s="55" t="s">
        <v>2447</v>
      </c>
      <c r="C86" s="58">
        <f>SUM(C80:C85)</f>
        <v>604</v>
      </c>
      <c r="D86" s="59">
        <f>SUM(D80:D85)</f>
        <v>1</v>
      </c>
      <c r="E86" s="60">
        <f t="shared" ref="E86:J86" si="8">SUM(E80:E85)</f>
        <v>382</v>
      </c>
      <c r="F86" s="59">
        <f>SUM(F80:F85)</f>
        <v>1</v>
      </c>
      <c r="G86" s="60">
        <f t="shared" si="8"/>
        <v>571</v>
      </c>
      <c r="H86" s="59">
        <f>SUM(H80:H85)</f>
        <v>1</v>
      </c>
      <c r="I86" s="60">
        <f t="shared" si="8"/>
        <v>440</v>
      </c>
      <c r="J86" s="59">
        <f t="shared" si="8"/>
        <v>1</v>
      </c>
    </row>
    <row r="100" spans="2:30" s="32" customFormat="1" ht="17" customHeight="1" x14ac:dyDescent="0.2">
      <c r="B100" s="44" t="s">
        <v>2454</v>
      </c>
    </row>
    <row r="102" spans="2:30" hidden="1" x14ac:dyDescent="0.2">
      <c r="B102" s="5" t="s">
        <v>2443</v>
      </c>
      <c r="C102" s="5" t="s">
        <v>2442</v>
      </c>
    </row>
    <row r="103" spans="2:30" x14ac:dyDescent="0.2">
      <c r="B103" s="5" t="s">
        <v>2</v>
      </c>
      <c r="C103" t="s">
        <v>1115</v>
      </c>
      <c r="D103" t="s">
        <v>13</v>
      </c>
      <c r="E103" t="s">
        <v>8</v>
      </c>
      <c r="F103" t="s">
        <v>128</v>
      </c>
      <c r="G103" t="s">
        <v>1058</v>
      </c>
      <c r="H103" t="s">
        <v>68</v>
      </c>
      <c r="I103" t="s">
        <v>1825</v>
      </c>
      <c r="J103" t="s">
        <v>49</v>
      </c>
      <c r="K103" t="s">
        <v>991</v>
      </c>
      <c r="L103" t="s">
        <v>1126</v>
      </c>
      <c r="M103" t="s">
        <v>2257</v>
      </c>
      <c r="S103" t="s">
        <v>2</v>
      </c>
      <c r="T103" t="s">
        <v>1115</v>
      </c>
      <c r="U103" t="s">
        <v>13</v>
      </c>
      <c r="V103" t="s">
        <v>8</v>
      </c>
      <c r="W103" t="s">
        <v>128</v>
      </c>
      <c r="X103" t="s">
        <v>1058</v>
      </c>
      <c r="Y103" t="s">
        <v>68</v>
      </c>
      <c r="Z103" t="s">
        <v>1825</v>
      </c>
      <c r="AA103" t="s">
        <v>49</v>
      </c>
      <c r="AB103" t="s">
        <v>991</v>
      </c>
      <c r="AC103" t="s">
        <v>1126</v>
      </c>
      <c r="AD103" t="s">
        <v>2257</v>
      </c>
    </row>
    <row r="104" spans="2:30" x14ac:dyDescent="0.2">
      <c r="B104" s="6" t="s">
        <v>2414</v>
      </c>
      <c r="D104">
        <v>42</v>
      </c>
      <c r="E104">
        <v>27</v>
      </c>
      <c r="F104">
        <v>1</v>
      </c>
      <c r="H104">
        <v>1</v>
      </c>
      <c r="I104">
        <v>2</v>
      </c>
      <c r="J104">
        <v>2</v>
      </c>
      <c r="K104">
        <v>2</v>
      </c>
      <c r="M104">
        <v>77</v>
      </c>
      <c r="S104" t="s">
        <v>2414</v>
      </c>
      <c r="U104">
        <v>42</v>
      </c>
      <c r="V104">
        <v>27</v>
      </c>
      <c r="W104">
        <v>1</v>
      </c>
      <c r="Y104">
        <v>1</v>
      </c>
      <c r="Z104">
        <v>2</v>
      </c>
      <c r="AA104">
        <v>2</v>
      </c>
      <c r="AB104">
        <v>2</v>
      </c>
      <c r="AD104">
        <v>77</v>
      </c>
    </row>
    <row r="105" spans="2:30" x14ac:dyDescent="0.2">
      <c r="B105" s="6" t="s">
        <v>2418</v>
      </c>
      <c r="D105">
        <v>2</v>
      </c>
      <c r="E105">
        <v>2</v>
      </c>
      <c r="J105">
        <v>1</v>
      </c>
      <c r="M105">
        <v>5</v>
      </c>
      <c r="S105" t="s">
        <v>2418</v>
      </c>
      <c r="U105">
        <v>2</v>
      </c>
      <c r="V105">
        <v>2</v>
      </c>
      <c r="AA105">
        <v>1</v>
      </c>
      <c r="AD105">
        <v>5</v>
      </c>
    </row>
    <row r="106" spans="2:30" x14ac:dyDescent="0.2">
      <c r="B106" s="6" t="s">
        <v>2419</v>
      </c>
      <c r="D106">
        <v>3</v>
      </c>
      <c r="I106">
        <v>1</v>
      </c>
      <c r="J106">
        <v>2</v>
      </c>
      <c r="M106">
        <v>6</v>
      </c>
      <c r="S106" t="s">
        <v>2419</v>
      </c>
      <c r="U106">
        <v>3</v>
      </c>
      <c r="Z106">
        <v>1</v>
      </c>
      <c r="AA106">
        <v>2</v>
      </c>
      <c r="AD106">
        <v>6</v>
      </c>
    </row>
    <row r="107" spans="2:30" x14ac:dyDescent="0.2">
      <c r="B107" s="6" t="s">
        <v>2415</v>
      </c>
      <c r="C107">
        <v>1</v>
      </c>
      <c r="D107">
        <v>238</v>
      </c>
      <c r="E107">
        <v>992</v>
      </c>
      <c r="F107">
        <v>35</v>
      </c>
      <c r="G107">
        <v>6</v>
      </c>
      <c r="H107">
        <v>51</v>
      </c>
      <c r="I107">
        <v>4</v>
      </c>
      <c r="J107">
        <v>174</v>
      </c>
      <c r="K107">
        <v>3</v>
      </c>
      <c r="M107">
        <v>1504</v>
      </c>
      <c r="S107" t="s">
        <v>2415</v>
      </c>
      <c r="T107">
        <v>1</v>
      </c>
      <c r="U107">
        <v>238</v>
      </c>
      <c r="V107">
        <v>992</v>
      </c>
      <c r="W107">
        <v>35</v>
      </c>
      <c r="X107">
        <v>6</v>
      </c>
      <c r="Y107">
        <v>51</v>
      </c>
      <c r="Z107">
        <v>4</v>
      </c>
      <c r="AA107">
        <v>174</v>
      </c>
      <c r="AB107">
        <v>3</v>
      </c>
      <c r="AD107">
        <v>1504</v>
      </c>
    </row>
    <row r="108" spans="2:30" x14ac:dyDescent="0.2">
      <c r="B108" s="6" t="s">
        <v>2417</v>
      </c>
      <c r="C108">
        <v>9</v>
      </c>
      <c r="D108">
        <v>20</v>
      </c>
      <c r="E108">
        <v>70</v>
      </c>
      <c r="F108">
        <v>1</v>
      </c>
      <c r="H108">
        <v>3</v>
      </c>
      <c r="J108">
        <v>9</v>
      </c>
      <c r="L108">
        <v>1</v>
      </c>
      <c r="M108">
        <v>113</v>
      </c>
      <c r="S108" t="s">
        <v>2417</v>
      </c>
      <c r="T108">
        <v>9</v>
      </c>
      <c r="U108">
        <v>20</v>
      </c>
      <c r="V108">
        <v>70</v>
      </c>
      <c r="W108">
        <v>1</v>
      </c>
      <c r="Y108">
        <v>3</v>
      </c>
      <c r="AA108">
        <v>9</v>
      </c>
      <c r="AC108">
        <v>1</v>
      </c>
      <c r="AD108">
        <v>113</v>
      </c>
    </row>
    <row r="109" spans="2:30" x14ac:dyDescent="0.2">
      <c r="B109" s="6" t="s">
        <v>2416</v>
      </c>
      <c r="C109">
        <v>4</v>
      </c>
      <c r="D109">
        <v>136</v>
      </c>
      <c r="E109">
        <v>2773</v>
      </c>
      <c r="F109">
        <v>212</v>
      </c>
      <c r="G109">
        <v>7</v>
      </c>
      <c r="H109">
        <v>119</v>
      </c>
      <c r="I109">
        <v>1</v>
      </c>
      <c r="J109">
        <v>637</v>
      </c>
      <c r="K109">
        <v>19</v>
      </c>
      <c r="L109">
        <v>1</v>
      </c>
      <c r="M109">
        <v>3909</v>
      </c>
      <c r="S109" t="s">
        <v>2416</v>
      </c>
      <c r="T109">
        <v>4</v>
      </c>
      <c r="U109">
        <v>136</v>
      </c>
      <c r="V109">
        <v>2773</v>
      </c>
      <c r="W109">
        <v>212</v>
      </c>
      <c r="X109">
        <v>7</v>
      </c>
      <c r="Y109">
        <v>119</v>
      </c>
      <c r="Z109">
        <v>1</v>
      </c>
      <c r="AA109">
        <v>637</v>
      </c>
      <c r="AB109">
        <v>19</v>
      </c>
      <c r="AC109">
        <v>1</v>
      </c>
      <c r="AD109">
        <v>3909</v>
      </c>
    </row>
    <row r="110" spans="2:30" x14ac:dyDescent="0.2">
      <c r="B110" s="6" t="s">
        <v>2257</v>
      </c>
      <c r="C110">
        <v>14</v>
      </c>
      <c r="D110">
        <v>441</v>
      </c>
      <c r="E110">
        <v>3864</v>
      </c>
      <c r="F110">
        <v>249</v>
      </c>
      <c r="G110">
        <v>13</v>
      </c>
      <c r="H110">
        <v>174</v>
      </c>
      <c r="I110">
        <v>8</v>
      </c>
      <c r="J110">
        <v>825</v>
      </c>
      <c r="K110">
        <v>24</v>
      </c>
      <c r="L110">
        <v>2</v>
      </c>
      <c r="M110">
        <v>5614</v>
      </c>
      <c r="S110" t="s">
        <v>2257</v>
      </c>
      <c r="T110">
        <v>14</v>
      </c>
      <c r="U110">
        <v>441</v>
      </c>
      <c r="V110">
        <v>3864</v>
      </c>
      <c r="W110">
        <v>249</v>
      </c>
      <c r="X110">
        <v>13</v>
      </c>
      <c r="Y110">
        <v>174</v>
      </c>
      <c r="Z110">
        <v>8</v>
      </c>
      <c r="AA110">
        <v>825</v>
      </c>
      <c r="AB110">
        <v>24</v>
      </c>
      <c r="AC110">
        <v>2</v>
      </c>
      <c r="AD110">
        <v>5614</v>
      </c>
    </row>
    <row r="112" spans="2:30" ht="17" thickBot="1" x14ac:dyDescent="0.25"/>
    <row r="113" spans="2:16" x14ac:dyDescent="0.2">
      <c r="B113" s="47" t="str" cm="1">
        <f t="array" ref="B113:B122">TRANSPOSE(C103:L103)</f>
        <v>Arts Circ Desk</v>
      </c>
      <c r="C113" s="33" cm="1">
        <f t="array" ref="C113:C122">TRANSPOSE(C110:L110)</f>
        <v>14</v>
      </c>
      <c r="E113" t="s">
        <v>2</v>
      </c>
      <c r="F113" t="s">
        <v>1115</v>
      </c>
      <c r="G113" t="s">
        <v>13</v>
      </c>
      <c r="H113" t="s">
        <v>8</v>
      </c>
      <c r="I113" t="s">
        <v>128</v>
      </c>
      <c r="J113" t="s">
        <v>1058</v>
      </c>
      <c r="K113" t="s">
        <v>68</v>
      </c>
      <c r="L113" t="s">
        <v>1825</v>
      </c>
      <c r="M113" t="s">
        <v>49</v>
      </c>
      <c r="N113" t="s">
        <v>991</v>
      </c>
      <c r="O113" t="s">
        <v>1126</v>
      </c>
      <c r="P113" t="s">
        <v>2257</v>
      </c>
    </row>
    <row r="114" spans="2:16" x14ac:dyDescent="0.2">
      <c r="B114" s="18" t="str">
        <v>Biomed Circ Desk</v>
      </c>
      <c r="C114" s="19">
        <v>441</v>
      </c>
      <c r="E114" t="s">
        <v>2414</v>
      </c>
      <c r="F114" s="11">
        <f>T104/$T$110</f>
        <v>0</v>
      </c>
      <c r="G114" s="11">
        <f>U104/U$110</f>
        <v>9.5238095238095233E-2</v>
      </c>
      <c r="H114" s="11">
        <f t="shared" ref="H114:P114" si="9">V104/V$110</f>
        <v>6.987577639751553E-3</v>
      </c>
      <c r="I114" s="11">
        <f t="shared" si="9"/>
        <v>4.0160642570281121E-3</v>
      </c>
      <c r="J114" s="11">
        <f t="shared" si="9"/>
        <v>0</v>
      </c>
      <c r="K114" s="11">
        <f t="shared" si="9"/>
        <v>5.7471264367816091E-3</v>
      </c>
      <c r="L114" s="11">
        <f t="shared" si="9"/>
        <v>0.25</v>
      </c>
      <c r="M114" s="11">
        <f t="shared" si="9"/>
        <v>2.4242424242424242E-3</v>
      </c>
      <c r="N114" s="11">
        <f t="shared" si="9"/>
        <v>8.3333333333333329E-2</v>
      </c>
      <c r="O114" s="11">
        <f t="shared" si="9"/>
        <v>0</v>
      </c>
      <c r="P114" s="11">
        <f t="shared" si="9"/>
        <v>1.3715710723192019E-2</v>
      </c>
    </row>
    <row r="115" spans="2:16" x14ac:dyDescent="0.2">
      <c r="B115" s="18" t="str">
        <v>CLICC Circ Desk</v>
      </c>
      <c r="C115" s="19">
        <v>3864</v>
      </c>
      <c r="E115" t="s">
        <v>2418</v>
      </c>
      <c r="F115" s="11">
        <f t="shared" ref="F115:F120" si="10">T105/$T$110</f>
        <v>0</v>
      </c>
      <c r="G115" s="11">
        <f t="shared" ref="G115:G119" si="11">U105/U$110</f>
        <v>4.5351473922902496E-3</v>
      </c>
      <c r="H115" s="11">
        <f t="shared" ref="H115:H120" si="12">V105/V$110</f>
        <v>5.1759834368530024E-4</v>
      </c>
      <c r="I115" s="11">
        <f t="shared" ref="I115:I120" si="13">W105/W$110</f>
        <v>0</v>
      </c>
      <c r="J115" s="11">
        <f t="shared" ref="J115:J120" si="14">X105/X$110</f>
        <v>0</v>
      </c>
      <c r="K115" s="11">
        <f t="shared" ref="K115:K120" si="15">Y105/Y$110</f>
        <v>0</v>
      </c>
      <c r="L115" s="11">
        <f t="shared" ref="L115:L120" si="16">Z105/Z$110</f>
        <v>0</v>
      </c>
      <c r="M115" s="11">
        <f t="shared" ref="M115:M120" si="17">AA105/AA$110</f>
        <v>1.2121212121212121E-3</v>
      </c>
      <c r="N115" s="11">
        <f t="shared" ref="N115:N120" si="18">AB105/AB$110</f>
        <v>0</v>
      </c>
      <c r="O115" s="11">
        <f t="shared" ref="O115:O120" si="19">AC105/AC$110</f>
        <v>0</v>
      </c>
      <c r="P115" s="11">
        <f t="shared" ref="P115:P120" si="20">AD105/AD$110</f>
        <v>8.9063056644104023E-4</v>
      </c>
    </row>
    <row r="116" spans="2:16" x14ac:dyDescent="0.2">
      <c r="B116" s="18" t="str">
        <v>Default Circulation Desk</v>
      </c>
      <c r="C116" s="19">
        <v>249</v>
      </c>
      <c r="E116" t="s">
        <v>2419</v>
      </c>
      <c r="F116" s="11">
        <f t="shared" si="10"/>
        <v>0</v>
      </c>
      <c r="G116" s="11">
        <f t="shared" si="11"/>
        <v>6.8027210884353739E-3</v>
      </c>
      <c r="H116" s="11">
        <f t="shared" si="12"/>
        <v>0</v>
      </c>
      <c r="I116" s="11">
        <f t="shared" si="13"/>
        <v>0</v>
      </c>
      <c r="J116" s="11">
        <f t="shared" si="14"/>
        <v>0</v>
      </c>
      <c r="K116" s="11">
        <f t="shared" si="15"/>
        <v>0</v>
      </c>
      <c r="L116" s="11">
        <f t="shared" si="16"/>
        <v>0.125</v>
      </c>
      <c r="M116" s="11">
        <f t="shared" si="17"/>
        <v>2.4242424242424242E-3</v>
      </c>
      <c r="N116" s="11">
        <f t="shared" si="18"/>
        <v>0</v>
      </c>
      <c r="O116" s="11">
        <f t="shared" si="19"/>
        <v>0</v>
      </c>
      <c r="P116" s="11">
        <f t="shared" si="20"/>
        <v>1.0687566797292483E-3</v>
      </c>
    </row>
    <row r="117" spans="2:16" x14ac:dyDescent="0.2">
      <c r="B117" s="18" t="str">
        <v>Management Circ Desk</v>
      </c>
      <c r="C117" s="19">
        <v>13</v>
      </c>
      <c r="E117" t="s">
        <v>2415</v>
      </c>
      <c r="F117" s="11">
        <f t="shared" si="10"/>
        <v>7.1428571428571425E-2</v>
      </c>
      <c r="G117" s="11">
        <f t="shared" si="11"/>
        <v>0.53968253968253965</v>
      </c>
      <c r="H117" s="11">
        <f t="shared" si="12"/>
        <v>0.25672877846790892</v>
      </c>
      <c r="I117" s="11">
        <f t="shared" si="13"/>
        <v>0.14056224899598393</v>
      </c>
      <c r="J117" s="11">
        <f t="shared" si="14"/>
        <v>0.46153846153846156</v>
      </c>
      <c r="K117" s="11">
        <f t="shared" si="15"/>
        <v>0.29310344827586204</v>
      </c>
      <c r="L117" s="11">
        <f t="shared" si="16"/>
        <v>0.5</v>
      </c>
      <c r="M117" s="11">
        <f t="shared" si="17"/>
        <v>0.21090909090909091</v>
      </c>
      <c r="N117" s="11">
        <f t="shared" si="18"/>
        <v>0.125</v>
      </c>
      <c r="O117" s="11">
        <f t="shared" si="19"/>
        <v>0</v>
      </c>
      <c r="P117" s="11">
        <f t="shared" si="20"/>
        <v>0.26790167438546492</v>
      </c>
    </row>
    <row r="118" spans="2:16" x14ac:dyDescent="0.2">
      <c r="B118" s="18" t="str">
        <v>Music Circ Desk</v>
      </c>
      <c r="C118" s="19">
        <v>174</v>
      </c>
      <c r="E118" t="s">
        <v>2417</v>
      </c>
      <c r="F118" s="11">
        <f t="shared" si="10"/>
        <v>0.6428571428571429</v>
      </c>
      <c r="G118" s="11">
        <f t="shared" si="11"/>
        <v>4.5351473922902494E-2</v>
      </c>
      <c r="H118" s="11">
        <f t="shared" si="12"/>
        <v>1.8115942028985508E-2</v>
      </c>
      <c r="I118" s="11">
        <f t="shared" si="13"/>
        <v>4.0160642570281121E-3</v>
      </c>
      <c r="J118" s="11">
        <f t="shared" si="14"/>
        <v>0</v>
      </c>
      <c r="K118" s="11">
        <f t="shared" si="15"/>
        <v>1.7241379310344827E-2</v>
      </c>
      <c r="L118" s="11">
        <f t="shared" si="16"/>
        <v>0</v>
      </c>
      <c r="M118" s="11">
        <f t="shared" si="17"/>
        <v>1.090909090909091E-2</v>
      </c>
      <c r="N118" s="11">
        <f t="shared" si="18"/>
        <v>0</v>
      </c>
      <c r="O118" s="11">
        <f t="shared" si="19"/>
        <v>0.5</v>
      </c>
      <c r="P118" s="11">
        <f t="shared" si="20"/>
        <v>2.0128250801567511E-2</v>
      </c>
    </row>
    <row r="119" spans="2:16" x14ac:dyDescent="0.2">
      <c r="B119" s="18" t="str">
        <v>Powell Circ Desk</v>
      </c>
      <c r="C119" s="19">
        <v>8</v>
      </c>
      <c r="E119" t="s">
        <v>2416</v>
      </c>
      <c r="F119" s="11">
        <f t="shared" si="10"/>
        <v>0.2857142857142857</v>
      </c>
      <c r="G119" s="11">
        <f t="shared" si="11"/>
        <v>0.30839002267573695</v>
      </c>
      <c r="H119" s="11">
        <f t="shared" si="12"/>
        <v>0.71765010351966874</v>
      </c>
      <c r="I119" s="11">
        <f t="shared" si="13"/>
        <v>0.85140562248995988</v>
      </c>
      <c r="J119" s="11">
        <f t="shared" si="14"/>
        <v>0.53846153846153844</v>
      </c>
      <c r="K119" s="11">
        <f t="shared" si="15"/>
        <v>0.68390804597701149</v>
      </c>
      <c r="L119" s="11">
        <f t="shared" si="16"/>
        <v>0.125</v>
      </c>
      <c r="M119" s="11">
        <f t="shared" si="17"/>
        <v>0.7721212121212121</v>
      </c>
      <c r="N119" s="11">
        <f t="shared" si="18"/>
        <v>0.79166666666666663</v>
      </c>
      <c r="O119" s="11">
        <f t="shared" si="19"/>
        <v>0.5</v>
      </c>
      <c r="P119" s="11">
        <f t="shared" si="20"/>
        <v>0.69629497684360531</v>
      </c>
    </row>
    <row r="120" spans="2:16" x14ac:dyDescent="0.2">
      <c r="B120" s="18" t="str">
        <v>SEL Boelter Circ Desk</v>
      </c>
      <c r="C120" s="19">
        <v>825</v>
      </c>
      <c r="E120" t="s">
        <v>2257</v>
      </c>
      <c r="F120" s="11">
        <f t="shared" si="10"/>
        <v>1</v>
      </c>
      <c r="G120" s="11">
        <f>U110/U$110</f>
        <v>1</v>
      </c>
      <c r="H120" s="11">
        <f t="shared" si="12"/>
        <v>1</v>
      </c>
      <c r="I120" s="11">
        <f t="shared" si="13"/>
        <v>1</v>
      </c>
      <c r="J120" s="11">
        <f t="shared" si="14"/>
        <v>1</v>
      </c>
      <c r="K120" s="11">
        <f t="shared" si="15"/>
        <v>1</v>
      </c>
      <c r="L120" s="11">
        <f t="shared" si="16"/>
        <v>1</v>
      </c>
      <c r="M120" s="11">
        <f t="shared" si="17"/>
        <v>1</v>
      </c>
      <c r="N120" s="11">
        <f t="shared" si="18"/>
        <v>1</v>
      </c>
      <c r="O120" s="11">
        <f t="shared" si="19"/>
        <v>1</v>
      </c>
      <c r="P120" s="11">
        <f t="shared" si="20"/>
        <v>1</v>
      </c>
    </row>
    <row r="121" spans="2:16" x14ac:dyDescent="0.2">
      <c r="B121" s="18" t="str">
        <v>SEL Geology Circ Desk</v>
      </c>
      <c r="C121" s="19">
        <v>24</v>
      </c>
    </row>
    <row r="122" spans="2:16" ht="17" thickBot="1" x14ac:dyDescent="0.25">
      <c r="B122" s="20" t="str">
        <v>YRL  Circ Desk</v>
      </c>
      <c r="C122" s="21">
        <v>2</v>
      </c>
    </row>
    <row r="144" spans="2:2" s="32" customFormat="1" ht="17" customHeight="1" x14ac:dyDescent="0.2">
      <c r="B144" s="44" t="s">
        <v>2455</v>
      </c>
    </row>
    <row r="145" spans="2:7" ht="17" thickBot="1" x14ac:dyDescent="0.25"/>
    <row r="146" spans="2:7" x14ac:dyDescent="0.2">
      <c r="B146" s="84" t="s">
        <v>2453</v>
      </c>
      <c r="C146" s="88" t="s">
        <v>2456</v>
      </c>
      <c r="D146" s="89"/>
      <c r="E146" s="88" t="s">
        <v>2457</v>
      </c>
      <c r="F146" s="90"/>
      <c r="G146" s="91" t="s">
        <v>2447</v>
      </c>
    </row>
    <row r="147" spans="2:7" ht="17" thickBot="1" x14ac:dyDescent="0.25">
      <c r="B147" s="85"/>
      <c r="C147" s="65" t="s">
        <v>2450</v>
      </c>
      <c r="D147" s="66" t="s">
        <v>2448</v>
      </c>
      <c r="E147" s="65" t="s">
        <v>2450</v>
      </c>
      <c r="F147" s="67" t="s">
        <v>2448</v>
      </c>
      <c r="G147" s="92"/>
    </row>
    <row r="148" spans="2:7" x14ac:dyDescent="0.2">
      <c r="B148" s="54" t="s">
        <v>2417</v>
      </c>
      <c r="C148" s="52">
        <f>G164+I164</f>
        <v>52</v>
      </c>
      <c r="D148" s="53">
        <f>C148/G148</f>
        <v>0.96296296296296291</v>
      </c>
      <c r="E148" s="52">
        <f>C164</f>
        <v>2</v>
      </c>
      <c r="F148" s="61">
        <f t="shared" ref="F148:F154" si="21">E148/G148</f>
        <v>3.7037037037037035E-2</v>
      </c>
      <c r="G148" s="62">
        <f t="shared" ref="G148:G153" si="22">C148+E148</f>
        <v>54</v>
      </c>
    </row>
    <row r="149" spans="2:7" x14ac:dyDescent="0.2">
      <c r="B149" s="54" t="s">
        <v>2414</v>
      </c>
      <c r="C149" s="52">
        <f t="shared" ref="C149:C153" si="23">G165+I165</f>
        <v>25</v>
      </c>
      <c r="D149" s="53">
        <f t="shared" ref="D149:D154" si="24">C149/G149</f>
        <v>0.80645161290322576</v>
      </c>
      <c r="E149" s="52">
        <f t="shared" ref="E149:E153" si="25">C165</f>
        <v>6</v>
      </c>
      <c r="F149" s="61">
        <f t="shared" si="21"/>
        <v>0.19354838709677419</v>
      </c>
      <c r="G149" s="63">
        <f t="shared" si="22"/>
        <v>31</v>
      </c>
    </row>
    <row r="150" spans="2:7" x14ac:dyDescent="0.2">
      <c r="B150" s="54" t="s">
        <v>2418</v>
      </c>
      <c r="C150" s="52">
        <f t="shared" si="23"/>
        <v>1</v>
      </c>
      <c r="D150" s="53">
        <f t="shared" si="24"/>
        <v>1</v>
      </c>
      <c r="E150" s="52">
        <f t="shared" si="25"/>
        <v>0</v>
      </c>
      <c r="F150" s="61">
        <f t="shared" si="21"/>
        <v>0</v>
      </c>
      <c r="G150" s="63">
        <f t="shared" si="22"/>
        <v>1</v>
      </c>
    </row>
    <row r="151" spans="2:7" x14ac:dyDescent="0.2">
      <c r="B151" s="54" t="s">
        <v>2415</v>
      </c>
      <c r="C151" s="52">
        <f t="shared" si="23"/>
        <v>290</v>
      </c>
      <c r="D151" s="53">
        <f t="shared" si="24"/>
        <v>0.69377990430622005</v>
      </c>
      <c r="E151" s="52">
        <f t="shared" si="25"/>
        <v>128</v>
      </c>
      <c r="F151" s="61">
        <f t="shared" si="21"/>
        <v>0.30622009569377989</v>
      </c>
      <c r="G151" s="63">
        <f t="shared" si="22"/>
        <v>418</v>
      </c>
    </row>
    <row r="152" spans="2:7" x14ac:dyDescent="0.2">
      <c r="B152" s="54" t="s">
        <v>2416</v>
      </c>
      <c r="C152" s="52">
        <f t="shared" si="23"/>
        <v>639</v>
      </c>
      <c r="D152" s="53">
        <f t="shared" si="24"/>
        <v>0.57723577235772361</v>
      </c>
      <c r="E152" s="52">
        <f t="shared" si="25"/>
        <v>468</v>
      </c>
      <c r="F152" s="61">
        <f t="shared" si="21"/>
        <v>0.42276422764227645</v>
      </c>
      <c r="G152" s="63">
        <f t="shared" si="22"/>
        <v>1107</v>
      </c>
    </row>
    <row r="153" spans="2:7" ht="17" thickBot="1" x14ac:dyDescent="0.25">
      <c r="B153" s="54" t="s">
        <v>2419</v>
      </c>
      <c r="C153" s="52">
        <f t="shared" si="23"/>
        <v>4</v>
      </c>
      <c r="D153" s="53">
        <f t="shared" si="24"/>
        <v>1</v>
      </c>
      <c r="E153" s="52">
        <f t="shared" si="25"/>
        <v>0</v>
      </c>
      <c r="F153" s="61">
        <f t="shared" si="21"/>
        <v>0</v>
      </c>
      <c r="G153" s="64">
        <f t="shared" si="22"/>
        <v>4</v>
      </c>
    </row>
    <row r="154" spans="2:7" ht="17" thickBot="1" x14ac:dyDescent="0.25">
      <c r="B154" s="55" t="s">
        <v>2447</v>
      </c>
      <c r="C154" s="60">
        <f>SUM(C148:C153)</f>
        <v>1011</v>
      </c>
      <c r="D154" s="59">
        <f t="shared" si="24"/>
        <v>0.62600619195046436</v>
      </c>
      <c r="E154" s="60">
        <f>SUM(E148:E153)</f>
        <v>604</v>
      </c>
      <c r="F154" s="68">
        <f t="shared" si="21"/>
        <v>0.37399380804953558</v>
      </c>
      <c r="G154" s="69">
        <f>SUM(G148:G153)</f>
        <v>1615</v>
      </c>
    </row>
    <row r="161" spans="2:10" ht="17" thickBot="1" x14ac:dyDescent="0.25"/>
    <row r="162" spans="2:10" x14ac:dyDescent="0.2">
      <c r="B162" s="84" t="s">
        <v>2453</v>
      </c>
      <c r="C162" s="86" t="s">
        <v>2430</v>
      </c>
      <c r="D162" s="87"/>
      <c r="E162" s="86" t="s">
        <v>2426</v>
      </c>
      <c r="F162" s="87"/>
      <c r="G162" s="86" t="s">
        <v>2429</v>
      </c>
      <c r="H162" s="87"/>
      <c r="I162" s="86" t="s">
        <v>2425</v>
      </c>
      <c r="J162" s="87"/>
    </row>
    <row r="163" spans="2:10" ht="17" thickBot="1" x14ac:dyDescent="0.25">
      <c r="B163" s="85"/>
      <c r="C163" s="56" t="s">
        <v>2450</v>
      </c>
      <c r="D163" s="57" t="s">
        <v>2448</v>
      </c>
      <c r="E163" s="56" t="s">
        <v>2450</v>
      </c>
      <c r="F163" s="57" t="s">
        <v>2448</v>
      </c>
      <c r="G163" s="56" t="s">
        <v>2450</v>
      </c>
      <c r="H163" s="57" t="s">
        <v>2448</v>
      </c>
      <c r="I163" s="56" t="s">
        <v>2450</v>
      </c>
      <c r="J163" s="57" t="s">
        <v>2448</v>
      </c>
    </row>
    <row r="164" spans="2:10" x14ac:dyDescent="0.2">
      <c r="B164" s="54" t="s">
        <v>2417</v>
      </c>
      <c r="C164" s="52">
        <f>_xlfn.XLOOKUP(B164,$B$27:$B$32,$O$27:$O$32)</f>
        <v>2</v>
      </c>
      <c r="D164" s="53">
        <f>C164/$C$86</f>
        <v>3.3112582781456954E-3</v>
      </c>
      <c r="E164" s="52">
        <f>_xlfn.XLOOKUP(B164,$B$27:$B$32,$M$27:$M$32)</f>
        <v>4</v>
      </c>
      <c r="F164" s="53">
        <f>E164/$E$86</f>
        <v>1.0471204188481676E-2</v>
      </c>
      <c r="G164" s="52">
        <f>_xlfn.XLOOKUP(B164,$B$27:$B$32,$G$27:$G$32)</f>
        <v>41</v>
      </c>
      <c r="H164" s="53">
        <f>G164/$G$86</f>
        <v>7.1803852889667244E-2</v>
      </c>
      <c r="I164" s="52">
        <f>_xlfn.XLOOKUP(B164,$B$27:$B$32,$K$27:$K$32)</f>
        <v>11</v>
      </c>
      <c r="J164" s="53">
        <f>I164/$I$86</f>
        <v>2.5000000000000001E-2</v>
      </c>
    </row>
    <row r="165" spans="2:10" x14ac:dyDescent="0.2">
      <c r="B165" s="54" t="s">
        <v>2414</v>
      </c>
      <c r="C165" s="52">
        <f t="shared" ref="C165:C169" si="26">_xlfn.XLOOKUP(B165,$B$27:$B$32,$O$27:$O$32)</f>
        <v>6</v>
      </c>
      <c r="D165" s="53">
        <f t="shared" ref="D165:D169" si="27">C165/$C$86</f>
        <v>9.9337748344370865E-3</v>
      </c>
      <c r="E165" s="52">
        <f t="shared" ref="E165:E169" si="28">_xlfn.XLOOKUP(B165,$B$27:$B$32,$M$27:$M$32)</f>
        <v>0</v>
      </c>
      <c r="F165" s="53">
        <f t="shared" ref="F165:F169" si="29">E165/$E$86</f>
        <v>0</v>
      </c>
      <c r="G165" s="52">
        <f t="shared" ref="G165:G169" si="30">_xlfn.XLOOKUP(B165,$B$27:$B$32,$G$27:$G$32)</f>
        <v>22</v>
      </c>
      <c r="H165" s="53">
        <f t="shared" ref="H165:H169" si="31">G165/$G$86</f>
        <v>3.8528896672504379E-2</v>
      </c>
      <c r="I165" s="52">
        <f t="shared" ref="I165:I169" si="32">_xlfn.XLOOKUP(B165,$B$27:$B$32,$K$27:$K$32)</f>
        <v>3</v>
      </c>
      <c r="J165" s="53">
        <f t="shared" ref="J165:J169" si="33">I165/$I$86</f>
        <v>6.8181818181818179E-3</v>
      </c>
    </row>
    <row r="166" spans="2:10" x14ac:dyDescent="0.2">
      <c r="B166" s="54" t="s">
        <v>2418</v>
      </c>
      <c r="C166" s="52">
        <f t="shared" si="26"/>
        <v>0</v>
      </c>
      <c r="D166" s="53">
        <f t="shared" si="27"/>
        <v>0</v>
      </c>
      <c r="E166" s="52">
        <f t="shared" si="28"/>
        <v>0</v>
      </c>
      <c r="F166" s="53">
        <f t="shared" si="29"/>
        <v>0</v>
      </c>
      <c r="G166" s="52">
        <f t="shared" si="30"/>
        <v>1</v>
      </c>
      <c r="H166" s="53">
        <f t="shared" si="31"/>
        <v>1.7513134851138354E-3</v>
      </c>
      <c r="I166" s="52">
        <f t="shared" si="32"/>
        <v>0</v>
      </c>
      <c r="J166" s="53">
        <f t="shared" si="33"/>
        <v>0</v>
      </c>
    </row>
    <row r="167" spans="2:10" x14ac:dyDescent="0.2">
      <c r="B167" s="54" t="s">
        <v>2415</v>
      </c>
      <c r="C167" s="52">
        <f t="shared" si="26"/>
        <v>128</v>
      </c>
      <c r="D167" s="53">
        <f t="shared" si="27"/>
        <v>0.2119205298013245</v>
      </c>
      <c r="E167" s="52">
        <f t="shared" si="28"/>
        <v>149</v>
      </c>
      <c r="F167" s="53">
        <f t="shared" si="29"/>
        <v>0.3900523560209424</v>
      </c>
      <c r="G167" s="52">
        <f t="shared" si="30"/>
        <v>185</v>
      </c>
      <c r="H167" s="53">
        <f t="shared" si="31"/>
        <v>0.32399299474605953</v>
      </c>
      <c r="I167" s="52">
        <f t="shared" si="32"/>
        <v>105</v>
      </c>
      <c r="J167" s="53">
        <f t="shared" si="33"/>
        <v>0.23863636363636365</v>
      </c>
    </row>
    <row r="168" spans="2:10" x14ac:dyDescent="0.2">
      <c r="B168" s="54" t="s">
        <v>2416</v>
      </c>
      <c r="C168" s="52">
        <f t="shared" si="26"/>
        <v>468</v>
      </c>
      <c r="D168" s="53">
        <f t="shared" si="27"/>
        <v>0.77483443708609268</v>
      </c>
      <c r="E168" s="52">
        <f t="shared" si="28"/>
        <v>229</v>
      </c>
      <c r="F168" s="53">
        <f t="shared" si="29"/>
        <v>0.59947643979057597</v>
      </c>
      <c r="G168" s="52">
        <f t="shared" si="30"/>
        <v>318</v>
      </c>
      <c r="H168" s="53">
        <f t="shared" si="31"/>
        <v>0.5569176882661997</v>
      </c>
      <c r="I168" s="52">
        <f t="shared" si="32"/>
        <v>321</v>
      </c>
      <c r="J168" s="53">
        <f t="shared" si="33"/>
        <v>0.7295454545454545</v>
      </c>
    </row>
    <row r="169" spans="2:10" ht="17" thickBot="1" x14ac:dyDescent="0.25">
      <c r="B169" s="54" t="s">
        <v>2419</v>
      </c>
      <c r="C169" s="52">
        <f t="shared" si="26"/>
        <v>0</v>
      </c>
      <c r="D169" s="53">
        <f t="shared" si="27"/>
        <v>0</v>
      </c>
      <c r="E169" s="52">
        <f t="shared" si="28"/>
        <v>0</v>
      </c>
      <c r="F169" s="53">
        <f t="shared" si="29"/>
        <v>0</v>
      </c>
      <c r="G169" s="52">
        <f t="shared" si="30"/>
        <v>4</v>
      </c>
      <c r="H169" s="53">
        <f t="shared" si="31"/>
        <v>7.0052539404553416E-3</v>
      </c>
      <c r="I169" s="52">
        <f t="shared" si="32"/>
        <v>0</v>
      </c>
      <c r="J169" s="53">
        <f t="shared" si="33"/>
        <v>0</v>
      </c>
    </row>
    <row r="170" spans="2:10" ht="17" thickBot="1" x14ac:dyDescent="0.25">
      <c r="B170" s="55" t="s">
        <v>2447</v>
      </c>
      <c r="C170" s="58">
        <f>SUM(C164:C169)</f>
        <v>604</v>
      </c>
      <c r="D170" s="59">
        <f>SUM(D164:D169)</f>
        <v>1</v>
      </c>
      <c r="E170" s="60">
        <f t="shared" ref="E170" si="34">SUM(E164:E169)</f>
        <v>382</v>
      </c>
      <c r="F170" s="59">
        <f>SUM(F164:F169)</f>
        <v>1</v>
      </c>
      <c r="G170" s="60">
        <f t="shared" ref="G170" si="35">SUM(G164:G169)</f>
        <v>571</v>
      </c>
      <c r="H170" s="59">
        <f>SUM(H164:H169)</f>
        <v>1</v>
      </c>
      <c r="I170" s="60">
        <f t="shared" ref="I170:J170" si="36">SUM(I164:I169)</f>
        <v>440</v>
      </c>
      <c r="J170" s="59">
        <f t="shared" si="36"/>
        <v>1</v>
      </c>
    </row>
  </sheetData>
  <mergeCells count="14">
    <mergeCell ref="B146:B147"/>
    <mergeCell ref="C146:D146"/>
    <mergeCell ref="E146:F146"/>
    <mergeCell ref="G146:G147"/>
    <mergeCell ref="B78:B79"/>
    <mergeCell ref="C78:D78"/>
    <mergeCell ref="E78:F78"/>
    <mergeCell ref="G78:H78"/>
    <mergeCell ref="I78:J78"/>
    <mergeCell ref="B162:B163"/>
    <mergeCell ref="C162:D162"/>
    <mergeCell ref="E162:F162"/>
    <mergeCell ref="G162:H162"/>
    <mergeCell ref="I162:J162"/>
  </mergeCells>
  <conditionalFormatting sqref="C113:C1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/>
  <drawing r:id="rId5"/>
  <tableParts count="3">
    <tablePart r:id="rId6"/>
    <tablePart r:id="rId7"/>
    <tablePart r:id="rId8"/>
  </tableParts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FD8FF-CDFB-6141-9744-C9C63FDC094D}">
  <dimension ref="B2:F265"/>
  <sheetViews>
    <sheetView workbookViewId="0">
      <selection activeCell="F20" sqref="F20"/>
    </sheetView>
  </sheetViews>
  <sheetFormatPr baseColWidth="10" defaultRowHeight="16" x14ac:dyDescent="0.2"/>
  <cols>
    <col min="2" max="2" width="18.33203125" customWidth="1"/>
    <col min="5" max="5" width="21.1640625" bestFit="1" customWidth="1"/>
  </cols>
  <sheetData>
    <row r="2" spans="2:6" s="32" customFormat="1" ht="17" customHeight="1" x14ac:dyDescent="0.2">
      <c r="B2" s="44" t="s">
        <v>2458</v>
      </c>
    </row>
    <row r="3" spans="2:6" ht="17" thickBot="1" x14ac:dyDescent="0.25"/>
    <row r="4" spans="2:6" x14ac:dyDescent="0.2">
      <c r="B4" s="5" t="s">
        <v>2258</v>
      </c>
      <c r="C4" t="s">
        <v>2259</v>
      </c>
      <c r="E4" s="71" t="s">
        <v>2459</v>
      </c>
      <c r="F4" s="13">
        <f>ROWS(C6:C264)</f>
        <v>259</v>
      </c>
    </row>
    <row r="5" spans="2:6" x14ac:dyDescent="0.2">
      <c r="B5" s="70">
        <v>-1</v>
      </c>
      <c r="C5">
        <v>5842</v>
      </c>
      <c r="E5" s="72" t="s">
        <v>2460</v>
      </c>
      <c r="F5" s="23">
        <f>GETPIVOTDATA("Patron Id",$B$4,"Patron Id",-1)</f>
        <v>5842</v>
      </c>
    </row>
    <row r="6" spans="2:6" x14ac:dyDescent="0.2">
      <c r="B6" s="70">
        <v>1853753750006530</v>
      </c>
      <c r="C6">
        <v>1</v>
      </c>
      <c r="E6" s="72" t="s">
        <v>2461</v>
      </c>
      <c r="F6" s="23">
        <f>GETPIVOTDATA("Patron Id",$B$4)</f>
        <v>6107</v>
      </c>
    </row>
    <row r="7" spans="2:6" ht="17" thickBot="1" x14ac:dyDescent="0.25">
      <c r="B7" s="70">
        <v>5534654920006530</v>
      </c>
      <c r="C7">
        <v>1</v>
      </c>
      <c r="E7" s="73" t="s">
        <v>2462</v>
      </c>
      <c r="F7" s="14">
        <f>F5/F6</f>
        <v>0.95660717209759294</v>
      </c>
    </row>
    <row r="8" spans="2:6" x14ac:dyDescent="0.2">
      <c r="B8" s="70">
        <v>5541752540006530</v>
      </c>
      <c r="C8">
        <v>1</v>
      </c>
    </row>
    <row r="9" spans="2:6" x14ac:dyDescent="0.2">
      <c r="B9" s="70">
        <v>5543148710006530</v>
      </c>
      <c r="C9">
        <v>1</v>
      </c>
      <c r="E9" t="s">
        <v>2463</v>
      </c>
    </row>
    <row r="10" spans="2:6" x14ac:dyDescent="0.2">
      <c r="B10" s="70">
        <v>5546506040006530</v>
      </c>
      <c r="C10">
        <v>1</v>
      </c>
    </row>
    <row r="11" spans="2:6" x14ac:dyDescent="0.2">
      <c r="B11" s="70">
        <v>5547388380006530</v>
      </c>
      <c r="C11">
        <v>1</v>
      </c>
    </row>
    <row r="12" spans="2:6" x14ac:dyDescent="0.2">
      <c r="B12" s="70">
        <v>5552381470006530</v>
      </c>
      <c r="C12">
        <v>1</v>
      </c>
    </row>
    <row r="13" spans="2:6" x14ac:dyDescent="0.2">
      <c r="B13" s="70">
        <v>5555328200006530</v>
      </c>
      <c r="C13">
        <v>1</v>
      </c>
    </row>
    <row r="14" spans="2:6" x14ac:dyDescent="0.2">
      <c r="B14" s="70">
        <v>5555584800006530</v>
      </c>
      <c r="C14">
        <v>1</v>
      </c>
    </row>
    <row r="15" spans="2:6" x14ac:dyDescent="0.2">
      <c r="B15" s="70">
        <v>5555625590006530</v>
      </c>
      <c r="C15">
        <v>1</v>
      </c>
    </row>
    <row r="16" spans="2:6" x14ac:dyDescent="0.2">
      <c r="B16" s="70">
        <v>5556067970006530</v>
      </c>
      <c r="C16">
        <v>1</v>
      </c>
    </row>
    <row r="17" spans="2:3" x14ac:dyDescent="0.2">
      <c r="B17" s="70">
        <v>5556260070006530</v>
      </c>
      <c r="C17">
        <v>1</v>
      </c>
    </row>
    <row r="18" spans="2:3" x14ac:dyDescent="0.2">
      <c r="B18" s="70">
        <v>5556409070006530</v>
      </c>
      <c r="C18">
        <v>1</v>
      </c>
    </row>
    <row r="19" spans="2:3" x14ac:dyDescent="0.2">
      <c r="B19" s="70">
        <v>5556688340006530</v>
      </c>
      <c r="C19">
        <v>1</v>
      </c>
    </row>
    <row r="20" spans="2:3" x14ac:dyDescent="0.2">
      <c r="B20" s="70">
        <v>5556813620006530</v>
      </c>
      <c r="C20">
        <v>1</v>
      </c>
    </row>
    <row r="21" spans="2:3" x14ac:dyDescent="0.2">
      <c r="B21" s="70">
        <v>5557043600006530</v>
      </c>
      <c r="C21">
        <v>1</v>
      </c>
    </row>
    <row r="22" spans="2:3" x14ac:dyDescent="0.2">
      <c r="B22" s="70">
        <v>5557156940006530</v>
      </c>
      <c r="C22">
        <v>1</v>
      </c>
    </row>
    <row r="23" spans="2:3" x14ac:dyDescent="0.2">
      <c r="B23" s="70">
        <v>5557534260006530</v>
      </c>
      <c r="C23">
        <v>1</v>
      </c>
    </row>
    <row r="24" spans="2:3" x14ac:dyDescent="0.2">
      <c r="B24" s="70">
        <v>5557586250006530</v>
      </c>
      <c r="C24">
        <v>1</v>
      </c>
    </row>
    <row r="25" spans="2:3" x14ac:dyDescent="0.2">
      <c r="B25" s="70">
        <v>5557771390006530</v>
      </c>
      <c r="C25">
        <v>1</v>
      </c>
    </row>
    <row r="26" spans="2:3" x14ac:dyDescent="0.2">
      <c r="B26" s="70">
        <v>5558261410006530</v>
      </c>
      <c r="C26">
        <v>1</v>
      </c>
    </row>
    <row r="27" spans="2:3" x14ac:dyDescent="0.2">
      <c r="B27" s="70">
        <v>5558712510006530</v>
      </c>
      <c r="C27">
        <v>1</v>
      </c>
    </row>
    <row r="28" spans="2:3" x14ac:dyDescent="0.2">
      <c r="B28" s="70">
        <v>5559171430006530</v>
      </c>
      <c r="C28">
        <v>1</v>
      </c>
    </row>
    <row r="29" spans="2:3" x14ac:dyDescent="0.2">
      <c r="B29" s="70">
        <v>5559200110006530</v>
      </c>
      <c r="C29">
        <v>1</v>
      </c>
    </row>
    <row r="30" spans="2:3" x14ac:dyDescent="0.2">
      <c r="B30" s="70">
        <v>5559437580006530</v>
      </c>
      <c r="C30">
        <v>1</v>
      </c>
    </row>
    <row r="31" spans="2:3" x14ac:dyDescent="0.2">
      <c r="B31" s="70">
        <v>5559826840006530</v>
      </c>
      <c r="C31">
        <v>1</v>
      </c>
    </row>
    <row r="32" spans="2:3" x14ac:dyDescent="0.2">
      <c r="B32" s="70">
        <v>5559948350006530</v>
      </c>
      <c r="C32">
        <v>1</v>
      </c>
    </row>
    <row r="33" spans="2:3" x14ac:dyDescent="0.2">
      <c r="B33" s="70">
        <v>5560016120006530</v>
      </c>
      <c r="C33">
        <v>1</v>
      </c>
    </row>
    <row r="34" spans="2:3" x14ac:dyDescent="0.2">
      <c r="B34" s="70">
        <v>5560036480006530</v>
      </c>
      <c r="C34">
        <v>1</v>
      </c>
    </row>
    <row r="35" spans="2:3" x14ac:dyDescent="0.2">
      <c r="B35" s="70">
        <v>5560075590006530</v>
      </c>
      <c r="C35">
        <v>1</v>
      </c>
    </row>
    <row r="36" spans="2:3" x14ac:dyDescent="0.2">
      <c r="B36" s="70">
        <v>5560086380006530</v>
      </c>
      <c r="C36">
        <v>1</v>
      </c>
    </row>
    <row r="37" spans="2:3" x14ac:dyDescent="0.2">
      <c r="B37" s="70">
        <v>5560137890006530</v>
      </c>
      <c r="C37">
        <v>1</v>
      </c>
    </row>
    <row r="38" spans="2:3" x14ac:dyDescent="0.2">
      <c r="B38" s="70">
        <v>5560199380006530</v>
      </c>
      <c r="C38">
        <v>1</v>
      </c>
    </row>
    <row r="39" spans="2:3" x14ac:dyDescent="0.2">
      <c r="B39" s="70">
        <v>5560237890006530</v>
      </c>
      <c r="C39">
        <v>1</v>
      </c>
    </row>
    <row r="40" spans="2:3" x14ac:dyDescent="0.2">
      <c r="B40" s="70">
        <v>5560241160006530</v>
      </c>
      <c r="C40">
        <v>1</v>
      </c>
    </row>
    <row r="41" spans="2:3" x14ac:dyDescent="0.2">
      <c r="B41" s="70">
        <v>5560265200006530</v>
      </c>
      <c r="C41">
        <v>1</v>
      </c>
    </row>
    <row r="42" spans="2:3" x14ac:dyDescent="0.2">
      <c r="B42" s="70">
        <v>5560450750006530</v>
      </c>
      <c r="C42">
        <v>1</v>
      </c>
    </row>
    <row r="43" spans="2:3" x14ac:dyDescent="0.2">
      <c r="B43" s="70">
        <v>5560462480006530</v>
      </c>
      <c r="C43">
        <v>1</v>
      </c>
    </row>
    <row r="44" spans="2:3" x14ac:dyDescent="0.2">
      <c r="B44" s="70">
        <v>5560494230006530</v>
      </c>
      <c r="C44">
        <v>1</v>
      </c>
    </row>
    <row r="45" spans="2:3" x14ac:dyDescent="0.2">
      <c r="B45" s="70">
        <v>5560527260006530</v>
      </c>
      <c r="C45">
        <v>1</v>
      </c>
    </row>
    <row r="46" spans="2:3" x14ac:dyDescent="0.2">
      <c r="B46" s="70">
        <v>5560600650006530</v>
      </c>
      <c r="C46">
        <v>1</v>
      </c>
    </row>
    <row r="47" spans="2:3" x14ac:dyDescent="0.2">
      <c r="B47" s="70">
        <v>5560686870006530</v>
      </c>
      <c r="C47">
        <v>1</v>
      </c>
    </row>
    <row r="48" spans="2:3" x14ac:dyDescent="0.2">
      <c r="B48" s="70">
        <v>5560790240006530</v>
      </c>
      <c r="C48">
        <v>1</v>
      </c>
    </row>
    <row r="49" spans="2:3" x14ac:dyDescent="0.2">
      <c r="B49" s="70">
        <v>5560832030006530</v>
      </c>
      <c r="C49">
        <v>1</v>
      </c>
    </row>
    <row r="50" spans="2:3" x14ac:dyDescent="0.2">
      <c r="B50" s="70">
        <v>5560873090006530</v>
      </c>
      <c r="C50">
        <v>1</v>
      </c>
    </row>
    <row r="51" spans="2:3" x14ac:dyDescent="0.2">
      <c r="B51" s="70">
        <v>5560890180006530</v>
      </c>
      <c r="C51">
        <v>1</v>
      </c>
    </row>
    <row r="52" spans="2:3" x14ac:dyDescent="0.2">
      <c r="B52" s="70">
        <v>5560959980006530</v>
      </c>
      <c r="C52">
        <v>1</v>
      </c>
    </row>
    <row r="53" spans="2:3" x14ac:dyDescent="0.2">
      <c r="B53" s="70">
        <v>5561014790006530</v>
      </c>
      <c r="C53">
        <v>1</v>
      </c>
    </row>
    <row r="54" spans="2:3" x14ac:dyDescent="0.2">
      <c r="B54" s="70">
        <v>5561092670006530</v>
      </c>
      <c r="C54">
        <v>1</v>
      </c>
    </row>
    <row r="55" spans="2:3" x14ac:dyDescent="0.2">
      <c r="B55" s="70">
        <v>5561287670006530</v>
      </c>
      <c r="C55">
        <v>1</v>
      </c>
    </row>
    <row r="56" spans="2:3" x14ac:dyDescent="0.2">
      <c r="B56" s="70">
        <v>5561443120006530</v>
      </c>
      <c r="C56">
        <v>1</v>
      </c>
    </row>
    <row r="57" spans="2:3" x14ac:dyDescent="0.2">
      <c r="B57" s="70">
        <v>5561565180006530</v>
      </c>
      <c r="C57">
        <v>1</v>
      </c>
    </row>
    <row r="58" spans="2:3" x14ac:dyDescent="0.2">
      <c r="B58" s="70">
        <v>5561657850006530</v>
      </c>
      <c r="C58">
        <v>1</v>
      </c>
    </row>
    <row r="59" spans="2:3" x14ac:dyDescent="0.2">
      <c r="B59" s="70">
        <v>5561697820006530</v>
      </c>
      <c r="C59">
        <v>1</v>
      </c>
    </row>
    <row r="60" spans="2:3" x14ac:dyDescent="0.2">
      <c r="B60" s="70">
        <v>5561725650006530</v>
      </c>
      <c r="C60">
        <v>1</v>
      </c>
    </row>
    <row r="61" spans="2:3" x14ac:dyDescent="0.2">
      <c r="B61" s="70">
        <v>5561744620006530</v>
      </c>
      <c r="C61">
        <v>1</v>
      </c>
    </row>
    <row r="62" spans="2:3" x14ac:dyDescent="0.2">
      <c r="B62" s="70">
        <v>5561767560006530</v>
      </c>
      <c r="C62">
        <v>1</v>
      </c>
    </row>
    <row r="63" spans="2:3" x14ac:dyDescent="0.2">
      <c r="B63" s="70">
        <v>5561843740006530</v>
      </c>
      <c r="C63">
        <v>1</v>
      </c>
    </row>
    <row r="64" spans="2:3" x14ac:dyDescent="0.2">
      <c r="B64" s="70">
        <v>5561938780006530</v>
      </c>
      <c r="C64">
        <v>1</v>
      </c>
    </row>
    <row r="65" spans="2:3" x14ac:dyDescent="0.2">
      <c r="B65" s="70">
        <v>5562063070006530</v>
      </c>
      <c r="C65">
        <v>1</v>
      </c>
    </row>
    <row r="66" spans="2:3" x14ac:dyDescent="0.2">
      <c r="B66" s="70">
        <v>5562228460006530</v>
      </c>
      <c r="C66">
        <v>1</v>
      </c>
    </row>
    <row r="67" spans="2:3" x14ac:dyDescent="0.2">
      <c r="B67" s="70">
        <v>5562254990006530</v>
      </c>
      <c r="C67">
        <v>1</v>
      </c>
    </row>
    <row r="68" spans="2:3" x14ac:dyDescent="0.2">
      <c r="B68" s="70">
        <v>5563560380006530</v>
      </c>
      <c r="C68">
        <v>1</v>
      </c>
    </row>
    <row r="69" spans="2:3" x14ac:dyDescent="0.2">
      <c r="B69" s="70">
        <v>5563823480006530</v>
      </c>
      <c r="C69">
        <v>1</v>
      </c>
    </row>
    <row r="70" spans="2:3" x14ac:dyDescent="0.2">
      <c r="B70" s="70">
        <v>5564227020006530</v>
      </c>
      <c r="C70">
        <v>1</v>
      </c>
    </row>
    <row r="71" spans="2:3" x14ac:dyDescent="0.2">
      <c r="B71" s="70">
        <v>5564681230006530</v>
      </c>
      <c r="C71">
        <v>1</v>
      </c>
    </row>
    <row r="72" spans="2:3" x14ac:dyDescent="0.2">
      <c r="B72" s="70">
        <v>5564738850006530</v>
      </c>
      <c r="C72">
        <v>1</v>
      </c>
    </row>
    <row r="73" spans="2:3" x14ac:dyDescent="0.2">
      <c r="B73" s="70">
        <v>5565270670006530</v>
      </c>
      <c r="C73">
        <v>1</v>
      </c>
    </row>
    <row r="74" spans="2:3" x14ac:dyDescent="0.2">
      <c r="B74" s="70">
        <v>5565293760006530</v>
      </c>
      <c r="C74">
        <v>1</v>
      </c>
    </row>
    <row r="75" spans="2:3" x14ac:dyDescent="0.2">
      <c r="B75" s="70">
        <v>5565772490006530</v>
      </c>
      <c r="C75">
        <v>1</v>
      </c>
    </row>
    <row r="76" spans="2:3" x14ac:dyDescent="0.2">
      <c r="B76" s="70">
        <v>5565916140006530</v>
      </c>
      <c r="C76">
        <v>1</v>
      </c>
    </row>
    <row r="77" spans="2:3" x14ac:dyDescent="0.2">
      <c r="B77" s="70">
        <v>5565952320006530</v>
      </c>
      <c r="C77">
        <v>1</v>
      </c>
    </row>
    <row r="78" spans="2:3" x14ac:dyDescent="0.2">
      <c r="B78" s="70">
        <v>5565992060006530</v>
      </c>
      <c r="C78">
        <v>1</v>
      </c>
    </row>
    <row r="79" spans="2:3" x14ac:dyDescent="0.2">
      <c r="B79" s="70">
        <v>5566033020006530</v>
      </c>
      <c r="C79">
        <v>1</v>
      </c>
    </row>
    <row r="80" spans="2:3" x14ac:dyDescent="0.2">
      <c r="B80" s="70">
        <v>5566135220006530</v>
      </c>
      <c r="C80">
        <v>1</v>
      </c>
    </row>
    <row r="81" spans="2:3" x14ac:dyDescent="0.2">
      <c r="B81" s="70">
        <v>5566222930006530</v>
      </c>
      <c r="C81">
        <v>1</v>
      </c>
    </row>
    <row r="82" spans="2:3" x14ac:dyDescent="0.2">
      <c r="B82" s="70">
        <v>5566292590006530</v>
      </c>
      <c r="C82">
        <v>1</v>
      </c>
    </row>
    <row r="83" spans="2:3" x14ac:dyDescent="0.2">
      <c r="B83" s="70">
        <v>5566337800006530</v>
      </c>
      <c r="C83">
        <v>1</v>
      </c>
    </row>
    <row r="84" spans="2:3" x14ac:dyDescent="0.2">
      <c r="B84" s="70">
        <v>5566403750006530</v>
      </c>
      <c r="C84">
        <v>1</v>
      </c>
    </row>
    <row r="85" spans="2:3" x14ac:dyDescent="0.2">
      <c r="B85" s="70">
        <v>5566451680006530</v>
      </c>
      <c r="C85">
        <v>1</v>
      </c>
    </row>
    <row r="86" spans="2:3" x14ac:dyDescent="0.2">
      <c r="B86" s="70">
        <v>5566534220006530</v>
      </c>
      <c r="C86">
        <v>1</v>
      </c>
    </row>
    <row r="87" spans="2:3" x14ac:dyDescent="0.2">
      <c r="B87" s="70">
        <v>5566592940006530</v>
      </c>
      <c r="C87">
        <v>1</v>
      </c>
    </row>
    <row r="88" spans="2:3" x14ac:dyDescent="0.2">
      <c r="B88" s="70">
        <v>5566665750006530</v>
      </c>
      <c r="C88">
        <v>1</v>
      </c>
    </row>
    <row r="89" spans="2:3" x14ac:dyDescent="0.2">
      <c r="B89" s="70">
        <v>5567018710006530</v>
      </c>
      <c r="C89">
        <v>1</v>
      </c>
    </row>
    <row r="90" spans="2:3" x14ac:dyDescent="0.2">
      <c r="B90" s="70">
        <v>5567079250006530</v>
      </c>
      <c r="C90">
        <v>1</v>
      </c>
    </row>
    <row r="91" spans="2:3" x14ac:dyDescent="0.2">
      <c r="B91" s="70">
        <v>5567137810006530</v>
      </c>
      <c r="C91">
        <v>1</v>
      </c>
    </row>
    <row r="92" spans="2:3" x14ac:dyDescent="0.2">
      <c r="B92" s="70">
        <v>5567201160006530</v>
      </c>
      <c r="C92">
        <v>1</v>
      </c>
    </row>
    <row r="93" spans="2:3" x14ac:dyDescent="0.2">
      <c r="B93" s="70">
        <v>5567357330006530</v>
      </c>
      <c r="C93">
        <v>1</v>
      </c>
    </row>
    <row r="94" spans="2:3" x14ac:dyDescent="0.2">
      <c r="B94" s="70">
        <v>5567467010006530</v>
      </c>
      <c r="C94">
        <v>1</v>
      </c>
    </row>
    <row r="95" spans="2:3" x14ac:dyDescent="0.2">
      <c r="B95" s="70">
        <v>5567585090006530</v>
      </c>
      <c r="C95">
        <v>1</v>
      </c>
    </row>
    <row r="96" spans="2:3" x14ac:dyDescent="0.2">
      <c r="B96" s="70">
        <v>5567614550006530</v>
      </c>
      <c r="C96">
        <v>1</v>
      </c>
    </row>
    <row r="97" spans="2:3" x14ac:dyDescent="0.2">
      <c r="B97" s="70">
        <v>5567648660006530</v>
      </c>
      <c r="C97">
        <v>1</v>
      </c>
    </row>
    <row r="98" spans="2:3" x14ac:dyDescent="0.2">
      <c r="B98" s="70">
        <v>5567666390006530</v>
      </c>
      <c r="C98">
        <v>1</v>
      </c>
    </row>
    <row r="99" spans="2:3" x14ac:dyDescent="0.2">
      <c r="B99" s="70">
        <v>5567839940006530</v>
      </c>
      <c r="C99">
        <v>1</v>
      </c>
    </row>
    <row r="100" spans="2:3" x14ac:dyDescent="0.2">
      <c r="B100" s="70">
        <v>5567886940006530</v>
      </c>
      <c r="C100">
        <v>1</v>
      </c>
    </row>
    <row r="101" spans="2:3" x14ac:dyDescent="0.2">
      <c r="B101" s="70">
        <v>5567889880006530</v>
      </c>
      <c r="C101">
        <v>1</v>
      </c>
    </row>
    <row r="102" spans="2:3" x14ac:dyDescent="0.2">
      <c r="B102" s="70">
        <v>5568016150006530</v>
      </c>
      <c r="C102">
        <v>1</v>
      </c>
    </row>
    <row r="103" spans="2:3" x14ac:dyDescent="0.2">
      <c r="B103" s="70">
        <v>5568196900006530</v>
      </c>
      <c r="C103">
        <v>1</v>
      </c>
    </row>
    <row r="104" spans="2:3" x14ac:dyDescent="0.2">
      <c r="B104" s="70">
        <v>5568326890006530</v>
      </c>
      <c r="C104">
        <v>1</v>
      </c>
    </row>
    <row r="105" spans="2:3" x14ac:dyDescent="0.2">
      <c r="B105" s="70">
        <v>5568775680006530</v>
      </c>
      <c r="C105">
        <v>1</v>
      </c>
    </row>
    <row r="106" spans="2:3" x14ac:dyDescent="0.2">
      <c r="B106" s="70">
        <v>5569117780006530</v>
      </c>
      <c r="C106">
        <v>1</v>
      </c>
    </row>
    <row r="107" spans="2:3" x14ac:dyDescent="0.2">
      <c r="B107" s="70">
        <v>5569312570006530</v>
      </c>
      <c r="C107">
        <v>1</v>
      </c>
    </row>
    <row r="108" spans="2:3" x14ac:dyDescent="0.2">
      <c r="B108" s="70">
        <v>5569325340006530</v>
      </c>
      <c r="C108">
        <v>1</v>
      </c>
    </row>
    <row r="109" spans="2:3" x14ac:dyDescent="0.2">
      <c r="B109" s="70">
        <v>5569730910006530</v>
      </c>
      <c r="C109">
        <v>1</v>
      </c>
    </row>
    <row r="110" spans="2:3" x14ac:dyDescent="0.2">
      <c r="B110" s="70">
        <v>5569745740006530</v>
      </c>
      <c r="C110">
        <v>1</v>
      </c>
    </row>
    <row r="111" spans="2:3" x14ac:dyDescent="0.2">
      <c r="B111" s="70">
        <v>5569867060006530</v>
      </c>
      <c r="C111">
        <v>1</v>
      </c>
    </row>
    <row r="112" spans="2:3" x14ac:dyDescent="0.2">
      <c r="B112" s="70">
        <v>5569891760006530</v>
      </c>
      <c r="C112">
        <v>1</v>
      </c>
    </row>
    <row r="113" spans="2:3" x14ac:dyDescent="0.2">
      <c r="B113" s="70">
        <v>5569982430006530</v>
      </c>
      <c r="C113">
        <v>1</v>
      </c>
    </row>
    <row r="114" spans="2:3" x14ac:dyDescent="0.2">
      <c r="B114" s="70">
        <v>5569989650006530</v>
      </c>
      <c r="C114">
        <v>1</v>
      </c>
    </row>
    <row r="115" spans="2:3" x14ac:dyDescent="0.2">
      <c r="B115" s="70">
        <v>5570057850006530</v>
      </c>
      <c r="C115">
        <v>1</v>
      </c>
    </row>
    <row r="116" spans="2:3" x14ac:dyDescent="0.2">
      <c r="B116" s="70">
        <v>5570230540006530</v>
      </c>
      <c r="C116">
        <v>1</v>
      </c>
    </row>
    <row r="117" spans="2:3" x14ac:dyDescent="0.2">
      <c r="B117" s="70">
        <v>5570317970006530</v>
      </c>
      <c r="C117">
        <v>1</v>
      </c>
    </row>
    <row r="118" spans="2:3" x14ac:dyDescent="0.2">
      <c r="B118" s="70">
        <v>5570469130006530</v>
      </c>
      <c r="C118">
        <v>1</v>
      </c>
    </row>
    <row r="119" spans="2:3" x14ac:dyDescent="0.2">
      <c r="B119" s="70">
        <v>6199943160006530</v>
      </c>
      <c r="C119">
        <v>1</v>
      </c>
    </row>
    <row r="120" spans="2:3" x14ac:dyDescent="0.2">
      <c r="B120" s="70">
        <v>6199957510006530</v>
      </c>
      <c r="C120">
        <v>1</v>
      </c>
    </row>
    <row r="121" spans="2:3" x14ac:dyDescent="0.2">
      <c r="B121" s="70">
        <v>6200007270006530</v>
      </c>
      <c r="C121">
        <v>1</v>
      </c>
    </row>
    <row r="122" spans="2:3" x14ac:dyDescent="0.2">
      <c r="B122" s="70">
        <v>6200076860006530</v>
      </c>
      <c r="C122">
        <v>1</v>
      </c>
    </row>
    <row r="123" spans="2:3" x14ac:dyDescent="0.2">
      <c r="B123" s="70">
        <v>6200270840006530</v>
      </c>
      <c r="C123">
        <v>1</v>
      </c>
    </row>
    <row r="124" spans="2:3" x14ac:dyDescent="0.2">
      <c r="B124" s="70">
        <v>6200319070006530</v>
      </c>
      <c r="C124">
        <v>1</v>
      </c>
    </row>
    <row r="125" spans="2:3" x14ac:dyDescent="0.2">
      <c r="B125" s="70">
        <v>6200336170006530</v>
      </c>
      <c r="C125">
        <v>1</v>
      </c>
    </row>
    <row r="126" spans="2:3" x14ac:dyDescent="0.2">
      <c r="B126" s="70">
        <v>6200474170006530</v>
      </c>
      <c r="C126">
        <v>1</v>
      </c>
    </row>
    <row r="127" spans="2:3" x14ac:dyDescent="0.2">
      <c r="B127" s="70">
        <v>6200476150006530</v>
      </c>
      <c r="C127">
        <v>1</v>
      </c>
    </row>
    <row r="128" spans="2:3" x14ac:dyDescent="0.2">
      <c r="B128" s="70">
        <v>6200476780006530</v>
      </c>
      <c r="C128">
        <v>1</v>
      </c>
    </row>
    <row r="129" spans="2:3" x14ac:dyDescent="0.2">
      <c r="B129" s="70">
        <v>6200523990006530</v>
      </c>
      <c r="C129">
        <v>1</v>
      </c>
    </row>
    <row r="130" spans="2:3" x14ac:dyDescent="0.2">
      <c r="B130" s="70">
        <v>6200575830006530</v>
      </c>
      <c r="C130">
        <v>1</v>
      </c>
    </row>
    <row r="131" spans="2:3" x14ac:dyDescent="0.2">
      <c r="B131" s="70">
        <v>6200597690006530</v>
      </c>
      <c r="C131">
        <v>1</v>
      </c>
    </row>
    <row r="132" spans="2:3" x14ac:dyDescent="0.2">
      <c r="B132" s="70">
        <v>6200616520006530</v>
      </c>
      <c r="C132">
        <v>1</v>
      </c>
    </row>
    <row r="133" spans="2:3" x14ac:dyDescent="0.2">
      <c r="B133" s="70">
        <v>6200866010006530</v>
      </c>
      <c r="C133">
        <v>1</v>
      </c>
    </row>
    <row r="134" spans="2:3" x14ac:dyDescent="0.2">
      <c r="B134" s="70">
        <v>6200891840006530</v>
      </c>
      <c r="C134">
        <v>1</v>
      </c>
    </row>
    <row r="135" spans="2:3" x14ac:dyDescent="0.2">
      <c r="B135" s="70">
        <v>6200906010006530</v>
      </c>
      <c r="C135">
        <v>1</v>
      </c>
    </row>
    <row r="136" spans="2:3" x14ac:dyDescent="0.2">
      <c r="B136" s="70">
        <v>6200940810006530</v>
      </c>
      <c r="C136">
        <v>1</v>
      </c>
    </row>
    <row r="137" spans="2:3" x14ac:dyDescent="0.2">
      <c r="B137" s="70">
        <v>6201007570006530</v>
      </c>
      <c r="C137">
        <v>1</v>
      </c>
    </row>
    <row r="138" spans="2:3" x14ac:dyDescent="0.2">
      <c r="B138" s="70">
        <v>6201026490006530</v>
      </c>
      <c r="C138">
        <v>1</v>
      </c>
    </row>
    <row r="139" spans="2:3" x14ac:dyDescent="0.2">
      <c r="B139" s="70">
        <v>6201081470006530</v>
      </c>
      <c r="C139">
        <v>1</v>
      </c>
    </row>
    <row r="140" spans="2:3" x14ac:dyDescent="0.2">
      <c r="B140" s="70">
        <v>6201107880006530</v>
      </c>
      <c r="C140">
        <v>1</v>
      </c>
    </row>
    <row r="141" spans="2:3" x14ac:dyDescent="0.2">
      <c r="B141" s="70">
        <v>6201174440006530</v>
      </c>
      <c r="C141">
        <v>1</v>
      </c>
    </row>
    <row r="142" spans="2:3" x14ac:dyDescent="0.2">
      <c r="B142" s="70">
        <v>6201199410006530</v>
      </c>
      <c r="C142">
        <v>1</v>
      </c>
    </row>
    <row r="143" spans="2:3" x14ac:dyDescent="0.2">
      <c r="B143" s="70">
        <v>6201202200006530</v>
      </c>
      <c r="C143">
        <v>1</v>
      </c>
    </row>
    <row r="144" spans="2:3" x14ac:dyDescent="0.2">
      <c r="B144" s="70">
        <v>6201278230006530</v>
      </c>
      <c r="C144">
        <v>1</v>
      </c>
    </row>
    <row r="145" spans="2:3" x14ac:dyDescent="0.2">
      <c r="B145" s="70">
        <v>6201319000006530</v>
      </c>
      <c r="C145">
        <v>1</v>
      </c>
    </row>
    <row r="146" spans="2:3" x14ac:dyDescent="0.2">
      <c r="B146" s="70">
        <v>6201334700006530</v>
      </c>
      <c r="C146">
        <v>1</v>
      </c>
    </row>
    <row r="147" spans="2:3" x14ac:dyDescent="0.2">
      <c r="B147" s="70">
        <v>6201366040006530</v>
      </c>
      <c r="C147">
        <v>1</v>
      </c>
    </row>
    <row r="148" spans="2:3" x14ac:dyDescent="0.2">
      <c r="B148" s="70">
        <v>6201371180006530</v>
      </c>
      <c r="C148">
        <v>1</v>
      </c>
    </row>
    <row r="149" spans="2:3" x14ac:dyDescent="0.2">
      <c r="B149" s="70">
        <v>6201386450006530</v>
      </c>
      <c r="C149">
        <v>1</v>
      </c>
    </row>
    <row r="150" spans="2:3" x14ac:dyDescent="0.2">
      <c r="B150" s="70">
        <v>6201436310006530</v>
      </c>
      <c r="C150">
        <v>1</v>
      </c>
    </row>
    <row r="151" spans="2:3" x14ac:dyDescent="0.2">
      <c r="B151" s="70">
        <v>6201467920006530</v>
      </c>
      <c r="C151">
        <v>1</v>
      </c>
    </row>
    <row r="152" spans="2:3" x14ac:dyDescent="0.2">
      <c r="B152" s="70">
        <v>6201516050006530</v>
      </c>
      <c r="C152">
        <v>1</v>
      </c>
    </row>
    <row r="153" spans="2:3" x14ac:dyDescent="0.2">
      <c r="B153" s="70">
        <v>6201523880006530</v>
      </c>
      <c r="C153">
        <v>1</v>
      </c>
    </row>
    <row r="154" spans="2:3" x14ac:dyDescent="0.2">
      <c r="B154" s="70">
        <v>6201536380006530</v>
      </c>
      <c r="C154">
        <v>1</v>
      </c>
    </row>
    <row r="155" spans="2:3" x14ac:dyDescent="0.2">
      <c r="B155" s="70">
        <v>6201555090006530</v>
      </c>
      <c r="C155">
        <v>1</v>
      </c>
    </row>
    <row r="156" spans="2:3" x14ac:dyDescent="0.2">
      <c r="B156" s="70">
        <v>6201688140006530</v>
      </c>
      <c r="C156">
        <v>1</v>
      </c>
    </row>
    <row r="157" spans="2:3" x14ac:dyDescent="0.2">
      <c r="B157" s="70">
        <v>6201742140006530</v>
      </c>
      <c r="C157">
        <v>1</v>
      </c>
    </row>
    <row r="158" spans="2:3" x14ac:dyDescent="0.2">
      <c r="B158" s="70">
        <v>6201798580006530</v>
      </c>
      <c r="C158">
        <v>1</v>
      </c>
    </row>
    <row r="159" spans="2:3" x14ac:dyDescent="0.2">
      <c r="B159" s="70">
        <v>6201800200006530</v>
      </c>
      <c r="C159">
        <v>1</v>
      </c>
    </row>
    <row r="160" spans="2:3" x14ac:dyDescent="0.2">
      <c r="B160" s="70">
        <v>6201809350006530</v>
      </c>
      <c r="C160">
        <v>1</v>
      </c>
    </row>
    <row r="161" spans="2:3" x14ac:dyDescent="0.2">
      <c r="B161" s="70">
        <v>6201825030006530</v>
      </c>
      <c r="C161">
        <v>1</v>
      </c>
    </row>
    <row r="162" spans="2:3" x14ac:dyDescent="0.2">
      <c r="B162" s="70">
        <v>6201829710006530</v>
      </c>
      <c r="C162">
        <v>1</v>
      </c>
    </row>
    <row r="163" spans="2:3" x14ac:dyDescent="0.2">
      <c r="B163" s="70">
        <v>6201832770006530</v>
      </c>
      <c r="C163">
        <v>1</v>
      </c>
    </row>
    <row r="164" spans="2:3" x14ac:dyDescent="0.2">
      <c r="B164" s="70">
        <v>6201861140006530</v>
      </c>
      <c r="C164">
        <v>1</v>
      </c>
    </row>
    <row r="165" spans="2:3" x14ac:dyDescent="0.2">
      <c r="B165" s="70">
        <v>6201866490006530</v>
      </c>
      <c r="C165">
        <v>1</v>
      </c>
    </row>
    <row r="166" spans="2:3" x14ac:dyDescent="0.2">
      <c r="B166" s="70">
        <v>6201892820006530</v>
      </c>
      <c r="C166">
        <v>1</v>
      </c>
    </row>
    <row r="167" spans="2:3" x14ac:dyDescent="0.2">
      <c r="B167" s="70">
        <v>8916373690006530</v>
      </c>
      <c r="C167">
        <v>1</v>
      </c>
    </row>
    <row r="168" spans="2:3" x14ac:dyDescent="0.2">
      <c r="B168" s="70">
        <v>8916665080006530</v>
      </c>
      <c r="C168">
        <v>1</v>
      </c>
    </row>
    <row r="169" spans="2:3" x14ac:dyDescent="0.2">
      <c r="B169" s="70">
        <v>8920985280006530</v>
      </c>
      <c r="C169">
        <v>1</v>
      </c>
    </row>
    <row r="170" spans="2:3" x14ac:dyDescent="0.2">
      <c r="B170" s="70">
        <v>8921208310006530</v>
      </c>
      <c r="C170">
        <v>1</v>
      </c>
    </row>
    <row r="171" spans="2:3" x14ac:dyDescent="0.2">
      <c r="B171" s="70">
        <v>9249372200006530</v>
      </c>
      <c r="C171">
        <v>1</v>
      </c>
    </row>
    <row r="172" spans="2:3" x14ac:dyDescent="0.2">
      <c r="B172" s="70">
        <v>9277688500006530</v>
      </c>
      <c r="C172">
        <v>1</v>
      </c>
    </row>
    <row r="173" spans="2:3" x14ac:dyDescent="0.2">
      <c r="B173" s="70">
        <v>9278553980006530</v>
      </c>
      <c r="C173">
        <v>1</v>
      </c>
    </row>
    <row r="174" spans="2:3" x14ac:dyDescent="0.2">
      <c r="B174" s="70">
        <v>9278901280006530</v>
      </c>
      <c r="C174">
        <v>1</v>
      </c>
    </row>
    <row r="175" spans="2:3" x14ac:dyDescent="0.2">
      <c r="B175" s="70">
        <v>9283569650006530</v>
      </c>
      <c r="C175">
        <v>1</v>
      </c>
    </row>
    <row r="176" spans="2:3" x14ac:dyDescent="0.2">
      <c r="B176" s="70">
        <v>9292950800006530</v>
      </c>
      <c r="C176">
        <v>1</v>
      </c>
    </row>
    <row r="177" spans="2:3" x14ac:dyDescent="0.2">
      <c r="B177" s="70">
        <v>9295037580006530</v>
      </c>
      <c r="C177">
        <v>1</v>
      </c>
    </row>
    <row r="178" spans="2:3" x14ac:dyDescent="0.2">
      <c r="B178" s="70">
        <v>9297681370006530</v>
      </c>
      <c r="C178">
        <v>3</v>
      </c>
    </row>
    <row r="179" spans="2:3" x14ac:dyDescent="0.2">
      <c r="B179" s="70">
        <v>9398370280006530</v>
      </c>
      <c r="C179">
        <v>1</v>
      </c>
    </row>
    <row r="180" spans="2:3" x14ac:dyDescent="0.2">
      <c r="B180" s="70">
        <v>9398381750006530</v>
      </c>
      <c r="C180">
        <v>1</v>
      </c>
    </row>
    <row r="181" spans="2:3" x14ac:dyDescent="0.2">
      <c r="B181" s="70">
        <v>9398388780006530</v>
      </c>
      <c r="C181">
        <v>1</v>
      </c>
    </row>
    <row r="182" spans="2:3" x14ac:dyDescent="0.2">
      <c r="B182" s="70">
        <v>9398438730006530</v>
      </c>
      <c r="C182">
        <v>1</v>
      </c>
    </row>
    <row r="183" spans="2:3" x14ac:dyDescent="0.2">
      <c r="B183" s="70">
        <v>9398456750006530</v>
      </c>
      <c r="C183">
        <v>2</v>
      </c>
    </row>
    <row r="184" spans="2:3" x14ac:dyDescent="0.2">
      <c r="B184" s="70">
        <v>9399395400006530</v>
      </c>
      <c r="C184">
        <v>1</v>
      </c>
    </row>
    <row r="185" spans="2:3" x14ac:dyDescent="0.2">
      <c r="B185" s="70">
        <v>9399417670006530</v>
      </c>
      <c r="C185">
        <v>1</v>
      </c>
    </row>
    <row r="186" spans="2:3" x14ac:dyDescent="0.2">
      <c r="B186" s="70">
        <v>9399450580006530</v>
      </c>
      <c r="C186">
        <v>1</v>
      </c>
    </row>
    <row r="187" spans="2:3" x14ac:dyDescent="0.2">
      <c r="B187" s="70">
        <v>9399451980006530</v>
      </c>
      <c r="C187">
        <v>3</v>
      </c>
    </row>
    <row r="188" spans="2:3" x14ac:dyDescent="0.2">
      <c r="B188" s="70">
        <v>9399475130006530</v>
      </c>
      <c r="C188">
        <v>1</v>
      </c>
    </row>
    <row r="189" spans="2:3" x14ac:dyDescent="0.2">
      <c r="B189" s="70">
        <v>9399485700006530</v>
      </c>
      <c r="C189">
        <v>1</v>
      </c>
    </row>
    <row r="190" spans="2:3" x14ac:dyDescent="0.2">
      <c r="B190" s="70">
        <v>9399520770006530</v>
      </c>
      <c r="C190">
        <v>1</v>
      </c>
    </row>
    <row r="191" spans="2:3" x14ac:dyDescent="0.2">
      <c r="B191" s="70">
        <v>9399811240006530</v>
      </c>
      <c r="C191">
        <v>1</v>
      </c>
    </row>
    <row r="192" spans="2:3" x14ac:dyDescent="0.2">
      <c r="B192" s="70">
        <v>9400902550006530</v>
      </c>
      <c r="C192">
        <v>1</v>
      </c>
    </row>
    <row r="193" spans="2:3" x14ac:dyDescent="0.2">
      <c r="B193" s="70">
        <v>9401350780006530</v>
      </c>
      <c r="C193">
        <v>1</v>
      </c>
    </row>
    <row r="194" spans="2:3" x14ac:dyDescent="0.2">
      <c r="B194" s="70">
        <v>9401385950006530</v>
      </c>
      <c r="C194">
        <v>1</v>
      </c>
    </row>
    <row r="195" spans="2:3" x14ac:dyDescent="0.2">
      <c r="B195" s="70">
        <v>9401410730006530</v>
      </c>
      <c r="C195">
        <v>1</v>
      </c>
    </row>
    <row r="196" spans="2:3" x14ac:dyDescent="0.2">
      <c r="B196" s="70">
        <v>9401426180006530</v>
      </c>
      <c r="C196">
        <v>1</v>
      </c>
    </row>
    <row r="197" spans="2:3" x14ac:dyDescent="0.2">
      <c r="B197" s="70">
        <v>9401437110006530</v>
      </c>
      <c r="C197">
        <v>1</v>
      </c>
    </row>
    <row r="198" spans="2:3" x14ac:dyDescent="0.2">
      <c r="B198" s="70">
        <v>9401443340006530</v>
      </c>
      <c r="C198">
        <v>1</v>
      </c>
    </row>
    <row r="199" spans="2:3" x14ac:dyDescent="0.2">
      <c r="B199" s="70">
        <v>9401450840006530</v>
      </c>
      <c r="C199">
        <v>1</v>
      </c>
    </row>
    <row r="200" spans="2:3" x14ac:dyDescent="0.2">
      <c r="B200" s="70">
        <v>9401453510006530</v>
      </c>
      <c r="C200">
        <v>1</v>
      </c>
    </row>
    <row r="201" spans="2:3" x14ac:dyDescent="0.2">
      <c r="B201" s="70">
        <v>9401453620006530</v>
      </c>
      <c r="C201">
        <v>1</v>
      </c>
    </row>
    <row r="202" spans="2:3" x14ac:dyDescent="0.2">
      <c r="B202" s="70">
        <v>9401473970006530</v>
      </c>
      <c r="C202">
        <v>1</v>
      </c>
    </row>
    <row r="203" spans="2:3" x14ac:dyDescent="0.2">
      <c r="B203" s="70">
        <v>9401475300006530</v>
      </c>
      <c r="C203">
        <v>1</v>
      </c>
    </row>
    <row r="204" spans="2:3" x14ac:dyDescent="0.2">
      <c r="B204" s="70">
        <v>9401533150006530</v>
      </c>
      <c r="C204">
        <v>1</v>
      </c>
    </row>
    <row r="205" spans="2:3" x14ac:dyDescent="0.2">
      <c r="B205" s="70">
        <v>9401563280006530</v>
      </c>
      <c r="C205">
        <v>1</v>
      </c>
    </row>
    <row r="206" spans="2:3" x14ac:dyDescent="0.2">
      <c r="B206" s="70">
        <v>9401567650006530</v>
      </c>
      <c r="C206">
        <v>1</v>
      </c>
    </row>
    <row r="207" spans="2:3" x14ac:dyDescent="0.2">
      <c r="B207" s="70">
        <v>9401569710006530</v>
      </c>
      <c r="C207">
        <v>1</v>
      </c>
    </row>
    <row r="208" spans="2:3" x14ac:dyDescent="0.2">
      <c r="B208" s="70">
        <v>9401593880006530</v>
      </c>
      <c r="C208">
        <v>1</v>
      </c>
    </row>
    <row r="209" spans="2:3" x14ac:dyDescent="0.2">
      <c r="B209" s="70">
        <v>9401733390006530</v>
      </c>
      <c r="C209">
        <v>1</v>
      </c>
    </row>
    <row r="210" spans="2:3" x14ac:dyDescent="0.2">
      <c r="B210" s="70">
        <v>9401734270006530</v>
      </c>
      <c r="C210">
        <v>1</v>
      </c>
    </row>
    <row r="211" spans="2:3" x14ac:dyDescent="0.2">
      <c r="B211" s="70">
        <v>9401740460006530</v>
      </c>
      <c r="C211">
        <v>1</v>
      </c>
    </row>
    <row r="212" spans="2:3" x14ac:dyDescent="0.2">
      <c r="B212" s="70">
        <v>9401854740006530</v>
      </c>
      <c r="C212">
        <v>1</v>
      </c>
    </row>
    <row r="213" spans="2:3" x14ac:dyDescent="0.2">
      <c r="B213" s="70">
        <v>9403042610006530</v>
      </c>
      <c r="C213">
        <v>1</v>
      </c>
    </row>
    <row r="214" spans="2:3" x14ac:dyDescent="0.2">
      <c r="B214" s="70">
        <v>9403172370006530</v>
      </c>
      <c r="C214">
        <v>1</v>
      </c>
    </row>
    <row r="215" spans="2:3" x14ac:dyDescent="0.2">
      <c r="B215" s="70">
        <v>9403387400006530</v>
      </c>
      <c r="C215">
        <v>1</v>
      </c>
    </row>
    <row r="216" spans="2:3" x14ac:dyDescent="0.2">
      <c r="B216" s="70">
        <v>9403417480006530</v>
      </c>
      <c r="C216">
        <v>1</v>
      </c>
    </row>
    <row r="217" spans="2:3" x14ac:dyDescent="0.2">
      <c r="B217" s="70">
        <v>9403442510006530</v>
      </c>
      <c r="C217">
        <v>1</v>
      </c>
    </row>
    <row r="218" spans="2:3" x14ac:dyDescent="0.2">
      <c r="B218" s="70">
        <v>9403463070006530</v>
      </c>
      <c r="C218">
        <v>1</v>
      </c>
    </row>
    <row r="219" spans="2:3" x14ac:dyDescent="0.2">
      <c r="B219" s="70">
        <v>9403465270006530</v>
      </c>
      <c r="C219">
        <v>1</v>
      </c>
    </row>
    <row r="220" spans="2:3" x14ac:dyDescent="0.2">
      <c r="B220" s="70">
        <v>9403482150006530</v>
      </c>
      <c r="C220">
        <v>1</v>
      </c>
    </row>
    <row r="221" spans="2:3" x14ac:dyDescent="0.2">
      <c r="B221" s="70">
        <v>9403541890006530</v>
      </c>
      <c r="C221">
        <v>1</v>
      </c>
    </row>
    <row r="222" spans="2:3" x14ac:dyDescent="0.2">
      <c r="B222" s="70">
        <v>9403775410006530</v>
      </c>
      <c r="C222">
        <v>1</v>
      </c>
    </row>
    <row r="223" spans="2:3" x14ac:dyDescent="0.2">
      <c r="B223" s="70">
        <v>9403799620006530</v>
      </c>
      <c r="C223">
        <v>1</v>
      </c>
    </row>
    <row r="224" spans="2:3" x14ac:dyDescent="0.2">
      <c r="B224" s="70">
        <v>9403839290006530</v>
      </c>
      <c r="C224">
        <v>1</v>
      </c>
    </row>
    <row r="225" spans="2:3" x14ac:dyDescent="0.2">
      <c r="B225" s="70">
        <v>9405052020006530</v>
      </c>
      <c r="C225">
        <v>1</v>
      </c>
    </row>
    <row r="226" spans="2:3" x14ac:dyDescent="0.2">
      <c r="B226" s="70">
        <v>9405127420006530</v>
      </c>
      <c r="C226">
        <v>1</v>
      </c>
    </row>
    <row r="227" spans="2:3" x14ac:dyDescent="0.2">
      <c r="B227" s="70">
        <v>9405351780006530</v>
      </c>
      <c r="C227">
        <v>1</v>
      </c>
    </row>
    <row r="228" spans="2:3" x14ac:dyDescent="0.2">
      <c r="B228" s="70">
        <v>9405378890006530</v>
      </c>
      <c r="C228">
        <v>1</v>
      </c>
    </row>
    <row r="229" spans="2:3" x14ac:dyDescent="0.2">
      <c r="B229" s="70">
        <v>9405481720006530</v>
      </c>
      <c r="C229">
        <v>1</v>
      </c>
    </row>
    <row r="230" spans="2:3" x14ac:dyDescent="0.2">
      <c r="B230" s="70">
        <v>9405486510006530</v>
      </c>
      <c r="C230">
        <v>1</v>
      </c>
    </row>
    <row r="231" spans="2:3" x14ac:dyDescent="0.2">
      <c r="B231" s="70">
        <v>9405498800006530</v>
      </c>
      <c r="C231">
        <v>1</v>
      </c>
    </row>
    <row r="232" spans="2:3" x14ac:dyDescent="0.2">
      <c r="B232" s="70">
        <v>9405513450006530</v>
      </c>
      <c r="C232">
        <v>1</v>
      </c>
    </row>
    <row r="233" spans="2:3" x14ac:dyDescent="0.2">
      <c r="B233" s="70">
        <v>9405548150006530</v>
      </c>
      <c r="C233">
        <v>1</v>
      </c>
    </row>
    <row r="234" spans="2:3" x14ac:dyDescent="0.2">
      <c r="B234" s="70">
        <v>9405565620006530</v>
      </c>
      <c r="C234">
        <v>1</v>
      </c>
    </row>
    <row r="235" spans="2:3" x14ac:dyDescent="0.2">
      <c r="B235" s="70">
        <v>9405741700006530</v>
      </c>
      <c r="C235">
        <v>1</v>
      </c>
    </row>
    <row r="236" spans="2:3" x14ac:dyDescent="0.2">
      <c r="B236" s="70">
        <v>9406379530006530</v>
      </c>
      <c r="C236">
        <v>1</v>
      </c>
    </row>
    <row r="237" spans="2:3" x14ac:dyDescent="0.2">
      <c r="B237" s="70">
        <v>9406391310006530</v>
      </c>
      <c r="C237">
        <v>1</v>
      </c>
    </row>
    <row r="238" spans="2:3" x14ac:dyDescent="0.2">
      <c r="B238" s="70">
        <v>9406504440006530</v>
      </c>
      <c r="C238">
        <v>1</v>
      </c>
    </row>
    <row r="239" spans="2:3" x14ac:dyDescent="0.2">
      <c r="B239" s="70">
        <v>9406660720006530</v>
      </c>
      <c r="C239">
        <v>1</v>
      </c>
    </row>
    <row r="240" spans="2:3" x14ac:dyDescent="0.2">
      <c r="B240" s="70">
        <v>9406670710006530</v>
      </c>
      <c r="C240">
        <v>1</v>
      </c>
    </row>
    <row r="241" spans="2:3" x14ac:dyDescent="0.2">
      <c r="B241" s="70">
        <v>9406803720006530</v>
      </c>
      <c r="C241">
        <v>1</v>
      </c>
    </row>
    <row r="242" spans="2:3" x14ac:dyDescent="0.2">
      <c r="B242" s="70">
        <v>9406919980006530</v>
      </c>
      <c r="C242">
        <v>1</v>
      </c>
    </row>
    <row r="243" spans="2:3" x14ac:dyDescent="0.2">
      <c r="B243" s="70">
        <v>9407193150006530</v>
      </c>
      <c r="C243">
        <v>1</v>
      </c>
    </row>
    <row r="244" spans="2:3" x14ac:dyDescent="0.2">
      <c r="B244" s="70">
        <v>9407196700006530</v>
      </c>
      <c r="C244">
        <v>1</v>
      </c>
    </row>
    <row r="245" spans="2:3" x14ac:dyDescent="0.2">
      <c r="B245" s="70">
        <v>9407394660006530</v>
      </c>
      <c r="C245">
        <v>1</v>
      </c>
    </row>
    <row r="246" spans="2:3" x14ac:dyDescent="0.2">
      <c r="B246" s="70">
        <v>9407401010006530</v>
      </c>
      <c r="C246">
        <v>1</v>
      </c>
    </row>
    <row r="247" spans="2:3" x14ac:dyDescent="0.2">
      <c r="B247" s="70">
        <v>9407413240006530</v>
      </c>
      <c r="C247">
        <v>1</v>
      </c>
    </row>
    <row r="248" spans="2:3" x14ac:dyDescent="0.2">
      <c r="B248" s="70">
        <v>9407452020006530</v>
      </c>
      <c r="C248">
        <v>1</v>
      </c>
    </row>
    <row r="249" spans="2:3" x14ac:dyDescent="0.2">
      <c r="B249" s="70">
        <v>9407685070006530</v>
      </c>
      <c r="C249">
        <v>1</v>
      </c>
    </row>
    <row r="250" spans="2:3" x14ac:dyDescent="0.2">
      <c r="B250" s="70">
        <v>9408190790006530</v>
      </c>
      <c r="C250">
        <v>1</v>
      </c>
    </row>
    <row r="251" spans="2:3" x14ac:dyDescent="0.2">
      <c r="B251" s="70">
        <v>9408206340006530</v>
      </c>
      <c r="C251">
        <v>1</v>
      </c>
    </row>
    <row r="252" spans="2:3" x14ac:dyDescent="0.2">
      <c r="B252" s="70">
        <v>9408352120006530</v>
      </c>
      <c r="C252">
        <v>1</v>
      </c>
    </row>
    <row r="253" spans="2:3" x14ac:dyDescent="0.2">
      <c r="B253" s="70">
        <v>9408459560006530</v>
      </c>
      <c r="C253">
        <v>1</v>
      </c>
    </row>
    <row r="254" spans="2:3" x14ac:dyDescent="0.2">
      <c r="B254" s="70">
        <v>9408464600006530</v>
      </c>
      <c r="C254">
        <v>1</v>
      </c>
    </row>
    <row r="255" spans="2:3" x14ac:dyDescent="0.2">
      <c r="B255" s="70">
        <v>9408465830006530</v>
      </c>
      <c r="C255">
        <v>1</v>
      </c>
    </row>
    <row r="256" spans="2:3" x14ac:dyDescent="0.2">
      <c r="B256" s="70">
        <v>9408521370006530</v>
      </c>
      <c r="C256">
        <v>1</v>
      </c>
    </row>
    <row r="257" spans="2:3" x14ac:dyDescent="0.2">
      <c r="B257" s="70">
        <v>9408521650006530</v>
      </c>
      <c r="C257">
        <v>1</v>
      </c>
    </row>
    <row r="258" spans="2:3" x14ac:dyDescent="0.2">
      <c r="B258" s="70">
        <v>9408533770006530</v>
      </c>
      <c r="C258">
        <v>1</v>
      </c>
    </row>
    <row r="259" spans="2:3" x14ac:dyDescent="0.2">
      <c r="B259" s="70">
        <v>9408545910006530</v>
      </c>
      <c r="C259">
        <v>1</v>
      </c>
    </row>
    <row r="260" spans="2:3" x14ac:dyDescent="0.2">
      <c r="B260" s="70">
        <v>9669442440006530</v>
      </c>
      <c r="C260">
        <v>1</v>
      </c>
    </row>
    <row r="261" spans="2:3" x14ac:dyDescent="0.2">
      <c r="B261" s="70">
        <v>9808738490006530</v>
      </c>
      <c r="C261">
        <v>2</v>
      </c>
    </row>
    <row r="262" spans="2:3" x14ac:dyDescent="0.2">
      <c r="B262" s="70">
        <v>9938801620006530</v>
      </c>
      <c r="C262">
        <v>1</v>
      </c>
    </row>
    <row r="263" spans="2:3" x14ac:dyDescent="0.2">
      <c r="B263" s="70">
        <v>1.25050023500065E+16</v>
      </c>
      <c r="C263">
        <v>1</v>
      </c>
    </row>
    <row r="264" spans="2:3" x14ac:dyDescent="0.2">
      <c r="B264" s="70">
        <v>1.26320083700065E+16</v>
      </c>
      <c r="C264">
        <v>1</v>
      </c>
    </row>
    <row r="265" spans="2:3" x14ac:dyDescent="0.2">
      <c r="B265" s="70" t="s">
        <v>2257</v>
      </c>
      <c r="C265">
        <v>6107</v>
      </c>
    </row>
  </sheetData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CDCC4-62AC-954D-AE18-B0BD1F4BF169}">
  <dimension ref="B2:M82"/>
  <sheetViews>
    <sheetView workbookViewId="0">
      <selection activeCell="M30" activeCellId="6" sqref="K6:K13 K19 K26 L34:L36 M35 M31:M36 M30"/>
    </sheetView>
  </sheetViews>
  <sheetFormatPr baseColWidth="10" defaultRowHeight="16" x14ac:dyDescent="0.2"/>
  <cols>
    <col min="2" max="2" width="12" bestFit="1" customWidth="1"/>
    <col min="3" max="3" width="11.5" bestFit="1" customWidth="1"/>
    <col min="5" max="5" width="11.83203125" customWidth="1"/>
    <col min="6" max="6" width="13.83203125" customWidth="1"/>
  </cols>
  <sheetData>
    <row r="2" spans="2:13" s="32" customFormat="1" ht="26" customHeight="1" x14ac:dyDescent="0.2">
      <c r="B2" s="31" t="s">
        <v>2464</v>
      </c>
    </row>
    <row r="5" spans="2:13" x14ac:dyDescent="0.2">
      <c r="B5" s="5" t="s">
        <v>0</v>
      </c>
      <c r="C5" t="s">
        <v>2541</v>
      </c>
      <c r="E5" t="s">
        <v>0</v>
      </c>
      <c r="F5" t="s">
        <v>2541</v>
      </c>
      <c r="G5" t="s">
        <v>2542</v>
      </c>
      <c r="K5" t="s">
        <v>2465</v>
      </c>
      <c r="L5" t="s">
        <v>2487</v>
      </c>
      <c r="M5" t="s">
        <v>2516</v>
      </c>
    </row>
    <row r="6" spans="2:13" x14ac:dyDescent="0.2">
      <c r="B6" s="6" t="s">
        <v>2465</v>
      </c>
      <c r="C6">
        <v>1599</v>
      </c>
      <c r="E6" t="s">
        <v>2465</v>
      </c>
      <c r="F6">
        <v>1599</v>
      </c>
      <c r="J6">
        <v>1</v>
      </c>
      <c r="K6" s="75"/>
      <c r="L6">
        <f>F29</f>
        <v>123</v>
      </c>
      <c r="M6">
        <f>F58</f>
        <v>112</v>
      </c>
    </row>
    <row r="7" spans="2:13" x14ac:dyDescent="0.2">
      <c r="B7" s="74" t="s">
        <v>2466</v>
      </c>
      <c r="C7">
        <v>109</v>
      </c>
      <c r="E7" t="s">
        <v>2466</v>
      </c>
      <c r="F7">
        <v>109</v>
      </c>
      <c r="G7" t="s">
        <v>2543</v>
      </c>
      <c r="I7" s="1"/>
      <c r="J7">
        <v>2</v>
      </c>
      <c r="K7" s="75"/>
      <c r="L7">
        <f t="shared" ref="L7:L32" si="0">F30</f>
        <v>85</v>
      </c>
      <c r="M7">
        <f t="shared" ref="M7:M29" si="1">F59</f>
        <v>98</v>
      </c>
    </row>
    <row r="8" spans="2:13" x14ac:dyDescent="0.2">
      <c r="B8" s="74" t="s">
        <v>2467</v>
      </c>
      <c r="C8">
        <v>150</v>
      </c>
      <c r="E8" t="s">
        <v>2467</v>
      </c>
      <c r="F8">
        <v>150</v>
      </c>
      <c r="G8" t="s">
        <v>2544</v>
      </c>
      <c r="J8">
        <v>3</v>
      </c>
      <c r="K8" s="75"/>
      <c r="L8">
        <f t="shared" si="0"/>
        <v>83</v>
      </c>
      <c r="M8">
        <f t="shared" si="1"/>
        <v>82</v>
      </c>
    </row>
    <row r="9" spans="2:13" x14ac:dyDescent="0.2">
      <c r="B9" s="74" t="s">
        <v>2468</v>
      </c>
      <c r="C9">
        <v>98</v>
      </c>
      <c r="E9" t="s">
        <v>2468</v>
      </c>
      <c r="F9">
        <v>98</v>
      </c>
      <c r="G9" t="s">
        <v>2545</v>
      </c>
      <c r="J9">
        <v>4</v>
      </c>
      <c r="K9" s="75"/>
      <c r="L9">
        <f t="shared" si="0"/>
        <v>2</v>
      </c>
      <c r="M9">
        <f t="shared" si="1"/>
        <v>14</v>
      </c>
    </row>
    <row r="10" spans="2:13" x14ac:dyDescent="0.2">
      <c r="B10" s="74" t="s">
        <v>2469</v>
      </c>
      <c r="C10">
        <v>119</v>
      </c>
      <c r="E10" t="s">
        <v>2469</v>
      </c>
      <c r="F10">
        <v>119</v>
      </c>
      <c r="G10" t="s">
        <v>2546</v>
      </c>
      <c r="J10">
        <v>5</v>
      </c>
      <c r="K10" s="75"/>
      <c r="L10">
        <f t="shared" si="0"/>
        <v>5</v>
      </c>
      <c r="M10">
        <f t="shared" si="1"/>
        <v>15</v>
      </c>
    </row>
    <row r="11" spans="2:13" x14ac:dyDescent="0.2">
      <c r="B11" s="74" t="s">
        <v>2470</v>
      </c>
      <c r="C11">
        <v>91</v>
      </c>
      <c r="E11" t="s">
        <v>2470</v>
      </c>
      <c r="F11">
        <v>91</v>
      </c>
      <c r="G11" t="s">
        <v>2547</v>
      </c>
      <c r="J11">
        <v>6</v>
      </c>
      <c r="K11" s="75"/>
      <c r="L11">
        <f t="shared" si="0"/>
        <v>114</v>
      </c>
      <c r="M11">
        <f t="shared" si="1"/>
        <v>117</v>
      </c>
    </row>
    <row r="12" spans="2:13" x14ac:dyDescent="0.2">
      <c r="B12" s="74" t="s">
        <v>2471</v>
      </c>
      <c r="C12">
        <v>1</v>
      </c>
      <c r="E12" t="s">
        <v>2471</v>
      </c>
      <c r="F12">
        <v>1</v>
      </c>
      <c r="G12" t="s">
        <v>2549</v>
      </c>
      <c r="J12">
        <v>7</v>
      </c>
      <c r="K12" s="75"/>
      <c r="L12">
        <f t="shared" si="0"/>
        <v>118</v>
      </c>
      <c r="M12">
        <f t="shared" si="1"/>
        <v>129</v>
      </c>
    </row>
    <row r="13" spans="2:13" x14ac:dyDescent="0.2">
      <c r="B13" s="74" t="s">
        <v>2472</v>
      </c>
      <c r="C13">
        <v>11</v>
      </c>
      <c r="E13" t="s">
        <v>2472</v>
      </c>
      <c r="F13">
        <v>11</v>
      </c>
      <c r="G13" t="s">
        <v>2543</v>
      </c>
      <c r="J13">
        <v>8</v>
      </c>
      <c r="K13" s="75"/>
      <c r="L13">
        <f t="shared" si="0"/>
        <v>111</v>
      </c>
      <c r="M13">
        <f t="shared" si="1"/>
        <v>117</v>
      </c>
    </row>
    <row r="14" spans="2:13" x14ac:dyDescent="0.2">
      <c r="B14" s="74" t="s">
        <v>2473</v>
      </c>
      <c r="C14">
        <v>121</v>
      </c>
      <c r="E14" t="s">
        <v>2473</v>
      </c>
      <c r="F14">
        <v>121</v>
      </c>
      <c r="G14" t="s">
        <v>2544</v>
      </c>
      <c r="J14">
        <v>9</v>
      </c>
      <c r="K14">
        <f>F7</f>
        <v>109</v>
      </c>
      <c r="L14">
        <f t="shared" si="0"/>
        <v>120</v>
      </c>
      <c r="M14">
        <f t="shared" si="1"/>
        <v>122</v>
      </c>
    </row>
    <row r="15" spans="2:13" x14ac:dyDescent="0.2">
      <c r="B15" s="74" t="s">
        <v>2474</v>
      </c>
      <c r="C15">
        <v>94</v>
      </c>
      <c r="E15" t="s">
        <v>2474</v>
      </c>
      <c r="F15">
        <v>94</v>
      </c>
      <c r="G15" t="s">
        <v>2545</v>
      </c>
      <c r="J15">
        <v>10</v>
      </c>
      <c r="K15">
        <f t="shared" ref="K15:K18" si="2">F8</f>
        <v>150</v>
      </c>
      <c r="L15">
        <f t="shared" si="0"/>
        <v>90</v>
      </c>
      <c r="M15">
        <f t="shared" si="1"/>
        <v>58</v>
      </c>
    </row>
    <row r="16" spans="2:13" x14ac:dyDescent="0.2">
      <c r="B16" s="74" t="s">
        <v>2475</v>
      </c>
      <c r="C16">
        <v>86</v>
      </c>
      <c r="E16" t="s">
        <v>2475</v>
      </c>
      <c r="F16">
        <v>86</v>
      </c>
      <c r="G16" t="s">
        <v>2546</v>
      </c>
      <c r="J16">
        <v>11</v>
      </c>
      <c r="K16">
        <f t="shared" si="2"/>
        <v>98</v>
      </c>
      <c r="L16">
        <f t="shared" si="0"/>
        <v>12</v>
      </c>
      <c r="M16">
        <f t="shared" si="1"/>
        <v>14</v>
      </c>
    </row>
    <row r="17" spans="2:13" x14ac:dyDescent="0.2">
      <c r="B17" s="74" t="s">
        <v>2476</v>
      </c>
      <c r="C17">
        <v>77</v>
      </c>
      <c r="E17" t="s">
        <v>2476</v>
      </c>
      <c r="F17">
        <v>77</v>
      </c>
      <c r="G17" t="s">
        <v>2547</v>
      </c>
      <c r="J17">
        <v>12</v>
      </c>
      <c r="K17">
        <f t="shared" si="2"/>
        <v>119</v>
      </c>
      <c r="L17">
        <f t="shared" si="0"/>
        <v>10</v>
      </c>
      <c r="M17">
        <f t="shared" si="1"/>
        <v>26</v>
      </c>
    </row>
    <row r="18" spans="2:13" x14ac:dyDescent="0.2">
      <c r="B18" s="74" t="s">
        <v>2477</v>
      </c>
      <c r="C18">
        <v>7</v>
      </c>
      <c r="E18" t="s">
        <v>2477</v>
      </c>
      <c r="F18">
        <v>7</v>
      </c>
      <c r="G18" t="s">
        <v>2549</v>
      </c>
      <c r="J18">
        <v>13</v>
      </c>
      <c r="K18">
        <f t="shared" si="2"/>
        <v>91</v>
      </c>
      <c r="L18">
        <f t="shared" si="0"/>
        <v>123</v>
      </c>
      <c r="M18">
        <f t="shared" si="1"/>
        <v>121</v>
      </c>
    </row>
    <row r="19" spans="2:13" x14ac:dyDescent="0.2">
      <c r="B19" s="74" t="s">
        <v>2478</v>
      </c>
      <c r="C19">
        <v>92</v>
      </c>
      <c r="E19" t="s">
        <v>2478</v>
      </c>
      <c r="F19">
        <v>92</v>
      </c>
      <c r="G19" t="s">
        <v>2543</v>
      </c>
      <c r="J19">
        <v>14</v>
      </c>
      <c r="K19" s="75"/>
      <c r="L19">
        <f t="shared" si="0"/>
        <v>105</v>
      </c>
      <c r="M19">
        <f t="shared" si="1"/>
        <v>106</v>
      </c>
    </row>
    <row r="20" spans="2:13" x14ac:dyDescent="0.2">
      <c r="B20" s="74" t="s">
        <v>2479</v>
      </c>
      <c r="C20">
        <v>88</v>
      </c>
      <c r="E20" t="s">
        <v>2479</v>
      </c>
      <c r="F20">
        <v>88</v>
      </c>
      <c r="G20" t="s">
        <v>2544</v>
      </c>
      <c r="J20">
        <v>15</v>
      </c>
      <c r="K20">
        <f>F12</f>
        <v>1</v>
      </c>
      <c r="L20">
        <f t="shared" si="0"/>
        <v>118</v>
      </c>
      <c r="M20">
        <f t="shared" si="1"/>
        <v>104</v>
      </c>
    </row>
    <row r="21" spans="2:13" x14ac:dyDescent="0.2">
      <c r="B21" s="74" t="s">
        <v>2480</v>
      </c>
      <c r="C21">
        <v>87</v>
      </c>
      <c r="E21" t="s">
        <v>2480</v>
      </c>
      <c r="F21">
        <v>87</v>
      </c>
      <c r="G21" t="s">
        <v>2545</v>
      </c>
      <c r="J21">
        <v>16</v>
      </c>
      <c r="K21">
        <f t="shared" ref="K21:K25" si="3">F13</f>
        <v>11</v>
      </c>
      <c r="L21">
        <f t="shared" si="0"/>
        <v>100</v>
      </c>
      <c r="M21">
        <f t="shared" si="1"/>
        <v>142</v>
      </c>
    </row>
    <row r="22" spans="2:13" x14ac:dyDescent="0.2">
      <c r="B22" s="74" t="s">
        <v>2481</v>
      </c>
      <c r="C22">
        <v>87</v>
      </c>
      <c r="E22" t="s">
        <v>2481</v>
      </c>
      <c r="F22">
        <v>87</v>
      </c>
      <c r="G22" t="s">
        <v>2546</v>
      </c>
      <c r="J22">
        <v>17</v>
      </c>
      <c r="K22">
        <f t="shared" si="3"/>
        <v>121</v>
      </c>
      <c r="L22">
        <f t="shared" si="0"/>
        <v>76</v>
      </c>
      <c r="M22">
        <f t="shared" si="1"/>
        <v>132</v>
      </c>
    </row>
    <row r="23" spans="2:13" x14ac:dyDescent="0.2">
      <c r="B23" s="74" t="s">
        <v>2482</v>
      </c>
      <c r="C23">
        <v>78</v>
      </c>
      <c r="E23" t="s">
        <v>2482</v>
      </c>
      <c r="F23">
        <v>78</v>
      </c>
      <c r="G23" t="s">
        <v>2547</v>
      </c>
      <c r="J23">
        <v>18</v>
      </c>
      <c r="K23">
        <f t="shared" si="3"/>
        <v>94</v>
      </c>
      <c r="L23">
        <f t="shared" si="0"/>
        <v>2</v>
      </c>
      <c r="M23">
        <f t="shared" si="1"/>
        <v>23</v>
      </c>
    </row>
    <row r="24" spans="2:13" x14ac:dyDescent="0.2">
      <c r="B24" s="74" t="s">
        <v>2483</v>
      </c>
      <c r="C24">
        <v>1</v>
      </c>
      <c r="E24" t="s">
        <v>2483</v>
      </c>
      <c r="F24">
        <v>1</v>
      </c>
      <c r="G24" t="s">
        <v>2548</v>
      </c>
      <c r="J24">
        <v>19</v>
      </c>
      <c r="K24">
        <f t="shared" si="3"/>
        <v>86</v>
      </c>
      <c r="L24">
        <f t="shared" si="0"/>
        <v>15</v>
      </c>
      <c r="M24">
        <f t="shared" si="1"/>
        <v>33</v>
      </c>
    </row>
    <row r="25" spans="2:13" x14ac:dyDescent="0.2">
      <c r="B25" s="74" t="s">
        <v>2484</v>
      </c>
      <c r="C25">
        <v>6</v>
      </c>
      <c r="E25" t="s">
        <v>2484</v>
      </c>
      <c r="F25">
        <v>6</v>
      </c>
      <c r="G25" t="s">
        <v>2549</v>
      </c>
      <c r="J25">
        <v>20</v>
      </c>
      <c r="K25">
        <f t="shared" si="3"/>
        <v>77</v>
      </c>
      <c r="L25">
        <f t="shared" si="0"/>
        <v>16</v>
      </c>
      <c r="M25">
        <f t="shared" si="1"/>
        <v>100</v>
      </c>
    </row>
    <row r="26" spans="2:13" x14ac:dyDescent="0.2">
      <c r="B26" s="74" t="s">
        <v>2485</v>
      </c>
      <c r="C26">
        <v>104</v>
      </c>
      <c r="E26" t="s">
        <v>2485</v>
      </c>
      <c r="F26">
        <v>104</v>
      </c>
      <c r="G26" t="s">
        <v>2543</v>
      </c>
      <c r="J26">
        <v>21</v>
      </c>
      <c r="K26" s="75"/>
      <c r="L26">
        <f t="shared" si="0"/>
        <v>130</v>
      </c>
      <c r="M26">
        <f t="shared" si="1"/>
        <v>72</v>
      </c>
    </row>
    <row r="27" spans="2:13" x14ac:dyDescent="0.2">
      <c r="B27" s="74" t="s">
        <v>2486</v>
      </c>
      <c r="C27">
        <v>92</v>
      </c>
      <c r="E27" t="s">
        <v>2486</v>
      </c>
      <c r="F27">
        <v>92</v>
      </c>
      <c r="G27" t="s">
        <v>2544</v>
      </c>
      <c r="J27">
        <v>22</v>
      </c>
      <c r="K27">
        <f>F18</f>
        <v>7</v>
      </c>
      <c r="L27">
        <f t="shared" si="0"/>
        <v>113</v>
      </c>
      <c r="M27">
        <f t="shared" si="1"/>
        <v>72</v>
      </c>
    </row>
    <row r="28" spans="2:13" x14ac:dyDescent="0.2">
      <c r="B28" s="6" t="s">
        <v>2487</v>
      </c>
      <c r="C28">
        <v>2110</v>
      </c>
      <c r="E28" t="s">
        <v>2487</v>
      </c>
      <c r="F28">
        <v>2110</v>
      </c>
      <c r="J28">
        <v>23</v>
      </c>
      <c r="K28">
        <f t="shared" ref="K28:K36" si="4">F19</f>
        <v>92</v>
      </c>
      <c r="L28">
        <f t="shared" si="0"/>
        <v>115</v>
      </c>
      <c r="M28">
        <f t="shared" si="1"/>
        <v>61</v>
      </c>
    </row>
    <row r="29" spans="2:13" x14ac:dyDescent="0.2">
      <c r="B29" s="74" t="s">
        <v>2488</v>
      </c>
      <c r="C29">
        <v>123</v>
      </c>
      <c r="E29" t="s">
        <v>2488</v>
      </c>
      <c r="F29">
        <v>123</v>
      </c>
      <c r="G29" t="s">
        <v>2545</v>
      </c>
      <c r="J29">
        <v>24</v>
      </c>
      <c r="K29">
        <f t="shared" si="4"/>
        <v>88</v>
      </c>
      <c r="L29">
        <f t="shared" si="0"/>
        <v>62</v>
      </c>
      <c r="M29">
        <f t="shared" si="1"/>
        <v>35</v>
      </c>
    </row>
    <row r="30" spans="2:13" x14ac:dyDescent="0.2">
      <c r="B30" s="74" t="s">
        <v>2489</v>
      </c>
      <c r="C30">
        <v>85</v>
      </c>
      <c r="E30" t="s">
        <v>2489</v>
      </c>
      <c r="F30">
        <v>85</v>
      </c>
      <c r="G30" t="s">
        <v>2546</v>
      </c>
      <c r="J30">
        <v>25</v>
      </c>
      <c r="K30">
        <f t="shared" si="4"/>
        <v>87</v>
      </c>
      <c r="L30">
        <f t="shared" si="0"/>
        <v>10</v>
      </c>
      <c r="M30" s="75"/>
    </row>
    <row r="31" spans="2:13" x14ac:dyDescent="0.2">
      <c r="B31" s="74" t="s">
        <v>2490</v>
      </c>
      <c r="C31">
        <v>83</v>
      </c>
      <c r="E31" t="s">
        <v>2490</v>
      </c>
      <c r="F31">
        <v>83</v>
      </c>
      <c r="G31" t="s">
        <v>2547</v>
      </c>
      <c r="J31">
        <v>26</v>
      </c>
      <c r="K31">
        <f t="shared" si="4"/>
        <v>87</v>
      </c>
      <c r="L31">
        <f t="shared" si="0"/>
        <v>10</v>
      </c>
      <c r="M31" s="75"/>
    </row>
    <row r="32" spans="2:13" x14ac:dyDescent="0.2">
      <c r="B32" s="74" t="s">
        <v>2491</v>
      </c>
      <c r="C32">
        <v>2</v>
      </c>
      <c r="E32" t="s">
        <v>2491</v>
      </c>
      <c r="F32">
        <v>2</v>
      </c>
      <c r="G32" t="s">
        <v>2548</v>
      </c>
      <c r="J32">
        <v>27</v>
      </c>
      <c r="K32">
        <f t="shared" si="4"/>
        <v>78</v>
      </c>
      <c r="L32">
        <f t="shared" si="0"/>
        <v>108</v>
      </c>
      <c r="M32" s="75"/>
    </row>
    <row r="33" spans="2:13" x14ac:dyDescent="0.2">
      <c r="B33" s="74" t="s">
        <v>2492</v>
      </c>
      <c r="C33">
        <v>5</v>
      </c>
      <c r="E33" t="s">
        <v>2492</v>
      </c>
      <c r="F33">
        <v>5</v>
      </c>
      <c r="G33" t="s">
        <v>2549</v>
      </c>
      <c r="J33">
        <v>28</v>
      </c>
      <c r="K33">
        <f t="shared" si="4"/>
        <v>1</v>
      </c>
      <c r="L33">
        <f>F56</f>
        <v>134</v>
      </c>
      <c r="M33" s="75"/>
    </row>
    <row r="34" spans="2:13" x14ac:dyDescent="0.2">
      <c r="B34" s="74" t="s">
        <v>2493</v>
      </c>
      <c r="C34">
        <v>114</v>
      </c>
      <c r="E34" t="s">
        <v>2493</v>
      </c>
      <c r="F34">
        <v>114</v>
      </c>
      <c r="G34" t="s">
        <v>2543</v>
      </c>
      <c r="J34">
        <v>29</v>
      </c>
      <c r="K34">
        <f t="shared" si="4"/>
        <v>6</v>
      </c>
      <c r="L34" s="75"/>
      <c r="M34" s="75"/>
    </row>
    <row r="35" spans="2:13" x14ac:dyDescent="0.2">
      <c r="B35" s="74" t="s">
        <v>2494</v>
      </c>
      <c r="C35">
        <v>118</v>
      </c>
      <c r="E35" t="s">
        <v>2494</v>
      </c>
      <c r="F35">
        <v>118</v>
      </c>
      <c r="G35" t="s">
        <v>2544</v>
      </c>
      <c r="J35">
        <v>30</v>
      </c>
      <c r="K35">
        <f t="shared" si="4"/>
        <v>104</v>
      </c>
      <c r="L35" s="75"/>
      <c r="M35" s="75"/>
    </row>
    <row r="36" spans="2:13" x14ac:dyDescent="0.2">
      <c r="B36" s="74" t="s">
        <v>2495</v>
      </c>
      <c r="C36">
        <v>111</v>
      </c>
      <c r="E36" t="s">
        <v>2495</v>
      </c>
      <c r="F36">
        <v>111</v>
      </c>
      <c r="G36" t="s">
        <v>2545</v>
      </c>
      <c r="J36">
        <v>31</v>
      </c>
      <c r="K36">
        <f t="shared" si="4"/>
        <v>92</v>
      </c>
      <c r="L36" s="75"/>
      <c r="M36" s="75"/>
    </row>
    <row r="37" spans="2:13" x14ac:dyDescent="0.2">
      <c r="B37" s="74" t="s">
        <v>2496</v>
      </c>
      <c r="C37">
        <v>120</v>
      </c>
      <c r="E37" t="s">
        <v>2496</v>
      </c>
      <c r="F37">
        <v>120</v>
      </c>
      <c r="G37" t="s">
        <v>2546</v>
      </c>
    </row>
    <row r="38" spans="2:13" x14ac:dyDescent="0.2">
      <c r="B38" s="74" t="s">
        <v>2497</v>
      </c>
      <c r="C38">
        <v>90</v>
      </c>
      <c r="E38" t="s">
        <v>2497</v>
      </c>
      <c r="F38">
        <v>90</v>
      </c>
      <c r="G38" t="s">
        <v>2547</v>
      </c>
    </row>
    <row r="39" spans="2:13" x14ac:dyDescent="0.2">
      <c r="B39" s="74" t="s">
        <v>2498</v>
      </c>
      <c r="C39">
        <v>12</v>
      </c>
      <c r="E39" t="s">
        <v>2498</v>
      </c>
      <c r="F39">
        <v>12</v>
      </c>
      <c r="G39" t="s">
        <v>2548</v>
      </c>
    </row>
    <row r="40" spans="2:13" x14ac:dyDescent="0.2">
      <c r="B40" s="74" t="s">
        <v>2499</v>
      </c>
      <c r="C40">
        <v>10</v>
      </c>
      <c r="E40" t="s">
        <v>2499</v>
      </c>
      <c r="F40">
        <v>10</v>
      </c>
      <c r="G40" t="s">
        <v>2549</v>
      </c>
    </row>
    <row r="41" spans="2:13" x14ac:dyDescent="0.2">
      <c r="B41" s="74" t="s">
        <v>2500</v>
      </c>
      <c r="C41">
        <v>123</v>
      </c>
      <c r="E41" t="s">
        <v>2500</v>
      </c>
      <c r="F41">
        <v>123</v>
      </c>
      <c r="G41" t="s">
        <v>2543</v>
      </c>
    </row>
    <row r="42" spans="2:13" x14ac:dyDescent="0.2">
      <c r="B42" s="74" t="s">
        <v>2501</v>
      </c>
      <c r="C42">
        <v>105</v>
      </c>
      <c r="E42" t="s">
        <v>2501</v>
      </c>
      <c r="F42">
        <v>105</v>
      </c>
      <c r="G42" t="s">
        <v>2544</v>
      </c>
    </row>
    <row r="43" spans="2:13" x14ac:dyDescent="0.2">
      <c r="B43" s="74" t="s">
        <v>2502</v>
      </c>
      <c r="C43">
        <v>118</v>
      </c>
      <c r="E43" t="s">
        <v>2502</v>
      </c>
      <c r="F43">
        <v>118</v>
      </c>
      <c r="G43" t="s">
        <v>2545</v>
      </c>
    </row>
    <row r="44" spans="2:13" x14ac:dyDescent="0.2">
      <c r="B44" s="74" t="s">
        <v>2503</v>
      </c>
      <c r="C44">
        <v>100</v>
      </c>
      <c r="E44" t="s">
        <v>2503</v>
      </c>
      <c r="F44">
        <v>100</v>
      </c>
      <c r="G44" t="s">
        <v>2546</v>
      </c>
    </row>
    <row r="45" spans="2:13" x14ac:dyDescent="0.2">
      <c r="B45" s="74" t="s">
        <v>2504</v>
      </c>
      <c r="C45">
        <v>76</v>
      </c>
      <c r="E45" t="s">
        <v>2504</v>
      </c>
      <c r="F45">
        <v>76</v>
      </c>
      <c r="G45" t="s">
        <v>2547</v>
      </c>
    </row>
    <row r="46" spans="2:13" x14ac:dyDescent="0.2">
      <c r="B46" s="74" t="s">
        <v>2505</v>
      </c>
      <c r="C46">
        <v>2</v>
      </c>
      <c r="E46" t="s">
        <v>2505</v>
      </c>
      <c r="F46">
        <v>2</v>
      </c>
      <c r="G46" t="s">
        <v>2548</v>
      </c>
    </row>
    <row r="47" spans="2:13" x14ac:dyDescent="0.2">
      <c r="B47" s="74" t="s">
        <v>2506</v>
      </c>
      <c r="C47">
        <v>15</v>
      </c>
      <c r="E47" t="s">
        <v>2506</v>
      </c>
      <c r="F47">
        <v>15</v>
      </c>
      <c r="G47" t="s">
        <v>2549</v>
      </c>
    </row>
    <row r="48" spans="2:13" x14ac:dyDescent="0.2">
      <c r="B48" s="74" t="s">
        <v>2507</v>
      </c>
      <c r="C48">
        <v>16</v>
      </c>
      <c r="E48" t="s">
        <v>2507</v>
      </c>
      <c r="F48">
        <v>16</v>
      </c>
      <c r="G48" t="s">
        <v>2543</v>
      </c>
    </row>
    <row r="49" spans="2:7" x14ac:dyDescent="0.2">
      <c r="B49" s="74" t="s">
        <v>2508</v>
      </c>
      <c r="C49">
        <v>130</v>
      </c>
      <c r="E49" t="s">
        <v>2508</v>
      </c>
      <c r="F49">
        <v>130</v>
      </c>
      <c r="G49" t="s">
        <v>2544</v>
      </c>
    </row>
    <row r="50" spans="2:7" x14ac:dyDescent="0.2">
      <c r="B50" s="74" t="s">
        <v>2509</v>
      </c>
      <c r="C50">
        <v>113</v>
      </c>
      <c r="E50" t="s">
        <v>2509</v>
      </c>
      <c r="F50">
        <v>113</v>
      </c>
      <c r="G50" t="s">
        <v>2545</v>
      </c>
    </row>
    <row r="51" spans="2:7" x14ac:dyDescent="0.2">
      <c r="B51" s="74" t="s">
        <v>2510</v>
      </c>
      <c r="C51">
        <v>115</v>
      </c>
      <c r="E51" t="s">
        <v>2510</v>
      </c>
      <c r="F51">
        <v>115</v>
      </c>
      <c r="G51" t="s">
        <v>2546</v>
      </c>
    </row>
    <row r="52" spans="2:7" x14ac:dyDescent="0.2">
      <c r="B52" s="74" t="s">
        <v>2511</v>
      </c>
      <c r="C52">
        <v>62</v>
      </c>
      <c r="E52" t="s">
        <v>2511</v>
      </c>
      <c r="F52">
        <v>62</v>
      </c>
      <c r="G52" t="s">
        <v>2547</v>
      </c>
    </row>
    <row r="53" spans="2:7" x14ac:dyDescent="0.2">
      <c r="B53" s="74" t="s">
        <v>2512</v>
      </c>
      <c r="C53">
        <v>10</v>
      </c>
      <c r="E53" t="s">
        <v>2512</v>
      </c>
      <c r="F53">
        <v>10</v>
      </c>
      <c r="G53" t="s">
        <v>2548</v>
      </c>
    </row>
    <row r="54" spans="2:7" x14ac:dyDescent="0.2">
      <c r="B54" s="74" t="s">
        <v>2513</v>
      </c>
      <c r="C54">
        <v>10</v>
      </c>
      <c r="E54" t="s">
        <v>2513</v>
      </c>
      <c r="F54">
        <v>10</v>
      </c>
      <c r="G54" t="s">
        <v>2549</v>
      </c>
    </row>
    <row r="55" spans="2:7" x14ac:dyDescent="0.2">
      <c r="B55" s="74" t="s">
        <v>2514</v>
      </c>
      <c r="C55">
        <v>108</v>
      </c>
      <c r="E55" t="s">
        <v>2514</v>
      </c>
      <c r="F55">
        <v>108</v>
      </c>
      <c r="G55" t="s">
        <v>2543</v>
      </c>
    </row>
    <row r="56" spans="2:7" x14ac:dyDescent="0.2">
      <c r="B56" s="74" t="s">
        <v>2515</v>
      </c>
      <c r="C56">
        <v>134</v>
      </c>
      <c r="E56" t="s">
        <v>2515</v>
      </c>
      <c r="F56">
        <v>134</v>
      </c>
      <c r="G56" t="s">
        <v>2544</v>
      </c>
    </row>
    <row r="57" spans="2:7" x14ac:dyDescent="0.2">
      <c r="B57" s="6" t="s">
        <v>2516</v>
      </c>
      <c r="C57">
        <v>1905</v>
      </c>
      <c r="E57" t="s">
        <v>2516</v>
      </c>
      <c r="F57">
        <v>1905</v>
      </c>
    </row>
    <row r="58" spans="2:7" x14ac:dyDescent="0.2">
      <c r="B58" s="74" t="s">
        <v>2517</v>
      </c>
      <c r="C58">
        <v>112</v>
      </c>
      <c r="E58" t="s">
        <v>2517</v>
      </c>
      <c r="F58">
        <v>112</v>
      </c>
      <c r="G58" t="s">
        <v>2545</v>
      </c>
    </row>
    <row r="59" spans="2:7" x14ac:dyDescent="0.2">
      <c r="B59" s="74" t="s">
        <v>2518</v>
      </c>
      <c r="C59">
        <v>98</v>
      </c>
      <c r="E59" t="s">
        <v>2518</v>
      </c>
      <c r="F59">
        <v>98</v>
      </c>
      <c r="G59" t="s">
        <v>2546</v>
      </c>
    </row>
    <row r="60" spans="2:7" x14ac:dyDescent="0.2">
      <c r="B60" s="74" t="s">
        <v>2519</v>
      </c>
      <c r="C60">
        <v>82</v>
      </c>
      <c r="E60" t="s">
        <v>2519</v>
      </c>
      <c r="F60">
        <v>82</v>
      </c>
      <c r="G60" t="s">
        <v>2547</v>
      </c>
    </row>
    <row r="61" spans="2:7" x14ac:dyDescent="0.2">
      <c r="B61" s="74" t="s">
        <v>2520</v>
      </c>
      <c r="C61">
        <v>14</v>
      </c>
      <c r="E61" t="s">
        <v>2520</v>
      </c>
      <c r="F61">
        <v>14</v>
      </c>
      <c r="G61" t="s">
        <v>2548</v>
      </c>
    </row>
    <row r="62" spans="2:7" x14ac:dyDescent="0.2">
      <c r="B62" s="74" t="s">
        <v>2521</v>
      </c>
      <c r="C62">
        <v>15</v>
      </c>
      <c r="E62" t="s">
        <v>2521</v>
      </c>
      <c r="F62">
        <v>15</v>
      </c>
      <c r="G62" t="s">
        <v>2549</v>
      </c>
    </row>
    <row r="63" spans="2:7" x14ac:dyDescent="0.2">
      <c r="B63" s="74" t="s">
        <v>2522</v>
      </c>
      <c r="C63">
        <v>117</v>
      </c>
      <c r="E63" t="s">
        <v>2522</v>
      </c>
      <c r="F63">
        <v>117</v>
      </c>
      <c r="G63" t="s">
        <v>2543</v>
      </c>
    </row>
    <row r="64" spans="2:7" x14ac:dyDescent="0.2">
      <c r="B64" s="74" t="s">
        <v>2523</v>
      </c>
      <c r="C64">
        <v>129</v>
      </c>
      <c r="E64" t="s">
        <v>2523</v>
      </c>
      <c r="F64">
        <v>129</v>
      </c>
      <c r="G64" t="s">
        <v>2544</v>
      </c>
    </row>
    <row r="65" spans="2:7" x14ac:dyDescent="0.2">
      <c r="B65" s="74" t="s">
        <v>2524</v>
      </c>
      <c r="C65">
        <v>117</v>
      </c>
      <c r="E65" t="s">
        <v>2524</v>
      </c>
      <c r="F65">
        <v>117</v>
      </c>
      <c r="G65" t="s">
        <v>2545</v>
      </c>
    </row>
    <row r="66" spans="2:7" x14ac:dyDescent="0.2">
      <c r="B66" s="74" t="s">
        <v>2525</v>
      </c>
      <c r="C66">
        <v>122</v>
      </c>
      <c r="E66" t="s">
        <v>2525</v>
      </c>
      <c r="F66">
        <v>122</v>
      </c>
      <c r="G66" t="s">
        <v>2546</v>
      </c>
    </row>
    <row r="67" spans="2:7" x14ac:dyDescent="0.2">
      <c r="B67" s="74" t="s">
        <v>2526</v>
      </c>
      <c r="C67">
        <v>58</v>
      </c>
      <c r="E67" t="s">
        <v>2526</v>
      </c>
      <c r="F67">
        <v>58</v>
      </c>
      <c r="G67" t="s">
        <v>2547</v>
      </c>
    </row>
    <row r="68" spans="2:7" x14ac:dyDescent="0.2">
      <c r="B68" s="74" t="s">
        <v>2527</v>
      </c>
      <c r="C68">
        <v>14</v>
      </c>
      <c r="E68" t="s">
        <v>2527</v>
      </c>
      <c r="F68">
        <v>14</v>
      </c>
      <c r="G68" t="s">
        <v>2548</v>
      </c>
    </row>
    <row r="69" spans="2:7" x14ac:dyDescent="0.2">
      <c r="B69" s="74" t="s">
        <v>2528</v>
      </c>
      <c r="C69">
        <v>26</v>
      </c>
      <c r="E69" t="s">
        <v>2528</v>
      </c>
      <c r="F69">
        <v>26</v>
      </c>
      <c r="G69" t="s">
        <v>2549</v>
      </c>
    </row>
    <row r="70" spans="2:7" x14ac:dyDescent="0.2">
      <c r="B70" s="74" t="s">
        <v>2529</v>
      </c>
      <c r="C70">
        <v>121</v>
      </c>
      <c r="E70" t="s">
        <v>2529</v>
      </c>
      <c r="F70">
        <v>121</v>
      </c>
      <c r="G70" t="s">
        <v>2543</v>
      </c>
    </row>
    <row r="71" spans="2:7" x14ac:dyDescent="0.2">
      <c r="B71" s="74" t="s">
        <v>2530</v>
      </c>
      <c r="C71">
        <v>106</v>
      </c>
      <c r="E71" t="s">
        <v>2530</v>
      </c>
      <c r="F71">
        <v>106</v>
      </c>
      <c r="G71" t="s">
        <v>2544</v>
      </c>
    </row>
    <row r="72" spans="2:7" x14ac:dyDescent="0.2">
      <c r="B72" s="74" t="s">
        <v>2531</v>
      </c>
      <c r="C72">
        <v>104</v>
      </c>
      <c r="E72" t="s">
        <v>2531</v>
      </c>
      <c r="F72">
        <v>104</v>
      </c>
      <c r="G72" t="s">
        <v>2545</v>
      </c>
    </row>
    <row r="73" spans="2:7" x14ac:dyDescent="0.2">
      <c r="B73" s="74" t="s">
        <v>2532</v>
      </c>
      <c r="C73">
        <v>142</v>
      </c>
      <c r="E73" t="s">
        <v>2532</v>
      </c>
      <c r="F73">
        <v>142</v>
      </c>
      <c r="G73" t="s">
        <v>2546</v>
      </c>
    </row>
    <row r="74" spans="2:7" x14ac:dyDescent="0.2">
      <c r="B74" s="74" t="s">
        <v>2533</v>
      </c>
      <c r="C74">
        <v>132</v>
      </c>
      <c r="E74" t="s">
        <v>2533</v>
      </c>
      <c r="F74">
        <v>132</v>
      </c>
      <c r="G74" t="s">
        <v>2547</v>
      </c>
    </row>
    <row r="75" spans="2:7" x14ac:dyDescent="0.2">
      <c r="B75" s="74" t="s">
        <v>2534</v>
      </c>
      <c r="C75">
        <v>23</v>
      </c>
      <c r="E75" t="s">
        <v>2534</v>
      </c>
      <c r="F75">
        <v>23</v>
      </c>
      <c r="G75" t="s">
        <v>2548</v>
      </c>
    </row>
    <row r="76" spans="2:7" x14ac:dyDescent="0.2">
      <c r="B76" s="74" t="s">
        <v>2535</v>
      </c>
      <c r="C76">
        <v>33</v>
      </c>
      <c r="E76" t="s">
        <v>2535</v>
      </c>
      <c r="F76">
        <v>33</v>
      </c>
      <c r="G76" t="s">
        <v>2549</v>
      </c>
    </row>
    <row r="77" spans="2:7" x14ac:dyDescent="0.2">
      <c r="B77" s="74" t="s">
        <v>2536</v>
      </c>
      <c r="C77">
        <v>100</v>
      </c>
      <c r="E77" t="s">
        <v>2536</v>
      </c>
      <c r="F77">
        <v>100</v>
      </c>
      <c r="G77" t="s">
        <v>2543</v>
      </c>
    </row>
    <row r="78" spans="2:7" x14ac:dyDescent="0.2">
      <c r="B78" s="74" t="s">
        <v>2537</v>
      </c>
      <c r="C78">
        <v>72</v>
      </c>
      <c r="E78" t="s">
        <v>2537</v>
      </c>
      <c r="F78">
        <v>72</v>
      </c>
      <c r="G78" t="s">
        <v>2544</v>
      </c>
    </row>
    <row r="79" spans="2:7" x14ac:dyDescent="0.2">
      <c r="B79" s="74" t="s">
        <v>2538</v>
      </c>
      <c r="C79">
        <v>72</v>
      </c>
      <c r="E79" t="s">
        <v>2538</v>
      </c>
      <c r="F79">
        <v>72</v>
      </c>
      <c r="G79" t="s">
        <v>2545</v>
      </c>
    </row>
    <row r="80" spans="2:7" x14ac:dyDescent="0.2">
      <c r="B80" s="74" t="s">
        <v>2539</v>
      </c>
      <c r="C80">
        <v>61</v>
      </c>
      <c r="E80" t="s">
        <v>2539</v>
      </c>
      <c r="F80">
        <v>61</v>
      </c>
      <c r="G80" t="s">
        <v>2546</v>
      </c>
    </row>
    <row r="81" spans="2:7" x14ac:dyDescent="0.2">
      <c r="B81" s="74" t="s">
        <v>2540</v>
      </c>
      <c r="C81">
        <v>35</v>
      </c>
      <c r="E81" t="s">
        <v>2540</v>
      </c>
      <c r="F81">
        <v>35</v>
      </c>
      <c r="G81" t="s">
        <v>2547</v>
      </c>
    </row>
    <row r="82" spans="2:7" x14ac:dyDescent="0.2">
      <c r="B82" s="6" t="s">
        <v>2257</v>
      </c>
      <c r="C82">
        <v>5614</v>
      </c>
      <c r="E82" t="s">
        <v>2257</v>
      </c>
      <c r="F82">
        <v>5614</v>
      </c>
    </row>
  </sheetData>
  <phoneticPr fontId="26" type="noConversion"/>
  <conditionalFormatting sqref="K14:K18 K20:K25 K27:K36 L6:L33 M6:M2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0" verticalDpi="0"/>
  <tableParts count="1">
    <tablePart r:id="rId2"/>
  </tableParts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4D7BB-545D-2347-8A7C-4E63CC87B5F8}">
  <dimension ref="A1:S5459"/>
  <sheetViews>
    <sheetView topLeftCell="F1" workbookViewId="0">
      <selection activeCell="N3" sqref="N3"/>
    </sheetView>
  </sheetViews>
  <sheetFormatPr baseColWidth="10" defaultRowHeight="16" x14ac:dyDescent="0.2"/>
  <cols>
    <col min="1" max="1" width="12" style="1" bestFit="1" customWidth="1"/>
    <col min="2" max="2" width="22" bestFit="1" customWidth="1"/>
    <col min="3" max="3" width="23" bestFit="1" customWidth="1"/>
    <col min="4" max="4" width="23" customWidth="1"/>
    <col min="5" max="5" width="11.5" style="1" bestFit="1" customWidth="1"/>
    <col min="6" max="6" width="15" bestFit="1" customWidth="1"/>
    <col min="7" max="7" width="16.83203125" bestFit="1" customWidth="1"/>
    <col min="8" max="9" width="16.83203125" customWidth="1"/>
    <col min="10" max="10" width="20.83203125" bestFit="1" customWidth="1"/>
    <col min="11" max="11" width="30.5" bestFit="1" customWidth="1"/>
    <col min="14" max="14" width="15" bestFit="1" customWidth="1"/>
    <col min="15" max="15" width="17.33203125" bestFit="1" customWidth="1"/>
    <col min="16" max="16" width="17.83203125" bestFit="1" customWidth="1"/>
    <col min="17" max="17" width="21.83203125" bestFit="1" customWidth="1"/>
    <col min="18" max="18" width="23" bestFit="1" customWidth="1"/>
    <col min="19" max="19" width="18.1640625" bestFit="1" customWidth="1"/>
    <col min="20" max="20" width="17.5" bestFit="1" customWidth="1"/>
    <col min="21" max="21" width="21.83203125" bestFit="1" customWidth="1"/>
  </cols>
  <sheetData>
    <row r="1" spans="1:19" ht="17" thickBot="1" x14ac:dyDescent="0.25">
      <c r="A1" s="1" t="s">
        <v>0</v>
      </c>
      <c r="B1" t="s">
        <v>1</v>
      </c>
      <c r="C1" t="s">
        <v>2</v>
      </c>
      <c r="D1" t="s">
        <v>2413</v>
      </c>
      <c r="E1" s="1" t="s">
        <v>3</v>
      </c>
      <c r="F1" t="s">
        <v>4</v>
      </c>
      <c r="G1" t="s">
        <v>2262</v>
      </c>
      <c r="H1" t="s">
        <v>2423</v>
      </c>
      <c r="I1" t="s">
        <v>2424</v>
      </c>
      <c r="J1" t="s">
        <v>5</v>
      </c>
      <c r="K1" t="s">
        <v>6</v>
      </c>
    </row>
    <row r="2" spans="1:19" x14ac:dyDescent="0.2">
      <c r="A2" s="1" t="d">
        <v>2023-01-09</v>
      </c>
      <c r="B2" s="45">
        <v>-1</v>
      </c>
      <c r="C2" t="s">
        <v>15</v>
      </c>
      <c r="D2" t="str">
        <f>_xlfn.XLOOKUP(Table29[[#This Row],[Patron Group]],$R$10:$R$24,$S$10:$S$24)</f>
        <v>Academic</v>
      </c>
      <c r="E2" s="1" t="d">
        <v>2023-01-09</v>
      </c>
      <c r="F2" t="s">
        <v>16</v>
      </c>
      <c r="G2" t="s">
        <v>2266</v>
      </c>
      <c r="H2" t="str">
        <f>_xlfn.XLOOKUP(Table29[[#This Row],[Unique BarCode]],$N$10:$N$37,$O$10:$O$37)</f>
        <v>Headphones</v>
      </c>
      <c r="I2" t="str">
        <f>_xlfn.XLOOKUP(Table29[[#This Row],[Unique BarCode]],$N$10:$N$37,$P$10:$P$37)</f>
        <v>Accessory</v>
      </c>
      <c r="J2" t="s">
        <v>13</v>
      </c>
      <c r="K2" t="s">
        <v>17</v>
      </c>
      <c r="N2" s="15" t="s">
        <v>2412</v>
      </c>
      <c r="O2" s="16" t="s">
        <v>2409</v>
      </c>
      <c r="P2" s="16" t="s">
        <v>2410</v>
      </c>
      <c r="Q2" s="17" t="s">
        <v>2411</v>
      </c>
    </row>
    <row r="3" spans="1:19" ht="17" thickBot="1" x14ac:dyDescent="0.25">
      <c r="A3" s="1" t="d">
        <v>2023-01-09</v>
      </c>
      <c r="B3" s="45">
        <v>-1</v>
      </c>
      <c r="C3" t="s">
        <v>15</v>
      </c>
      <c r="D3" t="str">
        <f>_xlfn.XLOOKUP(Table29[[#This Row],[Patron Group]],$R$10:$R$24,$S$10:$S$24)</f>
        <v>Academic</v>
      </c>
      <c r="E3" s="1" t="d">
        <v>2023-01-09</v>
      </c>
      <c r="F3" t="s">
        <v>18</v>
      </c>
      <c r="G3" t="s">
        <v>2266</v>
      </c>
      <c r="H3" t="str">
        <f>_xlfn.XLOOKUP(Table29[[#This Row],[Unique BarCode]],$N$10:$N$37,$O$10:$O$37)</f>
        <v>Headphones</v>
      </c>
      <c r="I3" t="str">
        <f>_xlfn.XLOOKUP(Table29[[#This Row],[Unique BarCode]],$N$10:$N$37,$P$10:$P$37)</f>
        <v>Accessory</v>
      </c>
      <c r="J3" t="s">
        <v>13</v>
      </c>
      <c r="K3" t="s">
        <v>19</v>
      </c>
      <c r="N3" s="9">
        <f>ROWS(Table1[Loan Date])</f>
        <v>6107</v>
      </c>
      <c r="O3" s="10">
        <f>ROWS(Table29[Loan Date])</f>
        <v>5458</v>
      </c>
      <c r="P3" s="10">
        <f>N3-O3</f>
        <v>649</v>
      </c>
      <c r="Q3" s="14">
        <f>O3/N3</f>
        <v>0.89372850826919925</v>
      </c>
    </row>
    <row r="4" spans="1:19" x14ac:dyDescent="0.2">
      <c r="A4" s="1" t="d">
        <v>2023-01-09</v>
      </c>
      <c r="B4" s="45">
        <v>-1</v>
      </c>
      <c r="C4" t="s">
        <v>20</v>
      </c>
      <c r="D4" t="str">
        <f>_xlfn.XLOOKUP(Table29[[#This Row],[Patron Group]],$R$10:$R$24,$S$10:$S$24)</f>
        <v>Graduate</v>
      </c>
      <c r="E4" s="1" t="d">
        <v>2023-01-09</v>
      </c>
      <c r="F4" t="s">
        <v>21</v>
      </c>
      <c r="G4" t="s">
        <v>2266</v>
      </c>
      <c r="H4" t="str">
        <f>_xlfn.XLOOKUP(Table29[[#This Row],[Unique BarCode]],$N$10:$N$37,$O$10:$O$37)</f>
        <v>Headphones</v>
      </c>
      <c r="I4" t="str">
        <f>_xlfn.XLOOKUP(Table29[[#This Row],[Unique BarCode]],$N$10:$N$37,$P$10:$P$37)</f>
        <v>Accessory</v>
      </c>
      <c r="J4" t="s">
        <v>8</v>
      </c>
      <c r="K4" t="s">
        <v>22</v>
      </c>
    </row>
    <row r="5" spans="1:19" x14ac:dyDescent="0.2">
      <c r="A5" s="1" t="d">
        <v>2023-01-09</v>
      </c>
      <c r="B5" s="45">
        <v>-1</v>
      </c>
      <c r="C5" t="s">
        <v>20</v>
      </c>
      <c r="D5" t="str">
        <f>_xlfn.XLOOKUP(Table29[[#This Row],[Patron Group]],$R$10:$R$24,$S$10:$S$24)</f>
        <v>Graduate</v>
      </c>
      <c r="E5" s="1" t="d">
        <v>2023-01-09</v>
      </c>
      <c r="F5" t="s">
        <v>23</v>
      </c>
      <c r="G5" t="s">
        <v>2266</v>
      </c>
      <c r="H5" t="str">
        <f>_xlfn.XLOOKUP(Table29[[#This Row],[Unique BarCode]],$N$10:$N$37,$O$10:$O$37)</f>
        <v>Headphones</v>
      </c>
      <c r="I5" t="str">
        <f>_xlfn.XLOOKUP(Table29[[#This Row],[Unique BarCode]],$N$10:$N$37,$P$10:$P$37)</f>
        <v>Accessory</v>
      </c>
      <c r="J5" t="s">
        <v>8</v>
      </c>
      <c r="K5" t="s">
        <v>24</v>
      </c>
      <c r="N5" s="30" t="s">
        <v>2439</v>
      </c>
    </row>
    <row r="6" spans="1:19" x14ac:dyDescent="0.2">
      <c r="A6" s="1" t="d">
        <v>2023-01-09</v>
      </c>
      <c r="B6" s="45">
        <v>-1</v>
      </c>
      <c r="C6" t="s">
        <v>20</v>
      </c>
      <c r="D6" t="str">
        <f>_xlfn.XLOOKUP(Table29[[#This Row],[Patron Group]],$R$10:$R$24,$S$10:$S$24)</f>
        <v>Graduate</v>
      </c>
      <c r="E6" s="1" t="d">
        <v>2023-01-09</v>
      </c>
      <c r="F6" t="s">
        <v>25</v>
      </c>
      <c r="G6" t="s">
        <v>2266</v>
      </c>
      <c r="H6" t="str">
        <f>_xlfn.XLOOKUP(Table29[[#This Row],[Unique BarCode]],$N$10:$N$37,$O$10:$O$37)</f>
        <v>Headphones</v>
      </c>
      <c r="I6" t="str">
        <f>_xlfn.XLOOKUP(Table29[[#This Row],[Unique BarCode]],$N$10:$N$37,$P$10:$P$37)</f>
        <v>Accessory</v>
      </c>
      <c r="J6" t="s">
        <v>13</v>
      </c>
      <c r="K6" t="s">
        <v>26</v>
      </c>
    </row>
    <row r="7" spans="1:19" ht="17" thickBot="1" x14ac:dyDescent="0.25">
      <c r="A7" s="1" t="d">
        <v>2023-01-09</v>
      </c>
      <c r="B7" s="45">
        <v>-1</v>
      </c>
      <c r="C7" t="s">
        <v>20</v>
      </c>
      <c r="D7" t="str">
        <f>_xlfn.XLOOKUP(Table29[[#This Row],[Patron Group]],$R$10:$R$24,$S$10:$S$24)</f>
        <v>Graduate</v>
      </c>
      <c r="E7" s="1" t="d">
        <v>2023-01-09</v>
      </c>
      <c r="F7" t="s">
        <v>27</v>
      </c>
      <c r="G7" t="s">
        <v>2265</v>
      </c>
      <c r="H7" t="str">
        <f>_xlfn.XLOOKUP(Table29[[#This Row],[Unique BarCode]],$N$10:$N$37,$O$10:$O$37)</f>
        <v>IPHONE</v>
      </c>
      <c r="I7" t="str">
        <f>_xlfn.XLOOKUP(Table29[[#This Row],[Unique BarCode]],$N$10:$N$37,$P$10:$P$37)</f>
        <v>Charger</v>
      </c>
      <c r="J7" t="s">
        <v>8</v>
      </c>
      <c r="K7" t="s">
        <v>28</v>
      </c>
    </row>
    <row r="8" spans="1:19" x14ac:dyDescent="0.2">
      <c r="A8" s="1" t="d">
        <v>2023-01-09</v>
      </c>
      <c r="B8" s="45">
        <v>-1</v>
      </c>
      <c r="C8" t="s">
        <v>20</v>
      </c>
      <c r="D8" t="str">
        <f>_xlfn.XLOOKUP(Table29[[#This Row],[Patron Group]],$R$10:$R$24,$S$10:$S$24)</f>
        <v>Graduate</v>
      </c>
      <c r="E8" s="1" t="d">
        <v>2023-01-09</v>
      </c>
      <c r="F8" t="s">
        <v>29</v>
      </c>
      <c r="G8" t="s">
        <v>2265</v>
      </c>
      <c r="H8" t="str">
        <f>_xlfn.XLOOKUP(Table29[[#This Row],[Unique BarCode]],$N$10:$N$37,$O$10:$O$37)</f>
        <v>IPHONE</v>
      </c>
      <c r="I8" t="str">
        <f>_xlfn.XLOOKUP(Table29[[#This Row],[Unique BarCode]],$N$10:$N$37,$P$10:$P$37)</f>
        <v>Charger</v>
      </c>
      <c r="J8" t="s">
        <v>8</v>
      </c>
      <c r="K8" t="s">
        <v>30</v>
      </c>
      <c r="N8" s="81" t="s">
        <v>2421</v>
      </c>
      <c r="O8" s="82"/>
      <c r="P8" s="83"/>
      <c r="R8" s="79" t="s">
        <v>2420</v>
      </c>
      <c r="S8" s="80"/>
    </row>
    <row r="9" spans="1:19" x14ac:dyDescent="0.2">
      <c r="A9" s="1" t="d">
        <v>2023-01-09</v>
      </c>
      <c r="B9" s="45">
        <v>-1</v>
      </c>
      <c r="C9" t="s">
        <v>20</v>
      </c>
      <c r="D9" t="str">
        <f>_xlfn.XLOOKUP(Table29[[#This Row],[Patron Group]],$R$10:$R$24,$S$10:$S$24)</f>
        <v>Graduate</v>
      </c>
      <c r="E9" s="1" t="d">
        <v>2023-01-09</v>
      </c>
      <c r="F9" t="s">
        <v>12</v>
      </c>
      <c r="G9" t="s">
        <v>2265</v>
      </c>
      <c r="H9" t="str">
        <f>_xlfn.XLOOKUP(Table29[[#This Row],[Unique BarCode]],$N$10:$N$37,$O$10:$O$37)</f>
        <v>IPHONE</v>
      </c>
      <c r="I9" t="str">
        <f>_xlfn.XLOOKUP(Table29[[#This Row],[Unique BarCode]],$N$10:$N$37,$P$10:$P$37)</f>
        <v>Charger</v>
      </c>
      <c r="J9" t="s">
        <v>13</v>
      </c>
      <c r="K9" t="s">
        <v>14</v>
      </c>
      <c r="N9" s="28" t="s">
        <v>2422</v>
      </c>
      <c r="O9" s="27" t="s">
        <v>2423</v>
      </c>
      <c r="P9" s="29" t="s">
        <v>2424</v>
      </c>
      <c r="R9" s="25" t="s">
        <v>2</v>
      </c>
      <c r="S9" s="26" t="s">
        <v>2413</v>
      </c>
    </row>
    <row r="10" spans="1:19" x14ac:dyDescent="0.2">
      <c r="A10" s="1" t="d">
        <v>2023-01-09</v>
      </c>
      <c r="B10" s="45">
        <v>-1</v>
      </c>
      <c r="C10" t="s">
        <v>20</v>
      </c>
      <c r="D10" t="str">
        <f>_xlfn.XLOOKUP(Table29[[#This Row],[Patron Group]],$R$10:$R$24,$S$10:$S$24)</f>
        <v>Graduate</v>
      </c>
      <c r="E10" s="1" t="d">
        <v>2023-01-09</v>
      </c>
      <c r="F10" t="s">
        <v>31</v>
      </c>
      <c r="G10" t="s">
        <v>2267</v>
      </c>
      <c r="H10" t="str">
        <f>_xlfn.XLOOKUP(Table29[[#This Row],[Unique BarCode]],$N$10:$N$37,$O$10:$O$37)</f>
        <v>Mouse</v>
      </c>
      <c r="I10" t="str">
        <f>_xlfn.XLOOKUP(Table29[[#This Row],[Unique BarCode]],$N$10:$N$37,$P$10:$P$37)</f>
        <v>Accessory</v>
      </c>
      <c r="J10" t="s">
        <v>8</v>
      </c>
      <c r="K10" t="s">
        <v>32</v>
      </c>
      <c r="N10" s="22" t="s">
        <v>2263</v>
      </c>
      <c r="O10" s="12" t="s">
        <v>2425</v>
      </c>
      <c r="P10" s="23" t="s">
        <v>2435</v>
      </c>
      <c r="R10" s="22" t="s">
        <v>15</v>
      </c>
      <c r="S10" s="23" t="s">
        <v>2414</v>
      </c>
    </row>
    <row r="11" spans="1:19" x14ac:dyDescent="0.2">
      <c r="A11" s="1" t="d">
        <v>2023-01-09</v>
      </c>
      <c r="B11" s="45">
        <v>-1</v>
      </c>
      <c r="C11" t="s">
        <v>20</v>
      </c>
      <c r="D11" t="str">
        <f>_xlfn.XLOOKUP(Table29[[#This Row],[Patron Group]],$R$10:$R$24,$S$10:$S$24)</f>
        <v>Graduate</v>
      </c>
      <c r="E11" s="1" t="d">
        <v>2023-01-09</v>
      </c>
      <c r="F11" t="s">
        <v>33</v>
      </c>
      <c r="G11" t="s">
        <v>2268</v>
      </c>
      <c r="H11" t="str">
        <f>_xlfn.XLOOKUP(Table29[[#This Row],[Unique BarCode]],$N$10:$N$37,$O$10:$O$37)</f>
        <v>MACCHRG</v>
      </c>
      <c r="I11" t="str">
        <f>_xlfn.XLOOKUP(Table29[[#This Row],[Unique BarCode]],$N$10:$N$37,$P$10:$P$37)</f>
        <v>Charger</v>
      </c>
      <c r="J11" t="s">
        <v>8</v>
      </c>
      <c r="K11" t="s">
        <v>34</v>
      </c>
      <c r="N11" s="22" t="s">
        <v>2264</v>
      </c>
      <c r="O11" s="12" t="s">
        <v>2426</v>
      </c>
      <c r="P11" s="23" t="s">
        <v>2435</v>
      </c>
      <c r="R11" s="22" t="s">
        <v>20</v>
      </c>
      <c r="S11" s="23" t="s">
        <v>2415</v>
      </c>
    </row>
    <row r="12" spans="1:19" x14ac:dyDescent="0.2">
      <c r="A12" s="1" t="d">
        <v>2023-01-09</v>
      </c>
      <c r="B12" s="45">
        <v>-1</v>
      </c>
      <c r="C12" t="s">
        <v>20</v>
      </c>
      <c r="D12" t="str">
        <f>_xlfn.XLOOKUP(Table29[[#This Row],[Patron Group]],$R$10:$R$24,$S$10:$S$24)</f>
        <v>Graduate</v>
      </c>
      <c r="E12" s="1" t="d">
        <v>2023-01-09</v>
      </c>
      <c r="F12" t="s">
        <v>35</v>
      </c>
      <c r="G12" t="s">
        <v>2268</v>
      </c>
      <c r="H12" t="str">
        <f>_xlfn.XLOOKUP(Table29[[#This Row],[Unique BarCode]],$N$10:$N$37,$O$10:$O$37)</f>
        <v>MACCHRG</v>
      </c>
      <c r="I12" t="str">
        <f>_xlfn.XLOOKUP(Table29[[#This Row],[Unique BarCode]],$N$10:$N$37,$P$10:$P$37)</f>
        <v>Charger</v>
      </c>
      <c r="J12" t="s">
        <v>13</v>
      </c>
      <c r="K12" t="s">
        <v>36</v>
      </c>
      <c r="N12" s="22" t="s">
        <v>2265</v>
      </c>
      <c r="O12" s="12" t="s">
        <v>2265</v>
      </c>
      <c r="P12" s="23" t="s">
        <v>2436</v>
      </c>
      <c r="R12" s="22" t="s">
        <v>66</v>
      </c>
      <c r="S12" s="23" t="s">
        <v>2415</v>
      </c>
    </row>
    <row r="13" spans="1:19" x14ac:dyDescent="0.2">
      <c r="A13" s="1" t="d">
        <v>2023-01-09</v>
      </c>
      <c r="B13" s="45">
        <v>-1</v>
      </c>
      <c r="C13" t="s">
        <v>20</v>
      </c>
      <c r="D13" t="str">
        <f>_xlfn.XLOOKUP(Table29[[#This Row],[Patron Group]],$R$10:$R$24,$S$10:$S$24)</f>
        <v>Graduate</v>
      </c>
      <c r="E13" s="1" t="d">
        <v>2023-01-09</v>
      </c>
      <c r="F13" t="s">
        <v>37</v>
      </c>
      <c r="G13" t="s">
        <v>2296</v>
      </c>
      <c r="H13" t="str">
        <f>_xlfn.XLOOKUP(Table29[[#This Row],[Unique BarCode]],$N$10:$N$37,$O$10:$O$37)</f>
        <v>MACUSBC</v>
      </c>
      <c r="I13" t="str">
        <f>_xlfn.XLOOKUP(Table29[[#This Row],[Unique BarCode]],$N$10:$N$37,$P$10:$P$37)</f>
        <v>Charger</v>
      </c>
      <c r="J13" t="s">
        <v>8</v>
      </c>
      <c r="K13" t="s">
        <v>38</v>
      </c>
      <c r="N13" s="22" t="s">
        <v>2266</v>
      </c>
      <c r="O13" s="12" t="s">
        <v>2427</v>
      </c>
      <c r="P13" s="23" t="s">
        <v>2437</v>
      </c>
      <c r="R13" s="22" t="s">
        <v>70</v>
      </c>
      <c r="S13" s="23" t="s">
        <v>2416</v>
      </c>
    </row>
    <row r="14" spans="1:19" x14ac:dyDescent="0.2">
      <c r="A14" s="1" t="d">
        <v>2023-01-09</v>
      </c>
      <c r="B14" s="45">
        <v>-1</v>
      </c>
      <c r="C14" t="s">
        <v>20</v>
      </c>
      <c r="D14" t="str">
        <f>_xlfn.XLOOKUP(Table29[[#This Row],[Patron Group]],$R$10:$R$24,$S$10:$S$24)</f>
        <v>Graduate</v>
      </c>
      <c r="E14" s="1" t="d">
        <v>2023-01-09</v>
      </c>
      <c r="F14" t="s">
        <v>39</v>
      </c>
      <c r="G14" t="s">
        <v>2296</v>
      </c>
      <c r="H14" t="str">
        <f>_xlfn.XLOOKUP(Table29[[#This Row],[Unique BarCode]],$N$10:$N$37,$O$10:$O$37)</f>
        <v>MACUSBC</v>
      </c>
      <c r="I14" t="str">
        <f>_xlfn.XLOOKUP(Table29[[#This Row],[Unique BarCode]],$N$10:$N$37,$P$10:$P$37)</f>
        <v>Charger</v>
      </c>
      <c r="J14" t="s">
        <v>8</v>
      </c>
      <c r="K14" t="s">
        <v>40</v>
      </c>
      <c r="N14" s="22" t="s">
        <v>2267</v>
      </c>
      <c r="O14" s="12" t="s">
        <v>2428</v>
      </c>
      <c r="P14" s="23" t="s">
        <v>2437</v>
      </c>
      <c r="R14" s="22" t="s">
        <v>74</v>
      </c>
      <c r="S14" s="23" t="s">
        <v>2417</v>
      </c>
    </row>
    <row r="15" spans="1:19" x14ac:dyDescent="0.2">
      <c r="A15" s="1" t="d">
        <v>2023-01-09</v>
      </c>
      <c r="B15" s="45">
        <v>-1</v>
      </c>
      <c r="C15" t="s">
        <v>20</v>
      </c>
      <c r="D15" t="str">
        <f>_xlfn.XLOOKUP(Table29[[#This Row],[Patron Group]],$R$10:$R$24,$S$10:$S$24)</f>
        <v>Graduate</v>
      </c>
      <c r="E15" s="1" t="d">
        <v>2023-01-09</v>
      </c>
      <c r="F15" t="s">
        <v>41</v>
      </c>
      <c r="G15" t="s">
        <v>2271</v>
      </c>
      <c r="H15" t="str">
        <f>_xlfn.XLOOKUP(Table29[[#This Row],[Unique BarCode]],$N$10:$N$37,$O$10:$O$37)</f>
        <v>OMNI</v>
      </c>
      <c r="I15" t="str">
        <f>_xlfn.XLOOKUP(Table29[[#This Row],[Unique BarCode]],$N$10:$N$37,$P$10:$P$37)</f>
        <v>Charger</v>
      </c>
      <c r="J15" t="s">
        <v>8</v>
      </c>
      <c r="K15" t="s">
        <v>42</v>
      </c>
      <c r="N15" s="22" t="s">
        <v>2268</v>
      </c>
      <c r="O15" s="12" t="s">
        <v>2268</v>
      </c>
      <c r="P15" s="23" t="s">
        <v>2436</v>
      </c>
      <c r="R15" s="22" t="s">
        <v>77</v>
      </c>
      <c r="S15" s="23" t="s">
        <v>2416</v>
      </c>
    </row>
    <row r="16" spans="1:19" x14ac:dyDescent="0.2">
      <c r="A16" s="1" t="d">
        <v>2023-01-09</v>
      </c>
      <c r="B16" s="45">
        <v>-1</v>
      </c>
      <c r="C16" t="s">
        <v>20</v>
      </c>
      <c r="D16" t="str">
        <f>_xlfn.XLOOKUP(Table29[[#This Row],[Patron Group]],$R$10:$R$24,$S$10:$S$24)</f>
        <v>Graduate</v>
      </c>
      <c r="E16" s="1" t="d">
        <v>2023-01-09</v>
      </c>
      <c r="F16" t="s">
        <v>43</v>
      </c>
      <c r="G16" t="s">
        <v>2272</v>
      </c>
      <c r="H16" t="str">
        <f>_xlfn.XLOOKUP(Table29[[#This Row],[Unique BarCode]],$N$10:$N$37,$O$10:$O$37)</f>
        <v>WALLADPT</v>
      </c>
      <c r="I16" t="str">
        <f>_xlfn.XLOOKUP(Table29[[#This Row],[Unique BarCode]],$N$10:$N$37,$P$10:$P$37)</f>
        <v>Charger</v>
      </c>
      <c r="J16" t="s">
        <v>8</v>
      </c>
      <c r="K16" t="s">
        <v>44</v>
      </c>
      <c r="N16" s="22" t="s">
        <v>2296</v>
      </c>
      <c r="O16" s="12" t="s">
        <v>2296</v>
      </c>
      <c r="P16" s="23" t="s">
        <v>2436</v>
      </c>
      <c r="R16" s="22" t="s">
        <v>452</v>
      </c>
      <c r="S16" s="23" t="s">
        <v>2415</v>
      </c>
    </row>
    <row r="17" spans="1:19" x14ac:dyDescent="0.2">
      <c r="A17" s="1" t="d">
        <v>2023-01-09</v>
      </c>
      <c r="B17" s="45">
        <v>-1</v>
      </c>
      <c r="C17" t="s">
        <v>20</v>
      </c>
      <c r="D17" t="str">
        <f>_xlfn.XLOOKUP(Table29[[#This Row],[Patron Group]],$R$10:$R$24,$S$10:$S$24)</f>
        <v>Graduate</v>
      </c>
      <c r="E17" s="1" t="d">
        <v>2023-01-09</v>
      </c>
      <c r="F17" t="s">
        <v>45</v>
      </c>
      <c r="G17" t="s">
        <v>2272</v>
      </c>
      <c r="H17" t="str">
        <f>_xlfn.XLOOKUP(Table29[[#This Row],[Unique BarCode]],$N$10:$N$37,$O$10:$O$37)</f>
        <v>WALLADPT</v>
      </c>
      <c r="I17" t="str">
        <f>_xlfn.XLOOKUP(Table29[[#This Row],[Unique BarCode]],$N$10:$N$37,$P$10:$P$37)</f>
        <v>Charger</v>
      </c>
      <c r="J17" t="s">
        <v>13</v>
      </c>
      <c r="K17" t="s">
        <v>46</v>
      </c>
      <c r="N17" s="22" t="s">
        <v>2271</v>
      </c>
      <c r="O17" s="12" t="s">
        <v>2271</v>
      </c>
      <c r="P17" s="23" t="s">
        <v>2436</v>
      </c>
      <c r="R17" s="22" t="s">
        <v>684</v>
      </c>
      <c r="S17" s="23" t="s">
        <v>2418</v>
      </c>
    </row>
    <row r="18" spans="1:19" x14ac:dyDescent="0.2">
      <c r="A18" s="1" t="d">
        <v>2023-01-09</v>
      </c>
      <c r="B18" s="45">
        <v>-1</v>
      </c>
      <c r="C18" t="s">
        <v>20</v>
      </c>
      <c r="D18" t="str">
        <f>_xlfn.XLOOKUP(Table29[[#This Row],[Patron Group]],$R$10:$R$24,$S$10:$S$24)</f>
        <v>Graduate</v>
      </c>
      <c r="E18" s="1" t="d">
        <v>2023-01-09</v>
      </c>
      <c r="F18" t="s">
        <v>47</v>
      </c>
      <c r="G18" t="s">
        <v>2272</v>
      </c>
      <c r="H18" t="str">
        <f>_xlfn.XLOOKUP(Table29[[#This Row],[Unique BarCode]],$N$10:$N$37,$O$10:$O$37)</f>
        <v>WALLADPT</v>
      </c>
      <c r="I18" t="str">
        <f>_xlfn.XLOOKUP(Table29[[#This Row],[Unique BarCode]],$N$10:$N$37,$P$10:$P$37)</f>
        <v>Charger</v>
      </c>
      <c r="J18" t="s">
        <v>8</v>
      </c>
      <c r="N18" s="22" t="s">
        <v>2272</v>
      </c>
      <c r="O18" s="12" t="s">
        <v>2272</v>
      </c>
      <c r="P18" s="23" t="s">
        <v>2436</v>
      </c>
      <c r="R18" s="22" t="s">
        <v>800</v>
      </c>
      <c r="S18" s="23" t="s">
        <v>2419</v>
      </c>
    </row>
    <row r="19" spans="1:19" x14ac:dyDescent="0.2">
      <c r="A19" s="1" t="d">
        <v>2023-01-09</v>
      </c>
      <c r="B19" s="45">
        <v>-1</v>
      </c>
      <c r="C19" t="s">
        <v>20</v>
      </c>
      <c r="D19" t="str">
        <f>_xlfn.XLOOKUP(Table29[[#This Row],[Patron Group]],$R$10:$R$24,$S$10:$S$24)</f>
        <v>Graduate</v>
      </c>
      <c r="E19" s="1" t="d">
        <v>2023-01-15</v>
      </c>
      <c r="F19" t="s">
        <v>48</v>
      </c>
      <c r="G19" t="s">
        <v>2273</v>
      </c>
      <c r="H19" t="str">
        <f>_xlfn.XLOOKUP(Table29[[#This Row],[Unique BarCode]],$N$10:$N$37,$O$10:$O$37)</f>
        <v>ChromeBook</v>
      </c>
      <c r="I19" t="str">
        <f>_xlfn.XLOOKUP(Table29[[#This Row],[Unique BarCode]],$N$10:$N$37,$P$10:$P$37)</f>
        <v>Device</v>
      </c>
      <c r="J19" t="s">
        <v>49</v>
      </c>
      <c r="K19" t="s">
        <v>50</v>
      </c>
      <c r="N19" s="22" t="s">
        <v>2273</v>
      </c>
      <c r="O19" s="12" t="s">
        <v>2429</v>
      </c>
      <c r="P19" s="23" t="s">
        <v>2435</v>
      </c>
      <c r="R19" s="22" t="s">
        <v>826</v>
      </c>
      <c r="S19" s="23" t="s">
        <v>2414</v>
      </c>
    </row>
    <row r="20" spans="1:19" x14ac:dyDescent="0.2">
      <c r="A20" s="1" t="d">
        <v>2023-01-09</v>
      </c>
      <c r="B20" s="45">
        <v>-1</v>
      </c>
      <c r="C20" t="s">
        <v>20</v>
      </c>
      <c r="D20" t="str">
        <f>_xlfn.XLOOKUP(Table29[[#This Row],[Patron Group]],$R$10:$R$24,$S$10:$S$24)</f>
        <v>Graduate</v>
      </c>
      <c r="E20" s="1" t="d">
        <v>2023-01-16</v>
      </c>
      <c r="F20" t="s">
        <v>51</v>
      </c>
      <c r="G20" t="s">
        <v>2273</v>
      </c>
      <c r="H20" t="str">
        <f>_xlfn.XLOOKUP(Table29[[#This Row],[Unique BarCode]],$N$10:$N$37,$O$10:$O$37)</f>
        <v>ChromeBook</v>
      </c>
      <c r="I20" t="str">
        <f>_xlfn.XLOOKUP(Table29[[#This Row],[Unique BarCode]],$N$10:$N$37,$P$10:$P$37)</f>
        <v>Device</v>
      </c>
      <c r="J20" t="s">
        <v>13</v>
      </c>
      <c r="K20" t="s">
        <v>52</v>
      </c>
      <c r="N20" s="22" t="s">
        <v>2274</v>
      </c>
      <c r="O20" s="12" t="s">
        <v>2430</v>
      </c>
      <c r="P20" s="23" t="s">
        <v>2435</v>
      </c>
      <c r="R20" s="22" t="s">
        <v>1113</v>
      </c>
      <c r="S20" s="23" t="s">
        <v>2415</v>
      </c>
    </row>
    <row r="21" spans="1:19" x14ac:dyDescent="0.2">
      <c r="A21" s="1" t="d">
        <v>2023-01-09</v>
      </c>
      <c r="B21" s="45">
        <v>-1</v>
      </c>
      <c r="C21" t="s">
        <v>20</v>
      </c>
      <c r="D21" t="str">
        <f>_xlfn.XLOOKUP(Table29[[#This Row],[Patron Group]],$R$10:$R$24,$S$10:$S$24)</f>
        <v>Graduate</v>
      </c>
      <c r="E21" s="1" t="d">
        <v>2023-01-16</v>
      </c>
      <c r="F21" t="s">
        <v>53</v>
      </c>
      <c r="G21" t="s">
        <v>2273</v>
      </c>
      <c r="H21" t="str">
        <f>_xlfn.XLOOKUP(Table29[[#This Row],[Unique BarCode]],$N$10:$N$37,$O$10:$O$37)</f>
        <v>ChromeBook</v>
      </c>
      <c r="I21" t="str">
        <f>_xlfn.XLOOKUP(Table29[[#This Row],[Unique BarCode]],$N$10:$N$37,$P$10:$P$37)</f>
        <v>Device</v>
      </c>
      <c r="J21" t="s">
        <v>13</v>
      </c>
      <c r="K21" t="s">
        <v>54</v>
      </c>
      <c r="N21" s="22" t="s">
        <v>2275</v>
      </c>
      <c r="O21" s="12" t="s">
        <v>2426</v>
      </c>
      <c r="P21" s="23" t="s">
        <v>2435</v>
      </c>
      <c r="R21" s="22" t="s">
        <v>1353</v>
      </c>
      <c r="S21" s="23" t="s">
        <v>2416</v>
      </c>
    </row>
    <row r="22" spans="1:19" x14ac:dyDescent="0.2">
      <c r="A22" s="1" t="d">
        <v>2023-01-09</v>
      </c>
      <c r="B22" s="45">
        <v>-1</v>
      </c>
      <c r="C22" t="s">
        <v>20</v>
      </c>
      <c r="D22" t="str">
        <f>_xlfn.XLOOKUP(Table29[[#This Row],[Patron Group]],$R$10:$R$24,$S$10:$S$24)</f>
        <v>Graduate</v>
      </c>
      <c r="E22" s="1" t="d">
        <v>2023-01-16</v>
      </c>
      <c r="F22" t="s">
        <v>55</v>
      </c>
      <c r="G22" t="s">
        <v>2274</v>
      </c>
      <c r="H22" t="str">
        <f>_xlfn.XLOOKUP(Table29[[#This Row],[Unique BarCode]],$N$10:$N$37,$O$10:$O$37)</f>
        <v>MacBook</v>
      </c>
      <c r="I22" t="str">
        <f>_xlfn.XLOOKUP(Table29[[#This Row],[Unique BarCode]],$N$10:$N$37,$P$10:$P$37)</f>
        <v>Device</v>
      </c>
      <c r="J22" t="s">
        <v>8</v>
      </c>
      <c r="K22" t="s">
        <v>55</v>
      </c>
      <c r="N22" s="22" t="s">
        <v>2276</v>
      </c>
      <c r="O22" s="12" t="s">
        <v>2276</v>
      </c>
      <c r="P22" s="23" t="s">
        <v>2437</v>
      </c>
      <c r="R22" s="22" t="s">
        <v>1682</v>
      </c>
      <c r="S22" s="23" t="s">
        <v>2415</v>
      </c>
    </row>
    <row r="23" spans="1:19" x14ac:dyDescent="0.2">
      <c r="A23" s="1" t="d">
        <v>2023-01-09</v>
      </c>
      <c r="B23" s="45">
        <v>-1</v>
      </c>
      <c r="C23" t="s">
        <v>20</v>
      </c>
      <c r="D23" t="str">
        <f>_xlfn.XLOOKUP(Table29[[#This Row],[Patron Group]],$R$10:$R$24,$S$10:$S$24)</f>
        <v>Graduate</v>
      </c>
      <c r="E23" s="1" t="d">
        <v>2023-01-16</v>
      </c>
      <c r="F23" t="s">
        <v>56</v>
      </c>
      <c r="G23" t="s">
        <v>2275</v>
      </c>
      <c r="H23" t="str">
        <f>_xlfn.XLOOKUP(Table29[[#This Row],[Unique BarCode]],$N$10:$N$37,$O$10:$O$37)</f>
        <v>iPad</v>
      </c>
      <c r="I23" t="str">
        <f>_xlfn.XLOOKUP(Table29[[#This Row],[Unique BarCode]],$N$10:$N$37,$P$10:$P$37)</f>
        <v>Device</v>
      </c>
      <c r="J23" t="s">
        <v>8</v>
      </c>
      <c r="N23" s="22" t="s">
        <v>2279</v>
      </c>
      <c r="O23" s="12" t="s">
        <v>2431</v>
      </c>
      <c r="P23" s="23" t="s">
        <v>2431</v>
      </c>
      <c r="R23" s="22" t="s">
        <v>1823</v>
      </c>
      <c r="S23" s="23" t="s">
        <v>2419</v>
      </c>
    </row>
    <row r="24" spans="1:19" ht="17" thickBot="1" x14ac:dyDescent="0.25">
      <c r="A24" s="1" t="d">
        <v>2023-01-09</v>
      </c>
      <c r="B24" s="45">
        <v>-1</v>
      </c>
      <c r="C24" t="s">
        <v>20</v>
      </c>
      <c r="D24" t="str">
        <f>_xlfn.XLOOKUP(Table29[[#This Row],[Patron Group]],$R$10:$R$24,$S$10:$S$24)</f>
        <v>Graduate</v>
      </c>
      <c r="E24" s="1" t="d">
        <v>2023-01-16</v>
      </c>
      <c r="F24" t="s">
        <v>57</v>
      </c>
      <c r="G24" t="s">
        <v>2275</v>
      </c>
      <c r="H24" t="str">
        <f>_xlfn.XLOOKUP(Table29[[#This Row],[Unique BarCode]],$N$10:$N$37,$O$10:$O$37)</f>
        <v>iPad</v>
      </c>
      <c r="I24" t="str">
        <f>_xlfn.XLOOKUP(Table29[[#This Row],[Unique BarCode]],$N$10:$N$37,$P$10:$P$37)</f>
        <v>Device</v>
      </c>
      <c r="J24" t="s">
        <v>8</v>
      </c>
      <c r="N24" s="22" t="s">
        <v>2281</v>
      </c>
      <c r="O24" s="12" t="s">
        <v>2281</v>
      </c>
      <c r="P24" s="23" t="s">
        <v>2438</v>
      </c>
      <c r="R24" s="9" t="s">
        <v>1872</v>
      </c>
      <c r="S24" s="24" t="s">
        <v>2419</v>
      </c>
    </row>
    <row r="25" spans="1:19" x14ac:dyDescent="0.2">
      <c r="A25" s="1" t="d">
        <v>2023-01-09</v>
      </c>
      <c r="B25" s="45">
        <v>-1</v>
      </c>
      <c r="C25" t="s">
        <v>20</v>
      </c>
      <c r="D25" t="str">
        <f>_xlfn.XLOOKUP(Table29[[#This Row],[Patron Group]],$R$10:$R$24,$S$10:$S$24)</f>
        <v>Graduate</v>
      </c>
      <c r="E25" s="1" t="d">
        <v>2023-01-16</v>
      </c>
      <c r="F25" t="s">
        <v>58</v>
      </c>
      <c r="G25" t="s">
        <v>2263</v>
      </c>
      <c r="H25" t="str">
        <f>_xlfn.XLOOKUP(Table29[[#This Row],[Unique BarCode]],$N$10:$N$37,$O$10:$O$37)</f>
        <v>HP Laptop</v>
      </c>
      <c r="I25" t="str">
        <f>_xlfn.XLOOKUP(Table29[[#This Row],[Unique BarCode]],$N$10:$N$37,$P$10:$P$37)</f>
        <v>Device</v>
      </c>
      <c r="J25" t="s">
        <v>8</v>
      </c>
      <c r="K25" t="s">
        <v>59</v>
      </c>
      <c r="N25" s="22" t="s">
        <v>2282</v>
      </c>
      <c r="O25" s="12" t="s">
        <v>2282</v>
      </c>
      <c r="P25" s="23" t="s">
        <v>2436</v>
      </c>
    </row>
    <row r="26" spans="1:19" x14ac:dyDescent="0.2">
      <c r="A26" s="1" t="d">
        <v>2023-01-09</v>
      </c>
      <c r="B26" s="45">
        <v>-1</v>
      </c>
      <c r="C26" t="s">
        <v>20</v>
      </c>
      <c r="D26" t="str">
        <f>_xlfn.XLOOKUP(Table29[[#This Row],[Patron Group]],$R$10:$R$24,$S$10:$S$24)</f>
        <v>Graduate</v>
      </c>
      <c r="E26" s="1" t="d">
        <v>2023-01-16</v>
      </c>
      <c r="F26" t="s">
        <v>60</v>
      </c>
      <c r="G26" t="s">
        <v>2263</v>
      </c>
      <c r="H26" t="str">
        <f>_xlfn.XLOOKUP(Table29[[#This Row],[Unique BarCode]],$N$10:$N$37,$O$10:$O$37)</f>
        <v>HP Laptop</v>
      </c>
      <c r="I26" t="str">
        <f>_xlfn.XLOOKUP(Table29[[#This Row],[Unique BarCode]],$N$10:$N$37,$P$10:$P$37)</f>
        <v>Device</v>
      </c>
      <c r="J26" t="s">
        <v>8</v>
      </c>
      <c r="K26" t="s">
        <v>61</v>
      </c>
      <c r="N26" s="22" t="s">
        <v>2285</v>
      </c>
      <c r="O26" s="12" t="s">
        <v>2285</v>
      </c>
      <c r="P26" s="23" t="s">
        <v>2438</v>
      </c>
    </row>
    <row r="27" spans="1:19" x14ac:dyDescent="0.2">
      <c r="A27" s="1" t="d">
        <v>2023-01-09</v>
      </c>
      <c r="B27" s="45">
        <v>-1</v>
      </c>
      <c r="C27" t="s">
        <v>20</v>
      </c>
      <c r="D27" t="str">
        <f>_xlfn.XLOOKUP(Table29[[#This Row],[Patron Group]],$R$10:$R$24,$S$10:$S$24)</f>
        <v>Graduate</v>
      </c>
      <c r="E27" s="1" t="d">
        <v>2023-01-23</v>
      </c>
      <c r="F27" t="s">
        <v>62</v>
      </c>
      <c r="G27" t="s">
        <v>2273</v>
      </c>
      <c r="H27" t="str">
        <f>_xlfn.XLOOKUP(Table29[[#This Row],[Unique BarCode]],$N$10:$N$37,$O$10:$O$37)</f>
        <v>ChromeBook</v>
      </c>
      <c r="I27" t="str">
        <f>_xlfn.XLOOKUP(Table29[[#This Row],[Unique BarCode]],$N$10:$N$37,$P$10:$P$37)</f>
        <v>Device</v>
      </c>
      <c r="J27" t="s">
        <v>8</v>
      </c>
      <c r="K27" t="s">
        <v>63</v>
      </c>
      <c r="N27" s="22" t="s">
        <v>2288</v>
      </c>
      <c r="O27" s="12" t="s">
        <v>2432</v>
      </c>
      <c r="P27" s="23" t="s">
        <v>2436</v>
      </c>
    </row>
    <row r="28" spans="1:19" x14ac:dyDescent="0.2">
      <c r="A28" s="1" t="d">
        <v>2023-01-09</v>
      </c>
      <c r="B28" s="45">
        <v>-1</v>
      </c>
      <c r="C28" t="s">
        <v>20</v>
      </c>
      <c r="D28" t="str">
        <f>_xlfn.XLOOKUP(Table29[[#This Row],[Patron Group]],$R$10:$R$24,$S$10:$S$24)</f>
        <v>Graduate</v>
      </c>
      <c r="E28" s="1" t="d">
        <v>2023-01-23</v>
      </c>
      <c r="F28" t="s">
        <v>64</v>
      </c>
      <c r="G28" t="s">
        <v>2275</v>
      </c>
      <c r="H28" t="str">
        <f>_xlfn.XLOOKUP(Table29[[#This Row],[Unique BarCode]],$N$10:$N$37,$O$10:$O$37)</f>
        <v>iPad</v>
      </c>
      <c r="I28" t="str">
        <f>_xlfn.XLOOKUP(Table29[[#This Row],[Unique BarCode]],$N$10:$N$37,$P$10:$P$37)</f>
        <v>Device</v>
      </c>
      <c r="J28" t="s">
        <v>8</v>
      </c>
      <c r="N28" s="22" t="s">
        <v>2293</v>
      </c>
      <c r="O28" s="12" t="s">
        <v>2293</v>
      </c>
      <c r="P28" s="23" t="s">
        <v>2436</v>
      </c>
    </row>
    <row r="29" spans="1:19" x14ac:dyDescent="0.2">
      <c r="A29" s="1" t="d">
        <v>2023-01-09</v>
      </c>
      <c r="B29" s="45">
        <v>-1</v>
      </c>
      <c r="C29" t="s">
        <v>20</v>
      </c>
      <c r="D29" t="str">
        <f>_xlfn.XLOOKUP(Table29[[#This Row],[Patron Group]],$R$10:$R$24,$S$10:$S$24)</f>
        <v>Graduate</v>
      </c>
      <c r="E29" s="1" t="d">
        <v>2023-01-23</v>
      </c>
      <c r="F29" t="s">
        <v>65</v>
      </c>
      <c r="G29" t="s">
        <v>2275</v>
      </c>
      <c r="H29" t="str">
        <f>_xlfn.XLOOKUP(Table29[[#This Row],[Unique BarCode]],$N$10:$N$37,$O$10:$O$37)</f>
        <v>iPad</v>
      </c>
      <c r="I29" t="str">
        <f>_xlfn.XLOOKUP(Table29[[#This Row],[Unique BarCode]],$N$10:$N$37,$P$10:$P$37)</f>
        <v>Device</v>
      </c>
      <c r="J29" t="s">
        <v>8</v>
      </c>
      <c r="N29" s="22" t="s">
        <v>2294</v>
      </c>
      <c r="O29" s="12" t="s">
        <v>2294</v>
      </c>
      <c r="P29" s="23" t="s">
        <v>2438</v>
      </c>
    </row>
    <row r="30" spans="1:19" x14ac:dyDescent="0.2">
      <c r="A30" s="1" t="d">
        <v>2023-01-09</v>
      </c>
      <c r="B30" s="45">
        <v>-1</v>
      </c>
      <c r="C30" t="s">
        <v>66</v>
      </c>
      <c r="D30" t="str">
        <f>_xlfn.XLOOKUP(Table29[[#This Row],[Patron Group]],$R$10:$R$24,$S$10:$S$24)</f>
        <v>Graduate</v>
      </c>
      <c r="E30" s="1" t="d">
        <v>2023-01-15</v>
      </c>
      <c r="F30" t="s">
        <v>67</v>
      </c>
      <c r="G30" t="s">
        <v>2273</v>
      </c>
      <c r="H30" t="str">
        <f>_xlfn.XLOOKUP(Table29[[#This Row],[Unique BarCode]],$N$10:$N$37,$O$10:$O$37)</f>
        <v>ChromeBook</v>
      </c>
      <c r="I30" t="str">
        <f>_xlfn.XLOOKUP(Table29[[#This Row],[Unique BarCode]],$N$10:$N$37,$P$10:$P$37)</f>
        <v>Device</v>
      </c>
      <c r="J30" t="s">
        <v>68</v>
      </c>
      <c r="K30" t="s">
        <v>69</v>
      </c>
      <c r="N30" s="22" t="s">
        <v>2297</v>
      </c>
      <c r="O30" s="12" t="s">
        <v>2426</v>
      </c>
      <c r="P30" s="23" t="s">
        <v>2435</v>
      </c>
    </row>
    <row r="31" spans="1:19" x14ac:dyDescent="0.2">
      <c r="A31" s="1" t="d">
        <v>2023-01-09</v>
      </c>
      <c r="B31" s="45">
        <v>-1</v>
      </c>
      <c r="C31" t="s">
        <v>70</v>
      </c>
      <c r="D31" t="str">
        <f>_xlfn.XLOOKUP(Table29[[#This Row],[Patron Group]],$R$10:$R$24,$S$10:$S$24)</f>
        <v>Undergraduate</v>
      </c>
      <c r="E31" s="1" t="d">
        <v>2023-01-09</v>
      </c>
      <c r="F31" t="s">
        <v>71</v>
      </c>
      <c r="G31" t="s">
        <v>2265</v>
      </c>
      <c r="H31" t="str">
        <f>_xlfn.XLOOKUP(Table29[[#This Row],[Unique BarCode]],$N$10:$N$37,$O$10:$O$37)</f>
        <v>IPHONE</v>
      </c>
      <c r="I31" t="str">
        <f>_xlfn.XLOOKUP(Table29[[#This Row],[Unique BarCode]],$N$10:$N$37,$P$10:$P$37)</f>
        <v>Charger</v>
      </c>
      <c r="J31" t="s">
        <v>8</v>
      </c>
      <c r="K31" t="s">
        <v>72</v>
      </c>
      <c r="N31" s="22" t="s">
        <v>2298</v>
      </c>
      <c r="O31" s="12" t="s">
        <v>2298</v>
      </c>
      <c r="P31" s="23" t="s">
        <v>2436</v>
      </c>
    </row>
    <row r="32" spans="1:19" x14ac:dyDescent="0.2">
      <c r="A32" s="1" t="d">
        <v>2023-01-09</v>
      </c>
      <c r="B32" s="45">
        <v>-1</v>
      </c>
      <c r="C32" t="s">
        <v>70</v>
      </c>
      <c r="D32" t="str">
        <f>_xlfn.XLOOKUP(Table29[[#This Row],[Patron Group]],$R$10:$R$24,$S$10:$S$24)</f>
        <v>Undergraduate</v>
      </c>
      <c r="E32" s="1" t="d">
        <v>2023-01-09</v>
      </c>
      <c r="F32" t="s">
        <v>73</v>
      </c>
      <c r="G32" t="s">
        <v>2272</v>
      </c>
      <c r="H32" t="str">
        <f>_xlfn.XLOOKUP(Table29[[#This Row],[Unique BarCode]],$N$10:$N$37,$O$10:$O$37)</f>
        <v>WALLADPT</v>
      </c>
      <c r="I32" t="str">
        <f>_xlfn.XLOOKUP(Table29[[#This Row],[Unique BarCode]],$N$10:$N$37,$P$10:$P$37)</f>
        <v>Charger</v>
      </c>
      <c r="J32" t="s">
        <v>8</v>
      </c>
      <c r="N32" s="22" t="s">
        <v>2300</v>
      </c>
      <c r="O32" s="12" t="s">
        <v>2433</v>
      </c>
      <c r="P32" s="23" t="s">
        <v>2437</v>
      </c>
    </row>
    <row r="33" spans="1:16" x14ac:dyDescent="0.2">
      <c r="A33" s="1" t="d">
        <v>2023-01-09</v>
      </c>
      <c r="B33" s="45">
        <v>-1</v>
      </c>
      <c r="C33" t="s">
        <v>74</v>
      </c>
      <c r="D33" t="str">
        <f>_xlfn.XLOOKUP(Table29[[#This Row],[Patron Group]],$R$10:$R$24,$S$10:$S$24)</f>
        <v>Staff</v>
      </c>
      <c r="E33" s="1" t="d">
        <v>2023-01-16</v>
      </c>
      <c r="F33" t="s">
        <v>75</v>
      </c>
      <c r="G33" t="s">
        <v>2273</v>
      </c>
      <c r="H33" t="str">
        <f>_xlfn.XLOOKUP(Table29[[#This Row],[Unique BarCode]],$N$10:$N$37,$O$10:$O$37)</f>
        <v>ChromeBook</v>
      </c>
      <c r="I33" t="str">
        <f>_xlfn.XLOOKUP(Table29[[#This Row],[Unique BarCode]],$N$10:$N$37,$P$10:$P$37)</f>
        <v>Device</v>
      </c>
      <c r="J33" t="s">
        <v>13</v>
      </c>
      <c r="K33" t="s">
        <v>76</v>
      </c>
      <c r="N33" s="22" t="s">
        <v>2301</v>
      </c>
      <c r="O33" s="12" t="s">
        <v>2434</v>
      </c>
      <c r="P33" s="23" t="s">
        <v>2438</v>
      </c>
    </row>
    <row r="34" spans="1:16" x14ac:dyDescent="0.2">
      <c r="A34" s="1" t="d">
        <v>2023-01-09</v>
      </c>
      <c r="B34" s="45">
        <v>-1</v>
      </c>
      <c r="C34" t="s">
        <v>77</v>
      </c>
      <c r="D34" t="str">
        <f>_xlfn.XLOOKUP(Table29[[#This Row],[Patron Group]],$R$10:$R$24,$S$10:$S$24)</f>
        <v>Undergraduate</v>
      </c>
      <c r="E34" s="1" t="d">
        <v>2023-01-09</v>
      </c>
      <c r="F34" t="s">
        <v>78</v>
      </c>
      <c r="G34" t="s">
        <v>2276</v>
      </c>
      <c r="H34" t="str">
        <f>_xlfn.XLOOKUP(Table29[[#This Row],[Unique BarCode]],$N$10:$N$37,$O$10:$O$37)</f>
        <v>CALC</v>
      </c>
      <c r="I34" t="str">
        <f>_xlfn.XLOOKUP(Table29[[#This Row],[Unique BarCode]],$N$10:$N$37,$P$10:$P$37)</f>
        <v>Accessory</v>
      </c>
      <c r="J34" t="s">
        <v>8</v>
      </c>
      <c r="K34" t="s">
        <v>79</v>
      </c>
      <c r="N34" s="22" t="s">
        <v>2302</v>
      </c>
      <c r="O34" s="12" t="s">
        <v>2265</v>
      </c>
      <c r="P34" s="23" t="s">
        <v>2436</v>
      </c>
    </row>
    <row r="35" spans="1:16" x14ac:dyDescent="0.2">
      <c r="A35" s="1" t="d">
        <v>2023-01-09</v>
      </c>
      <c r="B35" s="45">
        <v>-1</v>
      </c>
      <c r="C35" t="s">
        <v>77</v>
      </c>
      <c r="D35" t="str">
        <f>_xlfn.XLOOKUP(Table29[[#This Row],[Patron Group]],$R$10:$R$24,$S$10:$S$24)</f>
        <v>Undergraduate</v>
      </c>
      <c r="E35" s="1" t="d">
        <v>2023-01-09</v>
      </c>
      <c r="F35" t="s">
        <v>80</v>
      </c>
      <c r="G35" t="s">
        <v>2275</v>
      </c>
      <c r="H35" t="str">
        <f>_xlfn.XLOOKUP(Table29[[#This Row],[Unique BarCode]],$N$10:$N$37,$O$10:$O$37)</f>
        <v>iPad</v>
      </c>
      <c r="I35" t="str">
        <f>_xlfn.XLOOKUP(Table29[[#This Row],[Unique BarCode]],$N$10:$N$37,$P$10:$P$37)</f>
        <v>Device</v>
      </c>
      <c r="J35" t="s">
        <v>8</v>
      </c>
      <c r="K35" t="s">
        <v>81</v>
      </c>
      <c r="N35" s="22" t="s">
        <v>2303</v>
      </c>
      <c r="O35" s="12" t="s">
        <v>2434</v>
      </c>
      <c r="P35" s="23" t="s">
        <v>2438</v>
      </c>
    </row>
    <row r="36" spans="1:16" x14ac:dyDescent="0.2">
      <c r="A36" s="1" t="d">
        <v>2023-01-09</v>
      </c>
      <c r="B36" s="45">
        <v>-1</v>
      </c>
      <c r="C36" t="s">
        <v>77</v>
      </c>
      <c r="D36" t="str">
        <f>_xlfn.XLOOKUP(Table29[[#This Row],[Patron Group]],$R$10:$R$24,$S$10:$S$24)</f>
        <v>Undergraduate</v>
      </c>
      <c r="E36" s="1" t="d">
        <v>2023-01-09</v>
      </c>
      <c r="F36" t="s">
        <v>82</v>
      </c>
      <c r="G36" t="s">
        <v>2275</v>
      </c>
      <c r="H36" t="str">
        <f>_xlfn.XLOOKUP(Table29[[#This Row],[Unique BarCode]],$N$10:$N$37,$O$10:$O$37)</f>
        <v>iPad</v>
      </c>
      <c r="I36" t="str">
        <f>_xlfn.XLOOKUP(Table29[[#This Row],[Unique BarCode]],$N$10:$N$37,$P$10:$P$37)</f>
        <v>Device</v>
      </c>
      <c r="J36" t="s">
        <v>8</v>
      </c>
      <c r="K36" t="s">
        <v>83</v>
      </c>
      <c r="N36" s="22" t="s">
        <v>2304</v>
      </c>
      <c r="O36" s="12" t="s">
        <v>2428</v>
      </c>
      <c r="P36" s="23" t="s">
        <v>2437</v>
      </c>
    </row>
    <row r="37" spans="1:16" ht="17" thickBot="1" x14ac:dyDescent="0.25">
      <c r="A37" s="1" t="d">
        <v>2023-01-09</v>
      </c>
      <c r="B37" s="45">
        <v>-1</v>
      </c>
      <c r="C37" t="s">
        <v>77</v>
      </c>
      <c r="D37" t="str">
        <f>_xlfn.XLOOKUP(Table29[[#This Row],[Patron Group]],$R$10:$R$24,$S$10:$S$24)</f>
        <v>Undergraduate</v>
      </c>
      <c r="E37" s="1" t="d">
        <v>2023-01-09</v>
      </c>
      <c r="F37" t="s">
        <v>84</v>
      </c>
      <c r="G37" t="s">
        <v>2265</v>
      </c>
      <c r="H37" t="str">
        <f>_xlfn.XLOOKUP(Table29[[#This Row],[Unique BarCode]],$N$10:$N$37,$O$10:$O$37)</f>
        <v>IPHONE</v>
      </c>
      <c r="I37" t="str">
        <f>_xlfn.XLOOKUP(Table29[[#This Row],[Unique BarCode]],$N$10:$N$37,$P$10:$P$37)</f>
        <v>Charger</v>
      </c>
      <c r="J37" t="s">
        <v>8</v>
      </c>
      <c r="K37" t="s">
        <v>85</v>
      </c>
      <c r="N37" s="9" t="s">
        <v>2306</v>
      </c>
      <c r="O37" s="10" t="s">
        <v>2306</v>
      </c>
      <c r="P37" s="24" t="s">
        <v>2438</v>
      </c>
    </row>
    <row r="38" spans="1:16" x14ac:dyDescent="0.2">
      <c r="A38" s="1" t="d">
        <v>2023-01-09</v>
      </c>
      <c r="B38" s="45">
        <v>-1</v>
      </c>
      <c r="C38" t="s">
        <v>77</v>
      </c>
      <c r="D38" t="str">
        <f>_xlfn.XLOOKUP(Table29[[#This Row],[Patron Group]],$R$10:$R$24,$S$10:$S$24)</f>
        <v>Undergraduate</v>
      </c>
      <c r="E38" s="1" t="d">
        <v>2023-01-09</v>
      </c>
      <c r="F38" t="s">
        <v>71</v>
      </c>
      <c r="G38" t="s">
        <v>2265</v>
      </c>
      <c r="H38" t="str">
        <f>_xlfn.XLOOKUP(Table29[[#This Row],[Unique BarCode]],$N$10:$N$37,$O$10:$O$37)</f>
        <v>IPHONE</v>
      </c>
      <c r="I38" t="str">
        <f>_xlfn.XLOOKUP(Table29[[#This Row],[Unique BarCode]],$N$10:$N$37,$P$10:$P$37)</f>
        <v>Charger</v>
      </c>
      <c r="J38" t="s">
        <v>8</v>
      </c>
      <c r="K38" t="s">
        <v>72</v>
      </c>
    </row>
    <row r="39" spans="1:16" x14ac:dyDescent="0.2">
      <c r="A39" s="1" t="d">
        <v>2023-01-09</v>
      </c>
      <c r="B39" s="45">
        <v>-1</v>
      </c>
      <c r="C39" t="s">
        <v>77</v>
      </c>
      <c r="D39" t="str">
        <f>_xlfn.XLOOKUP(Table29[[#This Row],[Patron Group]],$R$10:$R$24,$S$10:$S$24)</f>
        <v>Undergraduate</v>
      </c>
      <c r="E39" s="1" t="d">
        <v>2023-01-09</v>
      </c>
      <c r="F39" t="s">
        <v>86</v>
      </c>
      <c r="G39" t="s">
        <v>2265</v>
      </c>
      <c r="H39" t="str">
        <f>_xlfn.XLOOKUP(Table29[[#This Row],[Unique BarCode]],$N$10:$N$37,$O$10:$O$37)</f>
        <v>IPHONE</v>
      </c>
      <c r="I39" t="str">
        <f>_xlfn.XLOOKUP(Table29[[#This Row],[Unique BarCode]],$N$10:$N$37,$P$10:$P$37)</f>
        <v>Charger</v>
      </c>
      <c r="J39" t="s">
        <v>8</v>
      </c>
      <c r="K39" t="s">
        <v>87</v>
      </c>
    </row>
    <row r="40" spans="1:16" x14ac:dyDescent="0.2">
      <c r="A40" s="1" t="d">
        <v>2023-01-09</v>
      </c>
      <c r="B40" s="45">
        <v>-1</v>
      </c>
      <c r="C40" t="s">
        <v>77</v>
      </c>
      <c r="D40" t="str">
        <f>_xlfn.XLOOKUP(Table29[[#This Row],[Patron Group]],$R$10:$R$24,$S$10:$S$24)</f>
        <v>Undergraduate</v>
      </c>
      <c r="E40" s="1" t="d">
        <v>2023-01-09</v>
      </c>
      <c r="F40" t="s">
        <v>88</v>
      </c>
      <c r="G40" t="s">
        <v>2265</v>
      </c>
      <c r="H40" t="str">
        <f>_xlfn.XLOOKUP(Table29[[#This Row],[Unique BarCode]],$N$10:$N$37,$O$10:$O$37)</f>
        <v>IPHONE</v>
      </c>
      <c r="I40" t="str">
        <f>_xlfn.XLOOKUP(Table29[[#This Row],[Unique BarCode]],$N$10:$N$37,$P$10:$P$37)</f>
        <v>Charger</v>
      </c>
      <c r="J40" t="s">
        <v>8</v>
      </c>
    </row>
    <row r="41" spans="1:16" x14ac:dyDescent="0.2">
      <c r="A41" s="1" t="d">
        <v>2023-01-09</v>
      </c>
      <c r="B41" s="45">
        <v>-1</v>
      </c>
      <c r="C41" t="s">
        <v>77</v>
      </c>
      <c r="D41" t="str">
        <f>_xlfn.XLOOKUP(Table29[[#This Row],[Patron Group]],$R$10:$R$24,$S$10:$S$24)</f>
        <v>Undergraduate</v>
      </c>
      <c r="E41" s="1" t="d">
        <v>2023-01-09</v>
      </c>
      <c r="F41" t="s">
        <v>89</v>
      </c>
      <c r="G41" t="s">
        <v>2268</v>
      </c>
      <c r="H41" t="str">
        <f>_xlfn.XLOOKUP(Table29[[#This Row],[Unique BarCode]],$N$10:$N$37,$O$10:$O$37)</f>
        <v>MACCHRG</v>
      </c>
      <c r="I41" t="str">
        <f>_xlfn.XLOOKUP(Table29[[#This Row],[Unique BarCode]],$N$10:$N$37,$P$10:$P$37)</f>
        <v>Charger</v>
      </c>
      <c r="J41" t="s">
        <v>8</v>
      </c>
      <c r="K41" t="s">
        <v>90</v>
      </c>
    </row>
    <row r="42" spans="1:16" x14ac:dyDescent="0.2">
      <c r="A42" s="1" t="d">
        <v>2023-01-09</v>
      </c>
      <c r="B42" s="45">
        <v>-1</v>
      </c>
      <c r="C42" t="s">
        <v>77</v>
      </c>
      <c r="D42" t="str">
        <f>_xlfn.XLOOKUP(Table29[[#This Row],[Patron Group]],$R$10:$R$24,$S$10:$S$24)</f>
        <v>Undergraduate</v>
      </c>
      <c r="E42" s="1" t="d">
        <v>2023-01-09</v>
      </c>
      <c r="F42" t="s">
        <v>91</v>
      </c>
      <c r="G42" t="s">
        <v>2296</v>
      </c>
      <c r="H42" t="str">
        <f>_xlfn.XLOOKUP(Table29[[#This Row],[Unique BarCode]],$N$10:$N$37,$O$10:$O$37)</f>
        <v>MACUSBC</v>
      </c>
      <c r="I42" t="str">
        <f>_xlfn.XLOOKUP(Table29[[#This Row],[Unique BarCode]],$N$10:$N$37,$P$10:$P$37)</f>
        <v>Charger</v>
      </c>
      <c r="J42" t="s">
        <v>8</v>
      </c>
      <c r="K42" t="s">
        <v>92</v>
      </c>
    </row>
    <row r="43" spans="1:16" x14ac:dyDescent="0.2">
      <c r="A43" s="1" t="d">
        <v>2023-01-09</v>
      </c>
      <c r="B43" s="45">
        <v>-1</v>
      </c>
      <c r="C43" t="s">
        <v>77</v>
      </c>
      <c r="D43" t="str">
        <f>_xlfn.XLOOKUP(Table29[[#This Row],[Patron Group]],$R$10:$R$24,$S$10:$S$24)</f>
        <v>Undergraduate</v>
      </c>
      <c r="E43" s="1" t="d">
        <v>2023-01-09</v>
      </c>
      <c r="F43" t="s">
        <v>39</v>
      </c>
      <c r="G43" t="s">
        <v>2296</v>
      </c>
      <c r="H43" t="str">
        <f>_xlfn.XLOOKUP(Table29[[#This Row],[Unique BarCode]],$N$10:$N$37,$O$10:$O$37)</f>
        <v>MACUSBC</v>
      </c>
      <c r="I43" t="str">
        <f>_xlfn.XLOOKUP(Table29[[#This Row],[Unique BarCode]],$N$10:$N$37,$P$10:$P$37)</f>
        <v>Charger</v>
      </c>
      <c r="J43" t="s">
        <v>8</v>
      </c>
      <c r="K43" t="s">
        <v>40</v>
      </c>
    </row>
    <row r="44" spans="1:16" x14ac:dyDescent="0.2">
      <c r="A44" s="1" t="d">
        <v>2023-01-09</v>
      </c>
      <c r="B44" s="45">
        <v>-1</v>
      </c>
      <c r="C44" t="s">
        <v>77</v>
      </c>
      <c r="D44" t="str">
        <f>_xlfn.XLOOKUP(Table29[[#This Row],[Patron Group]],$R$10:$R$24,$S$10:$S$24)</f>
        <v>Undergraduate</v>
      </c>
      <c r="E44" s="1" t="d">
        <v>2023-01-09</v>
      </c>
      <c r="F44" t="s">
        <v>93</v>
      </c>
      <c r="G44" t="s">
        <v>2296</v>
      </c>
      <c r="H44" t="str">
        <f>_xlfn.XLOOKUP(Table29[[#This Row],[Unique BarCode]],$N$10:$N$37,$O$10:$O$37)</f>
        <v>MACUSBC</v>
      </c>
      <c r="I44" t="str">
        <f>_xlfn.XLOOKUP(Table29[[#This Row],[Unique BarCode]],$N$10:$N$37,$P$10:$P$37)</f>
        <v>Charger</v>
      </c>
      <c r="J44" t="s">
        <v>8</v>
      </c>
      <c r="K44" t="s">
        <v>94</v>
      </c>
    </row>
    <row r="45" spans="1:16" x14ac:dyDescent="0.2">
      <c r="A45" s="1" t="d">
        <v>2023-01-09</v>
      </c>
      <c r="B45" s="45">
        <v>-1</v>
      </c>
      <c r="C45" t="s">
        <v>77</v>
      </c>
      <c r="D45" t="str">
        <f>_xlfn.XLOOKUP(Table29[[#This Row],[Patron Group]],$R$10:$R$24,$S$10:$S$24)</f>
        <v>Undergraduate</v>
      </c>
      <c r="E45" s="1" t="d">
        <v>2023-01-09</v>
      </c>
      <c r="F45" t="s">
        <v>95</v>
      </c>
      <c r="G45" t="s">
        <v>2272</v>
      </c>
      <c r="H45" t="str">
        <f>_xlfn.XLOOKUP(Table29[[#This Row],[Unique BarCode]],$N$10:$N$37,$O$10:$O$37)</f>
        <v>WALLADPT</v>
      </c>
      <c r="I45" t="str">
        <f>_xlfn.XLOOKUP(Table29[[#This Row],[Unique BarCode]],$N$10:$N$37,$P$10:$P$37)</f>
        <v>Charger</v>
      </c>
      <c r="J45" t="s">
        <v>8</v>
      </c>
    </row>
    <row r="46" spans="1:16" x14ac:dyDescent="0.2">
      <c r="A46" s="1" t="d">
        <v>2023-01-09</v>
      </c>
      <c r="B46" s="45">
        <v>-1</v>
      </c>
      <c r="C46" t="s">
        <v>77</v>
      </c>
      <c r="D46" t="str">
        <f>_xlfn.XLOOKUP(Table29[[#This Row],[Patron Group]],$R$10:$R$24,$S$10:$S$24)</f>
        <v>Undergraduate</v>
      </c>
      <c r="E46" s="1" t="d">
        <v>2023-01-09</v>
      </c>
      <c r="F46" t="s">
        <v>73</v>
      </c>
      <c r="G46" t="s">
        <v>2272</v>
      </c>
      <c r="H46" t="str">
        <f>_xlfn.XLOOKUP(Table29[[#This Row],[Unique BarCode]],$N$10:$N$37,$O$10:$O$37)</f>
        <v>WALLADPT</v>
      </c>
      <c r="I46" t="str">
        <f>_xlfn.XLOOKUP(Table29[[#This Row],[Unique BarCode]],$N$10:$N$37,$P$10:$P$37)</f>
        <v>Charger</v>
      </c>
      <c r="J46" t="s">
        <v>8</v>
      </c>
    </row>
    <row r="47" spans="1:16" x14ac:dyDescent="0.2">
      <c r="A47" s="1" t="d">
        <v>2023-01-09</v>
      </c>
      <c r="B47" s="45">
        <v>-1</v>
      </c>
      <c r="C47" t="s">
        <v>77</v>
      </c>
      <c r="D47" t="str">
        <f>_xlfn.XLOOKUP(Table29[[#This Row],[Patron Group]],$R$10:$R$24,$S$10:$S$24)</f>
        <v>Undergraduate</v>
      </c>
      <c r="E47" s="1" t="d">
        <v>2023-01-09</v>
      </c>
      <c r="F47" t="s">
        <v>96</v>
      </c>
      <c r="G47" t="s">
        <v>2272</v>
      </c>
      <c r="H47" t="str">
        <f>_xlfn.XLOOKUP(Table29[[#This Row],[Unique BarCode]],$N$10:$N$37,$O$10:$O$37)</f>
        <v>WALLADPT</v>
      </c>
      <c r="I47" t="str">
        <f>_xlfn.XLOOKUP(Table29[[#This Row],[Unique BarCode]],$N$10:$N$37,$P$10:$P$37)</f>
        <v>Charger</v>
      </c>
      <c r="J47" t="s">
        <v>8</v>
      </c>
    </row>
    <row r="48" spans="1:16" x14ac:dyDescent="0.2">
      <c r="A48" s="1" t="d">
        <v>2023-01-09</v>
      </c>
      <c r="B48" s="45">
        <v>-1</v>
      </c>
      <c r="C48" t="s">
        <v>77</v>
      </c>
      <c r="D48" t="str">
        <f>_xlfn.XLOOKUP(Table29[[#This Row],[Patron Group]],$R$10:$R$24,$S$10:$S$24)</f>
        <v>Undergraduate</v>
      </c>
      <c r="E48" s="1" t="d">
        <v>2023-01-09</v>
      </c>
      <c r="F48" t="s">
        <v>97</v>
      </c>
      <c r="G48" t="s">
        <v>2272</v>
      </c>
      <c r="H48" t="str">
        <f>_xlfn.XLOOKUP(Table29[[#This Row],[Unique BarCode]],$N$10:$N$37,$O$10:$O$37)</f>
        <v>WALLADPT</v>
      </c>
      <c r="I48" t="str">
        <f>_xlfn.XLOOKUP(Table29[[#This Row],[Unique BarCode]],$N$10:$N$37,$P$10:$P$37)</f>
        <v>Charger</v>
      </c>
      <c r="J48" t="s">
        <v>8</v>
      </c>
    </row>
    <row r="49" spans="1:11" x14ac:dyDescent="0.2">
      <c r="A49" s="1" t="d">
        <v>2023-01-09</v>
      </c>
      <c r="B49" s="45">
        <v>-1</v>
      </c>
      <c r="C49" t="s">
        <v>77</v>
      </c>
      <c r="D49" t="str">
        <f>_xlfn.XLOOKUP(Table29[[#This Row],[Patron Group]],$R$10:$R$24,$S$10:$S$24)</f>
        <v>Undergraduate</v>
      </c>
      <c r="E49" s="1" t="d">
        <v>2023-01-16</v>
      </c>
      <c r="F49" t="s">
        <v>75</v>
      </c>
      <c r="G49" t="s">
        <v>2273</v>
      </c>
      <c r="H49" t="str">
        <f>_xlfn.XLOOKUP(Table29[[#This Row],[Unique BarCode]],$N$10:$N$37,$O$10:$O$37)</f>
        <v>ChromeBook</v>
      </c>
      <c r="I49" t="str">
        <f>_xlfn.XLOOKUP(Table29[[#This Row],[Unique BarCode]],$N$10:$N$37,$P$10:$P$37)</f>
        <v>Device</v>
      </c>
      <c r="J49" t="s">
        <v>13</v>
      </c>
      <c r="K49" t="s">
        <v>76</v>
      </c>
    </row>
    <row r="50" spans="1:11" x14ac:dyDescent="0.2">
      <c r="A50" s="1" t="d">
        <v>2023-01-09</v>
      </c>
      <c r="B50" s="45">
        <v>-1</v>
      </c>
      <c r="C50" t="s">
        <v>77</v>
      </c>
      <c r="D50" t="str">
        <f>_xlfn.XLOOKUP(Table29[[#This Row],[Patron Group]],$R$10:$R$24,$S$10:$S$24)</f>
        <v>Undergraduate</v>
      </c>
      <c r="E50" s="1" t="d">
        <v>2023-01-16</v>
      </c>
      <c r="F50" t="s">
        <v>98</v>
      </c>
      <c r="G50" t="s">
        <v>2273</v>
      </c>
      <c r="H50" t="str">
        <f>_xlfn.XLOOKUP(Table29[[#This Row],[Unique BarCode]],$N$10:$N$37,$O$10:$O$37)</f>
        <v>ChromeBook</v>
      </c>
      <c r="I50" t="str">
        <f>_xlfn.XLOOKUP(Table29[[#This Row],[Unique BarCode]],$N$10:$N$37,$P$10:$P$37)</f>
        <v>Device</v>
      </c>
      <c r="J50" t="s">
        <v>8</v>
      </c>
      <c r="K50" t="s">
        <v>99</v>
      </c>
    </row>
    <row r="51" spans="1:11" x14ac:dyDescent="0.2">
      <c r="A51" s="1" t="d">
        <v>2023-01-09</v>
      </c>
      <c r="B51" s="45">
        <v>-1</v>
      </c>
      <c r="C51" t="s">
        <v>77</v>
      </c>
      <c r="D51" t="str">
        <f>_xlfn.XLOOKUP(Table29[[#This Row],[Patron Group]],$R$10:$R$24,$S$10:$S$24)</f>
        <v>Undergraduate</v>
      </c>
      <c r="E51" s="1" t="d">
        <v>2023-01-16</v>
      </c>
      <c r="F51" t="s">
        <v>100</v>
      </c>
      <c r="G51" t="s">
        <v>2273</v>
      </c>
      <c r="H51" t="str">
        <f>_xlfn.XLOOKUP(Table29[[#This Row],[Unique BarCode]],$N$10:$N$37,$O$10:$O$37)</f>
        <v>ChromeBook</v>
      </c>
      <c r="I51" t="str">
        <f>_xlfn.XLOOKUP(Table29[[#This Row],[Unique BarCode]],$N$10:$N$37,$P$10:$P$37)</f>
        <v>Device</v>
      </c>
      <c r="J51" t="s">
        <v>8</v>
      </c>
      <c r="K51" t="s">
        <v>101</v>
      </c>
    </row>
    <row r="52" spans="1:11" x14ac:dyDescent="0.2">
      <c r="A52" s="1" t="d">
        <v>2023-01-09</v>
      </c>
      <c r="B52" s="45">
        <v>-1</v>
      </c>
      <c r="C52" t="s">
        <v>77</v>
      </c>
      <c r="D52" t="str">
        <f>_xlfn.XLOOKUP(Table29[[#This Row],[Patron Group]],$R$10:$R$24,$S$10:$S$24)</f>
        <v>Undergraduate</v>
      </c>
      <c r="E52" s="1" t="d">
        <v>2023-01-16</v>
      </c>
      <c r="F52" t="s">
        <v>102</v>
      </c>
      <c r="G52" t="s">
        <v>2274</v>
      </c>
      <c r="H52" t="str">
        <f>_xlfn.XLOOKUP(Table29[[#This Row],[Unique BarCode]],$N$10:$N$37,$O$10:$O$37)</f>
        <v>MacBook</v>
      </c>
      <c r="I52" t="str">
        <f>_xlfn.XLOOKUP(Table29[[#This Row],[Unique BarCode]],$N$10:$N$37,$P$10:$P$37)</f>
        <v>Device</v>
      </c>
      <c r="J52" t="s">
        <v>8</v>
      </c>
      <c r="K52" t="s">
        <v>103</v>
      </c>
    </row>
    <row r="53" spans="1:11" x14ac:dyDescent="0.2">
      <c r="A53" s="1" t="d">
        <v>2023-01-09</v>
      </c>
      <c r="B53" s="45">
        <v>-1</v>
      </c>
      <c r="C53" t="s">
        <v>77</v>
      </c>
      <c r="D53" t="str">
        <f>_xlfn.XLOOKUP(Table29[[#This Row],[Patron Group]],$R$10:$R$24,$S$10:$S$24)</f>
        <v>Undergraduate</v>
      </c>
      <c r="E53" s="1" t="d">
        <v>2023-01-16</v>
      </c>
      <c r="F53" t="s">
        <v>104</v>
      </c>
      <c r="G53" t="s">
        <v>2274</v>
      </c>
      <c r="H53" t="str">
        <f>_xlfn.XLOOKUP(Table29[[#This Row],[Unique BarCode]],$N$10:$N$37,$O$10:$O$37)</f>
        <v>MacBook</v>
      </c>
      <c r="I53" t="str">
        <f>_xlfn.XLOOKUP(Table29[[#This Row],[Unique BarCode]],$N$10:$N$37,$P$10:$P$37)</f>
        <v>Device</v>
      </c>
      <c r="J53" t="s">
        <v>8</v>
      </c>
      <c r="K53" t="s">
        <v>105</v>
      </c>
    </row>
    <row r="54" spans="1:11" x14ac:dyDescent="0.2">
      <c r="A54" s="1" t="d">
        <v>2023-01-09</v>
      </c>
      <c r="B54" s="45">
        <v>-1</v>
      </c>
      <c r="C54" t="s">
        <v>77</v>
      </c>
      <c r="D54" t="str">
        <f>_xlfn.XLOOKUP(Table29[[#This Row],[Patron Group]],$R$10:$R$24,$S$10:$S$24)</f>
        <v>Undergraduate</v>
      </c>
      <c r="E54" s="1" t="d">
        <v>2023-01-16</v>
      </c>
      <c r="F54" t="s">
        <v>106</v>
      </c>
      <c r="G54" t="s">
        <v>2274</v>
      </c>
      <c r="H54" t="str">
        <f>_xlfn.XLOOKUP(Table29[[#This Row],[Unique BarCode]],$N$10:$N$37,$O$10:$O$37)</f>
        <v>MacBook</v>
      </c>
      <c r="I54" t="str">
        <f>_xlfn.XLOOKUP(Table29[[#This Row],[Unique BarCode]],$N$10:$N$37,$P$10:$P$37)</f>
        <v>Device</v>
      </c>
      <c r="J54" t="s">
        <v>8</v>
      </c>
      <c r="K54" t="s">
        <v>107</v>
      </c>
    </row>
    <row r="55" spans="1:11" x14ac:dyDescent="0.2">
      <c r="A55" s="1" t="d">
        <v>2023-01-09</v>
      </c>
      <c r="B55" s="45">
        <v>-1</v>
      </c>
      <c r="C55" t="s">
        <v>77</v>
      </c>
      <c r="D55" t="str">
        <f>_xlfn.XLOOKUP(Table29[[#This Row],[Patron Group]],$R$10:$R$24,$S$10:$S$24)</f>
        <v>Undergraduate</v>
      </c>
      <c r="E55" s="1" t="d">
        <v>2023-01-16</v>
      </c>
      <c r="F55" t="s">
        <v>108</v>
      </c>
      <c r="G55" t="s">
        <v>2274</v>
      </c>
      <c r="H55" t="str">
        <f>_xlfn.XLOOKUP(Table29[[#This Row],[Unique BarCode]],$N$10:$N$37,$O$10:$O$37)</f>
        <v>MacBook</v>
      </c>
      <c r="I55" t="str">
        <f>_xlfn.XLOOKUP(Table29[[#This Row],[Unique BarCode]],$N$10:$N$37,$P$10:$P$37)</f>
        <v>Device</v>
      </c>
      <c r="J55" t="s">
        <v>8</v>
      </c>
      <c r="K55" t="s">
        <v>109</v>
      </c>
    </row>
    <row r="56" spans="1:11" x14ac:dyDescent="0.2">
      <c r="A56" s="1" t="d">
        <v>2023-01-09</v>
      </c>
      <c r="B56" s="45">
        <v>-1</v>
      </c>
      <c r="C56" t="s">
        <v>77</v>
      </c>
      <c r="D56" t="str">
        <f>_xlfn.XLOOKUP(Table29[[#This Row],[Patron Group]],$R$10:$R$24,$S$10:$S$24)</f>
        <v>Undergraduate</v>
      </c>
      <c r="E56" s="1" t="d">
        <v>2023-01-16</v>
      </c>
      <c r="F56" t="s">
        <v>110</v>
      </c>
      <c r="G56" t="s">
        <v>2274</v>
      </c>
      <c r="H56" t="str">
        <f>_xlfn.XLOOKUP(Table29[[#This Row],[Unique BarCode]],$N$10:$N$37,$O$10:$O$37)</f>
        <v>MacBook</v>
      </c>
      <c r="I56" t="str">
        <f>_xlfn.XLOOKUP(Table29[[#This Row],[Unique BarCode]],$N$10:$N$37,$P$10:$P$37)</f>
        <v>Device</v>
      </c>
      <c r="J56" t="s">
        <v>8</v>
      </c>
      <c r="K56" t="s">
        <v>111</v>
      </c>
    </row>
    <row r="57" spans="1:11" x14ac:dyDescent="0.2">
      <c r="A57" s="1" t="d">
        <v>2023-01-09</v>
      </c>
      <c r="B57" s="45">
        <v>-1</v>
      </c>
      <c r="C57" t="s">
        <v>77</v>
      </c>
      <c r="D57" t="str">
        <f>_xlfn.XLOOKUP(Table29[[#This Row],[Patron Group]],$R$10:$R$24,$S$10:$S$24)</f>
        <v>Undergraduate</v>
      </c>
      <c r="E57" s="1" t="d">
        <v>2023-01-16</v>
      </c>
      <c r="F57" t="s">
        <v>112</v>
      </c>
      <c r="G57" t="s">
        <v>2274</v>
      </c>
      <c r="H57" t="str">
        <f>_xlfn.XLOOKUP(Table29[[#This Row],[Unique BarCode]],$N$10:$N$37,$O$10:$O$37)</f>
        <v>MacBook</v>
      </c>
      <c r="I57" t="str">
        <f>_xlfn.XLOOKUP(Table29[[#This Row],[Unique BarCode]],$N$10:$N$37,$P$10:$P$37)</f>
        <v>Device</v>
      </c>
      <c r="J57" t="s">
        <v>8</v>
      </c>
      <c r="K57" t="s">
        <v>113</v>
      </c>
    </row>
    <row r="58" spans="1:11" x14ac:dyDescent="0.2">
      <c r="A58" s="1" t="d">
        <v>2023-01-09</v>
      </c>
      <c r="B58" s="45">
        <v>-1</v>
      </c>
      <c r="C58" t="s">
        <v>77</v>
      </c>
      <c r="D58" t="str">
        <f>_xlfn.XLOOKUP(Table29[[#This Row],[Patron Group]],$R$10:$R$24,$S$10:$S$24)</f>
        <v>Undergraduate</v>
      </c>
      <c r="E58" s="1" t="d">
        <v>2023-01-16</v>
      </c>
      <c r="F58" t="s">
        <v>114</v>
      </c>
      <c r="G58" t="s">
        <v>2274</v>
      </c>
      <c r="H58" t="str">
        <f>_xlfn.XLOOKUP(Table29[[#This Row],[Unique BarCode]],$N$10:$N$37,$O$10:$O$37)</f>
        <v>MacBook</v>
      </c>
      <c r="I58" t="str">
        <f>_xlfn.XLOOKUP(Table29[[#This Row],[Unique BarCode]],$N$10:$N$37,$P$10:$P$37)</f>
        <v>Device</v>
      </c>
      <c r="J58" t="s">
        <v>8</v>
      </c>
      <c r="K58" t="s">
        <v>114</v>
      </c>
    </row>
    <row r="59" spans="1:11" x14ac:dyDescent="0.2">
      <c r="A59" s="1" t="d">
        <v>2023-01-09</v>
      </c>
      <c r="B59" s="45">
        <v>-1</v>
      </c>
      <c r="C59" t="s">
        <v>77</v>
      </c>
      <c r="D59" t="str">
        <f>_xlfn.XLOOKUP(Table29[[#This Row],[Patron Group]],$R$10:$R$24,$S$10:$S$24)</f>
        <v>Undergraduate</v>
      </c>
      <c r="E59" s="1" t="d">
        <v>2023-01-16</v>
      </c>
      <c r="F59" t="s">
        <v>115</v>
      </c>
      <c r="G59" t="s">
        <v>2275</v>
      </c>
      <c r="H59" t="str">
        <f>_xlfn.XLOOKUP(Table29[[#This Row],[Unique BarCode]],$N$10:$N$37,$O$10:$O$37)</f>
        <v>iPad</v>
      </c>
      <c r="I59" t="str">
        <f>_xlfn.XLOOKUP(Table29[[#This Row],[Unique BarCode]],$N$10:$N$37,$P$10:$P$37)</f>
        <v>Device</v>
      </c>
      <c r="J59" t="s">
        <v>8</v>
      </c>
      <c r="K59" t="s">
        <v>116</v>
      </c>
    </row>
    <row r="60" spans="1:11" x14ac:dyDescent="0.2">
      <c r="A60" s="1" t="d">
        <v>2023-01-09</v>
      </c>
      <c r="B60" s="45">
        <v>-1</v>
      </c>
      <c r="C60" t="s">
        <v>77</v>
      </c>
      <c r="D60" t="str">
        <f>_xlfn.XLOOKUP(Table29[[#This Row],[Patron Group]],$R$10:$R$24,$S$10:$S$24)</f>
        <v>Undergraduate</v>
      </c>
      <c r="E60" s="1" t="d">
        <v>2023-01-16</v>
      </c>
      <c r="F60" t="s">
        <v>117</v>
      </c>
      <c r="G60" t="s">
        <v>2275</v>
      </c>
      <c r="H60" t="str">
        <f>_xlfn.XLOOKUP(Table29[[#This Row],[Unique BarCode]],$N$10:$N$37,$O$10:$O$37)</f>
        <v>iPad</v>
      </c>
      <c r="I60" t="str">
        <f>_xlfn.XLOOKUP(Table29[[#This Row],[Unique BarCode]],$N$10:$N$37,$P$10:$P$37)</f>
        <v>Device</v>
      </c>
      <c r="J60" t="s">
        <v>8</v>
      </c>
      <c r="K60" t="s">
        <v>118</v>
      </c>
    </row>
    <row r="61" spans="1:11" x14ac:dyDescent="0.2">
      <c r="A61" s="1" t="d">
        <v>2023-01-09</v>
      </c>
      <c r="B61" s="45">
        <v>-1</v>
      </c>
      <c r="C61" t="s">
        <v>77</v>
      </c>
      <c r="D61" t="str">
        <f>_xlfn.XLOOKUP(Table29[[#This Row],[Patron Group]],$R$10:$R$24,$S$10:$S$24)</f>
        <v>Undergraduate</v>
      </c>
      <c r="E61" s="1" t="d">
        <v>2023-01-16</v>
      </c>
      <c r="F61" t="s">
        <v>119</v>
      </c>
      <c r="G61" t="s">
        <v>2275</v>
      </c>
      <c r="H61" t="str">
        <f>_xlfn.XLOOKUP(Table29[[#This Row],[Unique BarCode]],$N$10:$N$37,$O$10:$O$37)</f>
        <v>iPad</v>
      </c>
      <c r="I61" t="str">
        <f>_xlfn.XLOOKUP(Table29[[#This Row],[Unique BarCode]],$N$10:$N$37,$P$10:$P$37)</f>
        <v>Device</v>
      </c>
      <c r="J61" t="s">
        <v>8</v>
      </c>
    </row>
    <row r="62" spans="1:11" x14ac:dyDescent="0.2">
      <c r="A62" s="1" t="d">
        <v>2023-01-09</v>
      </c>
      <c r="B62" s="45">
        <v>-1</v>
      </c>
      <c r="C62" t="s">
        <v>77</v>
      </c>
      <c r="D62" t="str">
        <f>_xlfn.XLOOKUP(Table29[[#This Row],[Patron Group]],$R$10:$R$24,$S$10:$S$24)</f>
        <v>Undergraduate</v>
      </c>
      <c r="E62" s="1" t="d">
        <v>2023-01-16</v>
      </c>
      <c r="F62" t="s">
        <v>120</v>
      </c>
      <c r="G62" t="s">
        <v>2275</v>
      </c>
      <c r="H62" t="str">
        <f>_xlfn.XLOOKUP(Table29[[#This Row],[Unique BarCode]],$N$10:$N$37,$O$10:$O$37)</f>
        <v>iPad</v>
      </c>
      <c r="I62" t="str">
        <f>_xlfn.XLOOKUP(Table29[[#This Row],[Unique BarCode]],$N$10:$N$37,$P$10:$P$37)</f>
        <v>Device</v>
      </c>
      <c r="J62" t="s">
        <v>8</v>
      </c>
    </row>
    <row r="63" spans="1:11" x14ac:dyDescent="0.2">
      <c r="A63" s="1" t="d">
        <v>2023-01-09</v>
      </c>
      <c r="B63" s="45">
        <v>-1</v>
      </c>
      <c r="C63" t="s">
        <v>77</v>
      </c>
      <c r="D63" t="str">
        <f>_xlfn.XLOOKUP(Table29[[#This Row],[Patron Group]],$R$10:$R$24,$S$10:$S$24)</f>
        <v>Undergraduate</v>
      </c>
      <c r="E63" s="1" t="d">
        <v>2023-01-16</v>
      </c>
      <c r="F63" t="s">
        <v>121</v>
      </c>
      <c r="G63" t="s">
        <v>2263</v>
      </c>
      <c r="H63" t="str">
        <f>_xlfn.XLOOKUP(Table29[[#This Row],[Unique BarCode]],$N$10:$N$37,$O$10:$O$37)</f>
        <v>HP Laptop</v>
      </c>
      <c r="I63" t="str">
        <f>_xlfn.XLOOKUP(Table29[[#This Row],[Unique BarCode]],$N$10:$N$37,$P$10:$P$37)</f>
        <v>Device</v>
      </c>
      <c r="J63" t="s">
        <v>8</v>
      </c>
      <c r="K63" t="s">
        <v>122</v>
      </c>
    </row>
    <row r="64" spans="1:11" x14ac:dyDescent="0.2">
      <c r="A64" s="1" t="d">
        <v>2023-01-09</v>
      </c>
      <c r="B64" s="45">
        <v>-1</v>
      </c>
      <c r="C64" t="s">
        <v>77</v>
      </c>
      <c r="D64" t="str">
        <f>_xlfn.XLOOKUP(Table29[[#This Row],[Patron Group]],$R$10:$R$24,$S$10:$S$24)</f>
        <v>Undergraduate</v>
      </c>
      <c r="E64" s="1" t="d">
        <v>2023-01-16</v>
      </c>
      <c r="F64" t="s">
        <v>123</v>
      </c>
      <c r="G64" t="s">
        <v>2263</v>
      </c>
      <c r="H64" t="str">
        <f>_xlfn.XLOOKUP(Table29[[#This Row],[Unique BarCode]],$N$10:$N$37,$O$10:$O$37)</f>
        <v>HP Laptop</v>
      </c>
      <c r="I64" t="str">
        <f>_xlfn.XLOOKUP(Table29[[#This Row],[Unique BarCode]],$N$10:$N$37,$P$10:$P$37)</f>
        <v>Device</v>
      </c>
      <c r="J64" t="s">
        <v>8</v>
      </c>
      <c r="K64" t="s">
        <v>124</v>
      </c>
    </row>
    <row r="65" spans="1:11" x14ac:dyDescent="0.2">
      <c r="A65" s="1" t="d">
        <v>2023-01-09</v>
      </c>
      <c r="B65" s="45">
        <v>-1</v>
      </c>
      <c r="C65" t="s">
        <v>77</v>
      </c>
      <c r="D65" t="str">
        <f>_xlfn.XLOOKUP(Table29[[#This Row],[Patron Group]],$R$10:$R$24,$S$10:$S$24)</f>
        <v>Undergraduate</v>
      </c>
      <c r="E65" s="1" t="d">
        <v>2023-01-16</v>
      </c>
      <c r="F65" t="s">
        <v>125</v>
      </c>
      <c r="G65" t="s">
        <v>2263</v>
      </c>
      <c r="H65" t="str">
        <f>_xlfn.XLOOKUP(Table29[[#This Row],[Unique BarCode]],$N$10:$N$37,$O$10:$O$37)</f>
        <v>HP Laptop</v>
      </c>
      <c r="I65" t="str">
        <f>_xlfn.XLOOKUP(Table29[[#This Row],[Unique BarCode]],$N$10:$N$37,$P$10:$P$37)</f>
        <v>Device</v>
      </c>
      <c r="J65" t="s">
        <v>8</v>
      </c>
      <c r="K65" t="s">
        <v>126</v>
      </c>
    </row>
    <row r="66" spans="1:11" x14ac:dyDescent="0.2">
      <c r="A66" s="1" t="d">
        <v>2023-01-09</v>
      </c>
      <c r="B66" s="45">
        <v>-1</v>
      </c>
      <c r="C66" t="s">
        <v>77</v>
      </c>
      <c r="D66" t="str">
        <f>_xlfn.XLOOKUP(Table29[[#This Row],[Patron Group]],$R$10:$R$24,$S$10:$S$24)</f>
        <v>Undergraduate</v>
      </c>
      <c r="E66" s="1" t="d">
        <v>2023-01-17</v>
      </c>
      <c r="F66" t="s">
        <v>127</v>
      </c>
      <c r="G66" t="s">
        <v>2273</v>
      </c>
      <c r="H66" t="str">
        <f>_xlfn.XLOOKUP(Table29[[#This Row],[Unique BarCode]],$N$10:$N$37,$O$10:$O$37)</f>
        <v>ChromeBook</v>
      </c>
      <c r="I66" t="str">
        <f>_xlfn.XLOOKUP(Table29[[#This Row],[Unique BarCode]],$N$10:$N$37,$P$10:$P$37)</f>
        <v>Device</v>
      </c>
      <c r="J66" t="s">
        <v>128</v>
      </c>
      <c r="K66" t="s">
        <v>129</v>
      </c>
    </row>
    <row r="67" spans="1:11" x14ac:dyDescent="0.2">
      <c r="A67" s="1" t="d">
        <v>2023-01-09</v>
      </c>
      <c r="B67" s="45">
        <v>-1</v>
      </c>
      <c r="C67" t="s">
        <v>77</v>
      </c>
      <c r="D67" t="str">
        <f>_xlfn.XLOOKUP(Table29[[#This Row],[Patron Group]],$R$10:$R$24,$S$10:$S$24)</f>
        <v>Undergraduate</v>
      </c>
      <c r="E67" s="1" t="d">
        <v>2023-01-18</v>
      </c>
      <c r="F67" t="s">
        <v>130</v>
      </c>
      <c r="G67" t="s">
        <v>2274</v>
      </c>
      <c r="H67" t="str">
        <f>_xlfn.XLOOKUP(Table29[[#This Row],[Unique BarCode]],$N$10:$N$37,$O$10:$O$37)</f>
        <v>MacBook</v>
      </c>
      <c r="I67" t="str">
        <f>_xlfn.XLOOKUP(Table29[[#This Row],[Unique BarCode]],$N$10:$N$37,$P$10:$P$37)</f>
        <v>Device</v>
      </c>
      <c r="J67" t="s">
        <v>8</v>
      </c>
      <c r="K67" t="s">
        <v>131</v>
      </c>
    </row>
    <row r="68" spans="1:11" x14ac:dyDescent="0.2">
      <c r="A68" s="1" t="d">
        <v>2023-01-09</v>
      </c>
      <c r="B68" s="45">
        <v>-1</v>
      </c>
      <c r="C68" t="s">
        <v>77</v>
      </c>
      <c r="D68" t="str">
        <f>_xlfn.XLOOKUP(Table29[[#This Row],[Patron Group]],$R$10:$R$24,$S$10:$S$24)</f>
        <v>Undergraduate</v>
      </c>
      <c r="E68" s="1" t="d">
        <v>2023-01-20</v>
      </c>
      <c r="F68" t="s">
        <v>132</v>
      </c>
      <c r="G68" t="s">
        <v>2274</v>
      </c>
      <c r="H68" t="str">
        <f>_xlfn.XLOOKUP(Table29[[#This Row],[Unique BarCode]],$N$10:$N$37,$O$10:$O$37)</f>
        <v>MacBook</v>
      </c>
      <c r="I68" t="str">
        <f>_xlfn.XLOOKUP(Table29[[#This Row],[Unique BarCode]],$N$10:$N$37,$P$10:$P$37)</f>
        <v>Device</v>
      </c>
      <c r="J68" t="s">
        <v>8</v>
      </c>
      <c r="K68" t="s">
        <v>133</v>
      </c>
    </row>
    <row r="69" spans="1:11" x14ac:dyDescent="0.2">
      <c r="A69" s="1" t="d">
        <v>2023-01-09</v>
      </c>
      <c r="B69" s="45">
        <v>-1</v>
      </c>
      <c r="C69" t="s">
        <v>77</v>
      </c>
      <c r="D69" t="str">
        <f>_xlfn.XLOOKUP(Table29[[#This Row],[Patron Group]],$R$10:$R$24,$S$10:$S$24)</f>
        <v>Undergraduate</v>
      </c>
      <c r="E69" s="1" t="d">
        <v>2023-01-20</v>
      </c>
      <c r="F69" t="s">
        <v>134</v>
      </c>
      <c r="G69" t="s">
        <v>2274</v>
      </c>
      <c r="H69" t="str">
        <f>_xlfn.XLOOKUP(Table29[[#This Row],[Unique BarCode]],$N$10:$N$37,$O$10:$O$37)</f>
        <v>MacBook</v>
      </c>
      <c r="I69" t="str">
        <f>_xlfn.XLOOKUP(Table29[[#This Row],[Unique BarCode]],$N$10:$N$37,$P$10:$P$37)</f>
        <v>Device</v>
      </c>
      <c r="J69" t="s">
        <v>8</v>
      </c>
      <c r="K69" t="s">
        <v>135</v>
      </c>
    </row>
    <row r="70" spans="1:11" x14ac:dyDescent="0.2">
      <c r="A70" s="1" t="d">
        <v>2023-01-09</v>
      </c>
      <c r="B70" s="45">
        <v>-1</v>
      </c>
      <c r="C70" t="s">
        <v>77</v>
      </c>
      <c r="D70" t="str">
        <f>_xlfn.XLOOKUP(Table29[[#This Row],[Patron Group]],$R$10:$R$24,$S$10:$S$24)</f>
        <v>Undergraduate</v>
      </c>
      <c r="E70" s="1" t="d">
        <v>2023-01-20</v>
      </c>
      <c r="F70" t="s">
        <v>136</v>
      </c>
      <c r="G70" t="s">
        <v>2275</v>
      </c>
      <c r="H70" t="str">
        <f>_xlfn.XLOOKUP(Table29[[#This Row],[Unique BarCode]],$N$10:$N$37,$O$10:$O$37)</f>
        <v>iPad</v>
      </c>
      <c r="I70" t="str">
        <f>_xlfn.XLOOKUP(Table29[[#This Row],[Unique BarCode]],$N$10:$N$37,$P$10:$P$37)</f>
        <v>Device</v>
      </c>
      <c r="J70" t="s">
        <v>8</v>
      </c>
      <c r="K70" t="s">
        <v>137</v>
      </c>
    </row>
    <row r="71" spans="1:11" x14ac:dyDescent="0.2">
      <c r="A71" s="1" t="d">
        <v>2023-01-09</v>
      </c>
      <c r="B71" s="45">
        <v>-1</v>
      </c>
      <c r="C71" t="s">
        <v>77</v>
      </c>
      <c r="D71" t="str">
        <f>_xlfn.XLOOKUP(Table29[[#This Row],[Patron Group]],$R$10:$R$24,$S$10:$S$24)</f>
        <v>Undergraduate</v>
      </c>
      <c r="E71" s="1" t="d">
        <v>2023-01-20</v>
      </c>
      <c r="F71" t="s">
        <v>138</v>
      </c>
      <c r="G71" t="s">
        <v>2275</v>
      </c>
      <c r="H71" t="str">
        <f>_xlfn.XLOOKUP(Table29[[#This Row],[Unique BarCode]],$N$10:$N$37,$O$10:$O$37)</f>
        <v>iPad</v>
      </c>
      <c r="I71" t="str">
        <f>_xlfn.XLOOKUP(Table29[[#This Row],[Unique BarCode]],$N$10:$N$37,$P$10:$P$37)</f>
        <v>Device</v>
      </c>
      <c r="J71" t="s">
        <v>8</v>
      </c>
    </row>
    <row r="72" spans="1:11" x14ac:dyDescent="0.2">
      <c r="A72" s="1" t="d">
        <v>2023-01-09</v>
      </c>
      <c r="B72" s="45">
        <v>-1</v>
      </c>
      <c r="C72" t="s">
        <v>77</v>
      </c>
      <c r="D72" t="str">
        <f>_xlfn.XLOOKUP(Table29[[#This Row],[Patron Group]],$R$10:$R$24,$S$10:$S$24)</f>
        <v>Undergraduate</v>
      </c>
      <c r="E72" s="1" t="d">
        <v>2023-01-20</v>
      </c>
      <c r="F72" t="s">
        <v>139</v>
      </c>
      <c r="G72" t="s">
        <v>2263</v>
      </c>
      <c r="H72" t="str">
        <f>_xlfn.XLOOKUP(Table29[[#This Row],[Unique BarCode]],$N$10:$N$37,$O$10:$O$37)</f>
        <v>HP Laptop</v>
      </c>
      <c r="I72" t="str">
        <f>_xlfn.XLOOKUP(Table29[[#This Row],[Unique BarCode]],$N$10:$N$37,$P$10:$P$37)</f>
        <v>Device</v>
      </c>
      <c r="J72" t="s">
        <v>8</v>
      </c>
      <c r="K72" t="s">
        <v>140</v>
      </c>
    </row>
    <row r="73" spans="1:11" x14ac:dyDescent="0.2">
      <c r="A73" s="1" t="d">
        <v>2023-01-09</v>
      </c>
      <c r="B73" s="45">
        <v>-1</v>
      </c>
      <c r="C73" t="s">
        <v>77</v>
      </c>
      <c r="D73" t="str">
        <f>_xlfn.XLOOKUP(Table29[[#This Row],[Patron Group]],$R$10:$R$24,$S$10:$S$24)</f>
        <v>Undergraduate</v>
      </c>
      <c r="E73" s="1" t="d">
        <v>2023-01-20</v>
      </c>
      <c r="F73" t="s">
        <v>141</v>
      </c>
      <c r="G73" t="s">
        <v>2263</v>
      </c>
      <c r="H73" t="str">
        <f>_xlfn.XLOOKUP(Table29[[#This Row],[Unique BarCode]],$N$10:$N$37,$O$10:$O$37)</f>
        <v>HP Laptop</v>
      </c>
      <c r="I73" t="str">
        <f>_xlfn.XLOOKUP(Table29[[#This Row],[Unique BarCode]],$N$10:$N$37,$P$10:$P$37)</f>
        <v>Device</v>
      </c>
      <c r="J73" t="s">
        <v>8</v>
      </c>
      <c r="K73" t="s">
        <v>142</v>
      </c>
    </row>
    <row r="74" spans="1:11" x14ac:dyDescent="0.2">
      <c r="A74" s="1" t="d">
        <v>2023-01-09</v>
      </c>
      <c r="B74" s="45">
        <v>-1</v>
      </c>
      <c r="C74" t="s">
        <v>77</v>
      </c>
      <c r="D74" t="str">
        <f>_xlfn.XLOOKUP(Table29[[#This Row],[Patron Group]],$R$10:$R$24,$S$10:$S$24)</f>
        <v>Undergraduate</v>
      </c>
      <c r="E74" s="1" t="d">
        <v>2023-01-20</v>
      </c>
      <c r="F74" t="s">
        <v>143</v>
      </c>
      <c r="G74" t="s">
        <v>2263</v>
      </c>
      <c r="H74" t="str">
        <f>_xlfn.XLOOKUP(Table29[[#This Row],[Unique BarCode]],$N$10:$N$37,$O$10:$O$37)</f>
        <v>HP Laptop</v>
      </c>
      <c r="I74" t="str">
        <f>_xlfn.XLOOKUP(Table29[[#This Row],[Unique BarCode]],$N$10:$N$37,$P$10:$P$37)</f>
        <v>Device</v>
      </c>
      <c r="J74" t="s">
        <v>8</v>
      </c>
      <c r="K74" t="s">
        <v>144</v>
      </c>
    </row>
    <row r="75" spans="1:11" x14ac:dyDescent="0.2">
      <c r="A75" s="1" t="d">
        <v>2023-01-09</v>
      </c>
      <c r="B75" s="45">
        <v>-1</v>
      </c>
      <c r="C75" t="s">
        <v>77</v>
      </c>
      <c r="D75" t="str">
        <f>_xlfn.XLOOKUP(Table29[[#This Row],[Patron Group]],$R$10:$R$24,$S$10:$S$24)</f>
        <v>Undergraduate</v>
      </c>
      <c r="E75" s="1" t="d">
        <v>2023-01-23</v>
      </c>
      <c r="F75" t="s">
        <v>145</v>
      </c>
      <c r="G75" t="s">
        <v>2273</v>
      </c>
      <c r="H75" t="str">
        <f>_xlfn.XLOOKUP(Table29[[#This Row],[Unique BarCode]],$N$10:$N$37,$O$10:$O$37)</f>
        <v>ChromeBook</v>
      </c>
      <c r="I75" t="str">
        <f>_xlfn.XLOOKUP(Table29[[#This Row],[Unique BarCode]],$N$10:$N$37,$P$10:$P$37)</f>
        <v>Device</v>
      </c>
      <c r="J75" t="s">
        <v>8</v>
      </c>
      <c r="K75" t="s">
        <v>146</v>
      </c>
    </row>
    <row r="76" spans="1:11" x14ac:dyDescent="0.2">
      <c r="A76" s="1" t="d">
        <v>2023-01-09</v>
      </c>
      <c r="B76" s="45">
        <v>-1</v>
      </c>
      <c r="C76" t="s">
        <v>77</v>
      </c>
      <c r="D76" t="str">
        <f>_xlfn.XLOOKUP(Table29[[#This Row],[Patron Group]],$R$10:$R$24,$S$10:$S$24)</f>
        <v>Undergraduate</v>
      </c>
      <c r="E76" s="1" t="d">
        <v>2023-01-23</v>
      </c>
      <c r="F76" t="s">
        <v>147</v>
      </c>
      <c r="G76" t="s">
        <v>2273</v>
      </c>
      <c r="H76" t="str">
        <f>_xlfn.XLOOKUP(Table29[[#This Row],[Unique BarCode]],$N$10:$N$37,$O$10:$O$37)</f>
        <v>ChromeBook</v>
      </c>
      <c r="I76" t="str">
        <f>_xlfn.XLOOKUP(Table29[[#This Row],[Unique BarCode]],$N$10:$N$37,$P$10:$P$37)</f>
        <v>Device</v>
      </c>
      <c r="J76" t="s">
        <v>8</v>
      </c>
      <c r="K76" t="s">
        <v>148</v>
      </c>
    </row>
    <row r="77" spans="1:11" x14ac:dyDescent="0.2">
      <c r="A77" s="1" t="d">
        <v>2023-01-09</v>
      </c>
      <c r="B77" s="45">
        <v>-1</v>
      </c>
      <c r="C77" t="s">
        <v>77</v>
      </c>
      <c r="D77" t="str">
        <f>_xlfn.XLOOKUP(Table29[[#This Row],[Patron Group]],$R$10:$R$24,$S$10:$S$24)</f>
        <v>Undergraduate</v>
      </c>
      <c r="E77" s="1" t="d">
        <v>2023-01-23</v>
      </c>
      <c r="F77" t="s">
        <v>149</v>
      </c>
      <c r="G77" t="s">
        <v>2273</v>
      </c>
      <c r="H77" t="str">
        <f>_xlfn.XLOOKUP(Table29[[#This Row],[Unique BarCode]],$N$10:$N$37,$O$10:$O$37)</f>
        <v>ChromeBook</v>
      </c>
      <c r="I77" t="str">
        <f>_xlfn.XLOOKUP(Table29[[#This Row],[Unique BarCode]],$N$10:$N$37,$P$10:$P$37)</f>
        <v>Device</v>
      </c>
      <c r="J77" t="s">
        <v>8</v>
      </c>
      <c r="K77" t="s">
        <v>150</v>
      </c>
    </row>
    <row r="78" spans="1:11" x14ac:dyDescent="0.2">
      <c r="A78" s="1" t="d">
        <v>2023-01-09</v>
      </c>
      <c r="B78" s="45">
        <v>-1</v>
      </c>
      <c r="C78" t="s">
        <v>77</v>
      </c>
      <c r="D78" t="str">
        <f>_xlfn.XLOOKUP(Table29[[#This Row],[Patron Group]],$R$10:$R$24,$S$10:$S$24)</f>
        <v>Undergraduate</v>
      </c>
      <c r="E78" s="1" t="d">
        <v>2023-01-23</v>
      </c>
      <c r="F78" t="s">
        <v>151</v>
      </c>
      <c r="G78" t="s">
        <v>2273</v>
      </c>
      <c r="H78" t="str">
        <f>_xlfn.XLOOKUP(Table29[[#This Row],[Unique BarCode]],$N$10:$N$37,$O$10:$O$37)</f>
        <v>ChromeBook</v>
      </c>
      <c r="I78" t="str">
        <f>_xlfn.XLOOKUP(Table29[[#This Row],[Unique BarCode]],$N$10:$N$37,$P$10:$P$37)</f>
        <v>Device</v>
      </c>
      <c r="J78" t="s">
        <v>128</v>
      </c>
      <c r="K78" t="s">
        <v>152</v>
      </c>
    </row>
    <row r="79" spans="1:11" x14ac:dyDescent="0.2">
      <c r="A79" s="1" t="d">
        <v>2023-01-09</v>
      </c>
      <c r="B79" s="45">
        <v>-1</v>
      </c>
      <c r="C79" t="s">
        <v>77</v>
      </c>
      <c r="D79" t="str">
        <f>_xlfn.XLOOKUP(Table29[[#This Row],[Patron Group]],$R$10:$R$24,$S$10:$S$24)</f>
        <v>Undergraduate</v>
      </c>
      <c r="E79" s="1" t="d">
        <v>2023-01-23</v>
      </c>
      <c r="F79" t="s">
        <v>153</v>
      </c>
      <c r="G79" t="s">
        <v>2273</v>
      </c>
      <c r="H79" t="str">
        <f>_xlfn.XLOOKUP(Table29[[#This Row],[Unique BarCode]],$N$10:$N$37,$O$10:$O$37)</f>
        <v>ChromeBook</v>
      </c>
      <c r="I79" t="str">
        <f>_xlfn.XLOOKUP(Table29[[#This Row],[Unique BarCode]],$N$10:$N$37,$P$10:$P$37)</f>
        <v>Device</v>
      </c>
      <c r="J79" t="s">
        <v>8</v>
      </c>
      <c r="K79" t="s">
        <v>154</v>
      </c>
    </row>
    <row r="80" spans="1:11" x14ac:dyDescent="0.2">
      <c r="A80" s="1" t="d">
        <v>2023-01-09</v>
      </c>
      <c r="B80" s="45">
        <v>-1</v>
      </c>
      <c r="C80" t="s">
        <v>77</v>
      </c>
      <c r="D80" t="str">
        <f>_xlfn.XLOOKUP(Table29[[#This Row],[Patron Group]],$R$10:$R$24,$S$10:$S$24)</f>
        <v>Undergraduate</v>
      </c>
      <c r="E80" s="1" t="d">
        <v>2023-01-23</v>
      </c>
      <c r="F80" t="s">
        <v>155</v>
      </c>
      <c r="G80" t="s">
        <v>2274</v>
      </c>
      <c r="H80" t="str">
        <f>_xlfn.XLOOKUP(Table29[[#This Row],[Unique BarCode]],$N$10:$N$37,$O$10:$O$37)</f>
        <v>MacBook</v>
      </c>
      <c r="I80" t="str">
        <f>_xlfn.XLOOKUP(Table29[[#This Row],[Unique BarCode]],$N$10:$N$37,$P$10:$P$37)</f>
        <v>Device</v>
      </c>
      <c r="J80" t="s">
        <v>8</v>
      </c>
      <c r="K80" t="s">
        <v>156</v>
      </c>
    </row>
    <row r="81" spans="1:11" x14ac:dyDescent="0.2">
      <c r="A81" s="1" t="d">
        <v>2023-01-09</v>
      </c>
      <c r="B81" s="45">
        <v>-1</v>
      </c>
      <c r="C81" t="s">
        <v>77</v>
      </c>
      <c r="D81" t="str">
        <f>_xlfn.XLOOKUP(Table29[[#This Row],[Patron Group]],$R$10:$R$24,$S$10:$S$24)</f>
        <v>Undergraduate</v>
      </c>
      <c r="E81" s="1" t="d">
        <v>2023-01-23</v>
      </c>
      <c r="F81" t="s">
        <v>157</v>
      </c>
      <c r="G81" t="s">
        <v>2274</v>
      </c>
      <c r="H81" t="str">
        <f>_xlfn.XLOOKUP(Table29[[#This Row],[Unique BarCode]],$N$10:$N$37,$O$10:$O$37)</f>
        <v>MacBook</v>
      </c>
      <c r="I81" t="str">
        <f>_xlfn.XLOOKUP(Table29[[#This Row],[Unique BarCode]],$N$10:$N$37,$P$10:$P$37)</f>
        <v>Device</v>
      </c>
      <c r="J81" t="s">
        <v>8</v>
      </c>
      <c r="K81" t="s">
        <v>158</v>
      </c>
    </row>
    <row r="82" spans="1:11" x14ac:dyDescent="0.2">
      <c r="A82" s="1" t="d">
        <v>2023-01-09</v>
      </c>
      <c r="B82" s="45">
        <v>-1</v>
      </c>
      <c r="C82" t="s">
        <v>77</v>
      </c>
      <c r="D82" t="str">
        <f>_xlfn.XLOOKUP(Table29[[#This Row],[Patron Group]],$R$10:$R$24,$S$10:$S$24)</f>
        <v>Undergraduate</v>
      </c>
      <c r="E82" s="1" t="d">
        <v>2023-01-23</v>
      </c>
      <c r="F82" t="s">
        <v>159</v>
      </c>
      <c r="G82" t="s">
        <v>2275</v>
      </c>
      <c r="H82" t="str">
        <f>_xlfn.XLOOKUP(Table29[[#This Row],[Unique BarCode]],$N$10:$N$37,$O$10:$O$37)</f>
        <v>iPad</v>
      </c>
      <c r="I82" t="str">
        <f>_xlfn.XLOOKUP(Table29[[#This Row],[Unique BarCode]],$N$10:$N$37,$P$10:$P$37)</f>
        <v>Device</v>
      </c>
      <c r="J82" t="s">
        <v>8</v>
      </c>
      <c r="K82" t="s">
        <v>160</v>
      </c>
    </row>
    <row r="83" spans="1:11" x14ac:dyDescent="0.2">
      <c r="A83" s="1" t="d">
        <v>2023-01-09</v>
      </c>
      <c r="B83" s="45">
        <v>-1</v>
      </c>
      <c r="C83" t="s">
        <v>77</v>
      </c>
      <c r="D83" t="str">
        <f>_xlfn.XLOOKUP(Table29[[#This Row],[Patron Group]],$R$10:$R$24,$S$10:$S$24)</f>
        <v>Undergraduate</v>
      </c>
      <c r="E83" s="1" t="d">
        <v>2023-01-23</v>
      </c>
      <c r="F83" t="s">
        <v>161</v>
      </c>
      <c r="G83" t="s">
        <v>2275</v>
      </c>
      <c r="H83" t="str">
        <f>_xlfn.XLOOKUP(Table29[[#This Row],[Unique BarCode]],$N$10:$N$37,$O$10:$O$37)</f>
        <v>iPad</v>
      </c>
      <c r="I83" t="str">
        <f>_xlfn.XLOOKUP(Table29[[#This Row],[Unique BarCode]],$N$10:$N$37,$P$10:$P$37)</f>
        <v>Device</v>
      </c>
      <c r="J83" t="s">
        <v>8</v>
      </c>
      <c r="K83" t="s">
        <v>162</v>
      </c>
    </row>
    <row r="84" spans="1:11" x14ac:dyDescent="0.2">
      <c r="A84" s="1" t="d">
        <v>2023-01-09</v>
      </c>
      <c r="B84" s="45">
        <v>-1</v>
      </c>
      <c r="C84" t="s">
        <v>77</v>
      </c>
      <c r="D84" t="str">
        <f>_xlfn.XLOOKUP(Table29[[#This Row],[Patron Group]],$R$10:$R$24,$S$10:$S$24)</f>
        <v>Undergraduate</v>
      </c>
      <c r="E84" s="1" t="d">
        <v>2023-01-23</v>
      </c>
      <c r="F84" t="s">
        <v>163</v>
      </c>
      <c r="G84" t="s">
        <v>2275</v>
      </c>
      <c r="H84" t="str">
        <f>_xlfn.XLOOKUP(Table29[[#This Row],[Unique BarCode]],$N$10:$N$37,$O$10:$O$37)</f>
        <v>iPad</v>
      </c>
      <c r="I84" t="str">
        <f>_xlfn.XLOOKUP(Table29[[#This Row],[Unique BarCode]],$N$10:$N$37,$P$10:$P$37)</f>
        <v>Device</v>
      </c>
      <c r="J84" t="s">
        <v>8</v>
      </c>
      <c r="K84" t="s">
        <v>164</v>
      </c>
    </row>
    <row r="85" spans="1:11" x14ac:dyDescent="0.2">
      <c r="A85" s="1" t="d">
        <v>2023-01-09</v>
      </c>
      <c r="B85" s="45">
        <v>-1</v>
      </c>
      <c r="C85" t="s">
        <v>77</v>
      </c>
      <c r="D85" t="str">
        <f>_xlfn.XLOOKUP(Table29[[#This Row],[Patron Group]],$R$10:$R$24,$S$10:$S$24)</f>
        <v>Undergraduate</v>
      </c>
      <c r="E85" s="1" t="d">
        <v>2023-01-23</v>
      </c>
      <c r="F85" t="s">
        <v>165</v>
      </c>
      <c r="G85" t="s">
        <v>2275</v>
      </c>
      <c r="H85" t="str">
        <f>_xlfn.XLOOKUP(Table29[[#This Row],[Unique BarCode]],$N$10:$N$37,$O$10:$O$37)</f>
        <v>iPad</v>
      </c>
      <c r="I85" t="str">
        <f>_xlfn.XLOOKUP(Table29[[#This Row],[Unique BarCode]],$N$10:$N$37,$P$10:$P$37)</f>
        <v>Device</v>
      </c>
      <c r="J85" t="s">
        <v>8</v>
      </c>
    </row>
    <row r="86" spans="1:11" x14ac:dyDescent="0.2">
      <c r="A86" s="1" t="d">
        <v>2023-01-09</v>
      </c>
      <c r="B86" s="45">
        <v>-1</v>
      </c>
      <c r="C86" t="s">
        <v>77</v>
      </c>
      <c r="D86" t="str">
        <f>_xlfn.XLOOKUP(Table29[[#This Row],[Patron Group]],$R$10:$R$24,$S$10:$S$24)</f>
        <v>Undergraduate</v>
      </c>
      <c r="E86" s="1" t="d">
        <v>2023-01-23</v>
      </c>
      <c r="F86" t="s">
        <v>166</v>
      </c>
      <c r="G86" t="s">
        <v>2275</v>
      </c>
      <c r="H86" t="str">
        <f>_xlfn.XLOOKUP(Table29[[#This Row],[Unique BarCode]],$N$10:$N$37,$O$10:$O$37)</f>
        <v>iPad</v>
      </c>
      <c r="I86" t="str">
        <f>_xlfn.XLOOKUP(Table29[[#This Row],[Unique BarCode]],$N$10:$N$37,$P$10:$P$37)</f>
        <v>Device</v>
      </c>
      <c r="J86" t="s">
        <v>8</v>
      </c>
    </row>
    <row r="87" spans="1:11" x14ac:dyDescent="0.2">
      <c r="A87" s="1" t="d">
        <v>2023-01-09</v>
      </c>
      <c r="B87" s="45">
        <v>-1</v>
      </c>
      <c r="C87" t="s">
        <v>77</v>
      </c>
      <c r="D87" t="str">
        <f>_xlfn.XLOOKUP(Table29[[#This Row],[Patron Group]],$R$10:$R$24,$S$10:$S$24)</f>
        <v>Undergraduate</v>
      </c>
      <c r="E87" s="1" t="d">
        <v>2023-01-23</v>
      </c>
      <c r="F87" t="s">
        <v>167</v>
      </c>
      <c r="G87" t="s">
        <v>2263</v>
      </c>
      <c r="H87" t="str">
        <f>_xlfn.XLOOKUP(Table29[[#This Row],[Unique BarCode]],$N$10:$N$37,$O$10:$O$37)</f>
        <v>HP Laptop</v>
      </c>
      <c r="I87" t="str">
        <f>_xlfn.XLOOKUP(Table29[[#This Row],[Unique BarCode]],$N$10:$N$37,$P$10:$P$37)</f>
        <v>Device</v>
      </c>
      <c r="J87" t="s">
        <v>8</v>
      </c>
      <c r="K87" t="s">
        <v>168</v>
      </c>
    </row>
    <row r="88" spans="1:11" x14ac:dyDescent="0.2">
      <c r="A88" s="1" t="d">
        <v>2023-01-09</v>
      </c>
      <c r="B88" s="45">
        <v>-1</v>
      </c>
      <c r="C88" t="s">
        <v>77</v>
      </c>
      <c r="D88" t="str">
        <f>_xlfn.XLOOKUP(Table29[[#This Row],[Patron Group]],$R$10:$R$24,$S$10:$S$24)</f>
        <v>Undergraduate</v>
      </c>
      <c r="E88" s="1" t="d">
        <v>2023-01-23</v>
      </c>
      <c r="F88" t="s">
        <v>169</v>
      </c>
      <c r="G88" t="s">
        <v>2263</v>
      </c>
      <c r="H88" t="str">
        <f>_xlfn.XLOOKUP(Table29[[#This Row],[Unique BarCode]],$N$10:$N$37,$O$10:$O$37)</f>
        <v>HP Laptop</v>
      </c>
      <c r="I88" t="str">
        <f>_xlfn.XLOOKUP(Table29[[#This Row],[Unique BarCode]],$N$10:$N$37,$P$10:$P$37)</f>
        <v>Device</v>
      </c>
      <c r="J88" t="s">
        <v>8</v>
      </c>
      <c r="K88" t="s">
        <v>170</v>
      </c>
    </row>
    <row r="89" spans="1:11" x14ac:dyDescent="0.2">
      <c r="A89" s="1" t="d">
        <v>2023-01-09</v>
      </c>
      <c r="B89" s="45">
        <v>-1</v>
      </c>
      <c r="C89" t="s">
        <v>77</v>
      </c>
      <c r="D89" t="str">
        <f>_xlfn.XLOOKUP(Table29[[#This Row],[Patron Group]],$R$10:$R$24,$S$10:$S$24)</f>
        <v>Undergraduate</v>
      </c>
      <c r="E89" s="1" t="d">
        <v>2023-01-23</v>
      </c>
      <c r="F89" t="s">
        <v>171</v>
      </c>
      <c r="G89" t="s">
        <v>2263</v>
      </c>
      <c r="H89" t="str">
        <f>_xlfn.XLOOKUP(Table29[[#This Row],[Unique BarCode]],$N$10:$N$37,$O$10:$O$37)</f>
        <v>HP Laptop</v>
      </c>
      <c r="I89" t="str">
        <f>_xlfn.XLOOKUP(Table29[[#This Row],[Unique BarCode]],$N$10:$N$37,$P$10:$P$37)</f>
        <v>Device</v>
      </c>
      <c r="J89" t="s">
        <v>8</v>
      </c>
      <c r="K89" t="s">
        <v>172</v>
      </c>
    </row>
    <row r="90" spans="1:11" x14ac:dyDescent="0.2">
      <c r="A90" s="1" t="d">
        <v>2023-01-09</v>
      </c>
      <c r="B90" s="45">
        <v>-1</v>
      </c>
      <c r="C90" t="s">
        <v>77</v>
      </c>
      <c r="D90" t="str">
        <f>_xlfn.XLOOKUP(Table29[[#This Row],[Patron Group]],$R$10:$R$24,$S$10:$S$24)</f>
        <v>Undergraduate</v>
      </c>
      <c r="E90" s="1" t="d">
        <v>2023-01-23</v>
      </c>
      <c r="F90" t="s">
        <v>173</v>
      </c>
      <c r="G90" t="s">
        <v>2263</v>
      </c>
      <c r="H90" t="str">
        <f>_xlfn.XLOOKUP(Table29[[#This Row],[Unique BarCode]],$N$10:$N$37,$O$10:$O$37)</f>
        <v>HP Laptop</v>
      </c>
      <c r="I90" t="str">
        <f>_xlfn.XLOOKUP(Table29[[#This Row],[Unique BarCode]],$N$10:$N$37,$P$10:$P$37)</f>
        <v>Device</v>
      </c>
      <c r="J90" t="s">
        <v>8</v>
      </c>
      <c r="K90" t="s">
        <v>174</v>
      </c>
    </row>
    <row r="91" spans="1:11" x14ac:dyDescent="0.2">
      <c r="A91" s="1" t="d">
        <v>2023-01-09</v>
      </c>
      <c r="B91" s="45">
        <v>-1</v>
      </c>
      <c r="C91" t="s">
        <v>77</v>
      </c>
      <c r="D91" t="str">
        <f>_xlfn.XLOOKUP(Table29[[#This Row],[Patron Group]],$R$10:$R$24,$S$10:$S$24)</f>
        <v>Undergraduate</v>
      </c>
      <c r="E91" s="1" t="d">
        <v>2023-01-23</v>
      </c>
      <c r="F91" t="s">
        <v>175</v>
      </c>
      <c r="G91" t="s">
        <v>2263</v>
      </c>
      <c r="H91" t="str">
        <f>_xlfn.XLOOKUP(Table29[[#This Row],[Unique BarCode]],$N$10:$N$37,$O$10:$O$37)</f>
        <v>HP Laptop</v>
      </c>
      <c r="I91" t="str">
        <f>_xlfn.XLOOKUP(Table29[[#This Row],[Unique BarCode]],$N$10:$N$37,$P$10:$P$37)</f>
        <v>Device</v>
      </c>
      <c r="J91" t="s">
        <v>8</v>
      </c>
      <c r="K91" t="s">
        <v>176</v>
      </c>
    </row>
    <row r="92" spans="1:11" x14ac:dyDescent="0.2">
      <c r="A92" s="1" t="d">
        <v>2023-01-09</v>
      </c>
      <c r="B92" s="45">
        <v>-1</v>
      </c>
      <c r="C92" t="s">
        <v>77</v>
      </c>
      <c r="D92" t="str">
        <f>_xlfn.XLOOKUP(Table29[[#This Row],[Patron Group]],$R$10:$R$24,$S$10:$S$24)</f>
        <v>Undergraduate</v>
      </c>
      <c r="E92" s="1" t="d">
        <v>2023-01-23</v>
      </c>
      <c r="F92" t="s">
        <v>177</v>
      </c>
      <c r="G92" t="s">
        <v>2263</v>
      </c>
      <c r="H92" t="str">
        <f>_xlfn.XLOOKUP(Table29[[#This Row],[Unique BarCode]],$N$10:$N$37,$O$10:$O$37)</f>
        <v>HP Laptop</v>
      </c>
      <c r="I92" t="str">
        <f>_xlfn.XLOOKUP(Table29[[#This Row],[Unique BarCode]],$N$10:$N$37,$P$10:$P$37)</f>
        <v>Device</v>
      </c>
      <c r="J92" t="s">
        <v>8</v>
      </c>
      <c r="K92" t="s">
        <v>178</v>
      </c>
    </row>
    <row r="93" spans="1:11" x14ac:dyDescent="0.2">
      <c r="A93" s="1" t="d">
        <v>2023-01-09</v>
      </c>
      <c r="B93" s="45">
        <v>-1</v>
      </c>
      <c r="C93" t="s">
        <v>77</v>
      </c>
      <c r="D93" t="str">
        <f>_xlfn.XLOOKUP(Table29[[#This Row],[Patron Group]],$R$10:$R$24,$S$10:$S$24)</f>
        <v>Undergraduate</v>
      </c>
      <c r="E93" s="1" t="d">
        <v>2023-01-23</v>
      </c>
      <c r="F93" t="s">
        <v>179</v>
      </c>
      <c r="G93" t="s">
        <v>2263</v>
      </c>
      <c r="H93" t="str">
        <f>_xlfn.XLOOKUP(Table29[[#This Row],[Unique BarCode]],$N$10:$N$37,$O$10:$O$37)</f>
        <v>HP Laptop</v>
      </c>
      <c r="I93" t="str">
        <f>_xlfn.XLOOKUP(Table29[[#This Row],[Unique BarCode]],$N$10:$N$37,$P$10:$P$37)</f>
        <v>Device</v>
      </c>
      <c r="J93" t="s">
        <v>8</v>
      </c>
      <c r="K93" t="s">
        <v>180</v>
      </c>
    </row>
    <row r="94" spans="1:11" x14ac:dyDescent="0.2">
      <c r="A94" s="1" t="d">
        <v>2023-01-09</v>
      </c>
      <c r="B94" s="45">
        <v>5560462480006530</v>
      </c>
      <c r="C94" t="s">
        <v>20</v>
      </c>
      <c r="D94" t="str">
        <f>_xlfn.XLOOKUP(Table29[[#This Row],[Patron Group]],$R$10:$R$24,$S$10:$S$24)</f>
        <v>Graduate</v>
      </c>
      <c r="E94" s="1" t="d">
        <v>2023-01-26</v>
      </c>
      <c r="F94" t="s">
        <v>207</v>
      </c>
      <c r="G94" t="s">
        <v>2263</v>
      </c>
      <c r="H94" t="str">
        <f>_xlfn.XLOOKUP(Table29[[#This Row],[Unique BarCode]],$N$10:$N$37,$O$10:$O$37)</f>
        <v>HP Laptop</v>
      </c>
      <c r="I94" t="str">
        <f>_xlfn.XLOOKUP(Table29[[#This Row],[Unique BarCode]],$N$10:$N$37,$P$10:$P$37)</f>
        <v>Device</v>
      </c>
      <c r="J94" t="s">
        <v>8</v>
      </c>
      <c r="K94" t="s">
        <v>208</v>
      </c>
    </row>
    <row r="95" spans="1:11" x14ac:dyDescent="0.2">
      <c r="A95" s="1" t="d">
        <v>2023-01-10</v>
      </c>
      <c r="B95" s="45">
        <v>-1</v>
      </c>
      <c r="C95" t="s">
        <v>15</v>
      </c>
      <c r="D95" t="str">
        <f>_xlfn.XLOOKUP(Table29[[#This Row],[Patron Group]],$R$10:$R$24,$S$10:$S$24)</f>
        <v>Academic</v>
      </c>
      <c r="E95" s="1" t="d">
        <v>2023-01-10</v>
      </c>
      <c r="F95" t="s">
        <v>16</v>
      </c>
      <c r="G95" t="s">
        <v>2266</v>
      </c>
      <c r="H95" t="str">
        <f>_xlfn.XLOOKUP(Table29[[#This Row],[Unique BarCode]],$N$10:$N$37,$O$10:$O$37)</f>
        <v>Headphones</v>
      </c>
      <c r="I95" t="str">
        <f>_xlfn.XLOOKUP(Table29[[#This Row],[Unique BarCode]],$N$10:$N$37,$P$10:$P$37)</f>
        <v>Accessory</v>
      </c>
      <c r="J95" t="s">
        <v>13</v>
      </c>
      <c r="K95" t="s">
        <v>17</v>
      </c>
    </row>
    <row r="96" spans="1:11" x14ac:dyDescent="0.2">
      <c r="A96" s="1" t="d">
        <v>2023-01-10</v>
      </c>
      <c r="B96" s="45">
        <v>-1</v>
      </c>
      <c r="C96" t="s">
        <v>20</v>
      </c>
      <c r="D96" t="str">
        <f>_xlfn.XLOOKUP(Table29[[#This Row],[Patron Group]],$R$10:$R$24,$S$10:$S$24)</f>
        <v>Graduate</v>
      </c>
      <c r="E96" s="1" t="d">
        <v>2023-01-10</v>
      </c>
      <c r="F96" t="s">
        <v>215</v>
      </c>
      <c r="G96" t="s">
        <v>2281</v>
      </c>
      <c r="H96" t="str">
        <f>_xlfn.XLOOKUP(Table29[[#This Row],[Unique BarCode]],$N$10:$N$37,$O$10:$O$37)</f>
        <v>HDMIC</v>
      </c>
      <c r="I96" t="str">
        <f>_xlfn.XLOOKUP(Table29[[#This Row],[Unique BarCode]],$N$10:$N$37,$P$10:$P$37)</f>
        <v>Cable</v>
      </c>
      <c r="J96" t="s">
        <v>8</v>
      </c>
      <c r="K96" t="s">
        <v>216</v>
      </c>
    </row>
    <row r="97" spans="1:11" x14ac:dyDescent="0.2">
      <c r="A97" s="1" t="d">
        <v>2023-01-10</v>
      </c>
      <c r="B97" s="45">
        <v>-1</v>
      </c>
      <c r="C97" t="s">
        <v>20</v>
      </c>
      <c r="D97" t="str">
        <f>_xlfn.XLOOKUP(Table29[[#This Row],[Patron Group]],$R$10:$R$24,$S$10:$S$24)</f>
        <v>Graduate</v>
      </c>
      <c r="E97" s="1" t="d">
        <v>2023-01-10</v>
      </c>
      <c r="F97" t="s">
        <v>21</v>
      </c>
      <c r="G97" t="s">
        <v>2266</v>
      </c>
      <c r="H97" t="str">
        <f>_xlfn.XLOOKUP(Table29[[#This Row],[Unique BarCode]],$N$10:$N$37,$O$10:$O$37)</f>
        <v>Headphones</v>
      </c>
      <c r="I97" t="str">
        <f>_xlfn.XLOOKUP(Table29[[#This Row],[Unique BarCode]],$N$10:$N$37,$P$10:$P$37)</f>
        <v>Accessory</v>
      </c>
      <c r="J97" t="s">
        <v>8</v>
      </c>
      <c r="K97" t="s">
        <v>22</v>
      </c>
    </row>
    <row r="98" spans="1:11" x14ac:dyDescent="0.2">
      <c r="A98" s="1" t="d">
        <v>2023-01-10</v>
      </c>
      <c r="B98" s="45">
        <v>-1</v>
      </c>
      <c r="C98" t="s">
        <v>20</v>
      </c>
      <c r="D98" t="str">
        <f>_xlfn.XLOOKUP(Table29[[#This Row],[Patron Group]],$R$10:$R$24,$S$10:$S$24)</f>
        <v>Graduate</v>
      </c>
      <c r="E98" s="1" t="d">
        <v>2023-01-10</v>
      </c>
      <c r="F98" t="s">
        <v>217</v>
      </c>
      <c r="G98" t="s">
        <v>2282</v>
      </c>
      <c r="H98" t="str">
        <f>_xlfn.XLOOKUP(Table29[[#This Row],[Unique BarCode]],$N$10:$N$37,$O$10:$O$37)</f>
        <v>HPUSBC</v>
      </c>
      <c r="I98" t="str">
        <f>_xlfn.XLOOKUP(Table29[[#This Row],[Unique BarCode]],$N$10:$N$37,$P$10:$P$37)</f>
        <v>Charger</v>
      </c>
      <c r="J98" t="s">
        <v>49</v>
      </c>
    </row>
    <row r="99" spans="1:11" x14ac:dyDescent="0.2">
      <c r="A99" s="1" t="d">
        <v>2023-01-10</v>
      </c>
      <c r="B99" s="45">
        <v>-1</v>
      </c>
      <c r="C99" t="s">
        <v>20</v>
      </c>
      <c r="D99" t="str">
        <f>_xlfn.XLOOKUP(Table29[[#This Row],[Patron Group]],$R$10:$R$24,$S$10:$S$24)</f>
        <v>Graduate</v>
      </c>
      <c r="E99" s="1" t="d">
        <v>2023-01-10</v>
      </c>
      <c r="F99" t="s">
        <v>218</v>
      </c>
      <c r="G99" t="s">
        <v>2265</v>
      </c>
      <c r="H99" t="str">
        <f>_xlfn.XLOOKUP(Table29[[#This Row],[Unique BarCode]],$N$10:$N$37,$O$10:$O$37)</f>
        <v>IPHONE</v>
      </c>
      <c r="I99" t="str">
        <f>_xlfn.XLOOKUP(Table29[[#This Row],[Unique BarCode]],$N$10:$N$37,$P$10:$P$37)</f>
        <v>Charger</v>
      </c>
      <c r="J99" t="s">
        <v>49</v>
      </c>
      <c r="K99" t="s">
        <v>219</v>
      </c>
    </row>
    <row r="100" spans="1:11" x14ac:dyDescent="0.2">
      <c r="A100" s="1" t="d">
        <v>2023-01-10</v>
      </c>
      <c r="B100" s="45">
        <v>-1</v>
      </c>
      <c r="C100" t="s">
        <v>20</v>
      </c>
      <c r="D100" t="str">
        <f>_xlfn.XLOOKUP(Table29[[#This Row],[Patron Group]],$R$10:$R$24,$S$10:$S$24)</f>
        <v>Graduate</v>
      </c>
      <c r="E100" s="1" t="d">
        <v>2023-01-10</v>
      </c>
      <c r="F100" t="s">
        <v>84</v>
      </c>
      <c r="G100" t="s">
        <v>2265</v>
      </c>
      <c r="H100" t="str">
        <f>_xlfn.XLOOKUP(Table29[[#This Row],[Unique BarCode]],$N$10:$N$37,$O$10:$O$37)</f>
        <v>IPHONE</v>
      </c>
      <c r="I100" t="str">
        <f>_xlfn.XLOOKUP(Table29[[#This Row],[Unique BarCode]],$N$10:$N$37,$P$10:$P$37)</f>
        <v>Charger</v>
      </c>
      <c r="J100" t="s">
        <v>8</v>
      </c>
      <c r="K100" t="s">
        <v>85</v>
      </c>
    </row>
    <row r="101" spans="1:11" x14ac:dyDescent="0.2">
      <c r="A101" s="1" t="d">
        <v>2023-01-10</v>
      </c>
      <c r="B101" s="45">
        <v>-1</v>
      </c>
      <c r="C101" t="s">
        <v>20</v>
      </c>
      <c r="D101" t="str">
        <f>_xlfn.XLOOKUP(Table29[[#This Row],[Patron Group]],$R$10:$R$24,$S$10:$S$24)</f>
        <v>Graduate</v>
      </c>
      <c r="E101" s="1" t="d">
        <v>2023-01-10</v>
      </c>
      <c r="F101" t="s">
        <v>71</v>
      </c>
      <c r="G101" t="s">
        <v>2265</v>
      </c>
      <c r="H101" t="str">
        <f>_xlfn.XLOOKUP(Table29[[#This Row],[Unique BarCode]],$N$10:$N$37,$O$10:$O$37)</f>
        <v>IPHONE</v>
      </c>
      <c r="I101" t="str">
        <f>_xlfn.XLOOKUP(Table29[[#This Row],[Unique BarCode]],$N$10:$N$37,$P$10:$P$37)</f>
        <v>Charger</v>
      </c>
      <c r="J101" t="s">
        <v>8</v>
      </c>
      <c r="K101" t="s">
        <v>72</v>
      </c>
    </row>
    <row r="102" spans="1:11" x14ac:dyDescent="0.2">
      <c r="A102" s="1" t="d">
        <v>2023-01-10</v>
      </c>
      <c r="B102" s="45">
        <v>-1</v>
      </c>
      <c r="C102" t="s">
        <v>20</v>
      </c>
      <c r="D102" t="str">
        <f>_xlfn.XLOOKUP(Table29[[#This Row],[Patron Group]],$R$10:$R$24,$S$10:$S$24)</f>
        <v>Graduate</v>
      </c>
      <c r="E102" s="1" t="d">
        <v>2023-01-10</v>
      </c>
      <c r="F102" t="s">
        <v>220</v>
      </c>
      <c r="G102" t="s">
        <v>2265</v>
      </c>
      <c r="H102" t="str">
        <f>_xlfn.XLOOKUP(Table29[[#This Row],[Unique BarCode]],$N$10:$N$37,$O$10:$O$37)</f>
        <v>IPHONE</v>
      </c>
      <c r="I102" t="str">
        <f>_xlfn.XLOOKUP(Table29[[#This Row],[Unique BarCode]],$N$10:$N$37,$P$10:$P$37)</f>
        <v>Charger</v>
      </c>
      <c r="J102" t="s">
        <v>13</v>
      </c>
      <c r="K102" t="s">
        <v>221</v>
      </c>
    </row>
    <row r="103" spans="1:11" x14ac:dyDescent="0.2">
      <c r="A103" s="1" t="d">
        <v>2023-01-10</v>
      </c>
      <c r="B103" s="45">
        <v>-1</v>
      </c>
      <c r="C103" t="s">
        <v>20</v>
      </c>
      <c r="D103" t="str">
        <f>_xlfn.XLOOKUP(Table29[[#This Row],[Patron Group]],$R$10:$R$24,$S$10:$S$24)</f>
        <v>Graduate</v>
      </c>
      <c r="E103" s="1" t="d">
        <v>2023-01-10</v>
      </c>
      <c r="F103" t="s">
        <v>222</v>
      </c>
      <c r="G103" t="s">
        <v>2265</v>
      </c>
      <c r="H103" t="str">
        <f>_xlfn.XLOOKUP(Table29[[#This Row],[Unique BarCode]],$N$10:$N$37,$O$10:$O$37)</f>
        <v>IPHONE</v>
      </c>
      <c r="I103" t="str">
        <f>_xlfn.XLOOKUP(Table29[[#This Row],[Unique BarCode]],$N$10:$N$37,$P$10:$P$37)</f>
        <v>Charger</v>
      </c>
      <c r="J103" t="s">
        <v>13</v>
      </c>
      <c r="K103" t="s">
        <v>223</v>
      </c>
    </row>
    <row r="104" spans="1:11" x14ac:dyDescent="0.2">
      <c r="A104" s="1" t="d">
        <v>2023-01-10</v>
      </c>
      <c r="B104" s="45">
        <v>-1</v>
      </c>
      <c r="C104" t="s">
        <v>20</v>
      </c>
      <c r="D104" t="str">
        <f>_xlfn.XLOOKUP(Table29[[#This Row],[Patron Group]],$R$10:$R$24,$S$10:$S$24)</f>
        <v>Graduate</v>
      </c>
      <c r="E104" s="1" t="d">
        <v>2023-01-10</v>
      </c>
      <c r="F104" t="s">
        <v>12</v>
      </c>
      <c r="G104" t="s">
        <v>2265</v>
      </c>
      <c r="H104" t="str">
        <f>_xlfn.XLOOKUP(Table29[[#This Row],[Unique BarCode]],$N$10:$N$37,$O$10:$O$37)</f>
        <v>IPHONE</v>
      </c>
      <c r="I104" t="str">
        <f>_xlfn.XLOOKUP(Table29[[#This Row],[Unique BarCode]],$N$10:$N$37,$P$10:$P$37)</f>
        <v>Charger</v>
      </c>
      <c r="J104" t="s">
        <v>13</v>
      </c>
      <c r="K104" t="s">
        <v>14</v>
      </c>
    </row>
    <row r="105" spans="1:11" x14ac:dyDescent="0.2">
      <c r="A105" s="1" t="d">
        <v>2023-01-10</v>
      </c>
      <c r="B105" s="45">
        <v>-1</v>
      </c>
      <c r="C105" t="s">
        <v>20</v>
      </c>
      <c r="D105" t="str">
        <f>_xlfn.XLOOKUP(Table29[[#This Row],[Patron Group]],$R$10:$R$24,$S$10:$S$24)</f>
        <v>Graduate</v>
      </c>
      <c r="E105" s="1" t="d">
        <v>2023-01-10</v>
      </c>
      <c r="F105" t="s">
        <v>88</v>
      </c>
      <c r="G105" t="s">
        <v>2265</v>
      </c>
      <c r="H105" t="str">
        <f>_xlfn.XLOOKUP(Table29[[#This Row],[Unique BarCode]],$N$10:$N$37,$O$10:$O$37)</f>
        <v>IPHONE</v>
      </c>
      <c r="I105" t="str">
        <f>_xlfn.XLOOKUP(Table29[[#This Row],[Unique BarCode]],$N$10:$N$37,$P$10:$P$37)</f>
        <v>Charger</v>
      </c>
      <c r="J105" t="s">
        <v>8</v>
      </c>
    </row>
    <row r="106" spans="1:11" x14ac:dyDescent="0.2">
      <c r="A106" s="1" t="d">
        <v>2023-01-10</v>
      </c>
      <c r="B106" s="45">
        <v>-1</v>
      </c>
      <c r="C106" t="s">
        <v>20</v>
      </c>
      <c r="D106" t="str">
        <f>_xlfn.XLOOKUP(Table29[[#This Row],[Patron Group]],$R$10:$R$24,$S$10:$S$24)</f>
        <v>Graduate</v>
      </c>
      <c r="E106" s="1" t="d">
        <v>2023-01-10</v>
      </c>
      <c r="F106" t="s">
        <v>33</v>
      </c>
      <c r="G106" t="s">
        <v>2268</v>
      </c>
      <c r="H106" t="str">
        <f>_xlfn.XLOOKUP(Table29[[#This Row],[Unique BarCode]],$N$10:$N$37,$O$10:$O$37)</f>
        <v>MACCHRG</v>
      </c>
      <c r="I106" t="str">
        <f>_xlfn.XLOOKUP(Table29[[#This Row],[Unique BarCode]],$N$10:$N$37,$P$10:$P$37)</f>
        <v>Charger</v>
      </c>
      <c r="J106" t="s">
        <v>8</v>
      </c>
      <c r="K106" t="s">
        <v>34</v>
      </c>
    </row>
    <row r="107" spans="1:11" x14ac:dyDescent="0.2">
      <c r="A107" s="1" t="d">
        <v>2023-01-10</v>
      </c>
      <c r="B107" s="45">
        <v>-1</v>
      </c>
      <c r="C107" t="s">
        <v>20</v>
      </c>
      <c r="D107" t="str">
        <f>_xlfn.XLOOKUP(Table29[[#This Row],[Patron Group]],$R$10:$R$24,$S$10:$S$24)</f>
        <v>Graduate</v>
      </c>
      <c r="E107" s="1" t="d">
        <v>2023-01-10</v>
      </c>
      <c r="F107" t="s">
        <v>224</v>
      </c>
      <c r="G107" t="s">
        <v>2296</v>
      </c>
      <c r="H107" t="str">
        <f>_xlfn.XLOOKUP(Table29[[#This Row],[Unique BarCode]],$N$10:$N$37,$O$10:$O$37)</f>
        <v>MACUSBC</v>
      </c>
      <c r="I107" t="str">
        <f>_xlfn.XLOOKUP(Table29[[#This Row],[Unique BarCode]],$N$10:$N$37,$P$10:$P$37)</f>
        <v>Charger</v>
      </c>
      <c r="J107" t="s">
        <v>8</v>
      </c>
      <c r="K107" t="s">
        <v>225</v>
      </c>
    </row>
    <row r="108" spans="1:11" x14ac:dyDescent="0.2">
      <c r="A108" s="1" t="d">
        <v>2023-01-10</v>
      </c>
      <c r="B108" s="45">
        <v>-1</v>
      </c>
      <c r="C108" t="s">
        <v>20</v>
      </c>
      <c r="D108" t="str">
        <f>_xlfn.XLOOKUP(Table29[[#This Row],[Patron Group]],$R$10:$R$24,$S$10:$S$24)</f>
        <v>Graduate</v>
      </c>
      <c r="E108" s="1" t="d">
        <v>2023-01-10</v>
      </c>
      <c r="F108" t="s">
        <v>213</v>
      </c>
      <c r="G108" t="s">
        <v>2296</v>
      </c>
      <c r="H108" t="str">
        <f>_xlfn.XLOOKUP(Table29[[#This Row],[Unique BarCode]],$N$10:$N$37,$O$10:$O$37)</f>
        <v>MACUSBC</v>
      </c>
      <c r="I108" t="str">
        <f>_xlfn.XLOOKUP(Table29[[#This Row],[Unique BarCode]],$N$10:$N$37,$P$10:$P$37)</f>
        <v>Charger</v>
      </c>
      <c r="J108" t="s">
        <v>8</v>
      </c>
      <c r="K108" t="s">
        <v>214</v>
      </c>
    </row>
    <row r="109" spans="1:11" x14ac:dyDescent="0.2">
      <c r="A109" s="1" t="d">
        <v>2023-01-10</v>
      </c>
      <c r="B109" s="45">
        <v>-1</v>
      </c>
      <c r="C109" t="s">
        <v>20</v>
      </c>
      <c r="D109" t="str">
        <f>_xlfn.XLOOKUP(Table29[[#This Row],[Patron Group]],$R$10:$R$24,$S$10:$S$24)</f>
        <v>Graduate</v>
      </c>
      <c r="E109" s="1" t="d">
        <v>2023-01-10</v>
      </c>
      <c r="F109" t="s">
        <v>37</v>
      </c>
      <c r="G109" t="s">
        <v>2296</v>
      </c>
      <c r="H109" t="str">
        <f>_xlfn.XLOOKUP(Table29[[#This Row],[Unique BarCode]],$N$10:$N$37,$O$10:$O$37)</f>
        <v>MACUSBC</v>
      </c>
      <c r="I109" t="str">
        <f>_xlfn.XLOOKUP(Table29[[#This Row],[Unique BarCode]],$N$10:$N$37,$P$10:$P$37)</f>
        <v>Charger</v>
      </c>
      <c r="J109" t="s">
        <v>8</v>
      </c>
      <c r="K109" t="s">
        <v>38</v>
      </c>
    </row>
    <row r="110" spans="1:11" x14ac:dyDescent="0.2">
      <c r="A110" s="1" t="d">
        <v>2023-01-10</v>
      </c>
      <c r="B110" s="45">
        <v>-1</v>
      </c>
      <c r="C110" t="s">
        <v>20</v>
      </c>
      <c r="D110" t="str">
        <f>_xlfn.XLOOKUP(Table29[[#This Row],[Patron Group]],$R$10:$R$24,$S$10:$S$24)</f>
        <v>Graduate</v>
      </c>
      <c r="E110" s="1" t="d">
        <v>2023-01-10</v>
      </c>
      <c r="F110" t="s">
        <v>226</v>
      </c>
      <c r="G110" t="s">
        <v>2296</v>
      </c>
      <c r="H110" t="str">
        <f>_xlfn.XLOOKUP(Table29[[#This Row],[Unique BarCode]],$N$10:$N$37,$O$10:$O$37)</f>
        <v>MACUSBC</v>
      </c>
      <c r="I110" t="str">
        <f>_xlfn.XLOOKUP(Table29[[#This Row],[Unique BarCode]],$N$10:$N$37,$P$10:$P$37)</f>
        <v>Charger</v>
      </c>
      <c r="J110" t="s">
        <v>8</v>
      </c>
    </row>
    <row r="111" spans="1:11" x14ac:dyDescent="0.2">
      <c r="A111" s="1" t="d">
        <v>2023-01-10</v>
      </c>
      <c r="B111" s="45">
        <v>-1</v>
      </c>
      <c r="C111" t="s">
        <v>20</v>
      </c>
      <c r="D111" t="str">
        <f>_xlfn.XLOOKUP(Table29[[#This Row],[Patron Group]],$R$10:$R$24,$S$10:$S$24)</f>
        <v>Graduate</v>
      </c>
      <c r="E111" s="1" t="d">
        <v>2023-01-10</v>
      </c>
      <c r="F111" t="s">
        <v>227</v>
      </c>
      <c r="G111" t="s">
        <v>2271</v>
      </c>
      <c r="H111" t="str">
        <f>_xlfn.XLOOKUP(Table29[[#This Row],[Unique BarCode]],$N$10:$N$37,$O$10:$O$37)</f>
        <v>OMNI</v>
      </c>
      <c r="I111" t="str">
        <f>_xlfn.XLOOKUP(Table29[[#This Row],[Unique BarCode]],$N$10:$N$37,$P$10:$P$37)</f>
        <v>Charger</v>
      </c>
      <c r="J111" t="s">
        <v>13</v>
      </c>
      <c r="K111" t="s">
        <v>228</v>
      </c>
    </row>
    <row r="112" spans="1:11" x14ac:dyDescent="0.2">
      <c r="A112" s="1" t="d">
        <v>2023-01-10</v>
      </c>
      <c r="B112" s="45">
        <v>-1</v>
      </c>
      <c r="C112" t="s">
        <v>20</v>
      </c>
      <c r="D112" t="str">
        <f>_xlfn.XLOOKUP(Table29[[#This Row],[Patron Group]],$R$10:$R$24,$S$10:$S$24)</f>
        <v>Graduate</v>
      </c>
      <c r="E112" s="1" t="d">
        <v>2023-01-10</v>
      </c>
      <c r="F112" t="s">
        <v>229</v>
      </c>
      <c r="G112" t="s">
        <v>2272</v>
      </c>
      <c r="H112" t="str">
        <f>_xlfn.XLOOKUP(Table29[[#This Row],[Unique BarCode]],$N$10:$N$37,$O$10:$O$37)</f>
        <v>WALLADPT</v>
      </c>
      <c r="I112" t="str">
        <f>_xlfn.XLOOKUP(Table29[[#This Row],[Unique BarCode]],$N$10:$N$37,$P$10:$P$37)</f>
        <v>Charger</v>
      </c>
      <c r="J112" t="s">
        <v>49</v>
      </c>
      <c r="K112" t="s">
        <v>230</v>
      </c>
    </row>
    <row r="113" spans="1:11" x14ac:dyDescent="0.2">
      <c r="A113" s="1" t="d">
        <v>2023-01-10</v>
      </c>
      <c r="B113" s="45">
        <v>-1</v>
      </c>
      <c r="C113" t="s">
        <v>20</v>
      </c>
      <c r="D113" t="str">
        <f>_xlfn.XLOOKUP(Table29[[#This Row],[Patron Group]],$R$10:$R$24,$S$10:$S$24)</f>
        <v>Graduate</v>
      </c>
      <c r="E113" s="1" t="d">
        <v>2023-01-10</v>
      </c>
      <c r="F113" t="s">
        <v>43</v>
      </c>
      <c r="G113" t="s">
        <v>2272</v>
      </c>
      <c r="H113" t="str">
        <f>_xlfn.XLOOKUP(Table29[[#This Row],[Unique BarCode]],$N$10:$N$37,$O$10:$O$37)</f>
        <v>WALLADPT</v>
      </c>
      <c r="I113" t="str">
        <f>_xlfn.XLOOKUP(Table29[[#This Row],[Unique BarCode]],$N$10:$N$37,$P$10:$P$37)</f>
        <v>Charger</v>
      </c>
      <c r="J113" t="s">
        <v>8</v>
      </c>
      <c r="K113" t="s">
        <v>44</v>
      </c>
    </row>
    <row r="114" spans="1:11" x14ac:dyDescent="0.2">
      <c r="A114" s="1" t="d">
        <v>2023-01-10</v>
      </c>
      <c r="B114" s="45">
        <v>-1</v>
      </c>
      <c r="C114" t="s">
        <v>20</v>
      </c>
      <c r="D114" t="str">
        <f>_xlfn.XLOOKUP(Table29[[#This Row],[Patron Group]],$R$10:$R$24,$S$10:$S$24)</f>
        <v>Graduate</v>
      </c>
      <c r="E114" s="1" t="d">
        <v>2023-01-10</v>
      </c>
      <c r="F114" t="s">
        <v>45</v>
      </c>
      <c r="G114" t="s">
        <v>2272</v>
      </c>
      <c r="H114" t="str">
        <f>_xlfn.XLOOKUP(Table29[[#This Row],[Unique BarCode]],$N$10:$N$37,$O$10:$O$37)</f>
        <v>WALLADPT</v>
      </c>
      <c r="I114" t="str">
        <f>_xlfn.XLOOKUP(Table29[[#This Row],[Unique BarCode]],$N$10:$N$37,$P$10:$P$37)</f>
        <v>Charger</v>
      </c>
      <c r="J114" t="s">
        <v>13</v>
      </c>
      <c r="K114" t="s">
        <v>46</v>
      </c>
    </row>
    <row r="115" spans="1:11" x14ac:dyDescent="0.2">
      <c r="A115" s="1" t="d">
        <v>2023-01-10</v>
      </c>
      <c r="B115" s="45">
        <v>-1</v>
      </c>
      <c r="C115" t="s">
        <v>20</v>
      </c>
      <c r="D115" t="str">
        <f>_xlfn.XLOOKUP(Table29[[#This Row],[Patron Group]],$R$10:$R$24,$S$10:$S$24)</f>
        <v>Graduate</v>
      </c>
      <c r="E115" s="1" t="d">
        <v>2023-01-10</v>
      </c>
      <c r="F115" t="s">
        <v>95</v>
      </c>
      <c r="G115" t="s">
        <v>2272</v>
      </c>
      <c r="H115" t="str">
        <f>_xlfn.XLOOKUP(Table29[[#This Row],[Unique BarCode]],$N$10:$N$37,$O$10:$O$37)</f>
        <v>WALLADPT</v>
      </c>
      <c r="I115" t="str">
        <f>_xlfn.XLOOKUP(Table29[[#This Row],[Unique BarCode]],$N$10:$N$37,$P$10:$P$37)</f>
        <v>Charger</v>
      </c>
      <c r="J115" t="s">
        <v>8</v>
      </c>
    </row>
    <row r="116" spans="1:11" x14ac:dyDescent="0.2">
      <c r="A116" s="1" t="d">
        <v>2023-01-10</v>
      </c>
      <c r="B116" s="45">
        <v>-1</v>
      </c>
      <c r="C116" t="s">
        <v>20</v>
      </c>
      <c r="D116" t="str">
        <f>_xlfn.XLOOKUP(Table29[[#This Row],[Patron Group]],$R$10:$R$24,$S$10:$S$24)</f>
        <v>Graduate</v>
      </c>
      <c r="E116" s="1" t="d">
        <v>2023-01-17</v>
      </c>
      <c r="F116" t="s">
        <v>75</v>
      </c>
      <c r="G116" t="s">
        <v>2273</v>
      </c>
      <c r="H116" t="str">
        <f>_xlfn.XLOOKUP(Table29[[#This Row],[Unique BarCode]],$N$10:$N$37,$O$10:$O$37)</f>
        <v>ChromeBook</v>
      </c>
      <c r="I116" t="str">
        <f>_xlfn.XLOOKUP(Table29[[#This Row],[Unique BarCode]],$N$10:$N$37,$P$10:$P$37)</f>
        <v>Device</v>
      </c>
      <c r="J116" t="s">
        <v>13</v>
      </c>
      <c r="K116" t="s">
        <v>76</v>
      </c>
    </row>
    <row r="117" spans="1:11" x14ac:dyDescent="0.2">
      <c r="A117" s="1" t="d">
        <v>2023-01-10</v>
      </c>
      <c r="B117" s="45">
        <v>-1</v>
      </c>
      <c r="C117" t="s">
        <v>20</v>
      </c>
      <c r="D117" t="str">
        <f>_xlfn.XLOOKUP(Table29[[#This Row],[Patron Group]],$R$10:$R$24,$S$10:$S$24)</f>
        <v>Graduate</v>
      </c>
      <c r="E117" s="1" t="d">
        <v>2023-01-17</v>
      </c>
      <c r="F117" t="s">
        <v>231</v>
      </c>
      <c r="G117" t="s">
        <v>2273</v>
      </c>
      <c r="H117" t="str">
        <f>_xlfn.XLOOKUP(Table29[[#This Row],[Unique BarCode]],$N$10:$N$37,$O$10:$O$37)</f>
        <v>ChromeBook</v>
      </c>
      <c r="I117" t="str">
        <f>_xlfn.XLOOKUP(Table29[[#This Row],[Unique BarCode]],$N$10:$N$37,$P$10:$P$37)</f>
        <v>Device</v>
      </c>
      <c r="J117" t="s">
        <v>13</v>
      </c>
      <c r="K117" t="s">
        <v>232</v>
      </c>
    </row>
    <row r="118" spans="1:11" x14ac:dyDescent="0.2">
      <c r="A118" s="1" t="d">
        <v>2023-01-10</v>
      </c>
      <c r="B118" s="45">
        <v>-1</v>
      </c>
      <c r="C118" t="s">
        <v>20</v>
      </c>
      <c r="D118" t="str">
        <f>_xlfn.XLOOKUP(Table29[[#This Row],[Patron Group]],$R$10:$R$24,$S$10:$S$24)</f>
        <v>Graduate</v>
      </c>
      <c r="E118" s="1" t="d">
        <v>2023-01-17</v>
      </c>
      <c r="F118" t="s">
        <v>53</v>
      </c>
      <c r="G118" t="s">
        <v>2273</v>
      </c>
      <c r="H118" t="str">
        <f>_xlfn.XLOOKUP(Table29[[#This Row],[Unique BarCode]],$N$10:$N$37,$O$10:$O$37)</f>
        <v>ChromeBook</v>
      </c>
      <c r="I118" t="str">
        <f>_xlfn.XLOOKUP(Table29[[#This Row],[Unique BarCode]],$N$10:$N$37,$P$10:$P$37)</f>
        <v>Device</v>
      </c>
      <c r="J118" t="s">
        <v>13</v>
      </c>
      <c r="K118" t="s">
        <v>54</v>
      </c>
    </row>
    <row r="119" spans="1:11" x14ac:dyDescent="0.2">
      <c r="A119" s="1" t="d">
        <v>2023-01-10</v>
      </c>
      <c r="B119" s="45">
        <v>-1</v>
      </c>
      <c r="C119" t="s">
        <v>20</v>
      </c>
      <c r="D119" t="str">
        <f>_xlfn.XLOOKUP(Table29[[#This Row],[Patron Group]],$R$10:$R$24,$S$10:$S$24)</f>
        <v>Graduate</v>
      </c>
      <c r="E119" s="1" t="d">
        <v>2023-01-17</v>
      </c>
      <c r="F119" t="s">
        <v>233</v>
      </c>
      <c r="G119" t="s">
        <v>2273</v>
      </c>
      <c r="H119" t="str">
        <f>_xlfn.XLOOKUP(Table29[[#This Row],[Unique BarCode]],$N$10:$N$37,$O$10:$O$37)</f>
        <v>ChromeBook</v>
      </c>
      <c r="I119" t="str">
        <f>_xlfn.XLOOKUP(Table29[[#This Row],[Unique BarCode]],$N$10:$N$37,$P$10:$P$37)</f>
        <v>Device</v>
      </c>
      <c r="J119" t="s">
        <v>128</v>
      </c>
      <c r="K119" t="s">
        <v>234</v>
      </c>
    </row>
    <row r="120" spans="1:11" x14ac:dyDescent="0.2">
      <c r="A120" s="1" t="d">
        <v>2023-01-10</v>
      </c>
      <c r="B120" s="45">
        <v>-1</v>
      </c>
      <c r="C120" t="s">
        <v>20</v>
      </c>
      <c r="D120" t="str">
        <f>_xlfn.XLOOKUP(Table29[[#This Row],[Patron Group]],$R$10:$R$24,$S$10:$S$24)</f>
        <v>Graduate</v>
      </c>
      <c r="E120" s="1" t="d">
        <v>2023-01-17</v>
      </c>
      <c r="F120" t="s">
        <v>235</v>
      </c>
      <c r="G120" t="s">
        <v>2273</v>
      </c>
      <c r="H120" t="str">
        <f>_xlfn.XLOOKUP(Table29[[#This Row],[Unique BarCode]],$N$10:$N$37,$O$10:$O$37)</f>
        <v>ChromeBook</v>
      </c>
      <c r="I120" t="str">
        <f>_xlfn.XLOOKUP(Table29[[#This Row],[Unique BarCode]],$N$10:$N$37,$P$10:$P$37)</f>
        <v>Device</v>
      </c>
      <c r="J120" t="s">
        <v>8</v>
      </c>
      <c r="K120" t="s">
        <v>236</v>
      </c>
    </row>
    <row r="121" spans="1:11" x14ac:dyDescent="0.2">
      <c r="A121" s="1" t="d">
        <v>2023-01-10</v>
      </c>
      <c r="B121" s="45">
        <v>-1</v>
      </c>
      <c r="C121" t="s">
        <v>20</v>
      </c>
      <c r="D121" t="str">
        <f>_xlfn.XLOOKUP(Table29[[#This Row],[Patron Group]],$R$10:$R$24,$S$10:$S$24)</f>
        <v>Graduate</v>
      </c>
      <c r="E121" s="1" t="d">
        <v>2023-01-17</v>
      </c>
      <c r="F121" t="s">
        <v>237</v>
      </c>
      <c r="G121" t="s">
        <v>2273</v>
      </c>
      <c r="H121" t="str">
        <f>_xlfn.XLOOKUP(Table29[[#This Row],[Unique BarCode]],$N$10:$N$37,$O$10:$O$37)</f>
        <v>ChromeBook</v>
      </c>
      <c r="I121" t="str">
        <f>_xlfn.XLOOKUP(Table29[[#This Row],[Unique BarCode]],$N$10:$N$37,$P$10:$P$37)</f>
        <v>Device</v>
      </c>
      <c r="J121" t="s">
        <v>128</v>
      </c>
      <c r="K121" t="s">
        <v>238</v>
      </c>
    </row>
    <row r="122" spans="1:11" x14ac:dyDescent="0.2">
      <c r="A122" s="1" t="d">
        <v>2023-01-10</v>
      </c>
      <c r="B122" s="45">
        <v>-1</v>
      </c>
      <c r="C122" t="s">
        <v>20</v>
      </c>
      <c r="D122" t="str">
        <f>_xlfn.XLOOKUP(Table29[[#This Row],[Patron Group]],$R$10:$R$24,$S$10:$S$24)</f>
        <v>Graduate</v>
      </c>
      <c r="E122" s="1" t="d">
        <v>2023-01-17</v>
      </c>
      <c r="F122" t="s">
        <v>239</v>
      </c>
      <c r="G122" t="s">
        <v>2275</v>
      </c>
      <c r="H122" t="str">
        <f>_xlfn.XLOOKUP(Table29[[#This Row],[Unique BarCode]],$N$10:$N$37,$O$10:$O$37)</f>
        <v>iPad</v>
      </c>
      <c r="I122" t="str">
        <f>_xlfn.XLOOKUP(Table29[[#This Row],[Unique BarCode]],$N$10:$N$37,$P$10:$P$37)</f>
        <v>Device</v>
      </c>
      <c r="J122" t="s">
        <v>8</v>
      </c>
    </row>
    <row r="123" spans="1:11" x14ac:dyDescent="0.2">
      <c r="A123" s="1" t="d">
        <v>2023-01-10</v>
      </c>
      <c r="B123" s="45">
        <v>-1</v>
      </c>
      <c r="C123" t="s">
        <v>20</v>
      </c>
      <c r="D123" t="str">
        <f>_xlfn.XLOOKUP(Table29[[#This Row],[Patron Group]],$R$10:$R$24,$S$10:$S$24)</f>
        <v>Graduate</v>
      </c>
      <c r="E123" s="1" t="d">
        <v>2023-01-17</v>
      </c>
      <c r="F123" t="s">
        <v>240</v>
      </c>
      <c r="G123" t="s">
        <v>2263</v>
      </c>
      <c r="H123" t="str">
        <f>_xlfn.XLOOKUP(Table29[[#This Row],[Unique BarCode]],$N$10:$N$37,$O$10:$O$37)</f>
        <v>HP Laptop</v>
      </c>
      <c r="I123" t="str">
        <f>_xlfn.XLOOKUP(Table29[[#This Row],[Unique BarCode]],$N$10:$N$37,$P$10:$P$37)</f>
        <v>Device</v>
      </c>
      <c r="J123" t="s">
        <v>8</v>
      </c>
      <c r="K123" t="s">
        <v>241</v>
      </c>
    </row>
    <row r="124" spans="1:11" x14ac:dyDescent="0.2">
      <c r="A124" s="1" t="d">
        <v>2023-01-10</v>
      </c>
      <c r="B124" s="45">
        <v>-1</v>
      </c>
      <c r="C124" t="s">
        <v>20</v>
      </c>
      <c r="D124" t="str">
        <f>_xlfn.XLOOKUP(Table29[[#This Row],[Patron Group]],$R$10:$R$24,$S$10:$S$24)</f>
        <v>Graduate</v>
      </c>
      <c r="E124" s="1" t="d">
        <v>2023-01-23</v>
      </c>
      <c r="F124" t="s">
        <v>242</v>
      </c>
      <c r="G124" t="s">
        <v>2273</v>
      </c>
      <c r="H124" t="str">
        <f>_xlfn.XLOOKUP(Table29[[#This Row],[Unique BarCode]],$N$10:$N$37,$O$10:$O$37)</f>
        <v>ChromeBook</v>
      </c>
      <c r="I124" t="str">
        <f>_xlfn.XLOOKUP(Table29[[#This Row],[Unique BarCode]],$N$10:$N$37,$P$10:$P$37)</f>
        <v>Device</v>
      </c>
      <c r="J124" t="s">
        <v>8</v>
      </c>
      <c r="K124" t="s">
        <v>243</v>
      </c>
    </row>
    <row r="125" spans="1:11" x14ac:dyDescent="0.2">
      <c r="A125" s="1" t="d">
        <v>2023-01-10</v>
      </c>
      <c r="B125" s="45">
        <v>-1</v>
      </c>
      <c r="C125" t="s">
        <v>20</v>
      </c>
      <c r="D125" t="str">
        <f>_xlfn.XLOOKUP(Table29[[#This Row],[Patron Group]],$R$10:$R$24,$S$10:$S$24)</f>
        <v>Graduate</v>
      </c>
      <c r="E125" s="1" t="d">
        <v>2023-01-23</v>
      </c>
      <c r="F125" t="s">
        <v>244</v>
      </c>
      <c r="G125" t="s">
        <v>2275</v>
      </c>
      <c r="H125" t="str">
        <f>_xlfn.XLOOKUP(Table29[[#This Row],[Unique BarCode]],$N$10:$N$37,$O$10:$O$37)</f>
        <v>iPad</v>
      </c>
      <c r="I125" t="str">
        <f>_xlfn.XLOOKUP(Table29[[#This Row],[Unique BarCode]],$N$10:$N$37,$P$10:$P$37)</f>
        <v>Device</v>
      </c>
      <c r="J125" t="s">
        <v>8</v>
      </c>
      <c r="K125" t="s">
        <v>245</v>
      </c>
    </row>
    <row r="126" spans="1:11" x14ac:dyDescent="0.2">
      <c r="A126" s="1" t="d">
        <v>2023-01-10</v>
      </c>
      <c r="B126" s="45">
        <v>-1</v>
      </c>
      <c r="C126" t="s">
        <v>20</v>
      </c>
      <c r="D126" t="str">
        <f>_xlfn.XLOOKUP(Table29[[#This Row],[Patron Group]],$R$10:$R$24,$S$10:$S$24)</f>
        <v>Graduate</v>
      </c>
      <c r="E126" s="1" t="d">
        <v>2023-01-24</v>
      </c>
      <c r="F126" t="s">
        <v>246</v>
      </c>
      <c r="G126" t="s">
        <v>2274</v>
      </c>
      <c r="H126" t="str">
        <f>_xlfn.XLOOKUP(Table29[[#This Row],[Unique BarCode]],$N$10:$N$37,$O$10:$O$37)</f>
        <v>MacBook</v>
      </c>
      <c r="I126" t="str">
        <f>_xlfn.XLOOKUP(Table29[[#This Row],[Unique BarCode]],$N$10:$N$37,$P$10:$P$37)</f>
        <v>Device</v>
      </c>
      <c r="J126" t="s">
        <v>8</v>
      </c>
      <c r="K126" t="s">
        <v>247</v>
      </c>
    </row>
    <row r="127" spans="1:11" x14ac:dyDescent="0.2">
      <c r="A127" s="1" t="d">
        <v>2023-01-10</v>
      </c>
      <c r="B127" s="45">
        <v>-1</v>
      </c>
      <c r="C127" t="s">
        <v>20</v>
      </c>
      <c r="D127" t="str">
        <f>_xlfn.XLOOKUP(Table29[[#This Row],[Patron Group]],$R$10:$R$24,$S$10:$S$24)</f>
        <v>Graduate</v>
      </c>
      <c r="E127" s="1" t="d">
        <v>2023-01-24</v>
      </c>
      <c r="F127" t="s">
        <v>248</v>
      </c>
      <c r="G127" t="s">
        <v>2275</v>
      </c>
      <c r="H127" t="str">
        <f>_xlfn.XLOOKUP(Table29[[#This Row],[Unique BarCode]],$N$10:$N$37,$O$10:$O$37)</f>
        <v>iPad</v>
      </c>
      <c r="I127" t="str">
        <f>_xlfn.XLOOKUP(Table29[[#This Row],[Unique BarCode]],$N$10:$N$37,$P$10:$P$37)</f>
        <v>Device</v>
      </c>
      <c r="J127" t="s">
        <v>8</v>
      </c>
      <c r="K127" t="s">
        <v>249</v>
      </c>
    </row>
    <row r="128" spans="1:11" x14ac:dyDescent="0.2">
      <c r="A128" s="1" t="d">
        <v>2023-01-10</v>
      </c>
      <c r="B128" s="45">
        <v>-1</v>
      </c>
      <c r="C128" t="s">
        <v>20</v>
      </c>
      <c r="D128" t="str">
        <f>_xlfn.XLOOKUP(Table29[[#This Row],[Patron Group]],$R$10:$R$24,$S$10:$S$24)</f>
        <v>Graduate</v>
      </c>
      <c r="E128" s="1" t="d">
        <v>2023-03-24</v>
      </c>
      <c r="F128" t="s">
        <v>250</v>
      </c>
      <c r="G128" t="s">
        <v>2275</v>
      </c>
      <c r="H128" t="str">
        <f>_xlfn.XLOOKUP(Table29[[#This Row],[Unique BarCode]],$N$10:$N$37,$O$10:$O$37)</f>
        <v>iPad</v>
      </c>
      <c r="I128" t="str">
        <f>_xlfn.XLOOKUP(Table29[[#This Row],[Unique BarCode]],$N$10:$N$37,$P$10:$P$37)</f>
        <v>Device</v>
      </c>
      <c r="J128" t="s">
        <v>8</v>
      </c>
      <c r="K128" t="s">
        <v>251</v>
      </c>
    </row>
    <row r="129" spans="1:11" x14ac:dyDescent="0.2">
      <c r="A129" s="1" t="d">
        <v>2023-01-10</v>
      </c>
      <c r="B129" s="45">
        <v>-1</v>
      </c>
      <c r="C129" t="s">
        <v>20</v>
      </c>
      <c r="D129" t="str">
        <f>_xlfn.XLOOKUP(Table29[[#This Row],[Patron Group]],$R$10:$R$24,$S$10:$S$24)</f>
        <v>Graduate</v>
      </c>
      <c r="E129" s="1" t="d">
        <v>2023-03-24</v>
      </c>
      <c r="F129" t="s">
        <v>252</v>
      </c>
      <c r="G129" t="s">
        <v>2275</v>
      </c>
      <c r="H129" t="str">
        <f>_xlfn.XLOOKUP(Table29[[#This Row],[Unique BarCode]],$N$10:$N$37,$O$10:$O$37)</f>
        <v>iPad</v>
      </c>
      <c r="I129" t="str">
        <f>_xlfn.XLOOKUP(Table29[[#This Row],[Unique BarCode]],$N$10:$N$37,$P$10:$P$37)</f>
        <v>Device</v>
      </c>
      <c r="J129" t="s">
        <v>8</v>
      </c>
      <c r="K129">
        <v>2022</v>
      </c>
    </row>
    <row r="130" spans="1:11" x14ac:dyDescent="0.2">
      <c r="A130" s="1" t="d">
        <v>2023-01-10</v>
      </c>
      <c r="B130" s="45">
        <v>-1</v>
      </c>
      <c r="C130" t="s">
        <v>66</v>
      </c>
      <c r="D130" t="str">
        <f>_xlfn.XLOOKUP(Table29[[#This Row],[Patron Group]],$R$10:$R$24,$S$10:$S$24)</f>
        <v>Graduate</v>
      </c>
      <c r="E130" s="1" t="d">
        <v>2023-01-17</v>
      </c>
      <c r="F130" t="s">
        <v>67</v>
      </c>
      <c r="G130" t="s">
        <v>2273</v>
      </c>
      <c r="H130" t="str">
        <f>_xlfn.XLOOKUP(Table29[[#This Row],[Unique BarCode]],$N$10:$N$37,$O$10:$O$37)</f>
        <v>ChromeBook</v>
      </c>
      <c r="I130" t="str">
        <f>_xlfn.XLOOKUP(Table29[[#This Row],[Unique BarCode]],$N$10:$N$37,$P$10:$P$37)</f>
        <v>Device</v>
      </c>
      <c r="J130" t="s">
        <v>68</v>
      </c>
      <c r="K130" t="s">
        <v>69</v>
      </c>
    </row>
    <row r="131" spans="1:11" x14ac:dyDescent="0.2">
      <c r="A131" s="1" t="d">
        <v>2023-01-10</v>
      </c>
      <c r="B131" s="45">
        <v>-1</v>
      </c>
      <c r="C131" t="s">
        <v>70</v>
      </c>
      <c r="D131" t="str">
        <f>_xlfn.XLOOKUP(Table29[[#This Row],[Patron Group]],$R$10:$R$24,$S$10:$S$24)</f>
        <v>Undergraduate</v>
      </c>
      <c r="E131" s="1" t="d">
        <v>2023-01-17</v>
      </c>
      <c r="F131" t="s">
        <v>67</v>
      </c>
      <c r="G131" t="s">
        <v>2273</v>
      </c>
      <c r="H131" t="str">
        <f>_xlfn.XLOOKUP(Table29[[#This Row],[Unique BarCode]],$N$10:$N$37,$O$10:$O$37)</f>
        <v>ChromeBook</v>
      </c>
      <c r="I131" t="str">
        <f>_xlfn.XLOOKUP(Table29[[#This Row],[Unique BarCode]],$N$10:$N$37,$P$10:$P$37)</f>
        <v>Device</v>
      </c>
      <c r="J131" t="s">
        <v>68</v>
      </c>
      <c r="K131" t="s">
        <v>69</v>
      </c>
    </row>
    <row r="132" spans="1:11" x14ac:dyDescent="0.2">
      <c r="A132" s="1" t="d">
        <v>2023-01-10</v>
      </c>
      <c r="B132" s="45">
        <v>-1</v>
      </c>
      <c r="C132" t="s">
        <v>70</v>
      </c>
      <c r="D132" t="str">
        <f>_xlfn.XLOOKUP(Table29[[#This Row],[Patron Group]],$R$10:$R$24,$S$10:$S$24)</f>
        <v>Undergraduate</v>
      </c>
      <c r="E132" s="1" t="d">
        <v>2023-01-24</v>
      </c>
      <c r="F132" t="s">
        <v>257</v>
      </c>
      <c r="G132" t="s">
        <v>2275</v>
      </c>
      <c r="H132" t="str">
        <f>_xlfn.XLOOKUP(Table29[[#This Row],[Unique BarCode]],$N$10:$N$37,$O$10:$O$37)</f>
        <v>iPad</v>
      </c>
      <c r="I132" t="str">
        <f>_xlfn.XLOOKUP(Table29[[#This Row],[Unique BarCode]],$N$10:$N$37,$P$10:$P$37)</f>
        <v>Device</v>
      </c>
      <c r="J132" t="s">
        <v>8</v>
      </c>
      <c r="K132">
        <v>2022</v>
      </c>
    </row>
    <row r="133" spans="1:11" x14ac:dyDescent="0.2">
      <c r="A133" s="1" t="d">
        <v>2023-01-10</v>
      </c>
      <c r="B133" s="45">
        <v>-1</v>
      </c>
      <c r="C133" t="s">
        <v>77</v>
      </c>
      <c r="D133" t="str">
        <f>_xlfn.XLOOKUP(Table29[[#This Row],[Patron Group]],$R$10:$R$24,$S$10:$S$24)</f>
        <v>Undergraduate</v>
      </c>
      <c r="E133" s="1" t="d">
        <v>2023-01-10</v>
      </c>
      <c r="F133" t="s">
        <v>21</v>
      </c>
      <c r="G133" t="s">
        <v>2266</v>
      </c>
      <c r="H133" t="str">
        <f>_xlfn.XLOOKUP(Table29[[#This Row],[Unique BarCode]],$N$10:$N$37,$O$10:$O$37)</f>
        <v>Headphones</v>
      </c>
      <c r="I133" t="str">
        <f>_xlfn.XLOOKUP(Table29[[#This Row],[Unique BarCode]],$N$10:$N$37,$P$10:$P$37)</f>
        <v>Accessory</v>
      </c>
      <c r="J133" t="s">
        <v>8</v>
      </c>
      <c r="K133" t="s">
        <v>22</v>
      </c>
    </row>
    <row r="134" spans="1:11" x14ac:dyDescent="0.2">
      <c r="A134" s="1" t="d">
        <v>2023-01-10</v>
      </c>
      <c r="B134" s="45">
        <v>-1</v>
      </c>
      <c r="C134" t="s">
        <v>77</v>
      </c>
      <c r="D134" t="str">
        <f>_xlfn.XLOOKUP(Table29[[#This Row],[Patron Group]],$R$10:$R$24,$S$10:$S$24)</f>
        <v>Undergraduate</v>
      </c>
      <c r="E134" s="1" t="d">
        <v>2023-01-10</v>
      </c>
      <c r="F134" t="s">
        <v>258</v>
      </c>
      <c r="G134" t="s">
        <v>2282</v>
      </c>
      <c r="H134" t="str">
        <f>_xlfn.XLOOKUP(Table29[[#This Row],[Unique BarCode]],$N$10:$N$37,$O$10:$O$37)</f>
        <v>HPUSBC</v>
      </c>
      <c r="I134" t="str">
        <f>_xlfn.XLOOKUP(Table29[[#This Row],[Unique BarCode]],$N$10:$N$37,$P$10:$P$37)</f>
        <v>Charger</v>
      </c>
      <c r="J134" t="s">
        <v>49</v>
      </c>
      <c r="K134" t="s">
        <v>259</v>
      </c>
    </row>
    <row r="135" spans="1:11" x14ac:dyDescent="0.2">
      <c r="A135" s="1" t="d">
        <v>2023-01-10</v>
      </c>
      <c r="B135" s="45">
        <v>-1</v>
      </c>
      <c r="C135" t="s">
        <v>77</v>
      </c>
      <c r="D135" t="str">
        <f>_xlfn.XLOOKUP(Table29[[#This Row],[Patron Group]],$R$10:$R$24,$S$10:$S$24)</f>
        <v>Undergraduate</v>
      </c>
      <c r="E135" s="1" t="d">
        <v>2023-01-10</v>
      </c>
      <c r="F135" t="s">
        <v>260</v>
      </c>
      <c r="G135" t="s">
        <v>2282</v>
      </c>
      <c r="H135" t="str">
        <f>_xlfn.XLOOKUP(Table29[[#This Row],[Unique BarCode]],$N$10:$N$37,$O$10:$O$37)</f>
        <v>HPUSBC</v>
      </c>
      <c r="I135" t="str">
        <f>_xlfn.XLOOKUP(Table29[[#This Row],[Unique BarCode]],$N$10:$N$37,$P$10:$P$37)</f>
        <v>Charger</v>
      </c>
      <c r="J135" t="s">
        <v>49</v>
      </c>
    </row>
    <row r="136" spans="1:11" x14ac:dyDescent="0.2">
      <c r="A136" s="1" t="d">
        <v>2023-01-10</v>
      </c>
      <c r="B136" s="45">
        <v>-1</v>
      </c>
      <c r="C136" t="s">
        <v>77</v>
      </c>
      <c r="D136" t="str">
        <f>_xlfn.XLOOKUP(Table29[[#This Row],[Patron Group]],$R$10:$R$24,$S$10:$S$24)</f>
        <v>Undergraduate</v>
      </c>
      <c r="E136" s="1" t="d">
        <v>2023-01-10</v>
      </c>
      <c r="F136" t="s">
        <v>217</v>
      </c>
      <c r="G136" t="s">
        <v>2282</v>
      </c>
      <c r="H136" t="str">
        <f>_xlfn.XLOOKUP(Table29[[#This Row],[Unique BarCode]],$N$10:$N$37,$O$10:$O$37)</f>
        <v>HPUSBC</v>
      </c>
      <c r="I136" t="str">
        <f>_xlfn.XLOOKUP(Table29[[#This Row],[Unique BarCode]],$N$10:$N$37,$P$10:$P$37)</f>
        <v>Charger</v>
      </c>
      <c r="J136" t="s">
        <v>49</v>
      </c>
    </row>
    <row r="137" spans="1:11" x14ac:dyDescent="0.2">
      <c r="A137" s="1" t="d">
        <v>2023-01-10</v>
      </c>
      <c r="B137" s="45">
        <v>-1</v>
      </c>
      <c r="C137" t="s">
        <v>77</v>
      </c>
      <c r="D137" t="str">
        <f>_xlfn.XLOOKUP(Table29[[#This Row],[Patron Group]],$R$10:$R$24,$S$10:$S$24)</f>
        <v>Undergraduate</v>
      </c>
      <c r="E137" s="1" t="d">
        <v>2023-01-10</v>
      </c>
      <c r="F137" t="s">
        <v>27</v>
      </c>
      <c r="G137" t="s">
        <v>2265</v>
      </c>
      <c r="H137" t="str">
        <f>_xlfn.XLOOKUP(Table29[[#This Row],[Unique BarCode]],$N$10:$N$37,$O$10:$O$37)</f>
        <v>IPHONE</v>
      </c>
      <c r="I137" t="str">
        <f>_xlfn.XLOOKUP(Table29[[#This Row],[Unique BarCode]],$N$10:$N$37,$P$10:$P$37)</f>
        <v>Charger</v>
      </c>
      <c r="J137" t="s">
        <v>8</v>
      </c>
      <c r="K137" t="s">
        <v>28</v>
      </c>
    </row>
    <row r="138" spans="1:11" x14ac:dyDescent="0.2">
      <c r="A138" s="1" t="d">
        <v>2023-01-10</v>
      </c>
      <c r="B138" s="45">
        <v>-1</v>
      </c>
      <c r="C138" t="s">
        <v>77</v>
      </c>
      <c r="D138" t="str">
        <f>_xlfn.XLOOKUP(Table29[[#This Row],[Patron Group]],$R$10:$R$24,$S$10:$S$24)</f>
        <v>Undergraduate</v>
      </c>
      <c r="E138" s="1" t="d">
        <v>2023-01-10</v>
      </c>
      <c r="F138" t="s">
        <v>261</v>
      </c>
      <c r="G138" t="s">
        <v>2265</v>
      </c>
      <c r="H138" t="str">
        <f>_xlfn.XLOOKUP(Table29[[#This Row],[Unique BarCode]],$N$10:$N$37,$O$10:$O$37)</f>
        <v>IPHONE</v>
      </c>
      <c r="I138" t="str">
        <f>_xlfn.XLOOKUP(Table29[[#This Row],[Unique BarCode]],$N$10:$N$37,$P$10:$P$37)</f>
        <v>Charger</v>
      </c>
      <c r="J138" t="s">
        <v>8</v>
      </c>
      <c r="K138" t="s">
        <v>262</v>
      </c>
    </row>
    <row r="139" spans="1:11" x14ac:dyDescent="0.2">
      <c r="A139" s="1" t="d">
        <v>2023-01-10</v>
      </c>
      <c r="B139" s="45">
        <v>-1</v>
      </c>
      <c r="C139" t="s">
        <v>77</v>
      </c>
      <c r="D139" t="str">
        <f>_xlfn.XLOOKUP(Table29[[#This Row],[Patron Group]],$R$10:$R$24,$S$10:$S$24)</f>
        <v>Undergraduate</v>
      </c>
      <c r="E139" s="1" t="d">
        <v>2023-01-10</v>
      </c>
      <c r="F139" t="s">
        <v>263</v>
      </c>
      <c r="G139" t="s">
        <v>2265</v>
      </c>
      <c r="H139" t="str">
        <f>_xlfn.XLOOKUP(Table29[[#This Row],[Unique BarCode]],$N$10:$N$37,$O$10:$O$37)</f>
        <v>IPHONE</v>
      </c>
      <c r="I139" t="str">
        <f>_xlfn.XLOOKUP(Table29[[#This Row],[Unique BarCode]],$N$10:$N$37,$P$10:$P$37)</f>
        <v>Charger</v>
      </c>
      <c r="J139" t="s">
        <v>8</v>
      </c>
      <c r="K139" t="s">
        <v>264</v>
      </c>
    </row>
    <row r="140" spans="1:11" x14ac:dyDescent="0.2">
      <c r="A140" s="1" t="d">
        <v>2023-01-10</v>
      </c>
      <c r="B140" s="45">
        <v>-1</v>
      </c>
      <c r="C140" t="s">
        <v>77</v>
      </c>
      <c r="D140" t="str">
        <f>_xlfn.XLOOKUP(Table29[[#This Row],[Patron Group]],$R$10:$R$24,$S$10:$S$24)</f>
        <v>Undergraduate</v>
      </c>
      <c r="E140" s="1" t="d">
        <v>2023-01-10</v>
      </c>
      <c r="F140" t="s">
        <v>84</v>
      </c>
      <c r="G140" t="s">
        <v>2265</v>
      </c>
      <c r="H140" t="str">
        <f>_xlfn.XLOOKUP(Table29[[#This Row],[Unique BarCode]],$N$10:$N$37,$O$10:$O$37)</f>
        <v>IPHONE</v>
      </c>
      <c r="I140" t="str">
        <f>_xlfn.XLOOKUP(Table29[[#This Row],[Unique BarCode]],$N$10:$N$37,$P$10:$P$37)</f>
        <v>Charger</v>
      </c>
      <c r="J140" t="s">
        <v>8</v>
      </c>
      <c r="K140" t="s">
        <v>85</v>
      </c>
    </row>
    <row r="141" spans="1:11" x14ac:dyDescent="0.2">
      <c r="A141" s="1" t="d">
        <v>2023-01-10</v>
      </c>
      <c r="B141" s="45">
        <v>-1</v>
      </c>
      <c r="C141" t="s">
        <v>77</v>
      </c>
      <c r="D141" t="str">
        <f>_xlfn.XLOOKUP(Table29[[#This Row],[Patron Group]],$R$10:$R$24,$S$10:$S$24)</f>
        <v>Undergraduate</v>
      </c>
      <c r="E141" s="1" t="d">
        <v>2023-01-10</v>
      </c>
      <c r="F141" t="s">
        <v>265</v>
      </c>
      <c r="G141" t="s">
        <v>2265</v>
      </c>
      <c r="H141" t="str">
        <f>_xlfn.XLOOKUP(Table29[[#This Row],[Unique BarCode]],$N$10:$N$37,$O$10:$O$37)</f>
        <v>IPHONE</v>
      </c>
      <c r="I141" t="str">
        <f>_xlfn.XLOOKUP(Table29[[#This Row],[Unique BarCode]],$N$10:$N$37,$P$10:$P$37)</f>
        <v>Charger</v>
      </c>
      <c r="J141" t="s">
        <v>128</v>
      </c>
    </row>
    <row r="142" spans="1:11" x14ac:dyDescent="0.2">
      <c r="A142" s="1" t="d">
        <v>2023-01-10</v>
      </c>
      <c r="B142" s="45">
        <v>-1</v>
      </c>
      <c r="C142" t="s">
        <v>77</v>
      </c>
      <c r="D142" t="str">
        <f>_xlfn.XLOOKUP(Table29[[#This Row],[Patron Group]],$R$10:$R$24,$S$10:$S$24)</f>
        <v>Undergraduate</v>
      </c>
      <c r="E142" s="1" t="d">
        <v>2023-01-10</v>
      </c>
      <c r="F142" t="s">
        <v>71</v>
      </c>
      <c r="G142" t="s">
        <v>2265</v>
      </c>
      <c r="H142" t="str">
        <f>_xlfn.XLOOKUP(Table29[[#This Row],[Unique BarCode]],$N$10:$N$37,$O$10:$O$37)</f>
        <v>IPHONE</v>
      </c>
      <c r="I142" t="str">
        <f>_xlfn.XLOOKUP(Table29[[#This Row],[Unique BarCode]],$N$10:$N$37,$P$10:$P$37)</f>
        <v>Charger</v>
      </c>
      <c r="J142" t="s">
        <v>8</v>
      </c>
      <c r="K142" t="s">
        <v>72</v>
      </c>
    </row>
    <row r="143" spans="1:11" x14ac:dyDescent="0.2">
      <c r="A143" s="1" t="d">
        <v>2023-01-10</v>
      </c>
      <c r="B143" s="45">
        <v>-1</v>
      </c>
      <c r="C143" t="s">
        <v>77</v>
      </c>
      <c r="D143" t="str">
        <f>_xlfn.XLOOKUP(Table29[[#This Row],[Patron Group]],$R$10:$R$24,$S$10:$S$24)</f>
        <v>Undergraduate</v>
      </c>
      <c r="E143" s="1" t="d">
        <v>2023-01-10</v>
      </c>
      <c r="F143" t="s">
        <v>29</v>
      </c>
      <c r="G143" t="s">
        <v>2265</v>
      </c>
      <c r="H143" t="str">
        <f>_xlfn.XLOOKUP(Table29[[#This Row],[Unique BarCode]],$N$10:$N$37,$O$10:$O$37)</f>
        <v>IPHONE</v>
      </c>
      <c r="I143" t="str">
        <f>_xlfn.XLOOKUP(Table29[[#This Row],[Unique BarCode]],$N$10:$N$37,$P$10:$P$37)</f>
        <v>Charger</v>
      </c>
      <c r="J143" t="s">
        <v>8</v>
      </c>
      <c r="K143" t="s">
        <v>30</v>
      </c>
    </row>
    <row r="144" spans="1:11" x14ac:dyDescent="0.2">
      <c r="A144" s="1" t="d">
        <v>2023-01-10</v>
      </c>
      <c r="B144" s="45">
        <v>-1</v>
      </c>
      <c r="C144" t="s">
        <v>77</v>
      </c>
      <c r="D144" t="str">
        <f>_xlfn.XLOOKUP(Table29[[#This Row],[Patron Group]],$R$10:$R$24,$S$10:$S$24)</f>
        <v>Undergraduate</v>
      </c>
      <c r="E144" s="1" t="d">
        <v>2023-01-10</v>
      </c>
      <c r="F144" t="s">
        <v>266</v>
      </c>
      <c r="G144" t="s">
        <v>2265</v>
      </c>
      <c r="H144" t="str">
        <f>_xlfn.XLOOKUP(Table29[[#This Row],[Unique BarCode]],$N$10:$N$37,$O$10:$O$37)</f>
        <v>IPHONE</v>
      </c>
      <c r="I144" t="str">
        <f>_xlfn.XLOOKUP(Table29[[#This Row],[Unique BarCode]],$N$10:$N$37,$P$10:$P$37)</f>
        <v>Charger</v>
      </c>
      <c r="J144" t="s">
        <v>8</v>
      </c>
    </row>
    <row r="145" spans="1:11" x14ac:dyDescent="0.2">
      <c r="A145" s="1" t="d">
        <v>2023-01-10</v>
      </c>
      <c r="B145" s="45">
        <v>-1</v>
      </c>
      <c r="C145" t="s">
        <v>77</v>
      </c>
      <c r="D145" t="str">
        <f>_xlfn.XLOOKUP(Table29[[#This Row],[Patron Group]],$R$10:$R$24,$S$10:$S$24)</f>
        <v>Undergraduate</v>
      </c>
      <c r="E145" s="1" t="d">
        <v>2023-01-10</v>
      </c>
      <c r="F145" t="s">
        <v>89</v>
      </c>
      <c r="G145" t="s">
        <v>2268</v>
      </c>
      <c r="H145" t="str">
        <f>_xlfn.XLOOKUP(Table29[[#This Row],[Unique BarCode]],$N$10:$N$37,$O$10:$O$37)</f>
        <v>MACCHRG</v>
      </c>
      <c r="I145" t="str">
        <f>_xlfn.XLOOKUP(Table29[[#This Row],[Unique BarCode]],$N$10:$N$37,$P$10:$P$37)</f>
        <v>Charger</v>
      </c>
      <c r="J145" t="s">
        <v>8</v>
      </c>
      <c r="K145" t="s">
        <v>90</v>
      </c>
    </row>
    <row r="146" spans="1:11" x14ac:dyDescent="0.2">
      <c r="A146" s="1" t="d">
        <v>2023-01-10</v>
      </c>
      <c r="B146" s="45">
        <v>-1</v>
      </c>
      <c r="C146" t="s">
        <v>77</v>
      </c>
      <c r="D146" t="str">
        <f>_xlfn.XLOOKUP(Table29[[#This Row],[Patron Group]],$R$10:$R$24,$S$10:$S$24)</f>
        <v>Undergraduate</v>
      </c>
      <c r="E146" s="1" t="d">
        <v>2023-01-10</v>
      </c>
      <c r="F146" t="s">
        <v>267</v>
      </c>
      <c r="G146" t="s">
        <v>2268</v>
      </c>
      <c r="H146" t="str">
        <f>_xlfn.XLOOKUP(Table29[[#This Row],[Unique BarCode]],$N$10:$N$37,$O$10:$O$37)</f>
        <v>MACCHRG</v>
      </c>
      <c r="I146" t="str">
        <f>_xlfn.XLOOKUP(Table29[[#This Row],[Unique BarCode]],$N$10:$N$37,$P$10:$P$37)</f>
        <v>Charger</v>
      </c>
      <c r="J146" t="s">
        <v>8</v>
      </c>
      <c r="K146" t="s">
        <v>268</v>
      </c>
    </row>
    <row r="147" spans="1:11" x14ac:dyDescent="0.2">
      <c r="A147" s="1" t="d">
        <v>2023-01-10</v>
      </c>
      <c r="B147" s="45">
        <v>-1</v>
      </c>
      <c r="C147" t="s">
        <v>77</v>
      </c>
      <c r="D147" t="str">
        <f>_xlfn.XLOOKUP(Table29[[#This Row],[Patron Group]],$R$10:$R$24,$S$10:$S$24)</f>
        <v>Undergraduate</v>
      </c>
      <c r="E147" s="1" t="d">
        <v>2023-01-10</v>
      </c>
      <c r="F147" t="s">
        <v>269</v>
      </c>
      <c r="G147" t="s">
        <v>2268</v>
      </c>
      <c r="H147" t="str">
        <f>_xlfn.XLOOKUP(Table29[[#This Row],[Unique BarCode]],$N$10:$N$37,$O$10:$O$37)</f>
        <v>MACCHRG</v>
      </c>
      <c r="I147" t="str">
        <f>_xlfn.XLOOKUP(Table29[[#This Row],[Unique BarCode]],$N$10:$N$37,$P$10:$P$37)</f>
        <v>Charger</v>
      </c>
      <c r="J147" t="s">
        <v>8</v>
      </c>
      <c r="K147" t="s">
        <v>270</v>
      </c>
    </row>
    <row r="148" spans="1:11" x14ac:dyDescent="0.2">
      <c r="A148" s="1" t="d">
        <v>2023-01-10</v>
      </c>
      <c r="B148" s="45">
        <v>-1</v>
      </c>
      <c r="C148" t="s">
        <v>77</v>
      </c>
      <c r="D148" t="str">
        <f>_xlfn.XLOOKUP(Table29[[#This Row],[Patron Group]],$R$10:$R$24,$S$10:$S$24)</f>
        <v>Undergraduate</v>
      </c>
      <c r="E148" s="1" t="d">
        <v>2023-01-10</v>
      </c>
      <c r="F148" t="s">
        <v>224</v>
      </c>
      <c r="G148" t="s">
        <v>2296</v>
      </c>
      <c r="H148" t="str">
        <f>_xlfn.XLOOKUP(Table29[[#This Row],[Unique BarCode]],$N$10:$N$37,$O$10:$O$37)</f>
        <v>MACUSBC</v>
      </c>
      <c r="I148" t="str">
        <f>_xlfn.XLOOKUP(Table29[[#This Row],[Unique BarCode]],$N$10:$N$37,$P$10:$P$37)</f>
        <v>Charger</v>
      </c>
      <c r="J148" t="s">
        <v>8</v>
      </c>
      <c r="K148" t="s">
        <v>225</v>
      </c>
    </row>
    <row r="149" spans="1:11" x14ac:dyDescent="0.2">
      <c r="A149" s="1" t="d">
        <v>2023-01-10</v>
      </c>
      <c r="B149" s="45">
        <v>-1</v>
      </c>
      <c r="C149" t="s">
        <v>77</v>
      </c>
      <c r="D149" t="str">
        <f>_xlfn.XLOOKUP(Table29[[#This Row],[Patron Group]],$R$10:$R$24,$S$10:$S$24)</f>
        <v>Undergraduate</v>
      </c>
      <c r="E149" s="1" t="d">
        <v>2023-01-10</v>
      </c>
      <c r="F149" t="s">
        <v>213</v>
      </c>
      <c r="G149" t="s">
        <v>2296</v>
      </c>
      <c r="H149" t="str">
        <f>_xlfn.XLOOKUP(Table29[[#This Row],[Unique BarCode]],$N$10:$N$37,$O$10:$O$37)</f>
        <v>MACUSBC</v>
      </c>
      <c r="I149" t="str">
        <f>_xlfn.XLOOKUP(Table29[[#This Row],[Unique BarCode]],$N$10:$N$37,$P$10:$P$37)</f>
        <v>Charger</v>
      </c>
      <c r="J149" t="s">
        <v>8</v>
      </c>
      <c r="K149" t="s">
        <v>214</v>
      </c>
    </row>
    <row r="150" spans="1:11" x14ac:dyDescent="0.2">
      <c r="A150" s="1" t="d">
        <v>2023-01-10</v>
      </c>
      <c r="B150" s="45">
        <v>-1</v>
      </c>
      <c r="C150" t="s">
        <v>77</v>
      </c>
      <c r="D150" t="str">
        <f>_xlfn.XLOOKUP(Table29[[#This Row],[Patron Group]],$R$10:$R$24,$S$10:$S$24)</f>
        <v>Undergraduate</v>
      </c>
      <c r="E150" s="1" t="d">
        <v>2023-01-10</v>
      </c>
      <c r="F150" t="s">
        <v>37</v>
      </c>
      <c r="G150" t="s">
        <v>2296</v>
      </c>
      <c r="H150" t="str">
        <f>_xlfn.XLOOKUP(Table29[[#This Row],[Unique BarCode]],$N$10:$N$37,$O$10:$O$37)</f>
        <v>MACUSBC</v>
      </c>
      <c r="I150" t="str">
        <f>_xlfn.XLOOKUP(Table29[[#This Row],[Unique BarCode]],$N$10:$N$37,$P$10:$P$37)</f>
        <v>Charger</v>
      </c>
      <c r="J150" t="s">
        <v>8</v>
      </c>
      <c r="K150" t="s">
        <v>38</v>
      </c>
    </row>
    <row r="151" spans="1:11" x14ac:dyDescent="0.2">
      <c r="A151" s="1" t="d">
        <v>2023-01-10</v>
      </c>
      <c r="B151" s="45">
        <v>-1</v>
      </c>
      <c r="C151" t="s">
        <v>77</v>
      </c>
      <c r="D151" t="str">
        <f>_xlfn.XLOOKUP(Table29[[#This Row],[Patron Group]],$R$10:$R$24,$S$10:$S$24)</f>
        <v>Undergraduate</v>
      </c>
      <c r="E151" s="1" t="d">
        <v>2023-01-10</v>
      </c>
      <c r="F151" t="s">
        <v>39</v>
      </c>
      <c r="G151" t="s">
        <v>2296</v>
      </c>
      <c r="H151" t="str">
        <f>_xlfn.XLOOKUP(Table29[[#This Row],[Unique BarCode]],$N$10:$N$37,$O$10:$O$37)</f>
        <v>MACUSBC</v>
      </c>
      <c r="I151" t="str">
        <f>_xlfn.XLOOKUP(Table29[[#This Row],[Unique BarCode]],$N$10:$N$37,$P$10:$P$37)</f>
        <v>Charger</v>
      </c>
      <c r="J151" t="s">
        <v>8</v>
      </c>
      <c r="K151" t="s">
        <v>40</v>
      </c>
    </row>
    <row r="152" spans="1:11" x14ac:dyDescent="0.2">
      <c r="A152" s="1" t="d">
        <v>2023-01-10</v>
      </c>
      <c r="B152" s="45">
        <v>-1</v>
      </c>
      <c r="C152" t="s">
        <v>77</v>
      </c>
      <c r="D152" t="str">
        <f>_xlfn.XLOOKUP(Table29[[#This Row],[Patron Group]],$R$10:$R$24,$S$10:$S$24)</f>
        <v>Undergraduate</v>
      </c>
      <c r="E152" s="1" t="d">
        <v>2023-01-10</v>
      </c>
      <c r="F152" t="s">
        <v>41</v>
      </c>
      <c r="G152" t="s">
        <v>2271</v>
      </c>
      <c r="H152" t="str">
        <f>_xlfn.XLOOKUP(Table29[[#This Row],[Unique BarCode]],$N$10:$N$37,$O$10:$O$37)</f>
        <v>OMNI</v>
      </c>
      <c r="I152" t="str">
        <f>_xlfn.XLOOKUP(Table29[[#This Row],[Unique BarCode]],$N$10:$N$37,$P$10:$P$37)</f>
        <v>Charger</v>
      </c>
      <c r="J152" t="s">
        <v>8</v>
      </c>
      <c r="K152" t="s">
        <v>42</v>
      </c>
    </row>
    <row r="153" spans="1:11" x14ac:dyDescent="0.2">
      <c r="A153" s="1" t="d">
        <v>2023-01-10</v>
      </c>
      <c r="B153" s="45">
        <v>-1</v>
      </c>
      <c r="C153" t="s">
        <v>77</v>
      </c>
      <c r="D153" t="str">
        <f>_xlfn.XLOOKUP(Table29[[#This Row],[Patron Group]],$R$10:$R$24,$S$10:$S$24)</f>
        <v>Undergraduate</v>
      </c>
      <c r="E153" s="1" t="d">
        <v>2023-01-10</v>
      </c>
      <c r="F153" t="s">
        <v>271</v>
      </c>
      <c r="G153" t="s">
        <v>2285</v>
      </c>
      <c r="H153" t="str">
        <f>_xlfn.XLOOKUP(Table29[[#This Row],[Unique BarCode]],$N$10:$N$37,$O$10:$O$37)</f>
        <v>UHDMI</v>
      </c>
      <c r="I153" t="str">
        <f>_xlfn.XLOOKUP(Table29[[#This Row],[Unique BarCode]],$N$10:$N$37,$P$10:$P$37)</f>
        <v>Cable</v>
      </c>
      <c r="J153" t="s">
        <v>8</v>
      </c>
    </row>
    <row r="154" spans="1:11" x14ac:dyDescent="0.2">
      <c r="A154" s="1" t="d">
        <v>2023-01-10</v>
      </c>
      <c r="B154" s="45">
        <v>-1</v>
      </c>
      <c r="C154" t="s">
        <v>77</v>
      </c>
      <c r="D154" t="str">
        <f>_xlfn.XLOOKUP(Table29[[#This Row],[Patron Group]],$R$10:$R$24,$S$10:$S$24)</f>
        <v>Undergraduate</v>
      </c>
      <c r="E154" s="1" t="d">
        <v>2023-01-10</v>
      </c>
      <c r="F154" t="s">
        <v>272</v>
      </c>
      <c r="G154" t="s">
        <v>2272</v>
      </c>
      <c r="H154" t="str">
        <f>_xlfn.XLOOKUP(Table29[[#This Row],[Unique BarCode]],$N$10:$N$37,$O$10:$O$37)</f>
        <v>WALLADPT</v>
      </c>
      <c r="I154" t="str">
        <f>_xlfn.XLOOKUP(Table29[[#This Row],[Unique BarCode]],$N$10:$N$37,$P$10:$P$37)</f>
        <v>Charger</v>
      </c>
      <c r="J154" t="s">
        <v>49</v>
      </c>
      <c r="K154" t="s">
        <v>273</v>
      </c>
    </row>
    <row r="155" spans="1:11" x14ac:dyDescent="0.2">
      <c r="A155" s="1" t="d">
        <v>2023-01-10</v>
      </c>
      <c r="B155" s="45">
        <v>-1</v>
      </c>
      <c r="C155" t="s">
        <v>77</v>
      </c>
      <c r="D155" t="str">
        <f>_xlfn.XLOOKUP(Table29[[#This Row],[Patron Group]],$R$10:$R$24,$S$10:$S$24)</f>
        <v>Undergraduate</v>
      </c>
      <c r="E155" s="1" t="d">
        <v>2023-01-10</v>
      </c>
      <c r="F155" t="s">
        <v>43</v>
      </c>
      <c r="G155" t="s">
        <v>2272</v>
      </c>
      <c r="H155" t="str">
        <f>_xlfn.XLOOKUP(Table29[[#This Row],[Unique BarCode]],$N$10:$N$37,$O$10:$O$37)</f>
        <v>WALLADPT</v>
      </c>
      <c r="I155" t="str">
        <f>_xlfn.XLOOKUP(Table29[[#This Row],[Unique BarCode]],$N$10:$N$37,$P$10:$P$37)</f>
        <v>Charger</v>
      </c>
      <c r="J155" t="s">
        <v>8</v>
      </c>
      <c r="K155" t="s">
        <v>44</v>
      </c>
    </row>
    <row r="156" spans="1:11" x14ac:dyDescent="0.2">
      <c r="A156" s="1" t="d">
        <v>2023-01-10</v>
      </c>
      <c r="B156" s="45">
        <v>-1</v>
      </c>
      <c r="C156" t="s">
        <v>77</v>
      </c>
      <c r="D156" t="str">
        <f>_xlfn.XLOOKUP(Table29[[#This Row],[Patron Group]],$R$10:$R$24,$S$10:$S$24)</f>
        <v>Undergraduate</v>
      </c>
      <c r="E156" s="1" t="d">
        <v>2023-01-10</v>
      </c>
      <c r="F156" t="s">
        <v>274</v>
      </c>
      <c r="G156" t="s">
        <v>2272</v>
      </c>
      <c r="H156" t="str">
        <f>_xlfn.XLOOKUP(Table29[[#This Row],[Unique BarCode]],$N$10:$N$37,$O$10:$O$37)</f>
        <v>WALLADPT</v>
      </c>
      <c r="I156" t="str">
        <f>_xlfn.XLOOKUP(Table29[[#This Row],[Unique BarCode]],$N$10:$N$37,$P$10:$P$37)</f>
        <v>Charger</v>
      </c>
      <c r="J156" t="s">
        <v>8</v>
      </c>
    </row>
    <row r="157" spans="1:11" x14ac:dyDescent="0.2">
      <c r="A157" s="1" t="d">
        <v>2023-01-10</v>
      </c>
      <c r="B157" s="45">
        <v>-1</v>
      </c>
      <c r="C157" t="s">
        <v>77</v>
      </c>
      <c r="D157" t="str">
        <f>_xlfn.XLOOKUP(Table29[[#This Row],[Patron Group]],$R$10:$R$24,$S$10:$S$24)</f>
        <v>Undergraduate</v>
      </c>
      <c r="E157" s="1" t="d">
        <v>2023-01-10</v>
      </c>
      <c r="F157" t="s">
        <v>47</v>
      </c>
      <c r="G157" t="s">
        <v>2272</v>
      </c>
      <c r="H157" t="str">
        <f>_xlfn.XLOOKUP(Table29[[#This Row],[Unique BarCode]],$N$10:$N$37,$O$10:$O$37)</f>
        <v>WALLADPT</v>
      </c>
      <c r="I157" t="str">
        <f>_xlfn.XLOOKUP(Table29[[#This Row],[Unique BarCode]],$N$10:$N$37,$P$10:$P$37)</f>
        <v>Charger</v>
      </c>
      <c r="J157" t="s">
        <v>8</v>
      </c>
    </row>
    <row r="158" spans="1:11" x14ac:dyDescent="0.2">
      <c r="A158" s="1" t="d">
        <v>2023-01-10</v>
      </c>
      <c r="B158" s="45">
        <v>-1</v>
      </c>
      <c r="C158" t="s">
        <v>77</v>
      </c>
      <c r="D158" t="str">
        <f>_xlfn.XLOOKUP(Table29[[#This Row],[Patron Group]],$R$10:$R$24,$S$10:$S$24)</f>
        <v>Undergraduate</v>
      </c>
      <c r="E158" s="1" t="d">
        <v>2023-01-10</v>
      </c>
      <c r="F158" t="s">
        <v>95</v>
      </c>
      <c r="G158" t="s">
        <v>2272</v>
      </c>
      <c r="H158" t="str">
        <f>_xlfn.XLOOKUP(Table29[[#This Row],[Unique BarCode]],$N$10:$N$37,$O$10:$O$37)</f>
        <v>WALLADPT</v>
      </c>
      <c r="I158" t="str">
        <f>_xlfn.XLOOKUP(Table29[[#This Row],[Unique BarCode]],$N$10:$N$37,$P$10:$P$37)</f>
        <v>Charger</v>
      </c>
      <c r="J158" t="s">
        <v>8</v>
      </c>
    </row>
    <row r="159" spans="1:11" x14ac:dyDescent="0.2">
      <c r="A159" s="1" t="d">
        <v>2023-01-10</v>
      </c>
      <c r="B159" s="45">
        <v>-1</v>
      </c>
      <c r="C159" t="s">
        <v>77</v>
      </c>
      <c r="D159" t="str">
        <f>_xlfn.XLOOKUP(Table29[[#This Row],[Patron Group]],$R$10:$R$24,$S$10:$S$24)</f>
        <v>Undergraduate</v>
      </c>
      <c r="E159" s="1" t="d">
        <v>2023-01-10</v>
      </c>
      <c r="F159" t="s">
        <v>73</v>
      </c>
      <c r="G159" t="s">
        <v>2272</v>
      </c>
      <c r="H159" t="str">
        <f>_xlfn.XLOOKUP(Table29[[#This Row],[Unique BarCode]],$N$10:$N$37,$O$10:$O$37)</f>
        <v>WALLADPT</v>
      </c>
      <c r="I159" t="str">
        <f>_xlfn.XLOOKUP(Table29[[#This Row],[Unique BarCode]],$N$10:$N$37,$P$10:$P$37)</f>
        <v>Charger</v>
      </c>
      <c r="J159" t="s">
        <v>8</v>
      </c>
    </row>
    <row r="160" spans="1:11" x14ac:dyDescent="0.2">
      <c r="A160" s="1" t="d">
        <v>2023-01-10</v>
      </c>
      <c r="B160" s="45">
        <v>-1</v>
      </c>
      <c r="C160" t="s">
        <v>77</v>
      </c>
      <c r="D160" t="str">
        <f>_xlfn.XLOOKUP(Table29[[#This Row],[Patron Group]],$R$10:$R$24,$S$10:$S$24)</f>
        <v>Undergraduate</v>
      </c>
      <c r="E160" s="1" t="d">
        <v>2023-01-10</v>
      </c>
      <c r="F160" t="s">
        <v>275</v>
      </c>
      <c r="G160" t="s">
        <v>2272</v>
      </c>
      <c r="H160" t="str">
        <f>_xlfn.XLOOKUP(Table29[[#This Row],[Unique BarCode]],$N$10:$N$37,$O$10:$O$37)</f>
        <v>WALLADPT</v>
      </c>
      <c r="I160" t="str">
        <f>_xlfn.XLOOKUP(Table29[[#This Row],[Unique BarCode]],$N$10:$N$37,$P$10:$P$37)</f>
        <v>Charger</v>
      </c>
      <c r="J160" t="s">
        <v>8</v>
      </c>
    </row>
    <row r="161" spans="1:11" x14ac:dyDescent="0.2">
      <c r="A161" s="1" t="d">
        <v>2023-01-10</v>
      </c>
      <c r="B161" s="45">
        <v>-1</v>
      </c>
      <c r="C161" t="s">
        <v>77</v>
      </c>
      <c r="D161" t="str">
        <f>_xlfn.XLOOKUP(Table29[[#This Row],[Patron Group]],$R$10:$R$24,$S$10:$S$24)</f>
        <v>Undergraduate</v>
      </c>
      <c r="E161" s="1" t="d">
        <v>2023-01-11</v>
      </c>
      <c r="F161" t="s">
        <v>276</v>
      </c>
      <c r="G161" t="s">
        <v>2296</v>
      </c>
      <c r="H161" t="str">
        <f>_xlfn.XLOOKUP(Table29[[#This Row],[Unique BarCode]],$N$10:$N$37,$O$10:$O$37)</f>
        <v>MACUSBC</v>
      </c>
      <c r="I161" t="str">
        <f>_xlfn.XLOOKUP(Table29[[#This Row],[Unique BarCode]],$N$10:$N$37,$P$10:$P$37)</f>
        <v>Charger</v>
      </c>
      <c r="J161" t="s">
        <v>8</v>
      </c>
      <c r="K161" t="s">
        <v>277</v>
      </c>
    </row>
    <row r="162" spans="1:11" x14ac:dyDescent="0.2">
      <c r="A162" s="1" t="d">
        <v>2023-01-10</v>
      </c>
      <c r="B162" s="45">
        <v>-1</v>
      </c>
      <c r="C162" t="s">
        <v>77</v>
      </c>
      <c r="D162" t="str">
        <f>_xlfn.XLOOKUP(Table29[[#This Row],[Patron Group]],$R$10:$R$24,$S$10:$S$24)</f>
        <v>Undergraduate</v>
      </c>
      <c r="E162" s="1" t="d">
        <v>2023-01-17</v>
      </c>
      <c r="F162" t="s">
        <v>278</v>
      </c>
      <c r="G162" t="s">
        <v>2273</v>
      </c>
      <c r="H162" t="str">
        <f>_xlfn.XLOOKUP(Table29[[#This Row],[Unique BarCode]],$N$10:$N$37,$O$10:$O$37)</f>
        <v>ChromeBook</v>
      </c>
      <c r="I162" t="str">
        <f>_xlfn.XLOOKUP(Table29[[#This Row],[Unique BarCode]],$N$10:$N$37,$P$10:$P$37)</f>
        <v>Device</v>
      </c>
      <c r="J162" t="s">
        <v>8</v>
      </c>
      <c r="K162" t="s">
        <v>279</v>
      </c>
    </row>
    <row r="163" spans="1:11" x14ac:dyDescent="0.2">
      <c r="A163" s="1" t="d">
        <v>2023-01-10</v>
      </c>
      <c r="B163" s="45">
        <v>-1</v>
      </c>
      <c r="C163" t="s">
        <v>77</v>
      </c>
      <c r="D163" t="str">
        <f>_xlfn.XLOOKUP(Table29[[#This Row],[Patron Group]],$R$10:$R$24,$S$10:$S$24)</f>
        <v>Undergraduate</v>
      </c>
      <c r="E163" s="1" t="d">
        <v>2023-01-17</v>
      </c>
      <c r="F163" t="s">
        <v>280</v>
      </c>
      <c r="G163" t="s">
        <v>2273</v>
      </c>
      <c r="H163" t="str">
        <f>_xlfn.XLOOKUP(Table29[[#This Row],[Unique BarCode]],$N$10:$N$37,$O$10:$O$37)</f>
        <v>ChromeBook</v>
      </c>
      <c r="I163" t="str">
        <f>_xlfn.XLOOKUP(Table29[[#This Row],[Unique BarCode]],$N$10:$N$37,$P$10:$P$37)</f>
        <v>Device</v>
      </c>
      <c r="J163" t="s">
        <v>8</v>
      </c>
      <c r="K163" t="s">
        <v>281</v>
      </c>
    </row>
    <row r="164" spans="1:11" x14ac:dyDescent="0.2">
      <c r="A164" s="1" t="d">
        <v>2023-01-10</v>
      </c>
      <c r="B164" s="45">
        <v>-1</v>
      </c>
      <c r="C164" t="s">
        <v>77</v>
      </c>
      <c r="D164" t="str">
        <f>_xlfn.XLOOKUP(Table29[[#This Row],[Patron Group]],$R$10:$R$24,$S$10:$S$24)</f>
        <v>Undergraduate</v>
      </c>
      <c r="E164" s="1" t="d">
        <v>2023-01-17</v>
      </c>
      <c r="F164" t="s">
        <v>282</v>
      </c>
      <c r="G164" t="s">
        <v>2273</v>
      </c>
      <c r="H164" t="str">
        <f>_xlfn.XLOOKUP(Table29[[#This Row],[Unique BarCode]],$N$10:$N$37,$O$10:$O$37)</f>
        <v>ChromeBook</v>
      </c>
      <c r="I164" t="str">
        <f>_xlfn.XLOOKUP(Table29[[#This Row],[Unique BarCode]],$N$10:$N$37,$P$10:$P$37)</f>
        <v>Device</v>
      </c>
      <c r="J164" t="s">
        <v>128</v>
      </c>
      <c r="K164" t="s">
        <v>283</v>
      </c>
    </row>
    <row r="165" spans="1:11" x14ac:dyDescent="0.2">
      <c r="A165" s="1" t="d">
        <v>2023-01-10</v>
      </c>
      <c r="B165" s="45">
        <v>-1</v>
      </c>
      <c r="C165" t="s">
        <v>77</v>
      </c>
      <c r="D165" t="str">
        <f>_xlfn.XLOOKUP(Table29[[#This Row],[Patron Group]],$R$10:$R$24,$S$10:$S$24)</f>
        <v>Undergraduate</v>
      </c>
      <c r="E165" s="1" t="d">
        <v>2023-01-17</v>
      </c>
      <c r="F165" t="s">
        <v>284</v>
      </c>
      <c r="G165" t="s">
        <v>2273</v>
      </c>
      <c r="H165" t="str">
        <f>_xlfn.XLOOKUP(Table29[[#This Row],[Unique BarCode]],$N$10:$N$37,$O$10:$O$37)</f>
        <v>ChromeBook</v>
      </c>
      <c r="I165" t="str">
        <f>_xlfn.XLOOKUP(Table29[[#This Row],[Unique BarCode]],$N$10:$N$37,$P$10:$P$37)</f>
        <v>Device</v>
      </c>
      <c r="J165" t="s">
        <v>8</v>
      </c>
      <c r="K165" t="s">
        <v>285</v>
      </c>
    </row>
    <row r="166" spans="1:11" x14ac:dyDescent="0.2">
      <c r="A166" s="1" t="d">
        <v>2023-01-10</v>
      </c>
      <c r="B166" s="45">
        <v>-1</v>
      </c>
      <c r="C166" t="s">
        <v>77</v>
      </c>
      <c r="D166" t="str">
        <f>_xlfn.XLOOKUP(Table29[[#This Row],[Patron Group]],$R$10:$R$24,$S$10:$S$24)</f>
        <v>Undergraduate</v>
      </c>
      <c r="E166" s="1" t="d">
        <v>2023-01-17</v>
      </c>
      <c r="F166" t="s">
        <v>286</v>
      </c>
      <c r="G166" t="s">
        <v>2273</v>
      </c>
      <c r="H166" t="str">
        <f>_xlfn.XLOOKUP(Table29[[#This Row],[Unique BarCode]],$N$10:$N$37,$O$10:$O$37)</f>
        <v>ChromeBook</v>
      </c>
      <c r="I166" t="str">
        <f>_xlfn.XLOOKUP(Table29[[#This Row],[Unique BarCode]],$N$10:$N$37,$P$10:$P$37)</f>
        <v>Device</v>
      </c>
      <c r="J166" t="s">
        <v>128</v>
      </c>
      <c r="K166" t="s">
        <v>287</v>
      </c>
    </row>
    <row r="167" spans="1:11" x14ac:dyDescent="0.2">
      <c r="A167" s="1" t="d">
        <v>2023-01-10</v>
      </c>
      <c r="B167" s="45">
        <v>-1</v>
      </c>
      <c r="C167" t="s">
        <v>77</v>
      </c>
      <c r="D167" t="str">
        <f>_xlfn.XLOOKUP(Table29[[#This Row],[Patron Group]],$R$10:$R$24,$S$10:$S$24)</f>
        <v>Undergraduate</v>
      </c>
      <c r="E167" s="1" t="d">
        <v>2023-01-17</v>
      </c>
      <c r="F167" t="s">
        <v>288</v>
      </c>
      <c r="G167" t="s">
        <v>2274</v>
      </c>
      <c r="H167" t="str">
        <f>_xlfn.XLOOKUP(Table29[[#This Row],[Unique BarCode]],$N$10:$N$37,$O$10:$O$37)</f>
        <v>MacBook</v>
      </c>
      <c r="I167" t="str">
        <f>_xlfn.XLOOKUP(Table29[[#This Row],[Unique BarCode]],$N$10:$N$37,$P$10:$P$37)</f>
        <v>Device</v>
      </c>
      <c r="J167" t="s">
        <v>8</v>
      </c>
      <c r="K167" t="s">
        <v>289</v>
      </c>
    </row>
    <row r="168" spans="1:11" x14ac:dyDescent="0.2">
      <c r="A168" s="1" t="d">
        <v>2023-01-10</v>
      </c>
      <c r="B168" s="45">
        <v>-1</v>
      </c>
      <c r="C168" t="s">
        <v>77</v>
      </c>
      <c r="D168" t="str">
        <f>_xlfn.XLOOKUP(Table29[[#This Row],[Patron Group]],$R$10:$R$24,$S$10:$S$24)</f>
        <v>Undergraduate</v>
      </c>
      <c r="E168" s="1" t="d">
        <v>2023-01-17</v>
      </c>
      <c r="F168" t="s">
        <v>290</v>
      </c>
      <c r="G168" t="s">
        <v>2274</v>
      </c>
      <c r="H168" t="str">
        <f>_xlfn.XLOOKUP(Table29[[#This Row],[Unique BarCode]],$N$10:$N$37,$O$10:$O$37)</f>
        <v>MacBook</v>
      </c>
      <c r="I168" t="str">
        <f>_xlfn.XLOOKUP(Table29[[#This Row],[Unique BarCode]],$N$10:$N$37,$P$10:$P$37)</f>
        <v>Device</v>
      </c>
      <c r="J168" t="s">
        <v>8</v>
      </c>
      <c r="K168" t="s">
        <v>291</v>
      </c>
    </row>
    <row r="169" spans="1:11" x14ac:dyDescent="0.2">
      <c r="A169" s="1" t="d">
        <v>2023-01-10</v>
      </c>
      <c r="B169" s="45">
        <v>-1</v>
      </c>
      <c r="C169" t="s">
        <v>77</v>
      </c>
      <c r="D169" t="str">
        <f>_xlfn.XLOOKUP(Table29[[#This Row],[Patron Group]],$R$10:$R$24,$S$10:$S$24)</f>
        <v>Undergraduate</v>
      </c>
      <c r="E169" s="1" t="d">
        <v>2023-01-17</v>
      </c>
      <c r="F169" t="s">
        <v>292</v>
      </c>
      <c r="G169" t="s">
        <v>2274</v>
      </c>
      <c r="H169" t="str">
        <f>_xlfn.XLOOKUP(Table29[[#This Row],[Unique BarCode]],$N$10:$N$37,$O$10:$O$37)</f>
        <v>MacBook</v>
      </c>
      <c r="I169" t="str">
        <f>_xlfn.XLOOKUP(Table29[[#This Row],[Unique BarCode]],$N$10:$N$37,$P$10:$P$37)</f>
        <v>Device</v>
      </c>
      <c r="J169" t="s">
        <v>8</v>
      </c>
      <c r="K169" t="s">
        <v>293</v>
      </c>
    </row>
    <row r="170" spans="1:11" x14ac:dyDescent="0.2">
      <c r="A170" s="1" t="d">
        <v>2023-01-10</v>
      </c>
      <c r="B170" s="45">
        <v>-1</v>
      </c>
      <c r="C170" t="s">
        <v>77</v>
      </c>
      <c r="D170" t="str">
        <f>_xlfn.XLOOKUP(Table29[[#This Row],[Patron Group]],$R$10:$R$24,$S$10:$S$24)</f>
        <v>Undergraduate</v>
      </c>
      <c r="E170" s="1" t="d">
        <v>2023-01-17</v>
      </c>
      <c r="F170" t="s">
        <v>294</v>
      </c>
      <c r="G170" t="s">
        <v>2274</v>
      </c>
      <c r="H170" t="str">
        <f>_xlfn.XLOOKUP(Table29[[#This Row],[Unique BarCode]],$N$10:$N$37,$O$10:$O$37)</f>
        <v>MacBook</v>
      </c>
      <c r="I170" t="str">
        <f>_xlfn.XLOOKUP(Table29[[#This Row],[Unique BarCode]],$N$10:$N$37,$P$10:$P$37)</f>
        <v>Device</v>
      </c>
      <c r="J170" t="s">
        <v>8</v>
      </c>
      <c r="K170" t="s">
        <v>294</v>
      </c>
    </row>
    <row r="171" spans="1:11" x14ac:dyDescent="0.2">
      <c r="A171" s="1" t="d">
        <v>2023-01-10</v>
      </c>
      <c r="B171" s="45">
        <v>-1</v>
      </c>
      <c r="C171" t="s">
        <v>77</v>
      </c>
      <c r="D171" t="str">
        <f>_xlfn.XLOOKUP(Table29[[#This Row],[Patron Group]],$R$10:$R$24,$S$10:$S$24)</f>
        <v>Undergraduate</v>
      </c>
      <c r="E171" s="1" t="d">
        <v>2023-01-17</v>
      </c>
      <c r="F171" t="s">
        <v>295</v>
      </c>
      <c r="G171" t="s">
        <v>2274</v>
      </c>
      <c r="H171" t="str">
        <f>_xlfn.XLOOKUP(Table29[[#This Row],[Unique BarCode]],$N$10:$N$37,$O$10:$O$37)</f>
        <v>MacBook</v>
      </c>
      <c r="I171" t="str">
        <f>_xlfn.XLOOKUP(Table29[[#This Row],[Unique BarCode]],$N$10:$N$37,$P$10:$P$37)</f>
        <v>Device</v>
      </c>
      <c r="J171" t="s">
        <v>8</v>
      </c>
      <c r="K171" t="s">
        <v>295</v>
      </c>
    </row>
    <row r="172" spans="1:11" x14ac:dyDescent="0.2">
      <c r="A172" s="1" t="d">
        <v>2023-01-10</v>
      </c>
      <c r="B172" s="45">
        <v>-1</v>
      </c>
      <c r="C172" t="s">
        <v>77</v>
      </c>
      <c r="D172" t="str">
        <f>_xlfn.XLOOKUP(Table29[[#This Row],[Patron Group]],$R$10:$R$24,$S$10:$S$24)</f>
        <v>Undergraduate</v>
      </c>
      <c r="E172" s="1" t="d">
        <v>2023-01-17</v>
      </c>
      <c r="F172" t="s">
        <v>296</v>
      </c>
      <c r="G172" t="s">
        <v>2274</v>
      </c>
      <c r="H172" t="str">
        <f>_xlfn.XLOOKUP(Table29[[#This Row],[Unique BarCode]],$N$10:$N$37,$O$10:$O$37)</f>
        <v>MacBook</v>
      </c>
      <c r="I172" t="str">
        <f>_xlfn.XLOOKUP(Table29[[#This Row],[Unique BarCode]],$N$10:$N$37,$P$10:$P$37)</f>
        <v>Device</v>
      </c>
      <c r="J172" t="s">
        <v>8</v>
      </c>
      <c r="K172" t="s">
        <v>296</v>
      </c>
    </row>
    <row r="173" spans="1:11" x14ac:dyDescent="0.2">
      <c r="A173" s="1" t="d">
        <v>2023-01-10</v>
      </c>
      <c r="B173" s="45">
        <v>-1</v>
      </c>
      <c r="C173" t="s">
        <v>77</v>
      </c>
      <c r="D173" t="str">
        <f>_xlfn.XLOOKUP(Table29[[#This Row],[Patron Group]],$R$10:$R$24,$S$10:$S$24)</f>
        <v>Undergraduate</v>
      </c>
      <c r="E173" s="1" t="d">
        <v>2023-01-17</v>
      </c>
      <c r="F173" t="s">
        <v>297</v>
      </c>
      <c r="G173" t="s">
        <v>2275</v>
      </c>
      <c r="H173" t="str">
        <f>_xlfn.XLOOKUP(Table29[[#This Row],[Unique BarCode]],$N$10:$N$37,$O$10:$O$37)</f>
        <v>iPad</v>
      </c>
      <c r="I173" t="str">
        <f>_xlfn.XLOOKUP(Table29[[#This Row],[Unique BarCode]],$N$10:$N$37,$P$10:$P$37)</f>
        <v>Device</v>
      </c>
      <c r="J173" t="s">
        <v>8</v>
      </c>
      <c r="K173" t="s">
        <v>298</v>
      </c>
    </row>
    <row r="174" spans="1:11" x14ac:dyDescent="0.2">
      <c r="A174" s="1" t="d">
        <v>2023-01-10</v>
      </c>
      <c r="B174" s="45">
        <v>-1</v>
      </c>
      <c r="C174" t="s">
        <v>77</v>
      </c>
      <c r="D174" t="str">
        <f>_xlfn.XLOOKUP(Table29[[#This Row],[Patron Group]],$R$10:$R$24,$S$10:$S$24)</f>
        <v>Undergraduate</v>
      </c>
      <c r="E174" s="1" t="d">
        <v>2023-01-17</v>
      </c>
      <c r="F174" t="s">
        <v>299</v>
      </c>
      <c r="G174" t="s">
        <v>2263</v>
      </c>
      <c r="H174" t="str">
        <f>_xlfn.XLOOKUP(Table29[[#This Row],[Unique BarCode]],$N$10:$N$37,$O$10:$O$37)</f>
        <v>HP Laptop</v>
      </c>
      <c r="I174" t="str">
        <f>_xlfn.XLOOKUP(Table29[[#This Row],[Unique BarCode]],$N$10:$N$37,$P$10:$P$37)</f>
        <v>Device</v>
      </c>
      <c r="J174" t="s">
        <v>8</v>
      </c>
      <c r="K174" t="s">
        <v>300</v>
      </c>
    </row>
    <row r="175" spans="1:11" x14ac:dyDescent="0.2">
      <c r="A175" s="1" t="d">
        <v>2023-01-10</v>
      </c>
      <c r="B175" s="45">
        <v>-1</v>
      </c>
      <c r="C175" t="s">
        <v>77</v>
      </c>
      <c r="D175" t="str">
        <f>_xlfn.XLOOKUP(Table29[[#This Row],[Patron Group]],$R$10:$R$24,$S$10:$S$24)</f>
        <v>Undergraduate</v>
      </c>
      <c r="E175" s="1" t="d">
        <v>2023-01-17</v>
      </c>
      <c r="F175" t="s">
        <v>301</v>
      </c>
      <c r="G175" t="s">
        <v>2263</v>
      </c>
      <c r="H175" t="str">
        <f>_xlfn.XLOOKUP(Table29[[#This Row],[Unique BarCode]],$N$10:$N$37,$O$10:$O$37)</f>
        <v>HP Laptop</v>
      </c>
      <c r="I175" t="str">
        <f>_xlfn.XLOOKUP(Table29[[#This Row],[Unique BarCode]],$N$10:$N$37,$P$10:$P$37)</f>
        <v>Device</v>
      </c>
      <c r="J175" t="s">
        <v>8</v>
      </c>
      <c r="K175" t="s">
        <v>302</v>
      </c>
    </row>
    <row r="176" spans="1:11" x14ac:dyDescent="0.2">
      <c r="A176" s="1" t="d">
        <v>2023-01-10</v>
      </c>
      <c r="B176" s="45">
        <v>-1</v>
      </c>
      <c r="C176" t="s">
        <v>77</v>
      </c>
      <c r="D176" t="str">
        <f>_xlfn.XLOOKUP(Table29[[#This Row],[Patron Group]],$R$10:$R$24,$S$10:$S$24)</f>
        <v>Undergraduate</v>
      </c>
      <c r="E176" s="1" t="d">
        <v>2023-01-18</v>
      </c>
      <c r="F176" t="s">
        <v>303</v>
      </c>
      <c r="G176" t="s">
        <v>2273</v>
      </c>
      <c r="H176" t="str">
        <f>_xlfn.XLOOKUP(Table29[[#This Row],[Unique BarCode]],$N$10:$N$37,$O$10:$O$37)</f>
        <v>ChromeBook</v>
      </c>
      <c r="I176" t="str">
        <f>_xlfn.XLOOKUP(Table29[[#This Row],[Unique BarCode]],$N$10:$N$37,$P$10:$P$37)</f>
        <v>Device</v>
      </c>
      <c r="J176" t="s">
        <v>128</v>
      </c>
      <c r="K176" t="s">
        <v>304</v>
      </c>
    </row>
    <row r="177" spans="1:11" x14ac:dyDescent="0.2">
      <c r="A177" s="1" t="d">
        <v>2023-01-10</v>
      </c>
      <c r="B177" s="45">
        <v>-1</v>
      </c>
      <c r="C177" t="s">
        <v>77</v>
      </c>
      <c r="D177" t="str">
        <f>_xlfn.XLOOKUP(Table29[[#This Row],[Patron Group]],$R$10:$R$24,$S$10:$S$24)</f>
        <v>Undergraduate</v>
      </c>
      <c r="E177" s="1" t="d">
        <v>2023-01-24</v>
      </c>
      <c r="F177" t="s">
        <v>305</v>
      </c>
      <c r="G177" t="s">
        <v>2273</v>
      </c>
      <c r="H177" t="str">
        <f>_xlfn.XLOOKUP(Table29[[#This Row],[Unique BarCode]],$N$10:$N$37,$O$10:$O$37)</f>
        <v>ChromeBook</v>
      </c>
      <c r="I177" t="str">
        <f>_xlfn.XLOOKUP(Table29[[#This Row],[Unique BarCode]],$N$10:$N$37,$P$10:$P$37)</f>
        <v>Device</v>
      </c>
      <c r="J177" t="s">
        <v>8</v>
      </c>
      <c r="K177" t="s">
        <v>306</v>
      </c>
    </row>
    <row r="178" spans="1:11" x14ac:dyDescent="0.2">
      <c r="A178" s="1" t="d">
        <v>2023-01-10</v>
      </c>
      <c r="B178" s="45">
        <v>-1</v>
      </c>
      <c r="C178" t="s">
        <v>77</v>
      </c>
      <c r="D178" t="str">
        <f>_xlfn.XLOOKUP(Table29[[#This Row],[Patron Group]],$R$10:$R$24,$S$10:$S$24)</f>
        <v>Undergraduate</v>
      </c>
      <c r="E178" s="1" t="d">
        <v>2023-01-24</v>
      </c>
      <c r="F178" t="s">
        <v>307</v>
      </c>
      <c r="G178" t="s">
        <v>2273</v>
      </c>
      <c r="H178" t="str">
        <f>_xlfn.XLOOKUP(Table29[[#This Row],[Unique BarCode]],$N$10:$N$37,$O$10:$O$37)</f>
        <v>ChromeBook</v>
      </c>
      <c r="I178" t="str">
        <f>_xlfn.XLOOKUP(Table29[[#This Row],[Unique BarCode]],$N$10:$N$37,$P$10:$P$37)</f>
        <v>Device</v>
      </c>
      <c r="J178" t="s">
        <v>128</v>
      </c>
      <c r="K178" t="s">
        <v>308</v>
      </c>
    </row>
    <row r="179" spans="1:11" x14ac:dyDescent="0.2">
      <c r="A179" s="1" t="d">
        <v>2023-01-10</v>
      </c>
      <c r="B179" s="45">
        <v>-1</v>
      </c>
      <c r="C179" t="s">
        <v>77</v>
      </c>
      <c r="D179" t="str">
        <f>_xlfn.XLOOKUP(Table29[[#This Row],[Patron Group]],$R$10:$R$24,$S$10:$S$24)</f>
        <v>Undergraduate</v>
      </c>
      <c r="E179" s="1" t="d">
        <v>2023-01-24</v>
      </c>
      <c r="F179" t="s">
        <v>309</v>
      </c>
      <c r="G179" t="s">
        <v>2274</v>
      </c>
      <c r="H179" t="str">
        <f>_xlfn.XLOOKUP(Table29[[#This Row],[Unique BarCode]],$N$10:$N$37,$O$10:$O$37)</f>
        <v>MacBook</v>
      </c>
      <c r="I179" t="str">
        <f>_xlfn.XLOOKUP(Table29[[#This Row],[Unique BarCode]],$N$10:$N$37,$P$10:$P$37)</f>
        <v>Device</v>
      </c>
      <c r="J179" t="s">
        <v>8</v>
      </c>
      <c r="K179" t="s">
        <v>310</v>
      </c>
    </row>
    <row r="180" spans="1:11" x14ac:dyDescent="0.2">
      <c r="A180" s="1" t="d">
        <v>2023-01-10</v>
      </c>
      <c r="B180" s="45">
        <v>-1</v>
      </c>
      <c r="C180" t="s">
        <v>77</v>
      </c>
      <c r="D180" t="str">
        <f>_xlfn.XLOOKUP(Table29[[#This Row],[Patron Group]],$R$10:$R$24,$S$10:$S$24)</f>
        <v>Undergraduate</v>
      </c>
      <c r="E180" s="1" t="d">
        <v>2023-01-24</v>
      </c>
      <c r="F180" t="s">
        <v>311</v>
      </c>
      <c r="G180" t="s">
        <v>2274</v>
      </c>
      <c r="H180" t="str">
        <f>_xlfn.XLOOKUP(Table29[[#This Row],[Unique BarCode]],$N$10:$N$37,$O$10:$O$37)</f>
        <v>MacBook</v>
      </c>
      <c r="I180" t="str">
        <f>_xlfn.XLOOKUP(Table29[[#This Row],[Unique BarCode]],$N$10:$N$37,$P$10:$P$37)</f>
        <v>Device</v>
      </c>
      <c r="J180" t="s">
        <v>8</v>
      </c>
      <c r="K180" t="s">
        <v>312</v>
      </c>
    </row>
    <row r="181" spans="1:11" x14ac:dyDescent="0.2">
      <c r="A181" s="1" t="d">
        <v>2023-01-10</v>
      </c>
      <c r="B181" s="45">
        <v>-1</v>
      </c>
      <c r="C181" t="s">
        <v>77</v>
      </c>
      <c r="D181" t="str">
        <f>_xlfn.XLOOKUP(Table29[[#This Row],[Patron Group]],$R$10:$R$24,$S$10:$S$24)</f>
        <v>Undergraduate</v>
      </c>
      <c r="E181" s="1" t="d">
        <v>2023-01-24</v>
      </c>
      <c r="F181" t="s">
        <v>313</v>
      </c>
      <c r="G181" t="s">
        <v>2274</v>
      </c>
      <c r="H181" t="str">
        <f>_xlfn.XLOOKUP(Table29[[#This Row],[Unique BarCode]],$N$10:$N$37,$O$10:$O$37)</f>
        <v>MacBook</v>
      </c>
      <c r="I181" t="str">
        <f>_xlfn.XLOOKUP(Table29[[#This Row],[Unique BarCode]],$N$10:$N$37,$P$10:$P$37)</f>
        <v>Device</v>
      </c>
      <c r="J181" t="s">
        <v>8</v>
      </c>
      <c r="K181" t="s">
        <v>314</v>
      </c>
    </row>
    <row r="182" spans="1:11" x14ac:dyDescent="0.2">
      <c r="A182" s="1" t="d">
        <v>2023-01-10</v>
      </c>
      <c r="B182" s="45">
        <v>-1</v>
      </c>
      <c r="C182" t="s">
        <v>77</v>
      </c>
      <c r="D182" t="str">
        <f>_xlfn.XLOOKUP(Table29[[#This Row],[Patron Group]],$R$10:$R$24,$S$10:$S$24)</f>
        <v>Undergraduate</v>
      </c>
      <c r="E182" s="1" t="d">
        <v>2023-01-24</v>
      </c>
      <c r="F182" t="s">
        <v>315</v>
      </c>
      <c r="G182" t="s">
        <v>2274</v>
      </c>
      <c r="H182" t="str">
        <f>_xlfn.XLOOKUP(Table29[[#This Row],[Unique BarCode]],$N$10:$N$37,$O$10:$O$37)</f>
        <v>MacBook</v>
      </c>
      <c r="I182" t="str">
        <f>_xlfn.XLOOKUP(Table29[[#This Row],[Unique BarCode]],$N$10:$N$37,$P$10:$P$37)</f>
        <v>Device</v>
      </c>
      <c r="J182" t="s">
        <v>8</v>
      </c>
      <c r="K182" t="s">
        <v>316</v>
      </c>
    </row>
    <row r="183" spans="1:11" x14ac:dyDescent="0.2">
      <c r="A183" s="1" t="d">
        <v>2023-01-10</v>
      </c>
      <c r="B183" s="45">
        <v>-1</v>
      </c>
      <c r="C183" t="s">
        <v>77</v>
      </c>
      <c r="D183" t="str">
        <f>_xlfn.XLOOKUP(Table29[[#This Row],[Patron Group]],$R$10:$R$24,$S$10:$S$24)</f>
        <v>Undergraduate</v>
      </c>
      <c r="E183" s="1" t="d">
        <v>2023-01-24</v>
      </c>
      <c r="F183" t="s">
        <v>317</v>
      </c>
      <c r="G183" t="s">
        <v>2274</v>
      </c>
      <c r="H183" t="str">
        <f>_xlfn.XLOOKUP(Table29[[#This Row],[Unique BarCode]],$N$10:$N$37,$O$10:$O$37)</f>
        <v>MacBook</v>
      </c>
      <c r="I183" t="str">
        <f>_xlfn.XLOOKUP(Table29[[#This Row],[Unique BarCode]],$N$10:$N$37,$P$10:$P$37)</f>
        <v>Device</v>
      </c>
      <c r="J183" t="s">
        <v>8</v>
      </c>
      <c r="K183" t="s">
        <v>318</v>
      </c>
    </row>
    <row r="184" spans="1:11" x14ac:dyDescent="0.2">
      <c r="A184" s="1" t="d">
        <v>2023-01-10</v>
      </c>
      <c r="B184" s="45">
        <v>-1</v>
      </c>
      <c r="C184" t="s">
        <v>77</v>
      </c>
      <c r="D184" t="str">
        <f>_xlfn.XLOOKUP(Table29[[#This Row],[Patron Group]],$R$10:$R$24,$S$10:$S$24)</f>
        <v>Undergraduate</v>
      </c>
      <c r="E184" s="1" t="d">
        <v>2023-01-24</v>
      </c>
      <c r="F184" t="s">
        <v>319</v>
      </c>
      <c r="G184" t="s">
        <v>2274</v>
      </c>
      <c r="H184" t="str">
        <f>_xlfn.XLOOKUP(Table29[[#This Row],[Unique BarCode]],$N$10:$N$37,$O$10:$O$37)</f>
        <v>MacBook</v>
      </c>
      <c r="I184" t="str">
        <f>_xlfn.XLOOKUP(Table29[[#This Row],[Unique BarCode]],$N$10:$N$37,$P$10:$P$37)</f>
        <v>Device</v>
      </c>
      <c r="J184" t="s">
        <v>8</v>
      </c>
      <c r="K184" t="s">
        <v>319</v>
      </c>
    </row>
    <row r="185" spans="1:11" x14ac:dyDescent="0.2">
      <c r="A185" s="1" t="d">
        <v>2023-01-10</v>
      </c>
      <c r="B185" s="45">
        <v>-1</v>
      </c>
      <c r="C185" t="s">
        <v>77</v>
      </c>
      <c r="D185" t="str">
        <f>_xlfn.XLOOKUP(Table29[[#This Row],[Patron Group]],$R$10:$R$24,$S$10:$S$24)</f>
        <v>Undergraduate</v>
      </c>
      <c r="E185" s="1" t="d">
        <v>2023-01-24</v>
      </c>
      <c r="F185" t="s">
        <v>320</v>
      </c>
      <c r="G185" t="s">
        <v>2274</v>
      </c>
      <c r="H185" t="str">
        <f>_xlfn.XLOOKUP(Table29[[#This Row],[Unique BarCode]],$N$10:$N$37,$O$10:$O$37)</f>
        <v>MacBook</v>
      </c>
      <c r="I185" t="str">
        <f>_xlfn.XLOOKUP(Table29[[#This Row],[Unique BarCode]],$N$10:$N$37,$P$10:$P$37)</f>
        <v>Device</v>
      </c>
      <c r="J185" t="s">
        <v>8</v>
      </c>
      <c r="K185" t="s">
        <v>320</v>
      </c>
    </row>
    <row r="186" spans="1:11" x14ac:dyDescent="0.2">
      <c r="A186" s="1" t="d">
        <v>2023-01-10</v>
      </c>
      <c r="B186" s="45">
        <v>-1</v>
      </c>
      <c r="C186" t="s">
        <v>77</v>
      </c>
      <c r="D186" t="str">
        <f>_xlfn.XLOOKUP(Table29[[#This Row],[Patron Group]],$R$10:$R$24,$S$10:$S$24)</f>
        <v>Undergraduate</v>
      </c>
      <c r="E186" s="1" t="d">
        <v>2023-01-24</v>
      </c>
      <c r="F186" t="s">
        <v>321</v>
      </c>
      <c r="G186" t="s">
        <v>2275</v>
      </c>
      <c r="H186" t="str">
        <f>_xlfn.XLOOKUP(Table29[[#This Row],[Unique BarCode]],$N$10:$N$37,$O$10:$O$37)</f>
        <v>iPad</v>
      </c>
      <c r="I186" t="str">
        <f>_xlfn.XLOOKUP(Table29[[#This Row],[Unique BarCode]],$N$10:$N$37,$P$10:$P$37)</f>
        <v>Device</v>
      </c>
      <c r="J186" t="s">
        <v>8</v>
      </c>
      <c r="K186" t="s">
        <v>322</v>
      </c>
    </row>
    <row r="187" spans="1:11" x14ac:dyDescent="0.2">
      <c r="A187" s="1" t="d">
        <v>2023-01-10</v>
      </c>
      <c r="B187" s="45">
        <v>-1</v>
      </c>
      <c r="C187" t="s">
        <v>77</v>
      </c>
      <c r="D187" t="str">
        <f>_xlfn.XLOOKUP(Table29[[#This Row],[Patron Group]],$R$10:$R$24,$S$10:$S$24)</f>
        <v>Undergraduate</v>
      </c>
      <c r="E187" s="1" t="d">
        <v>2023-01-24</v>
      </c>
      <c r="F187" t="s">
        <v>239</v>
      </c>
      <c r="G187" t="s">
        <v>2275</v>
      </c>
      <c r="H187" t="str">
        <f>_xlfn.XLOOKUP(Table29[[#This Row],[Unique BarCode]],$N$10:$N$37,$O$10:$O$37)</f>
        <v>iPad</v>
      </c>
      <c r="I187" t="str">
        <f>_xlfn.XLOOKUP(Table29[[#This Row],[Unique BarCode]],$N$10:$N$37,$P$10:$P$37)</f>
        <v>Device</v>
      </c>
      <c r="J187" t="s">
        <v>8</v>
      </c>
    </row>
    <row r="188" spans="1:11" x14ac:dyDescent="0.2">
      <c r="A188" s="1" t="d">
        <v>2023-01-10</v>
      </c>
      <c r="B188" s="45">
        <v>-1</v>
      </c>
      <c r="C188" t="s">
        <v>77</v>
      </c>
      <c r="D188" t="str">
        <f>_xlfn.XLOOKUP(Table29[[#This Row],[Patron Group]],$R$10:$R$24,$S$10:$S$24)</f>
        <v>Undergraduate</v>
      </c>
      <c r="E188" s="1" t="d">
        <v>2023-01-24</v>
      </c>
      <c r="F188" t="s">
        <v>323</v>
      </c>
      <c r="G188" t="s">
        <v>2263</v>
      </c>
      <c r="H188" t="str">
        <f>_xlfn.XLOOKUP(Table29[[#This Row],[Unique BarCode]],$N$10:$N$37,$O$10:$O$37)</f>
        <v>HP Laptop</v>
      </c>
      <c r="I188" t="str">
        <f>_xlfn.XLOOKUP(Table29[[#This Row],[Unique BarCode]],$N$10:$N$37,$P$10:$P$37)</f>
        <v>Device</v>
      </c>
      <c r="J188" t="s">
        <v>8</v>
      </c>
      <c r="K188" t="s">
        <v>324</v>
      </c>
    </row>
    <row r="189" spans="1:11" x14ac:dyDescent="0.2">
      <c r="A189" s="1" t="d">
        <v>2023-01-10</v>
      </c>
      <c r="B189" s="45">
        <v>-1</v>
      </c>
      <c r="C189" t="s">
        <v>77</v>
      </c>
      <c r="D189" t="str">
        <f>_xlfn.XLOOKUP(Table29[[#This Row],[Patron Group]],$R$10:$R$24,$S$10:$S$24)</f>
        <v>Undergraduate</v>
      </c>
      <c r="E189" s="1" t="d">
        <v>2023-01-24</v>
      </c>
      <c r="F189" t="s">
        <v>325</v>
      </c>
      <c r="G189" t="s">
        <v>2263</v>
      </c>
      <c r="H189" t="str">
        <f>_xlfn.XLOOKUP(Table29[[#This Row],[Unique BarCode]],$N$10:$N$37,$O$10:$O$37)</f>
        <v>HP Laptop</v>
      </c>
      <c r="I189" t="str">
        <f>_xlfn.XLOOKUP(Table29[[#This Row],[Unique BarCode]],$N$10:$N$37,$P$10:$P$37)</f>
        <v>Device</v>
      </c>
      <c r="J189" t="s">
        <v>8</v>
      </c>
      <c r="K189" t="s">
        <v>326</v>
      </c>
    </row>
    <row r="190" spans="1:11" x14ac:dyDescent="0.2">
      <c r="A190" s="1" t="d">
        <v>2023-01-10</v>
      </c>
      <c r="B190" s="45">
        <v>-1</v>
      </c>
      <c r="C190" t="s">
        <v>77</v>
      </c>
      <c r="D190" t="str">
        <f>_xlfn.XLOOKUP(Table29[[#This Row],[Patron Group]],$R$10:$R$24,$S$10:$S$24)</f>
        <v>Undergraduate</v>
      </c>
      <c r="E190" s="1" t="d">
        <v>2023-01-24</v>
      </c>
      <c r="F190" t="s">
        <v>327</v>
      </c>
      <c r="G190" t="s">
        <v>2263</v>
      </c>
      <c r="H190" t="str">
        <f>_xlfn.XLOOKUP(Table29[[#This Row],[Unique BarCode]],$N$10:$N$37,$O$10:$O$37)</f>
        <v>HP Laptop</v>
      </c>
      <c r="I190" t="str">
        <f>_xlfn.XLOOKUP(Table29[[#This Row],[Unique BarCode]],$N$10:$N$37,$P$10:$P$37)</f>
        <v>Device</v>
      </c>
      <c r="J190" t="s">
        <v>8</v>
      </c>
      <c r="K190" t="s">
        <v>328</v>
      </c>
    </row>
    <row r="191" spans="1:11" x14ac:dyDescent="0.2">
      <c r="A191" s="1" t="d">
        <v>2023-01-10</v>
      </c>
      <c r="B191" s="45">
        <v>-1</v>
      </c>
      <c r="C191" t="s">
        <v>77</v>
      </c>
      <c r="D191" t="str">
        <f>_xlfn.XLOOKUP(Table29[[#This Row],[Patron Group]],$R$10:$R$24,$S$10:$S$24)</f>
        <v>Undergraduate</v>
      </c>
      <c r="E191" s="1" t="d">
        <v>2023-01-24</v>
      </c>
      <c r="F191" t="s">
        <v>329</v>
      </c>
      <c r="G191" t="s">
        <v>2263</v>
      </c>
      <c r="H191" t="str">
        <f>_xlfn.XLOOKUP(Table29[[#This Row],[Unique BarCode]],$N$10:$N$37,$O$10:$O$37)</f>
        <v>HP Laptop</v>
      </c>
      <c r="I191" t="str">
        <f>_xlfn.XLOOKUP(Table29[[#This Row],[Unique BarCode]],$N$10:$N$37,$P$10:$P$37)</f>
        <v>Device</v>
      </c>
      <c r="J191" t="s">
        <v>8</v>
      </c>
      <c r="K191" t="s">
        <v>330</v>
      </c>
    </row>
    <row r="192" spans="1:11" x14ac:dyDescent="0.2">
      <c r="A192" s="1" t="d">
        <v>2023-01-10</v>
      </c>
      <c r="B192" s="45">
        <v>-1</v>
      </c>
      <c r="C192" t="s">
        <v>77</v>
      </c>
      <c r="D192" t="str">
        <f>_xlfn.XLOOKUP(Table29[[#This Row],[Patron Group]],$R$10:$R$24,$S$10:$S$24)</f>
        <v>Undergraduate</v>
      </c>
      <c r="E192" s="1" t="d">
        <v>2023-01-24</v>
      </c>
      <c r="F192" t="s">
        <v>331</v>
      </c>
      <c r="G192" t="s">
        <v>2263</v>
      </c>
      <c r="H192" t="str">
        <f>_xlfn.XLOOKUP(Table29[[#This Row],[Unique BarCode]],$N$10:$N$37,$O$10:$O$37)</f>
        <v>HP Laptop</v>
      </c>
      <c r="I192" t="str">
        <f>_xlfn.XLOOKUP(Table29[[#This Row],[Unique BarCode]],$N$10:$N$37,$P$10:$P$37)</f>
        <v>Device</v>
      </c>
      <c r="J192" t="s">
        <v>8</v>
      </c>
      <c r="K192" t="s">
        <v>332</v>
      </c>
    </row>
    <row r="193" spans="1:11" x14ac:dyDescent="0.2">
      <c r="A193" s="1" t="d">
        <v>2023-01-10</v>
      </c>
      <c r="B193" s="45">
        <v>5567467010006530</v>
      </c>
      <c r="C193" t="s">
        <v>77</v>
      </c>
      <c r="D193" t="str">
        <f>_xlfn.XLOOKUP(Table29[[#This Row],[Patron Group]],$R$10:$R$24,$S$10:$S$24)</f>
        <v>Undergraduate</v>
      </c>
      <c r="E193" s="1" t="d">
        <v>2023-01-17</v>
      </c>
      <c r="F193" t="s">
        <v>418</v>
      </c>
      <c r="G193" t="s">
        <v>2263</v>
      </c>
      <c r="H193" t="str">
        <f>_xlfn.XLOOKUP(Table29[[#This Row],[Unique BarCode]],$N$10:$N$37,$O$10:$O$37)</f>
        <v>HP Laptop</v>
      </c>
      <c r="I193" t="str">
        <f>_xlfn.XLOOKUP(Table29[[#This Row],[Unique BarCode]],$N$10:$N$37,$P$10:$P$37)</f>
        <v>Device</v>
      </c>
      <c r="J193" t="s">
        <v>8</v>
      </c>
      <c r="K193" t="s">
        <v>419</v>
      </c>
    </row>
    <row r="194" spans="1:11" x14ac:dyDescent="0.2">
      <c r="A194" s="1" t="d">
        <v>2023-01-10</v>
      </c>
      <c r="B194" s="45">
        <v>6199943160006530</v>
      </c>
      <c r="C194" t="s">
        <v>20</v>
      </c>
      <c r="D194" t="str">
        <f>_xlfn.XLOOKUP(Table29[[#This Row],[Patron Group]],$R$10:$R$24,$S$10:$S$24)</f>
        <v>Graduate</v>
      </c>
      <c r="E194" s="1" t="d">
        <v>2023-03-24</v>
      </c>
      <c r="F194" t="s">
        <v>423</v>
      </c>
      <c r="G194" t="s">
        <v>2274</v>
      </c>
      <c r="H194" t="str">
        <f>_xlfn.XLOOKUP(Table29[[#This Row],[Unique BarCode]],$N$10:$N$37,$O$10:$O$37)</f>
        <v>MacBook</v>
      </c>
      <c r="I194" t="str">
        <f>_xlfn.XLOOKUP(Table29[[#This Row],[Unique BarCode]],$N$10:$N$37,$P$10:$P$37)</f>
        <v>Device</v>
      </c>
      <c r="J194" t="s">
        <v>8</v>
      </c>
      <c r="K194" t="s">
        <v>424</v>
      </c>
    </row>
    <row r="195" spans="1:11" x14ac:dyDescent="0.2">
      <c r="A195" s="1" t="d">
        <v>2023-01-11</v>
      </c>
      <c r="B195" s="45">
        <v>-1</v>
      </c>
      <c r="C195" t="s">
        <v>20</v>
      </c>
      <c r="D195" t="str">
        <f>_xlfn.XLOOKUP(Table29[[#This Row],[Patron Group]],$R$10:$R$24,$S$10:$S$24)</f>
        <v>Graduate</v>
      </c>
      <c r="E195" s="1" t="d">
        <v>2023-01-11</v>
      </c>
      <c r="F195" t="s">
        <v>429</v>
      </c>
      <c r="G195" t="s">
        <v>2281</v>
      </c>
      <c r="H195" t="str">
        <f>_xlfn.XLOOKUP(Table29[[#This Row],[Unique BarCode]],$N$10:$N$37,$O$10:$O$37)</f>
        <v>HDMIC</v>
      </c>
      <c r="I195" t="str">
        <f>_xlfn.XLOOKUP(Table29[[#This Row],[Unique BarCode]],$N$10:$N$37,$P$10:$P$37)</f>
        <v>Cable</v>
      </c>
      <c r="J195" t="s">
        <v>13</v>
      </c>
      <c r="K195" t="s">
        <v>430</v>
      </c>
    </row>
    <row r="196" spans="1:11" x14ac:dyDescent="0.2">
      <c r="A196" s="1" t="d">
        <v>2023-01-11</v>
      </c>
      <c r="B196" s="45">
        <v>-1</v>
      </c>
      <c r="C196" t="s">
        <v>20</v>
      </c>
      <c r="D196" t="str">
        <f>_xlfn.XLOOKUP(Table29[[#This Row],[Patron Group]],$R$10:$R$24,$S$10:$S$24)</f>
        <v>Graduate</v>
      </c>
      <c r="E196" s="1" t="d">
        <v>2023-01-11</v>
      </c>
      <c r="F196" t="s">
        <v>18</v>
      </c>
      <c r="G196" t="s">
        <v>2266</v>
      </c>
      <c r="H196" t="str">
        <f>_xlfn.XLOOKUP(Table29[[#This Row],[Unique BarCode]],$N$10:$N$37,$O$10:$O$37)</f>
        <v>Headphones</v>
      </c>
      <c r="I196" t="str">
        <f>_xlfn.XLOOKUP(Table29[[#This Row],[Unique BarCode]],$N$10:$N$37,$P$10:$P$37)</f>
        <v>Accessory</v>
      </c>
      <c r="J196" t="s">
        <v>13</v>
      </c>
      <c r="K196" t="s">
        <v>19</v>
      </c>
    </row>
    <row r="197" spans="1:11" x14ac:dyDescent="0.2">
      <c r="A197" s="1" t="d">
        <v>2023-01-11</v>
      </c>
      <c r="B197" s="45">
        <v>-1</v>
      </c>
      <c r="C197" t="s">
        <v>20</v>
      </c>
      <c r="D197" t="str">
        <f>_xlfn.XLOOKUP(Table29[[#This Row],[Patron Group]],$R$10:$R$24,$S$10:$S$24)</f>
        <v>Graduate</v>
      </c>
      <c r="E197" s="1" t="d">
        <v>2023-01-11</v>
      </c>
      <c r="F197" t="s">
        <v>435</v>
      </c>
      <c r="G197" t="s">
        <v>2266</v>
      </c>
      <c r="H197" t="str">
        <f>_xlfn.XLOOKUP(Table29[[#This Row],[Unique BarCode]],$N$10:$N$37,$O$10:$O$37)</f>
        <v>Headphones</v>
      </c>
      <c r="I197" t="str">
        <f>_xlfn.XLOOKUP(Table29[[#This Row],[Unique BarCode]],$N$10:$N$37,$P$10:$P$37)</f>
        <v>Accessory</v>
      </c>
      <c r="J197" t="s">
        <v>8</v>
      </c>
    </row>
    <row r="198" spans="1:11" x14ac:dyDescent="0.2">
      <c r="A198" s="1" t="d">
        <v>2023-01-11</v>
      </c>
      <c r="B198" s="45">
        <v>-1</v>
      </c>
      <c r="C198" t="s">
        <v>20</v>
      </c>
      <c r="D198" t="str">
        <f>_xlfn.XLOOKUP(Table29[[#This Row],[Patron Group]],$R$10:$R$24,$S$10:$S$24)</f>
        <v>Graduate</v>
      </c>
      <c r="E198" s="1" t="d">
        <v>2023-01-11</v>
      </c>
      <c r="F198" t="s">
        <v>436</v>
      </c>
      <c r="G198" t="s">
        <v>2282</v>
      </c>
      <c r="H198" t="str">
        <f>_xlfn.XLOOKUP(Table29[[#This Row],[Unique BarCode]],$N$10:$N$37,$O$10:$O$37)</f>
        <v>HPUSBC</v>
      </c>
      <c r="I198" t="str">
        <f>_xlfn.XLOOKUP(Table29[[#This Row],[Unique BarCode]],$N$10:$N$37,$P$10:$P$37)</f>
        <v>Charger</v>
      </c>
      <c r="J198" t="s">
        <v>49</v>
      </c>
      <c r="K198" t="s">
        <v>437</v>
      </c>
    </row>
    <row r="199" spans="1:11" x14ac:dyDescent="0.2">
      <c r="A199" s="1" t="d">
        <v>2023-01-11</v>
      </c>
      <c r="B199" s="45">
        <v>-1</v>
      </c>
      <c r="C199" t="s">
        <v>20</v>
      </c>
      <c r="D199" t="str">
        <f>_xlfn.XLOOKUP(Table29[[#This Row],[Patron Group]],$R$10:$R$24,$S$10:$S$24)</f>
        <v>Graduate</v>
      </c>
      <c r="E199" s="1" t="d">
        <v>2023-01-11</v>
      </c>
      <c r="F199" t="s">
        <v>218</v>
      </c>
      <c r="G199" t="s">
        <v>2265</v>
      </c>
      <c r="H199" t="str">
        <f>_xlfn.XLOOKUP(Table29[[#This Row],[Unique BarCode]],$N$10:$N$37,$O$10:$O$37)</f>
        <v>IPHONE</v>
      </c>
      <c r="I199" t="str">
        <f>_xlfn.XLOOKUP(Table29[[#This Row],[Unique BarCode]],$N$10:$N$37,$P$10:$P$37)</f>
        <v>Charger</v>
      </c>
      <c r="J199" t="s">
        <v>49</v>
      </c>
      <c r="K199" t="s">
        <v>219</v>
      </c>
    </row>
    <row r="200" spans="1:11" x14ac:dyDescent="0.2">
      <c r="A200" s="1" t="d">
        <v>2023-01-11</v>
      </c>
      <c r="B200" s="45">
        <v>-1</v>
      </c>
      <c r="C200" t="s">
        <v>20</v>
      </c>
      <c r="D200" t="str">
        <f>_xlfn.XLOOKUP(Table29[[#This Row],[Patron Group]],$R$10:$R$24,$S$10:$S$24)</f>
        <v>Graduate</v>
      </c>
      <c r="E200" s="1" t="d">
        <v>2023-01-11</v>
      </c>
      <c r="F200" t="s">
        <v>222</v>
      </c>
      <c r="G200" t="s">
        <v>2265</v>
      </c>
      <c r="H200" t="str">
        <f>_xlfn.XLOOKUP(Table29[[#This Row],[Unique BarCode]],$N$10:$N$37,$O$10:$O$37)</f>
        <v>IPHONE</v>
      </c>
      <c r="I200" t="str">
        <f>_xlfn.XLOOKUP(Table29[[#This Row],[Unique BarCode]],$N$10:$N$37,$P$10:$P$37)</f>
        <v>Charger</v>
      </c>
      <c r="J200" t="s">
        <v>13</v>
      </c>
      <c r="K200" t="s">
        <v>223</v>
      </c>
    </row>
    <row r="201" spans="1:11" x14ac:dyDescent="0.2">
      <c r="A201" s="1" t="d">
        <v>2023-01-11</v>
      </c>
      <c r="B201" s="45">
        <v>-1</v>
      </c>
      <c r="C201" t="s">
        <v>20</v>
      </c>
      <c r="D201" t="str">
        <f>_xlfn.XLOOKUP(Table29[[#This Row],[Patron Group]],$R$10:$R$24,$S$10:$S$24)</f>
        <v>Graduate</v>
      </c>
      <c r="E201" s="1" t="d">
        <v>2023-01-11</v>
      </c>
      <c r="F201" t="s">
        <v>91</v>
      </c>
      <c r="G201" t="s">
        <v>2296</v>
      </c>
      <c r="H201" t="str">
        <f>_xlfn.XLOOKUP(Table29[[#This Row],[Unique BarCode]],$N$10:$N$37,$O$10:$O$37)</f>
        <v>MACUSBC</v>
      </c>
      <c r="I201" t="str">
        <f>_xlfn.XLOOKUP(Table29[[#This Row],[Unique BarCode]],$N$10:$N$37,$P$10:$P$37)</f>
        <v>Charger</v>
      </c>
      <c r="J201" t="s">
        <v>8</v>
      </c>
      <c r="K201" t="s">
        <v>92</v>
      </c>
    </row>
    <row r="202" spans="1:11" x14ac:dyDescent="0.2">
      <c r="A202" s="1" t="d">
        <v>2023-01-11</v>
      </c>
      <c r="B202" s="45">
        <v>-1</v>
      </c>
      <c r="C202" t="s">
        <v>20</v>
      </c>
      <c r="D202" t="str">
        <f>_xlfn.XLOOKUP(Table29[[#This Row],[Patron Group]],$R$10:$R$24,$S$10:$S$24)</f>
        <v>Graduate</v>
      </c>
      <c r="E202" s="1" t="d">
        <v>2023-01-11</v>
      </c>
      <c r="F202" t="s">
        <v>37</v>
      </c>
      <c r="G202" t="s">
        <v>2296</v>
      </c>
      <c r="H202" t="str">
        <f>_xlfn.XLOOKUP(Table29[[#This Row],[Unique BarCode]],$N$10:$N$37,$O$10:$O$37)</f>
        <v>MACUSBC</v>
      </c>
      <c r="I202" t="str">
        <f>_xlfn.XLOOKUP(Table29[[#This Row],[Unique BarCode]],$N$10:$N$37,$P$10:$P$37)</f>
        <v>Charger</v>
      </c>
      <c r="J202" t="s">
        <v>8</v>
      </c>
      <c r="K202" t="s">
        <v>38</v>
      </c>
    </row>
    <row r="203" spans="1:11" x14ac:dyDescent="0.2">
      <c r="A203" s="1" t="d">
        <v>2023-01-11</v>
      </c>
      <c r="B203" s="45">
        <v>-1</v>
      </c>
      <c r="C203" t="s">
        <v>20</v>
      </c>
      <c r="D203" t="str">
        <f>_xlfn.XLOOKUP(Table29[[#This Row],[Patron Group]],$R$10:$R$24,$S$10:$S$24)</f>
        <v>Graduate</v>
      </c>
      <c r="E203" s="1" t="d">
        <v>2023-01-11</v>
      </c>
      <c r="F203" t="s">
        <v>229</v>
      </c>
      <c r="G203" t="s">
        <v>2272</v>
      </c>
      <c r="H203" t="str">
        <f>_xlfn.XLOOKUP(Table29[[#This Row],[Unique BarCode]],$N$10:$N$37,$O$10:$O$37)</f>
        <v>WALLADPT</v>
      </c>
      <c r="I203" t="str">
        <f>_xlfn.XLOOKUP(Table29[[#This Row],[Unique BarCode]],$N$10:$N$37,$P$10:$P$37)</f>
        <v>Charger</v>
      </c>
      <c r="J203" t="s">
        <v>49</v>
      </c>
      <c r="K203" t="s">
        <v>230</v>
      </c>
    </row>
    <row r="204" spans="1:11" x14ac:dyDescent="0.2">
      <c r="A204" s="1" t="d">
        <v>2023-01-11</v>
      </c>
      <c r="B204" s="45">
        <v>-1</v>
      </c>
      <c r="C204" t="s">
        <v>20</v>
      </c>
      <c r="D204" t="str">
        <f>_xlfn.XLOOKUP(Table29[[#This Row],[Patron Group]],$R$10:$R$24,$S$10:$S$24)</f>
        <v>Graduate</v>
      </c>
      <c r="E204" s="1" t="d">
        <v>2023-01-12</v>
      </c>
      <c r="F204" t="s">
        <v>438</v>
      </c>
      <c r="G204" t="s">
        <v>2296</v>
      </c>
      <c r="H204" t="str">
        <f>_xlfn.XLOOKUP(Table29[[#This Row],[Unique BarCode]],$N$10:$N$37,$O$10:$O$37)</f>
        <v>MACUSBC</v>
      </c>
      <c r="I204" t="str">
        <f>_xlfn.XLOOKUP(Table29[[#This Row],[Unique BarCode]],$N$10:$N$37,$P$10:$P$37)</f>
        <v>Charger</v>
      </c>
      <c r="J204" t="s">
        <v>128</v>
      </c>
      <c r="K204" t="s">
        <v>439</v>
      </c>
    </row>
    <row r="205" spans="1:11" x14ac:dyDescent="0.2">
      <c r="A205" s="1" t="d">
        <v>2023-01-11</v>
      </c>
      <c r="B205" s="45">
        <v>-1</v>
      </c>
      <c r="C205" t="s">
        <v>20</v>
      </c>
      <c r="D205" t="str">
        <f>_xlfn.XLOOKUP(Table29[[#This Row],[Patron Group]],$R$10:$R$24,$S$10:$S$24)</f>
        <v>Graduate</v>
      </c>
      <c r="E205" s="1" t="d">
        <v>2023-01-12</v>
      </c>
      <c r="F205" t="s">
        <v>91</v>
      </c>
      <c r="G205" t="s">
        <v>2296</v>
      </c>
      <c r="H205" t="str">
        <f>_xlfn.XLOOKUP(Table29[[#This Row],[Unique BarCode]],$N$10:$N$37,$O$10:$O$37)</f>
        <v>MACUSBC</v>
      </c>
      <c r="I205" t="str">
        <f>_xlfn.XLOOKUP(Table29[[#This Row],[Unique BarCode]],$N$10:$N$37,$P$10:$P$37)</f>
        <v>Charger</v>
      </c>
      <c r="J205" t="s">
        <v>8</v>
      </c>
      <c r="K205" t="s">
        <v>92</v>
      </c>
    </row>
    <row r="206" spans="1:11" x14ac:dyDescent="0.2">
      <c r="A206" s="1" t="d">
        <v>2023-01-11</v>
      </c>
      <c r="B206" s="45">
        <v>-1</v>
      </c>
      <c r="C206" t="s">
        <v>20</v>
      </c>
      <c r="D206" t="str">
        <f>_xlfn.XLOOKUP(Table29[[#This Row],[Patron Group]],$R$10:$R$24,$S$10:$S$24)</f>
        <v>Graduate</v>
      </c>
      <c r="E206" s="1" t="d">
        <v>2023-01-18</v>
      </c>
      <c r="F206" t="s">
        <v>440</v>
      </c>
      <c r="G206" t="s">
        <v>2273</v>
      </c>
      <c r="H206" t="str">
        <f>_xlfn.XLOOKUP(Table29[[#This Row],[Unique BarCode]],$N$10:$N$37,$O$10:$O$37)</f>
        <v>ChromeBook</v>
      </c>
      <c r="I206" t="str">
        <f>_xlfn.XLOOKUP(Table29[[#This Row],[Unique BarCode]],$N$10:$N$37,$P$10:$P$37)</f>
        <v>Device</v>
      </c>
      <c r="J206" t="s">
        <v>13</v>
      </c>
      <c r="K206" t="s">
        <v>441</v>
      </c>
    </row>
    <row r="207" spans="1:11" x14ac:dyDescent="0.2">
      <c r="A207" s="1" t="d">
        <v>2023-01-11</v>
      </c>
      <c r="B207" s="45">
        <v>-1</v>
      </c>
      <c r="C207" t="s">
        <v>20</v>
      </c>
      <c r="D207" t="str">
        <f>_xlfn.XLOOKUP(Table29[[#This Row],[Patron Group]],$R$10:$R$24,$S$10:$S$24)</f>
        <v>Graduate</v>
      </c>
      <c r="E207" s="1" t="d">
        <v>2023-01-18</v>
      </c>
      <c r="F207" t="s">
        <v>53</v>
      </c>
      <c r="G207" t="s">
        <v>2273</v>
      </c>
      <c r="H207" t="str">
        <f>_xlfn.XLOOKUP(Table29[[#This Row],[Unique BarCode]],$N$10:$N$37,$O$10:$O$37)</f>
        <v>ChromeBook</v>
      </c>
      <c r="I207" t="str">
        <f>_xlfn.XLOOKUP(Table29[[#This Row],[Unique BarCode]],$N$10:$N$37,$P$10:$P$37)</f>
        <v>Device</v>
      </c>
      <c r="J207" t="s">
        <v>13</v>
      </c>
      <c r="K207" t="s">
        <v>54</v>
      </c>
    </row>
    <row r="208" spans="1:11" x14ac:dyDescent="0.2">
      <c r="A208" s="1" t="d">
        <v>2023-01-11</v>
      </c>
      <c r="B208" s="45">
        <v>-1</v>
      </c>
      <c r="C208" t="s">
        <v>20</v>
      </c>
      <c r="D208" t="str">
        <f>_xlfn.XLOOKUP(Table29[[#This Row],[Patron Group]],$R$10:$R$24,$S$10:$S$24)</f>
        <v>Graduate</v>
      </c>
      <c r="E208" s="1" t="d">
        <v>2023-01-18</v>
      </c>
      <c r="F208" t="s">
        <v>442</v>
      </c>
      <c r="G208" t="s">
        <v>2275</v>
      </c>
      <c r="H208" t="str">
        <f>_xlfn.XLOOKUP(Table29[[#This Row],[Unique BarCode]],$N$10:$N$37,$O$10:$O$37)</f>
        <v>iPad</v>
      </c>
      <c r="I208" t="str">
        <f>_xlfn.XLOOKUP(Table29[[#This Row],[Unique BarCode]],$N$10:$N$37,$P$10:$P$37)</f>
        <v>Device</v>
      </c>
      <c r="J208" t="s">
        <v>8</v>
      </c>
    </row>
    <row r="209" spans="1:11" x14ac:dyDescent="0.2">
      <c r="A209" s="1" t="d">
        <v>2023-01-11</v>
      </c>
      <c r="B209" s="45">
        <v>-1</v>
      </c>
      <c r="C209" t="s">
        <v>20</v>
      </c>
      <c r="D209" t="str">
        <f>_xlfn.XLOOKUP(Table29[[#This Row],[Patron Group]],$R$10:$R$24,$S$10:$S$24)</f>
        <v>Graduate</v>
      </c>
      <c r="E209" s="1" t="d">
        <v>2023-01-18</v>
      </c>
      <c r="F209" t="s">
        <v>443</v>
      </c>
      <c r="G209" t="s">
        <v>2263</v>
      </c>
      <c r="H209" t="str">
        <f>_xlfn.XLOOKUP(Table29[[#This Row],[Unique BarCode]],$N$10:$N$37,$O$10:$O$37)</f>
        <v>HP Laptop</v>
      </c>
      <c r="I209" t="str">
        <f>_xlfn.XLOOKUP(Table29[[#This Row],[Unique BarCode]],$N$10:$N$37,$P$10:$P$37)</f>
        <v>Device</v>
      </c>
      <c r="J209" t="s">
        <v>8</v>
      </c>
      <c r="K209" t="s">
        <v>444</v>
      </c>
    </row>
    <row r="210" spans="1:11" x14ac:dyDescent="0.2">
      <c r="A210" s="1" t="d">
        <v>2023-01-11</v>
      </c>
      <c r="B210" s="45">
        <v>-1</v>
      </c>
      <c r="C210" t="s">
        <v>20</v>
      </c>
      <c r="D210" t="str">
        <f>_xlfn.XLOOKUP(Table29[[#This Row],[Patron Group]],$R$10:$R$24,$S$10:$S$24)</f>
        <v>Graduate</v>
      </c>
      <c r="E210" s="1" t="d">
        <v>2023-01-19</v>
      </c>
      <c r="F210" t="s">
        <v>445</v>
      </c>
      <c r="G210" t="s">
        <v>2263</v>
      </c>
      <c r="H210" t="str">
        <f>_xlfn.XLOOKUP(Table29[[#This Row],[Unique BarCode]],$N$10:$N$37,$O$10:$O$37)</f>
        <v>HP Laptop</v>
      </c>
      <c r="I210" t="str">
        <f>_xlfn.XLOOKUP(Table29[[#This Row],[Unique BarCode]],$N$10:$N$37,$P$10:$P$37)</f>
        <v>Device</v>
      </c>
      <c r="J210" t="s">
        <v>8</v>
      </c>
      <c r="K210" t="s">
        <v>446</v>
      </c>
    </row>
    <row r="211" spans="1:11" x14ac:dyDescent="0.2">
      <c r="A211" s="1" t="d">
        <v>2023-01-11</v>
      </c>
      <c r="B211" s="45">
        <v>-1</v>
      </c>
      <c r="C211" t="s">
        <v>20</v>
      </c>
      <c r="D211" t="str">
        <f>_xlfn.XLOOKUP(Table29[[#This Row],[Patron Group]],$R$10:$R$24,$S$10:$S$24)</f>
        <v>Graduate</v>
      </c>
      <c r="E211" s="1" t="d">
        <v>2023-01-23</v>
      </c>
      <c r="F211" t="s">
        <v>447</v>
      </c>
      <c r="G211" t="s">
        <v>2274</v>
      </c>
      <c r="H211" t="str">
        <f>_xlfn.XLOOKUP(Table29[[#This Row],[Unique BarCode]],$N$10:$N$37,$O$10:$O$37)</f>
        <v>MacBook</v>
      </c>
      <c r="I211" t="str">
        <f>_xlfn.XLOOKUP(Table29[[#This Row],[Unique BarCode]],$N$10:$N$37,$P$10:$P$37)</f>
        <v>Device</v>
      </c>
      <c r="J211" t="s">
        <v>8</v>
      </c>
      <c r="K211" t="s">
        <v>448</v>
      </c>
    </row>
    <row r="212" spans="1:11" x14ac:dyDescent="0.2">
      <c r="A212" s="1" t="d">
        <v>2023-01-11</v>
      </c>
      <c r="B212" s="45">
        <v>-1</v>
      </c>
      <c r="C212" t="s">
        <v>20</v>
      </c>
      <c r="D212" t="str">
        <f>_xlfn.XLOOKUP(Table29[[#This Row],[Patron Group]],$R$10:$R$24,$S$10:$S$24)</f>
        <v>Graduate</v>
      </c>
      <c r="E212" s="1" t="d">
        <v>2023-01-25</v>
      </c>
      <c r="F212" t="s">
        <v>449</v>
      </c>
      <c r="G212" t="s">
        <v>2274</v>
      </c>
      <c r="H212" t="str">
        <f>_xlfn.XLOOKUP(Table29[[#This Row],[Unique BarCode]],$N$10:$N$37,$O$10:$O$37)</f>
        <v>MacBook</v>
      </c>
      <c r="I212" t="str">
        <f>_xlfn.XLOOKUP(Table29[[#This Row],[Unique BarCode]],$N$10:$N$37,$P$10:$P$37)</f>
        <v>Device</v>
      </c>
      <c r="J212" t="s">
        <v>8</v>
      </c>
      <c r="K212" t="s">
        <v>449</v>
      </c>
    </row>
    <row r="213" spans="1:11" x14ac:dyDescent="0.2">
      <c r="A213" s="1" t="d">
        <v>2023-01-11</v>
      </c>
      <c r="B213" s="45">
        <v>-1</v>
      </c>
      <c r="C213" t="s">
        <v>20</v>
      </c>
      <c r="D213" t="str">
        <f>_xlfn.XLOOKUP(Table29[[#This Row],[Patron Group]],$R$10:$R$24,$S$10:$S$24)</f>
        <v>Graduate</v>
      </c>
      <c r="E213" s="1" t="d">
        <v>2023-01-25</v>
      </c>
      <c r="F213" t="s">
        <v>450</v>
      </c>
      <c r="G213" t="s">
        <v>2275</v>
      </c>
      <c r="H213" t="str">
        <f>_xlfn.XLOOKUP(Table29[[#This Row],[Unique BarCode]],$N$10:$N$37,$O$10:$O$37)</f>
        <v>iPad</v>
      </c>
      <c r="I213" t="str">
        <f>_xlfn.XLOOKUP(Table29[[#This Row],[Unique BarCode]],$N$10:$N$37,$P$10:$P$37)</f>
        <v>Device</v>
      </c>
      <c r="J213" t="s">
        <v>8</v>
      </c>
      <c r="K213" t="s">
        <v>451</v>
      </c>
    </row>
    <row r="214" spans="1:11" x14ac:dyDescent="0.2">
      <c r="A214" s="1" t="d">
        <v>2023-01-11</v>
      </c>
      <c r="B214" s="45">
        <v>-1</v>
      </c>
      <c r="C214" t="s">
        <v>452</v>
      </c>
      <c r="D214" t="str">
        <f>_xlfn.XLOOKUP(Table29[[#This Row],[Patron Group]],$R$10:$R$24,$S$10:$S$24)</f>
        <v>Graduate</v>
      </c>
      <c r="E214" s="1" t="d">
        <v>2023-01-25</v>
      </c>
      <c r="F214" t="s">
        <v>453</v>
      </c>
      <c r="G214" t="s">
        <v>2275</v>
      </c>
      <c r="H214" t="str">
        <f>_xlfn.XLOOKUP(Table29[[#This Row],[Unique BarCode]],$N$10:$N$37,$O$10:$O$37)</f>
        <v>iPad</v>
      </c>
      <c r="I214" t="str">
        <f>_xlfn.XLOOKUP(Table29[[#This Row],[Unique BarCode]],$N$10:$N$37,$P$10:$P$37)</f>
        <v>Device</v>
      </c>
      <c r="J214" t="s">
        <v>8</v>
      </c>
    </row>
    <row r="215" spans="1:11" x14ac:dyDescent="0.2">
      <c r="A215" s="1" t="d">
        <v>2023-01-11</v>
      </c>
      <c r="B215" s="45">
        <v>-1</v>
      </c>
      <c r="C215" t="s">
        <v>77</v>
      </c>
      <c r="D215" t="str">
        <f>_xlfn.XLOOKUP(Table29[[#This Row],[Patron Group]],$R$10:$R$24,$S$10:$S$24)</f>
        <v>Undergraduate</v>
      </c>
      <c r="E215" s="1" t="d">
        <v>2023-01-11</v>
      </c>
      <c r="F215" t="s">
        <v>454</v>
      </c>
      <c r="G215" t="s">
        <v>2288</v>
      </c>
      <c r="H215" t="str">
        <f>_xlfn.XLOOKUP(Table29[[#This Row],[Unique BarCode]],$N$10:$N$37,$O$10:$O$37)</f>
        <v>Android Charger</v>
      </c>
      <c r="I215" t="str">
        <f>_xlfn.XLOOKUP(Table29[[#This Row],[Unique BarCode]],$N$10:$N$37,$P$10:$P$37)</f>
        <v>Charger</v>
      </c>
      <c r="J215" t="s">
        <v>128</v>
      </c>
      <c r="K215" t="s">
        <v>455</v>
      </c>
    </row>
    <row r="216" spans="1:11" x14ac:dyDescent="0.2">
      <c r="A216" s="1" t="d">
        <v>2023-01-11</v>
      </c>
      <c r="B216" s="45">
        <v>-1</v>
      </c>
      <c r="C216" t="s">
        <v>77</v>
      </c>
      <c r="D216" t="str">
        <f>_xlfn.XLOOKUP(Table29[[#This Row],[Patron Group]],$R$10:$R$24,$S$10:$S$24)</f>
        <v>Undergraduate</v>
      </c>
      <c r="E216" s="1" t="d">
        <v>2023-01-11</v>
      </c>
      <c r="F216" t="s">
        <v>456</v>
      </c>
      <c r="G216" t="s">
        <v>2288</v>
      </c>
      <c r="H216" t="str">
        <f>_xlfn.XLOOKUP(Table29[[#This Row],[Unique BarCode]],$N$10:$N$37,$O$10:$O$37)</f>
        <v>Android Charger</v>
      </c>
      <c r="I216" t="str">
        <f>_xlfn.XLOOKUP(Table29[[#This Row],[Unique BarCode]],$N$10:$N$37,$P$10:$P$37)</f>
        <v>Charger</v>
      </c>
      <c r="J216" t="s">
        <v>8</v>
      </c>
      <c r="K216" t="s">
        <v>457</v>
      </c>
    </row>
    <row r="217" spans="1:11" x14ac:dyDescent="0.2">
      <c r="A217" s="1" t="d">
        <v>2023-01-11</v>
      </c>
      <c r="B217" s="45">
        <v>-1</v>
      </c>
      <c r="C217" t="s">
        <v>77</v>
      </c>
      <c r="D217" t="str">
        <f>_xlfn.XLOOKUP(Table29[[#This Row],[Patron Group]],$R$10:$R$24,$S$10:$S$24)</f>
        <v>Undergraduate</v>
      </c>
      <c r="E217" s="1" t="d">
        <v>2023-01-11</v>
      </c>
      <c r="F217" t="s">
        <v>215</v>
      </c>
      <c r="G217" t="s">
        <v>2281</v>
      </c>
      <c r="H217" t="str">
        <f>_xlfn.XLOOKUP(Table29[[#This Row],[Unique BarCode]],$N$10:$N$37,$O$10:$O$37)</f>
        <v>HDMIC</v>
      </c>
      <c r="I217" t="str">
        <f>_xlfn.XLOOKUP(Table29[[#This Row],[Unique BarCode]],$N$10:$N$37,$P$10:$P$37)</f>
        <v>Cable</v>
      </c>
      <c r="J217" t="s">
        <v>8</v>
      </c>
      <c r="K217" t="s">
        <v>216</v>
      </c>
    </row>
    <row r="218" spans="1:11" x14ac:dyDescent="0.2">
      <c r="A218" s="1" t="d">
        <v>2023-01-11</v>
      </c>
      <c r="B218" s="45">
        <v>-1</v>
      </c>
      <c r="C218" t="s">
        <v>77</v>
      </c>
      <c r="D218" t="str">
        <f>_xlfn.XLOOKUP(Table29[[#This Row],[Patron Group]],$R$10:$R$24,$S$10:$S$24)</f>
        <v>Undergraduate</v>
      </c>
      <c r="E218" s="1" t="d">
        <v>2023-01-11</v>
      </c>
      <c r="F218" t="s">
        <v>23</v>
      </c>
      <c r="G218" t="s">
        <v>2266</v>
      </c>
      <c r="H218" t="str">
        <f>_xlfn.XLOOKUP(Table29[[#This Row],[Unique BarCode]],$N$10:$N$37,$O$10:$O$37)</f>
        <v>Headphones</v>
      </c>
      <c r="I218" t="str">
        <f>_xlfn.XLOOKUP(Table29[[#This Row],[Unique BarCode]],$N$10:$N$37,$P$10:$P$37)</f>
        <v>Accessory</v>
      </c>
      <c r="J218" t="s">
        <v>8</v>
      </c>
      <c r="K218" t="s">
        <v>24</v>
      </c>
    </row>
    <row r="219" spans="1:11" x14ac:dyDescent="0.2">
      <c r="A219" s="1" t="d">
        <v>2023-01-11</v>
      </c>
      <c r="B219" s="45">
        <v>-1</v>
      </c>
      <c r="C219" t="s">
        <v>77</v>
      </c>
      <c r="D219" t="str">
        <f>_xlfn.XLOOKUP(Table29[[#This Row],[Patron Group]],$R$10:$R$24,$S$10:$S$24)</f>
        <v>Undergraduate</v>
      </c>
      <c r="E219" s="1" t="d">
        <v>2023-01-11</v>
      </c>
      <c r="F219" t="s">
        <v>436</v>
      </c>
      <c r="G219" t="s">
        <v>2282</v>
      </c>
      <c r="H219" t="str">
        <f>_xlfn.XLOOKUP(Table29[[#This Row],[Unique BarCode]],$N$10:$N$37,$O$10:$O$37)</f>
        <v>HPUSBC</v>
      </c>
      <c r="I219" t="str">
        <f>_xlfn.XLOOKUP(Table29[[#This Row],[Unique BarCode]],$N$10:$N$37,$P$10:$P$37)</f>
        <v>Charger</v>
      </c>
      <c r="J219" t="s">
        <v>49</v>
      </c>
      <c r="K219" t="s">
        <v>437</v>
      </c>
    </row>
    <row r="220" spans="1:11" x14ac:dyDescent="0.2">
      <c r="A220" s="1" t="d">
        <v>2023-01-11</v>
      </c>
      <c r="B220" s="45">
        <v>-1</v>
      </c>
      <c r="C220" t="s">
        <v>77</v>
      </c>
      <c r="D220" t="str">
        <f>_xlfn.XLOOKUP(Table29[[#This Row],[Patron Group]],$R$10:$R$24,$S$10:$S$24)</f>
        <v>Undergraduate</v>
      </c>
      <c r="E220" s="1" t="d">
        <v>2023-01-11</v>
      </c>
      <c r="F220" t="s">
        <v>458</v>
      </c>
      <c r="G220" t="s">
        <v>2282</v>
      </c>
      <c r="H220" t="str">
        <f>_xlfn.XLOOKUP(Table29[[#This Row],[Unique BarCode]],$N$10:$N$37,$O$10:$O$37)</f>
        <v>HPUSBC</v>
      </c>
      <c r="I220" t="str">
        <f>_xlfn.XLOOKUP(Table29[[#This Row],[Unique BarCode]],$N$10:$N$37,$P$10:$P$37)</f>
        <v>Charger</v>
      </c>
      <c r="J220" t="s">
        <v>49</v>
      </c>
    </row>
    <row r="221" spans="1:11" x14ac:dyDescent="0.2">
      <c r="A221" s="1" t="d">
        <v>2023-01-11</v>
      </c>
      <c r="B221" s="45">
        <v>-1</v>
      </c>
      <c r="C221" t="s">
        <v>77</v>
      </c>
      <c r="D221" t="str">
        <f>_xlfn.XLOOKUP(Table29[[#This Row],[Patron Group]],$R$10:$R$24,$S$10:$S$24)</f>
        <v>Undergraduate</v>
      </c>
      <c r="E221" s="1" t="d">
        <v>2023-01-11</v>
      </c>
      <c r="F221" t="s">
        <v>217</v>
      </c>
      <c r="G221" t="s">
        <v>2282</v>
      </c>
      <c r="H221" t="str">
        <f>_xlfn.XLOOKUP(Table29[[#This Row],[Unique BarCode]],$N$10:$N$37,$O$10:$O$37)</f>
        <v>HPUSBC</v>
      </c>
      <c r="I221" t="str">
        <f>_xlfn.XLOOKUP(Table29[[#This Row],[Unique BarCode]],$N$10:$N$37,$P$10:$P$37)</f>
        <v>Charger</v>
      </c>
      <c r="J221" t="s">
        <v>49</v>
      </c>
    </row>
    <row r="222" spans="1:11" x14ac:dyDescent="0.2">
      <c r="A222" s="1" t="d">
        <v>2023-01-11</v>
      </c>
      <c r="B222" s="45">
        <v>-1</v>
      </c>
      <c r="C222" t="s">
        <v>77</v>
      </c>
      <c r="D222" t="str">
        <f>_xlfn.XLOOKUP(Table29[[#This Row],[Patron Group]],$R$10:$R$24,$S$10:$S$24)</f>
        <v>Undergraduate</v>
      </c>
      <c r="E222" s="1" t="d">
        <v>2023-01-11</v>
      </c>
      <c r="F222" t="s">
        <v>459</v>
      </c>
      <c r="G222" t="s">
        <v>2265</v>
      </c>
      <c r="H222" t="str">
        <f>_xlfn.XLOOKUP(Table29[[#This Row],[Unique BarCode]],$N$10:$N$37,$O$10:$O$37)</f>
        <v>IPHONE</v>
      </c>
      <c r="I222" t="str">
        <f>_xlfn.XLOOKUP(Table29[[#This Row],[Unique BarCode]],$N$10:$N$37,$P$10:$P$37)</f>
        <v>Charger</v>
      </c>
      <c r="J222" t="s">
        <v>68</v>
      </c>
      <c r="K222" t="s">
        <v>460</v>
      </c>
    </row>
    <row r="223" spans="1:11" x14ac:dyDescent="0.2">
      <c r="A223" s="1" t="d">
        <v>2023-01-11</v>
      </c>
      <c r="B223" s="45">
        <v>-1</v>
      </c>
      <c r="C223" t="s">
        <v>77</v>
      </c>
      <c r="D223" t="str">
        <f>_xlfn.XLOOKUP(Table29[[#This Row],[Patron Group]],$R$10:$R$24,$S$10:$S$24)</f>
        <v>Undergraduate</v>
      </c>
      <c r="E223" s="1" t="d">
        <v>2023-01-11</v>
      </c>
      <c r="F223" t="s">
        <v>27</v>
      </c>
      <c r="G223" t="s">
        <v>2265</v>
      </c>
      <c r="H223" t="str">
        <f>_xlfn.XLOOKUP(Table29[[#This Row],[Unique BarCode]],$N$10:$N$37,$O$10:$O$37)</f>
        <v>IPHONE</v>
      </c>
      <c r="I223" t="str">
        <f>_xlfn.XLOOKUP(Table29[[#This Row],[Unique BarCode]],$N$10:$N$37,$P$10:$P$37)</f>
        <v>Charger</v>
      </c>
      <c r="J223" t="s">
        <v>8</v>
      </c>
      <c r="K223" t="s">
        <v>28</v>
      </c>
    </row>
    <row r="224" spans="1:11" x14ac:dyDescent="0.2">
      <c r="A224" s="1" t="d">
        <v>2023-01-11</v>
      </c>
      <c r="B224" s="45">
        <v>-1</v>
      </c>
      <c r="C224" t="s">
        <v>77</v>
      </c>
      <c r="D224" t="str">
        <f>_xlfn.XLOOKUP(Table29[[#This Row],[Patron Group]],$R$10:$R$24,$S$10:$S$24)</f>
        <v>Undergraduate</v>
      </c>
      <c r="E224" s="1" t="d">
        <v>2023-01-11</v>
      </c>
      <c r="F224" t="s">
        <v>261</v>
      </c>
      <c r="G224" t="s">
        <v>2265</v>
      </c>
      <c r="H224" t="str">
        <f>_xlfn.XLOOKUP(Table29[[#This Row],[Unique BarCode]],$N$10:$N$37,$O$10:$O$37)</f>
        <v>IPHONE</v>
      </c>
      <c r="I224" t="str">
        <f>_xlfn.XLOOKUP(Table29[[#This Row],[Unique BarCode]],$N$10:$N$37,$P$10:$P$37)</f>
        <v>Charger</v>
      </c>
      <c r="J224" t="s">
        <v>8</v>
      </c>
      <c r="K224" t="s">
        <v>262</v>
      </c>
    </row>
    <row r="225" spans="1:11" x14ac:dyDescent="0.2">
      <c r="A225" s="1" t="d">
        <v>2023-01-11</v>
      </c>
      <c r="B225" s="45">
        <v>-1</v>
      </c>
      <c r="C225" t="s">
        <v>77</v>
      </c>
      <c r="D225" t="str">
        <f>_xlfn.XLOOKUP(Table29[[#This Row],[Patron Group]],$R$10:$R$24,$S$10:$S$24)</f>
        <v>Undergraduate</v>
      </c>
      <c r="E225" s="1" t="d">
        <v>2023-01-11</v>
      </c>
      <c r="F225" t="s">
        <v>263</v>
      </c>
      <c r="G225" t="s">
        <v>2265</v>
      </c>
      <c r="H225" t="str">
        <f>_xlfn.XLOOKUP(Table29[[#This Row],[Unique BarCode]],$N$10:$N$37,$O$10:$O$37)</f>
        <v>IPHONE</v>
      </c>
      <c r="I225" t="str">
        <f>_xlfn.XLOOKUP(Table29[[#This Row],[Unique BarCode]],$N$10:$N$37,$P$10:$P$37)</f>
        <v>Charger</v>
      </c>
      <c r="J225" t="s">
        <v>8</v>
      </c>
      <c r="K225" t="s">
        <v>264</v>
      </c>
    </row>
    <row r="226" spans="1:11" x14ac:dyDescent="0.2">
      <c r="A226" s="1" t="d">
        <v>2023-01-11</v>
      </c>
      <c r="B226" s="45">
        <v>-1</v>
      </c>
      <c r="C226" t="s">
        <v>77</v>
      </c>
      <c r="D226" t="str">
        <f>_xlfn.XLOOKUP(Table29[[#This Row],[Patron Group]],$R$10:$R$24,$S$10:$S$24)</f>
        <v>Undergraduate</v>
      </c>
      <c r="E226" s="1" t="d">
        <v>2023-01-11</v>
      </c>
      <c r="F226" t="s">
        <v>461</v>
      </c>
      <c r="G226" t="s">
        <v>2265</v>
      </c>
      <c r="H226" t="str">
        <f>_xlfn.XLOOKUP(Table29[[#This Row],[Unique BarCode]],$N$10:$N$37,$O$10:$O$37)</f>
        <v>IPHONE</v>
      </c>
      <c r="I226" t="str">
        <f>_xlfn.XLOOKUP(Table29[[#This Row],[Unique BarCode]],$N$10:$N$37,$P$10:$P$37)</f>
        <v>Charger</v>
      </c>
      <c r="J226" t="s">
        <v>8</v>
      </c>
      <c r="K226" t="s">
        <v>462</v>
      </c>
    </row>
    <row r="227" spans="1:11" x14ac:dyDescent="0.2">
      <c r="A227" s="1" t="d">
        <v>2023-01-11</v>
      </c>
      <c r="B227" s="45">
        <v>-1</v>
      </c>
      <c r="C227" t="s">
        <v>77</v>
      </c>
      <c r="D227" t="str">
        <f>_xlfn.XLOOKUP(Table29[[#This Row],[Patron Group]],$R$10:$R$24,$S$10:$S$24)</f>
        <v>Undergraduate</v>
      </c>
      <c r="E227" s="1" t="d">
        <v>2023-01-11</v>
      </c>
      <c r="F227" t="s">
        <v>71</v>
      </c>
      <c r="G227" t="s">
        <v>2265</v>
      </c>
      <c r="H227" t="str">
        <f>_xlfn.XLOOKUP(Table29[[#This Row],[Unique BarCode]],$N$10:$N$37,$O$10:$O$37)</f>
        <v>IPHONE</v>
      </c>
      <c r="I227" t="str">
        <f>_xlfn.XLOOKUP(Table29[[#This Row],[Unique BarCode]],$N$10:$N$37,$P$10:$P$37)</f>
        <v>Charger</v>
      </c>
      <c r="J227" t="s">
        <v>8</v>
      </c>
      <c r="K227" t="s">
        <v>72</v>
      </c>
    </row>
    <row r="228" spans="1:11" x14ac:dyDescent="0.2">
      <c r="A228" s="1" t="d">
        <v>2023-01-11</v>
      </c>
      <c r="B228" s="45">
        <v>-1</v>
      </c>
      <c r="C228" t="s">
        <v>77</v>
      </c>
      <c r="D228" t="str">
        <f>_xlfn.XLOOKUP(Table29[[#This Row],[Patron Group]],$R$10:$R$24,$S$10:$S$24)</f>
        <v>Undergraduate</v>
      </c>
      <c r="E228" s="1" t="d">
        <v>2023-01-11</v>
      </c>
      <c r="F228" t="s">
        <v>433</v>
      </c>
      <c r="G228" t="s">
        <v>2265</v>
      </c>
      <c r="H228" t="str">
        <f>_xlfn.XLOOKUP(Table29[[#This Row],[Unique BarCode]],$N$10:$N$37,$O$10:$O$37)</f>
        <v>IPHONE</v>
      </c>
      <c r="I228" t="str">
        <f>_xlfn.XLOOKUP(Table29[[#This Row],[Unique BarCode]],$N$10:$N$37,$P$10:$P$37)</f>
        <v>Charger</v>
      </c>
      <c r="J228" t="s">
        <v>8</v>
      </c>
      <c r="K228" t="s">
        <v>434</v>
      </c>
    </row>
    <row r="229" spans="1:11" x14ac:dyDescent="0.2">
      <c r="A229" s="1" t="d">
        <v>2023-01-11</v>
      </c>
      <c r="B229" s="45">
        <v>-1</v>
      </c>
      <c r="C229" t="s">
        <v>77</v>
      </c>
      <c r="D229" t="str">
        <f>_xlfn.XLOOKUP(Table29[[#This Row],[Patron Group]],$R$10:$R$24,$S$10:$S$24)</f>
        <v>Undergraduate</v>
      </c>
      <c r="E229" s="1" t="d">
        <v>2023-01-11</v>
      </c>
      <c r="F229" t="s">
        <v>33</v>
      </c>
      <c r="G229" t="s">
        <v>2268</v>
      </c>
      <c r="H229" t="str">
        <f>_xlfn.XLOOKUP(Table29[[#This Row],[Unique BarCode]],$N$10:$N$37,$O$10:$O$37)</f>
        <v>MACCHRG</v>
      </c>
      <c r="I229" t="str">
        <f>_xlfn.XLOOKUP(Table29[[#This Row],[Unique BarCode]],$N$10:$N$37,$P$10:$P$37)</f>
        <v>Charger</v>
      </c>
      <c r="J229" t="s">
        <v>8</v>
      </c>
      <c r="K229" t="s">
        <v>34</v>
      </c>
    </row>
    <row r="230" spans="1:11" x14ac:dyDescent="0.2">
      <c r="A230" s="1" t="d">
        <v>2023-01-11</v>
      </c>
      <c r="B230" s="45">
        <v>-1</v>
      </c>
      <c r="C230" t="s">
        <v>77</v>
      </c>
      <c r="D230" t="str">
        <f>_xlfn.XLOOKUP(Table29[[#This Row],[Patron Group]],$R$10:$R$24,$S$10:$S$24)</f>
        <v>Undergraduate</v>
      </c>
      <c r="E230" s="1" t="d">
        <v>2023-01-11</v>
      </c>
      <c r="F230" t="s">
        <v>463</v>
      </c>
      <c r="G230" t="s">
        <v>2268</v>
      </c>
      <c r="H230" t="str">
        <f>_xlfn.XLOOKUP(Table29[[#This Row],[Unique BarCode]],$N$10:$N$37,$O$10:$O$37)</f>
        <v>MACCHRG</v>
      </c>
      <c r="I230" t="str">
        <f>_xlfn.XLOOKUP(Table29[[#This Row],[Unique BarCode]],$N$10:$N$37,$P$10:$P$37)</f>
        <v>Charger</v>
      </c>
      <c r="J230" t="s">
        <v>8</v>
      </c>
      <c r="K230" t="s">
        <v>464</v>
      </c>
    </row>
    <row r="231" spans="1:11" x14ac:dyDescent="0.2">
      <c r="A231" s="1" t="d">
        <v>2023-01-11</v>
      </c>
      <c r="B231" s="45">
        <v>-1</v>
      </c>
      <c r="C231" t="s">
        <v>77</v>
      </c>
      <c r="D231" t="str">
        <f>_xlfn.XLOOKUP(Table29[[#This Row],[Patron Group]],$R$10:$R$24,$S$10:$S$24)</f>
        <v>Undergraduate</v>
      </c>
      <c r="E231" s="1" t="d">
        <v>2023-01-11</v>
      </c>
      <c r="F231" t="s">
        <v>465</v>
      </c>
      <c r="G231" t="s">
        <v>2268</v>
      </c>
      <c r="H231" t="str">
        <f>_xlfn.XLOOKUP(Table29[[#This Row],[Unique BarCode]],$N$10:$N$37,$O$10:$O$37)</f>
        <v>MACCHRG</v>
      </c>
      <c r="I231" t="str">
        <f>_xlfn.XLOOKUP(Table29[[#This Row],[Unique BarCode]],$N$10:$N$37,$P$10:$P$37)</f>
        <v>Charger</v>
      </c>
      <c r="J231" t="s">
        <v>8</v>
      </c>
      <c r="K231" t="s">
        <v>466</v>
      </c>
    </row>
    <row r="232" spans="1:11" x14ac:dyDescent="0.2">
      <c r="A232" s="1" t="d">
        <v>2023-01-11</v>
      </c>
      <c r="B232" s="45">
        <v>-1</v>
      </c>
      <c r="C232" t="s">
        <v>77</v>
      </c>
      <c r="D232" t="str">
        <f>_xlfn.XLOOKUP(Table29[[#This Row],[Patron Group]],$R$10:$R$24,$S$10:$S$24)</f>
        <v>Undergraduate</v>
      </c>
      <c r="E232" s="1" t="d">
        <v>2023-01-11</v>
      </c>
      <c r="F232" t="s">
        <v>267</v>
      </c>
      <c r="G232" t="s">
        <v>2268</v>
      </c>
      <c r="H232" t="str">
        <f>_xlfn.XLOOKUP(Table29[[#This Row],[Unique BarCode]],$N$10:$N$37,$O$10:$O$37)</f>
        <v>MACCHRG</v>
      </c>
      <c r="I232" t="str">
        <f>_xlfn.XLOOKUP(Table29[[#This Row],[Unique BarCode]],$N$10:$N$37,$P$10:$P$37)</f>
        <v>Charger</v>
      </c>
      <c r="J232" t="s">
        <v>8</v>
      </c>
      <c r="K232" t="s">
        <v>268</v>
      </c>
    </row>
    <row r="233" spans="1:11" x14ac:dyDescent="0.2">
      <c r="A233" s="1" t="d">
        <v>2023-01-11</v>
      </c>
      <c r="B233" s="45">
        <v>-1</v>
      </c>
      <c r="C233" t="s">
        <v>77</v>
      </c>
      <c r="D233" t="str">
        <f>_xlfn.XLOOKUP(Table29[[#This Row],[Patron Group]],$R$10:$R$24,$S$10:$S$24)</f>
        <v>Undergraduate</v>
      </c>
      <c r="E233" s="1" t="d">
        <v>2023-01-11</v>
      </c>
      <c r="F233" t="s">
        <v>467</v>
      </c>
      <c r="G233" t="s">
        <v>2268</v>
      </c>
      <c r="H233" t="str">
        <f>_xlfn.XLOOKUP(Table29[[#This Row],[Unique BarCode]],$N$10:$N$37,$O$10:$O$37)</f>
        <v>MACCHRG</v>
      </c>
      <c r="I233" t="str">
        <f>_xlfn.XLOOKUP(Table29[[#This Row],[Unique BarCode]],$N$10:$N$37,$P$10:$P$37)</f>
        <v>Charger</v>
      </c>
      <c r="J233" t="s">
        <v>8</v>
      </c>
      <c r="K233" t="s">
        <v>468</v>
      </c>
    </row>
    <row r="234" spans="1:11" x14ac:dyDescent="0.2">
      <c r="A234" s="1" t="d">
        <v>2023-01-11</v>
      </c>
      <c r="B234" s="45">
        <v>-1</v>
      </c>
      <c r="C234" t="s">
        <v>77</v>
      </c>
      <c r="D234" t="str">
        <f>_xlfn.XLOOKUP(Table29[[#This Row],[Patron Group]],$R$10:$R$24,$S$10:$S$24)</f>
        <v>Undergraduate</v>
      </c>
      <c r="E234" s="1" t="d">
        <v>2023-01-11</v>
      </c>
      <c r="F234" t="s">
        <v>269</v>
      </c>
      <c r="G234" t="s">
        <v>2268</v>
      </c>
      <c r="H234" t="str">
        <f>_xlfn.XLOOKUP(Table29[[#This Row],[Unique BarCode]],$N$10:$N$37,$O$10:$O$37)</f>
        <v>MACCHRG</v>
      </c>
      <c r="I234" t="str">
        <f>_xlfn.XLOOKUP(Table29[[#This Row],[Unique BarCode]],$N$10:$N$37,$P$10:$P$37)</f>
        <v>Charger</v>
      </c>
      <c r="J234" t="s">
        <v>8</v>
      </c>
      <c r="K234" t="s">
        <v>270</v>
      </c>
    </row>
    <row r="235" spans="1:11" x14ac:dyDescent="0.2">
      <c r="A235" s="1" t="d">
        <v>2023-01-11</v>
      </c>
      <c r="B235" s="45">
        <v>-1</v>
      </c>
      <c r="C235" t="s">
        <v>77</v>
      </c>
      <c r="D235" t="str">
        <f>_xlfn.XLOOKUP(Table29[[#This Row],[Patron Group]],$R$10:$R$24,$S$10:$S$24)</f>
        <v>Undergraduate</v>
      </c>
      <c r="E235" s="1" t="d">
        <v>2023-01-11</v>
      </c>
      <c r="F235" t="s">
        <v>35</v>
      </c>
      <c r="G235" t="s">
        <v>2268</v>
      </c>
      <c r="H235" t="str">
        <f>_xlfn.XLOOKUP(Table29[[#This Row],[Unique BarCode]],$N$10:$N$37,$O$10:$O$37)</f>
        <v>MACCHRG</v>
      </c>
      <c r="I235" t="str">
        <f>_xlfn.XLOOKUP(Table29[[#This Row],[Unique BarCode]],$N$10:$N$37,$P$10:$P$37)</f>
        <v>Charger</v>
      </c>
      <c r="J235" t="s">
        <v>13</v>
      </c>
      <c r="K235" t="s">
        <v>36</v>
      </c>
    </row>
    <row r="236" spans="1:11" x14ac:dyDescent="0.2">
      <c r="A236" s="1" t="d">
        <v>2023-01-11</v>
      </c>
      <c r="B236" s="45">
        <v>-1</v>
      </c>
      <c r="C236" t="s">
        <v>77</v>
      </c>
      <c r="D236" t="str">
        <f>_xlfn.XLOOKUP(Table29[[#This Row],[Patron Group]],$R$10:$R$24,$S$10:$S$24)</f>
        <v>Undergraduate</v>
      </c>
      <c r="E236" s="1" t="d">
        <v>2023-01-11</v>
      </c>
      <c r="F236" t="s">
        <v>469</v>
      </c>
      <c r="G236" t="s">
        <v>2296</v>
      </c>
      <c r="H236" t="str">
        <f>_xlfn.XLOOKUP(Table29[[#This Row],[Unique BarCode]],$N$10:$N$37,$O$10:$O$37)</f>
        <v>MACUSBC</v>
      </c>
      <c r="I236" t="str">
        <f>_xlfn.XLOOKUP(Table29[[#This Row],[Unique BarCode]],$N$10:$N$37,$P$10:$P$37)</f>
        <v>Charger</v>
      </c>
      <c r="J236" t="s">
        <v>8</v>
      </c>
      <c r="K236" t="s">
        <v>470</v>
      </c>
    </row>
    <row r="237" spans="1:11" x14ac:dyDescent="0.2">
      <c r="A237" s="1" t="d">
        <v>2023-01-11</v>
      </c>
      <c r="B237" s="45">
        <v>-1</v>
      </c>
      <c r="C237" t="s">
        <v>77</v>
      </c>
      <c r="D237" t="str">
        <f>_xlfn.XLOOKUP(Table29[[#This Row],[Patron Group]],$R$10:$R$24,$S$10:$S$24)</f>
        <v>Undergraduate</v>
      </c>
      <c r="E237" s="1" t="d">
        <v>2023-01-11</v>
      </c>
      <c r="F237" t="s">
        <v>471</v>
      </c>
      <c r="G237" t="s">
        <v>2296</v>
      </c>
      <c r="H237" t="str">
        <f>_xlfn.XLOOKUP(Table29[[#This Row],[Unique BarCode]],$N$10:$N$37,$O$10:$O$37)</f>
        <v>MACUSBC</v>
      </c>
      <c r="I237" t="str">
        <f>_xlfn.XLOOKUP(Table29[[#This Row],[Unique BarCode]],$N$10:$N$37,$P$10:$P$37)</f>
        <v>Charger</v>
      </c>
      <c r="J237" t="s">
        <v>8</v>
      </c>
      <c r="K237" t="s">
        <v>472</v>
      </c>
    </row>
    <row r="238" spans="1:11" x14ac:dyDescent="0.2">
      <c r="A238" s="1" t="d">
        <v>2023-01-11</v>
      </c>
      <c r="B238" s="45">
        <v>-1</v>
      </c>
      <c r="C238" t="s">
        <v>77</v>
      </c>
      <c r="D238" t="str">
        <f>_xlfn.XLOOKUP(Table29[[#This Row],[Patron Group]],$R$10:$R$24,$S$10:$S$24)</f>
        <v>Undergraduate</v>
      </c>
      <c r="E238" s="1" t="d">
        <v>2023-01-11</v>
      </c>
      <c r="F238" t="s">
        <v>438</v>
      </c>
      <c r="G238" t="s">
        <v>2296</v>
      </c>
      <c r="H238" t="str">
        <f>_xlfn.XLOOKUP(Table29[[#This Row],[Unique BarCode]],$N$10:$N$37,$O$10:$O$37)</f>
        <v>MACUSBC</v>
      </c>
      <c r="I238" t="str">
        <f>_xlfn.XLOOKUP(Table29[[#This Row],[Unique BarCode]],$N$10:$N$37,$P$10:$P$37)</f>
        <v>Charger</v>
      </c>
      <c r="J238" t="s">
        <v>128</v>
      </c>
      <c r="K238" t="s">
        <v>439</v>
      </c>
    </row>
    <row r="239" spans="1:11" x14ac:dyDescent="0.2">
      <c r="A239" s="1" t="d">
        <v>2023-01-11</v>
      </c>
      <c r="B239" s="45">
        <v>-1</v>
      </c>
      <c r="C239" t="s">
        <v>77</v>
      </c>
      <c r="D239" t="str">
        <f>_xlfn.XLOOKUP(Table29[[#This Row],[Patron Group]],$R$10:$R$24,$S$10:$S$24)</f>
        <v>Undergraduate</v>
      </c>
      <c r="E239" s="1" t="d">
        <v>2023-01-11</v>
      </c>
      <c r="F239" t="s">
        <v>473</v>
      </c>
      <c r="G239" t="s">
        <v>2296</v>
      </c>
      <c r="H239" t="str">
        <f>_xlfn.XLOOKUP(Table29[[#This Row],[Unique BarCode]],$N$10:$N$37,$O$10:$O$37)</f>
        <v>MACUSBC</v>
      </c>
      <c r="I239" t="str">
        <f>_xlfn.XLOOKUP(Table29[[#This Row],[Unique BarCode]],$N$10:$N$37,$P$10:$P$37)</f>
        <v>Charger</v>
      </c>
      <c r="J239" t="s">
        <v>128</v>
      </c>
      <c r="K239" t="s">
        <v>474</v>
      </c>
    </row>
    <row r="240" spans="1:11" x14ac:dyDescent="0.2">
      <c r="A240" s="1" t="d">
        <v>2023-01-11</v>
      </c>
      <c r="B240" s="45">
        <v>-1</v>
      </c>
      <c r="C240" t="s">
        <v>77</v>
      </c>
      <c r="D240" t="str">
        <f>_xlfn.XLOOKUP(Table29[[#This Row],[Patron Group]],$R$10:$R$24,$S$10:$S$24)</f>
        <v>Undergraduate</v>
      </c>
      <c r="E240" s="1" t="d">
        <v>2023-01-11</v>
      </c>
      <c r="F240" t="s">
        <v>475</v>
      </c>
      <c r="G240" t="s">
        <v>2296</v>
      </c>
      <c r="H240" t="str">
        <f>_xlfn.XLOOKUP(Table29[[#This Row],[Unique BarCode]],$N$10:$N$37,$O$10:$O$37)</f>
        <v>MACUSBC</v>
      </c>
      <c r="I240" t="str">
        <f>_xlfn.XLOOKUP(Table29[[#This Row],[Unique BarCode]],$N$10:$N$37,$P$10:$P$37)</f>
        <v>Charger</v>
      </c>
      <c r="J240" t="s">
        <v>8</v>
      </c>
      <c r="K240" t="s">
        <v>476</v>
      </c>
    </row>
    <row r="241" spans="1:11" x14ac:dyDescent="0.2">
      <c r="A241" s="1" t="d">
        <v>2023-01-11</v>
      </c>
      <c r="B241" s="45">
        <v>-1</v>
      </c>
      <c r="C241" t="s">
        <v>77</v>
      </c>
      <c r="D241" t="str">
        <f>_xlfn.XLOOKUP(Table29[[#This Row],[Patron Group]],$R$10:$R$24,$S$10:$S$24)</f>
        <v>Undergraduate</v>
      </c>
      <c r="E241" s="1" t="d">
        <v>2023-01-11</v>
      </c>
      <c r="F241" t="s">
        <v>213</v>
      </c>
      <c r="G241" t="s">
        <v>2296</v>
      </c>
      <c r="H241" t="str">
        <f>_xlfn.XLOOKUP(Table29[[#This Row],[Unique BarCode]],$N$10:$N$37,$O$10:$O$37)</f>
        <v>MACUSBC</v>
      </c>
      <c r="I241" t="str">
        <f>_xlfn.XLOOKUP(Table29[[#This Row],[Unique BarCode]],$N$10:$N$37,$P$10:$P$37)</f>
        <v>Charger</v>
      </c>
      <c r="J241" t="s">
        <v>8</v>
      </c>
      <c r="K241" t="s">
        <v>214</v>
      </c>
    </row>
    <row r="242" spans="1:11" x14ac:dyDescent="0.2">
      <c r="A242" s="1" t="d">
        <v>2023-01-11</v>
      </c>
      <c r="B242" s="45">
        <v>-1</v>
      </c>
      <c r="C242" t="s">
        <v>77</v>
      </c>
      <c r="D242" t="str">
        <f>_xlfn.XLOOKUP(Table29[[#This Row],[Patron Group]],$R$10:$R$24,$S$10:$S$24)</f>
        <v>Undergraduate</v>
      </c>
      <c r="E242" s="1" t="d">
        <v>2023-01-11</v>
      </c>
      <c r="F242" t="s">
        <v>39</v>
      </c>
      <c r="G242" t="s">
        <v>2296</v>
      </c>
      <c r="H242" t="str">
        <f>_xlfn.XLOOKUP(Table29[[#This Row],[Unique BarCode]],$N$10:$N$37,$O$10:$O$37)</f>
        <v>MACUSBC</v>
      </c>
      <c r="I242" t="str">
        <f>_xlfn.XLOOKUP(Table29[[#This Row],[Unique BarCode]],$N$10:$N$37,$P$10:$P$37)</f>
        <v>Charger</v>
      </c>
      <c r="J242" t="s">
        <v>8</v>
      </c>
      <c r="K242" t="s">
        <v>40</v>
      </c>
    </row>
    <row r="243" spans="1:11" x14ac:dyDescent="0.2">
      <c r="A243" s="1" t="d">
        <v>2023-01-11</v>
      </c>
      <c r="B243" s="45">
        <v>-1</v>
      </c>
      <c r="C243" t="s">
        <v>77</v>
      </c>
      <c r="D243" t="str">
        <f>_xlfn.XLOOKUP(Table29[[#This Row],[Patron Group]],$R$10:$R$24,$S$10:$S$24)</f>
        <v>Undergraduate</v>
      </c>
      <c r="E243" s="1" t="d">
        <v>2023-01-11</v>
      </c>
      <c r="F243" t="s">
        <v>93</v>
      </c>
      <c r="G243" t="s">
        <v>2296</v>
      </c>
      <c r="H243" t="str">
        <f>_xlfn.XLOOKUP(Table29[[#This Row],[Unique BarCode]],$N$10:$N$37,$O$10:$O$37)</f>
        <v>MACUSBC</v>
      </c>
      <c r="I243" t="str">
        <f>_xlfn.XLOOKUP(Table29[[#This Row],[Unique BarCode]],$N$10:$N$37,$P$10:$P$37)</f>
        <v>Charger</v>
      </c>
      <c r="J243" t="s">
        <v>8</v>
      </c>
      <c r="K243" t="s">
        <v>94</v>
      </c>
    </row>
    <row r="244" spans="1:11" x14ac:dyDescent="0.2">
      <c r="A244" s="1" t="d">
        <v>2023-01-11</v>
      </c>
      <c r="B244" s="45">
        <v>-1</v>
      </c>
      <c r="C244" t="s">
        <v>77</v>
      </c>
      <c r="D244" t="str">
        <f>_xlfn.XLOOKUP(Table29[[#This Row],[Patron Group]],$R$10:$R$24,$S$10:$S$24)</f>
        <v>Undergraduate</v>
      </c>
      <c r="E244" s="1" t="d">
        <v>2023-01-11</v>
      </c>
      <c r="F244" t="s">
        <v>226</v>
      </c>
      <c r="G244" t="s">
        <v>2296</v>
      </c>
      <c r="H244" t="str">
        <f>_xlfn.XLOOKUP(Table29[[#This Row],[Unique BarCode]],$N$10:$N$37,$O$10:$O$37)</f>
        <v>MACUSBC</v>
      </c>
      <c r="I244" t="str">
        <f>_xlfn.XLOOKUP(Table29[[#This Row],[Unique BarCode]],$N$10:$N$37,$P$10:$P$37)</f>
        <v>Charger</v>
      </c>
      <c r="J244" t="s">
        <v>8</v>
      </c>
    </row>
    <row r="245" spans="1:11" x14ac:dyDescent="0.2">
      <c r="A245" s="1" t="d">
        <v>2023-01-11</v>
      </c>
      <c r="B245" s="45">
        <v>-1</v>
      </c>
      <c r="C245" t="s">
        <v>77</v>
      </c>
      <c r="D245" t="str">
        <f>_xlfn.XLOOKUP(Table29[[#This Row],[Patron Group]],$R$10:$R$24,$S$10:$S$24)</f>
        <v>Undergraduate</v>
      </c>
      <c r="E245" s="1" t="d">
        <v>2023-01-11</v>
      </c>
      <c r="F245" t="s">
        <v>477</v>
      </c>
      <c r="G245" t="s">
        <v>2293</v>
      </c>
      <c r="H245" t="str">
        <f>_xlfn.XLOOKUP(Table29[[#This Row],[Unique BarCode]],$N$10:$N$37,$O$10:$O$37)</f>
        <v>OLDMACCHRG</v>
      </c>
      <c r="I245" t="str">
        <f>_xlfn.XLOOKUP(Table29[[#This Row],[Unique BarCode]],$N$10:$N$37,$P$10:$P$37)</f>
        <v>Charger</v>
      </c>
      <c r="J245" t="s">
        <v>8</v>
      </c>
      <c r="K245" t="s">
        <v>478</v>
      </c>
    </row>
    <row r="246" spans="1:11" x14ac:dyDescent="0.2">
      <c r="A246" s="1" t="d">
        <v>2023-01-11</v>
      </c>
      <c r="B246" s="45">
        <v>-1</v>
      </c>
      <c r="C246" t="s">
        <v>77</v>
      </c>
      <c r="D246" t="str">
        <f>_xlfn.XLOOKUP(Table29[[#This Row],[Patron Group]],$R$10:$R$24,$S$10:$S$24)</f>
        <v>Undergraduate</v>
      </c>
      <c r="E246" s="1" t="d">
        <v>2023-01-11</v>
      </c>
      <c r="F246" t="s">
        <v>479</v>
      </c>
      <c r="G246" t="s">
        <v>2271</v>
      </c>
      <c r="H246" t="str">
        <f>_xlfn.XLOOKUP(Table29[[#This Row],[Unique BarCode]],$N$10:$N$37,$O$10:$O$37)</f>
        <v>OMNI</v>
      </c>
      <c r="I246" t="str">
        <f>_xlfn.XLOOKUP(Table29[[#This Row],[Unique BarCode]],$N$10:$N$37,$P$10:$P$37)</f>
        <v>Charger</v>
      </c>
      <c r="J246" t="s">
        <v>68</v>
      </c>
      <c r="K246" t="s">
        <v>480</v>
      </c>
    </row>
    <row r="247" spans="1:11" x14ac:dyDescent="0.2">
      <c r="A247" s="1" t="d">
        <v>2023-01-11</v>
      </c>
      <c r="B247" s="45">
        <v>-1</v>
      </c>
      <c r="C247" t="s">
        <v>77</v>
      </c>
      <c r="D247" t="str">
        <f>_xlfn.XLOOKUP(Table29[[#This Row],[Patron Group]],$R$10:$R$24,$S$10:$S$24)</f>
        <v>Undergraduate</v>
      </c>
      <c r="E247" s="1" t="d">
        <v>2023-01-11</v>
      </c>
      <c r="F247" t="s">
        <v>481</v>
      </c>
      <c r="G247" t="s">
        <v>2285</v>
      </c>
      <c r="H247" t="str">
        <f>_xlfn.XLOOKUP(Table29[[#This Row],[Unique BarCode]],$N$10:$N$37,$O$10:$O$37)</f>
        <v>UHDMI</v>
      </c>
      <c r="I247" t="str">
        <f>_xlfn.XLOOKUP(Table29[[#This Row],[Unique BarCode]],$N$10:$N$37,$P$10:$P$37)</f>
        <v>Cable</v>
      </c>
      <c r="J247" t="s">
        <v>8</v>
      </c>
    </row>
    <row r="248" spans="1:11" x14ac:dyDescent="0.2">
      <c r="A248" s="1" t="d">
        <v>2023-01-11</v>
      </c>
      <c r="B248" s="45">
        <v>-1</v>
      </c>
      <c r="C248" t="s">
        <v>77</v>
      </c>
      <c r="D248" t="str">
        <f>_xlfn.XLOOKUP(Table29[[#This Row],[Patron Group]],$R$10:$R$24,$S$10:$S$24)</f>
        <v>Undergraduate</v>
      </c>
      <c r="E248" s="1" t="d">
        <v>2023-01-11</v>
      </c>
      <c r="F248" t="s">
        <v>43</v>
      </c>
      <c r="G248" t="s">
        <v>2272</v>
      </c>
      <c r="H248" t="str">
        <f>_xlfn.XLOOKUP(Table29[[#This Row],[Unique BarCode]],$N$10:$N$37,$O$10:$O$37)</f>
        <v>WALLADPT</v>
      </c>
      <c r="I248" t="str">
        <f>_xlfn.XLOOKUP(Table29[[#This Row],[Unique BarCode]],$N$10:$N$37,$P$10:$P$37)</f>
        <v>Charger</v>
      </c>
      <c r="J248" t="s">
        <v>8</v>
      </c>
      <c r="K248" t="s">
        <v>44</v>
      </c>
    </row>
    <row r="249" spans="1:11" x14ac:dyDescent="0.2">
      <c r="A249" s="1" t="d">
        <v>2023-01-11</v>
      </c>
      <c r="B249" s="45">
        <v>-1</v>
      </c>
      <c r="C249" t="s">
        <v>77</v>
      </c>
      <c r="D249" t="str">
        <f>_xlfn.XLOOKUP(Table29[[#This Row],[Patron Group]],$R$10:$R$24,$S$10:$S$24)</f>
        <v>Undergraduate</v>
      </c>
      <c r="E249" s="1" t="d">
        <v>2023-01-11</v>
      </c>
      <c r="F249" t="s">
        <v>274</v>
      </c>
      <c r="G249" t="s">
        <v>2272</v>
      </c>
      <c r="H249" t="str">
        <f>_xlfn.XLOOKUP(Table29[[#This Row],[Unique BarCode]],$N$10:$N$37,$O$10:$O$37)</f>
        <v>WALLADPT</v>
      </c>
      <c r="I249" t="str">
        <f>_xlfn.XLOOKUP(Table29[[#This Row],[Unique BarCode]],$N$10:$N$37,$P$10:$P$37)</f>
        <v>Charger</v>
      </c>
      <c r="J249" t="s">
        <v>8</v>
      </c>
    </row>
    <row r="250" spans="1:11" x14ac:dyDescent="0.2">
      <c r="A250" s="1" t="d">
        <v>2023-01-11</v>
      </c>
      <c r="B250" s="45">
        <v>-1</v>
      </c>
      <c r="C250" t="s">
        <v>77</v>
      </c>
      <c r="D250" t="str">
        <f>_xlfn.XLOOKUP(Table29[[#This Row],[Patron Group]],$R$10:$R$24,$S$10:$S$24)</f>
        <v>Undergraduate</v>
      </c>
      <c r="E250" s="1" t="d">
        <v>2023-01-11</v>
      </c>
      <c r="F250" t="s">
        <v>482</v>
      </c>
      <c r="G250" t="s">
        <v>2272</v>
      </c>
      <c r="H250" t="str">
        <f>_xlfn.XLOOKUP(Table29[[#This Row],[Unique BarCode]],$N$10:$N$37,$O$10:$O$37)</f>
        <v>WALLADPT</v>
      </c>
      <c r="I250" t="str">
        <f>_xlfn.XLOOKUP(Table29[[#This Row],[Unique BarCode]],$N$10:$N$37,$P$10:$P$37)</f>
        <v>Charger</v>
      </c>
      <c r="J250" t="s">
        <v>8</v>
      </c>
    </row>
    <row r="251" spans="1:11" x14ac:dyDescent="0.2">
      <c r="A251" s="1" t="d">
        <v>2023-01-11</v>
      </c>
      <c r="B251" s="45">
        <v>-1</v>
      </c>
      <c r="C251" t="s">
        <v>77</v>
      </c>
      <c r="D251" t="str">
        <f>_xlfn.XLOOKUP(Table29[[#This Row],[Patron Group]],$R$10:$R$24,$S$10:$S$24)</f>
        <v>Undergraduate</v>
      </c>
      <c r="E251" s="1" t="d">
        <v>2023-01-11</v>
      </c>
      <c r="F251" t="s">
        <v>483</v>
      </c>
      <c r="G251" t="s">
        <v>2272</v>
      </c>
      <c r="H251" t="str">
        <f>_xlfn.XLOOKUP(Table29[[#This Row],[Unique BarCode]],$N$10:$N$37,$O$10:$O$37)</f>
        <v>WALLADPT</v>
      </c>
      <c r="I251" t="str">
        <f>_xlfn.XLOOKUP(Table29[[#This Row],[Unique BarCode]],$N$10:$N$37,$P$10:$P$37)</f>
        <v>Charger</v>
      </c>
      <c r="J251" t="s">
        <v>8</v>
      </c>
    </row>
    <row r="252" spans="1:11" x14ac:dyDescent="0.2">
      <c r="A252" s="1" t="d">
        <v>2023-01-11</v>
      </c>
      <c r="B252" s="45">
        <v>-1</v>
      </c>
      <c r="C252" t="s">
        <v>77</v>
      </c>
      <c r="D252" t="str">
        <f>_xlfn.XLOOKUP(Table29[[#This Row],[Patron Group]],$R$10:$R$24,$S$10:$S$24)</f>
        <v>Undergraduate</v>
      </c>
      <c r="E252" s="1" t="d">
        <v>2023-01-11</v>
      </c>
      <c r="F252" t="s">
        <v>484</v>
      </c>
      <c r="G252" t="s">
        <v>2272</v>
      </c>
      <c r="H252" t="str">
        <f>_xlfn.XLOOKUP(Table29[[#This Row],[Unique BarCode]],$N$10:$N$37,$O$10:$O$37)</f>
        <v>WALLADPT</v>
      </c>
      <c r="I252" t="str">
        <f>_xlfn.XLOOKUP(Table29[[#This Row],[Unique BarCode]],$N$10:$N$37,$P$10:$P$37)</f>
        <v>Charger</v>
      </c>
      <c r="J252" t="s">
        <v>8</v>
      </c>
    </row>
    <row r="253" spans="1:11" x14ac:dyDescent="0.2">
      <c r="A253" s="1" t="d">
        <v>2023-01-11</v>
      </c>
      <c r="B253" s="45">
        <v>-1</v>
      </c>
      <c r="C253" t="s">
        <v>77</v>
      </c>
      <c r="D253" t="str">
        <f>_xlfn.XLOOKUP(Table29[[#This Row],[Patron Group]],$R$10:$R$24,$S$10:$S$24)</f>
        <v>Undergraduate</v>
      </c>
      <c r="E253" s="1" t="d">
        <v>2023-01-11</v>
      </c>
      <c r="F253" t="s">
        <v>96</v>
      </c>
      <c r="G253" t="s">
        <v>2272</v>
      </c>
      <c r="H253" t="str">
        <f>_xlfn.XLOOKUP(Table29[[#This Row],[Unique BarCode]],$N$10:$N$37,$O$10:$O$37)</f>
        <v>WALLADPT</v>
      </c>
      <c r="I253" t="str">
        <f>_xlfn.XLOOKUP(Table29[[#This Row],[Unique BarCode]],$N$10:$N$37,$P$10:$P$37)</f>
        <v>Charger</v>
      </c>
      <c r="J253" t="s">
        <v>8</v>
      </c>
    </row>
    <row r="254" spans="1:11" x14ac:dyDescent="0.2">
      <c r="A254" s="1" t="d">
        <v>2023-01-11</v>
      </c>
      <c r="B254" s="45">
        <v>-1</v>
      </c>
      <c r="C254" t="s">
        <v>77</v>
      </c>
      <c r="D254" t="str">
        <f>_xlfn.XLOOKUP(Table29[[#This Row],[Patron Group]],$R$10:$R$24,$S$10:$S$24)</f>
        <v>Undergraduate</v>
      </c>
      <c r="E254" s="1" t="d">
        <v>2023-01-11</v>
      </c>
      <c r="F254" t="s">
        <v>97</v>
      </c>
      <c r="G254" t="s">
        <v>2272</v>
      </c>
      <c r="H254" t="str">
        <f>_xlfn.XLOOKUP(Table29[[#This Row],[Unique BarCode]],$N$10:$N$37,$O$10:$O$37)</f>
        <v>WALLADPT</v>
      </c>
      <c r="I254" t="str">
        <f>_xlfn.XLOOKUP(Table29[[#This Row],[Unique BarCode]],$N$10:$N$37,$P$10:$P$37)</f>
        <v>Charger</v>
      </c>
      <c r="J254" t="s">
        <v>8</v>
      </c>
    </row>
    <row r="255" spans="1:11" x14ac:dyDescent="0.2">
      <c r="A255" s="1" t="d">
        <v>2023-01-11</v>
      </c>
      <c r="B255" s="45">
        <v>-1</v>
      </c>
      <c r="C255" t="s">
        <v>77</v>
      </c>
      <c r="D255" t="str">
        <f>_xlfn.XLOOKUP(Table29[[#This Row],[Patron Group]],$R$10:$R$24,$S$10:$S$24)</f>
        <v>Undergraduate</v>
      </c>
      <c r="E255" s="1" t="d">
        <v>2023-01-18</v>
      </c>
      <c r="F255" t="s">
        <v>485</v>
      </c>
      <c r="G255" t="s">
        <v>2273</v>
      </c>
      <c r="H255" t="str">
        <f>_xlfn.XLOOKUP(Table29[[#This Row],[Unique BarCode]],$N$10:$N$37,$O$10:$O$37)</f>
        <v>ChromeBook</v>
      </c>
      <c r="I255" t="str">
        <f>_xlfn.XLOOKUP(Table29[[#This Row],[Unique BarCode]],$N$10:$N$37,$P$10:$P$37)</f>
        <v>Device</v>
      </c>
      <c r="J255" t="s">
        <v>49</v>
      </c>
      <c r="K255" t="s">
        <v>486</v>
      </c>
    </row>
    <row r="256" spans="1:11" x14ac:dyDescent="0.2">
      <c r="A256" s="1" t="d">
        <v>2023-01-11</v>
      </c>
      <c r="B256" s="45">
        <v>-1</v>
      </c>
      <c r="C256" t="s">
        <v>77</v>
      </c>
      <c r="D256" t="str">
        <f>_xlfn.XLOOKUP(Table29[[#This Row],[Patron Group]],$R$10:$R$24,$S$10:$S$24)</f>
        <v>Undergraduate</v>
      </c>
      <c r="E256" s="1" t="d">
        <v>2023-01-18</v>
      </c>
      <c r="F256" t="s">
        <v>487</v>
      </c>
      <c r="G256" t="s">
        <v>2273</v>
      </c>
      <c r="H256" t="str">
        <f>_xlfn.XLOOKUP(Table29[[#This Row],[Unique BarCode]],$N$10:$N$37,$O$10:$O$37)</f>
        <v>ChromeBook</v>
      </c>
      <c r="I256" t="str">
        <f>_xlfn.XLOOKUP(Table29[[#This Row],[Unique BarCode]],$N$10:$N$37,$P$10:$P$37)</f>
        <v>Device</v>
      </c>
      <c r="J256" t="s">
        <v>128</v>
      </c>
      <c r="K256" t="s">
        <v>488</v>
      </c>
    </row>
    <row r="257" spans="1:11" x14ac:dyDescent="0.2">
      <c r="A257" s="1" t="d">
        <v>2023-01-11</v>
      </c>
      <c r="B257" s="45">
        <v>-1</v>
      </c>
      <c r="C257" t="s">
        <v>77</v>
      </c>
      <c r="D257" t="str">
        <f>_xlfn.XLOOKUP(Table29[[#This Row],[Patron Group]],$R$10:$R$24,$S$10:$S$24)</f>
        <v>Undergraduate</v>
      </c>
      <c r="E257" s="1" t="d">
        <v>2023-01-18</v>
      </c>
      <c r="F257" t="s">
        <v>489</v>
      </c>
      <c r="G257" t="s">
        <v>2273</v>
      </c>
      <c r="H257" t="str">
        <f>_xlfn.XLOOKUP(Table29[[#This Row],[Unique BarCode]],$N$10:$N$37,$O$10:$O$37)</f>
        <v>ChromeBook</v>
      </c>
      <c r="I257" t="str">
        <f>_xlfn.XLOOKUP(Table29[[#This Row],[Unique BarCode]],$N$10:$N$37,$P$10:$P$37)</f>
        <v>Device</v>
      </c>
      <c r="J257" t="s">
        <v>8</v>
      </c>
      <c r="K257" t="s">
        <v>490</v>
      </c>
    </row>
    <row r="258" spans="1:11" x14ac:dyDescent="0.2">
      <c r="A258" s="1" t="d">
        <v>2023-01-11</v>
      </c>
      <c r="B258" s="45">
        <v>-1</v>
      </c>
      <c r="C258" t="s">
        <v>77</v>
      </c>
      <c r="D258" t="str">
        <f>_xlfn.XLOOKUP(Table29[[#This Row],[Patron Group]],$R$10:$R$24,$S$10:$S$24)</f>
        <v>Undergraduate</v>
      </c>
      <c r="E258" s="1" t="d">
        <v>2023-01-18</v>
      </c>
      <c r="F258" t="s">
        <v>491</v>
      </c>
      <c r="G258" t="s">
        <v>2273</v>
      </c>
      <c r="H258" t="str">
        <f>_xlfn.XLOOKUP(Table29[[#This Row],[Unique BarCode]],$N$10:$N$37,$O$10:$O$37)</f>
        <v>ChromeBook</v>
      </c>
      <c r="I258" t="str">
        <f>_xlfn.XLOOKUP(Table29[[#This Row],[Unique BarCode]],$N$10:$N$37,$P$10:$P$37)</f>
        <v>Device</v>
      </c>
      <c r="J258" t="s">
        <v>8</v>
      </c>
      <c r="K258" t="s">
        <v>492</v>
      </c>
    </row>
    <row r="259" spans="1:11" x14ac:dyDescent="0.2">
      <c r="A259" s="1" t="d">
        <v>2023-01-11</v>
      </c>
      <c r="B259" s="45">
        <v>-1</v>
      </c>
      <c r="C259" t="s">
        <v>77</v>
      </c>
      <c r="D259" t="str">
        <f>_xlfn.XLOOKUP(Table29[[#This Row],[Patron Group]],$R$10:$R$24,$S$10:$S$24)</f>
        <v>Undergraduate</v>
      </c>
      <c r="E259" s="1" t="d">
        <v>2023-01-18</v>
      </c>
      <c r="F259" t="s">
        <v>493</v>
      </c>
      <c r="G259" t="s">
        <v>2273</v>
      </c>
      <c r="H259" t="str">
        <f>_xlfn.XLOOKUP(Table29[[#This Row],[Unique BarCode]],$N$10:$N$37,$O$10:$O$37)</f>
        <v>ChromeBook</v>
      </c>
      <c r="I259" t="str">
        <f>_xlfn.XLOOKUP(Table29[[#This Row],[Unique BarCode]],$N$10:$N$37,$P$10:$P$37)</f>
        <v>Device</v>
      </c>
      <c r="J259" t="s">
        <v>8</v>
      </c>
      <c r="K259" t="s">
        <v>494</v>
      </c>
    </row>
    <row r="260" spans="1:11" x14ac:dyDescent="0.2">
      <c r="A260" s="1" t="d">
        <v>2023-01-11</v>
      </c>
      <c r="B260" s="45">
        <v>-1</v>
      </c>
      <c r="C260" t="s">
        <v>77</v>
      </c>
      <c r="D260" t="str">
        <f>_xlfn.XLOOKUP(Table29[[#This Row],[Patron Group]],$R$10:$R$24,$S$10:$S$24)</f>
        <v>Undergraduate</v>
      </c>
      <c r="E260" s="1" t="d">
        <v>2023-01-18</v>
      </c>
      <c r="F260" t="s">
        <v>495</v>
      </c>
      <c r="G260" t="s">
        <v>2273</v>
      </c>
      <c r="H260" t="str">
        <f>_xlfn.XLOOKUP(Table29[[#This Row],[Unique BarCode]],$N$10:$N$37,$O$10:$O$37)</f>
        <v>ChromeBook</v>
      </c>
      <c r="I260" t="str">
        <f>_xlfn.XLOOKUP(Table29[[#This Row],[Unique BarCode]],$N$10:$N$37,$P$10:$P$37)</f>
        <v>Device</v>
      </c>
      <c r="J260" t="s">
        <v>8</v>
      </c>
      <c r="K260" t="s">
        <v>496</v>
      </c>
    </row>
    <row r="261" spans="1:11" x14ac:dyDescent="0.2">
      <c r="A261" s="1" t="d">
        <v>2023-01-11</v>
      </c>
      <c r="B261" s="45">
        <v>-1</v>
      </c>
      <c r="C261" t="s">
        <v>77</v>
      </c>
      <c r="D261" t="str">
        <f>_xlfn.XLOOKUP(Table29[[#This Row],[Patron Group]],$R$10:$R$24,$S$10:$S$24)</f>
        <v>Undergraduate</v>
      </c>
      <c r="E261" s="1" t="d">
        <v>2023-01-18</v>
      </c>
      <c r="F261" t="s">
        <v>497</v>
      </c>
      <c r="G261" t="s">
        <v>2274</v>
      </c>
      <c r="H261" t="str">
        <f>_xlfn.XLOOKUP(Table29[[#This Row],[Unique BarCode]],$N$10:$N$37,$O$10:$O$37)</f>
        <v>MacBook</v>
      </c>
      <c r="I261" t="str">
        <f>_xlfn.XLOOKUP(Table29[[#This Row],[Unique BarCode]],$N$10:$N$37,$P$10:$P$37)</f>
        <v>Device</v>
      </c>
      <c r="J261" t="s">
        <v>8</v>
      </c>
      <c r="K261" t="s">
        <v>498</v>
      </c>
    </row>
    <row r="262" spans="1:11" x14ac:dyDescent="0.2">
      <c r="A262" s="1" t="d">
        <v>2023-01-11</v>
      </c>
      <c r="B262" s="45">
        <v>-1</v>
      </c>
      <c r="C262" t="s">
        <v>77</v>
      </c>
      <c r="D262" t="str">
        <f>_xlfn.XLOOKUP(Table29[[#This Row],[Patron Group]],$R$10:$R$24,$S$10:$S$24)</f>
        <v>Undergraduate</v>
      </c>
      <c r="E262" s="1" t="d">
        <v>2023-01-18</v>
      </c>
      <c r="F262" t="s">
        <v>499</v>
      </c>
      <c r="G262" t="s">
        <v>2274</v>
      </c>
      <c r="H262" t="str">
        <f>_xlfn.XLOOKUP(Table29[[#This Row],[Unique BarCode]],$N$10:$N$37,$O$10:$O$37)</f>
        <v>MacBook</v>
      </c>
      <c r="I262" t="str">
        <f>_xlfn.XLOOKUP(Table29[[#This Row],[Unique BarCode]],$N$10:$N$37,$P$10:$P$37)</f>
        <v>Device</v>
      </c>
      <c r="J262" t="s">
        <v>8</v>
      </c>
      <c r="K262" t="s">
        <v>500</v>
      </c>
    </row>
    <row r="263" spans="1:11" x14ac:dyDescent="0.2">
      <c r="A263" s="1" t="d">
        <v>2023-01-11</v>
      </c>
      <c r="B263" s="45">
        <v>-1</v>
      </c>
      <c r="C263" t="s">
        <v>77</v>
      </c>
      <c r="D263" t="str">
        <f>_xlfn.XLOOKUP(Table29[[#This Row],[Patron Group]],$R$10:$R$24,$S$10:$S$24)</f>
        <v>Undergraduate</v>
      </c>
      <c r="E263" s="1" t="d">
        <v>2023-01-18</v>
      </c>
      <c r="F263" t="s">
        <v>501</v>
      </c>
      <c r="G263" t="s">
        <v>2275</v>
      </c>
      <c r="H263" t="str">
        <f>_xlfn.XLOOKUP(Table29[[#This Row],[Unique BarCode]],$N$10:$N$37,$O$10:$O$37)</f>
        <v>iPad</v>
      </c>
      <c r="I263" t="str">
        <f>_xlfn.XLOOKUP(Table29[[#This Row],[Unique BarCode]],$N$10:$N$37,$P$10:$P$37)</f>
        <v>Device</v>
      </c>
      <c r="J263" t="s">
        <v>8</v>
      </c>
      <c r="K263" t="s">
        <v>502</v>
      </c>
    </row>
    <row r="264" spans="1:11" x14ac:dyDescent="0.2">
      <c r="A264" s="1" t="d">
        <v>2023-01-11</v>
      </c>
      <c r="B264" s="45">
        <v>-1</v>
      </c>
      <c r="C264" t="s">
        <v>77</v>
      </c>
      <c r="D264" t="str">
        <f>_xlfn.XLOOKUP(Table29[[#This Row],[Patron Group]],$R$10:$R$24,$S$10:$S$24)</f>
        <v>Undergraduate</v>
      </c>
      <c r="E264" s="1" t="d">
        <v>2023-01-18</v>
      </c>
      <c r="F264" t="s">
        <v>503</v>
      </c>
      <c r="G264" t="s">
        <v>2275</v>
      </c>
      <c r="H264" t="str">
        <f>_xlfn.XLOOKUP(Table29[[#This Row],[Unique BarCode]],$N$10:$N$37,$O$10:$O$37)</f>
        <v>iPad</v>
      </c>
      <c r="I264" t="str">
        <f>_xlfn.XLOOKUP(Table29[[#This Row],[Unique BarCode]],$N$10:$N$37,$P$10:$P$37)</f>
        <v>Device</v>
      </c>
      <c r="J264" t="s">
        <v>8</v>
      </c>
      <c r="K264" t="s">
        <v>504</v>
      </c>
    </row>
    <row r="265" spans="1:11" x14ac:dyDescent="0.2">
      <c r="A265" s="1" t="d">
        <v>2023-01-11</v>
      </c>
      <c r="B265" s="45">
        <v>-1</v>
      </c>
      <c r="C265" t="s">
        <v>77</v>
      </c>
      <c r="D265" t="str">
        <f>_xlfn.XLOOKUP(Table29[[#This Row],[Patron Group]],$R$10:$R$24,$S$10:$S$24)</f>
        <v>Undergraduate</v>
      </c>
      <c r="E265" s="1" t="d">
        <v>2023-01-18</v>
      </c>
      <c r="F265" t="s">
        <v>505</v>
      </c>
      <c r="G265" t="s">
        <v>2275</v>
      </c>
      <c r="H265" t="str">
        <f>_xlfn.XLOOKUP(Table29[[#This Row],[Unique BarCode]],$N$10:$N$37,$O$10:$O$37)</f>
        <v>iPad</v>
      </c>
      <c r="I265" t="str">
        <f>_xlfn.XLOOKUP(Table29[[#This Row],[Unique BarCode]],$N$10:$N$37,$P$10:$P$37)</f>
        <v>Device</v>
      </c>
      <c r="J265" t="s">
        <v>8</v>
      </c>
    </row>
    <row r="266" spans="1:11" x14ac:dyDescent="0.2">
      <c r="A266" s="1" t="d">
        <v>2023-01-11</v>
      </c>
      <c r="B266" s="45">
        <v>-1</v>
      </c>
      <c r="C266" t="s">
        <v>77</v>
      </c>
      <c r="D266" t="str">
        <f>_xlfn.XLOOKUP(Table29[[#This Row],[Patron Group]],$R$10:$R$24,$S$10:$S$24)</f>
        <v>Undergraduate</v>
      </c>
      <c r="E266" s="1" t="d">
        <v>2023-01-18</v>
      </c>
      <c r="F266" t="s">
        <v>506</v>
      </c>
      <c r="G266" t="s">
        <v>2263</v>
      </c>
      <c r="H266" t="str">
        <f>_xlfn.XLOOKUP(Table29[[#This Row],[Unique BarCode]],$N$10:$N$37,$O$10:$O$37)</f>
        <v>HP Laptop</v>
      </c>
      <c r="I266" t="str">
        <f>_xlfn.XLOOKUP(Table29[[#This Row],[Unique BarCode]],$N$10:$N$37,$P$10:$P$37)</f>
        <v>Device</v>
      </c>
      <c r="J266" t="s">
        <v>8</v>
      </c>
      <c r="K266" t="s">
        <v>507</v>
      </c>
    </row>
    <row r="267" spans="1:11" x14ac:dyDescent="0.2">
      <c r="A267" s="1" t="d">
        <v>2023-01-11</v>
      </c>
      <c r="B267" s="45">
        <v>-1</v>
      </c>
      <c r="C267" t="s">
        <v>77</v>
      </c>
      <c r="D267" t="str">
        <f>_xlfn.XLOOKUP(Table29[[#This Row],[Patron Group]],$R$10:$R$24,$S$10:$S$24)</f>
        <v>Undergraduate</v>
      </c>
      <c r="E267" s="1" t="d">
        <v>2023-01-18</v>
      </c>
      <c r="F267" t="s">
        <v>508</v>
      </c>
      <c r="G267" t="s">
        <v>2263</v>
      </c>
      <c r="H267" t="str">
        <f>_xlfn.XLOOKUP(Table29[[#This Row],[Unique BarCode]],$N$10:$N$37,$O$10:$O$37)</f>
        <v>HP Laptop</v>
      </c>
      <c r="I267" t="str">
        <f>_xlfn.XLOOKUP(Table29[[#This Row],[Unique BarCode]],$N$10:$N$37,$P$10:$P$37)</f>
        <v>Device</v>
      </c>
      <c r="J267" t="s">
        <v>8</v>
      </c>
      <c r="K267" t="s">
        <v>509</v>
      </c>
    </row>
    <row r="268" spans="1:11" x14ac:dyDescent="0.2">
      <c r="A268" s="1" t="d">
        <v>2023-01-11</v>
      </c>
      <c r="B268" s="45">
        <v>-1</v>
      </c>
      <c r="C268" t="s">
        <v>77</v>
      </c>
      <c r="D268" t="str">
        <f>_xlfn.XLOOKUP(Table29[[#This Row],[Patron Group]],$R$10:$R$24,$S$10:$S$24)</f>
        <v>Undergraduate</v>
      </c>
      <c r="E268" s="1" t="d">
        <v>2023-01-20</v>
      </c>
      <c r="F268" t="s">
        <v>510</v>
      </c>
      <c r="G268" t="s">
        <v>2263</v>
      </c>
      <c r="H268" t="str">
        <f>_xlfn.XLOOKUP(Table29[[#This Row],[Unique BarCode]],$N$10:$N$37,$O$10:$O$37)</f>
        <v>HP Laptop</v>
      </c>
      <c r="I268" t="str">
        <f>_xlfn.XLOOKUP(Table29[[#This Row],[Unique BarCode]],$N$10:$N$37,$P$10:$P$37)</f>
        <v>Device</v>
      </c>
      <c r="J268" t="s">
        <v>8</v>
      </c>
      <c r="K268" t="s">
        <v>511</v>
      </c>
    </row>
    <row r="269" spans="1:11" x14ac:dyDescent="0.2">
      <c r="A269" s="1" t="d">
        <v>2023-01-11</v>
      </c>
      <c r="B269" s="45">
        <v>-1</v>
      </c>
      <c r="C269" t="s">
        <v>77</v>
      </c>
      <c r="D269" t="str">
        <f>_xlfn.XLOOKUP(Table29[[#This Row],[Patron Group]],$R$10:$R$24,$S$10:$S$24)</f>
        <v>Undergraduate</v>
      </c>
      <c r="E269" s="1" t="d">
        <v>2023-01-24</v>
      </c>
      <c r="F269" t="s">
        <v>512</v>
      </c>
      <c r="G269" t="s">
        <v>2274</v>
      </c>
      <c r="H269" t="str">
        <f>_xlfn.XLOOKUP(Table29[[#This Row],[Unique BarCode]],$N$10:$N$37,$O$10:$O$37)</f>
        <v>MacBook</v>
      </c>
      <c r="I269" t="str">
        <f>_xlfn.XLOOKUP(Table29[[#This Row],[Unique BarCode]],$N$10:$N$37,$P$10:$P$37)</f>
        <v>Device</v>
      </c>
      <c r="J269" t="s">
        <v>8</v>
      </c>
      <c r="K269" t="s">
        <v>513</v>
      </c>
    </row>
    <row r="270" spans="1:11" x14ac:dyDescent="0.2">
      <c r="A270" s="1" t="d">
        <v>2023-01-11</v>
      </c>
      <c r="B270" s="45">
        <v>-1</v>
      </c>
      <c r="C270" t="s">
        <v>77</v>
      </c>
      <c r="D270" t="str">
        <f>_xlfn.XLOOKUP(Table29[[#This Row],[Patron Group]],$R$10:$R$24,$S$10:$S$24)</f>
        <v>Undergraduate</v>
      </c>
      <c r="E270" s="1" t="d">
        <v>2023-01-24</v>
      </c>
      <c r="F270" t="s">
        <v>514</v>
      </c>
      <c r="G270" t="s">
        <v>2263</v>
      </c>
      <c r="H270" t="str">
        <f>_xlfn.XLOOKUP(Table29[[#This Row],[Unique BarCode]],$N$10:$N$37,$O$10:$O$37)</f>
        <v>HP Laptop</v>
      </c>
      <c r="I270" t="str">
        <f>_xlfn.XLOOKUP(Table29[[#This Row],[Unique BarCode]],$N$10:$N$37,$P$10:$P$37)</f>
        <v>Device</v>
      </c>
      <c r="J270" t="s">
        <v>8</v>
      </c>
      <c r="K270" t="s">
        <v>515</v>
      </c>
    </row>
    <row r="271" spans="1:11" x14ac:dyDescent="0.2">
      <c r="A271" s="1" t="d">
        <v>2023-01-11</v>
      </c>
      <c r="B271" s="45">
        <v>-1</v>
      </c>
      <c r="C271" t="s">
        <v>77</v>
      </c>
      <c r="D271" t="str">
        <f>_xlfn.XLOOKUP(Table29[[#This Row],[Patron Group]],$R$10:$R$24,$S$10:$S$24)</f>
        <v>Undergraduate</v>
      </c>
      <c r="E271" s="1" t="d">
        <v>2023-01-25</v>
      </c>
      <c r="F271" t="s">
        <v>516</v>
      </c>
      <c r="G271" t="s">
        <v>2274</v>
      </c>
      <c r="H271" t="str">
        <f>_xlfn.XLOOKUP(Table29[[#This Row],[Unique BarCode]],$N$10:$N$37,$O$10:$O$37)</f>
        <v>MacBook</v>
      </c>
      <c r="I271" t="str">
        <f>_xlfn.XLOOKUP(Table29[[#This Row],[Unique BarCode]],$N$10:$N$37,$P$10:$P$37)</f>
        <v>Device</v>
      </c>
      <c r="J271" t="s">
        <v>8</v>
      </c>
      <c r="K271" t="s">
        <v>517</v>
      </c>
    </row>
    <row r="272" spans="1:11" x14ac:dyDescent="0.2">
      <c r="A272" s="1" t="d">
        <v>2023-01-11</v>
      </c>
      <c r="B272" s="45">
        <v>-1</v>
      </c>
      <c r="C272" t="s">
        <v>77</v>
      </c>
      <c r="D272" t="str">
        <f>_xlfn.XLOOKUP(Table29[[#This Row],[Patron Group]],$R$10:$R$24,$S$10:$S$24)</f>
        <v>Undergraduate</v>
      </c>
      <c r="E272" s="1" t="d">
        <v>2023-01-25</v>
      </c>
      <c r="F272" t="s">
        <v>499</v>
      </c>
      <c r="G272" t="s">
        <v>2274</v>
      </c>
      <c r="H272" t="str">
        <f>_xlfn.XLOOKUP(Table29[[#This Row],[Unique BarCode]],$N$10:$N$37,$O$10:$O$37)</f>
        <v>MacBook</v>
      </c>
      <c r="I272" t="str">
        <f>_xlfn.XLOOKUP(Table29[[#This Row],[Unique BarCode]],$N$10:$N$37,$P$10:$P$37)</f>
        <v>Device</v>
      </c>
      <c r="J272" t="s">
        <v>8</v>
      </c>
      <c r="K272" t="s">
        <v>500</v>
      </c>
    </row>
    <row r="273" spans="1:11" x14ac:dyDescent="0.2">
      <c r="A273" s="1" t="d">
        <v>2023-01-11</v>
      </c>
      <c r="B273" s="45">
        <v>-1</v>
      </c>
      <c r="C273" t="s">
        <v>77</v>
      </c>
      <c r="D273" t="str">
        <f>_xlfn.XLOOKUP(Table29[[#This Row],[Patron Group]],$R$10:$R$24,$S$10:$S$24)</f>
        <v>Undergraduate</v>
      </c>
      <c r="E273" s="1" t="d">
        <v>2023-01-25</v>
      </c>
      <c r="F273" t="s">
        <v>518</v>
      </c>
      <c r="G273" t="s">
        <v>2274</v>
      </c>
      <c r="H273" t="str">
        <f>_xlfn.XLOOKUP(Table29[[#This Row],[Unique BarCode]],$N$10:$N$37,$O$10:$O$37)</f>
        <v>MacBook</v>
      </c>
      <c r="I273" t="str">
        <f>_xlfn.XLOOKUP(Table29[[#This Row],[Unique BarCode]],$N$10:$N$37,$P$10:$P$37)</f>
        <v>Device</v>
      </c>
      <c r="J273" t="s">
        <v>8</v>
      </c>
      <c r="K273" t="s">
        <v>519</v>
      </c>
    </row>
    <row r="274" spans="1:11" x14ac:dyDescent="0.2">
      <c r="A274" s="1" t="d">
        <v>2023-01-11</v>
      </c>
      <c r="B274" s="45">
        <v>-1</v>
      </c>
      <c r="C274" t="s">
        <v>77</v>
      </c>
      <c r="D274" t="str">
        <f>_xlfn.XLOOKUP(Table29[[#This Row],[Patron Group]],$R$10:$R$24,$S$10:$S$24)</f>
        <v>Undergraduate</v>
      </c>
      <c r="E274" s="1" t="d">
        <v>2023-01-25</v>
      </c>
      <c r="F274" t="s">
        <v>520</v>
      </c>
      <c r="G274" t="s">
        <v>2274</v>
      </c>
      <c r="H274" t="str">
        <f>_xlfn.XLOOKUP(Table29[[#This Row],[Unique BarCode]],$N$10:$N$37,$O$10:$O$37)</f>
        <v>MacBook</v>
      </c>
      <c r="I274" t="str">
        <f>_xlfn.XLOOKUP(Table29[[#This Row],[Unique BarCode]],$N$10:$N$37,$P$10:$P$37)</f>
        <v>Device</v>
      </c>
      <c r="J274" t="s">
        <v>8</v>
      </c>
      <c r="K274" t="s">
        <v>520</v>
      </c>
    </row>
    <row r="275" spans="1:11" x14ac:dyDescent="0.2">
      <c r="A275" s="1" t="d">
        <v>2023-01-11</v>
      </c>
      <c r="B275" s="45">
        <v>-1</v>
      </c>
      <c r="C275" t="s">
        <v>77</v>
      </c>
      <c r="D275" t="str">
        <f>_xlfn.XLOOKUP(Table29[[#This Row],[Patron Group]],$R$10:$R$24,$S$10:$S$24)</f>
        <v>Undergraduate</v>
      </c>
      <c r="E275" s="1" t="d">
        <v>2023-01-25</v>
      </c>
      <c r="F275" t="s">
        <v>521</v>
      </c>
      <c r="G275" t="s">
        <v>2275</v>
      </c>
      <c r="H275" t="str">
        <f>_xlfn.XLOOKUP(Table29[[#This Row],[Unique BarCode]],$N$10:$N$37,$O$10:$O$37)</f>
        <v>iPad</v>
      </c>
      <c r="I275" t="str">
        <f>_xlfn.XLOOKUP(Table29[[#This Row],[Unique BarCode]],$N$10:$N$37,$P$10:$P$37)</f>
        <v>Device</v>
      </c>
      <c r="J275" t="s">
        <v>8</v>
      </c>
    </row>
    <row r="276" spans="1:11" x14ac:dyDescent="0.2">
      <c r="A276" s="1" t="d">
        <v>2023-01-11</v>
      </c>
      <c r="B276" s="45">
        <v>-1</v>
      </c>
      <c r="C276" t="s">
        <v>77</v>
      </c>
      <c r="D276" t="str">
        <f>_xlfn.XLOOKUP(Table29[[#This Row],[Patron Group]],$R$10:$R$24,$S$10:$S$24)</f>
        <v>Undergraduate</v>
      </c>
      <c r="E276" s="1" t="d">
        <v>2023-01-25</v>
      </c>
      <c r="F276" t="s">
        <v>522</v>
      </c>
      <c r="G276" t="s">
        <v>2263</v>
      </c>
      <c r="H276" t="str">
        <f>_xlfn.XLOOKUP(Table29[[#This Row],[Unique BarCode]],$N$10:$N$37,$O$10:$O$37)</f>
        <v>HP Laptop</v>
      </c>
      <c r="I276" t="str">
        <f>_xlfn.XLOOKUP(Table29[[#This Row],[Unique BarCode]],$N$10:$N$37,$P$10:$P$37)</f>
        <v>Device</v>
      </c>
      <c r="J276" t="s">
        <v>8</v>
      </c>
      <c r="K276" t="s">
        <v>523</v>
      </c>
    </row>
    <row r="277" spans="1:11" x14ac:dyDescent="0.2">
      <c r="A277" s="1" t="d">
        <v>2023-01-11</v>
      </c>
      <c r="B277" s="45">
        <v>-1</v>
      </c>
      <c r="C277" t="s">
        <v>77</v>
      </c>
      <c r="D277" t="str">
        <f>_xlfn.XLOOKUP(Table29[[#This Row],[Patron Group]],$R$10:$R$24,$S$10:$S$24)</f>
        <v>Undergraduate</v>
      </c>
      <c r="E277" s="1" t="d">
        <v>2023-01-25</v>
      </c>
      <c r="F277" t="s">
        <v>125</v>
      </c>
      <c r="G277" t="s">
        <v>2263</v>
      </c>
      <c r="H277" t="str">
        <f>_xlfn.XLOOKUP(Table29[[#This Row],[Unique BarCode]],$N$10:$N$37,$O$10:$O$37)</f>
        <v>HP Laptop</v>
      </c>
      <c r="I277" t="str">
        <f>_xlfn.XLOOKUP(Table29[[#This Row],[Unique BarCode]],$N$10:$N$37,$P$10:$P$37)</f>
        <v>Device</v>
      </c>
      <c r="J277" t="s">
        <v>8</v>
      </c>
      <c r="K277" t="s">
        <v>126</v>
      </c>
    </row>
    <row r="278" spans="1:11" x14ac:dyDescent="0.2">
      <c r="A278" s="1" t="d">
        <v>2023-01-11</v>
      </c>
      <c r="B278" s="45">
        <v>5564738850006530</v>
      </c>
      <c r="C278" t="s">
        <v>77</v>
      </c>
      <c r="D278" t="str">
        <f>_xlfn.XLOOKUP(Table29[[#This Row],[Patron Group]],$R$10:$R$24,$S$10:$S$24)</f>
        <v>Undergraduate</v>
      </c>
      <c r="E278" s="1" t="d">
        <v>2023-01-18</v>
      </c>
      <c r="F278" t="s">
        <v>543</v>
      </c>
      <c r="G278" t="s">
        <v>2274</v>
      </c>
      <c r="H278" t="str">
        <f>_xlfn.XLOOKUP(Table29[[#This Row],[Unique BarCode]],$N$10:$N$37,$O$10:$O$37)</f>
        <v>MacBook</v>
      </c>
      <c r="I278" t="str">
        <f>_xlfn.XLOOKUP(Table29[[#This Row],[Unique BarCode]],$N$10:$N$37,$P$10:$P$37)</f>
        <v>Device</v>
      </c>
      <c r="J278" t="s">
        <v>8</v>
      </c>
      <c r="K278" t="s">
        <v>544</v>
      </c>
    </row>
    <row r="279" spans="1:11" x14ac:dyDescent="0.2">
      <c r="A279" s="1" t="d">
        <v>2023-01-11</v>
      </c>
      <c r="B279" s="45">
        <v>9399417670006530</v>
      </c>
      <c r="C279" t="s">
        <v>77</v>
      </c>
      <c r="D279" t="str">
        <f>_xlfn.XLOOKUP(Table29[[#This Row],[Patron Group]],$R$10:$R$24,$S$10:$S$24)</f>
        <v>Undergraduate</v>
      </c>
      <c r="E279" s="1" t="d">
        <v>2023-01-18</v>
      </c>
      <c r="F279" t="s">
        <v>548</v>
      </c>
      <c r="G279" t="s">
        <v>2274</v>
      </c>
      <c r="H279" t="str">
        <f>_xlfn.XLOOKUP(Table29[[#This Row],[Unique BarCode]],$N$10:$N$37,$O$10:$O$37)</f>
        <v>MacBook</v>
      </c>
      <c r="I279" t="str">
        <f>_xlfn.XLOOKUP(Table29[[#This Row],[Unique BarCode]],$N$10:$N$37,$P$10:$P$37)</f>
        <v>Device</v>
      </c>
      <c r="J279" t="s">
        <v>8</v>
      </c>
      <c r="K279" t="s">
        <v>549</v>
      </c>
    </row>
    <row r="280" spans="1:11" x14ac:dyDescent="0.2">
      <c r="A280" s="1" t="d">
        <v>2023-01-11</v>
      </c>
      <c r="B280" s="45">
        <v>9401453510006530</v>
      </c>
      <c r="C280" t="s">
        <v>77</v>
      </c>
      <c r="D280" t="str">
        <f>_xlfn.XLOOKUP(Table29[[#This Row],[Patron Group]],$R$10:$R$24,$S$10:$S$24)</f>
        <v>Undergraduate</v>
      </c>
      <c r="E280" s="1" t="d">
        <v>2023-01-25</v>
      </c>
      <c r="F280" t="s">
        <v>550</v>
      </c>
      <c r="G280" t="s">
        <v>2263</v>
      </c>
      <c r="H280" t="str">
        <f>_xlfn.XLOOKUP(Table29[[#This Row],[Unique BarCode]],$N$10:$N$37,$O$10:$O$37)</f>
        <v>HP Laptop</v>
      </c>
      <c r="I280" t="str">
        <f>_xlfn.XLOOKUP(Table29[[#This Row],[Unique BarCode]],$N$10:$N$37,$P$10:$P$37)</f>
        <v>Device</v>
      </c>
      <c r="J280" t="s">
        <v>8</v>
      </c>
      <c r="K280" t="s">
        <v>551</v>
      </c>
    </row>
    <row r="281" spans="1:11" x14ac:dyDescent="0.2">
      <c r="A281" s="1" t="d">
        <v>2023-01-12</v>
      </c>
      <c r="B281" s="45">
        <v>-1</v>
      </c>
      <c r="C281" t="s">
        <v>15</v>
      </c>
      <c r="D281" t="str">
        <f>_xlfn.XLOOKUP(Table29[[#This Row],[Patron Group]],$R$10:$R$24,$S$10:$S$24)</f>
        <v>Academic</v>
      </c>
      <c r="E281" s="1" t="d">
        <v>2023-01-19</v>
      </c>
      <c r="F281" t="s">
        <v>554</v>
      </c>
      <c r="G281" t="s">
        <v>2273</v>
      </c>
      <c r="H281" t="str">
        <f>_xlfn.XLOOKUP(Table29[[#This Row],[Unique BarCode]],$N$10:$N$37,$O$10:$O$37)</f>
        <v>ChromeBook</v>
      </c>
      <c r="I281" t="str">
        <f>_xlfn.XLOOKUP(Table29[[#This Row],[Unique BarCode]],$N$10:$N$37,$P$10:$P$37)</f>
        <v>Device</v>
      </c>
      <c r="J281" t="s">
        <v>8</v>
      </c>
      <c r="K281" t="s">
        <v>555</v>
      </c>
    </row>
    <row r="282" spans="1:11" x14ac:dyDescent="0.2">
      <c r="A282" s="1" t="d">
        <v>2023-01-12</v>
      </c>
      <c r="B282" s="45">
        <v>-1</v>
      </c>
      <c r="C282" t="s">
        <v>20</v>
      </c>
      <c r="D282" t="str">
        <f>_xlfn.XLOOKUP(Table29[[#This Row],[Patron Group]],$R$10:$R$24,$S$10:$S$24)</f>
        <v>Graduate</v>
      </c>
      <c r="E282" s="1" t="d">
        <v>2023-01-12</v>
      </c>
      <c r="F282" t="s">
        <v>215</v>
      </c>
      <c r="G282" t="s">
        <v>2281</v>
      </c>
      <c r="H282" t="str">
        <f>_xlfn.XLOOKUP(Table29[[#This Row],[Unique BarCode]],$N$10:$N$37,$O$10:$O$37)</f>
        <v>HDMIC</v>
      </c>
      <c r="I282" t="str">
        <f>_xlfn.XLOOKUP(Table29[[#This Row],[Unique BarCode]],$N$10:$N$37,$P$10:$P$37)</f>
        <v>Cable</v>
      </c>
      <c r="J282" t="s">
        <v>8</v>
      </c>
      <c r="K282" t="s">
        <v>216</v>
      </c>
    </row>
    <row r="283" spans="1:11" x14ac:dyDescent="0.2">
      <c r="A283" s="1" t="d">
        <v>2023-01-12</v>
      </c>
      <c r="B283" s="45">
        <v>-1</v>
      </c>
      <c r="C283" t="s">
        <v>20</v>
      </c>
      <c r="D283" t="str">
        <f>_xlfn.XLOOKUP(Table29[[#This Row],[Patron Group]],$R$10:$R$24,$S$10:$S$24)</f>
        <v>Graduate</v>
      </c>
      <c r="E283" s="1" t="d">
        <v>2023-01-12</v>
      </c>
      <c r="F283" t="s">
        <v>23</v>
      </c>
      <c r="G283" t="s">
        <v>2266</v>
      </c>
      <c r="H283" t="str">
        <f>_xlfn.XLOOKUP(Table29[[#This Row],[Unique BarCode]],$N$10:$N$37,$O$10:$O$37)</f>
        <v>Headphones</v>
      </c>
      <c r="I283" t="str">
        <f>_xlfn.XLOOKUP(Table29[[#This Row],[Unique BarCode]],$N$10:$N$37,$P$10:$P$37)</f>
        <v>Accessory</v>
      </c>
      <c r="J283" t="s">
        <v>8</v>
      </c>
      <c r="K283" t="s">
        <v>24</v>
      </c>
    </row>
    <row r="284" spans="1:11" x14ac:dyDescent="0.2">
      <c r="A284" s="1" t="d">
        <v>2023-01-12</v>
      </c>
      <c r="B284" s="45">
        <v>-1</v>
      </c>
      <c r="C284" t="s">
        <v>20</v>
      </c>
      <c r="D284" t="str">
        <f>_xlfn.XLOOKUP(Table29[[#This Row],[Patron Group]],$R$10:$R$24,$S$10:$S$24)</f>
        <v>Graduate</v>
      </c>
      <c r="E284" s="1" t="d">
        <v>2023-01-12</v>
      </c>
      <c r="F284" t="s">
        <v>258</v>
      </c>
      <c r="G284" t="s">
        <v>2282</v>
      </c>
      <c r="H284" t="str">
        <f>_xlfn.XLOOKUP(Table29[[#This Row],[Unique BarCode]],$N$10:$N$37,$O$10:$O$37)</f>
        <v>HPUSBC</v>
      </c>
      <c r="I284" t="str">
        <f>_xlfn.XLOOKUP(Table29[[#This Row],[Unique BarCode]],$N$10:$N$37,$P$10:$P$37)</f>
        <v>Charger</v>
      </c>
      <c r="J284" t="s">
        <v>49</v>
      </c>
      <c r="K284" t="s">
        <v>259</v>
      </c>
    </row>
    <row r="285" spans="1:11" x14ac:dyDescent="0.2">
      <c r="A285" s="1" t="d">
        <v>2023-01-12</v>
      </c>
      <c r="B285" s="45">
        <v>-1</v>
      </c>
      <c r="C285" t="s">
        <v>20</v>
      </c>
      <c r="D285" t="str">
        <f>_xlfn.XLOOKUP(Table29[[#This Row],[Patron Group]],$R$10:$R$24,$S$10:$S$24)</f>
        <v>Graduate</v>
      </c>
      <c r="E285" s="1" t="d">
        <v>2023-01-12</v>
      </c>
      <c r="F285" t="s">
        <v>436</v>
      </c>
      <c r="G285" t="s">
        <v>2282</v>
      </c>
      <c r="H285" t="str">
        <f>_xlfn.XLOOKUP(Table29[[#This Row],[Unique BarCode]],$N$10:$N$37,$O$10:$O$37)</f>
        <v>HPUSBC</v>
      </c>
      <c r="I285" t="str">
        <f>_xlfn.XLOOKUP(Table29[[#This Row],[Unique BarCode]],$N$10:$N$37,$P$10:$P$37)</f>
        <v>Charger</v>
      </c>
      <c r="J285" t="s">
        <v>49</v>
      </c>
      <c r="K285" t="s">
        <v>437</v>
      </c>
    </row>
    <row r="286" spans="1:11" x14ac:dyDescent="0.2">
      <c r="A286" s="1" t="d">
        <v>2023-01-12</v>
      </c>
      <c r="B286" s="45">
        <v>-1</v>
      </c>
      <c r="C286" t="s">
        <v>20</v>
      </c>
      <c r="D286" t="str">
        <f>_xlfn.XLOOKUP(Table29[[#This Row],[Patron Group]],$R$10:$R$24,$S$10:$S$24)</f>
        <v>Graduate</v>
      </c>
      <c r="E286" s="1" t="d">
        <v>2023-01-12</v>
      </c>
      <c r="F286" t="s">
        <v>458</v>
      </c>
      <c r="G286" t="s">
        <v>2282</v>
      </c>
      <c r="H286" t="str">
        <f>_xlfn.XLOOKUP(Table29[[#This Row],[Unique BarCode]],$N$10:$N$37,$O$10:$O$37)</f>
        <v>HPUSBC</v>
      </c>
      <c r="I286" t="str">
        <f>_xlfn.XLOOKUP(Table29[[#This Row],[Unique BarCode]],$N$10:$N$37,$P$10:$P$37)</f>
        <v>Charger</v>
      </c>
      <c r="J286" t="s">
        <v>49</v>
      </c>
    </row>
    <row r="287" spans="1:11" x14ac:dyDescent="0.2">
      <c r="A287" s="1" t="d">
        <v>2023-01-12</v>
      </c>
      <c r="B287" s="45">
        <v>-1</v>
      </c>
      <c r="C287" t="s">
        <v>20</v>
      </c>
      <c r="D287" t="str">
        <f>_xlfn.XLOOKUP(Table29[[#This Row],[Patron Group]],$R$10:$R$24,$S$10:$S$24)</f>
        <v>Graduate</v>
      </c>
      <c r="E287" s="1" t="d">
        <v>2023-01-12</v>
      </c>
      <c r="F287" t="s">
        <v>218</v>
      </c>
      <c r="G287" t="s">
        <v>2265</v>
      </c>
      <c r="H287" t="str">
        <f>_xlfn.XLOOKUP(Table29[[#This Row],[Unique BarCode]],$N$10:$N$37,$O$10:$O$37)</f>
        <v>IPHONE</v>
      </c>
      <c r="I287" t="str">
        <f>_xlfn.XLOOKUP(Table29[[#This Row],[Unique BarCode]],$N$10:$N$37,$P$10:$P$37)</f>
        <v>Charger</v>
      </c>
      <c r="J287" t="s">
        <v>49</v>
      </c>
      <c r="K287" t="s">
        <v>219</v>
      </c>
    </row>
    <row r="288" spans="1:11" x14ac:dyDescent="0.2">
      <c r="A288" s="1" t="d">
        <v>2023-01-12</v>
      </c>
      <c r="B288" s="45">
        <v>-1</v>
      </c>
      <c r="C288" t="s">
        <v>20</v>
      </c>
      <c r="D288" t="str">
        <f>_xlfn.XLOOKUP(Table29[[#This Row],[Patron Group]],$R$10:$R$24,$S$10:$S$24)</f>
        <v>Graduate</v>
      </c>
      <c r="E288" s="1" t="d">
        <v>2023-01-12</v>
      </c>
      <c r="F288" t="s">
        <v>261</v>
      </c>
      <c r="G288" t="s">
        <v>2265</v>
      </c>
      <c r="H288" t="str">
        <f>_xlfn.XLOOKUP(Table29[[#This Row],[Unique BarCode]],$N$10:$N$37,$O$10:$O$37)</f>
        <v>IPHONE</v>
      </c>
      <c r="I288" t="str">
        <f>_xlfn.XLOOKUP(Table29[[#This Row],[Unique BarCode]],$N$10:$N$37,$P$10:$P$37)</f>
        <v>Charger</v>
      </c>
      <c r="J288" t="s">
        <v>8</v>
      </c>
      <c r="K288" t="s">
        <v>262</v>
      </c>
    </row>
    <row r="289" spans="1:11" x14ac:dyDescent="0.2">
      <c r="A289" s="1" t="d">
        <v>2023-01-12</v>
      </c>
      <c r="B289" s="45">
        <v>-1</v>
      </c>
      <c r="C289" t="s">
        <v>20</v>
      </c>
      <c r="D289" t="str">
        <f>_xlfn.XLOOKUP(Table29[[#This Row],[Patron Group]],$R$10:$R$24,$S$10:$S$24)</f>
        <v>Graduate</v>
      </c>
      <c r="E289" s="1" t="d">
        <v>2023-01-12</v>
      </c>
      <c r="F289" t="s">
        <v>84</v>
      </c>
      <c r="G289" t="s">
        <v>2265</v>
      </c>
      <c r="H289" t="str">
        <f>_xlfn.XLOOKUP(Table29[[#This Row],[Unique BarCode]],$N$10:$N$37,$O$10:$O$37)</f>
        <v>IPHONE</v>
      </c>
      <c r="I289" t="str">
        <f>_xlfn.XLOOKUP(Table29[[#This Row],[Unique BarCode]],$N$10:$N$37,$P$10:$P$37)</f>
        <v>Charger</v>
      </c>
      <c r="J289" t="s">
        <v>8</v>
      </c>
      <c r="K289" t="s">
        <v>85</v>
      </c>
    </row>
    <row r="290" spans="1:11" x14ac:dyDescent="0.2">
      <c r="A290" s="1" t="d">
        <v>2023-01-12</v>
      </c>
      <c r="B290" s="45">
        <v>-1</v>
      </c>
      <c r="C290" t="s">
        <v>20</v>
      </c>
      <c r="D290" t="str">
        <f>_xlfn.XLOOKUP(Table29[[#This Row],[Patron Group]],$R$10:$R$24,$S$10:$S$24)</f>
        <v>Graduate</v>
      </c>
      <c r="E290" s="1" t="d">
        <v>2023-01-12</v>
      </c>
      <c r="F290" t="s">
        <v>71</v>
      </c>
      <c r="G290" t="s">
        <v>2265</v>
      </c>
      <c r="H290" t="str">
        <f>_xlfn.XLOOKUP(Table29[[#This Row],[Unique BarCode]],$N$10:$N$37,$O$10:$O$37)</f>
        <v>IPHONE</v>
      </c>
      <c r="I290" t="str">
        <f>_xlfn.XLOOKUP(Table29[[#This Row],[Unique BarCode]],$N$10:$N$37,$P$10:$P$37)</f>
        <v>Charger</v>
      </c>
      <c r="J290" t="s">
        <v>8</v>
      </c>
      <c r="K290" t="s">
        <v>72</v>
      </c>
    </row>
    <row r="291" spans="1:11" x14ac:dyDescent="0.2">
      <c r="A291" s="1" t="d">
        <v>2023-01-12</v>
      </c>
      <c r="B291" s="45">
        <v>-1</v>
      </c>
      <c r="C291" t="s">
        <v>20</v>
      </c>
      <c r="D291" t="str">
        <f>_xlfn.XLOOKUP(Table29[[#This Row],[Patron Group]],$R$10:$R$24,$S$10:$S$24)</f>
        <v>Graduate</v>
      </c>
      <c r="E291" s="1" t="d">
        <v>2023-01-12</v>
      </c>
      <c r="F291" t="s">
        <v>86</v>
      </c>
      <c r="G291" t="s">
        <v>2265</v>
      </c>
      <c r="H291" t="str">
        <f>_xlfn.XLOOKUP(Table29[[#This Row],[Unique BarCode]],$N$10:$N$37,$O$10:$O$37)</f>
        <v>IPHONE</v>
      </c>
      <c r="I291" t="str">
        <f>_xlfn.XLOOKUP(Table29[[#This Row],[Unique BarCode]],$N$10:$N$37,$P$10:$P$37)</f>
        <v>Charger</v>
      </c>
      <c r="J291" t="s">
        <v>8</v>
      </c>
      <c r="K291" t="s">
        <v>87</v>
      </c>
    </row>
    <row r="292" spans="1:11" x14ac:dyDescent="0.2">
      <c r="A292" s="1" t="d">
        <v>2023-01-12</v>
      </c>
      <c r="B292" s="45">
        <v>-1</v>
      </c>
      <c r="C292" t="s">
        <v>20</v>
      </c>
      <c r="D292" t="str">
        <f>_xlfn.XLOOKUP(Table29[[#This Row],[Patron Group]],$R$10:$R$24,$S$10:$S$24)</f>
        <v>Graduate</v>
      </c>
      <c r="E292" s="1" t="d">
        <v>2023-01-12</v>
      </c>
      <c r="F292" t="s">
        <v>29</v>
      </c>
      <c r="G292" t="s">
        <v>2265</v>
      </c>
      <c r="H292" t="str">
        <f>_xlfn.XLOOKUP(Table29[[#This Row],[Unique BarCode]],$N$10:$N$37,$O$10:$O$37)</f>
        <v>IPHONE</v>
      </c>
      <c r="I292" t="str">
        <f>_xlfn.XLOOKUP(Table29[[#This Row],[Unique BarCode]],$N$10:$N$37,$P$10:$P$37)</f>
        <v>Charger</v>
      </c>
      <c r="J292" t="s">
        <v>8</v>
      </c>
      <c r="K292" t="s">
        <v>30</v>
      </c>
    </row>
    <row r="293" spans="1:11" x14ac:dyDescent="0.2">
      <c r="A293" s="1" t="d">
        <v>2023-01-12</v>
      </c>
      <c r="B293" s="45">
        <v>-1</v>
      </c>
      <c r="C293" t="s">
        <v>20</v>
      </c>
      <c r="D293" t="str">
        <f>_xlfn.XLOOKUP(Table29[[#This Row],[Patron Group]],$R$10:$R$24,$S$10:$S$24)</f>
        <v>Graduate</v>
      </c>
      <c r="E293" s="1" t="d">
        <v>2023-01-12</v>
      </c>
      <c r="F293" t="s">
        <v>463</v>
      </c>
      <c r="G293" t="s">
        <v>2268</v>
      </c>
      <c r="H293" t="str">
        <f>_xlfn.XLOOKUP(Table29[[#This Row],[Unique BarCode]],$N$10:$N$37,$O$10:$O$37)</f>
        <v>MACCHRG</v>
      </c>
      <c r="I293" t="str">
        <f>_xlfn.XLOOKUP(Table29[[#This Row],[Unique BarCode]],$N$10:$N$37,$P$10:$P$37)</f>
        <v>Charger</v>
      </c>
      <c r="J293" t="s">
        <v>8</v>
      </c>
      <c r="K293" t="s">
        <v>464</v>
      </c>
    </row>
    <row r="294" spans="1:11" x14ac:dyDescent="0.2">
      <c r="A294" s="1" t="d">
        <v>2023-01-12</v>
      </c>
      <c r="B294" s="45">
        <v>-1</v>
      </c>
      <c r="C294" t="s">
        <v>20</v>
      </c>
      <c r="D294" t="str">
        <f>_xlfn.XLOOKUP(Table29[[#This Row],[Patron Group]],$R$10:$R$24,$S$10:$S$24)</f>
        <v>Graduate</v>
      </c>
      <c r="E294" s="1" t="d">
        <v>2023-01-12</v>
      </c>
      <c r="F294" t="s">
        <v>269</v>
      </c>
      <c r="G294" t="s">
        <v>2268</v>
      </c>
      <c r="H294" t="str">
        <f>_xlfn.XLOOKUP(Table29[[#This Row],[Unique BarCode]],$N$10:$N$37,$O$10:$O$37)</f>
        <v>MACCHRG</v>
      </c>
      <c r="I294" t="str">
        <f>_xlfn.XLOOKUP(Table29[[#This Row],[Unique BarCode]],$N$10:$N$37,$P$10:$P$37)</f>
        <v>Charger</v>
      </c>
      <c r="J294" t="s">
        <v>8</v>
      </c>
      <c r="K294" t="s">
        <v>270</v>
      </c>
    </row>
    <row r="295" spans="1:11" x14ac:dyDescent="0.2">
      <c r="A295" s="1" t="d">
        <v>2023-01-12</v>
      </c>
      <c r="B295" s="45">
        <v>-1</v>
      </c>
      <c r="C295" t="s">
        <v>20</v>
      </c>
      <c r="D295" t="str">
        <f>_xlfn.XLOOKUP(Table29[[#This Row],[Patron Group]],$R$10:$R$24,$S$10:$S$24)</f>
        <v>Graduate</v>
      </c>
      <c r="E295" s="1" t="d">
        <v>2023-01-12</v>
      </c>
      <c r="F295" t="s">
        <v>224</v>
      </c>
      <c r="G295" t="s">
        <v>2296</v>
      </c>
      <c r="H295" t="str">
        <f>_xlfn.XLOOKUP(Table29[[#This Row],[Unique BarCode]],$N$10:$N$37,$O$10:$O$37)</f>
        <v>MACUSBC</v>
      </c>
      <c r="I295" t="str">
        <f>_xlfn.XLOOKUP(Table29[[#This Row],[Unique BarCode]],$N$10:$N$37,$P$10:$P$37)</f>
        <v>Charger</v>
      </c>
      <c r="J295" t="s">
        <v>8</v>
      </c>
      <c r="K295" t="s">
        <v>225</v>
      </c>
    </row>
    <row r="296" spans="1:11" x14ac:dyDescent="0.2">
      <c r="A296" s="1" t="d">
        <v>2023-01-12</v>
      </c>
      <c r="B296" s="45">
        <v>-1</v>
      </c>
      <c r="C296" t="s">
        <v>20</v>
      </c>
      <c r="D296" t="str">
        <f>_xlfn.XLOOKUP(Table29[[#This Row],[Patron Group]],$R$10:$R$24,$S$10:$S$24)</f>
        <v>Graduate</v>
      </c>
      <c r="E296" s="1" t="d">
        <v>2023-01-12</v>
      </c>
      <c r="F296" t="s">
        <v>469</v>
      </c>
      <c r="G296" t="s">
        <v>2296</v>
      </c>
      <c r="H296" t="str">
        <f>_xlfn.XLOOKUP(Table29[[#This Row],[Unique BarCode]],$N$10:$N$37,$O$10:$O$37)</f>
        <v>MACUSBC</v>
      </c>
      <c r="I296" t="str">
        <f>_xlfn.XLOOKUP(Table29[[#This Row],[Unique BarCode]],$N$10:$N$37,$P$10:$P$37)</f>
        <v>Charger</v>
      </c>
      <c r="J296" t="s">
        <v>8</v>
      </c>
      <c r="K296" t="s">
        <v>470</v>
      </c>
    </row>
    <row r="297" spans="1:11" x14ac:dyDescent="0.2">
      <c r="A297" s="1" t="d">
        <v>2023-01-12</v>
      </c>
      <c r="B297" s="45">
        <v>-1</v>
      </c>
      <c r="C297" t="s">
        <v>20</v>
      </c>
      <c r="D297" t="str">
        <f>_xlfn.XLOOKUP(Table29[[#This Row],[Patron Group]],$R$10:$R$24,$S$10:$S$24)</f>
        <v>Graduate</v>
      </c>
      <c r="E297" s="1" t="d">
        <v>2023-01-12</v>
      </c>
      <c r="F297" t="s">
        <v>471</v>
      </c>
      <c r="G297" t="s">
        <v>2296</v>
      </c>
      <c r="H297" t="str">
        <f>_xlfn.XLOOKUP(Table29[[#This Row],[Unique BarCode]],$N$10:$N$37,$O$10:$O$37)</f>
        <v>MACUSBC</v>
      </c>
      <c r="I297" t="str">
        <f>_xlfn.XLOOKUP(Table29[[#This Row],[Unique BarCode]],$N$10:$N$37,$P$10:$P$37)</f>
        <v>Charger</v>
      </c>
      <c r="J297" t="s">
        <v>8</v>
      </c>
      <c r="K297" t="s">
        <v>472</v>
      </c>
    </row>
    <row r="298" spans="1:11" x14ac:dyDescent="0.2">
      <c r="A298" s="1" t="d">
        <v>2023-01-12</v>
      </c>
      <c r="B298" s="45">
        <v>-1</v>
      </c>
      <c r="C298" t="s">
        <v>20</v>
      </c>
      <c r="D298" t="str">
        <f>_xlfn.XLOOKUP(Table29[[#This Row],[Patron Group]],$R$10:$R$24,$S$10:$S$24)</f>
        <v>Graduate</v>
      </c>
      <c r="E298" s="1" t="d">
        <v>2023-01-12</v>
      </c>
      <c r="F298" t="s">
        <v>213</v>
      </c>
      <c r="G298" t="s">
        <v>2296</v>
      </c>
      <c r="H298" t="str">
        <f>_xlfn.XLOOKUP(Table29[[#This Row],[Unique BarCode]],$N$10:$N$37,$O$10:$O$37)</f>
        <v>MACUSBC</v>
      </c>
      <c r="I298" t="str">
        <f>_xlfn.XLOOKUP(Table29[[#This Row],[Unique BarCode]],$N$10:$N$37,$P$10:$P$37)</f>
        <v>Charger</v>
      </c>
      <c r="J298" t="s">
        <v>8</v>
      </c>
      <c r="K298" t="s">
        <v>214</v>
      </c>
    </row>
    <row r="299" spans="1:11" x14ac:dyDescent="0.2">
      <c r="A299" s="1" t="d">
        <v>2023-01-12</v>
      </c>
      <c r="B299" s="45">
        <v>-1</v>
      </c>
      <c r="C299" t="s">
        <v>20</v>
      </c>
      <c r="D299" t="str">
        <f>_xlfn.XLOOKUP(Table29[[#This Row],[Patron Group]],$R$10:$R$24,$S$10:$S$24)</f>
        <v>Graduate</v>
      </c>
      <c r="E299" s="1" t="d">
        <v>2023-01-12</v>
      </c>
      <c r="F299" t="s">
        <v>37</v>
      </c>
      <c r="G299" t="s">
        <v>2296</v>
      </c>
      <c r="H299" t="str">
        <f>_xlfn.XLOOKUP(Table29[[#This Row],[Unique BarCode]],$N$10:$N$37,$O$10:$O$37)</f>
        <v>MACUSBC</v>
      </c>
      <c r="I299" t="str">
        <f>_xlfn.XLOOKUP(Table29[[#This Row],[Unique BarCode]],$N$10:$N$37,$P$10:$P$37)</f>
        <v>Charger</v>
      </c>
      <c r="J299" t="s">
        <v>8</v>
      </c>
      <c r="K299" t="s">
        <v>38</v>
      </c>
    </row>
    <row r="300" spans="1:11" x14ac:dyDescent="0.2">
      <c r="A300" s="1" t="d">
        <v>2023-01-12</v>
      </c>
      <c r="B300" s="45">
        <v>-1</v>
      </c>
      <c r="C300" t="s">
        <v>20</v>
      </c>
      <c r="D300" t="str">
        <f>_xlfn.XLOOKUP(Table29[[#This Row],[Patron Group]],$R$10:$R$24,$S$10:$S$24)</f>
        <v>Graduate</v>
      </c>
      <c r="E300" s="1" t="d">
        <v>2023-01-12</v>
      </c>
      <c r="F300" t="s">
        <v>39</v>
      </c>
      <c r="G300" t="s">
        <v>2296</v>
      </c>
      <c r="H300" t="str">
        <f>_xlfn.XLOOKUP(Table29[[#This Row],[Unique BarCode]],$N$10:$N$37,$O$10:$O$37)</f>
        <v>MACUSBC</v>
      </c>
      <c r="I300" t="str">
        <f>_xlfn.XLOOKUP(Table29[[#This Row],[Unique BarCode]],$N$10:$N$37,$P$10:$P$37)</f>
        <v>Charger</v>
      </c>
      <c r="J300" t="s">
        <v>8</v>
      </c>
      <c r="K300" t="s">
        <v>40</v>
      </c>
    </row>
    <row r="301" spans="1:11" x14ac:dyDescent="0.2">
      <c r="A301" s="1" t="d">
        <v>2023-01-12</v>
      </c>
      <c r="B301" s="45">
        <v>-1</v>
      </c>
      <c r="C301" t="s">
        <v>20</v>
      </c>
      <c r="D301" t="str">
        <f>_xlfn.XLOOKUP(Table29[[#This Row],[Patron Group]],$R$10:$R$24,$S$10:$S$24)</f>
        <v>Graduate</v>
      </c>
      <c r="E301" s="1" t="d">
        <v>2023-01-12</v>
      </c>
      <c r="F301" t="s">
        <v>556</v>
      </c>
      <c r="G301" t="s">
        <v>2285</v>
      </c>
      <c r="H301" t="str">
        <f>_xlfn.XLOOKUP(Table29[[#This Row],[Unique BarCode]],$N$10:$N$37,$O$10:$O$37)</f>
        <v>UHDMI</v>
      </c>
      <c r="I301" t="str">
        <f>_xlfn.XLOOKUP(Table29[[#This Row],[Unique BarCode]],$N$10:$N$37,$P$10:$P$37)</f>
        <v>Cable</v>
      </c>
      <c r="J301" t="s">
        <v>8</v>
      </c>
    </row>
    <row r="302" spans="1:11" x14ac:dyDescent="0.2">
      <c r="A302" s="1" t="d">
        <v>2023-01-12</v>
      </c>
      <c r="B302" s="45">
        <v>-1</v>
      </c>
      <c r="C302" t="s">
        <v>20</v>
      </c>
      <c r="D302" t="str">
        <f>_xlfn.XLOOKUP(Table29[[#This Row],[Patron Group]],$R$10:$R$24,$S$10:$S$24)</f>
        <v>Graduate</v>
      </c>
      <c r="E302" s="1" t="d">
        <v>2023-01-12</v>
      </c>
      <c r="F302" t="s">
        <v>557</v>
      </c>
      <c r="G302" t="s">
        <v>2294</v>
      </c>
      <c r="H302" t="str">
        <f>_xlfn.XLOOKUP(Table29[[#This Row],[Unique BarCode]],$N$10:$N$37,$O$10:$O$37)</f>
        <v>UVGA</v>
      </c>
      <c r="I302" t="str">
        <f>_xlfn.XLOOKUP(Table29[[#This Row],[Unique BarCode]],$N$10:$N$37,$P$10:$P$37)</f>
        <v>Cable</v>
      </c>
      <c r="J302" t="s">
        <v>13</v>
      </c>
      <c r="K302" t="s">
        <v>558</v>
      </c>
    </row>
    <row r="303" spans="1:11" x14ac:dyDescent="0.2">
      <c r="A303" s="1" t="d">
        <v>2023-01-12</v>
      </c>
      <c r="B303" s="45">
        <v>-1</v>
      </c>
      <c r="C303" t="s">
        <v>20</v>
      </c>
      <c r="D303" t="str">
        <f>_xlfn.XLOOKUP(Table29[[#This Row],[Patron Group]],$R$10:$R$24,$S$10:$S$24)</f>
        <v>Graduate</v>
      </c>
      <c r="E303" s="1" t="d">
        <v>2023-01-12</v>
      </c>
      <c r="F303" t="s">
        <v>559</v>
      </c>
      <c r="G303" t="s">
        <v>2294</v>
      </c>
      <c r="H303" t="str">
        <f>_xlfn.XLOOKUP(Table29[[#This Row],[Unique BarCode]],$N$10:$N$37,$O$10:$O$37)</f>
        <v>UVGA</v>
      </c>
      <c r="I303" t="str">
        <f>_xlfn.XLOOKUP(Table29[[#This Row],[Unique BarCode]],$N$10:$N$37,$P$10:$P$37)</f>
        <v>Cable</v>
      </c>
      <c r="J303" t="s">
        <v>8</v>
      </c>
    </row>
    <row r="304" spans="1:11" x14ac:dyDescent="0.2">
      <c r="A304" s="1" t="d">
        <v>2023-01-12</v>
      </c>
      <c r="B304" s="45">
        <v>-1</v>
      </c>
      <c r="C304" t="s">
        <v>20</v>
      </c>
      <c r="D304" t="str">
        <f>_xlfn.XLOOKUP(Table29[[#This Row],[Patron Group]],$R$10:$R$24,$S$10:$S$24)</f>
        <v>Graduate</v>
      </c>
      <c r="E304" s="1" t="d">
        <v>2023-01-12</v>
      </c>
      <c r="F304" t="s">
        <v>229</v>
      </c>
      <c r="G304" t="s">
        <v>2272</v>
      </c>
      <c r="H304" t="str">
        <f>_xlfn.XLOOKUP(Table29[[#This Row],[Unique BarCode]],$N$10:$N$37,$O$10:$O$37)</f>
        <v>WALLADPT</v>
      </c>
      <c r="I304" t="str">
        <f>_xlfn.XLOOKUP(Table29[[#This Row],[Unique BarCode]],$N$10:$N$37,$P$10:$P$37)</f>
        <v>Charger</v>
      </c>
      <c r="J304" t="s">
        <v>49</v>
      </c>
      <c r="K304" t="s">
        <v>230</v>
      </c>
    </row>
    <row r="305" spans="1:11" x14ac:dyDescent="0.2">
      <c r="A305" s="1" t="d">
        <v>2023-01-12</v>
      </c>
      <c r="B305" s="45">
        <v>-1</v>
      </c>
      <c r="C305" t="s">
        <v>20</v>
      </c>
      <c r="D305" t="str">
        <f>_xlfn.XLOOKUP(Table29[[#This Row],[Patron Group]],$R$10:$R$24,$S$10:$S$24)</f>
        <v>Graduate</v>
      </c>
      <c r="E305" s="1" t="d">
        <v>2023-01-12</v>
      </c>
      <c r="F305" t="s">
        <v>274</v>
      </c>
      <c r="G305" t="s">
        <v>2272</v>
      </c>
      <c r="H305" t="str">
        <f>_xlfn.XLOOKUP(Table29[[#This Row],[Unique BarCode]],$N$10:$N$37,$O$10:$O$37)</f>
        <v>WALLADPT</v>
      </c>
      <c r="I305" t="str">
        <f>_xlfn.XLOOKUP(Table29[[#This Row],[Unique BarCode]],$N$10:$N$37,$P$10:$P$37)</f>
        <v>Charger</v>
      </c>
      <c r="J305" t="s">
        <v>8</v>
      </c>
    </row>
    <row r="306" spans="1:11" x14ac:dyDescent="0.2">
      <c r="A306" s="1" t="d">
        <v>2023-01-12</v>
      </c>
      <c r="B306" s="45">
        <v>-1</v>
      </c>
      <c r="C306" t="s">
        <v>20</v>
      </c>
      <c r="D306" t="str">
        <f>_xlfn.XLOOKUP(Table29[[#This Row],[Patron Group]],$R$10:$R$24,$S$10:$S$24)</f>
        <v>Graduate</v>
      </c>
      <c r="E306" s="1" t="d">
        <v>2023-01-12</v>
      </c>
      <c r="F306" t="s">
        <v>47</v>
      </c>
      <c r="G306" t="s">
        <v>2272</v>
      </c>
      <c r="H306" t="str">
        <f>_xlfn.XLOOKUP(Table29[[#This Row],[Unique BarCode]],$N$10:$N$37,$O$10:$O$37)</f>
        <v>WALLADPT</v>
      </c>
      <c r="I306" t="str">
        <f>_xlfn.XLOOKUP(Table29[[#This Row],[Unique BarCode]],$N$10:$N$37,$P$10:$P$37)</f>
        <v>Charger</v>
      </c>
      <c r="J306" t="s">
        <v>8</v>
      </c>
    </row>
    <row r="307" spans="1:11" x14ac:dyDescent="0.2">
      <c r="A307" s="1" t="d">
        <v>2023-01-12</v>
      </c>
      <c r="B307" s="45">
        <v>-1</v>
      </c>
      <c r="C307" t="s">
        <v>20</v>
      </c>
      <c r="D307" t="str">
        <f>_xlfn.XLOOKUP(Table29[[#This Row],[Patron Group]],$R$10:$R$24,$S$10:$S$24)</f>
        <v>Graduate</v>
      </c>
      <c r="E307" s="1" t="d">
        <v>2023-01-12</v>
      </c>
      <c r="F307" t="s">
        <v>560</v>
      </c>
      <c r="G307" t="s">
        <v>2272</v>
      </c>
      <c r="H307" t="str">
        <f>_xlfn.XLOOKUP(Table29[[#This Row],[Unique BarCode]],$N$10:$N$37,$O$10:$O$37)</f>
        <v>WALLADPT</v>
      </c>
      <c r="I307" t="str">
        <f>_xlfn.XLOOKUP(Table29[[#This Row],[Unique BarCode]],$N$10:$N$37,$P$10:$P$37)</f>
        <v>Charger</v>
      </c>
      <c r="J307" t="s">
        <v>8</v>
      </c>
    </row>
    <row r="308" spans="1:11" x14ac:dyDescent="0.2">
      <c r="A308" s="1" t="d">
        <v>2023-01-12</v>
      </c>
      <c r="B308" s="45">
        <v>-1</v>
      </c>
      <c r="C308" t="s">
        <v>20</v>
      </c>
      <c r="D308" t="str">
        <f>_xlfn.XLOOKUP(Table29[[#This Row],[Patron Group]],$R$10:$R$24,$S$10:$S$24)</f>
        <v>Graduate</v>
      </c>
      <c r="E308" s="1" t="d">
        <v>2023-01-12</v>
      </c>
      <c r="F308" t="s">
        <v>95</v>
      </c>
      <c r="G308" t="s">
        <v>2272</v>
      </c>
      <c r="H308" t="str">
        <f>_xlfn.XLOOKUP(Table29[[#This Row],[Unique BarCode]],$N$10:$N$37,$O$10:$O$37)</f>
        <v>WALLADPT</v>
      </c>
      <c r="I308" t="str">
        <f>_xlfn.XLOOKUP(Table29[[#This Row],[Unique BarCode]],$N$10:$N$37,$P$10:$P$37)</f>
        <v>Charger</v>
      </c>
      <c r="J308" t="s">
        <v>8</v>
      </c>
    </row>
    <row r="309" spans="1:11" x14ac:dyDescent="0.2">
      <c r="A309" s="1" t="d">
        <v>2023-01-12</v>
      </c>
      <c r="B309" s="45">
        <v>-1</v>
      </c>
      <c r="C309" t="s">
        <v>20</v>
      </c>
      <c r="D309" t="str">
        <f>_xlfn.XLOOKUP(Table29[[#This Row],[Patron Group]],$R$10:$R$24,$S$10:$S$24)</f>
        <v>Graduate</v>
      </c>
      <c r="E309" s="1" t="d">
        <v>2023-01-19</v>
      </c>
      <c r="F309" t="s">
        <v>561</v>
      </c>
      <c r="G309" t="s">
        <v>2273</v>
      </c>
      <c r="H309" t="str">
        <f>_xlfn.XLOOKUP(Table29[[#This Row],[Unique BarCode]],$N$10:$N$37,$O$10:$O$37)</f>
        <v>ChromeBook</v>
      </c>
      <c r="I309" t="str">
        <f>_xlfn.XLOOKUP(Table29[[#This Row],[Unique BarCode]],$N$10:$N$37,$P$10:$P$37)</f>
        <v>Device</v>
      </c>
      <c r="J309" t="s">
        <v>128</v>
      </c>
      <c r="K309" t="s">
        <v>562</v>
      </c>
    </row>
    <row r="310" spans="1:11" x14ac:dyDescent="0.2">
      <c r="A310" s="1" t="d">
        <v>2023-01-12</v>
      </c>
      <c r="B310" s="45">
        <v>-1</v>
      </c>
      <c r="C310" t="s">
        <v>20</v>
      </c>
      <c r="D310" t="str">
        <f>_xlfn.XLOOKUP(Table29[[#This Row],[Patron Group]],$R$10:$R$24,$S$10:$S$24)</f>
        <v>Graduate</v>
      </c>
      <c r="E310" s="1" t="d">
        <v>2023-01-19</v>
      </c>
      <c r="F310" t="s">
        <v>440</v>
      </c>
      <c r="G310" t="s">
        <v>2273</v>
      </c>
      <c r="H310" t="str">
        <f>_xlfn.XLOOKUP(Table29[[#This Row],[Unique BarCode]],$N$10:$N$37,$O$10:$O$37)</f>
        <v>ChromeBook</v>
      </c>
      <c r="I310" t="str">
        <f>_xlfn.XLOOKUP(Table29[[#This Row],[Unique BarCode]],$N$10:$N$37,$P$10:$P$37)</f>
        <v>Device</v>
      </c>
      <c r="J310" t="s">
        <v>13</v>
      </c>
      <c r="K310" t="s">
        <v>441</v>
      </c>
    </row>
    <row r="311" spans="1:11" x14ac:dyDescent="0.2">
      <c r="A311" s="1" t="d">
        <v>2023-01-12</v>
      </c>
      <c r="B311" s="45">
        <v>-1</v>
      </c>
      <c r="C311" t="s">
        <v>20</v>
      </c>
      <c r="D311" t="str">
        <f>_xlfn.XLOOKUP(Table29[[#This Row],[Patron Group]],$R$10:$R$24,$S$10:$S$24)</f>
        <v>Graduate</v>
      </c>
      <c r="E311" s="1" t="d">
        <v>2023-01-19</v>
      </c>
      <c r="F311" t="s">
        <v>53</v>
      </c>
      <c r="G311" t="s">
        <v>2273</v>
      </c>
      <c r="H311" t="str">
        <f>_xlfn.XLOOKUP(Table29[[#This Row],[Unique BarCode]],$N$10:$N$37,$O$10:$O$37)</f>
        <v>ChromeBook</v>
      </c>
      <c r="I311" t="str">
        <f>_xlfn.XLOOKUP(Table29[[#This Row],[Unique BarCode]],$N$10:$N$37,$P$10:$P$37)</f>
        <v>Device</v>
      </c>
      <c r="J311" t="s">
        <v>13</v>
      </c>
      <c r="K311" t="s">
        <v>54</v>
      </c>
    </row>
    <row r="312" spans="1:11" x14ac:dyDescent="0.2">
      <c r="A312" s="1" t="d">
        <v>2023-01-12</v>
      </c>
      <c r="B312" s="45">
        <v>-1</v>
      </c>
      <c r="C312" t="s">
        <v>20</v>
      </c>
      <c r="D312" t="str">
        <f>_xlfn.XLOOKUP(Table29[[#This Row],[Patron Group]],$R$10:$R$24,$S$10:$S$24)</f>
        <v>Graduate</v>
      </c>
      <c r="E312" s="1" t="d">
        <v>2023-01-19</v>
      </c>
      <c r="F312" t="s">
        <v>563</v>
      </c>
      <c r="G312" t="s">
        <v>2273</v>
      </c>
      <c r="H312" t="str">
        <f>_xlfn.XLOOKUP(Table29[[#This Row],[Unique BarCode]],$N$10:$N$37,$O$10:$O$37)</f>
        <v>ChromeBook</v>
      </c>
      <c r="I312" t="str">
        <f>_xlfn.XLOOKUP(Table29[[#This Row],[Unique BarCode]],$N$10:$N$37,$P$10:$P$37)</f>
        <v>Device</v>
      </c>
      <c r="J312" t="s">
        <v>8</v>
      </c>
      <c r="K312" t="s">
        <v>564</v>
      </c>
    </row>
    <row r="313" spans="1:11" x14ac:dyDescent="0.2">
      <c r="A313" s="1" t="d">
        <v>2023-01-12</v>
      </c>
      <c r="B313" s="45">
        <v>-1</v>
      </c>
      <c r="C313" t="s">
        <v>20</v>
      </c>
      <c r="D313" t="str">
        <f>_xlfn.XLOOKUP(Table29[[#This Row],[Patron Group]],$R$10:$R$24,$S$10:$S$24)</f>
        <v>Graduate</v>
      </c>
      <c r="E313" s="1" t="d">
        <v>2023-01-19</v>
      </c>
      <c r="F313" t="s">
        <v>565</v>
      </c>
      <c r="G313" t="s">
        <v>2275</v>
      </c>
      <c r="H313" t="str">
        <f>_xlfn.XLOOKUP(Table29[[#This Row],[Unique BarCode]],$N$10:$N$37,$O$10:$O$37)</f>
        <v>iPad</v>
      </c>
      <c r="I313" t="str">
        <f>_xlfn.XLOOKUP(Table29[[#This Row],[Unique BarCode]],$N$10:$N$37,$P$10:$P$37)</f>
        <v>Device</v>
      </c>
      <c r="J313" t="s">
        <v>8</v>
      </c>
      <c r="K313" t="s">
        <v>566</v>
      </c>
    </row>
    <row r="314" spans="1:11" x14ac:dyDescent="0.2">
      <c r="A314" s="1" t="d">
        <v>2023-01-12</v>
      </c>
      <c r="B314" s="45">
        <v>-1</v>
      </c>
      <c r="C314" t="s">
        <v>20</v>
      </c>
      <c r="D314" t="str">
        <f>_xlfn.XLOOKUP(Table29[[#This Row],[Patron Group]],$R$10:$R$24,$S$10:$S$24)</f>
        <v>Graduate</v>
      </c>
      <c r="E314" s="1" t="d">
        <v>2023-01-19</v>
      </c>
      <c r="F314" t="s">
        <v>567</v>
      </c>
      <c r="G314" t="s">
        <v>2275</v>
      </c>
      <c r="H314" t="str">
        <f>_xlfn.XLOOKUP(Table29[[#This Row],[Unique BarCode]],$N$10:$N$37,$O$10:$O$37)</f>
        <v>iPad</v>
      </c>
      <c r="I314" t="str">
        <f>_xlfn.XLOOKUP(Table29[[#This Row],[Unique BarCode]],$N$10:$N$37,$P$10:$P$37)</f>
        <v>Device</v>
      </c>
      <c r="J314" t="s">
        <v>8</v>
      </c>
      <c r="K314" t="s">
        <v>568</v>
      </c>
    </row>
    <row r="315" spans="1:11" x14ac:dyDescent="0.2">
      <c r="A315" s="1" t="d">
        <v>2023-01-12</v>
      </c>
      <c r="B315" s="45">
        <v>-1</v>
      </c>
      <c r="C315" t="s">
        <v>20</v>
      </c>
      <c r="D315" t="str">
        <f>_xlfn.XLOOKUP(Table29[[#This Row],[Patron Group]],$R$10:$R$24,$S$10:$S$24)</f>
        <v>Graduate</v>
      </c>
      <c r="E315" s="1" t="d">
        <v>2023-01-19</v>
      </c>
      <c r="F315" t="s">
        <v>569</v>
      </c>
      <c r="G315" t="s">
        <v>2263</v>
      </c>
      <c r="H315" t="str">
        <f>_xlfn.XLOOKUP(Table29[[#This Row],[Unique BarCode]],$N$10:$N$37,$O$10:$O$37)</f>
        <v>HP Laptop</v>
      </c>
      <c r="I315" t="str">
        <f>_xlfn.XLOOKUP(Table29[[#This Row],[Unique BarCode]],$N$10:$N$37,$P$10:$P$37)</f>
        <v>Device</v>
      </c>
      <c r="J315" t="s">
        <v>8</v>
      </c>
      <c r="K315" t="s">
        <v>570</v>
      </c>
    </row>
    <row r="316" spans="1:11" x14ac:dyDescent="0.2">
      <c r="A316" s="1" t="d">
        <v>2023-01-12</v>
      </c>
      <c r="B316" s="45">
        <v>-1</v>
      </c>
      <c r="C316" t="s">
        <v>20</v>
      </c>
      <c r="D316" t="str">
        <f>_xlfn.XLOOKUP(Table29[[#This Row],[Patron Group]],$R$10:$R$24,$S$10:$S$24)</f>
        <v>Graduate</v>
      </c>
      <c r="E316" s="1" t="d">
        <v>2023-01-19</v>
      </c>
      <c r="F316" t="s">
        <v>571</v>
      </c>
      <c r="G316" t="s">
        <v>2263</v>
      </c>
      <c r="H316" t="str">
        <f>_xlfn.XLOOKUP(Table29[[#This Row],[Unique BarCode]],$N$10:$N$37,$O$10:$O$37)</f>
        <v>HP Laptop</v>
      </c>
      <c r="I316" t="str">
        <f>_xlfn.XLOOKUP(Table29[[#This Row],[Unique BarCode]],$N$10:$N$37,$P$10:$P$37)</f>
        <v>Device</v>
      </c>
      <c r="J316" t="s">
        <v>8</v>
      </c>
      <c r="K316" t="s">
        <v>572</v>
      </c>
    </row>
    <row r="317" spans="1:11" x14ac:dyDescent="0.2">
      <c r="A317" s="1" t="d">
        <v>2023-01-12</v>
      </c>
      <c r="B317" s="45">
        <v>-1</v>
      </c>
      <c r="C317" t="s">
        <v>20</v>
      </c>
      <c r="D317" t="str">
        <f>_xlfn.XLOOKUP(Table29[[#This Row],[Patron Group]],$R$10:$R$24,$S$10:$S$24)</f>
        <v>Graduate</v>
      </c>
      <c r="E317" s="1" t="d">
        <v>2023-01-26</v>
      </c>
      <c r="F317" t="s">
        <v>117</v>
      </c>
      <c r="G317" t="s">
        <v>2275</v>
      </c>
      <c r="H317" t="str">
        <f>_xlfn.XLOOKUP(Table29[[#This Row],[Unique BarCode]],$N$10:$N$37,$O$10:$O$37)</f>
        <v>iPad</v>
      </c>
      <c r="I317" t="str">
        <f>_xlfn.XLOOKUP(Table29[[#This Row],[Unique BarCode]],$N$10:$N$37,$P$10:$P$37)</f>
        <v>Device</v>
      </c>
      <c r="J317" t="s">
        <v>8</v>
      </c>
      <c r="K317" t="s">
        <v>118</v>
      </c>
    </row>
    <row r="318" spans="1:11" x14ac:dyDescent="0.2">
      <c r="A318" s="1" t="d">
        <v>2023-01-12</v>
      </c>
      <c r="B318" s="45">
        <v>-1</v>
      </c>
      <c r="C318" t="s">
        <v>20</v>
      </c>
      <c r="D318" t="str">
        <f>_xlfn.XLOOKUP(Table29[[#This Row],[Patron Group]],$R$10:$R$24,$S$10:$S$24)</f>
        <v>Graduate</v>
      </c>
      <c r="E318" s="1" t="d">
        <v>2023-01-26</v>
      </c>
      <c r="F318" t="s">
        <v>573</v>
      </c>
      <c r="G318" t="s">
        <v>2275</v>
      </c>
      <c r="H318" t="str">
        <f>_xlfn.XLOOKUP(Table29[[#This Row],[Unique BarCode]],$N$10:$N$37,$O$10:$O$37)</f>
        <v>iPad</v>
      </c>
      <c r="I318" t="str">
        <f>_xlfn.XLOOKUP(Table29[[#This Row],[Unique BarCode]],$N$10:$N$37,$P$10:$P$37)</f>
        <v>Device</v>
      </c>
      <c r="J318" t="s">
        <v>8</v>
      </c>
      <c r="K318">
        <v>2022</v>
      </c>
    </row>
    <row r="319" spans="1:11" x14ac:dyDescent="0.2">
      <c r="A319" s="1" t="d">
        <v>2023-01-12</v>
      </c>
      <c r="B319" s="45">
        <v>-1</v>
      </c>
      <c r="C319" t="s">
        <v>20</v>
      </c>
      <c r="D319" t="str">
        <f>_xlfn.XLOOKUP(Table29[[#This Row],[Patron Group]],$R$10:$R$24,$S$10:$S$24)</f>
        <v>Graduate</v>
      </c>
      <c r="E319" s="1" t="d">
        <v>2023-01-26</v>
      </c>
      <c r="F319" t="s">
        <v>574</v>
      </c>
      <c r="G319" t="s">
        <v>2275</v>
      </c>
      <c r="H319" t="str">
        <f>_xlfn.XLOOKUP(Table29[[#This Row],[Unique BarCode]],$N$10:$N$37,$O$10:$O$37)</f>
        <v>iPad</v>
      </c>
      <c r="I319" t="str">
        <f>_xlfn.XLOOKUP(Table29[[#This Row],[Unique BarCode]],$N$10:$N$37,$P$10:$P$37)</f>
        <v>Device</v>
      </c>
      <c r="J319" t="s">
        <v>8</v>
      </c>
    </row>
    <row r="320" spans="1:11" x14ac:dyDescent="0.2">
      <c r="A320" s="1" t="d">
        <v>2023-01-12</v>
      </c>
      <c r="B320" s="45">
        <v>-1</v>
      </c>
      <c r="C320" t="s">
        <v>20</v>
      </c>
      <c r="D320" t="str">
        <f>_xlfn.XLOOKUP(Table29[[#This Row],[Patron Group]],$R$10:$R$24,$S$10:$S$24)</f>
        <v>Graduate</v>
      </c>
      <c r="E320" s="1" t="d">
        <v>2023-01-26</v>
      </c>
      <c r="F320" t="s">
        <v>575</v>
      </c>
      <c r="G320" t="s">
        <v>2263</v>
      </c>
      <c r="H320" t="str">
        <f>_xlfn.XLOOKUP(Table29[[#This Row],[Unique BarCode]],$N$10:$N$37,$O$10:$O$37)</f>
        <v>HP Laptop</v>
      </c>
      <c r="I320" t="str">
        <f>_xlfn.XLOOKUP(Table29[[#This Row],[Unique BarCode]],$N$10:$N$37,$P$10:$P$37)</f>
        <v>Device</v>
      </c>
      <c r="J320" t="s">
        <v>8</v>
      </c>
      <c r="K320" t="s">
        <v>576</v>
      </c>
    </row>
    <row r="321" spans="1:11" x14ac:dyDescent="0.2">
      <c r="A321" s="1" t="d">
        <v>2023-01-12</v>
      </c>
      <c r="B321" s="45">
        <v>-1</v>
      </c>
      <c r="C321" t="s">
        <v>70</v>
      </c>
      <c r="D321" t="str">
        <f>_xlfn.XLOOKUP(Table29[[#This Row],[Patron Group]],$R$10:$R$24,$S$10:$S$24)</f>
        <v>Undergraduate</v>
      </c>
      <c r="E321" s="1" t="d">
        <v>2023-01-12</v>
      </c>
      <c r="F321" t="s">
        <v>577</v>
      </c>
      <c r="G321" t="s">
        <v>2296</v>
      </c>
      <c r="H321" t="str">
        <f>_xlfn.XLOOKUP(Table29[[#This Row],[Unique BarCode]],$N$10:$N$37,$O$10:$O$37)</f>
        <v>MACUSBC</v>
      </c>
      <c r="I321" t="str">
        <f>_xlfn.XLOOKUP(Table29[[#This Row],[Unique BarCode]],$N$10:$N$37,$P$10:$P$37)</f>
        <v>Charger</v>
      </c>
      <c r="J321" t="s">
        <v>8</v>
      </c>
      <c r="K321" t="s">
        <v>578</v>
      </c>
    </row>
    <row r="322" spans="1:11" x14ac:dyDescent="0.2">
      <c r="A322" s="1" t="d">
        <v>2023-01-12</v>
      </c>
      <c r="B322" s="45">
        <v>-1</v>
      </c>
      <c r="C322" t="s">
        <v>70</v>
      </c>
      <c r="D322" t="str">
        <f>_xlfn.XLOOKUP(Table29[[#This Row],[Patron Group]],$R$10:$R$24,$S$10:$S$24)</f>
        <v>Undergraduate</v>
      </c>
      <c r="E322" s="1" t="d">
        <v>2023-01-12</v>
      </c>
      <c r="F322" t="s">
        <v>471</v>
      </c>
      <c r="G322" t="s">
        <v>2296</v>
      </c>
      <c r="H322" t="str">
        <f>_xlfn.XLOOKUP(Table29[[#This Row],[Unique BarCode]],$N$10:$N$37,$O$10:$O$37)</f>
        <v>MACUSBC</v>
      </c>
      <c r="I322" t="str">
        <f>_xlfn.XLOOKUP(Table29[[#This Row],[Unique BarCode]],$N$10:$N$37,$P$10:$P$37)</f>
        <v>Charger</v>
      </c>
      <c r="J322" t="s">
        <v>8</v>
      </c>
      <c r="K322" t="s">
        <v>472</v>
      </c>
    </row>
    <row r="323" spans="1:11" x14ac:dyDescent="0.2">
      <c r="A323" s="1" t="d">
        <v>2023-01-12</v>
      </c>
      <c r="B323" s="45">
        <v>-1</v>
      </c>
      <c r="C323" t="s">
        <v>77</v>
      </c>
      <c r="D323" t="str">
        <f>_xlfn.XLOOKUP(Table29[[#This Row],[Patron Group]],$R$10:$R$24,$S$10:$S$24)</f>
        <v>Undergraduate</v>
      </c>
      <c r="E323" s="1" t="d">
        <v>2023-01-12</v>
      </c>
      <c r="F323" t="s">
        <v>215</v>
      </c>
      <c r="G323" t="s">
        <v>2281</v>
      </c>
      <c r="H323" t="str">
        <f>_xlfn.XLOOKUP(Table29[[#This Row],[Unique BarCode]],$N$10:$N$37,$O$10:$O$37)</f>
        <v>HDMIC</v>
      </c>
      <c r="I323" t="str">
        <f>_xlfn.XLOOKUP(Table29[[#This Row],[Unique BarCode]],$N$10:$N$37,$P$10:$P$37)</f>
        <v>Cable</v>
      </c>
      <c r="J323" t="s">
        <v>8</v>
      </c>
      <c r="K323" t="s">
        <v>216</v>
      </c>
    </row>
    <row r="324" spans="1:11" x14ac:dyDescent="0.2">
      <c r="A324" s="1" t="d">
        <v>2023-01-12</v>
      </c>
      <c r="B324" s="45">
        <v>-1</v>
      </c>
      <c r="C324" t="s">
        <v>77</v>
      </c>
      <c r="D324" t="str">
        <f>_xlfn.XLOOKUP(Table29[[#This Row],[Patron Group]],$R$10:$R$24,$S$10:$S$24)</f>
        <v>Undergraduate</v>
      </c>
      <c r="E324" s="1" t="d">
        <v>2023-01-12</v>
      </c>
      <c r="F324" t="s">
        <v>258</v>
      </c>
      <c r="G324" t="s">
        <v>2282</v>
      </c>
      <c r="H324" t="str">
        <f>_xlfn.XLOOKUP(Table29[[#This Row],[Unique BarCode]],$N$10:$N$37,$O$10:$O$37)</f>
        <v>HPUSBC</v>
      </c>
      <c r="I324" t="str">
        <f>_xlfn.XLOOKUP(Table29[[#This Row],[Unique BarCode]],$N$10:$N$37,$P$10:$P$37)</f>
        <v>Charger</v>
      </c>
      <c r="J324" t="s">
        <v>49</v>
      </c>
      <c r="K324" t="s">
        <v>259</v>
      </c>
    </row>
    <row r="325" spans="1:11" x14ac:dyDescent="0.2">
      <c r="A325" s="1" t="d">
        <v>2023-01-12</v>
      </c>
      <c r="B325" s="45">
        <v>-1</v>
      </c>
      <c r="C325" t="s">
        <v>77</v>
      </c>
      <c r="D325" t="str">
        <f>_xlfn.XLOOKUP(Table29[[#This Row],[Patron Group]],$R$10:$R$24,$S$10:$S$24)</f>
        <v>Undergraduate</v>
      </c>
      <c r="E325" s="1" t="d">
        <v>2023-01-12</v>
      </c>
      <c r="F325" t="s">
        <v>579</v>
      </c>
      <c r="G325" t="s">
        <v>2265</v>
      </c>
      <c r="H325" t="str">
        <f>_xlfn.XLOOKUP(Table29[[#This Row],[Unique BarCode]],$N$10:$N$37,$O$10:$O$37)</f>
        <v>IPHONE</v>
      </c>
      <c r="I325" t="str">
        <f>_xlfn.XLOOKUP(Table29[[#This Row],[Unique BarCode]],$N$10:$N$37,$P$10:$P$37)</f>
        <v>Charger</v>
      </c>
      <c r="J325" t="s">
        <v>49</v>
      </c>
      <c r="K325" t="s">
        <v>580</v>
      </c>
    </row>
    <row r="326" spans="1:11" x14ac:dyDescent="0.2">
      <c r="A326" s="1" t="d">
        <v>2023-01-12</v>
      </c>
      <c r="B326" s="45">
        <v>-1</v>
      </c>
      <c r="C326" t="s">
        <v>77</v>
      </c>
      <c r="D326" t="str">
        <f>_xlfn.XLOOKUP(Table29[[#This Row],[Patron Group]],$R$10:$R$24,$S$10:$S$24)</f>
        <v>Undergraduate</v>
      </c>
      <c r="E326" s="1" t="d">
        <v>2023-01-12</v>
      </c>
      <c r="F326" t="s">
        <v>218</v>
      </c>
      <c r="G326" t="s">
        <v>2265</v>
      </c>
      <c r="H326" t="str">
        <f>_xlfn.XLOOKUP(Table29[[#This Row],[Unique BarCode]],$N$10:$N$37,$O$10:$O$37)</f>
        <v>IPHONE</v>
      </c>
      <c r="I326" t="str">
        <f>_xlfn.XLOOKUP(Table29[[#This Row],[Unique BarCode]],$N$10:$N$37,$P$10:$P$37)</f>
        <v>Charger</v>
      </c>
      <c r="J326" t="s">
        <v>49</v>
      </c>
      <c r="K326" t="s">
        <v>219</v>
      </c>
    </row>
    <row r="327" spans="1:11" x14ac:dyDescent="0.2">
      <c r="A327" s="1" t="d">
        <v>2023-01-12</v>
      </c>
      <c r="B327" s="45">
        <v>-1</v>
      </c>
      <c r="C327" t="s">
        <v>77</v>
      </c>
      <c r="D327" t="str">
        <f>_xlfn.XLOOKUP(Table29[[#This Row],[Patron Group]],$R$10:$R$24,$S$10:$S$24)</f>
        <v>Undergraduate</v>
      </c>
      <c r="E327" s="1" t="d">
        <v>2023-01-12</v>
      </c>
      <c r="F327" t="s">
        <v>581</v>
      </c>
      <c r="G327" t="s">
        <v>2265</v>
      </c>
      <c r="H327" t="str">
        <f>_xlfn.XLOOKUP(Table29[[#This Row],[Unique BarCode]],$N$10:$N$37,$O$10:$O$37)</f>
        <v>IPHONE</v>
      </c>
      <c r="I327" t="str">
        <f>_xlfn.XLOOKUP(Table29[[#This Row],[Unique BarCode]],$N$10:$N$37,$P$10:$P$37)</f>
        <v>Charger</v>
      </c>
      <c r="J327" t="s">
        <v>49</v>
      </c>
      <c r="K327" t="s">
        <v>582</v>
      </c>
    </row>
    <row r="328" spans="1:11" x14ac:dyDescent="0.2">
      <c r="A328" s="1" t="d">
        <v>2023-01-12</v>
      </c>
      <c r="B328" s="45">
        <v>-1</v>
      </c>
      <c r="C328" t="s">
        <v>77</v>
      </c>
      <c r="D328" t="str">
        <f>_xlfn.XLOOKUP(Table29[[#This Row],[Patron Group]],$R$10:$R$24,$S$10:$S$24)</f>
        <v>Undergraduate</v>
      </c>
      <c r="E328" s="1" t="d">
        <v>2023-01-12</v>
      </c>
      <c r="F328" t="s">
        <v>27</v>
      </c>
      <c r="G328" t="s">
        <v>2265</v>
      </c>
      <c r="H328" t="str">
        <f>_xlfn.XLOOKUP(Table29[[#This Row],[Unique BarCode]],$N$10:$N$37,$O$10:$O$37)</f>
        <v>IPHONE</v>
      </c>
      <c r="I328" t="str">
        <f>_xlfn.XLOOKUP(Table29[[#This Row],[Unique BarCode]],$N$10:$N$37,$P$10:$P$37)</f>
        <v>Charger</v>
      </c>
      <c r="J328" t="s">
        <v>8</v>
      </c>
      <c r="K328" t="s">
        <v>28</v>
      </c>
    </row>
    <row r="329" spans="1:11" x14ac:dyDescent="0.2">
      <c r="A329" s="1" t="d">
        <v>2023-01-12</v>
      </c>
      <c r="B329" s="45">
        <v>-1</v>
      </c>
      <c r="C329" t="s">
        <v>77</v>
      </c>
      <c r="D329" t="str">
        <f>_xlfn.XLOOKUP(Table29[[#This Row],[Patron Group]],$R$10:$R$24,$S$10:$S$24)</f>
        <v>Undergraduate</v>
      </c>
      <c r="E329" s="1" t="d">
        <v>2023-01-12</v>
      </c>
      <c r="F329" t="s">
        <v>84</v>
      </c>
      <c r="G329" t="s">
        <v>2265</v>
      </c>
      <c r="H329" t="str">
        <f>_xlfn.XLOOKUP(Table29[[#This Row],[Unique BarCode]],$N$10:$N$37,$O$10:$O$37)</f>
        <v>IPHONE</v>
      </c>
      <c r="I329" t="str">
        <f>_xlfn.XLOOKUP(Table29[[#This Row],[Unique BarCode]],$N$10:$N$37,$P$10:$P$37)</f>
        <v>Charger</v>
      </c>
      <c r="J329" t="s">
        <v>8</v>
      </c>
      <c r="K329" t="s">
        <v>85</v>
      </c>
    </row>
    <row r="330" spans="1:11" x14ac:dyDescent="0.2">
      <c r="A330" s="1" t="d">
        <v>2023-01-12</v>
      </c>
      <c r="B330" s="45">
        <v>-1</v>
      </c>
      <c r="C330" t="s">
        <v>77</v>
      </c>
      <c r="D330" t="str">
        <f>_xlfn.XLOOKUP(Table29[[#This Row],[Patron Group]],$R$10:$R$24,$S$10:$S$24)</f>
        <v>Undergraduate</v>
      </c>
      <c r="E330" s="1" t="d">
        <v>2023-01-12</v>
      </c>
      <c r="F330" t="s">
        <v>86</v>
      </c>
      <c r="G330" t="s">
        <v>2265</v>
      </c>
      <c r="H330" t="str">
        <f>_xlfn.XLOOKUP(Table29[[#This Row],[Unique BarCode]],$N$10:$N$37,$O$10:$O$37)</f>
        <v>IPHONE</v>
      </c>
      <c r="I330" t="str">
        <f>_xlfn.XLOOKUP(Table29[[#This Row],[Unique BarCode]],$N$10:$N$37,$P$10:$P$37)</f>
        <v>Charger</v>
      </c>
      <c r="J330" t="s">
        <v>8</v>
      </c>
      <c r="K330" t="s">
        <v>87</v>
      </c>
    </row>
    <row r="331" spans="1:11" x14ac:dyDescent="0.2">
      <c r="A331" s="1" t="d">
        <v>2023-01-12</v>
      </c>
      <c r="B331" s="45">
        <v>-1</v>
      </c>
      <c r="C331" t="s">
        <v>77</v>
      </c>
      <c r="D331" t="str">
        <f>_xlfn.XLOOKUP(Table29[[#This Row],[Patron Group]],$R$10:$R$24,$S$10:$S$24)</f>
        <v>Undergraduate</v>
      </c>
      <c r="E331" s="1" t="d">
        <v>2023-01-12</v>
      </c>
      <c r="F331" t="s">
        <v>433</v>
      </c>
      <c r="G331" t="s">
        <v>2265</v>
      </c>
      <c r="H331" t="str">
        <f>_xlfn.XLOOKUP(Table29[[#This Row],[Unique BarCode]],$N$10:$N$37,$O$10:$O$37)</f>
        <v>IPHONE</v>
      </c>
      <c r="I331" t="str">
        <f>_xlfn.XLOOKUP(Table29[[#This Row],[Unique BarCode]],$N$10:$N$37,$P$10:$P$37)</f>
        <v>Charger</v>
      </c>
      <c r="J331" t="s">
        <v>8</v>
      </c>
      <c r="K331" t="s">
        <v>434</v>
      </c>
    </row>
    <row r="332" spans="1:11" x14ac:dyDescent="0.2">
      <c r="A332" s="1" t="d">
        <v>2023-01-12</v>
      </c>
      <c r="B332" s="45">
        <v>-1</v>
      </c>
      <c r="C332" t="s">
        <v>77</v>
      </c>
      <c r="D332" t="str">
        <f>_xlfn.XLOOKUP(Table29[[#This Row],[Patron Group]],$R$10:$R$24,$S$10:$S$24)</f>
        <v>Undergraduate</v>
      </c>
      <c r="E332" s="1" t="d">
        <v>2023-01-12</v>
      </c>
      <c r="F332" t="s">
        <v>583</v>
      </c>
      <c r="G332" t="s">
        <v>2268</v>
      </c>
      <c r="H332" t="str">
        <f>_xlfn.XLOOKUP(Table29[[#This Row],[Unique BarCode]],$N$10:$N$37,$O$10:$O$37)</f>
        <v>MACCHRG</v>
      </c>
      <c r="I332" t="str">
        <f>_xlfn.XLOOKUP(Table29[[#This Row],[Unique BarCode]],$N$10:$N$37,$P$10:$P$37)</f>
        <v>Charger</v>
      </c>
      <c r="J332" t="s">
        <v>49</v>
      </c>
      <c r="K332" t="s">
        <v>584</v>
      </c>
    </row>
    <row r="333" spans="1:11" x14ac:dyDescent="0.2">
      <c r="A333" s="1" t="d">
        <v>2023-01-12</v>
      </c>
      <c r="B333" s="45">
        <v>-1</v>
      </c>
      <c r="C333" t="s">
        <v>77</v>
      </c>
      <c r="D333" t="str">
        <f>_xlfn.XLOOKUP(Table29[[#This Row],[Patron Group]],$R$10:$R$24,$S$10:$S$24)</f>
        <v>Undergraduate</v>
      </c>
      <c r="E333" s="1" t="d">
        <v>2023-01-12</v>
      </c>
      <c r="F333" t="s">
        <v>463</v>
      </c>
      <c r="G333" t="s">
        <v>2268</v>
      </c>
      <c r="H333" t="str">
        <f>_xlfn.XLOOKUP(Table29[[#This Row],[Unique BarCode]],$N$10:$N$37,$O$10:$O$37)</f>
        <v>MACCHRG</v>
      </c>
      <c r="I333" t="str">
        <f>_xlfn.XLOOKUP(Table29[[#This Row],[Unique BarCode]],$N$10:$N$37,$P$10:$P$37)</f>
        <v>Charger</v>
      </c>
      <c r="J333" t="s">
        <v>8</v>
      </c>
      <c r="K333" t="s">
        <v>464</v>
      </c>
    </row>
    <row r="334" spans="1:11" x14ac:dyDescent="0.2">
      <c r="A334" s="1" t="d">
        <v>2023-01-12</v>
      </c>
      <c r="B334" s="45">
        <v>-1</v>
      </c>
      <c r="C334" t="s">
        <v>77</v>
      </c>
      <c r="D334" t="str">
        <f>_xlfn.XLOOKUP(Table29[[#This Row],[Patron Group]],$R$10:$R$24,$S$10:$S$24)</f>
        <v>Undergraduate</v>
      </c>
      <c r="E334" s="1" t="d">
        <v>2023-01-12</v>
      </c>
      <c r="F334" t="s">
        <v>467</v>
      </c>
      <c r="G334" t="s">
        <v>2268</v>
      </c>
      <c r="H334" t="str">
        <f>_xlfn.XLOOKUP(Table29[[#This Row],[Unique BarCode]],$N$10:$N$37,$O$10:$O$37)</f>
        <v>MACCHRG</v>
      </c>
      <c r="I334" t="str">
        <f>_xlfn.XLOOKUP(Table29[[#This Row],[Unique BarCode]],$N$10:$N$37,$P$10:$P$37)</f>
        <v>Charger</v>
      </c>
      <c r="J334" t="s">
        <v>8</v>
      </c>
      <c r="K334" t="s">
        <v>468</v>
      </c>
    </row>
    <row r="335" spans="1:11" x14ac:dyDescent="0.2">
      <c r="A335" s="1" t="d">
        <v>2023-01-12</v>
      </c>
      <c r="B335" s="45">
        <v>-1</v>
      </c>
      <c r="C335" t="s">
        <v>77</v>
      </c>
      <c r="D335" t="str">
        <f>_xlfn.XLOOKUP(Table29[[#This Row],[Patron Group]],$R$10:$R$24,$S$10:$S$24)</f>
        <v>Undergraduate</v>
      </c>
      <c r="E335" s="1" t="d">
        <v>2023-01-12</v>
      </c>
      <c r="F335" t="s">
        <v>585</v>
      </c>
      <c r="G335" t="s">
        <v>2296</v>
      </c>
      <c r="H335" t="str">
        <f>_xlfn.XLOOKUP(Table29[[#This Row],[Unique BarCode]],$N$10:$N$37,$O$10:$O$37)</f>
        <v>MACUSBC</v>
      </c>
      <c r="I335" t="str">
        <f>_xlfn.XLOOKUP(Table29[[#This Row],[Unique BarCode]],$N$10:$N$37,$P$10:$P$37)</f>
        <v>Charger</v>
      </c>
      <c r="J335" t="s">
        <v>68</v>
      </c>
    </row>
    <row r="336" spans="1:11" x14ac:dyDescent="0.2">
      <c r="A336" s="1" t="d">
        <v>2023-01-12</v>
      </c>
      <c r="B336" s="45">
        <v>-1</v>
      </c>
      <c r="C336" t="s">
        <v>77</v>
      </c>
      <c r="D336" t="str">
        <f>_xlfn.XLOOKUP(Table29[[#This Row],[Patron Group]],$R$10:$R$24,$S$10:$S$24)</f>
        <v>Undergraduate</v>
      </c>
      <c r="E336" s="1" t="d">
        <v>2023-01-12</v>
      </c>
      <c r="F336" t="s">
        <v>224</v>
      </c>
      <c r="G336" t="s">
        <v>2296</v>
      </c>
      <c r="H336" t="str">
        <f>_xlfn.XLOOKUP(Table29[[#This Row],[Unique BarCode]],$N$10:$N$37,$O$10:$O$37)</f>
        <v>MACUSBC</v>
      </c>
      <c r="I336" t="str">
        <f>_xlfn.XLOOKUP(Table29[[#This Row],[Unique BarCode]],$N$10:$N$37,$P$10:$P$37)</f>
        <v>Charger</v>
      </c>
      <c r="J336" t="s">
        <v>8</v>
      </c>
      <c r="K336" t="s">
        <v>225</v>
      </c>
    </row>
    <row r="337" spans="1:11" x14ac:dyDescent="0.2">
      <c r="A337" s="1" t="d">
        <v>2023-01-12</v>
      </c>
      <c r="B337" s="45">
        <v>-1</v>
      </c>
      <c r="C337" t="s">
        <v>77</v>
      </c>
      <c r="D337" t="str">
        <f>_xlfn.XLOOKUP(Table29[[#This Row],[Patron Group]],$R$10:$R$24,$S$10:$S$24)</f>
        <v>Undergraduate</v>
      </c>
      <c r="E337" s="1" t="d">
        <v>2023-01-12</v>
      </c>
      <c r="F337" t="s">
        <v>276</v>
      </c>
      <c r="G337" t="s">
        <v>2296</v>
      </c>
      <c r="H337" t="str">
        <f>_xlfn.XLOOKUP(Table29[[#This Row],[Unique BarCode]],$N$10:$N$37,$O$10:$O$37)</f>
        <v>MACUSBC</v>
      </c>
      <c r="I337" t="str">
        <f>_xlfn.XLOOKUP(Table29[[#This Row],[Unique BarCode]],$N$10:$N$37,$P$10:$P$37)</f>
        <v>Charger</v>
      </c>
      <c r="J337" t="s">
        <v>8</v>
      </c>
      <c r="K337" t="s">
        <v>277</v>
      </c>
    </row>
    <row r="338" spans="1:11" x14ac:dyDescent="0.2">
      <c r="A338" s="1" t="d">
        <v>2023-01-12</v>
      </c>
      <c r="B338" s="45">
        <v>-1</v>
      </c>
      <c r="C338" t="s">
        <v>77</v>
      </c>
      <c r="D338" t="str">
        <f>_xlfn.XLOOKUP(Table29[[#This Row],[Patron Group]],$R$10:$R$24,$S$10:$S$24)</f>
        <v>Undergraduate</v>
      </c>
      <c r="E338" s="1" t="d">
        <v>2023-01-12</v>
      </c>
      <c r="F338" t="s">
        <v>213</v>
      </c>
      <c r="G338" t="s">
        <v>2296</v>
      </c>
      <c r="H338" t="str">
        <f>_xlfn.XLOOKUP(Table29[[#This Row],[Unique BarCode]],$N$10:$N$37,$O$10:$O$37)</f>
        <v>MACUSBC</v>
      </c>
      <c r="I338" t="str">
        <f>_xlfn.XLOOKUP(Table29[[#This Row],[Unique BarCode]],$N$10:$N$37,$P$10:$P$37)</f>
        <v>Charger</v>
      </c>
      <c r="J338" t="s">
        <v>8</v>
      </c>
      <c r="K338" t="s">
        <v>214</v>
      </c>
    </row>
    <row r="339" spans="1:11" x14ac:dyDescent="0.2">
      <c r="A339" s="1" t="d">
        <v>2023-01-12</v>
      </c>
      <c r="B339" s="45">
        <v>-1</v>
      </c>
      <c r="C339" t="s">
        <v>77</v>
      </c>
      <c r="D339" t="str">
        <f>_xlfn.XLOOKUP(Table29[[#This Row],[Patron Group]],$R$10:$R$24,$S$10:$S$24)</f>
        <v>Undergraduate</v>
      </c>
      <c r="E339" s="1" t="d">
        <v>2023-01-12</v>
      </c>
      <c r="F339" t="s">
        <v>37</v>
      </c>
      <c r="G339" t="s">
        <v>2296</v>
      </c>
      <c r="H339" t="str">
        <f>_xlfn.XLOOKUP(Table29[[#This Row],[Unique BarCode]],$N$10:$N$37,$O$10:$O$37)</f>
        <v>MACUSBC</v>
      </c>
      <c r="I339" t="str">
        <f>_xlfn.XLOOKUP(Table29[[#This Row],[Unique BarCode]],$N$10:$N$37,$P$10:$P$37)</f>
        <v>Charger</v>
      </c>
      <c r="J339" t="s">
        <v>8</v>
      </c>
      <c r="K339" t="s">
        <v>38</v>
      </c>
    </row>
    <row r="340" spans="1:11" x14ac:dyDescent="0.2">
      <c r="A340" s="1" t="d">
        <v>2023-01-12</v>
      </c>
      <c r="B340" s="45">
        <v>-1</v>
      </c>
      <c r="C340" t="s">
        <v>77</v>
      </c>
      <c r="D340" t="str">
        <f>_xlfn.XLOOKUP(Table29[[#This Row],[Patron Group]],$R$10:$R$24,$S$10:$S$24)</f>
        <v>Undergraduate</v>
      </c>
      <c r="E340" s="1" t="d">
        <v>2023-01-12</v>
      </c>
      <c r="F340" t="s">
        <v>93</v>
      </c>
      <c r="G340" t="s">
        <v>2296</v>
      </c>
      <c r="H340" t="str">
        <f>_xlfn.XLOOKUP(Table29[[#This Row],[Unique BarCode]],$N$10:$N$37,$O$10:$O$37)</f>
        <v>MACUSBC</v>
      </c>
      <c r="I340" t="str">
        <f>_xlfn.XLOOKUP(Table29[[#This Row],[Unique BarCode]],$N$10:$N$37,$P$10:$P$37)</f>
        <v>Charger</v>
      </c>
      <c r="J340" t="s">
        <v>8</v>
      </c>
      <c r="K340" t="s">
        <v>94</v>
      </c>
    </row>
    <row r="341" spans="1:11" x14ac:dyDescent="0.2">
      <c r="A341" s="1" t="d">
        <v>2023-01-12</v>
      </c>
      <c r="B341" s="45">
        <v>-1</v>
      </c>
      <c r="C341" t="s">
        <v>77</v>
      </c>
      <c r="D341" t="str">
        <f>_xlfn.XLOOKUP(Table29[[#This Row],[Patron Group]],$R$10:$R$24,$S$10:$S$24)</f>
        <v>Undergraduate</v>
      </c>
      <c r="E341" s="1" t="d">
        <v>2023-01-12</v>
      </c>
      <c r="F341" t="s">
        <v>226</v>
      </c>
      <c r="G341" t="s">
        <v>2296</v>
      </c>
      <c r="H341" t="str">
        <f>_xlfn.XLOOKUP(Table29[[#This Row],[Unique BarCode]],$N$10:$N$37,$O$10:$O$37)</f>
        <v>MACUSBC</v>
      </c>
      <c r="I341" t="str">
        <f>_xlfn.XLOOKUP(Table29[[#This Row],[Unique BarCode]],$N$10:$N$37,$P$10:$P$37)</f>
        <v>Charger</v>
      </c>
      <c r="J341" t="s">
        <v>8</v>
      </c>
    </row>
    <row r="342" spans="1:11" x14ac:dyDescent="0.2">
      <c r="A342" s="1" t="d">
        <v>2023-01-12</v>
      </c>
      <c r="B342" s="45">
        <v>-1</v>
      </c>
      <c r="C342" t="s">
        <v>77</v>
      </c>
      <c r="D342" t="str">
        <f>_xlfn.XLOOKUP(Table29[[#This Row],[Patron Group]],$R$10:$R$24,$S$10:$S$24)</f>
        <v>Undergraduate</v>
      </c>
      <c r="E342" s="1" t="d">
        <v>2023-01-12</v>
      </c>
      <c r="F342" t="s">
        <v>586</v>
      </c>
      <c r="G342" t="s">
        <v>2285</v>
      </c>
      <c r="H342" t="str">
        <f>_xlfn.XLOOKUP(Table29[[#This Row],[Unique BarCode]],$N$10:$N$37,$O$10:$O$37)</f>
        <v>UHDMI</v>
      </c>
      <c r="I342" t="str">
        <f>_xlfn.XLOOKUP(Table29[[#This Row],[Unique BarCode]],$N$10:$N$37,$P$10:$P$37)</f>
        <v>Cable</v>
      </c>
      <c r="J342" t="s">
        <v>8</v>
      </c>
    </row>
    <row r="343" spans="1:11" x14ac:dyDescent="0.2">
      <c r="A343" s="1" t="d">
        <v>2023-01-12</v>
      </c>
      <c r="B343" s="45">
        <v>-1</v>
      </c>
      <c r="C343" t="s">
        <v>77</v>
      </c>
      <c r="D343" t="str">
        <f>_xlfn.XLOOKUP(Table29[[#This Row],[Patron Group]],$R$10:$R$24,$S$10:$S$24)</f>
        <v>Undergraduate</v>
      </c>
      <c r="E343" s="1" t="d">
        <v>2023-01-12</v>
      </c>
      <c r="F343" t="s">
        <v>559</v>
      </c>
      <c r="G343" t="s">
        <v>2294</v>
      </c>
      <c r="H343" t="str">
        <f>_xlfn.XLOOKUP(Table29[[#This Row],[Unique BarCode]],$N$10:$N$37,$O$10:$O$37)</f>
        <v>UVGA</v>
      </c>
      <c r="I343" t="str">
        <f>_xlfn.XLOOKUP(Table29[[#This Row],[Unique BarCode]],$N$10:$N$37,$P$10:$P$37)</f>
        <v>Cable</v>
      </c>
      <c r="J343" t="s">
        <v>8</v>
      </c>
    </row>
    <row r="344" spans="1:11" x14ac:dyDescent="0.2">
      <c r="A344" s="1" t="d">
        <v>2023-01-12</v>
      </c>
      <c r="B344" s="45">
        <v>-1</v>
      </c>
      <c r="C344" t="s">
        <v>77</v>
      </c>
      <c r="D344" t="str">
        <f>_xlfn.XLOOKUP(Table29[[#This Row],[Patron Group]],$R$10:$R$24,$S$10:$S$24)</f>
        <v>Undergraduate</v>
      </c>
      <c r="E344" s="1" t="d">
        <v>2023-01-12</v>
      </c>
      <c r="F344" t="s">
        <v>229</v>
      </c>
      <c r="G344" t="s">
        <v>2272</v>
      </c>
      <c r="H344" t="str">
        <f>_xlfn.XLOOKUP(Table29[[#This Row],[Unique BarCode]],$N$10:$N$37,$O$10:$O$37)</f>
        <v>WALLADPT</v>
      </c>
      <c r="I344" t="str">
        <f>_xlfn.XLOOKUP(Table29[[#This Row],[Unique BarCode]],$N$10:$N$37,$P$10:$P$37)</f>
        <v>Charger</v>
      </c>
      <c r="J344" t="s">
        <v>49</v>
      </c>
      <c r="K344" t="s">
        <v>230</v>
      </c>
    </row>
    <row r="345" spans="1:11" x14ac:dyDescent="0.2">
      <c r="A345" s="1" t="d">
        <v>2023-01-12</v>
      </c>
      <c r="B345" s="45">
        <v>-1</v>
      </c>
      <c r="C345" t="s">
        <v>77</v>
      </c>
      <c r="D345" t="str">
        <f>_xlfn.XLOOKUP(Table29[[#This Row],[Patron Group]],$R$10:$R$24,$S$10:$S$24)</f>
        <v>Undergraduate</v>
      </c>
      <c r="E345" s="1" t="d">
        <v>2023-01-12</v>
      </c>
      <c r="F345" t="s">
        <v>272</v>
      </c>
      <c r="G345" t="s">
        <v>2272</v>
      </c>
      <c r="H345" t="str">
        <f>_xlfn.XLOOKUP(Table29[[#This Row],[Unique BarCode]],$N$10:$N$37,$O$10:$O$37)</f>
        <v>WALLADPT</v>
      </c>
      <c r="I345" t="str">
        <f>_xlfn.XLOOKUP(Table29[[#This Row],[Unique BarCode]],$N$10:$N$37,$P$10:$P$37)</f>
        <v>Charger</v>
      </c>
      <c r="J345" t="s">
        <v>49</v>
      </c>
      <c r="K345" t="s">
        <v>273</v>
      </c>
    </row>
    <row r="346" spans="1:11" x14ac:dyDescent="0.2">
      <c r="A346" s="1" t="d">
        <v>2023-01-12</v>
      </c>
      <c r="B346" s="45">
        <v>-1</v>
      </c>
      <c r="C346" t="s">
        <v>77</v>
      </c>
      <c r="D346" t="str">
        <f>_xlfn.XLOOKUP(Table29[[#This Row],[Patron Group]],$R$10:$R$24,$S$10:$S$24)</f>
        <v>Undergraduate</v>
      </c>
      <c r="E346" s="1" t="d">
        <v>2023-01-12</v>
      </c>
      <c r="F346" t="s">
        <v>587</v>
      </c>
      <c r="G346" t="s">
        <v>2272</v>
      </c>
      <c r="H346" t="str">
        <f>_xlfn.XLOOKUP(Table29[[#This Row],[Unique BarCode]],$N$10:$N$37,$O$10:$O$37)</f>
        <v>WALLADPT</v>
      </c>
      <c r="I346" t="str">
        <f>_xlfn.XLOOKUP(Table29[[#This Row],[Unique BarCode]],$N$10:$N$37,$P$10:$P$37)</f>
        <v>Charger</v>
      </c>
      <c r="J346" t="s">
        <v>49</v>
      </c>
      <c r="K346" t="s">
        <v>588</v>
      </c>
    </row>
    <row r="347" spans="1:11" x14ac:dyDescent="0.2">
      <c r="A347" s="1" t="d">
        <v>2023-01-12</v>
      </c>
      <c r="B347" s="45">
        <v>-1</v>
      </c>
      <c r="C347" t="s">
        <v>77</v>
      </c>
      <c r="D347" t="str">
        <f>_xlfn.XLOOKUP(Table29[[#This Row],[Patron Group]],$R$10:$R$24,$S$10:$S$24)</f>
        <v>Undergraduate</v>
      </c>
      <c r="E347" s="1" t="d">
        <v>2023-01-12</v>
      </c>
      <c r="F347" t="s">
        <v>484</v>
      </c>
      <c r="G347" t="s">
        <v>2272</v>
      </c>
      <c r="H347" t="str">
        <f>_xlfn.XLOOKUP(Table29[[#This Row],[Unique BarCode]],$N$10:$N$37,$O$10:$O$37)</f>
        <v>WALLADPT</v>
      </c>
      <c r="I347" t="str">
        <f>_xlfn.XLOOKUP(Table29[[#This Row],[Unique BarCode]],$N$10:$N$37,$P$10:$P$37)</f>
        <v>Charger</v>
      </c>
      <c r="J347" t="s">
        <v>8</v>
      </c>
    </row>
    <row r="348" spans="1:11" x14ac:dyDescent="0.2">
      <c r="A348" s="1" t="d">
        <v>2023-01-12</v>
      </c>
      <c r="B348" s="45">
        <v>-1</v>
      </c>
      <c r="C348" t="s">
        <v>77</v>
      </c>
      <c r="D348" t="str">
        <f>_xlfn.XLOOKUP(Table29[[#This Row],[Patron Group]],$R$10:$R$24,$S$10:$S$24)</f>
        <v>Undergraduate</v>
      </c>
      <c r="E348" s="1" t="d">
        <v>2023-01-12</v>
      </c>
      <c r="F348" t="s">
        <v>560</v>
      </c>
      <c r="G348" t="s">
        <v>2272</v>
      </c>
      <c r="H348" t="str">
        <f>_xlfn.XLOOKUP(Table29[[#This Row],[Unique BarCode]],$N$10:$N$37,$O$10:$O$37)</f>
        <v>WALLADPT</v>
      </c>
      <c r="I348" t="str">
        <f>_xlfn.XLOOKUP(Table29[[#This Row],[Unique BarCode]],$N$10:$N$37,$P$10:$P$37)</f>
        <v>Charger</v>
      </c>
      <c r="J348" t="s">
        <v>8</v>
      </c>
    </row>
    <row r="349" spans="1:11" x14ac:dyDescent="0.2">
      <c r="A349" s="1" t="d">
        <v>2023-01-12</v>
      </c>
      <c r="B349" s="45">
        <v>-1</v>
      </c>
      <c r="C349" t="s">
        <v>77</v>
      </c>
      <c r="D349" t="str">
        <f>_xlfn.XLOOKUP(Table29[[#This Row],[Patron Group]],$R$10:$R$24,$S$10:$S$24)</f>
        <v>Undergraduate</v>
      </c>
      <c r="E349" s="1" t="d">
        <v>2023-01-12</v>
      </c>
      <c r="F349" t="s">
        <v>95</v>
      </c>
      <c r="G349" t="s">
        <v>2272</v>
      </c>
      <c r="H349" t="str">
        <f>_xlfn.XLOOKUP(Table29[[#This Row],[Unique BarCode]],$N$10:$N$37,$O$10:$O$37)</f>
        <v>WALLADPT</v>
      </c>
      <c r="I349" t="str">
        <f>_xlfn.XLOOKUP(Table29[[#This Row],[Unique BarCode]],$N$10:$N$37,$P$10:$P$37)</f>
        <v>Charger</v>
      </c>
      <c r="J349" t="s">
        <v>8</v>
      </c>
    </row>
    <row r="350" spans="1:11" x14ac:dyDescent="0.2">
      <c r="A350" s="1" t="d">
        <v>2023-01-12</v>
      </c>
      <c r="B350" s="45">
        <v>-1</v>
      </c>
      <c r="C350" t="s">
        <v>77</v>
      </c>
      <c r="D350" t="str">
        <f>_xlfn.XLOOKUP(Table29[[#This Row],[Patron Group]],$R$10:$R$24,$S$10:$S$24)</f>
        <v>Undergraduate</v>
      </c>
      <c r="E350" s="1" t="d">
        <v>2023-01-19</v>
      </c>
      <c r="F350" t="s">
        <v>589</v>
      </c>
      <c r="G350" t="s">
        <v>2273</v>
      </c>
      <c r="H350" t="str">
        <f>_xlfn.XLOOKUP(Table29[[#This Row],[Unique BarCode]],$N$10:$N$37,$O$10:$O$37)</f>
        <v>ChromeBook</v>
      </c>
      <c r="I350" t="str">
        <f>_xlfn.XLOOKUP(Table29[[#This Row],[Unique BarCode]],$N$10:$N$37,$P$10:$P$37)</f>
        <v>Device</v>
      </c>
      <c r="J350" t="s">
        <v>8</v>
      </c>
      <c r="K350" t="s">
        <v>590</v>
      </c>
    </row>
    <row r="351" spans="1:11" x14ac:dyDescent="0.2">
      <c r="A351" s="1" t="d">
        <v>2023-01-12</v>
      </c>
      <c r="B351" s="45">
        <v>-1</v>
      </c>
      <c r="C351" t="s">
        <v>77</v>
      </c>
      <c r="D351" t="str">
        <f>_xlfn.XLOOKUP(Table29[[#This Row],[Patron Group]],$R$10:$R$24,$S$10:$S$24)</f>
        <v>Undergraduate</v>
      </c>
      <c r="E351" s="1" t="d">
        <v>2023-01-19</v>
      </c>
      <c r="F351" t="s">
        <v>485</v>
      </c>
      <c r="G351" t="s">
        <v>2273</v>
      </c>
      <c r="H351" t="str">
        <f>_xlfn.XLOOKUP(Table29[[#This Row],[Unique BarCode]],$N$10:$N$37,$O$10:$O$37)</f>
        <v>ChromeBook</v>
      </c>
      <c r="I351" t="str">
        <f>_xlfn.XLOOKUP(Table29[[#This Row],[Unique BarCode]],$N$10:$N$37,$P$10:$P$37)</f>
        <v>Device</v>
      </c>
      <c r="J351" t="s">
        <v>49</v>
      </c>
      <c r="K351" t="s">
        <v>486</v>
      </c>
    </row>
    <row r="352" spans="1:11" x14ac:dyDescent="0.2">
      <c r="A352" s="1" t="d">
        <v>2023-01-12</v>
      </c>
      <c r="B352" s="45">
        <v>-1</v>
      </c>
      <c r="C352" t="s">
        <v>77</v>
      </c>
      <c r="D352" t="str">
        <f>_xlfn.XLOOKUP(Table29[[#This Row],[Patron Group]],$R$10:$R$24,$S$10:$S$24)</f>
        <v>Undergraduate</v>
      </c>
      <c r="E352" s="1" t="d">
        <v>2023-01-19</v>
      </c>
      <c r="F352" t="s">
        <v>591</v>
      </c>
      <c r="G352" t="s">
        <v>2273</v>
      </c>
      <c r="H352" t="str">
        <f>_xlfn.XLOOKUP(Table29[[#This Row],[Unique BarCode]],$N$10:$N$37,$O$10:$O$37)</f>
        <v>ChromeBook</v>
      </c>
      <c r="I352" t="str">
        <f>_xlfn.XLOOKUP(Table29[[#This Row],[Unique BarCode]],$N$10:$N$37,$P$10:$P$37)</f>
        <v>Device</v>
      </c>
      <c r="J352" t="s">
        <v>49</v>
      </c>
      <c r="K352" t="s">
        <v>592</v>
      </c>
    </row>
    <row r="353" spans="1:11" x14ac:dyDescent="0.2">
      <c r="A353" s="1" t="d">
        <v>2023-01-12</v>
      </c>
      <c r="B353" s="45">
        <v>-1</v>
      </c>
      <c r="C353" t="s">
        <v>77</v>
      </c>
      <c r="D353" t="str">
        <f>_xlfn.XLOOKUP(Table29[[#This Row],[Patron Group]],$R$10:$R$24,$S$10:$S$24)</f>
        <v>Undergraduate</v>
      </c>
      <c r="E353" s="1" t="d">
        <v>2023-01-19</v>
      </c>
      <c r="F353" t="s">
        <v>593</v>
      </c>
      <c r="G353" t="s">
        <v>2273</v>
      </c>
      <c r="H353" t="str">
        <f>_xlfn.XLOOKUP(Table29[[#This Row],[Unique BarCode]],$N$10:$N$37,$O$10:$O$37)</f>
        <v>ChromeBook</v>
      </c>
      <c r="I353" t="str">
        <f>_xlfn.XLOOKUP(Table29[[#This Row],[Unique BarCode]],$N$10:$N$37,$P$10:$P$37)</f>
        <v>Device</v>
      </c>
      <c r="J353" t="s">
        <v>49</v>
      </c>
      <c r="K353" t="s">
        <v>594</v>
      </c>
    </row>
    <row r="354" spans="1:11" x14ac:dyDescent="0.2">
      <c r="A354" s="1" t="d">
        <v>2023-01-12</v>
      </c>
      <c r="B354" s="45">
        <v>-1</v>
      </c>
      <c r="C354" t="s">
        <v>77</v>
      </c>
      <c r="D354" t="str">
        <f>_xlfn.XLOOKUP(Table29[[#This Row],[Patron Group]],$R$10:$R$24,$S$10:$S$24)</f>
        <v>Undergraduate</v>
      </c>
      <c r="E354" s="1" t="d">
        <v>2023-01-19</v>
      </c>
      <c r="F354" t="s">
        <v>595</v>
      </c>
      <c r="G354" t="s">
        <v>2273</v>
      </c>
      <c r="H354" t="str">
        <f>_xlfn.XLOOKUP(Table29[[#This Row],[Unique BarCode]],$N$10:$N$37,$O$10:$O$37)</f>
        <v>ChromeBook</v>
      </c>
      <c r="I354" t="str">
        <f>_xlfn.XLOOKUP(Table29[[#This Row],[Unique BarCode]],$N$10:$N$37,$P$10:$P$37)</f>
        <v>Device</v>
      </c>
      <c r="J354" t="s">
        <v>8</v>
      </c>
      <c r="K354" t="s">
        <v>596</v>
      </c>
    </row>
    <row r="355" spans="1:11" x14ac:dyDescent="0.2">
      <c r="A355" s="1" t="d">
        <v>2023-01-12</v>
      </c>
      <c r="B355" s="45">
        <v>-1</v>
      </c>
      <c r="C355" t="s">
        <v>77</v>
      </c>
      <c r="D355" t="str">
        <f>_xlfn.XLOOKUP(Table29[[#This Row],[Patron Group]],$R$10:$R$24,$S$10:$S$24)</f>
        <v>Undergraduate</v>
      </c>
      <c r="E355" s="1" t="d">
        <v>2023-01-19</v>
      </c>
      <c r="F355" t="s">
        <v>597</v>
      </c>
      <c r="G355" t="s">
        <v>2274</v>
      </c>
      <c r="H355" t="str">
        <f>_xlfn.XLOOKUP(Table29[[#This Row],[Unique BarCode]],$N$10:$N$37,$O$10:$O$37)</f>
        <v>MacBook</v>
      </c>
      <c r="I355" t="str">
        <f>_xlfn.XLOOKUP(Table29[[#This Row],[Unique BarCode]],$N$10:$N$37,$P$10:$P$37)</f>
        <v>Device</v>
      </c>
      <c r="J355" t="s">
        <v>8</v>
      </c>
      <c r="K355" t="s">
        <v>598</v>
      </c>
    </row>
    <row r="356" spans="1:11" x14ac:dyDescent="0.2">
      <c r="A356" s="1" t="d">
        <v>2023-01-12</v>
      </c>
      <c r="B356" s="45">
        <v>-1</v>
      </c>
      <c r="C356" t="s">
        <v>77</v>
      </c>
      <c r="D356" t="str">
        <f>_xlfn.XLOOKUP(Table29[[#This Row],[Patron Group]],$R$10:$R$24,$S$10:$S$24)</f>
        <v>Undergraduate</v>
      </c>
      <c r="E356" s="1" t="d">
        <v>2023-01-19</v>
      </c>
      <c r="F356" t="s">
        <v>599</v>
      </c>
      <c r="G356" t="s">
        <v>2274</v>
      </c>
      <c r="H356" t="str">
        <f>_xlfn.XLOOKUP(Table29[[#This Row],[Unique BarCode]],$N$10:$N$37,$O$10:$O$37)</f>
        <v>MacBook</v>
      </c>
      <c r="I356" t="str">
        <f>_xlfn.XLOOKUP(Table29[[#This Row],[Unique BarCode]],$N$10:$N$37,$P$10:$P$37)</f>
        <v>Device</v>
      </c>
      <c r="J356" t="s">
        <v>8</v>
      </c>
      <c r="K356" t="s">
        <v>600</v>
      </c>
    </row>
    <row r="357" spans="1:11" x14ac:dyDescent="0.2">
      <c r="A357" s="1" t="d">
        <v>2023-01-12</v>
      </c>
      <c r="B357" s="45">
        <v>-1</v>
      </c>
      <c r="C357" t="s">
        <v>77</v>
      </c>
      <c r="D357" t="str">
        <f>_xlfn.XLOOKUP(Table29[[#This Row],[Patron Group]],$R$10:$R$24,$S$10:$S$24)</f>
        <v>Undergraduate</v>
      </c>
      <c r="E357" s="1" t="d">
        <v>2023-01-19</v>
      </c>
      <c r="F357" t="s">
        <v>601</v>
      </c>
      <c r="G357" t="s">
        <v>2274</v>
      </c>
      <c r="H357" t="str">
        <f>_xlfn.XLOOKUP(Table29[[#This Row],[Unique BarCode]],$N$10:$N$37,$O$10:$O$37)</f>
        <v>MacBook</v>
      </c>
      <c r="I357" t="str">
        <f>_xlfn.XLOOKUP(Table29[[#This Row],[Unique BarCode]],$N$10:$N$37,$P$10:$P$37)</f>
        <v>Device</v>
      </c>
      <c r="J357" t="s">
        <v>8</v>
      </c>
      <c r="K357" t="s">
        <v>602</v>
      </c>
    </row>
    <row r="358" spans="1:11" x14ac:dyDescent="0.2">
      <c r="A358" s="1" t="d">
        <v>2023-01-12</v>
      </c>
      <c r="B358" s="45">
        <v>-1</v>
      </c>
      <c r="C358" t="s">
        <v>77</v>
      </c>
      <c r="D358" t="str">
        <f>_xlfn.XLOOKUP(Table29[[#This Row],[Patron Group]],$R$10:$R$24,$S$10:$S$24)</f>
        <v>Undergraduate</v>
      </c>
      <c r="E358" s="1" t="d">
        <v>2023-01-19</v>
      </c>
      <c r="F358" t="s">
        <v>603</v>
      </c>
      <c r="G358" t="s">
        <v>2274</v>
      </c>
      <c r="H358" t="str">
        <f>_xlfn.XLOOKUP(Table29[[#This Row],[Unique BarCode]],$N$10:$N$37,$O$10:$O$37)</f>
        <v>MacBook</v>
      </c>
      <c r="I358" t="str">
        <f>_xlfn.XLOOKUP(Table29[[#This Row],[Unique BarCode]],$N$10:$N$37,$P$10:$P$37)</f>
        <v>Device</v>
      </c>
      <c r="J358" t="s">
        <v>8</v>
      </c>
      <c r="K358" t="s">
        <v>604</v>
      </c>
    </row>
    <row r="359" spans="1:11" x14ac:dyDescent="0.2">
      <c r="A359" s="1" t="d">
        <v>2023-01-12</v>
      </c>
      <c r="B359" s="45">
        <v>-1</v>
      </c>
      <c r="C359" t="s">
        <v>77</v>
      </c>
      <c r="D359" t="str">
        <f>_xlfn.XLOOKUP(Table29[[#This Row],[Patron Group]],$R$10:$R$24,$S$10:$S$24)</f>
        <v>Undergraduate</v>
      </c>
      <c r="E359" s="1" t="d">
        <v>2023-01-19</v>
      </c>
      <c r="F359" t="s">
        <v>605</v>
      </c>
      <c r="G359" t="s">
        <v>2274</v>
      </c>
      <c r="H359" t="str">
        <f>_xlfn.XLOOKUP(Table29[[#This Row],[Unique BarCode]],$N$10:$N$37,$O$10:$O$37)</f>
        <v>MacBook</v>
      </c>
      <c r="I359" t="str">
        <f>_xlfn.XLOOKUP(Table29[[#This Row],[Unique BarCode]],$N$10:$N$37,$P$10:$P$37)</f>
        <v>Device</v>
      </c>
      <c r="J359" t="s">
        <v>8</v>
      </c>
      <c r="K359" t="s">
        <v>606</v>
      </c>
    </row>
    <row r="360" spans="1:11" x14ac:dyDescent="0.2">
      <c r="A360" s="1" t="d">
        <v>2023-01-12</v>
      </c>
      <c r="B360" s="45">
        <v>-1</v>
      </c>
      <c r="C360" t="s">
        <v>77</v>
      </c>
      <c r="D360" t="str">
        <f>_xlfn.XLOOKUP(Table29[[#This Row],[Patron Group]],$R$10:$R$24,$S$10:$S$24)</f>
        <v>Undergraduate</v>
      </c>
      <c r="E360" s="1" t="d">
        <v>2023-01-19</v>
      </c>
      <c r="F360" t="s">
        <v>607</v>
      </c>
      <c r="G360" t="s">
        <v>2274</v>
      </c>
      <c r="H360" t="str">
        <f>_xlfn.XLOOKUP(Table29[[#This Row],[Unique BarCode]],$N$10:$N$37,$O$10:$O$37)</f>
        <v>MacBook</v>
      </c>
      <c r="I360" t="str">
        <f>_xlfn.XLOOKUP(Table29[[#This Row],[Unique BarCode]],$N$10:$N$37,$P$10:$P$37)</f>
        <v>Device</v>
      </c>
      <c r="J360" t="s">
        <v>8</v>
      </c>
      <c r="K360" t="s">
        <v>608</v>
      </c>
    </row>
    <row r="361" spans="1:11" x14ac:dyDescent="0.2">
      <c r="A361" s="1" t="d">
        <v>2023-01-12</v>
      </c>
      <c r="B361" s="45">
        <v>-1</v>
      </c>
      <c r="C361" t="s">
        <v>77</v>
      </c>
      <c r="D361" t="str">
        <f>_xlfn.XLOOKUP(Table29[[#This Row],[Patron Group]],$R$10:$R$24,$S$10:$S$24)</f>
        <v>Undergraduate</v>
      </c>
      <c r="E361" s="1" t="d">
        <v>2023-01-19</v>
      </c>
      <c r="F361" t="s">
        <v>609</v>
      </c>
      <c r="G361" t="s">
        <v>2275</v>
      </c>
      <c r="H361" t="str">
        <f>_xlfn.XLOOKUP(Table29[[#This Row],[Unique BarCode]],$N$10:$N$37,$O$10:$O$37)</f>
        <v>iPad</v>
      </c>
      <c r="I361" t="str">
        <f>_xlfn.XLOOKUP(Table29[[#This Row],[Unique BarCode]],$N$10:$N$37,$P$10:$P$37)</f>
        <v>Device</v>
      </c>
      <c r="J361" t="s">
        <v>8</v>
      </c>
      <c r="K361" t="s">
        <v>610</v>
      </c>
    </row>
    <row r="362" spans="1:11" x14ac:dyDescent="0.2">
      <c r="A362" s="1" t="d">
        <v>2023-01-12</v>
      </c>
      <c r="B362" s="45">
        <v>-1</v>
      </c>
      <c r="C362" t="s">
        <v>77</v>
      </c>
      <c r="D362" t="str">
        <f>_xlfn.XLOOKUP(Table29[[#This Row],[Patron Group]],$R$10:$R$24,$S$10:$S$24)</f>
        <v>Undergraduate</v>
      </c>
      <c r="E362" s="1" t="d">
        <v>2023-01-19</v>
      </c>
      <c r="F362" t="s">
        <v>611</v>
      </c>
      <c r="G362" t="s">
        <v>2263</v>
      </c>
      <c r="H362" t="str">
        <f>_xlfn.XLOOKUP(Table29[[#This Row],[Unique BarCode]],$N$10:$N$37,$O$10:$O$37)</f>
        <v>HP Laptop</v>
      </c>
      <c r="I362" t="str">
        <f>_xlfn.XLOOKUP(Table29[[#This Row],[Unique BarCode]],$N$10:$N$37,$P$10:$P$37)</f>
        <v>Device</v>
      </c>
      <c r="J362" t="s">
        <v>8</v>
      </c>
      <c r="K362" t="s">
        <v>612</v>
      </c>
    </row>
    <row r="363" spans="1:11" x14ac:dyDescent="0.2">
      <c r="A363" s="1" t="d">
        <v>2023-01-12</v>
      </c>
      <c r="B363" s="45">
        <v>-1</v>
      </c>
      <c r="C363" t="s">
        <v>77</v>
      </c>
      <c r="D363" t="str">
        <f>_xlfn.XLOOKUP(Table29[[#This Row],[Patron Group]],$R$10:$R$24,$S$10:$S$24)</f>
        <v>Undergraduate</v>
      </c>
      <c r="E363" s="1" t="d">
        <v>2023-01-19</v>
      </c>
      <c r="F363" t="s">
        <v>613</v>
      </c>
      <c r="G363" t="s">
        <v>2263</v>
      </c>
      <c r="H363" t="str">
        <f>_xlfn.XLOOKUP(Table29[[#This Row],[Unique BarCode]],$N$10:$N$37,$O$10:$O$37)</f>
        <v>HP Laptop</v>
      </c>
      <c r="I363" t="str">
        <f>_xlfn.XLOOKUP(Table29[[#This Row],[Unique BarCode]],$N$10:$N$37,$P$10:$P$37)</f>
        <v>Device</v>
      </c>
      <c r="J363" t="s">
        <v>8</v>
      </c>
      <c r="K363" t="s">
        <v>614</v>
      </c>
    </row>
    <row r="364" spans="1:11" x14ac:dyDescent="0.2">
      <c r="A364" s="1" t="d">
        <v>2023-01-12</v>
      </c>
      <c r="B364" s="45">
        <v>-1</v>
      </c>
      <c r="C364" t="s">
        <v>77</v>
      </c>
      <c r="D364" t="str">
        <f>_xlfn.XLOOKUP(Table29[[#This Row],[Patron Group]],$R$10:$R$24,$S$10:$S$24)</f>
        <v>Undergraduate</v>
      </c>
      <c r="E364" s="1" t="d">
        <v>2023-01-19</v>
      </c>
      <c r="F364" t="s">
        <v>615</v>
      </c>
      <c r="G364" t="s">
        <v>2263</v>
      </c>
      <c r="H364" t="str">
        <f>_xlfn.XLOOKUP(Table29[[#This Row],[Unique BarCode]],$N$10:$N$37,$O$10:$O$37)</f>
        <v>HP Laptop</v>
      </c>
      <c r="I364" t="str">
        <f>_xlfn.XLOOKUP(Table29[[#This Row],[Unique BarCode]],$N$10:$N$37,$P$10:$P$37)</f>
        <v>Device</v>
      </c>
      <c r="J364" t="s">
        <v>8</v>
      </c>
      <c r="K364" t="s">
        <v>616</v>
      </c>
    </row>
    <row r="365" spans="1:11" x14ac:dyDescent="0.2">
      <c r="A365" s="1" t="d">
        <v>2023-01-12</v>
      </c>
      <c r="B365" s="45">
        <v>-1</v>
      </c>
      <c r="C365" t="s">
        <v>77</v>
      </c>
      <c r="D365" t="str">
        <f>_xlfn.XLOOKUP(Table29[[#This Row],[Patron Group]],$R$10:$R$24,$S$10:$S$24)</f>
        <v>Undergraduate</v>
      </c>
      <c r="E365" s="1" t="d">
        <v>2023-01-19</v>
      </c>
      <c r="F365" t="s">
        <v>617</v>
      </c>
      <c r="G365" t="s">
        <v>2263</v>
      </c>
      <c r="H365" t="str">
        <f>_xlfn.XLOOKUP(Table29[[#This Row],[Unique BarCode]],$N$10:$N$37,$O$10:$O$37)</f>
        <v>HP Laptop</v>
      </c>
      <c r="I365" t="str">
        <f>_xlfn.XLOOKUP(Table29[[#This Row],[Unique BarCode]],$N$10:$N$37,$P$10:$P$37)</f>
        <v>Device</v>
      </c>
      <c r="J365" t="s">
        <v>8</v>
      </c>
      <c r="K365" t="s">
        <v>618</v>
      </c>
    </row>
    <row r="366" spans="1:11" x14ac:dyDescent="0.2">
      <c r="A366" s="1" t="d">
        <v>2023-01-12</v>
      </c>
      <c r="B366" s="45">
        <v>-1</v>
      </c>
      <c r="C366" t="s">
        <v>77</v>
      </c>
      <c r="D366" t="str">
        <f>_xlfn.XLOOKUP(Table29[[#This Row],[Patron Group]],$R$10:$R$24,$S$10:$S$24)</f>
        <v>Undergraduate</v>
      </c>
      <c r="E366" s="1" t="d">
        <v>2023-01-24</v>
      </c>
      <c r="F366" t="s">
        <v>619</v>
      </c>
      <c r="G366" t="s">
        <v>2274</v>
      </c>
      <c r="H366" t="str">
        <f>_xlfn.XLOOKUP(Table29[[#This Row],[Unique BarCode]],$N$10:$N$37,$O$10:$O$37)</f>
        <v>MacBook</v>
      </c>
      <c r="I366" t="str">
        <f>_xlfn.XLOOKUP(Table29[[#This Row],[Unique BarCode]],$N$10:$N$37,$P$10:$P$37)</f>
        <v>Device</v>
      </c>
      <c r="J366" t="s">
        <v>8</v>
      </c>
      <c r="K366" t="s">
        <v>620</v>
      </c>
    </row>
    <row r="367" spans="1:11" x14ac:dyDescent="0.2">
      <c r="A367" s="1" t="d">
        <v>2023-01-12</v>
      </c>
      <c r="B367" s="45">
        <v>-1</v>
      </c>
      <c r="C367" t="s">
        <v>77</v>
      </c>
      <c r="D367" t="str">
        <f>_xlfn.XLOOKUP(Table29[[#This Row],[Patron Group]],$R$10:$R$24,$S$10:$S$24)</f>
        <v>Undergraduate</v>
      </c>
      <c r="E367" s="1" t="d">
        <v>2023-01-25</v>
      </c>
      <c r="F367" t="s">
        <v>621</v>
      </c>
      <c r="G367" t="s">
        <v>2274</v>
      </c>
      <c r="H367" t="str">
        <f>_xlfn.XLOOKUP(Table29[[#This Row],[Unique BarCode]],$N$10:$N$37,$O$10:$O$37)</f>
        <v>MacBook</v>
      </c>
      <c r="I367" t="str">
        <f>_xlfn.XLOOKUP(Table29[[#This Row],[Unique BarCode]],$N$10:$N$37,$P$10:$P$37)</f>
        <v>Device</v>
      </c>
      <c r="J367" t="s">
        <v>8</v>
      </c>
      <c r="K367" t="s">
        <v>622</v>
      </c>
    </row>
    <row r="368" spans="1:11" x14ac:dyDescent="0.2">
      <c r="A368" s="1" t="d">
        <v>2023-01-12</v>
      </c>
      <c r="B368" s="45">
        <v>-1</v>
      </c>
      <c r="C368" t="s">
        <v>77</v>
      </c>
      <c r="D368" t="str">
        <f>_xlfn.XLOOKUP(Table29[[#This Row],[Patron Group]],$R$10:$R$24,$S$10:$S$24)</f>
        <v>Undergraduate</v>
      </c>
      <c r="E368" s="1" t="d">
        <v>2023-01-25</v>
      </c>
      <c r="F368" t="s">
        <v>623</v>
      </c>
      <c r="G368" t="s">
        <v>2263</v>
      </c>
      <c r="H368" t="str">
        <f>_xlfn.XLOOKUP(Table29[[#This Row],[Unique BarCode]],$N$10:$N$37,$O$10:$O$37)</f>
        <v>HP Laptop</v>
      </c>
      <c r="I368" t="str">
        <f>_xlfn.XLOOKUP(Table29[[#This Row],[Unique BarCode]],$N$10:$N$37,$P$10:$P$37)</f>
        <v>Device</v>
      </c>
      <c r="J368" t="s">
        <v>8</v>
      </c>
      <c r="K368" t="s">
        <v>624</v>
      </c>
    </row>
    <row r="369" spans="1:11" x14ac:dyDescent="0.2">
      <c r="A369" s="1" t="d">
        <v>2023-01-12</v>
      </c>
      <c r="B369" s="45">
        <v>-1</v>
      </c>
      <c r="C369" t="s">
        <v>77</v>
      </c>
      <c r="D369" t="str">
        <f>_xlfn.XLOOKUP(Table29[[#This Row],[Patron Group]],$R$10:$R$24,$S$10:$S$24)</f>
        <v>Undergraduate</v>
      </c>
      <c r="E369" s="1" t="d">
        <v>2023-01-26</v>
      </c>
      <c r="F369" t="s">
        <v>625</v>
      </c>
      <c r="G369" t="s">
        <v>2274</v>
      </c>
      <c r="H369" t="str">
        <f>_xlfn.XLOOKUP(Table29[[#This Row],[Unique BarCode]],$N$10:$N$37,$O$10:$O$37)</f>
        <v>MacBook</v>
      </c>
      <c r="I369" t="str">
        <f>_xlfn.XLOOKUP(Table29[[#This Row],[Unique BarCode]],$N$10:$N$37,$P$10:$P$37)</f>
        <v>Device</v>
      </c>
      <c r="J369" t="s">
        <v>8</v>
      </c>
      <c r="K369" t="s">
        <v>626</v>
      </c>
    </row>
    <row r="370" spans="1:11" x14ac:dyDescent="0.2">
      <c r="A370" s="1" t="d">
        <v>2023-01-12</v>
      </c>
      <c r="B370" s="45">
        <v>-1</v>
      </c>
      <c r="C370" t="s">
        <v>77</v>
      </c>
      <c r="D370" t="str">
        <f>_xlfn.XLOOKUP(Table29[[#This Row],[Patron Group]],$R$10:$R$24,$S$10:$S$24)</f>
        <v>Undergraduate</v>
      </c>
      <c r="E370" s="1" t="d">
        <v>2023-01-26</v>
      </c>
      <c r="F370" t="s">
        <v>627</v>
      </c>
      <c r="G370" t="s">
        <v>2274</v>
      </c>
      <c r="H370" t="str">
        <f>_xlfn.XLOOKUP(Table29[[#This Row],[Unique BarCode]],$N$10:$N$37,$O$10:$O$37)</f>
        <v>MacBook</v>
      </c>
      <c r="I370" t="str">
        <f>_xlfn.XLOOKUP(Table29[[#This Row],[Unique BarCode]],$N$10:$N$37,$P$10:$P$37)</f>
        <v>Device</v>
      </c>
      <c r="J370" t="s">
        <v>8</v>
      </c>
      <c r="K370" t="s">
        <v>628</v>
      </c>
    </row>
    <row r="371" spans="1:11" x14ac:dyDescent="0.2">
      <c r="A371" s="1" t="d">
        <v>2023-01-12</v>
      </c>
      <c r="B371" s="45">
        <v>-1</v>
      </c>
      <c r="C371" t="s">
        <v>77</v>
      </c>
      <c r="D371" t="str">
        <f>_xlfn.XLOOKUP(Table29[[#This Row],[Patron Group]],$R$10:$R$24,$S$10:$S$24)</f>
        <v>Undergraduate</v>
      </c>
      <c r="E371" s="1" t="d">
        <v>2023-01-26</v>
      </c>
      <c r="F371" t="s">
        <v>629</v>
      </c>
      <c r="G371" t="s">
        <v>2274</v>
      </c>
      <c r="H371" t="str">
        <f>_xlfn.XLOOKUP(Table29[[#This Row],[Unique BarCode]],$N$10:$N$37,$O$10:$O$37)</f>
        <v>MacBook</v>
      </c>
      <c r="I371" t="str">
        <f>_xlfn.XLOOKUP(Table29[[#This Row],[Unique BarCode]],$N$10:$N$37,$P$10:$P$37)</f>
        <v>Device</v>
      </c>
      <c r="J371" t="s">
        <v>8</v>
      </c>
      <c r="K371" t="s">
        <v>630</v>
      </c>
    </row>
    <row r="372" spans="1:11" x14ac:dyDescent="0.2">
      <c r="A372" s="1" t="d">
        <v>2023-01-12</v>
      </c>
      <c r="B372" s="45">
        <v>-1</v>
      </c>
      <c r="C372" t="s">
        <v>77</v>
      </c>
      <c r="D372" t="str">
        <f>_xlfn.XLOOKUP(Table29[[#This Row],[Patron Group]],$R$10:$R$24,$S$10:$S$24)</f>
        <v>Undergraduate</v>
      </c>
      <c r="E372" s="1" t="d">
        <v>2023-01-26</v>
      </c>
      <c r="F372" t="s">
        <v>631</v>
      </c>
      <c r="G372" t="s">
        <v>2274</v>
      </c>
      <c r="H372" t="str">
        <f>_xlfn.XLOOKUP(Table29[[#This Row],[Unique BarCode]],$N$10:$N$37,$O$10:$O$37)</f>
        <v>MacBook</v>
      </c>
      <c r="I372" t="str">
        <f>_xlfn.XLOOKUP(Table29[[#This Row],[Unique BarCode]],$N$10:$N$37,$P$10:$P$37)</f>
        <v>Device</v>
      </c>
      <c r="J372" t="s">
        <v>8</v>
      </c>
      <c r="K372" t="s">
        <v>632</v>
      </c>
    </row>
    <row r="373" spans="1:11" x14ac:dyDescent="0.2">
      <c r="A373" s="1" t="d">
        <v>2023-01-12</v>
      </c>
      <c r="B373" s="45">
        <v>-1</v>
      </c>
      <c r="C373" t="s">
        <v>77</v>
      </c>
      <c r="D373" t="str">
        <f>_xlfn.XLOOKUP(Table29[[#This Row],[Patron Group]],$R$10:$R$24,$S$10:$S$24)</f>
        <v>Undergraduate</v>
      </c>
      <c r="E373" s="1" t="d">
        <v>2023-01-26</v>
      </c>
      <c r="F373" t="s">
        <v>633</v>
      </c>
      <c r="G373" t="s">
        <v>2275</v>
      </c>
      <c r="H373" t="str">
        <f>_xlfn.XLOOKUP(Table29[[#This Row],[Unique BarCode]],$N$10:$N$37,$O$10:$O$37)</f>
        <v>iPad</v>
      </c>
      <c r="I373" t="str">
        <f>_xlfn.XLOOKUP(Table29[[#This Row],[Unique BarCode]],$N$10:$N$37,$P$10:$P$37)</f>
        <v>Device</v>
      </c>
      <c r="J373" t="s">
        <v>8</v>
      </c>
    </row>
    <row r="374" spans="1:11" x14ac:dyDescent="0.2">
      <c r="A374" s="1" t="d">
        <v>2023-01-12</v>
      </c>
      <c r="B374" s="45">
        <v>-1</v>
      </c>
      <c r="C374" t="s">
        <v>77</v>
      </c>
      <c r="D374" t="str">
        <f>_xlfn.XLOOKUP(Table29[[#This Row],[Patron Group]],$R$10:$R$24,$S$10:$S$24)</f>
        <v>Undergraduate</v>
      </c>
      <c r="E374" s="1" t="d">
        <v>2023-01-26</v>
      </c>
      <c r="F374" t="s">
        <v>634</v>
      </c>
      <c r="G374" t="s">
        <v>2275</v>
      </c>
      <c r="H374" t="str">
        <f>_xlfn.XLOOKUP(Table29[[#This Row],[Unique BarCode]],$N$10:$N$37,$O$10:$O$37)</f>
        <v>iPad</v>
      </c>
      <c r="I374" t="str">
        <f>_xlfn.XLOOKUP(Table29[[#This Row],[Unique BarCode]],$N$10:$N$37,$P$10:$P$37)</f>
        <v>Device</v>
      </c>
      <c r="J374" t="s">
        <v>8</v>
      </c>
    </row>
    <row r="375" spans="1:11" x14ac:dyDescent="0.2">
      <c r="A375" s="1" t="d">
        <v>2023-01-12</v>
      </c>
      <c r="B375" s="45">
        <v>-1</v>
      </c>
      <c r="C375" t="s">
        <v>77</v>
      </c>
      <c r="D375" t="str">
        <f>_xlfn.XLOOKUP(Table29[[#This Row],[Patron Group]],$R$10:$R$24,$S$10:$S$24)</f>
        <v>Undergraduate</v>
      </c>
      <c r="E375" s="1" t="d">
        <v>2023-01-26</v>
      </c>
      <c r="F375" t="s">
        <v>635</v>
      </c>
      <c r="G375" t="s">
        <v>2297</v>
      </c>
      <c r="H375" t="str">
        <f>_xlfn.XLOOKUP(Table29[[#This Row],[Unique BarCode]],$N$10:$N$37,$O$10:$O$37)</f>
        <v>iPad</v>
      </c>
      <c r="I375" t="str">
        <f>_xlfn.XLOOKUP(Table29[[#This Row],[Unique BarCode]],$N$10:$N$37,$P$10:$P$37)</f>
        <v>Device</v>
      </c>
      <c r="J375" t="s">
        <v>8</v>
      </c>
      <c r="K375" t="s">
        <v>636</v>
      </c>
    </row>
    <row r="376" spans="1:11" x14ac:dyDescent="0.2">
      <c r="A376" s="1" t="d">
        <v>2023-01-13</v>
      </c>
      <c r="B376" s="45">
        <v>-1</v>
      </c>
      <c r="C376" t="s">
        <v>684</v>
      </c>
      <c r="D376" t="str">
        <f>_xlfn.XLOOKUP(Table29[[#This Row],[Patron Group]],$R$10:$R$24,$S$10:$S$24)</f>
        <v>Alumni</v>
      </c>
      <c r="E376" s="1" t="d">
        <v>2023-01-13</v>
      </c>
      <c r="F376" t="s">
        <v>685</v>
      </c>
      <c r="G376" t="s">
        <v>2273</v>
      </c>
      <c r="H376" t="str">
        <f>_xlfn.XLOOKUP(Table29[[#This Row],[Unique BarCode]],$N$10:$N$37,$O$10:$O$37)</f>
        <v>ChromeBook</v>
      </c>
      <c r="I376" t="str">
        <f>_xlfn.XLOOKUP(Table29[[#This Row],[Unique BarCode]],$N$10:$N$37,$P$10:$P$37)</f>
        <v>Device</v>
      </c>
      <c r="J376" t="s">
        <v>49</v>
      </c>
      <c r="K376" t="s">
        <v>686</v>
      </c>
    </row>
    <row r="377" spans="1:11" x14ac:dyDescent="0.2">
      <c r="A377" s="1" t="d">
        <v>2023-01-13</v>
      </c>
      <c r="B377" s="45">
        <v>-1</v>
      </c>
      <c r="C377" t="s">
        <v>20</v>
      </c>
      <c r="D377" t="str">
        <f>_xlfn.XLOOKUP(Table29[[#This Row],[Patron Group]],$R$10:$R$24,$S$10:$S$24)</f>
        <v>Graduate</v>
      </c>
      <c r="E377" s="1" t="d">
        <v>2023-01-13</v>
      </c>
      <c r="F377" t="s">
        <v>23</v>
      </c>
      <c r="G377" t="s">
        <v>2266</v>
      </c>
      <c r="H377" t="str">
        <f>_xlfn.XLOOKUP(Table29[[#This Row],[Unique BarCode]],$N$10:$N$37,$O$10:$O$37)</f>
        <v>Headphones</v>
      </c>
      <c r="I377" t="str">
        <f>_xlfn.XLOOKUP(Table29[[#This Row],[Unique BarCode]],$N$10:$N$37,$P$10:$P$37)</f>
        <v>Accessory</v>
      </c>
      <c r="J377" t="s">
        <v>8</v>
      </c>
      <c r="K377" t="s">
        <v>24</v>
      </c>
    </row>
    <row r="378" spans="1:11" x14ac:dyDescent="0.2">
      <c r="A378" s="1" t="d">
        <v>2023-01-13</v>
      </c>
      <c r="B378" s="45">
        <v>-1</v>
      </c>
      <c r="C378" t="s">
        <v>20</v>
      </c>
      <c r="D378" t="str">
        <f>_xlfn.XLOOKUP(Table29[[#This Row],[Patron Group]],$R$10:$R$24,$S$10:$S$24)</f>
        <v>Graduate</v>
      </c>
      <c r="E378" s="1" t="d">
        <v>2023-01-13</v>
      </c>
      <c r="F378" t="s">
        <v>436</v>
      </c>
      <c r="G378" t="s">
        <v>2282</v>
      </c>
      <c r="H378" t="str">
        <f>_xlfn.XLOOKUP(Table29[[#This Row],[Unique BarCode]],$N$10:$N$37,$O$10:$O$37)</f>
        <v>HPUSBC</v>
      </c>
      <c r="I378" t="str">
        <f>_xlfn.XLOOKUP(Table29[[#This Row],[Unique BarCode]],$N$10:$N$37,$P$10:$P$37)</f>
        <v>Charger</v>
      </c>
      <c r="J378" t="s">
        <v>49</v>
      </c>
      <c r="K378" t="s">
        <v>437</v>
      </c>
    </row>
    <row r="379" spans="1:11" x14ac:dyDescent="0.2">
      <c r="A379" s="1" t="d">
        <v>2023-01-13</v>
      </c>
      <c r="B379" s="45">
        <v>-1</v>
      </c>
      <c r="C379" t="s">
        <v>20</v>
      </c>
      <c r="D379" t="str">
        <f>_xlfn.XLOOKUP(Table29[[#This Row],[Patron Group]],$R$10:$R$24,$S$10:$S$24)</f>
        <v>Graduate</v>
      </c>
      <c r="E379" s="1" t="d">
        <v>2023-01-13</v>
      </c>
      <c r="F379" t="s">
        <v>687</v>
      </c>
      <c r="G379" t="s">
        <v>2282</v>
      </c>
      <c r="H379" t="str">
        <f>_xlfn.XLOOKUP(Table29[[#This Row],[Unique BarCode]],$N$10:$N$37,$O$10:$O$37)</f>
        <v>HPUSBC</v>
      </c>
      <c r="I379" t="str">
        <f>_xlfn.XLOOKUP(Table29[[#This Row],[Unique BarCode]],$N$10:$N$37,$P$10:$P$37)</f>
        <v>Charger</v>
      </c>
      <c r="J379" t="s">
        <v>49</v>
      </c>
    </row>
    <row r="380" spans="1:11" x14ac:dyDescent="0.2">
      <c r="A380" s="1" t="d">
        <v>2023-01-13</v>
      </c>
      <c r="B380" s="45">
        <v>-1</v>
      </c>
      <c r="C380" t="s">
        <v>20</v>
      </c>
      <c r="D380" t="str">
        <f>_xlfn.XLOOKUP(Table29[[#This Row],[Patron Group]],$R$10:$R$24,$S$10:$S$24)</f>
        <v>Graduate</v>
      </c>
      <c r="E380" s="1" t="d">
        <v>2023-01-13</v>
      </c>
      <c r="F380" t="s">
        <v>218</v>
      </c>
      <c r="G380" t="s">
        <v>2265</v>
      </c>
      <c r="H380" t="str">
        <f>_xlfn.XLOOKUP(Table29[[#This Row],[Unique BarCode]],$N$10:$N$37,$O$10:$O$37)</f>
        <v>IPHONE</v>
      </c>
      <c r="I380" t="str">
        <f>_xlfn.XLOOKUP(Table29[[#This Row],[Unique BarCode]],$N$10:$N$37,$P$10:$P$37)</f>
        <v>Charger</v>
      </c>
      <c r="J380" t="s">
        <v>49</v>
      </c>
      <c r="K380" t="s">
        <v>219</v>
      </c>
    </row>
    <row r="381" spans="1:11" x14ac:dyDescent="0.2">
      <c r="A381" s="1" t="d">
        <v>2023-01-13</v>
      </c>
      <c r="B381" s="45">
        <v>-1</v>
      </c>
      <c r="C381" t="s">
        <v>20</v>
      </c>
      <c r="D381" t="str">
        <f>_xlfn.XLOOKUP(Table29[[#This Row],[Patron Group]],$R$10:$R$24,$S$10:$S$24)</f>
        <v>Graduate</v>
      </c>
      <c r="E381" s="1" t="d">
        <v>2023-01-13</v>
      </c>
      <c r="F381" t="s">
        <v>27</v>
      </c>
      <c r="G381" t="s">
        <v>2265</v>
      </c>
      <c r="H381" t="str">
        <f>_xlfn.XLOOKUP(Table29[[#This Row],[Unique BarCode]],$N$10:$N$37,$O$10:$O$37)</f>
        <v>IPHONE</v>
      </c>
      <c r="I381" t="str">
        <f>_xlfn.XLOOKUP(Table29[[#This Row],[Unique BarCode]],$N$10:$N$37,$P$10:$P$37)</f>
        <v>Charger</v>
      </c>
      <c r="J381" t="s">
        <v>8</v>
      </c>
      <c r="K381" t="s">
        <v>28</v>
      </c>
    </row>
    <row r="382" spans="1:11" x14ac:dyDescent="0.2">
      <c r="A382" s="1" t="d">
        <v>2023-01-13</v>
      </c>
      <c r="B382" s="45">
        <v>-1</v>
      </c>
      <c r="C382" t="s">
        <v>20</v>
      </c>
      <c r="D382" t="str">
        <f>_xlfn.XLOOKUP(Table29[[#This Row],[Patron Group]],$R$10:$R$24,$S$10:$S$24)</f>
        <v>Graduate</v>
      </c>
      <c r="E382" s="1" t="d">
        <v>2023-01-13</v>
      </c>
      <c r="F382" t="s">
        <v>84</v>
      </c>
      <c r="G382" t="s">
        <v>2265</v>
      </c>
      <c r="H382" t="str">
        <f>_xlfn.XLOOKUP(Table29[[#This Row],[Unique BarCode]],$N$10:$N$37,$O$10:$O$37)</f>
        <v>IPHONE</v>
      </c>
      <c r="I382" t="str">
        <f>_xlfn.XLOOKUP(Table29[[#This Row],[Unique BarCode]],$N$10:$N$37,$P$10:$P$37)</f>
        <v>Charger</v>
      </c>
      <c r="J382" t="s">
        <v>8</v>
      </c>
      <c r="K382" t="s">
        <v>85</v>
      </c>
    </row>
    <row r="383" spans="1:11" x14ac:dyDescent="0.2">
      <c r="A383" s="1" t="d">
        <v>2023-01-13</v>
      </c>
      <c r="B383" s="45">
        <v>-1</v>
      </c>
      <c r="C383" t="s">
        <v>20</v>
      </c>
      <c r="D383" t="str">
        <f>_xlfn.XLOOKUP(Table29[[#This Row],[Patron Group]],$R$10:$R$24,$S$10:$S$24)</f>
        <v>Graduate</v>
      </c>
      <c r="E383" s="1" t="d">
        <v>2023-01-13</v>
      </c>
      <c r="F383" t="s">
        <v>12</v>
      </c>
      <c r="G383" t="s">
        <v>2265</v>
      </c>
      <c r="H383" t="str">
        <f>_xlfn.XLOOKUP(Table29[[#This Row],[Unique BarCode]],$N$10:$N$37,$O$10:$O$37)</f>
        <v>IPHONE</v>
      </c>
      <c r="I383" t="str">
        <f>_xlfn.XLOOKUP(Table29[[#This Row],[Unique BarCode]],$N$10:$N$37,$P$10:$P$37)</f>
        <v>Charger</v>
      </c>
      <c r="J383" t="s">
        <v>13</v>
      </c>
      <c r="K383" t="s">
        <v>14</v>
      </c>
    </row>
    <row r="384" spans="1:11" x14ac:dyDescent="0.2">
      <c r="A384" s="1" t="d">
        <v>2023-01-13</v>
      </c>
      <c r="B384" s="45">
        <v>-1</v>
      </c>
      <c r="C384" t="s">
        <v>20</v>
      </c>
      <c r="D384" t="str">
        <f>_xlfn.XLOOKUP(Table29[[#This Row],[Patron Group]],$R$10:$R$24,$S$10:$S$24)</f>
        <v>Graduate</v>
      </c>
      <c r="E384" s="1" t="d">
        <v>2023-01-13</v>
      </c>
      <c r="F384" t="s">
        <v>467</v>
      </c>
      <c r="G384" t="s">
        <v>2268</v>
      </c>
      <c r="H384" t="str">
        <f>_xlfn.XLOOKUP(Table29[[#This Row],[Unique BarCode]],$N$10:$N$37,$O$10:$O$37)</f>
        <v>MACCHRG</v>
      </c>
      <c r="I384" t="str">
        <f>_xlfn.XLOOKUP(Table29[[#This Row],[Unique BarCode]],$N$10:$N$37,$P$10:$P$37)</f>
        <v>Charger</v>
      </c>
      <c r="J384" t="s">
        <v>8</v>
      </c>
      <c r="K384" t="s">
        <v>468</v>
      </c>
    </row>
    <row r="385" spans="1:11" x14ac:dyDescent="0.2">
      <c r="A385" s="1" t="d">
        <v>2023-01-13</v>
      </c>
      <c r="B385" s="45">
        <v>-1</v>
      </c>
      <c r="C385" t="s">
        <v>20</v>
      </c>
      <c r="D385" t="str">
        <f>_xlfn.XLOOKUP(Table29[[#This Row],[Patron Group]],$R$10:$R$24,$S$10:$S$24)</f>
        <v>Graduate</v>
      </c>
      <c r="E385" s="1" t="d">
        <v>2023-01-13</v>
      </c>
      <c r="F385" t="s">
        <v>213</v>
      </c>
      <c r="G385" t="s">
        <v>2296</v>
      </c>
      <c r="H385" t="str">
        <f>_xlfn.XLOOKUP(Table29[[#This Row],[Unique BarCode]],$N$10:$N$37,$O$10:$O$37)</f>
        <v>MACUSBC</v>
      </c>
      <c r="I385" t="str">
        <f>_xlfn.XLOOKUP(Table29[[#This Row],[Unique BarCode]],$N$10:$N$37,$P$10:$P$37)</f>
        <v>Charger</v>
      </c>
      <c r="J385" t="s">
        <v>8</v>
      </c>
      <c r="K385" t="s">
        <v>214</v>
      </c>
    </row>
    <row r="386" spans="1:11" x14ac:dyDescent="0.2">
      <c r="A386" s="1" t="d">
        <v>2023-01-13</v>
      </c>
      <c r="B386" s="45">
        <v>-1</v>
      </c>
      <c r="C386" t="s">
        <v>20</v>
      </c>
      <c r="D386" t="str">
        <f>_xlfn.XLOOKUP(Table29[[#This Row],[Patron Group]],$R$10:$R$24,$S$10:$S$24)</f>
        <v>Graduate</v>
      </c>
      <c r="E386" s="1" t="d">
        <v>2023-01-13</v>
      </c>
      <c r="F386" t="s">
        <v>688</v>
      </c>
      <c r="G386" t="s">
        <v>2285</v>
      </c>
      <c r="H386" t="str">
        <f>_xlfn.XLOOKUP(Table29[[#This Row],[Unique BarCode]],$N$10:$N$37,$O$10:$O$37)</f>
        <v>UHDMI</v>
      </c>
      <c r="I386" t="str">
        <f>_xlfn.XLOOKUP(Table29[[#This Row],[Unique BarCode]],$N$10:$N$37,$P$10:$P$37)</f>
        <v>Cable</v>
      </c>
      <c r="J386" t="s">
        <v>8</v>
      </c>
    </row>
    <row r="387" spans="1:11" x14ac:dyDescent="0.2">
      <c r="A387" s="1" t="d">
        <v>2023-01-13</v>
      </c>
      <c r="B387" s="45">
        <v>-1</v>
      </c>
      <c r="C387" t="s">
        <v>20</v>
      </c>
      <c r="D387" t="str">
        <f>_xlfn.XLOOKUP(Table29[[#This Row],[Patron Group]],$R$10:$R$24,$S$10:$S$24)</f>
        <v>Graduate</v>
      </c>
      <c r="E387" s="1" t="d">
        <v>2023-01-13</v>
      </c>
      <c r="F387" t="s">
        <v>229</v>
      </c>
      <c r="G387" t="s">
        <v>2272</v>
      </c>
      <c r="H387" t="str">
        <f>_xlfn.XLOOKUP(Table29[[#This Row],[Unique BarCode]],$N$10:$N$37,$O$10:$O$37)</f>
        <v>WALLADPT</v>
      </c>
      <c r="I387" t="str">
        <f>_xlfn.XLOOKUP(Table29[[#This Row],[Unique BarCode]],$N$10:$N$37,$P$10:$P$37)</f>
        <v>Charger</v>
      </c>
      <c r="J387" t="s">
        <v>49</v>
      </c>
      <c r="K387" t="s">
        <v>230</v>
      </c>
    </row>
    <row r="388" spans="1:11" x14ac:dyDescent="0.2">
      <c r="A388" s="1" t="d">
        <v>2023-01-13</v>
      </c>
      <c r="B388" s="45">
        <v>-1</v>
      </c>
      <c r="C388" t="s">
        <v>20</v>
      </c>
      <c r="D388" t="str">
        <f>_xlfn.XLOOKUP(Table29[[#This Row],[Patron Group]],$R$10:$R$24,$S$10:$S$24)</f>
        <v>Graduate</v>
      </c>
      <c r="E388" s="1" t="d">
        <v>2023-01-13</v>
      </c>
      <c r="F388" t="s">
        <v>43</v>
      </c>
      <c r="G388" t="s">
        <v>2272</v>
      </c>
      <c r="H388" t="str">
        <f>_xlfn.XLOOKUP(Table29[[#This Row],[Unique BarCode]],$N$10:$N$37,$O$10:$O$37)</f>
        <v>WALLADPT</v>
      </c>
      <c r="I388" t="str">
        <f>_xlfn.XLOOKUP(Table29[[#This Row],[Unique BarCode]],$N$10:$N$37,$P$10:$P$37)</f>
        <v>Charger</v>
      </c>
      <c r="J388" t="s">
        <v>8</v>
      </c>
      <c r="K388" t="s">
        <v>44</v>
      </c>
    </row>
    <row r="389" spans="1:11" x14ac:dyDescent="0.2">
      <c r="A389" s="1" t="d">
        <v>2023-01-13</v>
      </c>
      <c r="B389" s="45">
        <v>-1</v>
      </c>
      <c r="C389" t="s">
        <v>20</v>
      </c>
      <c r="D389" t="str">
        <f>_xlfn.XLOOKUP(Table29[[#This Row],[Patron Group]],$R$10:$R$24,$S$10:$S$24)</f>
        <v>Graduate</v>
      </c>
      <c r="E389" s="1" t="d">
        <v>2023-01-13</v>
      </c>
      <c r="F389" t="s">
        <v>73</v>
      </c>
      <c r="G389" t="s">
        <v>2272</v>
      </c>
      <c r="H389" t="str">
        <f>_xlfn.XLOOKUP(Table29[[#This Row],[Unique BarCode]],$N$10:$N$37,$O$10:$O$37)</f>
        <v>WALLADPT</v>
      </c>
      <c r="I389" t="str">
        <f>_xlfn.XLOOKUP(Table29[[#This Row],[Unique BarCode]],$N$10:$N$37,$P$10:$P$37)</f>
        <v>Charger</v>
      </c>
      <c r="J389" t="s">
        <v>8</v>
      </c>
    </row>
    <row r="390" spans="1:11" x14ac:dyDescent="0.2">
      <c r="A390" s="1" t="d">
        <v>2023-01-13</v>
      </c>
      <c r="B390" s="45">
        <v>-1</v>
      </c>
      <c r="C390" t="s">
        <v>20</v>
      </c>
      <c r="D390" t="str">
        <f>_xlfn.XLOOKUP(Table29[[#This Row],[Patron Group]],$R$10:$R$24,$S$10:$S$24)</f>
        <v>Graduate</v>
      </c>
      <c r="E390" s="1" t="d">
        <v>2023-01-20</v>
      </c>
      <c r="F390" t="s">
        <v>689</v>
      </c>
      <c r="G390" t="s">
        <v>2273</v>
      </c>
      <c r="H390" t="str">
        <f>_xlfn.XLOOKUP(Table29[[#This Row],[Unique BarCode]],$N$10:$N$37,$O$10:$O$37)</f>
        <v>ChromeBook</v>
      </c>
      <c r="I390" t="str">
        <f>_xlfn.XLOOKUP(Table29[[#This Row],[Unique BarCode]],$N$10:$N$37,$P$10:$P$37)</f>
        <v>Device</v>
      </c>
      <c r="J390" t="s">
        <v>13</v>
      </c>
      <c r="K390" t="s">
        <v>690</v>
      </c>
    </row>
    <row r="391" spans="1:11" x14ac:dyDescent="0.2">
      <c r="A391" s="1" t="d">
        <v>2023-01-13</v>
      </c>
      <c r="B391" s="45">
        <v>-1</v>
      </c>
      <c r="C391" t="s">
        <v>20</v>
      </c>
      <c r="D391" t="str">
        <f>_xlfn.XLOOKUP(Table29[[#This Row],[Patron Group]],$R$10:$R$24,$S$10:$S$24)</f>
        <v>Graduate</v>
      </c>
      <c r="E391" s="1" t="d">
        <v>2023-01-20</v>
      </c>
      <c r="F391" t="s">
        <v>691</v>
      </c>
      <c r="G391" t="s">
        <v>2273</v>
      </c>
      <c r="H391" t="str">
        <f>_xlfn.XLOOKUP(Table29[[#This Row],[Unique BarCode]],$N$10:$N$37,$O$10:$O$37)</f>
        <v>ChromeBook</v>
      </c>
      <c r="I391" t="str">
        <f>_xlfn.XLOOKUP(Table29[[#This Row],[Unique BarCode]],$N$10:$N$37,$P$10:$P$37)</f>
        <v>Device</v>
      </c>
      <c r="J391" t="s">
        <v>13</v>
      </c>
      <c r="K391" t="s">
        <v>692</v>
      </c>
    </row>
    <row r="392" spans="1:11" x14ac:dyDescent="0.2">
      <c r="A392" s="1" t="d">
        <v>2023-01-13</v>
      </c>
      <c r="B392" s="45">
        <v>-1</v>
      </c>
      <c r="C392" t="s">
        <v>20</v>
      </c>
      <c r="D392" t="str">
        <f>_xlfn.XLOOKUP(Table29[[#This Row],[Patron Group]],$R$10:$R$24,$S$10:$S$24)</f>
        <v>Graduate</v>
      </c>
      <c r="E392" s="1" t="d">
        <v>2023-01-20</v>
      </c>
      <c r="F392" t="s">
        <v>491</v>
      </c>
      <c r="G392" t="s">
        <v>2273</v>
      </c>
      <c r="H392" t="str">
        <f>_xlfn.XLOOKUP(Table29[[#This Row],[Unique BarCode]],$N$10:$N$37,$O$10:$O$37)</f>
        <v>ChromeBook</v>
      </c>
      <c r="I392" t="str">
        <f>_xlfn.XLOOKUP(Table29[[#This Row],[Unique BarCode]],$N$10:$N$37,$P$10:$P$37)</f>
        <v>Device</v>
      </c>
      <c r="J392" t="s">
        <v>8</v>
      </c>
      <c r="K392" t="s">
        <v>492</v>
      </c>
    </row>
    <row r="393" spans="1:11" x14ac:dyDescent="0.2">
      <c r="A393" s="1" t="d">
        <v>2023-01-13</v>
      </c>
      <c r="B393" s="45">
        <v>-1</v>
      </c>
      <c r="C393" t="s">
        <v>20</v>
      </c>
      <c r="D393" t="str">
        <f>_xlfn.XLOOKUP(Table29[[#This Row],[Patron Group]],$R$10:$R$24,$S$10:$S$24)</f>
        <v>Graduate</v>
      </c>
      <c r="E393" s="1" t="d">
        <v>2023-01-20</v>
      </c>
      <c r="F393" t="s">
        <v>693</v>
      </c>
      <c r="G393" t="s">
        <v>2274</v>
      </c>
      <c r="H393" t="str">
        <f>_xlfn.XLOOKUP(Table29[[#This Row],[Unique BarCode]],$N$10:$N$37,$O$10:$O$37)</f>
        <v>MacBook</v>
      </c>
      <c r="I393" t="str">
        <f>_xlfn.XLOOKUP(Table29[[#This Row],[Unique BarCode]],$N$10:$N$37,$P$10:$P$37)</f>
        <v>Device</v>
      </c>
      <c r="J393" t="s">
        <v>8</v>
      </c>
      <c r="K393" t="s">
        <v>694</v>
      </c>
    </row>
    <row r="394" spans="1:11" x14ac:dyDescent="0.2">
      <c r="A394" s="1" t="d">
        <v>2023-01-13</v>
      </c>
      <c r="B394" s="45">
        <v>-1</v>
      </c>
      <c r="C394" t="s">
        <v>20</v>
      </c>
      <c r="D394" t="str">
        <f>_xlfn.XLOOKUP(Table29[[#This Row],[Patron Group]],$R$10:$R$24,$S$10:$S$24)</f>
        <v>Graduate</v>
      </c>
      <c r="E394" s="1" t="d">
        <v>2023-01-20</v>
      </c>
      <c r="F394" t="s">
        <v>695</v>
      </c>
      <c r="G394" t="s">
        <v>2275</v>
      </c>
      <c r="H394" t="str">
        <f>_xlfn.XLOOKUP(Table29[[#This Row],[Unique BarCode]],$N$10:$N$37,$O$10:$O$37)</f>
        <v>iPad</v>
      </c>
      <c r="I394" t="str">
        <f>_xlfn.XLOOKUP(Table29[[#This Row],[Unique BarCode]],$N$10:$N$37,$P$10:$P$37)</f>
        <v>Device</v>
      </c>
      <c r="J394" t="s">
        <v>8</v>
      </c>
    </row>
    <row r="395" spans="1:11" x14ac:dyDescent="0.2">
      <c r="A395" s="1" t="d">
        <v>2023-01-13</v>
      </c>
      <c r="B395" s="45">
        <v>-1</v>
      </c>
      <c r="C395" t="s">
        <v>20</v>
      </c>
      <c r="D395" t="str">
        <f>_xlfn.XLOOKUP(Table29[[#This Row],[Patron Group]],$R$10:$R$24,$S$10:$S$24)</f>
        <v>Graduate</v>
      </c>
      <c r="E395" s="1" t="d">
        <v>2023-01-20</v>
      </c>
      <c r="F395" t="s">
        <v>696</v>
      </c>
      <c r="G395" t="s">
        <v>2263</v>
      </c>
      <c r="H395" t="str">
        <f>_xlfn.XLOOKUP(Table29[[#This Row],[Unique BarCode]],$N$10:$N$37,$O$10:$O$37)</f>
        <v>HP Laptop</v>
      </c>
      <c r="I395" t="str">
        <f>_xlfn.XLOOKUP(Table29[[#This Row],[Unique BarCode]],$N$10:$N$37,$P$10:$P$37)</f>
        <v>Device</v>
      </c>
      <c r="J395" t="s">
        <v>8</v>
      </c>
      <c r="K395" t="s">
        <v>697</v>
      </c>
    </row>
    <row r="396" spans="1:11" x14ac:dyDescent="0.2">
      <c r="A396" s="1" t="d">
        <v>2023-01-13</v>
      </c>
      <c r="B396" s="45">
        <v>-1</v>
      </c>
      <c r="C396" t="s">
        <v>20</v>
      </c>
      <c r="D396" t="str">
        <f>_xlfn.XLOOKUP(Table29[[#This Row],[Patron Group]],$R$10:$R$24,$S$10:$S$24)</f>
        <v>Graduate</v>
      </c>
      <c r="E396" s="1" t="d">
        <v>2023-01-27</v>
      </c>
      <c r="F396" t="s">
        <v>698</v>
      </c>
      <c r="G396" t="s">
        <v>2275</v>
      </c>
      <c r="H396" t="str">
        <f>_xlfn.XLOOKUP(Table29[[#This Row],[Unique BarCode]],$N$10:$N$37,$O$10:$O$37)</f>
        <v>iPad</v>
      </c>
      <c r="I396" t="str">
        <f>_xlfn.XLOOKUP(Table29[[#This Row],[Unique BarCode]],$N$10:$N$37,$P$10:$P$37)</f>
        <v>Device</v>
      </c>
      <c r="J396" t="s">
        <v>8</v>
      </c>
      <c r="K396" t="s">
        <v>699</v>
      </c>
    </row>
    <row r="397" spans="1:11" x14ac:dyDescent="0.2">
      <c r="A397" s="1" t="d">
        <v>2023-01-13</v>
      </c>
      <c r="B397" s="45">
        <v>-1</v>
      </c>
      <c r="C397" t="s">
        <v>20</v>
      </c>
      <c r="D397" t="str">
        <f>_xlfn.XLOOKUP(Table29[[#This Row],[Patron Group]],$R$10:$R$24,$S$10:$S$24)</f>
        <v>Graduate</v>
      </c>
      <c r="E397" s="1" t="d">
        <v>2023-01-27</v>
      </c>
      <c r="F397" t="s">
        <v>700</v>
      </c>
      <c r="G397" t="s">
        <v>2275</v>
      </c>
      <c r="H397" t="str">
        <f>_xlfn.XLOOKUP(Table29[[#This Row],[Unique BarCode]],$N$10:$N$37,$O$10:$O$37)</f>
        <v>iPad</v>
      </c>
      <c r="I397" t="str">
        <f>_xlfn.XLOOKUP(Table29[[#This Row],[Unique BarCode]],$N$10:$N$37,$P$10:$P$37)</f>
        <v>Device</v>
      </c>
      <c r="J397" t="s">
        <v>8</v>
      </c>
    </row>
    <row r="398" spans="1:11" x14ac:dyDescent="0.2">
      <c r="A398" s="1" t="d">
        <v>2023-01-13</v>
      </c>
      <c r="B398" s="45">
        <v>-1</v>
      </c>
      <c r="C398" t="s">
        <v>20</v>
      </c>
      <c r="D398" t="str">
        <f>_xlfn.XLOOKUP(Table29[[#This Row],[Patron Group]],$R$10:$R$24,$S$10:$S$24)</f>
        <v>Graduate</v>
      </c>
      <c r="E398" s="1" t="d">
        <v>2023-03-24</v>
      </c>
      <c r="F398" t="s">
        <v>701</v>
      </c>
      <c r="G398" t="s">
        <v>2275</v>
      </c>
      <c r="H398" t="str">
        <f>_xlfn.XLOOKUP(Table29[[#This Row],[Unique BarCode]],$N$10:$N$37,$O$10:$O$37)</f>
        <v>iPad</v>
      </c>
      <c r="I398" t="str">
        <f>_xlfn.XLOOKUP(Table29[[#This Row],[Unique BarCode]],$N$10:$N$37,$P$10:$P$37)</f>
        <v>Device</v>
      </c>
      <c r="J398" t="s">
        <v>8</v>
      </c>
      <c r="K398" t="s">
        <v>702</v>
      </c>
    </row>
    <row r="399" spans="1:11" x14ac:dyDescent="0.2">
      <c r="A399" s="1" t="d">
        <v>2023-01-13</v>
      </c>
      <c r="B399" s="45">
        <v>-1</v>
      </c>
      <c r="C399" t="s">
        <v>20</v>
      </c>
      <c r="D399" t="str">
        <f>_xlfn.XLOOKUP(Table29[[#This Row],[Patron Group]],$R$10:$R$24,$S$10:$S$24)</f>
        <v>Graduate</v>
      </c>
      <c r="E399" s="1" t="d">
        <v>2023-03-24</v>
      </c>
      <c r="F399" t="s">
        <v>703</v>
      </c>
      <c r="G399" t="s">
        <v>2275</v>
      </c>
      <c r="H399" t="str">
        <f>_xlfn.XLOOKUP(Table29[[#This Row],[Unique BarCode]],$N$10:$N$37,$O$10:$O$37)</f>
        <v>iPad</v>
      </c>
      <c r="I399" t="str">
        <f>_xlfn.XLOOKUP(Table29[[#This Row],[Unique BarCode]],$N$10:$N$37,$P$10:$P$37)</f>
        <v>Device</v>
      </c>
      <c r="J399" t="s">
        <v>8</v>
      </c>
    </row>
    <row r="400" spans="1:11" x14ac:dyDescent="0.2">
      <c r="A400" s="1" t="d">
        <v>2023-01-13</v>
      </c>
      <c r="B400" s="45">
        <v>-1</v>
      </c>
      <c r="C400" t="s">
        <v>66</v>
      </c>
      <c r="D400" t="str">
        <f>_xlfn.XLOOKUP(Table29[[#This Row],[Patron Group]],$R$10:$R$24,$S$10:$S$24)</f>
        <v>Graduate</v>
      </c>
      <c r="E400" s="1" t="d">
        <v>2023-01-13</v>
      </c>
      <c r="F400" t="s">
        <v>479</v>
      </c>
      <c r="G400" t="s">
        <v>2271</v>
      </c>
      <c r="H400" t="str">
        <f>_xlfn.XLOOKUP(Table29[[#This Row],[Unique BarCode]],$N$10:$N$37,$O$10:$O$37)</f>
        <v>OMNI</v>
      </c>
      <c r="I400" t="str">
        <f>_xlfn.XLOOKUP(Table29[[#This Row],[Unique BarCode]],$N$10:$N$37,$P$10:$P$37)</f>
        <v>Charger</v>
      </c>
      <c r="J400" t="s">
        <v>68</v>
      </c>
      <c r="K400" t="s">
        <v>480</v>
      </c>
    </row>
    <row r="401" spans="1:11" x14ac:dyDescent="0.2">
      <c r="A401" s="1" t="d">
        <v>2023-01-13</v>
      </c>
      <c r="B401" s="45">
        <v>-1</v>
      </c>
      <c r="C401" t="s">
        <v>77</v>
      </c>
      <c r="D401" t="str">
        <f>_xlfn.XLOOKUP(Table29[[#This Row],[Patron Group]],$R$10:$R$24,$S$10:$S$24)</f>
        <v>Undergraduate</v>
      </c>
      <c r="E401" s="1" t="d">
        <v>2023-01-13</v>
      </c>
      <c r="F401" t="s">
        <v>704</v>
      </c>
      <c r="G401" t="s">
        <v>2288</v>
      </c>
      <c r="H401" t="str">
        <f>_xlfn.XLOOKUP(Table29[[#This Row],[Unique BarCode]],$N$10:$N$37,$O$10:$O$37)</f>
        <v>Android Charger</v>
      </c>
      <c r="I401" t="str">
        <f>_xlfn.XLOOKUP(Table29[[#This Row],[Unique BarCode]],$N$10:$N$37,$P$10:$P$37)</f>
        <v>Charger</v>
      </c>
      <c r="J401" t="s">
        <v>68</v>
      </c>
      <c r="K401" t="s">
        <v>705</v>
      </c>
    </row>
    <row r="402" spans="1:11" x14ac:dyDescent="0.2">
      <c r="A402" s="1" t="d">
        <v>2023-01-13</v>
      </c>
      <c r="B402" s="45">
        <v>-1</v>
      </c>
      <c r="C402" t="s">
        <v>77</v>
      </c>
      <c r="D402" t="str">
        <f>_xlfn.XLOOKUP(Table29[[#This Row],[Patron Group]],$R$10:$R$24,$S$10:$S$24)</f>
        <v>Undergraduate</v>
      </c>
      <c r="E402" s="1" t="d">
        <v>2023-01-13</v>
      </c>
      <c r="F402" t="s">
        <v>706</v>
      </c>
      <c r="G402" t="s">
        <v>2298</v>
      </c>
      <c r="H402" t="str">
        <f>_xlfn.XLOOKUP(Table29[[#This Row],[Unique BarCode]],$N$10:$N$37,$O$10:$O$37)</f>
        <v>ANKER</v>
      </c>
      <c r="I402" t="str">
        <f>_xlfn.XLOOKUP(Table29[[#This Row],[Unique BarCode]],$N$10:$N$37,$P$10:$P$37)</f>
        <v>Charger</v>
      </c>
      <c r="J402" t="s">
        <v>8</v>
      </c>
    </row>
    <row r="403" spans="1:11" x14ac:dyDescent="0.2">
      <c r="A403" s="1" t="d">
        <v>2023-01-13</v>
      </c>
      <c r="B403" s="45">
        <v>-1</v>
      </c>
      <c r="C403" t="s">
        <v>77</v>
      </c>
      <c r="D403" t="str">
        <f>_xlfn.XLOOKUP(Table29[[#This Row],[Patron Group]],$R$10:$R$24,$S$10:$S$24)</f>
        <v>Undergraduate</v>
      </c>
      <c r="E403" s="1" t="d">
        <v>2023-01-13</v>
      </c>
      <c r="F403" t="s">
        <v>707</v>
      </c>
      <c r="G403" t="s">
        <v>2281</v>
      </c>
      <c r="H403" t="str">
        <f>_xlfn.XLOOKUP(Table29[[#This Row],[Unique BarCode]],$N$10:$N$37,$O$10:$O$37)</f>
        <v>HDMIC</v>
      </c>
      <c r="I403" t="str">
        <f>_xlfn.XLOOKUP(Table29[[#This Row],[Unique BarCode]],$N$10:$N$37,$P$10:$P$37)</f>
        <v>Cable</v>
      </c>
      <c r="J403" t="s">
        <v>8</v>
      </c>
      <c r="K403" t="s">
        <v>708</v>
      </c>
    </row>
    <row r="404" spans="1:11" x14ac:dyDescent="0.2">
      <c r="A404" s="1" t="d">
        <v>2023-01-13</v>
      </c>
      <c r="B404" s="45">
        <v>-1</v>
      </c>
      <c r="C404" t="s">
        <v>77</v>
      </c>
      <c r="D404" t="str">
        <f>_xlfn.XLOOKUP(Table29[[#This Row],[Patron Group]],$R$10:$R$24,$S$10:$S$24)</f>
        <v>Undergraduate</v>
      </c>
      <c r="E404" s="1" t="d">
        <v>2023-01-13</v>
      </c>
      <c r="F404" t="s">
        <v>436</v>
      </c>
      <c r="G404" t="s">
        <v>2282</v>
      </c>
      <c r="H404" t="str">
        <f>_xlfn.XLOOKUP(Table29[[#This Row],[Unique BarCode]],$N$10:$N$37,$O$10:$O$37)</f>
        <v>HPUSBC</v>
      </c>
      <c r="I404" t="str">
        <f>_xlfn.XLOOKUP(Table29[[#This Row],[Unique BarCode]],$N$10:$N$37,$P$10:$P$37)</f>
        <v>Charger</v>
      </c>
      <c r="J404" t="s">
        <v>49</v>
      </c>
      <c r="K404" t="s">
        <v>437</v>
      </c>
    </row>
    <row r="405" spans="1:11" x14ac:dyDescent="0.2">
      <c r="A405" s="1" t="d">
        <v>2023-01-13</v>
      </c>
      <c r="B405" s="45">
        <v>-1</v>
      </c>
      <c r="C405" t="s">
        <v>77</v>
      </c>
      <c r="D405" t="str">
        <f>_xlfn.XLOOKUP(Table29[[#This Row],[Patron Group]],$R$10:$R$24,$S$10:$S$24)</f>
        <v>Undergraduate</v>
      </c>
      <c r="E405" s="1" t="d">
        <v>2023-01-13</v>
      </c>
      <c r="F405" t="s">
        <v>687</v>
      </c>
      <c r="G405" t="s">
        <v>2282</v>
      </c>
      <c r="H405" t="str">
        <f>_xlfn.XLOOKUP(Table29[[#This Row],[Unique BarCode]],$N$10:$N$37,$O$10:$O$37)</f>
        <v>HPUSBC</v>
      </c>
      <c r="I405" t="str">
        <f>_xlfn.XLOOKUP(Table29[[#This Row],[Unique BarCode]],$N$10:$N$37,$P$10:$P$37)</f>
        <v>Charger</v>
      </c>
      <c r="J405" t="s">
        <v>49</v>
      </c>
    </row>
    <row r="406" spans="1:11" x14ac:dyDescent="0.2">
      <c r="A406" s="1" t="d">
        <v>2023-01-13</v>
      </c>
      <c r="B406" s="45">
        <v>-1</v>
      </c>
      <c r="C406" t="s">
        <v>77</v>
      </c>
      <c r="D406" t="str">
        <f>_xlfn.XLOOKUP(Table29[[#This Row],[Patron Group]],$R$10:$R$24,$S$10:$S$24)</f>
        <v>Undergraduate</v>
      </c>
      <c r="E406" s="1" t="d">
        <v>2023-01-13</v>
      </c>
      <c r="F406" t="s">
        <v>579</v>
      </c>
      <c r="G406" t="s">
        <v>2265</v>
      </c>
      <c r="H406" t="str">
        <f>_xlfn.XLOOKUP(Table29[[#This Row],[Unique BarCode]],$N$10:$N$37,$O$10:$O$37)</f>
        <v>IPHONE</v>
      </c>
      <c r="I406" t="str">
        <f>_xlfn.XLOOKUP(Table29[[#This Row],[Unique BarCode]],$N$10:$N$37,$P$10:$P$37)</f>
        <v>Charger</v>
      </c>
      <c r="J406" t="s">
        <v>49</v>
      </c>
      <c r="K406" t="s">
        <v>580</v>
      </c>
    </row>
    <row r="407" spans="1:11" x14ac:dyDescent="0.2">
      <c r="A407" s="1" t="d">
        <v>2023-01-13</v>
      </c>
      <c r="B407" s="45">
        <v>-1</v>
      </c>
      <c r="C407" t="s">
        <v>77</v>
      </c>
      <c r="D407" t="str">
        <f>_xlfn.XLOOKUP(Table29[[#This Row],[Patron Group]],$R$10:$R$24,$S$10:$S$24)</f>
        <v>Undergraduate</v>
      </c>
      <c r="E407" s="1" t="d">
        <v>2023-01-13</v>
      </c>
      <c r="F407" t="s">
        <v>709</v>
      </c>
      <c r="G407" t="s">
        <v>2265</v>
      </c>
      <c r="H407" t="str">
        <f>_xlfn.XLOOKUP(Table29[[#This Row],[Unique BarCode]],$N$10:$N$37,$O$10:$O$37)</f>
        <v>IPHONE</v>
      </c>
      <c r="I407" t="str">
        <f>_xlfn.XLOOKUP(Table29[[#This Row],[Unique BarCode]],$N$10:$N$37,$P$10:$P$37)</f>
        <v>Charger</v>
      </c>
      <c r="J407" t="s">
        <v>128</v>
      </c>
      <c r="K407" t="s">
        <v>710</v>
      </c>
    </row>
    <row r="408" spans="1:11" x14ac:dyDescent="0.2">
      <c r="A408" s="1" t="d">
        <v>2023-01-13</v>
      </c>
      <c r="B408" s="45">
        <v>-1</v>
      </c>
      <c r="C408" t="s">
        <v>77</v>
      </c>
      <c r="D408" t="str">
        <f>_xlfn.XLOOKUP(Table29[[#This Row],[Patron Group]],$R$10:$R$24,$S$10:$S$24)</f>
        <v>Undergraduate</v>
      </c>
      <c r="E408" s="1" t="d">
        <v>2023-01-13</v>
      </c>
      <c r="F408" t="s">
        <v>71</v>
      </c>
      <c r="G408" t="s">
        <v>2265</v>
      </c>
      <c r="H408" t="str">
        <f>_xlfn.XLOOKUP(Table29[[#This Row],[Unique BarCode]],$N$10:$N$37,$O$10:$O$37)</f>
        <v>IPHONE</v>
      </c>
      <c r="I408" t="str">
        <f>_xlfn.XLOOKUP(Table29[[#This Row],[Unique BarCode]],$N$10:$N$37,$P$10:$P$37)</f>
        <v>Charger</v>
      </c>
      <c r="J408" t="s">
        <v>8</v>
      </c>
      <c r="K408" t="s">
        <v>72</v>
      </c>
    </row>
    <row r="409" spans="1:11" x14ac:dyDescent="0.2">
      <c r="A409" s="1" t="d">
        <v>2023-01-13</v>
      </c>
      <c r="B409" s="45">
        <v>-1</v>
      </c>
      <c r="C409" t="s">
        <v>77</v>
      </c>
      <c r="D409" t="str">
        <f>_xlfn.XLOOKUP(Table29[[#This Row],[Patron Group]],$R$10:$R$24,$S$10:$S$24)</f>
        <v>Undergraduate</v>
      </c>
      <c r="E409" s="1" t="d">
        <v>2023-01-13</v>
      </c>
      <c r="F409" t="s">
        <v>86</v>
      </c>
      <c r="G409" t="s">
        <v>2265</v>
      </c>
      <c r="H409" t="str">
        <f>_xlfn.XLOOKUP(Table29[[#This Row],[Unique BarCode]],$N$10:$N$37,$O$10:$O$37)</f>
        <v>IPHONE</v>
      </c>
      <c r="I409" t="str">
        <f>_xlfn.XLOOKUP(Table29[[#This Row],[Unique BarCode]],$N$10:$N$37,$P$10:$P$37)</f>
        <v>Charger</v>
      </c>
      <c r="J409" t="s">
        <v>8</v>
      </c>
      <c r="K409" t="s">
        <v>87</v>
      </c>
    </row>
    <row r="410" spans="1:11" x14ac:dyDescent="0.2">
      <c r="A410" s="1" t="d">
        <v>2023-01-13</v>
      </c>
      <c r="B410" s="45">
        <v>-1</v>
      </c>
      <c r="C410" t="s">
        <v>77</v>
      </c>
      <c r="D410" t="str">
        <f>_xlfn.XLOOKUP(Table29[[#This Row],[Patron Group]],$R$10:$R$24,$S$10:$S$24)</f>
        <v>Undergraduate</v>
      </c>
      <c r="E410" s="1" t="d">
        <v>2023-01-13</v>
      </c>
      <c r="F410" t="s">
        <v>433</v>
      </c>
      <c r="G410" t="s">
        <v>2265</v>
      </c>
      <c r="H410" t="str">
        <f>_xlfn.XLOOKUP(Table29[[#This Row],[Unique BarCode]],$N$10:$N$37,$O$10:$O$37)</f>
        <v>IPHONE</v>
      </c>
      <c r="I410" t="str">
        <f>_xlfn.XLOOKUP(Table29[[#This Row],[Unique BarCode]],$N$10:$N$37,$P$10:$P$37)</f>
        <v>Charger</v>
      </c>
      <c r="J410" t="s">
        <v>8</v>
      </c>
      <c r="K410" t="s">
        <v>434</v>
      </c>
    </row>
    <row r="411" spans="1:11" x14ac:dyDescent="0.2">
      <c r="A411" s="1" t="d">
        <v>2023-01-13</v>
      </c>
      <c r="B411" s="45">
        <v>-1</v>
      </c>
      <c r="C411" t="s">
        <v>77</v>
      </c>
      <c r="D411" t="str">
        <f>_xlfn.XLOOKUP(Table29[[#This Row],[Patron Group]],$R$10:$R$24,$S$10:$S$24)</f>
        <v>Undergraduate</v>
      </c>
      <c r="E411" s="1" t="d">
        <v>2023-01-13</v>
      </c>
      <c r="F411" t="s">
        <v>29</v>
      </c>
      <c r="G411" t="s">
        <v>2265</v>
      </c>
      <c r="H411" t="str">
        <f>_xlfn.XLOOKUP(Table29[[#This Row],[Unique BarCode]],$N$10:$N$37,$O$10:$O$37)</f>
        <v>IPHONE</v>
      </c>
      <c r="I411" t="str">
        <f>_xlfn.XLOOKUP(Table29[[#This Row],[Unique BarCode]],$N$10:$N$37,$P$10:$P$37)</f>
        <v>Charger</v>
      </c>
      <c r="J411" t="s">
        <v>8</v>
      </c>
      <c r="K411" t="s">
        <v>30</v>
      </c>
    </row>
    <row r="412" spans="1:11" x14ac:dyDescent="0.2">
      <c r="A412" s="1" t="d">
        <v>2023-01-13</v>
      </c>
      <c r="B412" s="45">
        <v>-1</v>
      </c>
      <c r="C412" t="s">
        <v>77</v>
      </c>
      <c r="D412" t="str">
        <f>_xlfn.XLOOKUP(Table29[[#This Row],[Patron Group]],$R$10:$R$24,$S$10:$S$24)</f>
        <v>Undergraduate</v>
      </c>
      <c r="E412" s="1" t="d">
        <v>2023-01-13</v>
      </c>
      <c r="F412" t="s">
        <v>276</v>
      </c>
      <c r="G412" t="s">
        <v>2296</v>
      </c>
      <c r="H412" t="str">
        <f>_xlfn.XLOOKUP(Table29[[#This Row],[Unique BarCode]],$N$10:$N$37,$O$10:$O$37)</f>
        <v>MACUSBC</v>
      </c>
      <c r="I412" t="str">
        <f>_xlfn.XLOOKUP(Table29[[#This Row],[Unique BarCode]],$N$10:$N$37,$P$10:$P$37)</f>
        <v>Charger</v>
      </c>
      <c r="J412" t="s">
        <v>8</v>
      </c>
      <c r="K412" t="s">
        <v>277</v>
      </c>
    </row>
    <row r="413" spans="1:11" x14ac:dyDescent="0.2">
      <c r="A413" s="1" t="d">
        <v>2023-01-13</v>
      </c>
      <c r="B413" s="45">
        <v>-1</v>
      </c>
      <c r="C413" t="s">
        <v>77</v>
      </c>
      <c r="D413" t="str">
        <f>_xlfn.XLOOKUP(Table29[[#This Row],[Patron Group]],$R$10:$R$24,$S$10:$S$24)</f>
        <v>Undergraduate</v>
      </c>
      <c r="E413" s="1" t="d">
        <v>2023-01-13</v>
      </c>
      <c r="F413" t="s">
        <v>213</v>
      </c>
      <c r="G413" t="s">
        <v>2296</v>
      </c>
      <c r="H413" t="str">
        <f>_xlfn.XLOOKUP(Table29[[#This Row],[Unique BarCode]],$N$10:$N$37,$O$10:$O$37)</f>
        <v>MACUSBC</v>
      </c>
      <c r="I413" t="str">
        <f>_xlfn.XLOOKUP(Table29[[#This Row],[Unique BarCode]],$N$10:$N$37,$P$10:$P$37)</f>
        <v>Charger</v>
      </c>
      <c r="J413" t="s">
        <v>8</v>
      </c>
      <c r="K413" t="s">
        <v>214</v>
      </c>
    </row>
    <row r="414" spans="1:11" x14ac:dyDescent="0.2">
      <c r="A414" s="1" t="d">
        <v>2023-01-13</v>
      </c>
      <c r="B414" s="45">
        <v>-1</v>
      </c>
      <c r="C414" t="s">
        <v>77</v>
      </c>
      <c r="D414" t="str">
        <f>_xlfn.XLOOKUP(Table29[[#This Row],[Patron Group]],$R$10:$R$24,$S$10:$S$24)</f>
        <v>Undergraduate</v>
      </c>
      <c r="E414" s="1" t="d">
        <v>2023-01-13</v>
      </c>
      <c r="F414" t="s">
        <v>39</v>
      </c>
      <c r="G414" t="s">
        <v>2296</v>
      </c>
      <c r="H414" t="str">
        <f>_xlfn.XLOOKUP(Table29[[#This Row],[Unique BarCode]],$N$10:$N$37,$O$10:$O$37)</f>
        <v>MACUSBC</v>
      </c>
      <c r="I414" t="str">
        <f>_xlfn.XLOOKUP(Table29[[#This Row],[Unique BarCode]],$N$10:$N$37,$P$10:$P$37)</f>
        <v>Charger</v>
      </c>
      <c r="J414" t="s">
        <v>8</v>
      </c>
      <c r="K414" t="s">
        <v>40</v>
      </c>
    </row>
    <row r="415" spans="1:11" x14ac:dyDescent="0.2">
      <c r="A415" s="1" t="d">
        <v>2023-01-13</v>
      </c>
      <c r="B415" s="45">
        <v>-1</v>
      </c>
      <c r="C415" t="s">
        <v>77</v>
      </c>
      <c r="D415" t="str">
        <f>_xlfn.XLOOKUP(Table29[[#This Row],[Patron Group]],$R$10:$R$24,$S$10:$S$24)</f>
        <v>Undergraduate</v>
      </c>
      <c r="E415" s="1" t="d">
        <v>2023-01-13</v>
      </c>
      <c r="F415" t="s">
        <v>93</v>
      </c>
      <c r="G415" t="s">
        <v>2296</v>
      </c>
      <c r="H415" t="str">
        <f>_xlfn.XLOOKUP(Table29[[#This Row],[Unique BarCode]],$N$10:$N$37,$O$10:$O$37)</f>
        <v>MACUSBC</v>
      </c>
      <c r="I415" t="str">
        <f>_xlfn.XLOOKUP(Table29[[#This Row],[Unique BarCode]],$N$10:$N$37,$P$10:$P$37)</f>
        <v>Charger</v>
      </c>
      <c r="J415" t="s">
        <v>8</v>
      </c>
      <c r="K415" t="s">
        <v>94</v>
      </c>
    </row>
    <row r="416" spans="1:11" x14ac:dyDescent="0.2">
      <c r="A416" s="1" t="d">
        <v>2023-01-13</v>
      </c>
      <c r="B416" s="45">
        <v>-1</v>
      </c>
      <c r="C416" t="s">
        <v>77</v>
      </c>
      <c r="D416" t="str">
        <f>_xlfn.XLOOKUP(Table29[[#This Row],[Patron Group]],$R$10:$R$24,$S$10:$S$24)</f>
        <v>Undergraduate</v>
      </c>
      <c r="E416" s="1" t="d">
        <v>2023-01-13</v>
      </c>
      <c r="F416" t="s">
        <v>226</v>
      </c>
      <c r="G416" t="s">
        <v>2296</v>
      </c>
      <c r="H416" t="str">
        <f>_xlfn.XLOOKUP(Table29[[#This Row],[Unique BarCode]],$N$10:$N$37,$O$10:$O$37)</f>
        <v>MACUSBC</v>
      </c>
      <c r="I416" t="str">
        <f>_xlfn.XLOOKUP(Table29[[#This Row],[Unique BarCode]],$N$10:$N$37,$P$10:$P$37)</f>
        <v>Charger</v>
      </c>
      <c r="J416" t="s">
        <v>8</v>
      </c>
    </row>
    <row r="417" spans="1:11" x14ac:dyDescent="0.2">
      <c r="A417" s="1" t="d">
        <v>2023-01-13</v>
      </c>
      <c r="B417" s="45">
        <v>-1</v>
      </c>
      <c r="C417" t="s">
        <v>77</v>
      </c>
      <c r="D417" t="str">
        <f>_xlfn.XLOOKUP(Table29[[#This Row],[Patron Group]],$R$10:$R$24,$S$10:$S$24)</f>
        <v>Undergraduate</v>
      </c>
      <c r="E417" s="1" t="d">
        <v>2023-01-13</v>
      </c>
      <c r="F417" t="s">
        <v>711</v>
      </c>
      <c r="G417" t="s">
        <v>2271</v>
      </c>
      <c r="H417" t="str">
        <f>_xlfn.XLOOKUP(Table29[[#This Row],[Unique BarCode]],$N$10:$N$37,$O$10:$O$37)</f>
        <v>OMNI</v>
      </c>
      <c r="I417" t="str">
        <f>_xlfn.XLOOKUP(Table29[[#This Row],[Unique BarCode]],$N$10:$N$37,$P$10:$P$37)</f>
        <v>Charger</v>
      </c>
      <c r="J417" t="s">
        <v>68</v>
      </c>
      <c r="K417" t="s">
        <v>712</v>
      </c>
    </row>
    <row r="418" spans="1:11" x14ac:dyDescent="0.2">
      <c r="A418" s="1" t="d">
        <v>2023-01-13</v>
      </c>
      <c r="B418" s="45">
        <v>-1</v>
      </c>
      <c r="C418" t="s">
        <v>77</v>
      </c>
      <c r="D418" t="str">
        <f>_xlfn.XLOOKUP(Table29[[#This Row],[Patron Group]],$R$10:$R$24,$S$10:$S$24)</f>
        <v>Undergraduate</v>
      </c>
      <c r="E418" s="1" t="d">
        <v>2023-01-13</v>
      </c>
      <c r="F418" t="s">
        <v>713</v>
      </c>
      <c r="G418" t="s">
        <v>2271</v>
      </c>
      <c r="H418" t="str">
        <f>_xlfn.XLOOKUP(Table29[[#This Row],[Unique BarCode]],$N$10:$N$37,$O$10:$O$37)</f>
        <v>OMNI</v>
      </c>
      <c r="I418" t="str">
        <f>_xlfn.XLOOKUP(Table29[[#This Row],[Unique BarCode]],$N$10:$N$37,$P$10:$P$37)</f>
        <v>Charger</v>
      </c>
      <c r="J418" t="s">
        <v>8</v>
      </c>
    </row>
    <row r="419" spans="1:11" x14ac:dyDescent="0.2">
      <c r="A419" s="1" t="d">
        <v>2023-01-13</v>
      </c>
      <c r="B419" s="45">
        <v>-1</v>
      </c>
      <c r="C419" t="s">
        <v>77</v>
      </c>
      <c r="D419" t="str">
        <f>_xlfn.XLOOKUP(Table29[[#This Row],[Patron Group]],$R$10:$R$24,$S$10:$S$24)</f>
        <v>Undergraduate</v>
      </c>
      <c r="E419" s="1" t="d">
        <v>2023-01-13</v>
      </c>
      <c r="F419" t="s">
        <v>714</v>
      </c>
      <c r="G419" t="s">
        <v>2285</v>
      </c>
      <c r="H419" t="str">
        <f>_xlfn.XLOOKUP(Table29[[#This Row],[Unique BarCode]],$N$10:$N$37,$O$10:$O$37)</f>
        <v>UHDMI</v>
      </c>
      <c r="I419" t="str">
        <f>_xlfn.XLOOKUP(Table29[[#This Row],[Unique BarCode]],$N$10:$N$37,$P$10:$P$37)</f>
        <v>Cable</v>
      </c>
      <c r="J419" t="s">
        <v>8</v>
      </c>
    </row>
    <row r="420" spans="1:11" x14ac:dyDescent="0.2">
      <c r="A420" s="1" t="d">
        <v>2023-01-13</v>
      </c>
      <c r="B420" s="45">
        <v>-1</v>
      </c>
      <c r="C420" t="s">
        <v>77</v>
      </c>
      <c r="D420" t="str">
        <f>_xlfn.XLOOKUP(Table29[[#This Row],[Patron Group]],$R$10:$R$24,$S$10:$S$24)</f>
        <v>Undergraduate</v>
      </c>
      <c r="E420" s="1" t="d">
        <v>2023-01-13</v>
      </c>
      <c r="F420" t="s">
        <v>587</v>
      </c>
      <c r="G420" t="s">
        <v>2272</v>
      </c>
      <c r="H420" t="str">
        <f>_xlfn.XLOOKUP(Table29[[#This Row],[Unique BarCode]],$N$10:$N$37,$O$10:$O$37)</f>
        <v>WALLADPT</v>
      </c>
      <c r="I420" t="str">
        <f>_xlfn.XLOOKUP(Table29[[#This Row],[Unique BarCode]],$N$10:$N$37,$P$10:$P$37)</f>
        <v>Charger</v>
      </c>
      <c r="J420" t="s">
        <v>49</v>
      </c>
      <c r="K420" t="s">
        <v>588</v>
      </c>
    </row>
    <row r="421" spans="1:11" x14ac:dyDescent="0.2">
      <c r="A421" s="1" t="d">
        <v>2023-01-13</v>
      </c>
      <c r="B421" s="45">
        <v>-1</v>
      </c>
      <c r="C421" t="s">
        <v>77</v>
      </c>
      <c r="D421" t="str">
        <f>_xlfn.XLOOKUP(Table29[[#This Row],[Patron Group]],$R$10:$R$24,$S$10:$S$24)</f>
        <v>Undergraduate</v>
      </c>
      <c r="E421" s="1" t="d">
        <v>2023-01-13</v>
      </c>
      <c r="F421" t="s">
        <v>484</v>
      </c>
      <c r="G421" t="s">
        <v>2272</v>
      </c>
      <c r="H421" t="str">
        <f>_xlfn.XLOOKUP(Table29[[#This Row],[Unique BarCode]],$N$10:$N$37,$O$10:$O$37)</f>
        <v>WALLADPT</v>
      </c>
      <c r="I421" t="str">
        <f>_xlfn.XLOOKUP(Table29[[#This Row],[Unique BarCode]],$N$10:$N$37,$P$10:$P$37)</f>
        <v>Charger</v>
      </c>
      <c r="J421" t="s">
        <v>8</v>
      </c>
    </row>
    <row r="422" spans="1:11" x14ac:dyDescent="0.2">
      <c r="A422" s="1" t="d">
        <v>2023-01-13</v>
      </c>
      <c r="B422" s="45">
        <v>-1</v>
      </c>
      <c r="C422" t="s">
        <v>77</v>
      </c>
      <c r="D422" t="str">
        <f>_xlfn.XLOOKUP(Table29[[#This Row],[Patron Group]],$R$10:$R$24,$S$10:$S$24)</f>
        <v>Undergraduate</v>
      </c>
      <c r="E422" s="1" t="d">
        <v>2023-01-13</v>
      </c>
      <c r="F422" t="s">
        <v>47</v>
      </c>
      <c r="G422" t="s">
        <v>2272</v>
      </c>
      <c r="H422" t="str">
        <f>_xlfn.XLOOKUP(Table29[[#This Row],[Unique BarCode]],$N$10:$N$37,$O$10:$O$37)</f>
        <v>WALLADPT</v>
      </c>
      <c r="I422" t="str">
        <f>_xlfn.XLOOKUP(Table29[[#This Row],[Unique BarCode]],$N$10:$N$37,$P$10:$P$37)</f>
        <v>Charger</v>
      </c>
      <c r="J422" t="s">
        <v>8</v>
      </c>
    </row>
    <row r="423" spans="1:11" x14ac:dyDescent="0.2">
      <c r="A423" s="1" t="d">
        <v>2023-01-13</v>
      </c>
      <c r="B423" s="45">
        <v>-1</v>
      </c>
      <c r="C423" t="s">
        <v>77</v>
      </c>
      <c r="D423" t="str">
        <f>_xlfn.XLOOKUP(Table29[[#This Row],[Patron Group]],$R$10:$R$24,$S$10:$S$24)</f>
        <v>Undergraduate</v>
      </c>
      <c r="E423" s="1" t="d">
        <v>2023-01-13</v>
      </c>
      <c r="F423" t="s">
        <v>560</v>
      </c>
      <c r="G423" t="s">
        <v>2272</v>
      </c>
      <c r="H423" t="str">
        <f>_xlfn.XLOOKUP(Table29[[#This Row],[Unique BarCode]],$N$10:$N$37,$O$10:$O$37)</f>
        <v>WALLADPT</v>
      </c>
      <c r="I423" t="str">
        <f>_xlfn.XLOOKUP(Table29[[#This Row],[Unique BarCode]],$N$10:$N$37,$P$10:$P$37)</f>
        <v>Charger</v>
      </c>
      <c r="J423" t="s">
        <v>8</v>
      </c>
    </row>
    <row r="424" spans="1:11" x14ac:dyDescent="0.2">
      <c r="A424" s="1" t="d">
        <v>2023-01-13</v>
      </c>
      <c r="B424" s="45">
        <v>-1</v>
      </c>
      <c r="C424" t="s">
        <v>77</v>
      </c>
      <c r="D424" t="str">
        <f>_xlfn.XLOOKUP(Table29[[#This Row],[Patron Group]],$R$10:$R$24,$S$10:$S$24)</f>
        <v>Undergraduate</v>
      </c>
      <c r="E424" s="1" t="d">
        <v>2023-01-13</v>
      </c>
      <c r="F424" t="s">
        <v>275</v>
      </c>
      <c r="G424" t="s">
        <v>2272</v>
      </c>
      <c r="H424" t="str">
        <f>_xlfn.XLOOKUP(Table29[[#This Row],[Unique BarCode]],$N$10:$N$37,$O$10:$O$37)</f>
        <v>WALLADPT</v>
      </c>
      <c r="I424" t="str">
        <f>_xlfn.XLOOKUP(Table29[[#This Row],[Unique BarCode]],$N$10:$N$37,$P$10:$P$37)</f>
        <v>Charger</v>
      </c>
      <c r="J424" t="s">
        <v>8</v>
      </c>
    </row>
    <row r="425" spans="1:11" x14ac:dyDescent="0.2">
      <c r="A425" s="1" t="d">
        <v>2023-01-13</v>
      </c>
      <c r="B425" s="45">
        <v>-1</v>
      </c>
      <c r="C425" t="s">
        <v>77</v>
      </c>
      <c r="D425" t="str">
        <f>_xlfn.XLOOKUP(Table29[[#This Row],[Patron Group]],$R$10:$R$24,$S$10:$S$24)</f>
        <v>Undergraduate</v>
      </c>
      <c r="E425" s="1" t="d">
        <v>2023-01-20</v>
      </c>
      <c r="F425" t="s">
        <v>715</v>
      </c>
      <c r="G425" t="s">
        <v>2273</v>
      </c>
      <c r="H425" t="str">
        <f>_xlfn.XLOOKUP(Table29[[#This Row],[Unique BarCode]],$N$10:$N$37,$O$10:$O$37)</f>
        <v>ChromeBook</v>
      </c>
      <c r="I425" t="str">
        <f>_xlfn.XLOOKUP(Table29[[#This Row],[Unique BarCode]],$N$10:$N$37,$P$10:$P$37)</f>
        <v>Device</v>
      </c>
      <c r="J425" t="s">
        <v>68</v>
      </c>
      <c r="K425" t="s">
        <v>716</v>
      </c>
    </row>
    <row r="426" spans="1:11" x14ac:dyDescent="0.2">
      <c r="A426" s="1" t="d">
        <v>2023-01-13</v>
      </c>
      <c r="B426" s="45">
        <v>-1</v>
      </c>
      <c r="C426" t="s">
        <v>77</v>
      </c>
      <c r="D426" t="str">
        <f>_xlfn.XLOOKUP(Table29[[#This Row],[Patron Group]],$R$10:$R$24,$S$10:$S$24)</f>
        <v>Undergraduate</v>
      </c>
      <c r="E426" s="1" t="d">
        <v>2023-01-20</v>
      </c>
      <c r="F426" t="s">
        <v>717</v>
      </c>
      <c r="G426" t="s">
        <v>2273</v>
      </c>
      <c r="H426" t="str">
        <f>_xlfn.XLOOKUP(Table29[[#This Row],[Unique BarCode]],$N$10:$N$37,$O$10:$O$37)</f>
        <v>ChromeBook</v>
      </c>
      <c r="I426" t="str">
        <f>_xlfn.XLOOKUP(Table29[[#This Row],[Unique BarCode]],$N$10:$N$37,$P$10:$P$37)</f>
        <v>Device</v>
      </c>
      <c r="J426" t="s">
        <v>128</v>
      </c>
      <c r="K426" t="s">
        <v>718</v>
      </c>
    </row>
    <row r="427" spans="1:11" x14ac:dyDescent="0.2">
      <c r="A427" s="1" t="d">
        <v>2023-01-13</v>
      </c>
      <c r="B427" s="45">
        <v>-1</v>
      </c>
      <c r="C427" t="s">
        <v>77</v>
      </c>
      <c r="D427" t="str">
        <f>_xlfn.XLOOKUP(Table29[[#This Row],[Patron Group]],$R$10:$R$24,$S$10:$S$24)</f>
        <v>Undergraduate</v>
      </c>
      <c r="E427" s="1" t="d">
        <v>2023-01-20</v>
      </c>
      <c r="F427" t="s">
        <v>719</v>
      </c>
      <c r="G427" t="s">
        <v>2273</v>
      </c>
      <c r="H427" t="str">
        <f>_xlfn.XLOOKUP(Table29[[#This Row],[Unique BarCode]],$N$10:$N$37,$O$10:$O$37)</f>
        <v>ChromeBook</v>
      </c>
      <c r="I427" t="str">
        <f>_xlfn.XLOOKUP(Table29[[#This Row],[Unique BarCode]],$N$10:$N$37,$P$10:$P$37)</f>
        <v>Device</v>
      </c>
      <c r="J427" t="s">
        <v>49</v>
      </c>
      <c r="K427" t="s">
        <v>720</v>
      </c>
    </row>
    <row r="428" spans="1:11" x14ac:dyDescent="0.2">
      <c r="A428" s="1" t="d">
        <v>2023-01-13</v>
      </c>
      <c r="B428" s="45">
        <v>-1</v>
      </c>
      <c r="C428" t="s">
        <v>77</v>
      </c>
      <c r="D428" t="str">
        <f>_xlfn.XLOOKUP(Table29[[#This Row],[Patron Group]],$R$10:$R$24,$S$10:$S$24)</f>
        <v>Undergraduate</v>
      </c>
      <c r="E428" s="1" t="d">
        <v>2023-01-20</v>
      </c>
      <c r="F428" t="s">
        <v>721</v>
      </c>
      <c r="G428" t="s">
        <v>2273</v>
      </c>
      <c r="H428" t="str">
        <f>_xlfn.XLOOKUP(Table29[[#This Row],[Unique BarCode]],$N$10:$N$37,$O$10:$O$37)</f>
        <v>ChromeBook</v>
      </c>
      <c r="I428" t="str">
        <f>_xlfn.XLOOKUP(Table29[[#This Row],[Unique BarCode]],$N$10:$N$37,$P$10:$P$37)</f>
        <v>Device</v>
      </c>
      <c r="J428" t="s">
        <v>49</v>
      </c>
      <c r="K428" t="s">
        <v>722</v>
      </c>
    </row>
    <row r="429" spans="1:11" x14ac:dyDescent="0.2">
      <c r="A429" s="1" t="d">
        <v>2023-01-13</v>
      </c>
      <c r="B429" s="45">
        <v>-1</v>
      </c>
      <c r="C429" t="s">
        <v>77</v>
      </c>
      <c r="D429" t="str">
        <f>_xlfn.XLOOKUP(Table29[[#This Row],[Patron Group]],$R$10:$R$24,$S$10:$S$24)</f>
        <v>Undergraduate</v>
      </c>
      <c r="E429" s="1" t="d">
        <v>2023-01-20</v>
      </c>
      <c r="F429" t="s">
        <v>723</v>
      </c>
      <c r="G429" t="s">
        <v>2273</v>
      </c>
      <c r="H429" t="str">
        <f>_xlfn.XLOOKUP(Table29[[#This Row],[Unique BarCode]],$N$10:$N$37,$O$10:$O$37)</f>
        <v>ChromeBook</v>
      </c>
      <c r="I429" t="str">
        <f>_xlfn.XLOOKUP(Table29[[#This Row],[Unique BarCode]],$N$10:$N$37,$P$10:$P$37)</f>
        <v>Device</v>
      </c>
      <c r="J429" t="s">
        <v>128</v>
      </c>
      <c r="K429" t="s">
        <v>724</v>
      </c>
    </row>
    <row r="430" spans="1:11" x14ac:dyDescent="0.2">
      <c r="A430" s="1" t="d">
        <v>2023-01-13</v>
      </c>
      <c r="B430" s="45">
        <v>-1</v>
      </c>
      <c r="C430" t="s">
        <v>77</v>
      </c>
      <c r="D430" t="str">
        <f>_xlfn.XLOOKUP(Table29[[#This Row],[Patron Group]],$R$10:$R$24,$S$10:$S$24)</f>
        <v>Undergraduate</v>
      </c>
      <c r="E430" s="1" t="d">
        <v>2023-01-20</v>
      </c>
      <c r="F430" t="s">
        <v>725</v>
      </c>
      <c r="G430" t="s">
        <v>2273</v>
      </c>
      <c r="H430" t="str">
        <f>_xlfn.XLOOKUP(Table29[[#This Row],[Unique BarCode]],$N$10:$N$37,$O$10:$O$37)</f>
        <v>ChromeBook</v>
      </c>
      <c r="I430" t="str">
        <f>_xlfn.XLOOKUP(Table29[[#This Row],[Unique BarCode]],$N$10:$N$37,$P$10:$P$37)</f>
        <v>Device</v>
      </c>
      <c r="J430" t="s">
        <v>8</v>
      </c>
      <c r="K430" t="s">
        <v>726</v>
      </c>
    </row>
    <row r="431" spans="1:11" x14ac:dyDescent="0.2">
      <c r="A431" s="1" t="d">
        <v>2023-01-13</v>
      </c>
      <c r="B431" s="45">
        <v>-1</v>
      </c>
      <c r="C431" t="s">
        <v>77</v>
      </c>
      <c r="D431" t="str">
        <f>_xlfn.XLOOKUP(Table29[[#This Row],[Patron Group]],$R$10:$R$24,$S$10:$S$24)</f>
        <v>Undergraduate</v>
      </c>
      <c r="E431" s="1" t="d">
        <v>2023-01-20</v>
      </c>
      <c r="F431" t="s">
        <v>727</v>
      </c>
      <c r="G431" t="s">
        <v>2274</v>
      </c>
      <c r="H431" t="str">
        <f>_xlfn.XLOOKUP(Table29[[#This Row],[Unique BarCode]],$N$10:$N$37,$O$10:$O$37)</f>
        <v>MacBook</v>
      </c>
      <c r="I431" t="str">
        <f>_xlfn.XLOOKUP(Table29[[#This Row],[Unique BarCode]],$N$10:$N$37,$P$10:$P$37)</f>
        <v>Device</v>
      </c>
      <c r="J431" t="s">
        <v>8</v>
      </c>
      <c r="K431" t="s">
        <v>728</v>
      </c>
    </row>
    <row r="432" spans="1:11" x14ac:dyDescent="0.2">
      <c r="A432" s="1" t="d">
        <v>2023-01-13</v>
      </c>
      <c r="B432" s="45">
        <v>-1</v>
      </c>
      <c r="C432" t="s">
        <v>77</v>
      </c>
      <c r="D432" t="str">
        <f>_xlfn.XLOOKUP(Table29[[#This Row],[Patron Group]],$R$10:$R$24,$S$10:$S$24)</f>
        <v>Undergraduate</v>
      </c>
      <c r="E432" s="1" t="d">
        <v>2023-01-20</v>
      </c>
      <c r="F432" t="s">
        <v>729</v>
      </c>
      <c r="G432" t="s">
        <v>2274</v>
      </c>
      <c r="H432" t="str">
        <f>_xlfn.XLOOKUP(Table29[[#This Row],[Unique BarCode]],$N$10:$N$37,$O$10:$O$37)</f>
        <v>MacBook</v>
      </c>
      <c r="I432" t="str">
        <f>_xlfn.XLOOKUP(Table29[[#This Row],[Unique BarCode]],$N$10:$N$37,$P$10:$P$37)</f>
        <v>Device</v>
      </c>
      <c r="J432" t="s">
        <v>8</v>
      </c>
      <c r="K432" t="s">
        <v>730</v>
      </c>
    </row>
    <row r="433" spans="1:11" x14ac:dyDescent="0.2">
      <c r="A433" s="1" t="d">
        <v>2023-01-13</v>
      </c>
      <c r="B433" s="45">
        <v>-1</v>
      </c>
      <c r="C433" t="s">
        <v>77</v>
      </c>
      <c r="D433" t="str">
        <f>_xlfn.XLOOKUP(Table29[[#This Row],[Patron Group]],$R$10:$R$24,$S$10:$S$24)</f>
        <v>Undergraduate</v>
      </c>
      <c r="E433" s="1" t="d">
        <v>2023-01-20</v>
      </c>
      <c r="F433" t="s">
        <v>731</v>
      </c>
      <c r="G433" t="s">
        <v>2274</v>
      </c>
      <c r="H433" t="str">
        <f>_xlfn.XLOOKUP(Table29[[#This Row],[Unique BarCode]],$N$10:$N$37,$O$10:$O$37)</f>
        <v>MacBook</v>
      </c>
      <c r="I433" t="str">
        <f>_xlfn.XLOOKUP(Table29[[#This Row],[Unique BarCode]],$N$10:$N$37,$P$10:$P$37)</f>
        <v>Device</v>
      </c>
      <c r="J433" t="s">
        <v>8</v>
      </c>
      <c r="K433" t="s">
        <v>732</v>
      </c>
    </row>
    <row r="434" spans="1:11" x14ac:dyDescent="0.2">
      <c r="A434" s="1" t="d">
        <v>2023-01-13</v>
      </c>
      <c r="B434" s="45">
        <v>-1</v>
      </c>
      <c r="C434" t="s">
        <v>77</v>
      </c>
      <c r="D434" t="str">
        <f>_xlfn.XLOOKUP(Table29[[#This Row],[Patron Group]],$R$10:$R$24,$S$10:$S$24)</f>
        <v>Undergraduate</v>
      </c>
      <c r="E434" s="1" t="d">
        <v>2023-01-20</v>
      </c>
      <c r="F434" t="s">
        <v>733</v>
      </c>
      <c r="G434" t="s">
        <v>2274</v>
      </c>
      <c r="H434" t="str">
        <f>_xlfn.XLOOKUP(Table29[[#This Row],[Unique BarCode]],$N$10:$N$37,$O$10:$O$37)</f>
        <v>MacBook</v>
      </c>
      <c r="I434" t="str">
        <f>_xlfn.XLOOKUP(Table29[[#This Row],[Unique BarCode]],$N$10:$N$37,$P$10:$P$37)</f>
        <v>Device</v>
      </c>
      <c r="J434" t="s">
        <v>8</v>
      </c>
      <c r="K434" t="s">
        <v>734</v>
      </c>
    </row>
    <row r="435" spans="1:11" x14ac:dyDescent="0.2">
      <c r="A435" s="1" t="d">
        <v>2023-01-13</v>
      </c>
      <c r="B435" s="45">
        <v>-1</v>
      </c>
      <c r="C435" t="s">
        <v>77</v>
      </c>
      <c r="D435" t="str">
        <f>_xlfn.XLOOKUP(Table29[[#This Row],[Patron Group]],$R$10:$R$24,$S$10:$S$24)</f>
        <v>Undergraduate</v>
      </c>
      <c r="E435" s="1" t="d">
        <v>2023-01-20</v>
      </c>
      <c r="F435" t="s">
        <v>601</v>
      </c>
      <c r="G435" t="s">
        <v>2274</v>
      </c>
      <c r="H435" t="str">
        <f>_xlfn.XLOOKUP(Table29[[#This Row],[Unique BarCode]],$N$10:$N$37,$O$10:$O$37)</f>
        <v>MacBook</v>
      </c>
      <c r="I435" t="str">
        <f>_xlfn.XLOOKUP(Table29[[#This Row],[Unique BarCode]],$N$10:$N$37,$P$10:$P$37)</f>
        <v>Device</v>
      </c>
      <c r="J435" t="s">
        <v>8</v>
      </c>
      <c r="K435" t="s">
        <v>602</v>
      </c>
    </row>
    <row r="436" spans="1:11" x14ac:dyDescent="0.2">
      <c r="A436" s="1" t="d">
        <v>2023-01-13</v>
      </c>
      <c r="B436" s="45">
        <v>-1</v>
      </c>
      <c r="C436" t="s">
        <v>77</v>
      </c>
      <c r="D436" t="str">
        <f>_xlfn.XLOOKUP(Table29[[#This Row],[Patron Group]],$R$10:$R$24,$S$10:$S$24)</f>
        <v>Undergraduate</v>
      </c>
      <c r="E436" s="1" t="d">
        <v>2023-01-20</v>
      </c>
      <c r="F436" t="s">
        <v>735</v>
      </c>
      <c r="G436" t="s">
        <v>2274</v>
      </c>
      <c r="H436" t="str">
        <f>_xlfn.XLOOKUP(Table29[[#This Row],[Unique BarCode]],$N$10:$N$37,$O$10:$O$37)</f>
        <v>MacBook</v>
      </c>
      <c r="I436" t="str">
        <f>_xlfn.XLOOKUP(Table29[[#This Row],[Unique BarCode]],$N$10:$N$37,$P$10:$P$37)</f>
        <v>Device</v>
      </c>
      <c r="J436" t="s">
        <v>8</v>
      </c>
      <c r="K436" t="s">
        <v>735</v>
      </c>
    </row>
    <row r="437" spans="1:11" x14ac:dyDescent="0.2">
      <c r="A437" s="1" t="d">
        <v>2023-01-13</v>
      </c>
      <c r="B437" s="45">
        <v>-1</v>
      </c>
      <c r="C437" t="s">
        <v>77</v>
      </c>
      <c r="D437" t="str">
        <f>_xlfn.XLOOKUP(Table29[[#This Row],[Patron Group]],$R$10:$R$24,$S$10:$S$24)</f>
        <v>Undergraduate</v>
      </c>
      <c r="E437" s="1" t="d">
        <v>2023-01-20</v>
      </c>
      <c r="F437" t="s">
        <v>736</v>
      </c>
      <c r="G437" t="s">
        <v>2263</v>
      </c>
      <c r="H437" t="str">
        <f>_xlfn.XLOOKUP(Table29[[#This Row],[Unique BarCode]],$N$10:$N$37,$O$10:$O$37)</f>
        <v>HP Laptop</v>
      </c>
      <c r="I437" t="str">
        <f>_xlfn.XLOOKUP(Table29[[#This Row],[Unique BarCode]],$N$10:$N$37,$P$10:$P$37)</f>
        <v>Device</v>
      </c>
      <c r="J437" t="s">
        <v>8</v>
      </c>
      <c r="K437" t="s">
        <v>737</v>
      </c>
    </row>
    <row r="438" spans="1:11" x14ac:dyDescent="0.2">
      <c r="A438" s="1" t="d">
        <v>2023-01-13</v>
      </c>
      <c r="B438" s="45">
        <v>-1</v>
      </c>
      <c r="C438" t="s">
        <v>77</v>
      </c>
      <c r="D438" t="str">
        <f>_xlfn.XLOOKUP(Table29[[#This Row],[Patron Group]],$R$10:$R$24,$S$10:$S$24)</f>
        <v>Undergraduate</v>
      </c>
      <c r="E438" s="1" t="d">
        <v>2023-01-20</v>
      </c>
      <c r="F438" t="s">
        <v>121</v>
      </c>
      <c r="G438" t="s">
        <v>2263</v>
      </c>
      <c r="H438" t="str">
        <f>_xlfn.XLOOKUP(Table29[[#This Row],[Unique BarCode]],$N$10:$N$37,$O$10:$O$37)</f>
        <v>HP Laptop</v>
      </c>
      <c r="I438" t="str">
        <f>_xlfn.XLOOKUP(Table29[[#This Row],[Unique BarCode]],$N$10:$N$37,$P$10:$P$37)</f>
        <v>Device</v>
      </c>
      <c r="J438" t="s">
        <v>8</v>
      </c>
      <c r="K438" t="s">
        <v>122</v>
      </c>
    </row>
    <row r="439" spans="1:11" x14ac:dyDescent="0.2">
      <c r="A439" s="1" t="d">
        <v>2023-01-13</v>
      </c>
      <c r="B439" s="45">
        <v>-1</v>
      </c>
      <c r="C439" t="s">
        <v>77</v>
      </c>
      <c r="D439" t="str">
        <f>_xlfn.XLOOKUP(Table29[[#This Row],[Patron Group]],$R$10:$R$24,$S$10:$S$24)</f>
        <v>Undergraduate</v>
      </c>
      <c r="E439" s="1" t="d">
        <v>2023-01-20</v>
      </c>
      <c r="F439" t="s">
        <v>738</v>
      </c>
      <c r="G439" t="s">
        <v>2263</v>
      </c>
      <c r="H439" t="str">
        <f>_xlfn.XLOOKUP(Table29[[#This Row],[Unique BarCode]],$N$10:$N$37,$O$10:$O$37)</f>
        <v>HP Laptop</v>
      </c>
      <c r="I439" t="str">
        <f>_xlfn.XLOOKUP(Table29[[#This Row],[Unique BarCode]],$N$10:$N$37,$P$10:$P$37)</f>
        <v>Device</v>
      </c>
      <c r="J439" t="s">
        <v>8</v>
      </c>
      <c r="K439" t="s">
        <v>739</v>
      </c>
    </row>
    <row r="440" spans="1:11" x14ac:dyDescent="0.2">
      <c r="A440" s="1" t="d">
        <v>2023-01-13</v>
      </c>
      <c r="B440" s="45">
        <v>-1</v>
      </c>
      <c r="C440" t="s">
        <v>77</v>
      </c>
      <c r="D440" t="str">
        <f>_xlfn.XLOOKUP(Table29[[#This Row],[Patron Group]],$R$10:$R$24,$S$10:$S$24)</f>
        <v>Undergraduate</v>
      </c>
      <c r="E440" s="1" t="d">
        <v>2023-01-20</v>
      </c>
      <c r="F440" t="s">
        <v>740</v>
      </c>
      <c r="G440" t="s">
        <v>2263</v>
      </c>
      <c r="H440" t="str">
        <f>_xlfn.XLOOKUP(Table29[[#This Row],[Unique BarCode]],$N$10:$N$37,$O$10:$O$37)</f>
        <v>HP Laptop</v>
      </c>
      <c r="I440" t="str">
        <f>_xlfn.XLOOKUP(Table29[[#This Row],[Unique BarCode]],$N$10:$N$37,$P$10:$P$37)</f>
        <v>Device</v>
      </c>
      <c r="J440" t="s">
        <v>8</v>
      </c>
      <c r="K440" t="s">
        <v>741</v>
      </c>
    </row>
    <row r="441" spans="1:11" x14ac:dyDescent="0.2">
      <c r="A441" s="1" t="d">
        <v>2023-01-13</v>
      </c>
      <c r="B441" s="45">
        <v>-1</v>
      </c>
      <c r="C441" t="s">
        <v>77</v>
      </c>
      <c r="D441" t="str">
        <f>_xlfn.XLOOKUP(Table29[[#This Row],[Patron Group]],$R$10:$R$24,$S$10:$S$24)</f>
        <v>Undergraduate</v>
      </c>
      <c r="E441" s="1" t="d">
        <v>2023-01-26</v>
      </c>
      <c r="F441" t="s">
        <v>742</v>
      </c>
      <c r="G441" t="s">
        <v>2274</v>
      </c>
      <c r="H441" t="str">
        <f>_xlfn.XLOOKUP(Table29[[#This Row],[Unique BarCode]],$N$10:$N$37,$O$10:$O$37)</f>
        <v>MacBook</v>
      </c>
      <c r="I441" t="str">
        <f>_xlfn.XLOOKUP(Table29[[#This Row],[Unique BarCode]],$N$10:$N$37,$P$10:$P$37)</f>
        <v>Device</v>
      </c>
      <c r="J441" t="s">
        <v>8</v>
      </c>
      <c r="K441" t="s">
        <v>743</v>
      </c>
    </row>
    <row r="442" spans="1:11" x14ac:dyDescent="0.2">
      <c r="A442" s="1" t="d">
        <v>2023-01-13</v>
      </c>
      <c r="B442" s="45">
        <v>-1</v>
      </c>
      <c r="C442" t="s">
        <v>77</v>
      </c>
      <c r="D442" t="str">
        <f>_xlfn.XLOOKUP(Table29[[#This Row],[Patron Group]],$R$10:$R$24,$S$10:$S$24)</f>
        <v>Undergraduate</v>
      </c>
      <c r="E442" s="1" t="d">
        <v>2023-01-26</v>
      </c>
      <c r="F442" t="s">
        <v>744</v>
      </c>
      <c r="G442" t="s">
        <v>2263</v>
      </c>
      <c r="H442" t="str">
        <f>_xlfn.XLOOKUP(Table29[[#This Row],[Unique BarCode]],$N$10:$N$37,$O$10:$O$37)</f>
        <v>HP Laptop</v>
      </c>
      <c r="I442" t="str">
        <f>_xlfn.XLOOKUP(Table29[[#This Row],[Unique BarCode]],$N$10:$N$37,$P$10:$P$37)</f>
        <v>Device</v>
      </c>
      <c r="J442" t="s">
        <v>8</v>
      </c>
      <c r="K442" t="s">
        <v>745</v>
      </c>
    </row>
    <row r="443" spans="1:11" x14ac:dyDescent="0.2">
      <c r="A443" s="1" t="d">
        <v>2023-01-13</v>
      </c>
      <c r="B443" s="45">
        <v>-1</v>
      </c>
      <c r="C443" t="s">
        <v>77</v>
      </c>
      <c r="D443" t="str">
        <f>_xlfn.XLOOKUP(Table29[[#This Row],[Patron Group]],$R$10:$R$24,$S$10:$S$24)</f>
        <v>Undergraduate</v>
      </c>
      <c r="E443" s="1" t="d">
        <v>2023-01-26</v>
      </c>
      <c r="F443" t="s">
        <v>746</v>
      </c>
      <c r="G443" t="s">
        <v>2263</v>
      </c>
      <c r="H443" t="str">
        <f>_xlfn.XLOOKUP(Table29[[#This Row],[Unique BarCode]],$N$10:$N$37,$O$10:$O$37)</f>
        <v>HP Laptop</v>
      </c>
      <c r="I443" t="str">
        <f>_xlfn.XLOOKUP(Table29[[#This Row],[Unique BarCode]],$N$10:$N$37,$P$10:$P$37)</f>
        <v>Device</v>
      </c>
      <c r="J443" t="s">
        <v>8</v>
      </c>
      <c r="K443" t="s">
        <v>747</v>
      </c>
    </row>
    <row r="444" spans="1:11" x14ac:dyDescent="0.2">
      <c r="A444" s="1" t="d">
        <v>2023-01-13</v>
      </c>
      <c r="B444" s="45">
        <v>-1</v>
      </c>
      <c r="C444" t="s">
        <v>77</v>
      </c>
      <c r="D444" t="str">
        <f>_xlfn.XLOOKUP(Table29[[#This Row],[Patron Group]],$R$10:$R$24,$S$10:$S$24)</f>
        <v>Undergraduate</v>
      </c>
      <c r="E444" s="1" t="d">
        <v>2023-01-27</v>
      </c>
      <c r="F444" t="s">
        <v>748</v>
      </c>
      <c r="G444" t="s">
        <v>2275</v>
      </c>
      <c r="H444" t="str">
        <f>_xlfn.XLOOKUP(Table29[[#This Row],[Unique BarCode]],$N$10:$N$37,$O$10:$O$37)</f>
        <v>iPad</v>
      </c>
      <c r="I444" t="str">
        <f>_xlfn.XLOOKUP(Table29[[#This Row],[Unique BarCode]],$N$10:$N$37,$P$10:$P$37)</f>
        <v>Device</v>
      </c>
      <c r="J444" t="s">
        <v>8</v>
      </c>
    </row>
    <row r="445" spans="1:11" x14ac:dyDescent="0.2">
      <c r="A445" s="1" t="d">
        <v>2023-01-13</v>
      </c>
      <c r="B445" s="45">
        <v>-1</v>
      </c>
      <c r="C445" t="s">
        <v>77</v>
      </c>
      <c r="D445" t="str">
        <f>_xlfn.XLOOKUP(Table29[[#This Row],[Patron Group]],$R$10:$R$24,$S$10:$S$24)</f>
        <v>Undergraduate</v>
      </c>
      <c r="E445" s="1" t="d">
        <v>2023-01-27</v>
      </c>
      <c r="F445" t="s">
        <v>749</v>
      </c>
      <c r="G445" t="s">
        <v>2263</v>
      </c>
      <c r="H445" t="str">
        <f>_xlfn.XLOOKUP(Table29[[#This Row],[Unique BarCode]],$N$10:$N$37,$O$10:$O$37)</f>
        <v>HP Laptop</v>
      </c>
      <c r="I445" t="str">
        <f>_xlfn.XLOOKUP(Table29[[#This Row],[Unique BarCode]],$N$10:$N$37,$P$10:$P$37)</f>
        <v>Device</v>
      </c>
      <c r="J445" t="s">
        <v>8</v>
      </c>
      <c r="K445" t="s">
        <v>750</v>
      </c>
    </row>
    <row r="446" spans="1:11" x14ac:dyDescent="0.2">
      <c r="A446" s="1" t="d">
        <v>2023-01-13</v>
      </c>
      <c r="B446" s="45">
        <v>-1</v>
      </c>
      <c r="C446" t="s">
        <v>77</v>
      </c>
      <c r="D446" t="str">
        <f>_xlfn.XLOOKUP(Table29[[#This Row],[Patron Group]],$R$10:$R$24,$S$10:$S$24)</f>
        <v>Undergraduate</v>
      </c>
      <c r="E446" s="1" t="d">
        <v>2023-01-27</v>
      </c>
      <c r="F446" t="s">
        <v>751</v>
      </c>
      <c r="G446" t="s">
        <v>2263</v>
      </c>
      <c r="H446" t="str">
        <f>_xlfn.XLOOKUP(Table29[[#This Row],[Unique BarCode]],$N$10:$N$37,$O$10:$O$37)</f>
        <v>HP Laptop</v>
      </c>
      <c r="I446" t="str">
        <f>_xlfn.XLOOKUP(Table29[[#This Row],[Unique BarCode]],$N$10:$N$37,$P$10:$P$37)</f>
        <v>Device</v>
      </c>
      <c r="J446" t="s">
        <v>8</v>
      </c>
      <c r="K446" t="s">
        <v>752</v>
      </c>
    </row>
    <row r="447" spans="1:11" x14ac:dyDescent="0.2">
      <c r="A447" s="1" t="d">
        <v>2023-01-13</v>
      </c>
      <c r="B447" s="45">
        <v>-1</v>
      </c>
      <c r="C447" t="s">
        <v>77</v>
      </c>
      <c r="D447" t="str">
        <f>_xlfn.XLOOKUP(Table29[[#This Row],[Patron Group]],$R$10:$R$24,$S$10:$S$24)</f>
        <v>Undergraduate</v>
      </c>
      <c r="E447" s="1" t="d">
        <v>2023-01-27</v>
      </c>
      <c r="F447" t="s">
        <v>753</v>
      </c>
      <c r="G447" t="s">
        <v>2263</v>
      </c>
      <c r="H447" t="str">
        <f>_xlfn.XLOOKUP(Table29[[#This Row],[Unique BarCode]],$N$10:$N$37,$O$10:$O$37)</f>
        <v>HP Laptop</v>
      </c>
      <c r="I447" t="str">
        <f>_xlfn.XLOOKUP(Table29[[#This Row],[Unique BarCode]],$N$10:$N$37,$P$10:$P$37)</f>
        <v>Device</v>
      </c>
      <c r="J447" t="s">
        <v>8</v>
      </c>
      <c r="K447" t="s">
        <v>754</v>
      </c>
    </row>
    <row r="448" spans="1:11" x14ac:dyDescent="0.2">
      <c r="A448" s="1" t="d">
        <v>2023-01-15</v>
      </c>
      <c r="B448" s="45">
        <v>-1</v>
      </c>
      <c r="C448" t="s">
        <v>77</v>
      </c>
      <c r="D448" t="str">
        <f>_xlfn.XLOOKUP(Table29[[#This Row],[Patron Group]],$R$10:$R$24,$S$10:$S$24)</f>
        <v>Undergraduate</v>
      </c>
      <c r="E448" s="1" t="d">
        <v>2023-01-22</v>
      </c>
      <c r="F448" t="s">
        <v>786</v>
      </c>
      <c r="G448" t="s">
        <v>2273</v>
      </c>
      <c r="H448" t="str">
        <f>_xlfn.XLOOKUP(Table29[[#This Row],[Unique BarCode]],$N$10:$N$37,$O$10:$O$37)</f>
        <v>ChromeBook</v>
      </c>
      <c r="I448" t="str">
        <f>_xlfn.XLOOKUP(Table29[[#This Row],[Unique BarCode]],$N$10:$N$37,$P$10:$P$37)</f>
        <v>Device</v>
      </c>
      <c r="J448" t="s">
        <v>128</v>
      </c>
      <c r="K448" t="s">
        <v>787</v>
      </c>
    </row>
    <row r="449" spans="1:11" x14ac:dyDescent="0.2">
      <c r="A449" s="1" t="d">
        <v>2023-01-16</v>
      </c>
      <c r="B449" s="45">
        <v>-1</v>
      </c>
      <c r="C449" t="s">
        <v>20</v>
      </c>
      <c r="D449" t="str">
        <f>_xlfn.XLOOKUP(Table29[[#This Row],[Patron Group]],$R$10:$R$24,$S$10:$S$24)</f>
        <v>Graduate</v>
      </c>
      <c r="E449" s="1" t="d">
        <v>2023-01-23</v>
      </c>
      <c r="F449" t="s">
        <v>790</v>
      </c>
      <c r="G449" t="s">
        <v>2263</v>
      </c>
      <c r="H449" t="str">
        <f>_xlfn.XLOOKUP(Table29[[#This Row],[Unique BarCode]],$N$10:$N$37,$O$10:$O$37)</f>
        <v>HP Laptop</v>
      </c>
      <c r="I449" t="str">
        <f>_xlfn.XLOOKUP(Table29[[#This Row],[Unique BarCode]],$N$10:$N$37,$P$10:$P$37)</f>
        <v>Device</v>
      </c>
      <c r="J449" t="s">
        <v>8</v>
      </c>
      <c r="K449" t="s">
        <v>791</v>
      </c>
    </row>
    <row r="450" spans="1:11" x14ac:dyDescent="0.2">
      <c r="A450" s="1" t="d">
        <v>2023-01-16</v>
      </c>
      <c r="B450" s="45">
        <v>-1</v>
      </c>
      <c r="C450" t="s">
        <v>20</v>
      </c>
      <c r="D450" t="str">
        <f>_xlfn.XLOOKUP(Table29[[#This Row],[Patron Group]],$R$10:$R$24,$S$10:$S$24)</f>
        <v>Graduate</v>
      </c>
      <c r="E450" s="1" t="d">
        <v>2023-01-27</v>
      </c>
      <c r="F450" t="s">
        <v>792</v>
      </c>
      <c r="G450" t="s">
        <v>2263</v>
      </c>
      <c r="H450" t="str">
        <f>_xlfn.XLOOKUP(Table29[[#This Row],[Unique BarCode]],$N$10:$N$37,$O$10:$O$37)</f>
        <v>HP Laptop</v>
      </c>
      <c r="I450" t="str">
        <f>_xlfn.XLOOKUP(Table29[[#This Row],[Unique BarCode]],$N$10:$N$37,$P$10:$P$37)</f>
        <v>Device</v>
      </c>
      <c r="J450" t="s">
        <v>8</v>
      </c>
      <c r="K450" t="s">
        <v>793</v>
      </c>
    </row>
    <row r="451" spans="1:11" x14ac:dyDescent="0.2">
      <c r="A451" s="1" t="d">
        <v>2023-01-16</v>
      </c>
      <c r="B451" s="45">
        <v>-1</v>
      </c>
      <c r="C451" t="s">
        <v>77</v>
      </c>
      <c r="D451" t="str">
        <f>_xlfn.XLOOKUP(Table29[[#This Row],[Patron Group]],$R$10:$R$24,$S$10:$S$24)</f>
        <v>Undergraduate</v>
      </c>
      <c r="E451" s="1" t="d">
        <v>2023-01-16</v>
      </c>
      <c r="F451" t="s">
        <v>261</v>
      </c>
      <c r="G451" t="s">
        <v>2265</v>
      </c>
      <c r="H451" t="str">
        <f>_xlfn.XLOOKUP(Table29[[#This Row],[Unique BarCode]],$N$10:$N$37,$O$10:$O$37)</f>
        <v>IPHONE</v>
      </c>
      <c r="I451" t="str">
        <f>_xlfn.XLOOKUP(Table29[[#This Row],[Unique BarCode]],$N$10:$N$37,$P$10:$P$37)</f>
        <v>Charger</v>
      </c>
      <c r="J451" t="s">
        <v>8</v>
      </c>
      <c r="K451" t="s">
        <v>262</v>
      </c>
    </row>
    <row r="452" spans="1:11" x14ac:dyDescent="0.2">
      <c r="A452" s="1" t="d">
        <v>2023-01-16</v>
      </c>
      <c r="B452" s="45">
        <v>-1</v>
      </c>
      <c r="C452" t="s">
        <v>77</v>
      </c>
      <c r="D452" t="str">
        <f>_xlfn.XLOOKUP(Table29[[#This Row],[Patron Group]],$R$10:$R$24,$S$10:$S$24)</f>
        <v>Undergraduate</v>
      </c>
      <c r="E452" s="1" t="d">
        <v>2023-01-16</v>
      </c>
      <c r="F452" t="s">
        <v>433</v>
      </c>
      <c r="G452" t="s">
        <v>2265</v>
      </c>
      <c r="H452" t="str">
        <f>_xlfn.XLOOKUP(Table29[[#This Row],[Unique BarCode]],$N$10:$N$37,$O$10:$O$37)</f>
        <v>IPHONE</v>
      </c>
      <c r="I452" t="str">
        <f>_xlfn.XLOOKUP(Table29[[#This Row],[Unique BarCode]],$N$10:$N$37,$P$10:$P$37)</f>
        <v>Charger</v>
      </c>
      <c r="J452" t="s">
        <v>8</v>
      </c>
      <c r="K452" t="s">
        <v>434</v>
      </c>
    </row>
    <row r="453" spans="1:11" x14ac:dyDescent="0.2">
      <c r="A453" s="1" t="d">
        <v>2023-01-16</v>
      </c>
      <c r="B453" s="45">
        <v>-1</v>
      </c>
      <c r="C453" t="s">
        <v>77</v>
      </c>
      <c r="D453" t="str">
        <f>_xlfn.XLOOKUP(Table29[[#This Row],[Patron Group]],$R$10:$R$24,$S$10:$S$24)</f>
        <v>Undergraduate</v>
      </c>
      <c r="E453" s="1" t="d">
        <v>2023-01-16</v>
      </c>
      <c r="F453" t="s">
        <v>37</v>
      </c>
      <c r="G453" t="s">
        <v>2296</v>
      </c>
      <c r="H453" t="str">
        <f>_xlfn.XLOOKUP(Table29[[#This Row],[Unique BarCode]],$N$10:$N$37,$O$10:$O$37)</f>
        <v>MACUSBC</v>
      </c>
      <c r="I453" t="str">
        <f>_xlfn.XLOOKUP(Table29[[#This Row],[Unique BarCode]],$N$10:$N$37,$P$10:$P$37)</f>
        <v>Charger</v>
      </c>
      <c r="J453" t="s">
        <v>8</v>
      </c>
      <c r="K453" t="s">
        <v>38</v>
      </c>
    </row>
    <row r="454" spans="1:11" x14ac:dyDescent="0.2">
      <c r="A454" s="1" t="d">
        <v>2023-01-16</v>
      </c>
      <c r="B454" s="45">
        <v>-1</v>
      </c>
      <c r="C454" t="s">
        <v>77</v>
      </c>
      <c r="D454" t="str">
        <f>_xlfn.XLOOKUP(Table29[[#This Row],[Patron Group]],$R$10:$R$24,$S$10:$S$24)</f>
        <v>Undergraduate</v>
      </c>
      <c r="E454" s="1" t="d">
        <v>2023-01-16</v>
      </c>
      <c r="F454" t="s">
        <v>483</v>
      </c>
      <c r="G454" t="s">
        <v>2272</v>
      </c>
      <c r="H454" t="str">
        <f>_xlfn.XLOOKUP(Table29[[#This Row],[Unique BarCode]],$N$10:$N$37,$O$10:$O$37)</f>
        <v>WALLADPT</v>
      </c>
      <c r="I454" t="str">
        <f>_xlfn.XLOOKUP(Table29[[#This Row],[Unique BarCode]],$N$10:$N$37,$P$10:$P$37)</f>
        <v>Charger</v>
      </c>
      <c r="J454" t="s">
        <v>8</v>
      </c>
    </row>
    <row r="455" spans="1:11" x14ac:dyDescent="0.2">
      <c r="A455" s="1" t="d">
        <v>2023-01-16</v>
      </c>
      <c r="B455" s="45">
        <v>-1</v>
      </c>
      <c r="C455" t="s">
        <v>77</v>
      </c>
      <c r="D455" t="str">
        <f>_xlfn.XLOOKUP(Table29[[#This Row],[Patron Group]],$R$10:$R$24,$S$10:$S$24)</f>
        <v>Undergraduate</v>
      </c>
      <c r="E455" s="1" t="d">
        <v>2023-01-16</v>
      </c>
      <c r="F455" t="s">
        <v>275</v>
      </c>
      <c r="G455" t="s">
        <v>2272</v>
      </c>
      <c r="H455" t="str">
        <f>_xlfn.XLOOKUP(Table29[[#This Row],[Unique BarCode]],$N$10:$N$37,$O$10:$O$37)</f>
        <v>WALLADPT</v>
      </c>
      <c r="I455" t="str">
        <f>_xlfn.XLOOKUP(Table29[[#This Row],[Unique BarCode]],$N$10:$N$37,$P$10:$P$37)</f>
        <v>Charger</v>
      </c>
      <c r="J455" t="s">
        <v>8</v>
      </c>
    </row>
    <row r="456" spans="1:11" x14ac:dyDescent="0.2">
      <c r="A456" s="1" t="d">
        <v>2023-01-16</v>
      </c>
      <c r="B456" s="45">
        <v>-1</v>
      </c>
      <c r="C456" t="s">
        <v>77</v>
      </c>
      <c r="D456" t="str">
        <f>_xlfn.XLOOKUP(Table29[[#This Row],[Patron Group]],$R$10:$R$24,$S$10:$S$24)</f>
        <v>Undergraduate</v>
      </c>
      <c r="E456" s="1" t="d">
        <v>2023-01-23</v>
      </c>
      <c r="F456" t="s">
        <v>440</v>
      </c>
      <c r="G456" t="s">
        <v>2273</v>
      </c>
      <c r="H456" t="str">
        <f>_xlfn.XLOOKUP(Table29[[#This Row],[Unique BarCode]],$N$10:$N$37,$O$10:$O$37)</f>
        <v>ChromeBook</v>
      </c>
      <c r="I456" t="str">
        <f>_xlfn.XLOOKUP(Table29[[#This Row],[Unique BarCode]],$N$10:$N$37,$P$10:$P$37)</f>
        <v>Device</v>
      </c>
      <c r="J456" t="s">
        <v>13</v>
      </c>
      <c r="K456" t="s">
        <v>441</v>
      </c>
    </row>
    <row r="457" spans="1:11" x14ac:dyDescent="0.2">
      <c r="A457" s="1" t="d">
        <v>2023-01-16</v>
      </c>
      <c r="B457" s="45">
        <v>-1</v>
      </c>
      <c r="C457" t="s">
        <v>77</v>
      </c>
      <c r="D457" t="str">
        <f>_xlfn.XLOOKUP(Table29[[#This Row],[Patron Group]],$R$10:$R$24,$S$10:$S$24)</f>
        <v>Undergraduate</v>
      </c>
      <c r="E457" s="1" t="d">
        <v>2023-01-23</v>
      </c>
      <c r="F457" t="s">
        <v>127</v>
      </c>
      <c r="G457" t="s">
        <v>2273</v>
      </c>
      <c r="H457" t="str">
        <f>_xlfn.XLOOKUP(Table29[[#This Row],[Unique BarCode]],$N$10:$N$37,$O$10:$O$37)</f>
        <v>ChromeBook</v>
      </c>
      <c r="I457" t="str">
        <f>_xlfn.XLOOKUP(Table29[[#This Row],[Unique BarCode]],$N$10:$N$37,$P$10:$P$37)</f>
        <v>Device</v>
      </c>
      <c r="J457" t="s">
        <v>128</v>
      </c>
      <c r="K457" t="s">
        <v>129</v>
      </c>
    </row>
    <row r="458" spans="1:11" x14ac:dyDescent="0.2">
      <c r="A458" s="1" t="d">
        <v>2023-01-16</v>
      </c>
      <c r="B458" s="45">
        <v>-1</v>
      </c>
      <c r="C458" t="s">
        <v>77</v>
      </c>
      <c r="D458" t="str">
        <f>_xlfn.XLOOKUP(Table29[[#This Row],[Patron Group]],$R$10:$R$24,$S$10:$S$24)</f>
        <v>Undergraduate</v>
      </c>
      <c r="E458" s="1" t="d">
        <v>2023-01-23</v>
      </c>
      <c r="F458" t="s">
        <v>794</v>
      </c>
      <c r="G458" t="s">
        <v>2263</v>
      </c>
      <c r="H458" t="str">
        <f>_xlfn.XLOOKUP(Table29[[#This Row],[Unique BarCode]],$N$10:$N$37,$O$10:$O$37)</f>
        <v>HP Laptop</v>
      </c>
      <c r="I458" t="str">
        <f>_xlfn.XLOOKUP(Table29[[#This Row],[Unique BarCode]],$N$10:$N$37,$P$10:$P$37)</f>
        <v>Device</v>
      </c>
      <c r="J458" t="s">
        <v>8</v>
      </c>
      <c r="K458" t="s">
        <v>795</v>
      </c>
    </row>
    <row r="459" spans="1:11" x14ac:dyDescent="0.2">
      <c r="A459" s="1" t="d">
        <v>2023-01-16</v>
      </c>
      <c r="B459" s="45">
        <v>-1</v>
      </c>
      <c r="C459" t="s">
        <v>77</v>
      </c>
      <c r="D459" t="str">
        <f>_xlfn.XLOOKUP(Table29[[#This Row],[Patron Group]],$R$10:$R$24,$S$10:$S$24)</f>
        <v>Undergraduate</v>
      </c>
      <c r="E459" s="1" t="d">
        <v>2023-01-30</v>
      </c>
      <c r="F459" t="s">
        <v>796</v>
      </c>
      <c r="G459" t="s">
        <v>2263</v>
      </c>
      <c r="H459" t="str">
        <f>_xlfn.XLOOKUP(Table29[[#This Row],[Unique BarCode]],$N$10:$N$37,$O$10:$O$37)</f>
        <v>HP Laptop</v>
      </c>
      <c r="I459" t="str">
        <f>_xlfn.XLOOKUP(Table29[[#This Row],[Unique BarCode]],$N$10:$N$37,$P$10:$P$37)</f>
        <v>Device</v>
      </c>
      <c r="J459" t="s">
        <v>8</v>
      </c>
      <c r="K459" t="s">
        <v>797</v>
      </c>
    </row>
    <row r="460" spans="1:11" x14ac:dyDescent="0.2">
      <c r="A460" s="1" t="d">
        <v>2023-01-17</v>
      </c>
      <c r="B460" s="45">
        <v>-1</v>
      </c>
      <c r="C460" t="s">
        <v>15</v>
      </c>
      <c r="D460" t="str">
        <f>_xlfn.XLOOKUP(Table29[[#This Row],[Patron Group]],$R$10:$R$24,$S$10:$S$24)</f>
        <v>Academic</v>
      </c>
      <c r="E460" s="1" t="d">
        <v>2023-01-17</v>
      </c>
      <c r="F460" t="s">
        <v>16</v>
      </c>
      <c r="G460" t="s">
        <v>2266</v>
      </c>
      <c r="H460" t="str">
        <f>_xlfn.XLOOKUP(Table29[[#This Row],[Unique BarCode]],$N$10:$N$37,$O$10:$O$37)</f>
        <v>Headphones</v>
      </c>
      <c r="I460" t="str">
        <f>_xlfn.XLOOKUP(Table29[[#This Row],[Unique BarCode]],$N$10:$N$37,$P$10:$P$37)</f>
        <v>Accessory</v>
      </c>
      <c r="J460" t="s">
        <v>13</v>
      </c>
      <c r="K460" t="s">
        <v>17</v>
      </c>
    </row>
    <row r="461" spans="1:11" x14ac:dyDescent="0.2">
      <c r="A461" s="1" t="d">
        <v>2023-01-17</v>
      </c>
      <c r="B461" s="45">
        <v>-1</v>
      </c>
      <c r="C461" t="s">
        <v>15</v>
      </c>
      <c r="D461" t="str">
        <f>_xlfn.XLOOKUP(Table29[[#This Row],[Patron Group]],$R$10:$R$24,$S$10:$S$24)</f>
        <v>Academic</v>
      </c>
      <c r="E461" s="1" t="d">
        <v>2023-01-24</v>
      </c>
      <c r="F461" t="s">
        <v>805</v>
      </c>
      <c r="G461" t="s">
        <v>2263</v>
      </c>
      <c r="H461" t="str">
        <f>_xlfn.XLOOKUP(Table29[[#This Row],[Unique BarCode]],$N$10:$N$37,$O$10:$O$37)</f>
        <v>HP Laptop</v>
      </c>
      <c r="I461" t="str">
        <f>_xlfn.XLOOKUP(Table29[[#This Row],[Unique BarCode]],$N$10:$N$37,$P$10:$P$37)</f>
        <v>Device</v>
      </c>
      <c r="J461" t="s">
        <v>8</v>
      </c>
      <c r="K461" t="s">
        <v>806</v>
      </c>
    </row>
    <row r="462" spans="1:11" x14ac:dyDescent="0.2">
      <c r="A462" s="1" t="d">
        <v>2023-01-17</v>
      </c>
      <c r="B462" s="45">
        <v>-1</v>
      </c>
      <c r="C462" t="s">
        <v>20</v>
      </c>
      <c r="D462" t="str">
        <f>_xlfn.XLOOKUP(Table29[[#This Row],[Patron Group]],$R$10:$R$24,$S$10:$S$24)</f>
        <v>Graduate</v>
      </c>
      <c r="E462" s="1" t="d">
        <v>2023-01-17</v>
      </c>
      <c r="F462" t="s">
        <v>807</v>
      </c>
      <c r="G462" t="s">
        <v>2266</v>
      </c>
      <c r="H462" t="str">
        <f>_xlfn.XLOOKUP(Table29[[#This Row],[Unique BarCode]],$N$10:$N$37,$O$10:$O$37)</f>
        <v>Headphones</v>
      </c>
      <c r="I462" t="str">
        <f>_xlfn.XLOOKUP(Table29[[#This Row],[Unique BarCode]],$N$10:$N$37,$P$10:$P$37)</f>
        <v>Accessory</v>
      </c>
      <c r="J462" t="s">
        <v>8</v>
      </c>
      <c r="K462" t="s">
        <v>808</v>
      </c>
    </row>
    <row r="463" spans="1:11" x14ac:dyDescent="0.2">
      <c r="A463" s="1" t="d">
        <v>2023-01-17</v>
      </c>
      <c r="B463" s="45">
        <v>-1</v>
      </c>
      <c r="C463" t="s">
        <v>20</v>
      </c>
      <c r="D463" t="str">
        <f>_xlfn.XLOOKUP(Table29[[#This Row],[Patron Group]],$R$10:$R$24,$S$10:$S$24)</f>
        <v>Graduate</v>
      </c>
      <c r="E463" s="1" t="d">
        <v>2023-01-17</v>
      </c>
      <c r="F463" t="s">
        <v>809</v>
      </c>
      <c r="G463" t="s">
        <v>2266</v>
      </c>
      <c r="H463" t="str">
        <f>_xlfn.XLOOKUP(Table29[[#This Row],[Unique BarCode]],$N$10:$N$37,$O$10:$O$37)</f>
        <v>Headphones</v>
      </c>
      <c r="I463" t="str">
        <f>_xlfn.XLOOKUP(Table29[[#This Row],[Unique BarCode]],$N$10:$N$37,$P$10:$P$37)</f>
        <v>Accessory</v>
      </c>
      <c r="J463" t="s">
        <v>8</v>
      </c>
      <c r="K463" t="s">
        <v>810</v>
      </c>
    </row>
    <row r="464" spans="1:11" x14ac:dyDescent="0.2">
      <c r="A464" s="1" t="d">
        <v>2023-01-17</v>
      </c>
      <c r="B464" s="45">
        <v>-1</v>
      </c>
      <c r="C464" t="s">
        <v>20</v>
      </c>
      <c r="D464" t="str">
        <f>_xlfn.XLOOKUP(Table29[[#This Row],[Patron Group]],$R$10:$R$24,$S$10:$S$24)</f>
        <v>Graduate</v>
      </c>
      <c r="E464" s="1" t="d">
        <v>2023-01-17</v>
      </c>
      <c r="F464" t="s">
        <v>23</v>
      </c>
      <c r="G464" t="s">
        <v>2266</v>
      </c>
      <c r="H464" t="str">
        <f>_xlfn.XLOOKUP(Table29[[#This Row],[Unique BarCode]],$N$10:$N$37,$O$10:$O$37)</f>
        <v>Headphones</v>
      </c>
      <c r="I464" t="str">
        <f>_xlfn.XLOOKUP(Table29[[#This Row],[Unique BarCode]],$N$10:$N$37,$P$10:$P$37)</f>
        <v>Accessory</v>
      </c>
      <c r="J464" t="s">
        <v>8</v>
      </c>
      <c r="K464" t="s">
        <v>24</v>
      </c>
    </row>
    <row r="465" spans="1:11" x14ac:dyDescent="0.2">
      <c r="A465" s="1" t="d">
        <v>2023-01-17</v>
      </c>
      <c r="B465" s="45">
        <v>-1</v>
      </c>
      <c r="C465" t="s">
        <v>20</v>
      </c>
      <c r="D465" t="str">
        <f>_xlfn.XLOOKUP(Table29[[#This Row],[Patron Group]],$R$10:$R$24,$S$10:$S$24)</f>
        <v>Graduate</v>
      </c>
      <c r="E465" s="1" t="d">
        <v>2023-01-17</v>
      </c>
      <c r="F465" t="s">
        <v>811</v>
      </c>
      <c r="G465" t="s">
        <v>2282</v>
      </c>
      <c r="H465" t="str">
        <f>_xlfn.XLOOKUP(Table29[[#This Row],[Unique BarCode]],$N$10:$N$37,$O$10:$O$37)</f>
        <v>HPUSBC</v>
      </c>
      <c r="I465" t="str">
        <f>_xlfn.XLOOKUP(Table29[[#This Row],[Unique BarCode]],$N$10:$N$37,$P$10:$P$37)</f>
        <v>Charger</v>
      </c>
      <c r="J465" t="s">
        <v>49</v>
      </c>
      <c r="K465" t="s">
        <v>812</v>
      </c>
    </row>
    <row r="466" spans="1:11" x14ac:dyDescent="0.2">
      <c r="A466" s="1" t="d">
        <v>2023-01-17</v>
      </c>
      <c r="B466" s="45">
        <v>-1</v>
      </c>
      <c r="C466" t="s">
        <v>20</v>
      </c>
      <c r="D466" t="str">
        <f>_xlfn.XLOOKUP(Table29[[#This Row],[Patron Group]],$R$10:$R$24,$S$10:$S$24)</f>
        <v>Graduate</v>
      </c>
      <c r="E466" s="1" t="d">
        <v>2023-01-17</v>
      </c>
      <c r="F466" t="s">
        <v>581</v>
      </c>
      <c r="G466" t="s">
        <v>2265</v>
      </c>
      <c r="H466" t="str">
        <f>_xlfn.XLOOKUP(Table29[[#This Row],[Unique BarCode]],$N$10:$N$37,$O$10:$O$37)</f>
        <v>IPHONE</v>
      </c>
      <c r="I466" t="str">
        <f>_xlfn.XLOOKUP(Table29[[#This Row],[Unique BarCode]],$N$10:$N$37,$P$10:$P$37)</f>
        <v>Charger</v>
      </c>
      <c r="J466" t="s">
        <v>49</v>
      </c>
      <c r="K466" t="s">
        <v>582</v>
      </c>
    </row>
    <row r="467" spans="1:11" x14ac:dyDescent="0.2">
      <c r="A467" s="1" t="d">
        <v>2023-01-17</v>
      </c>
      <c r="B467" s="45">
        <v>-1</v>
      </c>
      <c r="C467" t="s">
        <v>20</v>
      </c>
      <c r="D467" t="str">
        <f>_xlfn.XLOOKUP(Table29[[#This Row],[Patron Group]],$R$10:$R$24,$S$10:$S$24)</f>
        <v>Graduate</v>
      </c>
      <c r="E467" s="1" t="d">
        <v>2023-01-17</v>
      </c>
      <c r="F467" t="s">
        <v>261</v>
      </c>
      <c r="G467" t="s">
        <v>2265</v>
      </c>
      <c r="H467" t="str">
        <f>_xlfn.XLOOKUP(Table29[[#This Row],[Unique BarCode]],$N$10:$N$37,$O$10:$O$37)</f>
        <v>IPHONE</v>
      </c>
      <c r="I467" t="str">
        <f>_xlfn.XLOOKUP(Table29[[#This Row],[Unique BarCode]],$N$10:$N$37,$P$10:$P$37)</f>
        <v>Charger</v>
      </c>
      <c r="J467" t="s">
        <v>8</v>
      </c>
      <c r="K467" t="s">
        <v>262</v>
      </c>
    </row>
    <row r="468" spans="1:11" x14ac:dyDescent="0.2">
      <c r="A468" s="1" t="d">
        <v>2023-01-17</v>
      </c>
      <c r="B468" s="45">
        <v>-1</v>
      </c>
      <c r="C468" t="s">
        <v>20</v>
      </c>
      <c r="D468" t="str">
        <f>_xlfn.XLOOKUP(Table29[[#This Row],[Patron Group]],$R$10:$R$24,$S$10:$S$24)</f>
        <v>Graduate</v>
      </c>
      <c r="E468" s="1" t="d">
        <v>2023-01-17</v>
      </c>
      <c r="F468" t="s">
        <v>265</v>
      </c>
      <c r="G468" t="s">
        <v>2265</v>
      </c>
      <c r="H468" t="str">
        <f>_xlfn.XLOOKUP(Table29[[#This Row],[Unique BarCode]],$N$10:$N$37,$O$10:$O$37)</f>
        <v>IPHONE</v>
      </c>
      <c r="I468" t="str">
        <f>_xlfn.XLOOKUP(Table29[[#This Row],[Unique BarCode]],$N$10:$N$37,$P$10:$P$37)</f>
        <v>Charger</v>
      </c>
      <c r="J468" t="s">
        <v>128</v>
      </c>
    </row>
    <row r="469" spans="1:11" x14ac:dyDescent="0.2">
      <c r="A469" s="1" t="d">
        <v>2023-01-17</v>
      </c>
      <c r="B469" s="45">
        <v>-1</v>
      </c>
      <c r="C469" t="s">
        <v>20</v>
      </c>
      <c r="D469" t="str">
        <f>_xlfn.XLOOKUP(Table29[[#This Row],[Patron Group]],$R$10:$R$24,$S$10:$S$24)</f>
        <v>Graduate</v>
      </c>
      <c r="E469" s="1" t="d">
        <v>2023-01-17</v>
      </c>
      <c r="F469" t="s">
        <v>433</v>
      </c>
      <c r="G469" t="s">
        <v>2265</v>
      </c>
      <c r="H469" t="str">
        <f>_xlfn.XLOOKUP(Table29[[#This Row],[Unique BarCode]],$N$10:$N$37,$O$10:$O$37)</f>
        <v>IPHONE</v>
      </c>
      <c r="I469" t="str">
        <f>_xlfn.XLOOKUP(Table29[[#This Row],[Unique BarCode]],$N$10:$N$37,$P$10:$P$37)</f>
        <v>Charger</v>
      </c>
      <c r="J469" t="s">
        <v>8</v>
      </c>
      <c r="K469" t="s">
        <v>434</v>
      </c>
    </row>
    <row r="470" spans="1:11" x14ac:dyDescent="0.2">
      <c r="A470" s="1" t="d">
        <v>2023-01-17</v>
      </c>
      <c r="B470" s="45">
        <v>-1</v>
      </c>
      <c r="C470" t="s">
        <v>20</v>
      </c>
      <c r="D470" t="str">
        <f>_xlfn.XLOOKUP(Table29[[#This Row],[Patron Group]],$R$10:$R$24,$S$10:$S$24)</f>
        <v>Graduate</v>
      </c>
      <c r="E470" s="1" t="d">
        <v>2023-01-17</v>
      </c>
      <c r="F470" t="s">
        <v>29</v>
      </c>
      <c r="G470" t="s">
        <v>2265</v>
      </c>
      <c r="H470" t="str">
        <f>_xlfn.XLOOKUP(Table29[[#This Row],[Unique BarCode]],$N$10:$N$37,$O$10:$O$37)</f>
        <v>IPHONE</v>
      </c>
      <c r="I470" t="str">
        <f>_xlfn.XLOOKUP(Table29[[#This Row],[Unique BarCode]],$N$10:$N$37,$P$10:$P$37)</f>
        <v>Charger</v>
      </c>
      <c r="J470" t="s">
        <v>8</v>
      </c>
      <c r="K470" t="s">
        <v>30</v>
      </c>
    </row>
    <row r="471" spans="1:11" x14ac:dyDescent="0.2">
      <c r="A471" s="1" t="d">
        <v>2023-01-17</v>
      </c>
      <c r="B471" s="45">
        <v>-1</v>
      </c>
      <c r="C471" t="s">
        <v>20</v>
      </c>
      <c r="D471" t="str">
        <f>_xlfn.XLOOKUP(Table29[[#This Row],[Patron Group]],$R$10:$R$24,$S$10:$S$24)</f>
        <v>Graduate</v>
      </c>
      <c r="E471" s="1" t="d">
        <v>2023-01-17</v>
      </c>
      <c r="F471" t="s">
        <v>222</v>
      </c>
      <c r="G471" t="s">
        <v>2265</v>
      </c>
      <c r="H471" t="str">
        <f>_xlfn.XLOOKUP(Table29[[#This Row],[Unique BarCode]],$N$10:$N$37,$O$10:$O$37)</f>
        <v>IPHONE</v>
      </c>
      <c r="I471" t="str">
        <f>_xlfn.XLOOKUP(Table29[[#This Row],[Unique BarCode]],$N$10:$N$37,$P$10:$P$37)</f>
        <v>Charger</v>
      </c>
      <c r="J471" t="s">
        <v>13</v>
      </c>
      <c r="K471" t="s">
        <v>223</v>
      </c>
    </row>
    <row r="472" spans="1:11" x14ac:dyDescent="0.2">
      <c r="A472" s="1" t="d">
        <v>2023-01-17</v>
      </c>
      <c r="B472" s="45">
        <v>-1</v>
      </c>
      <c r="C472" t="s">
        <v>20</v>
      </c>
      <c r="D472" t="str">
        <f>_xlfn.XLOOKUP(Table29[[#This Row],[Patron Group]],$R$10:$R$24,$S$10:$S$24)</f>
        <v>Graduate</v>
      </c>
      <c r="E472" s="1" t="d">
        <v>2023-01-17</v>
      </c>
      <c r="F472" t="s">
        <v>31</v>
      </c>
      <c r="G472" t="s">
        <v>2267</v>
      </c>
      <c r="H472" t="str">
        <f>_xlfn.XLOOKUP(Table29[[#This Row],[Unique BarCode]],$N$10:$N$37,$O$10:$O$37)</f>
        <v>Mouse</v>
      </c>
      <c r="I472" t="str">
        <f>_xlfn.XLOOKUP(Table29[[#This Row],[Unique BarCode]],$N$10:$N$37,$P$10:$P$37)</f>
        <v>Accessory</v>
      </c>
      <c r="J472" t="s">
        <v>8</v>
      </c>
      <c r="K472" t="s">
        <v>32</v>
      </c>
    </row>
    <row r="473" spans="1:11" x14ac:dyDescent="0.2">
      <c r="A473" s="1" t="d">
        <v>2023-01-17</v>
      </c>
      <c r="B473" s="45">
        <v>-1</v>
      </c>
      <c r="C473" t="s">
        <v>20</v>
      </c>
      <c r="D473" t="str">
        <f>_xlfn.XLOOKUP(Table29[[#This Row],[Patron Group]],$R$10:$R$24,$S$10:$S$24)</f>
        <v>Graduate</v>
      </c>
      <c r="E473" s="1" t="d">
        <v>2023-01-17</v>
      </c>
      <c r="F473" t="s">
        <v>89</v>
      </c>
      <c r="G473" t="s">
        <v>2268</v>
      </c>
      <c r="H473" t="str">
        <f>_xlfn.XLOOKUP(Table29[[#This Row],[Unique BarCode]],$N$10:$N$37,$O$10:$O$37)</f>
        <v>MACCHRG</v>
      </c>
      <c r="I473" t="str">
        <f>_xlfn.XLOOKUP(Table29[[#This Row],[Unique BarCode]],$N$10:$N$37,$P$10:$P$37)</f>
        <v>Charger</v>
      </c>
      <c r="J473" t="s">
        <v>8</v>
      </c>
      <c r="K473" t="s">
        <v>90</v>
      </c>
    </row>
    <row r="474" spans="1:11" x14ac:dyDescent="0.2">
      <c r="A474" s="1" t="d">
        <v>2023-01-17</v>
      </c>
      <c r="B474" s="45">
        <v>-1</v>
      </c>
      <c r="C474" t="s">
        <v>20</v>
      </c>
      <c r="D474" t="str">
        <f>_xlfn.XLOOKUP(Table29[[#This Row],[Patron Group]],$R$10:$R$24,$S$10:$S$24)</f>
        <v>Graduate</v>
      </c>
      <c r="E474" s="1" t="d">
        <v>2023-01-17</v>
      </c>
      <c r="F474" t="s">
        <v>813</v>
      </c>
      <c r="G474" t="s">
        <v>2268</v>
      </c>
      <c r="H474" t="str">
        <f>_xlfn.XLOOKUP(Table29[[#This Row],[Unique BarCode]],$N$10:$N$37,$O$10:$O$37)</f>
        <v>MACCHRG</v>
      </c>
      <c r="I474" t="str">
        <f>_xlfn.XLOOKUP(Table29[[#This Row],[Unique BarCode]],$N$10:$N$37,$P$10:$P$37)</f>
        <v>Charger</v>
      </c>
      <c r="J474" t="s">
        <v>13</v>
      </c>
      <c r="K474" t="s">
        <v>814</v>
      </c>
    </row>
    <row r="475" spans="1:11" x14ac:dyDescent="0.2">
      <c r="A475" s="1" t="d">
        <v>2023-01-17</v>
      </c>
      <c r="B475" s="45">
        <v>-1</v>
      </c>
      <c r="C475" t="s">
        <v>20</v>
      </c>
      <c r="D475" t="str">
        <f>_xlfn.XLOOKUP(Table29[[#This Row],[Patron Group]],$R$10:$R$24,$S$10:$S$24)</f>
        <v>Graduate</v>
      </c>
      <c r="E475" s="1" t="d">
        <v>2023-01-17</v>
      </c>
      <c r="F475" t="s">
        <v>577</v>
      </c>
      <c r="G475" t="s">
        <v>2296</v>
      </c>
      <c r="H475" t="str">
        <f>_xlfn.XLOOKUP(Table29[[#This Row],[Unique BarCode]],$N$10:$N$37,$O$10:$O$37)</f>
        <v>MACUSBC</v>
      </c>
      <c r="I475" t="str">
        <f>_xlfn.XLOOKUP(Table29[[#This Row],[Unique BarCode]],$N$10:$N$37,$P$10:$P$37)</f>
        <v>Charger</v>
      </c>
      <c r="J475" t="s">
        <v>8</v>
      </c>
      <c r="K475" t="s">
        <v>578</v>
      </c>
    </row>
    <row r="476" spans="1:11" x14ac:dyDescent="0.2">
      <c r="A476" s="1" t="d">
        <v>2023-01-17</v>
      </c>
      <c r="B476" s="45">
        <v>-1</v>
      </c>
      <c r="C476" t="s">
        <v>20</v>
      </c>
      <c r="D476" t="str">
        <f>_xlfn.XLOOKUP(Table29[[#This Row],[Patron Group]],$R$10:$R$24,$S$10:$S$24)</f>
        <v>Graduate</v>
      </c>
      <c r="E476" s="1" t="d">
        <v>2023-01-17</v>
      </c>
      <c r="F476" t="s">
        <v>276</v>
      </c>
      <c r="G476" t="s">
        <v>2296</v>
      </c>
      <c r="H476" t="str">
        <f>_xlfn.XLOOKUP(Table29[[#This Row],[Unique BarCode]],$N$10:$N$37,$O$10:$O$37)</f>
        <v>MACUSBC</v>
      </c>
      <c r="I476" t="str">
        <f>_xlfn.XLOOKUP(Table29[[#This Row],[Unique BarCode]],$N$10:$N$37,$P$10:$P$37)</f>
        <v>Charger</v>
      </c>
      <c r="J476" t="s">
        <v>8</v>
      </c>
      <c r="K476" t="s">
        <v>277</v>
      </c>
    </row>
    <row r="477" spans="1:11" x14ac:dyDescent="0.2">
      <c r="A477" s="1" t="d">
        <v>2023-01-17</v>
      </c>
      <c r="B477" s="45">
        <v>-1</v>
      </c>
      <c r="C477" t="s">
        <v>20</v>
      </c>
      <c r="D477" t="str">
        <f>_xlfn.XLOOKUP(Table29[[#This Row],[Patron Group]],$R$10:$R$24,$S$10:$S$24)</f>
        <v>Graduate</v>
      </c>
      <c r="E477" s="1" t="d">
        <v>2023-01-17</v>
      </c>
      <c r="F477" t="s">
        <v>91</v>
      </c>
      <c r="G477" t="s">
        <v>2296</v>
      </c>
      <c r="H477" t="str">
        <f>_xlfn.XLOOKUP(Table29[[#This Row],[Unique BarCode]],$N$10:$N$37,$O$10:$O$37)</f>
        <v>MACUSBC</v>
      </c>
      <c r="I477" t="str">
        <f>_xlfn.XLOOKUP(Table29[[#This Row],[Unique BarCode]],$N$10:$N$37,$P$10:$P$37)</f>
        <v>Charger</v>
      </c>
      <c r="J477" t="s">
        <v>8</v>
      </c>
      <c r="K477" t="s">
        <v>92</v>
      </c>
    </row>
    <row r="478" spans="1:11" x14ac:dyDescent="0.2">
      <c r="A478" s="1" t="d">
        <v>2023-01-17</v>
      </c>
      <c r="B478" s="45">
        <v>-1</v>
      </c>
      <c r="C478" t="s">
        <v>20</v>
      </c>
      <c r="D478" t="str">
        <f>_xlfn.XLOOKUP(Table29[[#This Row],[Patron Group]],$R$10:$R$24,$S$10:$S$24)</f>
        <v>Graduate</v>
      </c>
      <c r="E478" s="1" t="d">
        <v>2023-01-17</v>
      </c>
      <c r="F478" t="s">
        <v>37</v>
      </c>
      <c r="G478" t="s">
        <v>2296</v>
      </c>
      <c r="H478" t="str">
        <f>_xlfn.XLOOKUP(Table29[[#This Row],[Unique BarCode]],$N$10:$N$37,$O$10:$O$37)</f>
        <v>MACUSBC</v>
      </c>
      <c r="I478" t="str">
        <f>_xlfn.XLOOKUP(Table29[[#This Row],[Unique BarCode]],$N$10:$N$37,$P$10:$P$37)</f>
        <v>Charger</v>
      </c>
      <c r="J478" t="s">
        <v>8</v>
      </c>
      <c r="K478" t="s">
        <v>38</v>
      </c>
    </row>
    <row r="479" spans="1:11" x14ac:dyDescent="0.2">
      <c r="A479" s="1" t="d">
        <v>2023-01-17</v>
      </c>
      <c r="B479" s="45">
        <v>-1</v>
      </c>
      <c r="C479" t="s">
        <v>20</v>
      </c>
      <c r="D479" t="str">
        <f>_xlfn.XLOOKUP(Table29[[#This Row],[Patron Group]],$R$10:$R$24,$S$10:$S$24)</f>
        <v>Graduate</v>
      </c>
      <c r="E479" s="1" t="d">
        <v>2023-01-17</v>
      </c>
      <c r="F479" t="s">
        <v>39</v>
      </c>
      <c r="G479" t="s">
        <v>2296</v>
      </c>
      <c r="H479" t="str">
        <f>_xlfn.XLOOKUP(Table29[[#This Row],[Unique BarCode]],$N$10:$N$37,$O$10:$O$37)</f>
        <v>MACUSBC</v>
      </c>
      <c r="I479" t="str">
        <f>_xlfn.XLOOKUP(Table29[[#This Row],[Unique BarCode]],$N$10:$N$37,$P$10:$P$37)</f>
        <v>Charger</v>
      </c>
      <c r="J479" t="s">
        <v>8</v>
      </c>
      <c r="K479" t="s">
        <v>40</v>
      </c>
    </row>
    <row r="480" spans="1:11" x14ac:dyDescent="0.2">
      <c r="A480" s="1" t="d">
        <v>2023-01-17</v>
      </c>
      <c r="B480" s="45">
        <v>-1</v>
      </c>
      <c r="C480" t="s">
        <v>20</v>
      </c>
      <c r="D480" t="str">
        <f>_xlfn.XLOOKUP(Table29[[#This Row],[Patron Group]],$R$10:$R$24,$S$10:$S$24)</f>
        <v>Graduate</v>
      </c>
      <c r="E480" s="1" t="d">
        <v>2023-01-17</v>
      </c>
      <c r="F480" t="s">
        <v>815</v>
      </c>
      <c r="G480" t="s">
        <v>2294</v>
      </c>
      <c r="H480" t="str">
        <f>_xlfn.XLOOKUP(Table29[[#This Row],[Unique BarCode]],$N$10:$N$37,$O$10:$O$37)</f>
        <v>UVGA</v>
      </c>
      <c r="I480" t="str">
        <f>_xlfn.XLOOKUP(Table29[[#This Row],[Unique BarCode]],$N$10:$N$37,$P$10:$P$37)</f>
        <v>Cable</v>
      </c>
      <c r="J480" t="s">
        <v>8</v>
      </c>
    </row>
    <row r="481" spans="1:11" x14ac:dyDescent="0.2">
      <c r="A481" s="1" t="d">
        <v>2023-01-17</v>
      </c>
      <c r="B481" s="45">
        <v>-1</v>
      </c>
      <c r="C481" t="s">
        <v>20</v>
      </c>
      <c r="D481" t="str">
        <f>_xlfn.XLOOKUP(Table29[[#This Row],[Patron Group]],$R$10:$R$24,$S$10:$S$24)</f>
        <v>Graduate</v>
      </c>
      <c r="E481" s="1" t="d">
        <v>2023-01-17</v>
      </c>
      <c r="F481" t="s">
        <v>816</v>
      </c>
      <c r="G481" t="s">
        <v>2294</v>
      </c>
      <c r="H481" t="str">
        <f>_xlfn.XLOOKUP(Table29[[#This Row],[Unique BarCode]],$N$10:$N$37,$O$10:$O$37)</f>
        <v>UVGA</v>
      </c>
      <c r="I481" t="str">
        <f>_xlfn.XLOOKUP(Table29[[#This Row],[Unique BarCode]],$N$10:$N$37,$P$10:$P$37)</f>
        <v>Cable</v>
      </c>
      <c r="J481" t="s">
        <v>8</v>
      </c>
    </row>
    <row r="482" spans="1:11" x14ac:dyDescent="0.2">
      <c r="A482" s="1" t="d">
        <v>2023-01-17</v>
      </c>
      <c r="B482" s="45">
        <v>-1</v>
      </c>
      <c r="C482" t="s">
        <v>20</v>
      </c>
      <c r="D482" t="str">
        <f>_xlfn.XLOOKUP(Table29[[#This Row],[Patron Group]],$R$10:$R$24,$S$10:$S$24)</f>
        <v>Graduate</v>
      </c>
      <c r="E482" s="1" t="d">
        <v>2023-01-17</v>
      </c>
      <c r="F482" t="s">
        <v>272</v>
      </c>
      <c r="G482" t="s">
        <v>2272</v>
      </c>
      <c r="H482" t="str">
        <f>_xlfn.XLOOKUP(Table29[[#This Row],[Unique BarCode]],$N$10:$N$37,$O$10:$O$37)</f>
        <v>WALLADPT</v>
      </c>
      <c r="I482" t="str">
        <f>_xlfn.XLOOKUP(Table29[[#This Row],[Unique BarCode]],$N$10:$N$37,$P$10:$P$37)</f>
        <v>Charger</v>
      </c>
      <c r="J482" t="s">
        <v>49</v>
      </c>
      <c r="K482" t="s">
        <v>273</v>
      </c>
    </row>
    <row r="483" spans="1:11" x14ac:dyDescent="0.2">
      <c r="A483" s="1" t="d">
        <v>2023-01-17</v>
      </c>
      <c r="B483" s="45">
        <v>-1</v>
      </c>
      <c r="C483" t="s">
        <v>20</v>
      </c>
      <c r="D483" t="str">
        <f>_xlfn.XLOOKUP(Table29[[#This Row],[Patron Group]],$R$10:$R$24,$S$10:$S$24)</f>
        <v>Graduate</v>
      </c>
      <c r="E483" s="1" t="d">
        <v>2023-01-17</v>
      </c>
      <c r="F483" t="s">
        <v>817</v>
      </c>
      <c r="G483" t="s">
        <v>2272</v>
      </c>
      <c r="H483" t="str">
        <f>_xlfn.XLOOKUP(Table29[[#This Row],[Unique BarCode]],$N$10:$N$37,$O$10:$O$37)</f>
        <v>WALLADPT</v>
      </c>
      <c r="I483" t="str">
        <f>_xlfn.XLOOKUP(Table29[[#This Row],[Unique BarCode]],$N$10:$N$37,$P$10:$P$37)</f>
        <v>Charger</v>
      </c>
      <c r="J483" t="s">
        <v>13</v>
      </c>
      <c r="K483" t="s">
        <v>818</v>
      </c>
    </row>
    <row r="484" spans="1:11" x14ac:dyDescent="0.2">
      <c r="A484" s="1" t="d">
        <v>2023-01-17</v>
      </c>
      <c r="B484" s="45">
        <v>-1</v>
      </c>
      <c r="C484" t="s">
        <v>20</v>
      </c>
      <c r="D484" t="str">
        <f>_xlfn.XLOOKUP(Table29[[#This Row],[Patron Group]],$R$10:$R$24,$S$10:$S$24)</f>
        <v>Graduate</v>
      </c>
      <c r="E484" s="1" t="d">
        <v>2023-01-17</v>
      </c>
      <c r="F484" t="s">
        <v>483</v>
      </c>
      <c r="G484" t="s">
        <v>2272</v>
      </c>
      <c r="H484" t="str">
        <f>_xlfn.XLOOKUP(Table29[[#This Row],[Unique BarCode]],$N$10:$N$37,$O$10:$O$37)</f>
        <v>WALLADPT</v>
      </c>
      <c r="I484" t="str">
        <f>_xlfn.XLOOKUP(Table29[[#This Row],[Unique BarCode]],$N$10:$N$37,$P$10:$P$37)</f>
        <v>Charger</v>
      </c>
      <c r="J484" t="s">
        <v>8</v>
      </c>
    </row>
    <row r="485" spans="1:11" x14ac:dyDescent="0.2">
      <c r="A485" s="1" t="d">
        <v>2023-01-17</v>
      </c>
      <c r="B485" s="45">
        <v>-1</v>
      </c>
      <c r="C485" t="s">
        <v>20</v>
      </c>
      <c r="D485" t="str">
        <f>_xlfn.XLOOKUP(Table29[[#This Row],[Patron Group]],$R$10:$R$24,$S$10:$S$24)</f>
        <v>Graduate</v>
      </c>
      <c r="E485" s="1" t="d">
        <v>2023-01-17</v>
      </c>
      <c r="F485" t="s">
        <v>47</v>
      </c>
      <c r="G485" t="s">
        <v>2272</v>
      </c>
      <c r="H485" t="str">
        <f>_xlfn.XLOOKUP(Table29[[#This Row],[Unique BarCode]],$N$10:$N$37,$O$10:$O$37)</f>
        <v>WALLADPT</v>
      </c>
      <c r="I485" t="str">
        <f>_xlfn.XLOOKUP(Table29[[#This Row],[Unique BarCode]],$N$10:$N$37,$P$10:$P$37)</f>
        <v>Charger</v>
      </c>
      <c r="J485" t="s">
        <v>8</v>
      </c>
    </row>
    <row r="486" spans="1:11" x14ac:dyDescent="0.2">
      <c r="A486" s="1" t="d">
        <v>2023-01-17</v>
      </c>
      <c r="B486" s="45">
        <v>-1</v>
      </c>
      <c r="C486" t="s">
        <v>20</v>
      </c>
      <c r="D486" t="str">
        <f>_xlfn.XLOOKUP(Table29[[#This Row],[Patron Group]],$R$10:$R$24,$S$10:$S$24)</f>
        <v>Graduate</v>
      </c>
      <c r="E486" s="1" t="d">
        <v>2023-01-17</v>
      </c>
      <c r="F486" t="s">
        <v>275</v>
      </c>
      <c r="G486" t="s">
        <v>2272</v>
      </c>
      <c r="H486" t="str">
        <f>_xlfn.XLOOKUP(Table29[[#This Row],[Unique BarCode]],$N$10:$N$37,$O$10:$O$37)</f>
        <v>WALLADPT</v>
      </c>
      <c r="I486" t="str">
        <f>_xlfn.XLOOKUP(Table29[[#This Row],[Unique BarCode]],$N$10:$N$37,$P$10:$P$37)</f>
        <v>Charger</v>
      </c>
      <c r="J486" t="s">
        <v>8</v>
      </c>
    </row>
    <row r="487" spans="1:11" x14ac:dyDescent="0.2">
      <c r="A487" s="1" t="d">
        <v>2023-01-17</v>
      </c>
      <c r="B487" s="45">
        <v>-1</v>
      </c>
      <c r="C487" t="s">
        <v>20</v>
      </c>
      <c r="D487" t="str">
        <f>_xlfn.XLOOKUP(Table29[[#This Row],[Patron Group]],$R$10:$R$24,$S$10:$S$24)</f>
        <v>Graduate</v>
      </c>
      <c r="E487" s="1" t="d">
        <v>2023-01-24</v>
      </c>
      <c r="F487" t="s">
        <v>51</v>
      </c>
      <c r="G487" t="s">
        <v>2273</v>
      </c>
      <c r="H487" t="str">
        <f>_xlfn.XLOOKUP(Table29[[#This Row],[Unique BarCode]],$N$10:$N$37,$O$10:$O$37)</f>
        <v>ChromeBook</v>
      </c>
      <c r="I487" t="str">
        <f>_xlfn.XLOOKUP(Table29[[#This Row],[Unique BarCode]],$N$10:$N$37,$P$10:$P$37)</f>
        <v>Device</v>
      </c>
      <c r="J487" t="s">
        <v>13</v>
      </c>
      <c r="K487" t="s">
        <v>52</v>
      </c>
    </row>
    <row r="488" spans="1:11" x14ac:dyDescent="0.2">
      <c r="A488" s="1" t="d">
        <v>2023-01-17</v>
      </c>
      <c r="B488" s="45">
        <v>-1</v>
      </c>
      <c r="C488" t="s">
        <v>20</v>
      </c>
      <c r="D488" t="str">
        <f>_xlfn.XLOOKUP(Table29[[#This Row],[Patron Group]],$R$10:$R$24,$S$10:$S$24)</f>
        <v>Graduate</v>
      </c>
      <c r="E488" s="1" t="d">
        <v>2023-01-24</v>
      </c>
      <c r="F488" t="s">
        <v>284</v>
      </c>
      <c r="G488" t="s">
        <v>2273</v>
      </c>
      <c r="H488" t="str">
        <f>_xlfn.XLOOKUP(Table29[[#This Row],[Unique BarCode]],$N$10:$N$37,$O$10:$O$37)</f>
        <v>ChromeBook</v>
      </c>
      <c r="I488" t="str">
        <f>_xlfn.XLOOKUP(Table29[[#This Row],[Unique BarCode]],$N$10:$N$37,$P$10:$P$37)</f>
        <v>Device</v>
      </c>
      <c r="J488" t="s">
        <v>8</v>
      </c>
      <c r="K488" t="s">
        <v>285</v>
      </c>
    </row>
    <row r="489" spans="1:11" x14ac:dyDescent="0.2">
      <c r="A489" s="1" t="d">
        <v>2023-01-17</v>
      </c>
      <c r="B489" s="45">
        <v>-1</v>
      </c>
      <c r="C489" t="s">
        <v>20</v>
      </c>
      <c r="D489" t="str">
        <f>_xlfn.XLOOKUP(Table29[[#This Row],[Patron Group]],$R$10:$R$24,$S$10:$S$24)</f>
        <v>Graduate</v>
      </c>
      <c r="E489" s="1" t="d">
        <v>2023-01-24</v>
      </c>
      <c r="F489" t="s">
        <v>819</v>
      </c>
      <c r="G489" t="s">
        <v>2273</v>
      </c>
      <c r="H489" t="str">
        <f>_xlfn.XLOOKUP(Table29[[#This Row],[Unique BarCode]],$N$10:$N$37,$O$10:$O$37)</f>
        <v>ChromeBook</v>
      </c>
      <c r="I489" t="str">
        <f>_xlfn.XLOOKUP(Table29[[#This Row],[Unique BarCode]],$N$10:$N$37,$P$10:$P$37)</f>
        <v>Device</v>
      </c>
      <c r="J489" t="s">
        <v>8</v>
      </c>
      <c r="K489" t="s">
        <v>820</v>
      </c>
    </row>
    <row r="490" spans="1:11" x14ac:dyDescent="0.2">
      <c r="A490" s="1" t="d">
        <v>2023-01-17</v>
      </c>
      <c r="B490" s="45">
        <v>-1</v>
      </c>
      <c r="C490" t="s">
        <v>20</v>
      </c>
      <c r="D490" t="str">
        <f>_xlfn.XLOOKUP(Table29[[#This Row],[Patron Group]],$R$10:$R$24,$S$10:$S$24)</f>
        <v>Graduate</v>
      </c>
      <c r="E490" s="1" t="d">
        <v>2023-01-24</v>
      </c>
      <c r="F490" t="s">
        <v>821</v>
      </c>
      <c r="G490" t="s">
        <v>2263</v>
      </c>
      <c r="H490" t="str">
        <f>_xlfn.XLOOKUP(Table29[[#This Row],[Unique BarCode]],$N$10:$N$37,$O$10:$O$37)</f>
        <v>HP Laptop</v>
      </c>
      <c r="I490" t="str">
        <f>_xlfn.XLOOKUP(Table29[[#This Row],[Unique BarCode]],$N$10:$N$37,$P$10:$P$37)</f>
        <v>Device</v>
      </c>
      <c r="J490" t="s">
        <v>8</v>
      </c>
      <c r="K490" t="s">
        <v>822</v>
      </c>
    </row>
    <row r="491" spans="1:11" x14ac:dyDescent="0.2">
      <c r="A491" s="1" t="d">
        <v>2023-01-17</v>
      </c>
      <c r="B491" s="45">
        <v>-1</v>
      </c>
      <c r="C491" t="s">
        <v>20</v>
      </c>
      <c r="D491" t="str">
        <f>_xlfn.XLOOKUP(Table29[[#This Row],[Patron Group]],$R$10:$R$24,$S$10:$S$24)</f>
        <v>Graduate</v>
      </c>
      <c r="E491" s="1" t="d">
        <v>2023-01-31</v>
      </c>
      <c r="F491" t="s">
        <v>240</v>
      </c>
      <c r="G491" t="s">
        <v>2263</v>
      </c>
      <c r="H491" t="str">
        <f>_xlfn.XLOOKUP(Table29[[#This Row],[Unique BarCode]],$N$10:$N$37,$O$10:$O$37)</f>
        <v>HP Laptop</v>
      </c>
      <c r="I491" t="str">
        <f>_xlfn.XLOOKUP(Table29[[#This Row],[Unique BarCode]],$N$10:$N$37,$P$10:$P$37)</f>
        <v>Device</v>
      </c>
      <c r="J491" t="s">
        <v>8</v>
      </c>
      <c r="K491" t="s">
        <v>241</v>
      </c>
    </row>
    <row r="492" spans="1:11" x14ac:dyDescent="0.2">
      <c r="A492" s="1" t="d">
        <v>2023-01-17</v>
      </c>
      <c r="B492" s="45">
        <v>-1</v>
      </c>
      <c r="C492" t="s">
        <v>20</v>
      </c>
      <c r="D492" t="str">
        <f>_xlfn.XLOOKUP(Table29[[#This Row],[Patron Group]],$R$10:$R$24,$S$10:$S$24)</f>
        <v>Graduate</v>
      </c>
      <c r="E492" s="1" t="d">
        <v>2023-04-17</v>
      </c>
      <c r="F492" t="s">
        <v>825</v>
      </c>
      <c r="G492" t="s">
        <v>2273</v>
      </c>
      <c r="H492" t="str">
        <f>_xlfn.XLOOKUP(Table29[[#This Row],[Unique BarCode]],$N$10:$N$37,$O$10:$O$37)</f>
        <v>ChromeBook</v>
      </c>
      <c r="I492" t="str">
        <f>_xlfn.XLOOKUP(Table29[[#This Row],[Unique BarCode]],$N$10:$N$37,$P$10:$P$37)</f>
        <v>Device</v>
      </c>
      <c r="J492" t="s">
        <v>49</v>
      </c>
    </row>
    <row r="493" spans="1:11" x14ac:dyDescent="0.2">
      <c r="A493" s="1" t="d">
        <v>2023-01-17</v>
      </c>
      <c r="B493" s="45">
        <v>-1</v>
      </c>
      <c r="C493" t="s">
        <v>826</v>
      </c>
      <c r="D493" t="str">
        <f>_xlfn.XLOOKUP(Table29[[#This Row],[Patron Group]],$R$10:$R$24,$S$10:$S$24)</f>
        <v>Academic</v>
      </c>
      <c r="E493" s="1" t="d">
        <v>2023-01-30</v>
      </c>
      <c r="F493" t="s">
        <v>827</v>
      </c>
      <c r="G493" t="s">
        <v>2274</v>
      </c>
      <c r="H493" t="str">
        <f>_xlfn.XLOOKUP(Table29[[#This Row],[Unique BarCode]],$N$10:$N$37,$O$10:$O$37)</f>
        <v>MacBook</v>
      </c>
      <c r="I493" t="str">
        <f>_xlfn.XLOOKUP(Table29[[#This Row],[Unique BarCode]],$N$10:$N$37,$P$10:$P$37)</f>
        <v>Device</v>
      </c>
      <c r="J493" t="s">
        <v>8</v>
      </c>
      <c r="K493" t="s">
        <v>828</v>
      </c>
    </row>
    <row r="494" spans="1:11" x14ac:dyDescent="0.2">
      <c r="A494" s="1" t="d">
        <v>2023-01-17</v>
      </c>
      <c r="B494" s="45">
        <v>-1</v>
      </c>
      <c r="C494" t="s">
        <v>66</v>
      </c>
      <c r="D494" t="str">
        <f>_xlfn.XLOOKUP(Table29[[#This Row],[Patron Group]],$R$10:$R$24,$S$10:$S$24)</f>
        <v>Graduate</v>
      </c>
      <c r="E494" s="1" t="d">
        <v>2023-01-17</v>
      </c>
      <c r="F494" t="s">
        <v>829</v>
      </c>
      <c r="G494" t="s">
        <v>2271</v>
      </c>
      <c r="H494" t="str">
        <f>_xlfn.XLOOKUP(Table29[[#This Row],[Unique BarCode]],$N$10:$N$37,$O$10:$O$37)</f>
        <v>OMNI</v>
      </c>
      <c r="I494" t="str">
        <f>_xlfn.XLOOKUP(Table29[[#This Row],[Unique BarCode]],$N$10:$N$37,$P$10:$P$37)</f>
        <v>Charger</v>
      </c>
      <c r="J494" t="s">
        <v>68</v>
      </c>
      <c r="K494" t="s">
        <v>830</v>
      </c>
    </row>
    <row r="495" spans="1:11" x14ac:dyDescent="0.2">
      <c r="A495" s="1" t="d">
        <v>2023-01-17</v>
      </c>
      <c r="B495" s="45">
        <v>-1</v>
      </c>
      <c r="C495" t="s">
        <v>70</v>
      </c>
      <c r="D495" t="str">
        <f>_xlfn.XLOOKUP(Table29[[#This Row],[Patron Group]],$R$10:$R$24,$S$10:$S$24)</f>
        <v>Undergraduate</v>
      </c>
      <c r="E495" s="1" t="d">
        <v>2023-01-17</v>
      </c>
      <c r="F495" t="s">
        <v>831</v>
      </c>
      <c r="G495" t="s">
        <v>2271</v>
      </c>
      <c r="H495" t="str">
        <f>_xlfn.XLOOKUP(Table29[[#This Row],[Unique BarCode]],$N$10:$N$37,$O$10:$O$37)</f>
        <v>OMNI</v>
      </c>
      <c r="I495" t="str">
        <f>_xlfn.XLOOKUP(Table29[[#This Row],[Unique BarCode]],$N$10:$N$37,$P$10:$P$37)</f>
        <v>Charger</v>
      </c>
      <c r="J495" t="s">
        <v>68</v>
      </c>
      <c r="K495" t="s">
        <v>832</v>
      </c>
    </row>
    <row r="496" spans="1:11" x14ac:dyDescent="0.2">
      <c r="A496" s="1" t="d">
        <v>2023-01-17</v>
      </c>
      <c r="B496" s="45">
        <v>-1</v>
      </c>
      <c r="C496" t="s">
        <v>70</v>
      </c>
      <c r="D496" t="str">
        <f>_xlfn.XLOOKUP(Table29[[#This Row],[Patron Group]],$R$10:$R$24,$S$10:$S$24)</f>
        <v>Undergraduate</v>
      </c>
      <c r="E496" s="1" t="d">
        <v>2023-01-24</v>
      </c>
      <c r="F496" t="s">
        <v>715</v>
      </c>
      <c r="G496" t="s">
        <v>2273</v>
      </c>
      <c r="H496" t="str">
        <f>_xlfn.XLOOKUP(Table29[[#This Row],[Unique BarCode]],$N$10:$N$37,$O$10:$O$37)</f>
        <v>ChromeBook</v>
      </c>
      <c r="I496" t="str">
        <f>_xlfn.XLOOKUP(Table29[[#This Row],[Unique BarCode]],$N$10:$N$37,$P$10:$P$37)</f>
        <v>Device</v>
      </c>
      <c r="J496" t="s">
        <v>68</v>
      </c>
      <c r="K496" t="s">
        <v>716</v>
      </c>
    </row>
    <row r="497" spans="1:11" x14ac:dyDescent="0.2">
      <c r="A497" s="1" t="d">
        <v>2023-01-17</v>
      </c>
      <c r="B497" s="45">
        <v>-1</v>
      </c>
      <c r="C497" t="s">
        <v>77</v>
      </c>
      <c r="D497" t="str">
        <f>_xlfn.XLOOKUP(Table29[[#This Row],[Patron Group]],$R$10:$R$24,$S$10:$S$24)</f>
        <v>Undergraduate</v>
      </c>
      <c r="E497" s="1" t="d">
        <v>2023-01-17</v>
      </c>
      <c r="F497" t="s">
        <v>704</v>
      </c>
      <c r="G497" t="s">
        <v>2288</v>
      </c>
      <c r="H497" t="str">
        <f>_xlfn.XLOOKUP(Table29[[#This Row],[Unique BarCode]],$N$10:$N$37,$O$10:$O$37)</f>
        <v>Android Charger</v>
      </c>
      <c r="I497" t="str">
        <f>_xlfn.XLOOKUP(Table29[[#This Row],[Unique BarCode]],$N$10:$N$37,$P$10:$P$37)</f>
        <v>Charger</v>
      </c>
      <c r="J497" t="s">
        <v>68</v>
      </c>
      <c r="K497" t="s">
        <v>705</v>
      </c>
    </row>
    <row r="498" spans="1:11" x14ac:dyDescent="0.2">
      <c r="A498" s="1" t="d">
        <v>2023-01-17</v>
      </c>
      <c r="B498" s="45">
        <v>-1</v>
      </c>
      <c r="C498" t="s">
        <v>77</v>
      </c>
      <c r="D498" t="str">
        <f>_xlfn.XLOOKUP(Table29[[#This Row],[Patron Group]],$R$10:$R$24,$S$10:$S$24)</f>
        <v>Undergraduate</v>
      </c>
      <c r="E498" s="1" t="d">
        <v>2023-01-17</v>
      </c>
      <c r="F498" t="s">
        <v>78</v>
      </c>
      <c r="G498" t="s">
        <v>2276</v>
      </c>
      <c r="H498" t="str">
        <f>_xlfn.XLOOKUP(Table29[[#This Row],[Unique BarCode]],$N$10:$N$37,$O$10:$O$37)</f>
        <v>CALC</v>
      </c>
      <c r="I498" t="str">
        <f>_xlfn.XLOOKUP(Table29[[#This Row],[Unique BarCode]],$N$10:$N$37,$P$10:$P$37)</f>
        <v>Accessory</v>
      </c>
      <c r="J498" t="s">
        <v>8</v>
      </c>
      <c r="K498" t="s">
        <v>79</v>
      </c>
    </row>
    <row r="499" spans="1:11" x14ac:dyDescent="0.2">
      <c r="A499" s="1" t="d">
        <v>2023-01-17</v>
      </c>
      <c r="B499" s="45">
        <v>-1</v>
      </c>
      <c r="C499" t="s">
        <v>77</v>
      </c>
      <c r="D499" t="str">
        <f>_xlfn.XLOOKUP(Table29[[#This Row],[Patron Group]],$R$10:$R$24,$S$10:$S$24)</f>
        <v>Undergraduate</v>
      </c>
      <c r="E499" s="1" t="d">
        <v>2023-01-17</v>
      </c>
      <c r="F499" t="s">
        <v>707</v>
      </c>
      <c r="G499" t="s">
        <v>2281</v>
      </c>
      <c r="H499" t="str">
        <f>_xlfn.XLOOKUP(Table29[[#This Row],[Unique BarCode]],$N$10:$N$37,$O$10:$O$37)</f>
        <v>HDMIC</v>
      </c>
      <c r="I499" t="str">
        <f>_xlfn.XLOOKUP(Table29[[#This Row],[Unique BarCode]],$N$10:$N$37,$P$10:$P$37)</f>
        <v>Cable</v>
      </c>
      <c r="J499" t="s">
        <v>8</v>
      </c>
      <c r="K499" t="s">
        <v>708</v>
      </c>
    </row>
    <row r="500" spans="1:11" x14ac:dyDescent="0.2">
      <c r="A500" s="1" t="d">
        <v>2023-01-17</v>
      </c>
      <c r="B500" s="45">
        <v>-1</v>
      </c>
      <c r="C500" t="s">
        <v>77</v>
      </c>
      <c r="D500" t="str">
        <f>_xlfn.XLOOKUP(Table29[[#This Row],[Patron Group]],$R$10:$R$24,$S$10:$S$24)</f>
        <v>Undergraduate</v>
      </c>
      <c r="E500" s="1" t="d">
        <v>2023-01-17</v>
      </c>
      <c r="F500" t="s">
        <v>833</v>
      </c>
      <c r="G500" t="s">
        <v>2266</v>
      </c>
      <c r="H500" t="str">
        <f>_xlfn.XLOOKUP(Table29[[#This Row],[Unique BarCode]],$N$10:$N$37,$O$10:$O$37)</f>
        <v>Headphones</v>
      </c>
      <c r="I500" t="str">
        <f>_xlfn.XLOOKUP(Table29[[#This Row],[Unique BarCode]],$N$10:$N$37,$P$10:$P$37)</f>
        <v>Accessory</v>
      </c>
      <c r="J500" t="s">
        <v>49</v>
      </c>
      <c r="K500" t="s">
        <v>834</v>
      </c>
    </row>
    <row r="501" spans="1:11" x14ac:dyDescent="0.2">
      <c r="A501" s="1" t="d">
        <v>2023-01-17</v>
      </c>
      <c r="B501" s="45">
        <v>-1</v>
      </c>
      <c r="C501" t="s">
        <v>77</v>
      </c>
      <c r="D501" t="str">
        <f>_xlfn.XLOOKUP(Table29[[#This Row],[Patron Group]],$R$10:$R$24,$S$10:$S$24)</f>
        <v>Undergraduate</v>
      </c>
      <c r="E501" s="1" t="d">
        <v>2023-01-17</v>
      </c>
      <c r="F501" t="s">
        <v>811</v>
      </c>
      <c r="G501" t="s">
        <v>2282</v>
      </c>
      <c r="H501" t="str">
        <f>_xlfn.XLOOKUP(Table29[[#This Row],[Unique BarCode]],$N$10:$N$37,$O$10:$O$37)</f>
        <v>HPUSBC</v>
      </c>
      <c r="I501" t="str">
        <f>_xlfn.XLOOKUP(Table29[[#This Row],[Unique BarCode]],$N$10:$N$37,$P$10:$P$37)</f>
        <v>Charger</v>
      </c>
      <c r="J501" t="s">
        <v>49</v>
      </c>
      <c r="K501" t="s">
        <v>812</v>
      </c>
    </row>
    <row r="502" spans="1:11" x14ac:dyDescent="0.2">
      <c r="A502" s="1" t="d">
        <v>2023-01-17</v>
      </c>
      <c r="B502" s="45">
        <v>-1</v>
      </c>
      <c r="C502" t="s">
        <v>77</v>
      </c>
      <c r="D502" t="str">
        <f>_xlfn.XLOOKUP(Table29[[#This Row],[Patron Group]],$R$10:$R$24,$S$10:$S$24)</f>
        <v>Undergraduate</v>
      </c>
      <c r="E502" s="1" t="d">
        <v>2023-01-17</v>
      </c>
      <c r="F502" t="s">
        <v>835</v>
      </c>
      <c r="G502" t="s">
        <v>2265</v>
      </c>
      <c r="H502" t="str">
        <f>_xlfn.XLOOKUP(Table29[[#This Row],[Unique BarCode]],$N$10:$N$37,$O$10:$O$37)</f>
        <v>IPHONE</v>
      </c>
      <c r="I502" t="str">
        <f>_xlfn.XLOOKUP(Table29[[#This Row],[Unique BarCode]],$N$10:$N$37,$P$10:$P$37)</f>
        <v>Charger</v>
      </c>
      <c r="J502" t="s">
        <v>68</v>
      </c>
      <c r="K502" t="s">
        <v>836</v>
      </c>
    </row>
    <row r="503" spans="1:11" x14ac:dyDescent="0.2">
      <c r="A503" s="1" t="d">
        <v>2023-01-17</v>
      </c>
      <c r="B503" s="45">
        <v>-1</v>
      </c>
      <c r="C503" t="s">
        <v>77</v>
      </c>
      <c r="D503" t="str">
        <f>_xlfn.XLOOKUP(Table29[[#This Row],[Patron Group]],$R$10:$R$24,$S$10:$S$24)</f>
        <v>Undergraduate</v>
      </c>
      <c r="E503" s="1" t="d">
        <v>2023-01-17</v>
      </c>
      <c r="F503" t="s">
        <v>579</v>
      </c>
      <c r="G503" t="s">
        <v>2265</v>
      </c>
      <c r="H503" t="str">
        <f>_xlfn.XLOOKUP(Table29[[#This Row],[Unique BarCode]],$N$10:$N$37,$O$10:$O$37)</f>
        <v>IPHONE</v>
      </c>
      <c r="I503" t="str">
        <f>_xlfn.XLOOKUP(Table29[[#This Row],[Unique BarCode]],$N$10:$N$37,$P$10:$P$37)</f>
        <v>Charger</v>
      </c>
      <c r="J503" t="s">
        <v>49</v>
      </c>
      <c r="K503" t="s">
        <v>580</v>
      </c>
    </row>
    <row r="504" spans="1:11" x14ac:dyDescent="0.2">
      <c r="A504" s="1" t="d">
        <v>2023-01-17</v>
      </c>
      <c r="B504" s="45">
        <v>-1</v>
      </c>
      <c r="C504" t="s">
        <v>77</v>
      </c>
      <c r="D504" t="str">
        <f>_xlfn.XLOOKUP(Table29[[#This Row],[Patron Group]],$R$10:$R$24,$S$10:$S$24)</f>
        <v>Undergraduate</v>
      </c>
      <c r="E504" s="1" t="d">
        <v>2023-01-17</v>
      </c>
      <c r="F504" t="s">
        <v>27</v>
      </c>
      <c r="G504" t="s">
        <v>2265</v>
      </c>
      <c r="H504" t="str">
        <f>_xlfn.XLOOKUP(Table29[[#This Row],[Unique BarCode]],$N$10:$N$37,$O$10:$O$37)</f>
        <v>IPHONE</v>
      </c>
      <c r="I504" t="str">
        <f>_xlfn.XLOOKUP(Table29[[#This Row],[Unique BarCode]],$N$10:$N$37,$P$10:$P$37)</f>
        <v>Charger</v>
      </c>
      <c r="J504" t="s">
        <v>8</v>
      </c>
      <c r="K504" t="s">
        <v>28</v>
      </c>
    </row>
    <row r="505" spans="1:11" x14ac:dyDescent="0.2">
      <c r="A505" s="1" t="d">
        <v>2023-01-17</v>
      </c>
      <c r="B505" s="45">
        <v>-1</v>
      </c>
      <c r="C505" t="s">
        <v>77</v>
      </c>
      <c r="D505" t="str">
        <f>_xlfn.XLOOKUP(Table29[[#This Row],[Patron Group]],$R$10:$R$24,$S$10:$S$24)</f>
        <v>Undergraduate</v>
      </c>
      <c r="E505" s="1" t="d">
        <v>2023-01-17</v>
      </c>
      <c r="F505" t="s">
        <v>837</v>
      </c>
      <c r="G505" t="s">
        <v>2265</v>
      </c>
      <c r="H505" t="str">
        <f>_xlfn.XLOOKUP(Table29[[#This Row],[Unique BarCode]],$N$10:$N$37,$O$10:$O$37)</f>
        <v>IPHONE</v>
      </c>
      <c r="I505" t="str">
        <f>_xlfn.XLOOKUP(Table29[[#This Row],[Unique BarCode]],$N$10:$N$37,$P$10:$P$37)</f>
        <v>Charger</v>
      </c>
      <c r="J505" t="s">
        <v>8</v>
      </c>
      <c r="K505" t="s">
        <v>838</v>
      </c>
    </row>
    <row r="506" spans="1:11" x14ac:dyDescent="0.2">
      <c r="A506" s="1" t="d">
        <v>2023-01-17</v>
      </c>
      <c r="B506" s="45">
        <v>-1</v>
      </c>
      <c r="C506" t="s">
        <v>77</v>
      </c>
      <c r="D506" t="str">
        <f>_xlfn.XLOOKUP(Table29[[#This Row],[Patron Group]],$R$10:$R$24,$S$10:$S$24)</f>
        <v>Undergraduate</v>
      </c>
      <c r="E506" s="1" t="d">
        <v>2023-01-17</v>
      </c>
      <c r="F506" t="s">
        <v>263</v>
      </c>
      <c r="G506" t="s">
        <v>2265</v>
      </c>
      <c r="H506" t="str">
        <f>_xlfn.XLOOKUP(Table29[[#This Row],[Unique BarCode]],$N$10:$N$37,$O$10:$O$37)</f>
        <v>IPHONE</v>
      </c>
      <c r="I506" t="str">
        <f>_xlfn.XLOOKUP(Table29[[#This Row],[Unique BarCode]],$N$10:$N$37,$P$10:$P$37)</f>
        <v>Charger</v>
      </c>
      <c r="J506" t="s">
        <v>8</v>
      </c>
      <c r="K506" t="s">
        <v>264</v>
      </c>
    </row>
    <row r="507" spans="1:11" x14ac:dyDescent="0.2">
      <c r="A507" s="1" t="d">
        <v>2023-01-17</v>
      </c>
      <c r="B507" s="45">
        <v>-1</v>
      </c>
      <c r="C507" t="s">
        <v>77</v>
      </c>
      <c r="D507" t="str">
        <f>_xlfn.XLOOKUP(Table29[[#This Row],[Patron Group]],$R$10:$R$24,$S$10:$S$24)</f>
        <v>Undergraduate</v>
      </c>
      <c r="E507" s="1" t="d">
        <v>2023-01-17</v>
      </c>
      <c r="F507" t="s">
        <v>461</v>
      </c>
      <c r="G507" t="s">
        <v>2265</v>
      </c>
      <c r="H507" t="str">
        <f>_xlfn.XLOOKUP(Table29[[#This Row],[Unique BarCode]],$N$10:$N$37,$O$10:$O$37)</f>
        <v>IPHONE</v>
      </c>
      <c r="I507" t="str">
        <f>_xlfn.XLOOKUP(Table29[[#This Row],[Unique BarCode]],$N$10:$N$37,$P$10:$P$37)</f>
        <v>Charger</v>
      </c>
      <c r="J507" t="s">
        <v>8</v>
      </c>
      <c r="K507" t="s">
        <v>462</v>
      </c>
    </row>
    <row r="508" spans="1:11" x14ac:dyDescent="0.2">
      <c r="A508" s="1" t="d">
        <v>2023-01-17</v>
      </c>
      <c r="B508" s="45">
        <v>-1</v>
      </c>
      <c r="C508" t="s">
        <v>77</v>
      </c>
      <c r="D508" t="str">
        <f>_xlfn.XLOOKUP(Table29[[#This Row],[Patron Group]],$R$10:$R$24,$S$10:$S$24)</f>
        <v>Undergraduate</v>
      </c>
      <c r="E508" s="1" t="d">
        <v>2023-01-17</v>
      </c>
      <c r="F508" t="s">
        <v>84</v>
      </c>
      <c r="G508" t="s">
        <v>2265</v>
      </c>
      <c r="H508" t="str">
        <f>_xlfn.XLOOKUP(Table29[[#This Row],[Unique BarCode]],$N$10:$N$37,$O$10:$O$37)</f>
        <v>IPHONE</v>
      </c>
      <c r="I508" t="str">
        <f>_xlfn.XLOOKUP(Table29[[#This Row],[Unique BarCode]],$N$10:$N$37,$P$10:$P$37)</f>
        <v>Charger</v>
      </c>
      <c r="J508" t="s">
        <v>8</v>
      </c>
      <c r="K508" t="s">
        <v>85</v>
      </c>
    </row>
    <row r="509" spans="1:11" x14ac:dyDescent="0.2">
      <c r="A509" s="1" t="d">
        <v>2023-01-17</v>
      </c>
      <c r="B509" s="45">
        <v>-1</v>
      </c>
      <c r="C509" t="s">
        <v>77</v>
      </c>
      <c r="D509" t="str">
        <f>_xlfn.XLOOKUP(Table29[[#This Row],[Patron Group]],$R$10:$R$24,$S$10:$S$24)</f>
        <v>Undergraduate</v>
      </c>
      <c r="E509" s="1" t="d">
        <v>2023-01-17</v>
      </c>
      <c r="F509" t="s">
        <v>839</v>
      </c>
      <c r="G509" t="s">
        <v>2265</v>
      </c>
      <c r="H509" t="str">
        <f>_xlfn.XLOOKUP(Table29[[#This Row],[Unique BarCode]],$N$10:$N$37,$O$10:$O$37)</f>
        <v>IPHONE</v>
      </c>
      <c r="I509" t="str">
        <f>_xlfn.XLOOKUP(Table29[[#This Row],[Unique BarCode]],$N$10:$N$37,$P$10:$P$37)</f>
        <v>Charger</v>
      </c>
      <c r="J509" t="s">
        <v>8</v>
      </c>
      <c r="K509" t="s">
        <v>840</v>
      </c>
    </row>
    <row r="510" spans="1:11" x14ac:dyDescent="0.2">
      <c r="A510" s="1" t="d">
        <v>2023-01-17</v>
      </c>
      <c r="B510" s="45">
        <v>-1</v>
      </c>
      <c r="C510" t="s">
        <v>77</v>
      </c>
      <c r="D510" t="str">
        <f>_xlfn.XLOOKUP(Table29[[#This Row],[Patron Group]],$R$10:$R$24,$S$10:$S$24)</f>
        <v>Undergraduate</v>
      </c>
      <c r="E510" s="1" t="d">
        <v>2023-01-17</v>
      </c>
      <c r="F510" t="s">
        <v>71</v>
      </c>
      <c r="G510" t="s">
        <v>2265</v>
      </c>
      <c r="H510" t="str">
        <f>_xlfn.XLOOKUP(Table29[[#This Row],[Unique BarCode]],$N$10:$N$37,$O$10:$O$37)</f>
        <v>IPHONE</v>
      </c>
      <c r="I510" t="str">
        <f>_xlfn.XLOOKUP(Table29[[#This Row],[Unique BarCode]],$N$10:$N$37,$P$10:$P$37)</f>
        <v>Charger</v>
      </c>
      <c r="J510" t="s">
        <v>8</v>
      </c>
      <c r="K510" t="s">
        <v>72</v>
      </c>
    </row>
    <row r="511" spans="1:11" x14ac:dyDescent="0.2">
      <c r="A511" s="1" t="d">
        <v>2023-01-17</v>
      </c>
      <c r="B511" s="45">
        <v>-1</v>
      </c>
      <c r="C511" t="s">
        <v>77</v>
      </c>
      <c r="D511" t="str">
        <f>_xlfn.XLOOKUP(Table29[[#This Row],[Patron Group]],$R$10:$R$24,$S$10:$S$24)</f>
        <v>Undergraduate</v>
      </c>
      <c r="E511" s="1" t="d">
        <v>2023-01-17</v>
      </c>
      <c r="F511" t="s">
        <v>433</v>
      </c>
      <c r="G511" t="s">
        <v>2265</v>
      </c>
      <c r="H511" t="str">
        <f>_xlfn.XLOOKUP(Table29[[#This Row],[Unique BarCode]],$N$10:$N$37,$O$10:$O$37)</f>
        <v>IPHONE</v>
      </c>
      <c r="I511" t="str">
        <f>_xlfn.XLOOKUP(Table29[[#This Row],[Unique BarCode]],$N$10:$N$37,$P$10:$P$37)</f>
        <v>Charger</v>
      </c>
      <c r="J511" t="s">
        <v>8</v>
      </c>
      <c r="K511" t="s">
        <v>434</v>
      </c>
    </row>
    <row r="512" spans="1:11" x14ac:dyDescent="0.2">
      <c r="A512" s="1" t="d">
        <v>2023-01-17</v>
      </c>
      <c r="B512" s="45">
        <v>-1</v>
      </c>
      <c r="C512" t="s">
        <v>77</v>
      </c>
      <c r="D512" t="str">
        <f>_xlfn.XLOOKUP(Table29[[#This Row],[Patron Group]],$R$10:$R$24,$S$10:$S$24)</f>
        <v>Undergraduate</v>
      </c>
      <c r="E512" s="1" t="d">
        <v>2023-01-17</v>
      </c>
      <c r="F512" t="s">
        <v>29</v>
      </c>
      <c r="G512" t="s">
        <v>2265</v>
      </c>
      <c r="H512" t="str">
        <f>_xlfn.XLOOKUP(Table29[[#This Row],[Unique BarCode]],$N$10:$N$37,$O$10:$O$37)</f>
        <v>IPHONE</v>
      </c>
      <c r="I512" t="str">
        <f>_xlfn.XLOOKUP(Table29[[#This Row],[Unique BarCode]],$N$10:$N$37,$P$10:$P$37)</f>
        <v>Charger</v>
      </c>
      <c r="J512" t="s">
        <v>8</v>
      </c>
      <c r="K512" t="s">
        <v>30</v>
      </c>
    </row>
    <row r="513" spans="1:11" x14ac:dyDescent="0.2">
      <c r="A513" s="1" t="d">
        <v>2023-01-17</v>
      </c>
      <c r="B513" s="45">
        <v>-1</v>
      </c>
      <c r="C513" t="s">
        <v>77</v>
      </c>
      <c r="D513" t="str">
        <f>_xlfn.XLOOKUP(Table29[[#This Row],[Patron Group]],$R$10:$R$24,$S$10:$S$24)</f>
        <v>Undergraduate</v>
      </c>
      <c r="E513" s="1" t="d">
        <v>2023-01-17</v>
      </c>
      <c r="F513" t="s">
        <v>266</v>
      </c>
      <c r="G513" t="s">
        <v>2265</v>
      </c>
      <c r="H513" t="str">
        <f>_xlfn.XLOOKUP(Table29[[#This Row],[Unique BarCode]],$N$10:$N$37,$O$10:$O$37)</f>
        <v>IPHONE</v>
      </c>
      <c r="I513" t="str">
        <f>_xlfn.XLOOKUP(Table29[[#This Row],[Unique BarCode]],$N$10:$N$37,$P$10:$P$37)</f>
        <v>Charger</v>
      </c>
      <c r="J513" t="s">
        <v>8</v>
      </c>
    </row>
    <row r="514" spans="1:11" x14ac:dyDescent="0.2">
      <c r="A514" s="1" t="d">
        <v>2023-01-17</v>
      </c>
      <c r="B514" s="45">
        <v>-1</v>
      </c>
      <c r="C514" t="s">
        <v>77</v>
      </c>
      <c r="D514" t="str">
        <f>_xlfn.XLOOKUP(Table29[[#This Row],[Patron Group]],$R$10:$R$24,$S$10:$S$24)</f>
        <v>Undergraduate</v>
      </c>
      <c r="E514" s="1" t="d">
        <v>2023-01-17</v>
      </c>
      <c r="F514" t="s">
        <v>841</v>
      </c>
      <c r="G514" t="s">
        <v>2268</v>
      </c>
      <c r="H514" t="str">
        <f>_xlfn.XLOOKUP(Table29[[#This Row],[Unique BarCode]],$N$10:$N$37,$O$10:$O$37)</f>
        <v>MACCHRG</v>
      </c>
      <c r="I514" t="str">
        <f>_xlfn.XLOOKUP(Table29[[#This Row],[Unique BarCode]],$N$10:$N$37,$P$10:$P$37)</f>
        <v>Charger</v>
      </c>
      <c r="J514" t="s">
        <v>8</v>
      </c>
      <c r="K514" t="s">
        <v>842</v>
      </c>
    </row>
    <row r="515" spans="1:11" x14ac:dyDescent="0.2">
      <c r="A515" s="1" t="d">
        <v>2023-01-17</v>
      </c>
      <c r="B515" s="45">
        <v>-1</v>
      </c>
      <c r="C515" t="s">
        <v>77</v>
      </c>
      <c r="D515" t="str">
        <f>_xlfn.XLOOKUP(Table29[[#This Row],[Patron Group]],$R$10:$R$24,$S$10:$S$24)</f>
        <v>Undergraduate</v>
      </c>
      <c r="E515" s="1" t="d">
        <v>2023-01-17</v>
      </c>
      <c r="F515" t="s">
        <v>585</v>
      </c>
      <c r="G515" t="s">
        <v>2296</v>
      </c>
      <c r="H515" t="str">
        <f>_xlfn.XLOOKUP(Table29[[#This Row],[Unique BarCode]],$N$10:$N$37,$O$10:$O$37)</f>
        <v>MACUSBC</v>
      </c>
      <c r="I515" t="str">
        <f>_xlfn.XLOOKUP(Table29[[#This Row],[Unique BarCode]],$N$10:$N$37,$P$10:$P$37)</f>
        <v>Charger</v>
      </c>
      <c r="J515" t="s">
        <v>68</v>
      </c>
    </row>
    <row r="516" spans="1:11" x14ac:dyDescent="0.2">
      <c r="A516" s="1" t="d">
        <v>2023-01-17</v>
      </c>
      <c r="B516" s="45">
        <v>-1</v>
      </c>
      <c r="C516" t="s">
        <v>77</v>
      </c>
      <c r="D516" t="str">
        <f>_xlfn.XLOOKUP(Table29[[#This Row],[Patron Group]],$R$10:$R$24,$S$10:$S$24)</f>
        <v>Undergraduate</v>
      </c>
      <c r="E516" s="1" t="d">
        <v>2023-01-17</v>
      </c>
      <c r="F516" t="s">
        <v>577</v>
      </c>
      <c r="G516" t="s">
        <v>2296</v>
      </c>
      <c r="H516" t="str">
        <f>_xlfn.XLOOKUP(Table29[[#This Row],[Unique BarCode]],$N$10:$N$37,$O$10:$O$37)</f>
        <v>MACUSBC</v>
      </c>
      <c r="I516" t="str">
        <f>_xlfn.XLOOKUP(Table29[[#This Row],[Unique BarCode]],$N$10:$N$37,$P$10:$P$37)</f>
        <v>Charger</v>
      </c>
      <c r="J516" t="s">
        <v>8</v>
      </c>
      <c r="K516" t="s">
        <v>578</v>
      </c>
    </row>
    <row r="517" spans="1:11" x14ac:dyDescent="0.2">
      <c r="A517" s="1" t="d">
        <v>2023-01-17</v>
      </c>
      <c r="B517" s="45">
        <v>-1</v>
      </c>
      <c r="C517" t="s">
        <v>77</v>
      </c>
      <c r="D517" t="str">
        <f>_xlfn.XLOOKUP(Table29[[#This Row],[Patron Group]],$R$10:$R$24,$S$10:$S$24)</f>
        <v>Undergraduate</v>
      </c>
      <c r="E517" s="1" t="d">
        <v>2023-01-17</v>
      </c>
      <c r="F517" t="s">
        <v>469</v>
      </c>
      <c r="G517" t="s">
        <v>2296</v>
      </c>
      <c r="H517" t="str">
        <f>_xlfn.XLOOKUP(Table29[[#This Row],[Unique BarCode]],$N$10:$N$37,$O$10:$O$37)</f>
        <v>MACUSBC</v>
      </c>
      <c r="I517" t="str">
        <f>_xlfn.XLOOKUP(Table29[[#This Row],[Unique BarCode]],$N$10:$N$37,$P$10:$P$37)</f>
        <v>Charger</v>
      </c>
      <c r="J517" t="s">
        <v>8</v>
      </c>
      <c r="K517" t="s">
        <v>470</v>
      </c>
    </row>
    <row r="518" spans="1:11" x14ac:dyDescent="0.2">
      <c r="A518" s="1" t="d">
        <v>2023-01-17</v>
      </c>
      <c r="B518" s="45">
        <v>-1</v>
      </c>
      <c r="C518" t="s">
        <v>77</v>
      </c>
      <c r="D518" t="str">
        <f>_xlfn.XLOOKUP(Table29[[#This Row],[Patron Group]],$R$10:$R$24,$S$10:$S$24)</f>
        <v>Undergraduate</v>
      </c>
      <c r="E518" s="1" t="d">
        <v>2023-01-17</v>
      </c>
      <c r="F518" t="s">
        <v>438</v>
      </c>
      <c r="G518" t="s">
        <v>2296</v>
      </c>
      <c r="H518" t="str">
        <f>_xlfn.XLOOKUP(Table29[[#This Row],[Unique BarCode]],$N$10:$N$37,$O$10:$O$37)</f>
        <v>MACUSBC</v>
      </c>
      <c r="I518" t="str">
        <f>_xlfn.XLOOKUP(Table29[[#This Row],[Unique BarCode]],$N$10:$N$37,$P$10:$P$37)</f>
        <v>Charger</v>
      </c>
      <c r="J518" t="s">
        <v>128</v>
      </c>
      <c r="K518" t="s">
        <v>439</v>
      </c>
    </row>
    <row r="519" spans="1:11" x14ac:dyDescent="0.2">
      <c r="A519" s="1" t="d">
        <v>2023-01-17</v>
      </c>
      <c r="B519" s="45">
        <v>-1</v>
      </c>
      <c r="C519" t="s">
        <v>77</v>
      </c>
      <c r="D519" t="str">
        <f>_xlfn.XLOOKUP(Table29[[#This Row],[Patron Group]],$R$10:$R$24,$S$10:$S$24)</f>
        <v>Undergraduate</v>
      </c>
      <c r="E519" s="1" t="d">
        <v>2023-01-17</v>
      </c>
      <c r="F519" t="s">
        <v>91</v>
      </c>
      <c r="G519" t="s">
        <v>2296</v>
      </c>
      <c r="H519" t="str">
        <f>_xlfn.XLOOKUP(Table29[[#This Row],[Unique BarCode]],$N$10:$N$37,$O$10:$O$37)</f>
        <v>MACUSBC</v>
      </c>
      <c r="I519" t="str">
        <f>_xlfn.XLOOKUP(Table29[[#This Row],[Unique BarCode]],$N$10:$N$37,$P$10:$P$37)</f>
        <v>Charger</v>
      </c>
      <c r="J519" t="s">
        <v>8</v>
      </c>
      <c r="K519" t="s">
        <v>92</v>
      </c>
    </row>
    <row r="520" spans="1:11" x14ac:dyDescent="0.2">
      <c r="A520" s="1" t="d">
        <v>2023-01-17</v>
      </c>
      <c r="B520" s="45">
        <v>-1</v>
      </c>
      <c r="C520" t="s">
        <v>77</v>
      </c>
      <c r="D520" t="str">
        <f>_xlfn.XLOOKUP(Table29[[#This Row],[Patron Group]],$R$10:$R$24,$S$10:$S$24)</f>
        <v>Undergraduate</v>
      </c>
      <c r="E520" s="1" t="d">
        <v>2023-01-17</v>
      </c>
      <c r="F520" t="s">
        <v>213</v>
      </c>
      <c r="G520" t="s">
        <v>2296</v>
      </c>
      <c r="H520" t="str">
        <f>_xlfn.XLOOKUP(Table29[[#This Row],[Unique BarCode]],$N$10:$N$37,$O$10:$O$37)</f>
        <v>MACUSBC</v>
      </c>
      <c r="I520" t="str">
        <f>_xlfn.XLOOKUP(Table29[[#This Row],[Unique BarCode]],$N$10:$N$37,$P$10:$P$37)</f>
        <v>Charger</v>
      </c>
      <c r="J520" t="s">
        <v>8</v>
      </c>
      <c r="K520" t="s">
        <v>214</v>
      </c>
    </row>
    <row r="521" spans="1:11" x14ac:dyDescent="0.2">
      <c r="A521" s="1" t="d">
        <v>2023-01-17</v>
      </c>
      <c r="B521" s="45">
        <v>-1</v>
      </c>
      <c r="C521" t="s">
        <v>77</v>
      </c>
      <c r="D521" t="str">
        <f>_xlfn.XLOOKUP(Table29[[#This Row],[Patron Group]],$R$10:$R$24,$S$10:$S$24)</f>
        <v>Undergraduate</v>
      </c>
      <c r="E521" s="1" t="d">
        <v>2023-01-17</v>
      </c>
      <c r="F521" t="s">
        <v>843</v>
      </c>
      <c r="G521" t="s">
        <v>2296</v>
      </c>
      <c r="H521" t="str">
        <f>_xlfn.XLOOKUP(Table29[[#This Row],[Unique BarCode]],$N$10:$N$37,$O$10:$O$37)</f>
        <v>MACUSBC</v>
      </c>
      <c r="I521" t="str">
        <f>_xlfn.XLOOKUP(Table29[[#This Row],[Unique BarCode]],$N$10:$N$37,$P$10:$P$37)</f>
        <v>Charger</v>
      </c>
      <c r="J521" t="s">
        <v>8</v>
      </c>
      <c r="K521" t="s">
        <v>844</v>
      </c>
    </row>
    <row r="522" spans="1:11" x14ac:dyDescent="0.2">
      <c r="A522" s="1" t="d">
        <v>2023-01-17</v>
      </c>
      <c r="B522" s="45">
        <v>-1</v>
      </c>
      <c r="C522" t="s">
        <v>77</v>
      </c>
      <c r="D522" t="str">
        <f>_xlfn.XLOOKUP(Table29[[#This Row],[Patron Group]],$R$10:$R$24,$S$10:$S$24)</f>
        <v>Undergraduate</v>
      </c>
      <c r="E522" s="1" t="d">
        <v>2023-01-17</v>
      </c>
      <c r="F522" t="s">
        <v>37</v>
      </c>
      <c r="G522" t="s">
        <v>2296</v>
      </c>
      <c r="H522" t="str">
        <f>_xlfn.XLOOKUP(Table29[[#This Row],[Unique BarCode]],$N$10:$N$37,$O$10:$O$37)</f>
        <v>MACUSBC</v>
      </c>
      <c r="I522" t="str">
        <f>_xlfn.XLOOKUP(Table29[[#This Row],[Unique BarCode]],$N$10:$N$37,$P$10:$P$37)</f>
        <v>Charger</v>
      </c>
      <c r="J522" t="s">
        <v>8</v>
      </c>
      <c r="K522" t="s">
        <v>38</v>
      </c>
    </row>
    <row r="523" spans="1:11" x14ac:dyDescent="0.2">
      <c r="A523" s="1" t="d">
        <v>2023-01-17</v>
      </c>
      <c r="B523" s="45">
        <v>-1</v>
      </c>
      <c r="C523" t="s">
        <v>77</v>
      </c>
      <c r="D523" t="str">
        <f>_xlfn.XLOOKUP(Table29[[#This Row],[Patron Group]],$R$10:$R$24,$S$10:$S$24)</f>
        <v>Undergraduate</v>
      </c>
      <c r="E523" s="1" t="d">
        <v>2023-01-17</v>
      </c>
      <c r="F523" t="s">
        <v>39</v>
      </c>
      <c r="G523" t="s">
        <v>2296</v>
      </c>
      <c r="H523" t="str">
        <f>_xlfn.XLOOKUP(Table29[[#This Row],[Unique BarCode]],$N$10:$N$37,$O$10:$O$37)</f>
        <v>MACUSBC</v>
      </c>
      <c r="I523" t="str">
        <f>_xlfn.XLOOKUP(Table29[[#This Row],[Unique BarCode]],$N$10:$N$37,$P$10:$P$37)</f>
        <v>Charger</v>
      </c>
      <c r="J523" t="s">
        <v>8</v>
      </c>
      <c r="K523" t="s">
        <v>40</v>
      </c>
    </row>
    <row r="524" spans="1:11" x14ac:dyDescent="0.2">
      <c r="A524" s="1" t="d">
        <v>2023-01-17</v>
      </c>
      <c r="B524" s="45">
        <v>-1</v>
      </c>
      <c r="C524" t="s">
        <v>77</v>
      </c>
      <c r="D524" t="str">
        <f>_xlfn.XLOOKUP(Table29[[#This Row],[Patron Group]],$R$10:$R$24,$S$10:$S$24)</f>
        <v>Undergraduate</v>
      </c>
      <c r="E524" s="1" t="d">
        <v>2023-01-17</v>
      </c>
      <c r="F524" t="s">
        <v>845</v>
      </c>
      <c r="G524" t="s">
        <v>2271</v>
      </c>
      <c r="H524" t="str">
        <f>_xlfn.XLOOKUP(Table29[[#This Row],[Unique BarCode]],$N$10:$N$37,$O$10:$O$37)</f>
        <v>OMNI</v>
      </c>
      <c r="I524" t="str">
        <f>_xlfn.XLOOKUP(Table29[[#This Row],[Unique BarCode]],$N$10:$N$37,$P$10:$P$37)</f>
        <v>Charger</v>
      </c>
      <c r="J524" t="s">
        <v>49</v>
      </c>
      <c r="K524" t="s">
        <v>846</v>
      </c>
    </row>
    <row r="525" spans="1:11" x14ac:dyDescent="0.2">
      <c r="A525" s="1" t="d">
        <v>2023-01-17</v>
      </c>
      <c r="B525" s="45">
        <v>-1</v>
      </c>
      <c r="C525" t="s">
        <v>77</v>
      </c>
      <c r="D525" t="str">
        <f>_xlfn.XLOOKUP(Table29[[#This Row],[Patron Group]],$R$10:$R$24,$S$10:$S$24)</f>
        <v>Undergraduate</v>
      </c>
      <c r="E525" s="1" t="d">
        <v>2023-01-17</v>
      </c>
      <c r="F525" t="s">
        <v>479</v>
      </c>
      <c r="G525" t="s">
        <v>2271</v>
      </c>
      <c r="H525" t="str">
        <f>_xlfn.XLOOKUP(Table29[[#This Row],[Unique BarCode]],$N$10:$N$37,$O$10:$O$37)</f>
        <v>OMNI</v>
      </c>
      <c r="I525" t="str">
        <f>_xlfn.XLOOKUP(Table29[[#This Row],[Unique BarCode]],$N$10:$N$37,$P$10:$P$37)</f>
        <v>Charger</v>
      </c>
      <c r="J525" t="s">
        <v>68</v>
      </c>
      <c r="K525" t="s">
        <v>480</v>
      </c>
    </row>
    <row r="526" spans="1:11" x14ac:dyDescent="0.2">
      <c r="A526" s="1" t="d">
        <v>2023-01-17</v>
      </c>
      <c r="B526" s="45">
        <v>-1</v>
      </c>
      <c r="C526" t="s">
        <v>77</v>
      </c>
      <c r="D526" t="str">
        <f>_xlfn.XLOOKUP(Table29[[#This Row],[Patron Group]],$R$10:$R$24,$S$10:$S$24)</f>
        <v>Undergraduate</v>
      </c>
      <c r="E526" s="1" t="d">
        <v>2023-01-17</v>
      </c>
      <c r="F526" t="s">
        <v>847</v>
      </c>
      <c r="G526" t="s">
        <v>2271</v>
      </c>
      <c r="H526" t="str">
        <f>_xlfn.XLOOKUP(Table29[[#This Row],[Unique BarCode]],$N$10:$N$37,$O$10:$O$37)</f>
        <v>OMNI</v>
      </c>
      <c r="I526" t="str">
        <f>_xlfn.XLOOKUP(Table29[[#This Row],[Unique BarCode]],$N$10:$N$37,$P$10:$P$37)</f>
        <v>Charger</v>
      </c>
      <c r="J526" t="s">
        <v>68</v>
      </c>
      <c r="K526" t="s">
        <v>848</v>
      </c>
    </row>
    <row r="527" spans="1:11" x14ac:dyDescent="0.2">
      <c r="A527" s="1" t="d">
        <v>2023-01-17</v>
      </c>
      <c r="B527" s="45">
        <v>-1</v>
      </c>
      <c r="C527" t="s">
        <v>77</v>
      </c>
      <c r="D527" t="str">
        <f>_xlfn.XLOOKUP(Table29[[#This Row],[Patron Group]],$R$10:$R$24,$S$10:$S$24)</f>
        <v>Undergraduate</v>
      </c>
      <c r="E527" s="1" t="d">
        <v>2023-01-17</v>
      </c>
      <c r="F527" t="s">
        <v>849</v>
      </c>
      <c r="G527" t="s">
        <v>2300</v>
      </c>
      <c r="H527" t="str">
        <f>_xlfn.XLOOKUP(Table29[[#This Row],[Unique BarCode]],$N$10:$N$37,$O$10:$O$37)</f>
        <v>Super Drive</v>
      </c>
      <c r="I527" t="str">
        <f>_xlfn.XLOOKUP(Table29[[#This Row],[Unique BarCode]],$N$10:$N$37,$P$10:$P$37)</f>
        <v>Accessory</v>
      </c>
      <c r="J527" t="s">
        <v>68</v>
      </c>
      <c r="K527" t="s">
        <v>850</v>
      </c>
    </row>
    <row r="528" spans="1:11" x14ac:dyDescent="0.2">
      <c r="A528" s="1" t="d">
        <v>2023-01-17</v>
      </c>
      <c r="B528" s="45">
        <v>-1</v>
      </c>
      <c r="C528" t="s">
        <v>77</v>
      </c>
      <c r="D528" t="str">
        <f>_xlfn.XLOOKUP(Table29[[#This Row],[Patron Group]],$R$10:$R$24,$S$10:$S$24)</f>
        <v>Undergraduate</v>
      </c>
      <c r="E528" s="1" t="d">
        <v>2023-01-17</v>
      </c>
      <c r="F528" t="s">
        <v>851</v>
      </c>
      <c r="G528" t="s">
        <v>2300</v>
      </c>
      <c r="H528" t="str">
        <f>_xlfn.XLOOKUP(Table29[[#This Row],[Unique BarCode]],$N$10:$N$37,$O$10:$O$37)</f>
        <v>Super Drive</v>
      </c>
      <c r="I528" t="str">
        <f>_xlfn.XLOOKUP(Table29[[#This Row],[Unique BarCode]],$N$10:$N$37,$P$10:$P$37)</f>
        <v>Accessory</v>
      </c>
      <c r="J528" t="s">
        <v>68</v>
      </c>
    </row>
    <row r="529" spans="1:11" x14ac:dyDescent="0.2">
      <c r="A529" s="1" t="d">
        <v>2023-01-17</v>
      </c>
      <c r="B529" s="45">
        <v>-1</v>
      </c>
      <c r="C529" t="s">
        <v>77</v>
      </c>
      <c r="D529" t="str">
        <f>_xlfn.XLOOKUP(Table29[[#This Row],[Patron Group]],$R$10:$R$24,$S$10:$S$24)</f>
        <v>Undergraduate</v>
      </c>
      <c r="E529" s="1" t="d">
        <v>2023-01-17</v>
      </c>
      <c r="F529" t="s">
        <v>816</v>
      </c>
      <c r="G529" t="s">
        <v>2294</v>
      </c>
      <c r="H529" t="str">
        <f>_xlfn.XLOOKUP(Table29[[#This Row],[Unique BarCode]],$N$10:$N$37,$O$10:$O$37)</f>
        <v>UVGA</v>
      </c>
      <c r="I529" t="str">
        <f>_xlfn.XLOOKUP(Table29[[#This Row],[Unique BarCode]],$N$10:$N$37,$P$10:$P$37)</f>
        <v>Cable</v>
      </c>
      <c r="J529" t="s">
        <v>8</v>
      </c>
    </row>
    <row r="530" spans="1:11" x14ac:dyDescent="0.2">
      <c r="A530" s="1" t="d">
        <v>2023-01-17</v>
      </c>
      <c r="B530" s="45">
        <v>-1</v>
      </c>
      <c r="C530" t="s">
        <v>77</v>
      </c>
      <c r="D530" t="str">
        <f>_xlfn.XLOOKUP(Table29[[#This Row],[Patron Group]],$R$10:$R$24,$S$10:$S$24)</f>
        <v>Undergraduate</v>
      </c>
      <c r="E530" s="1" t="d">
        <v>2023-01-17</v>
      </c>
      <c r="F530" t="s">
        <v>852</v>
      </c>
      <c r="G530" t="s">
        <v>2301</v>
      </c>
      <c r="H530" t="str">
        <f>_xlfn.XLOOKUP(Table29[[#This Row],[Unique BarCode]],$N$10:$N$37,$O$10:$O$37)</f>
        <v>VGA Cable</v>
      </c>
      <c r="I530" t="str">
        <f>_xlfn.XLOOKUP(Table29[[#This Row],[Unique BarCode]],$N$10:$N$37,$P$10:$P$37)</f>
        <v>Cable</v>
      </c>
      <c r="J530" t="s">
        <v>8</v>
      </c>
      <c r="K530" t="s">
        <v>853</v>
      </c>
    </row>
    <row r="531" spans="1:11" x14ac:dyDescent="0.2">
      <c r="A531" s="1" t="d">
        <v>2023-01-17</v>
      </c>
      <c r="B531" s="45">
        <v>-1</v>
      </c>
      <c r="C531" t="s">
        <v>77</v>
      </c>
      <c r="D531" t="str">
        <f>_xlfn.XLOOKUP(Table29[[#This Row],[Patron Group]],$R$10:$R$24,$S$10:$S$24)</f>
        <v>Undergraduate</v>
      </c>
      <c r="E531" s="1" t="d">
        <v>2023-01-17</v>
      </c>
      <c r="F531" t="s">
        <v>587</v>
      </c>
      <c r="G531" t="s">
        <v>2272</v>
      </c>
      <c r="H531" t="str">
        <f>_xlfn.XLOOKUP(Table29[[#This Row],[Unique BarCode]],$N$10:$N$37,$O$10:$O$37)</f>
        <v>WALLADPT</v>
      </c>
      <c r="I531" t="str">
        <f>_xlfn.XLOOKUP(Table29[[#This Row],[Unique BarCode]],$N$10:$N$37,$P$10:$P$37)</f>
        <v>Charger</v>
      </c>
      <c r="J531" t="s">
        <v>49</v>
      </c>
      <c r="K531" t="s">
        <v>588</v>
      </c>
    </row>
    <row r="532" spans="1:11" x14ac:dyDescent="0.2">
      <c r="A532" s="1" t="d">
        <v>2023-01-17</v>
      </c>
      <c r="B532" s="45">
        <v>-1</v>
      </c>
      <c r="C532" t="s">
        <v>77</v>
      </c>
      <c r="D532" t="str">
        <f>_xlfn.XLOOKUP(Table29[[#This Row],[Patron Group]],$R$10:$R$24,$S$10:$S$24)</f>
        <v>Undergraduate</v>
      </c>
      <c r="E532" s="1" t="d">
        <v>2023-01-17</v>
      </c>
      <c r="F532" t="s">
        <v>43</v>
      </c>
      <c r="G532" t="s">
        <v>2272</v>
      </c>
      <c r="H532" t="str">
        <f>_xlfn.XLOOKUP(Table29[[#This Row],[Unique BarCode]],$N$10:$N$37,$O$10:$O$37)</f>
        <v>WALLADPT</v>
      </c>
      <c r="I532" t="str">
        <f>_xlfn.XLOOKUP(Table29[[#This Row],[Unique BarCode]],$N$10:$N$37,$P$10:$P$37)</f>
        <v>Charger</v>
      </c>
      <c r="J532" t="s">
        <v>8</v>
      </c>
      <c r="K532" t="s">
        <v>44</v>
      </c>
    </row>
    <row r="533" spans="1:11" x14ac:dyDescent="0.2">
      <c r="A533" s="1" t="d">
        <v>2023-01-17</v>
      </c>
      <c r="B533" s="45">
        <v>-1</v>
      </c>
      <c r="C533" t="s">
        <v>77</v>
      </c>
      <c r="D533" t="str">
        <f>_xlfn.XLOOKUP(Table29[[#This Row],[Patron Group]],$R$10:$R$24,$S$10:$S$24)</f>
        <v>Undergraduate</v>
      </c>
      <c r="E533" s="1" t="d">
        <v>2023-01-17</v>
      </c>
      <c r="F533" t="s">
        <v>854</v>
      </c>
      <c r="G533" t="s">
        <v>2272</v>
      </c>
      <c r="H533" t="str">
        <f>_xlfn.XLOOKUP(Table29[[#This Row],[Unique BarCode]],$N$10:$N$37,$O$10:$O$37)</f>
        <v>WALLADPT</v>
      </c>
      <c r="I533" t="str">
        <f>_xlfn.XLOOKUP(Table29[[#This Row],[Unique BarCode]],$N$10:$N$37,$P$10:$P$37)</f>
        <v>Charger</v>
      </c>
      <c r="J533" t="s">
        <v>8</v>
      </c>
    </row>
    <row r="534" spans="1:11" x14ac:dyDescent="0.2">
      <c r="A534" s="1" t="d">
        <v>2023-01-17</v>
      </c>
      <c r="B534" s="45">
        <v>-1</v>
      </c>
      <c r="C534" t="s">
        <v>77</v>
      </c>
      <c r="D534" t="str">
        <f>_xlfn.XLOOKUP(Table29[[#This Row],[Patron Group]],$R$10:$R$24,$S$10:$S$24)</f>
        <v>Undergraduate</v>
      </c>
      <c r="E534" s="1" t="d">
        <v>2023-01-17</v>
      </c>
      <c r="F534" t="s">
        <v>855</v>
      </c>
      <c r="G534" t="s">
        <v>2272</v>
      </c>
      <c r="H534" t="str">
        <f>_xlfn.XLOOKUP(Table29[[#This Row],[Unique BarCode]],$N$10:$N$37,$O$10:$O$37)</f>
        <v>WALLADPT</v>
      </c>
      <c r="I534" t="str">
        <f>_xlfn.XLOOKUP(Table29[[#This Row],[Unique BarCode]],$N$10:$N$37,$P$10:$P$37)</f>
        <v>Charger</v>
      </c>
      <c r="J534" t="s">
        <v>8</v>
      </c>
    </row>
    <row r="535" spans="1:11" x14ac:dyDescent="0.2">
      <c r="A535" s="1" t="d">
        <v>2023-01-17</v>
      </c>
      <c r="B535" s="45">
        <v>-1</v>
      </c>
      <c r="C535" t="s">
        <v>77</v>
      </c>
      <c r="D535" t="str">
        <f>_xlfn.XLOOKUP(Table29[[#This Row],[Patron Group]],$R$10:$R$24,$S$10:$S$24)</f>
        <v>Undergraduate</v>
      </c>
      <c r="E535" s="1" t="d">
        <v>2023-01-17</v>
      </c>
      <c r="F535" t="s">
        <v>856</v>
      </c>
      <c r="G535" t="s">
        <v>2272</v>
      </c>
      <c r="H535" t="str">
        <f>_xlfn.XLOOKUP(Table29[[#This Row],[Unique BarCode]],$N$10:$N$37,$O$10:$O$37)</f>
        <v>WALLADPT</v>
      </c>
      <c r="I535" t="str">
        <f>_xlfn.XLOOKUP(Table29[[#This Row],[Unique BarCode]],$N$10:$N$37,$P$10:$P$37)</f>
        <v>Charger</v>
      </c>
      <c r="J535" t="s">
        <v>8</v>
      </c>
    </row>
    <row r="536" spans="1:11" x14ac:dyDescent="0.2">
      <c r="A536" s="1" t="d">
        <v>2023-01-17</v>
      </c>
      <c r="B536" s="45">
        <v>-1</v>
      </c>
      <c r="C536" t="s">
        <v>77</v>
      </c>
      <c r="D536" t="str">
        <f>_xlfn.XLOOKUP(Table29[[#This Row],[Patron Group]],$R$10:$R$24,$S$10:$S$24)</f>
        <v>Undergraduate</v>
      </c>
      <c r="E536" s="1" t="d">
        <v>2023-01-17</v>
      </c>
      <c r="F536" t="s">
        <v>482</v>
      </c>
      <c r="G536" t="s">
        <v>2272</v>
      </c>
      <c r="H536" t="str">
        <f>_xlfn.XLOOKUP(Table29[[#This Row],[Unique BarCode]],$N$10:$N$37,$O$10:$O$37)</f>
        <v>WALLADPT</v>
      </c>
      <c r="I536" t="str">
        <f>_xlfn.XLOOKUP(Table29[[#This Row],[Unique BarCode]],$N$10:$N$37,$P$10:$P$37)</f>
        <v>Charger</v>
      </c>
      <c r="J536" t="s">
        <v>8</v>
      </c>
    </row>
    <row r="537" spans="1:11" x14ac:dyDescent="0.2">
      <c r="A537" s="1" t="d">
        <v>2023-01-17</v>
      </c>
      <c r="B537" s="45">
        <v>-1</v>
      </c>
      <c r="C537" t="s">
        <v>77</v>
      </c>
      <c r="D537" t="str">
        <f>_xlfn.XLOOKUP(Table29[[#This Row],[Patron Group]],$R$10:$R$24,$S$10:$S$24)</f>
        <v>Undergraduate</v>
      </c>
      <c r="E537" s="1" t="d">
        <v>2023-01-17</v>
      </c>
      <c r="F537" t="s">
        <v>95</v>
      </c>
      <c r="G537" t="s">
        <v>2272</v>
      </c>
      <c r="H537" t="str">
        <f>_xlfn.XLOOKUP(Table29[[#This Row],[Unique BarCode]],$N$10:$N$37,$O$10:$O$37)</f>
        <v>WALLADPT</v>
      </c>
      <c r="I537" t="str">
        <f>_xlfn.XLOOKUP(Table29[[#This Row],[Unique BarCode]],$N$10:$N$37,$P$10:$P$37)</f>
        <v>Charger</v>
      </c>
      <c r="J537" t="s">
        <v>8</v>
      </c>
    </row>
    <row r="538" spans="1:11" x14ac:dyDescent="0.2">
      <c r="A538" s="1" t="d">
        <v>2023-01-17</v>
      </c>
      <c r="B538" s="45">
        <v>-1</v>
      </c>
      <c r="C538" t="s">
        <v>77</v>
      </c>
      <c r="D538" t="str">
        <f>_xlfn.XLOOKUP(Table29[[#This Row],[Patron Group]],$R$10:$R$24,$S$10:$S$24)</f>
        <v>Undergraduate</v>
      </c>
      <c r="E538" s="1" t="d">
        <v>2023-01-17</v>
      </c>
      <c r="F538" t="s">
        <v>97</v>
      </c>
      <c r="G538" t="s">
        <v>2272</v>
      </c>
      <c r="H538" t="str">
        <f>_xlfn.XLOOKUP(Table29[[#This Row],[Unique BarCode]],$N$10:$N$37,$O$10:$O$37)</f>
        <v>WALLADPT</v>
      </c>
      <c r="I538" t="str">
        <f>_xlfn.XLOOKUP(Table29[[#This Row],[Unique BarCode]],$N$10:$N$37,$P$10:$P$37)</f>
        <v>Charger</v>
      </c>
      <c r="J538" t="s">
        <v>8</v>
      </c>
    </row>
    <row r="539" spans="1:11" x14ac:dyDescent="0.2">
      <c r="A539" s="1" t="d">
        <v>2023-01-17</v>
      </c>
      <c r="B539" s="45">
        <v>-1</v>
      </c>
      <c r="C539" t="s">
        <v>77</v>
      </c>
      <c r="D539" t="str">
        <f>_xlfn.XLOOKUP(Table29[[#This Row],[Patron Group]],$R$10:$R$24,$S$10:$S$24)</f>
        <v>Undergraduate</v>
      </c>
      <c r="E539" s="1" t="d">
        <v>2023-01-17</v>
      </c>
      <c r="F539" t="s">
        <v>275</v>
      </c>
      <c r="G539" t="s">
        <v>2272</v>
      </c>
      <c r="H539" t="str">
        <f>_xlfn.XLOOKUP(Table29[[#This Row],[Unique BarCode]],$N$10:$N$37,$O$10:$O$37)</f>
        <v>WALLADPT</v>
      </c>
      <c r="I539" t="str">
        <f>_xlfn.XLOOKUP(Table29[[#This Row],[Unique BarCode]],$N$10:$N$37,$P$10:$P$37)</f>
        <v>Charger</v>
      </c>
      <c r="J539" t="s">
        <v>8</v>
      </c>
    </row>
    <row r="540" spans="1:11" x14ac:dyDescent="0.2">
      <c r="A540" s="1" t="d">
        <v>2023-01-17</v>
      </c>
      <c r="B540" s="45">
        <v>-1</v>
      </c>
      <c r="C540" t="s">
        <v>77</v>
      </c>
      <c r="D540" t="str">
        <f>_xlfn.XLOOKUP(Table29[[#This Row],[Patron Group]],$R$10:$R$24,$S$10:$S$24)</f>
        <v>Undergraduate</v>
      </c>
      <c r="E540" s="1" t="d">
        <v>2023-01-24</v>
      </c>
      <c r="F540" t="s">
        <v>67</v>
      </c>
      <c r="G540" t="s">
        <v>2273</v>
      </c>
      <c r="H540" t="str">
        <f>_xlfn.XLOOKUP(Table29[[#This Row],[Unique BarCode]],$N$10:$N$37,$O$10:$O$37)</f>
        <v>ChromeBook</v>
      </c>
      <c r="I540" t="str">
        <f>_xlfn.XLOOKUP(Table29[[#This Row],[Unique BarCode]],$N$10:$N$37,$P$10:$P$37)</f>
        <v>Device</v>
      </c>
      <c r="J540" t="s">
        <v>68</v>
      </c>
      <c r="K540" t="s">
        <v>69</v>
      </c>
    </row>
    <row r="541" spans="1:11" x14ac:dyDescent="0.2">
      <c r="A541" s="1" t="d">
        <v>2023-01-17</v>
      </c>
      <c r="B541" s="45">
        <v>-1</v>
      </c>
      <c r="C541" t="s">
        <v>77</v>
      </c>
      <c r="D541" t="str">
        <f>_xlfn.XLOOKUP(Table29[[#This Row],[Patron Group]],$R$10:$R$24,$S$10:$S$24)</f>
        <v>Undergraduate</v>
      </c>
      <c r="E541" s="1" t="d">
        <v>2023-01-24</v>
      </c>
      <c r="F541" t="s">
        <v>857</v>
      </c>
      <c r="G541" t="s">
        <v>2273</v>
      </c>
      <c r="H541" t="str">
        <f>_xlfn.XLOOKUP(Table29[[#This Row],[Unique BarCode]],$N$10:$N$37,$O$10:$O$37)</f>
        <v>ChromeBook</v>
      </c>
      <c r="I541" t="str">
        <f>_xlfn.XLOOKUP(Table29[[#This Row],[Unique BarCode]],$N$10:$N$37,$P$10:$P$37)</f>
        <v>Device</v>
      </c>
      <c r="J541" t="s">
        <v>8</v>
      </c>
      <c r="K541" t="s">
        <v>858</v>
      </c>
    </row>
    <row r="542" spans="1:11" x14ac:dyDescent="0.2">
      <c r="A542" s="1" t="d">
        <v>2023-01-17</v>
      </c>
      <c r="B542" s="45">
        <v>-1</v>
      </c>
      <c r="C542" t="s">
        <v>77</v>
      </c>
      <c r="D542" t="str">
        <f>_xlfn.XLOOKUP(Table29[[#This Row],[Patron Group]],$R$10:$R$24,$S$10:$S$24)</f>
        <v>Undergraduate</v>
      </c>
      <c r="E542" s="1" t="d">
        <v>2023-01-24</v>
      </c>
      <c r="F542" t="s">
        <v>859</v>
      </c>
      <c r="G542" t="s">
        <v>2273</v>
      </c>
      <c r="H542" t="str">
        <f>_xlfn.XLOOKUP(Table29[[#This Row],[Unique BarCode]],$N$10:$N$37,$O$10:$O$37)</f>
        <v>ChromeBook</v>
      </c>
      <c r="I542" t="str">
        <f>_xlfn.XLOOKUP(Table29[[#This Row],[Unique BarCode]],$N$10:$N$37,$P$10:$P$37)</f>
        <v>Device</v>
      </c>
      <c r="J542" t="s">
        <v>128</v>
      </c>
      <c r="K542" t="s">
        <v>860</v>
      </c>
    </row>
    <row r="543" spans="1:11" x14ac:dyDescent="0.2">
      <c r="A543" s="1" t="d">
        <v>2023-01-17</v>
      </c>
      <c r="B543" s="45">
        <v>-1</v>
      </c>
      <c r="C543" t="s">
        <v>77</v>
      </c>
      <c r="D543" t="str">
        <f>_xlfn.XLOOKUP(Table29[[#This Row],[Patron Group]],$R$10:$R$24,$S$10:$S$24)</f>
        <v>Undergraduate</v>
      </c>
      <c r="E543" s="1" t="d">
        <v>2023-01-24</v>
      </c>
      <c r="F543" t="s">
        <v>861</v>
      </c>
      <c r="G543" t="s">
        <v>2273</v>
      </c>
      <c r="H543" t="str">
        <f>_xlfn.XLOOKUP(Table29[[#This Row],[Unique BarCode]],$N$10:$N$37,$O$10:$O$37)</f>
        <v>ChromeBook</v>
      </c>
      <c r="I543" t="str">
        <f>_xlfn.XLOOKUP(Table29[[#This Row],[Unique BarCode]],$N$10:$N$37,$P$10:$P$37)</f>
        <v>Device</v>
      </c>
      <c r="J543" t="s">
        <v>128</v>
      </c>
      <c r="K543" t="s">
        <v>862</v>
      </c>
    </row>
    <row r="544" spans="1:11" x14ac:dyDescent="0.2">
      <c r="A544" s="1" t="d">
        <v>2023-01-17</v>
      </c>
      <c r="B544" s="45">
        <v>-1</v>
      </c>
      <c r="C544" t="s">
        <v>77</v>
      </c>
      <c r="D544" t="str">
        <f>_xlfn.XLOOKUP(Table29[[#This Row],[Patron Group]],$R$10:$R$24,$S$10:$S$24)</f>
        <v>Undergraduate</v>
      </c>
      <c r="E544" s="1" t="d">
        <v>2023-01-24</v>
      </c>
      <c r="F544" t="s">
        <v>440</v>
      </c>
      <c r="G544" t="s">
        <v>2273</v>
      </c>
      <c r="H544" t="str">
        <f>_xlfn.XLOOKUP(Table29[[#This Row],[Unique BarCode]],$N$10:$N$37,$O$10:$O$37)</f>
        <v>ChromeBook</v>
      </c>
      <c r="I544" t="str">
        <f>_xlfn.XLOOKUP(Table29[[#This Row],[Unique BarCode]],$N$10:$N$37,$P$10:$P$37)</f>
        <v>Device</v>
      </c>
      <c r="J544" t="s">
        <v>13</v>
      </c>
      <c r="K544" t="s">
        <v>441</v>
      </c>
    </row>
    <row r="545" spans="1:11" x14ac:dyDescent="0.2">
      <c r="A545" s="1" t="d">
        <v>2023-01-17</v>
      </c>
      <c r="B545" s="45">
        <v>-1</v>
      </c>
      <c r="C545" t="s">
        <v>77</v>
      </c>
      <c r="D545" t="str">
        <f>_xlfn.XLOOKUP(Table29[[#This Row],[Patron Group]],$R$10:$R$24,$S$10:$S$24)</f>
        <v>Undergraduate</v>
      </c>
      <c r="E545" s="1" t="d">
        <v>2023-01-24</v>
      </c>
      <c r="F545" t="s">
        <v>863</v>
      </c>
      <c r="G545" t="s">
        <v>2273</v>
      </c>
      <c r="H545" t="str">
        <f>_xlfn.XLOOKUP(Table29[[#This Row],[Unique BarCode]],$N$10:$N$37,$O$10:$O$37)</f>
        <v>ChromeBook</v>
      </c>
      <c r="I545" t="str">
        <f>_xlfn.XLOOKUP(Table29[[#This Row],[Unique BarCode]],$N$10:$N$37,$P$10:$P$37)</f>
        <v>Device</v>
      </c>
      <c r="J545" t="s">
        <v>49</v>
      </c>
      <c r="K545" t="s">
        <v>864</v>
      </c>
    </row>
    <row r="546" spans="1:11" x14ac:dyDescent="0.2">
      <c r="A546" s="1" t="d">
        <v>2023-01-17</v>
      </c>
      <c r="B546" s="45">
        <v>-1</v>
      </c>
      <c r="C546" t="s">
        <v>77</v>
      </c>
      <c r="D546" t="str">
        <f>_xlfn.XLOOKUP(Table29[[#This Row],[Patron Group]],$R$10:$R$24,$S$10:$S$24)</f>
        <v>Undergraduate</v>
      </c>
      <c r="E546" s="1" t="d">
        <v>2023-01-24</v>
      </c>
      <c r="F546" t="s">
        <v>719</v>
      </c>
      <c r="G546" t="s">
        <v>2273</v>
      </c>
      <c r="H546" t="str">
        <f>_xlfn.XLOOKUP(Table29[[#This Row],[Unique BarCode]],$N$10:$N$37,$O$10:$O$37)</f>
        <v>ChromeBook</v>
      </c>
      <c r="I546" t="str">
        <f>_xlfn.XLOOKUP(Table29[[#This Row],[Unique BarCode]],$N$10:$N$37,$P$10:$P$37)</f>
        <v>Device</v>
      </c>
      <c r="J546" t="s">
        <v>49</v>
      </c>
      <c r="K546" t="s">
        <v>720</v>
      </c>
    </row>
    <row r="547" spans="1:11" x14ac:dyDescent="0.2">
      <c r="A547" s="1" t="d">
        <v>2023-01-17</v>
      </c>
      <c r="B547" s="45">
        <v>-1</v>
      </c>
      <c r="C547" t="s">
        <v>77</v>
      </c>
      <c r="D547" t="str">
        <f>_xlfn.XLOOKUP(Table29[[#This Row],[Patron Group]],$R$10:$R$24,$S$10:$S$24)</f>
        <v>Undergraduate</v>
      </c>
      <c r="E547" s="1" t="d">
        <v>2023-01-24</v>
      </c>
      <c r="F547" t="s">
        <v>865</v>
      </c>
      <c r="G547" t="s">
        <v>2273</v>
      </c>
      <c r="H547" t="str">
        <f>_xlfn.XLOOKUP(Table29[[#This Row],[Unique BarCode]],$N$10:$N$37,$O$10:$O$37)</f>
        <v>ChromeBook</v>
      </c>
      <c r="I547" t="str">
        <f>_xlfn.XLOOKUP(Table29[[#This Row],[Unique BarCode]],$N$10:$N$37,$P$10:$P$37)</f>
        <v>Device</v>
      </c>
      <c r="J547" t="s">
        <v>8</v>
      </c>
      <c r="K547" t="s">
        <v>866</v>
      </c>
    </row>
    <row r="548" spans="1:11" x14ac:dyDescent="0.2">
      <c r="A548" s="1" t="d">
        <v>2023-01-17</v>
      </c>
      <c r="B548" s="45">
        <v>-1</v>
      </c>
      <c r="C548" t="s">
        <v>77</v>
      </c>
      <c r="D548" t="str">
        <f>_xlfn.XLOOKUP(Table29[[#This Row],[Patron Group]],$R$10:$R$24,$S$10:$S$24)</f>
        <v>Undergraduate</v>
      </c>
      <c r="E548" s="1" t="d">
        <v>2023-01-24</v>
      </c>
      <c r="F548" t="s">
        <v>867</v>
      </c>
      <c r="G548" t="s">
        <v>2273</v>
      </c>
      <c r="H548" t="str">
        <f>_xlfn.XLOOKUP(Table29[[#This Row],[Unique BarCode]],$N$10:$N$37,$O$10:$O$37)</f>
        <v>ChromeBook</v>
      </c>
      <c r="I548" t="str">
        <f>_xlfn.XLOOKUP(Table29[[#This Row],[Unique BarCode]],$N$10:$N$37,$P$10:$P$37)</f>
        <v>Device</v>
      </c>
      <c r="J548" t="s">
        <v>8</v>
      </c>
      <c r="K548" t="s">
        <v>868</v>
      </c>
    </row>
    <row r="549" spans="1:11" x14ac:dyDescent="0.2">
      <c r="A549" s="1" t="d">
        <v>2023-01-17</v>
      </c>
      <c r="B549" s="45">
        <v>-1</v>
      </c>
      <c r="C549" t="s">
        <v>77</v>
      </c>
      <c r="D549" t="str">
        <f>_xlfn.XLOOKUP(Table29[[#This Row],[Patron Group]],$R$10:$R$24,$S$10:$S$24)</f>
        <v>Undergraduate</v>
      </c>
      <c r="E549" s="1" t="d">
        <v>2023-01-24</v>
      </c>
      <c r="F549" t="s">
        <v>869</v>
      </c>
      <c r="G549" t="s">
        <v>2263</v>
      </c>
      <c r="H549" t="str">
        <f>_xlfn.XLOOKUP(Table29[[#This Row],[Unique BarCode]],$N$10:$N$37,$O$10:$O$37)</f>
        <v>HP Laptop</v>
      </c>
      <c r="I549" t="str">
        <f>_xlfn.XLOOKUP(Table29[[#This Row],[Unique BarCode]],$N$10:$N$37,$P$10:$P$37)</f>
        <v>Device</v>
      </c>
      <c r="J549" t="s">
        <v>8</v>
      </c>
      <c r="K549" t="s">
        <v>870</v>
      </c>
    </row>
    <row r="550" spans="1:11" x14ac:dyDescent="0.2">
      <c r="A550" s="1" t="d">
        <v>2023-01-17</v>
      </c>
      <c r="B550" s="45">
        <v>-1</v>
      </c>
      <c r="C550" t="s">
        <v>77</v>
      </c>
      <c r="D550" t="str">
        <f>_xlfn.XLOOKUP(Table29[[#This Row],[Patron Group]],$R$10:$R$24,$S$10:$S$24)</f>
        <v>Undergraduate</v>
      </c>
      <c r="E550" s="1" t="d">
        <v>2023-01-24</v>
      </c>
      <c r="F550" t="s">
        <v>871</v>
      </c>
      <c r="G550" t="s">
        <v>2263</v>
      </c>
      <c r="H550" t="str">
        <f>_xlfn.XLOOKUP(Table29[[#This Row],[Unique BarCode]],$N$10:$N$37,$O$10:$O$37)</f>
        <v>HP Laptop</v>
      </c>
      <c r="I550" t="str">
        <f>_xlfn.XLOOKUP(Table29[[#This Row],[Unique BarCode]],$N$10:$N$37,$P$10:$P$37)</f>
        <v>Device</v>
      </c>
      <c r="J550" t="s">
        <v>8</v>
      </c>
      <c r="K550" t="s">
        <v>872</v>
      </c>
    </row>
    <row r="551" spans="1:11" x14ac:dyDescent="0.2">
      <c r="A551" s="1" t="d">
        <v>2023-01-17</v>
      </c>
      <c r="B551" s="45">
        <v>-1</v>
      </c>
      <c r="C551" t="s">
        <v>77</v>
      </c>
      <c r="D551" t="str">
        <f>_xlfn.XLOOKUP(Table29[[#This Row],[Patron Group]],$R$10:$R$24,$S$10:$S$24)</f>
        <v>Undergraduate</v>
      </c>
      <c r="E551" s="1" t="d">
        <v>2023-01-24</v>
      </c>
      <c r="F551" t="s">
        <v>58</v>
      </c>
      <c r="G551" t="s">
        <v>2263</v>
      </c>
      <c r="H551" t="str">
        <f>_xlfn.XLOOKUP(Table29[[#This Row],[Unique BarCode]],$N$10:$N$37,$O$10:$O$37)</f>
        <v>HP Laptop</v>
      </c>
      <c r="I551" t="str">
        <f>_xlfn.XLOOKUP(Table29[[#This Row],[Unique BarCode]],$N$10:$N$37,$P$10:$P$37)</f>
        <v>Device</v>
      </c>
      <c r="J551" t="s">
        <v>8</v>
      </c>
      <c r="K551" t="s">
        <v>59</v>
      </c>
    </row>
    <row r="552" spans="1:11" x14ac:dyDescent="0.2">
      <c r="A552" s="1" t="d">
        <v>2023-01-17</v>
      </c>
      <c r="B552" s="45">
        <v>-1</v>
      </c>
      <c r="C552" t="s">
        <v>77</v>
      </c>
      <c r="D552" t="str">
        <f>_xlfn.XLOOKUP(Table29[[#This Row],[Patron Group]],$R$10:$R$24,$S$10:$S$24)</f>
        <v>Undergraduate</v>
      </c>
      <c r="E552" s="1" t="d">
        <v>2023-01-24</v>
      </c>
      <c r="F552" t="s">
        <v>873</v>
      </c>
      <c r="G552" t="s">
        <v>2263</v>
      </c>
      <c r="H552" t="str">
        <f>_xlfn.XLOOKUP(Table29[[#This Row],[Unique BarCode]],$N$10:$N$37,$O$10:$O$37)</f>
        <v>HP Laptop</v>
      </c>
      <c r="I552" t="str">
        <f>_xlfn.XLOOKUP(Table29[[#This Row],[Unique BarCode]],$N$10:$N$37,$P$10:$P$37)</f>
        <v>Device</v>
      </c>
      <c r="J552" t="s">
        <v>8</v>
      </c>
      <c r="K552" t="s">
        <v>874</v>
      </c>
    </row>
    <row r="553" spans="1:11" x14ac:dyDescent="0.2">
      <c r="A553" s="1" t="d">
        <v>2023-01-17</v>
      </c>
      <c r="B553" s="45">
        <v>-1</v>
      </c>
      <c r="C553" t="s">
        <v>77</v>
      </c>
      <c r="D553" t="str">
        <f>_xlfn.XLOOKUP(Table29[[#This Row],[Patron Group]],$R$10:$R$24,$S$10:$S$24)</f>
        <v>Undergraduate</v>
      </c>
      <c r="E553" s="1" t="d">
        <v>2023-01-24</v>
      </c>
      <c r="F553" t="s">
        <v>875</v>
      </c>
      <c r="G553" t="s">
        <v>2263</v>
      </c>
      <c r="H553" t="str">
        <f>_xlfn.XLOOKUP(Table29[[#This Row],[Unique BarCode]],$N$10:$N$37,$O$10:$O$37)</f>
        <v>HP Laptop</v>
      </c>
      <c r="I553" t="str">
        <f>_xlfn.XLOOKUP(Table29[[#This Row],[Unique BarCode]],$N$10:$N$37,$P$10:$P$37)</f>
        <v>Device</v>
      </c>
      <c r="J553" t="s">
        <v>8</v>
      </c>
      <c r="K553" t="s">
        <v>876</v>
      </c>
    </row>
    <row r="554" spans="1:11" x14ac:dyDescent="0.2">
      <c r="A554" s="1" t="d">
        <v>2023-01-17</v>
      </c>
      <c r="B554" s="45">
        <v>-1</v>
      </c>
      <c r="C554" t="s">
        <v>77</v>
      </c>
      <c r="D554" t="str">
        <f>_xlfn.XLOOKUP(Table29[[#This Row],[Patron Group]],$R$10:$R$24,$S$10:$S$24)</f>
        <v>Undergraduate</v>
      </c>
      <c r="E554" s="1" t="d">
        <v>2023-01-27</v>
      </c>
      <c r="F554" t="s">
        <v>877</v>
      </c>
      <c r="G554" t="s">
        <v>2274</v>
      </c>
      <c r="H554" t="str">
        <f>_xlfn.XLOOKUP(Table29[[#This Row],[Unique BarCode]],$N$10:$N$37,$O$10:$O$37)</f>
        <v>MacBook</v>
      </c>
      <c r="I554" t="str">
        <f>_xlfn.XLOOKUP(Table29[[#This Row],[Unique BarCode]],$N$10:$N$37,$P$10:$P$37)</f>
        <v>Device</v>
      </c>
      <c r="J554" t="s">
        <v>8</v>
      </c>
      <c r="K554" t="s">
        <v>878</v>
      </c>
    </row>
    <row r="555" spans="1:11" x14ac:dyDescent="0.2">
      <c r="A555" s="1" t="d">
        <v>2023-01-17</v>
      </c>
      <c r="B555" s="45">
        <v>-1</v>
      </c>
      <c r="C555" t="s">
        <v>77</v>
      </c>
      <c r="D555" t="str">
        <f>_xlfn.XLOOKUP(Table29[[#This Row],[Patron Group]],$R$10:$R$24,$S$10:$S$24)</f>
        <v>Undergraduate</v>
      </c>
      <c r="E555" s="1" t="d">
        <v>2023-01-27</v>
      </c>
      <c r="F555" t="s">
        <v>879</v>
      </c>
      <c r="G555" t="s">
        <v>2263</v>
      </c>
      <c r="H555" t="str">
        <f>_xlfn.XLOOKUP(Table29[[#This Row],[Unique BarCode]],$N$10:$N$37,$O$10:$O$37)</f>
        <v>HP Laptop</v>
      </c>
      <c r="I555" t="str">
        <f>_xlfn.XLOOKUP(Table29[[#This Row],[Unique BarCode]],$N$10:$N$37,$P$10:$P$37)</f>
        <v>Device</v>
      </c>
      <c r="J555" t="s">
        <v>8</v>
      </c>
      <c r="K555" t="s">
        <v>880</v>
      </c>
    </row>
    <row r="556" spans="1:11" x14ac:dyDescent="0.2">
      <c r="A556" s="1" t="d">
        <v>2023-01-17</v>
      </c>
      <c r="B556" s="45">
        <v>-1</v>
      </c>
      <c r="C556" t="s">
        <v>77</v>
      </c>
      <c r="D556" t="str">
        <f>_xlfn.XLOOKUP(Table29[[#This Row],[Patron Group]],$R$10:$R$24,$S$10:$S$24)</f>
        <v>Undergraduate</v>
      </c>
      <c r="E556" s="1" t="d">
        <v>2023-01-30</v>
      </c>
      <c r="F556" t="s">
        <v>881</v>
      </c>
      <c r="G556" t="s">
        <v>2273</v>
      </c>
      <c r="H556" t="str">
        <f>_xlfn.XLOOKUP(Table29[[#This Row],[Unique BarCode]],$N$10:$N$37,$O$10:$O$37)</f>
        <v>ChromeBook</v>
      </c>
      <c r="I556" t="str">
        <f>_xlfn.XLOOKUP(Table29[[#This Row],[Unique BarCode]],$N$10:$N$37,$P$10:$P$37)</f>
        <v>Device</v>
      </c>
      <c r="J556" t="s">
        <v>8</v>
      </c>
      <c r="K556" t="s">
        <v>882</v>
      </c>
    </row>
    <row r="557" spans="1:11" x14ac:dyDescent="0.2">
      <c r="A557" s="1" t="d">
        <v>2023-01-17</v>
      </c>
      <c r="B557" s="45">
        <v>-1</v>
      </c>
      <c r="C557" t="s">
        <v>77</v>
      </c>
      <c r="D557" t="str">
        <f>_xlfn.XLOOKUP(Table29[[#This Row],[Patron Group]],$R$10:$R$24,$S$10:$S$24)</f>
        <v>Undergraduate</v>
      </c>
      <c r="E557" s="1" t="d">
        <v>2023-01-30</v>
      </c>
      <c r="F557" t="s">
        <v>883</v>
      </c>
      <c r="G557" t="s">
        <v>2274</v>
      </c>
      <c r="H557" t="str">
        <f>_xlfn.XLOOKUP(Table29[[#This Row],[Unique BarCode]],$N$10:$N$37,$O$10:$O$37)</f>
        <v>MacBook</v>
      </c>
      <c r="I557" t="str">
        <f>_xlfn.XLOOKUP(Table29[[#This Row],[Unique BarCode]],$N$10:$N$37,$P$10:$P$37)</f>
        <v>Device</v>
      </c>
      <c r="J557" t="s">
        <v>8</v>
      </c>
      <c r="K557" t="s">
        <v>884</v>
      </c>
    </row>
    <row r="558" spans="1:11" x14ac:dyDescent="0.2">
      <c r="A558" s="1" t="d">
        <v>2023-01-17</v>
      </c>
      <c r="B558" s="45">
        <v>-1</v>
      </c>
      <c r="C558" t="s">
        <v>77</v>
      </c>
      <c r="D558" t="str">
        <f>_xlfn.XLOOKUP(Table29[[#This Row],[Patron Group]],$R$10:$R$24,$S$10:$S$24)</f>
        <v>Undergraduate</v>
      </c>
      <c r="E558" s="1" t="d">
        <v>2023-01-30</v>
      </c>
      <c r="F558" t="s">
        <v>885</v>
      </c>
      <c r="G558" t="s">
        <v>2263</v>
      </c>
      <c r="H558" t="str">
        <f>_xlfn.XLOOKUP(Table29[[#This Row],[Unique BarCode]],$N$10:$N$37,$O$10:$O$37)</f>
        <v>HP Laptop</v>
      </c>
      <c r="I558" t="str">
        <f>_xlfn.XLOOKUP(Table29[[#This Row],[Unique BarCode]],$N$10:$N$37,$P$10:$P$37)</f>
        <v>Device</v>
      </c>
      <c r="J558" t="s">
        <v>8</v>
      </c>
      <c r="K558" t="s">
        <v>886</v>
      </c>
    </row>
    <row r="559" spans="1:11" x14ac:dyDescent="0.2">
      <c r="A559" s="1" t="d">
        <v>2023-01-17</v>
      </c>
      <c r="B559" s="45">
        <v>-1</v>
      </c>
      <c r="C559" t="s">
        <v>77</v>
      </c>
      <c r="D559" t="str">
        <f>_xlfn.XLOOKUP(Table29[[#This Row],[Patron Group]],$R$10:$R$24,$S$10:$S$24)</f>
        <v>Undergraduate</v>
      </c>
      <c r="E559" s="1" t="d">
        <v>2023-01-31</v>
      </c>
      <c r="F559" t="s">
        <v>589</v>
      </c>
      <c r="G559" t="s">
        <v>2273</v>
      </c>
      <c r="H559" t="str">
        <f>_xlfn.XLOOKUP(Table29[[#This Row],[Unique BarCode]],$N$10:$N$37,$O$10:$O$37)</f>
        <v>ChromeBook</v>
      </c>
      <c r="I559" t="str">
        <f>_xlfn.XLOOKUP(Table29[[#This Row],[Unique BarCode]],$N$10:$N$37,$P$10:$P$37)</f>
        <v>Device</v>
      </c>
      <c r="J559" t="s">
        <v>8</v>
      </c>
      <c r="K559" t="s">
        <v>590</v>
      </c>
    </row>
    <row r="560" spans="1:11" x14ac:dyDescent="0.2">
      <c r="A560" s="1" t="d">
        <v>2023-01-17</v>
      </c>
      <c r="B560" s="45">
        <v>-1</v>
      </c>
      <c r="C560" t="s">
        <v>77</v>
      </c>
      <c r="D560" t="str">
        <f>_xlfn.XLOOKUP(Table29[[#This Row],[Patron Group]],$R$10:$R$24,$S$10:$S$24)</f>
        <v>Undergraduate</v>
      </c>
      <c r="E560" s="1" t="d">
        <v>2023-01-31</v>
      </c>
      <c r="F560" t="s">
        <v>595</v>
      </c>
      <c r="G560" t="s">
        <v>2273</v>
      </c>
      <c r="H560" t="str">
        <f>_xlfn.XLOOKUP(Table29[[#This Row],[Unique BarCode]],$N$10:$N$37,$O$10:$O$37)</f>
        <v>ChromeBook</v>
      </c>
      <c r="I560" t="str">
        <f>_xlfn.XLOOKUP(Table29[[#This Row],[Unique BarCode]],$N$10:$N$37,$P$10:$P$37)</f>
        <v>Device</v>
      </c>
      <c r="J560" t="s">
        <v>8</v>
      </c>
      <c r="K560" t="s">
        <v>596</v>
      </c>
    </row>
    <row r="561" spans="1:11" x14ac:dyDescent="0.2">
      <c r="A561" s="1" t="d">
        <v>2023-01-17</v>
      </c>
      <c r="B561" s="45">
        <v>-1</v>
      </c>
      <c r="C561" t="s">
        <v>77</v>
      </c>
      <c r="D561" t="str">
        <f>_xlfn.XLOOKUP(Table29[[#This Row],[Patron Group]],$R$10:$R$24,$S$10:$S$24)</f>
        <v>Undergraduate</v>
      </c>
      <c r="E561" s="1" t="d">
        <v>2023-01-31</v>
      </c>
      <c r="F561" t="s">
        <v>887</v>
      </c>
      <c r="G561" t="s">
        <v>2274</v>
      </c>
      <c r="H561" t="str">
        <f>_xlfn.XLOOKUP(Table29[[#This Row],[Unique BarCode]],$N$10:$N$37,$O$10:$O$37)</f>
        <v>MacBook</v>
      </c>
      <c r="I561" t="str">
        <f>_xlfn.XLOOKUP(Table29[[#This Row],[Unique BarCode]],$N$10:$N$37,$P$10:$P$37)</f>
        <v>Device</v>
      </c>
      <c r="J561" t="s">
        <v>8</v>
      </c>
      <c r="K561" t="s">
        <v>888</v>
      </c>
    </row>
    <row r="562" spans="1:11" x14ac:dyDescent="0.2">
      <c r="A562" s="1" t="d">
        <v>2023-01-17</v>
      </c>
      <c r="B562" s="45">
        <v>-1</v>
      </c>
      <c r="C562" t="s">
        <v>77</v>
      </c>
      <c r="D562" t="str">
        <f>_xlfn.XLOOKUP(Table29[[#This Row],[Patron Group]],$R$10:$R$24,$S$10:$S$24)</f>
        <v>Undergraduate</v>
      </c>
      <c r="E562" s="1" t="d">
        <v>2023-01-31</v>
      </c>
      <c r="F562" t="s">
        <v>889</v>
      </c>
      <c r="G562" t="s">
        <v>2274</v>
      </c>
      <c r="H562" t="str">
        <f>_xlfn.XLOOKUP(Table29[[#This Row],[Unique BarCode]],$N$10:$N$37,$O$10:$O$37)</f>
        <v>MacBook</v>
      </c>
      <c r="I562" t="str">
        <f>_xlfn.XLOOKUP(Table29[[#This Row],[Unique BarCode]],$N$10:$N$37,$P$10:$P$37)</f>
        <v>Device</v>
      </c>
      <c r="J562" t="s">
        <v>8</v>
      </c>
      <c r="K562" t="s">
        <v>890</v>
      </c>
    </row>
    <row r="563" spans="1:11" x14ac:dyDescent="0.2">
      <c r="A563" s="1" t="d">
        <v>2023-01-17</v>
      </c>
      <c r="B563" s="45">
        <v>-1</v>
      </c>
      <c r="C563" t="s">
        <v>77</v>
      </c>
      <c r="D563" t="str">
        <f>_xlfn.XLOOKUP(Table29[[#This Row],[Patron Group]],$R$10:$R$24,$S$10:$S$24)</f>
        <v>Undergraduate</v>
      </c>
      <c r="E563" s="1" t="d">
        <v>2023-01-31</v>
      </c>
      <c r="F563" t="s">
        <v>891</v>
      </c>
      <c r="G563" t="s">
        <v>2275</v>
      </c>
      <c r="H563" t="str">
        <f>_xlfn.XLOOKUP(Table29[[#This Row],[Unique BarCode]],$N$10:$N$37,$O$10:$O$37)</f>
        <v>iPad</v>
      </c>
      <c r="I563" t="str">
        <f>_xlfn.XLOOKUP(Table29[[#This Row],[Unique BarCode]],$N$10:$N$37,$P$10:$P$37)</f>
        <v>Device</v>
      </c>
      <c r="J563" t="s">
        <v>8</v>
      </c>
    </row>
    <row r="564" spans="1:11" x14ac:dyDescent="0.2">
      <c r="A564" s="1" t="d">
        <v>2023-01-17</v>
      </c>
      <c r="B564" s="45">
        <v>-1</v>
      </c>
      <c r="C564" t="s">
        <v>77</v>
      </c>
      <c r="D564" t="str">
        <f>_xlfn.XLOOKUP(Table29[[#This Row],[Patron Group]],$R$10:$R$24,$S$10:$S$24)</f>
        <v>Undergraduate</v>
      </c>
      <c r="E564" s="1" t="d">
        <v>2023-01-31</v>
      </c>
      <c r="F564" t="s">
        <v>892</v>
      </c>
      <c r="G564" t="s">
        <v>2263</v>
      </c>
      <c r="H564" t="str">
        <f>_xlfn.XLOOKUP(Table29[[#This Row],[Unique BarCode]],$N$10:$N$37,$O$10:$O$37)</f>
        <v>HP Laptop</v>
      </c>
      <c r="I564" t="str">
        <f>_xlfn.XLOOKUP(Table29[[#This Row],[Unique BarCode]],$N$10:$N$37,$P$10:$P$37)</f>
        <v>Device</v>
      </c>
      <c r="J564" t="s">
        <v>8</v>
      </c>
      <c r="K564" t="s">
        <v>893</v>
      </c>
    </row>
    <row r="565" spans="1:11" x14ac:dyDescent="0.2">
      <c r="A565" s="1" t="d">
        <v>2023-01-17</v>
      </c>
      <c r="B565" s="45">
        <v>-1</v>
      </c>
      <c r="C565" t="s">
        <v>77</v>
      </c>
      <c r="D565" t="str">
        <f>_xlfn.XLOOKUP(Table29[[#This Row],[Patron Group]],$R$10:$R$24,$S$10:$S$24)</f>
        <v>Undergraduate</v>
      </c>
      <c r="E565" s="1" t="d">
        <v>2023-01-31</v>
      </c>
      <c r="F565" t="s">
        <v>894</v>
      </c>
      <c r="G565" t="s">
        <v>2263</v>
      </c>
      <c r="H565" t="str">
        <f>_xlfn.XLOOKUP(Table29[[#This Row],[Unique BarCode]],$N$10:$N$37,$O$10:$O$37)</f>
        <v>HP Laptop</v>
      </c>
      <c r="I565" t="str">
        <f>_xlfn.XLOOKUP(Table29[[#This Row],[Unique BarCode]],$N$10:$N$37,$P$10:$P$37)</f>
        <v>Device</v>
      </c>
      <c r="J565" t="s">
        <v>8</v>
      </c>
      <c r="K565" t="s">
        <v>895</v>
      </c>
    </row>
    <row r="566" spans="1:11" x14ac:dyDescent="0.2">
      <c r="A566" s="1" t="d">
        <v>2023-01-17</v>
      </c>
      <c r="B566" s="45">
        <v>-1</v>
      </c>
      <c r="C566" t="s">
        <v>77</v>
      </c>
      <c r="D566" t="str">
        <f>_xlfn.XLOOKUP(Table29[[#This Row],[Patron Group]],$R$10:$R$24,$S$10:$S$24)</f>
        <v>Undergraduate</v>
      </c>
      <c r="E566" s="1" t="d">
        <v>2023-02-01</v>
      </c>
      <c r="F566" t="s">
        <v>896</v>
      </c>
      <c r="G566" t="s">
        <v>2275</v>
      </c>
      <c r="H566" t="str">
        <f>_xlfn.XLOOKUP(Table29[[#This Row],[Unique BarCode]],$N$10:$N$37,$O$10:$O$37)</f>
        <v>iPad</v>
      </c>
      <c r="I566" t="str">
        <f>_xlfn.XLOOKUP(Table29[[#This Row],[Unique BarCode]],$N$10:$N$37,$P$10:$P$37)</f>
        <v>Device</v>
      </c>
      <c r="J566" t="s">
        <v>8</v>
      </c>
    </row>
    <row r="567" spans="1:11" x14ac:dyDescent="0.2">
      <c r="A567" s="1" t="d">
        <v>2023-01-17</v>
      </c>
      <c r="B567" s="45">
        <v>-1</v>
      </c>
      <c r="C567" t="s">
        <v>77</v>
      </c>
      <c r="D567" t="str">
        <f>_xlfn.XLOOKUP(Table29[[#This Row],[Patron Group]],$R$10:$R$24,$S$10:$S$24)</f>
        <v>Undergraduate</v>
      </c>
      <c r="E567" s="1" t="d">
        <v>2023-03-24</v>
      </c>
      <c r="F567" t="s">
        <v>798</v>
      </c>
      <c r="G567" t="s">
        <v>2263</v>
      </c>
      <c r="H567" t="str">
        <f>_xlfn.XLOOKUP(Table29[[#This Row],[Unique BarCode]],$N$10:$N$37,$O$10:$O$37)</f>
        <v>HP Laptop</v>
      </c>
      <c r="I567" t="str">
        <f>_xlfn.XLOOKUP(Table29[[#This Row],[Unique BarCode]],$N$10:$N$37,$P$10:$P$37)</f>
        <v>Device</v>
      </c>
      <c r="J567" t="s">
        <v>8</v>
      </c>
      <c r="K567" t="s">
        <v>799</v>
      </c>
    </row>
    <row r="568" spans="1:11" x14ac:dyDescent="0.2">
      <c r="A568" s="1" t="d">
        <v>2023-01-17</v>
      </c>
      <c r="B568" s="45">
        <v>-1</v>
      </c>
      <c r="C568" t="s">
        <v>77</v>
      </c>
      <c r="D568" t="str">
        <f>_xlfn.XLOOKUP(Table29[[#This Row],[Patron Group]],$R$10:$R$24,$S$10:$S$24)</f>
        <v>Undergraduate</v>
      </c>
      <c r="E568" s="1" t="d">
        <v>2023-03-24</v>
      </c>
      <c r="F568" t="s">
        <v>897</v>
      </c>
      <c r="G568" t="s">
        <v>2263</v>
      </c>
      <c r="H568" t="str">
        <f>_xlfn.XLOOKUP(Table29[[#This Row],[Unique BarCode]],$N$10:$N$37,$O$10:$O$37)</f>
        <v>HP Laptop</v>
      </c>
      <c r="I568" t="str">
        <f>_xlfn.XLOOKUP(Table29[[#This Row],[Unique BarCode]],$N$10:$N$37,$P$10:$P$37)</f>
        <v>Device</v>
      </c>
      <c r="J568" t="s">
        <v>8</v>
      </c>
      <c r="K568" t="s">
        <v>898</v>
      </c>
    </row>
    <row r="569" spans="1:11" x14ac:dyDescent="0.2">
      <c r="A569" s="1" t="d">
        <v>2023-01-17</v>
      </c>
      <c r="B569" s="45">
        <v>5560086380006530</v>
      </c>
      <c r="C569" t="s">
        <v>77</v>
      </c>
      <c r="D569" t="str">
        <f>_xlfn.XLOOKUP(Table29[[#This Row],[Patron Group]],$R$10:$R$24,$S$10:$S$24)</f>
        <v>Undergraduate</v>
      </c>
      <c r="E569" s="1" t="d">
        <v>2023-01-17</v>
      </c>
      <c r="F569" t="s">
        <v>226</v>
      </c>
      <c r="G569" t="s">
        <v>2296</v>
      </c>
      <c r="H569" t="str">
        <f>_xlfn.XLOOKUP(Table29[[#This Row],[Unique BarCode]],$N$10:$N$37,$O$10:$O$37)</f>
        <v>MACUSBC</v>
      </c>
      <c r="I569" t="str">
        <f>_xlfn.XLOOKUP(Table29[[#This Row],[Unique BarCode]],$N$10:$N$37,$P$10:$P$37)</f>
        <v>Charger</v>
      </c>
      <c r="J569" t="s">
        <v>8</v>
      </c>
    </row>
    <row r="570" spans="1:11" x14ac:dyDescent="0.2">
      <c r="A570" s="1" t="d">
        <v>2023-01-18</v>
      </c>
      <c r="B570" s="45">
        <v>-1</v>
      </c>
      <c r="C570" t="s">
        <v>15</v>
      </c>
      <c r="D570" t="str">
        <f>_xlfn.XLOOKUP(Table29[[#This Row],[Patron Group]],$R$10:$R$24,$S$10:$S$24)</f>
        <v>Academic</v>
      </c>
      <c r="E570" s="1" t="d">
        <v>2023-01-18</v>
      </c>
      <c r="F570" t="s">
        <v>707</v>
      </c>
      <c r="G570" t="s">
        <v>2281</v>
      </c>
      <c r="H570" t="str">
        <f>_xlfn.XLOOKUP(Table29[[#This Row],[Unique BarCode]],$N$10:$N$37,$O$10:$O$37)</f>
        <v>HDMIC</v>
      </c>
      <c r="I570" t="str">
        <f>_xlfn.XLOOKUP(Table29[[#This Row],[Unique BarCode]],$N$10:$N$37,$P$10:$P$37)</f>
        <v>Cable</v>
      </c>
      <c r="J570" t="s">
        <v>8</v>
      </c>
      <c r="K570" t="s">
        <v>708</v>
      </c>
    </row>
    <row r="571" spans="1:11" x14ac:dyDescent="0.2">
      <c r="A571" s="1" t="d">
        <v>2023-01-18</v>
      </c>
      <c r="B571" s="45">
        <v>-1</v>
      </c>
      <c r="C571" t="s">
        <v>15</v>
      </c>
      <c r="D571" t="str">
        <f>_xlfn.XLOOKUP(Table29[[#This Row],[Patron Group]],$R$10:$R$24,$S$10:$S$24)</f>
        <v>Academic</v>
      </c>
      <c r="E571" s="1" t="d">
        <v>2023-01-18</v>
      </c>
      <c r="F571" t="s">
        <v>222</v>
      </c>
      <c r="G571" t="s">
        <v>2265</v>
      </c>
      <c r="H571" t="str">
        <f>_xlfn.XLOOKUP(Table29[[#This Row],[Unique BarCode]],$N$10:$N$37,$O$10:$O$37)</f>
        <v>IPHONE</v>
      </c>
      <c r="I571" t="str">
        <f>_xlfn.XLOOKUP(Table29[[#This Row],[Unique BarCode]],$N$10:$N$37,$P$10:$P$37)</f>
        <v>Charger</v>
      </c>
      <c r="J571" t="s">
        <v>13</v>
      </c>
      <c r="K571" t="s">
        <v>223</v>
      </c>
    </row>
    <row r="572" spans="1:11" x14ac:dyDescent="0.2">
      <c r="A572" s="1" t="d">
        <v>2023-01-18</v>
      </c>
      <c r="B572" s="45">
        <v>-1</v>
      </c>
      <c r="C572" t="s">
        <v>15</v>
      </c>
      <c r="D572" t="str">
        <f>_xlfn.XLOOKUP(Table29[[#This Row],[Patron Group]],$R$10:$R$24,$S$10:$S$24)</f>
        <v>Academic</v>
      </c>
      <c r="E572" s="1" t="d">
        <v>2023-01-18</v>
      </c>
      <c r="F572" t="s">
        <v>918</v>
      </c>
      <c r="G572" t="s">
        <v>2285</v>
      </c>
      <c r="H572" t="str">
        <f>_xlfn.XLOOKUP(Table29[[#This Row],[Unique BarCode]],$N$10:$N$37,$O$10:$O$37)</f>
        <v>UHDMI</v>
      </c>
      <c r="I572" t="str">
        <f>_xlfn.XLOOKUP(Table29[[#This Row],[Unique BarCode]],$N$10:$N$37,$P$10:$P$37)</f>
        <v>Cable</v>
      </c>
      <c r="J572" t="s">
        <v>8</v>
      </c>
    </row>
    <row r="573" spans="1:11" x14ac:dyDescent="0.2">
      <c r="A573" s="1" t="d">
        <v>2023-01-18</v>
      </c>
      <c r="B573" s="45">
        <v>-1</v>
      </c>
      <c r="C573" t="s">
        <v>15</v>
      </c>
      <c r="D573" t="str">
        <f>_xlfn.XLOOKUP(Table29[[#This Row],[Patron Group]],$R$10:$R$24,$S$10:$S$24)</f>
        <v>Academic</v>
      </c>
      <c r="E573" s="1" t="d">
        <v>2023-01-18</v>
      </c>
      <c r="F573" t="s">
        <v>919</v>
      </c>
      <c r="G573" t="s">
        <v>2272</v>
      </c>
      <c r="H573" t="str">
        <f>_xlfn.XLOOKUP(Table29[[#This Row],[Unique BarCode]],$N$10:$N$37,$O$10:$O$37)</f>
        <v>WALLADPT</v>
      </c>
      <c r="I573" t="str">
        <f>_xlfn.XLOOKUP(Table29[[#This Row],[Unique BarCode]],$N$10:$N$37,$P$10:$P$37)</f>
        <v>Charger</v>
      </c>
      <c r="J573" t="s">
        <v>13</v>
      </c>
      <c r="K573" t="s">
        <v>920</v>
      </c>
    </row>
    <row r="574" spans="1:11" x14ac:dyDescent="0.2">
      <c r="A574" s="1" t="d">
        <v>2023-01-18</v>
      </c>
      <c r="B574" s="45">
        <v>-1</v>
      </c>
      <c r="C574" t="s">
        <v>20</v>
      </c>
      <c r="D574" t="str">
        <f>_xlfn.XLOOKUP(Table29[[#This Row],[Patron Group]],$R$10:$R$24,$S$10:$S$24)</f>
        <v>Graduate</v>
      </c>
      <c r="E574" s="1" t="d">
        <v>2023-01-18</v>
      </c>
      <c r="F574" t="s">
        <v>921</v>
      </c>
      <c r="G574" t="s">
        <v>2266</v>
      </c>
      <c r="H574" t="str">
        <f>_xlfn.XLOOKUP(Table29[[#This Row],[Unique BarCode]],$N$10:$N$37,$O$10:$O$37)</f>
        <v>Headphones</v>
      </c>
      <c r="I574" t="str">
        <f>_xlfn.XLOOKUP(Table29[[#This Row],[Unique BarCode]],$N$10:$N$37,$P$10:$P$37)</f>
        <v>Accessory</v>
      </c>
      <c r="J574" t="s">
        <v>8</v>
      </c>
      <c r="K574" t="s">
        <v>922</v>
      </c>
    </row>
    <row r="575" spans="1:11" x14ac:dyDescent="0.2">
      <c r="A575" s="1" t="d">
        <v>2023-01-18</v>
      </c>
      <c r="B575" s="45">
        <v>-1</v>
      </c>
      <c r="C575" t="s">
        <v>20</v>
      </c>
      <c r="D575" t="str">
        <f>_xlfn.XLOOKUP(Table29[[#This Row],[Patron Group]],$R$10:$R$24,$S$10:$S$24)</f>
        <v>Graduate</v>
      </c>
      <c r="E575" s="1" t="d">
        <v>2023-01-18</v>
      </c>
      <c r="F575" t="s">
        <v>23</v>
      </c>
      <c r="G575" t="s">
        <v>2266</v>
      </c>
      <c r="H575" t="str">
        <f>_xlfn.XLOOKUP(Table29[[#This Row],[Unique BarCode]],$N$10:$N$37,$O$10:$O$37)</f>
        <v>Headphones</v>
      </c>
      <c r="I575" t="str">
        <f>_xlfn.XLOOKUP(Table29[[#This Row],[Unique BarCode]],$N$10:$N$37,$P$10:$P$37)</f>
        <v>Accessory</v>
      </c>
      <c r="J575" t="s">
        <v>8</v>
      </c>
      <c r="K575" t="s">
        <v>24</v>
      </c>
    </row>
    <row r="576" spans="1:11" x14ac:dyDescent="0.2">
      <c r="A576" s="1" t="d">
        <v>2023-01-18</v>
      </c>
      <c r="B576" s="45">
        <v>-1</v>
      </c>
      <c r="C576" t="s">
        <v>20</v>
      </c>
      <c r="D576" t="str">
        <f>_xlfn.XLOOKUP(Table29[[#This Row],[Patron Group]],$R$10:$R$24,$S$10:$S$24)</f>
        <v>Graduate</v>
      </c>
      <c r="E576" s="1" t="d">
        <v>2023-01-18</v>
      </c>
      <c r="F576" t="s">
        <v>811</v>
      </c>
      <c r="G576" t="s">
        <v>2282</v>
      </c>
      <c r="H576" t="str">
        <f>_xlfn.XLOOKUP(Table29[[#This Row],[Unique BarCode]],$N$10:$N$37,$O$10:$O$37)</f>
        <v>HPUSBC</v>
      </c>
      <c r="I576" t="str">
        <f>_xlfn.XLOOKUP(Table29[[#This Row],[Unique BarCode]],$N$10:$N$37,$P$10:$P$37)</f>
        <v>Charger</v>
      </c>
      <c r="J576" t="s">
        <v>49</v>
      </c>
      <c r="K576" t="s">
        <v>812</v>
      </c>
    </row>
    <row r="577" spans="1:11" x14ac:dyDescent="0.2">
      <c r="A577" s="1" t="d">
        <v>2023-01-18</v>
      </c>
      <c r="B577" s="45">
        <v>-1</v>
      </c>
      <c r="C577" t="s">
        <v>20</v>
      </c>
      <c r="D577" t="str">
        <f>_xlfn.XLOOKUP(Table29[[#This Row],[Patron Group]],$R$10:$R$24,$S$10:$S$24)</f>
        <v>Graduate</v>
      </c>
      <c r="E577" s="1" t="d">
        <v>2023-01-18</v>
      </c>
      <c r="F577" t="s">
        <v>923</v>
      </c>
      <c r="G577" t="s">
        <v>2264</v>
      </c>
      <c r="H577" t="str">
        <f>_xlfn.XLOOKUP(Table29[[#This Row],[Unique BarCode]],$N$10:$N$37,$O$10:$O$37)</f>
        <v>iPad</v>
      </c>
      <c r="I577" t="str">
        <f>_xlfn.XLOOKUP(Table29[[#This Row],[Unique BarCode]],$N$10:$N$37,$P$10:$P$37)</f>
        <v>Device</v>
      </c>
      <c r="J577" t="s">
        <v>8</v>
      </c>
      <c r="K577" t="s">
        <v>924</v>
      </c>
    </row>
    <row r="578" spans="1:11" x14ac:dyDescent="0.2">
      <c r="A578" s="1" t="d">
        <v>2023-01-18</v>
      </c>
      <c r="B578" s="45">
        <v>-1</v>
      </c>
      <c r="C578" t="s">
        <v>20</v>
      </c>
      <c r="D578" t="str">
        <f>_xlfn.XLOOKUP(Table29[[#This Row],[Patron Group]],$R$10:$R$24,$S$10:$S$24)</f>
        <v>Graduate</v>
      </c>
      <c r="E578" s="1" t="d">
        <v>2023-01-18</v>
      </c>
      <c r="F578" t="s">
        <v>218</v>
      </c>
      <c r="G578" t="s">
        <v>2265</v>
      </c>
      <c r="H578" t="str">
        <f>_xlfn.XLOOKUP(Table29[[#This Row],[Unique BarCode]],$N$10:$N$37,$O$10:$O$37)</f>
        <v>IPHONE</v>
      </c>
      <c r="I578" t="str">
        <f>_xlfn.XLOOKUP(Table29[[#This Row],[Unique BarCode]],$N$10:$N$37,$P$10:$P$37)</f>
        <v>Charger</v>
      </c>
      <c r="J578" t="s">
        <v>49</v>
      </c>
      <c r="K578" t="s">
        <v>219</v>
      </c>
    </row>
    <row r="579" spans="1:11" x14ac:dyDescent="0.2">
      <c r="A579" s="1" t="d">
        <v>2023-01-18</v>
      </c>
      <c r="B579" s="45">
        <v>-1</v>
      </c>
      <c r="C579" t="s">
        <v>20</v>
      </c>
      <c r="D579" t="str">
        <f>_xlfn.XLOOKUP(Table29[[#This Row],[Patron Group]],$R$10:$R$24,$S$10:$S$24)</f>
        <v>Graduate</v>
      </c>
      <c r="E579" s="1" t="d">
        <v>2023-01-18</v>
      </c>
      <c r="F579" t="s">
        <v>220</v>
      </c>
      <c r="G579" t="s">
        <v>2265</v>
      </c>
      <c r="H579" t="str">
        <f>_xlfn.XLOOKUP(Table29[[#This Row],[Unique BarCode]],$N$10:$N$37,$O$10:$O$37)</f>
        <v>IPHONE</v>
      </c>
      <c r="I579" t="str">
        <f>_xlfn.XLOOKUP(Table29[[#This Row],[Unique BarCode]],$N$10:$N$37,$P$10:$P$37)</f>
        <v>Charger</v>
      </c>
      <c r="J579" t="s">
        <v>13</v>
      </c>
      <c r="K579" t="s">
        <v>221</v>
      </c>
    </row>
    <row r="580" spans="1:11" x14ac:dyDescent="0.2">
      <c r="A580" s="1" t="d">
        <v>2023-01-18</v>
      </c>
      <c r="B580" s="45">
        <v>-1</v>
      </c>
      <c r="C580" t="s">
        <v>20</v>
      </c>
      <c r="D580" t="str">
        <f>_xlfn.XLOOKUP(Table29[[#This Row],[Patron Group]],$R$10:$R$24,$S$10:$S$24)</f>
        <v>Graduate</v>
      </c>
      <c r="E580" s="1" t="d">
        <v>2023-01-18</v>
      </c>
      <c r="F580" t="s">
        <v>813</v>
      </c>
      <c r="G580" t="s">
        <v>2268</v>
      </c>
      <c r="H580" t="str">
        <f>_xlfn.XLOOKUP(Table29[[#This Row],[Unique BarCode]],$N$10:$N$37,$O$10:$O$37)</f>
        <v>MACCHRG</v>
      </c>
      <c r="I580" t="str">
        <f>_xlfn.XLOOKUP(Table29[[#This Row],[Unique BarCode]],$N$10:$N$37,$P$10:$P$37)</f>
        <v>Charger</v>
      </c>
      <c r="J580" t="s">
        <v>13</v>
      </c>
      <c r="K580" t="s">
        <v>814</v>
      </c>
    </row>
    <row r="581" spans="1:11" x14ac:dyDescent="0.2">
      <c r="A581" s="1" t="d">
        <v>2023-01-18</v>
      </c>
      <c r="B581" s="45">
        <v>-1</v>
      </c>
      <c r="C581" t="s">
        <v>20</v>
      </c>
      <c r="D581" t="str">
        <f>_xlfn.XLOOKUP(Table29[[#This Row],[Patron Group]],$R$10:$R$24,$S$10:$S$24)</f>
        <v>Graduate</v>
      </c>
      <c r="E581" s="1" t="d">
        <v>2023-01-18</v>
      </c>
      <c r="F581" t="s">
        <v>91</v>
      </c>
      <c r="G581" t="s">
        <v>2296</v>
      </c>
      <c r="H581" t="str">
        <f>_xlfn.XLOOKUP(Table29[[#This Row],[Unique BarCode]],$N$10:$N$37,$O$10:$O$37)</f>
        <v>MACUSBC</v>
      </c>
      <c r="I581" t="str">
        <f>_xlfn.XLOOKUP(Table29[[#This Row],[Unique BarCode]],$N$10:$N$37,$P$10:$P$37)</f>
        <v>Charger</v>
      </c>
      <c r="J581" t="s">
        <v>8</v>
      </c>
      <c r="K581" t="s">
        <v>92</v>
      </c>
    </row>
    <row r="582" spans="1:11" x14ac:dyDescent="0.2">
      <c r="A582" s="1" t="d">
        <v>2023-01-18</v>
      </c>
      <c r="B582" s="45">
        <v>-1</v>
      </c>
      <c r="C582" t="s">
        <v>20</v>
      </c>
      <c r="D582" t="str">
        <f>_xlfn.XLOOKUP(Table29[[#This Row],[Patron Group]],$R$10:$R$24,$S$10:$S$24)</f>
        <v>Graduate</v>
      </c>
      <c r="E582" s="1" t="d">
        <v>2023-01-18</v>
      </c>
      <c r="F582" t="s">
        <v>213</v>
      </c>
      <c r="G582" t="s">
        <v>2296</v>
      </c>
      <c r="H582" t="str">
        <f>_xlfn.XLOOKUP(Table29[[#This Row],[Unique BarCode]],$N$10:$N$37,$O$10:$O$37)</f>
        <v>MACUSBC</v>
      </c>
      <c r="I582" t="str">
        <f>_xlfn.XLOOKUP(Table29[[#This Row],[Unique BarCode]],$N$10:$N$37,$P$10:$P$37)</f>
        <v>Charger</v>
      </c>
      <c r="J582" t="s">
        <v>8</v>
      </c>
      <c r="K582" t="s">
        <v>214</v>
      </c>
    </row>
    <row r="583" spans="1:11" x14ac:dyDescent="0.2">
      <c r="A583" s="1" t="d">
        <v>2023-01-18</v>
      </c>
      <c r="B583" s="45">
        <v>-1</v>
      </c>
      <c r="C583" t="s">
        <v>20</v>
      </c>
      <c r="D583" t="str">
        <f>_xlfn.XLOOKUP(Table29[[#This Row],[Patron Group]],$R$10:$R$24,$S$10:$S$24)</f>
        <v>Graduate</v>
      </c>
      <c r="E583" s="1" t="d">
        <v>2023-01-18</v>
      </c>
      <c r="F583" t="s">
        <v>816</v>
      </c>
      <c r="G583" t="s">
        <v>2294</v>
      </c>
      <c r="H583" t="str">
        <f>_xlfn.XLOOKUP(Table29[[#This Row],[Unique BarCode]],$N$10:$N$37,$O$10:$O$37)</f>
        <v>UVGA</v>
      </c>
      <c r="I583" t="str">
        <f>_xlfn.XLOOKUP(Table29[[#This Row],[Unique BarCode]],$N$10:$N$37,$P$10:$P$37)</f>
        <v>Cable</v>
      </c>
      <c r="J583" t="s">
        <v>8</v>
      </c>
    </row>
    <row r="584" spans="1:11" x14ac:dyDescent="0.2">
      <c r="A584" s="1" t="d">
        <v>2023-01-18</v>
      </c>
      <c r="B584" s="45">
        <v>-1</v>
      </c>
      <c r="C584" t="s">
        <v>20</v>
      </c>
      <c r="D584" t="str">
        <f>_xlfn.XLOOKUP(Table29[[#This Row],[Patron Group]],$R$10:$R$24,$S$10:$S$24)</f>
        <v>Graduate</v>
      </c>
      <c r="E584" s="1" t="d">
        <v>2023-01-18</v>
      </c>
      <c r="F584" t="s">
        <v>925</v>
      </c>
      <c r="G584" t="s">
        <v>2294</v>
      </c>
      <c r="H584" t="str">
        <f>_xlfn.XLOOKUP(Table29[[#This Row],[Unique BarCode]],$N$10:$N$37,$O$10:$O$37)</f>
        <v>UVGA</v>
      </c>
      <c r="I584" t="str">
        <f>_xlfn.XLOOKUP(Table29[[#This Row],[Unique BarCode]],$N$10:$N$37,$P$10:$P$37)</f>
        <v>Cable</v>
      </c>
      <c r="J584" t="s">
        <v>8</v>
      </c>
    </row>
    <row r="585" spans="1:11" x14ac:dyDescent="0.2">
      <c r="A585" s="1" t="d">
        <v>2023-01-18</v>
      </c>
      <c r="B585" s="45">
        <v>-1</v>
      </c>
      <c r="C585" t="s">
        <v>20</v>
      </c>
      <c r="D585" t="str">
        <f>_xlfn.XLOOKUP(Table29[[#This Row],[Patron Group]],$R$10:$R$24,$S$10:$S$24)</f>
        <v>Graduate</v>
      </c>
      <c r="E585" s="1" t="d">
        <v>2023-01-18</v>
      </c>
      <c r="F585" t="s">
        <v>229</v>
      </c>
      <c r="G585" t="s">
        <v>2272</v>
      </c>
      <c r="H585" t="str">
        <f>_xlfn.XLOOKUP(Table29[[#This Row],[Unique BarCode]],$N$10:$N$37,$O$10:$O$37)</f>
        <v>WALLADPT</v>
      </c>
      <c r="I585" t="str">
        <f>_xlfn.XLOOKUP(Table29[[#This Row],[Unique BarCode]],$N$10:$N$37,$P$10:$P$37)</f>
        <v>Charger</v>
      </c>
      <c r="J585" t="s">
        <v>49</v>
      </c>
      <c r="K585" t="s">
        <v>230</v>
      </c>
    </row>
    <row r="586" spans="1:11" x14ac:dyDescent="0.2">
      <c r="A586" s="1" t="d">
        <v>2023-01-18</v>
      </c>
      <c r="B586" s="45">
        <v>-1</v>
      </c>
      <c r="C586" t="s">
        <v>20</v>
      </c>
      <c r="D586" t="str">
        <f>_xlfn.XLOOKUP(Table29[[#This Row],[Patron Group]],$R$10:$R$24,$S$10:$S$24)</f>
        <v>Graduate</v>
      </c>
      <c r="E586" s="1" t="d">
        <v>2023-01-25</v>
      </c>
      <c r="F586" t="s">
        <v>926</v>
      </c>
      <c r="G586" t="s">
        <v>2273</v>
      </c>
      <c r="H586" t="str">
        <f>_xlfn.XLOOKUP(Table29[[#This Row],[Unique BarCode]],$N$10:$N$37,$O$10:$O$37)</f>
        <v>ChromeBook</v>
      </c>
      <c r="I586" t="str">
        <f>_xlfn.XLOOKUP(Table29[[#This Row],[Unique BarCode]],$N$10:$N$37,$P$10:$P$37)</f>
        <v>Device</v>
      </c>
      <c r="J586" t="s">
        <v>8</v>
      </c>
      <c r="K586" t="s">
        <v>927</v>
      </c>
    </row>
    <row r="587" spans="1:11" x14ac:dyDescent="0.2">
      <c r="A587" s="1" t="d">
        <v>2023-01-18</v>
      </c>
      <c r="B587" s="45">
        <v>-1</v>
      </c>
      <c r="C587" t="s">
        <v>20</v>
      </c>
      <c r="D587" t="str">
        <f>_xlfn.XLOOKUP(Table29[[#This Row],[Patron Group]],$R$10:$R$24,$S$10:$S$24)</f>
        <v>Graduate</v>
      </c>
      <c r="E587" s="1" t="d">
        <v>2023-01-25</v>
      </c>
      <c r="F587" t="s">
        <v>928</v>
      </c>
      <c r="G587" t="s">
        <v>2263</v>
      </c>
      <c r="H587" t="str">
        <f>_xlfn.XLOOKUP(Table29[[#This Row],[Unique BarCode]],$N$10:$N$37,$O$10:$O$37)</f>
        <v>HP Laptop</v>
      </c>
      <c r="I587" t="str">
        <f>_xlfn.XLOOKUP(Table29[[#This Row],[Unique BarCode]],$N$10:$N$37,$P$10:$P$37)</f>
        <v>Device</v>
      </c>
      <c r="J587" t="s">
        <v>8</v>
      </c>
      <c r="K587" t="s">
        <v>929</v>
      </c>
    </row>
    <row r="588" spans="1:11" x14ac:dyDescent="0.2">
      <c r="A588" s="1" t="d">
        <v>2023-01-18</v>
      </c>
      <c r="B588" s="45">
        <v>-1</v>
      </c>
      <c r="C588" t="s">
        <v>20</v>
      </c>
      <c r="D588" t="str">
        <f>_xlfn.XLOOKUP(Table29[[#This Row],[Patron Group]],$R$10:$R$24,$S$10:$S$24)</f>
        <v>Graduate</v>
      </c>
      <c r="E588" s="1" t="d">
        <v>2023-01-25</v>
      </c>
      <c r="F588" t="s">
        <v>794</v>
      </c>
      <c r="G588" t="s">
        <v>2263</v>
      </c>
      <c r="H588" t="str">
        <f>_xlfn.XLOOKUP(Table29[[#This Row],[Unique BarCode]],$N$10:$N$37,$O$10:$O$37)</f>
        <v>HP Laptop</v>
      </c>
      <c r="I588" t="str">
        <f>_xlfn.XLOOKUP(Table29[[#This Row],[Unique BarCode]],$N$10:$N$37,$P$10:$P$37)</f>
        <v>Device</v>
      </c>
      <c r="J588" t="s">
        <v>8</v>
      </c>
      <c r="K588" t="s">
        <v>795</v>
      </c>
    </row>
    <row r="589" spans="1:11" x14ac:dyDescent="0.2">
      <c r="A589" s="1" t="d">
        <v>2023-01-18</v>
      </c>
      <c r="B589" s="45">
        <v>-1</v>
      </c>
      <c r="C589" t="s">
        <v>20</v>
      </c>
      <c r="D589" t="str">
        <f>_xlfn.XLOOKUP(Table29[[#This Row],[Patron Group]],$R$10:$R$24,$S$10:$S$24)</f>
        <v>Graduate</v>
      </c>
      <c r="E589" s="1" t="d">
        <v>2023-01-25</v>
      </c>
      <c r="F589" t="s">
        <v>930</v>
      </c>
      <c r="G589" t="s">
        <v>2263</v>
      </c>
      <c r="H589" t="str">
        <f>_xlfn.XLOOKUP(Table29[[#This Row],[Unique BarCode]],$N$10:$N$37,$O$10:$O$37)</f>
        <v>HP Laptop</v>
      </c>
      <c r="I589" t="str">
        <f>_xlfn.XLOOKUP(Table29[[#This Row],[Unique BarCode]],$N$10:$N$37,$P$10:$P$37)</f>
        <v>Device</v>
      </c>
      <c r="J589" t="s">
        <v>8</v>
      </c>
      <c r="K589" t="s">
        <v>931</v>
      </c>
    </row>
    <row r="590" spans="1:11" x14ac:dyDescent="0.2">
      <c r="A590" s="1" t="d">
        <v>2023-01-18</v>
      </c>
      <c r="B590" s="45">
        <v>-1</v>
      </c>
      <c r="C590" t="s">
        <v>20</v>
      </c>
      <c r="D590" t="str">
        <f>_xlfn.XLOOKUP(Table29[[#This Row],[Patron Group]],$R$10:$R$24,$S$10:$S$24)</f>
        <v>Graduate</v>
      </c>
      <c r="E590" s="1" t="d">
        <v>2023-01-25</v>
      </c>
      <c r="F590" t="s">
        <v>932</v>
      </c>
      <c r="G590" t="s">
        <v>2263</v>
      </c>
      <c r="H590" t="str">
        <f>_xlfn.XLOOKUP(Table29[[#This Row],[Unique BarCode]],$N$10:$N$37,$O$10:$O$37)</f>
        <v>HP Laptop</v>
      </c>
      <c r="I590" t="str">
        <f>_xlfn.XLOOKUP(Table29[[#This Row],[Unique BarCode]],$N$10:$N$37,$P$10:$P$37)</f>
        <v>Device</v>
      </c>
      <c r="J590" t="s">
        <v>8</v>
      </c>
      <c r="K590" t="s">
        <v>933</v>
      </c>
    </row>
    <row r="591" spans="1:11" x14ac:dyDescent="0.2">
      <c r="A591" s="1" t="d">
        <v>2023-01-18</v>
      </c>
      <c r="B591" s="45">
        <v>-1</v>
      </c>
      <c r="C591" t="s">
        <v>20</v>
      </c>
      <c r="D591" t="str">
        <f>_xlfn.XLOOKUP(Table29[[#This Row],[Patron Group]],$R$10:$R$24,$S$10:$S$24)</f>
        <v>Graduate</v>
      </c>
      <c r="E591" s="1" t="d">
        <v>2023-02-01</v>
      </c>
      <c r="F591" t="s">
        <v>934</v>
      </c>
      <c r="G591" t="s">
        <v>2263</v>
      </c>
      <c r="H591" t="str">
        <f>_xlfn.XLOOKUP(Table29[[#This Row],[Unique BarCode]],$N$10:$N$37,$O$10:$O$37)</f>
        <v>HP Laptop</v>
      </c>
      <c r="I591" t="str">
        <f>_xlfn.XLOOKUP(Table29[[#This Row],[Unique BarCode]],$N$10:$N$37,$P$10:$P$37)</f>
        <v>Device</v>
      </c>
      <c r="J591" t="s">
        <v>8</v>
      </c>
      <c r="K591" t="s">
        <v>935</v>
      </c>
    </row>
    <row r="592" spans="1:11" x14ac:dyDescent="0.2">
      <c r="A592" s="1" t="d">
        <v>2023-01-18</v>
      </c>
      <c r="B592" s="45">
        <v>-1</v>
      </c>
      <c r="C592" t="s">
        <v>20</v>
      </c>
      <c r="D592" t="str">
        <f>_xlfn.XLOOKUP(Table29[[#This Row],[Patron Group]],$R$10:$R$24,$S$10:$S$24)</f>
        <v>Graduate</v>
      </c>
      <c r="E592" s="1" t="d">
        <v>2023-03-24</v>
      </c>
      <c r="F592" t="s">
        <v>936</v>
      </c>
      <c r="G592" t="s">
        <v>2275</v>
      </c>
      <c r="H592" t="str">
        <f>_xlfn.XLOOKUP(Table29[[#This Row],[Unique BarCode]],$N$10:$N$37,$O$10:$O$37)</f>
        <v>iPad</v>
      </c>
      <c r="I592" t="str">
        <f>_xlfn.XLOOKUP(Table29[[#This Row],[Unique BarCode]],$N$10:$N$37,$P$10:$P$37)</f>
        <v>Device</v>
      </c>
      <c r="J592" t="s">
        <v>8</v>
      </c>
      <c r="K592" t="s">
        <v>937</v>
      </c>
    </row>
    <row r="593" spans="1:11" x14ac:dyDescent="0.2">
      <c r="A593" s="1" t="d">
        <v>2023-01-18</v>
      </c>
      <c r="B593" s="45">
        <v>-1</v>
      </c>
      <c r="C593" t="s">
        <v>74</v>
      </c>
      <c r="D593" t="str">
        <f>_xlfn.XLOOKUP(Table29[[#This Row],[Patron Group]],$R$10:$R$24,$S$10:$S$24)</f>
        <v>Staff</v>
      </c>
      <c r="E593" s="1" t="d">
        <v>2023-01-31</v>
      </c>
      <c r="F593" t="s">
        <v>938</v>
      </c>
      <c r="G593" t="s">
        <v>2263</v>
      </c>
      <c r="H593" t="str">
        <f>_xlfn.XLOOKUP(Table29[[#This Row],[Unique BarCode]],$N$10:$N$37,$O$10:$O$37)</f>
        <v>HP Laptop</v>
      </c>
      <c r="I593" t="str">
        <f>_xlfn.XLOOKUP(Table29[[#This Row],[Unique BarCode]],$N$10:$N$37,$P$10:$P$37)</f>
        <v>Device</v>
      </c>
      <c r="J593" t="s">
        <v>8</v>
      </c>
      <c r="K593" t="s">
        <v>939</v>
      </c>
    </row>
    <row r="594" spans="1:11" x14ac:dyDescent="0.2">
      <c r="A594" s="1" t="d">
        <v>2023-01-18</v>
      </c>
      <c r="B594" s="45">
        <v>-1</v>
      </c>
      <c r="C594" t="s">
        <v>77</v>
      </c>
      <c r="D594" t="str">
        <f>_xlfn.XLOOKUP(Table29[[#This Row],[Patron Group]],$R$10:$R$24,$S$10:$S$24)</f>
        <v>Undergraduate</v>
      </c>
      <c r="E594" s="1" t="d">
        <v>2023-01-18</v>
      </c>
      <c r="F594" t="s">
        <v>706</v>
      </c>
      <c r="G594" t="s">
        <v>2298</v>
      </c>
      <c r="H594" t="str">
        <f>_xlfn.XLOOKUP(Table29[[#This Row],[Unique BarCode]],$N$10:$N$37,$O$10:$O$37)</f>
        <v>ANKER</v>
      </c>
      <c r="I594" t="str">
        <f>_xlfn.XLOOKUP(Table29[[#This Row],[Unique BarCode]],$N$10:$N$37,$P$10:$P$37)</f>
        <v>Charger</v>
      </c>
      <c r="J594" t="s">
        <v>8</v>
      </c>
    </row>
    <row r="595" spans="1:11" x14ac:dyDescent="0.2">
      <c r="A595" s="1" t="d">
        <v>2023-01-18</v>
      </c>
      <c r="B595" s="45">
        <v>-1</v>
      </c>
      <c r="C595" t="s">
        <v>77</v>
      </c>
      <c r="D595" t="str">
        <f>_xlfn.XLOOKUP(Table29[[#This Row],[Patron Group]],$R$10:$R$24,$S$10:$S$24)</f>
        <v>Undergraduate</v>
      </c>
      <c r="E595" s="1" t="d">
        <v>2023-01-18</v>
      </c>
      <c r="F595" t="s">
        <v>940</v>
      </c>
      <c r="G595" t="s">
        <v>2302</v>
      </c>
      <c r="H595" t="str">
        <f>_xlfn.XLOOKUP(Table29[[#This Row],[Unique BarCode]],$N$10:$N$37,$O$10:$O$37)</f>
        <v>IPHONE</v>
      </c>
      <c r="I595" t="str">
        <f>_xlfn.XLOOKUP(Table29[[#This Row],[Unique BarCode]],$N$10:$N$37,$P$10:$P$37)</f>
        <v>Charger</v>
      </c>
      <c r="J595" t="s">
        <v>49</v>
      </c>
      <c r="K595" t="s">
        <v>941</v>
      </c>
    </row>
    <row r="596" spans="1:11" x14ac:dyDescent="0.2">
      <c r="A596" s="1" t="d">
        <v>2023-01-18</v>
      </c>
      <c r="B596" s="45">
        <v>-1</v>
      </c>
      <c r="C596" t="s">
        <v>77</v>
      </c>
      <c r="D596" t="str">
        <f>_xlfn.XLOOKUP(Table29[[#This Row],[Patron Group]],$R$10:$R$24,$S$10:$S$24)</f>
        <v>Undergraduate</v>
      </c>
      <c r="E596" s="1" t="d">
        <v>2023-01-18</v>
      </c>
      <c r="F596" t="s">
        <v>833</v>
      </c>
      <c r="G596" t="s">
        <v>2266</v>
      </c>
      <c r="H596" t="str">
        <f>_xlfn.XLOOKUP(Table29[[#This Row],[Unique BarCode]],$N$10:$N$37,$O$10:$O$37)</f>
        <v>Headphones</v>
      </c>
      <c r="I596" t="str">
        <f>_xlfn.XLOOKUP(Table29[[#This Row],[Unique BarCode]],$N$10:$N$37,$P$10:$P$37)</f>
        <v>Accessory</v>
      </c>
      <c r="J596" t="s">
        <v>49</v>
      </c>
      <c r="K596" t="s">
        <v>834</v>
      </c>
    </row>
    <row r="597" spans="1:11" x14ac:dyDescent="0.2">
      <c r="A597" s="1" t="d">
        <v>2023-01-18</v>
      </c>
      <c r="B597" s="45">
        <v>-1</v>
      </c>
      <c r="C597" t="s">
        <v>77</v>
      </c>
      <c r="D597" t="str">
        <f>_xlfn.XLOOKUP(Table29[[#This Row],[Patron Group]],$R$10:$R$24,$S$10:$S$24)</f>
        <v>Undergraduate</v>
      </c>
      <c r="E597" s="1" t="d">
        <v>2023-01-18</v>
      </c>
      <c r="F597" t="s">
        <v>21</v>
      </c>
      <c r="G597" t="s">
        <v>2266</v>
      </c>
      <c r="H597" t="str">
        <f>_xlfn.XLOOKUP(Table29[[#This Row],[Unique BarCode]],$N$10:$N$37,$O$10:$O$37)</f>
        <v>Headphones</v>
      </c>
      <c r="I597" t="str">
        <f>_xlfn.XLOOKUP(Table29[[#This Row],[Unique BarCode]],$N$10:$N$37,$P$10:$P$37)</f>
        <v>Accessory</v>
      </c>
      <c r="J597" t="s">
        <v>8</v>
      </c>
      <c r="K597" t="s">
        <v>22</v>
      </c>
    </row>
    <row r="598" spans="1:11" x14ac:dyDescent="0.2">
      <c r="A598" s="1" t="d">
        <v>2023-01-18</v>
      </c>
      <c r="B598" s="45">
        <v>-1</v>
      </c>
      <c r="C598" t="s">
        <v>77</v>
      </c>
      <c r="D598" t="str">
        <f>_xlfn.XLOOKUP(Table29[[#This Row],[Patron Group]],$R$10:$R$24,$S$10:$S$24)</f>
        <v>Undergraduate</v>
      </c>
      <c r="E598" s="1" t="d">
        <v>2023-01-18</v>
      </c>
      <c r="F598" t="s">
        <v>435</v>
      </c>
      <c r="G598" t="s">
        <v>2266</v>
      </c>
      <c r="H598" t="str">
        <f>_xlfn.XLOOKUP(Table29[[#This Row],[Unique BarCode]],$N$10:$N$37,$O$10:$O$37)</f>
        <v>Headphones</v>
      </c>
      <c r="I598" t="str">
        <f>_xlfn.XLOOKUP(Table29[[#This Row],[Unique BarCode]],$N$10:$N$37,$P$10:$P$37)</f>
        <v>Accessory</v>
      </c>
      <c r="J598" t="s">
        <v>8</v>
      </c>
    </row>
    <row r="599" spans="1:11" x14ac:dyDescent="0.2">
      <c r="A599" s="1" t="d">
        <v>2023-01-18</v>
      </c>
      <c r="B599" s="45">
        <v>-1</v>
      </c>
      <c r="C599" t="s">
        <v>77</v>
      </c>
      <c r="D599" t="str">
        <f>_xlfn.XLOOKUP(Table29[[#This Row],[Patron Group]],$R$10:$R$24,$S$10:$S$24)</f>
        <v>Undergraduate</v>
      </c>
      <c r="E599" s="1" t="d">
        <v>2023-01-18</v>
      </c>
      <c r="F599" t="s">
        <v>258</v>
      </c>
      <c r="G599" t="s">
        <v>2282</v>
      </c>
      <c r="H599" t="str">
        <f>_xlfn.XLOOKUP(Table29[[#This Row],[Unique BarCode]],$N$10:$N$37,$O$10:$O$37)</f>
        <v>HPUSBC</v>
      </c>
      <c r="I599" t="str">
        <f>_xlfn.XLOOKUP(Table29[[#This Row],[Unique BarCode]],$N$10:$N$37,$P$10:$P$37)</f>
        <v>Charger</v>
      </c>
      <c r="J599" t="s">
        <v>49</v>
      </c>
      <c r="K599" t="s">
        <v>259</v>
      </c>
    </row>
    <row r="600" spans="1:11" x14ac:dyDescent="0.2">
      <c r="A600" s="1" t="d">
        <v>2023-01-18</v>
      </c>
      <c r="B600" s="45">
        <v>-1</v>
      </c>
      <c r="C600" t="s">
        <v>77</v>
      </c>
      <c r="D600" t="str">
        <f>_xlfn.XLOOKUP(Table29[[#This Row],[Patron Group]],$R$10:$R$24,$S$10:$S$24)</f>
        <v>Undergraduate</v>
      </c>
      <c r="E600" s="1" t="d">
        <v>2023-01-18</v>
      </c>
      <c r="F600" t="s">
        <v>436</v>
      </c>
      <c r="G600" t="s">
        <v>2282</v>
      </c>
      <c r="H600" t="str">
        <f>_xlfn.XLOOKUP(Table29[[#This Row],[Unique BarCode]],$N$10:$N$37,$O$10:$O$37)</f>
        <v>HPUSBC</v>
      </c>
      <c r="I600" t="str">
        <f>_xlfn.XLOOKUP(Table29[[#This Row],[Unique BarCode]],$N$10:$N$37,$P$10:$P$37)</f>
        <v>Charger</v>
      </c>
      <c r="J600" t="s">
        <v>49</v>
      </c>
      <c r="K600" t="s">
        <v>437</v>
      </c>
    </row>
    <row r="601" spans="1:11" x14ac:dyDescent="0.2">
      <c r="A601" s="1" t="d">
        <v>2023-01-18</v>
      </c>
      <c r="B601" s="45">
        <v>-1</v>
      </c>
      <c r="C601" t="s">
        <v>77</v>
      </c>
      <c r="D601" t="str">
        <f>_xlfn.XLOOKUP(Table29[[#This Row],[Patron Group]],$R$10:$R$24,$S$10:$S$24)</f>
        <v>Undergraduate</v>
      </c>
      <c r="E601" s="1" t="d">
        <v>2023-01-18</v>
      </c>
      <c r="F601" t="s">
        <v>458</v>
      </c>
      <c r="G601" t="s">
        <v>2282</v>
      </c>
      <c r="H601" t="str">
        <f>_xlfn.XLOOKUP(Table29[[#This Row],[Unique BarCode]],$N$10:$N$37,$O$10:$O$37)</f>
        <v>HPUSBC</v>
      </c>
      <c r="I601" t="str">
        <f>_xlfn.XLOOKUP(Table29[[#This Row],[Unique BarCode]],$N$10:$N$37,$P$10:$P$37)</f>
        <v>Charger</v>
      </c>
      <c r="J601" t="s">
        <v>49</v>
      </c>
    </row>
    <row r="602" spans="1:11" x14ac:dyDescent="0.2">
      <c r="A602" s="1" t="d">
        <v>2023-01-18</v>
      </c>
      <c r="B602" s="45">
        <v>-1</v>
      </c>
      <c r="C602" t="s">
        <v>77</v>
      </c>
      <c r="D602" t="str">
        <f>_xlfn.XLOOKUP(Table29[[#This Row],[Patron Group]],$R$10:$R$24,$S$10:$S$24)</f>
        <v>Undergraduate</v>
      </c>
      <c r="E602" s="1" t="d">
        <v>2023-01-18</v>
      </c>
      <c r="F602" t="s">
        <v>687</v>
      </c>
      <c r="G602" t="s">
        <v>2282</v>
      </c>
      <c r="H602" t="str">
        <f>_xlfn.XLOOKUP(Table29[[#This Row],[Unique BarCode]],$N$10:$N$37,$O$10:$O$37)</f>
        <v>HPUSBC</v>
      </c>
      <c r="I602" t="str">
        <f>_xlfn.XLOOKUP(Table29[[#This Row],[Unique BarCode]],$N$10:$N$37,$P$10:$P$37)</f>
        <v>Charger</v>
      </c>
      <c r="J602" t="s">
        <v>49</v>
      </c>
    </row>
    <row r="603" spans="1:11" x14ac:dyDescent="0.2">
      <c r="A603" s="1" t="d">
        <v>2023-01-18</v>
      </c>
      <c r="B603" s="45">
        <v>-1</v>
      </c>
      <c r="C603" t="s">
        <v>77</v>
      </c>
      <c r="D603" t="str">
        <f>_xlfn.XLOOKUP(Table29[[#This Row],[Patron Group]],$R$10:$R$24,$S$10:$S$24)</f>
        <v>Undergraduate</v>
      </c>
      <c r="E603" s="1" t="d">
        <v>2023-01-18</v>
      </c>
      <c r="F603" t="s">
        <v>942</v>
      </c>
      <c r="G603" t="s">
        <v>2265</v>
      </c>
      <c r="H603" t="str">
        <f>_xlfn.XLOOKUP(Table29[[#This Row],[Unique BarCode]],$N$10:$N$37,$O$10:$O$37)</f>
        <v>IPHONE</v>
      </c>
      <c r="I603" t="str">
        <f>_xlfn.XLOOKUP(Table29[[#This Row],[Unique BarCode]],$N$10:$N$37,$P$10:$P$37)</f>
        <v>Charger</v>
      </c>
      <c r="J603" t="s">
        <v>68</v>
      </c>
      <c r="K603" t="s">
        <v>943</v>
      </c>
    </row>
    <row r="604" spans="1:11" x14ac:dyDescent="0.2">
      <c r="A604" s="1" t="d">
        <v>2023-01-18</v>
      </c>
      <c r="B604" s="45">
        <v>-1</v>
      </c>
      <c r="C604" t="s">
        <v>77</v>
      </c>
      <c r="D604" t="str">
        <f>_xlfn.XLOOKUP(Table29[[#This Row],[Patron Group]],$R$10:$R$24,$S$10:$S$24)</f>
        <v>Undergraduate</v>
      </c>
      <c r="E604" s="1" t="d">
        <v>2023-01-18</v>
      </c>
      <c r="F604" t="s">
        <v>579</v>
      </c>
      <c r="G604" t="s">
        <v>2265</v>
      </c>
      <c r="H604" t="str">
        <f>_xlfn.XLOOKUP(Table29[[#This Row],[Unique BarCode]],$N$10:$N$37,$O$10:$O$37)</f>
        <v>IPHONE</v>
      </c>
      <c r="I604" t="str">
        <f>_xlfn.XLOOKUP(Table29[[#This Row],[Unique BarCode]],$N$10:$N$37,$P$10:$P$37)</f>
        <v>Charger</v>
      </c>
      <c r="J604" t="s">
        <v>49</v>
      </c>
      <c r="K604" t="s">
        <v>580</v>
      </c>
    </row>
    <row r="605" spans="1:11" x14ac:dyDescent="0.2">
      <c r="A605" s="1" t="d">
        <v>2023-01-18</v>
      </c>
      <c r="B605" s="45">
        <v>-1</v>
      </c>
      <c r="C605" t="s">
        <v>77</v>
      </c>
      <c r="D605" t="str">
        <f>_xlfn.XLOOKUP(Table29[[#This Row],[Patron Group]],$R$10:$R$24,$S$10:$S$24)</f>
        <v>Undergraduate</v>
      </c>
      <c r="E605" s="1" t="d">
        <v>2023-01-18</v>
      </c>
      <c r="F605" t="s">
        <v>218</v>
      </c>
      <c r="G605" t="s">
        <v>2265</v>
      </c>
      <c r="H605" t="str">
        <f>_xlfn.XLOOKUP(Table29[[#This Row],[Unique BarCode]],$N$10:$N$37,$O$10:$O$37)</f>
        <v>IPHONE</v>
      </c>
      <c r="I605" t="str">
        <f>_xlfn.XLOOKUP(Table29[[#This Row],[Unique BarCode]],$N$10:$N$37,$P$10:$P$37)</f>
        <v>Charger</v>
      </c>
      <c r="J605" t="s">
        <v>49</v>
      </c>
      <c r="K605" t="s">
        <v>219</v>
      </c>
    </row>
    <row r="606" spans="1:11" x14ac:dyDescent="0.2">
      <c r="A606" s="1" t="d">
        <v>2023-01-18</v>
      </c>
      <c r="B606" s="45">
        <v>-1</v>
      </c>
      <c r="C606" t="s">
        <v>77</v>
      </c>
      <c r="D606" t="str">
        <f>_xlfn.XLOOKUP(Table29[[#This Row],[Patron Group]],$R$10:$R$24,$S$10:$S$24)</f>
        <v>Undergraduate</v>
      </c>
      <c r="E606" s="1" t="d">
        <v>2023-01-18</v>
      </c>
      <c r="F606" t="s">
        <v>263</v>
      </c>
      <c r="G606" t="s">
        <v>2265</v>
      </c>
      <c r="H606" t="str">
        <f>_xlfn.XLOOKUP(Table29[[#This Row],[Unique BarCode]],$N$10:$N$37,$O$10:$O$37)</f>
        <v>IPHONE</v>
      </c>
      <c r="I606" t="str">
        <f>_xlfn.XLOOKUP(Table29[[#This Row],[Unique BarCode]],$N$10:$N$37,$P$10:$P$37)</f>
        <v>Charger</v>
      </c>
      <c r="J606" t="s">
        <v>8</v>
      </c>
      <c r="K606" t="s">
        <v>264</v>
      </c>
    </row>
    <row r="607" spans="1:11" x14ac:dyDescent="0.2">
      <c r="A607" s="1" t="d">
        <v>2023-01-18</v>
      </c>
      <c r="B607" s="45">
        <v>-1</v>
      </c>
      <c r="C607" t="s">
        <v>77</v>
      </c>
      <c r="D607" t="str">
        <f>_xlfn.XLOOKUP(Table29[[#This Row],[Patron Group]],$R$10:$R$24,$S$10:$S$24)</f>
        <v>Undergraduate</v>
      </c>
      <c r="E607" s="1" t="d">
        <v>2023-01-18</v>
      </c>
      <c r="F607" t="s">
        <v>461</v>
      </c>
      <c r="G607" t="s">
        <v>2265</v>
      </c>
      <c r="H607" t="str">
        <f>_xlfn.XLOOKUP(Table29[[#This Row],[Unique BarCode]],$N$10:$N$37,$O$10:$O$37)</f>
        <v>IPHONE</v>
      </c>
      <c r="I607" t="str">
        <f>_xlfn.XLOOKUP(Table29[[#This Row],[Unique BarCode]],$N$10:$N$37,$P$10:$P$37)</f>
        <v>Charger</v>
      </c>
      <c r="J607" t="s">
        <v>8</v>
      </c>
      <c r="K607" t="s">
        <v>462</v>
      </c>
    </row>
    <row r="608" spans="1:11" x14ac:dyDescent="0.2">
      <c r="A608" s="1" t="d">
        <v>2023-01-18</v>
      </c>
      <c r="B608" s="45">
        <v>-1</v>
      </c>
      <c r="C608" t="s">
        <v>77</v>
      </c>
      <c r="D608" t="str">
        <f>_xlfn.XLOOKUP(Table29[[#This Row],[Patron Group]],$R$10:$R$24,$S$10:$S$24)</f>
        <v>Undergraduate</v>
      </c>
      <c r="E608" s="1" t="d">
        <v>2023-01-18</v>
      </c>
      <c r="F608" t="s">
        <v>84</v>
      </c>
      <c r="G608" t="s">
        <v>2265</v>
      </c>
      <c r="H608" t="str">
        <f>_xlfn.XLOOKUP(Table29[[#This Row],[Unique BarCode]],$N$10:$N$37,$O$10:$O$37)</f>
        <v>IPHONE</v>
      </c>
      <c r="I608" t="str">
        <f>_xlfn.XLOOKUP(Table29[[#This Row],[Unique BarCode]],$N$10:$N$37,$P$10:$P$37)</f>
        <v>Charger</v>
      </c>
      <c r="J608" t="s">
        <v>8</v>
      </c>
      <c r="K608" t="s">
        <v>85</v>
      </c>
    </row>
    <row r="609" spans="1:11" x14ac:dyDescent="0.2">
      <c r="A609" s="1" t="d">
        <v>2023-01-18</v>
      </c>
      <c r="B609" s="45">
        <v>-1</v>
      </c>
      <c r="C609" t="s">
        <v>77</v>
      </c>
      <c r="D609" t="str">
        <f>_xlfn.XLOOKUP(Table29[[#This Row],[Patron Group]],$R$10:$R$24,$S$10:$S$24)</f>
        <v>Undergraduate</v>
      </c>
      <c r="E609" s="1" t="d">
        <v>2023-01-18</v>
      </c>
      <c r="F609" t="s">
        <v>839</v>
      </c>
      <c r="G609" t="s">
        <v>2265</v>
      </c>
      <c r="H609" t="str">
        <f>_xlfn.XLOOKUP(Table29[[#This Row],[Unique BarCode]],$N$10:$N$37,$O$10:$O$37)</f>
        <v>IPHONE</v>
      </c>
      <c r="I609" t="str">
        <f>_xlfn.XLOOKUP(Table29[[#This Row],[Unique BarCode]],$N$10:$N$37,$P$10:$P$37)</f>
        <v>Charger</v>
      </c>
      <c r="J609" t="s">
        <v>8</v>
      </c>
      <c r="K609" t="s">
        <v>840</v>
      </c>
    </row>
    <row r="610" spans="1:11" x14ac:dyDescent="0.2">
      <c r="A610" s="1" t="d">
        <v>2023-01-18</v>
      </c>
      <c r="B610" s="45">
        <v>-1</v>
      </c>
      <c r="C610" t="s">
        <v>77</v>
      </c>
      <c r="D610" t="str">
        <f>_xlfn.XLOOKUP(Table29[[#This Row],[Patron Group]],$R$10:$R$24,$S$10:$S$24)</f>
        <v>Undergraduate</v>
      </c>
      <c r="E610" s="1" t="d">
        <v>2023-01-18</v>
      </c>
      <c r="F610" t="s">
        <v>709</v>
      </c>
      <c r="G610" t="s">
        <v>2265</v>
      </c>
      <c r="H610" t="str">
        <f>_xlfn.XLOOKUP(Table29[[#This Row],[Unique BarCode]],$N$10:$N$37,$O$10:$O$37)</f>
        <v>IPHONE</v>
      </c>
      <c r="I610" t="str">
        <f>_xlfn.XLOOKUP(Table29[[#This Row],[Unique BarCode]],$N$10:$N$37,$P$10:$P$37)</f>
        <v>Charger</v>
      </c>
      <c r="J610" t="s">
        <v>128</v>
      </c>
      <c r="K610" t="s">
        <v>710</v>
      </c>
    </row>
    <row r="611" spans="1:11" x14ac:dyDescent="0.2">
      <c r="A611" s="1" t="d">
        <v>2023-01-18</v>
      </c>
      <c r="B611" s="45">
        <v>-1</v>
      </c>
      <c r="C611" t="s">
        <v>77</v>
      </c>
      <c r="D611" t="str">
        <f>_xlfn.XLOOKUP(Table29[[#This Row],[Patron Group]],$R$10:$R$24,$S$10:$S$24)</f>
        <v>Undergraduate</v>
      </c>
      <c r="E611" s="1" t="d">
        <v>2023-01-18</v>
      </c>
      <c r="F611" t="s">
        <v>71</v>
      </c>
      <c r="G611" t="s">
        <v>2265</v>
      </c>
      <c r="H611" t="str">
        <f>_xlfn.XLOOKUP(Table29[[#This Row],[Unique BarCode]],$N$10:$N$37,$O$10:$O$37)</f>
        <v>IPHONE</v>
      </c>
      <c r="I611" t="str">
        <f>_xlfn.XLOOKUP(Table29[[#This Row],[Unique BarCode]],$N$10:$N$37,$P$10:$P$37)</f>
        <v>Charger</v>
      </c>
      <c r="J611" t="s">
        <v>8</v>
      </c>
      <c r="K611" t="s">
        <v>72</v>
      </c>
    </row>
    <row r="612" spans="1:11" x14ac:dyDescent="0.2">
      <c r="A612" s="1" t="d">
        <v>2023-01-18</v>
      </c>
      <c r="B612" s="45">
        <v>-1</v>
      </c>
      <c r="C612" t="s">
        <v>77</v>
      </c>
      <c r="D612" t="str">
        <f>_xlfn.XLOOKUP(Table29[[#This Row],[Patron Group]],$R$10:$R$24,$S$10:$S$24)</f>
        <v>Undergraduate</v>
      </c>
      <c r="E612" s="1" t="d">
        <v>2023-01-18</v>
      </c>
      <c r="F612" t="s">
        <v>433</v>
      </c>
      <c r="G612" t="s">
        <v>2265</v>
      </c>
      <c r="H612" t="str">
        <f>_xlfn.XLOOKUP(Table29[[#This Row],[Unique BarCode]],$N$10:$N$37,$O$10:$O$37)</f>
        <v>IPHONE</v>
      </c>
      <c r="I612" t="str">
        <f>_xlfn.XLOOKUP(Table29[[#This Row],[Unique BarCode]],$N$10:$N$37,$P$10:$P$37)</f>
        <v>Charger</v>
      </c>
      <c r="J612" t="s">
        <v>8</v>
      </c>
      <c r="K612" t="s">
        <v>434</v>
      </c>
    </row>
    <row r="613" spans="1:11" x14ac:dyDescent="0.2">
      <c r="A613" s="1" t="d">
        <v>2023-01-18</v>
      </c>
      <c r="B613" s="45">
        <v>-1</v>
      </c>
      <c r="C613" t="s">
        <v>77</v>
      </c>
      <c r="D613" t="str">
        <f>_xlfn.XLOOKUP(Table29[[#This Row],[Patron Group]],$R$10:$R$24,$S$10:$S$24)</f>
        <v>Undergraduate</v>
      </c>
      <c r="E613" s="1" t="d">
        <v>2023-01-18</v>
      </c>
      <c r="F613" t="s">
        <v>88</v>
      </c>
      <c r="G613" t="s">
        <v>2265</v>
      </c>
      <c r="H613" t="str">
        <f>_xlfn.XLOOKUP(Table29[[#This Row],[Unique BarCode]],$N$10:$N$37,$O$10:$O$37)</f>
        <v>IPHONE</v>
      </c>
      <c r="I613" t="str">
        <f>_xlfn.XLOOKUP(Table29[[#This Row],[Unique BarCode]],$N$10:$N$37,$P$10:$P$37)</f>
        <v>Charger</v>
      </c>
      <c r="J613" t="s">
        <v>8</v>
      </c>
    </row>
    <row r="614" spans="1:11" x14ac:dyDescent="0.2">
      <c r="A614" s="1" t="d">
        <v>2023-01-18</v>
      </c>
      <c r="B614" s="45">
        <v>-1</v>
      </c>
      <c r="C614" t="s">
        <v>77</v>
      </c>
      <c r="D614" t="str">
        <f>_xlfn.XLOOKUP(Table29[[#This Row],[Patron Group]],$R$10:$R$24,$S$10:$S$24)</f>
        <v>Undergraduate</v>
      </c>
      <c r="E614" s="1" t="d">
        <v>2023-01-18</v>
      </c>
      <c r="F614" t="s">
        <v>577</v>
      </c>
      <c r="G614" t="s">
        <v>2296</v>
      </c>
      <c r="H614" t="str">
        <f>_xlfn.XLOOKUP(Table29[[#This Row],[Unique BarCode]],$N$10:$N$37,$O$10:$O$37)</f>
        <v>MACUSBC</v>
      </c>
      <c r="I614" t="str">
        <f>_xlfn.XLOOKUP(Table29[[#This Row],[Unique BarCode]],$N$10:$N$37,$P$10:$P$37)</f>
        <v>Charger</v>
      </c>
      <c r="J614" t="s">
        <v>8</v>
      </c>
      <c r="K614" t="s">
        <v>578</v>
      </c>
    </row>
    <row r="615" spans="1:11" x14ac:dyDescent="0.2">
      <c r="A615" s="1" t="d">
        <v>2023-01-18</v>
      </c>
      <c r="B615" s="45">
        <v>-1</v>
      </c>
      <c r="C615" t="s">
        <v>77</v>
      </c>
      <c r="D615" t="str">
        <f>_xlfn.XLOOKUP(Table29[[#This Row],[Patron Group]],$R$10:$R$24,$S$10:$S$24)</f>
        <v>Undergraduate</v>
      </c>
      <c r="E615" s="1" t="d">
        <v>2023-01-18</v>
      </c>
      <c r="F615" t="s">
        <v>469</v>
      </c>
      <c r="G615" t="s">
        <v>2296</v>
      </c>
      <c r="H615" t="str">
        <f>_xlfn.XLOOKUP(Table29[[#This Row],[Unique BarCode]],$N$10:$N$37,$O$10:$O$37)</f>
        <v>MACUSBC</v>
      </c>
      <c r="I615" t="str">
        <f>_xlfn.XLOOKUP(Table29[[#This Row],[Unique BarCode]],$N$10:$N$37,$P$10:$P$37)</f>
        <v>Charger</v>
      </c>
      <c r="J615" t="s">
        <v>8</v>
      </c>
      <c r="K615" t="s">
        <v>470</v>
      </c>
    </row>
    <row r="616" spans="1:11" x14ac:dyDescent="0.2">
      <c r="A616" s="1" t="d">
        <v>2023-01-18</v>
      </c>
      <c r="B616" s="45">
        <v>-1</v>
      </c>
      <c r="C616" t="s">
        <v>77</v>
      </c>
      <c r="D616" t="str">
        <f>_xlfn.XLOOKUP(Table29[[#This Row],[Patron Group]],$R$10:$R$24,$S$10:$S$24)</f>
        <v>Undergraduate</v>
      </c>
      <c r="E616" s="1" t="d">
        <v>2023-01-18</v>
      </c>
      <c r="F616" t="s">
        <v>276</v>
      </c>
      <c r="G616" t="s">
        <v>2296</v>
      </c>
      <c r="H616" t="str">
        <f>_xlfn.XLOOKUP(Table29[[#This Row],[Unique BarCode]],$N$10:$N$37,$O$10:$O$37)</f>
        <v>MACUSBC</v>
      </c>
      <c r="I616" t="str">
        <f>_xlfn.XLOOKUP(Table29[[#This Row],[Unique BarCode]],$N$10:$N$37,$P$10:$P$37)</f>
        <v>Charger</v>
      </c>
      <c r="J616" t="s">
        <v>8</v>
      </c>
      <c r="K616" t="s">
        <v>277</v>
      </c>
    </row>
    <row r="617" spans="1:11" x14ac:dyDescent="0.2">
      <c r="A617" s="1" t="d">
        <v>2023-01-18</v>
      </c>
      <c r="B617" s="45">
        <v>-1</v>
      </c>
      <c r="C617" t="s">
        <v>77</v>
      </c>
      <c r="D617" t="str">
        <f>_xlfn.XLOOKUP(Table29[[#This Row],[Patron Group]],$R$10:$R$24,$S$10:$S$24)</f>
        <v>Undergraduate</v>
      </c>
      <c r="E617" s="1" t="d">
        <v>2023-01-18</v>
      </c>
      <c r="F617" t="s">
        <v>91</v>
      </c>
      <c r="G617" t="s">
        <v>2296</v>
      </c>
      <c r="H617" t="str">
        <f>_xlfn.XLOOKUP(Table29[[#This Row],[Unique BarCode]],$N$10:$N$37,$O$10:$O$37)</f>
        <v>MACUSBC</v>
      </c>
      <c r="I617" t="str">
        <f>_xlfn.XLOOKUP(Table29[[#This Row],[Unique BarCode]],$N$10:$N$37,$P$10:$P$37)</f>
        <v>Charger</v>
      </c>
      <c r="J617" t="s">
        <v>8</v>
      </c>
      <c r="K617" t="s">
        <v>92</v>
      </c>
    </row>
    <row r="618" spans="1:11" x14ac:dyDescent="0.2">
      <c r="A618" s="1" t="d">
        <v>2023-01-18</v>
      </c>
      <c r="B618" s="45">
        <v>-1</v>
      </c>
      <c r="C618" t="s">
        <v>77</v>
      </c>
      <c r="D618" t="str">
        <f>_xlfn.XLOOKUP(Table29[[#This Row],[Patron Group]],$R$10:$R$24,$S$10:$S$24)</f>
        <v>Undergraduate</v>
      </c>
      <c r="E618" s="1" t="d">
        <v>2023-01-18</v>
      </c>
      <c r="F618" t="s">
        <v>843</v>
      </c>
      <c r="G618" t="s">
        <v>2296</v>
      </c>
      <c r="H618" t="str">
        <f>_xlfn.XLOOKUP(Table29[[#This Row],[Unique BarCode]],$N$10:$N$37,$O$10:$O$37)</f>
        <v>MACUSBC</v>
      </c>
      <c r="I618" t="str">
        <f>_xlfn.XLOOKUP(Table29[[#This Row],[Unique BarCode]],$N$10:$N$37,$P$10:$P$37)</f>
        <v>Charger</v>
      </c>
      <c r="J618" t="s">
        <v>8</v>
      </c>
      <c r="K618" t="s">
        <v>844</v>
      </c>
    </row>
    <row r="619" spans="1:11" x14ac:dyDescent="0.2">
      <c r="A619" s="1" t="d">
        <v>2023-01-18</v>
      </c>
      <c r="B619" s="45">
        <v>-1</v>
      </c>
      <c r="C619" t="s">
        <v>77</v>
      </c>
      <c r="D619" t="str">
        <f>_xlfn.XLOOKUP(Table29[[#This Row],[Patron Group]],$R$10:$R$24,$S$10:$S$24)</f>
        <v>Undergraduate</v>
      </c>
      <c r="E619" s="1" t="d">
        <v>2023-01-18</v>
      </c>
      <c r="F619" t="s">
        <v>37</v>
      </c>
      <c r="G619" t="s">
        <v>2296</v>
      </c>
      <c r="H619" t="str">
        <f>_xlfn.XLOOKUP(Table29[[#This Row],[Unique BarCode]],$N$10:$N$37,$O$10:$O$37)</f>
        <v>MACUSBC</v>
      </c>
      <c r="I619" t="str">
        <f>_xlfn.XLOOKUP(Table29[[#This Row],[Unique BarCode]],$N$10:$N$37,$P$10:$P$37)</f>
        <v>Charger</v>
      </c>
      <c r="J619" t="s">
        <v>8</v>
      </c>
      <c r="K619" t="s">
        <v>38</v>
      </c>
    </row>
    <row r="620" spans="1:11" x14ac:dyDescent="0.2">
      <c r="A620" s="1" t="d">
        <v>2023-01-18</v>
      </c>
      <c r="B620" s="45">
        <v>-1</v>
      </c>
      <c r="C620" t="s">
        <v>77</v>
      </c>
      <c r="D620" t="str">
        <f>_xlfn.XLOOKUP(Table29[[#This Row],[Patron Group]],$R$10:$R$24,$S$10:$S$24)</f>
        <v>Undergraduate</v>
      </c>
      <c r="E620" s="1" t="d">
        <v>2023-01-18</v>
      </c>
      <c r="F620" t="s">
        <v>39</v>
      </c>
      <c r="G620" t="s">
        <v>2296</v>
      </c>
      <c r="H620" t="str">
        <f>_xlfn.XLOOKUP(Table29[[#This Row],[Unique BarCode]],$N$10:$N$37,$O$10:$O$37)</f>
        <v>MACUSBC</v>
      </c>
      <c r="I620" t="str">
        <f>_xlfn.XLOOKUP(Table29[[#This Row],[Unique BarCode]],$N$10:$N$37,$P$10:$P$37)</f>
        <v>Charger</v>
      </c>
      <c r="J620" t="s">
        <v>8</v>
      </c>
      <c r="K620" t="s">
        <v>40</v>
      </c>
    </row>
    <row r="621" spans="1:11" x14ac:dyDescent="0.2">
      <c r="A621" s="1" t="d">
        <v>2023-01-18</v>
      </c>
      <c r="B621" s="45">
        <v>-1</v>
      </c>
      <c r="C621" t="s">
        <v>77</v>
      </c>
      <c r="D621" t="str">
        <f>_xlfn.XLOOKUP(Table29[[#This Row],[Patron Group]],$R$10:$R$24,$S$10:$S$24)</f>
        <v>Undergraduate</v>
      </c>
      <c r="E621" s="1" t="d">
        <v>2023-01-18</v>
      </c>
      <c r="F621" t="s">
        <v>93</v>
      </c>
      <c r="G621" t="s">
        <v>2296</v>
      </c>
      <c r="H621" t="str">
        <f>_xlfn.XLOOKUP(Table29[[#This Row],[Unique BarCode]],$N$10:$N$37,$O$10:$O$37)</f>
        <v>MACUSBC</v>
      </c>
      <c r="I621" t="str">
        <f>_xlfn.XLOOKUP(Table29[[#This Row],[Unique BarCode]],$N$10:$N$37,$P$10:$P$37)</f>
        <v>Charger</v>
      </c>
      <c r="J621" t="s">
        <v>8</v>
      </c>
      <c r="K621" t="s">
        <v>94</v>
      </c>
    </row>
    <row r="622" spans="1:11" x14ac:dyDescent="0.2">
      <c r="A622" s="1" t="d">
        <v>2023-01-18</v>
      </c>
      <c r="B622" s="45">
        <v>-1</v>
      </c>
      <c r="C622" t="s">
        <v>77</v>
      </c>
      <c r="D622" t="str">
        <f>_xlfn.XLOOKUP(Table29[[#This Row],[Patron Group]],$R$10:$R$24,$S$10:$S$24)</f>
        <v>Undergraduate</v>
      </c>
      <c r="E622" s="1" t="d">
        <v>2023-01-18</v>
      </c>
      <c r="F622" t="s">
        <v>845</v>
      </c>
      <c r="G622" t="s">
        <v>2271</v>
      </c>
      <c r="H622" t="str">
        <f>_xlfn.XLOOKUP(Table29[[#This Row],[Unique BarCode]],$N$10:$N$37,$O$10:$O$37)</f>
        <v>OMNI</v>
      </c>
      <c r="I622" t="str">
        <f>_xlfn.XLOOKUP(Table29[[#This Row],[Unique BarCode]],$N$10:$N$37,$P$10:$P$37)</f>
        <v>Charger</v>
      </c>
      <c r="J622" t="s">
        <v>49</v>
      </c>
      <c r="K622" t="s">
        <v>846</v>
      </c>
    </row>
    <row r="623" spans="1:11" x14ac:dyDescent="0.2">
      <c r="A623" s="1" t="d">
        <v>2023-01-18</v>
      </c>
      <c r="B623" s="45">
        <v>-1</v>
      </c>
      <c r="C623" t="s">
        <v>77</v>
      </c>
      <c r="D623" t="str">
        <f>_xlfn.XLOOKUP(Table29[[#This Row],[Patron Group]],$R$10:$R$24,$S$10:$S$24)</f>
        <v>Undergraduate</v>
      </c>
      <c r="E623" s="1" t="d">
        <v>2023-01-18</v>
      </c>
      <c r="F623" t="s">
        <v>916</v>
      </c>
      <c r="G623" t="s">
        <v>2271</v>
      </c>
      <c r="H623" t="str">
        <f>_xlfn.XLOOKUP(Table29[[#This Row],[Unique BarCode]],$N$10:$N$37,$O$10:$O$37)</f>
        <v>OMNI</v>
      </c>
      <c r="I623" t="str">
        <f>_xlfn.XLOOKUP(Table29[[#This Row],[Unique BarCode]],$N$10:$N$37,$P$10:$P$37)</f>
        <v>Charger</v>
      </c>
      <c r="J623" t="s">
        <v>49</v>
      </c>
      <c r="K623" t="s">
        <v>917</v>
      </c>
    </row>
    <row r="624" spans="1:11" x14ac:dyDescent="0.2">
      <c r="A624" s="1" t="d">
        <v>2023-01-18</v>
      </c>
      <c r="B624" s="45">
        <v>-1</v>
      </c>
      <c r="C624" t="s">
        <v>77</v>
      </c>
      <c r="D624" t="str">
        <f>_xlfn.XLOOKUP(Table29[[#This Row],[Patron Group]],$R$10:$R$24,$S$10:$S$24)</f>
        <v>Undergraduate</v>
      </c>
      <c r="E624" s="1" t="d">
        <v>2023-01-18</v>
      </c>
      <c r="F624" t="s">
        <v>479</v>
      </c>
      <c r="G624" t="s">
        <v>2271</v>
      </c>
      <c r="H624" t="str">
        <f>_xlfn.XLOOKUP(Table29[[#This Row],[Unique BarCode]],$N$10:$N$37,$O$10:$O$37)</f>
        <v>OMNI</v>
      </c>
      <c r="I624" t="str">
        <f>_xlfn.XLOOKUP(Table29[[#This Row],[Unique BarCode]],$N$10:$N$37,$P$10:$P$37)</f>
        <v>Charger</v>
      </c>
      <c r="J624" t="s">
        <v>68</v>
      </c>
      <c r="K624" t="s">
        <v>480</v>
      </c>
    </row>
    <row r="625" spans="1:11" x14ac:dyDescent="0.2">
      <c r="A625" s="1" t="d">
        <v>2023-01-18</v>
      </c>
      <c r="B625" s="45">
        <v>-1</v>
      </c>
      <c r="C625" t="s">
        <v>77</v>
      </c>
      <c r="D625" t="str">
        <f>_xlfn.XLOOKUP(Table29[[#This Row],[Patron Group]],$R$10:$R$24,$S$10:$S$24)</f>
        <v>Undergraduate</v>
      </c>
      <c r="E625" s="1" t="d">
        <v>2023-01-18</v>
      </c>
      <c r="F625" t="s">
        <v>831</v>
      </c>
      <c r="G625" t="s">
        <v>2271</v>
      </c>
      <c r="H625" t="str">
        <f>_xlfn.XLOOKUP(Table29[[#This Row],[Unique BarCode]],$N$10:$N$37,$O$10:$O$37)</f>
        <v>OMNI</v>
      </c>
      <c r="I625" t="str">
        <f>_xlfn.XLOOKUP(Table29[[#This Row],[Unique BarCode]],$N$10:$N$37,$P$10:$P$37)</f>
        <v>Charger</v>
      </c>
      <c r="J625" t="s">
        <v>68</v>
      </c>
      <c r="K625" t="s">
        <v>832</v>
      </c>
    </row>
    <row r="626" spans="1:11" x14ac:dyDescent="0.2">
      <c r="A626" s="1" t="d">
        <v>2023-01-18</v>
      </c>
      <c r="B626" s="45">
        <v>-1</v>
      </c>
      <c r="C626" t="s">
        <v>77</v>
      </c>
      <c r="D626" t="str">
        <f>_xlfn.XLOOKUP(Table29[[#This Row],[Patron Group]],$R$10:$R$24,$S$10:$S$24)</f>
        <v>Undergraduate</v>
      </c>
      <c r="E626" s="1" t="d">
        <v>2023-01-18</v>
      </c>
      <c r="F626" t="s">
        <v>944</v>
      </c>
      <c r="G626" t="s">
        <v>2271</v>
      </c>
      <c r="H626" t="str">
        <f>_xlfn.XLOOKUP(Table29[[#This Row],[Unique BarCode]],$N$10:$N$37,$O$10:$O$37)</f>
        <v>OMNI</v>
      </c>
      <c r="I626" t="str">
        <f>_xlfn.XLOOKUP(Table29[[#This Row],[Unique BarCode]],$N$10:$N$37,$P$10:$P$37)</f>
        <v>Charger</v>
      </c>
      <c r="J626" t="s">
        <v>8</v>
      </c>
    </row>
    <row r="627" spans="1:11" x14ac:dyDescent="0.2">
      <c r="A627" s="1" t="d">
        <v>2023-01-18</v>
      </c>
      <c r="B627" s="45">
        <v>-1</v>
      </c>
      <c r="C627" t="s">
        <v>77</v>
      </c>
      <c r="D627" t="str">
        <f>_xlfn.XLOOKUP(Table29[[#This Row],[Patron Group]],$R$10:$R$24,$S$10:$S$24)</f>
        <v>Undergraduate</v>
      </c>
      <c r="E627" s="1" t="d">
        <v>2023-01-18</v>
      </c>
      <c r="F627" t="s">
        <v>815</v>
      </c>
      <c r="G627" t="s">
        <v>2294</v>
      </c>
      <c r="H627" t="str">
        <f>_xlfn.XLOOKUP(Table29[[#This Row],[Unique BarCode]],$N$10:$N$37,$O$10:$O$37)</f>
        <v>UVGA</v>
      </c>
      <c r="I627" t="str">
        <f>_xlfn.XLOOKUP(Table29[[#This Row],[Unique BarCode]],$N$10:$N$37,$P$10:$P$37)</f>
        <v>Cable</v>
      </c>
      <c r="J627" t="s">
        <v>8</v>
      </c>
    </row>
    <row r="628" spans="1:11" x14ac:dyDescent="0.2">
      <c r="A628" s="1" t="d">
        <v>2023-01-18</v>
      </c>
      <c r="B628" s="45">
        <v>-1</v>
      </c>
      <c r="C628" t="s">
        <v>77</v>
      </c>
      <c r="D628" t="str">
        <f>_xlfn.XLOOKUP(Table29[[#This Row],[Patron Group]],$R$10:$R$24,$S$10:$S$24)</f>
        <v>Undergraduate</v>
      </c>
      <c r="E628" s="1" t="d">
        <v>2023-01-18</v>
      </c>
      <c r="F628" t="s">
        <v>945</v>
      </c>
      <c r="G628" t="s">
        <v>2301</v>
      </c>
      <c r="H628" t="str">
        <f>_xlfn.XLOOKUP(Table29[[#This Row],[Unique BarCode]],$N$10:$N$37,$O$10:$O$37)</f>
        <v>VGA Cable</v>
      </c>
      <c r="I628" t="str">
        <f>_xlfn.XLOOKUP(Table29[[#This Row],[Unique BarCode]],$N$10:$N$37,$P$10:$P$37)</f>
        <v>Cable</v>
      </c>
      <c r="J628" t="s">
        <v>8</v>
      </c>
      <c r="K628" t="s">
        <v>946</v>
      </c>
    </row>
    <row r="629" spans="1:11" x14ac:dyDescent="0.2">
      <c r="A629" s="1" t="d">
        <v>2023-01-18</v>
      </c>
      <c r="B629" s="45">
        <v>-1</v>
      </c>
      <c r="C629" t="s">
        <v>77</v>
      </c>
      <c r="D629" t="str">
        <f>_xlfn.XLOOKUP(Table29[[#This Row],[Patron Group]],$R$10:$R$24,$S$10:$S$24)</f>
        <v>Undergraduate</v>
      </c>
      <c r="E629" s="1" t="d">
        <v>2023-01-18</v>
      </c>
      <c r="F629" t="s">
        <v>947</v>
      </c>
      <c r="G629" t="s">
        <v>2303</v>
      </c>
      <c r="H629" t="str">
        <f>_xlfn.XLOOKUP(Table29[[#This Row],[Unique BarCode]],$N$10:$N$37,$O$10:$O$37)</f>
        <v>VGA Cable</v>
      </c>
      <c r="I629" t="str">
        <f>_xlfn.XLOOKUP(Table29[[#This Row],[Unique BarCode]],$N$10:$N$37,$P$10:$P$37)</f>
        <v>Cable</v>
      </c>
      <c r="J629" t="s">
        <v>8</v>
      </c>
      <c r="K629" t="s">
        <v>948</v>
      </c>
    </row>
    <row r="630" spans="1:11" x14ac:dyDescent="0.2">
      <c r="A630" s="1" t="d">
        <v>2023-01-18</v>
      </c>
      <c r="B630" s="45">
        <v>-1</v>
      </c>
      <c r="C630" t="s">
        <v>77</v>
      </c>
      <c r="D630" t="str">
        <f>_xlfn.XLOOKUP(Table29[[#This Row],[Patron Group]],$R$10:$R$24,$S$10:$S$24)</f>
        <v>Undergraduate</v>
      </c>
      <c r="E630" s="1" t="d">
        <v>2023-01-18</v>
      </c>
      <c r="F630" t="s">
        <v>229</v>
      </c>
      <c r="G630" t="s">
        <v>2272</v>
      </c>
      <c r="H630" t="str">
        <f>_xlfn.XLOOKUP(Table29[[#This Row],[Unique BarCode]],$N$10:$N$37,$O$10:$O$37)</f>
        <v>WALLADPT</v>
      </c>
      <c r="I630" t="str">
        <f>_xlfn.XLOOKUP(Table29[[#This Row],[Unique BarCode]],$N$10:$N$37,$P$10:$P$37)</f>
        <v>Charger</v>
      </c>
      <c r="J630" t="s">
        <v>49</v>
      </c>
      <c r="K630" t="s">
        <v>230</v>
      </c>
    </row>
    <row r="631" spans="1:11" x14ac:dyDescent="0.2">
      <c r="A631" s="1" t="d">
        <v>2023-01-18</v>
      </c>
      <c r="B631" s="45">
        <v>-1</v>
      </c>
      <c r="C631" t="s">
        <v>77</v>
      </c>
      <c r="D631" t="str">
        <f>_xlfn.XLOOKUP(Table29[[#This Row],[Patron Group]],$R$10:$R$24,$S$10:$S$24)</f>
        <v>Undergraduate</v>
      </c>
      <c r="E631" s="1" t="d">
        <v>2023-01-18</v>
      </c>
      <c r="F631" t="s">
        <v>272</v>
      </c>
      <c r="G631" t="s">
        <v>2272</v>
      </c>
      <c r="H631" t="str">
        <f>_xlfn.XLOOKUP(Table29[[#This Row],[Unique BarCode]],$N$10:$N$37,$O$10:$O$37)</f>
        <v>WALLADPT</v>
      </c>
      <c r="I631" t="str">
        <f>_xlfn.XLOOKUP(Table29[[#This Row],[Unique BarCode]],$N$10:$N$37,$P$10:$P$37)</f>
        <v>Charger</v>
      </c>
      <c r="J631" t="s">
        <v>49</v>
      </c>
      <c r="K631" t="s">
        <v>273</v>
      </c>
    </row>
    <row r="632" spans="1:11" x14ac:dyDescent="0.2">
      <c r="A632" s="1" t="d">
        <v>2023-01-18</v>
      </c>
      <c r="B632" s="45">
        <v>-1</v>
      </c>
      <c r="C632" t="s">
        <v>77</v>
      </c>
      <c r="D632" t="str">
        <f>_xlfn.XLOOKUP(Table29[[#This Row],[Patron Group]],$R$10:$R$24,$S$10:$S$24)</f>
        <v>Undergraduate</v>
      </c>
      <c r="E632" s="1" t="d">
        <v>2023-01-18</v>
      </c>
      <c r="F632" t="s">
        <v>587</v>
      </c>
      <c r="G632" t="s">
        <v>2272</v>
      </c>
      <c r="H632" t="str">
        <f>_xlfn.XLOOKUP(Table29[[#This Row],[Unique BarCode]],$N$10:$N$37,$O$10:$O$37)</f>
        <v>WALLADPT</v>
      </c>
      <c r="I632" t="str">
        <f>_xlfn.XLOOKUP(Table29[[#This Row],[Unique BarCode]],$N$10:$N$37,$P$10:$P$37)</f>
        <v>Charger</v>
      </c>
      <c r="J632" t="s">
        <v>49</v>
      </c>
      <c r="K632" t="s">
        <v>588</v>
      </c>
    </row>
    <row r="633" spans="1:11" x14ac:dyDescent="0.2">
      <c r="A633" s="1" t="d">
        <v>2023-01-18</v>
      </c>
      <c r="B633" s="45">
        <v>-1</v>
      </c>
      <c r="C633" t="s">
        <v>77</v>
      </c>
      <c r="D633" t="str">
        <f>_xlfn.XLOOKUP(Table29[[#This Row],[Patron Group]],$R$10:$R$24,$S$10:$S$24)</f>
        <v>Undergraduate</v>
      </c>
      <c r="E633" s="1" t="d">
        <v>2023-01-18</v>
      </c>
      <c r="F633" t="s">
        <v>43</v>
      </c>
      <c r="G633" t="s">
        <v>2272</v>
      </c>
      <c r="H633" t="str">
        <f>_xlfn.XLOOKUP(Table29[[#This Row],[Unique BarCode]],$N$10:$N$37,$O$10:$O$37)</f>
        <v>WALLADPT</v>
      </c>
      <c r="I633" t="str">
        <f>_xlfn.XLOOKUP(Table29[[#This Row],[Unique BarCode]],$N$10:$N$37,$P$10:$P$37)</f>
        <v>Charger</v>
      </c>
      <c r="J633" t="s">
        <v>8</v>
      </c>
      <c r="K633" t="s">
        <v>44</v>
      </c>
    </row>
    <row r="634" spans="1:11" x14ac:dyDescent="0.2">
      <c r="A634" s="1" t="d">
        <v>2023-01-18</v>
      </c>
      <c r="B634" s="45">
        <v>-1</v>
      </c>
      <c r="C634" t="s">
        <v>77</v>
      </c>
      <c r="D634" t="str">
        <f>_xlfn.XLOOKUP(Table29[[#This Row],[Patron Group]],$R$10:$R$24,$S$10:$S$24)</f>
        <v>Undergraduate</v>
      </c>
      <c r="E634" s="1" t="d">
        <v>2023-01-18</v>
      </c>
      <c r="F634" t="s">
        <v>854</v>
      </c>
      <c r="G634" t="s">
        <v>2272</v>
      </c>
      <c r="H634" t="str">
        <f>_xlfn.XLOOKUP(Table29[[#This Row],[Unique BarCode]],$N$10:$N$37,$O$10:$O$37)</f>
        <v>WALLADPT</v>
      </c>
      <c r="I634" t="str">
        <f>_xlfn.XLOOKUP(Table29[[#This Row],[Unique BarCode]],$N$10:$N$37,$P$10:$P$37)</f>
        <v>Charger</v>
      </c>
      <c r="J634" t="s">
        <v>8</v>
      </c>
    </row>
    <row r="635" spans="1:11" x14ac:dyDescent="0.2">
      <c r="A635" s="1" t="d">
        <v>2023-01-18</v>
      </c>
      <c r="B635" s="45">
        <v>-1</v>
      </c>
      <c r="C635" t="s">
        <v>77</v>
      </c>
      <c r="D635" t="str">
        <f>_xlfn.XLOOKUP(Table29[[#This Row],[Patron Group]],$R$10:$R$24,$S$10:$S$24)</f>
        <v>Undergraduate</v>
      </c>
      <c r="E635" s="1" t="d">
        <v>2023-01-18</v>
      </c>
      <c r="F635" t="s">
        <v>855</v>
      </c>
      <c r="G635" t="s">
        <v>2272</v>
      </c>
      <c r="H635" t="str">
        <f>_xlfn.XLOOKUP(Table29[[#This Row],[Unique BarCode]],$N$10:$N$37,$O$10:$O$37)</f>
        <v>WALLADPT</v>
      </c>
      <c r="I635" t="str">
        <f>_xlfn.XLOOKUP(Table29[[#This Row],[Unique BarCode]],$N$10:$N$37,$P$10:$P$37)</f>
        <v>Charger</v>
      </c>
      <c r="J635" t="s">
        <v>8</v>
      </c>
    </row>
    <row r="636" spans="1:11" x14ac:dyDescent="0.2">
      <c r="A636" s="1" t="d">
        <v>2023-01-18</v>
      </c>
      <c r="B636" s="45">
        <v>-1</v>
      </c>
      <c r="C636" t="s">
        <v>77</v>
      </c>
      <c r="D636" t="str">
        <f>_xlfn.XLOOKUP(Table29[[#This Row],[Patron Group]],$R$10:$R$24,$S$10:$S$24)</f>
        <v>Undergraduate</v>
      </c>
      <c r="E636" s="1" t="d">
        <v>2023-01-18</v>
      </c>
      <c r="F636" t="s">
        <v>482</v>
      </c>
      <c r="G636" t="s">
        <v>2272</v>
      </c>
      <c r="H636" t="str">
        <f>_xlfn.XLOOKUP(Table29[[#This Row],[Unique BarCode]],$N$10:$N$37,$O$10:$O$37)</f>
        <v>WALLADPT</v>
      </c>
      <c r="I636" t="str">
        <f>_xlfn.XLOOKUP(Table29[[#This Row],[Unique BarCode]],$N$10:$N$37,$P$10:$P$37)</f>
        <v>Charger</v>
      </c>
      <c r="J636" t="s">
        <v>8</v>
      </c>
    </row>
    <row r="637" spans="1:11" x14ac:dyDescent="0.2">
      <c r="A637" s="1" t="d">
        <v>2023-01-18</v>
      </c>
      <c r="B637" s="45">
        <v>-1</v>
      </c>
      <c r="C637" t="s">
        <v>77</v>
      </c>
      <c r="D637" t="str">
        <f>_xlfn.XLOOKUP(Table29[[#This Row],[Patron Group]],$R$10:$R$24,$S$10:$S$24)</f>
        <v>Undergraduate</v>
      </c>
      <c r="E637" s="1" t="d">
        <v>2023-01-18</v>
      </c>
      <c r="F637" t="s">
        <v>95</v>
      </c>
      <c r="G637" t="s">
        <v>2272</v>
      </c>
      <c r="H637" t="str">
        <f>_xlfn.XLOOKUP(Table29[[#This Row],[Unique BarCode]],$N$10:$N$37,$O$10:$O$37)</f>
        <v>WALLADPT</v>
      </c>
      <c r="I637" t="str">
        <f>_xlfn.XLOOKUP(Table29[[#This Row],[Unique BarCode]],$N$10:$N$37,$P$10:$P$37)</f>
        <v>Charger</v>
      </c>
      <c r="J637" t="s">
        <v>8</v>
      </c>
    </row>
    <row r="638" spans="1:11" x14ac:dyDescent="0.2">
      <c r="A638" s="1" t="d">
        <v>2023-01-18</v>
      </c>
      <c r="B638" s="45">
        <v>-1</v>
      </c>
      <c r="C638" t="s">
        <v>77</v>
      </c>
      <c r="D638" t="str">
        <f>_xlfn.XLOOKUP(Table29[[#This Row],[Patron Group]],$R$10:$R$24,$S$10:$S$24)</f>
        <v>Undergraduate</v>
      </c>
      <c r="E638" s="1" t="d">
        <v>2023-01-18</v>
      </c>
      <c r="F638" t="s">
        <v>73</v>
      </c>
      <c r="G638" t="s">
        <v>2272</v>
      </c>
      <c r="H638" t="str">
        <f>_xlfn.XLOOKUP(Table29[[#This Row],[Unique BarCode]],$N$10:$N$37,$O$10:$O$37)</f>
        <v>WALLADPT</v>
      </c>
      <c r="I638" t="str">
        <f>_xlfn.XLOOKUP(Table29[[#This Row],[Unique BarCode]],$N$10:$N$37,$P$10:$P$37)</f>
        <v>Charger</v>
      </c>
      <c r="J638" t="s">
        <v>8</v>
      </c>
    </row>
    <row r="639" spans="1:11" x14ac:dyDescent="0.2">
      <c r="A639" s="1" t="d">
        <v>2023-01-18</v>
      </c>
      <c r="B639" s="45">
        <v>-1</v>
      </c>
      <c r="C639" t="s">
        <v>77</v>
      </c>
      <c r="D639" t="str">
        <f>_xlfn.XLOOKUP(Table29[[#This Row],[Patron Group]],$R$10:$R$24,$S$10:$S$24)</f>
        <v>Undergraduate</v>
      </c>
      <c r="E639" s="1" t="d">
        <v>2023-01-18</v>
      </c>
      <c r="F639" t="s">
        <v>96</v>
      </c>
      <c r="G639" t="s">
        <v>2272</v>
      </c>
      <c r="H639" t="str">
        <f>_xlfn.XLOOKUP(Table29[[#This Row],[Unique BarCode]],$N$10:$N$37,$O$10:$O$37)</f>
        <v>WALLADPT</v>
      </c>
      <c r="I639" t="str">
        <f>_xlfn.XLOOKUP(Table29[[#This Row],[Unique BarCode]],$N$10:$N$37,$P$10:$P$37)</f>
        <v>Charger</v>
      </c>
      <c r="J639" t="s">
        <v>8</v>
      </c>
    </row>
    <row r="640" spans="1:11" x14ac:dyDescent="0.2">
      <c r="A640" s="1" t="d">
        <v>2023-01-18</v>
      </c>
      <c r="B640" s="45">
        <v>-1</v>
      </c>
      <c r="C640" t="s">
        <v>77</v>
      </c>
      <c r="D640" t="str">
        <f>_xlfn.XLOOKUP(Table29[[#This Row],[Patron Group]],$R$10:$R$24,$S$10:$S$24)</f>
        <v>Undergraduate</v>
      </c>
      <c r="E640" s="1" t="d">
        <v>2023-01-18</v>
      </c>
      <c r="F640" t="s">
        <v>97</v>
      </c>
      <c r="G640" t="s">
        <v>2272</v>
      </c>
      <c r="H640" t="str">
        <f>_xlfn.XLOOKUP(Table29[[#This Row],[Unique BarCode]],$N$10:$N$37,$O$10:$O$37)</f>
        <v>WALLADPT</v>
      </c>
      <c r="I640" t="str">
        <f>_xlfn.XLOOKUP(Table29[[#This Row],[Unique BarCode]],$N$10:$N$37,$P$10:$P$37)</f>
        <v>Charger</v>
      </c>
      <c r="J640" t="s">
        <v>8</v>
      </c>
    </row>
    <row r="641" spans="1:11" x14ac:dyDescent="0.2">
      <c r="A641" s="1" t="d">
        <v>2023-01-18</v>
      </c>
      <c r="B641" s="45">
        <v>-1</v>
      </c>
      <c r="C641" t="s">
        <v>77</v>
      </c>
      <c r="D641" t="str">
        <f>_xlfn.XLOOKUP(Table29[[#This Row],[Patron Group]],$R$10:$R$24,$S$10:$S$24)</f>
        <v>Undergraduate</v>
      </c>
      <c r="E641" s="1" t="d">
        <v>2023-01-25</v>
      </c>
      <c r="F641" t="s">
        <v>949</v>
      </c>
      <c r="G641" t="s">
        <v>2273</v>
      </c>
      <c r="H641" t="str">
        <f>_xlfn.XLOOKUP(Table29[[#This Row],[Unique BarCode]],$N$10:$N$37,$O$10:$O$37)</f>
        <v>ChromeBook</v>
      </c>
      <c r="I641" t="str">
        <f>_xlfn.XLOOKUP(Table29[[#This Row],[Unique BarCode]],$N$10:$N$37,$P$10:$P$37)</f>
        <v>Device</v>
      </c>
      <c r="J641" t="s">
        <v>128</v>
      </c>
      <c r="K641" t="s">
        <v>950</v>
      </c>
    </row>
    <row r="642" spans="1:11" x14ac:dyDescent="0.2">
      <c r="A642" s="1" t="d">
        <v>2023-01-18</v>
      </c>
      <c r="B642" s="45">
        <v>-1</v>
      </c>
      <c r="C642" t="s">
        <v>77</v>
      </c>
      <c r="D642" t="str">
        <f>_xlfn.XLOOKUP(Table29[[#This Row],[Patron Group]],$R$10:$R$24,$S$10:$S$24)</f>
        <v>Undergraduate</v>
      </c>
      <c r="E642" s="1" t="d">
        <v>2023-01-25</v>
      </c>
      <c r="F642" t="s">
        <v>440</v>
      </c>
      <c r="G642" t="s">
        <v>2273</v>
      </c>
      <c r="H642" t="str">
        <f>_xlfn.XLOOKUP(Table29[[#This Row],[Unique BarCode]],$N$10:$N$37,$O$10:$O$37)</f>
        <v>ChromeBook</v>
      </c>
      <c r="I642" t="str">
        <f>_xlfn.XLOOKUP(Table29[[#This Row],[Unique BarCode]],$N$10:$N$37,$P$10:$P$37)</f>
        <v>Device</v>
      </c>
      <c r="J642" t="s">
        <v>13</v>
      </c>
      <c r="K642" t="s">
        <v>441</v>
      </c>
    </row>
    <row r="643" spans="1:11" x14ac:dyDescent="0.2">
      <c r="A643" s="1" t="d">
        <v>2023-01-18</v>
      </c>
      <c r="B643" s="45">
        <v>-1</v>
      </c>
      <c r="C643" t="s">
        <v>77</v>
      </c>
      <c r="D643" t="str">
        <f>_xlfn.XLOOKUP(Table29[[#This Row],[Patron Group]],$R$10:$R$24,$S$10:$S$24)</f>
        <v>Undergraduate</v>
      </c>
      <c r="E643" s="1" t="d">
        <v>2023-01-25</v>
      </c>
      <c r="F643" t="s">
        <v>282</v>
      </c>
      <c r="G643" t="s">
        <v>2273</v>
      </c>
      <c r="H643" t="str">
        <f>_xlfn.XLOOKUP(Table29[[#This Row],[Unique BarCode]],$N$10:$N$37,$O$10:$O$37)</f>
        <v>ChromeBook</v>
      </c>
      <c r="I643" t="str">
        <f>_xlfn.XLOOKUP(Table29[[#This Row],[Unique BarCode]],$N$10:$N$37,$P$10:$P$37)</f>
        <v>Device</v>
      </c>
      <c r="J643" t="s">
        <v>8</v>
      </c>
      <c r="K643" t="s">
        <v>283</v>
      </c>
    </row>
    <row r="644" spans="1:11" x14ac:dyDescent="0.2">
      <c r="A644" s="1" t="d">
        <v>2023-01-18</v>
      </c>
      <c r="B644" s="45">
        <v>-1</v>
      </c>
      <c r="C644" t="s">
        <v>77</v>
      </c>
      <c r="D644" t="str">
        <f>_xlfn.XLOOKUP(Table29[[#This Row],[Patron Group]],$R$10:$R$24,$S$10:$S$24)</f>
        <v>Undergraduate</v>
      </c>
      <c r="E644" s="1" t="d">
        <v>2023-01-25</v>
      </c>
      <c r="F644" t="s">
        <v>951</v>
      </c>
      <c r="G644" t="s">
        <v>2273</v>
      </c>
      <c r="H644" t="str">
        <f>_xlfn.XLOOKUP(Table29[[#This Row],[Unique BarCode]],$N$10:$N$37,$O$10:$O$37)</f>
        <v>ChromeBook</v>
      </c>
      <c r="I644" t="str">
        <f>_xlfn.XLOOKUP(Table29[[#This Row],[Unique BarCode]],$N$10:$N$37,$P$10:$P$37)</f>
        <v>Device</v>
      </c>
      <c r="J644" t="s">
        <v>8</v>
      </c>
      <c r="K644" t="s">
        <v>952</v>
      </c>
    </row>
    <row r="645" spans="1:11" x14ac:dyDescent="0.2">
      <c r="A645" s="1" t="d">
        <v>2023-01-18</v>
      </c>
      <c r="B645" s="45">
        <v>-1</v>
      </c>
      <c r="C645" t="s">
        <v>77</v>
      </c>
      <c r="D645" t="str">
        <f>_xlfn.XLOOKUP(Table29[[#This Row],[Patron Group]],$R$10:$R$24,$S$10:$S$24)</f>
        <v>Undergraduate</v>
      </c>
      <c r="E645" s="1" t="d">
        <v>2023-01-25</v>
      </c>
      <c r="F645" t="s">
        <v>953</v>
      </c>
      <c r="G645" t="s">
        <v>2297</v>
      </c>
      <c r="H645" t="str">
        <f>_xlfn.XLOOKUP(Table29[[#This Row],[Unique BarCode]],$N$10:$N$37,$O$10:$O$37)</f>
        <v>iPad</v>
      </c>
      <c r="I645" t="str">
        <f>_xlfn.XLOOKUP(Table29[[#This Row],[Unique BarCode]],$N$10:$N$37,$P$10:$P$37)</f>
        <v>Device</v>
      </c>
      <c r="J645" t="s">
        <v>8</v>
      </c>
      <c r="K645" t="s">
        <v>954</v>
      </c>
    </row>
    <row r="646" spans="1:11" x14ac:dyDescent="0.2">
      <c r="A646" s="1" t="d">
        <v>2023-01-18</v>
      </c>
      <c r="B646" s="45">
        <v>-1</v>
      </c>
      <c r="C646" t="s">
        <v>77</v>
      </c>
      <c r="D646" t="str">
        <f>_xlfn.XLOOKUP(Table29[[#This Row],[Patron Group]],$R$10:$R$24,$S$10:$S$24)</f>
        <v>Undergraduate</v>
      </c>
      <c r="E646" s="1" t="d">
        <v>2023-01-25</v>
      </c>
      <c r="F646" t="s">
        <v>7</v>
      </c>
      <c r="G646" t="s">
        <v>2263</v>
      </c>
      <c r="H646" t="str">
        <f>_xlfn.XLOOKUP(Table29[[#This Row],[Unique BarCode]],$N$10:$N$37,$O$10:$O$37)</f>
        <v>HP Laptop</v>
      </c>
      <c r="I646" t="str">
        <f>_xlfn.XLOOKUP(Table29[[#This Row],[Unique BarCode]],$N$10:$N$37,$P$10:$P$37)</f>
        <v>Device</v>
      </c>
      <c r="J646" t="s">
        <v>8</v>
      </c>
      <c r="K646" t="s">
        <v>9</v>
      </c>
    </row>
    <row r="647" spans="1:11" x14ac:dyDescent="0.2">
      <c r="A647" s="1" t="d">
        <v>2023-01-18</v>
      </c>
      <c r="B647" s="45">
        <v>-1</v>
      </c>
      <c r="C647" t="s">
        <v>77</v>
      </c>
      <c r="D647" t="str">
        <f>_xlfn.XLOOKUP(Table29[[#This Row],[Patron Group]],$R$10:$R$24,$S$10:$S$24)</f>
        <v>Undergraduate</v>
      </c>
      <c r="E647" s="1" t="d">
        <v>2023-01-25</v>
      </c>
      <c r="F647" t="s">
        <v>955</v>
      </c>
      <c r="G647" t="s">
        <v>2263</v>
      </c>
      <c r="H647" t="str">
        <f>_xlfn.XLOOKUP(Table29[[#This Row],[Unique BarCode]],$N$10:$N$37,$O$10:$O$37)</f>
        <v>HP Laptop</v>
      </c>
      <c r="I647" t="str">
        <f>_xlfn.XLOOKUP(Table29[[#This Row],[Unique BarCode]],$N$10:$N$37,$P$10:$P$37)</f>
        <v>Device</v>
      </c>
      <c r="J647" t="s">
        <v>8</v>
      </c>
      <c r="K647" t="s">
        <v>956</v>
      </c>
    </row>
    <row r="648" spans="1:11" x14ac:dyDescent="0.2">
      <c r="A648" s="1" t="d">
        <v>2023-01-18</v>
      </c>
      <c r="B648" s="45">
        <v>-1</v>
      </c>
      <c r="C648" t="s">
        <v>77</v>
      </c>
      <c r="D648" t="str">
        <f>_xlfn.XLOOKUP(Table29[[#This Row],[Patron Group]],$R$10:$R$24,$S$10:$S$24)</f>
        <v>Undergraduate</v>
      </c>
      <c r="E648" s="1" t="d">
        <v>2023-02-01</v>
      </c>
      <c r="F648" t="s">
        <v>957</v>
      </c>
      <c r="G648" t="s">
        <v>2273</v>
      </c>
      <c r="H648" t="str">
        <f>_xlfn.XLOOKUP(Table29[[#This Row],[Unique BarCode]],$N$10:$N$37,$O$10:$O$37)</f>
        <v>ChromeBook</v>
      </c>
      <c r="I648" t="str">
        <f>_xlfn.XLOOKUP(Table29[[#This Row],[Unique BarCode]],$N$10:$N$37,$P$10:$P$37)</f>
        <v>Device</v>
      </c>
      <c r="J648" t="s">
        <v>8</v>
      </c>
      <c r="K648" t="s">
        <v>958</v>
      </c>
    </row>
    <row r="649" spans="1:11" x14ac:dyDescent="0.2">
      <c r="A649" s="1" t="d">
        <v>2023-01-18</v>
      </c>
      <c r="B649" s="45">
        <v>-1</v>
      </c>
      <c r="C649" t="s">
        <v>77</v>
      </c>
      <c r="D649" t="str">
        <f>_xlfn.XLOOKUP(Table29[[#This Row],[Patron Group]],$R$10:$R$24,$S$10:$S$24)</f>
        <v>Undergraduate</v>
      </c>
      <c r="E649" s="1" t="d">
        <v>2023-02-01</v>
      </c>
      <c r="F649" t="s">
        <v>959</v>
      </c>
      <c r="G649" t="s">
        <v>2273</v>
      </c>
      <c r="H649" t="str">
        <f>_xlfn.XLOOKUP(Table29[[#This Row],[Unique BarCode]],$N$10:$N$37,$O$10:$O$37)</f>
        <v>ChromeBook</v>
      </c>
      <c r="I649" t="str">
        <f>_xlfn.XLOOKUP(Table29[[#This Row],[Unique BarCode]],$N$10:$N$37,$P$10:$P$37)</f>
        <v>Device</v>
      </c>
      <c r="J649" t="s">
        <v>8</v>
      </c>
      <c r="K649" t="s">
        <v>960</v>
      </c>
    </row>
    <row r="650" spans="1:11" x14ac:dyDescent="0.2">
      <c r="A650" s="1" t="d">
        <v>2023-01-18</v>
      </c>
      <c r="B650" s="45">
        <v>-1</v>
      </c>
      <c r="C650" t="s">
        <v>77</v>
      </c>
      <c r="D650" t="str">
        <f>_xlfn.XLOOKUP(Table29[[#This Row],[Patron Group]],$R$10:$R$24,$S$10:$S$24)</f>
        <v>Undergraduate</v>
      </c>
      <c r="E650" s="1" t="d">
        <v>2023-02-01</v>
      </c>
      <c r="F650" t="s">
        <v>299</v>
      </c>
      <c r="G650" t="s">
        <v>2263</v>
      </c>
      <c r="H650" t="str">
        <f>_xlfn.XLOOKUP(Table29[[#This Row],[Unique BarCode]],$N$10:$N$37,$O$10:$O$37)</f>
        <v>HP Laptop</v>
      </c>
      <c r="I650" t="str">
        <f>_xlfn.XLOOKUP(Table29[[#This Row],[Unique BarCode]],$N$10:$N$37,$P$10:$P$37)</f>
        <v>Device</v>
      </c>
      <c r="J650" t="s">
        <v>8</v>
      </c>
      <c r="K650" t="s">
        <v>300</v>
      </c>
    </row>
    <row r="651" spans="1:11" x14ac:dyDescent="0.2">
      <c r="A651" s="1" t="d">
        <v>2023-01-18</v>
      </c>
      <c r="B651" s="45">
        <v>-1</v>
      </c>
      <c r="C651" t="s">
        <v>77</v>
      </c>
      <c r="D651" t="str">
        <f>_xlfn.XLOOKUP(Table29[[#This Row],[Patron Group]],$R$10:$R$24,$S$10:$S$24)</f>
        <v>Undergraduate</v>
      </c>
      <c r="E651" s="1" t="d">
        <v>2023-02-01</v>
      </c>
      <c r="F651" t="s">
        <v>961</v>
      </c>
      <c r="G651" t="s">
        <v>2263</v>
      </c>
      <c r="H651" t="str">
        <f>_xlfn.XLOOKUP(Table29[[#This Row],[Unique BarCode]],$N$10:$N$37,$O$10:$O$37)</f>
        <v>HP Laptop</v>
      </c>
      <c r="I651" t="str">
        <f>_xlfn.XLOOKUP(Table29[[#This Row],[Unique BarCode]],$N$10:$N$37,$P$10:$P$37)</f>
        <v>Device</v>
      </c>
      <c r="J651" t="s">
        <v>8</v>
      </c>
      <c r="K651" t="s">
        <v>962</v>
      </c>
    </row>
    <row r="652" spans="1:11" x14ac:dyDescent="0.2">
      <c r="A652" s="1" t="d">
        <v>2023-01-18</v>
      </c>
      <c r="B652" s="45">
        <v>-1</v>
      </c>
      <c r="C652" t="s">
        <v>77</v>
      </c>
      <c r="D652" t="str">
        <f>_xlfn.XLOOKUP(Table29[[#This Row],[Patron Group]],$R$10:$R$24,$S$10:$S$24)</f>
        <v>Undergraduate</v>
      </c>
      <c r="E652" s="1" t="d">
        <v>2023-02-01</v>
      </c>
      <c r="F652" t="s">
        <v>963</v>
      </c>
      <c r="G652" t="s">
        <v>2263</v>
      </c>
      <c r="H652" t="str">
        <f>_xlfn.XLOOKUP(Table29[[#This Row],[Unique BarCode]],$N$10:$N$37,$O$10:$O$37)</f>
        <v>HP Laptop</v>
      </c>
      <c r="I652" t="str">
        <f>_xlfn.XLOOKUP(Table29[[#This Row],[Unique BarCode]],$N$10:$N$37,$P$10:$P$37)</f>
        <v>Device</v>
      </c>
      <c r="J652" t="s">
        <v>8</v>
      </c>
      <c r="K652" t="s">
        <v>964</v>
      </c>
    </row>
    <row r="653" spans="1:11" x14ac:dyDescent="0.2">
      <c r="A653" s="1" t="d">
        <v>2023-01-18</v>
      </c>
      <c r="B653" s="45">
        <v>-1</v>
      </c>
      <c r="C653" t="s">
        <v>77</v>
      </c>
      <c r="D653" t="str">
        <f>_xlfn.XLOOKUP(Table29[[#This Row],[Patron Group]],$R$10:$R$24,$S$10:$S$24)</f>
        <v>Undergraduate</v>
      </c>
      <c r="E653" s="1" t="d">
        <v>2023-02-01</v>
      </c>
      <c r="F653" t="s">
        <v>965</v>
      </c>
      <c r="G653" t="s">
        <v>2263</v>
      </c>
      <c r="H653" t="str">
        <f>_xlfn.XLOOKUP(Table29[[#This Row],[Unique BarCode]],$N$10:$N$37,$O$10:$O$37)</f>
        <v>HP Laptop</v>
      </c>
      <c r="I653" t="str">
        <f>_xlfn.XLOOKUP(Table29[[#This Row],[Unique BarCode]],$N$10:$N$37,$P$10:$P$37)</f>
        <v>Device</v>
      </c>
      <c r="J653" t="s">
        <v>8</v>
      </c>
      <c r="K653" t="s">
        <v>966</v>
      </c>
    </row>
    <row r="654" spans="1:11" x14ac:dyDescent="0.2">
      <c r="A654" s="1" t="d">
        <v>2023-01-18</v>
      </c>
      <c r="B654" s="45">
        <v>-1</v>
      </c>
      <c r="C654" t="s">
        <v>77</v>
      </c>
      <c r="D654" t="str">
        <f>_xlfn.XLOOKUP(Table29[[#This Row],[Patron Group]],$R$10:$R$24,$S$10:$S$24)</f>
        <v>Undergraduate</v>
      </c>
      <c r="E654" s="1" t="d">
        <v>2023-02-01</v>
      </c>
      <c r="F654" t="s">
        <v>967</v>
      </c>
      <c r="G654" t="s">
        <v>2263</v>
      </c>
      <c r="H654" t="str">
        <f>_xlfn.XLOOKUP(Table29[[#This Row],[Unique BarCode]],$N$10:$N$37,$O$10:$O$37)</f>
        <v>HP Laptop</v>
      </c>
      <c r="I654" t="str">
        <f>_xlfn.XLOOKUP(Table29[[#This Row],[Unique BarCode]],$N$10:$N$37,$P$10:$P$37)</f>
        <v>Device</v>
      </c>
      <c r="J654" t="s">
        <v>8</v>
      </c>
      <c r="K654" t="s">
        <v>968</v>
      </c>
    </row>
    <row r="655" spans="1:11" x14ac:dyDescent="0.2">
      <c r="A655" s="1" t="d">
        <v>2023-01-18</v>
      </c>
      <c r="B655" s="45">
        <v>-1</v>
      </c>
      <c r="C655" t="s">
        <v>77</v>
      </c>
      <c r="D655" t="str">
        <f>_xlfn.XLOOKUP(Table29[[#This Row],[Patron Group]],$R$10:$R$24,$S$10:$S$24)</f>
        <v>Undergraduate</v>
      </c>
      <c r="E655" s="1" t="d">
        <v>2023-02-01</v>
      </c>
      <c r="F655" t="s">
        <v>969</v>
      </c>
      <c r="G655" t="s">
        <v>2263</v>
      </c>
      <c r="H655" t="str">
        <f>_xlfn.XLOOKUP(Table29[[#This Row],[Unique BarCode]],$N$10:$N$37,$O$10:$O$37)</f>
        <v>HP Laptop</v>
      </c>
      <c r="I655" t="str">
        <f>_xlfn.XLOOKUP(Table29[[#This Row],[Unique BarCode]],$N$10:$N$37,$P$10:$P$37)</f>
        <v>Device</v>
      </c>
      <c r="J655" t="s">
        <v>8</v>
      </c>
      <c r="K655" t="s">
        <v>970</v>
      </c>
    </row>
    <row r="656" spans="1:11" x14ac:dyDescent="0.2">
      <c r="A656" s="1" t="d">
        <v>2023-01-18</v>
      </c>
      <c r="B656" s="45">
        <v>-1</v>
      </c>
      <c r="C656" t="s">
        <v>77</v>
      </c>
      <c r="D656" t="str">
        <f>_xlfn.XLOOKUP(Table29[[#This Row],[Patron Group]],$R$10:$R$24,$S$10:$S$24)</f>
        <v>Undergraduate</v>
      </c>
      <c r="E656" s="1" t="d">
        <v>2023-02-01</v>
      </c>
      <c r="F656" t="s">
        <v>971</v>
      </c>
      <c r="G656" t="s">
        <v>2263</v>
      </c>
      <c r="H656" t="str">
        <f>_xlfn.XLOOKUP(Table29[[#This Row],[Unique BarCode]],$N$10:$N$37,$O$10:$O$37)</f>
        <v>HP Laptop</v>
      </c>
      <c r="I656" t="str">
        <f>_xlfn.XLOOKUP(Table29[[#This Row],[Unique BarCode]],$N$10:$N$37,$P$10:$P$37)</f>
        <v>Device</v>
      </c>
      <c r="J656" t="s">
        <v>8</v>
      </c>
      <c r="K656" t="s">
        <v>972</v>
      </c>
    </row>
    <row r="657" spans="1:11" x14ac:dyDescent="0.2">
      <c r="A657" s="1" t="d">
        <v>2023-01-18</v>
      </c>
      <c r="B657" s="45">
        <v>-1</v>
      </c>
      <c r="C657" t="s">
        <v>77</v>
      </c>
      <c r="D657" t="str">
        <f>_xlfn.XLOOKUP(Table29[[#This Row],[Patron Group]],$R$10:$R$24,$S$10:$S$24)</f>
        <v>Undergraduate</v>
      </c>
      <c r="E657" s="1" t="d">
        <v>2023-02-01</v>
      </c>
      <c r="F657" t="s">
        <v>973</v>
      </c>
      <c r="G657" t="s">
        <v>2264</v>
      </c>
      <c r="H657" t="str">
        <f>_xlfn.XLOOKUP(Table29[[#This Row],[Unique BarCode]],$N$10:$N$37,$O$10:$O$37)</f>
        <v>iPad</v>
      </c>
      <c r="I657" t="str">
        <f>_xlfn.XLOOKUP(Table29[[#This Row],[Unique BarCode]],$N$10:$N$37,$P$10:$P$37)</f>
        <v>Device</v>
      </c>
      <c r="J657" t="s">
        <v>8</v>
      </c>
      <c r="K657" t="s">
        <v>974</v>
      </c>
    </row>
    <row r="658" spans="1:11" x14ac:dyDescent="0.2">
      <c r="A658" s="1" t="d">
        <v>2023-01-18</v>
      </c>
      <c r="B658" s="45">
        <v>6201467920006530</v>
      </c>
      <c r="C658" t="s">
        <v>77</v>
      </c>
      <c r="D658" t="str">
        <f>_xlfn.XLOOKUP(Table29[[#This Row],[Patron Group]],$R$10:$R$24,$S$10:$S$24)</f>
        <v>Undergraduate</v>
      </c>
      <c r="E658" s="1" t="d">
        <v>2023-02-01</v>
      </c>
      <c r="F658" t="s">
        <v>979</v>
      </c>
      <c r="G658" t="s">
        <v>2264</v>
      </c>
      <c r="H658" t="str">
        <f>_xlfn.XLOOKUP(Table29[[#This Row],[Unique BarCode]],$N$10:$N$37,$O$10:$O$37)</f>
        <v>iPad</v>
      </c>
      <c r="I658" t="str">
        <f>_xlfn.XLOOKUP(Table29[[#This Row],[Unique BarCode]],$N$10:$N$37,$P$10:$P$37)</f>
        <v>Device</v>
      </c>
      <c r="J658" t="s">
        <v>8</v>
      </c>
      <c r="K658" t="s">
        <v>980</v>
      </c>
    </row>
    <row r="659" spans="1:11" x14ac:dyDescent="0.2">
      <c r="A659" s="1" t="d">
        <v>2023-01-19</v>
      </c>
      <c r="B659" s="45">
        <v>-1</v>
      </c>
      <c r="C659" t="s">
        <v>20</v>
      </c>
      <c r="D659" t="str">
        <f>_xlfn.XLOOKUP(Table29[[#This Row],[Patron Group]],$R$10:$R$24,$S$10:$S$24)</f>
        <v>Graduate</v>
      </c>
      <c r="E659" s="1" t="d">
        <v>2023-01-19</v>
      </c>
      <c r="F659" t="s">
        <v>921</v>
      </c>
      <c r="G659" t="s">
        <v>2266</v>
      </c>
      <c r="H659" t="str">
        <f>_xlfn.XLOOKUP(Table29[[#This Row],[Unique BarCode]],$N$10:$N$37,$O$10:$O$37)</f>
        <v>Headphones</v>
      </c>
      <c r="I659" t="str">
        <f>_xlfn.XLOOKUP(Table29[[#This Row],[Unique BarCode]],$N$10:$N$37,$P$10:$P$37)</f>
        <v>Accessory</v>
      </c>
      <c r="J659" t="s">
        <v>8</v>
      </c>
      <c r="K659" t="s">
        <v>922</v>
      </c>
    </row>
    <row r="660" spans="1:11" x14ac:dyDescent="0.2">
      <c r="A660" s="1" t="d">
        <v>2023-01-19</v>
      </c>
      <c r="B660" s="45">
        <v>-1</v>
      </c>
      <c r="C660" t="s">
        <v>20</v>
      </c>
      <c r="D660" t="str">
        <f>_xlfn.XLOOKUP(Table29[[#This Row],[Patron Group]],$R$10:$R$24,$S$10:$S$24)</f>
        <v>Graduate</v>
      </c>
      <c r="E660" s="1" t="d">
        <v>2023-01-19</v>
      </c>
      <c r="F660" t="s">
        <v>435</v>
      </c>
      <c r="G660" t="s">
        <v>2266</v>
      </c>
      <c r="H660" t="str">
        <f>_xlfn.XLOOKUP(Table29[[#This Row],[Unique BarCode]],$N$10:$N$37,$O$10:$O$37)</f>
        <v>Headphones</v>
      </c>
      <c r="I660" t="str">
        <f>_xlfn.XLOOKUP(Table29[[#This Row],[Unique BarCode]],$N$10:$N$37,$P$10:$P$37)</f>
        <v>Accessory</v>
      </c>
      <c r="J660" t="s">
        <v>8</v>
      </c>
    </row>
    <row r="661" spans="1:11" x14ac:dyDescent="0.2">
      <c r="A661" s="1" t="d">
        <v>2023-01-19</v>
      </c>
      <c r="B661" s="45">
        <v>-1</v>
      </c>
      <c r="C661" t="s">
        <v>20</v>
      </c>
      <c r="D661" t="str">
        <f>_xlfn.XLOOKUP(Table29[[#This Row],[Patron Group]],$R$10:$R$24,$S$10:$S$24)</f>
        <v>Graduate</v>
      </c>
      <c r="E661" s="1" t="d">
        <v>2023-01-19</v>
      </c>
      <c r="F661" t="s">
        <v>811</v>
      </c>
      <c r="G661" t="s">
        <v>2282</v>
      </c>
      <c r="H661" t="str">
        <f>_xlfn.XLOOKUP(Table29[[#This Row],[Unique BarCode]],$N$10:$N$37,$O$10:$O$37)</f>
        <v>HPUSBC</v>
      </c>
      <c r="I661" t="str">
        <f>_xlfn.XLOOKUP(Table29[[#This Row],[Unique BarCode]],$N$10:$N$37,$P$10:$P$37)</f>
        <v>Charger</v>
      </c>
      <c r="J661" t="s">
        <v>49</v>
      </c>
      <c r="K661" t="s">
        <v>812</v>
      </c>
    </row>
    <row r="662" spans="1:11" x14ac:dyDescent="0.2">
      <c r="A662" s="1" t="d">
        <v>2023-01-19</v>
      </c>
      <c r="B662" s="45">
        <v>-1</v>
      </c>
      <c r="C662" t="s">
        <v>20</v>
      </c>
      <c r="D662" t="str">
        <f>_xlfn.XLOOKUP(Table29[[#This Row],[Patron Group]],$R$10:$R$24,$S$10:$S$24)</f>
        <v>Graduate</v>
      </c>
      <c r="E662" s="1" t="d">
        <v>2023-01-19</v>
      </c>
      <c r="F662" t="s">
        <v>258</v>
      </c>
      <c r="G662" t="s">
        <v>2282</v>
      </c>
      <c r="H662" t="str">
        <f>_xlfn.XLOOKUP(Table29[[#This Row],[Unique BarCode]],$N$10:$N$37,$O$10:$O$37)</f>
        <v>HPUSBC</v>
      </c>
      <c r="I662" t="str">
        <f>_xlfn.XLOOKUP(Table29[[#This Row],[Unique BarCode]],$N$10:$N$37,$P$10:$P$37)</f>
        <v>Charger</v>
      </c>
      <c r="J662" t="s">
        <v>49</v>
      </c>
      <c r="K662" t="s">
        <v>259</v>
      </c>
    </row>
    <row r="663" spans="1:11" x14ac:dyDescent="0.2">
      <c r="A663" s="1" t="d">
        <v>2023-01-19</v>
      </c>
      <c r="B663" s="45">
        <v>-1</v>
      </c>
      <c r="C663" t="s">
        <v>20</v>
      </c>
      <c r="D663" t="str">
        <f>_xlfn.XLOOKUP(Table29[[#This Row],[Patron Group]],$R$10:$R$24,$S$10:$S$24)</f>
        <v>Graduate</v>
      </c>
      <c r="E663" s="1" t="d">
        <v>2023-01-19</v>
      </c>
      <c r="F663" t="s">
        <v>579</v>
      </c>
      <c r="G663" t="s">
        <v>2265</v>
      </c>
      <c r="H663" t="str">
        <f>_xlfn.XLOOKUP(Table29[[#This Row],[Unique BarCode]],$N$10:$N$37,$O$10:$O$37)</f>
        <v>IPHONE</v>
      </c>
      <c r="I663" t="str">
        <f>_xlfn.XLOOKUP(Table29[[#This Row],[Unique BarCode]],$N$10:$N$37,$P$10:$P$37)</f>
        <v>Charger</v>
      </c>
      <c r="J663" t="s">
        <v>13</v>
      </c>
      <c r="K663" t="s">
        <v>580</v>
      </c>
    </row>
    <row r="664" spans="1:11" x14ac:dyDescent="0.2">
      <c r="A664" s="1" t="d">
        <v>2023-01-19</v>
      </c>
      <c r="B664" s="45">
        <v>-1</v>
      </c>
      <c r="C664" t="s">
        <v>20</v>
      </c>
      <c r="D664" t="str">
        <f>_xlfn.XLOOKUP(Table29[[#This Row],[Patron Group]],$R$10:$R$24,$S$10:$S$24)</f>
        <v>Graduate</v>
      </c>
      <c r="E664" s="1" t="d">
        <v>2023-01-19</v>
      </c>
      <c r="F664" t="s">
        <v>579</v>
      </c>
      <c r="G664" t="s">
        <v>2265</v>
      </c>
      <c r="H664" t="str">
        <f>_xlfn.XLOOKUP(Table29[[#This Row],[Unique BarCode]],$N$10:$N$37,$O$10:$O$37)</f>
        <v>IPHONE</v>
      </c>
      <c r="I664" t="str">
        <f>_xlfn.XLOOKUP(Table29[[#This Row],[Unique BarCode]],$N$10:$N$37,$P$10:$P$37)</f>
        <v>Charger</v>
      </c>
      <c r="J664" t="s">
        <v>49</v>
      </c>
      <c r="K664" t="s">
        <v>580</v>
      </c>
    </row>
    <row r="665" spans="1:11" x14ac:dyDescent="0.2">
      <c r="A665" s="1" t="d">
        <v>2023-01-19</v>
      </c>
      <c r="B665" s="45">
        <v>-1</v>
      </c>
      <c r="C665" t="s">
        <v>20</v>
      </c>
      <c r="D665" t="str">
        <f>_xlfn.XLOOKUP(Table29[[#This Row],[Patron Group]],$R$10:$R$24,$S$10:$S$24)</f>
        <v>Graduate</v>
      </c>
      <c r="E665" s="1" t="d">
        <v>2023-01-19</v>
      </c>
      <c r="F665" t="s">
        <v>218</v>
      </c>
      <c r="G665" t="s">
        <v>2265</v>
      </c>
      <c r="H665" t="str">
        <f>_xlfn.XLOOKUP(Table29[[#This Row],[Unique BarCode]],$N$10:$N$37,$O$10:$O$37)</f>
        <v>IPHONE</v>
      </c>
      <c r="I665" t="str">
        <f>_xlfn.XLOOKUP(Table29[[#This Row],[Unique BarCode]],$N$10:$N$37,$P$10:$P$37)</f>
        <v>Charger</v>
      </c>
      <c r="J665" t="s">
        <v>49</v>
      </c>
      <c r="K665" t="s">
        <v>219</v>
      </c>
    </row>
    <row r="666" spans="1:11" x14ac:dyDescent="0.2">
      <c r="A666" s="1" t="d">
        <v>2023-01-19</v>
      </c>
      <c r="B666" s="45">
        <v>-1</v>
      </c>
      <c r="C666" t="s">
        <v>20</v>
      </c>
      <c r="D666" t="str">
        <f>_xlfn.XLOOKUP(Table29[[#This Row],[Patron Group]],$R$10:$R$24,$S$10:$S$24)</f>
        <v>Graduate</v>
      </c>
      <c r="E666" s="1" t="d">
        <v>2023-01-19</v>
      </c>
      <c r="F666" t="s">
        <v>71</v>
      </c>
      <c r="G666" t="s">
        <v>2265</v>
      </c>
      <c r="H666" t="str">
        <f>_xlfn.XLOOKUP(Table29[[#This Row],[Unique BarCode]],$N$10:$N$37,$O$10:$O$37)</f>
        <v>IPHONE</v>
      </c>
      <c r="I666" t="str">
        <f>_xlfn.XLOOKUP(Table29[[#This Row],[Unique BarCode]],$N$10:$N$37,$P$10:$P$37)</f>
        <v>Charger</v>
      </c>
      <c r="J666" t="s">
        <v>8</v>
      </c>
      <c r="K666" t="s">
        <v>72</v>
      </c>
    </row>
    <row r="667" spans="1:11" x14ac:dyDescent="0.2">
      <c r="A667" s="1" t="d">
        <v>2023-01-19</v>
      </c>
      <c r="B667" s="45">
        <v>-1</v>
      </c>
      <c r="C667" t="s">
        <v>20</v>
      </c>
      <c r="D667" t="str">
        <f>_xlfn.XLOOKUP(Table29[[#This Row],[Patron Group]],$R$10:$R$24,$S$10:$S$24)</f>
        <v>Graduate</v>
      </c>
      <c r="E667" s="1" t="d">
        <v>2023-01-19</v>
      </c>
      <c r="F667" t="s">
        <v>220</v>
      </c>
      <c r="G667" t="s">
        <v>2265</v>
      </c>
      <c r="H667" t="str">
        <f>_xlfn.XLOOKUP(Table29[[#This Row],[Unique BarCode]],$N$10:$N$37,$O$10:$O$37)</f>
        <v>IPHONE</v>
      </c>
      <c r="I667" t="str">
        <f>_xlfn.XLOOKUP(Table29[[#This Row],[Unique BarCode]],$N$10:$N$37,$P$10:$P$37)</f>
        <v>Charger</v>
      </c>
      <c r="J667" t="s">
        <v>13</v>
      </c>
      <c r="K667" t="s">
        <v>221</v>
      </c>
    </row>
    <row r="668" spans="1:11" x14ac:dyDescent="0.2">
      <c r="A668" s="1" t="d">
        <v>2023-01-19</v>
      </c>
      <c r="B668" s="45">
        <v>-1</v>
      </c>
      <c r="C668" t="s">
        <v>20</v>
      </c>
      <c r="D668" t="str">
        <f>_xlfn.XLOOKUP(Table29[[#This Row],[Patron Group]],$R$10:$R$24,$S$10:$S$24)</f>
        <v>Graduate</v>
      </c>
      <c r="E668" s="1" t="d">
        <v>2023-01-19</v>
      </c>
      <c r="F668" t="s">
        <v>813</v>
      </c>
      <c r="G668" t="s">
        <v>2268</v>
      </c>
      <c r="H668" t="str">
        <f>_xlfn.XLOOKUP(Table29[[#This Row],[Unique BarCode]],$N$10:$N$37,$O$10:$O$37)</f>
        <v>MACCHRG</v>
      </c>
      <c r="I668" t="str">
        <f>_xlfn.XLOOKUP(Table29[[#This Row],[Unique BarCode]],$N$10:$N$37,$P$10:$P$37)</f>
        <v>Charger</v>
      </c>
      <c r="J668" t="s">
        <v>13</v>
      </c>
      <c r="K668" t="s">
        <v>814</v>
      </c>
    </row>
    <row r="669" spans="1:11" x14ac:dyDescent="0.2">
      <c r="A669" s="1" t="d">
        <v>2023-01-19</v>
      </c>
      <c r="B669" s="45">
        <v>-1</v>
      </c>
      <c r="C669" t="s">
        <v>20</v>
      </c>
      <c r="D669" t="str">
        <f>_xlfn.XLOOKUP(Table29[[#This Row],[Patron Group]],$R$10:$R$24,$S$10:$S$24)</f>
        <v>Graduate</v>
      </c>
      <c r="E669" s="1" t="d">
        <v>2023-01-19</v>
      </c>
      <c r="F669" t="s">
        <v>39</v>
      </c>
      <c r="G669" t="s">
        <v>2296</v>
      </c>
      <c r="H669" t="str">
        <f>_xlfn.XLOOKUP(Table29[[#This Row],[Unique BarCode]],$N$10:$N$37,$O$10:$O$37)</f>
        <v>MACUSBC</v>
      </c>
      <c r="I669" t="str">
        <f>_xlfn.XLOOKUP(Table29[[#This Row],[Unique BarCode]],$N$10:$N$37,$P$10:$P$37)</f>
        <v>Charger</v>
      </c>
      <c r="J669" t="s">
        <v>8</v>
      </c>
      <c r="K669" t="s">
        <v>40</v>
      </c>
    </row>
    <row r="670" spans="1:11" x14ac:dyDescent="0.2">
      <c r="A670" s="1" t="d">
        <v>2023-01-19</v>
      </c>
      <c r="B670" s="45">
        <v>-1</v>
      </c>
      <c r="C670" t="s">
        <v>20</v>
      </c>
      <c r="D670" t="str">
        <f>_xlfn.XLOOKUP(Table29[[#This Row],[Patron Group]],$R$10:$R$24,$S$10:$S$24)</f>
        <v>Graduate</v>
      </c>
      <c r="E670" s="1" t="d">
        <v>2023-01-19</v>
      </c>
      <c r="F670" t="s">
        <v>559</v>
      </c>
      <c r="G670" t="s">
        <v>2294</v>
      </c>
      <c r="H670" t="str">
        <f>_xlfn.XLOOKUP(Table29[[#This Row],[Unique BarCode]],$N$10:$N$37,$O$10:$O$37)</f>
        <v>UVGA</v>
      </c>
      <c r="I670" t="str">
        <f>_xlfn.XLOOKUP(Table29[[#This Row],[Unique BarCode]],$N$10:$N$37,$P$10:$P$37)</f>
        <v>Cable</v>
      </c>
      <c r="J670" t="s">
        <v>8</v>
      </c>
    </row>
    <row r="671" spans="1:11" x14ac:dyDescent="0.2">
      <c r="A671" s="1" t="d">
        <v>2023-01-19</v>
      </c>
      <c r="B671" s="45">
        <v>-1</v>
      </c>
      <c r="C671" t="s">
        <v>20</v>
      </c>
      <c r="D671" t="str">
        <f>_xlfn.XLOOKUP(Table29[[#This Row],[Patron Group]],$R$10:$R$24,$S$10:$S$24)</f>
        <v>Graduate</v>
      </c>
      <c r="E671" s="1" t="d">
        <v>2023-01-19</v>
      </c>
      <c r="F671" t="s">
        <v>229</v>
      </c>
      <c r="G671" t="s">
        <v>2272</v>
      </c>
      <c r="H671" t="str">
        <f>_xlfn.XLOOKUP(Table29[[#This Row],[Unique BarCode]],$N$10:$N$37,$O$10:$O$37)</f>
        <v>WALLADPT</v>
      </c>
      <c r="I671" t="str">
        <f>_xlfn.XLOOKUP(Table29[[#This Row],[Unique BarCode]],$N$10:$N$37,$P$10:$P$37)</f>
        <v>Charger</v>
      </c>
      <c r="J671" t="s">
        <v>49</v>
      </c>
      <c r="K671" t="s">
        <v>230</v>
      </c>
    </row>
    <row r="672" spans="1:11" x14ac:dyDescent="0.2">
      <c r="A672" s="1" t="d">
        <v>2023-01-19</v>
      </c>
      <c r="B672" s="45">
        <v>-1</v>
      </c>
      <c r="C672" t="s">
        <v>20</v>
      </c>
      <c r="D672" t="str">
        <f>_xlfn.XLOOKUP(Table29[[#This Row],[Patron Group]],$R$10:$R$24,$S$10:$S$24)</f>
        <v>Graduate</v>
      </c>
      <c r="E672" s="1" t="d">
        <v>2023-01-19</v>
      </c>
      <c r="F672" t="s">
        <v>587</v>
      </c>
      <c r="G672" t="s">
        <v>2272</v>
      </c>
      <c r="H672" t="str">
        <f>_xlfn.XLOOKUP(Table29[[#This Row],[Unique BarCode]],$N$10:$N$37,$O$10:$O$37)</f>
        <v>WALLADPT</v>
      </c>
      <c r="I672" t="str">
        <f>_xlfn.XLOOKUP(Table29[[#This Row],[Unique BarCode]],$N$10:$N$37,$P$10:$P$37)</f>
        <v>Charger</v>
      </c>
      <c r="J672" t="s">
        <v>13</v>
      </c>
      <c r="K672" t="s">
        <v>588</v>
      </c>
    </row>
    <row r="673" spans="1:11" x14ac:dyDescent="0.2">
      <c r="A673" s="1" t="d">
        <v>2023-01-19</v>
      </c>
      <c r="B673" s="45">
        <v>-1</v>
      </c>
      <c r="C673" t="s">
        <v>20</v>
      </c>
      <c r="D673" t="str">
        <f>_xlfn.XLOOKUP(Table29[[#This Row],[Patron Group]],$R$10:$R$24,$S$10:$S$24)</f>
        <v>Graduate</v>
      </c>
      <c r="E673" s="1" t="d">
        <v>2023-01-19</v>
      </c>
      <c r="F673" t="s">
        <v>587</v>
      </c>
      <c r="G673" t="s">
        <v>2272</v>
      </c>
      <c r="H673" t="str">
        <f>_xlfn.XLOOKUP(Table29[[#This Row],[Unique BarCode]],$N$10:$N$37,$O$10:$O$37)</f>
        <v>WALLADPT</v>
      </c>
      <c r="I673" t="str">
        <f>_xlfn.XLOOKUP(Table29[[#This Row],[Unique BarCode]],$N$10:$N$37,$P$10:$P$37)</f>
        <v>Charger</v>
      </c>
      <c r="J673" t="s">
        <v>49</v>
      </c>
      <c r="K673" t="s">
        <v>588</v>
      </c>
    </row>
    <row r="674" spans="1:11" x14ac:dyDescent="0.2">
      <c r="A674" s="1" t="d">
        <v>2023-01-19</v>
      </c>
      <c r="B674" s="45">
        <v>-1</v>
      </c>
      <c r="C674" t="s">
        <v>20</v>
      </c>
      <c r="D674" t="str">
        <f>_xlfn.XLOOKUP(Table29[[#This Row],[Patron Group]],$R$10:$R$24,$S$10:$S$24)</f>
        <v>Graduate</v>
      </c>
      <c r="E674" s="1" t="d">
        <v>2023-01-19</v>
      </c>
      <c r="F674" t="s">
        <v>817</v>
      </c>
      <c r="G674" t="s">
        <v>2272</v>
      </c>
      <c r="H674" t="str">
        <f>_xlfn.XLOOKUP(Table29[[#This Row],[Unique BarCode]],$N$10:$N$37,$O$10:$O$37)</f>
        <v>WALLADPT</v>
      </c>
      <c r="I674" t="str">
        <f>_xlfn.XLOOKUP(Table29[[#This Row],[Unique BarCode]],$N$10:$N$37,$P$10:$P$37)</f>
        <v>Charger</v>
      </c>
      <c r="J674" t="s">
        <v>13</v>
      </c>
      <c r="K674" t="s">
        <v>818</v>
      </c>
    </row>
    <row r="675" spans="1:11" x14ac:dyDescent="0.2">
      <c r="A675" s="1" t="d">
        <v>2023-01-19</v>
      </c>
      <c r="B675" s="45">
        <v>-1</v>
      </c>
      <c r="C675" t="s">
        <v>20</v>
      </c>
      <c r="D675" t="str">
        <f>_xlfn.XLOOKUP(Table29[[#This Row],[Patron Group]],$R$10:$R$24,$S$10:$S$24)</f>
        <v>Graduate</v>
      </c>
      <c r="E675" s="1" t="d">
        <v>2023-01-19</v>
      </c>
      <c r="F675" t="s">
        <v>484</v>
      </c>
      <c r="G675" t="s">
        <v>2272</v>
      </c>
      <c r="H675" t="str">
        <f>_xlfn.XLOOKUP(Table29[[#This Row],[Unique BarCode]],$N$10:$N$37,$O$10:$O$37)</f>
        <v>WALLADPT</v>
      </c>
      <c r="I675" t="str">
        <f>_xlfn.XLOOKUP(Table29[[#This Row],[Unique BarCode]],$N$10:$N$37,$P$10:$P$37)</f>
        <v>Charger</v>
      </c>
      <c r="J675" t="s">
        <v>8</v>
      </c>
    </row>
    <row r="676" spans="1:11" x14ac:dyDescent="0.2">
      <c r="A676" s="1" t="d">
        <v>2023-01-19</v>
      </c>
      <c r="B676" s="45">
        <v>-1</v>
      </c>
      <c r="C676" t="s">
        <v>20</v>
      </c>
      <c r="D676" t="str">
        <f>_xlfn.XLOOKUP(Table29[[#This Row],[Patron Group]],$R$10:$R$24,$S$10:$S$24)</f>
        <v>Graduate</v>
      </c>
      <c r="E676" s="1" t="d">
        <v>2023-01-26</v>
      </c>
      <c r="F676" t="s">
        <v>231</v>
      </c>
      <c r="G676" t="s">
        <v>2273</v>
      </c>
      <c r="H676" t="str">
        <f>_xlfn.XLOOKUP(Table29[[#This Row],[Unique BarCode]],$N$10:$N$37,$O$10:$O$37)</f>
        <v>ChromeBook</v>
      </c>
      <c r="I676" t="str">
        <f>_xlfn.XLOOKUP(Table29[[#This Row],[Unique BarCode]],$N$10:$N$37,$P$10:$P$37)</f>
        <v>Device</v>
      </c>
      <c r="J676" t="s">
        <v>13</v>
      </c>
      <c r="K676" t="s">
        <v>232</v>
      </c>
    </row>
    <row r="677" spans="1:11" x14ac:dyDescent="0.2">
      <c r="A677" s="1" t="d">
        <v>2023-01-19</v>
      </c>
      <c r="B677" s="45">
        <v>-1</v>
      </c>
      <c r="C677" t="s">
        <v>20</v>
      </c>
      <c r="D677" t="str">
        <f>_xlfn.XLOOKUP(Table29[[#This Row],[Patron Group]],$R$10:$R$24,$S$10:$S$24)</f>
        <v>Graduate</v>
      </c>
      <c r="E677" s="1" t="d">
        <v>2023-01-26</v>
      </c>
      <c r="F677" t="s">
        <v>691</v>
      </c>
      <c r="G677" t="s">
        <v>2273</v>
      </c>
      <c r="H677" t="str">
        <f>_xlfn.XLOOKUP(Table29[[#This Row],[Unique BarCode]],$N$10:$N$37,$O$10:$O$37)</f>
        <v>ChromeBook</v>
      </c>
      <c r="I677" t="str">
        <f>_xlfn.XLOOKUP(Table29[[#This Row],[Unique BarCode]],$N$10:$N$37,$P$10:$P$37)</f>
        <v>Device</v>
      </c>
      <c r="J677" t="s">
        <v>13</v>
      </c>
      <c r="K677" t="s">
        <v>692</v>
      </c>
    </row>
    <row r="678" spans="1:11" x14ac:dyDescent="0.2">
      <c r="A678" s="1" t="d">
        <v>2023-01-19</v>
      </c>
      <c r="B678" s="45">
        <v>-1</v>
      </c>
      <c r="C678" t="s">
        <v>20</v>
      </c>
      <c r="D678" t="str">
        <f>_xlfn.XLOOKUP(Table29[[#This Row],[Patron Group]],$R$10:$R$24,$S$10:$S$24)</f>
        <v>Graduate</v>
      </c>
      <c r="E678" s="1" t="d">
        <v>2023-01-26</v>
      </c>
      <c r="F678" t="s">
        <v>990</v>
      </c>
      <c r="G678" t="s">
        <v>2273</v>
      </c>
      <c r="H678" t="str">
        <f>_xlfn.XLOOKUP(Table29[[#This Row],[Unique BarCode]],$N$10:$N$37,$O$10:$O$37)</f>
        <v>ChromeBook</v>
      </c>
      <c r="I678" t="str">
        <f>_xlfn.XLOOKUP(Table29[[#This Row],[Unique BarCode]],$N$10:$N$37,$P$10:$P$37)</f>
        <v>Device</v>
      </c>
      <c r="J678" t="s">
        <v>991</v>
      </c>
      <c r="K678" t="s">
        <v>992</v>
      </c>
    </row>
    <row r="679" spans="1:11" x14ac:dyDescent="0.2">
      <c r="A679" s="1" t="d">
        <v>2023-01-19</v>
      </c>
      <c r="B679" s="45">
        <v>-1</v>
      </c>
      <c r="C679" t="s">
        <v>20</v>
      </c>
      <c r="D679" t="str">
        <f>_xlfn.XLOOKUP(Table29[[#This Row],[Patron Group]],$R$10:$R$24,$S$10:$S$24)</f>
        <v>Graduate</v>
      </c>
      <c r="E679" s="1" t="d">
        <v>2023-01-26</v>
      </c>
      <c r="F679" t="s">
        <v>151</v>
      </c>
      <c r="G679" t="s">
        <v>2273</v>
      </c>
      <c r="H679" t="str">
        <f>_xlfn.XLOOKUP(Table29[[#This Row],[Unique BarCode]],$N$10:$N$37,$O$10:$O$37)</f>
        <v>ChromeBook</v>
      </c>
      <c r="I679" t="str">
        <f>_xlfn.XLOOKUP(Table29[[#This Row],[Unique BarCode]],$N$10:$N$37,$P$10:$P$37)</f>
        <v>Device</v>
      </c>
      <c r="J679" t="s">
        <v>128</v>
      </c>
      <c r="K679" t="s">
        <v>152</v>
      </c>
    </row>
    <row r="680" spans="1:11" x14ac:dyDescent="0.2">
      <c r="A680" s="1" t="d">
        <v>2023-01-19</v>
      </c>
      <c r="B680" s="45">
        <v>-1</v>
      </c>
      <c r="C680" t="s">
        <v>20</v>
      </c>
      <c r="D680" t="str">
        <f>_xlfn.XLOOKUP(Table29[[#This Row],[Patron Group]],$R$10:$R$24,$S$10:$S$24)</f>
        <v>Graduate</v>
      </c>
      <c r="E680" s="1" t="d">
        <v>2023-01-26</v>
      </c>
      <c r="F680" t="s">
        <v>565</v>
      </c>
      <c r="G680" t="s">
        <v>2275</v>
      </c>
      <c r="H680" t="str">
        <f>_xlfn.XLOOKUP(Table29[[#This Row],[Unique BarCode]],$N$10:$N$37,$O$10:$O$37)</f>
        <v>iPad</v>
      </c>
      <c r="I680" t="str">
        <f>_xlfn.XLOOKUP(Table29[[#This Row],[Unique BarCode]],$N$10:$N$37,$P$10:$P$37)</f>
        <v>Device</v>
      </c>
      <c r="J680" t="s">
        <v>8</v>
      </c>
      <c r="K680" t="s">
        <v>566</v>
      </c>
    </row>
    <row r="681" spans="1:11" x14ac:dyDescent="0.2">
      <c r="A681" s="1" t="d">
        <v>2023-01-19</v>
      </c>
      <c r="B681" s="45">
        <v>-1</v>
      </c>
      <c r="C681" t="s">
        <v>20</v>
      </c>
      <c r="D681" t="str">
        <f>_xlfn.XLOOKUP(Table29[[#This Row],[Patron Group]],$R$10:$R$24,$S$10:$S$24)</f>
        <v>Graduate</v>
      </c>
      <c r="E681" s="1" t="d">
        <v>2023-01-30</v>
      </c>
      <c r="F681" t="s">
        <v>993</v>
      </c>
      <c r="G681" t="s">
        <v>2275</v>
      </c>
      <c r="H681" t="str">
        <f>_xlfn.XLOOKUP(Table29[[#This Row],[Unique BarCode]],$N$10:$N$37,$O$10:$O$37)</f>
        <v>iPad</v>
      </c>
      <c r="I681" t="str">
        <f>_xlfn.XLOOKUP(Table29[[#This Row],[Unique BarCode]],$N$10:$N$37,$P$10:$P$37)</f>
        <v>Device</v>
      </c>
      <c r="J681" t="s">
        <v>8</v>
      </c>
      <c r="K681" t="s">
        <v>994</v>
      </c>
    </row>
    <row r="682" spans="1:11" x14ac:dyDescent="0.2">
      <c r="A682" s="1" t="d">
        <v>2023-01-19</v>
      </c>
      <c r="B682" s="45">
        <v>-1</v>
      </c>
      <c r="C682" t="s">
        <v>20</v>
      </c>
      <c r="D682" t="str">
        <f>_xlfn.XLOOKUP(Table29[[#This Row],[Patron Group]],$R$10:$R$24,$S$10:$S$24)</f>
        <v>Graduate</v>
      </c>
      <c r="E682" s="1" t="d">
        <v>2023-02-02</v>
      </c>
      <c r="F682" t="s">
        <v>995</v>
      </c>
      <c r="G682" t="s">
        <v>2274</v>
      </c>
      <c r="H682" t="str">
        <f>_xlfn.XLOOKUP(Table29[[#This Row],[Unique BarCode]],$N$10:$N$37,$O$10:$O$37)</f>
        <v>MacBook</v>
      </c>
      <c r="I682" t="str">
        <f>_xlfn.XLOOKUP(Table29[[#This Row],[Unique BarCode]],$N$10:$N$37,$P$10:$P$37)</f>
        <v>Device</v>
      </c>
      <c r="J682" t="s">
        <v>8</v>
      </c>
      <c r="K682" t="s">
        <v>995</v>
      </c>
    </row>
    <row r="683" spans="1:11" x14ac:dyDescent="0.2">
      <c r="A683" s="1" t="d">
        <v>2023-01-19</v>
      </c>
      <c r="B683" s="45">
        <v>-1</v>
      </c>
      <c r="C683" t="s">
        <v>20</v>
      </c>
      <c r="D683" t="str">
        <f>_xlfn.XLOOKUP(Table29[[#This Row],[Patron Group]],$R$10:$R$24,$S$10:$S$24)</f>
        <v>Graduate</v>
      </c>
      <c r="E683" s="1" t="d">
        <v>2023-02-02</v>
      </c>
      <c r="F683" t="s">
        <v>996</v>
      </c>
      <c r="G683" t="s">
        <v>2275</v>
      </c>
      <c r="H683" t="str">
        <f>_xlfn.XLOOKUP(Table29[[#This Row],[Unique BarCode]],$N$10:$N$37,$O$10:$O$37)</f>
        <v>iPad</v>
      </c>
      <c r="I683" t="str">
        <f>_xlfn.XLOOKUP(Table29[[#This Row],[Unique BarCode]],$N$10:$N$37,$P$10:$P$37)</f>
        <v>Device</v>
      </c>
      <c r="J683" t="s">
        <v>8</v>
      </c>
      <c r="K683" t="s">
        <v>997</v>
      </c>
    </row>
    <row r="684" spans="1:11" x14ac:dyDescent="0.2">
      <c r="A684" s="1" t="d">
        <v>2023-01-19</v>
      </c>
      <c r="B684" s="45">
        <v>-1</v>
      </c>
      <c r="C684" t="s">
        <v>20</v>
      </c>
      <c r="D684" t="str">
        <f>_xlfn.XLOOKUP(Table29[[#This Row],[Patron Group]],$R$10:$R$24,$S$10:$S$24)</f>
        <v>Graduate</v>
      </c>
      <c r="E684" s="1" t="d">
        <v>2023-02-02</v>
      </c>
      <c r="F684" t="s">
        <v>998</v>
      </c>
      <c r="G684" t="s">
        <v>2263</v>
      </c>
      <c r="H684" t="str">
        <f>_xlfn.XLOOKUP(Table29[[#This Row],[Unique BarCode]],$N$10:$N$37,$O$10:$O$37)</f>
        <v>HP Laptop</v>
      </c>
      <c r="I684" t="str">
        <f>_xlfn.XLOOKUP(Table29[[#This Row],[Unique BarCode]],$N$10:$N$37,$P$10:$P$37)</f>
        <v>Device</v>
      </c>
      <c r="J684" t="s">
        <v>8</v>
      </c>
      <c r="K684" t="s">
        <v>999</v>
      </c>
    </row>
    <row r="685" spans="1:11" x14ac:dyDescent="0.2">
      <c r="A685" s="1" t="d">
        <v>2023-01-19</v>
      </c>
      <c r="B685" s="45">
        <v>-1</v>
      </c>
      <c r="C685" t="s">
        <v>20</v>
      </c>
      <c r="D685" t="str">
        <f>_xlfn.XLOOKUP(Table29[[#This Row],[Patron Group]],$R$10:$R$24,$S$10:$S$24)</f>
        <v>Graduate</v>
      </c>
      <c r="E685" s="1" t="d">
        <v>2023-03-24</v>
      </c>
      <c r="F685" t="s">
        <v>1000</v>
      </c>
      <c r="G685" t="s">
        <v>2275</v>
      </c>
      <c r="H685" t="str">
        <f>_xlfn.XLOOKUP(Table29[[#This Row],[Unique BarCode]],$N$10:$N$37,$O$10:$O$37)</f>
        <v>iPad</v>
      </c>
      <c r="I685" t="str">
        <f>_xlfn.XLOOKUP(Table29[[#This Row],[Unique BarCode]],$N$10:$N$37,$P$10:$P$37)</f>
        <v>Device</v>
      </c>
      <c r="J685" t="s">
        <v>8</v>
      </c>
      <c r="K685" t="s">
        <v>1001</v>
      </c>
    </row>
    <row r="686" spans="1:11" x14ac:dyDescent="0.2">
      <c r="A686" s="1" t="d">
        <v>2023-01-19</v>
      </c>
      <c r="B686" s="45">
        <v>-1</v>
      </c>
      <c r="C686" t="s">
        <v>74</v>
      </c>
      <c r="D686" t="str">
        <f>_xlfn.XLOOKUP(Table29[[#This Row],[Patron Group]],$R$10:$R$24,$S$10:$S$24)</f>
        <v>Staff</v>
      </c>
      <c r="E686" s="1" t="d">
        <v>2023-02-02</v>
      </c>
      <c r="F686" t="s">
        <v>443</v>
      </c>
      <c r="G686" t="s">
        <v>2263</v>
      </c>
      <c r="H686" t="str">
        <f>_xlfn.XLOOKUP(Table29[[#This Row],[Unique BarCode]],$N$10:$N$37,$O$10:$O$37)</f>
        <v>HP Laptop</v>
      </c>
      <c r="I686" t="str">
        <f>_xlfn.XLOOKUP(Table29[[#This Row],[Unique BarCode]],$N$10:$N$37,$P$10:$P$37)</f>
        <v>Device</v>
      </c>
      <c r="J686" t="s">
        <v>8</v>
      </c>
      <c r="K686" t="s">
        <v>444</v>
      </c>
    </row>
    <row r="687" spans="1:11" x14ac:dyDescent="0.2">
      <c r="A687" s="1" t="d">
        <v>2023-01-19</v>
      </c>
      <c r="B687" s="45">
        <v>-1</v>
      </c>
      <c r="C687" t="s">
        <v>77</v>
      </c>
      <c r="D687" t="str">
        <f>_xlfn.XLOOKUP(Table29[[#This Row],[Patron Group]],$R$10:$R$24,$S$10:$S$24)</f>
        <v>Undergraduate</v>
      </c>
      <c r="E687" s="1" t="d">
        <v>2023-01-19</v>
      </c>
      <c r="F687" t="s">
        <v>1002</v>
      </c>
      <c r="G687" t="s">
        <v>2298</v>
      </c>
      <c r="H687" t="str">
        <f>_xlfn.XLOOKUP(Table29[[#This Row],[Unique BarCode]],$N$10:$N$37,$O$10:$O$37)</f>
        <v>ANKER</v>
      </c>
      <c r="I687" t="str">
        <f>_xlfn.XLOOKUP(Table29[[#This Row],[Unique BarCode]],$N$10:$N$37,$P$10:$P$37)</f>
        <v>Charger</v>
      </c>
      <c r="J687" t="s">
        <v>8</v>
      </c>
    </row>
    <row r="688" spans="1:11" x14ac:dyDescent="0.2">
      <c r="A688" s="1" t="d">
        <v>2023-01-19</v>
      </c>
      <c r="B688" s="45">
        <v>-1</v>
      </c>
      <c r="C688" t="s">
        <v>77</v>
      </c>
      <c r="D688" t="str">
        <f>_xlfn.XLOOKUP(Table29[[#This Row],[Patron Group]],$R$10:$R$24,$S$10:$S$24)</f>
        <v>Undergraduate</v>
      </c>
      <c r="E688" s="1" t="d">
        <v>2023-01-19</v>
      </c>
      <c r="F688" t="s">
        <v>1003</v>
      </c>
      <c r="G688" t="s">
        <v>2265</v>
      </c>
      <c r="H688" t="str">
        <f>_xlfn.XLOOKUP(Table29[[#This Row],[Unique BarCode]],$N$10:$N$37,$O$10:$O$37)</f>
        <v>IPHONE</v>
      </c>
      <c r="I688" t="str">
        <f>_xlfn.XLOOKUP(Table29[[#This Row],[Unique BarCode]],$N$10:$N$37,$P$10:$P$37)</f>
        <v>Charger</v>
      </c>
      <c r="J688" t="s">
        <v>68</v>
      </c>
    </row>
    <row r="689" spans="1:11" x14ac:dyDescent="0.2">
      <c r="A689" s="1" t="d">
        <v>2023-01-19</v>
      </c>
      <c r="B689" s="45">
        <v>-1</v>
      </c>
      <c r="C689" t="s">
        <v>77</v>
      </c>
      <c r="D689" t="str">
        <f>_xlfn.XLOOKUP(Table29[[#This Row],[Patron Group]],$R$10:$R$24,$S$10:$S$24)</f>
        <v>Undergraduate</v>
      </c>
      <c r="E689" s="1" t="d">
        <v>2023-01-19</v>
      </c>
      <c r="F689" t="s">
        <v>579</v>
      </c>
      <c r="G689" t="s">
        <v>2265</v>
      </c>
      <c r="H689" t="str">
        <f>_xlfn.XLOOKUP(Table29[[#This Row],[Unique BarCode]],$N$10:$N$37,$O$10:$O$37)</f>
        <v>IPHONE</v>
      </c>
      <c r="I689" t="str">
        <f>_xlfn.XLOOKUP(Table29[[#This Row],[Unique BarCode]],$N$10:$N$37,$P$10:$P$37)</f>
        <v>Charger</v>
      </c>
      <c r="J689" t="s">
        <v>49</v>
      </c>
      <c r="K689" t="s">
        <v>580</v>
      </c>
    </row>
    <row r="690" spans="1:11" x14ac:dyDescent="0.2">
      <c r="A690" s="1" t="d">
        <v>2023-01-19</v>
      </c>
      <c r="B690" s="45">
        <v>-1</v>
      </c>
      <c r="C690" t="s">
        <v>77</v>
      </c>
      <c r="D690" t="str">
        <f>_xlfn.XLOOKUP(Table29[[#This Row],[Patron Group]],$R$10:$R$24,$S$10:$S$24)</f>
        <v>Undergraduate</v>
      </c>
      <c r="E690" s="1" t="d">
        <v>2023-01-19</v>
      </c>
      <c r="F690" t="s">
        <v>1004</v>
      </c>
      <c r="G690" t="s">
        <v>2265</v>
      </c>
      <c r="H690" t="str">
        <f>_xlfn.XLOOKUP(Table29[[#This Row],[Unique BarCode]],$N$10:$N$37,$O$10:$O$37)</f>
        <v>IPHONE</v>
      </c>
      <c r="I690" t="str">
        <f>_xlfn.XLOOKUP(Table29[[#This Row],[Unique BarCode]],$N$10:$N$37,$P$10:$P$37)</f>
        <v>Charger</v>
      </c>
      <c r="J690" t="s">
        <v>991</v>
      </c>
      <c r="K690" t="s">
        <v>1005</v>
      </c>
    </row>
    <row r="691" spans="1:11" x14ac:dyDescent="0.2">
      <c r="A691" s="1" t="d">
        <v>2023-01-19</v>
      </c>
      <c r="B691" s="45">
        <v>-1</v>
      </c>
      <c r="C691" t="s">
        <v>77</v>
      </c>
      <c r="D691" t="str">
        <f>_xlfn.XLOOKUP(Table29[[#This Row],[Patron Group]],$R$10:$R$24,$S$10:$S$24)</f>
        <v>Undergraduate</v>
      </c>
      <c r="E691" s="1" t="d">
        <v>2023-01-19</v>
      </c>
      <c r="F691" t="s">
        <v>261</v>
      </c>
      <c r="G691" t="s">
        <v>2265</v>
      </c>
      <c r="H691" t="str">
        <f>_xlfn.XLOOKUP(Table29[[#This Row],[Unique BarCode]],$N$10:$N$37,$O$10:$O$37)</f>
        <v>IPHONE</v>
      </c>
      <c r="I691" t="str">
        <f>_xlfn.XLOOKUP(Table29[[#This Row],[Unique BarCode]],$N$10:$N$37,$P$10:$P$37)</f>
        <v>Charger</v>
      </c>
      <c r="J691" t="s">
        <v>8</v>
      </c>
      <c r="K691" t="s">
        <v>262</v>
      </c>
    </row>
    <row r="692" spans="1:11" x14ac:dyDescent="0.2">
      <c r="A692" s="1" t="d">
        <v>2023-01-19</v>
      </c>
      <c r="B692" s="45">
        <v>-1</v>
      </c>
      <c r="C692" t="s">
        <v>77</v>
      </c>
      <c r="D692" t="str">
        <f>_xlfn.XLOOKUP(Table29[[#This Row],[Patron Group]],$R$10:$R$24,$S$10:$S$24)</f>
        <v>Undergraduate</v>
      </c>
      <c r="E692" s="1" t="d">
        <v>2023-01-19</v>
      </c>
      <c r="F692" t="s">
        <v>837</v>
      </c>
      <c r="G692" t="s">
        <v>2265</v>
      </c>
      <c r="H692" t="str">
        <f>_xlfn.XLOOKUP(Table29[[#This Row],[Unique BarCode]],$N$10:$N$37,$O$10:$O$37)</f>
        <v>IPHONE</v>
      </c>
      <c r="I692" t="str">
        <f>_xlfn.XLOOKUP(Table29[[#This Row],[Unique BarCode]],$N$10:$N$37,$P$10:$P$37)</f>
        <v>Charger</v>
      </c>
      <c r="J692" t="s">
        <v>8</v>
      </c>
      <c r="K692" t="s">
        <v>838</v>
      </c>
    </row>
    <row r="693" spans="1:11" x14ac:dyDescent="0.2">
      <c r="A693" s="1" t="d">
        <v>2023-01-19</v>
      </c>
      <c r="B693" s="45">
        <v>-1</v>
      </c>
      <c r="C693" t="s">
        <v>77</v>
      </c>
      <c r="D693" t="str">
        <f>_xlfn.XLOOKUP(Table29[[#This Row],[Patron Group]],$R$10:$R$24,$S$10:$S$24)</f>
        <v>Undergraduate</v>
      </c>
      <c r="E693" s="1" t="d">
        <v>2023-01-19</v>
      </c>
      <c r="F693" t="s">
        <v>461</v>
      </c>
      <c r="G693" t="s">
        <v>2265</v>
      </c>
      <c r="H693" t="str">
        <f>_xlfn.XLOOKUP(Table29[[#This Row],[Unique BarCode]],$N$10:$N$37,$O$10:$O$37)</f>
        <v>IPHONE</v>
      </c>
      <c r="I693" t="str">
        <f>_xlfn.XLOOKUP(Table29[[#This Row],[Unique BarCode]],$N$10:$N$37,$P$10:$P$37)</f>
        <v>Charger</v>
      </c>
      <c r="J693" t="s">
        <v>8</v>
      </c>
      <c r="K693" t="s">
        <v>462</v>
      </c>
    </row>
    <row r="694" spans="1:11" x14ac:dyDescent="0.2">
      <c r="A694" s="1" t="d">
        <v>2023-01-19</v>
      </c>
      <c r="B694" s="45">
        <v>-1</v>
      </c>
      <c r="C694" t="s">
        <v>77</v>
      </c>
      <c r="D694" t="str">
        <f>_xlfn.XLOOKUP(Table29[[#This Row],[Patron Group]],$R$10:$R$24,$S$10:$S$24)</f>
        <v>Undergraduate</v>
      </c>
      <c r="E694" s="1" t="d">
        <v>2023-01-19</v>
      </c>
      <c r="F694" t="s">
        <v>839</v>
      </c>
      <c r="G694" t="s">
        <v>2265</v>
      </c>
      <c r="H694" t="str">
        <f>_xlfn.XLOOKUP(Table29[[#This Row],[Unique BarCode]],$N$10:$N$37,$O$10:$O$37)</f>
        <v>IPHONE</v>
      </c>
      <c r="I694" t="str">
        <f>_xlfn.XLOOKUP(Table29[[#This Row],[Unique BarCode]],$N$10:$N$37,$P$10:$P$37)</f>
        <v>Charger</v>
      </c>
      <c r="J694" t="s">
        <v>8</v>
      </c>
      <c r="K694" t="s">
        <v>840</v>
      </c>
    </row>
    <row r="695" spans="1:11" x14ac:dyDescent="0.2">
      <c r="A695" s="1" t="d">
        <v>2023-01-19</v>
      </c>
      <c r="B695" s="45">
        <v>-1</v>
      </c>
      <c r="C695" t="s">
        <v>77</v>
      </c>
      <c r="D695" t="str">
        <f>_xlfn.XLOOKUP(Table29[[#This Row],[Patron Group]],$R$10:$R$24,$S$10:$S$24)</f>
        <v>Undergraduate</v>
      </c>
      <c r="E695" s="1" t="d">
        <v>2023-01-19</v>
      </c>
      <c r="F695" t="s">
        <v>265</v>
      </c>
      <c r="G695" t="s">
        <v>2265</v>
      </c>
      <c r="H695" t="str">
        <f>_xlfn.XLOOKUP(Table29[[#This Row],[Unique BarCode]],$N$10:$N$37,$O$10:$O$37)</f>
        <v>IPHONE</v>
      </c>
      <c r="I695" t="str">
        <f>_xlfn.XLOOKUP(Table29[[#This Row],[Unique BarCode]],$N$10:$N$37,$P$10:$P$37)</f>
        <v>Charger</v>
      </c>
      <c r="J695" t="s">
        <v>128</v>
      </c>
    </row>
    <row r="696" spans="1:11" x14ac:dyDescent="0.2">
      <c r="A696" s="1" t="d">
        <v>2023-01-19</v>
      </c>
      <c r="B696" s="45">
        <v>-1</v>
      </c>
      <c r="C696" t="s">
        <v>77</v>
      </c>
      <c r="D696" t="str">
        <f>_xlfn.XLOOKUP(Table29[[#This Row],[Patron Group]],$R$10:$R$24,$S$10:$S$24)</f>
        <v>Undergraduate</v>
      </c>
      <c r="E696" s="1" t="d">
        <v>2023-01-19</v>
      </c>
      <c r="F696" t="s">
        <v>709</v>
      </c>
      <c r="G696" t="s">
        <v>2265</v>
      </c>
      <c r="H696" t="str">
        <f>_xlfn.XLOOKUP(Table29[[#This Row],[Unique BarCode]],$N$10:$N$37,$O$10:$O$37)</f>
        <v>IPHONE</v>
      </c>
      <c r="I696" t="str">
        <f>_xlfn.XLOOKUP(Table29[[#This Row],[Unique BarCode]],$N$10:$N$37,$P$10:$P$37)</f>
        <v>Charger</v>
      </c>
      <c r="J696" t="s">
        <v>128</v>
      </c>
      <c r="K696" t="s">
        <v>710</v>
      </c>
    </row>
    <row r="697" spans="1:11" x14ac:dyDescent="0.2">
      <c r="A697" s="1" t="d">
        <v>2023-01-19</v>
      </c>
      <c r="B697" s="45">
        <v>-1</v>
      </c>
      <c r="C697" t="s">
        <v>77</v>
      </c>
      <c r="D697" t="str">
        <f>_xlfn.XLOOKUP(Table29[[#This Row],[Patron Group]],$R$10:$R$24,$S$10:$S$24)</f>
        <v>Undergraduate</v>
      </c>
      <c r="E697" s="1" t="d">
        <v>2023-01-19</v>
      </c>
      <c r="F697" t="s">
        <v>86</v>
      </c>
      <c r="G697" t="s">
        <v>2265</v>
      </c>
      <c r="H697" t="str">
        <f>_xlfn.XLOOKUP(Table29[[#This Row],[Unique BarCode]],$N$10:$N$37,$O$10:$O$37)</f>
        <v>IPHONE</v>
      </c>
      <c r="I697" t="str">
        <f>_xlfn.XLOOKUP(Table29[[#This Row],[Unique BarCode]],$N$10:$N$37,$P$10:$P$37)</f>
        <v>Charger</v>
      </c>
      <c r="J697" t="s">
        <v>8</v>
      </c>
      <c r="K697" t="s">
        <v>87</v>
      </c>
    </row>
    <row r="698" spans="1:11" x14ac:dyDescent="0.2">
      <c r="A698" s="1" t="d">
        <v>2023-01-19</v>
      </c>
      <c r="B698" s="45">
        <v>-1</v>
      </c>
      <c r="C698" t="s">
        <v>77</v>
      </c>
      <c r="D698" t="str">
        <f>_xlfn.XLOOKUP(Table29[[#This Row],[Patron Group]],$R$10:$R$24,$S$10:$S$24)</f>
        <v>Undergraduate</v>
      </c>
      <c r="E698" s="1" t="d">
        <v>2023-01-19</v>
      </c>
      <c r="F698" t="s">
        <v>433</v>
      </c>
      <c r="G698" t="s">
        <v>2265</v>
      </c>
      <c r="H698" t="str">
        <f>_xlfn.XLOOKUP(Table29[[#This Row],[Unique BarCode]],$N$10:$N$37,$O$10:$O$37)</f>
        <v>IPHONE</v>
      </c>
      <c r="I698" t="str">
        <f>_xlfn.XLOOKUP(Table29[[#This Row],[Unique BarCode]],$N$10:$N$37,$P$10:$P$37)</f>
        <v>Charger</v>
      </c>
      <c r="J698" t="s">
        <v>8</v>
      </c>
      <c r="K698" t="s">
        <v>434</v>
      </c>
    </row>
    <row r="699" spans="1:11" x14ac:dyDescent="0.2">
      <c r="A699" s="1" t="d">
        <v>2023-01-19</v>
      </c>
      <c r="B699" s="45">
        <v>-1</v>
      </c>
      <c r="C699" t="s">
        <v>77</v>
      </c>
      <c r="D699" t="str">
        <f>_xlfn.XLOOKUP(Table29[[#This Row],[Patron Group]],$R$10:$R$24,$S$10:$S$24)</f>
        <v>Undergraduate</v>
      </c>
      <c r="E699" s="1" t="d">
        <v>2023-01-19</v>
      </c>
      <c r="F699" t="s">
        <v>29</v>
      </c>
      <c r="G699" t="s">
        <v>2265</v>
      </c>
      <c r="H699" t="str">
        <f>_xlfn.XLOOKUP(Table29[[#This Row],[Unique BarCode]],$N$10:$N$37,$O$10:$O$37)</f>
        <v>IPHONE</v>
      </c>
      <c r="I699" t="str">
        <f>_xlfn.XLOOKUP(Table29[[#This Row],[Unique BarCode]],$N$10:$N$37,$P$10:$P$37)</f>
        <v>Charger</v>
      </c>
      <c r="J699" t="s">
        <v>8</v>
      </c>
      <c r="K699" t="s">
        <v>30</v>
      </c>
    </row>
    <row r="700" spans="1:11" x14ac:dyDescent="0.2">
      <c r="A700" s="1" t="d">
        <v>2023-01-19</v>
      </c>
      <c r="B700" s="45">
        <v>-1</v>
      </c>
      <c r="C700" t="s">
        <v>77</v>
      </c>
      <c r="D700" t="str">
        <f>_xlfn.XLOOKUP(Table29[[#This Row],[Patron Group]],$R$10:$R$24,$S$10:$S$24)</f>
        <v>Undergraduate</v>
      </c>
      <c r="E700" s="1" t="d">
        <v>2023-01-19</v>
      </c>
      <c r="F700" t="s">
        <v>88</v>
      </c>
      <c r="G700" t="s">
        <v>2265</v>
      </c>
      <c r="H700" t="str">
        <f>_xlfn.XLOOKUP(Table29[[#This Row],[Unique BarCode]],$N$10:$N$37,$O$10:$O$37)</f>
        <v>IPHONE</v>
      </c>
      <c r="I700" t="str">
        <f>_xlfn.XLOOKUP(Table29[[#This Row],[Unique BarCode]],$N$10:$N$37,$P$10:$P$37)</f>
        <v>Charger</v>
      </c>
      <c r="J700" t="s">
        <v>8</v>
      </c>
    </row>
    <row r="701" spans="1:11" x14ac:dyDescent="0.2">
      <c r="A701" s="1" t="d">
        <v>2023-01-19</v>
      </c>
      <c r="B701" s="45">
        <v>-1</v>
      </c>
      <c r="C701" t="s">
        <v>77</v>
      </c>
      <c r="D701" t="str">
        <f>_xlfn.XLOOKUP(Table29[[#This Row],[Patron Group]],$R$10:$R$24,$S$10:$S$24)</f>
        <v>Undergraduate</v>
      </c>
      <c r="E701" s="1" t="d">
        <v>2023-01-19</v>
      </c>
      <c r="F701" t="s">
        <v>1006</v>
      </c>
      <c r="G701" t="s">
        <v>2268</v>
      </c>
      <c r="H701" t="str">
        <f>_xlfn.XLOOKUP(Table29[[#This Row],[Unique BarCode]],$N$10:$N$37,$O$10:$O$37)</f>
        <v>MACCHRG</v>
      </c>
      <c r="I701" t="str">
        <f>_xlfn.XLOOKUP(Table29[[#This Row],[Unique BarCode]],$N$10:$N$37,$P$10:$P$37)</f>
        <v>Charger</v>
      </c>
      <c r="J701" t="s">
        <v>68</v>
      </c>
      <c r="K701" t="s">
        <v>1007</v>
      </c>
    </row>
    <row r="702" spans="1:11" x14ac:dyDescent="0.2">
      <c r="A702" s="1" t="d">
        <v>2023-01-19</v>
      </c>
      <c r="B702" s="45">
        <v>-1</v>
      </c>
      <c r="C702" t="s">
        <v>77</v>
      </c>
      <c r="D702" t="str">
        <f>_xlfn.XLOOKUP(Table29[[#This Row],[Patron Group]],$R$10:$R$24,$S$10:$S$24)</f>
        <v>Undergraduate</v>
      </c>
      <c r="E702" s="1" t="d">
        <v>2023-01-19</v>
      </c>
      <c r="F702" t="s">
        <v>224</v>
      </c>
      <c r="G702" t="s">
        <v>2296</v>
      </c>
      <c r="H702" t="str">
        <f>_xlfn.XLOOKUP(Table29[[#This Row],[Unique BarCode]],$N$10:$N$37,$O$10:$O$37)</f>
        <v>MACUSBC</v>
      </c>
      <c r="I702" t="str">
        <f>_xlfn.XLOOKUP(Table29[[#This Row],[Unique BarCode]],$N$10:$N$37,$P$10:$P$37)</f>
        <v>Charger</v>
      </c>
      <c r="J702" t="s">
        <v>8</v>
      </c>
      <c r="K702" t="s">
        <v>225</v>
      </c>
    </row>
    <row r="703" spans="1:11" x14ac:dyDescent="0.2">
      <c r="A703" s="1" t="d">
        <v>2023-01-19</v>
      </c>
      <c r="B703" s="45">
        <v>-1</v>
      </c>
      <c r="C703" t="s">
        <v>77</v>
      </c>
      <c r="D703" t="str">
        <f>_xlfn.XLOOKUP(Table29[[#This Row],[Patron Group]],$R$10:$R$24,$S$10:$S$24)</f>
        <v>Undergraduate</v>
      </c>
      <c r="E703" s="1" t="d">
        <v>2023-01-19</v>
      </c>
      <c r="F703" t="s">
        <v>91</v>
      </c>
      <c r="G703" t="s">
        <v>2296</v>
      </c>
      <c r="H703" t="str">
        <f>_xlfn.XLOOKUP(Table29[[#This Row],[Unique BarCode]],$N$10:$N$37,$O$10:$O$37)</f>
        <v>MACUSBC</v>
      </c>
      <c r="I703" t="str">
        <f>_xlfn.XLOOKUP(Table29[[#This Row],[Unique BarCode]],$N$10:$N$37,$P$10:$P$37)</f>
        <v>Charger</v>
      </c>
      <c r="J703" t="s">
        <v>8</v>
      </c>
      <c r="K703" t="s">
        <v>92</v>
      </c>
    </row>
    <row r="704" spans="1:11" x14ac:dyDescent="0.2">
      <c r="A704" s="1" t="d">
        <v>2023-01-19</v>
      </c>
      <c r="B704" s="45">
        <v>-1</v>
      </c>
      <c r="C704" t="s">
        <v>77</v>
      </c>
      <c r="D704" t="str">
        <f>_xlfn.XLOOKUP(Table29[[#This Row],[Patron Group]],$R$10:$R$24,$S$10:$S$24)</f>
        <v>Undergraduate</v>
      </c>
      <c r="E704" s="1" t="d">
        <v>2023-01-19</v>
      </c>
      <c r="F704" t="s">
        <v>213</v>
      </c>
      <c r="G704" t="s">
        <v>2296</v>
      </c>
      <c r="H704" t="str">
        <f>_xlfn.XLOOKUP(Table29[[#This Row],[Unique BarCode]],$N$10:$N$37,$O$10:$O$37)</f>
        <v>MACUSBC</v>
      </c>
      <c r="I704" t="str">
        <f>_xlfn.XLOOKUP(Table29[[#This Row],[Unique BarCode]],$N$10:$N$37,$P$10:$P$37)</f>
        <v>Charger</v>
      </c>
      <c r="J704" t="s">
        <v>8</v>
      </c>
      <c r="K704" t="s">
        <v>214</v>
      </c>
    </row>
    <row r="705" spans="1:11" x14ac:dyDescent="0.2">
      <c r="A705" s="1" t="d">
        <v>2023-01-19</v>
      </c>
      <c r="B705" s="45">
        <v>-1</v>
      </c>
      <c r="C705" t="s">
        <v>77</v>
      </c>
      <c r="D705" t="str">
        <f>_xlfn.XLOOKUP(Table29[[#This Row],[Patron Group]],$R$10:$R$24,$S$10:$S$24)</f>
        <v>Undergraduate</v>
      </c>
      <c r="E705" s="1" t="d">
        <v>2023-01-19</v>
      </c>
      <c r="F705" t="s">
        <v>843</v>
      </c>
      <c r="G705" t="s">
        <v>2296</v>
      </c>
      <c r="H705" t="str">
        <f>_xlfn.XLOOKUP(Table29[[#This Row],[Unique BarCode]],$N$10:$N$37,$O$10:$O$37)</f>
        <v>MACUSBC</v>
      </c>
      <c r="I705" t="str">
        <f>_xlfn.XLOOKUP(Table29[[#This Row],[Unique BarCode]],$N$10:$N$37,$P$10:$P$37)</f>
        <v>Charger</v>
      </c>
      <c r="J705" t="s">
        <v>8</v>
      </c>
      <c r="K705" t="s">
        <v>844</v>
      </c>
    </row>
    <row r="706" spans="1:11" x14ac:dyDescent="0.2">
      <c r="A706" s="1" t="d">
        <v>2023-01-19</v>
      </c>
      <c r="B706" s="45">
        <v>-1</v>
      </c>
      <c r="C706" t="s">
        <v>77</v>
      </c>
      <c r="D706" t="str">
        <f>_xlfn.XLOOKUP(Table29[[#This Row],[Patron Group]],$R$10:$R$24,$S$10:$S$24)</f>
        <v>Undergraduate</v>
      </c>
      <c r="E706" s="1" t="d">
        <v>2023-01-19</v>
      </c>
      <c r="F706" t="s">
        <v>37</v>
      </c>
      <c r="G706" t="s">
        <v>2296</v>
      </c>
      <c r="H706" t="str">
        <f>_xlfn.XLOOKUP(Table29[[#This Row],[Unique BarCode]],$N$10:$N$37,$O$10:$O$37)</f>
        <v>MACUSBC</v>
      </c>
      <c r="I706" t="str">
        <f>_xlfn.XLOOKUP(Table29[[#This Row],[Unique BarCode]],$N$10:$N$37,$P$10:$P$37)</f>
        <v>Charger</v>
      </c>
      <c r="J706" t="s">
        <v>8</v>
      </c>
      <c r="K706" t="s">
        <v>38</v>
      </c>
    </row>
    <row r="707" spans="1:11" x14ac:dyDescent="0.2">
      <c r="A707" s="1" t="d">
        <v>2023-01-19</v>
      </c>
      <c r="B707" s="45">
        <v>-1</v>
      </c>
      <c r="C707" t="s">
        <v>77</v>
      </c>
      <c r="D707" t="str">
        <f>_xlfn.XLOOKUP(Table29[[#This Row],[Patron Group]],$R$10:$R$24,$S$10:$S$24)</f>
        <v>Undergraduate</v>
      </c>
      <c r="E707" s="1" t="d">
        <v>2023-01-19</v>
      </c>
      <c r="F707" t="s">
        <v>39</v>
      </c>
      <c r="G707" t="s">
        <v>2296</v>
      </c>
      <c r="H707" t="str">
        <f>_xlfn.XLOOKUP(Table29[[#This Row],[Unique BarCode]],$N$10:$N$37,$O$10:$O$37)</f>
        <v>MACUSBC</v>
      </c>
      <c r="I707" t="str">
        <f>_xlfn.XLOOKUP(Table29[[#This Row],[Unique BarCode]],$N$10:$N$37,$P$10:$P$37)</f>
        <v>Charger</v>
      </c>
      <c r="J707" t="s">
        <v>8</v>
      </c>
      <c r="K707" t="s">
        <v>40</v>
      </c>
    </row>
    <row r="708" spans="1:11" x14ac:dyDescent="0.2">
      <c r="A708" s="1" t="d">
        <v>2023-01-19</v>
      </c>
      <c r="B708" s="45">
        <v>-1</v>
      </c>
      <c r="C708" t="s">
        <v>77</v>
      </c>
      <c r="D708" t="str">
        <f>_xlfn.XLOOKUP(Table29[[#This Row],[Patron Group]],$R$10:$R$24,$S$10:$S$24)</f>
        <v>Undergraduate</v>
      </c>
      <c r="E708" s="1" t="d">
        <v>2023-01-19</v>
      </c>
      <c r="F708" t="s">
        <v>93</v>
      </c>
      <c r="G708" t="s">
        <v>2296</v>
      </c>
      <c r="H708" t="str">
        <f>_xlfn.XLOOKUP(Table29[[#This Row],[Unique BarCode]],$N$10:$N$37,$O$10:$O$37)</f>
        <v>MACUSBC</v>
      </c>
      <c r="I708" t="str">
        <f>_xlfn.XLOOKUP(Table29[[#This Row],[Unique BarCode]],$N$10:$N$37,$P$10:$P$37)</f>
        <v>Charger</v>
      </c>
      <c r="J708" t="s">
        <v>8</v>
      </c>
      <c r="K708" t="s">
        <v>94</v>
      </c>
    </row>
    <row r="709" spans="1:11" x14ac:dyDescent="0.2">
      <c r="A709" s="1" t="d">
        <v>2023-01-19</v>
      </c>
      <c r="B709" s="45">
        <v>-1</v>
      </c>
      <c r="C709" t="s">
        <v>77</v>
      </c>
      <c r="D709" t="str">
        <f>_xlfn.XLOOKUP(Table29[[#This Row],[Patron Group]],$R$10:$R$24,$S$10:$S$24)</f>
        <v>Undergraduate</v>
      </c>
      <c r="E709" s="1" t="d">
        <v>2023-01-19</v>
      </c>
      <c r="F709" t="s">
        <v>479</v>
      </c>
      <c r="G709" t="s">
        <v>2271</v>
      </c>
      <c r="H709" t="str">
        <f>_xlfn.XLOOKUP(Table29[[#This Row],[Unique BarCode]],$N$10:$N$37,$O$10:$O$37)</f>
        <v>OMNI</v>
      </c>
      <c r="I709" t="str">
        <f>_xlfn.XLOOKUP(Table29[[#This Row],[Unique BarCode]],$N$10:$N$37,$P$10:$P$37)</f>
        <v>Charger</v>
      </c>
      <c r="J709" t="s">
        <v>68</v>
      </c>
      <c r="K709" t="s">
        <v>480</v>
      </c>
    </row>
    <row r="710" spans="1:11" x14ac:dyDescent="0.2">
      <c r="A710" s="1" t="d">
        <v>2023-01-19</v>
      </c>
      <c r="B710" s="45">
        <v>-1</v>
      </c>
      <c r="C710" t="s">
        <v>77</v>
      </c>
      <c r="D710" t="str">
        <f>_xlfn.XLOOKUP(Table29[[#This Row],[Patron Group]],$R$10:$R$24,$S$10:$S$24)</f>
        <v>Undergraduate</v>
      </c>
      <c r="E710" s="1" t="d">
        <v>2023-01-19</v>
      </c>
      <c r="F710" t="s">
        <v>1008</v>
      </c>
      <c r="G710" t="s">
        <v>2271</v>
      </c>
      <c r="H710" t="str">
        <f>_xlfn.XLOOKUP(Table29[[#This Row],[Unique BarCode]],$N$10:$N$37,$O$10:$O$37)</f>
        <v>OMNI</v>
      </c>
      <c r="I710" t="str">
        <f>_xlfn.XLOOKUP(Table29[[#This Row],[Unique BarCode]],$N$10:$N$37,$P$10:$P$37)</f>
        <v>Charger</v>
      </c>
      <c r="J710" t="s">
        <v>8</v>
      </c>
      <c r="K710" t="s">
        <v>1009</v>
      </c>
    </row>
    <row r="711" spans="1:11" x14ac:dyDescent="0.2">
      <c r="A711" s="1" t="d">
        <v>2023-01-19</v>
      </c>
      <c r="B711" s="45">
        <v>-1</v>
      </c>
      <c r="C711" t="s">
        <v>77</v>
      </c>
      <c r="D711" t="str">
        <f>_xlfn.XLOOKUP(Table29[[#This Row],[Patron Group]],$R$10:$R$24,$S$10:$S$24)</f>
        <v>Undergraduate</v>
      </c>
      <c r="E711" s="1" t="d">
        <v>2023-01-19</v>
      </c>
      <c r="F711" t="s">
        <v>41</v>
      </c>
      <c r="G711" t="s">
        <v>2271</v>
      </c>
      <c r="H711" t="str">
        <f>_xlfn.XLOOKUP(Table29[[#This Row],[Unique BarCode]],$N$10:$N$37,$O$10:$O$37)</f>
        <v>OMNI</v>
      </c>
      <c r="I711" t="str">
        <f>_xlfn.XLOOKUP(Table29[[#This Row],[Unique BarCode]],$N$10:$N$37,$P$10:$P$37)</f>
        <v>Charger</v>
      </c>
      <c r="J711" t="s">
        <v>8</v>
      </c>
      <c r="K711" t="s">
        <v>42</v>
      </c>
    </row>
    <row r="712" spans="1:11" x14ac:dyDescent="0.2">
      <c r="A712" s="1" t="d">
        <v>2023-01-19</v>
      </c>
      <c r="B712" s="45">
        <v>-1</v>
      </c>
      <c r="C712" t="s">
        <v>77</v>
      </c>
      <c r="D712" t="str">
        <f>_xlfn.XLOOKUP(Table29[[#This Row],[Patron Group]],$R$10:$R$24,$S$10:$S$24)</f>
        <v>Undergraduate</v>
      </c>
      <c r="E712" s="1" t="d">
        <v>2023-01-19</v>
      </c>
      <c r="F712" t="s">
        <v>557</v>
      </c>
      <c r="G712" t="s">
        <v>2294</v>
      </c>
      <c r="H712" t="str">
        <f>_xlfn.XLOOKUP(Table29[[#This Row],[Unique BarCode]],$N$10:$N$37,$O$10:$O$37)</f>
        <v>UVGA</v>
      </c>
      <c r="I712" t="str">
        <f>_xlfn.XLOOKUP(Table29[[#This Row],[Unique BarCode]],$N$10:$N$37,$P$10:$P$37)</f>
        <v>Cable</v>
      </c>
      <c r="J712" t="s">
        <v>13</v>
      </c>
      <c r="K712" t="s">
        <v>558</v>
      </c>
    </row>
    <row r="713" spans="1:11" x14ac:dyDescent="0.2">
      <c r="A713" s="1" t="d">
        <v>2023-01-19</v>
      </c>
      <c r="B713" s="45">
        <v>-1</v>
      </c>
      <c r="C713" t="s">
        <v>77</v>
      </c>
      <c r="D713" t="str">
        <f>_xlfn.XLOOKUP(Table29[[#This Row],[Patron Group]],$R$10:$R$24,$S$10:$S$24)</f>
        <v>Undergraduate</v>
      </c>
      <c r="E713" s="1" t="d">
        <v>2023-01-19</v>
      </c>
      <c r="F713" t="s">
        <v>559</v>
      </c>
      <c r="G713" t="s">
        <v>2294</v>
      </c>
      <c r="H713" t="str">
        <f>_xlfn.XLOOKUP(Table29[[#This Row],[Unique BarCode]],$N$10:$N$37,$O$10:$O$37)</f>
        <v>UVGA</v>
      </c>
      <c r="I713" t="str">
        <f>_xlfn.XLOOKUP(Table29[[#This Row],[Unique BarCode]],$N$10:$N$37,$P$10:$P$37)</f>
        <v>Cable</v>
      </c>
      <c r="J713" t="s">
        <v>8</v>
      </c>
    </row>
    <row r="714" spans="1:11" x14ac:dyDescent="0.2">
      <c r="A714" s="1" t="d">
        <v>2023-01-19</v>
      </c>
      <c r="B714" s="45">
        <v>-1</v>
      </c>
      <c r="C714" t="s">
        <v>77</v>
      </c>
      <c r="D714" t="str">
        <f>_xlfn.XLOOKUP(Table29[[#This Row],[Patron Group]],$R$10:$R$24,$S$10:$S$24)</f>
        <v>Undergraduate</v>
      </c>
      <c r="E714" s="1" t="d">
        <v>2023-01-19</v>
      </c>
      <c r="F714" t="s">
        <v>587</v>
      </c>
      <c r="G714" t="s">
        <v>2272</v>
      </c>
      <c r="H714" t="str">
        <f>_xlfn.XLOOKUP(Table29[[#This Row],[Unique BarCode]],$N$10:$N$37,$O$10:$O$37)</f>
        <v>WALLADPT</v>
      </c>
      <c r="I714" t="str">
        <f>_xlfn.XLOOKUP(Table29[[#This Row],[Unique BarCode]],$N$10:$N$37,$P$10:$P$37)</f>
        <v>Charger</v>
      </c>
      <c r="J714" t="s">
        <v>49</v>
      </c>
      <c r="K714" t="s">
        <v>588</v>
      </c>
    </row>
    <row r="715" spans="1:11" x14ac:dyDescent="0.2">
      <c r="A715" s="1" t="d">
        <v>2023-01-19</v>
      </c>
      <c r="B715" s="45">
        <v>-1</v>
      </c>
      <c r="C715" t="s">
        <v>77</v>
      </c>
      <c r="D715" t="str">
        <f>_xlfn.XLOOKUP(Table29[[#This Row],[Patron Group]],$R$10:$R$24,$S$10:$S$24)</f>
        <v>Undergraduate</v>
      </c>
      <c r="E715" s="1" t="d">
        <v>2023-01-19</v>
      </c>
      <c r="F715" t="s">
        <v>854</v>
      </c>
      <c r="G715" t="s">
        <v>2272</v>
      </c>
      <c r="H715" t="str">
        <f>_xlfn.XLOOKUP(Table29[[#This Row],[Unique BarCode]],$N$10:$N$37,$O$10:$O$37)</f>
        <v>WALLADPT</v>
      </c>
      <c r="I715" t="str">
        <f>_xlfn.XLOOKUP(Table29[[#This Row],[Unique BarCode]],$N$10:$N$37,$P$10:$P$37)</f>
        <v>Charger</v>
      </c>
      <c r="J715" t="s">
        <v>8</v>
      </c>
    </row>
    <row r="716" spans="1:11" x14ac:dyDescent="0.2">
      <c r="A716" s="1" t="d">
        <v>2023-01-19</v>
      </c>
      <c r="B716" s="45">
        <v>-1</v>
      </c>
      <c r="C716" t="s">
        <v>77</v>
      </c>
      <c r="D716" t="str">
        <f>_xlfn.XLOOKUP(Table29[[#This Row],[Patron Group]],$R$10:$R$24,$S$10:$S$24)</f>
        <v>Undergraduate</v>
      </c>
      <c r="E716" s="1" t="d">
        <v>2023-01-19</v>
      </c>
      <c r="F716" t="s">
        <v>855</v>
      </c>
      <c r="G716" t="s">
        <v>2272</v>
      </c>
      <c r="H716" t="str">
        <f>_xlfn.XLOOKUP(Table29[[#This Row],[Unique BarCode]],$N$10:$N$37,$O$10:$O$37)</f>
        <v>WALLADPT</v>
      </c>
      <c r="I716" t="str">
        <f>_xlfn.XLOOKUP(Table29[[#This Row],[Unique BarCode]],$N$10:$N$37,$P$10:$P$37)</f>
        <v>Charger</v>
      </c>
      <c r="J716" t="s">
        <v>8</v>
      </c>
    </row>
    <row r="717" spans="1:11" x14ac:dyDescent="0.2">
      <c r="A717" s="1" t="d">
        <v>2023-01-19</v>
      </c>
      <c r="B717" s="45">
        <v>-1</v>
      </c>
      <c r="C717" t="s">
        <v>77</v>
      </c>
      <c r="D717" t="str">
        <f>_xlfn.XLOOKUP(Table29[[#This Row],[Patron Group]],$R$10:$R$24,$S$10:$S$24)</f>
        <v>Undergraduate</v>
      </c>
      <c r="E717" s="1" t="d">
        <v>2023-01-19</v>
      </c>
      <c r="F717" t="s">
        <v>989</v>
      </c>
      <c r="G717" t="s">
        <v>2272</v>
      </c>
      <c r="H717" t="str">
        <f>_xlfn.XLOOKUP(Table29[[#This Row],[Unique BarCode]],$N$10:$N$37,$O$10:$O$37)</f>
        <v>WALLADPT</v>
      </c>
      <c r="I717" t="str">
        <f>_xlfn.XLOOKUP(Table29[[#This Row],[Unique BarCode]],$N$10:$N$37,$P$10:$P$37)</f>
        <v>Charger</v>
      </c>
      <c r="J717" t="s">
        <v>8</v>
      </c>
    </row>
    <row r="718" spans="1:11" x14ac:dyDescent="0.2">
      <c r="A718" s="1" t="d">
        <v>2023-01-19</v>
      </c>
      <c r="B718" s="45">
        <v>-1</v>
      </c>
      <c r="C718" t="s">
        <v>77</v>
      </c>
      <c r="D718" t="str">
        <f>_xlfn.XLOOKUP(Table29[[#This Row],[Patron Group]],$R$10:$R$24,$S$10:$S$24)</f>
        <v>Undergraduate</v>
      </c>
      <c r="E718" s="1" t="d">
        <v>2023-01-19</v>
      </c>
      <c r="F718" t="s">
        <v>483</v>
      </c>
      <c r="G718" t="s">
        <v>2272</v>
      </c>
      <c r="H718" t="str">
        <f>_xlfn.XLOOKUP(Table29[[#This Row],[Unique BarCode]],$N$10:$N$37,$O$10:$O$37)</f>
        <v>WALLADPT</v>
      </c>
      <c r="I718" t="str">
        <f>_xlfn.XLOOKUP(Table29[[#This Row],[Unique BarCode]],$N$10:$N$37,$P$10:$P$37)</f>
        <v>Charger</v>
      </c>
      <c r="J718" t="s">
        <v>8</v>
      </c>
    </row>
    <row r="719" spans="1:11" x14ac:dyDescent="0.2">
      <c r="A719" s="1" t="d">
        <v>2023-01-19</v>
      </c>
      <c r="B719" s="45">
        <v>-1</v>
      </c>
      <c r="C719" t="s">
        <v>77</v>
      </c>
      <c r="D719" t="str">
        <f>_xlfn.XLOOKUP(Table29[[#This Row],[Patron Group]],$R$10:$R$24,$S$10:$S$24)</f>
        <v>Undergraduate</v>
      </c>
      <c r="E719" s="1" t="d">
        <v>2023-01-19</v>
      </c>
      <c r="F719" t="s">
        <v>73</v>
      </c>
      <c r="G719" t="s">
        <v>2272</v>
      </c>
      <c r="H719" t="str">
        <f>_xlfn.XLOOKUP(Table29[[#This Row],[Unique BarCode]],$N$10:$N$37,$O$10:$O$37)</f>
        <v>WALLADPT</v>
      </c>
      <c r="I719" t="str">
        <f>_xlfn.XLOOKUP(Table29[[#This Row],[Unique BarCode]],$N$10:$N$37,$P$10:$P$37)</f>
        <v>Charger</v>
      </c>
      <c r="J719" t="s">
        <v>8</v>
      </c>
    </row>
    <row r="720" spans="1:11" x14ac:dyDescent="0.2">
      <c r="A720" s="1" t="d">
        <v>2023-01-19</v>
      </c>
      <c r="B720" s="45">
        <v>-1</v>
      </c>
      <c r="C720" t="s">
        <v>77</v>
      </c>
      <c r="D720" t="str">
        <f>_xlfn.XLOOKUP(Table29[[#This Row],[Patron Group]],$R$10:$R$24,$S$10:$S$24)</f>
        <v>Undergraduate</v>
      </c>
      <c r="E720" s="1" t="d">
        <v>2023-01-19</v>
      </c>
      <c r="F720" t="s">
        <v>96</v>
      </c>
      <c r="G720" t="s">
        <v>2272</v>
      </c>
      <c r="H720" t="str">
        <f>_xlfn.XLOOKUP(Table29[[#This Row],[Unique BarCode]],$N$10:$N$37,$O$10:$O$37)</f>
        <v>WALLADPT</v>
      </c>
      <c r="I720" t="str">
        <f>_xlfn.XLOOKUP(Table29[[#This Row],[Unique BarCode]],$N$10:$N$37,$P$10:$P$37)</f>
        <v>Charger</v>
      </c>
      <c r="J720" t="s">
        <v>8</v>
      </c>
    </row>
    <row r="721" spans="1:11" x14ac:dyDescent="0.2">
      <c r="A721" s="1" t="d">
        <v>2023-01-19</v>
      </c>
      <c r="B721" s="45">
        <v>-1</v>
      </c>
      <c r="C721" t="s">
        <v>77</v>
      </c>
      <c r="D721" t="str">
        <f>_xlfn.XLOOKUP(Table29[[#This Row],[Patron Group]],$R$10:$R$24,$S$10:$S$24)</f>
        <v>Undergraduate</v>
      </c>
      <c r="E721" s="1" t="d">
        <v>2023-01-19</v>
      </c>
      <c r="F721" t="s">
        <v>97</v>
      </c>
      <c r="G721" t="s">
        <v>2272</v>
      </c>
      <c r="H721" t="str">
        <f>_xlfn.XLOOKUP(Table29[[#This Row],[Unique BarCode]],$N$10:$N$37,$O$10:$O$37)</f>
        <v>WALLADPT</v>
      </c>
      <c r="I721" t="str">
        <f>_xlfn.XLOOKUP(Table29[[#This Row],[Unique BarCode]],$N$10:$N$37,$P$10:$P$37)</f>
        <v>Charger</v>
      </c>
      <c r="J721" t="s">
        <v>8</v>
      </c>
    </row>
    <row r="722" spans="1:11" x14ac:dyDescent="0.2">
      <c r="A722" s="1" t="d">
        <v>2023-01-19</v>
      </c>
      <c r="B722" s="45">
        <v>-1</v>
      </c>
      <c r="C722" t="s">
        <v>77</v>
      </c>
      <c r="D722" t="str">
        <f>_xlfn.XLOOKUP(Table29[[#This Row],[Patron Group]],$R$10:$R$24,$S$10:$S$24)</f>
        <v>Undergraduate</v>
      </c>
      <c r="E722" s="1" t="d">
        <v>2023-01-20</v>
      </c>
      <c r="F722" t="s">
        <v>265</v>
      </c>
      <c r="G722" t="s">
        <v>2265</v>
      </c>
      <c r="H722" t="str">
        <f>_xlfn.XLOOKUP(Table29[[#This Row],[Unique BarCode]],$N$10:$N$37,$O$10:$O$37)</f>
        <v>IPHONE</v>
      </c>
      <c r="I722" t="str">
        <f>_xlfn.XLOOKUP(Table29[[#This Row],[Unique BarCode]],$N$10:$N$37,$P$10:$P$37)</f>
        <v>Charger</v>
      </c>
      <c r="J722" t="s">
        <v>128</v>
      </c>
    </row>
    <row r="723" spans="1:11" x14ac:dyDescent="0.2">
      <c r="A723" s="1" t="d">
        <v>2023-01-19</v>
      </c>
      <c r="B723" s="45">
        <v>-1</v>
      </c>
      <c r="C723" t="s">
        <v>77</v>
      </c>
      <c r="D723" t="str">
        <f>_xlfn.XLOOKUP(Table29[[#This Row],[Patron Group]],$R$10:$R$24,$S$10:$S$24)</f>
        <v>Undergraduate</v>
      </c>
      <c r="E723" s="1" t="d">
        <v>2023-01-26</v>
      </c>
      <c r="F723" t="s">
        <v>1010</v>
      </c>
      <c r="G723" t="s">
        <v>2273</v>
      </c>
      <c r="H723" t="str">
        <f>_xlfn.XLOOKUP(Table29[[#This Row],[Unique BarCode]],$N$10:$N$37,$O$10:$O$37)</f>
        <v>ChromeBook</v>
      </c>
      <c r="I723" t="str">
        <f>_xlfn.XLOOKUP(Table29[[#This Row],[Unique BarCode]],$N$10:$N$37,$P$10:$P$37)</f>
        <v>Device</v>
      </c>
      <c r="J723" t="s">
        <v>128</v>
      </c>
      <c r="K723" t="s">
        <v>1011</v>
      </c>
    </row>
    <row r="724" spans="1:11" x14ac:dyDescent="0.2">
      <c r="A724" s="1" t="d">
        <v>2023-01-19</v>
      </c>
      <c r="B724" s="45">
        <v>-1</v>
      </c>
      <c r="C724" t="s">
        <v>77</v>
      </c>
      <c r="D724" t="str">
        <f>_xlfn.XLOOKUP(Table29[[#This Row],[Patron Group]],$R$10:$R$24,$S$10:$S$24)</f>
        <v>Undergraduate</v>
      </c>
      <c r="E724" s="1" t="d">
        <v>2023-01-26</v>
      </c>
      <c r="F724" t="s">
        <v>1012</v>
      </c>
      <c r="G724" t="s">
        <v>2273</v>
      </c>
      <c r="H724" t="str">
        <f>_xlfn.XLOOKUP(Table29[[#This Row],[Unique BarCode]],$N$10:$N$37,$O$10:$O$37)</f>
        <v>ChromeBook</v>
      </c>
      <c r="I724" t="str">
        <f>_xlfn.XLOOKUP(Table29[[#This Row],[Unique BarCode]],$N$10:$N$37,$P$10:$P$37)</f>
        <v>Device</v>
      </c>
      <c r="J724" t="s">
        <v>128</v>
      </c>
      <c r="K724" t="s">
        <v>1013</v>
      </c>
    </row>
    <row r="725" spans="1:11" x14ac:dyDescent="0.2">
      <c r="A725" s="1" t="d">
        <v>2023-01-19</v>
      </c>
      <c r="B725" s="45">
        <v>-1</v>
      </c>
      <c r="C725" t="s">
        <v>77</v>
      </c>
      <c r="D725" t="str">
        <f>_xlfn.XLOOKUP(Table29[[#This Row],[Patron Group]],$R$10:$R$24,$S$10:$S$24)</f>
        <v>Undergraduate</v>
      </c>
      <c r="E725" s="1" t="d">
        <v>2023-01-26</v>
      </c>
      <c r="F725" t="s">
        <v>303</v>
      </c>
      <c r="G725" t="s">
        <v>2273</v>
      </c>
      <c r="H725" t="str">
        <f>_xlfn.XLOOKUP(Table29[[#This Row],[Unique BarCode]],$N$10:$N$37,$O$10:$O$37)</f>
        <v>ChromeBook</v>
      </c>
      <c r="I725" t="str">
        <f>_xlfn.XLOOKUP(Table29[[#This Row],[Unique BarCode]],$N$10:$N$37,$P$10:$P$37)</f>
        <v>Device</v>
      </c>
      <c r="J725" t="s">
        <v>128</v>
      </c>
      <c r="K725" t="s">
        <v>304</v>
      </c>
    </row>
    <row r="726" spans="1:11" x14ac:dyDescent="0.2">
      <c r="A726" s="1" t="d">
        <v>2023-01-19</v>
      </c>
      <c r="B726" s="45">
        <v>-1</v>
      </c>
      <c r="C726" t="s">
        <v>77</v>
      </c>
      <c r="D726" t="str">
        <f>_xlfn.XLOOKUP(Table29[[#This Row],[Patron Group]],$R$10:$R$24,$S$10:$S$24)</f>
        <v>Undergraduate</v>
      </c>
      <c r="E726" s="1" t="d">
        <v>2023-01-26</v>
      </c>
      <c r="F726" t="s">
        <v>98</v>
      </c>
      <c r="G726" t="s">
        <v>2273</v>
      </c>
      <c r="H726" t="str">
        <f>_xlfn.XLOOKUP(Table29[[#This Row],[Unique BarCode]],$N$10:$N$37,$O$10:$O$37)</f>
        <v>ChromeBook</v>
      </c>
      <c r="I726" t="str">
        <f>_xlfn.XLOOKUP(Table29[[#This Row],[Unique BarCode]],$N$10:$N$37,$P$10:$P$37)</f>
        <v>Device</v>
      </c>
      <c r="J726" t="s">
        <v>128</v>
      </c>
      <c r="K726" t="s">
        <v>99</v>
      </c>
    </row>
    <row r="727" spans="1:11" x14ac:dyDescent="0.2">
      <c r="A727" s="1" t="d">
        <v>2023-01-19</v>
      </c>
      <c r="B727" s="45">
        <v>-1</v>
      </c>
      <c r="C727" t="s">
        <v>77</v>
      </c>
      <c r="D727" t="str">
        <f>_xlfn.XLOOKUP(Table29[[#This Row],[Patron Group]],$R$10:$R$24,$S$10:$S$24)</f>
        <v>Undergraduate</v>
      </c>
      <c r="E727" s="1" t="d">
        <v>2023-01-26</v>
      </c>
      <c r="F727" t="s">
        <v>1014</v>
      </c>
      <c r="G727" t="s">
        <v>2274</v>
      </c>
      <c r="H727" t="str">
        <f>_xlfn.XLOOKUP(Table29[[#This Row],[Unique BarCode]],$N$10:$N$37,$O$10:$O$37)</f>
        <v>MacBook</v>
      </c>
      <c r="I727" t="str">
        <f>_xlfn.XLOOKUP(Table29[[#This Row],[Unique BarCode]],$N$10:$N$37,$P$10:$P$37)</f>
        <v>Device</v>
      </c>
      <c r="J727" t="s">
        <v>8</v>
      </c>
      <c r="K727" t="s">
        <v>1015</v>
      </c>
    </row>
    <row r="728" spans="1:11" x14ac:dyDescent="0.2">
      <c r="A728" s="1" t="d">
        <v>2023-01-19</v>
      </c>
      <c r="B728" s="45">
        <v>-1</v>
      </c>
      <c r="C728" t="s">
        <v>77</v>
      </c>
      <c r="D728" t="str">
        <f>_xlfn.XLOOKUP(Table29[[#This Row],[Patron Group]],$R$10:$R$24,$S$10:$S$24)</f>
        <v>Undergraduate</v>
      </c>
      <c r="E728" s="1" t="d">
        <v>2023-01-26</v>
      </c>
      <c r="F728" t="s">
        <v>601</v>
      </c>
      <c r="G728" t="s">
        <v>2274</v>
      </c>
      <c r="H728" t="str">
        <f>_xlfn.XLOOKUP(Table29[[#This Row],[Unique BarCode]],$N$10:$N$37,$O$10:$O$37)</f>
        <v>MacBook</v>
      </c>
      <c r="I728" t="str">
        <f>_xlfn.XLOOKUP(Table29[[#This Row],[Unique BarCode]],$N$10:$N$37,$P$10:$P$37)</f>
        <v>Device</v>
      </c>
      <c r="J728" t="s">
        <v>8</v>
      </c>
      <c r="K728" t="s">
        <v>602</v>
      </c>
    </row>
    <row r="729" spans="1:11" x14ac:dyDescent="0.2">
      <c r="A729" s="1" t="d">
        <v>2023-01-19</v>
      </c>
      <c r="B729" s="45">
        <v>-1</v>
      </c>
      <c r="C729" t="s">
        <v>77</v>
      </c>
      <c r="D729" t="str">
        <f>_xlfn.XLOOKUP(Table29[[#This Row],[Patron Group]],$R$10:$R$24,$S$10:$S$24)</f>
        <v>Undergraduate</v>
      </c>
      <c r="E729" s="1" t="d">
        <v>2023-01-26</v>
      </c>
      <c r="F729" t="s">
        <v>1016</v>
      </c>
      <c r="G729" t="s">
        <v>2274</v>
      </c>
      <c r="H729" t="str">
        <f>_xlfn.XLOOKUP(Table29[[#This Row],[Unique BarCode]],$N$10:$N$37,$O$10:$O$37)</f>
        <v>MacBook</v>
      </c>
      <c r="I729" t="str">
        <f>_xlfn.XLOOKUP(Table29[[#This Row],[Unique BarCode]],$N$10:$N$37,$P$10:$P$37)</f>
        <v>Device</v>
      </c>
      <c r="J729" t="s">
        <v>8</v>
      </c>
      <c r="K729" t="s">
        <v>1016</v>
      </c>
    </row>
    <row r="730" spans="1:11" x14ac:dyDescent="0.2">
      <c r="A730" s="1" t="d">
        <v>2023-01-19</v>
      </c>
      <c r="B730" s="45">
        <v>-1</v>
      </c>
      <c r="C730" t="s">
        <v>77</v>
      </c>
      <c r="D730" t="str">
        <f>_xlfn.XLOOKUP(Table29[[#This Row],[Patron Group]],$R$10:$R$24,$S$10:$S$24)</f>
        <v>Undergraduate</v>
      </c>
      <c r="E730" s="1" t="d">
        <v>2023-01-26</v>
      </c>
      <c r="F730" t="s">
        <v>1017</v>
      </c>
      <c r="G730" t="s">
        <v>2263</v>
      </c>
      <c r="H730" t="str">
        <f>_xlfn.XLOOKUP(Table29[[#This Row],[Unique BarCode]],$N$10:$N$37,$O$10:$O$37)</f>
        <v>HP Laptop</v>
      </c>
      <c r="I730" t="str">
        <f>_xlfn.XLOOKUP(Table29[[#This Row],[Unique BarCode]],$N$10:$N$37,$P$10:$P$37)</f>
        <v>Device</v>
      </c>
      <c r="J730" t="s">
        <v>8</v>
      </c>
      <c r="K730" t="s">
        <v>1018</v>
      </c>
    </row>
    <row r="731" spans="1:11" x14ac:dyDescent="0.2">
      <c r="A731" s="1" t="d">
        <v>2023-01-19</v>
      </c>
      <c r="B731" s="45">
        <v>-1</v>
      </c>
      <c r="C731" t="s">
        <v>77</v>
      </c>
      <c r="D731" t="str">
        <f>_xlfn.XLOOKUP(Table29[[#This Row],[Patron Group]],$R$10:$R$24,$S$10:$S$24)</f>
        <v>Undergraduate</v>
      </c>
      <c r="E731" s="1" t="d">
        <v>2023-01-26</v>
      </c>
      <c r="F731" t="s">
        <v>1019</v>
      </c>
      <c r="G731" t="s">
        <v>2263</v>
      </c>
      <c r="H731" t="str">
        <f>_xlfn.XLOOKUP(Table29[[#This Row],[Unique BarCode]],$N$10:$N$37,$O$10:$O$37)</f>
        <v>HP Laptop</v>
      </c>
      <c r="I731" t="str">
        <f>_xlfn.XLOOKUP(Table29[[#This Row],[Unique BarCode]],$N$10:$N$37,$P$10:$P$37)</f>
        <v>Device</v>
      </c>
      <c r="J731" t="s">
        <v>8</v>
      </c>
      <c r="K731" t="s">
        <v>1020</v>
      </c>
    </row>
    <row r="732" spans="1:11" x14ac:dyDescent="0.2">
      <c r="A732" s="1" t="d">
        <v>2023-01-19</v>
      </c>
      <c r="B732" s="45">
        <v>-1</v>
      </c>
      <c r="C732" t="s">
        <v>77</v>
      </c>
      <c r="D732" t="str">
        <f>_xlfn.XLOOKUP(Table29[[#This Row],[Patron Group]],$R$10:$R$24,$S$10:$S$24)</f>
        <v>Undergraduate</v>
      </c>
      <c r="E732" s="1" t="d">
        <v>2023-01-31</v>
      </c>
      <c r="F732" t="s">
        <v>1021</v>
      </c>
      <c r="G732" t="s">
        <v>2263</v>
      </c>
      <c r="H732" t="str">
        <f>_xlfn.XLOOKUP(Table29[[#This Row],[Unique BarCode]],$N$10:$N$37,$O$10:$O$37)</f>
        <v>HP Laptop</v>
      </c>
      <c r="I732" t="str">
        <f>_xlfn.XLOOKUP(Table29[[#This Row],[Unique BarCode]],$N$10:$N$37,$P$10:$P$37)</f>
        <v>Device</v>
      </c>
      <c r="J732" t="s">
        <v>8</v>
      </c>
      <c r="K732" t="s">
        <v>1022</v>
      </c>
    </row>
    <row r="733" spans="1:11" x14ac:dyDescent="0.2">
      <c r="A733" s="1" t="d">
        <v>2023-01-19</v>
      </c>
      <c r="B733" s="45">
        <v>-1</v>
      </c>
      <c r="C733" t="s">
        <v>77</v>
      </c>
      <c r="D733" t="str">
        <f>_xlfn.XLOOKUP(Table29[[#This Row],[Patron Group]],$R$10:$R$24,$S$10:$S$24)</f>
        <v>Undergraduate</v>
      </c>
      <c r="E733" s="1" t="d">
        <v>2023-02-01</v>
      </c>
      <c r="F733" t="s">
        <v>491</v>
      </c>
      <c r="G733" t="s">
        <v>2273</v>
      </c>
      <c r="H733" t="str">
        <f>_xlfn.XLOOKUP(Table29[[#This Row],[Unique BarCode]],$N$10:$N$37,$O$10:$O$37)</f>
        <v>ChromeBook</v>
      </c>
      <c r="I733" t="str">
        <f>_xlfn.XLOOKUP(Table29[[#This Row],[Unique BarCode]],$N$10:$N$37,$P$10:$P$37)</f>
        <v>Device</v>
      </c>
      <c r="J733" t="s">
        <v>8</v>
      </c>
      <c r="K733" t="s">
        <v>492</v>
      </c>
    </row>
    <row r="734" spans="1:11" x14ac:dyDescent="0.2">
      <c r="A734" s="1" t="d">
        <v>2023-01-19</v>
      </c>
      <c r="B734" s="45">
        <v>-1</v>
      </c>
      <c r="C734" t="s">
        <v>77</v>
      </c>
      <c r="D734" t="str">
        <f>_xlfn.XLOOKUP(Table29[[#This Row],[Patron Group]],$R$10:$R$24,$S$10:$S$24)</f>
        <v>Undergraduate</v>
      </c>
      <c r="E734" s="1" t="d">
        <v>2023-02-02</v>
      </c>
      <c r="F734" t="s">
        <v>1023</v>
      </c>
      <c r="G734" t="s">
        <v>2274</v>
      </c>
      <c r="H734" t="str">
        <f>_xlfn.XLOOKUP(Table29[[#This Row],[Unique BarCode]],$N$10:$N$37,$O$10:$O$37)</f>
        <v>MacBook</v>
      </c>
      <c r="I734" t="str">
        <f>_xlfn.XLOOKUP(Table29[[#This Row],[Unique BarCode]],$N$10:$N$37,$P$10:$P$37)</f>
        <v>Device</v>
      </c>
      <c r="J734" t="s">
        <v>8</v>
      </c>
      <c r="K734" t="s">
        <v>1024</v>
      </c>
    </row>
    <row r="735" spans="1:11" x14ac:dyDescent="0.2">
      <c r="A735" s="1" t="d">
        <v>2023-01-19</v>
      </c>
      <c r="B735" s="45">
        <v>-1</v>
      </c>
      <c r="C735" t="s">
        <v>77</v>
      </c>
      <c r="D735" t="str">
        <f>_xlfn.XLOOKUP(Table29[[#This Row],[Patron Group]],$R$10:$R$24,$S$10:$S$24)</f>
        <v>Undergraduate</v>
      </c>
      <c r="E735" s="1" t="d">
        <v>2023-02-02</v>
      </c>
      <c r="F735" t="s">
        <v>1025</v>
      </c>
      <c r="G735" t="s">
        <v>2275</v>
      </c>
      <c r="H735" t="str">
        <f>_xlfn.XLOOKUP(Table29[[#This Row],[Unique BarCode]],$N$10:$N$37,$O$10:$O$37)</f>
        <v>iPad</v>
      </c>
      <c r="I735" t="str">
        <f>_xlfn.XLOOKUP(Table29[[#This Row],[Unique BarCode]],$N$10:$N$37,$P$10:$P$37)</f>
        <v>Device</v>
      </c>
      <c r="J735" t="s">
        <v>8</v>
      </c>
    </row>
    <row r="736" spans="1:11" x14ac:dyDescent="0.2">
      <c r="A736" s="1" t="d">
        <v>2023-01-19</v>
      </c>
      <c r="B736" s="45">
        <v>-1</v>
      </c>
      <c r="C736" t="s">
        <v>77</v>
      </c>
      <c r="D736" t="str">
        <f>_xlfn.XLOOKUP(Table29[[#This Row],[Patron Group]],$R$10:$R$24,$S$10:$S$24)</f>
        <v>Undergraduate</v>
      </c>
      <c r="E736" s="1" t="d">
        <v>2023-02-02</v>
      </c>
      <c r="F736" t="s">
        <v>1026</v>
      </c>
      <c r="G736" t="s">
        <v>2275</v>
      </c>
      <c r="H736" t="str">
        <f>_xlfn.XLOOKUP(Table29[[#This Row],[Unique BarCode]],$N$10:$N$37,$O$10:$O$37)</f>
        <v>iPad</v>
      </c>
      <c r="I736" t="str">
        <f>_xlfn.XLOOKUP(Table29[[#This Row],[Unique BarCode]],$N$10:$N$37,$P$10:$P$37)</f>
        <v>Device</v>
      </c>
      <c r="J736" t="s">
        <v>8</v>
      </c>
    </row>
    <row r="737" spans="1:11" x14ac:dyDescent="0.2">
      <c r="A737" s="1" t="d">
        <v>2023-01-19</v>
      </c>
      <c r="B737" s="45">
        <v>-1</v>
      </c>
      <c r="C737" t="s">
        <v>77</v>
      </c>
      <c r="D737" t="str">
        <f>_xlfn.XLOOKUP(Table29[[#This Row],[Patron Group]],$R$10:$R$24,$S$10:$S$24)</f>
        <v>Undergraduate</v>
      </c>
      <c r="E737" s="1" t="d">
        <v>2023-02-02</v>
      </c>
      <c r="F737" t="s">
        <v>506</v>
      </c>
      <c r="G737" t="s">
        <v>2263</v>
      </c>
      <c r="H737" t="str">
        <f>_xlfn.XLOOKUP(Table29[[#This Row],[Unique BarCode]],$N$10:$N$37,$O$10:$O$37)</f>
        <v>HP Laptop</v>
      </c>
      <c r="I737" t="str">
        <f>_xlfn.XLOOKUP(Table29[[#This Row],[Unique BarCode]],$N$10:$N$37,$P$10:$P$37)</f>
        <v>Device</v>
      </c>
      <c r="J737" t="s">
        <v>8</v>
      </c>
      <c r="K737" t="s">
        <v>507</v>
      </c>
    </row>
    <row r="738" spans="1:11" x14ac:dyDescent="0.2">
      <c r="A738" s="1" t="d">
        <v>2023-01-19</v>
      </c>
      <c r="B738" s="45">
        <v>-1</v>
      </c>
      <c r="C738" t="s">
        <v>77</v>
      </c>
      <c r="D738" t="str">
        <f>_xlfn.XLOOKUP(Table29[[#This Row],[Patron Group]],$R$10:$R$24,$S$10:$S$24)</f>
        <v>Undergraduate</v>
      </c>
      <c r="E738" s="1" t="d">
        <v>2023-02-02</v>
      </c>
      <c r="F738" t="s">
        <v>571</v>
      </c>
      <c r="G738" t="s">
        <v>2263</v>
      </c>
      <c r="H738" t="str">
        <f>_xlfn.XLOOKUP(Table29[[#This Row],[Unique BarCode]],$N$10:$N$37,$O$10:$O$37)</f>
        <v>HP Laptop</v>
      </c>
      <c r="I738" t="str">
        <f>_xlfn.XLOOKUP(Table29[[#This Row],[Unique BarCode]],$N$10:$N$37,$P$10:$P$37)</f>
        <v>Device</v>
      </c>
      <c r="J738" t="s">
        <v>8</v>
      </c>
      <c r="K738" t="s">
        <v>572</v>
      </c>
    </row>
    <row r="739" spans="1:11" x14ac:dyDescent="0.2">
      <c r="A739" s="1" t="d">
        <v>2023-01-19</v>
      </c>
      <c r="B739" s="45">
        <v>9405351780006530</v>
      </c>
      <c r="C739" t="s">
        <v>20</v>
      </c>
      <c r="D739" t="str">
        <f>_xlfn.XLOOKUP(Table29[[#This Row],[Patron Group]],$R$10:$R$24,$S$10:$S$24)</f>
        <v>Graduate</v>
      </c>
      <c r="E739" s="1" t="d">
        <v>2023-02-02</v>
      </c>
      <c r="F739" t="s">
        <v>1034</v>
      </c>
      <c r="G739" t="s">
        <v>2275</v>
      </c>
      <c r="H739" t="str">
        <f>_xlfn.XLOOKUP(Table29[[#This Row],[Unique BarCode]],$N$10:$N$37,$O$10:$O$37)</f>
        <v>iPad</v>
      </c>
      <c r="I739" t="str">
        <f>_xlfn.XLOOKUP(Table29[[#This Row],[Unique BarCode]],$N$10:$N$37,$P$10:$P$37)</f>
        <v>Device</v>
      </c>
      <c r="J739" t="s">
        <v>8</v>
      </c>
    </row>
    <row r="740" spans="1:11" x14ac:dyDescent="0.2">
      <c r="A740" s="1" t="d">
        <v>2023-01-19</v>
      </c>
      <c r="B740" s="45">
        <v>9405741700006530</v>
      </c>
      <c r="C740" t="s">
        <v>77</v>
      </c>
      <c r="D740" t="str">
        <f>_xlfn.XLOOKUP(Table29[[#This Row],[Patron Group]],$R$10:$R$24,$S$10:$S$24)</f>
        <v>Undergraduate</v>
      </c>
      <c r="E740" s="1" t="d">
        <v>2023-01-19</v>
      </c>
      <c r="F740" t="s">
        <v>921</v>
      </c>
      <c r="G740" t="s">
        <v>2266</v>
      </c>
      <c r="H740" t="str">
        <f>_xlfn.XLOOKUP(Table29[[#This Row],[Unique BarCode]],$N$10:$N$37,$O$10:$O$37)</f>
        <v>Headphones</v>
      </c>
      <c r="I740" t="str">
        <f>_xlfn.XLOOKUP(Table29[[#This Row],[Unique BarCode]],$N$10:$N$37,$P$10:$P$37)</f>
        <v>Accessory</v>
      </c>
      <c r="J740" t="s">
        <v>8</v>
      </c>
      <c r="K740" t="s">
        <v>922</v>
      </c>
    </row>
    <row r="741" spans="1:11" x14ac:dyDescent="0.2">
      <c r="A741" s="1" t="d">
        <v>2023-01-20</v>
      </c>
      <c r="B741" s="45">
        <v>-1</v>
      </c>
      <c r="C741" t="s">
        <v>20</v>
      </c>
      <c r="D741" t="str">
        <f>_xlfn.XLOOKUP(Table29[[#This Row],[Patron Group]],$R$10:$R$24,$S$10:$S$24)</f>
        <v>Graduate</v>
      </c>
      <c r="E741" s="1" t="d">
        <v>2023-01-20</v>
      </c>
      <c r="F741" t="s">
        <v>1037</v>
      </c>
      <c r="G741" t="s">
        <v>2281</v>
      </c>
      <c r="H741" t="str">
        <f>_xlfn.XLOOKUP(Table29[[#This Row],[Unique BarCode]],$N$10:$N$37,$O$10:$O$37)</f>
        <v>HDMIC</v>
      </c>
      <c r="I741" t="str">
        <f>_xlfn.XLOOKUP(Table29[[#This Row],[Unique BarCode]],$N$10:$N$37,$P$10:$P$37)</f>
        <v>Cable</v>
      </c>
      <c r="J741" t="s">
        <v>8</v>
      </c>
      <c r="K741" t="s">
        <v>1038</v>
      </c>
    </row>
    <row r="742" spans="1:11" x14ac:dyDescent="0.2">
      <c r="A742" s="1" t="d">
        <v>2023-01-20</v>
      </c>
      <c r="B742" s="45">
        <v>-1</v>
      </c>
      <c r="C742" t="s">
        <v>20</v>
      </c>
      <c r="D742" t="str">
        <f>_xlfn.XLOOKUP(Table29[[#This Row],[Patron Group]],$R$10:$R$24,$S$10:$S$24)</f>
        <v>Graduate</v>
      </c>
      <c r="E742" s="1" t="d">
        <v>2023-01-20</v>
      </c>
      <c r="F742" t="s">
        <v>707</v>
      </c>
      <c r="G742" t="s">
        <v>2281</v>
      </c>
      <c r="H742" t="str">
        <f>_xlfn.XLOOKUP(Table29[[#This Row],[Unique BarCode]],$N$10:$N$37,$O$10:$O$37)</f>
        <v>HDMIC</v>
      </c>
      <c r="I742" t="str">
        <f>_xlfn.XLOOKUP(Table29[[#This Row],[Unique BarCode]],$N$10:$N$37,$P$10:$P$37)</f>
        <v>Cable</v>
      </c>
      <c r="J742" t="s">
        <v>8</v>
      </c>
      <c r="K742" t="s">
        <v>708</v>
      </c>
    </row>
    <row r="743" spans="1:11" x14ac:dyDescent="0.2">
      <c r="A743" s="1" t="d">
        <v>2023-01-20</v>
      </c>
      <c r="B743" s="45">
        <v>-1</v>
      </c>
      <c r="C743" t="s">
        <v>20</v>
      </c>
      <c r="D743" t="str">
        <f>_xlfn.XLOOKUP(Table29[[#This Row],[Patron Group]],$R$10:$R$24,$S$10:$S$24)</f>
        <v>Graduate</v>
      </c>
      <c r="E743" s="1" t="d">
        <v>2023-01-20</v>
      </c>
      <c r="F743" t="s">
        <v>215</v>
      </c>
      <c r="G743" t="s">
        <v>2281</v>
      </c>
      <c r="H743" t="str">
        <f>_xlfn.XLOOKUP(Table29[[#This Row],[Unique BarCode]],$N$10:$N$37,$O$10:$O$37)</f>
        <v>HDMIC</v>
      </c>
      <c r="I743" t="str">
        <f>_xlfn.XLOOKUP(Table29[[#This Row],[Unique BarCode]],$N$10:$N$37,$P$10:$P$37)</f>
        <v>Cable</v>
      </c>
      <c r="J743" t="s">
        <v>8</v>
      </c>
      <c r="K743" t="s">
        <v>216</v>
      </c>
    </row>
    <row r="744" spans="1:11" x14ac:dyDescent="0.2">
      <c r="A744" s="1" t="d">
        <v>2023-01-20</v>
      </c>
      <c r="B744" s="45">
        <v>-1</v>
      </c>
      <c r="C744" t="s">
        <v>20</v>
      </c>
      <c r="D744" t="str">
        <f>_xlfn.XLOOKUP(Table29[[#This Row],[Patron Group]],$R$10:$R$24,$S$10:$S$24)</f>
        <v>Graduate</v>
      </c>
      <c r="E744" s="1" t="d">
        <v>2023-01-20</v>
      </c>
      <c r="F744" t="s">
        <v>1039</v>
      </c>
      <c r="G744" t="s">
        <v>2282</v>
      </c>
      <c r="H744" t="str">
        <f>_xlfn.XLOOKUP(Table29[[#This Row],[Unique BarCode]],$N$10:$N$37,$O$10:$O$37)</f>
        <v>HPUSBC</v>
      </c>
      <c r="I744" t="str">
        <f>_xlfn.XLOOKUP(Table29[[#This Row],[Unique BarCode]],$N$10:$N$37,$P$10:$P$37)</f>
        <v>Charger</v>
      </c>
      <c r="J744" t="s">
        <v>49</v>
      </c>
      <c r="K744" t="s">
        <v>1040</v>
      </c>
    </row>
    <row r="745" spans="1:11" x14ac:dyDescent="0.2">
      <c r="A745" s="1" t="d">
        <v>2023-01-20</v>
      </c>
      <c r="B745" s="45">
        <v>-1</v>
      </c>
      <c r="C745" t="s">
        <v>20</v>
      </c>
      <c r="D745" t="str">
        <f>_xlfn.XLOOKUP(Table29[[#This Row],[Patron Group]],$R$10:$R$24,$S$10:$S$24)</f>
        <v>Graduate</v>
      </c>
      <c r="E745" s="1" t="d">
        <v>2023-01-20</v>
      </c>
      <c r="F745" t="s">
        <v>839</v>
      </c>
      <c r="G745" t="s">
        <v>2265</v>
      </c>
      <c r="H745" t="str">
        <f>_xlfn.XLOOKUP(Table29[[#This Row],[Unique BarCode]],$N$10:$N$37,$O$10:$O$37)</f>
        <v>IPHONE</v>
      </c>
      <c r="I745" t="str">
        <f>_xlfn.XLOOKUP(Table29[[#This Row],[Unique BarCode]],$N$10:$N$37,$P$10:$P$37)</f>
        <v>Charger</v>
      </c>
      <c r="J745" t="s">
        <v>8</v>
      </c>
      <c r="K745" t="s">
        <v>840</v>
      </c>
    </row>
    <row r="746" spans="1:11" x14ac:dyDescent="0.2">
      <c r="A746" s="1" t="d">
        <v>2023-01-20</v>
      </c>
      <c r="B746" s="45">
        <v>-1</v>
      </c>
      <c r="C746" t="s">
        <v>20</v>
      </c>
      <c r="D746" t="str">
        <f>_xlfn.XLOOKUP(Table29[[#This Row],[Patron Group]],$R$10:$R$24,$S$10:$S$24)</f>
        <v>Graduate</v>
      </c>
      <c r="E746" s="1" t="d">
        <v>2023-01-20</v>
      </c>
      <c r="F746" t="s">
        <v>29</v>
      </c>
      <c r="G746" t="s">
        <v>2265</v>
      </c>
      <c r="H746" t="str">
        <f>_xlfn.XLOOKUP(Table29[[#This Row],[Unique BarCode]],$N$10:$N$37,$O$10:$O$37)</f>
        <v>IPHONE</v>
      </c>
      <c r="I746" t="str">
        <f>_xlfn.XLOOKUP(Table29[[#This Row],[Unique BarCode]],$N$10:$N$37,$P$10:$P$37)</f>
        <v>Charger</v>
      </c>
      <c r="J746" t="s">
        <v>8</v>
      </c>
      <c r="K746" t="s">
        <v>30</v>
      </c>
    </row>
    <row r="747" spans="1:11" x14ac:dyDescent="0.2">
      <c r="A747" s="1" t="d">
        <v>2023-01-20</v>
      </c>
      <c r="B747" s="45">
        <v>-1</v>
      </c>
      <c r="C747" t="s">
        <v>20</v>
      </c>
      <c r="D747" t="str">
        <f>_xlfn.XLOOKUP(Table29[[#This Row],[Patron Group]],$R$10:$R$24,$S$10:$S$24)</f>
        <v>Graduate</v>
      </c>
      <c r="E747" s="1" t="d">
        <v>2023-01-20</v>
      </c>
      <c r="F747" t="s">
        <v>1041</v>
      </c>
      <c r="G747" t="s">
        <v>2265</v>
      </c>
      <c r="H747" t="str">
        <f>_xlfn.XLOOKUP(Table29[[#This Row],[Unique BarCode]],$N$10:$N$37,$O$10:$O$37)</f>
        <v>IPHONE</v>
      </c>
      <c r="I747" t="str">
        <f>_xlfn.XLOOKUP(Table29[[#This Row],[Unique BarCode]],$N$10:$N$37,$P$10:$P$37)</f>
        <v>Charger</v>
      </c>
      <c r="J747" t="s">
        <v>128</v>
      </c>
    </row>
    <row r="748" spans="1:11" x14ac:dyDescent="0.2">
      <c r="A748" s="1" t="d">
        <v>2023-01-20</v>
      </c>
      <c r="B748" s="45">
        <v>-1</v>
      </c>
      <c r="C748" t="s">
        <v>20</v>
      </c>
      <c r="D748" t="str">
        <f>_xlfn.XLOOKUP(Table29[[#This Row],[Patron Group]],$R$10:$R$24,$S$10:$S$24)</f>
        <v>Graduate</v>
      </c>
      <c r="E748" s="1" t="d">
        <v>2023-01-20</v>
      </c>
      <c r="F748" t="s">
        <v>813</v>
      </c>
      <c r="G748" t="s">
        <v>2268</v>
      </c>
      <c r="H748" t="str">
        <f>_xlfn.XLOOKUP(Table29[[#This Row],[Unique BarCode]],$N$10:$N$37,$O$10:$O$37)</f>
        <v>MACCHRG</v>
      </c>
      <c r="I748" t="str">
        <f>_xlfn.XLOOKUP(Table29[[#This Row],[Unique BarCode]],$N$10:$N$37,$P$10:$P$37)</f>
        <v>Charger</v>
      </c>
      <c r="J748" t="s">
        <v>13</v>
      </c>
      <c r="K748" t="s">
        <v>814</v>
      </c>
    </row>
    <row r="749" spans="1:11" x14ac:dyDescent="0.2">
      <c r="A749" s="1" t="d">
        <v>2023-01-20</v>
      </c>
      <c r="B749" s="45">
        <v>-1</v>
      </c>
      <c r="C749" t="s">
        <v>20</v>
      </c>
      <c r="D749" t="str">
        <f>_xlfn.XLOOKUP(Table29[[#This Row],[Patron Group]],$R$10:$R$24,$S$10:$S$24)</f>
        <v>Graduate</v>
      </c>
      <c r="E749" s="1" t="d">
        <v>2023-01-20</v>
      </c>
      <c r="F749" t="s">
        <v>37</v>
      </c>
      <c r="G749" t="s">
        <v>2296</v>
      </c>
      <c r="H749" t="str">
        <f>_xlfn.XLOOKUP(Table29[[#This Row],[Unique BarCode]],$N$10:$N$37,$O$10:$O$37)</f>
        <v>MACUSBC</v>
      </c>
      <c r="I749" t="str">
        <f>_xlfn.XLOOKUP(Table29[[#This Row],[Unique BarCode]],$N$10:$N$37,$P$10:$P$37)</f>
        <v>Charger</v>
      </c>
      <c r="J749" t="s">
        <v>8</v>
      </c>
      <c r="K749" t="s">
        <v>38</v>
      </c>
    </row>
    <row r="750" spans="1:11" x14ac:dyDescent="0.2">
      <c r="A750" s="1" t="d">
        <v>2023-01-20</v>
      </c>
      <c r="B750" s="45">
        <v>-1</v>
      </c>
      <c r="C750" t="s">
        <v>20</v>
      </c>
      <c r="D750" t="str">
        <f>_xlfn.XLOOKUP(Table29[[#This Row],[Patron Group]],$R$10:$R$24,$S$10:$S$24)</f>
        <v>Graduate</v>
      </c>
      <c r="E750" s="1" t="d">
        <v>2023-01-20</v>
      </c>
      <c r="F750" t="s">
        <v>39</v>
      </c>
      <c r="G750" t="s">
        <v>2296</v>
      </c>
      <c r="H750" t="str">
        <f>_xlfn.XLOOKUP(Table29[[#This Row],[Unique BarCode]],$N$10:$N$37,$O$10:$O$37)</f>
        <v>MACUSBC</v>
      </c>
      <c r="I750" t="str">
        <f>_xlfn.XLOOKUP(Table29[[#This Row],[Unique BarCode]],$N$10:$N$37,$P$10:$P$37)</f>
        <v>Charger</v>
      </c>
      <c r="J750" t="s">
        <v>8</v>
      </c>
      <c r="K750" t="s">
        <v>40</v>
      </c>
    </row>
    <row r="751" spans="1:11" x14ac:dyDescent="0.2">
      <c r="A751" s="1" t="d">
        <v>2023-01-20</v>
      </c>
      <c r="B751" s="45">
        <v>-1</v>
      </c>
      <c r="C751" t="s">
        <v>20</v>
      </c>
      <c r="D751" t="str">
        <f>_xlfn.XLOOKUP(Table29[[#This Row],[Patron Group]],$R$10:$R$24,$S$10:$S$24)</f>
        <v>Graduate</v>
      </c>
      <c r="E751" s="1" t="d">
        <v>2023-01-20</v>
      </c>
      <c r="F751" t="s">
        <v>481</v>
      </c>
      <c r="G751" t="s">
        <v>2285</v>
      </c>
      <c r="H751" t="str">
        <f>_xlfn.XLOOKUP(Table29[[#This Row],[Unique BarCode]],$N$10:$N$37,$O$10:$O$37)</f>
        <v>UHDMI</v>
      </c>
      <c r="I751" t="str">
        <f>_xlfn.XLOOKUP(Table29[[#This Row],[Unique BarCode]],$N$10:$N$37,$P$10:$P$37)</f>
        <v>Cable</v>
      </c>
      <c r="J751" t="s">
        <v>8</v>
      </c>
    </row>
    <row r="752" spans="1:11" x14ac:dyDescent="0.2">
      <c r="A752" s="1" t="d">
        <v>2023-01-20</v>
      </c>
      <c r="B752" s="45">
        <v>-1</v>
      </c>
      <c r="C752" t="s">
        <v>20</v>
      </c>
      <c r="D752" t="str">
        <f>_xlfn.XLOOKUP(Table29[[#This Row],[Patron Group]],$R$10:$R$24,$S$10:$S$24)</f>
        <v>Graduate</v>
      </c>
      <c r="E752" s="1" t="d">
        <v>2023-01-20</v>
      </c>
      <c r="F752" t="s">
        <v>557</v>
      </c>
      <c r="G752" t="s">
        <v>2294</v>
      </c>
      <c r="H752" t="str">
        <f>_xlfn.XLOOKUP(Table29[[#This Row],[Unique BarCode]],$N$10:$N$37,$O$10:$O$37)</f>
        <v>UVGA</v>
      </c>
      <c r="I752" t="str">
        <f>_xlfn.XLOOKUP(Table29[[#This Row],[Unique BarCode]],$N$10:$N$37,$P$10:$P$37)</f>
        <v>Cable</v>
      </c>
      <c r="J752" t="s">
        <v>13</v>
      </c>
      <c r="K752" t="s">
        <v>558</v>
      </c>
    </row>
    <row r="753" spans="1:11" x14ac:dyDescent="0.2">
      <c r="A753" s="1" t="d">
        <v>2023-01-20</v>
      </c>
      <c r="B753" s="45">
        <v>-1</v>
      </c>
      <c r="C753" t="s">
        <v>20</v>
      </c>
      <c r="D753" t="str">
        <f>_xlfn.XLOOKUP(Table29[[#This Row],[Patron Group]],$R$10:$R$24,$S$10:$S$24)</f>
        <v>Graduate</v>
      </c>
      <c r="E753" s="1" t="d">
        <v>2023-01-20</v>
      </c>
      <c r="F753" t="s">
        <v>815</v>
      </c>
      <c r="G753" t="s">
        <v>2294</v>
      </c>
      <c r="H753" t="str">
        <f>_xlfn.XLOOKUP(Table29[[#This Row],[Unique BarCode]],$N$10:$N$37,$O$10:$O$37)</f>
        <v>UVGA</v>
      </c>
      <c r="I753" t="str">
        <f>_xlfn.XLOOKUP(Table29[[#This Row],[Unique BarCode]],$N$10:$N$37,$P$10:$P$37)</f>
        <v>Cable</v>
      </c>
      <c r="J753" t="s">
        <v>8</v>
      </c>
    </row>
    <row r="754" spans="1:11" x14ac:dyDescent="0.2">
      <c r="A754" s="1" t="d">
        <v>2023-01-20</v>
      </c>
      <c r="B754" s="45">
        <v>-1</v>
      </c>
      <c r="C754" t="s">
        <v>20</v>
      </c>
      <c r="D754" t="str">
        <f>_xlfn.XLOOKUP(Table29[[#This Row],[Patron Group]],$R$10:$R$24,$S$10:$S$24)</f>
        <v>Graduate</v>
      </c>
      <c r="E754" s="1" t="d">
        <v>2023-01-20</v>
      </c>
      <c r="F754" t="s">
        <v>925</v>
      </c>
      <c r="G754" t="s">
        <v>2294</v>
      </c>
      <c r="H754" t="str">
        <f>_xlfn.XLOOKUP(Table29[[#This Row],[Unique BarCode]],$N$10:$N$37,$O$10:$O$37)</f>
        <v>UVGA</v>
      </c>
      <c r="I754" t="str">
        <f>_xlfn.XLOOKUP(Table29[[#This Row],[Unique BarCode]],$N$10:$N$37,$P$10:$P$37)</f>
        <v>Cable</v>
      </c>
      <c r="J754" t="s">
        <v>8</v>
      </c>
    </row>
    <row r="755" spans="1:11" x14ac:dyDescent="0.2">
      <c r="A755" s="1" t="d">
        <v>2023-01-20</v>
      </c>
      <c r="B755" s="45">
        <v>-1</v>
      </c>
      <c r="C755" t="s">
        <v>20</v>
      </c>
      <c r="D755" t="str">
        <f>_xlfn.XLOOKUP(Table29[[#This Row],[Patron Group]],$R$10:$R$24,$S$10:$S$24)</f>
        <v>Graduate</v>
      </c>
      <c r="E755" s="1" t="d">
        <v>2023-01-20</v>
      </c>
      <c r="F755" t="s">
        <v>1042</v>
      </c>
      <c r="G755" t="s">
        <v>2301</v>
      </c>
      <c r="H755" t="str">
        <f>_xlfn.XLOOKUP(Table29[[#This Row],[Unique BarCode]],$N$10:$N$37,$O$10:$O$37)</f>
        <v>VGA Cable</v>
      </c>
      <c r="I755" t="str">
        <f>_xlfn.XLOOKUP(Table29[[#This Row],[Unique BarCode]],$N$10:$N$37,$P$10:$P$37)</f>
        <v>Cable</v>
      </c>
      <c r="J755" t="s">
        <v>8</v>
      </c>
      <c r="K755" t="s">
        <v>1043</v>
      </c>
    </row>
    <row r="756" spans="1:11" x14ac:dyDescent="0.2">
      <c r="A756" s="1" t="d">
        <v>2023-01-20</v>
      </c>
      <c r="B756" s="45">
        <v>-1</v>
      </c>
      <c r="C756" t="s">
        <v>20</v>
      </c>
      <c r="D756" t="str">
        <f>_xlfn.XLOOKUP(Table29[[#This Row],[Patron Group]],$R$10:$R$24,$S$10:$S$24)</f>
        <v>Graduate</v>
      </c>
      <c r="E756" s="1" t="d">
        <v>2023-01-20</v>
      </c>
      <c r="F756" t="s">
        <v>947</v>
      </c>
      <c r="G756" t="s">
        <v>2303</v>
      </c>
      <c r="H756" t="str">
        <f>_xlfn.XLOOKUP(Table29[[#This Row],[Unique BarCode]],$N$10:$N$37,$O$10:$O$37)</f>
        <v>VGA Cable</v>
      </c>
      <c r="I756" t="str">
        <f>_xlfn.XLOOKUP(Table29[[#This Row],[Unique BarCode]],$N$10:$N$37,$P$10:$P$37)</f>
        <v>Cable</v>
      </c>
      <c r="J756" t="s">
        <v>8</v>
      </c>
      <c r="K756" t="s">
        <v>948</v>
      </c>
    </row>
    <row r="757" spans="1:11" x14ac:dyDescent="0.2">
      <c r="A757" s="1" t="d">
        <v>2023-01-20</v>
      </c>
      <c r="B757" s="45">
        <v>-1</v>
      </c>
      <c r="C757" t="s">
        <v>20</v>
      </c>
      <c r="D757" t="str">
        <f>_xlfn.XLOOKUP(Table29[[#This Row],[Patron Group]],$R$10:$R$24,$S$10:$S$24)</f>
        <v>Graduate</v>
      </c>
      <c r="E757" s="1" t="d">
        <v>2023-01-20</v>
      </c>
      <c r="F757" t="s">
        <v>1044</v>
      </c>
      <c r="G757" t="s">
        <v>2272</v>
      </c>
      <c r="H757" t="str">
        <f>_xlfn.XLOOKUP(Table29[[#This Row],[Unique BarCode]],$N$10:$N$37,$O$10:$O$37)</f>
        <v>WALLADPT</v>
      </c>
      <c r="I757" t="str">
        <f>_xlfn.XLOOKUP(Table29[[#This Row],[Unique BarCode]],$N$10:$N$37,$P$10:$P$37)</f>
        <v>Charger</v>
      </c>
      <c r="J757" t="s">
        <v>8</v>
      </c>
      <c r="K757" t="s">
        <v>1045</v>
      </c>
    </row>
    <row r="758" spans="1:11" x14ac:dyDescent="0.2">
      <c r="A758" s="1" t="d">
        <v>2023-01-20</v>
      </c>
      <c r="B758" s="45">
        <v>-1</v>
      </c>
      <c r="C758" t="s">
        <v>20</v>
      </c>
      <c r="D758" t="str">
        <f>_xlfn.XLOOKUP(Table29[[#This Row],[Patron Group]],$R$10:$R$24,$S$10:$S$24)</f>
        <v>Graduate</v>
      </c>
      <c r="E758" s="1" t="d">
        <v>2023-01-20</v>
      </c>
      <c r="F758" t="s">
        <v>96</v>
      </c>
      <c r="G758" t="s">
        <v>2272</v>
      </c>
      <c r="H758" t="str">
        <f>_xlfn.XLOOKUP(Table29[[#This Row],[Unique BarCode]],$N$10:$N$37,$O$10:$O$37)</f>
        <v>WALLADPT</v>
      </c>
      <c r="I758" t="str">
        <f>_xlfn.XLOOKUP(Table29[[#This Row],[Unique BarCode]],$N$10:$N$37,$P$10:$P$37)</f>
        <v>Charger</v>
      </c>
      <c r="J758" t="s">
        <v>8</v>
      </c>
    </row>
    <row r="759" spans="1:11" x14ac:dyDescent="0.2">
      <c r="A759" s="1" t="d">
        <v>2023-01-20</v>
      </c>
      <c r="B759" s="45">
        <v>-1</v>
      </c>
      <c r="C759" t="s">
        <v>20</v>
      </c>
      <c r="D759" t="str">
        <f>_xlfn.XLOOKUP(Table29[[#This Row],[Patron Group]],$R$10:$R$24,$S$10:$S$24)</f>
        <v>Graduate</v>
      </c>
      <c r="E759" s="1" t="d">
        <v>2023-01-27</v>
      </c>
      <c r="F759" t="s">
        <v>926</v>
      </c>
      <c r="G759" t="s">
        <v>2273</v>
      </c>
      <c r="H759" t="str">
        <f>_xlfn.XLOOKUP(Table29[[#This Row],[Unique BarCode]],$N$10:$N$37,$O$10:$O$37)</f>
        <v>ChromeBook</v>
      </c>
      <c r="I759" t="str">
        <f>_xlfn.XLOOKUP(Table29[[#This Row],[Unique BarCode]],$N$10:$N$37,$P$10:$P$37)</f>
        <v>Device</v>
      </c>
      <c r="J759" t="s">
        <v>8</v>
      </c>
      <c r="K759" t="s">
        <v>927</v>
      </c>
    </row>
    <row r="760" spans="1:11" x14ac:dyDescent="0.2">
      <c r="A760" s="1" t="d">
        <v>2023-01-20</v>
      </c>
      <c r="B760" s="45">
        <v>-1</v>
      </c>
      <c r="C760" t="s">
        <v>20</v>
      </c>
      <c r="D760" t="str">
        <f>_xlfn.XLOOKUP(Table29[[#This Row],[Patron Group]],$R$10:$R$24,$S$10:$S$24)</f>
        <v>Graduate</v>
      </c>
      <c r="E760" s="1" t="d">
        <v>2023-01-27</v>
      </c>
      <c r="F760" t="s">
        <v>689</v>
      </c>
      <c r="G760" t="s">
        <v>2273</v>
      </c>
      <c r="H760" t="str">
        <f>_xlfn.XLOOKUP(Table29[[#This Row],[Unique BarCode]],$N$10:$N$37,$O$10:$O$37)</f>
        <v>ChromeBook</v>
      </c>
      <c r="I760" t="str">
        <f>_xlfn.XLOOKUP(Table29[[#This Row],[Unique BarCode]],$N$10:$N$37,$P$10:$P$37)</f>
        <v>Device</v>
      </c>
      <c r="J760" t="s">
        <v>13</v>
      </c>
      <c r="K760" t="s">
        <v>690</v>
      </c>
    </row>
    <row r="761" spans="1:11" x14ac:dyDescent="0.2">
      <c r="A761" s="1" t="d">
        <v>2023-01-20</v>
      </c>
      <c r="B761" s="45">
        <v>-1</v>
      </c>
      <c r="C761" t="s">
        <v>20</v>
      </c>
      <c r="D761" t="str">
        <f>_xlfn.XLOOKUP(Table29[[#This Row],[Patron Group]],$R$10:$R$24,$S$10:$S$24)</f>
        <v>Graduate</v>
      </c>
      <c r="E761" s="1" t="d">
        <v>2023-01-27</v>
      </c>
      <c r="F761" t="s">
        <v>691</v>
      </c>
      <c r="G761" t="s">
        <v>2273</v>
      </c>
      <c r="H761" t="str">
        <f>_xlfn.XLOOKUP(Table29[[#This Row],[Unique BarCode]],$N$10:$N$37,$O$10:$O$37)</f>
        <v>ChromeBook</v>
      </c>
      <c r="I761" t="str">
        <f>_xlfn.XLOOKUP(Table29[[#This Row],[Unique BarCode]],$N$10:$N$37,$P$10:$P$37)</f>
        <v>Device</v>
      </c>
      <c r="J761" t="s">
        <v>13</v>
      </c>
      <c r="K761" t="s">
        <v>692</v>
      </c>
    </row>
    <row r="762" spans="1:11" x14ac:dyDescent="0.2">
      <c r="A762" s="1" t="d">
        <v>2023-01-20</v>
      </c>
      <c r="B762" s="45">
        <v>-1</v>
      </c>
      <c r="C762" t="s">
        <v>20</v>
      </c>
      <c r="D762" t="str">
        <f>_xlfn.XLOOKUP(Table29[[#This Row],[Patron Group]],$R$10:$R$24,$S$10:$S$24)</f>
        <v>Graduate</v>
      </c>
      <c r="E762" s="1" t="d">
        <v>2023-01-27</v>
      </c>
      <c r="F762" t="s">
        <v>495</v>
      </c>
      <c r="G762" t="s">
        <v>2273</v>
      </c>
      <c r="H762" t="str">
        <f>_xlfn.XLOOKUP(Table29[[#This Row],[Unique BarCode]],$N$10:$N$37,$O$10:$O$37)</f>
        <v>ChromeBook</v>
      </c>
      <c r="I762" t="str">
        <f>_xlfn.XLOOKUP(Table29[[#This Row],[Unique BarCode]],$N$10:$N$37,$P$10:$P$37)</f>
        <v>Device</v>
      </c>
      <c r="J762" t="s">
        <v>8</v>
      </c>
      <c r="K762" t="s">
        <v>496</v>
      </c>
    </row>
    <row r="763" spans="1:11" x14ac:dyDescent="0.2">
      <c r="A763" s="1" t="d">
        <v>2023-01-20</v>
      </c>
      <c r="B763" s="45">
        <v>-1</v>
      </c>
      <c r="C763" t="s">
        <v>20</v>
      </c>
      <c r="D763" t="str">
        <f>_xlfn.XLOOKUP(Table29[[#This Row],[Patron Group]],$R$10:$R$24,$S$10:$S$24)</f>
        <v>Graduate</v>
      </c>
      <c r="E763" s="1" t="d">
        <v>2023-02-03</v>
      </c>
      <c r="F763" t="s">
        <v>108</v>
      </c>
      <c r="G763" t="s">
        <v>2274</v>
      </c>
      <c r="H763" t="str">
        <f>_xlfn.XLOOKUP(Table29[[#This Row],[Unique BarCode]],$N$10:$N$37,$O$10:$O$37)</f>
        <v>MacBook</v>
      </c>
      <c r="I763" t="str">
        <f>_xlfn.XLOOKUP(Table29[[#This Row],[Unique BarCode]],$N$10:$N$37,$P$10:$P$37)</f>
        <v>Device</v>
      </c>
      <c r="J763" t="s">
        <v>8</v>
      </c>
      <c r="K763" t="s">
        <v>109</v>
      </c>
    </row>
    <row r="764" spans="1:11" x14ac:dyDescent="0.2">
      <c r="A764" s="1" t="d">
        <v>2023-01-20</v>
      </c>
      <c r="B764" s="45">
        <v>-1</v>
      </c>
      <c r="C764" t="s">
        <v>20</v>
      </c>
      <c r="D764" t="str">
        <f>_xlfn.XLOOKUP(Table29[[#This Row],[Patron Group]],$R$10:$R$24,$S$10:$S$24)</f>
        <v>Graduate</v>
      </c>
      <c r="E764" s="1" t="d">
        <v>2023-02-03</v>
      </c>
      <c r="F764" t="s">
        <v>1046</v>
      </c>
      <c r="G764" t="s">
        <v>2274</v>
      </c>
      <c r="H764" t="str">
        <f>_xlfn.XLOOKUP(Table29[[#This Row],[Unique BarCode]],$N$10:$N$37,$O$10:$O$37)</f>
        <v>MacBook</v>
      </c>
      <c r="I764" t="str">
        <f>_xlfn.XLOOKUP(Table29[[#This Row],[Unique BarCode]],$N$10:$N$37,$P$10:$P$37)</f>
        <v>Device</v>
      </c>
      <c r="J764" t="s">
        <v>8</v>
      </c>
      <c r="K764" t="s">
        <v>1047</v>
      </c>
    </row>
    <row r="765" spans="1:11" x14ac:dyDescent="0.2">
      <c r="A765" s="1" t="d">
        <v>2023-01-20</v>
      </c>
      <c r="B765" s="45">
        <v>-1</v>
      </c>
      <c r="C765" t="s">
        <v>20</v>
      </c>
      <c r="D765" t="str">
        <f>_xlfn.XLOOKUP(Table29[[#This Row],[Patron Group]],$R$10:$R$24,$S$10:$S$24)</f>
        <v>Graduate</v>
      </c>
      <c r="E765" s="1" t="d">
        <v>2023-02-03</v>
      </c>
      <c r="F765" t="s">
        <v>1048</v>
      </c>
      <c r="G765" t="s">
        <v>2275</v>
      </c>
      <c r="H765" t="str">
        <f>_xlfn.XLOOKUP(Table29[[#This Row],[Unique BarCode]],$N$10:$N$37,$O$10:$O$37)</f>
        <v>iPad</v>
      </c>
      <c r="I765" t="str">
        <f>_xlfn.XLOOKUP(Table29[[#This Row],[Unique BarCode]],$N$10:$N$37,$P$10:$P$37)</f>
        <v>Device</v>
      </c>
      <c r="J765" t="s">
        <v>8</v>
      </c>
    </row>
    <row r="766" spans="1:11" x14ac:dyDescent="0.2">
      <c r="A766" s="1" t="d">
        <v>2023-01-20</v>
      </c>
      <c r="B766" s="45">
        <v>-1</v>
      </c>
      <c r="C766" t="s">
        <v>20</v>
      </c>
      <c r="D766" t="str">
        <f>_xlfn.XLOOKUP(Table29[[#This Row],[Patron Group]],$R$10:$R$24,$S$10:$S$24)</f>
        <v>Graduate</v>
      </c>
      <c r="E766" s="1" t="d">
        <v>2023-02-03</v>
      </c>
      <c r="F766" t="s">
        <v>65</v>
      </c>
      <c r="G766" t="s">
        <v>2275</v>
      </c>
      <c r="H766" t="str">
        <f>_xlfn.XLOOKUP(Table29[[#This Row],[Unique BarCode]],$N$10:$N$37,$O$10:$O$37)</f>
        <v>iPad</v>
      </c>
      <c r="I766" t="str">
        <f>_xlfn.XLOOKUP(Table29[[#This Row],[Unique BarCode]],$N$10:$N$37,$P$10:$P$37)</f>
        <v>Device</v>
      </c>
      <c r="J766" t="s">
        <v>8</v>
      </c>
    </row>
    <row r="767" spans="1:11" x14ac:dyDescent="0.2">
      <c r="A767" s="1" t="d">
        <v>2023-01-20</v>
      </c>
      <c r="B767" s="45">
        <v>-1</v>
      </c>
      <c r="C767" t="s">
        <v>20</v>
      </c>
      <c r="D767" t="str">
        <f>_xlfn.XLOOKUP(Table29[[#This Row],[Patron Group]],$R$10:$R$24,$S$10:$S$24)</f>
        <v>Graduate</v>
      </c>
      <c r="E767" s="1" t="d">
        <v>2023-02-03</v>
      </c>
      <c r="F767" t="s">
        <v>790</v>
      </c>
      <c r="G767" t="s">
        <v>2263</v>
      </c>
      <c r="H767" t="str">
        <f>_xlfn.XLOOKUP(Table29[[#This Row],[Unique BarCode]],$N$10:$N$37,$O$10:$O$37)</f>
        <v>HP Laptop</v>
      </c>
      <c r="I767" t="str">
        <f>_xlfn.XLOOKUP(Table29[[#This Row],[Unique BarCode]],$N$10:$N$37,$P$10:$P$37)</f>
        <v>Device</v>
      </c>
      <c r="J767" t="s">
        <v>8</v>
      </c>
      <c r="K767" t="s">
        <v>791</v>
      </c>
    </row>
    <row r="768" spans="1:11" x14ac:dyDescent="0.2">
      <c r="A768" s="1" t="d">
        <v>2023-01-20</v>
      </c>
      <c r="B768" s="45">
        <v>-1</v>
      </c>
      <c r="C768" t="s">
        <v>20</v>
      </c>
      <c r="D768" t="str">
        <f>_xlfn.XLOOKUP(Table29[[#This Row],[Patron Group]],$R$10:$R$24,$S$10:$S$24)</f>
        <v>Graduate</v>
      </c>
      <c r="E768" s="1" t="d">
        <v>2023-03-24</v>
      </c>
      <c r="F768" t="s">
        <v>1049</v>
      </c>
      <c r="G768" t="s">
        <v>2275</v>
      </c>
      <c r="H768" t="str">
        <f>_xlfn.XLOOKUP(Table29[[#This Row],[Unique BarCode]],$N$10:$N$37,$O$10:$O$37)</f>
        <v>iPad</v>
      </c>
      <c r="I768" t="str">
        <f>_xlfn.XLOOKUP(Table29[[#This Row],[Unique BarCode]],$N$10:$N$37,$P$10:$P$37)</f>
        <v>Device</v>
      </c>
      <c r="J768" t="s">
        <v>8</v>
      </c>
    </row>
    <row r="769" spans="1:11" x14ac:dyDescent="0.2">
      <c r="A769" s="1" t="d">
        <v>2023-01-20</v>
      </c>
      <c r="B769" s="45">
        <v>-1</v>
      </c>
      <c r="C769" t="s">
        <v>20</v>
      </c>
      <c r="D769" t="str">
        <f>_xlfn.XLOOKUP(Table29[[#This Row],[Patron Group]],$R$10:$R$24,$S$10:$S$24)</f>
        <v>Graduate</v>
      </c>
      <c r="E769" s="1" t="d">
        <v>2023-03-24</v>
      </c>
      <c r="F769" t="s">
        <v>1050</v>
      </c>
      <c r="G769" t="s">
        <v>2297</v>
      </c>
      <c r="H769" t="str">
        <f>_xlfn.XLOOKUP(Table29[[#This Row],[Unique BarCode]],$N$10:$N$37,$O$10:$O$37)</f>
        <v>iPad</v>
      </c>
      <c r="I769" t="str">
        <f>_xlfn.XLOOKUP(Table29[[#This Row],[Unique BarCode]],$N$10:$N$37,$P$10:$P$37)</f>
        <v>Device</v>
      </c>
      <c r="J769" t="s">
        <v>8</v>
      </c>
      <c r="K769" t="s">
        <v>1051</v>
      </c>
    </row>
    <row r="770" spans="1:11" x14ac:dyDescent="0.2">
      <c r="A770" s="1" t="d">
        <v>2023-01-20</v>
      </c>
      <c r="B770" s="45">
        <v>-1</v>
      </c>
      <c r="C770" t="s">
        <v>74</v>
      </c>
      <c r="D770" t="str">
        <f>_xlfn.XLOOKUP(Table29[[#This Row],[Patron Group]],$R$10:$R$24,$S$10:$S$24)</f>
        <v>Staff</v>
      </c>
      <c r="E770" s="1" t="d">
        <v>2023-02-02</v>
      </c>
      <c r="F770" t="s">
        <v>1052</v>
      </c>
      <c r="G770" t="s">
        <v>2274</v>
      </c>
      <c r="H770" t="str">
        <f>_xlfn.XLOOKUP(Table29[[#This Row],[Unique BarCode]],$N$10:$N$37,$O$10:$O$37)</f>
        <v>MacBook</v>
      </c>
      <c r="I770" t="str">
        <f>_xlfn.XLOOKUP(Table29[[#This Row],[Unique BarCode]],$N$10:$N$37,$P$10:$P$37)</f>
        <v>Device</v>
      </c>
      <c r="J770" t="s">
        <v>8</v>
      </c>
      <c r="K770" t="s">
        <v>1052</v>
      </c>
    </row>
    <row r="771" spans="1:11" x14ac:dyDescent="0.2">
      <c r="A771" s="1" t="d">
        <v>2023-01-20</v>
      </c>
      <c r="B771" s="45">
        <v>-1</v>
      </c>
      <c r="C771" t="s">
        <v>77</v>
      </c>
      <c r="D771" t="str">
        <f>_xlfn.XLOOKUP(Table29[[#This Row],[Patron Group]],$R$10:$R$24,$S$10:$S$24)</f>
        <v>Undergraduate</v>
      </c>
      <c r="E771" s="1" t="d">
        <v>2023-01-20</v>
      </c>
      <c r="F771" t="s">
        <v>1053</v>
      </c>
      <c r="G771" t="s">
        <v>2276</v>
      </c>
      <c r="H771" t="str">
        <f>_xlfn.XLOOKUP(Table29[[#This Row],[Unique BarCode]],$N$10:$N$37,$O$10:$O$37)</f>
        <v>CALC</v>
      </c>
      <c r="I771" t="str">
        <f>_xlfn.XLOOKUP(Table29[[#This Row],[Unique BarCode]],$N$10:$N$37,$P$10:$P$37)</f>
        <v>Accessory</v>
      </c>
      <c r="J771" t="s">
        <v>8</v>
      </c>
      <c r="K771" t="s">
        <v>1054</v>
      </c>
    </row>
    <row r="772" spans="1:11" x14ac:dyDescent="0.2">
      <c r="A772" s="1" t="d">
        <v>2023-01-20</v>
      </c>
      <c r="B772" s="45">
        <v>-1</v>
      </c>
      <c r="C772" t="s">
        <v>77</v>
      </c>
      <c r="D772" t="str">
        <f>_xlfn.XLOOKUP(Table29[[#This Row],[Patron Group]],$R$10:$R$24,$S$10:$S$24)</f>
        <v>Undergraduate</v>
      </c>
      <c r="E772" s="1" t="d">
        <v>2023-01-20</v>
      </c>
      <c r="F772" t="s">
        <v>1055</v>
      </c>
      <c r="G772" t="s">
        <v>2276</v>
      </c>
      <c r="H772" t="str">
        <f>_xlfn.XLOOKUP(Table29[[#This Row],[Unique BarCode]],$N$10:$N$37,$O$10:$O$37)</f>
        <v>CALC</v>
      </c>
      <c r="I772" t="str">
        <f>_xlfn.XLOOKUP(Table29[[#This Row],[Unique BarCode]],$N$10:$N$37,$P$10:$P$37)</f>
        <v>Accessory</v>
      </c>
      <c r="J772" t="s">
        <v>8</v>
      </c>
    </row>
    <row r="773" spans="1:11" x14ac:dyDescent="0.2">
      <c r="A773" s="1" t="d">
        <v>2023-01-20</v>
      </c>
      <c r="B773" s="45">
        <v>-1</v>
      </c>
      <c r="C773" t="s">
        <v>77</v>
      </c>
      <c r="D773" t="str">
        <f>_xlfn.XLOOKUP(Table29[[#This Row],[Patron Group]],$R$10:$R$24,$S$10:$S$24)</f>
        <v>Undergraduate</v>
      </c>
      <c r="E773" s="1" t="d">
        <v>2023-01-20</v>
      </c>
      <c r="F773" t="s">
        <v>1056</v>
      </c>
      <c r="G773" t="s">
        <v>2276</v>
      </c>
      <c r="H773" t="str">
        <f>_xlfn.XLOOKUP(Table29[[#This Row],[Unique BarCode]],$N$10:$N$37,$O$10:$O$37)</f>
        <v>CALC</v>
      </c>
      <c r="I773" t="str">
        <f>_xlfn.XLOOKUP(Table29[[#This Row],[Unique BarCode]],$N$10:$N$37,$P$10:$P$37)</f>
        <v>Accessory</v>
      </c>
      <c r="J773" t="s">
        <v>49</v>
      </c>
    </row>
    <row r="774" spans="1:11" x14ac:dyDescent="0.2">
      <c r="A774" s="1" t="d">
        <v>2023-01-20</v>
      </c>
      <c r="B774" s="45">
        <v>-1</v>
      </c>
      <c r="C774" t="s">
        <v>77</v>
      </c>
      <c r="D774" t="str">
        <f>_xlfn.XLOOKUP(Table29[[#This Row],[Patron Group]],$R$10:$R$24,$S$10:$S$24)</f>
        <v>Undergraduate</v>
      </c>
      <c r="E774" s="1" t="d">
        <v>2023-01-20</v>
      </c>
      <c r="F774" t="s">
        <v>833</v>
      </c>
      <c r="G774" t="s">
        <v>2266</v>
      </c>
      <c r="H774" t="str">
        <f>_xlfn.XLOOKUP(Table29[[#This Row],[Unique BarCode]],$N$10:$N$37,$O$10:$O$37)</f>
        <v>Headphones</v>
      </c>
      <c r="I774" t="str">
        <f>_xlfn.XLOOKUP(Table29[[#This Row],[Unique BarCode]],$N$10:$N$37,$P$10:$P$37)</f>
        <v>Accessory</v>
      </c>
      <c r="J774" t="s">
        <v>49</v>
      </c>
      <c r="K774" t="s">
        <v>834</v>
      </c>
    </row>
    <row r="775" spans="1:11" x14ac:dyDescent="0.2">
      <c r="A775" s="1" t="d">
        <v>2023-01-20</v>
      </c>
      <c r="B775" s="45">
        <v>-1</v>
      </c>
      <c r="C775" t="s">
        <v>77</v>
      </c>
      <c r="D775" t="str">
        <f>_xlfn.XLOOKUP(Table29[[#This Row],[Patron Group]],$R$10:$R$24,$S$10:$S$24)</f>
        <v>Undergraduate</v>
      </c>
      <c r="E775" s="1" t="d">
        <v>2023-01-20</v>
      </c>
      <c r="F775" t="s">
        <v>811</v>
      </c>
      <c r="G775" t="s">
        <v>2282</v>
      </c>
      <c r="H775" t="str">
        <f>_xlfn.XLOOKUP(Table29[[#This Row],[Unique BarCode]],$N$10:$N$37,$O$10:$O$37)</f>
        <v>HPUSBC</v>
      </c>
      <c r="I775" t="str">
        <f>_xlfn.XLOOKUP(Table29[[#This Row],[Unique BarCode]],$N$10:$N$37,$P$10:$P$37)</f>
        <v>Charger</v>
      </c>
      <c r="J775" t="s">
        <v>49</v>
      </c>
      <c r="K775" t="s">
        <v>812</v>
      </c>
    </row>
    <row r="776" spans="1:11" x14ac:dyDescent="0.2">
      <c r="A776" s="1" t="d">
        <v>2023-01-20</v>
      </c>
      <c r="B776" s="45">
        <v>-1</v>
      </c>
      <c r="C776" t="s">
        <v>77</v>
      </c>
      <c r="D776" t="str">
        <f>_xlfn.XLOOKUP(Table29[[#This Row],[Patron Group]],$R$10:$R$24,$S$10:$S$24)</f>
        <v>Undergraduate</v>
      </c>
      <c r="E776" s="1" t="d">
        <v>2023-01-20</v>
      </c>
      <c r="F776" t="s">
        <v>687</v>
      </c>
      <c r="G776" t="s">
        <v>2282</v>
      </c>
      <c r="H776" t="str">
        <f>_xlfn.XLOOKUP(Table29[[#This Row],[Unique BarCode]],$N$10:$N$37,$O$10:$O$37)</f>
        <v>HPUSBC</v>
      </c>
      <c r="I776" t="str">
        <f>_xlfn.XLOOKUP(Table29[[#This Row],[Unique BarCode]],$N$10:$N$37,$P$10:$P$37)</f>
        <v>Charger</v>
      </c>
      <c r="J776" t="s">
        <v>49</v>
      </c>
    </row>
    <row r="777" spans="1:11" x14ac:dyDescent="0.2">
      <c r="A777" s="1" t="d">
        <v>2023-01-20</v>
      </c>
      <c r="B777" s="45">
        <v>-1</v>
      </c>
      <c r="C777" t="s">
        <v>77</v>
      </c>
      <c r="D777" t="str">
        <f>_xlfn.XLOOKUP(Table29[[#This Row],[Patron Group]],$R$10:$R$24,$S$10:$S$24)</f>
        <v>Undergraduate</v>
      </c>
      <c r="E777" s="1" t="d">
        <v>2023-01-20</v>
      </c>
      <c r="F777" t="s">
        <v>263</v>
      </c>
      <c r="G777" t="s">
        <v>2265</v>
      </c>
      <c r="H777" t="str">
        <f>_xlfn.XLOOKUP(Table29[[#This Row],[Unique BarCode]],$N$10:$N$37,$O$10:$O$37)</f>
        <v>IPHONE</v>
      </c>
      <c r="I777" t="str">
        <f>_xlfn.XLOOKUP(Table29[[#This Row],[Unique BarCode]],$N$10:$N$37,$P$10:$P$37)</f>
        <v>Charger</v>
      </c>
      <c r="J777" t="s">
        <v>8</v>
      </c>
      <c r="K777" t="s">
        <v>264</v>
      </c>
    </row>
    <row r="778" spans="1:11" x14ac:dyDescent="0.2">
      <c r="A778" s="1" t="d">
        <v>2023-01-20</v>
      </c>
      <c r="B778" s="45">
        <v>-1</v>
      </c>
      <c r="C778" t="s">
        <v>77</v>
      </c>
      <c r="D778" t="str">
        <f>_xlfn.XLOOKUP(Table29[[#This Row],[Patron Group]],$R$10:$R$24,$S$10:$S$24)</f>
        <v>Undergraduate</v>
      </c>
      <c r="E778" s="1" t="d">
        <v>2023-01-20</v>
      </c>
      <c r="F778" t="s">
        <v>461</v>
      </c>
      <c r="G778" t="s">
        <v>2265</v>
      </c>
      <c r="H778" t="str">
        <f>_xlfn.XLOOKUP(Table29[[#This Row],[Unique BarCode]],$N$10:$N$37,$O$10:$O$37)</f>
        <v>IPHONE</v>
      </c>
      <c r="I778" t="str">
        <f>_xlfn.XLOOKUP(Table29[[#This Row],[Unique BarCode]],$N$10:$N$37,$P$10:$P$37)</f>
        <v>Charger</v>
      </c>
      <c r="J778" t="s">
        <v>8</v>
      </c>
      <c r="K778" t="s">
        <v>462</v>
      </c>
    </row>
    <row r="779" spans="1:11" x14ac:dyDescent="0.2">
      <c r="A779" s="1" t="d">
        <v>2023-01-20</v>
      </c>
      <c r="B779" s="45">
        <v>-1</v>
      </c>
      <c r="C779" t="s">
        <v>77</v>
      </c>
      <c r="D779" t="str">
        <f>_xlfn.XLOOKUP(Table29[[#This Row],[Patron Group]],$R$10:$R$24,$S$10:$S$24)</f>
        <v>Undergraduate</v>
      </c>
      <c r="E779" s="1" t="d">
        <v>2023-01-20</v>
      </c>
      <c r="F779" t="s">
        <v>839</v>
      </c>
      <c r="G779" t="s">
        <v>2265</v>
      </c>
      <c r="H779" t="str">
        <f>_xlfn.XLOOKUP(Table29[[#This Row],[Unique BarCode]],$N$10:$N$37,$O$10:$O$37)</f>
        <v>IPHONE</v>
      </c>
      <c r="I779" t="str">
        <f>_xlfn.XLOOKUP(Table29[[#This Row],[Unique BarCode]],$N$10:$N$37,$P$10:$P$37)</f>
        <v>Charger</v>
      </c>
      <c r="J779" t="s">
        <v>8</v>
      </c>
      <c r="K779" t="s">
        <v>840</v>
      </c>
    </row>
    <row r="780" spans="1:11" x14ac:dyDescent="0.2">
      <c r="A780" s="1" t="d">
        <v>2023-01-20</v>
      </c>
      <c r="B780" s="45">
        <v>-1</v>
      </c>
      <c r="C780" t="s">
        <v>77</v>
      </c>
      <c r="D780" t="str">
        <f>_xlfn.XLOOKUP(Table29[[#This Row],[Patron Group]],$R$10:$R$24,$S$10:$S$24)</f>
        <v>Undergraduate</v>
      </c>
      <c r="E780" s="1" t="d">
        <v>2023-01-20</v>
      </c>
      <c r="F780" t="s">
        <v>29</v>
      </c>
      <c r="G780" t="s">
        <v>2265</v>
      </c>
      <c r="H780" t="str">
        <f>_xlfn.XLOOKUP(Table29[[#This Row],[Unique BarCode]],$N$10:$N$37,$O$10:$O$37)</f>
        <v>IPHONE</v>
      </c>
      <c r="I780" t="str">
        <f>_xlfn.XLOOKUP(Table29[[#This Row],[Unique BarCode]],$N$10:$N$37,$P$10:$P$37)</f>
        <v>Charger</v>
      </c>
      <c r="J780" t="s">
        <v>8</v>
      </c>
      <c r="K780" t="s">
        <v>30</v>
      </c>
    </row>
    <row r="781" spans="1:11" x14ac:dyDescent="0.2">
      <c r="A781" s="1" t="d">
        <v>2023-01-20</v>
      </c>
      <c r="B781" s="45">
        <v>-1</v>
      </c>
      <c r="C781" t="s">
        <v>77</v>
      </c>
      <c r="D781" t="str">
        <f>_xlfn.XLOOKUP(Table29[[#This Row],[Patron Group]],$R$10:$R$24,$S$10:$S$24)</f>
        <v>Undergraduate</v>
      </c>
      <c r="E781" s="1" t="d">
        <v>2023-01-20</v>
      </c>
      <c r="F781" t="s">
        <v>88</v>
      </c>
      <c r="G781" t="s">
        <v>2265</v>
      </c>
      <c r="H781" t="str">
        <f>_xlfn.XLOOKUP(Table29[[#This Row],[Unique BarCode]],$N$10:$N$37,$O$10:$O$37)</f>
        <v>IPHONE</v>
      </c>
      <c r="I781" t="str">
        <f>_xlfn.XLOOKUP(Table29[[#This Row],[Unique BarCode]],$N$10:$N$37,$P$10:$P$37)</f>
        <v>Charger</v>
      </c>
      <c r="J781" t="s">
        <v>8</v>
      </c>
    </row>
    <row r="782" spans="1:11" x14ac:dyDescent="0.2">
      <c r="A782" s="1" t="d">
        <v>2023-01-20</v>
      </c>
      <c r="B782" s="45">
        <v>-1</v>
      </c>
      <c r="C782" t="s">
        <v>77</v>
      </c>
      <c r="D782" t="str">
        <f>_xlfn.XLOOKUP(Table29[[#This Row],[Patron Group]],$R$10:$R$24,$S$10:$S$24)</f>
        <v>Undergraduate</v>
      </c>
      <c r="E782" s="1" t="d">
        <v>2023-01-20</v>
      </c>
      <c r="F782" t="s">
        <v>224</v>
      </c>
      <c r="G782" t="s">
        <v>2296</v>
      </c>
      <c r="H782" t="str">
        <f>_xlfn.XLOOKUP(Table29[[#This Row],[Unique BarCode]],$N$10:$N$37,$O$10:$O$37)</f>
        <v>MACUSBC</v>
      </c>
      <c r="I782" t="str">
        <f>_xlfn.XLOOKUP(Table29[[#This Row],[Unique BarCode]],$N$10:$N$37,$P$10:$P$37)</f>
        <v>Charger</v>
      </c>
      <c r="J782" t="s">
        <v>8</v>
      </c>
      <c r="K782" t="s">
        <v>225</v>
      </c>
    </row>
    <row r="783" spans="1:11" x14ac:dyDescent="0.2">
      <c r="A783" s="1" t="d">
        <v>2023-01-20</v>
      </c>
      <c r="B783" s="45">
        <v>-1</v>
      </c>
      <c r="C783" t="s">
        <v>77</v>
      </c>
      <c r="D783" t="str">
        <f>_xlfn.XLOOKUP(Table29[[#This Row],[Patron Group]],$R$10:$R$24,$S$10:$S$24)</f>
        <v>Undergraduate</v>
      </c>
      <c r="E783" s="1" t="d">
        <v>2023-01-20</v>
      </c>
      <c r="F783" t="s">
        <v>469</v>
      </c>
      <c r="G783" t="s">
        <v>2296</v>
      </c>
      <c r="H783" t="str">
        <f>_xlfn.XLOOKUP(Table29[[#This Row],[Unique BarCode]],$N$10:$N$37,$O$10:$O$37)</f>
        <v>MACUSBC</v>
      </c>
      <c r="I783" t="str">
        <f>_xlfn.XLOOKUP(Table29[[#This Row],[Unique BarCode]],$N$10:$N$37,$P$10:$P$37)</f>
        <v>Charger</v>
      </c>
      <c r="J783" t="s">
        <v>8</v>
      </c>
      <c r="K783" t="s">
        <v>470</v>
      </c>
    </row>
    <row r="784" spans="1:11" x14ac:dyDescent="0.2">
      <c r="A784" s="1" t="d">
        <v>2023-01-20</v>
      </c>
      <c r="B784" s="45">
        <v>-1</v>
      </c>
      <c r="C784" t="s">
        <v>77</v>
      </c>
      <c r="D784" t="str">
        <f>_xlfn.XLOOKUP(Table29[[#This Row],[Patron Group]],$R$10:$R$24,$S$10:$S$24)</f>
        <v>Undergraduate</v>
      </c>
      <c r="E784" s="1" t="d">
        <v>2023-01-20</v>
      </c>
      <c r="F784" t="s">
        <v>276</v>
      </c>
      <c r="G784" t="s">
        <v>2296</v>
      </c>
      <c r="H784" t="str">
        <f>_xlfn.XLOOKUP(Table29[[#This Row],[Unique BarCode]],$N$10:$N$37,$O$10:$O$37)</f>
        <v>MACUSBC</v>
      </c>
      <c r="I784" t="str">
        <f>_xlfn.XLOOKUP(Table29[[#This Row],[Unique BarCode]],$N$10:$N$37,$P$10:$P$37)</f>
        <v>Charger</v>
      </c>
      <c r="J784" t="s">
        <v>8</v>
      </c>
      <c r="K784" t="s">
        <v>277</v>
      </c>
    </row>
    <row r="785" spans="1:11" x14ac:dyDescent="0.2">
      <c r="A785" s="1" t="d">
        <v>2023-01-20</v>
      </c>
      <c r="B785" s="45">
        <v>-1</v>
      </c>
      <c r="C785" t="s">
        <v>77</v>
      </c>
      <c r="D785" t="str">
        <f>_xlfn.XLOOKUP(Table29[[#This Row],[Patron Group]],$R$10:$R$24,$S$10:$S$24)</f>
        <v>Undergraduate</v>
      </c>
      <c r="E785" s="1" t="d">
        <v>2023-01-20</v>
      </c>
      <c r="F785" t="s">
        <v>91</v>
      </c>
      <c r="G785" t="s">
        <v>2296</v>
      </c>
      <c r="H785" t="str">
        <f>_xlfn.XLOOKUP(Table29[[#This Row],[Unique BarCode]],$N$10:$N$37,$O$10:$O$37)</f>
        <v>MACUSBC</v>
      </c>
      <c r="I785" t="str">
        <f>_xlfn.XLOOKUP(Table29[[#This Row],[Unique BarCode]],$N$10:$N$37,$P$10:$P$37)</f>
        <v>Charger</v>
      </c>
      <c r="J785" t="s">
        <v>8</v>
      </c>
      <c r="K785" t="s">
        <v>92</v>
      </c>
    </row>
    <row r="786" spans="1:11" x14ac:dyDescent="0.2">
      <c r="A786" s="1" t="d">
        <v>2023-01-20</v>
      </c>
      <c r="B786" s="45">
        <v>-1</v>
      </c>
      <c r="C786" t="s">
        <v>77</v>
      </c>
      <c r="D786" t="str">
        <f>_xlfn.XLOOKUP(Table29[[#This Row],[Patron Group]],$R$10:$R$24,$S$10:$S$24)</f>
        <v>Undergraduate</v>
      </c>
      <c r="E786" s="1" t="d">
        <v>2023-01-20</v>
      </c>
      <c r="F786" t="s">
        <v>213</v>
      </c>
      <c r="G786" t="s">
        <v>2296</v>
      </c>
      <c r="H786" t="str">
        <f>_xlfn.XLOOKUP(Table29[[#This Row],[Unique BarCode]],$N$10:$N$37,$O$10:$O$37)</f>
        <v>MACUSBC</v>
      </c>
      <c r="I786" t="str">
        <f>_xlfn.XLOOKUP(Table29[[#This Row],[Unique BarCode]],$N$10:$N$37,$P$10:$P$37)</f>
        <v>Charger</v>
      </c>
      <c r="J786" t="s">
        <v>8</v>
      </c>
      <c r="K786" t="s">
        <v>214</v>
      </c>
    </row>
    <row r="787" spans="1:11" x14ac:dyDescent="0.2">
      <c r="A787" s="1" t="d">
        <v>2023-01-20</v>
      </c>
      <c r="B787" s="45">
        <v>-1</v>
      </c>
      <c r="C787" t="s">
        <v>77</v>
      </c>
      <c r="D787" t="str">
        <f>_xlfn.XLOOKUP(Table29[[#This Row],[Patron Group]],$R$10:$R$24,$S$10:$S$24)</f>
        <v>Undergraduate</v>
      </c>
      <c r="E787" s="1" t="d">
        <v>2023-01-20</v>
      </c>
      <c r="F787" t="s">
        <v>37</v>
      </c>
      <c r="G787" t="s">
        <v>2296</v>
      </c>
      <c r="H787" t="str">
        <f>_xlfn.XLOOKUP(Table29[[#This Row],[Unique BarCode]],$N$10:$N$37,$O$10:$O$37)</f>
        <v>MACUSBC</v>
      </c>
      <c r="I787" t="str">
        <f>_xlfn.XLOOKUP(Table29[[#This Row],[Unique BarCode]],$N$10:$N$37,$P$10:$P$37)</f>
        <v>Charger</v>
      </c>
      <c r="J787" t="s">
        <v>8</v>
      </c>
      <c r="K787" t="s">
        <v>38</v>
      </c>
    </row>
    <row r="788" spans="1:11" x14ac:dyDescent="0.2">
      <c r="A788" s="1" t="d">
        <v>2023-01-20</v>
      </c>
      <c r="B788" s="45">
        <v>-1</v>
      </c>
      <c r="C788" t="s">
        <v>77</v>
      </c>
      <c r="D788" t="str">
        <f>_xlfn.XLOOKUP(Table29[[#This Row],[Patron Group]],$R$10:$R$24,$S$10:$S$24)</f>
        <v>Undergraduate</v>
      </c>
      <c r="E788" s="1" t="d">
        <v>2023-01-20</v>
      </c>
      <c r="F788" t="s">
        <v>845</v>
      </c>
      <c r="G788" t="s">
        <v>2271</v>
      </c>
      <c r="H788" t="str">
        <f>_xlfn.XLOOKUP(Table29[[#This Row],[Unique BarCode]],$N$10:$N$37,$O$10:$O$37)</f>
        <v>OMNI</v>
      </c>
      <c r="I788" t="str">
        <f>_xlfn.XLOOKUP(Table29[[#This Row],[Unique BarCode]],$N$10:$N$37,$P$10:$P$37)</f>
        <v>Charger</v>
      </c>
      <c r="J788" t="s">
        <v>49</v>
      </c>
      <c r="K788" t="s">
        <v>846</v>
      </c>
    </row>
    <row r="789" spans="1:11" x14ac:dyDescent="0.2">
      <c r="A789" s="1" t="d">
        <v>2023-01-20</v>
      </c>
      <c r="B789" s="45">
        <v>-1</v>
      </c>
      <c r="C789" t="s">
        <v>77</v>
      </c>
      <c r="D789" t="str">
        <f>_xlfn.XLOOKUP(Table29[[#This Row],[Patron Group]],$R$10:$R$24,$S$10:$S$24)</f>
        <v>Undergraduate</v>
      </c>
      <c r="E789" s="1" t="d">
        <v>2023-01-20</v>
      </c>
      <c r="F789" t="s">
        <v>855</v>
      </c>
      <c r="G789" t="s">
        <v>2272</v>
      </c>
      <c r="H789" t="str">
        <f>_xlfn.XLOOKUP(Table29[[#This Row],[Unique BarCode]],$N$10:$N$37,$O$10:$O$37)</f>
        <v>WALLADPT</v>
      </c>
      <c r="I789" t="str">
        <f>_xlfn.XLOOKUP(Table29[[#This Row],[Unique BarCode]],$N$10:$N$37,$P$10:$P$37)</f>
        <v>Charger</v>
      </c>
      <c r="J789" t="s">
        <v>8</v>
      </c>
    </row>
    <row r="790" spans="1:11" x14ac:dyDescent="0.2">
      <c r="A790" s="1" t="d">
        <v>2023-01-20</v>
      </c>
      <c r="B790" s="45">
        <v>-1</v>
      </c>
      <c r="C790" t="s">
        <v>77</v>
      </c>
      <c r="D790" t="str">
        <f>_xlfn.XLOOKUP(Table29[[#This Row],[Patron Group]],$R$10:$R$24,$S$10:$S$24)</f>
        <v>Undergraduate</v>
      </c>
      <c r="E790" s="1" t="d">
        <v>2023-01-20</v>
      </c>
      <c r="F790" t="s">
        <v>274</v>
      </c>
      <c r="G790" t="s">
        <v>2272</v>
      </c>
      <c r="H790" t="str">
        <f>_xlfn.XLOOKUP(Table29[[#This Row],[Unique BarCode]],$N$10:$N$37,$O$10:$O$37)</f>
        <v>WALLADPT</v>
      </c>
      <c r="I790" t="str">
        <f>_xlfn.XLOOKUP(Table29[[#This Row],[Unique BarCode]],$N$10:$N$37,$P$10:$P$37)</f>
        <v>Charger</v>
      </c>
      <c r="J790" t="s">
        <v>8</v>
      </c>
    </row>
    <row r="791" spans="1:11" x14ac:dyDescent="0.2">
      <c r="A791" s="1" t="d">
        <v>2023-01-20</v>
      </c>
      <c r="B791" s="45">
        <v>-1</v>
      </c>
      <c r="C791" t="s">
        <v>77</v>
      </c>
      <c r="D791" t="str">
        <f>_xlfn.XLOOKUP(Table29[[#This Row],[Patron Group]],$R$10:$R$24,$S$10:$S$24)</f>
        <v>Undergraduate</v>
      </c>
      <c r="E791" s="1" t="d">
        <v>2023-01-20</v>
      </c>
      <c r="F791" t="s">
        <v>989</v>
      </c>
      <c r="G791" t="s">
        <v>2272</v>
      </c>
      <c r="H791" t="str">
        <f>_xlfn.XLOOKUP(Table29[[#This Row],[Unique BarCode]],$N$10:$N$37,$O$10:$O$37)</f>
        <v>WALLADPT</v>
      </c>
      <c r="I791" t="str">
        <f>_xlfn.XLOOKUP(Table29[[#This Row],[Unique BarCode]],$N$10:$N$37,$P$10:$P$37)</f>
        <v>Charger</v>
      </c>
      <c r="J791" t="s">
        <v>8</v>
      </c>
    </row>
    <row r="792" spans="1:11" x14ac:dyDescent="0.2">
      <c r="A792" s="1" t="d">
        <v>2023-01-20</v>
      </c>
      <c r="B792" s="45">
        <v>-1</v>
      </c>
      <c r="C792" t="s">
        <v>77</v>
      </c>
      <c r="D792" t="str">
        <f>_xlfn.XLOOKUP(Table29[[#This Row],[Patron Group]],$R$10:$R$24,$S$10:$S$24)</f>
        <v>Undergraduate</v>
      </c>
      <c r="E792" s="1" t="d">
        <v>2023-01-20</v>
      </c>
      <c r="F792" t="s">
        <v>96</v>
      </c>
      <c r="G792" t="s">
        <v>2272</v>
      </c>
      <c r="H792" t="str">
        <f>_xlfn.XLOOKUP(Table29[[#This Row],[Unique BarCode]],$N$10:$N$37,$O$10:$O$37)</f>
        <v>WALLADPT</v>
      </c>
      <c r="I792" t="str">
        <f>_xlfn.XLOOKUP(Table29[[#This Row],[Unique BarCode]],$N$10:$N$37,$P$10:$P$37)</f>
        <v>Charger</v>
      </c>
      <c r="J792" t="s">
        <v>8</v>
      </c>
    </row>
    <row r="793" spans="1:11" x14ac:dyDescent="0.2">
      <c r="A793" s="1" t="d">
        <v>2023-01-20</v>
      </c>
      <c r="B793" s="45">
        <v>-1</v>
      </c>
      <c r="C793" t="s">
        <v>77</v>
      </c>
      <c r="D793" t="str">
        <f>_xlfn.XLOOKUP(Table29[[#This Row],[Patron Group]],$R$10:$R$24,$S$10:$S$24)</f>
        <v>Undergraduate</v>
      </c>
      <c r="E793" s="1" t="d">
        <v>2023-01-27</v>
      </c>
      <c r="F793" t="s">
        <v>1057</v>
      </c>
      <c r="G793" t="s">
        <v>2273</v>
      </c>
      <c r="H793" t="str">
        <f>_xlfn.XLOOKUP(Table29[[#This Row],[Unique BarCode]],$N$10:$N$37,$O$10:$O$37)</f>
        <v>ChromeBook</v>
      </c>
      <c r="I793" t="str">
        <f>_xlfn.XLOOKUP(Table29[[#This Row],[Unique BarCode]],$N$10:$N$37,$P$10:$P$37)</f>
        <v>Device</v>
      </c>
      <c r="J793" t="s">
        <v>1058</v>
      </c>
      <c r="K793" t="s">
        <v>1059</v>
      </c>
    </row>
    <row r="794" spans="1:11" x14ac:dyDescent="0.2">
      <c r="A794" s="1" t="d">
        <v>2023-01-20</v>
      </c>
      <c r="B794" s="45">
        <v>-1</v>
      </c>
      <c r="C794" t="s">
        <v>77</v>
      </c>
      <c r="D794" t="str">
        <f>_xlfn.XLOOKUP(Table29[[#This Row],[Patron Group]],$R$10:$R$24,$S$10:$S$24)</f>
        <v>Undergraduate</v>
      </c>
      <c r="E794" s="1" t="d">
        <v>2023-01-27</v>
      </c>
      <c r="F794" t="s">
        <v>1060</v>
      </c>
      <c r="G794" t="s">
        <v>2273</v>
      </c>
      <c r="H794" t="str">
        <f>_xlfn.XLOOKUP(Table29[[#This Row],[Unique BarCode]],$N$10:$N$37,$O$10:$O$37)</f>
        <v>ChromeBook</v>
      </c>
      <c r="I794" t="str">
        <f>_xlfn.XLOOKUP(Table29[[#This Row],[Unique BarCode]],$N$10:$N$37,$P$10:$P$37)</f>
        <v>Device</v>
      </c>
      <c r="J794" t="s">
        <v>8</v>
      </c>
      <c r="K794" t="s">
        <v>1061</v>
      </c>
    </row>
    <row r="795" spans="1:11" x14ac:dyDescent="0.2">
      <c r="A795" s="1" t="d">
        <v>2023-01-20</v>
      </c>
      <c r="B795" s="45">
        <v>-1</v>
      </c>
      <c r="C795" t="s">
        <v>77</v>
      </c>
      <c r="D795" t="str">
        <f>_xlfn.XLOOKUP(Table29[[#This Row],[Patron Group]],$R$10:$R$24,$S$10:$S$24)</f>
        <v>Undergraduate</v>
      </c>
      <c r="E795" s="1" t="d">
        <v>2023-01-27</v>
      </c>
      <c r="F795" t="s">
        <v>1062</v>
      </c>
      <c r="G795" t="s">
        <v>2273</v>
      </c>
      <c r="H795" t="str">
        <f>_xlfn.XLOOKUP(Table29[[#This Row],[Unique BarCode]],$N$10:$N$37,$O$10:$O$37)</f>
        <v>ChromeBook</v>
      </c>
      <c r="I795" t="str">
        <f>_xlfn.XLOOKUP(Table29[[#This Row],[Unique BarCode]],$N$10:$N$37,$P$10:$P$37)</f>
        <v>Device</v>
      </c>
      <c r="J795" t="s">
        <v>8</v>
      </c>
      <c r="K795" t="s">
        <v>1063</v>
      </c>
    </row>
    <row r="796" spans="1:11" x14ac:dyDescent="0.2">
      <c r="A796" s="1" t="d">
        <v>2023-01-20</v>
      </c>
      <c r="B796" s="45">
        <v>-1</v>
      </c>
      <c r="C796" t="s">
        <v>77</v>
      </c>
      <c r="D796" t="str">
        <f>_xlfn.XLOOKUP(Table29[[#This Row],[Patron Group]],$R$10:$R$24,$S$10:$S$24)</f>
        <v>Undergraduate</v>
      </c>
      <c r="E796" s="1" t="d">
        <v>2023-01-27</v>
      </c>
      <c r="F796" t="s">
        <v>719</v>
      </c>
      <c r="G796" t="s">
        <v>2273</v>
      </c>
      <c r="H796" t="str">
        <f>_xlfn.XLOOKUP(Table29[[#This Row],[Unique BarCode]],$N$10:$N$37,$O$10:$O$37)</f>
        <v>ChromeBook</v>
      </c>
      <c r="I796" t="str">
        <f>_xlfn.XLOOKUP(Table29[[#This Row],[Unique BarCode]],$N$10:$N$37,$P$10:$P$37)</f>
        <v>Device</v>
      </c>
      <c r="J796" t="s">
        <v>49</v>
      </c>
      <c r="K796" t="s">
        <v>720</v>
      </c>
    </row>
    <row r="797" spans="1:11" x14ac:dyDescent="0.2">
      <c r="A797" s="1" t="d">
        <v>2023-01-20</v>
      </c>
      <c r="B797" s="45">
        <v>-1</v>
      </c>
      <c r="C797" t="s">
        <v>77</v>
      </c>
      <c r="D797" t="str">
        <f>_xlfn.XLOOKUP(Table29[[#This Row],[Patron Group]],$R$10:$R$24,$S$10:$S$24)</f>
        <v>Undergraduate</v>
      </c>
      <c r="E797" s="1" t="d">
        <v>2023-01-27</v>
      </c>
      <c r="F797" t="s">
        <v>725</v>
      </c>
      <c r="G797" t="s">
        <v>2273</v>
      </c>
      <c r="H797" t="str">
        <f>_xlfn.XLOOKUP(Table29[[#This Row],[Unique BarCode]],$N$10:$N$37,$O$10:$O$37)</f>
        <v>ChromeBook</v>
      </c>
      <c r="I797" t="str">
        <f>_xlfn.XLOOKUP(Table29[[#This Row],[Unique BarCode]],$N$10:$N$37,$P$10:$P$37)</f>
        <v>Device</v>
      </c>
      <c r="J797" t="s">
        <v>8</v>
      </c>
      <c r="K797" t="s">
        <v>726</v>
      </c>
    </row>
    <row r="798" spans="1:11" x14ac:dyDescent="0.2">
      <c r="A798" s="1" t="d">
        <v>2023-01-20</v>
      </c>
      <c r="B798" s="45">
        <v>-1</v>
      </c>
      <c r="C798" t="s">
        <v>77</v>
      </c>
      <c r="D798" t="str">
        <f>_xlfn.XLOOKUP(Table29[[#This Row],[Patron Group]],$R$10:$R$24,$S$10:$S$24)</f>
        <v>Undergraduate</v>
      </c>
      <c r="E798" s="1" t="d">
        <v>2023-01-27</v>
      </c>
      <c r="F798" t="s">
        <v>1064</v>
      </c>
      <c r="G798" t="s">
        <v>2273</v>
      </c>
      <c r="H798" t="str">
        <f>_xlfn.XLOOKUP(Table29[[#This Row],[Unique BarCode]],$N$10:$N$37,$O$10:$O$37)</f>
        <v>ChromeBook</v>
      </c>
      <c r="I798" t="str">
        <f>_xlfn.XLOOKUP(Table29[[#This Row],[Unique BarCode]],$N$10:$N$37,$P$10:$P$37)</f>
        <v>Device</v>
      </c>
      <c r="J798" t="s">
        <v>8</v>
      </c>
      <c r="K798" t="s">
        <v>1065</v>
      </c>
    </row>
    <row r="799" spans="1:11" x14ac:dyDescent="0.2">
      <c r="A799" s="1" t="d">
        <v>2023-01-20</v>
      </c>
      <c r="B799" s="45">
        <v>-1</v>
      </c>
      <c r="C799" t="s">
        <v>77</v>
      </c>
      <c r="D799" t="str">
        <f>_xlfn.XLOOKUP(Table29[[#This Row],[Patron Group]],$R$10:$R$24,$S$10:$S$24)</f>
        <v>Undergraduate</v>
      </c>
      <c r="E799" s="1" t="d">
        <v>2023-01-27</v>
      </c>
      <c r="F799" t="s">
        <v>1066</v>
      </c>
      <c r="G799" t="s">
        <v>2273</v>
      </c>
      <c r="H799" t="str">
        <f>_xlfn.XLOOKUP(Table29[[#This Row],[Unique BarCode]],$N$10:$N$37,$O$10:$O$37)</f>
        <v>ChromeBook</v>
      </c>
      <c r="I799" t="str">
        <f>_xlfn.XLOOKUP(Table29[[#This Row],[Unique BarCode]],$N$10:$N$37,$P$10:$P$37)</f>
        <v>Device</v>
      </c>
      <c r="J799" t="s">
        <v>8</v>
      </c>
      <c r="K799" t="s">
        <v>1067</v>
      </c>
    </row>
    <row r="800" spans="1:11" x14ac:dyDescent="0.2">
      <c r="A800" s="1" t="d">
        <v>2023-01-20</v>
      </c>
      <c r="B800" s="45">
        <v>-1</v>
      </c>
      <c r="C800" t="s">
        <v>77</v>
      </c>
      <c r="D800" t="str">
        <f>_xlfn.XLOOKUP(Table29[[#This Row],[Patron Group]],$R$10:$R$24,$S$10:$S$24)</f>
        <v>Undergraduate</v>
      </c>
      <c r="E800" s="1" t="d">
        <v>2023-01-27</v>
      </c>
      <c r="F800" t="s">
        <v>867</v>
      </c>
      <c r="G800" t="s">
        <v>2273</v>
      </c>
      <c r="H800" t="str">
        <f>_xlfn.XLOOKUP(Table29[[#This Row],[Unique BarCode]],$N$10:$N$37,$O$10:$O$37)</f>
        <v>ChromeBook</v>
      </c>
      <c r="I800" t="str">
        <f>_xlfn.XLOOKUP(Table29[[#This Row],[Unique BarCode]],$N$10:$N$37,$P$10:$P$37)</f>
        <v>Device</v>
      </c>
      <c r="J800" t="s">
        <v>8</v>
      </c>
      <c r="K800" t="s">
        <v>868</v>
      </c>
    </row>
    <row r="801" spans="1:11" x14ac:dyDescent="0.2">
      <c r="A801" s="1" t="d">
        <v>2023-01-20</v>
      </c>
      <c r="B801" s="45">
        <v>-1</v>
      </c>
      <c r="C801" t="s">
        <v>77</v>
      </c>
      <c r="D801" t="str">
        <f>_xlfn.XLOOKUP(Table29[[#This Row],[Patron Group]],$R$10:$R$24,$S$10:$S$24)</f>
        <v>Undergraduate</v>
      </c>
      <c r="E801" s="1" t="d">
        <v>2023-01-27</v>
      </c>
      <c r="F801" t="s">
        <v>130</v>
      </c>
      <c r="G801" t="s">
        <v>2274</v>
      </c>
      <c r="H801" t="str">
        <f>_xlfn.XLOOKUP(Table29[[#This Row],[Unique BarCode]],$N$10:$N$37,$O$10:$O$37)</f>
        <v>MacBook</v>
      </c>
      <c r="I801" t="str">
        <f>_xlfn.XLOOKUP(Table29[[#This Row],[Unique BarCode]],$N$10:$N$37,$P$10:$P$37)</f>
        <v>Device</v>
      </c>
      <c r="J801" t="s">
        <v>8</v>
      </c>
      <c r="K801" t="s">
        <v>131</v>
      </c>
    </row>
    <row r="802" spans="1:11" x14ac:dyDescent="0.2">
      <c r="A802" s="1" t="d">
        <v>2023-01-20</v>
      </c>
      <c r="B802" s="45">
        <v>-1</v>
      </c>
      <c r="C802" t="s">
        <v>77</v>
      </c>
      <c r="D802" t="str">
        <f>_xlfn.XLOOKUP(Table29[[#This Row],[Patron Group]],$R$10:$R$24,$S$10:$S$24)</f>
        <v>Undergraduate</v>
      </c>
      <c r="E802" s="1" t="d">
        <v>2023-01-27</v>
      </c>
      <c r="F802" t="s">
        <v>1068</v>
      </c>
      <c r="G802" t="s">
        <v>2274</v>
      </c>
      <c r="H802" t="str">
        <f>_xlfn.XLOOKUP(Table29[[#This Row],[Unique BarCode]],$N$10:$N$37,$O$10:$O$37)</f>
        <v>MacBook</v>
      </c>
      <c r="I802" t="str">
        <f>_xlfn.XLOOKUP(Table29[[#This Row],[Unique BarCode]],$N$10:$N$37,$P$10:$P$37)</f>
        <v>Device</v>
      </c>
      <c r="J802" t="s">
        <v>8</v>
      </c>
      <c r="K802" t="s">
        <v>1068</v>
      </c>
    </row>
    <row r="803" spans="1:11" x14ac:dyDescent="0.2">
      <c r="A803" s="1" t="d">
        <v>2023-01-20</v>
      </c>
      <c r="B803" s="45">
        <v>-1</v>
      </c>
      <c r="C803" t="s">
        <v>77</v>
      </c>
      <c r="D803" t="str">
        <f>_xlfn.XLOOKUP(Table29[[#This Row],[Patron Group]],$R$10:$R$24,$S$10:$S$24)</f>
        <v>Undergraduate</v>
      </c>
      <c r="E803" s="1" t="d">
        <v>2023-01-27</v>
      </c>
      <c r="F803" t="s">
        <v>1069</v>
      </c>
      <c r="G803" t="s">
        <v>2275</v>
      </c>
      <c r="H803" t="str">
        <f>_xlfn.XLOOKUP(Table29[[#This Row],[Unique BarCode]],$N$10:$N$37,$O$10:$O$37)</f>
        <v>iPad</v>
      </c>
      <c r="I803" t="str">
        <f>_xlfn.XLOOKUP(Table29[[#This Row],[Unique BarCode]],$N$10:$N$37,$P$10:$P$37)</f>
        <v>Device</v>
      </c>
      <c r="J803" t="s">
        <v>8</v>
      </c>
      <c r="K803" t="s">
        <v>1070</v>
      </c>
    </row>
    <row r="804" spans="1:11" x14ac:dyDescent="0.2">
      <c r="A804" s="1" t="d">
        <v>2023-01-20</v>
      </c>
      <c r="B804" s="45">
        <v>-1</v>
      </c>
      <c r="C804" t="s">
        <v>77</v>
      </c>
      <c r="D804" t="str">
        <f>_xlfn.XLOOKUP(Table29[[#This Row],[Patron Group]],$R$10:$R$24,$S$10:$S$24)</f>
        <v>Undergraduate</v>
      </c>
      <c r="E804" s="1" t="d">
        <v>2023-01-27</v>
      </c>
      <c r="F804" t="s">
        <v>173</v>
      </c>
      <c r="G804" t="s">
        <v>2263</v>
      </c>
      <c r="H804" t="str">
        <f>_xlfn.XLOOKUP(Table29[[#This Row],[Unique BarCode]],$N$10:$N$37,$O$10:$O$37)</f>
        <v>HP Laptop</v>
      </c>
      <c r="I804" t="str">
        <f>_xlfn.XLOOKUP(Table29[[#This Row],[Unique BarCode]],$N$10:$N$37,$P$10:$P$37)</f>
        <v>Device</v>
      </c>
      <c r="J804" t="s">
        <v>8</v>
      </c>
      <c r="K804" t="s">
        <v>174</v>
      </c>
    </row>
    <row r="805" spans="1:11" x14ac:dyDescent="0.2">
      <c r="A805" s="1" t="d">
        <v>2023-01-20</v>
      </c>
      <c r="B805" s="45">
        <v>-1</v>
      </c>
      <c r="C805" t="s">
        <v>77</v>
      </c>
      <c r="D805" t="str">
        <f>_xlfn.XLOOKUP(Table29[[#This Row],[Patron Group]],$R$10:$R$24,$S$10:$S$24)</f>
        <v>Undergraduate</v>
      </c>
      <c r="E805" s="1" t="d">
        <v>2023-01-27</v>
      </c>
      <c r="F805" t="s">
        <v>871</v>
      </c>
      <c r="G805" t="s">
        <v>2263</v>
      </c>
      <c r="H805" t="str">
        <f>_xlfn.XLOOKUP(Table29[[#This Row],[Unique BarCode]],$N$10:$N$37,$O$10:$O$37)</f>
        <v>HP Laptop</v>
      </c>
      <c r="I805" t="str">
        <f>_xlfn.XLOOKUP(Table29[[#This Row],[Unique BarCode]],$N$10:$N$37,$P$10:$P$37)</f>
        <v>Device</v>
      </c>
      <c r="J805" t="s">
        <v>8</v>
      </c>
      <c r="K805" t="s">
        <v>872</v>
      </c>
    </row>
    <row r="806" spans="1:11" x14ac:dyDescent="0.2">
      <c r="A806" s="1" t="d">
        <v>2023-01-20</v>
      </c>
      <c r="B806" s="45">
        <v>-1</v>
      </c>
      <c r="C806" t="s">
        <v>77</v>
      </c>
      <c r="D806" t="str">
        <f>_xlfn.XLOOKUP(Table29[[#This Row],[Patron Group]],$R$10:$R$24,$S$10:$S$24)</f>
        <v>Undergraduate</v>
      </c>
      <c r="E806" s="1" t="d">
        <v>2023-01-27</v>
      </c>
      <c r="F806" t="s">
        <v>1071</v>
      </c>
      <c r="G806" t="s">
        <v>2263</v>
      </c>
      <c r="H806" t="str">
        <f>_xlfn.XLOOKUP(Table29[[#This Row],[Unique BarCode]],$N$10:$N$37,$O$10:$O$37)</f>
        <v>HP Laptop</v>
      </c>
      <c r="I806" t="str">
        <f>_xlfn.XLOOKUP(Table29[[#This Row],[Unique BarCode]],$N$10:$N$37,$P$10:$P$37)</f>
        <v>Device</v>
      </c>
      <c r="J806" t="s">
        <v>8</v>
      </c>
      <c r="K806" t="s">
        <v>1072</v>
      </c>
    </row>
    <row r="807" spans="1:11" x14ac:dyDescent="0.2">
      <c r="A807" s="1" t="d">
        <v>2023-01-20</v>
      </c>
      <c r="B807" s="45">
        <v>-1</v>
      </c>
      <c r="C807" t="s">
        <v>77</v>
      </c>
      <c r="D807" t="str">
        <f>_xlfn.XLOOKUP(Table29[[#This Row],[Patron Group]],$R$10:$R$24,$S$10:$S$24)</f>
        <v>Undergraduate</v>
      </c>
      <c r="E807" s="1" t="d">
        <v>2023-01-31</v>
      </c>
      <c r="F807" t="s">
        <v>1073</v>
      </c>
      <c r="G807" t="s">
        <v>2263</v>
      </c>
      <c r="H807" t="str">
        <f>_xlfn.XLOOKUP(Table29[[#This Row],[Unique BarCode]],$N$10:$N$37,$O$10:$O$37)</f>
        <v>HP Laptop</v>
      </c>
      <c r="I807" t="str">
        <f>_xlfn.XLOOKUP(Table29[[#This Row],[Unique BarCode]],$N$10:$N$37,$P$10:$P$37)</f>
        <v>Device</v>
      </c>
      <c r="J807" t="s">
        <v>8</v>
      </c>
      <c r="K807" t="s">
        <v>1074</v>
      </c>
    </row>
    <row r="808" spans="1:11" x14ac:dyDescent="0.2">
      <c r="A808" s="1" t="d">
        <v>2023-01-20</v>
      </c>
      <c r="B808" s="45">
        <v>-1</v>
      </c>
      <c r="C808" t="s">
        <v>77</v>
      </c>
      <c r="D808" t="str">
        <f>_xlfn.XLOOKUP(Table29[[#This Row],[Patron Group]],$R$10:$R$24,$S$10:$S$24)</f>
        <v>Undergraduate</v>
      </c>
      <c r="E808" s="1" t="d">
        <v>2023-02-01</v>
      </c>
      <c r="F808" t="s">
        <v>603</v>
      </c>
      <c r="G808" t="s">
        <v>2274</v>
      </c>
      <c r="H808" t="str">
        <f>_xlfn.XLOOKUP(Table29[[#This Row],[Unique BarCode]],$N$10:$N$37,$O$10:$O$37)</f>
        <v>MacBook</v>
      </c>
      <c r="I808" t="str">
        <f>_xlfn.XLOOKUP(Table29[[#This Row],[Unique BarCode]],$N$10:$N$37,$P$10:$P$37)</f>
        <v>Device</v>
      </c>
      <c r="J808" t="s">
        <v>8</v>
      </c>
      <c r="K808" t="s">
        <v>604</v>
      </c>
    </row>
    <row r="809" spans="1:11" x14ac:dyDescent="0.2">
      <c r="A809" s="1" t="d">
        <v>2023-01-20</v>
      </c>
      <c r="B809" s="45">
        <v>-1</v>
      </c>
      <c r="C809" t="s">
        <v>77</v>
      </c>
      <c r="D809" t="str">
        <f>_xlfn.XLOOKUP(Table29[[#This Row],[Patron Group]],$R$10:$R$24,$S$10:$S$24)</f>
        <v>Undergraduate</v>
      </c>
      <c r="E809" s="1" t="d">
        <v>2023-02-01</v>
      </c>
      <c r="F809" t="s">
        <v>1075</v>
      </c>
      <c r="G809" t="s">
        <v>2263</v>
      </c>
      <c r="H809" t="str">
        <f>_xlfn.XLOOKUP(Table29[[#This Row],[Unique BarCode]],$N$10:$N$37,$O$10:$O$37)</f>
        <v>HP Laptop</v>
      </c>
      <c r="I809" t="str">
        <f>_xlfn.XLOOKUP(Table29[[#This Row],[Unique BarCode]],$N$10:$N$37,$P$10:$P$37)</f>
        <v>Device</v>
      </c>
      <c r="J809" t="s">
        <v>8</v>
      </c>
      <c r="K809" t="s">
        <v>1076</v>
      </c>
    </row>
    <row r="810" spans="1:11" x14ac:dyDescent="0.2">
      <c r="A810" s="1" t="d">
        <v>2023-01-20</v>
      </c>
      <c r="B810" s="45">
        <v>-1</v>
      </c>
      <c r="C810" t="s">
        <v>77</v>
      </c>
      <c r="D810" t="str">
        <f>_xlfn.XLOOKUP(Table29[[#This Row],[Patron Group]],$R$10:$R$24,$S$10:$S$24)</f>
        <v>Undergraduate</v>
      </c>
      <c r="E810" s="1" t="d">
        <v>2023-02-02</v>
      </c>
      <c r="F810" t="s">
        <v>1077</v>
      </c>
      <c r="G810" t="s">
        <v>2263</v>
      </c>
      <c r="H810" t="str">
        <f>_xlfn.XLOOKUP(Table29[[#This Row],[Unique BarCode]],$N$10:$N$37,$O$10:$O$37)</f>
        <v>HP Laptop</v>
      </c>
      <c r="I810" t="str">
        <f>_xlfn.XLOOKUP(Table29[[#This Row],[Unique BarCode]],$N$10:$N$37,$P$10:$P$37)</f>
        <v>Device</v>
      </c>
      <c r="J810" t="s">
        <v>8</v>
      </c>
      <c r="K810" t="s">
        <v>1078</v>
      </c>
    </row>
    <row r="811" spans="1:11" x14ac:dyDescent="0.2">
      <c r="A811" s="1" t="d">
        <v>2023-01-20</v>
      </c>
      <c r="B811" s="45">
        <v>-1</v>
      </c>
      <c r="C811" t="s">
        <v>77</v>
      </c>
      <c r="D811" t="str">
        <f>_xlfn.XLOOKUP(Table29[[#This Row],[Patron Group]],$R$10:$R$24,$S$10:$S$24)</f>
        <v>Undergraduate</v>
      </c>
      <c r="E811" s="1" t="d">
        <v>2023-02-03</v>
      </c>
      <c r="F811" t="s">
        <v>1079</v>
      </c>
      <c r="G811" t="s">
        <v>2273</v>
      </c>
      <c r="H811" t="str">
        <f>_xlfn.XLOOKUP(Table29[[#This Row],[Unique BarCode]],$N$10:$N$37,$O$10:$O$37)</f>
        <v>ChromeBook</v>
      </c>
      <c r="I811" t="str">
        <f>_xlfn.XLOOKUP(Table29[[#This Row],[Unique BarCode]],$N$10:$N$37,$P$10:$P$37)</f>
        <v>Device</v>
      </c>
      <c r="J811" t="s">
        <v>8</v>
      </c>
      <c r="K811" t="s">
        <v>1080</v>
      </c>
    </row>
    <row r="812" spans="1:11" x14ac:dyDescent="0.2">
      <c r="A812" s="1" t="d">
        <v>2023-01-20</v>
      </c>
      <c r="B812" s="45">
        <v>-1</v>
      </c>
      <c r="C812" t="s">
        <v>77</v>
      </c>
      <c r="D812" t="str">
        <f>_xlfn.XLOOKUP(Table29[[#This Row],[Patron Group]],$R$10:$R$24,$S$10:$S$24)</f>
        <v>Undergraduate</v>
      </c>
      <c r="E812" s="1" t="d">
        <v>2023-02-03</v>
      </c>
      <c r="F812" t="s">
        <v>1081</v>
      </c>
      <c r="G812" t="s">
        <v>2275</v>
      </c>
      <c r="H812" t="str">
        <f>_xlfn.XLOOKUP(Table29[[#This Row],[Unique BarCode]],$N$10:$N$37,$O$10:$O$37)</f>
        <v>iPad</v>
      </c>
      <c r="I812" t="str">
        <f>_xlfn.XLOOKUP(Table29[[#This Row],[Unique BarCode]],$N$10:$N$37,$P$10:$P$37)</f>
        <v>Device</v>
      </c>
      <c r="J812" t="s">
        <v>8</v>
      </c>
      <c r="K812" t="s">
        <v>1082</v>
      </c>
    </row>
    <row r="813" spans="1:11" x14ac:dyDescent="0.2">
      <c r="A813" s="1" t="d">
        <v>2023-01-20</v>
      </c>
      <c r="B813" s="45">
        <v>-1</v>
      </c>
      <c r="C813" t="s">
        <v>77</v>
      </c>
      <c r="D813" t="str">
        <f>_xlfn.XLOOKUP(Table29[[#This Row],[Patron Group]],$R$10:$R$24,$S$10:$S$24)</f>
        <v>Undergraduate</v>
      </c>
      <c r="E813" s="1" t="d">
        <v>2023-02-03</v>
      </c>
      <c r="F813" t="s">
        <v>427</v>
      </c>
      <c r="G813" t="s">
        <v>2275</v>
      </c>
      <c r="H813" t="str">
        <f>_xlfn.XLOOKUP(Table29[[#This Row],[Unique BarCode]],$N$10:$N$37,$O$10:$O$37)</f>
        <v>iPad</v>
      </c>
      <c r="I813" t="str">
        <f>_xlfn.XLOOKUP(Table29[[#This Row],[Unique BarCode]],$N$10:$N$37,$P$10:$P$37)</f>
        <v>Device</v>
      </c>
      <c r="J813" t="s">
        <v>8</v>
      </c>
      <c r="K813" t="s">
        <v>428</v>
      </c>
    </row>
    <row r="814" spans="1:11" x14ac:dyDescent="0.2">
      <c r="A814" s="1" t="d">
        <v>2023-01-20</v>
      </c>
      <c r="B814" s="45">
        <v>-1</v>
      </c>
      <c r="C814" t="s">
        <v>77</v>
      </c>
      <c r="D814" t="str">
        <f>_xlfn.XLOOKUP(Table29[[#This Row],[Patron Group]],$R$10:$R$24,$S$10:$S$24)</f>
        <v>Undergraduate</v>
      </c>
      <c r="E814" s="1" t="d">
        <v>2023-02-03</v>
      </c>
      <c r="F814" t="s">
        <v>1083</v>
      </c>
      <c r="G814" t="s">
        <v>2275</v>
      </c>
      <c r="H814" t="str">
        <f>_xlfn.XLOOKUP(Table29[[#This Row],[Unique BarCode]],$N$10:$N$37,$O$10:$O$37)</f>
        <v>iPad</v>
      </c>
      <c r="I814" t="str">
        <f>_xlfn.XLOOKUP(Table29[[#This Row],[Unique BarCode]],$N$10:$N$37,$P$10:$P$37)</f>
        <v>Device</v>
      </c>
      <c r="J814" t="s">
        <v>8</v>
      </c>
    </row>
    <row r="815" spans="1:11" x14ac:dyDescent="0.2">
      <c r="A815" s="1" t="d">
        <v>2023-01-20</v>
      </c>
      <c r="B815" s="45">
        <v>-1</v>
      </c>
      <c r="C815" t="s">
        <v>77</v>
      </c>
      <c r="D815" t="str">
        <f>_xlfn.XLOOKUP(Table29[[#This Row],[Patron Group]],$R$10:$R$24,$S$10:$S$24)</f>
        <v>Undergraduate</v>
      </c>
      <c r="E815" s="1" t="d">
        <v>2023-02-03</v>
      </c>
      <c r="F815" t="s">
        <v>953</v>
      </c>
      <c r="G815" t="s">
        <v>2297</v>
      </c>
      <c r="H815" t="str">
        <f>_xlfn.XLOOKUP(Table29[[#This Row],[Unique BarCode]],$N$10:$N$37,$O$10:$O$37)</f>
        <v>iPad</v>
      </c>
      <c r="I815" t="str">
        <f>_xlfn.XLOOKUP(Table29[[#This Row],[Unique BarCode]],$N$10:$N$37,$P$10:$P$37)</f>
        <v>Device</v>
      </c>
      <c r="J815" t="s">
        <v>8</v>
      </c>
      <c r="K815" t="s">
        <v>954</v>
      </c>
    </row>
    <row r="816" spans="1:11" x14ac:dyDescent="0.2">
      <c r="A816" s="1" t="d">
        <v>2023-01-20</v>
      </c>
      <c r="B816" s="45">
        <v>-1</v>
      </c>
      <c r="C816" t="s">
        <v>77</v>
      </c>
      <c r="D816" t="str">
        <f>_xlfn.XLOOKUP(Table29[[#This Row],[Patron Group]],$R$10:$R$24,$S$10:$S$24)</f>
        <v>Undergraduate</v>
      </c>
      <c r="E816" s="1" t="d">
        <v>2023-02-03</v>
      </c>
      <c r="F816" t="s">
        <v>1084</v>
      </c>
      <c r="G816" t="s">
        <v>2263</v>
      </c>
      <c r="H816" t="str">
        <f>_xlfn.XLOOKUP(Table29[[#This Row],[Unique BarCode]],$N$10:$N$37,$O$10:$O$37)</f>
        <v>HP Laptop</v>
      </c>
      <c r="I816" t="str">
        <f>_xlfn.XLOOKUP(Table29[[#This Row],[Unique BarCode]],$N$10:$N$37,$P$10:$P$37)</f>
        <v>Device</v>
      </c>
      <c r="J816" t="s">
        <v>8</v>
      </c>
      <c r="K816" t="s">
        <v>1085</v>
      </c>
    </row>
    <row r="817" spans="1:11" x14ac:dyDescent="0.2">
      <c r="A817" s="1" t="d">
        <v>2023-01-22</v>
      </c>
      <c r="B817" s="45">
        <v>-1</v>
      </c>
      <c r="C817" t="s">
        <v>20</v>
      </c>
      <c r="D817" t="str">
        <f>_xlfn.XLOOKUP(Table29[[#This Row],[Patron Group]],$R$10:$R$24,$S$10:$S$24)</f>
        <v>Graduate</v>
      </c>
      <c r="E817" s="1" t="d">
        <v>2023-02-05</v>
      </c>
      <c r="F817" t="s">
        <v>689</v>
      </c>
      <c r="G817" t="s">
        <v>2273</v>
      </c>
      <c r="H817" t="str">
        <f>_xlfn.XLOOKUP(Table29[[#This Row],[Unique BarCode]],$N$10:$N$37,$O$10:$O$37)</f>
        <v>ChromeBook</v>
      </c>
      <c r="I817" t="str">
        <f>_xlfn.XLOOKUP(Table29[[#This Row],[Unique BarCode]],$N$10:$N$37,$P$10:$P$37)</f>
        <v>Device</v>
      </c>
      <c r="J817" t="s">
        <v>13</v>
      </c>
      <c r="K817" t="s">
        <v>690</v>
      </c>
    </row>
    <row r="818" spans="1:11" x14ac:dyDescent="0.2">
      <c r="A818" s="1" t="d">
        <v>2023-01-22</v>
      </c>
      <c r="B818" s="45">
        <v>-1</v>
      </c>
      <c r="C818" t="s">
        <v>66</v>
      </c>
      <c r="D818" t="str">
        <f>_xlfn.XLOOKUP(Table29[[#This Row],[Patron Group]],$R$10:$R$24,$S$10:$S$24)</f>
        <v>Graduate</v>
      </c>
      <c r="E818" s="1" t="d">
        <v>2023-01-22</v>
      </c>
      <c r="F818" t="s">
        <v>829</v>
      </c>
      <c r="G818" t="s">
        <v>2271</v>
      </c>
      <c r="H818" t="str">
        <f>_xlfn.XLOOKUP(Table29[[#This Row],[Unique BarCode]],$N$10:$N$37,$O$10:$O$37)</f>
        <v>OMNI</v>
      </c>
      <c r="I818" t="str">
        <f>_xlfn.XLOOKUP(Table29[[#This Row],[Unique BarCode]],$N$10:$N$37,$P$10:$P$37)</f>
        <v>Charger</v>
      </c>
      <c r="J818" t="s">
        <v>68</v>
      </c>
      <c r="K818" t="s">
        <v>830</v>
      </c>
    </row>
    <row r="819" spans="1:11" x14ac:dyDescent="0.2">
      <c r="A819" s="1" t="d">
        <v>2023-01-22</v>
      </c>
      <c r="B819" s="45">
        <v>-1</v>
      </c>
      <c r="C819" t="s">
        <v>77</v>
      </c>
      <c r="D819" t="str">
        <f>_xlfn.XLOOKUP(Table29[[#This Row],[Patron Group]],$R$10:$R$24,$S$10:$S$24)</f>
        <v>Undergraduate</v>
      </c>
      <c r="E819" s="1" t="d">
        <v>2023-01-22</v>
      </c>
      <c r="F819" t="s">
        <v>1088</v>
      </c>
      <c r="G819" t="s">
        <v>2288</v>
      </c>
      <c r="H819" t="str">
        <f>_xlfn.XLOOKUP(Table29[[#This Row],[Unique BarCode]],$N$10:$N$37,$O$10:$O$37)</f>
        <v>Android Charger</v>
      </c>
      <c r="I819" t="str">
        <f>_xlfn.XLOOKUP(Table29[[#This Row],[Unique BarCode]],$N$10:$N$37,$P$10:$P$37)</f>
        <v>Charger</v>
      </c>
      <c r="J819" t="s">
        <v>128</v>
      </c>
      <c r="K819" t="s">
        <v>1089</v>
      </c>
    </row>
    <row r="820" spans="1:11" x14ac:dyDescent="0.2">
      <c r="A820" s="1" t="d">
        <v>2023-01-22</v>
      </c>
      <c r="B820" s="45">
        <v>-1</v>
      </c>
      <c r="C820" t="s">
        <v>77</v>
      </c>
      <c r="D820" t="str">
        <f>_xlfn.XLOOKUP(Table29[[#This Row],[Patron Group]],$R$10:$R$24,$S$10:$S$24)</f>
        <v>Undergraduate</v>
      </c>
      <c r="E820" s="1" t="d">
        <v>2023-01-27</v>
      </c>
      <c r="F820" t="s">
        <v>1090</v>
      </c>
      <c r="G820" t="s">
        <v>2273</v>
      </c>
      <c r="H820" t="str">
        <f>_xlfn.XLOOKUP(Table29[[#This Row],[Unique BarCode]],$N$10:$N$37,$O$10:$O$37)</f>
        <v>ChromeBook</v>
      </c>
      <c r="I820" t="str">
        <f>_xlfn.XLOOKUP(Table29[[#This Row],[Unique BarCode]],$N$10:$N$37,$P$10:$P$37)</f>
        <v>Device</v>
      </c>
      <c r="J820" t="s">
        <v>128</v>
      </c>
      <c r="K820" t="s">
        <v>1091</v>
      </c>
    </row>
    <row r="821" spans="1:11" x14ac:dyDescent="0.2">
      <c r="A821" s="1" t="d">
        <v>2023-01-22</v>
      </c>
      <c r="B821" s="45">
        <v>-1</v>
      </c>
      <c r="C821" t="s">
        <v>77</v>
      </c>
      <c r="D821" t="str">
        <f>_xlfn.XLOOKUP(Table29[[#This Row],[Patron Group]],$R$10:$R$24,$S$10:$S$24)</f>
        <v>Undergraduate</v>
      </c>
      <c r="E821" s="1" t="d">
        <v>2023-01-27</v>
      </c>
      <c r="F821" t="s">
        <v>1092</v>
      </c>
      <c r="G821" t="s">
        <v>2273</v>
      </c>
      <c r="H821" t="str">
        <f>_xlfn.XLOOKUP(Table29[[#This Row],[Unique BarCode]],$N$10:$N$37,$O$10:$O$37)</f>
        <v>ChromeBook</v>
      </c>
      <c r="I821" t="str">
        <f>_xlfn.XLOOKUP(Table29[[#This Row],[Unique BarCode]],$N$10:$N$37,$P$10:$P$37)</f>
        <v>Device</v>
      </c>
      <c r="J821" t="s">
        <v>128</v>
      </c>
      <c r="K821" t="s">
        <v>1093</v>
      </c>
    </row>
    <row r="822" spans="1:11" x14ac:dyDescent="0.2">
      <c r="A822" s="1" t="d">
        <v>2023-01-22</v>
      </c>
      <c r="B822" s="45">
        <v>-1</v>
      </c>
      <c r="C822" t="s">
        <v>77</v>
      </c>
      <c r="D822" t="str">
        <f>_xlfn.XLOOKUP(Table29[[#This Row],[Patron Group]],$R$10:$R$24,$S$10:$S$24)</f>
        <v>Undergraduate</v>
      </c>
      <c r="E822" s="1" t="d">
        <v>2023-01-29</v>
      </c>
      <c r="F822" t="s">
        <v>1094</v>
      </c>
      <c r="G822" t="s">
        <v>2273</v>
      </c>
      <c r="H822" t="str">
        <f>_xlfn.XLOOKUP(Table29[[#This Row],[Unique BarCode]],$N$10:$N$37,$O$10:$O$37)</f>
        <v>ChromeBook</v>
      </c>
      <c r="I822" t="str">
        <f>_xlfn.XLOOKUP(Table29[[#This Row],[Unique BarCode]],$N$10:$N$37,$P$10:$P$37)</f>
        <v>Device</v>
      </c>
      <c r="J822" t="s">
        <v>128</v>
      </c>
      <c r="K822" t="s">
        <v>1095</v>
      </c>
    </row>
    <row r="823" spans="1:11" x14ac:dyDescent="0.2">
      <c r="A823" s="1" t="d">
        <v>2023-01-22</v>
      </c>
      <c r="B823" s="45">
        <v>-1</v>
      </c>
      <c r="C823" t="s">
        <v>77</v>
      </c>
      <c r="D823" t="str">
        <f>_xlfn.XLOOKUP(Table29[[#This Row],[Patron Group]],$R$10:$R$24,$S$10:$S$24)</f>
        <v>Undergraduate</v>
      </c>
      <c r="E823" s="1" t="d">
        <v>2023-01-29</v>
      </c>
      <c r="F823" t="s">
        <v>1096</v>
      </c>
      <c r="G823" t="s">
        <v>2273</v>
      </c>
      <c r="H823" t="str">
        <f>_xlfn.XLOOKUP(Table29[[#This Row],[Unique BarCode]],$N$10:$N$37,$O$10:$O$37)</f>
        <v>ChromeBook</v>
      </c>
      <c r="I823" t="str">
        <f>_xlfn.XLOOKUP(Table29[[#This Row],[Unique BarCode]],$N$10:$N$37,$P$10:$P$37)</f>
        <v>Device</v>
      </c>
      <c r="J823" t="s">
        <v>128</v>
      </c>
      <c r="K823" t="s">
        <v>1097</v>
      </c>
    </row>
    <row r="824" spans="1:11" x14ac:dyDescent="0.2">
      <c r="A824" s="1" t="d">
        <v>2023-01-23</v>
      </c>
      <c r="B824" s="45">
        <v>-1</v>
      </c>
      <c r="C824" t="s">
        <v>15</v>
      </c>
      <c r="D824" t="str">
        <f>_xlfn.XLOOKUP(Table29[[#This Row],[Patron Group]],$R$10:$R$24,$S$10:$S$24)</f>
        <v>Academic</v>
      </c>
      <c r="E824" s="1" t="d">
        <v>2023-01-23</v>
      </c>
      <c r="F824" t="s">
        <v>16</v>
      </c>
      <c r="G824" t="s">
        <v>2266</v>
      </c>
      <c r="H824" t="str">
        <f>_xlfn.XLOOKUP(Table29[[#This Row],[Unique BarCode]],$N$10:$N$37,$O$10:$O$37)</f>
        <v>Headphones</v>
      </c>
      <c r="I824" t="str">
        <f>_xlfn.XLOOKUP(Table29[[#This Row],[Unique BarCode]],$N$10:$N$37,$P$10:$P$37)</f>
        <v>Accessory</v>
      </c>
      <c r="J824" t="s">
        <v>13</v>
      </c>
      <c r="K824" t="s">
        <v>17</v>
      </c>
    </row>
    <row r="825" spans="1:11" x14ac:dyDescent="0.2">
      <c r="A825" s="1" t="d">
        <v>2023-01-23</v>
      </c>
      <c r="B825" s="45">
        <v>-1</v>
      </c>
      <c r="C825" t="s">
        <v>15</v>
      </c>
      <c r="D825" t="str">
        <f>_xlfn.XLOOKUP(Table29[[#This Row],[Patron Group]],$R$10:$R$24,$S$10:$S$24)</f>
        <v>Academic</v>
      </c>
      <c r="E825" s="1" t="d">
        <v>2023-01-23</v>
      </c>
      <c r="F825" t="s">
        <v>222</v>
      </c>
      <c r="G825" t="s">
        <v>2265</v>
      </c>
      <c r="H825" t="str">
        <f>_xlfn.XLOOKUP(Table29[[#This Row],[Unique BarCode]],$N$10:$N$37,$O$10:$O$37)</f>
        <v>IPHONE</v>
      </c>
      <c r="I825" t="str">
        <f>_xlfn.XLOOKUP(Table29[[#This Row],[Unique BarCode]],$N$10:$N$37,$P$10:$P$37)</f>
        <v>Charger</v>
      </c>
      <c r="J825" t="s">
        <v>13</v>
      </c>
      <c r="K825" t="s">
        <v>223</v>
      </c>
    </row>
    <row r="826" spans="1:11" x14ac:dyDescent="0.2">
      <c r="A826" s="1" t="d">
        <v>2023-01-23</v>
      </c>
      <c r="B826" s="45">
        <v>-1</v>
      </c>
      <c r="C826" t="s">
        <v>15</v>
      </c>
      <c r="D826" t="str">
        <f>_xlfn.XLOOKUP(Table29[[#This Row],[Patron Group]],$R$10:$R$24,$S$10:$S$24)</f>
        <v>Academic</v>
      </c>
      <c r="E826" s="1" t="d">
        <v>2023-01-30</v>
      </c>
      <c r="F826" t="s">
        <v>53</v>
      </c>
      <c r="G826" t="s">
        <v>2273</v>
      </c>
      <c r="H826" t="str">
        <f>_xlfn.XLOOKUP(Table29[[#This Row],[Unique BarCode]],$N$10:$N$37,$O$10:$O$37)</f>
        <v>ChromeBook</v>
      </c>
      <c r="I826" t="str">
        <f>_xlfn.XLOOKUP(Table29[[#This Row],[Unique BarCode]],$N$10:$N$37,$P$10:$P$37)</f>
        <v>Device</v>
      </c>
      <c r="J826" t="s">
        <v>13</v>
      </c>
      <c r="K826" t="s">
        <v>54</v>
      </c>
    </row>
    <row r="827" spans="1:11" x14ac:dyDescent="0.2">
      <c r="A827" s="1" t="d">
        <v>2023-01-23</v>
      </c>
      <c r="B827" s="45">
        <v>-1</v>
      </c>
      <c r="C827" t="s">
        <v>15</v>
      </c>
      <c r="D827" t="str">
        <f>_xlfn.XLOOKUP(Table29[[#This Row],[Patron Group]],$R$10:$R$24,$S$10:$S$24)</f>
        <v>Academic</v>
      </c>
      <c r="E827" s="1" t="d">
        <v>2023-01-30</v>
      </c>
      <c r="F827" t="s">
        <v>284</v>
      </c>
      <c r="G827" t="s">
        <v>2273</v>
      </c>
      <c r="H827" t="str">
        <f>_xlfn.XLOOKUP(Table29[[#This Row],[Unique BarCode]],$N$10:$N$37,$O$10:$O$37)</f>
        <v>ChromeBook</v>
      </c>
      <c r="I827" t="str">
        <f>_xlfn.XLOOKUP(Table29[[#This Row],[Unique BarCode]],$N$10:$N$37,$P$10:$P$37)</f>
        <v>Device</v>
      </c>
      <c r="J827" t="s">
        <v>8</v>
      </c>
      <c r="K827" t="s">
        <v>285</v>
      </c>
    </row>
    <row r="828" spans="1:11" x14ac:dyDescent="0.2">
      <c r="A828" s="1" t="d">
        <v>2023-01-23</v>
      </c>
      <c r="B828" s="45">
        <v>-1</v>
      </c>
      <c r="C828" t="s">
        <v>20</v>
      </c>
      <c r="D828" t="str">
        <f>_xlfn.XLOOKUP(Table29[[#This Row],[Patron Group]],$R$10:$R$24,$S$10:$S$24)</f>
        <v>Graduate</v>
      </c>
      <c r="E828" s="1" t="d">
        <v>2023-01-23</v>
      </c>
      <c r="F828" t="s">
        <v>1037</v>
      </c>
      <c r="G828" t="s">
        <v>2281</v>
      </c>
      <c r="H828" t="str">
        <f>_xlfn.XLOOKUP(Table29[[#This Row],[Unique BarCode]],$N$10:$N$37,$O$10:$O$37)</f>
        <v>HDMIC</v>
      </c>
      <c r="I828" t="str">
        <f>_xlfn.XLOOKUP(Table29[[#This Row],[Unique BarCode]],$N$10:$N$37,$P$10:$P$37)</f>
        <v>Cable</v>
      </c>
      <c r="J828" t="s">
        <v>8</v>
      </c>
      <c r="K828" t="s">
        <v>1038</v>
      </c>
    </row>
    <row r="829" spans="1:11" x14ac:dyDescent="0.2">
      <c r="A829" s="1" t="d">
        <v>2023-01-23</v>
      </c>
      <c r="B829" s="45">
        <v>-1</v>
      </c>
      <c r="C829" t="s">
        <v>20</v>
      </c>
      <c r="D829" t="str">
        <f>_xlfn.XLOOKUP(Table29[[#This Row],[Patron Group]],$R$10:$R$24,$S$10:$S$24)</f>
        <v>Graduate</v>
      </c>
      <c r="E829" s="1" t="d">
        <v>2023-01-23</v>
      </c>
      <c r="F829" t="s">
        <v>23</v>
      </c>
      <c r="G829" t="s">
        <v>2266</v>
      </c>
      <c r="H829" t="str">
        <f>_xlfn.XLOOKUP(Table29[[#This Row],[Unique BarCode]],$N$10:$N$37,$O$10:$O$37)</f>
        <v>Headphones</v>
      </c>
      <c r="I829" t="str">
        <f>_xlfn.XLOOKUP(Table29[[#This Row],[Unique BarCode]],$N$10:$N$37,$P$10:$P$37)</f>
        <v>Accessory</v>
      </c>
      <c r="J829" t="s">
        <v>8</v>
      </c>
      <c r="K829" t="s">
        <v>24</v>
      </c>
    </row>
    <row r="830" spans="1:11" x14ac:dyDescent="0.2">
      <c r="A830" s="1" t="d">
        <v>2023-01-23</v>
      </c>
      <c r="B830" s="45">
        <v>-1</v>
      </c>
      <c r="C830" t="s">
        <v>20</v>
      </c>
      <c r="D830" t="str">
        <f>_xlfn.XLOOKUP(Table29[[#This Row],[Patron Group]],$R$10:$R$24,$S$10:$S$24)</f>
        <v>Graduate</v>
      </c>
      <c r="E830" s="1" t="d">
        <v>2023-01-23</v>
      </c>
      <c r="F830" t="s">
        <v>25</v>
      </c>
      <c r="G830" t="s">
        <v>2266</v>
      </c>
      <c r="H830" t="str">
        <f>_xlfn.XLOOKUP(Table29[[#This Row],[Unique BarCode]],$N$10:$N$37,$O$10:$O$37)</f>
        <v>Headphones</v>
      </c>
      <c r="I830" t="str">
        <f>_xlfn.XLOOKUP(Table29[[#This Row],[Unique BarCode]],$N$10:$N$37,$P$10:$P$37)</f>
        <v>Accessory</v>
      </c>
      <c r="J830" t="s">
        <v>13</v>
      </c>
      <c r="K830" t="s">
        <v>26</v>
      </c>
    </row>
    <row r="831" spans="1:11" x14ac:dyDescent="0.2">
      <c r="A831" s="1" t="d">
        <v>2023-01-23</v>
      </c>
      <c r="B831" s="45">
        <v>-1</v>
      </c>
      <c r="C831" t="s">
        <v>20</v>
      </c>
      <c r="D831" t="str">
        <f>_xlfn.XLOOKUP(Table29[[#This Row],[Patron Group]],$R$10:$R$24,$S$10:$S$24)</f>
        <v>Graduate</v>
      </c>
      <c r="E831" s="1" t="d">
        <v>2023-01-23</v>
      </c>
      <c r="F831" t="s">
        <v>436</v>
      </c>
      <c r="G831" t="s">
        <v>2282</v>
      </c>
      <c r="H831" t="str">
        <f>_xlfn.XLOOKUP(Table29[[#This Row],[Unique BarCode]],$N$10:$N$37,$O$10:$O$37)</f>
        <v>HPUSBC</v>
      </c>
      <c r="I831" t="str">
        <f>_xlfn.XLOOKUP(Table29[[#This Row],[Unique BarCode]],$N$10:$N$37,$P$10:$P$37)</f>
        <v>Charger</v>
      </c>
      <c r="J831" t="s">
        <v>49</v>
      </c>
      <c r="K831" t="s">
        <v>437</v>
      </c>
    </row>
    <row r="832" spans="1:11" x14ac:dyDescent="0.2">
      <c r="A832" s="1" t="d">
        <v>2023-01-23</v>
      </c>
      <c r="B832" s="45">
        <v>-1</v>
      </c>
      <c r="C832" t="s">
        <v>20</v>
      </c>
      <c r="D832" t="str">
        <f>_xlfn.XLOOKUP(Table29[[#This Row],[Patron Group]],$R$10:$R$24,$S$10:$S$24)</f>
        <v>Graduate</v>
      </c>
      <c r="E832" s="1" t="d">
        <v>2023-01-23</v>
      </c>
      <c r="F832" t="s">
        <v>263</v>
      </c>
      <c r="G832" t="s">
        <v>2265</v>
      </c>
      <c r="H832" t="str">
        <f>_xlfn.XLOOKUP(Table29[[#This Row],[Unique BarCode]],$N$10:$N$37,$O$10:$O$37)</f>
        <v>IPHONE</v>
      </c>
      <c r="I832" t="str">
        <f>_xlfn.XLOOKUP(Table29[[#This Row],[Unique BarCode]],$N$10:$N$37,$P$10:$P$37)</f>
        <v>Charger</v>
      </c>
      <c r="J832" t="s">
        <v>8</v>
      </c>
      <c r="K832" t="s">
        <v>264</v>
      </c>
    </row>
    <row r="833" spans="1:11" x14ac:dyDescent="0.2">
      <c r="A833" s="1" t="d">
        <v>2023-01-23</v>
      </c>
      <c r="B833" s="45">
        <v>-1</v>
      </c>
      <c r="C833" t="s">
        <v>20</v>
      </c>
      <c r="D833" t="str">
        <f>_xlfn.XLOOKUP(Table29[[#This Row],[Patron Group]],$R$10:$R$24,$S$10:$S$24)</f>
        <v>Graduate</v>
      </c>
      <c r="E833" s="1" t="d">
        <v>2023-01-23</v>
      </c>
      <c r="F833" t="s">
        <v>86</v>
      </c>
      <c r="G833" t="s">
        <v>2265</v>
      </c>
      <c r="H833" t="str">
        <f>_xlfn.XLOOKUP(Table29[[#This Row],[Unique BarCode]],$N$10:$N$37,$O$10:$O$37)</f>
        <v>IPHONE</v>
      </c>
      <c r="I833" t="str">
        <f>_xlfn.XLOOKUP(Table29[[#This Row],[Unique BarCode]],$N$10:$N$37,$P$10:$P$37)</f>
        <v>Charger</v>
      </c>
      <c r="J833" t="s">
        <v>8</v>
      </c>
      <c r="K833" t="s">
        <v>87</v>
      </c>
    </row>
    <row r="834" spans="1:11" x14ac:dyDescent="0.2">
      <c r="A834" s="1" t="d">
        <v>2023-01-23</v>
      </c>
      <c r="B834" s="45">
        <v>-1</v>
      </c>
      <c r="C834" t="s">
        <v>20</v>
      </c>
      <c r="D834" t="str">
        <f>_xlfn.XLOOKUP(Table29[[#This Row],[Patron Group]],$R$10:$R$24,$S$10:$S$24)</f>
        <v>Graduate</v>
      </c>
      <c r="E834" s="1" t="d">
        <v>2023-01-23</v>
      </c>
      <c r="F834" t="s">
        <v>222</v>
      </c>
      <c r="G834" t="s">
        <v>2265</v>
      </c>
      <c r="H834" t="str">
        <f>_xlfn.XLOOKUP(Table29[[#This Row],[Unique BarCode]],$N$10:$N$37,$O$10:$O$37)</f>
        <v>IPHONE</v>
      </c>
      <c r="I834" t="str">
        <f>_xlfn.XLOOKUP(Table29[[#This Row],[Unique BarCode]],$N$10:$N$37,$P$10:$P$37)</f>
        <v>Charger</v>
      </c>
      <c r="J834" t="s">
        <v>13</v>
      </c>
      <c r="K834" t="s">
        <v>223</v>
      </c>
    </row>
    <row r="835" spans="1:11" x14ac:dyDescent="0.2">
      <c r="A835" s="1" t="d">
        <v>2023-01-23</v>
      </c>
      <c r="B835" s="45">
        <v>-1</v>
      </c>
      <c r="C835" t="s">
        <v>20</v>
      </c>
      <c r="D835" t="str">
        <f>_xlfn.XLOOKUP(Table29[[#This Row],[Patron Group]],$R$10:$R$24,$S$10:$S$24)</f>
        <v>Graduate</v>
      </c>
      <c r="E835" s="1" t="d">
        <v>2023-01-23</v>
      </c>
      <c r="F835" t="s">
        <v>33</v>
      </c>
      <c r="G835" t="s">
        <v>2268</v>
      </c>
      <c r="H835" t="str">
        <f>_xlfn.XLOOKUP(Table29[[#This Row],[Unique BarCode]],$N$10:$N$37,$O$10:$O$37)</f>
        <v>MACCHRG</v>
      </c>
      <c r="I835" t="str">
        <f>_xlfn.XLOOKUP(Table29[[#This Row],[Unique BarCode]],$N$10:$N$37,$P$10:$P$37)</f>
        <v>Charger</v>
      </c>
      <c r="J835" t="s">
        <v>8</v>
      </c>
      <c r="K835" t="s">
        <v>34</v>
      </c>
    </row>
    <row r="836" spans="1:11" x14ac:dyDescent="0.2">
      <c r="A836" s="1" t="d">
        <v>2023-01-23</v>
      </c>
      <c r="B836" s="45">
        <v>-1</v>
      </c>
      <c r="C836" t="s">
        <v>20</v>
      </c>
      <c r="D836" t="str">
        <f>_xlfn.XLOOKUP(Table29[[#This Row],[Patron Group]],$R$10:$R$24,$S$10:$S$24)</f>
        <v>Graduate</v>
      </c>
      <c r="E836" s="1" t="d">
        <v>2023-01-23</v>
      </c>
      <c r="F836" t="s">
        <v>93</v>
      </c>
      <c r="G836" t="s">
        <v>2296</v>
      </c>
      <c r="H836" t="str">
        <f>_xlfn.XLOOKUP(Table29[[#This Row],[Unique BarCode]],$N$10:$N$37,$O$10:$O$37)</f>
        <v>MACUSBC</v>
      </c>
      <c r="I836" t="str">
        <f>_xlfn.XLOOKUP(Table29[[#This Row],[Unique BarCode]],$N$10:$N$37,$P$10:$P$37)</f>
        <v>Charger</v>
      </c>
      <c r="J836" t="s">
        <v>8</v>
      </c>
      <c r="K836" t="s">
        <v>94</v>
      </c>
    </row>
    <row r="837" spans="1:11" x14ac:dyDescent="0.2">
      <c r="A837" s="1" t="d">
        <v>2023-01-23</v>
      </c>
      <c r="B837" s="45">
        <v>-1</v>
      </c>
      <c r="C837" t="s">
        <v>20</v>
      </c>
      <c r="D837" t="str">
        <f>_xlfn.XLOOKUP(Table29[[#This Row],[Patron Group]],$R$10:$R$24,$S$10:$S$24)</f>
        <v>Graduate</v>
      </c>
      <c r="E837" s="1" t="d">
        <v>2023-01-23</v>
      </c>
      <c r="F837" t="s">
        <v>845</v>
      </c>
      <c r="G837" t="s">
        <v>2271</v>
      </c>
      <c r="H837" t="str">
        <f>_xlfn.XLOOKUP(Table29[[#This Row],[Unique BarCode]],$N$10:$N$37,$O$10:$O$37)</f>
        <v>OMNI</v>
      </c>
      <c r="I837" t="str">
        <f>_xlfn.XLOOKUP(Table29[[#This Row],[Unique BarCode]],$N$10:$N$37,$P$10:$P$37)</f>
        <v>Charger</v>
      </c>
      <c r="J837" t="s">
        <v>49</v>
      </c>
      <c r="K837" t="s">
        <v>846</v>
      </c>
    </row>
    <row r="838" spans="1:11" x14ac:dyDescent="0.2">
      <c r="A838" s="1" t="d">
        <v>2023-01-23</v>
      </c>
      <c r="B838" s="45">
        <v>-1</v>
      </c>
      <c r="C838" t="s">
        <v>20</v>
      </c>
      <c r="D838" t="str">
        <f>_xlfn.XLOOKUP(Table29[[#This Row],[Patron Group]],$R$10:$R$24,$S$10:$S$24)</f>
        <v>Graduate</v>
      </c>
      <c r="E838" s="1" t="d">
        <v>2023-01-23</v>
      </c>
      <c r="F838" t="s">
        <v>925</v>
      </c>
      <c r="G838" t="s">
        <v>2294</v>
      </c>
      <c r="H838" t="str">
        <f>_xlfn.XLOOKUP(Table29[[#This Row],[Unique BarCode]],$N$10:$N$37,$O$10:$O$37)</f>
        <v>UVGA</v>
      </c>
      <c r="I838" t="str">
        <f>_xlfn.XLOOKUP(Table29[[#This Row],[Unique BarCode]],$N$10:$N$37,$P$10:$P$37)</f>
        <v>Cable</v>
      </c>
      <c r="J838" t="s">
        <v>8</v>
      </c>
    </row>
    <row r="839" spans="1:11" x14ac:dyDescent="0.2">
      <c r="A839" s="1" t="d">
        <v>2023-01-23</v>
      </c>
      <c r="B839" s="45">
        <v>-1</v>
      </c>
      <c r="C839" t="s">
        <v>20</v>
      </c>
      <c r="D839" t="str">
        <f>_xlfn.XLOOKUP(Table29[[#This Row],[Patron Group]],$R$10:$R$24,$S$10:$S$24)</f>
        <v>Graduate</v>
      </c>
      <c r="E839" s="1" t="d">
        <v>2023-01-23</v>
      </c>
      <c r="F839" t="s">
        <v>1044</v>
      </c>
      <c r="G839" t="s">
        <v>2272</v>
      </c>
      <c r="H839" t="str">
        <f>_xlfn.XLOOKUP(Table29[[#This Row],[Unique BarCode]],$N$10:$N$37,$O$10:$O$37)</f>
        <v>WALLADPT</v>
      </c>
      <c r="I839" t="str">
        <f>_xlfn.XLOOKUP(Table29[[#This Row],[Unique BarCode]],$N$10:$N$37,$P$10:$P$37)</f>
        <v>Charger</v>
      </c>
      <c r="J839" t="s">
        <v>8</v>
      </c>
      <c r="K839" t="s">
        <v>1045</v>
      </c>
    </row>
    <row r="840" spans="1:11" x14ac:dyDescent="0.2">
      <c r="A840" s="1" t="d">
        <v>2023-01-23</v>
      </c>
      <c r="B840" s="45">
        <v>-1</v>
      </c>
      <c r="C840" t="s">
        <v>20</v>
      </c>
      <c r="D840" t="str">
        <f>_xlfn.XLOOKUP(Table29[[#This Row],[Patron Group]],$R$10:$R$24,$S$10:$S$24)</f>
        <v>Graduate</v>
      </c>
      <c r="E840" s="1" t="d">
        <v>2023-01-23</v>
      </c>
      <c r="F840" t="s">
        <v>73</v>
      </c>
      <c r="G840" t="s">
        <v>2272</v>
      </c>
      <c r="H840" t="str">
        <f>_xlfn.XLOOKUP(Table29[[#This Row],[Unique BarCode]],$N$10:$N$37,$O$10:$O$37)</f>
        <v>WALLADPT</v>
      </c>
      <c r="I840" t="str">
        <f>_xlfn.XLOOKUP(Table29[[#This Row],[Unique BarCode]],$N$10:$N$37,$P$10:$P$37)</f>
        <v>Charger</v>
      </c>
      <c r="J840" t="s">
        <v>8</v>
      </c>
    </row>
    <row r="841" spans="1:11" x14ac:dyDescent="0.2">
      <c r="A841" s="1" t="d">
        <v>2023-01-23</v>
      </c>
      <c r="B841" s="45">
        <v>-1</v>
      </c>
      <c r="C841" t="s">
        <v>20</v>
      </c>
      <c r="D841" t="str">
        <f>_xlfn.XLOOKUP(Table29[[#This Row],[Patron Group]],$R$10:$R$24,$S$10:$S$24)</f>
        <v>Graduate</v>
      </c>
      <c r="E841" s="1" t="d">
        <v>2023-01-30</v>
      </c>
      <c r="F841" t="s">
        <v>1102</v>
      </c>
      <c r="G841" t="s">
        <v>2273</v>
      </c>
      <c r="H841" t="str">
        <f>_xlfn.XLOOKUP(Table29[[#This Row],[Unique BarCode]],$N$10:$N$37,$O$10:$O$37)</f>
        <v>ChromeBook</v>
      </c>
      <c r="I841" t="str">
        <f>_xlfn.XLOOKUP(Table29[[#This Row],[Unique BarCode]],$N$10:$N$37,$P$10:$P$37)</f>
        <v>Device</v>
      </c>
      <c r="J841" t="s">
        <v>13</v>
      </c>
      <c r="K841" t="s">
        <v>1103</v>
      </c>
    </row>
    <row r="842" spans="1:11" x14ac:dyDescent="0.2">
      <c r="A842" s="1" t="d">
        <v>2023-01-23</v>
      </c>
      <c r="B842" s="45">
        <v>-1</v>
      </c>
      <c r="C842" t="s">
        <v>20</v>
      </c>
      <c r="D842" t="str">
        <f>_xlfn.XLOOKUP(Table29[[#This Row],[Patron Group]],$R$10:$R$24,$S$10:$S$24)</f>
        <v>Graduate</v>
      </c>
      <c r="E842" s="1" t="d">
        <v>2023-01-30</v>
      </c>
      <c r="F842" t="s">
        <v>284</v>
      </c>
      <c r="G842" t="s">
        <v>2273</v>
      </c>
      <c r="H842" t="str">
        <f>_xlfn.XLOOKUP(Table29[[#This Row],[Unique BarCode]],$N$10:$N$37,$O$10:$O$37)</f>
        <v>ChromeBook</v>
      </c>
      <c r="I842" t="str">
        <f>_xlfn.XLOOKUP(Table29[[#This Row],[Unique BarCode]],$N$10:$N$37,$P$10:$P$37)</f>
        <v>Device</v>
      </c>
      <c r="J842" t="s">
        <v>8</v>
      </c>
      <c r="K842" t="s">
        <v>285</v>
      </c>
    </row>
    <row r="843" spans="1:11" x14ac:dyDescent="0.2">
      <c r="A843" s="1" t="d">
        <v>2023-01-23</v>
      </c>
      <c r="B843" s="45">
        <v>-1</v>
      </c>
      <c r="C843" t="s">
        <v>20</v>
      </c>
      <c r="D843" t="str">
        <f>_xlfn.XLOOKUP(Table29[[#This Row],[Patron Group]],$R$10:$R$24,$S$10:$S$24)</f>
        <v>Graduate</v>
      </c>
      <c r="E843" s="1" t="d">
        <v>2023-01-30</v>
      </c>
      <c r="F843" t="s">
        <v>1104</v>
      </c>
      <c r="G843" t="s">
        <v>2275</v>
      </c>
      <c r="H843" t="str">
        <f>_xlfn.XLOOKUP(Table29[[#This Row],[Unique BarCode]],$N$10:$N$37,$O$10:$O$37)</f>
        <v>iPad</v>
      </c>
      <c r="I843" t="str">
        <f>_xlfn.XLOOKUP(Table29[[#This Row],[Unique BarCode]],$N$10:$N$37,$P$10:$P$37)</f>
        <v>Device</v>
      </c>
      <c r="J843" t="s">
        <v>8</v>
      </c>
      <c r="K843">
        <v>2022</v>
      </c>
    </row>
    <row r="844" spans="1:11" x14ac:dyDescent="0.2">
      <c r="A844" s="1" t="d">
        <v>2023-01-23</v>
      </c>
      <c r="B844" s="45">
        <v>-1</v>
      </c>
      <c r="C844" t="s">
        <v>20</v>
      </c>
      <c r="D844" t="str">
        <f>_xlfn.XLOOKUP(Table29[[#This Row],[Patron Group]],$R$10:$R$24,$S$10:$S$24)</f>
        <v>Graduate</v>
      </c>
      <c r="E844" s="1" t="d">
        <v>2023-02-03</v>
      </c>
      <c r="F844" t="s">
        <v>1105</v>
      </c>
      <c r="G844" t="s">
        <v>2263</v>
      </c>
      <c r="H844" t="str">
        <f>_xlfn.XLOOKUP(Table29[[#This Row],[Unique BarCode]],$N$10:$N$37,$O$10:$O$37)</f>
        <v>HP Laptop</v>
      </c>
      <c r="I844" t="str">
        <f>_xlfn.XLOOKUP(Table29[[#This Row],[Unique BarCode]],$N$10:$N$37,$P$10:$P$37)</f>
        <v>Device</v>
      </c>
      <c r="J844" t="s">
        <v>8</v>
      </c>
      <c r="K844" t="s">
        <v>1106</v>
      </c>
    </row>
    <row r="845" spans="1:11" x14ac:dyDescent="0.2">
      <c r="A845" s="1" t="d">
        <v>2023-01-23</v>
      </c>
      <c r="B845" s="45">
        <v>-1</v>
      </c>
      <c r="C845" t="s">
        <v>20</v>
      </c>
      <c r="D845" t="str">
        <f>_xlfn.XLOOKUP(Table29[[#This Row],[Patron Group]],$R$10:$R$24,$S$10:$S$24)</f>
        <v>Graduate</v>
      </c>
      <c r="E845" s="1" t="d">
        <v>2023-02-06</v>
      </c>
      <c r="F845" t="s">
        <v>597</v>
      </c>
      <c r="G845" t="s">
        <v>2274</v>
      </c>
      <c r="H845" t="str">
        <f>_xlfn.XLOOKUP(Table29[[#This Row],[Unique BarCode]],$N$10:$N$37,$O$10:$O$37)</f>
        <v>MacBook</v>
      </c>
      <c r="I845" t="str">
        <f>_xlfn.XLOOKUP(Table29[[#This Row],[Unique BarCode]],$N$10:$N$37,$P$10:$P$37)</f>
        <v>Device</v>
      </c>
      <c r="J845" t="s">
        <v>8</v>
      </c>
      <c r="K845" t="s">
        <v>598</v>
      </c>
    </row>
    <row r="846" spans="1:11" x14ac:dyDescent="0.2">
      <c r="A846" s="1" t="d">
        <v>2023-01-23</v>
      </c>
      <c r="B846" s="45">
        <v>-1</v>
      </c>
      <c r="C846" t="s">
        <v>20</v>
      </c>
      <c r="D846" t="str">
        <f>_xlfn.XLOOKUP(Table29[[#This Row],[Patron Group]],$R$10:$R$24,$S$10:$S$24)</f>
        <v>Graduate</v>
      </c>
      <c r="E846" s="1" t="d">
        <v>2023-02-06</v>
      </c>
      <c r="F846" t="s">
        <v>114</v>
      </c>
      <c r="G846" t="s">
        <v>2274</v>
      </c>
      <c r="H846" t="str">
        <f>_xlfn.XLOOKUP(Table29[[#This Row],[Unique BarCode]],$N$10:$N$37,$O$10:$O$37)</f>
        <v>MacBook</v>
      </c>
      <c r="I846" t="str">
        <f>_xlfn.XLOOKUP(Table29[[#This Row],[Unique BarCode]],$N$10:$N$37,$P$10:$P$37)</f>
        <v>Device</v>
      </c>
      <c r="J846" t="s">
        <v>8</v>
      </c>
      <c r="K846" t="s">
        <v>114</v>
      </c>
    </row>
    <row r="847" spans="1:11" x14ac:dyDescent="0.2">
      <c r="A847" s="1" t="d">
        <v>2023-01-23</v>
      </c>
      <c r="B847" s="45">
        <v>-1</v>
      </c>
      <c r="C847" t="s">
        <v>20</v>
      </c>
      <c r="D847" t="str">
        <f>_xlfn.XLOOKUP(Table29[[#This Row],[Patron Group]],$R$10:$R$24,$S$10:$S$24)</f>
        <v>Graduate</v>
      </c>
      <c r="E847" s="1" t="d">
        <v>2023-02-06</v>
      </c>
      <c r="F847" t="s">
        <v>1107</v>
      </c>
      <c r="G847" t="s">
        <v>2297</v>
      </c>
      <c r="H847" t="str">
        <f>_xlfn.XLOOKUP(Table29[[#This Row],[Unique BarCode]],$N$10:$N$37,$O$10:$O$37)</f>
        <v>iPad</v>
      </c>
      <c r="I847" t="str">
        <f>_xlfn.XLOOKUP(Table29[[#This Row],[Unique BarCode]],$N$10:$N$37,$P$10:$P$37)</f>
        <v>Device</v>
      </c>
      <c r="J847" t="s">
        <v>8</v>
      </c>
      <c r="K847" t="s">
        <v>1108</v>
      </c>
    </row>
    <row r="848" spans="1:11" x14ac:dyDescent="0.2">
      <c r="A848" s="1" t="d">
        <v>2023-01-23</v>
      </c>
      <c r="B848" s="45">
        <v>-1</v>
      </c>
      <c r="C848" t="s">
        <v>20</v>
      </c>
      <c r="D848" t="str">
        <f>_xlfn.XLOOKUP(Table29[[#This Row],[Patron Group]],$R$10:$R$24,$S$10:$S$24)</f>
        <v>Graduate</v>
      </c>
      <c r="E848" s="1" t="d">
        <v>2023-03-24</v>
      </c>
      <c r="F848" t="s">
        <v>1109</v>
      </c>
      <c r="G848" t="s">
        <v>2274</v>
      </c>
      <c r="H848" t="str">
        <f>_xlfn.XLOOKUP(Table29[[#This Row],[Unique BarCode]],$N$10:$N$37,$O$10:$O$37)</f>
        <v>MacBook</v>
      </c>
      <c r="I848" t="str">
        <f>_xlfn.XLOOKUP(Table29[[#This Row],[Unique BarCode]],$N$10:$N$37,$P$10:$P$37)</f>
        <v>Device</v>
      </c>
      <c r="J848" t="s">
        <v>8</v>
      </c>
      <c r="K848" t="s">
        <v>1110</v>
      </c>
    </row>
    <row r="849" spans="1:11" x14ac:dyDescent="0.2">
      <c r="A849" s="1" t="d">
        <v>2023-01-23</v>
      </c>
      <c r="B849" s="45">
        <v>-1</v>
      </c>
      <c r="C849" t="s">
        <v>20</v>
      </c>
      <c r="D849" t="str">
        <f>_xlfn.XLOOKUP(Table29[[#This Row],[Patron Group]],$R$10:$R$24,$S$10:$S$24)</f>
        <v>Graduate</v>
      </c>
      <c r="E849" s="1" t="d">
        <v>2023-03-24</v>
      </c>
      <c r="F849" t="s">
        <v>1111</v>
      </c>
      <c r="G849" t="s">
        <v>2275</v>
      </c>
      <c r="H849" t="str">
        <f>_xlfn.XLOOKUP(Table29[[#This Row],[Unique BarCode]],$N$10:$N$37,$O$10:$O$37)</f>
        <v>iPad</v>
      </c>
      <c r="I849" t="str">
        <f>_xlfn.XLOOKUP(Table29[[#This Row],[Unique BarCode]],$N$10:$N$37,$P$10:$P$37)</f>
        <v>Device</v>
      </c>
      <c r="J849" t="s">
        <v>8</v>
      </c>
      <c r="K849" t="s">
        <v>1112</v>
      </c>
    </row>
    <row r="850" spans="1:11" x14ac:dyDescent="0.2">
      <c r="A850" s="1" t="d">
        <v>2023-01-23</v>
      </c>
      <c r="B850" s="45">
        <v>-1</v>
      </c>
      <c r="C850" t="s">
        <v>1113</v>
      </c>
      <c r="D850" t="str">
        <f>_xlfn.XLOOKUP(Table29[[#This Row],[Patron Group]],$R$10:$R$24,$S$10:$S$24)</f>
        <v>Graduate</v>
      </c>
      <c r="E850" s="1" t="d">
        <v>2023-01-23</v>
      </c>
      <c r="F850" t="s">
        <v>261</v>
      </c>
      <c r="G850" t="s">
        <v>2265</v>
      </c>
      <c r="H850" t="str">
        <f>_xlfn.XLOOKUP(Table29[[#This Row],[Unique BarCode]],$N$10:$N$37,$O$10:$O$37)</f>
        <v>IPHONE</v>
      </c>
      <c r="I850" t="str">
        <f>_xlfn.XLOOKUP(Table29[[#This Row],[Unique BarCode]],$N$10:$N$37,$P$10:$P$37)</f>
        <v>Charger</v>
      </c>
      <c r="J850" t="s">
        <v>8</v>
      </c>
      <c r="K850" t="s">
        <v>262</v>
      </c>
    </row>
    <row r="851" spans="1:11" x14ac:dyDescent="0.2">
      <c r="A851" s="1" t="d">
        <v>2023-01-23</v>
      </c>
      <c r="B851" s="45">
        <v>-1</v>
      </c>
      <c r="C851" t="s">
        <v>1113</v>
      </c>
      <c r="D851" t="str">
        <f>_xlfn.XLOOKUP(Table29[[#This Row],[Patron Group]],$R$10:$R$24,$S$10:$S$24)</f>
        <v>Graduate</v>
      </c>
      <c r="E851" s="1" t="d">
        <v>2023-01-23</v>
      </c>
      <c r="F851" t="s">
        <v>854</v>
      </c>
      <c r="G851" t="s">
        <v>2272</v>
      </c>
      <c r="H851" t="str">
        <f>_xlfn.XLOOKUP(Table29[[#This Row],[Unique BarCode]],$N$10:$N$37,$O$10:$O$37)</f>
        <v>WALLADPT</v>
      </c>
      <c r="I851" t="str">
        <f>_xlfn.XLOOKUP(Table29[[#This Row],[Unique BarCode]],$N$10:$N$37,$P$10:$P$37)</f>
        <v>Charger</v>
      </c>
      <c r="J851" t="s">
        <v>8</v>
      </c>
    </row>
    <row r="852" spans="1:11" x14ac:dyDescent="0.2">
      <c r="A852" s="1" t="d">
        <v>2023-01-23</v>
      </c>
      <c r="B852" s="45">
        <v>-1</v>
      </c>
      <c r="C852" t="s">
        <v>70</v>
      </c>
      <c r="D852" t="str">
        <f>_xlfn.XLOOKUP(Table29[[#This Row],[Patron Group]],$R$10:$R$24,$S$10:$S$24)</f>
        <v>Undergraduate</v>
      </c>
      <c r="E852" s="1" t="d">
        <v>2023-01-23</v>
      </c>
      <c r="F852" t="s">
        <v>86</v>
      </c>
      <c r="G852" t="s">
        <v>2265</v>
      </c>
      <c r="H852" t="str">
        <f>_xlfn.XLOOKUP(Table29[[#This Row],[Unique BarCode]],$N$10:$N$37,$O$10:$O$37)</f>
        <v>IPHONE</v>
      </c>
      <c r="I852" t="str">
        <f>_xlfn.XLOOKUP(Table29[[#This Row],[Unique BarCode]],$N$10:$N$37,$P$10:$P$37)</f>
        <v>Charger</v>
      </c>
      <c r="J852" t="s">
        <v>8</v>
      </c>
      <c r="K852" t="s">
        <v>87</v>
      </c>
    </row>
    <row r="853" spans="1:11" x14ac:dyDescent="0.2">
      <c r="A853" s="1" t="d">
        <v>2023-01-23</v>
      </c>
      <c r="B853" s="45">
        <v>-1</v>
      </c>
      <c r="C853" t="s">
        <v>70</v>
      </c>
      <c r="D853" t="str">
        <f>_xlfn.XLOOKUP(Table29[[#This Row],[Patron Group]],$R$10:$R$24,$S$10:$S$24)</f>
        <v>Undergraduate</v>
      </c>
      <c r="E853" s="1" t="d">
        <v>2023-01-23</v>
      </c>
      <c r="F853" t="s">
        <v>37</v>
      </c>
      <c r="G853" t="s">
        <v>2296</v>
      </c>
      <c r="H853" t="str">
        <f>_xlfn.XLOOKUP(Table29[[#This Row],[Unique BarCode]],$N$10:$N$37,$O$10:$O$37)</f>
        <v>MACUSBC</v>
      </c>
      <c r="I853" t="str">
        <f>_xlfn.XLOOKUP(Table29[[#This Row],[Unique BarCode]],$N$10:$N$37,$P$10:$P$37)</f>
        <v>Charger</v>
      </c>
      <c r="J853" t="s">
        <v>8</v>
      </c>
      <c r="K853" t="s">
        <v>38</v>
      </c>
    </row>
    <row r="854" spans="1:11" x14ac:dyDescent="0.2">
      <c r="A854" s="1" t="d">
        <v>2023-01-23</v>
      </c>
      <c r="B854" s="45">
        <v>-1</v>
      </c>
      <c r="C854" t="s">
        <v>70</v>
      </c>
      <c r="D854" t="str">
        <f>_xlfn.XLOOKUP(Table29[[#This Row],[Patron Group]],$R$10:$R$24,$S$10:$S$24)</f>
        <v>Undergraduate</v>
      </c>
      <c r="E854" s="1" t="d">
        <v>2023-01-23</v>
      </c>
      <c r="F854" t="s">
        <v>97</v>
      </c>
      <c r="G854" t="s">
        <v>2272</v>
      </c>
      <c r="H854" t="str">
        <f>_xlfn.XLOOKUP(Table29[[#This Row],[Unique BarCode]],$N$10:$N$37,$O$10:$O$37)</f>
        <v>WALLADPT</v>
      </c>
      <c r="I854" t="str">
        <f>_xlfn.XLOOKUP(Table29[[#This Row],[Unique BarCode]],$N$10:$N$37,$P$10:$P$37)</f>
        <v>Charger</v>
      </c>
      <c r="J854" t="s">
        <v>8</v>
      </c>
    </row>
    <row r="855" spans="1:11" x14ac:dyDescent="0.2">
      <c r="A855" s="1" t="d">
        <v>2023-01-23</v>
      </c>
      <c r="B855" s="45">
        <v>-1</v>
      </c>
      <c r="C855" t="s">
        <v>74</v>
      </c>
      <c r="D855" t="str">
        <f>_xlfn.XLOOKUP(Table29[[#This Row],[Patron Group]],$R$10:$R$24,$S$10:$S$24)</f>
        <v>Staff</v>
      </c>
      <c r="E855" s="1" t="d">
        <v>2023-01-23</v>
      </c>
      <c r="F855" t="s">
        <v>1114</v>
      </c>
      <c r="G855" t="s">
        <v>2265</v>
      </c>
      <c r="H855" t="str">
        <f>_xlfn.XLOOKUP(Table29[[#This Row],[Unique BarCode]],$N$10:$N$37,$O$10:$O$37)</f>
        <v>IPHONE</v>
      </c>
      <c r="I855" t="str">
        <f>_xlfn.XLOOKUP(Table29[[#This Row],[Unique BarCode]],$N$10:$N$37,$P$10:$P$37)</f>
        <v>Charger</v>
      </c>
      <c r="J855" t="s">
        <v>1115</v>
      </c>
      <c r="K855" t="s">
        <v>1116</v>
      </c>
    </row>
    <row r="856" spans="1:11" x14ac:dyDescent="0.2">
      <c r="A856" s="1" t="d">
        <v>2023-01-23</v>
      </c>
      <c r="B856" s="45">
        <v>-1</v>
      </c>
      <c r="C856" t="s">
        <v>74</v>
      </c>
      <c r="D856" t="str">
        <f>_xlfn.XLOOKUP(Table29[[#This Row],[Patron Group]],$R$10:$R$24,$S$10:$S$24)</f>
        <v>Staff</v>
      </c>
      <c r="E856" s="1" t="d">
        <v>2023-01-23</v>
      </c>
      <c r="F856" t="s">
        <v>1117</v>
      </c>
      <c r="G856" t="s">
        <v>2285</v>
      </c>
      <c r="H856" t="str">
        <f>_xlfn.XLOOKUP(Table29[[#This Row],[Unique BarCode]],$N$10:$N$37,$O$10:$O$37)</f>
        <v>UHDMI</v>
      </c>
      <c r="I856" t="str">
        <f>_xlfn.XLOOKUP(Table29[[#This Row],[Unique BarCode]],$N$10:$N$37,$P$10:$P$37)</f>
        <v>Cable</v>
      </c>
      <c r="J856" t="s">
        <v>1115</v>
      </c>
      <c r="K856" t="s">
        <v>1118</v>
      </c>
    </row>
    <row r="857" spans="1:11" x14ac:dyDescent="0.2">
      <c r="A857" s="1" t="d">
        <v>2023-01-23</v>
      </c>
      <c r="B857" s="45">
        <v>-1</v>
      </c>
      <c r="C857" t="s">
        <v>74</v>
      </c>
      <c r="D857" t="str">
        <f>_xlfn.XLOOKUP(Table29[[#This Row],[Patron Group]],$R$10:$R$24,$S$10:$S$24)</f>
        <v>Staff</v>
      </c>
      <c r="E857" s="1" t="d">
        <v>2023-01-23</v>
      </c>
      <c r="F857" t="s">
        <v>1119</v>
      </c>
      <c r="G857" t="s">
        <v>2272</v>
      </c>
      <c r="H857" t="str">
        <f>_xlfn.XLOOKUP(Table29[[#This Row],[Unique BarCode]],$N$10:$N$37,$O$10:$O$37)</f>
        <v>WALLADPT</v>
      </c>
      <c r="I857" t="str">
        <f>_xlfn.XLOOKUP(Table29[[#This Row],[Unique BarCode]],$N$10:$N$37,$P$10:$P$37)</f>
        <v>Charger</v>
      </c>
      <c r="J857" t="s">
        <v>1115</v>
      </c>
      <c r="K857" t="s">
        <v>1120</v>
      </c>
    </row>
    <row r="858" spans="1:11" x14ac:dyDescent="0.2">
      <c r="A858" s="1" t="d">
        <v>2023-01-23</v>
      </c>
      <c r="B858" s="45">
        <v>-1</v>
      </c>
      <c r="C858" t="s">
        <v>74</v>
      </c>
      <c r="D858" t="str">
        <f>_xlfn.XLOOKUP(Table29[[#This Row],[Patron Group]],$R$10:$R$24,$S$10:$S$24)</f>
        <v>Staff</v>
      </c>
      <c r="E858" s="1" t="d">
        <v>2023-01-30</v>
      </c>
      <c r="F858" t="s">
        <v>1121</v>
      </c>
      <c r="G858" t="s">
        <v>2273</v>
      </c>
      <c r="H858" t="str">
        <f>_xlfn.XLOOKUP(Table29[[#This Row],[Unique BarCode]],$N$10:$N$37,$O$10:$O$37)</f>
        <v>ChromeBook</v>
      </c>
      <c r="I858" t="str">
        <f>_xlfn.XLOOKUP(Table29[[#This Row],[Unique BarCode]],$N$10:$N$37,$P$10:$P$37)</f>
        <v>Device</v>
      </c>
      <c r="J858" t="s">
        <v>1115</v>
      </c>
      <c r="K858" t="s">
        <v>1122</v>
      </c>
    </row>
    <row r="859" spans="1:11" x14ac:dyDescent="0.2">
      <c r="A859" s="1" t="d">
        <v>2023-01-23</v>
      </c>
      <c r="B859" s="45">
        <v>-1</v>
      </c>
      <c r="C859" t="s">
        <v>77</v>
      </c>
      <c r="D859" t="str">
        <f>_xlfn.XLOOKUP(Table29[[#This Row],[Patron Group]],$R$10:$R$24,$S$10:$S$24)</f>
        <v>Undergraduate</v>
      </c>
      <c r="E859" s="1" t="d">
        <v>2023-01-23</v>
      </c>
      <c r="F859" t="s">
        <v>1098</v>
      </c>
      <c r="G859" t="s">
        <v>2276</v>
      </c>
      <c r="H859" t="str">
        <f>_xlfn.XLOOKUP(Table29[[#This Row],[Unique BarCode]],$N$10:$N$37,$O$10:$O$37)</f>
        <v>CALC</v>
      </c>
      <c r="I859" t="str">
        <f>_xlfn.XLOOKUP(Table29[[#This Row],[Unique BarCode]],$N$10:$N$37,$P$10:$P$37)</f>
        <v>Accessory</v>
      </c>
      <c r="J859" t="s">
        <v>8</v>
      </c>
      <c r="K859" t="s">
        <v>1099</v>
      </c>
    </row>
    <row r="860" spans="1:11" x14ac:dyDescent="0.2">
      <c r="A860" s="1" t="d">
        <v>2023-01-23</v>
      </c>
      <c r="B860" s="45">
        <v>-1</v>
      </c>
      <c r="C860" t="s">
        <v>77</v>
      </c>
      <c r="D860" t="str">
        <f>_xlfn.XLOOKUP(Table29[[#This Row],[Patron Group]],$R$10:$R$24,$S$10:$S$24)</f>
        <v>Undergraduate</v>
      </c>
      <c r="E860" s="1" t="d">
        <v>2023-01-23</v>
      </c>
      <c r="F860" t="s">
        <v>1123</v>
      </c>
      <c r="G860" t="s">
        <v>2276</v>
      </c>
      <c r="H860" t="str">
        <f>_xlfn.XLOOKUP(Table29[[#This Row],[Unique BarCode]],$N$10:$N$37,$O$10:$O$37)</f>
        <v>CALC</v>
      </c>
      <c r="I860" t="str">
        <f>_xlfn.XLOOKUP(Table29[[#This Row],[Unique BarCode]],$N$10:$N$37,$P$10:$P$37)</f>
        <v>Accessory</v>
      </c>
      <c r="J860" t="s">
        <v>8</v>
      </c>
      <c r="K860" t="s">
        <v>1124</v>
      </c>
    </row>
    <row r="861" spans="1:11" x14ac:dyDescent="0.2">
      <c r="A861" s="1" t="d">
        <v>2023-01-23</v>
      </c>
      <c r="B861" s="45">
        <v>-1</v>
      </c>
      <c r="C861" t="s">
        <v>77</v>
      </c>
      <c r="D861" t="str">
        <f>_xlfn.XLOOKUP(Table29[[#This Row],[Patron Group]],$R$10:$R$24,$S$10:$S$24)</f>
        <v>Undergraduate</v>
      </c>
      <c r="E861" s="1" t="d">
        <v>2023-01-23</v>
      </c>
      <c r="F861" t="s">
        <v>436</v>
      </c>
      <c r="G861" t="s">
        <v>2282</v>
      </c>
      <c r="H861" t="str">
        <f>_xlfn.XLOOKUP(Table29[[#This Row],[Unique BarCode]],$N$10:$N$37,$O$10:$O$37)</f>
        <v>HPUSBC</v>
      </c>
      <c r="I861" t="str">
        <f>_xlfn.XLOOKUP(Table29[[#This Row],[Unique BarCode]],$N$10:$N$37,$P$10:$P$37)</f>
        <v>Charger</v>
      </c>
      <c r="J861" t="s">
        <v>49</v>
      </c>
      <c r="K861" t="s">
        <v>437</v>
      </c>
    </row>
    <row r="862" spans="1:11" x14ac:dyDescent="0.2">
      <c r="A862" s="1" t="d">
        <v>2023-01-23</v>
      </c>
      <c r="B862" s="45">
        <v>-1</v>
      </c>
      <c r="C862" t="s">
        <v>77</v>
      </c>
      <c r="D862" t="str">
        <f>_xlfn.XLOOKUP(Table29[[#This Row],[Patron Group]],$R$10:$R$24,$S$10:$S$24)</f>
        <v>Undergraduate</v>
      </c>
      <c r="E862" s="1" t="d">
        <v>2023-01-23</v>
      </c>
      <c r="F862" t="s">
        <v>260</v>
      </c>
      <c r="G862" t="s">
        <v>2282</v>
      </c>
      <c r="H862" t="str">
        <f>_xlfn.XLOOKUP(Table29[[#This Row],[Unique BarCode]],$N$10:$N$37,$O$10:$O$37)</f>
        <v>HPUSBC</v>
      </c>
      <c r="I862" t="str">
        <f>_xlfn.XLOOKUP(Table29[[#This Row],[Unique BarCode]],$N$10:$N$37,$P$10:$P$37)</f>
        <v>Charger</v>
      </c>
      <c r="J862" t="s">
        <v>49</v>
      </c>
    </row>
    <row r="863" spans="1:11" x14ac:dyDescent="0.2">
      <c r="A863" s="1" t="d">
        <v>2023-01-23</v>
      </c>
      <c r="B863" s="45">
        <v>-1</v>
      </c>
      <c r="C863" t="s">
        <v>77</v>
      </c>
      <c r="D863" t="str">
        <f>_xlfn.XLOOKUP(Table29[[#This Row],[Patron Group]],$R$10:$R$24,$S$10:$S$24)</f>
        <v>Undergraduate</v>
      </c>
      <c r="E863" s="1" t="d">
        <v>2023-01-23</v>
      </c>
      <c r="F863" t="s">
        <v>687</v>
      </c>
      <c r="G863" t="s">
        <v>2282</v>
      </c>
      <c r="H863" t="str">
        <f>_xlfn.XLOOKUP(Table29[[#This Row],[Unique BarCode]],$N$10:$N$37,$O$10:$O$37)</f>
        <v>HPUSBC</v>
      </c>
      <c r="I863" t="str">
        <f>_xlfn.XLOOKUP(Table29[[#This Row],[Unique BarCode]],$N$10:$N$37,$P$10:$P$37)</f>
        <v>Charger</v>
      </c>
      <c r="J863" t="s">
        <v>49</v>
      </c>
    </row>
    <row r="864" spans="1:11" x14ac:dyDescent="0.2">
      <c r="A864" s="1" t="d">
        <v>2023-01-23</v>
      </c>
      <c r="B864" s="45">
        <v>-1</v>
      </c>
      <c r="C864" t="s">
        <v>77</v>
      </c>
      <c r="D864" t="str">
        <f>_xlfn.XLOOKUP(Table29[[#This Row],[Patron Group]],$R$10:$R$24,$S$10:$S$24)</f>
        <v>Undergraduate</v>
      </c>
      <c r="E864" s="1" t="d">
        <v>2023-01-23</v>
      </c>
      <c r="F864" t="s">
        <v>579</v>
      </c>
      <c r="G864" t="s">
        <v>2265</v>
      </c>
      <c r="H864" t="str">
        <f>_xlfn.XLOOKUP(Table29[[#This Row],[Unique BarCode]],$N$10:$N$37,$O$10:$O$37)</f>
        <v>IPHONE</v>
      </c>
      <c r="I864" t="str">
        <f>_xlfn.XLOOKUP(Table29[[#This Row],[Unique BarCode]],$N$10:$N$37,$P$10:$P$37)</f>
        <v>Charger</v>
      </c>
      <c r="J864" t="s">
        <v>49</v>
      </c>
      <c r="K864" t="s">
        <v>580</v>
      </c>
    </row>
    <row r="865" spans="1:11" x14ac:dyDescent="0.2">
      <c r="A865" s="1" t="d">
        <v>2023-01-23</v>
      </c>
      <c r="B865" s="45">
        <v>-1</v>
      </c>
      <c r="C865" t="s">
        <v>77</v>
      </c>
      <c r="D865" t="str">
        <f>_xlfn.XLOOKUP(Table29[[#This Row],[Patron Group]],$R$10:$R$24,$S$10:$S$24)</f>
        <v>Undergraduate</v>
      </c>
      <c r="E865" s="1" t="d">
        <v>2023-01-23</v>
      </c>
      <c r="F865" t="s">
        <v>218</v>
      </c>
      <c r="G865" t="s">
        <v>2265</v>
      </c>
      <c r="H865" t="str">
        <f>_xlfn.XLOOKUP(Table29[[#This Row],[Unique BarCode]],$N$10:$N$37,$O$10:$O$37)</f>
        <v>IPHONE</v>
      </c>
      <c r="I865" t="str">
        <f>_xlfn.XLOOKUP(Table29[[#This Row],[Unique BarCode]],$N$10:$N$37,$P$10:$P$37)</f>
        <v>Charger</v>
      </c>
      <c r="J865" t="s">
        <v>49</v>
      </c>
      <c r="K865" t="s">
        <v>219</v>
      </c>
    </row>
    <row r="866" spans="1:11" x14ac:dyDescent="0.2">
      <c r="A866" s="1" t="d">
        <v>2023-01-23</v>
      </c>
      <c r="B866" s="45">
        <v>-1</v>
      </c>
      <c r="C866" t="s">
        <v>77</v>
      </c>
      <c r="D866" t="str">
        <f>_xlfn.XLOOKUP(Table29[[#This Row],[Patron Group]],$R$10:$R$24,$S$10:$S$24)</f>
        <v>Undergraduate</v>
      </c>
      <c r="E866" s="1" t="d">
        <v>2023-01-23</v>
      </c>
      <c r="F866" t="s">
        <v>27</v>
      </c>
      <c r="G866" t="s">
        <v>2265</v>
      </c>
      <c r="H866" t="str">
        <f>_xlfn.XLOOKUP(Table29[[#This Row],[Unique BarCode]],$N$10:$N$37,$O$10:$O$37)</f>
        <v>IPHONE</v>
      </c>
      <c r="I866" t="str">
        <f>_xlfn.XLOOKUP(Table29[[#This Row],[Unique BarCode]],$N$10:$N$37,$P$10:$P$37)</f>
        <v>Charger</v>
      </c>
      <c r="J866" t="s">
        <v>8</v>
      </c>
      <c r="K866" t="s">
        <v>28</v>
      </c>
    </row>
    <row r="867" spans="1:11" x14ac:dyDescent="0.2">
      <c r="A867" s="1" t="d">
        <v>2023-01-23</v>
      </c>
      <c r="B867" s="45">
        <v>-1</v>
      </c>
      <c r="C867" t="s">
        <v>77</v>
      </c>
      <c r="D867" t="str">
        <f>_xlfn.XLOOKUP(Table29[[#This Row],[Patron Group]],$R$10:$R$24,$S$10:$S$24)</f>
        <v>Undergraduate</v>
      </c>
      <c r="E867" s="1" t="d">
        <v>2023-01-23</v>
      </c>
      <c r="F867" t="s">
        <v>263</v>
      </c>
      <c r="G867" t="s">
        <v>2265</v>
      </c>
      <c r="H867" t="str">
        <f>_xlfn.XLOOKUP(Table29[[#This Row],[Unique BarCode]],$N$10:$N$37,$O$10:$O$37)</f>
        <v>IPHONE</v>
      </c>
      <c r="I867" t="str">
        <f>_xlfn.XLOOKUP(Table29[[#This Row],[Unique BarCode]],$N$10:$N$37,$P$10:$P$37)</f>
        <v>Charger</v>
      </c>
      <c r="J867" t="s">
        <v>8</v>
      </c>
      <c r="K867" t="s">
        <v>264</v>
      </c>
    </row>
    <row r="868" spans="1:11" x14ac:dyDescent="0.2">
      <c r="A868" s="1" t="d">
        <v>2023-01-23</v>
      </c>
      <c r="B868" s="45">
        <v>-1</v>
      </c>
      <c r="C868" t="s">
        <v>77</v>
      </c>
      <c r="D868" t="str">
        <f>_xlfn.XLOOKUP(Table29[[#This Row],[Patron Group]],$R$10:$R$24,$S$10:$S$24)</f>
        <v>Undergraduate</v>
      </c>
      <c r="E868" s="1" t="d">
        <v>2023-01-23</v>
      </c>
      <c r="F868" t="s">
        <v>71</v>
      </c>
      <c r="G868" t="s">
        <v>2265</v>
      </c>
      <c r="H868" t="str">
        <f>_xlfn.XLOOKUP(Table29[[#This Row],[Unique BarCode]],$N$10:$N$37,$O$10:$O$37)</f>
        <v>IPHONE</v>
      </c>
      <c r="I868" t="str">
        <f>_xlfn.XLOOKUP(Table29[[#This Row],[Unique BarCode]],$N$10:$N$37,$P$10:$P$37)</f>
        <v>Charger</v>
      </c>
      <c r="J868" t="s">
        <v>8</v>
      </c>
      <c r="K868" t="s">
        <v>72</v>
      </c>
    </row>
    <row r="869" spans="1:11" x14ac:dyDescent="0.2">
      <c r="A869" s="1" t="d">
        <v>2023-01-23</v>
      </c>
      <c r="B869" s="45">
        <v>-1</v>
      </c>
      <c r="C869" t="s">
        <v>77</v>
      </c>
      <c r="D869" t="str">
        <f>_xlfn.XLOOKUP(Table29[[#This Row],[Patron Group]],$R$10:$R$24,$S$10:$S$24)</f>
        <v>Undergraduate</v>
      </c>
      <c r="E869" s="1" t="d">
        <v>2023-01-23</v>
      </c>
      <c r="F869" t="s">
        <v>433</v>
      </c>
      <c r="G869" t="s">
        <v>2265</v>
      </c>
      <c r="H869" t="str">
        <f>_xlfn.XLOOKUP(Table29[[#This Row],[Unique BarCode]],$N$10:$N$37,$O$10:$O$37)</f>
        <v>IPHONE</v>
      </c>
      <c r="I869" t="str">
        <f>_xlfn.XLOOKUP(Table29[[#This Row],[Unique BarCode]],$N$10:$N$37,$P$10:$P$37)</f>
        <v>Charger</v>
      </c>
      <c r="J869" t="s">
        <v>8</v>
      </c>
      <c r="K869" t="s">
        <v>434</v>
      </c>
    </row>
    <row r="870" spans="1:11" x14ac:dyDescent="0.2">
      <c r="A870" s="1" t="d">
        <v>2023-01-23</v>
      </c>
      <c r="B870" s="45">
        <v>-1</v>
      </c>
      <c r="C870" t="s">
        <v>77</v>
      </c>
      <c r="D870" t="str">
        <f>_xlfn.XLOOKUP(Table29[[#This Row],[Patron Group]],$R$10:$R$24,$S$10:$S$24)</f>
        <v>Undergraduate</v>
      </c>
      <c r="E870" s="1" t="d">
        <v>2023-01-23</v>
      </c>
      <c r="F870" t="s">
        <v>29</v>
      </c>
      <c r="G870" t="s">
        <v>2265</v>
      </c>
      <c r="H870" t="str">
        <f>_xlfn.XLOOKUP(Table29[[#This Row],[Unique BarCode]],$N$10:$N$37,$O$10:$O$37)</f>
        <v>IPHONE</v>
      </c>
      <c r="I870" t="str">
        <f>_xlfn.XLOOKUP(Table29[[#This Row],[Unique BarCode]],$N$10:$N$37,$P$10:$P$37)</f>
        <v>Charger</v>
      </c>
      <c r="J870" t="s">
        <v>8</v>
      </c>
      <c r="K870" t="s">
        <v>30</v>
      </c>
    </row>
    <row r="871" spans="1:11" x14ac:dyDescent="0.2">
      <c r="A871" s="1" t="d">
        <v>2023-01-23</v>
      </c>
      <c r="B871" s="45">
        <v>-1</v>
      </c>
      <c r="C871" t="s">
        <v>77</v>
      </c>
      <c r="D871" t="str">
        <f>_xlfn.XLOOKUP(Table29[[#This Row],[Patron Group]],$R$10:$R$24,$S$10:$S$24)</f>
        <v>Undergraduate</v>
      </c>
      <c r="E871" s="1" t="d">
        <v>2023-01-23</v>
      </c>
      <c r="F871" t="s">
        <v>88</v>
      </c>
      <c r="G871" t="s">
        <v>2265</v>
      </c>
      <c r="H871" t="str">
        <f>_xlfn.XLOOKUP(Table29[[#This Row],[Unique BarCode]],$N$10:$N$37,$O$10:$O$37)</f>
        <v>IPHONE</v>
      </c>
      <c r="I871" t="str">
        <f>_xlfn.XLOOKUP(Table29[[#This Row],[Unique BarCode]],$N$10:$N$37,$P$10:$P$37)</f>
        <v>Charger</v>
      </c>
      <c r="J871" t="s">
        <v>8</v>
      </c>
    </row>
    <row r="872" spans="1:11" x14ac:dyDescent="0.2">
      <c r="A872" s="1" t="d">
        <v>2023-01-23</v>
      </c>
      <c r="B872" s="45">
        <v>-1</v>
      </c>
      <c r="C872" t="s">
        <v>77</v>
      </c>
      <c r="D872" t="str">
        <f>_xlfn.XLOOKUP(Table29[[#This Row],[Patron Group]],$R$10:$R$24,$S$10:$S$24)</f>
        <v>Undergraduate</v>
      </c>
      <c r="E872" s="1" t="d">
        <v>2023-01-23</v>
      </c>
      <c r="F872" t="s">
        <v>269</v>
      </c>
      <c r="G872" t="s">
        <v>2268</v>
      </c>
      <c r="H872" t="str">
        <f>_xlfn.XLOOKUP(Table29[[#This Row],[Unique BarCode]],$N$10:$N$37,$O$10:$O$37)</f>
        <v>MACCHRG</v>
      </c>
      <c r="I872" t="str">
        <f>_xlfn.XLOOKUP(Table29[[#This Row],[Unique BarCode]],$N$10:$N$37,$P$10:$P$37)</f>
        <v>Charger</v>
      </c>
      <c r="J872" t="s">
        <v>8</v>
      </c>
      <c r="K872" t="s">
        <v>270</v>
      </c>
    </row>
    <row r="873" spans="1:11" x14ac:dyDescent="0.2">
      <c r="A873" s="1" t="d">
        <v>2023-01-23</v>
      </c>
      <c r="B873" s="45">
        <v>-1</v>
      </c>
      <c r="C873" t="s">
        <v>77</v>
      </c>
      <c r="D873" t="str">
        <f>_xlfn.XLOOKUP(Table29[[#This Row],[Patron Group]],$R$10:$R$24,$S$10:$S$24)</f>
        <v>Undergraduate</v>
      </c>
      <c r="E873" s="1" t="d">
        <v>2023-01-23</v>
      </c>
      <c r="F873" t="s">
        <v>224</v>
      </c>
      <c r="G873" t="s">
        <v>2296</v>
      </c>
      <c r="H873" t="str">
        <f>_xlfn.XLOOKUP(Table29[[#This Row],[Unique BarCode]],$N$10:$N$37,$O$10:$O$37)</f>
        <v>MACUSBC</v>
      </c>
      <c r="I873" t="str">
        <f>_xlfn.XLOOKUP(Table29[[#This Row],[Unique BarCode]],$N$10:$N$37,$P$10:$P$37)</f>
        <v>Charger</v>
      </c>
      <c r="J873" t="s">
        <v>8</v>
      </c>
      <c r="K873" t="s">
        <v>225</v>
      </c>
    </row>
    <row r="874" spans="1:11" x14ac:dyDescent="0.2">
      <c r="A874" s="1" t="d">
        <v>2023-01-23</v>
      </c>
      <c r="B874" s="45">
        <v>-1</v>
      </c>
      <c r="C874" t="s">
        <v>77</v>
      </c>
      <c r="D874" t="str">
        <f>_xlfn.XLOOKUP(Table29[[#This Row],[Patron Group]],$R$10:$R$24,$S$10:$S$24)</f>
        <v>Undergraduate</v>
      </c>
      <c r="E874" s="1" t="d">
        <v>2023-01-23</v>
      </c>
      <c r="F874" t="s">
        <v>213</v>
      </c>
      <c r="G874" t="s">
        <v>2296</v>
      </c>
      <c r="H874" t="str">
        <f>_xlfn.XLOOKUP(Table29[[#This Row],[Unique BarCode]],$N$10:$N$37,$O$10:$O$37)</f>
        <v>MACUSBC</v>
      </c>
      <c r="I874" t="str">
        <f>_xlfn.XLOOKUP(Table29[[#This Row],[Unique BarCode]],$N$10:$N$37,$P$10:$P$37)</f>
        <v>Charger</v>
      </c>
      <c r="J874" t="s">
        <v>8</v>
      </c>
      <c r="K874" t="s">
        <v>214</v>
      </c>
    </row>
    <row r="875" spans="1:11" x14ac:dyDescent="0.2">
      <c r="A875" s="1" t="d">
        <v>2023-01-23</v>
      </c>
      <c r="B875" s="45">
        <v>-1</v>
      </c>
      <c r="C875" t="s">
        <v>77</v>
      </c>
      <c r="D875" t="str">
        <f>_xlfn.XLOOKUP(Table29[[#This Row],[Patron Group]],$R$10:$R$24,$S$10:$S$24)</f>
        <v>Undergraduate</v>
      </c>
      <c r="E875" s="1" t="d">
        <v>2023-01-23</v>
      </c>
      <c r="F875" t="s">
        <v>39</v>
      </c>
      <c r="G875" t="s">
        <v>2296</v>
      </c>
      <c r="H875" t="str">
        <f>_xlfn.XLOOKUP(Table29[[#This Row],[Unique BarCode]],$N$10:$N$37,$O$10:$O$37)</f>
        <v>MACUSBC</v>
      </c>
      <c r="I875" t="str">
        <f>_xlfn.XLOOKUP(Table29[[#This Row],[Unique BarCode]],$N$10:$N$37,$P$10:$P$37)</f>
        <v>Charger</v>
      </c>
      <c r="J875" t="s">
        <v>8</v>
      </c>
      <c r="K875" t="s">
        <v>40</v>
      </c>
    </row>
    <row r="876" spans="1:11" x14ac:dyDescent="0.2">
      <c r="A876" s="1" t="d">
        <v>2023-01-23</v>
      </c>
      <c r="B876" s="45">
        <v>-1</v>
      </c>
      <c r="C876" t="s">
        <v>77</v>
      </c>
      <c r="D876" t="str">
        <f>_xlfn.XLOOKUP(Table29[[#This Row],[Patron Group]],$R$10:$R$24,$S$10:$S$24)</f>
        <v>Undergraduate</v>
      </c>
      <c r="E876" s="1" t="d">
        <v>2023-01-23</v>
      </c>
      <c r="F876" t="s">
        <v>93</v>
      </c>
      <c r="G876" t="s">
        <v>2296</v>
      </c>
      <c r="H876" t="str">
        <f>_xlfn.XLOOKUP(Table29[[#This Row],[Unique BarCode]],$N$10:$N$37,$O$10:$O$37)</f>
        <v>MACUSBC</v>
      </c>
      <c r="I876" t="str">
        <f>_xlfn.XLOOKUP(Table29[[#This Row],[Unique BarCode]],$N$10:$N$37,$P$10:$P$37)</f>
        <v>Charger</v>
      </c>
      <c r="J876" t="s">
        <v>8</v>
      </c>
      <c r="K876" t="s">
        <v>94</v>
      </c>
    </row>
    <row r="877" spans="1:11" x14ac:dyDescent="0.2">
      <c r="A877" s="1" t="d">
        <v>2023-01-23</v>
      </c>
      <c r="B877" s="45">
        <v>-1</v>
      </c>
      <c r="C877" t="s">
        <v>77</v>
      </c>
      <c r="D877" t="str">
        <f>_xlfn.XLOOKUP(Table29[[#This Row],[Patron Group]],$R$10:$R$24,$S$10:$S$24)</f>
        <v>Undergraduate</v>
      </c>
      <c r="E877" s="1" t="d">
        <v>2023-01-23</v>
      </c>
      <c r="F877" t="s">
        <v>815</v>
      </c>
      <c r="G877" t="s">
        <v>2294</v>
      </c>
      <c r="H877" t="str">
        <f>_xlfn.XLOOKUP(Table29[[#This Row],[Unique BarCode]],$N$10:$N$37,$O$10:$O$37)</f>
        <v>UVGA</v>
      </c>
      <c r="I877" t="str">
        <f>_xlfn.XLOOKUP(Table29[[#This Row],[Unique BarCode]],$N$10:$N$37,$P$10:$P$37)</f>
        <v>Cable</v>
      </c>
      <c r="J877" t="s">
        <v>8</v>
      </c>
    </row>
    <row r="878" spans="1:11" x14ac:dyDescent="0.2">
      <c r="A878" s="1" t="d">
        <v>2023-01-23</v>
      </c>
      <c r="B878" s="45">
        <v>-1</v>
      </c>
      <c r="C878" t="s">
        <v>77</v>
      </c>
      <c r="D878" t="str">
        <f>_xlfn.XLOOKUP(Table29[[#This Row],[Patron Group]],$R$10:$R$24,$S$10:$S$24)</f>
        <v>Undergraduate</v>
      </c>
      <c r="E878" s="1" t="d">
        <v>2023-01-23</v>
      </c>
      <c r="F878" t="s">
        <v>272</v>
      </c>
      <c r="G878" t="s">
        <v>2272</v>
      </c>
      <c r="H878" t="str">
        <f>_xlfn.XLOOKUP(Table29[[#This Row],[Unique BarCode]],$N$10:$N$37,$O$10:$O$37)</f>
        <v>WALLADPT</v>
      </c>
      <c r="I878" t="str">
        <f>_xlfn.XLOOKUP(Table29[[#This Row],[Unique BarCode]],$N$10:$N$37,$P$10:$P$37)</f>
        <v>Charger</v>
      </c>
      <c r="J878" t="s">
        <v>49</v>
      </c>
      <c r="K878" t="s">
        <v>273</v>
      </c>
    </row>
    <row r="879" spans="1:11" x14ac:dyDescent="0.2">
      <c r="A879" s="1" t="d">
        <v>2023-01-23</v>
      </c>
      <c r="B879" s="45">
        <v>-1</v>
      </c>
      <c r="C879" t="s">
        <v>77</v>
      </c>
      <c r="D879" t="str">
        <f>_xlfn.XLOOKUP(Table29[[#This Row],[Patron Group]],$R$10:$R$24,$S$10:$S$24)</f>
        <v>Undergraduate</v>
      </c>
      <c r="E879" s="1" t="d">
        <v>2023-01-23</v>
      </c>
      <c r="F879" t="s">
        <v>587</v>
      </c>
      <c r="G879" t="s">
        <v>2272</v>
      </c>
      <c r="H879" t="str">
        <f>_xlfn.XLOOKUP(Table29[[#This Row],[Unique BarCode]],$N$10:$N$37,$O$10:$O$37)</f>
        <v>WALLADPT</v>
      </c>
      <c r="I879" t="str">
        <f>_xlfn.XLOOKUP(Table29[[#This Row],[Unique BarCode]],$N$10:$N$37,$P$10:$P$37)</f>
        <v>Charger</v>
      </c>
      <c r="J879" t="s">
        <v>49</v>
      </c>
      <c r="K879" t="s">
        <v>588</v>
      </c>
    </row>
    <row r="880" spans="1:11" x14ac:dyDescent="0.2">
      <c r="A880" s="1" t="d">
        <v>2023-01-23</v>
      </c>
      <c r="B880" s="45">
        <v>-1</v>
      </c>
      <c r="C880" t="s">
        <v>77</v>
      </c>
      <c r="D880" t="str">
        <f>_xlfn.XLOOKUP(Table29[[#This Row],[Patron Group]],$R$10:$R$24,$S$10:$S$24)</f>
        <v>Undergraduate</v>
      </c>
      <c r="E880" s="1" t="d">
        <v>2023-01-23</v>
      </c>
      <c r="F880" t="s">
        <v>989</v>
      </c>
      <c r="G880" t="s">
        <v>2272</v>
      </c>
      <c r="H880" t="str">
        <f>_xlfn.XLOOKUP(Table29[[#This Row],[Unique BarCode]],$N$10:$N$37,$O$10:$O$37)</f>
        <v>WALLADPT</v>
      </c>
      <c r="I880" t="str">
        <f>_xlfn.XLOOKUP(Table29[[#This Row],[Unique BarCode]],$N$10:$N$37,$P$10:$P$37)</f>
        <v>Charger</v>
      </c>
      <c r="J880" t="s">
        <v>8</v>
      </c>
    </row>
    <row r="881" spans="1:11" x14ac:dyDescent="0.2">
      <c r="A881" s="1" t="d">
        <v>2023-01-23</v>
      </c>
      <c r="B881" s="45">
        <v>-1</v>
      </c>
      <c r="C881" t="s">
        <v>77</v>
      </c>
      <c r="D881" t="str">
        <f>_xlfn.XLOOKUP(Table29[[#This Row],[Patron Group]],$R$10:$R$24,$S$10:$S$24)</f>
        <v>Undergraduate</v>
      </c>
      <c r="E881" s="1" t="d">
        <v>2023-01-23</v>
      </c>
      <c r="F881" t="s">
        <v>484</v>
      </c>
      <c r="G881" t="s">
        <v>2272</v>
      </c>
      <c r="H881" t="str">
        <f>_xlfn.XLOOKUP(Table29[[#This Row],[Unique BarCode]],$N$10:$N$37,$O$10:$O$37)</f>
        <v>WALLADPT</v>
      </c>
      <c r="I881" t="str">
        <f>_xlfn.XLOOKUP(Table29[[#This Row],[Unique BarCode]],$N$10:$N$37,$P$10:$P$37)</f>
        <v>Charger</v>
      </c>
      <c r="J881" t="s">
        <v>8</v>
      </c>
    </row>
    <row r="882" spans="1:11" x14ac:dyDescent="0.2">
      <c r="A882" s="1" t="d">
        <v>2023-01-23</v>
      </c>
      <c r="B882" s="45">
        <v>-1</v>
      </c>
      <c r="C882" t="s">
        <v>77</v>
      </c>
      <c r="D882" t="str">
        <f>_xlfn.XLOOKUP(Table29[[#This Row],[Patron Group]],$R$10:$R$24,$S$10:$S$24)</f>
        <v>Undergraduate</v>
      </c>
      <c r="E882" s="1" t="d">
        <v>2023-01-23</v>
      </c>
      <c r="F882" t="s">
        <v>95</v>
      </c>
      <c r="G882" t="s">
        <v>2272</v>
      </c>
      <c r="H882" t="str">
        <f>_xlfn.XLOOKUP(Table29[[#This Row],[Unique BarCode]],$N$10:$N$37,$O$10:$O$37)</f>
        <v>WALLADPT</v>
      </c>
      <c r="I882" t="str">
        <f>_xlfn.XLOOKUP(Table29[[#This Row],[Unique BarCode]],$N$10:$N$37,$P$10:$P$37)</f>
        <v>Charger</v>
      </c>
      <c r="J882" t="s">
        <v>8</v>
      </c>
    </row>
    <row r="883" spans="1:11" x14ac:dyDescent="0.2">
      <c r="A883" s="1" t="d">
        <v>2023-01-23</v>
      </c>
      <c r="B883" s="45">
        <v>-1</v>
      </c>
      <c r="C883" t="s">
        <v>77</v>
      </c>
      <c r="D883" t="str">
        <f>_xlfn.XLOOKUP(Table29[[#This Row],[Patron Group]],$R$10:$R$24,$S$10:$S$24)</f>
        <v>Undergraduate</v>
      </c>
      <c r="E883" s="1" t="d">
        <v>2023-01-23</v>
      </c>
      <c r="F883" t="s">
        <v>73</v>
      </c>
      <c r="G883" t="s">
        <v>2272</v>
      </c>
      <c r="H883" t="str">
        <f>_xlfn.XLOOKUP(Table29[[#This Row],[Unique BarCode]],$N$10:$N$37,$O$10:$O$37)</f>
        <v>WALLADPT</v>
      </c>
      <c r="I883" t="str">
        <f>_xlfn.XLOOKUP(Table29[[#This Row],[Unique BarCode]],$N$10:$N$37,$P$10:$P$37)</f>
        <v>Charger</v>
      </c>
      <c r="J883" t="s">
        <v>8</v>
      </c>
    </row>
    <row r="884" spans="1:11" x14ac:dyDescent="0.2">
      <c r="A884" s="1" t="d">
        <v>2023-01-23</v>
      </c>
      <c r="B884" s="45">
        <v>-1</v>
      </c>
      <c r="C884" t="s">
        <v>77</v>
      </c>
      <c r="D884" t="str">
        <f>_xlfn.XLOOKUP(Table29[[#This Row],[Patron Group]],$R$10:$R$24,$S$10:$S$24)</f>
        <v>Undergraduate</v>
      </c>
      <c r="E884" s="1" t="d">
        <v>2023-01-23</v>
      </c>
      <c r="F884" t="s">
        <v>96</v>
      </c>
      <c r="G884" t="s">
        <v>2272</v>
      </c>
      <c r="H884" t="str">
        <f>_xlfn.XLOOKUP(Table29[[#This Row],[Unique BarCode]],$N$10:$N$37,$O$10:$O$37)</f>
        <v>WALLADPT</v>
      </c>
      <c r="I884" t="str">
        <f>_xlfn.XLOOKUP(Table29[[#This Row],[Unique BarCode]],$N$10:$N$37,$P$10:$P$37)</f>
        <v>Charger</v>
      </c>
      <c r="J884" t="s">
        <v>8</v>
      </c>
    </row>
    <row r="885" spans="1:11" x14ac:dyDescent="0.2">
      <c r="A885" s="1" t="d">
        <v>2023-01-23</v>
      </c>
      <c r="B885" s="45">
        <v>-1</v>
      </c>
      <c r="C885" t="s">
        <v>77</v>
      </c>
      <c r="D885" t="str">
        <f>_xlfn.XLOOKUP(Table29[[#This Row],[Patron Group]],$R$10:$R$24,$S$10:$S$24)</f>
        <v>Undergraduate</v>
      </c>
      <c r="E885" s="1" t="d">
        <v>2023-01-30</v>
      </c>
      <c r="F885" t="s">
        <v>1125</v>
      </c>
      <c r="G885" t="s">
        <v>2273</v>
      </c>
      <c r="H885" t="str">
        <f>_xlfn.XLOOKUP(Table29[[#This Row],[Unique BarCode]],$N$10:$N$37,$O$10:$O$37)</f>
        <v>ChromeBook</v>
      </c>
      <c r="I885" t="str">
        <f>_xlfn.XLOOKUP(Table29[[#This Row],[Unique BarCode]],$N$10:$N$37,$P$10:$P$37)</f>
        <v>Device</v>
      </c>
      <c r="J885" t="s">
        <v>1126</v>
      </c>
      <c r="K885" t="s">
        <v>1127</v>
      </c>
    </row>
    <row r="886" spans="1:11" x14ac:dyDescent="0.2">
      <c r="A886" s="1" t="d">
        <v>2023-01-23</v>
      </c>
      <c r="B886" s="45">
        <v>-1</v>
      </c>
      <c r="C886" t="s">
        <v>77</v>
      </c>
      <c r="D886" t="str">
        <f>_xlfn.XLOOKUP(Table29[[#This Row],[Patron Group]],$R$10:$R$24,$S$10:$S$24)</f>
        <v>Undergraduate</v>
      </c>
      <c r="E886" s="1" t="d">
        <v>2023-01-30</v>
      </c>
      <c r="F886" t="s">
        <v>145</v>
      </c>
      <c r="G886" t="s">
        <v>2273</v>
      </c>
      <c r="H886" t="str">
        <f>_xlfn.XLOOKUP(Table29[[#This Row],[Unique BarCode]],$N$10:$N$37,$O$10:$O$37)</f>
        <v>ChromeBook</v>
      </c>
      <c r="I886" t="str">
        <f>_xlfn.XLOOKUP(Table29[[#This Row],[Unique BarCode]],$N$10:$N$37,$P$10:$P$37)</f>
        <v>Device</v>
      </c>
      <c r="J886" t="s">
        <v>8</v>
      </c>
      <c r="K886" t="s">
        <v>146</v>
      </c>
    </row>
    <row r="887" spans="1:11" x14ac:dyDescent="0.2">
      <c r="A887" s="1" t="d">
        <v>2023-01-23</v>
      </c>
      <c r="B887" s="45">
        <v>-1</v>
      </c>
      <c r="C887" t="s">
        <v>77</v>
      </c>
      <c r="D887" t="str">
        <f>_xlfn.XLOOKUP(Table29[[#This Row],[Patron Group]],$R$10:$R$24,$S$10:$S$24)</f>
        <v>Undergraduate</v>
      </c>
      <c r="E887" s="1" t="d">
        <v>2023-01-30</v>
      </c>
      <c r="F887" t="s">
        <v>1128</v>
      </c>
      <c r="G887" t="s">
        <v>2273</v>
      </c>
      <c r="H887" t="str">
        <f>_xlfn.XLOOKUP(Table29[[#This Row],[Unique BarCode]],$N$10:$N$37,$O$10:$O$37)</f>
        <v>ChromeBook</v>
      </c>
      <c r="I887" t="str">
        <f>_xlfn.XLOOKUP(Table29[[#This Row],[Unique BarCode]],$N$10:$N$37,$P$10:$P$37)</f>
        <v>Device</v>
      </c>
      <c r="J887" t="s">
        <v>128</v>
      </c>
      <c r="K887" t="s">
        <v>1129</v>
      </c>
    </row>
    <row r="888" spans="1:11" x14ac:dyDescent="0.2">
      <c r="A888" s="1" t="d">
        <v>2023-01-23</v>
      </c>
      <c r="B888" s="45">
        <v>-1</v>
      </c>
      <c r="C888" t="s">
        <v>77</v>
      </c>
      <c r="D888" t="str">
        <f>_xlfn.XLOOKUP(Table29[[#This Row],[Patron Group]],$R$10:$R$24,$S$10:$S$24)</f>
        <v>Undergraduate</v>
      </c>
      <c r="E888" s="1" t="d">
        <v>2023-01-30</v>
      </c>
      <c r="F888" t="s">
        <v>495</v>
      </c>
      <c r="G888" t="s">
        <v>2273</v>
      </c>
      <c r="H888" t="str">
        <f>_xlfn.XLOOKUP(Table29[[#This Row],[Unique BarCode]],$N$10:$N$37,$O$10:$O$37)</f>
        <v>ChromeBook</v>
      </c>
      <c r="I888" t="str">
        <f>_xlfn.XLOOKUP(Table29[[#This Row],[Unique BarCode]],$N$10:$N$37,$P$10:$P$37)</f>
        <v>Device</v>
      </c>
      <c r="J888" t="s">
        <v>8</v>
      </c>
      <c r="K888" t="s">
        <v>496</v>
      </c>
    </row>
    <row r="889" spans="1:11" x14ac:dyDescent="0.2">
      <c r="A889" s="1" t="d">
        <v>2023-01-23</v>
      </c>
      <c r="B889" s="45">
        <v>-1</v>
      </c>
      <c r="C889" t="s">
        <v>77</v>
      </c>
      <c r="D889" t="str">
        <f>_xlfn.XLOOKUP(Table29[[#This Row],[Patron Group]],$R$10:$R$24,$S$10:$S$24)</f>
        <v>Undergraduate</v>
      </c>
      <c r="E889" s="1" t="d">
        <v>2023-01-30</v>
      </c>
      <c r="F889" t="s">
        <v>132</v>
      </c>
      <c r="G889" t="s">
        <v>2274</v>
      </c>
      <c r="H889" t="str">
        <f>_xlfn.XLOOKUP(Table29[[#This Row],[Unique BarCode]],$N$10:$N$37,$O$10:$O$37)</f>
        <v>MacBook</v>
      </c>
      <c r="I889" t="str">
        <f>_xlfn.XLOOKUP(Table29[[#This Row],[Unique BarCode]],$N$10:$N$37,$P$10:$P$37)</f>
        <v>Device</v>
      </c>
      <c r="J889" t="s">
        <v>8</v>
      </c>
      <c r="K889" t="s">
        <v>133</v>
      </c>
    </row>
    <row r="890" spans="1:11" x14ac:dyDescent="0.2">
      <c r="A890" s="1" t="d">
        <v>2023-01-23</v>
      </c>
      <c r="B890" s="45">
        <v>-1</v>
      </c>
      <c r="C890" t="s">
        <v>77</v>
      </c>
      <c r="D890" t="str">
        <f>_xlfn.XLOOKUP(Table29[[#This Row],[Patron Group]],$R$10:$R$24,$S$10:$S$24)</f>
        <v>Undergraduate</v>
      </c>
      <c r="E890" s="1" t="d">
        <v>2023-01-30</v>
      </c>
      <c r="F890" t="s">
        <v>1130</v>
      </c>
      <c r="G890" t="s">
        <v>2274</v>
      </c>
      <c r="H890" t="str">
        <f>_xlfn.XLOOKUP(Table29[[#This Row],[Unique BarCode]],$N$10:$N$37,$O$10:$O$37)</f>
        <v>MacBook</v>
      </c>
      <c r="I890" t="str">
        <f>_xlfn.XLOOKUP(Table29[[#This Row],[Unique BarCode]],$N$10:$N$37,$P$10:$P$37)</f>
        <v>Device</v>
      </c>
      <c r="J890" t="s">
        <v>8</v>
      </c>
      <c r="K890" t="s">
        <v>1131</v>
      </c>
    </row>
    <row r="891" spans="1:11" x14ac:dyDescent="0.2">
      <c r="A891" s="1" t="d">
        <v>2023-01-23</v>
      </c>
      <c r="B891" s="45">
        <v>-1</v>
      </c>
      <c r="C891" t="s">
        <v>77</v>
      </c>
      <c r="D891" t="str">
        <f>_xlfn.XLOOKUP(Table29[[#This Row],[Patron Group]],$R$10:$R$24,$S$10:$S$24)</f>
        <v>Undergraduate</v>
      </c>
      <c r="E891" s="1" t="d">
        <v>2023-01-30</v>
      </c>
      <c r="F891" t="s">
        <v>607</v>
      </c>
      <c r="G891" t="s">
        <v>2274</v>
      </c>
      <c r="H891" t="str">
        <f>_xlfn.XLOOKUP(Table29[[#This Row],[Unique BarCode]],$N$10:$N$37,$O$10:$O$37)</f>
        <v>MacBook</v>
      </c>
      <c r="I891" t="str">
        <f>_xlfn.XLOOKUP(Table29[[#This Row],[Unique BarCode]],$N$10:$N$37,$P$10:$P$37)</f>
        <v>Device</v>
      </c>
      <c r="J891" t="s">
        <v>8</v>
      </c>
      <c r="K891" t="s">
        <v>608</v>
      </c>
    </row>
    <row r="892" spans="1:11" x14ac:dyDescent="0.2">
      <c r="A892" s="1" t="d">
        <v>2023-01-23</v>
      </c>
      <c r="B892" s="45">
        <v>-1</v>
      </c>
      <c r="C892" t="s">
        <v>77</v>
      </c>
      <c r="D892" t="str">
        <f>_xlfn.XLOOKUP(Table29[[#This Row],[Patron Group]],$R$10:$R$24,$S$10:$S$24)</f>
        <v>Undergraduate</v>
      </c>
      <c r="E892" s="1" t="d">
        <v>2023-01-30</v>
      </c>
      <c r="F892" t="s">
        <v>1132</v>
      </c>
      <c r="G892" t="s">
        <v>2274</v>
      </c>
      <c r="H892" t="str">
        <f>_xlfn.XLOOKUP(Table29[[#This Row],[Unique BarCode]],$N$10:$N$37,$O$10:$O$37)</f>
        <v>MacBook</v>
      </c>
      <c r="I892" t="str">
        <f>_xlfn.XLOOKUP(Table29[[#This Row],[Unique BarCode]],$N$10:$N$37,$P$10:$P$37)</f>
        <v>Device</v>
      </c>
      <c r="J892" t="s">
        <v>8</v>
      </c>
      <c r="K892" t="s">
        <v>1132</v>
      </c>
    </row>
    <row r="893" spans="1:11" x14ac:dyDescent="0.2">
      <c r="A893" s="1" t="d">
        <v>2023-01-23</v>
      </c>
      <c r="B893" s="45">
        <v>-1</v>
      </c>
      <c r="C893" t="s">
        <v>77</v>
      </c>
      <c r="D893" t="str">
        <f>_xlfn.XLOOKUP(Table29[[#This Row],[Patron Group]],$R$10:$R$24,$S$10:$S$24)</f>
        <v>Undergraduate</v>
      </c>
      <c r="E893" s="1" t="d">
        <v>2023-01-30</v>
      </c>
      <c r="F893" t="s">
        <v>171</v>
      </c>
      <c r="G893" t="s">
        <v>2263</v>
      </c>
      <c r="H893" t="str">
        <f>_xlfn.XLOOKUP(Table29[[#This Row],[Unique BarCode]],$N$10:$N$37,$O$10:$O$37)</f>
        <v>HP Laptop</v>
      </c>
      <c r="I893" t="str">
        <f>_xlfn.XLOOKUP(Table29[[#This Row],[Unique BarCode]],$N$10:$N$37,$P$10:$P$37)</f>
        <v>Device</v>
      </c>
      <c r="J893" t="s">
        <v>8</v>
      </c>
      <c r="K893" t="s">
        <v>172</v>
      </c>
    </row>
    <row r="894" spans="1:11" x14ac:dyDescent="0.2">
      <c r="A894" s="1" t="d">
        <v>2023-01-23</v>
      </c>
      <c r="B894" s="45">
        <v>-1</v>
      </c>
      <c r="C894" t="s">
        <v>77</v>
      </c>
      <c r="D894" t="str">
        <f>_xlfn.XLOOKUP(Table29[[#This Row],[Patron Group]],$R$10:$R$24,$S$10:$S$24)</f>
        <v>Undergraduate</v>
      </c>
      <c r="E894" s="1" t="d">
        <v>2023-01-30</v>
      </c>
      <c r="F894" t="s">
        <v>1133</v>
      </c>
      <c r="G894" t="s">
        <v>2263</v>
      </c>
      <c r="H894" t="str">
        <f>_xlfn.XLOOKUP(Table29[[#This Row],[Unique BarCode]],$N$10:$N$37,$O$10:$O$37)</f>
        <v>HP Laptop</v>
      </c>
      <c r="I894" t="str">
        <f>_xlfn.XLOOKUP(Table29[[#This Row],[Unique BarCode]],$N$10:$N$37,$P$10:$P$37)</f>
        <v>Device</v>
      </c>
      <c r="J894" t="s">
        <v>8</v>
      </c>
      <c r="K894" t="s">
        <v>1134</v>
      </c>
    </row>
    <row r="895" spans="1:11" x14ac:dyDescent="0.2">
      <c r="A895" s="1" t="d">
        <v>2023-01-23</v>
      </c>
      <c r="B895" s="45">
        <v>-1</v>
      </c>
      <c r="C895" t="s">
        <v>77</v>
      </c>
      <c r="D895" t="str">
        <f>_xlfn.XLOOKUP(Table29[[#This Row],[Patron Group]],$R$10:$R$24,$S$10:$S$24)</f>
        <v>Undergraduate</v>
      </c>
      <c r="E895" s="1" t="d">
        <v>2023-01-30</v>
      </c>
      <c r="F895" t="s">
        <v>696</v>
      </c>
      <c r="G895" t="s">
        <v>2263</v>
      </c>
      <c r="H895" t="str">
        <f>_xlfn.XLOOKUP(Table29[[#This Row],[Unique BarCode]],$N$10:$N$37,$O$10:$O$37)</f>
        <v>HP Laptop</v>
      </c>
      <c r="I895" t="str">
        <f>_xlfn.XLOOKUP(Table29[[#This Row],[Unique BarCode]],$N$10:$N$37,$P$10:$P$37)</f>
        <v>Device</v>
      </c>
      <c r="J895" t="s">
        <v>8</v>
      </c>
      <c r="K895" t="s">
        <v>697</v>
      </c>
    </row>
    <row r="896" spans="1:11" x14ac:dyDescent="0.2">
      <c r="A896" s="1" t="d">
        <v>2023-01-23</v>
      </c>
      <c r="B896" s="45">
        <v>-1</v>
      </c>
      <c r="C896" t="s">
        <v>77</v>
      </c>
      <c r="D896" t="str">
        <f>_xlfn.XLOOKUP(Table29[[#This Row],[Patron Group]],$R$10:$R$24,$S$10:$S$24)</f>
        <v>Undergraduate</v>
      </c>
      <c r="E896" s="1" t="d">
        <v>2023-02-03</v>
      </c>
      <c r="F896" t="s">
        <v>605</v>
      </c>
      <c r="G896" t="s">
        <v>2274</v>
      </c>
      <c r="H896" t="str">
        <f>_xlfn.XLOOKUP(Table29[[#This Row],[Unique BarCode]],$N$10:$N$37,$O$10:$O$37)</f>
        <v>MacBook</v>
      </c>
      <c r="I896" t="str">
        <f>_xlfn.XLOOKUP(Table29[[#This Row],[Unique BarCode]],$N$10:$N$37,$P$10:$P$37)</f>
        <v>Device</v>
      </c>
      <c r="J896" t="s">
        <v>8</v>
      </c>
      <c r="K896" t="s">
        <v>606</v>
      </c>
    </row>
    <row r="897" spans="1:11" x14ac:dyDescent="0.2">
      <c r="A897" s="1" t="d">
        <v>2023-01-23</v>
      </c>
      <c r="B897" s="45">
        <v>-1</v>
      </c>
      <c r="C897" t="s">
        <v>77</v>
      </c>
      <c r="D897" t="str">
        <f>_xlfn.XLOOKUP(Table29[[#This Row],[Patron Group]],$R$10:$R$24,$S$10:$S$24)</f>
        <v>Undergraduate</v>
      </c>
      <c r="E897" s="1" t="d">
        <v>2023-02-03</v>
      </c>
      <c r="F897" t="s">
        <v>1135</v>
      </c>
      <c r="G897" t="s">
        <v>2275</v>
      </c>
      <c r="H897" t="str">
        <f>_xlfn.XLOOKUP(Table29[[#This Row],[Unique BarCode]],$N$10:$N$37,$O$10:$O$37)</f>
        <v>iPad</v>
      </c>
      <c r="I897" t="str">
        <f>_xlfn.XLOOKUP(Table29[[#This Row],[Unique BarCode]],$N$10:$N$37,$P$10:$P$37)</f>
        <v>Device</v>
      </c>
      <c r="J897" t="s">
        <v>8</v>
      </c>
    </row>
    <row r="898" spans="1:11" x14ac:dyDescent="0.2">
      <c r="A898" s="1" t="d">
        <v>2023-01-23</v>
      </c>
      <c r="B898" s="45">
        <v>-1</v>
      </c>
      <c r="C898" t="s">
        <v>77</v>
      </c>
      <c r="D898" t="str">
        <f>_xlfn.XLOOKUP(Table29[[#This Row],[Patron Group]],$R$10:$R$24,$S$10:$S$24)</f>
        <v>Undergraduate</v>
      </c>
      <c r="E898" s="1" t="d">
        <v>2023-02-03</v>
      </c>
      <c r="F898" t="s">
        <v>1136</v>
      </c>
      <c r="G898" t="s">
        <v>2275</v>
      </c>
      <c r="H898" t="str">
        <f>_xlfn.XLOOKUP(Table29[[#This Row],[Unique BarCode]],$N$10:$N$37,$O$10:$O$37)</f>
        <v>iPad</v>
      </c>
      <c r="I898" t="str">
        <f>_xlfn.XLOOKUP(Table29[[#This Row],[Unique BarCode]],$N$10:$N$37,$P$10:$P$37)</f>
        <v>Device</v>
      </c>
      <c r="J898" t="s">
        <v>8</v>
      </c>
    </row>
    <row r="899" spans="1:11" x14ac:dyDescent="0.2">
      <c r="A899" s="1" t="d">
        <v>2023-01-23</v>
      </c>
      <c r="B899" s="45">
        <v>-1</v>
      </c>
      <c r="C899" t="s">
        <v>77</v>
      </c>
      <c r="D899" t="str">
        <f>_xlfn.XLOOKUP(Table29[[#This Row],[Patron Group]],$R$10:$R$24,$S$10:$S$24)</f>
        <v>Undergraduate</v>
      </c>
      <c r="E899" s="1" t="d">
        <v>2023-02-03</v>
      </c>
      <c r="F899" t="s">
        <v>1137</v>
      </c>
      <c r="G899" t="s">
        <v>2263</v>
      </c>
      <c r="H899" t="str">
        <f>_xlfn.XLOOKUP(Table29[[#This Row],[Unique BarCode]],$N$10:$N$37,$O$10:$O$37)</f>
        <v>HP Laptop</v>
      </c>
      <c r="I899" t="str">
        <f>_xlfn.XLOOKUP(Table29[[#This Row],[Unique BarCode]],$N$10:$N$37,$P$10:$P$37)</f>
        <v>Device</v>
      </c>
      <c r="J899" t="s">
        <v>8</v>
      </c>
      <c r="K899" t="s">
        <v>1138</v>
      </c>
    </row>
    <row r="900" spans="1:11" x14ac:dyDescent="0.2">
      <c r="A900" s="1" t="d">
        <v>2023-01-23</v>
      </c>
      <c r="B900" s="45">
        <v>-1</v>
      </c>
      <c r="C900" t="s">
        <v>77</v>
      </c>
      <c r="D900" t="str">
        <f>_xlfn.XLOOKUP(Table29[[#This Row],[Patron Group]],$R$10:$R$24,$S$10:$S$24)</f>
        <v>Undergraduate</v>
      </c>
      <c r="E900" s="1" t="d">
        <v>2023-02-03</v>
      </c>
      <c r="F900" t="s">
        <v>1139</v>
      </c>
      <c r="G900" t="s">
        <v>2263</v>
      </c>
      <c r="H900" t="str">
        <f>_xlfn.XLOOKUP(Table29[[#This Row],[Unique BarCode]],$N$10:$N$37,$O$10:$O$37)</f>
        <v>HP Laptop</v>
      </c>
      <c r="I900" t="str">
        <f>_xlfn.XLOOKUP(Table29[[#This Row],[Unique BarCode]],$N$10:$N$37,$P$10:$P$37)</f>
        <v>Device</v>
      </c>
      <c r="J900" t="s">
        <v>8</v>
      </c>
      <c r="K900" t="s">
        <v>1140</v>
      </c>
    </row>
    <row r="901" spans="1:11" x14ac:dyDescent="0.2">
      <c r="A901" s="1" t="d">
        <v>2023-01-23</v>
      </c>
      <c r="B901" s="45">
        <v>-1</v>
      </c>
      <c r="C901" t="s">
        <v>77</v>
      </c>
      <c r="D901" t="str">
        <f>_xlfn.XLOOKUP(Table29[[#This Row],[Patron Group]],$R$10:$R$24,$S$10:$S$24)</f>
        <v>Undergraduate</v>
      </c>
      <c r="E901" s="1" t="d">
        <v>2023-02-06</v>
      </c>
      <c r="F901" t="s">
        <v>147</v>
      </c>
      <c r="G901" t="s">
        <v>2273</v>
      </c>
      <c r="H901" t="str">
        <f>_xlfn.XLOOKUP(Table29[[#This Row],[Unique BarCode]],$N$10:$N$37,$O$10:$O$37)</f>
        <v>ChromeBook</v>
      </c>
      <c r="I901" t="str">
        <f>_xlfn.XLOOKUP(Table29[[#This Row],[Unique BarCode]],$N$10:$N$37,$P$10:$P$37)</f>
        <v>Device</v>
      </c>
      <c r="J901" t="s">
        <v>8</v>
      </c>
      <c r="K901" t="s">
        <v>148</v>
      </c>
    </row>
    <row r="902" spans="1:11" x14ac:dyDescent="0.2">
      <c r="A902" s="1" t="d">
        <v>2023-01-23</v>
      </c>
      <c r="B902" s="45">
        <v>-1</v>
      </c>
      <c r="C902" t="s">
        <v>77</v>
      </c>
      <c r="D902" t="str">
        <f>_xlfn.XLOOKUP(Table29[[#This Row],[Patron Group]],$R$10:$R$24,$S$10:$S$24)</f>
        <v>Undergraduate</v>
      </c>
      <c r="E902" s="1" t="d">
        <v>2023-02-06</v>
      </c>
      <c r="F902" t="s">
        <v>1141</v>
      </c>
      <c r="G902" t="s">
        <v>2273</v>
      </c>
      <c r="H902" t="str">
        <f>_xlfn.XLOOKUP(Table29[[#This Row],[Unique BarCode]],$N$10:$N$37,$O$10:$O$37)</f>
        <v>ChromeBook</v>
      </c>
      <c r="I902" t="str">
        <f>_xlfn.XLOOKUP(Table29[[#This Row],[Unique BarCode]],$N$10:$N$37,$P$10:$P$37)</f>
        <v>Device</v>
      </c>
      <c r="J902" t="s">
        <v>8</v>
      </c>
      <c r="K902" t="s">
        <v>1142</v>
      </c>
    </row>
    <row r="903" spans="1:11" x14ac:dyDescent="0.2">
      <c r="A903" s="1" t="d">
        <v>2023-01-23</v>
      </c>
      <c r="B903" s="45">
        <v>-1</v>
      </c>
      <c r="C903" t="s">
        <v>77</v>
      </c>
      <c r="D903" t="str">
        <f>_xlfn.XLOOKUP(Table29[[#This Row],[Patron Group]],$R$10:$R$24,$S$10:$S$24)</f>
        <v>Undergraduate</v>
      </c>
      <c r="E903" s="1" t="d">
        <v>2023-02-06</v>
      </c>
      <c r="F903" t="s">
        <v>731</v>
      </c>
      <c r="G903" t="s">
        <v>2274</v>
      </c>
      <c r="H903" t="str">
        <f>_xlfn.XLOOKUP(Table29[[#This Row],[Unique BarCode]],$N$10:$N$37,$O$10:$O$37)</f>
        <v>MacBook</v>
      </c>
      <c r="I903" t="str">
        <f>_xlfn.XLOOKUP(Table29[[#This Row],[Unique BarCode]],$N$10:$N$37,$P$10:$P$37)</f>
        <v>Device</v>
      </c>
      <c r="J903" t="s">
        <v>8</v>
      </c>
      <c r="K903" t="s">
        <v>732</v>
      </c>
    </row>
    <row r="904" spans="1:11" x14ac:dyDescent="0.2">
      <c r="A904" s="1" t="d">
        <v>2023-01-23</v>
      </c>
      <c r="B904" s="45">
        <v>-1</v>
      </c>
      <c r="C904" t="s">
        <v>77</v>
      </c>
      <c r="D904" t="str">
        <f>_xlfn.XLOOKUP(Table29[[#This Row],[Patron Group]],$R$10:$R$24,$S$10:$S$24)</f>
        <v>Undergraduate</v>
      </c>
      <c r="E904" s="1" t="d">
        <v>2023-02-06</v>
      </c>
      <c r="F904" t="s">
        <v>292</v>
      </c>
      <c r="G904" t="s">
        <v>2274</v>
      </c>
      <c r="H904" t="str">
        <f>_xlfn.XLOOKUP(Table29[[#This Row],[Unique BarCode]],$N$10:$N$37,$O$10:$O$37)</f>
        <v>MacBook</v>
      </c>
      <c r="I904" t="str">
        <f>_xlfn.XLOOKUP(Table29[[#This Row],[Unique BarCode]],$N$10:$N$37,$P$10:$P$37)</f>
        <v>Device</v>
      </c>
      <c r="J904" t="s">
        <v>8</v>
      </c>
      <c r="K904" t="s">
        <v>293</v>
      </c>
    </row>
    <row r="905" spans="1:11" x14ac:dyDescent="0.2">
      <c r="A905" s="1" t="d">
        <v>2023-01-23</v>
      </c>
      <c r="B905" s="45">
        <v>-1</v>
      </c>
      <c r="C905" t="s">
        <v>77</v>
      </c>
      <c r="D905" t="str">
        <f>_xlfn.XLOOKUP(Table29[[#This Row],[Patron Group]],$R$10:$R$24,$S$10:$S$24)</f>
        <v>Undergraduate</v>
      </c>
      <c r="E905" s="1" t="d">
        <v>2023-02-06</v>
      </c>
      <c r="F905" t="s">
        <v>1143</v>
      </c>
      <c r="G905" t="s">
        <v>2274</v>
      </c>
      <c r="H905" t="str">
        <f>_xlfn.XLOOKUP(Table29[[#This Row],[Unique BarCode]],$N$10:$N$37,$O$10:$O$37)</f>
        <v>MacBook</v>
      </c>
      <c r="I905" t="str">
        <f>_xlfn.XLOOKUP(Table29[[#This Row],[Unique BarCode]],$N$10:$N$37,$P$10:$P$37)</f>
        <v>Device</v>
      </c>
      <c r="J905" t="s">
        <v>8</v>
      </c>
      <c r="K905" t="s">
        <v>1143</v>
      </c>
    </row>
    <row r="906" spans="1:11" x14ac:dyDescent="0.2">
      <c r="A906" s="1" t="d">
        <v>2023-01-23</v>
      </c>
      <c r="B906" s="45">
        <v>-1</v>
      </c>
      <c r="C906" t="s">
        <v>77</v>
      </c>
      <c r="D906" t="str">
        <f>_xlfn.XLOOKUP(Table29[[#This Row],[Patron Group]],$R$10:$R$24,$S$10:$S$24)</f>
        <v>Undergraduate</v>
      </c>
      <c r="E906" s="1" t="d">
        <v>2023-02-06</v>
      </c>
      <c r="F906" t="s">
        <v>136</v>
      </c>
      <c r="G906" t="s">
        <v>2275</v>
      </c>
      <c r="H906" t="str">
        <f>_xlfn.XLOOKUP(Table29[[#This Row],[Unique BarCode]],$N$10:$N$37,$O$10:$O$37)</f>
        <v>iPad</v>
      </c>
      <c r="I906" t="str">
        <f>_xlfn.XLOOKUP(Table29[[#This Row],[Unique BarCode]],$N$10:$N$37,$P$10:$P$37)</f>
        <v>Device</v>
      </c>
      <c r="J906" t="s">
        <v>8</v>
      </c>
      <c r="K906" t="s">
        <v>137</v>
      </c>
    </row>
    <row r="907" spans="1:11" x14ac:dyDescent="0.2">
      <c r="A907" s="1" t="d">
        <v>2023-01-23</v>
      </c>
      <c r="B907" s="45">
        <v>-1</v>
      </c>
      <c r="C907" t="s">
        <v>77</v>
      </c>
      <c r="D907" t="str">
        <f>_xlfn.XLOOKUP(Table29[[#This Row],[Patron Group]],$R$10:$R$24,$S$10:$S$24)</f>
        <v>Undergraduate</v>
      </c>
      <c r="E907" s="1" t="d">
        <v>2023-02-06</v>
      </c>
      <c r="F907" t="s">
        <v>1144</v>
      </c>
      <c r="G907" t="s">
        <v>2275</v>
      </c>
      <c r="H907" t="str">
        <f>_xlfn.XLOOKUP(Table29[[#This Row],[Unique BarCode]],$N$10:$N$37,$O$10:$O$37)</f>
        <v>iPad</v>
      </c>
      <c r="I907" t="str">
        <f>_xlfn.XLOOKUP(Table29[[#This Row],[Unique BarCode]],$N$10:$N$37,$P$10:$P$37)</f>
        <v>Device</v>
      </c>
      <c r="J907" t="s">
        <v>8</v>
      </c>
      <c r="K907" t="s">
        <v>1145</v>
      </c>
    </row>
    <row r="908" spans="1:11" x14ac:dyDescent="0.2">
      <c r="A908" s="1" t="d">
        <v>2023-01-23</v>
      </c>
      <c r="B908" s="45">
        <v>-1</v>
      </c>
      <c r="C908" t="s">
        <v>77</v>
      </c>
      <c r="D908" t="str">
        <f>_xlfn.XLOOKUP(Table29[[#This Row],[Patron Group]],$R$10:$R$24,$S$10:$S$24)</f>
        <v>Undergraduate</v>
      </c>
      <c r="E908" s="1" t="d">
        <v>2023-02-06</v>
      </c>
      <c r="F908" t="s">
        <v>1146</v>
      </c>
      <c r="G908" t="s">
        <v>2263</v>
      </c>
      <c r="H908" t="str">
        <f>_xlfn.XLOOKUP(Table29[[#This Row],[Unique BarCode]],$N$10:$N$37,$O$10:$O$37)</f>
        <v>HP Laptop</v>
      </c>
      <c r="I908" t="str">
        <f>_xlfn.XLOOKUP(Table29[[#This Row],[Unique BarCode]],$N$10:$N$37,$P$10:$P$37)</f>
        <v>Device</v>
      </c>
      <c r="J908" t="s">
        <v>8</v>
      </c>
      <c r="K908" t="s">
        <v>1147</v>
      </c>
    </row>
    <row r="909" spans="1:11" x14ac:dyDescent="0.2">
      <c r="A909" s="1" t="d">
        <v>2023-01-23</v>
      </c>
      <c r="B909" s="45">
        <v>-1</v>
      </c>
      <c r="C909" t="s">
        <v>77</v>
      </c>
      <c r="D909" t="str">
        <f>_xlfn.XLOOKUP(Table29[[#This Row],[Patron Group]],$R$10:$R$24,$S$10:$S$24)</f>
        <v>Undergraduate</v>
      </c>
      <c r="E909" s="1" t="d">
        <v>2023-02-06</v>
      </c>
      <c r="F909" t="s">
        <v>1148</v>
      </c>
      <c r="G909" t="s">
        <v>2263</v>
      </c>
      <c r="H909" t="str">
        <f>_xlfn.XLOOKUP(Table29[[#This Row],[Unique BarCode]],$N$10:$N$37,$O$10:$O$37)</f>
        <v>HP Laptop</v>
      </c>
      <c r="I909" t="str">
        <f>_xlfn.XLOOKUP(Table29[[#This Row],[Unique BarCode]],$N$10:$N$37,$P$10:$P$37)</f>
        <v>Device</v>
      </c>
      <c r="J909" t="s">
        <v>8</v>
      </c>
      <c r="K909" t="s">
        <v>1149</v>
      </c>
    </row>
    <row r="910" spans="1:11" x14ac:dyDescent="0.2">
      <c r="A910" s="1" t="d">
        <v>2023-01-23</v>
      </c>
      <c r="B910" s="45">
        <v>-1</v>
      </c>
      <c r="C910" t="s">
        <v>77</v>
      </c>
      <c r="D910" t="str">
        <f>_xlfn.XLOOKUP(Table29[[#This Row],[Patron Group]],$R$10:$R$24,$S$10:$S$24)</f>
        <v>Undergraduate</v>
      </c>
      <c r="E910" s="1" t="d">
        <v>2023-02-06</v>
      </c>
      <c r="F910" t="s">
        <v>740</v>
      </c>
      <c r="G910" t="s">
        <v>2263</v>
      </c>
      <c r="H910" t="str">
        <f>_xlfn.XLOOKUP(Table29[[#This Row],[Unique BarCode]],$N$10:$N$37,$O$10:$O$37)</f>
        <v>HP Laptop</v>
      </c>
      <c r="I910" t="str">
        <f>_xlfn.XLOOKUP(Table29[[#This Row],[Unique BarCode]],$N$10:$N$37,$P$10:$P$37)</f>
        <v>Device</v>
      </c>
      <c r="J910" t="s">
        <v>8</v>
      </c>
      <c r="K910" t="s">
        <v>741</v>
      </c>
    </row>
    <row r="911" spans="1:11" x14ac:dyDescent="0.2">
      <c r="A911" s="1" t="d">
        <v>2023-01-23</v>
      </c>
      <c r="B911" s="45">
        <v>-1</v>
      </c>
      <c r="C911" t="s">
        <v>77</v>
      </c>
      <c r="D911" t="str">
        <f>_xlfn.XLOOKUP(Table29[[#This Row],[Patron Group]],$R$10:$R$24,$S$10:$S$24)</f>
        <v>Undergraduate</v>
      </c>
      <c r="E911" s="1" t="d">
        <v>2023-02-06</v>
      </c>
      <c r="F911" t="s">
        <v>615</v>
      </c>
      <c r="G911" t="s">
        <v>2263</v>
      </c>
      <c r="H911" t="str">
        <f>_xlfn.XLOOKUP(Table29[[#This Row],[Unique BarCode]],$N$10:$N$37,$O$10:$O$37)</f>
        <v>HP Laptop</v>
      </c>
      <c r="I911" t="str">
        <f>_xlfn.XLOOKUP(Table29[[#This Row],[Unique BarCode]],$N$10:$N$37,$P$10:$P$37)</f>
        <v>Device</v>
      </c>
      <c r="J911" t="s">
        <v>8</v>
      </c>
      <c r="K911" t="s">
        <v>616</v>
      </c>
    </row>
    <row r="912" spans="1:11" x14ac:dyDescent="0.2">
      <c r="A912" s="1" t="d">
        <v>2023-01-23</v>
      </c>
      <c r="B912" s="45">
        <v>-1</v>
      </c>
      <c r="C912" t="s">
        <v>77</v>
      </c>
      <c r="D912" t="str">
        <f>_xlfn.XLOOKUP(Table29[[#This Row],[Patron Group]],$R$10:$R$24,$S$10:$S$24)</f>
        <v>Undergraduate</v>
      </c>
      <c r="E912" s="1" t="d">
        <v>2023-02-06</v>
      </c>
      <c r="F912" t="s">
        <v>617</v>
      </c>
      <c r="G912" t="s">
        <v>2263</v>
      </c>
      <c r="H912" t="str">
        <f>_xlfn.XLOOKUP(Table29[[#This Row],[Unique BarCode]],$N$10:$N$37,$O$10:$O$37)</f>
        <v>HP Laptop</v>
      </c>
      <c r="I912" t="str">
        <f>_xlfn.XLOOKUP(Table29[[#This Row],[Unique BarCode]],$N$10:$N$37,$P$10:$P$37)</f>
        <v>Device</v>
      </c>
      <c r="J912" t="s">
        <v>8</v>
      </c>
      <c r="K912" t="s">
        <v>618</v>
      </c>
    </row>
    <row r="913" spans="1:11" x14ac:dyDescent="0.2">
      <c r="A913" s="1" t="d">
        <v>2023-01-23</v>
      </c>
      <c r="B913" s="45">
        <v>-1</v>
      </c>
      <c r="C913" t="s">
        <v>77</v>
      </c>
      <c r="D913" t="str">
        <f>_xlfn.XLOOKUP(Table29[[#This Row],[Patron Group]],$R$10:$R$24,$S$10:$S$24)</f>
        <v>Undergraduate</v>
      </c>
      <c r="E913" s="1" t="d">
        <v>2023-03-24</v>
      </c>
      <c r="F913" t="s">
        <v>1150</v>
      </c>
      <c r="G913" t="s">
        <v>2263</v>
      </c>
      <c r="H913" t="str">
        <f>_xlfn.XLOOKUP(Table29[[#This Row],[Unique BarCode]],$N$10:$N$37,$O$10:$O$37)</f>
        <v>HP Laptop</v>
      </c>
      <c r="I913" t="str">
        <f>_xlfn.XLOOKUP(Table29[[#This Row],[Unique BarCode]],$N$10:$N$37,$P$10:$P$37)</f>
        <v>Device</v>
      </c>
      <c r="J913" t="s">
        <v>8</v>
      </c>
      <c r="K913" t="s">
        <v>1151</v>
      </c>
    </row>
    <row r="914" spans="1:11" x14ac:dyDescent="0.2">
      <c r="A914" s="1" t="d">
        <v>2023-01-23</v>
      </c>
      <c r="B914" s="45">
        <v>5556409070006530</v>
      </c>
      <c r="C914" t="s">
        <v>77</v>
      </c>
      <c r="D914" t="str">
        <f>_xlfn.XLOOKUP(Table29[[#This Row],[Patron Group]],$R$10:$R$24,$S$10:$S$24)</f>
        <v>Undergraduate</v>
      </c>
      <c r="E914" s="1" t="d">
        <v>2023-01-23</v>
      </c>
      <c r="F914" t="s">
        <v>31</v>
      </c>
      <c r="G914" t="s">
        <v>2267</v>
      </c>
      <c r="H914" t="str">
        <f>_xlfn.XLOOKUP(Table29[[#This Row],[Unique BarCode]],$N$10:$N$37,$O$10:$O$37)</f>
        <v>Mouse</v>
      </c>
      <c r="I914" t="str">
        <f>_xlfn.XLOOKUP(Table29[[#This Row],[Unique BarCode]],$N$10:$N$37,$P$10:$P$37)</f>
        <v>Accessory</v>
      </c>
      <c r="J914" t="s">
        <v>8</v>
      </c>
      <c r="K914" t="s">
        <v>32</v>
      </c>
    </row>
    <row r="915" spans="1:11" x14ac:dyDescent="0.2">
      <c r="A915" s="1" t="d">
        <v>2023-01-24</v>
      </c>
      <c r="B915" s="45">
        <v>-1</v>
      </c>
      <c r="C915" t="s">
        <v>15</v>
      </c>
      <c r="D915" t="str">
        <f>_xlfn.XLOOKUP(Table29[[#This Row],[Patron Group]],$R$10:$R$24,$S$10:$S$24)</f>
        <v>Academic</v>
      </c>
      <c r="E915" s="1" t="d">
        <v>2023-01-24</v>
      </c>
      <c r="F915" t="s">
        <v>1155</v>
      </c>
      <c r="G915" t="s">
        <v>2266</v>
      </c>
      <c r="H915" t="str">
        <f>_xlfn.XLOOKUP(Table29[[#This Row],[Unique BarCode]],$N$10:$N$37,$O$10:$O$37)</f>
        <v>Headphones</v>
      </c>
      <c r="I915" t="str">
        <f>_xlfn.XLOOKUP(Table29[[#This Row],[Unique BarCode]],$N$10:$N$37,$P$10:$P$37)</f>
        <v>Accessory</v>
      </c>
      <c r="J915" t="s">
        <v>13</v>
      </c>
      <c r="K915" t="s">
        <v>1156</v>
      </c>
    </row>
    <row r="916" spans="1:11" x14ac:dyDescent="0.2">
      <c r="A916" s="1" t="d">
        <v>2023-01-24</v>
      </c>
      <c r="B916" s="45">
        <v>-1</v>
      </c>
      <c r="C916" t="s">
        <v>20</v>
      </c>
      <c r="D916" t="str">
        <f>_xlfn.XLOOKUP(Table29[[#This Row],[Patron Group]],$R$10:$R$24,$S$10:$S$24)</f>
        <v>Graduate</v>
      </c>
      <c r="E916" s="1" t="d">
        <v>2023-01-24</v>
      </c>
      <c r="F916" t="s">
        <v>1057</v>
      </c>
      <c r="G916" t="s">
        <v>2273</v>
      </c>
      <c r="H916" t="str">
        <f>_xlfn.XLOOKUP(Table29[[#This Row],[Unique BarCode]],$N$10:$N$37,$O$10:$O$37)</f>
        <v>ChromeBook</v>
      </c>
      <c r="I916" t="str">
        <f>_xlfn.XLOOKUP(Table29[[#This Row],[Unique BarCode]],$N$10:$N$37,$P$10:$P$37)</f>
        <v>Device</v>
      </c>
      <c r="J916" t="s">
        <v>1058</v>
      </c>
      <c r="K916" t="s">
        <v>1059</v>
      </c>
    </row>
    <row r="917" spans="1:11" x14ac:dyDescent="0.2">
      <c r="A917" s="1" t="d">
        <v>2023-01-24</v>
      </c>
      <c r="B917" s="45">
        <v>-1</v>
      </c>
      <c r="C917" t="s">
        <v>20</v>
      </c>
      <c r="D917" t="str">
        <f>_xlfn.XLOOKUP(Table29[[#This Row],[Patron Group]],$R$10:$R$24,$S$10:$S$24)</f>
        <v>Graduate</v>
      </c>
      <c r="E917" s="1" t="d">
        <v>2023-01-24</v>
      </c>
      <c r="F917" t="s">
        <v>687</v>
      </c>
      <c r="G917" t="s">
        <v>2282</v>
      </c>
      <c r="H917" t="str">
        <f>_xlfn.XLOOKUP(Table29[[#This Row],[Unique BarCode]],$N$10:$N$37,$O$10:$O$37)</f>
        <v>HPUSBC</v>
      </c>
      <c r="I917" t="str">
        <f>_xlfn.XLOOKUP(Table29[[#This Row],[Unique BarCode]],$N$10:$N$37,$P$10:$P$37)</f>
        <v>Charger</v>
      </c>
      <c r="J917" t="s">
        <v>49</v>
      </c>
    </row>
    <row r="918" spans="1:11" x14ac:dyDescent="0.2">
      <c r="A918" s="1" t="d">
        <v>2023-01-24</v>
      </c>
      <c r="B918" s="45">
        <v>-1</v>
      </c>
      <c r="C918" t="s">
        <v>20</v>
      </c>
      <c r="D918" t="str">
        <f>_xlfn.XLOOKUP(Table29[[#This Row],[Patron Group]],$R$10:$R$24,$S$10:$S$24)</f>
        <v>Graduate</v>
      </c>
      <c r="E918" s="1" t="d">
        <v>2023-01-24</v>
      </c>
      <c r="F918" t="s">
        <v>218</v>
      </c>
      <c r="G918" t="s">
        <v>2265</v>
      </c>
      <c r="H918" t="str">
        <f>_xlfn.XLOOKUP(Table29[[#This Row],[Unique BarCode]],$N$10:$N$37,$O$10:$O$37)</f>
        <v>IPHONE</v>
      </c>
      <c r="I918" t="str">
        <f>_xlfn.XLOOKUP(Table29[[#This Row],[Unique BarCode]],$N$10:$N$37,$P$10:$P$37)</f>
        <v>Charger</v>
      </c>
      <c r="J918" t="s">
        <v>49</v>
      </c>
      <c r="K918" t="s">
        <v>219</v>
      </c>
    </row>
    <row r="919" spans="1:11" x14ac:dyDescent="0.2">
      <c r="A919" s="1" t="d">
        <v>2023-01-24</v>
      </c>
      <c r="B919" s="45">
        <v>-1</v>
      </c>
      <c r="C919" t="s">
        <v>20</v>
      </c>
      <c r="D919" t="str">
        <f>_xlfn.XLOOKUP(Table29[[#This Row],[Patron Group]],$R$10:$R$24,$S$10:$S$24)</f>
        <v>Graduate</v>
      </c>
      <c r="E919" s="1" t="d">
        <v>2023-01-24</v>
      </c>
      <c r="F919" t="s">
        <v>263</v>
      </c>
      <c r="G919" t="s">
        <v>2265</v>
      </c>
      <c r="H919" t="str">
        <f>_xlfn.XLOOKUP(Table29[[#This Row],[Unique BarCode]],$N$10:$N$37,$O$10:$O$37)</f>
        <v>IPHONE</v>
      </c>
      <c r="I919" t="str">
        <f>_xlfn.XLOOKUP(Table29[[#This Row],[Unique BarCode]],$N$10:$N$37,$P$10:$P$37)</f>
        <v>Charger</v>
      </c>
      <c r="J919" t="s">
        <v>8</v>
      </c>
      <c r="K919" t="s">
        <v>264</v>
      </c>
    </row>
    <row r="920" spans="1:11" x14ac:dyDescent="0.2">
      <c r="A920" s="1" t="d">
        <v>2023-01-24</v>
      </c>
      <c r="B920" s="45">
        <v>-1</v>
      </c>
      <c r="C920" t="s">
        <v>20</v>
      </c>
      <c r="D920" t="str">
        <f>_xlfn.XLOOKUP(Table29[[#This Row],[Patron Group]],$R$10:$R$24,$S$10:$S$24)</f>
        <v>Graduate</v>
      </c>
      <c r="E920" s="1" t="d">
        <v>2023-01-24</v>
      </c>
      <c r="F920" t="s">
        <v>1157</v>
      </c>
      <c r="G920" t="s">
        <v>2268</v>
      </c>
      <c r="H920" t="str">
        <f>_xlfn.XLOOKUP(Table29[[#This Row],[Unique BarCode]],$N$10:$N$37,$O$10:$O$37)</f>
        <v>MACCHRG</v>
      </c>
      <c r="I920" t="str">
        <f>_xlfn.XLOOKUP(Table29[[#This Row],[Unique BarCode]],$N$10:$N$37,$P$10:$P$37)</f>
        <v>Charger</v>
      </c>
      <c r="J920" t="s">
        <v>8</v>
      </c>
      <c r="K920" t="s">
        <v>1158</v>
      </c>
    </row>
    <row r="921" spans="1:11" x14ac:dyDescent="0.2">
      <c r="A921" s="1" t="d">
        <v>2023-01-24</v>
      </c>
      <c r="B921" s="45">
        <v>-1</v>
      </c>
      <c r="C921" t="s">
        <v>20</v>
      </c>
      <c r="D921" t="str">
        <f>_xlfn.XLOOKUP(Table29[[#This Row],[Patron Group]],$R$10:$R$24,$S$10:$S$24)</f>
        <v>Graduate</v>
      </c>
      <c r="E921" s="1" t="d">
        <v>2023-01-24</v>
      </c>
      <c r="F921" t="s">
        <v>37</v>
      </c>
      <c r="G921" t="s">
        <v>2296</v>
      </c>
      <c r="H921" t="str">
        <f>_xlfn.XLOOKUP(Table29[[#This Row],[Unique BarCode]],$N$10:$N$37,$O$10:$O$37)</f>
        <v>MACUSBC</v>
      </c>
      <c r="I921" t="str">
        <f>_xlfn.XLOOKUP(Table29[[#This Row],[Unique BarCode]],$N$10:$N$37,$P$10:$P$37)</f>
        <v>Charger</v>
      </c>
      <c r="J921" t="s">
        <v>8</v>
      </c>
      <c r="K921" t="s">
        <v>38</v>
      </c>
    </row>
    <row r="922" spans="1:11" x14ac:dyDescent="0.2">
      <c r="A922" s="1" t="d">
        <v>2023-01-24</v>
      </c>
      <c r="B922" s="45">
        <v>-1</v>
      </c>
      <c r="C922" t="s">
        <v>20</v>
      </c>
      <c r="D922" t="str">
        <f>_xlfn.XLOOKUP(Table29[[#This Row],[Patron Group]],$R$10:$R$24,$S$10:$S$24)</f>
        <v>Graduate</v>
      </c>
      <c r="E922" s="1" t="d">
        <v>2023-01-24</v>
      </c>
      <c r="F922" t="s">
        <v>39</v>
      </c>
      <c r="G922" t="s">
        <v>2296</v>
      </c>
      <c r="H922" t="str">
        <f>_xlfn.XLOOKUP(Table29[[#This Row],[Unique BarCode]],$N$10:$N$37,$O$10:$O$37)</f>
        <v>MACUSBC</v>
      </c>
      <c r="I922" t="str">
        <f>_xlfn.XLOOKUP(Table29[[#This Row],[Unique BarCode]],$N$10:$N$37,$P$10:$P$37)</f>
        <v>Charger</v>
      </c>
      <c r="J922" t="s">
        <v>8</v>
      </c>
      <c r="K922" t="s">
        <v>40</v>
      </c>
    </row>
    <row r="923" spans="1:11" x14ac:dyDescent="0.2">
      <c r="A923" s="1" t="d">
        <v>2023-01-24</v>
      </c>
      <c r="B923" s="45">
        <v>-1</v>
      </c>
      <c r="C923" t="s">
        <v>20</v>
      </c>
      <c r="D923" t="str">
        <f>_xlfn.XLOOKUP(Table29[[#This Row],[Patron Group]],$R$10:$R$24,$S$10:$S$24)</f>
        <v>Graduate</v>
      </c>
      <c r="E923" s="1" t="d">
        <v>2023-01-24</v>
      </c>
      <c r="F923" t="s">
        <v>1159</v>
      </c>
      <c r="G923" t="s">
        <v>2294</v>
      </c>
      <c r="H923" t="str">
        <f>_xlfn.XLOOKUP(Table29[[#This Row],[Unique BarCode]],$N$10:$N$37,$O$10:$O$37)</f>
        <v>UVGA</v>
      </c>
      <c r="I923" t="str">
        <f>_xlfn.XLOOKUP(Table29[[#This Row],[Unique BarCode]],$N$10:$N$37,$P$10:$P$37)</f>
        <v>Cable</v>
      </c>
      <c r="J923" t="s">
        <v>8</v>
      </c>
    </row>
    <row r="924" spans="1:11" x14ac:dyDescent="0.2">
      <c r="A924" s="1" t="d">
        <v>2023-01-24</v>
      </c>
      <c r="B924" s="45">
        <v>-1</v>
      </c>
      <c r="C924" t="s">
        <v>20</v>
      </c>
      <c r="D924" t="str">
        <f>_xlfn.XLOOKUP(Table29[[#This Row],[Patron Group]],$R$10:$R$24,$S$10:$S$24)</f>
        <v>Graduate</v>
      </c>
      <c r="E924" s="1" t="d">
        <v>2023-01-24</v>
      </c>
      <c r="F924" t="s">
        <v>272</v>
      </c>
      <c r="G924" t="s">
        <v>2272</v>
      </c>
      <c r="H924" t="str">
        <f>_xlfn.XLOOKUP(Table29[[#This Row],[Unique BarCode]],$N$10:$N$37,$O$10:$O$37)</f>
        <v>WALLADPT</v>
      </c>
      <c r="I924" t="str">
        <f>_xlfn.XLOOKUP(Table29[[#This Row],[Unique BarCode]],$N$10:$N$37,$P$10:$P$37)</f>
        <v>Charger</v>
      </c>
      <c r="J924" t="s">
        <v>49</v>
      </c>
      <c r="K924" t="s">
        <v>273</v>
      </c>
    </row>
    <row r="925" spans="1:11" x14ac:dyDescent="0.2">
      <c r="A925" s="1" t="d">
        <v>2023-01-24</v>
      </c>
      <c r="B925" s="45">
        <v>-1</v>
      </c>
      <c r="C925" t="s">
        <v>20</v>
      </c>
      <c r="D925" t="str">
        <f>_xlfn.XLOOKUP(Table29[[#This Row],[Patron Group]],$R$10:$R$24,$S$10:$S$24)</f>
        <v>Graduate</v>
      </c>
      <c r="E925" s="1" t="d">
        <v>2023-01-24</v>
      </c>
      <c r="F925" t="s">
        <v>856</v>
      </c>
      <c r="G925" t="s">
        <v>2272</v>
      </c>
      <c r="H925" t="str">
        <f>_xlfn.XLOOKUP(Table29[[#This Row],[Unique BarCode]],$N$10:$N$37,$O$10:$O$37)</f>
        <v>WALLADPT</v>
      </c>
      <c r="I925" t="str">
        <f>_xlfn.XLOOKUP(Table29[[#This Row],[Unique BarCode]],$N$10:$N$37,$P$10:$P$37)</f>
        <v>Charger</v>
      </c>
      <c r="J925" t="s">
        <v>8</v>
      </c>
    </row>
    <row r="926" spans="1:11" x14ac:dyDescent="0.2">
      <c r="A926" s="1" t="d">
        <v>2023-01-24</v>
      </c>
      <c r="B926" s="45">
        <v>-1</v>
      </c>
      <c r="C926" t="s">
        <v>20</v>
      </c>
      <c r="D926" t="str">
        <f>_xlfn.XLOOKUP(Table29[[#This Row],[Patron Group]],$R$10:$R$24,$S$10:$S$24)</f>
        <v>Graduate</v>
      </c>
      <c r="E926" s="1" t="d">
        <v>2023-01-31</v>
      </c>
      <c r="F926" t="s">
        <v>1057</v>
      </c>
      <c r="G926" t="s">
        <v>2273</v>
      </c>
      <c r="H926" t="str">
        <f>_xlfn.XLOOKUP(Table29[[#This Row],[Unique BarCode]],$N$10:$N$37,$O$10:$O$37)</f>
        <v>ChromeBook</v>
      </c>
      <c r="I926" t="str">
        <f>_xlfn.XLOOKUP(Table29[[#This Row],[Unique BarCode]],$N$10:$N$37,$P$10:$P$37)</f>
        <v>Device</v>
      </c>
      <c r="J926" t="s">
        <v>1058</v>
      </c>
      <c r="K926" t="s">
        <v>1059</v>
      </c>
    </row>
    <row r="927" spans="1:11" x14ac:dyDescent="0.2">
      <c r="A927" s="1" t="d">
        <v>2023-01-24</v>
      </c>
      <c r="B927" s="45">
        <v>-1</v>
      </c>
      <c r="C927" t="s">
        <v>20</v>
      </c>
      <c r="D927" t="str">
        <f>_xlfn.XLOOKUP(Table29[[#This Row],[Patron Group]],$R$10:$R$24,$S$10:$S$24)</f>
        <v>Graduate</v>
      </c>
      <c r="E927" s="1" t="d">
        <v>2023-01-31</v>
      </c>
      <c r="F927" t="s">
        <v>593</v>
      </c>
      <c r="G927" t="s">
        <v>2273</v>
      </c>
      <c r="H927" t="str">
        <f>_xlfn.XLOOKUP(Table29[[#This Row],[Unique BarCode]],$N$10:$N$37,$O$10:$O$37)</f>
        <v>ChromeBook</v>
      </c>
      <c r="I927" t="str">
        <f>_xlfn.XLOOKUP(Table29[[#This Row],[Unique BarCode]],$N$10:$N$37,$P$10:$P$37)</f>
        <v>Device</v>
      </c>
      <c r="J927" t="s">
        <v>49</v>
      </c>
      <c r="K927" t="s">
        <v>594</v>
      </c>
    </row>
    <row r="928" spans="1:11" x14ac:dyDescent="0.2">
      <c r="A928" s="1" t="d">
        <v>2023-01-24</v>
      </c>
      <c r="B928" s="45">
        <v>-1</v>
      </c>
      <c r="C928" t="s">
        <v>20</v>
      </c>
      <c r="D928" t="str">
        <f>_xlfn.XLOOKUP(Table29[[#This Row],[Patron Group]],$R$10:$R$24,$S$10:$S$24)</f>
        <v>Graduate</v>
      </c>
      <c r="E928" s="1" t="d">
        <v>2023-01-31</v>
      </c>
      <c r="F928" t="s">
        <v>1160</v>
      </c>
      <c r="G928" t="s">
        <v>2273</v>
      </c>
      <c r="H928" t="str">
        <f>_xlfn.XLOOKUP(Table29[[#This Row],[Unique BarCode]],$N$10:$N$37,$O$10:$O$37)</f>
        <v>ChromeBook</v>
      </c>
      <c r="I928" t="str">
        <f>_xlfn.XLOOKUP(Table29[[#This Row],[Unique BarCode]],$N$10:$N$37,$P$10:$P$37)</f>
        <v>Device</v>
      </c>
      <c r="J928" t="s">
        <v>49</v>
      </c>
      <c r="K928" t="s">
        <v>1161</v>
      </c>
    </row>
    <row r="929" spans="1:11" x14ac:dyDescent="0.2">
      <c r="A929" s="1" t="d">
        <v>2023-01-24</v>
      </c>
      <c r="B929" s="45">
        <v>-1</v>
      </c>
      <c r="C929" t="s">
        <v>20</v>
      </c>
      <c r="D929" t="str">
        <f>_xlfn.XLOOKUP(Table29[[#This Row],[Patron Group]],$R$10:$R$24,$S$10:$S$24)</f>
        <v>Graduate</v>
      </c>
      <c r="E929" s="1" t="d">
        <v>2023-01-31</v>
      </c>
      <c r="F929" t="s">
        <v>1162</v>
      </c>
      <c r="G929" t="s">
        <v>2274</v>
      </c>
      <c r="H929" t="str">
        <f>_xlfn.XLOOKUP(Table29[[#This Row],[Unique BarCode]],$N$10:$N$37,$O$10:$O$37)</f>
        <v>MacBook</v>
      </c>
      <c r="I929" t="str">
        <f>_xlfn.XLOOKUP(Table29[[#This Row],[Unique BarCode]],$N$10:$N$37,$P$10:$P$37)</f>
        <v>Device</v>
      </c>
      <c r="J929" t="s">
        <v>8</v>
      </c>
      <c r="K929" t="s">
        <v>1163</v>
      </c>
    </row>
    <row r="930" spans="1:11" x14ac:dyDescent="0.2">
      <c r="A930" s="1" t="d">
        <v>2023-01-24</v>
      </c>
      <c r="B930" s="45">
        <v>-1</v>
      </c>
      <c r="C930" t="s">
        <v>20</v>
      </c>
      <c r="D930" t="str">
        <f>_xlfn.XLOOKUP(Table29[[#This Row],[Patron Group]],$R$10:$R$24,$S$10:$S$24)</f>
        <v>Graduate</v>
      </c>
      <c r="E930" s="1" t="d">
        <v>2023-01-31</v>
      </c>
      <c r="F930" t="s">
        <v>601</v>
      </c>
      <c r="G930" t="s">
        <v>2274</v>
      </c>
      <c r="H930" t="str">
        <f>_xlfn.XLOOKUP(Table29[[#This Row],[Unique BarCode]],$N$10:$N$37,$O$10:$O$37)</f>
        <v>MacBook</v>
      </c>
      <c r="I930" t="str">
        <f>_xlfn.XLOOKUP(Table29[[#This Row],[Unique BarCode]],$N$10:$N$37,$P$10:$P$37)</f>
        <v>Device</v>
      </c>
      <c r="J930" t="s">
        <v>8</v>
      </c>
      <c r="K930" t="s">
        <v>602</v>
      </c>
    </row>
    <row r="931" spans="1:11" x14ac:dyDescent="0.2">
      <c r="A931" s="1" t="d">
        <v>2023-01-24</v>
      </c>
      <c r="B931" s="45">
        <v>-1</v>
      </c>
      <c r="C931" t="s">
        <v>20</v>
      </c>
      <c r="D931" t="str">
        <f>_xlfn.XLOOKUP(Table29[[#This Row],[Patron Group]],$R$10:$R$24,$S$10:$S$24)</f>
        <v>Graduate</v>
      </c>
      <c r="E931" s="1" t="d">
        <v>2023-01-31</v>
      </c>
      <c r="F931" t="s">
        <v>1164</v>
      </c>
      <c r="G931" t="s">
        <v>2274</v>
      </c>
      <c r="H931" t="str">
        <f>_xlfn.XLOOKUP(Table29[[#This Row],[Unique BarCode]],$N$10:$N$37,$O$10:$O$37)</f>
        <v>MacBook</v>
      </c>
      <c r="I931" t="str">
        <f>_xlfn.XLOOKUP(Table29[[#This Row],[Unique BarCode]],$N$10:$N$37,$P$10:$P$37)</f>
        <v>Device</v>
      </c>
      <c r="J931" t="s">
        <v>8</v>
      </c>
      <c r="K931" t="s">
        <v>1164</v>
      </c>
    </row>
    <row r="932" spans="1:11" x14ac:dyDescent="0.2">
      <c r="A932" s="1" t="d">
        <v>2023-01-24</v>
      </c>
      <c r="B932" s="45">
        <v>-1</v>
      </c>
      <c r="C932" t="s">
        <v>20</v>
      </c>
      <c r="D932" t="str">
        <f>_xlfn.XLOOKUP(Table29[[#This Row],[Patron Group]],$R$10:$R$24,$S$10:$S$24)</f>
        <v>Graduate</v>
      </c>
      <c r="E932" s="1" t="d">
        <v>2023-01-31</v>
      </c>
      <c r="F932" t="s">
        <v>179</v>
      </c>
      <c r="G932" t="s">
        <v>2263</v>
      </c>
      <c r="H932" t="str">
        <f>_xlfn.XLOOKUP(Table29[[#This Row],[Unique BarCode]],$N$10:$N$37,$O$10:$O$37)</f>
        <v>HP Laptop</v>
      </c>
      <c r="I932" t="str">
        <f>_xlfn.XLOOKUP(Table29[[#This Row],[Unique BarCode]],$N$10:$N$37,$P$10:$P$37)</f>
        <v>Device</v>
      </c>
      <c r="J932" t="s">
        <v>8</v>
      </c>
      <c r="K932" t="s">
        <v>180</v>
      </c>
    </row>
    <row r="933" spans="1:11" x14ac:dyDescent="0.2">
      <c r="A933" s="1" t="d">
        <v>2023-01-24</v>
      </c>
      <c r="B933" s="45">
        <v>-1</v>
      </c>
      <c r="C933" t="s">
        <v>20</v>
      </c>
      <c r="D933" t="str">
        <f>_xlfn.XLOOKUP(Table29[[#This Row],[Patron Group]],$R$10:$R$24,$S$10:$S$24)</f>
        <v>Graduate</v>
      </c>
      <c r="E933" s="1" t="d">
        <v>2023-02-06</v>
      </c>
      <c r="F933" t="s">
        <v>1165</v>
      </c>
      <c r="G933" t="s">
        <v>2273</v>
      </c>
      <c r="H933" t="str">
        <f>_xlfn.XLOOKUP(Table29[[#This Row],[Unique BarCode]],$N$10:$N$37,$O$10:$O$37)</f>
        <v>ChromeBook</v>
      </c>
      <c r="I933" t="str">
        <f>_xlfn.XLOOKUP(Table29[[#This Row],[Unique BarCode]],$N$10:$N$37,$P$10:$P$37)</f>
        <v>Device</v>
      </c>
      <c r="J933" t="s">
        <v>8</v>
      </c>
      <c r="K933" t="s">
        <v>1166</v>
      </c>
    </row>
    <row r="934" spans="1:11" x14ac:dyDescent="0.2">
      <c r="A934" s="1" t="d">
        <v>2023-01-24</v>
      </c>
      <c r="B934" s="45">
        <v>-1</v>
      </c>
      <c r="C934" t="s">
        <v>20</v>
      </c>
      <c r="D934" t="str">
        <f>_xlfn.XLOOKUP(Table29[[#This Row],[Patron Group]],$R$10:$R$24,$S$10:$S$24)</f>
        <v>Graduate</v>
      </c>
      <c r="E934" s="1" t="d">
        <v>2023-02-07</v>
      </c>
      <c r="F934" t="s">
        <v>1167</v>
      </c>
      <c r="G934" t="s">
        <v>2274</v>
      </c>
      <c r="H934" t="str">
        <f>_xlfn.XLOOKUP(Table29[[#This Row],[Unique BarCode]],$N$10:$N$37,$O$10:$O$37)</f>
        <v>MacBook</v>
      </c>
      <c r="I934" t="str">
        <f>_xlfn.XLOOKUP(Table29[[#This Row],[Unique BarCode]],$N$10:$N$37,$P$10:$P$37)</f>
        <v>Device</v>
      </c>
      <c r="J934" t="s">
        <v>8</v>
      </c>
      <c r="K934" t="s">
        <v>1168</v>
      </c>
    </row>
    <row r="935" spans="1:11" x14ac:dyDescent="0.2">
      <c r="A935" s="1" t="d">
        <v>2023-01-24</v>
      </c>
      <c r="B935" s="45">
        <v>-1</v>
      </c>
      <c r="C935" t="s">
        <v>20</v>
      </c>
      <c r="D935" t="str">
        <f>_xlfn.XLOOKUP(Table29[[#This Row],[Patron Group]],$R$10:$R$24,$S$10:$S$24)</f>
        <v>Graduate</v>
      </c>
      <c r="E935" s="1" t="d">
        <v>2023-02-07</v>
      </c>
      <c r="F935" t="s">
        <v>110</v>
      </c>
      <c r="G935" t="s">
        <v>2274</v>
      </c>
      <c r="H935" t="str">
        <f>_xlfn.XLOOKUP(Table29[[#This Row],[Unique BarCode]],$N$10:$N$37,$O$10:$O$37)</f>
        <v>MacBook</v>
      </c>
      <c r="I935" t="str">
        <f>_xlfn.XLOOKUP(Table29[[#This Row],[Unique BarCode]],$N$10:$N$37,$P$10:$P$37)</f>
        <v>Device</v>
      </c>
      <c r="J935" t="s">
        <v>8</v>
      </c>
      <c r="K935" t="s">
        <v>111</v>
      </c>
    </row>
    <row r="936" spans="1:11" x14ac:dyDescent="0.2">
      <c r="A936" s="1" t="d">
        <v>2023-01-24</v>
      </c>
      <c r="B936" s="45">
        <v>-1</v>
      </c>
      <c r="C936" t="s">
        <v>20</v>
      </c>
      <c r="D936" t="str">
        <f>_xlfn.XLOOKUP(Table29[[#This Row],[Patron Group]],$R$10:$R$24,$S$10:$S$24)</f>
        <v>Graduate</v>
      </c>
      <c r="E936" s="1" t="d">
        <v>2023-02-07</v>
      </c>
      <c r="F936" t="s">
        <v>1169</v>
      </c>
      <c r="G936" t="s">
        <v>2274</v>
      </c>
      <c r="H936" t="str">
        <f>_xlfn.XLOOKUP(Table29[[#This Row],[Unique BarCode]],$N$10:$N$37,$O$10:$O$37)</f>
        <v>MacBook</v>
      </c>
      <c r="I936" t="str">
        <f>_xlfn.XLOOKUP(Table29[[#This Row],[Unique BarCode]],$N$10:$N$37,$P$10:$P$37)</f>
        <v>Device</v>
      </c>
      <c r="J936" t="s">
        <v>8</v>
      </c>
      <c r="K936" t="s">
        <v>1169</v>
      </c>
    </row>
    <row r="937" spans="1:11" x14ac:dyDescent="0.2">
      <c r="A937" s="1" t="d">
        <v>2023-01-24</v>
      </c>
      <c r="B937" s="45">
        <v>-1</v>
      </c>
      <c r="C937" t="s">
        <v>20</v>
      </c>
      <c r="D937" t="str">
        <f>_xlfn.XLOOKUP(Table29[[#This Row],[Patron Group]],$R$10:$R$24,$S$10:$S$24)</f>
        <v>Graduate</v>
      </c>
      <c r="E937" s="1" t="d">
        <v>2023-02-07</v>
      </c>
      <c r="F937" t="s">
        <v>1170</v>
      </c>
      <c r="G937" t="s">
        <v>2263</v>
      </c>
      <c r="H937" t="str">
        <f>_xlfn.XLOOKUP(Table29[[#This Row],[Unique BarCode]],$N$10:$N$37,$O$10:$O$37)</f>
        <v>HP Laptop</v>
      </c>
      <c r="I937" t="str">
        <f>_xlfn.XLOOKUP(Table29[[#This Row],[Unique BarCode]],$N$10:$N$37,$P$10:$P$37)</f>
        <v>Device</v>
      </c>
      <c r="J937" t="s">
        <v>8</v>
      </c>
      <c r="K937" t="s">
        <v>1171</v>
      </c>
    </row>
    <row r="938" spans="1:11" x14ac:dyDescent="0.2">
      <c r="A938" s="1" t="d">
        <v>2023-01-24</v>
      </c>
      <c r="B938" s="45">
        <v>-1</v>
      </c>
      <c r="C938" t="s">
        <v>20</v>
      </c>
      <c r="D938" t="str">
        <f>_xlfn.XLOOKUP(Table29[[#This Row],[Patron Group]],$R$10:$R$24,$S$10:$S$24)</f>
        <v>Graduate</v>
      </c>
      <c r="E938" s="1" t="d">
        <v>2023-03-24</v>
      </c>
      <c r="F938" t="s">
        <v>55</v>
      </c>
      <c r="G938" t="s">
        <v>2274</v>
      </c>
      <c r="H938" t="str">
        <f>_xlfn.XLOOKUP(Table29[[#This Row],[Unique BarCode]],$N$10:$N$37,$O$10:$O$37)</f>
        <v>MacBook</v>
      </c>
      <c r="I938" t="str">
        <f>_xlfn.XLOOKUP(Table29[[#This Row],[Unique BarCode]],$N$10:$N$37,$P$10:$P$37)</f>
        <v>Device</v>
      </c>
      <c r="J938" t="s">
        <v>8</v>
      </c>
      <c r="K938" t="s">
        <v>55</v>
      </c>
    </row>
    <row r="939" spans="1:11" x14ac:dyDescent="0.2">
      <c r="A939" s="1" t="d">
        <v>2023-01-24</v>
      </c>
      <c r="B939" s="45">
        <v>-1</v>
      </c>
      <c r="C939" t="s">
        <v>70</v>
      </c>
      <c r="D939" t="str">
        <f>_xlfn.XLOOKUP(Table29[[#This Row],[Patron Group]],$R$10:$R$24,$S$10:$S$24)</f>
        <v>Undergraduate</v>
      </c>
      <c r="E939" s="1" t="d">
        <v>2023-02-07</v>
      </c>
      <c r="F939" t="s">
        <v>257</v>
      </c>
      <c r="G939" t="s">
        <v>2275</v>
      </c>
      <c r="H939" t="str">
        <f>_xlfn.XLOOKUP(Table29[[#This Row],[Unique BarCode]],$N$10:$N$37,$O$10:$O$37)</f>
        <v>iPad</v>
      </c>
      <c r="I939" t="str">
        <f>_xlfn.XLOOKUP(Table29[[#This Row],[Unique BarCode]],$N$10:$N$37,$P$10:$P$37)</f>
        <v>Device</v>
      </c>
      <c r="J939" t="s">
        <v>8</v>
      </c>
      <c r="K939">
        <v>2022</v>
      </c>
    </row>
    <row r="940" spans="1:11" x14ac:dyDescent="0.2">
      <c r="A940" s="1" t="d">
        <v>2023-01-24</v>
      </c>
      <c r="B940" s="45">
        <v>-1</v>
      </c>
      <c r="C940" t="s">
        <v>74</v>
      </c>
      <c r="D940" t="str">
        <f>_xlfn.XLOOKUP(Table29[[#This Row],[Patron Group]],$R$10:$R$24,$S$10:$S$24)</f>
        <v>Staff</v>
      </c>
      <c r="E940" s="1" t="d">
        <v>2023-01-31</v>
      </c>
      <c r="F940" t="s">
        <v>1172</v>
      </c>
      <c r="G940" t="s">
        <v>2273</v>
      </c>
      <c r="H940" t="str">
        <f>_xlfn.XLOOKUP(Table29[[#This Row],[Unique BarCode]],$N$10:$N$37,$O$10:$O$37)</f>
        <v>ChromeBook</v>
      </c>
      <c r="I940" t="str">
        <f>_xlfn.XLOOKUP(Table29[[#This Row],[Unique BarCode]],$N$10:$N$37,$P$10:$P$37)</f>
        <v>Device</v>
      </c>
      <c r="J940" t="s">
        <v>1115</v>
      </c>
      <c r="K940" t="s">
        <v>1173</v>
      </c>
    </row>
    <row r="941" spans="1:11" x14ac:dyDescent="0.2">
      <c r="A941" s="1" t="d">
        <v>2023-01-24</v>
      </c>
      <c r="B941" s="45">
        <v>-1</v>
      </c>
      <c r="C941" t="s">
        <v>77</v>
      </c>
      <c r="D941" t="str">
        <f>_xlfn.XLOOKUP(Table29[[#This Row],[Patron Group]],$R$10:$R$24,$S$10:$S$24)</f>
        <v>Undergraduate</v>
      </c>
      <c r="E941" s="1" t="d">
        <v>2023-01-24</v>
      </c>
      <c r="F941" t="s">
        <v>1174</v>
      </c>
      <c r="G941" t="s">
        <v>2281</v>
      </c>
      <c r="H941" t="str">
        <f>_xlfn.XLOOKUP(Table29[[#This Row],[Unique BarCode]],$N$10:$N$37,$O$10:$O$37)</f>
        <v>HDMIC</v>
      </c>
      <c r="I941" t="str">
        <f>_xlfn.XLOOKUP(Table29[[#This Row],[Unique BarCode]],$N$10:$N$37,$P$10:$P$37)</f>
        <v>Cable</v>
      </c>
      <c r="J941" t="s">
        <v>8</v>
      </c>
      <c r="K941" t="s">
        <v>1175</v>
      </c>
    </row>
    <row r="942" spans="1:11" x14ac:dyDescent="0.2">
      <c r="A942" s="1" t="d">
        <v>2023-01-24</v>
      </c>
      <c r="B942" s="45">
        <v>-1</v>
      </c>
      <c r="C942" t="s">
        <v>77</v>
      </c>
      <c r="D942" t="str">
        <f>_xlfn.XLOOKUP(Table29[[#This Row],[Patron Group]],$R$10:$R$24,$S$10:$S$24)</f>
        <v>Undergraduate</v>
      </c>
      <c r="E942" s="1" t="d">
        <v>2023-01-24</v>
      </c>
      <c r="F942" t="s">
        <v>21</v>
      </c>
      <c r="G942" t="s">
        <v>2266</v>
      </c>
      <c r="H942" t="str">
        <f>_xlfn.XLOOKUP(Table29[[#This Row],[Unique BarCode]],$N$10:$N$37,$O$10:$O$37)</f>
        <v>Headphones</v>
      </c>
      <c r="I942" t="str">
        <f>_xlfn.XLOOKUP(Table29[[#This Row],[Unique BarCode]],$N$10:$N$37,$P$10:$P$37)</f>
        <v>Accessory</v>
      </c>
      <c r="J942" t="s">
        <v>8</v>
      </c>
      <c r="K942" t="s">
        <v>22</v>
      </c>
    </row>
    <row r="943" spans="1:11" x14ac:dyDescent="0.2">
      <c r="A943" s="1" t="d">
        <v>2023-01-24</v>
      </c>
      <c r="B943" s="45">
        <v>-1</v>
      </c>
      <c r="C943" t="s">
        <v>77</v>
      </c>
      <c r="D943" t="str">
        <f>_xlfn.XLOOKUP(Table29[[#This Row],[Patron Group]],$R$10:$R$24,$S$10:$S$24)</f>
        <v>Undergraduate</v>
      </c>
      <c r="E943" s="1" t="d">
        <v>2023-01-24</v>
      </c>
      <c r="F943" t="s">
        <v>811</v>
      </c>
      <c r="G943" t="s">
        <v>2282</v>
      </c>
      <c r="H943" t="str">
        <f>_xlfn.XLOOKUP(Table29[[#This Row],[Unique BarCode]],$N$10:$N$37,$O$10:$O$37)</f>
        <v>HPUSBC</v>
      </c>
      <c r="I943" t="str">
        <f>_xlfn.XLOOKUP(Table29[[#This Row],[Unique BarCode]],$N$10:$N$37,$P$10:$P$37)</f>
        <v>Charger</v>
      </c>
      <c r="J943" t="s">
        <v>49</v>
      </c>
      <c r="K943" t="s">
        <v>812</v>
      </c>
    </row>
    <row r="944" spans="1:11" x14ac:dyDescent="0.2">
      <c r="A944" s="1" t="d">
        <v>2023-01-24</v>
      </c>
      <c r="B944" s="45">
        <v>-1</v>
      </c>
      <c r="C944" t="s">
        <v>77</v>
      </c>
      <c r="D944" t="str">
        <f>_xlfn.XLOOKUP(Table29[[#This Row],[Patron Group]],$R$10:$R$24,$S$10:$S$24)</f>
        <v>Undergraduate</v>
      </c>
      <c r="E944" s="1" t="d">
        <v>2023-01-24</v>
      </c>
      <c r="F944" t="s">
        <v>687</v>
      </c>
      <c r="G944" t="s">
        <v>2282</v>
      </c>
      <c r="H944" t="str">
        <f>_xlfn.XLOOKUP(Table29[[#This Row],[Unique BarCode]],$N$10:$N$37,$O$10:$O$37)</f>
        <v>HPUSBC</v>
      </c>
      <c r="I944" t="str">
        <f>_xlfn.XLOOKUP(Table29[[#This Row],[Unique BarCode]],$N$10:$N$37,$P$10:$P$37)</f>
        <v>Charger</v>
      </c>
      <c r="J944" t="s">
        <v>49</v>
      </c>
    </row>
    <row r="945" spans="1:11" x14ac:dyDescent="0.2">
      <c r="A945" s="1" t="d">
        <v>2023-01-24</v>
      </c>
      <c r="B945" s="45">
        <v>-1</v>
      </c>
      <c r="C945" t="s">
        <v>77</v>
      </c>
      <c r="D945" t="str">
        <f>_xlfn.XLOOKUP(Table29[[#This Row],[Patron Group]],$R$10:$R$24,$S$10:$S$24)</f>
        <v>Undergraduate</v>
      </c>
      <c r="E945" s="1" t="d">
        <v>2023-01-24</v>
      </c>
      <c r="F945" t="s">
        <v>1176</v>
      </c>
      <c r="G945" t="s">
        <v>2282</v>
      </c>
      <c r="H945" t="str">
        <f>_xlfn.XLOOKUP(Table29[[#This Row],[Unique BarCode]],$N$10:$N$37,$O$10:$O$37)</f>
        <v>HPUSBC</v>
      </c>
      <c r="I945" t="str">
        <f>_xlfn.XLOOKUP(Table29[[#This Row],[Unique BarCode]],$N$10:$N$37,$P$10:$P$37)</f>
        <v>Charger</v>
      </c>
      <c r="J945" t="s">
        <v>49</v>
      </c>
    </row>
    <row r="946" spans="1:11" x14ac:dyDescent="0.2">
      <c r="A946" s="1" t="d">
        <v>2023-01-24</v>
      </c>
      <c r="B946" s="45">
        <v>-1</v>
      </c>
      <c r="C946" t="s">
        <v>77</v>
      </c>
      <c r="D946" t="str">
        <f>_xlfn.XLOOKUP(Table29[[#This Row],[Patron Group]],$R$10:$R$24,$S$10:$S$24)</f>
        <v>Undergraduate</v>
      </c>
      <c r="E946" s="1" t="d">
        <v>2023-01-24</v>
      </c>
      <c r="F946" t="s">
        <v>1177</v>
      </c>
      <c r="G946" t="s">
        <v>2265</v>
      </c>
      <c r="H946" t="str">
        <f>_xlfn.XLOOKUP(Table29[[#This Row],[Unique BarCode]],$N$10:$N$37,$O$10:$O$37)</f>
        <v>IPHONE</v>
      </c>
      <c r="I946" t="str">
        <f>_xlfn.XLOOKUP(Table29[[#This Row],[Unique BarCode]],$N$10:$N$37,$P$10:$P$37)</f>
        <v>Charger</v>
      </c>
      <c r="J946" t="s">
        <v>68</v>
      </c>
      <c r="K946" t="s">
        <v>1178</v>
      </c>
    </row>
    <row r="947" spans="1:11" x14ac:dyDescent="0.2">
      <c r="A947" s="1" t="d">
        <v>2023-01-24</v>
      </c>
      <c r="B947" s="45">
        <v>-1</v>
      </c>
      <c r="C947" t="s">
        <v>77</v>
      </c>
      <c r="D947" t="str">
        <f>_xlfn.XLOOKUP(Table29[[#This Row],[Patron Group]],$R$10:$R$24,$S$10:$S$24)</f>
        <v>Undergraduate</v>
      </c>
      <c r="E947" s="1" t="d">
        <v>2023-01-24</v>
      </c>
      <c r="F947" t="s">
        <v>1179</v>
      </c>
      <c r="G947" t="s">
        <v>2265</v>
      </c>
      <c r="H947" t="str">
        <f>_xlfn.XLOOKUP(Table29[[#This Row],[Unique BarCode]],$N$10:$N$37,$O$10:$O$37)</f>
        <v>IPHONE</v>
      </c>
      <c r="I947" t="str">
        <f>_xlfn.XLOOKUP(Table29[[#This Row],[Unique BarCode]],$N$10:$N$37,$P$10:$P$37)</f>
        <v>Charger</v>
      </c>
      <c r="J947" t="s">
        <v>49</v>
      </c>
      <c r="K947" t="s">
        <v>1180</v>
      </c>
    </row>
    <row r="948" spans="1:11" x14ac:dyDescent="0.2">
      <c r="A948" s="1" t="d">
        <v>2023-01-24</v>
      </c>
      <c r="B948" s="45">
        <v>-1</v>
      </c>
      <c r="C948" t="s">
        <v>77</v>
      </c>
      <c r="D948" t="str">
        <f>_xlfn.XLOOKUP(Table29[[#This Row],[Patron Group]],$R$10:$R$24,$S$10:$S$24)</f>
        <v>Undergraduate</v>
      </c>
      <c r="E948" s="1" t="d">
        <v>2023-01-24</v>
      </c>
      <c r="F948" t="s">
        <v>579</v>
      </c>
      <c r="G948" t="s">
        <v>2265</v>
      </c>
      <c r="H948" t="str">
        <f>_xlfn.XLOOKUP(Table29[[#This Row],[Unique BarCode]],$N$10:$N$37,$O$10:$O$37)</f>
        <v>IPHONE</v>
      </c>
      <c r="I948" t="str">
        <f>_xlfn.XLOOKUP(Table29[[#This Row],[Unique BarCode]],$N$10:$N$37,$P$10:$P$37)</f>
        <v>Charger</v>
      </c>
      <c r="J948" t="s">
        <v>49</v>
      </c>
      <c r="K948" t="s">
        <v>580</v>
      </c>
    </row>
    <row r="949" spans="1:11" x14ac:dyDescent="0.2">
      <c r="A949" s="1" t="d">
        <v>2023-01-24</v>
      </c>
      <c r="B949" s="45">
        <v>-1</v>
      </c>
      <c r="C949" t="s">
        <v>77</v>
      </c>
      <c r="D949" t="str">
        <f>_xlfn.XLOOKUP(Table29[[#This Row],[Patron Group]],$R$10:$R$24,$S$10:$S$24)</f>
        <v>Undergraduate</v>
      </c>
      <c r="E949" s="1" t="d">
        <v>2023-01-24</v>
      </c>
      <c r="F949" t="s">
        <v>261</v>
      </c>
      <c r="G949" t="s">
        <v>2265</v>
      </c>
      <c r="H949" t="str">
        <f>_xlfn.XLOOKUP(Table29[[#This Row],[Unique BarCode]],$N$10:$N$37,$O$10:$O$37)</f>
        <v>IPHONE</v>
      </c>
      <c r="I949" t="str">
        <f>_xlfn.XLOOKUP(Table29[[#This Row],[Unique BarCode]],$N$10:$N$37,$P$10:$P$37)</f>
        <v>Charger</v>
      </c>
      <c r="J949" t="s">
        <v>8</v>
      </c>
      <c r="K949" t="s">
        <v>262</v>
      </c>
    </row>
    <row r="950" spans="1:11" x14ac:dyDescent="0.2">
      <c r="A950" s="1" t="d">
        <v>2023-01-24</v>
      </c>
      <c r="B950" s="45">
        <v>-1</v>
      </c>
      <c r="C950" t="s">
        <v>77</v>
      </c>
      <c r="D950" t="str">
        <f>_xlfn.XLOOKUP(Table29[[#This Row],[Patron Group]],$R$10:$R$24,$S$10:$S$24)</f>
        <v>Undergraduate</v>
      </c>
      <c r="E950" s="1" t="d">
        <v>2023-01-24</v>
      </c>
      <c r="F950" t="s">
        <v>461</v>
      </c>
      <c r="G950" t="s">
        <v>2265</v>
      </c>
      <c r="H950" t="str">
        <f>_xlfn.XLOOKUP(Table29[[#This Row],[Unique BarCode]],$N$10:$N$37,$O$10:$O$37)</f>
        <v>IPHONE</v>
      </c>
      <c r="I950" t="str">
        <f>_xlfn.XLOOKUP(Table29[[#This Row],[Unique BarCode]],$N$10:$N$37,$P$10:$P$37)</f>
        <v>Charger</v>
      </c>
      <c r="J950" t="s">
        <v>8</v>
      </c>
      <c r="K950" t="s">
        <v>462</v>
      </c>
    </row>
    <row r="951" spans="1:11" x14ac:dyDescent="0.2">
      <c r="A951" s="1" t="d">
        <v>2023-01-24</v>
      </c>
      <c r="B951" s="45">
        <v>-1</v>
      </c>
      <c r="C951" t="s">
        <v>77</v>
      </c>
      <c r="D951" t="str">
        <f>_xlfn.XLOOKUP(Table29[[#This Row],[Patron Group]],$R$10:$R$24,$S$10:$S$24)</f>
        <v>Undergraduate</v>
      </c>
      <c r="E951" s="1" t="d">
        <v>2023-01-24</v>
      </c>
      <c r="F951" t="s">
        <v>84</v>
      </c>
      <c r="G951" t="s">
        <v>2265</v>
      </c>
      <c r="H951" t="str">
        <f>_xlfn.XLOOKUP(Table29[[#This Row],[Unique BarCode]],$N$10:$N$37,$O$10:$O$37)</f>
        <v>IPHONE</v>
      </c>
      <c r="I951" t="str">
        <f>_xlfn.XLOOKUP(Table29[[#This Row],[Unique BarCode]],$N$10:$N$37,$P$10:$P$37)</f>
        <v>Charger</v>
      </c>
      <c r="J951" t="s">
        <v>8</v>
      </c>
      <c r="K951" t="s">
        <v>85</v>
      </c>
    </row>
    <row r="952" spans="1:11" x14ac:dyDescent="0.2">
      <c r="A952" s="1" t="d">
        <v>2023-01-24</v>
      </c>
      <c r="B952" s="45">
        <v>-1</v>
      </c>
      <c r="C952" t="s">
        <v>77</v>
      </c>
      <c r="D952" t="str">
        <f>_xlfn.XLOOKUP(Table29[[#This Row],[Patron Group]],$R$10:$R$24,$S$10:$S$24)</f>
        <v>Undergraduate</v>
      </c>
      <c r="E952" s="1" t="d">
        <v>2023-01-24</v>
      </c>
      <c r="F952" t="s">
        <v>839</v>
      </c>
      <c r="G952" t="s">
        <v>2265</v>
      </c>
      <c r="H952" t="str">
        <f>_xlfn.XLOOKUP(Table29[[#This Row],[Unique BarCode]],$N$10:$N$37,$O$10:$O$37)</f>
        <v>IPHONE</v>
      </c>
      <c r="I952" t="str">
        <f>_xlfn.XLOOKUP(Table29[[#This Row],[Unique BarCode]],$N$10:$N$37,$P$10:$P$37)</f>
        <v>Charger</v>
      </c>
      <c r="J952" t="s">
        <v>8</v>
      </c>
      <c r="K952" t="s">
        <v>840</v>
      </c>
    </row>
    <row r="953" spans="1:11" x14ac:dyDescent="0.2">
      <c r="A953" s="1" t="d">
        <v>2023-01-24</v>
      </c>
      <c r="B953" s="45">
        <v>-1</v>
      </c>
      <c r="C953" t="s">
        <v>77</v>
      </c>
      <c r="D953" t="str">
        <f>_xlfn.XLOOKUP(Table29[[#This Row],[Patron Group]],$R$10:$R$24,$S$10:$S$24)</f>
        <v>Undergraduate</v>
      </c>
      <c r="E953" s="1" t="d">
        <v>2023-01-24</v>
      </c>
      <c r="F953" t="s">
        <v>1181</v>
      </c>
      <c r="G953" t="s">
        <v>2265</v>
      </c>
      <c r="H953" t="str">
        <f>_xlfn.XLOOKUP(Table29[[#This Row],[Unique BarCode]],$N$10:$N$37,$O$10:$O$37)</f>
        <v>IPHONE</v>
      </c>
      <c r="I953" t="str">
        <f>_xlfn.XLOOKUP(Table29[[#This Row],[Unique BarCode]],$N$10:$N$37,$P$10:$P$37)</f>
        <v>Charger</v>
      </c>
      <c r="J953" t="s">
        <v>8</v>
      </c>
      <c r="K953" t="s">
        <v>1182</v>
      </c>
    </row>
    <row r="954" spans="1:11" x14ac:dyDescent="0.2">
      <c r="A954" s="1" t="d">
        <v>2023-01-24</v>
      </c>
      <c r="B954" s="45">
        <v>-1</v>
      </c>
      <c r="C954" t="s">
        <v>77</v>
      </c>
      <c r="D954" t="str">
        <f>_xlfn.XLOOKUP(Table29[[#This Row],[Patron Group]],$R$10:$R$24,$S$10:$S$24)</f>
        <v>Undergraduate</v>
      </c>
      <c r="E954" s="1" t="d">
        <v>2023-01-24</v>
      </c>
      <c r="F954" t="s">
        <v>86</v>
      </c>
      <c r="G954" t="s">
        <v>2265</v>
      </c>
      <c r="H954" t="str">
        <f>_xlfn.XLOOKUP(Table29[[#This Row],[Unique BarCode]],$N$10:$N$37,$O$10:$O$37)</f>
        <v>IPHONE</v>
      </c>
      <c r="I954" t="str">
        <f>_xlfn.XLOOKUP(Table29[[#This Row],[Unique BarCode]],$N$10:$N$37,$P$10:$P$37)</f>
        <v>Charger</v>
      </c>
      <c r="J954" t="s">
        <v>8</v>
      </c>
      <c r="K954" t="s">
        <v>87</v>
      </c>
    </row>
    <row r="955" spans="1:11" x14ac:dyDescent="0.2">
      <c r="A955" s="1" t="d">
        <v>2023-01-24</v>
      </c>
      <c r="B955" s="45">
        <v>-1</v>
      </c>
      <c r="C955" t="s">
        <v>77</v>
      </c>
      <c r="D955" t="str">
        <f>_xlfn.XLOOKUP(Table29[[#This Row],[Patron Group]],$R$10:$R$24,$S$10:$S$24)</f>
        <v>Undergraduate</v>
      </c>
      <c r="E955" s="1" t="d">
        <v>2023-01-24</v>
      </c>
      <c r="F955" t="s">
        <v>433</v>
      </c>
      <c r="G955" t="s">
        <v>2265</v>
      </c>
      <c r="H955" t="str">
        <f>_xlfn.XLOOKUP(Table29[[#This Row],[Unique BarCode]],$N$10:$N$37,$O$10:$O$37)</f>
        <v>IPHONE</v>
      </c>
      <c r="I955" t="str">
        <f>_xlfn.XLOOKUP(Table29[[#This Row],[Unique BarCode]],$N$10:$N$37,$P$10:$P$37)</f>
        <v>Charger</v>
      </c>
      <c r="J955" t="s">
        <v>8</v>
      </c>
      <c r="K955" t="s">
        <v>434</v>
      </c>
    </row>
    <row r="956" spans="1:11" x14ac:dyDescent="0.2">
      <c r="A956" s="1" t="d">
        <v>2023-01-24</v>
      </c>
      <c r="B956" s="45">
        <v>-1</v>
      </c>
      <c r="C956" t="s">
        <v>77</v>
      </c>
      <c r="D956" t="str">
        <f>_xlfn.XLOOKUP(Table29[[#This Row],[Patron Group]],$R$10:$R$24,$S$10:$S$24)</f>
        <v>Undergraduate</v>
      </c>
      <c r="E956" s="1" t="d">
        <v>2023-01-24</v>
      </c>
      <c r="F956" t="s">
        <v>29</v>
      </c>
      <c r="G956" t="s">
        <v>2265</v>
      </c>
      <c r="H956" t="str">
        <f>_xlfn.XLOOKUP(Table29[[#This Row],[Unique BarCode]],$N$10:$N$37,$O$10:$O$37)</f>
        <v>IPHONE</v>
      </c>
      <c r="I956" t="str">
        <f>_xlfn.XLOOKUP(Table29[[#This Row],[Unique BarCode]],$N$10:$N$37,$P$10:$P$37)</f>
        <v>Charger</v>
      </c>
      <c r="J956" t="s">
        <v>8</v>
      </c>
      <c r="K956" t="s">
        <v>30</v>
      </c>
    </row>
    <row r="957" spans="1:11" x14ac:dyDescent="0.2">
      <c r="A957" s="1" t="d">
        <v>2023-01-24</v>
      </c>
      <c r="B957" s="45">
        <v>-1</v>
      </c>
      <c r="C957" t="s">
        <v>77</v>
      </c>
      <c r="D957" t="str">
        <f>_xlfn.XLOOKUP(Table29[[#This Row],[Patron Group]],$R$10:$R$24,$S$10:$S$24)</f>
        <v>Undergraduate</v>
      </c>
      <c r="E957" s="1" t="d">
        <v>2023-01-24</v>
      </c>
      <c r="F957" t="s">
        <v>88</v>
      </c>
      <c r="G957" t="s">
        <v>2265</v>
      </c>
      <c r="H957" t="str">
        <f>_xlfn.XLOOKUP(Table29[[#This Row],[Unique BarCode]],$N$10:$N$37,$O$10:$O$37)</f>
        <v>IPHONE</v>
      </c>
      <c r="I957" t="str">
        <f>_xlfn.XLOOKUP(Table29[[#This Row],[Unique BarCode]],$N$10:$N$37,$P$10:$P$37)</f>
        <v>Charger</v>
      </c>
      <c r="J957" t="s">
        <v>8</v>
      </c>
    </row>
    <row r="958" spans="1:11" x14ac:dyDescent="0.2">
      <c r="A958" s="1" t="d">
        <v>2023-01-24</v>
      </c>
      <c r="B958" s="45">
        <v>-1</v>
      </c>
      <c r="C958" t="s">
        <v>77</v>
      </c>
      <c r="D958" t="str">
        <f>_xlfn.XLOOKUP(Table29[[#This Row],[Patron Group]],$R$10:$R$24,$S$10:$S$24)</f>
        <v>Undergraduate</v>
      </c>
      <c r="E958" s="1" t="d">
        <v>2023-01-24</v>
      </c>
      <c r="F958" t="s">
        <v>583</v>
      </c>
      <c r="G958" t="s">
        <v>2268</v>
      </c>
      <c r="H958" t="str">
        <f>_xlfn.XLOOKUP(Table29[[#This Row],[Unique BarCode]],$N$10:$N$37,$O$10:$O$37)</f>
        <v>MACCHRG</v>
      </c>
      <c r="I958" t="str">
        <f>_xlfn.XLOOKUP(Table29[[#This Row],[Unique BarCode]],$N$10:$N$37,$P$10:$P$37)</f>
        <v>Charger</v>
      </c>
      <c r="J958" t="s">
        <v>49</v>
      </c>
      <c r="K958" t="s">
        <v>584</v>
      </c>
    </row>
    <row r="959" spans="1:11" x14ac:dyDescent="0.2">
      <c r="A959" s="1" t="d">
        <v>2023-01-24</v>
      </c>
      <c r="B959" s="45">
        <v>-1</v>
      </c>
      <c r="C959" t="s">
        <v>77</v>
      </c>
      <c r="D959" t="str">
        <f>_xlfn.XLOOKUP(Table29[[#This Row],[Patron Group]],$R$10:$R$24,$S$10:$S$24)</f>
        <v>Undergraduate</v>
      </c>
      <c r="E959" s="1" t="d">
        <v>2023-01-24</v>
      </c>
      <c r="F959" t="s">
        <v>224</v>
      </c>
      <c r="G959" t="s">
        <v>2296</v>
      </c>
      <c r="H959" t="str">
        <f>_xlfn.XLOOKUP(Table29[[#This Row],[Unique BarCode]],$N$10:$N$37,$O$10:$O$37)</f>
        <v>MACUSBC</v>
      </c>
      <c r="I959" t="str">
        <f>_xlfn.XLOOKUP(Table29[[#This Row],[Unique BarCode]],$N$10:$N$37,$P$10:$P$37)</f>
        <v>Charger</v>
      </c>
      <c r="J959" t="s">
        <v>8</v>
      </c>
      <c r="K959" t="s">
        <v>225</v>
      </c>
    </row>
    <row r="960" spans="1:11" x14ac:dyDescent="0.2">
      <c r="A960" s="1" t="d">
        <v>2023-01-24</v>
      </c>
      <c r="B960" s="45">
        <v>-1</v>
      </c>
      <c r="C960" t="s">
        <v>77</v>
      </c>
      <c r="D960" t="str">
        <f>_xlfn.XLOOKUP(Table29[[#This Row],[Patron Group]],$R$10:$R$24,$S$10:$S$24)</f>
        <v>Undergraduate</v>
      </c>
      <c r="E960" s="1" t="d">
        <v>2023-01-24</v>
      </c>
      <c r="F960" t="s">
        <v>469</v>
      </c>
      <c r="G960" t="s">
        <v>2296</v>
      </c>
      <c r="H960" t="str">
        <f>_xlfn.XLOOKUP(Table29[[#This Row],[Unique BarCode]],$N$10:$N$37,$O$10:$O$37)</f>
        <v>MACUSBC</v>
      </c>
      <c r="I960" t="str">
        <f>_xlfn.XLOOKUP(Table29[[#This Row],[Unique BarCode]],$N$10:$N$37,$P$10:$P$37)</f>
        <v>Charger</v>
      </c>
      <c r="J960" t="s">
        <v>8</v>
      </c>
      <c r="K960" t="s">
        <v>470</v>
      </c>
    </row>
    <row r="961" spans="1:11" x14ac:dyDescent="0.2">
      <c r="A961" s="1" t="d">
        <v>2023-01-24</v>
      </c>
      <c r="B961" s="45">
        <v>-1</v>
      </c>
      <c r="C961" t="s">
        <v>77</v>
      </c>
      <c r="D961" t="str">
        <f>_xlfn.XLOOKUP(Table29[[#This Row],[Patron Group]],$R$10:$R$24,$S$10:$S$24)</f>
        <v>Undergraduate</v>
      </c>
      <c r="E961" s="1" t="d">
        <v>2023-01-24</v>
      </c>
      <c r="F961" t="s">
        <v>276</v>
      </c>
      <c r="G961" t="s">
        <v>2296</v>
      </c>
      <c r="H961" t="str">
        <f>_xlfn.XLOOKUP(Table29[[#This Row],[Unique BarCode]],$N$10:$N$37,$O$10:$O$37)</f>
        <v>MACUSBC</v>
      </c>
      <c r="I961" t="str">
        <f>_xlfn.XLOOKUP(Table29[[#This Row],[Unique BarCode]],$N$10:$N$37,$P$10:$P$37)</f>
        <v>Charger</v>
      </c>
      <c r="J961" t="s">
        <v>8</v>
      </c>
      <c r="K961" t="s">
        <v>277</v>
      </c>
    </row>
    <row r="962" spans="1:11" x14ac:dyDescent="0.2">
      <c r="A962" s="1" t="d">
        <v>2023-01-24</v>
      </c>
      <c r="B962" s="45">
        <v>-1</v>
      </c>
      <c r="C962" t="s">
        <v>77</v>
      </c>
      <c r="D962" t="str">
        <f>_xlfn.XLOOKUP(Table29[[#This Row],[Patron Group]],$R$10:$R$24,$S$10:$S$24)</f>
        <v>Undergraduate</v>
      </c>
      <c r="E962" s="1" t="d">
        <v>2023-01-24</v>
      </c>
      <c r="F962" t="s">
        <v>91</v>
      </c>
      <c r="G962" t="s">
        <v>2296</v>
      </c>
      <c r="H962" t="str">
        <f>_xlfn.XLOOKUP(Table29[[#This Row],[Unique BarCode]],$N$10:$N$37,$O$10:$O$37)</f>
        <v>MACUSBC</v>
      </c>
      <c r="I962" t="str">
        <f>_xlfn.XLOOKUP(Table29[[#This Row],[Unique BarCode]],$N$10:$N$37,$P$10:$P$37)</f>
        <v>Charger</v>
      </c>
      <c r="J962" t="s">
        <v>8</v>
      </c>
      <c r="K962" t="s">
        <v>92</v>
      </c>
    </row>
    <row r="963" spans="1:11" x14ac:dyDescent="0.2">
      <c r="A963" s="1" t="d">
        <v>2023-01-24</v>
      </c>
      <c r="B963" s="45">
        <v>-1</v>
      </c>
      <c r="C963" t="s">
        <v>77</v>
      </c>
      <c r="D963" t="str">
        <f>_xlfn.XLOOKUP(Table29[[#This Row],[Patron Group]],$R$10:$R$24,$S$10:$S$24)</f>
        <v>Undergraduate</v>
      </c>
      <c r="E963" s="1" t="d">
        <v>2023-01-24</v>
      </c>
      <c r="F963" t="s">
        <v>213</v>
      </c>
      <c r="G963" t="s">
        <v>2296</v>
      </c>
      <c r="H963" t="str">
        <f>_xlfn.XLOOKUP(Table29[[#This Row],[Unique BarCode]],$N$10:$N$37,$O$10:$O$37)</f>
        <v>MACUSBC</v>
      </c>
      <c r="I963" t="str">
        <f>_xlfn.XLOOKUP(Table29[[#This Row],[Unique BarCode]],$N$10:$N$37,$P$10:$P$37)</f>
        <v>Charger</v>
      </c>
      <c r="J963" t="s">
        <v>8</v>
      </c>
      <c r="K963" t="s">
        <v>214</v>
      </c>
    </row>
    <row r="964" spans="1:11" x14ac:dyDescent="0.2">
      <c r="A964" s="1" t="d">
        <v>2023-01-24</v>
      </c>
      <c r="B964" s="45">
        <v>-1</v>
      </c>
      <c r="C964" t="s">
        <v>77</v>
      </c>
      <c r="D964" t="str">
        <f>_xlfn.XLOOKUP(Table29[[#This Row],[Patron Group]],$R$10:$R$24,$S$10:$S$24)</f>
        <v>Undergraduate</v>
      </c>
      <c r="E964" s="1" t="d">
        <v>2023-01-24</v>
      </c>
      <c r="F964" t="s">
        <v>843</v>
      </c>
      <c r="G964" t="s">
        <v>2296</v>
      </c>
      <c r="H964" t="str">
        <f>_xlfn.XLOOKUP(Table29[[#This Row],[Unique BarCode]],$N$10:$N$37,$O$10:$O$37)</f>
        <v>MACUSBC</v>
      </c>
      <c r="I964" t="str">
        <f>_xlfn.XLOOKUP(Table29[[#This Row],[Unique BarCode]],$N$10:$N$37,$P$10:$P$37)</f>
        <v>Charger</v>
      </c>
      <c r="J964" t="s">
        <v>8</v>
      </c>
      <c r="K964" t="s">
        <v>844</v>
      </c>
    </row>
    <row r="965" spans="1:11" x14ac:dyDescent="0.2">
      <c r="A965" s="1" t="d">
        <v>2023-01-24</v>
      </c>
      <c r="B965" s="45">
        <v>-1</v>
      </c>
      <c r="C965" t="s">
        <v>77</v>
      </c>
      <c r="D965" t="str">
        <f>_xlfn.XLOOKUP(Table29[[#This Row],[Patron Group]],$R$10:$R$24,$S$10:$S$24)</f>
        <v>Undergraduate</v>
      </c>
      <c r="E965" s="1" t="d">
        <v>2023-01-24</v>
      </c>
      <c r="F965" t="s">
        <v>37</v>
      </c>
      <c r="G965" t="s">
        <v>2296</v>
      </c>
      <c r="H965" t="str">
        <f>_xlfn.XLOOKUP(Table29[[#This Row],[Unique BarCode]],$N$10:$N$37,$O$10:$O$37)</f>
        <v>MACUSBC</v>
      </c>
      <c r="I965" t="str">
        <f>_xlfn.XLOOKUP(Table29[[#This Row],[Unique BarCode]],$N$10:$N$37,$P$10:$P$37)</f>
        <v>Charger</v>
      </c>
      <c r="J965" t="s">
        <v>8</v>
      </c>
      <c r="K965" t="s">
        <v>38</v>
      </c>
    </row>
    <row r="966" spans="1:11" x14ac:dyDescent="0.2">
      <c r="A966" s="1" t="d">
        <v>2023-01-24</v>
      </c>
      <c r="B966" s="45">
        <v>-1</v>
      </c>
      <c r="C966" t="s">
        <v>77</v>
      </c>
      <c r="D966" t="str">
        <f>_xlfn.XLOOKUP(Table29[[#This Row],[Patron Group]],$R$10:$R$24,$S$10:$S$24)</f>
        <v>Undergraduate</v>
      </c>
      <c r="E966" s="1" t="d">
        <v>2023-01-24</v>
      </c>
      <c r="F966" t="s">
        <v>93</v>
      </c>
      <c r="G966" t="s">
        <v>2296</v>
      </c>
      <c r="H966" t="str">
        <f>_xlfn.XLOOKUP(Table29[[#This Row],[Unique BarCode]],$N$10:$N$37,$O$10:$O$37)</f>
        <v>MACUSBC</v>
      </c>
      <c r="I966" t="str">
        <f>_xlfn.XLOOKUP(Table29[[#This Row],[Unique BarCode]],$N$10:$N$37,$P$10:$P$37)</f>
        <v>Charger</v>
      </c>
      <c r="J966" t="s">
        <v>8</v>
      </c>
      <c r="K966" t="s">
        <v>94</v>
      </c>
    </row>
    <row r="967" spans="1:11" x14ac:dyDescent="0.2">
      <c r="A967" s="1" t="d">
        <v>2023-01-24</v>
      </c>
      <c r="B967" s="45">
        <v>-1</v>
      </c>
      <c r="C967" t="s">
        <v>77</v>
      </c>
      <c r="D967" t="str">
        <f>_xlfn.XLOOKUP(Table29[[#This Row],[Patron Group]],$R$10:$R$24,$S$10:$S$24)</f>
        <v>Undergraduate</v>
      </c>
      <c r="E967" s="1" t="d">
        <v>2023-01-24</v>
      </c>
      <c r="F967" t="s">
        <v>829</v>
      </c>
      <c r="G967" t="s">
        <v>2271</v>
      </c>
      <c r="H967" t="str">
        <f>_xlfn.XLOOKUP(Table29[[#This Row],[Unique BarCode]],$N$10:$N$37,$O$10:$O$37)</f>
        <v>OMNI</v>
      </c>
      <c r="I967" t="str">
        <f>_xlfn.XLOOKUP(Table29[[#This Row],[Unique BarCode]],$N$10:$N$37,$P$10:$P$37)</f>
        <v>Charger</v>
      </c>
      <c r="J967" t="s">
        <v>68</v>
      </c>
      <c r="K967" t="s">
        <v>830</v>
      </c>
    </row>
    <row r="968" spans="1:11" x14ac:dyDescent="0.2">
      <c r="A968" s="1" t="d">
        <v>2023-01-24</v>
      </c>
      <c r="B968" s="45">
        <v>-1</v>
      </c>
      <c r="C968" t="s">
        <v>77</v>
      </c>
      <c r="D968" t="str">
        <f>_xlfn.XLOOKUP(Table29[[#This Row],[Patron Group]],$R$10:$R$24,$S$10:$S$24)</f>
        <v>Undergraduate</v>
      </c>
      <c r="E968" s="1" t="d">
        <v>2023-01-24</v>
      </c>
      <c r="F968" t="s">
        <v>481</v>
      </c>
      <c r="G968" t="s">
        <v>2285</v>
      </c>
      <c r="H968" t="str">
        <f>_xlfn.XLOOKUP(Table29[[#This Row],[Unique BarCode]],$N$10:$N$37,$O$10:$O$37)</f>
        <v>UHDMI</v>
      </c>
      <c r="I968" t="str">
        <f>_xlfn.XLOOKUP(Table29[[#This Row],[Unique BarCode]],$N$10:$N$37,$P$10:$P$37)</f>
        <v>Cable</v>
      </c>
      <c r="J968" t="s">
        <v>8</v>
      </c>
    </row>
    <row r="969" spans="1:11" x14ac:dyDescent="0.2">
      <c r="A969" s="1" t="d">
        <v>2023-01-24</v>
      </c>
      <c r="B969" s="45">
        <v>-1</v>
      </c>
      <c r="C969" t="s">
        <v>77</v>
      </c>
      <c r="D969" t="str">
        <f>_xlfn.XLOOKUP(Table29[[#This Row],[Patron Group]],$R$10:$R$24,$S$10:$S$24)</f>
        <v>Undergraduate</v>
      </c>
      <c r="E969" s="1" t="d">
        <v>2023-01-24</v>
      </c>
      <c r="F969" t="s">
        <v>586</v>
      </c>
      <c r="G969" t="s">
        <v>2285</v>
      </c>
      <c r="H969" t="str">
        <f>_xlfn.XLOOKUP(Table29[[#This Row],[Unique BarCode]],$N$10:$N$37,$O$10:$O$37)</f>
        <v>UHDMI</v>
      </c>
      <c r="I969" t="str">
        <f>_xlfn.XLOOKUP(Table29[[#This Row],[Unique BarCode]],$N$10:$N$37,$P$10:$P$37)</f>
        <v>Cable</v>
      </c>
      <c r="J969" t="s">
        <v>8</v>
      </c>
    </row>
    <row r="970" spans="1:11" x14ac:dyDescent="0.2">
      <c r="A970" s="1" t="d">
        <v>2023-01-24</v>
      </c>
      <c r="B970" s="45">
        <v>-1</v>
      </c>
      <c r="C970" t="s">
        <v>77</v>
      </c>
      <c r="D970" t="str">
        <f>_xlfn.XLOOKUP(Table29[[#This Row],[Patron Group]],$R$10:$R$24,$S$10:$S$24)</f>
        <v>Undergraduate</v>
      </c>
      <c r="E970" s="1" t="d">
        <v>2023-01-24</v>
      </c>
      <c r="F970" t="s">
        <v>1183</v>
      </c>
      <c r="G970" t="s">
        <v>2294</v>
      </c>
      <c r="H970" t="str">
        <f>_xlfn.XLOOKUP(Table29[[#This Row],[Unique BarCode]],$N$10:$N$37,$O$10:$O$37)</f>
        <v>UVGA</v>
      </c>
      <c r="I970" t="str">
        <f>_xlfn.XLOOKUP(Table29[[#This Row],[Unique BarCode]],$N$10:$N$37,$P$10:$P$37)</f>
        <v>Cable</v>
      </c>
      <c r="J970" t="s">
        <v>8</v>
      </c>
    </row>
    <row r="971" spans="1:11" x14ac:dyDescent="0.2">
      <c r="A971" s="1" t="d">
        <v>2023-01-24</v>
      </c>
      <c r="B971" s="45">
        <v>-1</v>
      </c>
      <c r="C971" t="s">
        <v>77</v>
      </c>
      <c r="D971" t="str">
        <f>_xlfn.XLOOKUP(Table29[[#This Row],[Patron Group]],$R$10:$R$24,$S$10:$S$24)</f>
        <v>Undergraduate</v>
      </c>
      <c r="E971" s="1" t="d">
        <v>2023-01-24</v>
      </c>
      <c r="F971" t="s">
        <v>815</v>
      </c>
      <c r="G971" t="s">
        <v>2294</v>
      </c>
      <c r="H971" t="str">
        <f>_xlfn.XLOOKUP(Table29[[#This Row],[Unique BarCode]],$N$10:$N$37,$O$10:$O$37)</f>
        <v>UVGA</v>
      </c>
      <c r="I971" t="str">
        <f>_xlfn.XLOOKUP(Table29[[#This Row],[Unique BarCode]],$N$10:$N$37,$P$10:$P$37)</f>
        <v>Cable</v>
      </c>
      <c r="J971" t="s">
        <v>8</v>
      </c>
    </row>
    <row r="972" spans="1:11" x14ac:dyDescent="0.2">
      <c r="A972" s="1" t="d">
        <v>2023-01-24</v>
      </c>
      <c r="B972" s="45">
        <v>-1</v>
      </c>
      <c r="C972" t="s">
        <v>77</v>
      </c>
      <c r="D972" t="str">
        <f>_xlfn.XLOOKUP(Table29[[#This Row],[Patron Group]],$R$10:$R$24,$S$10:$S$24)</f>
        <v>Undergraduate</v>
      </c>
      <c r="E972" s="1" t="d">
        <v>2023-01-24</v>
      </c>
      <c r="F972" t="s">
        <v>1184</v>
      </c>
      <c r="G972" t="s">
        <v>2272</v>
      </c>
      <c r="H972" t="str">
        <f>_xlfn.XLOOKUP(Table29[[#This Row],[Unique BarCode]],$N$10:$N$37,$O$10:$O$37)</f>
        <v>WALLADPT</v>
      </c>
      <c r="I972" t="str">
        <f>_xlfn.XLOOKUP(Table29[[#This Row],[Unique BarCode]],$N$10:$N$37,$P$10:$P$37)</f>
        <v>Charger</v>
      </c>
      <c r="J972" t="s">
        <v>49</v>
      </c>
      <c r="K972" t="s">
        <v>1185</v>
      </c>
    </row>
    <row r="973" spans="1:11" x14ac:dyDescent="0.2">
      <c r="A973" s="1" t="d">
        <v>2023-01-24</v>
      </c>
      <c r="B973" s="45">
        <v>-1</v>
      </c>
      <c r="C973" t="s">
        <v>77</v>
      </c>
      <c r="D973" t="str">
        <f>_xlfn.XLOOKUP(Table29[[#This Row],[Patron Group]],$R$10:$R$24,$S$10:$S$24)</f>
        <v>Undergraduate</v>
      </c>
      <c r="E973" s="1" t="d">
        <v>2023-01-24</v>
      </c>
      <c r="F973" t="s">
        <v>587</v>
      </c>
      <c r="G973" t="s">
        <v>2272</v>
      </c>
      <c r="H973" t="str">
        <f>_xlfn.XLOOKUP(Table29[[#This Row],[Unique BarCode]],$N$10:$N$37,$O$10:$O$37)</f>
        <v>WALLADPT</v>
      </c>
      <c r="I973" t="str">
        <f>_xlfn.XLOOKUP(Table29[[#This Row],[Unique BarCode]],$N$10:$N$37,$P$10:$P$37)</f>
        <v>Charger</v>
      </c>
      <c r="J973" t="s">
        <v>49</v>
      </c>
      <c r="K973" t="s">
        <v>588</v>
      </c>
    </row>
    <row r="974" spans="1:11" x14ac:dyDescent="0.2">
      <c r="A974" s="1" t="d">
        <v>2023-01-24</v>
      </c>
      <c r="B974" s="45">
        <v>-1</v>
      </c>
      <c r="C974" t="s">
        <v>77</v>
      </c>
      <c r="D974" t="str">
        <f>_xlfn.XLOOKUP(Table29[[#This Row],[Patron Group]],$R$10:$R$24,$S$10:$S$24)</f>
        <v>Undergraduate</v>
      </c>
      <c r="E974" s="1" t="d">
        <v>2023-01-24</v>
      </c>
      <c r="F974" t="s">
        <v>855</v>
      </c>
      <c r="G974" t="s">
        <v>2272</v>
      </c>
      <c r="H974" t="str">
        <f>_xlfn.XLOOKUP(Table29[[#This Row],[Unique BarCode]],$N$10:$N$37,$O$10:$O$37)</f>
        <v>WALLADPT</v>
      </c>
      <c r="I974" t="str">
        <f>_xlfn.XLOOKUP(Table29[[#This Row],[Unique BarCode]],$N$10:$N$37,$P$10:$P$37)</f>
        <v>Charger</v>
      </c>
      <c r="J974" t="s">
        <v>8</v>
      </c>
    </row>
    <row r="975" spans="1:11" x14ac:dyDescent="0.2">
      <c r="A975" s="1" t="d">
        <v>2023-01-24</v>
      </c>
      <c r="B975" s="45">
        <v>-1</v>
      </c>
      <c r="C975" t="s">
        <v>77</v>
      </c>
      <c r="D975" t="str">
        <f>_xlfn.XLOOKUP(Table29[[#This Row],[Patron Group]],$R$10:$R$24,$S$10:$S$24)</f>
        <v>Undergraduate</v>
      </c>
      <c r="E975" s="1" t="d">
        <v>2023-01-24</v>
      </c>
      <c r="F975" t="s">
        <v>989</v>
      </c>
      <c r="G975" t="s">
        <v>2272</v>
      </c>
      <c r="H975" t="str">
        <f>_xlfn.XLOOKUP(Table29[[#This Row],[Unique BarCode]],$N$10:$N$37,$O$10:$O$37)</f>
        <v>WALLADPT</v>
      </c>
      <c r="I975" t="str">
        <f>_xlfn.XLOOKUP(Table29[[#This Row],[Unique BarCode]],$N$10:$N$37,$P$10:$P$37)</f>
        <v>Charger</v>
      </c>
      <c r="J975" t="s">
        <v>8</v>
      </c>
    </row>
    <row r="976" spans="1:11" x14ac:dyDescent="0.2">
      <c r="A976" s="1" t="d">
        <v>2023-01-24</v>
      </c>
      <c r="B976" s="45">
        <v>-1</v>
      </c>
      <c r="C976" t="s">
        <v>77</v>
      </c>
      <c r="D976" t="str">
        <f>_xlfn.XLOOKUP(Table29[[#This Row],[Patron Group]],$R$10:$R$24,$S$10:$S$24)</f>
        <v>Undergraduate</v>
      </c>
      <c r="E976" s="1" t="d">
        <v>2023-01-24</v>
      </c>
      <c r="F976" t="s">
        <v>483</v>
      </c>
      <c r="G976" t="s">
        <v>2272</v>
      </c>
      <c r="H976" t="str">
        <f>_xlfn.XLOOKUP(Table29[[#This Row],[Unique BarCode]],$N$10:$N$37,$O$10:$O$37)</f>
        <v>WALLADPT</v>
      </c>
      <c r="I976" t="str">
        <f>_xlfn.XLOOKUP(Table29[[#This Row],[Unique BarCode]],$N$10:$N$37,$P$10:$P$37)</f>
        <v>Charger</v>
      </c>
      <c r="J976" t="s">
        <v>8</v>
      </c>
    </row>
    <row r="977" spans="1:11" x14ac:dyDescent="0.2">
      <c r="A977" s="1" t="d">
        <v>2023-01-24</v>
      </c>
      <c r="B977" s="45">
        <v>-1</v>
      </c>
      <c r="C977" t="s">
        <v>77</v>
      </c>
      <c r="D977" t="str">
        <f>_xlfn.XLOOKUP(Table29[[#This Row],[Patron Group]],$R$10:$R$24,$S$10:$S$24)</f>
        <v>Undergraduate</v>
      </c>
      <c r="E977" s="1" t="d">
        <v>2023-01-24</v>
      </c>
      <c r="F977" t="s">
        <v>95</v>
      </c>
      <c r="G977" t="s">
        <v>2272</v>
      </c>
      <c r="H977" t="str">
        <f>_xlfn.XLOOKUP(Table29[[#This Row],[Unique BarCode]],$N$10:$N$37,$O$10:$O$37)</f>
        <v>WALLADPT</v>
      </c>
      <c r="I977" t="str">
        <f>_xlfn.XLOOKUP(Table29[[#This Row],[Unique BarCode]],$N$10:$N$37,$P$10:$P$37)</f>
        <v>Charger</v>
      </c>
      <c r="J977" t="s">
        <v>8</v>
      </c>
    </row>
    <row r="978" spans="1:11" x14ac:dyDescent="0.2">
      <c r="A978" s="1" t="d">
        <v>2023-01-24</v>
      </c>
      <c r="B978" s="45">
        <v>-1</v>
      </c>
      <c r="C978" t="s">
        <v>77</v>
      </c>
      <c r="D978" t="str">
        <f>_xlfn.XLOOKUP(Table29[[#This Row],[Patron Group]],$R$10:$R$24,$S$10:$S$24)</f>
        <v>Undergraduate</v>
      </c>
      <c r="E978" s="1" t="d">
        <v>2023-01-24</v>
      </c>
      <c r="F978" t="s">
        <v>73</v>
      </c>
      <c r="G978" t="s">
        <v>2272</v>
      </c>
      <c r="H978" t="str">
        <f>_xlfn.XLOOKUP(Table29[[#This Row],[Unique BarCode]],$N$10:$N$37,$O$10:$O$37)</f>
        <v>WALLADPT</v>
      </c>
      <c r="I978" t="str">
        <f>_xlfn.XLOOKUP(Table29[[#This Row],[Unique BarCode]],$N$10:$N$37,$P$10:$P$37)</f>
        <v>Charger</v>
      </c>
      <c r="J978" t="s">
        <v>8</v>
      </c>
    </row>
    <row r="979" spans="1:11" x14ac:dyDescent="0.2">
      <c r="A979" s="1" t="d">
        <v>2023-01-24</v>
      </c>
      <c r="B979" s="45">
        <v>-1</v>
      </c>
      <c r="C979" t="s">
        <v>77</v>
      </c>
      <c r="D979" t="str">
        <f>_xlfn.XLOOKUP(Table29[[#This Row],[Patron Group]],$R$10:$R$24,$S$10:$S$24)</f>
        <v>Undergraduate</v>
      </c>
      <c r="E979" s="1" t="d">
        <v>2023-01-24</v>
      </c>
      <c r="F979" t="s">
        <v>96</v>
      </c>
      <c r="G979" t="s">
        <v>2272</v>
      </c>
      <c r="H979" t="str">
        <f>_xlfn.XLOOKUP(Table29[[#This Row],[Unique BarCode]],$N$10:$N$37,$O$10:$O$37)</f>
        <v>WALLADPT</v>
      </c>
      <c r="I979" t="str">
        <f>_xlfn.XLOOKUP(Table29[[#This Row],[Unique BarCode]],$N$10:$N$37,$P$10:$P$37)</f>
        <v>Charger</v>
      </c>
      <c r="J979" t="s">
        <v>8</v>
      </c>
    </row>
    <row r="980" spans="1:11" x14ac:dyDescent="0.2">
      <c r="A980" s="1" t="d">
        <v>2023-01-24</v>
      </c>
      <c r="B980" s="45">
        <v>-1</v>
      </c>
      <c r="C980" t="s">
        <v>77</v>
      </c>
      <c r="D980" t="str">
        <f>_xlfn.XLOOKUP(Table29[[#This Row],[Patron Group]],$R$10:$R$24,$S$10:$S$24)</f>
        <v>Undergraduate</v>
      </c>
      <c r="E980" s="1" t="d">
        <v>2023-01-24</v>
      </c>
      <c r="F980" t="s">
        <v>97</v>
      </c>
      <c r="G980" t="s">
        <v>2272</v>
      </c>
      <c r="H980" t="str">
        <f>_xlfn.XLOOKUP(Table29[[#This Row],[Unique BarCode]],$N$10:$N$37,$O$10:$O$37)</f>
        <v>WALLADPT</v>
      </c>
      <c r="I980" t="str">
        <f>_xlfn.XLOOKUP(Table29[[#This Row],[Unique BarCode]],$N$10:$N$37,$P$10:$P$37)</f>
        <v>Charger</v>
      </c>
      <c r="J980" t="s">
        <v>8</v>
      </c>
    </row>
    <row r="981" spans="1:11" x14ac:dyDescent="0.2">
      <c r="A981" s="1" t="d">
        <v>2023-01-24</v>
      </c>
      <c r="B981" s="45">
        <v>-1</v>
      </c>
      <c r="C981" t="s">
        <v>77</v>
      </c>
      <c r="D981" t="str">
        <f>_xlfn.XLOOKUP(Table29[[#This Row],[Patron Group]],$R$10:$R$24,$S$10:$S$24)</f>
        <v>Undergraduate</v>
      </c>
      <c r="E981" s="1" t="d">
        <v>2023-01-24</v>
      </c>
      <c r="F981" t="s">
        <v>275</v>
      </c>
      <c r="G981" t="s">
        <v>2272</v>
      </c>
      <c r="H981" t="str">
        <f>_xlfn.XLOOKUP(Table29[[#This Row],[Unique BarCode]],$N$10:$N$37,$O$10:$O$37)</f>
        <v>WALLADPT</v>
      </c>
      <c r="I981" t="str">
        <f>_xlfn.XLOOKUP(Table29[[#This Row],[Unique BarCode]],$N$10:$N$37,$P$10:$P$37)</f>
        <v>Charger</v>
      </c>
      <c r="J981" t="s">
        <v>8</v>
      </c>
    </row>
    <row r="982" spans="1:11" x14ac:dyDescent="0.2">
      <c r="A982" s="1" t="d">
        <v>2023-01-24</v>
      </c>
      <c r="B982" s="45">
        <v>-1</v>
      </c>
      <c r="C982" t="s">
        <v>77</v>
      </c>
      <c r="D982" t="str">
        <f>_xlfn.XLOOKUP(Table29[[#This Row],[Patron Group]],$R$10:$R$24,$S$10:$S$24)</f>
        <v>Undergraduate</v>
      </c>
      <c r="E982" s="1" t="d">
        <v>2023-01-25</v>
      </c>
      <c r="F982" t="s">
        <v>1186</v>
      </c>
      <c r="G982" t="s">
        <v>2265</v>
      </c>
      <c r="H982" t="str">
        <f>_xlfn.XLOOKUP(Table29[[#This Row],[Unique BarCode]],$N$10:$N$37,$O$10:$O$37)</f>
        <v>IPHONE</v>
      </c>
      <c r="I982" t="str">
        <f>_xlfn.XLOOKUP(Table29[[#This Row],[Unique BarCode]],$N$10:$N$37,$P$10:$P$37)</f>
        <v>Charger</v>
      </c>
      <c r="J982" t="s">
        <v>128</v>
      </c>
      <c r="K982" t="s">
        <v>1187</v>
      </c>
    </row>
    <row r="983" spans="1:11" x14ac:dyDescent="0.2">
      <c r="A983" s="1" t="d">
        <v>2023-01-24</v>
      </c>
      <c r="B983" s="45">
        <v>-1</v>
      </c>
      <c r="C983" t="s">
        <v>77</v>
      </c>
      <c r="D983" t="str">
        <f>_xlfn.XLOOKUP(Table29[[#This Row],[Patron Group]],$R$10:$R$24,$S$10:$S$24)</f>
        <v>Undergraduate</v>
      </c>
      <c r="E983" s="1" t="d">
        <v>2023-01-25</v>
      </c>
      <c r="F983" t="s">
        <v>1188</v>
      </c>
      <c r="G983" t="s">
        <v>2265</v>
      </c>
      <c r="H983" t="str">
        <f>_xlfn.XLOOKUP(Table29[[#This Row],[Unique BarCode]],$N$10:$N$37,$O$10:$O$37)</f>
        <v>IPHONE</v>
      </c>
      <c r="I983" t="str">
        <f>_xlfn.XLOOKUP(Table29[[#This Row],[Unique BarCode]],$N$10:$N$37,$P$10:$P$37)</f>
        <v>Charger</v>
      </c>
      <c r="J983" t="s">
        <v>128</v>
      </c>
    </row>
    <row r="984" spans="1:11" x14ac:dyDescent="0.2">
      <c r="A984" s="1" t="d">
        <v>2023-01-24</v>
      </c>
      <c r="B984" s="45">
        <v>-1</v>
      </c>
      <c r="C984" t="s">
        <v>77</v>
      </c>
      <c r="D984" t="str">
        <f>_xlfn.XLOOKUP(Table29[[#This Row],[Patron Group]],$R$10:$R$24,$S$10:$S$24)</f>
        <v>Undergraduate</v>
      </c>
      <c r="E984" s="1" t="d">
        <v>2023-01-31</v>
      </c>
      <c r="F984" t="s">
        <v>1125</v>
      </c>
      <c r="G984" t="s">
        <v>2273</v>
      </c>
      <c r="H984" t="str">
        <f>_xlfn.XLOOKUP(Table29[[#This Row],[Unique BarCode]],$N$10:$N$37,$O$10:$O$37)</f>
        <v>ChromeBook</v>
      </c>
      <c r="I984" t="str">
        <f>_xlfn.XLOOKUP(Table29[[#This Row],[Unique BarCode]],$N$10:$N$37,$P$10:$P$37)</f>
        <v>Device</v>
      </c>
      <c r="J984" t="s">
        <v>1058</v>
      </c>
      <c r="K984" t="s">
        <v>1127</v>
      </c>
    </row>
    <row r="985" spans="1:11" x14ac:dyDescent="0.2">
      <c r="A985" s="1" t="d">
        <v>2023-01-24</v>
      </c>
      <c r="B985" s="45">
        <v>-1</v>
      </c>
      <c r="C985" t="s">
        <v>77</v>
      </c>
      <c r="D985" t="str">
        <f>_xlfn.XLOOKUP(Table29[[#This Row],[Patron Group]],$R$10:$R$24,$S$10:$S$24)</f>
        <v>Undergraduate</v>
      </c>
      <c r="E985" s="1" t="d">
        <v>2023-01-31</v>
      </c>
      <c r="F985" t="s">
        <v>62</v>
      </c>
      <c r="G985" t="s">
        <v>2273</v>
      </c>
      <c r="H985" t="str">
        <f>_xlfn.XLOOKUP(Table29[[#This Row],[Unique BarCode]],$N$10:$N$37,$O$10:$O$37)</f>
        <v>ChromeBook</v>
      </c>
      <c r="I985" t="str">
        <f>_xlfn.XLOOKUP(Table29[[#This Row],[Unique BarCode]],$N$10:$N$37,$P$10:$P$37)</f>
        <v>Device</v>
      </c>
      <c r="J985" t="s">
        <v>8</v>
      </c>
      <c r="K985" t="s">
        <v>63</v>
      </c>
    </row>
    <row r="986" spans="1:11" x14ac:dyDescent="0.2">
      <c r="A986" s="1" t="d">
        <v>2023-01-24</v>
      </c>
      <c r="B986" s="45">
        <v>-1</v>
      </c>
      <c r="C986" t="s">
        <v>77</v>
      </c>
      <c r="D986" t="str">
        <f>_xlfn.XLOOKUP(Table29[[#This Row],[Patron Group]],$R$10:$R$24,$S$10:$S$24)</f>
        <v>Undergraduate</v>
      </c>
      <c r="E986" s="1" t="d">
        <v>2023-01-31</v>
      </c>
      <c r="F986" t="s">
        <v>693</v>
      </c>
      <c r="G986" t="s">
        <v>2274</v>
      </c>
      <c r="H986" t="str">
        <f>_xlfn.XLOOKUP(Table29[[#This Row],[Unique BarCode]],$N$10:$N$37,$O$10:$O$37)</f>
        <v>MacBook</v>
      </c>
      <c r="I986" t="str">
        <f>_xlfn.XLOOKUP(Table29[[#This Row],[Unique BarCode]],$N$10:$N$37,$P$10:$P$37)</f>
        <v>Device</v>
      </c>
      <c r="J986" t="s">
        <v>8</v>
      </c>
      <c r="K986" t="s">
        <v>694</v>
      </c>
    </row>
    <row r="987" spans="1:11" x14ac:dyDescent="0.2">
      <c r="A987" s="1" t="d">
        <v>2023-01-24</v>
      </c>
      <c r="B987" s="45">
        <v>-1</v>
      </c>
      <c r="C987" t="s">
        <v>77</v>
      </c>
      <c r="D987" t="str">
        <f>_xlfn.XLOOKUP(Table29[[#This Row],[Patron Group]],$R$10:$R$24,$S$10:$S$24)</f>
        <v>Undergraduate</v>
      </c>
      <c r="E987" s="1" t="d">
        <v>2023-01-31</v>
      </c>
      <c r="F987" t="s">
        <v>599</v>
      </c>
      <c r="G987" t="s">
        <v>2274</v>
      </c>
      <c r="H987" t="str">
        <f>_xlfn.XLOOKUP(Table29[[#This Row],[Unique BarCode]],$N$10:$N$37,$O$10:$O$37)</f>
        <v>MacBook</v>
      </c>
      <c r="I987" t="str">
        <f>_xlfn.XLOOKUP(Table29[[#This Row],[Unique BarCode]],$N$10:$N$37,$P$10:$P$37)</f>
        <v>Device</v>
      </c>
      <c r="J987" t="s">
        <v>8</v>
      </c>
      <c r="K987" t="s">
        <v>600</v>
      </c>
    </row>
    <row r="988" spans="1:11" x14ac:dyDescent="0.2">
      <c r="A988" s="1" t="d">
        <v>2023-01-24</v>
      </c>
      <c r="B988" s="45">
        <v>-1</v>
      </c>
      <c r="C988" t="s">
        <v>77</v>
      </c>
      <c r="D988" t="str">
        <f>_xlfn.XLOOKUP(Table29[[#This Row],[Patron Group]],$R$10:$R$24,$S$10:$S$24)</f>
        <v>Undergraduate</v>
      </c>
      <c r="E988" s="1" t="d">
        <v>2023-01-31</v>
      </c>
      <c r="F988" t="s">
        <v>1189</v>
      </c>
      <c r="G988" t="s">
        <v>2274</v>
      </c>
      <c r="H988" t="str">
        <f>_xlfn.XLOOKUP(Table29[[#This Row],[Unique BarCode]],$N$10:$N$37,$O$10:$O$37)</f>
        <v>MacBook</v>
      </c>
      <c r="I988" t="str">
        <f>_xlfn.XLOOKUP(Table29[[#This Row],[Unique BarCode]],$N$10:$N$37,$P$10:$P$37)</f>
        <v>Device</v>
      </c>
      <c r="J988" t="s">
        <v>8</v>
      </c>
      <c r="K988" t="s">
        <v>1189</v>
      </c>
    </row>
    <row r="989" spans="1:11" x14ac:dyDescent="0.2">
      <c r="A989" s="1" t="d">
        <v>2023-01-24</v>
      </c>
      <c r="B989" s="45">
        <v>-1</v>
      </c>
      <c r="C989" t="s">
        <v>77</v>
      </c>
      <c r="D989" t="str">
        <f>_xlfn.XLOOKUP(Table29[[#This Row],[Patron Group]],$R$10:$R$24,$S$10:$S$24)</f>
        <v>Undergraduate</v>
      </c>
      <c r="E989" s="1" t="d">
        <v>2023-01-31</v>
      </c>
      <c r="F989" t="s">
        <v>294</v>
      </c>
      <c r="G989" t="s">
        <v>2274</v>
      </c>
      <c r="H989" t="str">
        <f>_xlfn.XLOOKUP(Table29[[#This Row],[Unique BarCode]],$N$10:$N$37,$O$10:$O$37)</f>
        <v>MacBook</v>
      </c>
      <c r="I989" t="str">
        <f>_xlfn.XLOOKUP(Table29[[#This Row],[Unique BarCode]],$N$10:$N$37,$P$10:$P$37)</f>
        <v>Device</v>
      </c>
      <c r="J989" t="s">
        <v>8</v>
      </c>
      <c r="K989" t="s">
        <v>294</v>
      </c>
    </row>
    <row r="990" spans="1:11" x14ac:dyDescent="0.2">
      <c r="A990" s="1" t="d">
        <v>2023-01-24</v>
      </c>
      <c r="B990" s="45">
        <v>-1</v>
      </c>
      <c r="C990" t="s">
        <v>77</v>
      </c>
      <c r="D990" t="str">
        <f>_xlfn.XLOOKUP(Table29[[#This Row],[Patron Group]],$R$10:$R$24,$S$10:$S$24)</f>
        <v>Undergraduate</v>
      </c>
      <c r="E990" s="1" t="d">
        <v>2023-01-31</v>
      </c>
      <c r="F990" t="s">
        <v>1190</v>
      </c>
      <c r="G990" t="s">
        <v>2263</v>
      </c>
      <c r="H990" t="str">
        <f>_xlfn.XLOOKUP(Table29[[#This Row],[Unique BarCode]],$N$10:$N$37,$O$10:$O$37)</f>
        <v>HP Laptop</v>
      </c>
      <c r="I990" t="str">
        <f>_xlfn.XLOOKUP(Table29[[#This Row],[Unique BarCode]],$N$10:$N$37,$P$10:$P$37)</f>
        <v>Device</v>
      </c>
      <c r="J990" t="s">
        <v>8</v>
      </c>
      <c r="K990" t="s">
        <v>1191</v>
      </c>
    </row>
    <row r="991" spans="1:11" x14ac:dyDescent="0.2">
      <c r="A991" s="1" t="d">
        <v>2023-01-24</v>
      </c>
      <c r="B991" s="45">
        <v>-1</v>
      </c>
      <c r="C991" t="s">
        <v>77</v>
      </c>
      <c r="D991" t="str">
        <f>_xlfn.XLOOKUP(Table29[[#This Row],[Patron Group]],$R$10:$R$24,$S$10:$S$24)</f>
        <v>Undergraduate</v>
      </c>
      <c r="E991" s="1" t="d">
        <v>2023-02-02</v>
      </c>
      <c r="F991" t="s">
        <v>445</v>
      </c>
      <c r="G991" t="s">
        <v>2263</v>
      </c>
      <c r="H991" t="str">
        <f>_xlfn.XLOOKUP(Table29[[#This Row],[Unique BarCode]],$N$10:$N$37,$O$10:$O$37)</f>
        <v>HP Laptop</v>
      </c>
      <c r="I991" t="str">
        <f>_xlfn.XLOOKUP(Table29[[#This Row],[Unique BarCode]],$N$10:$N$37,$P$10:$P$37)</f>
        <v>Device</v>
      </c>
      <c r="J991" t="s">
        <v>8</v>
      </c>
      <c r="K991" t="s">
        <v>446</v>
      </c>
    </row>
    <row r="992" spans="1:11" x14ac:dyDescent="0.2">
      <c r="A992" s="1" t="d">
        <v>2023-01-24</v>
      </c>
      <c r="B992" s="45">
        <v>-1</v>
      </c>
      <c r="C992" t="s">
        <v>77</v>
      </c>
      <c r="D992" t="str">
        <f>_xlfn.XLOOKUP(Table29[[#This Row],[Patron Group]],$R$10:$R$24,$S$10:$S$24)</f>
        <v>Undergraduate</v>
      </c>
      <c r="E992" s="1" t="d">
        <v>2023-02-07</v>
      </c>
      <c r="F992" t="s">
        <v>155</v>
      </c>
      <c r="G992" t="s">
        <v>2274</v>
      </c>
      <c r="H992" t="str">
        <f>_xlfn.XLOOKUP(Table29[[#This Row],[Unique BarCode]],$N$10:$N$37,$O$10:$O$37)</f>
        <v>MacBook</v>
      </c>
      <c r="I992" t="str">
        <f>_xlfn.XLOOKUP(Table29[[#This Row],[Unique BarCode]],$N$10:$N$37,$P$10:$P$37)</f>
        <v>Device</v>
      </c>
      <c r="J992" t="s">
        <v>8</v>
      </c>
      <c r="K992" t="s">
        <v>156</v>
      </c>
    </row>
    <row r="993" spans="1:11" x14ac:dyDescent="0.2">
      <c r="A993" s="1" t="d">
        <v>2023-01-24</v>
      </c>
      <c r="B993" s="45">
        <v>-1</v>
      </c>
      <c r="C993" t="s">
        <v>77</v>
      </c>
      <c r="D993" t="str">
        <f>_xlfn.XLOOKUP(Table29[[#This Row],[Patron Group]],$R$10:$R$24,$S$10:$S$24)</f>
        <v>Undergraduate</v>
      </c>
      <c r="E993" s="1" t="d">
        <v>2023-02-07</v>
      </c>
      <c r="F993" t="s">
        <v>1192</v>
      </c>
      <c r="G993" t="s">
        <v>2274</v>
      </c>
      <c r="H993" t="str">
        <f>_xlfn.XLOOKUP(Table29[[#This Row],[Unique BarCode]],$N$10:$N$37,$O$10:$O$37)</f>
        <v>MacBook</v>
      </c>
      <c r="I993" t="str">
        <f>_xlfn.XLOOKUP(Table29[[#This Row],[Unique BarCode]],$N$10:$N$37,$P$10:$P$37)</f>
        <v>Device</v>
      </c>
      <c r="J993" t="s">
        <v>8</v>
      </c>
      <c r="K993" t="s">
        <v>1193</v>
      </c>
    </row>
    <row r="994" spans="1:11" x14ac:dyDescent="0.2">
      <c r="A994" s="1" t="d">
        <v>2023-01-24</v>
      </c>
      <c r="B994" s="45">
        <v>-1</v>
      </c>
      <c r="C994" t="s">
        <v>77</v>
      </c>
      <c r="D994" t="str">
        <f>_xlfn.XLOOKUP(Table29[[#This Row],[Patron Group]],$R$10:$R$24,$S$10:$S$24)</f>
        <v>Undergraduate</v>
      </c>
      <c r="E994" s="1" t="d">
        <v>2023-02-07</v>
      </c>
      <c r="F994" t="s">
        <v>315</v>
      </c>
      <c r="G994" t="s">
        <v>2274</v>
      </c>
      <c r="H994" t="str">
        <f>_xlfn.XLOOKUP(Table29[[#This Row],[Unique BarCode]],$N$10:$N$37,$O$10:$O$37)</f>
        <v>MacBook</v>
      </c>
      <c r="I994" t="str">
        <f>_xlfn.XLOOKUP(Table29[[#This Row],[Unique BarCode]],$N$10:$N$37,$P$10:$P$37)</f>
        <v>Device</v>
      </c>
      <c r="J994" t="s">
        <v>8</v>
      </c>
      <c r="K994" t="s">
        <v>316</v>
      </c>
    </row>
    <row r="995" spans="1:11" x14ac:dyDescent="0.2">
      <c r="A995" s="1" t="d">
        <v>2023-01-24</v>
      </c>
      <c r="B995" s="45">
        <v>-1</v>
      </c>
      <c r="C995" t="s">
        <v>77</v>
      </c>
      <c r="D995" t="str">
        <f>_xlfn.XLOOKUP(Table29[[#This Row],[Patron Group]],$R$10:$R$24,$S$10:$S$24)</f>
        <v>Undergraduate</v>
      </c>
      <c r="E995" s="1" t="d">
        <v>2023-02-07</v>
      </c>
      <c r="F995" t="s">
        <v>447</v>
      </c>
      <c r="G995" t="s">
        <v>2274</v>
      </c>
      <c r="H995" t="str">
        <f>_xlfn.XLOOKUP(Table29[[#This Row],[Unique BarCode]],$N$10:$N$37,$O$10:$O$37)</f>
        <v>MacBook</v>
      </c>
      <c r="I995" t="str">
        <f>_xlfn.XLOOKUP(Table29[[#This Row],[Unique BarCode]],$N$10:$N$37,$P$10:$P$37)</f>
        <v>Device</v>
      </c>
      <c r="J995" t="s">
        <v>8</v>
      </c>
      <c r="K995" t="s">
        <v>448</v>
      </c>
    </row>
    <row r="996" spans="1:11" x14ac:dyDescent="0.2">
      <c r="A996" s="1" t="d">
        <v>2023-01-24</v>
      </c>
      <c r="B996" s="45">
        <v>-1</v>
      </c>
      <c r="C996" t="s">
        <v>77</v>
      </c>
      <c r="D996" t="str">
        <f>_xlfn.XLOOKUP(Table29[[#This Row],[Patron Group]],$R$10:$R$24,$S$10:$S$24)</f>
        <v>Undergraduate</v>
      </c>
      <c r="E996" s="1" t="d">
        <v>2023-02-07</v>
      </c>
      <c r="F996" t="s">
        <v>1194</v>
      </c>
      <c r="G996" t="s">
        <v>2274</v>
      </c>
      <c r="H996" t="str">
        <f>_xlfn.XLOOKUP(Table29[[#This Row],[Unique BarCode]],$N$10:$N$37,$O$10:$O$37)</f>
        <v>MacBook</v>
      </c>
      <c r="I996" t="str">
        <f>_xlfn.XLOOKUP(Table29[[#This Row],[Unique BarCode]],$N$10:$N$37,$P$10:$P$37)</f>
        <v>Device</v>
      </c>
      <c r="J996" t="s">
        <v>8</v>
      </c>
      <c r="K996" t="s">
        <v>1194</v>
      </c>
    </row>
    <row r="997" spans="1:11" x14ac:dyDescent="0.2">
      <c r="A997" s="1" t="d">
        <v>2023-01-24</v>
      </c>
      <c r="B997" s="45">
        <v>-1</v>
      </c>
      <c r="C997" t="s">
        <v>77</v>
      </c>
      <c r="D997" t="str">
        <f>_xlfn.XLOOKUP(Table29[[#This Row],[Patron Group]],$R$10:$R$24,$S$10:$S$24)</f>
        <v>Undergraduate</v>
      </c>
      <c r="E997" s="1" t="d">
        <v>2023-02-07</v>
      </c>
      <c r="F997" t="s">
        <v>873</v>
      </c>
      <c r="G997" t="s">
        <v>2263</v>
      </c>
      <c r="H997" t="str">
        <f>_xlfn.XLOOKUP(Table29[[#This Row],[Unique BarCode]],$N$10:$N$37,$O$10:$O$37)</f>
        <v>HP Laptop</v>
      </c>
      <c r="I997" t="str">
        <f>_xlfn.XLOOKUP(Table29[[#This Row],[Unique BarCode]],$N$10:$N$37,$P$10:$P$37)</f>
        <v>Device</v>
      </c>
      <c r="J997" t="s">
        <v>8</v>
      </c>
      <c r="K997" t="s">
        <v>874</v>
      </c>
    </row>
    <row r="998" spans="1:11" x14ac:dyDescent="0.2">
      <c r="A998" s="1" t="d">
        <v>2023-01-24</v>
      </c>
      <c r="B998" s="45">
        <v>-1</v>
      </c>
      <c r="C998" t="s">
        <v>77</v>
      </c>
      <c r="D998" t="str">
        <f>_xlfn.XLOOKUP(Table29[[#This Row],[Patron Group]],$R$10:$R$24,$S$10:$S$24)</f>
        <v>Undergraduate</v>
      </c>
      <c r="E998" s="1" t="d">
        <v>2023-02-14</v>
      </c>
      <c r="F998" t="s">
        <v>1195</v>
      </c>
      <c r="G998" t="s">
        <v>2273</v>
      </c>
      <c r="H998" t="str">
        <f>_xlfn.XLOOKUP(Table29[[#This Row],[Unique BarCode]],$N$10:$N$37,$O$10:$O$37)</f>
        <v>ChromeBook</v>
      </c>
      <c r="I998" t="str">
        <f>_xlfn.XLOOKUP(Table29[[#This Row],[Unique BarCode]],$N$10:$N$37,$P$10:$P$37)</f>
        <v>Device</v>
      </c>
      <c r="J998" t="s">
        <v>8</v>
      </c>
      <c r="K998" t="s">
        <v>1196</v>
      </c>
    </row>
    <row r="999" spans="1:11" x14ac:dyDescent="0.2">
      <c r="A999" s="1" t="d">
        <v>2023-01-24</v>
      </c>
      <c r="B999" s="45">
        <v>-1</v>
      </c>
      <c r="C999" t="s">
        <v>77</v>
      </c>
      <c r="D999" t="str">
        <f>_xlfn.XLOOKUP(Table29[[#This Row],[Patron Group]],$R$10:$R$24,$S$10:$S$24)</f>
        <v>Undergraduate</v>
      </c>
      <c r="E999" s="1" t="d">
        <v>2023-03-24</v>
      </c>
      <c r="F999" t="s">
        <v>123</v>
      </c>
      <c r="G999" t="s">
        <v>2263</v>
      </c>
      <c r="H999" t="str">
        <f>_xlfn.XLOOKUP(Table29[[#This Row],[Unique BarCode]],$N$10:$N$37,$O$10:$O$37)</f>
        <v>HP Laptop</v>
      </c>
      <c r="I999" t="str">
        <f>_xlfn.XLOOKUP(Table29[[#This Row],[Unique BarCode]],$N$10:$N$37,$P$10:$P$37)</f>
        <v>Device</v>
      </c>
      <c r="J999" t="s">
        <v>8</v>
      </c>
      <c r="K999" t="s">
        <v>124</v>
      </c>
    </row>
    <row r="1000" spans="1:11" x14ac:dyDescent="0.2">
      <c r="A1000" s="1" t="d">
        <v>2023-01-24</v>
      </c>
      <c r="B1000" s="45">
        <v>-1</v>
      </c>
      <c r="C1000" t="s">
        <v>77</v>
      </c>
      <c r="D1000" t="str">
        <f>_xlfn.XLOOKUP(Table29[[#This Row],[Patron Group]],$R$10:$R$24,$S$10:$S$24)</f>
        <v>Undergraduate</v>
      </c>
      <c r="E1000" s="1" t="d">
        <v>2023-03-24</v>
      </c>
      <c r="F1000" t="s">
        <v>1197</v>
      </c>
      <c r="G1000" t="s">
        <v>2263</v>
      </c>
      <c r="H1000" t="str">
        <f>_xlfn.XLOOKUP(Table29[[#This Row],[Unique BarCode]],$N$10:$N$37,$O$10:$O$37)</f>
        <v>HP Laptop</v>
      </c>
      <c r="I1000" t="str">
        <f>_xlfn.XLOOKUP(Table29[[#This Row],[Unique BarCode]],$N$10:$N$37,$P$10:$P$37)</f>
        <v>Device</v>
      </c>
      <c r="J1000" t="s">
        <v>8</v>
      </c>
      <c r="K1000" t="s">
        <v>1198</v>
      </c>
    </row>
    <row r="1001" spans="1:11" x14ac:dyDescent="0.2">
      <c r="A1001" s="1" t="d">
        <v>2023-01-24</v>
      </c>
      <c r="B1001" s="45">
        <v>5560890180006530</v>
      </c>
      <c r="C1001" t="s">
        <v>77</v>
      </c>
      <c r="D1001" t="str">
        <f>_xlfn.XLOOKUP(Table29[[#This Row],[Patron Group]],$R$10:$R$24,$S$10:$S$24)</f>
        <v>Undergraduate</v>
      </c>
      <c r="E1001" s="1" t="d">
        <v>2023-02-07</v>
      </c>
      <c r="F1001" t="s">
        <v>1201</v>
      </c>
      <c r="G1001" t="s">
        <v>2274</v>
      </c>
      <c r="H1001" t="str">
        <f>_xlfn.XLOOKUP(Table29[[#This Row],[Unique BarCode]],$N$10:$N$37,$O$10:$O$37)</f>
        <v>MacBook</v>
      </c>
      <c r="I1001" t="str">
        <f>_xlfn.XLOOKUP(Table29[[#This Row],[Unique BarCode]],$N$10:$N$37,$P$10:$P$37)</f>
        <v>Device</v>
      </c>
      <c r="J1001" t="s">
        <v>8</v>
      </c>
      <c r="K1001" t="s">
        <v>1201</v>
      </c>
    </row>
    <row r="1002" spans="1:11" x14ac:dyDescent="0.2">
      <c r="A1002" s="1" t="d">
        <v>2023-01-25</v>
      </c>
      <c r="B1002" s="45">
        <v>-1</v>
      </c>
      <c r="C1002" t="s">
        <v>15</v>
      </c>
      <c r="D1002" t="str">
        <f>_xlfn.XLOOKUP(Table29[[#This Row],[Patron Group]],$R$10:$R$24,$S$10:$S$24)</f>
        <v>Academic</v>
      </c>
      <c r="E1002" s="1" t="d">
        <v>2023-01-25</v>
      </c>
      <c r="F1002" t="s">
        <v>220</v>
      </c>
      <c r="G1002" t="s">
        <v>2265</v>
      </c>
      <c r="H1002" t="str">
        <f>_xlfn.XLOOKUP(Table29[[#This Row],[Unique BarCode]],$N$10:$N$37,$O$10:$O$37)</f>
        <v>IPHONE</v>
      </c>
      <c r="I1002" t="str">
        <f>_xlfn.XLOOKUP(Table29[[#This Row],[Unique BarCode]],$N$10:$N$37,$P$10:$P$37)</f>
        <v>Charger</v>
      </c>
      <c r="J1002" t="s">
        <v>13</v>
      </c>
      <c r="K1002" t="s">
        <v>221</v>
      </c>
    </row>
    <row r="1003" spans="1:11" x14ac:dyDescent="0.2">
      <c r="A1003" s="1" t="d">
        <v>2023-01-25</v>
      </c>
      <c r="B1003" s="45">
        <v>-1</v>
      </c>
      <c r="C1003" t="s">
        <v>15</v>
      </c>
      <c r="D1003" t="str">
        <f>_xlfn.XLOOKUP(Table29[[#This Row],[Patron Group]],$R$10:$R$24,$S$10:$S$24)</f>
        <v>Academic</v>
      </c>
      <c r="E1003" s="1" t="d">
        <v>2023-01-25</v>
      </c>
      <c r="F1003" t="s">
        <v>45</v>
      </c>
      <c r="G1003" t="s">
        <v>2272</v>
      </c>
      <c r="H1003" t="str">
        <f>_xlfn.XLOOKUP(Table29[[#This Row],[Unique BarCode]],$N$10:$N$37,$O$10:$O$37)</f>
        <v>WALLADPT</v>
      </c>
      <c r="I1003" t="str">
        <f>_xlfn.XLOOKUP(Table29[[#This Row],[Unique BarCode]],$N$10:$N$37,$P$10:$P$37)</f>
        <v>Charger</v>
      </c>
      <c r="J1003" t="s">
        <v>13</v>
      </c>
      <c r="K1003" t="s">
        <v>46</v>
      </c>
    </row>
    <row r="1004" spans="1:11" x14ac:dyDescent="0.2">
      <c r="A1004" s="1" t="d">
        <v>2023-01-25</v>
      </c>
      <c r="B1004" s="45">
        <v>-1</v>
      </c>
      <c r="C1004" t="s">
        <v>20</v>
      </c>
      <c r="D1004" t="str">
        <f>_xlfn.XLOOKUP(Table29[[#This Row],[Patron Group]],$R$10:$R$24,$S$10:$S$24)</f>
        <v>Graduate</v>
      </c>
      <c r="E1004" s="1" t="d">
        <v>2023-01-25</v>
      </c>
      <c r="F1004" t="s">
        <v>23</v>
      </c>
      <c r="G1004" t="s">
        <v>2266</v>
      </c>
      <c r="H1004" t="str">
        <f>_xlfn.XLOOKUP(Table29[[#This Row],[Unique BarCode]],$N$10:$N$37,$O$10:$O$37)</f>
        <v>Headphones</v>
      </c>
      <c r="I1004" t="str">
        <f>_xlfn.XLOOKUP(Table29[[#This Row],[Unique BarCode]],$N$10:$N$37,$P$10:$P$37)</f>
        <v>Accessory</v>
      </c>
      <c r="J1004" t="s">
        <v>8</v>
      </c>
      <c r="K1004" t="s">
        <v>24</v>
      </c>
    </row>
    <row r="1005" spans="1:11" x14ac:dyDescent="0.2">
      <c r="A1005" s="1" t="d">
        <v>2023-01-25</v>
      </c>
      <c r="B1005" s="45">
        <v>-1</v>
      </c>
      <c r="C1005" t="s">
        <v>20</v>
      </c>
      <c r="D1005" t="str">
        <f>_xlfn.XLOOKUP(Table29[[#This Row],[Patron Group]],$R$10:$R$24,$S$10:$S$24)</f>
        <v>Graduate</v>
      </c>
      <c r="E1005" s="1" t="d">
        <v>2023-01-25</v>
      </c>
      <c r="F1005" t="s">
        <v>435</v>
      </c>
      <c r="G1005" t="s">
        <v>2266</v>
      </c>
      <c r="H1005" t="str">
        <f>_xlfn.XLOOKUP(Table29[[#This Row],[Unique BarCode]],$N$10:$N$37,$O$10:$O$37)</f>
        <v>Headphones</v>
      </c>
      <c r="I1005" t="str">
        <f>_xlfn.XLOOKUP(Table29[[#This Row],[Unique BarCode]],$N$10:$N$37,$P$10:$P$37)</f>
        <v>Accessory</v>
      </c>
      <c r="J1005" t="s">
        <v>8</v>
      </c>
    </row>
    <row r="1006" spans="1:11" x14ac:dyDescent="0.2">
      <c r="A1006" s="1" t="d">
        <v>2023-01-25</v>
      </c>
      <c r="B1006" s="45">
        <v>-1</v>
      </c>
      <c r="C1006" t="s">
        <v>20</v>
      </c>
      <c r="D1006" t="str">
        <f>_xlfn.XLOOKUP(Table29[[#This Row],[Patron Group]],$R$10:$R$24,$S$10:$S$24)</f>
        <v>Graduate</v>
      </c>
      <c r="E1006" s="1" t="d">
        <v>2023-01-25</v>
      </c>
      <c r="F1006" t="s">
        <v>811</v>
      </c>
      <c r="G1006" t="s">
        <v>2282</v>
      </c>
      <c r="H1006" t="str">
        <f>_xlfn.XLOOKUP(Table29[[#This Row],[Unique BarCode]],$N$10:$N$37,$O$10:$O$37)</f>
        <v>HPUSBC</v>
      </c>
      <c r="I1006" t="str">
        <f>_xlfn.XLOOKUP(Table29[[#This Row],[Unique BarCode]],$N$10:$N$37,$P$10:$P$37)</f>
        <v>Charger</v>
      </c>
      <c r="J1006" t="s">
        <v>49</v>
      </c>
      <c r="K1006" t="s">
        <v>812</v>
      </c>
    </row>
    <row r="1007" spans="1:11" x14ac:dyDescent="0.2">
      <c r="A1007" s="1" t="d">
        <v>2023-01-25</v>
      </c>
      <c r="B1007" s="45">
        <v>-1</v>
      </c>
      <c r="C1007" t="s">
        <v>20</v>
      </c>
      <c r="D1007" t="str">
        <f>_xlfn.XLOOKUP(Table29[[#This Row],[Patron Group]],$R$10:$R$24,$S$10:$S$24)</f>
        <v>Graduate</v>
      </c>
      <c r="E1007" s="1" t="d">
        <v>2023-01-25</v>
      </c>
      <c r="F1007" t="s">
        <v>687</v>
      </c>
      <c r="G1007" t="s">
        <v>2282</v>
      </c>
      <c r="H1007" t="str">
        <f>_xlfn.XLOOKUP(Table29[[#This Row],[Unique BarCode]],$N$10:$N$37,$O$10:$O$37)</f>
        <v>HPUSBC</v>
      </c>
      <c r="I1007" t="str">
        <f>_xlfn.XLOOKUP(Table29[[#This Row],[Unique BarCode]],$N$10:$N$37,$P$10:$P$37)</f>
        <v>Charger</v>
      </c>
      <c r="J1007" t="s">
        <v>49</v>
      </c>
    </row>
    <row r="1008" spans="1:11" x14ac:dyDescent="0.2">
      <c r="A1008" s="1" t="d">
        <v>2023-01-25</v>
      </c>
      <c r="B1008" s="45">
        <v>-1</v>
      </c>
      <c r="C1008" t="s">
        <v>20</v>
      </c>
      <c r="D1008" t="str">
        <f>_xlfn.XLOOKUP(Table29[[#This Row],[Patron Group]],$R$10:$R$24,$S$10:$S$24)</f>
        <v>Graduate</v>
      </c>
      <c r="E1008" s="1" t="d">
        <v>2023-01-25</v>
      </c>
      <c r="F1008" t="s">
        <v>1176</v>
      </c>
      <c r="G1008" t="s">
        <v>2282</v>
      </c>
      <c r="H1008" t="str">
        <f>_xlfn.XLOOKUP(Table29[[#This Row],[Unique BarCode]],$N$10:$N$37,$O$10:$O$37)</f>
        <v>HPUSBC</v>
      </c>
      <c r="I1008" t="str">
        <f>_xlfn.XLOOKUP(Table29[[#This Row],[Unique BarCode]],$N$10:$N$37,$P$10:$P$37)</f>
        <v>Charger</v>
      </c>
      <c r="J1008" t="s">
        <v>49</v>
      </c>
    </row>
    <row r="1009" spans="1:11" x14ac:dyDescent="0.2">
      <c r="A1009" s="1" t="d">
        <v>2023-01-25</v>
      </c>
      <c r="B1009" s="45">
        <v>-1</v>
      </c>
      <c r="C1009" t="s">
        <v>20</v>
      </c>
      <c r="D1009" t="str">
        <f>_xlfn.XLOOKUP(Table29[[#This Row],[Patron Group]],$R$10:$R$24,$S$10:$S$24)</f>
        <v>Graduate</v>
      </c>
      <c r="E1009" s="1" t="d">
        <v>2023-01-25</v>
      </c>
      <c r="F1009" t="s">
        <v>86</v>
      </c>
      <c r="G1009" t="s">
        <v>2265</v>
      </c>
      <c r="H1009" t="str">
        <f>_xlfn.XLOOKUP(Table29[[#This Row],[Unique BarCode]],$N$10:$N$37,$O$10:$O$37)</f>
        <v>IPHONE</v>
      </c>
      <c r="I1009" t="str">
        <f>_xlfn.XLOOKUP(Table29[[#This Row],[Unique BarCode]],$N$10:$N$37,$P$10:$P$37)</f>
        <v>Charger</v>
      </c>
      <c r="J1009" t="s">
        <v>8</v>
      </c>
      <c r="K1009" t="s">
        <v>87</v>
      </c>
    </row>
    <row r="1010" spans="1:11" x14ac:dyDescent="0.2">
      <c r="A1010" s="1" t="d">
        <v>2023-01-25</v>
      </c>
      <c r="B1010" s="45">
        <v>-1</v>
      </c>
      <c r="C1010" t="s">
        <v>20</v>
      </c>
      <c r="D1010" t="str">
        <f>_xlfn.XLOOKUP(Table29[[#This Row],[Patron Group]],$R$10:$R$24,$S$10:$S$24)</f>
        <v>Graduate</v>
      </c>
      <c r="E1010" s="1" t="d">
        <v>2023-01-25</v>
      </c>
      <c r="F1010" t="s">
        <v>12</v>
      </c>
      <c r="G1010" t="s">
        <v>2265</v>
      </c>
      <c r="H1010" t="str">
        <f>_xlfn.XLOOKUP(Table29[[#This Row],[Unique BarCode]],$N$10:$N$37,$O$10:$O$37)</f>
        <v>IPHONE</v>
      </c>
      <c r="I1010" t="str">
        <f>_xlfn.XLOOKUP(Table29[[#This Row],[Unique BarCode]],$N$10:$N$37,$P$10:$P$37)</f>
        <v>Charger</v>
      </c>
      <c r="J1010" t="s">
        <v>13</v>
      </c>
      <c r="K1010" t="s">
        <v>14</v>
      </c>
    </row>
    <row r="1011" spans="1:11" x14ac:dyDescent="0.2">
      <c r="A1011" s="1" t="d">
        <v>2023-01-25</v>
      </c>
      <c r="B1011" s="45">
        <v>-1</v>
      </c>
      <c r="C1011" t="s">
        <v>20</v>
      </c>
      <c r="D1011" t="str">
        <f>_xlfn.XLOOKUP(Table29[[#This Row],[Patron Group]],$R$10:$R$24,$S$10:$S$24)</f>
        <v>Graduate</v>
      </c>
      <c r="E1011" s="1" t="d">
        <v>2023-01-25</v>
      </c>
      <c r="F1011" t="s">
        <v>91</v>
      </c>
      <c r="G1011" t="s">
        <v>2296</v>
      </c>
      <c r="H1011" t="str">
        <f>_xlfn.XLOOKUP(Table29[[#This Row],[Unique BarCode]],$N$10:$N$37,$O$10:$O$37)</f>
        <v>MACUSBC</v>
      </c>
      <c r="I1011" t="str">
        <f>_xlfn.XLOOKUP(Table29[[#This Row],[Unique BarCode]],$N$10:$N$37,$P$10:$P$37)</f>
        <v>Charger</v>
      </c>
      <c r="J1011" t="s">
        <v>8</v>
      </c>
      <c r="K1011" t="s">
        <v>92</v>
      </c>
    </row>
    <row r="1012" spans="1:11" x14ac:dyDescent="0.2">
      <c r="A1012" s="1" t="d">
        <v>2023-01-25</v>
      </c>
      <c r="B1012" s="45">
        <v>-1</v>
      </c>
      <c r="C1012" t="s">
        <v>20</v>
      </c>
      <c r="D1012" t="str">
        <f>_xlfn.XLOOKUP(Table29[[#This Row],[Patron Group]],$R$10:$R$24,$S$10:$S$24)</f>
        <v>Graduate</v>
      </c>
      <c r="E1012" s="1" t="d">
        <v>2023-01-25</v>
      </c>
      <c r="F1012" t="s">
        <v>843</v>
      </c>
      <c r="G1012" t="s">
        <v>2296</v>
      </c>
      <c r="H1012" t="str">
        <f>_xlfn.XLOOKUP(Table29[[#This Row],[Unique BarCode]],$N$10:$N$37,$O$10:$O$37)</f>
        <v>MACUSBC</v>
      </c>
      <c r="I1012" t="str">
        <f>_xlfn.XLOOKUP(Table29[[#This Row],[Unique BarCode]],$N$10:$N$37,$P$10:$P$37)</f>
        <v>Charger</v>
      </c>
      <c r="J1012" t="s">
        <v>8</v>
      </c>
      <c r="K1012" t="s">
        <v>844</v>
      </c>
    </row>
    <row r="1013" spans="1:11" x14ac:dyDescent="0.2">
      <c r="A1013" s="1" t="d">
        <v>2023-01-25</v>
      </c>
      <c r="B1013" s="45">
        <v>-1</v>
      </c>
      <c r="C1013" t="s">
        <v>20</v>
      </c>
      <c r="D1013" t="str">
        <f>_xlfn.XLOOKUP(Table29[[#This Row],[Patron Group]],$R$10:$R$24,$S$10:$S$24)</f>
        <v>Graduate</v>
      </c>
      <c r="E1013" s="1" t="d">
        <v>2023-01-25</v>
      </c>
      <c r="F1013" t="s">
        <v>37</v>
      </c>
      <c r="G1013" t="s">
        <v>2296</v>
      </c>
      <c r="H1013" t="str">
        <f>_xlfn.XLOOKUP(Table29[[#This Row],[Unique BarCode]],$N$10:$N$37,$O$10:$O$37)</f>
        <v>MACUSBC</v>
      </c>
      <c r="I1013" t="str">
        <f>_xlfn.XLOOKUP(Table29[[#This Row],[Unique BarCode]],$N$10:$N$37,$P$10:$P$37)</f>
        <v>Charger</v>
      </c>
      <c r="J1013" t="s">
        <v>8</v>
      </c>
      <c r="K1013" t="s">
        <v>38</v>
      </c>
    </row>
    <row r="1014" spans="1:11" x14ac:dyDescent="0.2">
      <c r="A1014" s="1" t="d">
        <v>2023-01-25</v>
      </c>
      <c r="B1014" s="45">
        <v>-1</v>
      </c>
      <c r="C1014" t="s">
        <v>20</v>
      </c>
      <c r="D1014" t="str">
        <f>_xlfn.XLOOKUP(Table29[[#This Row],[Patron Group]],$R$10:$R$24,$S$10:$S$24)</f>
        <v>Graduate</v>
      </c>
      <c r="E1014" s="1" t="d">
        <v>2023-01-25</v>
      </c>
      <c r="F1014" t="s">
        <v>93</v>
      </c>
      <c r="G1014" t="s">
        <v>2296</v>
      </c>
      <c r="H1014" t="str">
        <f>_xlfn.XLOOKUP(Table29[[#This Row],[Unique BarCode]],$N$10:$N$37,$O$10:$O$37)</f>
        <v>MACUSBC</v>
      </c>
      <c r="I1014" t="str">
        <f>_xlfn.XLOOKUP(Table29[[#This Row],[Unique BarCode]],$N$10:$N$37,$P$10:$P$37)</f>
        <v>Charger</v>
      </c>
      <c r="J1014" t="s">
        <v>8</v>
      </c>
      <c r="K1014" t="s">
        <v>94</v>
      </c>
    </row>
    <row r="1015" spans="1:11" x14ac:dyDescent="0.2">
      <c r="A1015" s="1" t="d">
        <v>2023-01-25</v>
      </c>
      <c r="B1015" s="45">
        <v>-1</v>
      </c>
      <c r="C1015" t="s">
        <v>20</v>
      </c>
      <c r="D1015" t="str">
        <f>_xlfn.XLOOKUP(Table29[[#This Row],[Patron Group]],$R$10:$R$24,$S$10:$S$24)</f>
        <v>Graduate</v>
      </c>
      <c r="E1015" s="1" t="d">
        <v>2023-01-25</v>
      </c>
      <c r="F1015" t="s">
        <v>227</v>
      </c>
      <c r="G1015" t="s">
        <v>2271</v>
      </c>
      <c r="H1015" t="str">
        <f>_xlfn.XLOOKUP(Table29[[#This Row],[Unique BarCode]],$N$10:$N$37,$O$10:$O$37)</f>
        <v>OMNI</v>
      </c>
      <c r="I1015" t="str">
        <f>_xlfn.XLOOKUP(Table29[[#This Row],[Unique BarCode]],$N$10:$N$37,$P$10:$P$37)</f>
        <v>Charger</v>
      </c>
      <c r="J1015" t="s">
        <v>13</v>
      </c>
      <c r="K1015" t="s">
        <v>228</v>
      </c>
    </row>
    <row r="1016" spans="1:11" x14ac:dyDescent="0.2">
      <c r="A1016" s="1" t="d">
        <v>2023-01-25</v>
      </c>
      <c r="B1016" s="45">
        <v>-1</v>
      </c>
      <c r="C1016" t="s">
        <v>20</v>
      </c>
      <c r="D1016" t="str">
        <f>_xlfn.XLOOKUP(Table29[[#This Row],[Patron Group]],$R$10:$R$24,$S$10:$S$24)</f>
        <v>Graduate</v>
      </c>
      <c r="E1016" s="1" t="d">
        <v>2023-01-25</v>
      </c>
      <c r="F1016" t="s">
        <v>918</v>
      </c>
      <c r="G1016" t="s">
        <v>2285</v>
      </c>
      <c r="H1016" t="str">
        <f>_xlfn.XLOOKUP(Table29[[#This Row],[Unique BarCode]],$N$10:$N$37,$O$10:$O$37)</f>
        <v>UHDMI</v>
      </c>
      <c r="I1016" t="str">
        <f>_xlfn.XLOOKUP(Table29[[#This Row],[Unique BarCode]],$N$10:$N$37,$P$10:$P$37)</f>
        <v>Cable</v>
      </c>
      <c r="J1016" t="s">
        <v>8</v>
      </c>
    </row>
    <row r="1017" spans="1:11" x14ac:dyDescent="0.2">
      <c r="A1017" s="1" t="d">
        <v>2023-01-25</v>
      </c>
      <c r="B1017" s="45">
        <v>-1</v>
      </c>
      <c r="C1017" t="s">
        <v>20</v>
      </c>
      <c r="D1017" t="str">
        <f>_xlfn.XLOOKUP(Table29[[#This Row],[Patron Group]],$R$10:$R$24,$S$10:$S$24)</f>
        <v>Graduate</v>
      </c>
      <c r="E1017" s="1" t="d">
        <v>2023-01-25</v>
      </c>
      <c r="F1017" t="s">
        <v>1159</v>
      </c>
      <c r="G1017" t="s">
        <v>2294</v>
      </c>
      <c r="H1017" t="str">
        <f>_xlfn.XLOOKUP(Table29[[#This Row],[Unique BarCode]],$N$10:$N$37,$O$10:$O$37)</f>
        <v>UVGA</v>
      </c>
      <c r="I1017" t="str">
        <f>_xlfn.XLOOKUP(Table29[[#This Row],[Unique BarCode]],$N$10:$N$37,$P$10:$P$37)</f>
        <v>Cable</v>
      </c>
      <c r="J1017" t="s">
        <v>8</v>
      </c>
    </row>
    <row r="1018" spans="1:11" x14ac:dyDescent="0.2">
      <c r="A1018" s="1" t="d">
        <v>2023-01-25</v>
      </c>
      <c r="B1018" s="45">
        <v>-1</v>
      </c>
      <c r="C1018" t="s">
        <v>20</v>
      </c>
      <c r="D1018" t="str">
        <f>_xlfn.XLOOKUP(Table29[[#This Row],[Patron Group]],$R$10:$R$24,$S$10:$S$24)</f>
        <v>Graduate</v>
      </c>
      <c r="E1018" s="1" t="d">
        <v>2023-01-25</v>
      </c>
      <c r="F1018" t="s">
        <v>817</v>
      </c>
      <c r="G1018" t="s">
        <v>2272</v>
      </c>
      <c r="H1018" t="str">
        <f>_xlfn.XLOOKUP(Table29[[#This Row],[Unique BarCode]],$N$10:$N$37,$O$10:$O$37)</f>
        <v>WALLADPT</v>
      </c>
      <c r="I1018" t="str">
        <f>_xlfn.XLOOKUP(Table29[[#This Row],[Unique BarCode]],$N$10:$N$37,$P$10:$P$37)</f>
        <v>Charger</v>
      </c>
      <c r="J1018" t="s">
        <v>13</v>
      </c>
      <c r="K1018" t="s">
        <v>818</v>
      </c>
    </row>
    <row r="1019" spans="1:11" x14ac:dyDescent="0.2">
      <c r="A1019" s="1" t="d">
        <v>2023-01-25</v>
      </c>
      <c r="B1019" s="45">
        <v>-1</v>
      </c>
      <c r="C1019" t="s">
        <v>20</v>
      </c>
      <c r="D1019" t="str">
        <f>_xlfn.XLOOKUP(Table29[[#This Row],[Patron Group]],$R$10:$R$24,$S$10:$S$24)</f>
        <v>Graduate</v>
      </c>
      <c r="E1019" s="1" t="d">
        <v>2023-01-25</v>
      </c>
      <c r="F1019" t="s">
        <v>97</v>
      </c>
      <c r="G1019" t="s">
        <v>2272</v>
      </c>
      <c r="H1019" t="str">
        <f>_xlfn.XLOOKUP(Table29[[#This Row],[Unique BarCode]],$N$10:$N$37,$O$10:$O$37)</f>
        <v>WALLADPT</v>
      </c>
      <c r="I1019" t="str">
        <f>_xlfn.XLOOKUP(Table29[[#This Row],[Unique BarCode]],$N$10:$N$37,$P$10:$P$37)</f>
        <v>Charger</v>
      </c>
      <c r="J1019" t="s">
        <v>8</v>
      </c>
    </row>
    <row r="1020" spans="1:11" x14ac:dyDescent="0.2">
      <c r="A1020" s="1" t="d">
        <v>2023-01-25</v>
      </c>
      <c r="B1020" s="45">
        <v>-1</v>
      </c>
      <c r="C1020" t="s">
        <v>20</v>
      </c>
      <c r="D1020" t="str">
        <f>_xlfn.XLOOKUP(Table29[[#This Row],[Patron Group]],$R$10:$R$24,$S$10:$S$24)</f>
        <v>Graduate</v>
      </c>
      <c r="E1020" s="1" t="d">
        <v>2023-02-01</v>
      </c>
      <c r="F1020" t="s">
        <v>231</v>
      </c>
      <c r="G1020" t="s">
        <v>2273</v>
      </c>
      <c r="H1020" t="str">
        <f>_xlfn.XLOOKUP(Table29[[#This Row],[Unique BarCode]],$N$10:$N$37,$O$10:$O$37)</f>
        <v>ChromeBook</v>
      </c>
      <c r="I1020" t="str">
        <f>_xlfn.XLOOKUP(Table29[[#This Row],[Unique BarCode]],$N$10:$N$37,$P$10:$P$37)</f>
        <v>Device</v>
      </c>
      <c r="J1020" t="s">
        <v>13</v>
      </c>
      <c r="K1020" t="s">
        <v>232</v>
      </c>
    </row>
    <row r="1021" spans="1:11" x14ac:dyDescent="0.2">
      <c r="A1021" s="1" t="d">
        <v>2023-01-25</v>
      </c>
      <c r="B1021" s="45">
        <v>-1</v>
      </c>
      <c r="C1021" t="s">
        <v>20</v>
      </c>
      <c r="D1021" t="str">
        <f>_xlfn.XLOOKUP(Table29[[#This Row],[Patron Group]],$R$10:$R$24,$S$10:$S$24)</f>
        <v>Graduate</v>
      </c>
      <c r="E1021" s="1" t="d">
        <v>2023-02-01</v>
      </c>
      <c r="F1021" t="s">
        <v>599</v>
      </c>
      <c r="G1021" t="s">
        <v>2274</v>
      </c>
      <c r="H1021" t="str">
        <f>_xlfn.XLOOKUP(Table29[[#This Row],[Unique BarCode]],$N$10:$N$37,$O$10:$O$37)</f>
        <v>MacBook</v>
      </c>
      <c r="I1021" t="str">
        <f>_xlfn.XLOOKUP(Table29[[#This Row],[Unique BarCode]],$N$10:$N$37,$P$10:$P$37)</f>
        <v>Device</v>
      </c>
      <c r="J1021" t="s">
        <v>8</v>
      </c>
      <c r="K1021" t="s">
        <v>600</v>
      </c>
    </row>
    <row r="1022" spans="1:11" x14ac:dyDescent="0.2">
      <c r="A1022" s="1" t="d">
        <v>2023-01-25</v>
      </c>
      <c r="B1022" s="45">
        <v>-1</v>
      </c>
      <c r="C1022" t="s">
        <v>20</v>
      </c>
      <c r="D1022" t="str">
        <f>_xlfn.XLOOKUP(Table29[[#This Row],[Patron Group]],$R$10:$R$24,$S$10:$S$24)</f>
        <v>Graduate</v>
      </c>
      <c r="E1022" s="1" t="d">
        <v>2023-02-06</v>
      </c>
      <c r="F1022" t="s">
        <v>522</v>
      </c>
      <c r="G1022" t="s">
        <v>2263</v>
      </c>
      <c r="H1022" t="str">
        <f>_xlfn.XLOOKUP(Table29[[#This Row],[Unique BarCode]],$N$10:$N$37,$O$10:$O$37)</f>
        <v>HP Laptop</v>
      </c>
      <c r="I1022" t="str">
        <f>_xlfn.XLOOKUP(Table29[[#This Row],[Unique BarCode]],$N$10:$N$37,$P$10:$P$37)</f>
        <v>Device</v>
      </c>
      <c r="J1022" t="s">
        <v>8</v>
      </c>
      <c r="K1022" t="s">
        <v>523</v>
      </c>
    </row>
    <row r="1023" spans="1:11" x14ac:dyDescent="0.2">
      <c r="A1023" s="1" t="d">
        <v>2023-01-25</v>
      </c>
      <c r="B1023" s="45">
        <v>-1</v>
      </c>
      <c r="C1023" t="s">
        <v>20</v>
      </c>
      <c r="D1023" t="str">
        <f>_xlfn.XLOOKUP(Table29[[#This Row],[Patron Group]],$R$10:$R$24,$S$10:$S$24)</f>
        <v>Graduate</v>
      </c>
      <c r="E1023" s="1" t="d">
        <v>2023-03-24</v>
      </c>
      <c r="F1023" t="s">
        <v>119</v>
      </c>
      <c r="G1023" t="s">
        <v>2275</v>
      </c>
      <c r="H1023" t="str">
        <f>_xlfn.XLOOKUP(Table29[[#This Row],[Unique BarCode]],$N$10:$N$37,$O$10:$O$37)</f>
        <v>iPad</v>
      </c>
      <c r="I1023" t="str">
        <f>_xlfn.XLOOKUP(Table29[[#This Row],[Unique BarCode]],$N$10:$N$37,$P$10:$P$37)</f>
        <v>Device</v>
      </c>
      <c r="J1023" t="s">
        <v>8</v>
      </c>
    </row>
    <row r="1024" spans="1:11" x14ac:dyDescent="0.2">
      <c r="A1024" s="1" t="d">
        <v>2023-01-25</v>
      </c>
      <c r="B1024" s="45">
        <v>-1</v>
      </c>
      <c r="C1024" t="s">
        <v>66</v>
      </c>
      <c r="D1024" t="str">
        <f>_xlfn.XLOOKUP(Table29[[#This Row],[Patron Group]],$R$10:$R$24,$S$10:$S$24)</f>
        <v>Graduate</v>
      </c>
      <c r="E1024" s="1" t="d">
        <v>2023-01-25</v>
      </c>
      <c r="F1024" t="s">
        <v>847</v>
      </c>
      <c r="G1024" t="s">
        <v>2271</v>
      </c>
      <c r="H1024" t="str">
        <f>_xlfn.XLOOKUP(Table29[[#This Row],[Unique BarCode]],$N$10:$N$37,$O$10:$O$37)</f>
        <v>OMNI</v>
      </c>
      <c r="I1024" t="str">
        <f>_xlfn.XLOOKUP(Table29[[#This Row],[Unique BarCode]],$N$10:$N$37,$P$10:$P$37)</f>
        <v>Charger</v>
      </c>
      <c r="J1024" t="s">
        <v>68</v>
      </c>
      <c r="K1024" t="s">
        <v>848</v>
      </c>
    </row>
    <row r="1025" spans="1:11" x14ac:dyDescent="0.2">
      <c r="A1025" s="1" t="d">
        <v>2023-01-25</v>
      </c>
      <c r="B1025" s="45">
        <v>-1</v>
      </c>
      <c r="C1025" t="s">
        <v>77</v>
      </c>
      <c r="D1025" t="str">
        <f>_xlfn.XLOOKUP(Table29[[#This Row],[Patron Group]],$R$10:$R$24,$S$10:$S$24)</f>
        <v>Undergraduate</v>
      </c>
      <c r="E1025" s="1" t="d">
        <v>2023-01-25</v>
      </c>
      <c r="F1025" t="s">
        <v>1206</v>
      </c>
      <c r="G1025" t="s">
        <v>2276</v>
      </c>
      <c r="H1025" t="str">
        <f>_xlfn.XLOOKUP(Table29[[#This Row],[Unique BarCode]],$N$10:$N$37,$O$10:$O$37)</f>
        <v>CALC</v>
      </c>
      <c r="I1025" t="str">
        <f>_xlfn.XLOOKUP(Table29[[#This Row],[Unique BarCode]],$N$10:$N$37,$P$10:$P$37)</f>
        <v>Accessory</v>
      </c>
      <c r="J1025" t="s">
        <v>8</v>
      </c>
      <c r="K1025" t="s">
        <v>1207</v>
      </c>
    </row>
    <row r="1026" spans="1:11" x14ac:dyDescent="0.2">
      <c r="A1026" s="1" t="d">
        <v>2023-01-25</v>
      </c>
      <c r="B1026" s="45">
        <v>-1</v>
      </c>
      <c r="C1026" t="s">
        <v>77</v>
      </c>
      <c r="D1026" t="str">
        <f>_xlfn.XLOOKUP(Table29[[#This Row],[Patron Group]],$R$10:$R$24,$S$10:$S$24)</f>
        <v>Undergraduate</v>
      </c>
      <c r="E1026" s="1" t="d">
        <v>2023-01-25</v>
      </c>
      <c r="F1026" t="s">
        <v>1174</v>
      </c>
      <c r="G1026" t="s">
        <v>2281</v>
      </c>
      <c r="H1026" t="str">
        <f>_xlfn.XLOOKUP(Table29[[#This Row],[Unique BarCode]],$N$10:$N$37,$O$10:$O$37)</f>
        <v>HDMIC</v>
      </c>
      <c r="I1026" t="str">
        <f>_xlfn.XLOOKUP(Table29[[#This Row],[Unique BarCode]],$N$10:$N$37,$P$10:$P$37)</f>
        <v>Cable</v>
      </c>
      <c r="J1026" t="s">
        <v>8</v>
      </c>
      <c r="K1026" t="s">
        <v>1175</v>
      </c>
    </row>
    <row r="1027" spans="1:11" x14ac:dyDescent="0.2">
      <c r="A1027" s="1" t="d">
        <v>2023-01-25</v>
      </c>
      <c r="B1027" s="45">
        <v>-1</v>
      </c>
      <c r="C1027" t="s">
        <v>77</v>
      </c>
      <c r="D1027" t="str">
        <f>_xlfn.XLOOKUP(Table29[[#This Row],[Patron Group]],$R$10:$R$24,$S$10:$S$24)</f>
        <v>Undergraduate</v>
      </c>
      <c r="E1027" s="1" t="d">
        <v>2023-01-25</v>
      </c>
      <c r="F1027" t="s">
        <v>1037</v>
      </c>
      <c r="G1027" t="s">
        <v>2281</v>
      </c>
      <c r="H1027" t="str">
        <f>_xlfn.XLOOKUP(Table29[[#This Row],[Unique BarCode]],$N$10:$N$37,$O$10:$O$37)</f>
        <v>HDMIC</v>
      </c>
      <c r="I1027" t="str">
        <f>_xlfn.XLOOKUP(Table29[[#This Row],[Unique BarCode]],$N$10:$N$37,$P$10:$P$37)</f>
        <v>Cable</v>
      </c>
      <c r="J1027" t="s">
        <v>8</v>
      </c>
      <c r="K1027" t="s">
        <v>1038</v>
      </c>
    </row>
    <row r="1028" spans="1:11" x14ac:dyDescent="0.2">
      <c r="A1028" s="1" t="d">
        <v>2023-01-25</v>
      </c>
      <c r="B1028" s="45">
        <v>-1</v>
      </c>
      <c r="C1028" t="s">
        <v>77</v>
      </c>
      <c r="D1028" t="str">
        <f>_xlfn.XLOOKUP(Table29[[#This Row],[Patron Group]],$R$10:$R$24,$S$10:$S$24)</f>
        <v>Undergraduate</v>
      </c>
      <c r="E1028" s="1" t="d">
        <v>2023-01-25</v>
      </c>
      <c r="F1028" t="s">
        <v>1208</v>
      </c>
      <c r="G1028" t="s">
        <v>2281</v>
      </c>
      <c r="H1028" t="str">
        <f>_xlfn.XLOOKUP(Table29[[#This Row],[Unique BarCode]],$N$10:$N$37,$O$10:$O$37)</f>
        <v>HDMIC</v>
      </c>
      <c r="I1028" t="str">
        <f>_xlfn.XLOOKUP(Table29[[#This Row],[Unique BarCode]],$N$10:$N$37,$P$10:$P$37)</f>
        <v>Cable</v>
      </c>
      <c r="J1028" t="s">
        <v>8</v>
      </c>
      <c r="K1028" t="s">
        <v>1209</v>
      </c>
    </row>
    <row r="1029" spans="1:11" x14ac:dyDescent="0.2">
      <c r="A1029" s="1" t="d">
        <v>2023-01-25</v>
      </c>
      <c r="B1029" s="45">
        <v>-1</v>
      </c>
      <c r="C1029" t="s">
        <v>77</v>
      </c>
      <c r="D1029" t="str">
        <f>_xlfn.XLOOKUP(Table29[[#This Row],[Patron Group]],$R$10:$R$24,$S$10:$S$24)</f>
        <v>Undergraduate</v>
      </c>
      <c r="E1029" s="1" t="d">
        <v>2023-01-25</v>
      </c>
      <c r="F1029" t="s">
        <v>1155</v>
      </c>
      <c r="G1029" t="s">
        <v>2266</v>
      </c>
      <c r="H1029" t="str">
        <f>_xlfn.XLOOKUP(Table29[[#This Row],[Unique BarCode]],$N$10:$N$37,$O$10:$O$37)</f>
        <v>Headphones</v>
      </c>
      <c r="I1029" t="str">
        <f>_xlfn.XLOOKUP(Table29[[#This Row],[Unique BarCode]],$N$10:$N$37,$P$10:$P$37)</f>
        <v>Accessory</v>
      </c>
      <c r="J1029" t="s">
        <v>13</v>
      </c>
      <c r="K1029" t="s">
        <v>1156</v>
      </c>
    </row>
    <row r="1030" spans="1:11" x14ac:dyDescent="0.2">
      <c r="A1030" s="1" t="d">
        <v>2023-01-25</v>
      </c>
      <c r="B1030" s="45">
        <v>-1</v>
      </c>
      <c r="C1030" t="s">
        <v>77</v>
      </c>
      <c r="D1030" t="str">
        <f>_xlfn.XLOOKUP(Table29[[#This Row],[Patron Group]],$R$10:$R$24,$S$10:$S$24)</f>
        <v>Undergraduate</v>
      </c>
      <c r="E1030" s="1" t="d">
        <v>2023-01-25</v>
      </c>
      <c r="F1030" t="s">
        <v>687</v>
      </c>
      <c r="G1030" t="s">
        <v>2282</v>
      </c>
      <c r="H1030" t="str">
        <f>_xlfn.XLOOKUP(Table29[[#This Row],[Unique BarCode]],$N$10:$N$37,$O$10:$O$37)</f>
        <v>HPUSBC</v>
      </c>
      <c r="I1030" t="str">
        <f>_xlfn.XLOOKUP(Table29[[#This Row],[Unique BarCode]],$N$10:$N$37,$P$10:$P$37)</f>
        <v>Charger</v>
      </c>
      <c r="J1030" t="s">
        <v>49</v>
      </c>
    </row>
    <row r="1031" spans="1:11" x14ac:dyDescent="0.2">
      <c r="A1031" s="1" t="d">
        <v>2023-01-25</v>
      </c>
      <c r="B1031" s="45">
        <v>-1</v>
      </c>
      <c r="C1031" t="s">
        <v>77</v>
      </c>
      <c r="D1031" t="str">
        <f>_xlfn.XLOOKUP(Table29[[#This Row],[Patron Group]],$R$10:$R$24,$S$10:$S$24)</f>
        <v>Undergraduate</v>
      </c>
      <c r="E1031" s="1" t="d">
        <v>2023-01-25</v>
      </c>
      <c r="F1031" t="s">
        <v>1003</v>
      </c>
      <c r="G1031" t="s">
        <v>2265</v>
      </c>
      <c r="H1031" t="str">
        <f>_xlfn.XLOOKUP(Table29[[#This Row],[Unique BarCode]],$N$10:$N$37,$O$10:$O$37)</f>
        <v>IPHONE</v>
      </c>
      <c r="I1031" t="str">
        <f>_xlfn.XLOOKUP(Table29[[#This Row],[Unique BarCode]],$N$10:$N$37,$P$10:$P$37)</f>
        <v>Charger</v>
      </c>
      <c r="J1031" t="s">
        <v>68</v>
      </c>
    </row>
    <row r="1032" spans="1:11" x14ac:dyDescent="0.2">
      <c r="A1032" s="1" t="d">
        <v>2023-01-25</v>
      </c>
      <c r="B1032" s="45">
        <v>-1</v>
      </c>
      <c r="C1032" t="s">
        <v>77</v>
      </c>
      <c r="D1032" t="str">
        <f>_xlfn.XLOOKUP(Table29[[#This Row],[Patron Group]],$R$10:$R$24,$S$10:$S$24)</f>
        <v>Undergraduate</v>
      </c>
      <c r="E1032" s="1" t="d">
        <v>2023-01-25</v>
      </c>
      <c r="F1032" t="s">
        <v>218</v>
      </c>
      <c r="G1032" t="s">
        <v>2265</v>
      </c>
      <c r="H1032" t="str">
        <f>_xlfn.XLOOKUP(Table29[[#This Row],[Unique BarCode]],$N$10:$N$37,$O$10:$O$37)</f>
        <v>IPHONE</v>
      </c>
      <c r="I1032" t="str">
        <f>_xlfn.XLOOKUP(Table29[[#This Row],[Unique BarCode]],$N$10:$N$37,$P$10:$P$37)</f>
        <v>Charger</v>
      </c>
      <c r="J1032" t="s">
        <v>49</v>
      </c>
      <c r="K1032" t="s">
        <v>219</v>
      </c>
    </row>
    <row r="1033" spans="1:11" x14ac:dyDescent="0.2">
      <c r="A1033" s="1" t="d">
        <v>2023-01-25</v>
      </c>
      <c r="B1033" s="45">
        <v>-1</v>
      </c>
      <c r="C1033" t="s">
        <v>77</v>
      </c>
      <c r="D1033" t="str">
        <f>_xlfn.XLOOKUP(Table29[[#This Row],[Patron Group]],$R$10:$R$24,$S$10:$S$24)</f>
        <v>Undergraduate</v>
      </c>
      <c r="E1033" s="1" t="d">
        <v>2023-01-25</v>
      </c>
      <c r="F1033" t="s">
        <v>27</v>
      </c>
      <c r="G1033" t="s">
        <v>2265</v>
      </c>
      <c r="H1033" t="str">
        <f>_xlfn.XLOOKUP(Table29[[#This Row],[Unique BarCode]],$N$10:$N$37,$O$10:$O$37)</f>
        <v>IPHONE</v>
      </c>
      <c r="I1033" t="str">
        <f>_xlfn.XLOOKUP(Table29[[#This Row],[Unique BarCode]],$N$10:$N$37,$P$10:$P$37)</f>
        <v>Charger</v>
      </c>
      <c r="J1033" t="s">
        <v>8</v>
      </c>
      <c r="K1033" t="s">
        <v>28</v>
      </c>
    </row>
    <row r="1034" spans="1:11" x14ac:dyDescent="0.2">
      <c r="A1034" s="1" t="d">
        <v>2023-01-25</v>
      </c>
      <c r="B1034" s="45">
        <v>-1</v>
      </c>
      <c r="C1034" t="s">
        <v>77</v>
      </c>
      <c r="D1034" t="str">
        <f>_xlfn.XLOOKUP(Table29[[#This Row],[Patron Group]],$R$10:$R$24,$S$10:$S$24)</f>
        <v>Undergraduate</v>
      </c>
      <c r="E1034" s="1" t="d">
        <v>2023-01-25</v>
      </c>
      <c r="F1034" t="s">
        <v>84</v>
      </c>
      <c r="G1034" t="s">
        <v>2265</v>
      </c>
      <c r="H1034" t="str">
        <f>_xlfn.XLOOKUP(Table29[[#This Row],[Unique BarCode]],$N$10:$N$37,$O$10:$O$37)</f>
        <v>IPHONE</v>
      </c>
      <c r="I1034" t="str">
        <f>_xlfn.XLOOKUP(Table29[[#This Row],[Unique BarCode]],$N$10:$N$37,$P$10:$P$37)</f>
        <v>Charger</v>
      </c>
      <c r="J1034" t="s">
        <v>8</v>
      </c>
      <c r="K1034" t="s">
        <v>85</v>
      </c>
    </row>
    <row r="1035" spans="1:11" x14ac:dyDescent="0.2">
      <c r="A1035" s="1" t="d">
        <v>2023-01-25</v>
      </c>
      <c r="B1035" s="45">
        <v>-1</v>
      </c>
      <c r="C1035" t="s">
        <v>77</v>
      </c>
      <c r="D1035" t="str">
        <f>_xlfn.XLOOKUP(Table29[[#This Row],[Patron Group]],$R$10:$R$24,$S$10:$S$24)</f>
        <v>Undergraduate</v>
      </c>
      <c r="E1035" s="1" t="d">
        <v>2023-01-25</v>
      </c>
      <c r="F1035" t="s">
        <v>86</v>
      </c>
      <c r="G1035" t="s">
        <v>2265</v>
      </c>
      <c r="H1035" t="str">
        <f>_xlfn.XLOOKUP(Table29[[#This Row],[Unique BarCode]],$N$10:$N$37,$O$10:$O$37)</f>
        <v>IPHONE</v>
      </c>
      <c r="I1035" t="str">
        <f>_xlfn.XLOOKUP(Table29[[#This Row],[Unique BarCode]],$N$10:$N$37,$P$10:$P$37)</f>
        <v>Charger</v>
      </c>
      <c r="J1035" t="s">
        <v>8</v>
      </c>
      <c r="K1035" t="s">
        <v>87</v>
      </c>
    </row>
    <row r="1036" spans="1:11" x14ac:dyDescent="0.2">
      <c r="A1036" s="1" t="d">
        <v>2023-01-25</v>
      </c>
      <c r="B1036" s="45">
        <v>-1</v>
      </c>
      <c r="C1036" t="s">
        <v>77</v>
      </c>
      <c r="D1036" t="str">
        <f>_xlfn.XLOOKUP(Table29[[#This Row],[Patron Group]],$R$10:$R$24,$S$10:$S$24)</f>
        <v>Undergraduate</v>
      </c>
      <c r="E1036" s="1" t="d">
        <v>2023-01-25</v>
      </c>
      <c r="F1036" t="s">
        <v>433</v>
      </c>
      <c r="G1036" t="s">
        <v>2265</v>
      </c>
      <c r="H1036" t="str">
        <f>_xlfn.XLOOKUP(Table29[[#This Row],[Unique BarCode]],$N$10:$N$37,$O$10:$O$37)</f>
        <v>IPHONE</v>
      </c>
      <c r="I1036" t="str">
        <f>_xlfn.XLOOKUP(Table29[[#This Row],[Unique BarCode]],$N$10:$N$37,$P$10:$P$37)</f>
        <v>Charger</v>
      </c>
      <c r="J1036" t="s">
        <v>8</v>
      </c>
      <c r="K1036" t="s">
        <v>434</v>
      </c>
    </row>
    <row r="1037" spans="1:11" x14ac:dyDescent="0.2">
      <c r="A1037" s="1" t="d">
        <v>2023-01-25</v>
      </c>
      <c r="B1037" s="45">
        <v>-1</v>
      </c>
      <c r="C1037" t="s">
        <v>77</v>
      </c>
      <c r="D1037" t="str">
        <f>_xlfn.XLOOKUP(Table29[[#This Row],[Patron Group]],$R$10:$R$24,$S$10:$S$24)</f>
        <v>Undergraduate</v>
      </c>
      <c r="E1037" s="1" t="d">
        <v>2023-01-25</v>
      </c>
      <c r="F1037" t="s">
        <v>222</v>
      </c>
      <c r="G1037" t="s">
        <v>2265</v>
      </c>
      <c r="H1037" t="str">
        <f>_xlfn.XLOOKUP(Table29[[#This Row],[Unique BarCode]],$N$10:$N$37,$O$10:$O$37)</f>
        <v>IPHONE</v>
      </c>
      <c r="I1037" t="str">
        <f>_xlfn.XLOOKUP(Table29[[#This Row],[Unique BarCode]],$N$10:$N$37,$P$10:$P$37)</f>
        <v>Charger</v>
      </c>
      <c r="J1037" t="s">
        <v>13</v>
      </c>
      <c r="K1037" t="s">
        <v>223</v>
      </c>
    </row>
    <row r="1038" spans="1:11" x14ac:dyDescent="0.2">
      <c r="A1038" s="1" t="d">
        <v>2023-01-25</v>
      </c>
      <c r="B1038" s="45">
        <v>-1</v>
      </c>
      <c r="C1038" t="s">
        <v>77</v>
      </c>
      <c r="D1038" t="str">
        <f>_xlfn.XLOOKUP(Table29[[#This Row],[Patron Group]],$R$10:$R$24,$S$10:$S$24)</f>
        <v>Undergraduate</v>
      </c>
      <c r="E1038" s="1" t="d">
        <v>2023-01-25</v>
      </c>
      <c r="F1038" t="s">
        <v>1041</v>
      </c>
      <c r="G1038" t="s">
        <v>2265</v>
      </c>
      <c r="H1038" t="str">
        <f>_xlfn.XLOOKUP(Table29[[#This Row],[Unique BarCode]],$N$10:$N$37,$O$10:$O$37)</f>
        <v>IPHONE</v>
      </c>
      <c r="I1038" t="str">
        <f>_xlfn.XLOOKUP(Table29[[#This Row],[Unique BarCode]],$N$10:$N$37,$P$10:$P$37)</f>
        <v>Charger</v>
      </c>
      <c r="J1038" t="s">
        <v>128</v>
      </c>
    </row>
    <row r="1039" spans="1:11" x14ac:dyDescent="0.2">
      <c r="A1039" s="1" t="d">
        <v>2023-01-25</v>
      </c>
      <c r="B1039" s="45">
        <v>-1</v>
      </c>
      <c r="C1039" t="s">
        <v>77</v>
      </c>
      <c r="D1039" t="str">
        <f>_xlfn.XLOOKUP(Table29[[#This Row],[Patron Group]],$R$10:$R$24,$S$10:$S$24)</f>
        <v>Undergraduate</v>
      </c>
      <c r="E1039" s="1" t="d">
        <v>2023-01-25</v>
      </c>
      <c r="F1039" t="s">
        <v>577</v>
      </c>
      <c r="G1039" t="s">
        <v>2296</v>
      </c>
      <c r="H1039" t="str">
        <f>_xlfn.XLOOKUP(Table29[[#This Row],[Unique BarCode]],$N$10:$N$37,$O$10:$O$37)</f>
        <v>MACUSBC</v>
      </c>
      <c r="I1039" t="str">
        <f>_xlfn.XLOOKUP(Table29[[#This Row],[Unique BarCode]],$N$10:$N$37,$P$10:$P$37)</f>
        <v>Charger</v>
      </c>
      <c r="J1039" t="s">
        <v>8</v>
      </c>
      <c r="K1039" t="s">
        <v>578</v>
      </c>
    </row>
    <row r="1040" spans="1:11" x14ac:dyDescent="0.2">
      <c r="A1040" s="1" t="d">
        <v>2023-01-25</v>
      </c>
      <c r="B1040" s="45">
        <v>-1</v>
      </c>
      <c r="C1040" t="s">
        <v>77</v>
      </c>
      <c r="D1040" t="str">
        <f>_xlfn.XLOOKUP(Table29[[#This Row],[Patron Group]],$R$10:$R$24,$S$10:$S$24)</f>
        <v>Undergraduate</v>
      </c>
      <c r="E1040" s="1" t="d">
        <v>2023-01-25</v>
      </c>
      <c r="F1040" t="s">
        <v>224</v>
      </c>
      <c r="G1040" t="s">
        <v>2296</v>
      </c>
      <c r="H1040" t="str">
        <f>_xlfn.XLOOKUP(Table29[[#This Row],[Unique BarCode]],$N$10:$N$37,$O$10:$O$37)</f>
        <v>MACUSBC</v>
      </c>
      <c r="I1040" t="str">
        <f>_xlfn.XLOOKUP(Table29[[#This Row],[Unique BarCode]],$N$10:$N$37,$P$10:$P$37)</f>
        <v>Charger</v>
      </c>
      <c r="J1040" t="s">
        <v>8</v>
      </c>
      <c r="K1040" t="s">
        <v>225</v>
      </c>
    </row>
    <row r="1041" spans="1:11" x14ac:dyDescent="0.2">
      <c r="A1041" s="1" t="d">
        <v>2023-01-25</v>
      </c>
      <c r="B1041" s="45">
        <v>-1</v>
      </c>
      <c r="C1041" t="s">
        <v>77</v>
      </c>
      <c r="D1041" t="str">
        <f>_xlfn.XLOOKUP(Table29[[#This Row],[Patron Group]],$R$10:$R$24,$S$10:$S$24)</f>
        <v>Undergraduate</v>
      </c>
      <c r="E1041" s="1" t="d">
        <v>2023-01-25</v>
      </c>
      <c r="F1041" t="s">
        <v>469</v>
      </c>
      <c r="G1041" t="s">
        <v>2296</v>
      </c>
      <c r="H1041" t="str">
        <f>_xlfn.XLOOKUP(Table29[[#This Row],[Unique BarCode]],$N$10:$N$37,$O$10:$O$37)</f>
        <v>MACUSBC</v>
      </c>
      <c r="I1041" t="str">
        <f>_xlfn.XLOOKUP(Table29[[#This Row],[Unique BarCode]],$N$10:$N$37,$P$10:$P$37)</f>
        <v>Charger</v>
      </c>
      <c r="J1041" t="s">
        <v>8</v>
      </c>
      <c r="K1041" t="s">
        <v>470</v>
      </c>
    </row>
    <row r="1042" spans="1:11" x14ac:dyDescent="0.2">
      <c r="A1042" s="1" t="d">
        <v>2023-01-25</v>
      </c>
      <c r="B1042" s="45">
        <v>-1</v>
      </c>
      <c r="C1042" t="s">
        <v>77</v>
      </c>
      <c r="D1042" t="str">
        <f>_xlfn.XLOOKUP(Table29[[#This Row],[Patron Group]],$R$10:$R$24,$S$10:$S$24)</f>
        <v>Undergraduate</v>
      </c>
      <c r="E1042" s="1" t="d">
        <v>2023-01-25</v>
      </c>
      <c r="F1042" t="s">
        <v>213</v>
      </c>
      <c r="G1042" t="s">
        <v>2296</v>
      </c>
      <c r="H1042" t="str">
        <f>_xlfn.XLOOKUP(Table29[[#This Row],[Unique BarCode]],$N$10:$N$37,$O$10:$O$37)</f>
        <v>MACUSBC</v>
      </c>
      <c r="I1042" t="str">
        <f>_xlfn.XLOOKUP(Table29[[#This Row],[Unique BarCode]],$N$10:$N$37,$P$10:$P$37)</f>
        <v>Charger</v>
      </c>
      <c r="J1042" t="s">
        <v>8</v>
      </c>
      <c r="K1042" t="s">
        <v>214</v>
      </c>
    </row>
    <row r="1043" spans="1:11" x14ac:dyDescent="0.2">
      <c r="A1043" s="1" t="d">
        <v>2023-01-25</v>
      </c>
      <c r="B1043" s="45">
        <v>-1</v>
      </c>
      <c r="C1043" t="s">
        <v>77</v>
      </c>
      <c r="D1043" t="str">
        <f>_xlfn.XLOOKUP(Table29[[#This Row],[Patron Group]],$R$10:$R$24,$S$10:$S$24)</f>
        <v>Undergraduate</v>
      </c>
      <c r="E1043" s="1" t="d">
        <v>2023-01-25</v>
      </c>
      <c r="F1043" t="s">
        <v>843</v>
      </c>
      <c r="G1043" t="s">
        <v>2296</v>
      </c>
      <c r="H1043" t="str">
        <f>_xlfn.XLOOKUP(Table29[[#This Row],[Unique BarCode]],$N$10:$N$37,$O$10:$O$37)</f>
        <v>MACUSBC</v>
      </c>
      <c r="I1043" t="str">
        <f>_xlfn.XLOOKUP(Table29[[#This Row],[Unique BarCode]],$N$10:$N$37,$P$10:$P$37)</f>
        <v>Charger</v>
      </c>
      <c r="J1043" t="s">
        <v>8</v>
      </c>
      <c r="K1043" t="s">
        <v>844</v>
      </c>
    </row>
    <row r="1044" spans="1:11" x14ac:dyDescent="0.2">
      <c r="A1044" s="1" t="d">
        <v>2023-01-25</v>
      </c>
      <c r="B1044" s="45">
        <v>-1</v>
      </c>
      <c r="C1044" t="s">
        <v>77</v>
      </c>
      <c r="D1044" t="str">
        <f>_xlfn.XLOOKUP(Table29[[#This Row],[Patron Group]],$R$10:$R$24,$S$10:$S$24)</f>
        <v>Undergraduate</v>
      </c>
      <c r="E1044" s="1" t="d">
        <v>2023-01-25</v>
      </c>
      <c r="F1044" t="s">
        <v>39</v>
      </c>
      <c r="G1044" t="s">
        <v>2296</v>
      </c>
      <c r="H1044" t="str">
        <f>_xlfn.XLOOKUP(Table29[[#This Row],[Unique BarCode]],$N$10:$N$37,$O$10:$O$37)</f>
        <v>MACUSBC</v>
      </c>
      <c r="I1044" t="str">
        <f>_xlfn.XLOOKUP(Table29[[#This Row],[Unique BarCode]],$N$10:$N$37,$P$10:$P$37)</f>
        <v>Charger</v>
      </c>
      <c r="J1044" t="s">
        <v>8</v>
      </c>
      <c r="K1044" t="s">
        <v>40</v>
      </c>
    </row>
    <row r="1045" spans="1:11" x14ac:dyDescent="0.2">
      <c r="A1045" s="1" t="d">
        <v>2023-01-25</v>
      </c>
      <c r="B1045" s="45">
        <v>-1</v>
      </c>
      <c r="C1045" t="s">
        <v>77</v>
      </c>
      <c r="D1045" t="str">
        <f>_xlfn.XLOOKUP(Table29[[#This Row],[Patron Group]],$R$10:$R$24,$S$10:$S$24)</f>
        <v>Undergraduate</v>
      </c>
      <c r="E1045" s="1" t="d">
        <v>2023-01-25</v>
      </c>
      <c r="F1045" t="s">
        <v>845</v>
      </c>
      <c r="G1045" t="s">
        <v>2271</v>
      </c>
      <c r="H1045" t="str">
        <f>_xlfn.XLOOKUP(Table29[[#This Row],[Unique BarCode]],$N$10:$N$37,$O$10:$O$37)</f>
        <v>OMNI</v>
      </c>
      <c r="I1045" t="str">
        <f>_xlfn.XLOOKUP(Table29[[#This Row],[Unique BarCode]],$N$10:$N$37,$P$10:$P$37)</f>
        <v>Charger</v>
      </c>
      <c r="J1045" t="s">
        <v>49</v>
      </c>
      <c r="K1045" t="s">
        <v>846</v>
      </c>
    </row>
    <row r="1046" spans="1:11" x14ac:dyDescent="0.2">
      <c r="A1046" s="1" t="d">
        <v>2023-01-25</v>
      </c>
      <c r="B1046" s="45">
        <v>-1</v>
      </c>
      <c r="C1046" t="s">
        <v>77</v>
      </c>
      <c r="D1046" t="str">
        <f>_xlfn.XLOOKUP(Table29[[#This Row],[Patron Group]],$R$10:$R$24,$S$10:$S$24)</f>
        <v>Undergraduate</v>
      </c>
      <c r="E1046" s="1" t="d">
        <v>2023-01-25</v>
      </c>
      <c r="F1046" t="s">
        <v>1204</v>
      </c>
      <c r="G1046" t="s">
        <v>2271</v>
      </c>
      <c r="H1046" t="str">
        <f>_xlfn.XLOOKUP(Table29[[#This Row],[Unique BarCode]],$N$10:$N$37,$O$10:$O$37)</f>
        <v>OMNI</v>
      </c>
      <c r="I1046" t="str">
        <f>_xlfn.XLOOKUP(Table29[[#This Row],[Unique BarCode]],$N$10:$N$37,$P$10:$P$37)</f>
        <v>Charger</v>
      </c>
      <c r="J1046" t="s">
        <v>49</v>
      </c>
      <c r="K1046" t="s">
        <v>1205</v>
      </c>
    </row>
    <row r="1047" spans="1:11" x14ac:dyDescent="0.2">
      <c r="A1047" s="1" t="d">
        <v>2023-01-25</v>
      </c>
      <c r="B1047" s="45">
        <v>-1</v>
      </c>
      <c r="C1047" t="s">
        <v>77</v>
      </c>
      <c r="D1047" t="str">
        <f>_xlfn.XLOOKUP(Table29[[#This Row],[Patron Group]],$R$10:$R$24,$S$10:$S$24)</f>
        <v>Undergraduate</v>
      </c>
      <c r="E1047" s="1" t="d">
        <v>2023-01-25</v>
      </c>
      <c r="F1047" t="s">
        <v>829</v>
      </c>
      <c r="G1047" t="s">
        <v>2271</v>
      </c>
      <c r="H1047" t="str">
        <f>_xlfn.XLOOKUP(Table29[[#This Row],[Unique BarCode]],$N$10:$N$37,$O$10:$O$37)</f>
        <v>OMNI</v>
      </c>
      <c r="I1047" t="str">
        <f>_xlfn.XLOOKUP(Table29[[#This Row],[Unique BarCode]],$N$10:$N$37,$P$10:$P$37)</f>
        <v>Charger</v>
      </c>
      <c r="J1047" t="s">
        <v>68</v>
      </c>
      <c r="K1047" t="s">
        <v>830</v>
      </c>
    </row>
    <row r="1048" spans="1:11" x14ac:dyDescent="0.2">
      <c r="A1048" s="1" t="d">
        <v>2023-01-25</v>
      </c>
      <c r="B1048" s="45">
        <v>-1</v>
      </c>
      <c r="C1048" t="s">
        <v>77</v>
      </c>
      <c r="D1048" t="str">
        <f>_xlfn.XLOOKUP(Table29[[#This Row],[Patron Group]],$R$10:$R$24,$S$10:$S$24)</f>
        <v>Undergraduate</v>
      </c>
      <c r="E1048" s="1" t="d">
        <v>2023-01-25</v>
      </c>
      <c r="F1048" t="s">
        <v>711</v>
      </c>
      <c r="G1048" t="s">
        <v>2271</v>
      </c>
      <c r="H1048" t="str">
        <f>_xlfn.XLOOKUP(Table29[[#This Row],[Unique BarCode]],$N$10:$N$37,$O$10:$O$37)</f>
        <v>OMNI</v>
      </c>
      <c r="I1048" t="str">
        <f>_xlfn.XLOOKUP(Table29[[#This Row],[Unique BarCode]],$N$10:$N$37,$P$10:$P$37)</f>
        <v>Charger</v>
      </c>
      <c r="J1048" t="s">
        <v>68</v>
      </c>
      <c r="K1048" t="s">
        <v>712</v>
      </c>
    </row>
    <row r="1049" spans="1:11" x14ac:dyDescent="0.2">
      <c r="A1049" s="1" t="d">
        <v>2023-01-25</v>
      </c>
      <c r="B1049" s="45">
        <v>-1</v>
      </c>
      <c r="C1049" t="s">
        <v>77</v>
      </c>
      <c r="D1049" t="str">
        <f>_xlfn.XLOOKUP(Table29[[#This Row],[Patron Group]],$R$10:$R$24,$S$10:$S$24)</f>
        <v>Undergraduate</v>
      </c>
      <c r="E1049" s="1" t="d">
        <v>2023-01-25</v>
      </c>
      <c r="F1049" t="s">
        <v>41</v>
      </c>
      <c r="G1049" t="s">
        <v>2271</v>
      </c>
      <c r="H1049" t="str">
        <f>_xlfn.XLOOKUP(Table29[[#This Row],[Unique BarCode]],$N$10:$N$37,$O$10:$O$37)</f>
        <v>OMNI</v>
      </c>
      <c r="I1049" t="str">
        <f>_xlfn.XLOOKUP(Table29[[#This Row],[Unique BarCode]],$N$10:$N$37,$P$10:$P$37)</f>
        <v>Charger</v>
      </c>
      <c r="J1049" t="s">
        <v>8</v>
      </c>
      <c r="K1049" t="s">
        <v>42</v>
      </c>
    </row>
    <row r="1050" spans="1:11" x14ac:dyDescent="0.2">
      <c r="A1050" s="1" t="d">
        <v>2023-01-25</v>
      </c>
      <c r="B1050" s="45">
        <v>-1</v>
      </c>
      <c r="C1050" t="s">
        <v>77</v>
      </c>
      <c r="D1050" t="str">
        <f>_xlfn.XLOOKUP(Table29[[#This Row],[Patron Group]],$R$10:$R$24,$S$10:$S$24)</f>
        <v>Undergraduate</v>
      </c>
      <c r="E1050" s="1" t="d">
        <v>2023-01-25</v>
      </c>
      <c r="F1050" t="s">
        <v>944</v>
      </c>
      <c r="G1050" t="s">
        <v>2271</v>
      </c>
      <c r="H1050" t="str">
        <f>_xlfn.XLOOKUP(Table29[[#This Row],[Unique BarCode]],$N$10:$N$37,$O$10:$O$37)</f>
        <v>OMNI</v>
      </c>
      <c r="I1050" t="str">
        <f>_xlfn.XLOOKUP(Table29[[#This Row],[Unique BarCode]],$N$10:$N$37,$P$10:$P$37)</f>
        <v>Charger</v>
      </c>
      <c r="J1050" t="s">
        <v>8</v>
      </c>
    </row>
    <row r="1051" spans="1:11" x14ac:dyDescent="0.2">
      <c r="A1051" s="1" t="d">
        <v>2023-01-25</v>
      </c>
      <c r="B1051" s="45">
        <v>-1</v>
      </c>
      <c r="C1051" t="s">
        <v>77</v>
      </c>
      <c r="D1051" t="str">
        <f>_xlfn.XLOOKUP(Table29[[#This Row],[Patron Group]],$R$10:$R$24,$S$10:$S$24)</f>
        <v>Undergraduate</v>
      </c>
      <c r="E1051" s="1" t="d">
        <v>2023-01-25</v>
      </c>
      <c r="F1051" t="s">
        <v>1210</v>
      </c>
      <c r="G1051" t="s">
        <v>2285</v>
      </c>
      <c r="H1051" t="str">
        <f>_xlfn.XLOOKUP(Table29[[#This Row],[Unique BarCode]],$N$10:$N$37,$O$10:$O$37)</f>
        <v>UHDMI</v>
      </c>
      <c r="I1051" t="str">
        <f>_xlfn.XLOOKUP(Table29[[#This Row],[Unique BarCode]],$N$10:$N$37,$P$10:$P$37)</f>
        <v>Cable</v>
      </c>
      <c r="J1051" t="s">
        <v>8</v>
      </c>
    </row>
    <row r="1052" spans="1:11" x14ac:dyDescent="0.2">
      <c r="A1052" s="1" t="d">
        <v>2023-01-25</v>
      </c>
      <c r="B1052" s="45">
        <v>-1</v>
      </c>
      <c r="C1052" t="s">
        <v>77</v>
      </c>
      <c r="D1052" t="str">
        <f>_xlfn.XLOOKUP(Table29[[#This Row],[Patron Group]],$R$10:$R$24,$S$10:$S$24)</f>
        <v>Undergraduate</v>
      </c>
      <c r="E1052" s="1" t="d">
        <v>2023-01-25</v>
      </c>
      <c r="F1052" t="s">
        <v>714</v>
      </c>
      <c r="G1052" t="s">
        <v>2285</v>
      </c>
      <c r="H1052" t="str">
        <f>_xlfn.XLOOKUP(Table29[[#This Row],[Unique BarCode]],$N$10:$N$37,$O$10:$O$37)</f>
        <v>UHDMI</v>
      </c>
      <c r="I1052" t="str">
        <f>_xlfn.XLOOKUP(Table29[[#This Row],[Unique BarCode]],$N$10:$N$37,$P$10:$P$37)</f>
        <v>Cable</v>
      </c>
      <c r="J1052" t="s">
        <v>8</v>
      </c>
    </row>
    <row r="1053" spans="1:11" x14ac:dyDescent="0.2">
      <c r="A1053" s="1" t="d">
        <v>2023-01-25</v>
      </c>
      <c r="B1053" s="45">
        <v>-1</v>
      </c>
      <c r="C1053" t="s">
        <v>77</v>
      </c>
      <c r="D1053" t="str">
        <f>_xlfn.XLOOKUP(Table29[[#This Row],[Patron Group]],$R$10:$R$24,$S$10:$S$24)</f>
        <v>Undergraduate</v>
      </c>
      <c r="E1053" s="1" t="d">
        <v>2023-01-25</v>
      </c>
      <c r="F1053" t="s">
        <v>1154</v>
      </c>
      <c r="G1053" t="s">
        <v>2294</v>
      </c>
      <c r="H1053" t="str">
        <f>_xlfn.XLOOKUP(Table29[[#This Row],[Unique BarCode]],$N$10:$N$37,$O$10:$O$37)</f>
        <v>UVGA</v>
      </c>
      <c r="I1053" t="str">
        <f>_xlfn.XLOOKUP(Table29[[#This Row],[Unique BarCode]],$N$10:$N$37,$P$10:$P$37)</f>
        <v>Cable</v>
      </c>
      <c r="J1053" t="s">
        <v>8</v>
      </c>
    </row>
    <row r="1054" spans="1:11" x14ac:dyDescent="0.2">
      <c r="A1054" s="1" t="d">
        <v>2023-01-25</v>
      </c>
      <c r="B1054" s="45">
        <v>-1</v>
      </c>
      <c r="C1054" t="s">
        <v>77</v>
      </c>
      <c r="D1054" t="str">
        <f>_xlfn.XLOOKUP(Table29[[#This Row],[Patron Group]],$R$10:$R$24,$S$10:$S$24)</f>
        <v>Undergraduate</v>
      </c>
      <c r="E1054" s="1" t="d">
        <v>2023-01-25</v>
      </c>
      <c r="F1054" t="s">
        <v>559</v>
      </c>
      <c r="G1054" t="s">
        <v>2294</v>
      </c>
      <c r="H1054" t="str">
        <f>_xlfn.XLOOKUP(Table29[[#This Row],[Unique BarCode]],$N$10:$N$37,$O$10:$O$37)</f>
        <v>UVGA</v>
      </c>
      <c r="I1054" t="str">
        <f>_xlfn.XLOOKUP(Table29[[#This Row],[Unique BarCode]],$N$10:$N$37,$P$10:$P$37)</f>
        <v>Cable</v>
      </c>
      <c r="J1054" t="s">
        <v>8</v>
      </c>
    </row>
    <row r="1055" spans="1:11" x14ac:dyDescent="0.2">
      <c r="A1055" s="1" t="d">
        <v>2023-01-25</v>
      </c>
      <c r="B1055" s="45">
        <v>-1</v>
      </c>
      <c r="C1055" t="s">
        <v>77</v>
      </c>
      <c r="D1055" t="str">
        <f>_xlfn.XLOOKUP(Table29[[#This Row],[Patron Group]],$R$10:$R$24,$S$10:$S$24)</f>
        <v>Undergraduate</v>
      </c>
      <c r="E1055" s="1" t="d">
        <v>2023-01-25</v>
      </c>
      <c r="F1055" t="s">
        <v>272</v>
      </c>
      <c r="G1055" t="s">
        <v>2272</v>
      </c>
      <c r="H1055" t="str">
        <f>_xlfn.XLOOKUP(Table29[[#This Row],[Unique BarCode]],$N$10:$N$37,$O$10:$O$37)</f>
        <v>WALLADPT</v>
      </c>
      <c r="I1055" t="str">
        <f>_xlfn.XLOOKUP(Table29[[#This Row],[Unique BarCode]],$N$10:$N$37,$P$10:$P$37)</f>
        <v>Charger</v>
      </c>
      <c r="J1055" t="s">
        <v>49</v>
      </c>
      <c r="K1055" t="s">
        <v>273</v>
      </c>
    </row>
    <row r="1056" spans="1:11" x14ac:dyDescent="0.2">
      <c r="A1056" s="1" t="d">
        <v>2023-01-25</v>
      </c>
      <c r="B1056" s="45">
        <v>-1</v>
      </c>
      <c r="C1056" t="s">
        <v>77</v>
      </c>
      <c r="D1056" t="str">
        <f>_xlfn.XLOOKUP(Table29[[#This Row],[Patron Group]],$R$10:$R$24,$S$10:$S$24)</f>
        <v>Undergraduate</v>
      </c>
      <c r="E1056" s="1" t="d">
        <v>2023-01-25</v>
      </c>
      <c r="F1056" t="s">
        <v>43</v>
      </c>
      <c r="G1056" t="s">
        <v>2272</v>
      </c>
      <c r="H1056" t="str">
        <f>_xlfn.XLOOKUP(Table29[[#This Row],[Unique BarCode]],$N$10:$N$37,$O$10:$O$37)</f>
        <v>WALLADPT</v>
      </c>
      <c r="I1056" t="str">
        <f>_xlfn.XLOOKUP(Table29[[#This Row],[Unique BarCode]],$N$10:$N$37,$P$10:$P$37)</f>
        <v>Charger</v>
      </c>
      <c r="J1056" t="s">
        <v>8</v>
      </c>
      <c r="K1056" t="s">
        <v>44</v>
      </c>
    </row>
    <row r="1057" spans="1:11" x14ac:dyDescent="0.2">
      <c r="A1057" s="1" t="d">
        <v>2023-01-25</v>
      </c>
      <c r="B1057" s="45">
        <v>-1</v>
      </c>
      <c r="C1057" t="s">
        <v>77</v>
      </c>
      <c r="D1057" t="str">
        <f>_xlfn.XLOOKUP(Table29[[#This Row],[Patron Group]],$R$10:$R$24,$S$10:$S$24)</f>
        <v>Undergraduate</v>
      </c>
      <c r="E1057" s="1" t="d">
        <v>2023-01-25</v>
      </c>
      <c r="F1057" t="s">
        <v>73</v>
      </c>
      <c r="G1057" t="s">
        <v>2272</v>
      </c>
      <c r="H1057" t="str">
        <f>_xlfn.XLOOKUP(Table29[[#This Row],[Unique BarCode]],$N$10:$N$37,$O$10:$O$37)</f>
        <v>WALLADPT</v>
      </c>
      <c r="I1057" t="str">
        <f>_xlfn.XLOOKUP(Table29[[#This Row],[Unique BarCode]],$N$10:$N$37,$P$10:$P$37)</f>
        <v>Charger</v>
      </c>
      <c r="J1057" t="s">
        <v>8</v>
      </c>
    </row>
    <row r="1058" spans="1:11" x14ac:dyDescent="0.2">
      <c r="A1058" s="1" t="d">
        <v>2023-01-25</v>
      </c>
      <c r="B1058" s="45">
        <v>-1</v>
      </c>
      <c r="C1058" t="s">
        <v>77</v>
      </c>
      <c r="D1058" t="str">
        <f>_xlfn.XLOOKUP(Table29[[#This Row],[Patron Group]],$R$10:$R$24,$S$10:$S$24)</f>
        <v>Undergraduate</v>
      </c>
      <c r="E1058" s="1" t="d">
        <v>2023-01-25</v>
      </c>
      <c r="F1058" t="s">
        <v>96</v>
      </c>
      <c r="G1058" t="s">
        <v>2272</v>
      </c>
      <c r="H1058" t="str">
        <f>_xlfn.XLOOKUP(Table29[[#This Row],[Unique BarCode]],$N$10:$N$37,$O$10:$O$37)</f>
        <v>WALLADPT</v>
      </c>
      <c r="I1058" t="str">
        <f>_xlfn.XLOOKUP(Table29[[#This Row],[Unique BarCode]],$N$10:$N$37,$P$10:$P$37)</f>
        <v>Charger</v>
      </c>
      <c r="J1058" t="s">
        <v>8</v>
      </c>
    </row>
    <row r="1059" spans="1:11" x14ac:dyDescent="0.2">
      <c r="A1059" s="1" t="d">
        <v>2023-01-25</v>
      </c>
      <c r="B1059" s="45">
        <v>-1</v>
      </c>
      <c r="C1059" t="s">
        <v>77</v>
      </c>
      <c r="D1059" t="str">
        <f>_xlfn.XLOOKUP(Table29[[#This Row],[Patron Group]],$R$10:$R$24,$S$10:$S$24)</f>
        <v>Undergraduate</v>
      </c>
      <c r="E1059" s="1" t="d">
        <v>2023-01-25</v>
      </c>
      <c r="F1059" t="s">
        <v>275</v>
      </c>
      <c r="G1059" t="s">
        <v>2272</v>
      </c>
      <c r="H1059" t="str">
        <f>_xlfn.XLOOKUP(Table29[[#This Row],[Unique BarCode]],$N$10:$N$37,$O$10:$O$37)</f>
        <v>WALLADPT</v>
      </c>
      <c r="I1059" t="str">
        <f>_xlfn.XLOOKUP(Table29[[#This Row],[Unique BarCode]],$N$10:$N$37,$P$10:$P$37)</f>
        <v>Charger</v>
      </c>
      <c r="J1059" t="s">
        <v>8</v>
      </c>
    </row>
    <row r="1060" spans="1:11" x14ac:dyDescent="0.2">
      <c r="A1060" s="1" t="d">
        <v>2023-01-25</v>
      </c>
      <c r="B1060" s="45">
        <v>-1</v>
      </c>
      <c r="C1060" t="s">
        <v>77</v>
      </c>
      <c r="D1060" t="str">
        <f>_xlfn.XLOOKUP(Table29[[#This Row],[Patron Group]],$R$10:$R$24,$S$10:$S$24)</f>
        <v>Undergraduate</v>
      </c>
      <c r="E1060" s="1" t="d">
        <v>2023-02-01</v>
      </c>
      <c r="F1060" t="s">
        <v>1211</v>
      </c>
      <c r="G1060" t="s">
        <v>2273</v>
      </c>
      <c r="H1060" t="str">
        <f>_xlfn.XLOOKUP(Table29[[#This Row],[Unique BarCode]],$N$10:$N$37,$O$10:$O$37)</f>
        <v>ChromeBook</v>
      </c>
      <c r="I1060" t="str">
        <f>_xlfn.XLOOKUP(Table29[[#This Row],[Unique BarCode]],$N$10:$N$37,$P$10:$P$37)</f>
        <v>Device</v>
      </c>
      <c r="J1060" t="s">
        <v>68</v>
      </c>
    </row>
    <row r="1061" spans="1:11" x14ac:dyDescent="0.2">
      <c r="A1061" s="1" t="d">
        <v>2023-01-25</v>
      </c>
      <c r="B1061" s="45">
        <v>-1</v>
      </c>
      <c r="C1061" t="s">
        <v>77</v>
      </c>
      <c r="D1061" t="str">
        <f>_xlfn.XLOOKUP(Table29[[#This Row],[Patron Group]],$R$10:$R$24,$S$10:$S$24)</f>
        <v>Undergraduate</v>
      </c>
      <c r="E1061" s="1" t="d">
        <v>2023-02-01</v>
      </c>
      <c r="F1061" t="s">
        <v>53</v>
      </c>
      <c r="G1061" t="s">
        <v>2273</v>
      </c>
      <c r="H1061" t="str">
        <f>_xlfn.XLOOKUP(Table29[[#This Row],[Unique BarCode]],$N$10:$N$37,$O$10:$O$37)</f>
        <v>ChromeBook</v>
      </c>
      <c r="I1061" t="str">
        <f>_xlfn.XLOOKUP(Table29[[#This Row],[Unique BarCode]],$N$10:$N$37,$P$10:$P$37)</f>
        <v>Device</v>
      </c>
      <c r="J1061" t="s">
        <v>13</v>
      </c>
      <c r="K1061" t="s">
        <v>54</v>
      </c>
    </row>
    <row r="1062" spans="1:11" x14ac:dyDescent="0.2">
      <c r="A1062" s="1" t="d">
        <v>2023-01-25</v>
      </c>
      <c r="B1062" s="45">
        <v>-1</v>
      </c>
      <c r="C1062" t="s">
        <v>77</v>
      </c>
      <c r="D1062" t="str">
        <f>_xlfn.XLOOKUP(Table29[[#This Row],[Patron Group]],$R$10:$R$24,$S$10:$S$24)</f>
        <v>Undergraduate</v>
      </c>
      <c r="E1062" s="1" t="d">
        <v>2023-02-01</v>
      </c>
      <c r="F1062" t="s">
        <v>1212</v>
      </c>
      <c r="G1062" t="s">
        <v>2273</v>
      </c>
      <c r="H1062" t="str">
        <f>_xlfn.XLOOKUP(Table29[[#This Row],[Unique BarCode]],$N$10:$N$37,$O$10:$O$37)</f>
        <v>ChromeBook</v>
      </c>
      <c r="I1062" t="str">
        <f>_xlfn.XLOOKUP(Table29[[#This Row],[Unique BarCode]],$N$10:$N$37,$P$10:$P$37)</f>
        <v>Device</v>
      </c>
      <c r="J1062" t="s">
        <v>13</v>
      </c>
      <c r="K1062" t="s">
        <v>1213</v>
      </c>
    </row>
    <row r="1063" spans="1:11" x14ac:dyDescent="0.2">
      <c r="A1063" s="1" t="d">
        <v>2023-01-25</v>
      </c>
      <c r="B1063" s="45">
        <v>-1</v>
      </c>
      <c r="C1063" t="s">
        <v>77</v>
      </c>
      <c r="D1063" t="str">
        <f>_xlfn.XLOOKUP(Table29[[#This Row],[Patron Group]],$R$10:$R$24,$S$10:$S$24)</f>
        <v>Undergraduate</v>
      </c>
      <c r="E1063" s="1" t="d">
        <v>2023-02-01</v>
      </c>
      <c r="F1063" t="s">
        <v>132</v>
      </c>
      <c r="G1063" t="s">
        <v>2274</v>
      </c>
      <c r="H1063" t="str">
        <f>_xlfn.XLOOKUP(Table29[[#This Row],[Unique BarCode]],$N$10:$N$37,$O$10:$O$37)</f>
        <v>MacBook</v>
      </c>
      <c r="I1063" t="str">
        <f>_xlfn.XLOOKUP(Table29[[#This Row],[Unique BarCode]],$N$10:$N$37,$P$10:$P$37)</f>
        <v>Device</v>
      </c>
      <c r="J1063" t="s">
        <v>8</v>
      </c>
      <c r="K1063" t="s">
        <v>133</v>
      </c>
    </row>
    <row r="1064" spans="1:11" x14ac:dyDescent="0.2">
      <c r="A1064" s="1" t="d">
        <v>2023-01-25</v>
      </c>
      <c r="B1064" s="45">
        <v>-1</v>
      </c>
      <c r="C1064" t="s">
        <v>77</v>
      </c>
      <c r="D1064" t="str">
        <f>_xlfn.XLOOKUP(Table29[[#This Row],[Patron Group]],$R$10:$R$24,$S$10:$S$24)</f>
        <v>Undergraduate</v>
      </c>
      <c r="E1064" s="1" t="d">
        <v>2023-02-01</v>
      </c>
      <c r="F1064" t="s">
        <v>311</v>
      </c>
      <c r="G1064" t="s">
        <v>2274</v>
      </c>
      <c r="H1064" t="str">
        <f>_xlfn.XLOOKUP(Table29[[#This Row],[Unique BarCode]],$N$10:$N$37,$O$10:$O$37)</f>
        <v>MacBook</v>
      </c>
      <c r="I1064" t="str">
        <f>_xlfn.XLOOKUP(Table29[[#This Row],[Unique BarCode]],$N$10:$N$37,$P$10:$P$37)</f>
        <v>Device</v>
      </c>
      <c r="J1064" t="s">
        <v>8</v>
      </c>
      <c r="K1064" t="s">
        <v>312</v>
      </c>
    </row>
    <row r="1065" spans="1:11" x14ac:dyDescent="0.2">
      <c r="A1065" s="1" t="d">
        <v>2023-01-25</v>
      </c>
      <c r="B1065" s="45">
        <v>-1</v>
      </c>
      <c r="C1065" t="s">
        <v>77</v>
      </c>
      <c r="D1065" t="str">
        <f>_xlfn.XLOOKUP(Table29[[#This Row],[Patron Group]],$R$10:$R$24,$S$10:$S$24)</f>
        <v>Undergraduate</v>
      </c>
      <c r="E1065" s="1" t="d">
        <v>2023-02-01</v>
      </c>
      <c r="F1065" t="s">
        <v>1214</v>
      </c>
      <c r="G1065" t="s">
        <v>2274</v>
      </c>
      <c r="H1065" t="str">
        <f>_xlfn.XLOOKUP(Table29[[#This Row],[Unique BarCode]],$N$10:$N$37,$O$10:$O$37)</f>
        <v>MacBook</v>
      </c>
      <c r="I1065" t="str">
        <f>_xlfn.XLOOKUP(Table29[[#This Row],[Unique BarCode]],$N$10:$N$37,$P$10:$P$37)</f>
        <v>Device</v>
      </c>
      <c r="J1065" t="s">
        <v>8</v>
      </c>
      <c r="K1065" t="s">
        <v>1214</v>
      </c>
    </row>
    <row r="1066" spans="1:11" x14ac:dyDescent="0.2">
      <c r="A1066" s="1" t="d">
        <v>2023-01-25</v>
      </c>
      <c r="B1066" s="45">
        <v>-1</v>
      </c>
      <c r="C1066" t="s">
        <v>77</v>
      </c>
      <c r="D1066" t="str">
        <f>_xlfn.XLOOKUP(Table29[[#This Row],[Patron Group]],$R$10:$R$24,$S$10:$S$24)</f>
        <v>Undergraduate</v>
      </c>
      <c r="E1066" s="1" t="d">
        <v>2023-02-01</v>
      </c>
      <c r="F1066" t="s">
        <v>1164</v>
      </c>
      <c r="G1066" t="s">
        <v>2274</v>
      </c>
      <c r="H1066" t="str">
        <f>_xlfn.XLOOKUP(Table29[[#This Row],[Unique BarCode]],$N$10:$N$37,$O$10:$O$37)</f>
        <v>MacBook</v>
      </c>
      <c r="I1066" t="str">
        <f>_xlfn.XLOOKUP(Table29[[#This Row],[Unique BarCode]],$N$10:$N$37,$P$10:$P$37)</f>
        <v>Device</v>
      </c>
      <c r="J1066" t="s">
        <v>8</v>
      </c>
      <c r="K1066" t="s">
        <v>1164</v>
      </c>
    </row>
    <row r="1067" spans="1:11" x14ac:dyDescent="0.2">
      <c r="A1067" s="1" t="d">
        <v>2023-01-25</v>
      </c>
      <c r="B1067" s="45">
        <v>-1</v>
      </c>
      <c r="C1067" t="s">
        <v>77</v>
      </c>
      <c r="D1067" t="str">
        <f>_xlfn.XLOOKUP(Table29[[#This Row],[Patron Group]],$R$10:$R$24,$S$10:$S$24)</f>
        <v>Undergraduate</v>
      </c>
      <c r="E1067" s="1" t="d">
        <v>2023-02-01</v>
      </c>
      <c r="F1067" t="s">
        <v>1215</v>
      </c>
      <c r="G1067" t="s">
        <v>2274</v>
      </c>
      <c r="H1067" t="str">
        <f>_xlfn.XLOOKUP(Table29[[#This Row],[Unique BarCode]],$N$10:$N$37,$O$10:$O$37)</f>
        <v>MacBook</v>
      </c>
      <c r="I1067" t="str">
        <f>_xlfn.XLOOKUP(Table29[[#This Row],[Unique BarCode]],$N$10:$N$37,$P$10:$P$37)</f>
        <v>Device</v>
      </c>
      <c r="J1067" t="s">
        <v>8</v>
      </c>
      <c r="K1067" t="s">
        <v>1215</v>
      </c>
    </row>
    <row r="1068" spans="1:11" x14ac:dyDescent="0.2">
      <c r="A1068" s="1" t="d">
        <v>2023-01-25</v>
      </c>
      <c r="B1068" s="45">
        <v>-1</v>
      </c>
      <c r="C1068" t="s">
        <v>77</v>
      </c>
      <c r="D1068" t="str">
        <f>_xlfn.XLOOKUP(Table29[[#This Row],[Patron Group]],$R$10:$R$24,$S$10:$S$24)</f>
        <v>Undergraduate</v>
      </c>
      <c r="E1068" s="1" t="d">
        <v>2023-02-01</v>
      </c>
      <c r="F1068" t="s">
        <v>1216</v>
      </c>
      <c r="G1068" t="s">
        <v>2275</v>
      </c>
      <c r="H1068" t="str">
        <f>_xlfn.XLOOKUP(Table29[[#This Row],[Unique BarCode]],$N$10:$N$37,$O$10:$O$37)</f>
        <v>iPad</v>
      </c>
      <c r="I1068" t="str">
        <f>_xlfn.XLOOKUP(Table29[[#This Row],[Unique BarCode]],$N$10:$N$37,$P$10:$P$37)</f>
        <v>Device</v>
      </c>
      <c r="J1068" t="s">
        <v>8</v>
      </c>
      <c r="K1068" t="s">
        <v>1217</v>
      </c>
    </row>
    <row r="1069" spans="1:11" x14ac:dyDescent="0.2">
      <c r="A1069" s="1" t="d">
        <v>2023-01-25</v>
      </c>
      <c r="B1069" s="45">
        <v>-1</v>
      </c>
      <c r="C1069" t="s">
        <v>77</v>
      </c>
      <c r="D1069" t="str">
        <f>_xlfn.XLOOKUP(Table29[[#This Row],[Patron Group]],$R$10:$R$24,$S$10:$S$24)</f>
        <v>Undergraduate</v>
      </c>
      <c r="E1069" s="1" t="d">
        <v>2023-02-01</v>
      </c>
      <c r="F1069" t="s">
        <v>1218</v>
      </c>
      <c r="G1069" t="s">
        <v>2275</v>
      </c>
      <c r="H1069" t="str">
        <f>_xlfn.XLOOKUP(Table29[[#This Row],[Unique BarCode]],$N$10:$N$37,$O$10:$O$37)</f>
        <v>iPad</v>
      </c>
      <c r="I1069" t="str">
        <f>_xlfn.XLOOKUP(Table29[[#This Row],[Unique BarCode]],$N$10:$N$37,$P$10:$P$37)</f>
        <v>Device</v>
      </c>
      <c r="J1069" t="s">
        <v>8</v>
      </c>
      <c r="K1069" t="s">
        <v>1219</v>
      </c>
    </row>
    <row r="1070" spans="1:11" x14ac:dyDescent="0.2">
      <c r="A1070" s="1" t="d">
        <v>2023-01-25</v>
      </c>
      <c r="B1070" s="45">
        <v>-1</v>
      </c>
      <c r="C1070" t="s">
        <v>77</v>
      </c>
      <c r="D1070" t="str">
        <f>_xlfn.XLOOKUP(Table29[[#This Row],[Patron Group]],$R$10:$R$24,$S$10:$S$24)</f>
        <v>Undergraduate</v>
      </c>
      <c r="E1070" s="1" t="d">
        <v>2023-02-01</v>
      </c>
      <c r="F1070" t="s">
        <v>1220</v>
      </c>
      <c r="G1070" t="s">
        <v>2275</v>
      </c>
      <c r="H1070" t="str">
        <f>_xlfn.XLOOKUP(Table29[[#This Row],[Unique BarCode]],$N$10:$N$37,$O$10:$O$37)</f>
        <v>iPad</v>
      </c>
      <c r="I1070" t="str">
        <f>_xlfn.XLOOKUP(Table29[[#This Row],[Unique BarCode]],$N$10:$N$37,$P$10:$P$37)</f>
        <v>Device</v>
      </c>
      <c r="J1070" t="s">
        <v>8</v>
      </c>
      <c r="K1070" t="s">
        <v>1221</v>
      </c>
    </row>
    <row r="1071" spans="1:11" x14ac:dyDescent="0.2">
      <c r="A1071" s="1" t="d">
        <v>2023-01-25</v>
      </c>
      <c r="B1071" s="45">
        <v>-1</v>
      </c>
      <c r="C1071" t="s">
        <v>77</v>
      </c>
      <c r="D1071" t="str">
        <f>_xlfn.XLOOKUP(Table29[[#This Row],[Patron Group]],$R$10:$R$24,$S$10:$S$24)</f>
        <v>Undergraduate</v>
      </c>
      <c r="E1071" s="1" t="d">
        <v>2023-02-01</v>
      </c>
      <c r="F1071" t="s">
        <v>1222</v>
      </c>
      <c r="G1071" t="s">
        <v>2275</v>
      </c>
      <c r="H1071" t="str">
        <f>_xlfn.XLOOKUP(Table29[[#This Row],[Unique BarCode]],$N$10:$N$37,$O$10:$O$37)</f>
        <v>iPad</v>
      </c>
      <c r="I1071" t="str">
        <f>_xlfn.XLOOKUP(Table29[[#This Row],[Unique BarCode]],$N$10:$N$37,$P$10:$P$37)</f>
        <v>Device</v>
      </c>
      <c r="J1071" t="s">
        <v>8</v>
      </c>
      <c r="K1071" t="s">
        <v>1223</v>
      </c>
    </row>
    <row r="1072" spans="1:11" x14ac:dyDescent="0.2">
      <c r="A1072" s="1" t="d">
        <v>2023-01-25</v>
      </c>
      <c r="B1072" s="45">
        <v>-1</v>
      </c>
      <c r="C1072" t="s">
        <v>77</v>
      </c>
      <c r="D1072" t="str">
        <f>_xlfn.XLOOKUP(Table29[[#This Row],[Patron Group]],$R$10:$R$24,$S$10:$S$24)</f>
        <v>Undergraduate</v>
      </c>
      <c r="E1072" s="1" t="d">
        <v>2023-02-01</v>
      </c>
      <c r="F1072" t="s">
        <v>1224</v>
      </c>
      <c r="G1072" t="s">
        <v>2275</v>
      </c>
      <c r="H1072" t="str">
        <f>_xlfn.XLOOKUP(Table29[[#This Row],[Unique BarCode]],$N$10:$N$37,$O$10:$O$37)</f>
        <v>iPad</v>
      </c>
      <c r="I1072" t="str">
        <f>_xlfn.XLOOKUP(Table29[[#This Row],[Unique BarCode]],$N$10:$N$37,$P$10:$P$37)</f>
        <v>Device</v>
      </c>
      <c r="J1072" t="s">
        <v>8</v>
      </c>
      <c r="K1072" t="s">
        <v>1225</v>
      </c>
    </row>
    <row r="1073" spans="1:11" x14ac:dyDescent="0.2">
      <c r="A1073" s="1" t="d">
        <v>2023-01-25</v>
      </c>
      <c r="B1073" s="45">
        <v>-1</v>
      </c>
      <c r="C1073" t="s">
        <v>77</v>
      </c>
      <c r="D1073" t="str">
        <f>_xlfn.XLOOKUP(Table29[[#This Row],[Patron Group]],$R$10:$R$24,$S$10:$S$24)</f>
        <v>Undergraduate</v>
      </c>
      <c r="E1073" s="1" t="d">
        <v>2023-02-01</v>
      </c>
      <c r="F1073" t="s">
        <v>1226</v>
      </c>
      <c r="G1073" t="s">
        <v>2275</v>
      </c>
      <c r="H1073" t="str">
        <f>_xlfn.XLOOKUP(Table29[[#This Row],[Unique BarCode]],$N$10:$N$37,$O$10:$O$37)</f>
        <v>iPad</v>
      </c>
      <c r="I1073" t="str">
        <f>_xlfn.XLOOKUP(Table29[[#This Row],[Unique BarCode]],$N$10:$N$37,$P$10:$P$37)</f>
        <v>Device</v>
      </c>
      <c r="J1073" t="s">
        <v>8</v>
      </c>
    </row>
    <row r="1074" spans="1:11" x14ac:dyDescent="0.2">
      <c r="A1074" s="1" t="d">
        <v>2023-01-25</v>
      </c>
      <c r="B1074" s="45">
        <v>-1</v>
      </c>
      <c r="C1074" t="s">
        <v>77</v>
      </c>
      <c r="D1074" t="str">
        <f>_xlfn.XLOOKUP(Table29[[#This Row],[Patron Group]],$R$10:$R$24,$S$10:$S$24)</f>
        <v>Undergraduate</v>
      </c>
      <c r="E1074" s="1" t="d">
        <v>2023-02-01</v>
      </c>
      <c r="F1074" t="s">
        <v>1227</v>
      </c>
      <c r="G1074" t="s">
        <v>2263</v>
      </c>
      <c r="H1074" t="str">
        <f>_xlfn.XLOOKUP(Table29[[#This Row],[Unique BarCode]],$N$10:$N$37,$O$10:$O$37)</f>
        <v>HP Laptop</v>
      </c>
      <c r="I1074" t="str">
        <f>_xlfn.XLOOKUP(Table29[[#This Row],[Unique BarCode]],$N$10:$N$37,$P$10:$P$37)</f>
        <v>Device</v>
      </c>
      <c r="J1074" t="s">
        <v>8</v>
      </c>
      <c r="K1074" t="s">
        <v>1228</v>
      </c>
    </row>
    <row r="1075" spans="1:11" x14ac:dyDescent="0.2">
      <c r="A1075" s="1" t="d">
        <v>2023-01-25</v>
      </c>
      <c r="B1075" s="45">
        <v>-1</v>
      </c>
      <c r="C1075" t="s">
        <v>77</v>
      </c>
      <c r="D1075" t="str">
        <f>_xlfn.XLOOKUP(Table29[[#This Row],[Patron Group]],$R$10:$R$24,$S$10:$S$24)</f>
        <v>Undergraduate</v>
      </c>
      <c r="E1075" s="1" t="d">
        <v>2023-02-07</v>
      </c>
      <c r="F1075" t="s">
        <v>727</v>
      </c>
      <c r="G1075" t="s">
        <v>2274</v>
      </c>
      <c r="H1075" t="str">
        <f>_xlfn.XLOOKUP(Table29[[#This Row],[Unique BarCode]],$N$10:$N$37,$O$10:$O$37)</f>
        <v>MacBook</v>
      </c>
      <c r="I1075" t="str">
        <f>_xlfn.XLOOKUP(Table29[[#This Row],[Unique BarCode]],$N$10:$N$37,$P$10:$P$37)</f>
        <v>Device</v>
      </c>
      <c r="J1075" t="s">
        <v>8</v>
      </c>
      <c r="K1075" t="s">
        <v>728</v>
      </c>
    </row>
    <row r="1076" spans="1:11" x14ac:dyDescent="0.2">
      <c r="A1076" s="1" t="d">
        <v>2023-01-25</v>
      </c>
      <c r="B1076" s="45">
        <v>-1</v>
      </c>
      <c r="C1076" t="s">
        <v>77</v>
      </c>
      <c r="D1076" t="str">
        <f>_xlfn.XLOOKUP(Table29[[#This Row],[Patron Group]],$R$10:$R$24,$S$10:$S$24)</f>
        <v>Undergraduate</v>
      </c>
      <c r="E1076" s="1" t="d">
        <v>2023-02-07</v>
      </c>
      <c r="F1076" t="s">
        <v>290</v>
      </c>
      <c r="G1076" t="s">
        <v>2274</v>
      </c>
      <c r="H1076" t="str">
        <f>_xlfn.XLOOKUP(Table29[[#This Row],[Unique BarCode]],$N$10:$N$37,$O$10:$O$37)</f>
        <v>MacBook</v>
      </c>
      <c r="I1076" t="str">
        <f>_xlfn.XLOOKUP(Table29[[#This Row],[Unique BarCode]],$N$10:$N$37,$P$10:$P$37)</f>
        <v>Device</v>
      </c>
      <c r="J1076" t="s">
        <v>8</v>
      </c>
      <c r="K1076" t="s">
        <v>291</v>
      </c>
    </row>
    <row r="1077" spans="1:11" x14ac:dyDescent="0.2">
      <c r="A1077" s="1" t="d">
        <v>2023-01-25</v>
      </c>
      <c r="B1077" s="45">
        <v>-1</v>
      </c>
      <c r="C1077" t="s">
        <v>77</v>
      </c>
      <c r="D1077" t="str">
        <f>_xlfn.XLOOKUP(Table29[[#This Row],[Patron Group]],$R$10:$R$24,$S$10:$S$24)</f>
        <v>Undergraduate</v>
      </c>
      <c r="E1077" s="1" t="d">
        <v>2023-02-07</v>
      </c>
      <c r="F1077" t="s">
        <v>1229</v>
      </c>
      <c r="G1077" t="s">
        <v>2263</v>
      </c>
      <c r="H1077" t="str">
        <f>_xlfn.XLOOKUP(Table29[[#This Row],[Unique BarCode]],$N$10:$N$37,$O$10:$O$37)</f>
        <v>HP Laptop</v>
      </c>
      <c r="I1077" t="str">
        <f>_xlfn.XLOOKUP(Table29[[#This Row],[Unique BarCode]],$N$10:$N$37,$P$10:$P$37)</f>
        <v>Device</v>
      </c>
      <c r="J1077" t="s">
        <v>8</v>
      </c>
      <c r="K1077" t="s">
        <v>1230</v>
      </c>
    </row>
    <row r="1078" spans="1:11" x14ac:dyDescent="0.2">
      <c r="A1078" s="1" t="d">
        <v>2023-01-25</v>
      </c>
      <c r="B1078" s="45">
        <v>-1</v>
      </c>
      <c r="C1078" t="s">
        <v>77</v>
      </c>
      <c r="D1078" t="str">
        <f>_xlfn.XLOOKUP(Table29[[#This Row],[Patron Group]],$R$10:$R$24,$S$10:$S$24)</f>
        <v>Undergraduate</v>
      </c>
      <c r="E1078" s="1" t="d">
        <v>2023-02-08</v>
      </c>
      <c r="F1078" t="s">
        <v>733</v>
      </c>
      <c r="G1078" t="s">
        <v>2274</v>
      </c>
      <c r="H1078" t="str">
        <f>_xlfn.XLOOKUP(Table29[[#This Row],[Unique BarCode]],$N$10:$N$37,$O$10:$O$37)</f>
        <v>MacBook</v>
      </c>
      <c r="I1078" t="str">
        <f>_xlfn.XLOOKUP(Table29[[#This Row],[Unique BarCode]],$N$10:$N$37,$P$10:$P$37)</f>
        <v>Device</v>
      </c>
      <c r="J1078" t="s">
        <v>8</v>
      </c>
      <c r="K1078" t="s">
        <v>734</v>
      </c>
    </row>
    <row r="1079" spans="1:11" x14ac:dyDescent="0.2">
      <c r="A1079" s="1" t="d">
        <v>2023-01-25</v>
      </c>
      <c r="B1079" s="45">
        <v>-1</v>
      </c>
      <c r="C1079" t="s">
        <v>77</v>
      </c>
      <c r="D1079" t="str">
        <f>_xlfn.XLOOKUP(Table29[[#This Row],[Patron Group]],$R$10:$R$24,$S$10:$S$24)</f>
        <v>Undergraduate</v>
      </c>
      <c r="E1079" s="1" t="d">
        <v>2023-02-08</v>
      </c>
      <c r="F1079" t="s">
        <v>1231</v>
      </c>
      <c r="G1079" t="s">
        <v>2274</v>
      </c>
      <c r="H1079" t="str">
        <f>_xlfn.XLOOKUP(Table29[[#This Row],[Unique BarCode]],$N$10:$N$37,$O$10:$O$37)</f>
        <v>MacBook</v>
      </c>
      <c r="I1079" t="str">
        <f>_xlfn.XLOOKUP(Table29[[#This Row],[Unique BarCode]],$N$10:$N$37,$P$10:$P$37)</f>
        <v>Device</v>
      </c>
      <c r="J1079" t="s">
        <v>8</v>
      </c>
      <c r="K1079" t="s">
        <v>1231</v>
      </c>
    </row>
    <row r="1080" spans="1:11" x14ac:dyDescent="0.2">
      <c r="A1080" s="1" t="d">
        <v>2023-01-25</v>
      </c>
      <c r="B1080" s="45">
        <v>-1</v>
      </c>
      <c r="C1080" t="s">
        <v>77</v>
      </c>
      <c r="D1080" t="str">
        <f>_xlfn.XLOOKUP(Table29[[#This Row],[Patron Group]],$R$10:$R$24,$S$10:$S$24)</f>
        <v>Undergraduate</v>
      </c>
      <c r="E1080" s="1" t="d">
        <v>2023-02-08</v>
      </c>
      <c r="F1080" t="s">
        <v>565</v>
      </c>
      <c r="G1080" t="s">
        <v>2275</v>
      </c>
      <c r="H1080" t="str">
        <f>_xlfn.XLOOKUP(Table29[[#This Row],[Unique BarCode]],$N$10:$N$37,$O$10:$O$37)</f>
        <v>iPad</v>
      </c>
      <c r="I1080" t="str">
        <f>_xlfn.XLOOKUP(Table29[[#This Row],[Unique BarCode]],$N$10:$N$37,$P$10:$P$37)</f>
        <v>Device</v>
      </c>
      <c r="J1080" t="s">
        <v>8</v>
      </c>
      <c r="K1080" t="s">
        <v>566</v>
      </c>
    </row>
    <row r="1081" spans="1:11" x14ac:dyDescent="0.2">
      <c r="A1081" s="1" t="d">
        <v>2023-01-25</v>
      </c>
      <c r="B1081" s="45">
        <v>-1</v>
      </c>
      <c r="C1081" t="s">
        <v>77</v>
      </c>
      <c r="D1081" t="str">
        <f>_xlfn.XLOOKUP(Table29[[#This Row],[Patron Group]],$R$10:$R$24,$S$10:$S$24)</f>
        <v>Undergraduate</v>
      </c>
      <c r="E1081" s="1" t="d">
        <v>2023-02-08</v>
      </c>
      <c r="F1081" t="s">
        <v>1232</v>
      </c>
      <c r="G1081" t="s">
        <v>2275</v>
      </c>
      <c r="H1081" t="str">
        <f>_xlfn.XLOOKUP(Table29[[#This Row],[Unique BarCode]],$N$10:$N$37,$O$10:$O$37)</f>
        <v>iPad</v>
      </c>
      <c r="I1081" t="str">
        <f>_xlfn.XLOOKUP(Table29[[#This Row],[Unique BarCode]],$N$10:$N$37,$P$10:$P$37)</f>
        <v>Device</v>
      </c>
      <c r="J1081" t="s">
        <v>8</v>
      </c>
      <c r="K1081" t="s">
        <v>1233</v>
      </c>
    </row>
    <row r="1082" spans="1:11" x14ac:dyDescent="0.2">
      <c r="A1082" s="1" t="d">
        <v>2023-01-25</v>
      </c>
      <c r="B1082" s="45">
        <v>-1</v>
      </c>
      <c r="C1082" t="s">
        <v>77</v>
      </c>
      <c r="D1082" t="str">
        <f>_xlfn.XLOOKUP(Table29[[#This Row],[Patron Group]],$R$10:$R$24,$S$10:$S$24)</f>
        <v>Undergraduate</v>
      </c>
      <c r="E1082" s="1" t="d">
        <v>2023-02-08</v>
      </c>
      <c r="F1082" t="s">
        <v>138</v>
      </c>
      <c r="G1082" t="s">
        <v>2275</v>
      </c>
      <c r="H1082" t="str">
        <f>_xlfn.XLOOKUP(Table29[[#This Row],[Unique BarCode]],$N$10:$N$37,$O$10:$O$37)</f>
        <v>iPad</v>
      </c>
      <c r="I1082" t="str">
        <f>_xlfn.XLOOKUP(Table29[[#This Row],[Unique BarCode]],$N$10:$N$37,$P$10:$P$37)</f>
        <v>Device</v>
      </c>
      <c r="J1082" t="s">
        <v>8</v>
      </c>
    </row>
    <row r="1083" spans="1:11" x14ac:dyDescent="0.2">
      <c r="A1083" s="1" t="d">
        <v>2023-01-25</v>
      </c>
      <c r="B1083" s="45">
        <v>-1</v>
      </c>
      <c r="C1083" t="s">
        <v>77</v>
      </c>
      <c r="D1083" t="str">
        <f>_xlfn.XLOOKUP(Table29[[#This Row],[Patron Group]],$R$10:$R$24,$S$10:$S$24)</f>
        <v>Undergraduate</v>
      </c>
      <c r="E1083" s="1" t="d">
        <v>2023-02-08</v>
      </c>
      <c r="F1083" t="s">
        <v>120</v>
      </c>
      <c r="G1083" t="s">
        <v>2275</v>
      </c>
      <c r="H1083" t="str">
        <f>_xlfn.XLOOKUP(Table29[[#This Row],[Unique BarCode]],$N$10:$N$37,$O$10:$O$37)</f>
        <v>iPad</v>
      </c>
      <c r="I1083" t="str">
        <f>_xlfn.XLOOKUP(Table29[[#This Row],[Unique BarCode]],$N$10:$N$37,$P$10:$P$37)</f>
        <v>Device</v>
      </c>
      <c r="J1083" t="s">
        <v>8</v>
      </c>
    </row>
    <row r="1084" spans="1:11" x14ac:dyDescent="0.2">
      <c r="A1084" s="1" t="d">
        <v>2023-01-25</v>
      </c>
      <c r="B1084" s="45">
        <v>-1</v>
      </c>
      <c r="C1084" t="s">
        <v>77</v>
      </c>
      <c r="D1084" t="str">
        <f>_xlfn.XLOOKUP(Table29[[#This Row],[Patron Group]],$R$10:$R$24,$S$10:$S$24)</f>
        <v>Undergraduate</v>
      </c>
      <c r="E1084" s="1" t="d">
        <v>2023-02-08</v>
      </c>
      <c r="F1084" t="s">
        <v>331</v>
      </c>
      <c r="G1084" t="s">
        <v>2263</v>
      </c>
      <c r="H1084" t="str">
        <f>_xlfn.XLOOKUP(Table29[[#This Row],[Unique BarCode]],$N$10:$N$37,$O$10:$O$37)</f>
        <v>HP Laptop</v>
      </c>
      <c r="I1084" t="str">
        <f>_xlfn.XLOOKUP(Table29[[#This Row],[Unique BarCode]],$N$10:$N$37,$P$10:$P$37)</f>
        <v>Device</v>
      </c>
      <c r="J1084" t="s">
        <v>8</v>
      </c>
      <c r="K1084" t="s">
        <v>332</v>
      </c>
    </row>
    <row r="1085" spans="1:11" x14ac:dyDescent="0.2">
      <c r="A1085" s="1" t="d">
        <v>2023-01-25</v>
      </c>
      <c r="B1085" s="45">
        <v>5561657850006530</v>
      </c>
      <c r="C1085" t="s">
        <v>77</v>
      </c>
      <c r="D1085" t="str">
        <f>_xlfn.XLOOKUP(Table29[[#This Row],[Patron Group]],$R$10:$R$24,$S$10:$S$24)</f>
        <v>Undergraduate</v>
      </c>
      <c r="E1085" s="1" t="d">
        <v>2023-02-01</v>
      </c>
      <c r="F1085" t="s">
        <v>307</v>
      </c>
      <c r="G1085" t="s">
        <v>2273</v>
      </c>
      <c r="H1085" t="str">
        <f>_xlfn.XLOOKUP(Table29[[#This Row],[Unique BarCode]],$N$10:$N$37,$O$10:$O$37)</f>
        <v>ChromeBook</v>
      </c>
      <c r="I1085" t="str">
        <f>_xlfn.XLOOKUP(Table29[[#This Row],[Unique BarCode]],$N$10:$N$37,$P$10:$P$37)</f>
        <v>Device</v>
      </c>
      <c r="J1085" t="s">
        <v>128</v>
      </c>
      <c r="K1085" t="s">
        <v>308</v>
      </c>
    </row>
    <row r="1086" spans="1:11" x14ac:dyDescent="0.2">
      <c r="A1086" s="1" t="d">
        <v>2023-01-25</v>
      </c>
      <c r="B1086" s="45">
        <v>5567886940006530</v>
      </c>
      <c r="C1086" t="s">
        <v>77</v>
      </c>
      <c r="D1086" t="str">
        <f>_xlfn.XLOOKUP(Table29[[#This Row],[Patron Group]],$R$10:$R$24,$S$10:$S$24)</f>
        <v>Undergraduate</v>
      </c>
      <c r="E1086" s="1" t="d">
        <v>2023-02-07</v>
      </c>
      <c r="F1086" t="s">
        <v>1216</v>
      </c>
      <c r="G1086" t="s">
        <v>2275</v>
      </c>
      <c r="H1086" t="str">
        <f>_xlfn.XLOOKUP(Table29[[#This Row],[Unique BarCode]],$N$10:$N$37,$O$10:$O$37)</f>
        <v>iPad</v>
      </c>
      <c r="I1086" t="str">
        <f>_xlfn.XLOOKUP(Table29[[#This Row],[Unique BarCode]],$N$10:$N$37,$P$10:$P$37)</f>
        <v>Device</v>
      </c>
      <c r="J1086" t="s">
        <v>8</v>
      </c>
      <c r="K1086" t="s">
        <v>1217</v>
      </c>
    </row>
    <row r="1087" spans="1:11" x14ac:dyDescent="0.2">
      <c r="A1087" s="1" t="d">
        <v>2023-01-25</v>
      </c>
      <c r="B1087" s="45">
        <v>9403482150006530</v>
      </c>
      <c r="C1087" t="s">
        <v>77</v>
      </c>
      <c r="D1087" t="str">
        <f>_xlfn.XLOOKUP(Table29[[#This Row],[Patron Group]],$R$10:$R$24,$S$10:$S$24)</f>
        <v>Undergraduate</v>
      </c>
      <c r="E1087" s="1" t="d">
        <v>2023-01-25</v>
      </c>
      <c r="F1087" t="s">
        <v>1236</v>
      </c>
      <c r="G1087" t="s">
        <v>2281</v>
      </c>
      <c r="H1087" t="str">
        <f>_xlfn.XLOOKUP(Table29[[#This Row],[Unique BarCode]],$N$10:$N$37,$O$10:$O$37)</f>
        <v>HDMIC</v>
      </c>
      <c r="I1087" t="str">
        <f>_xlfn.XLOOKUP(Table29[[#This Row],[Unique BarCode]],$N$10:$N$37,$P$10:$P$37)</f>
        <v>Cable</v>
      </c>
      <c r="J1087" t="s">
        <v>8</v>
      </c>
      <c r="K1087" t="s">
        <v>1237</v>
      </c>
    </row>
    <row r="1088" spans="1:11" x14ac:dyDescent="0.2">
      <c r="A1088" s="1" t="d">
        <v>2023-01-26</v>
      </c>
      <c r="B1088" s="45">
        <v>-1</v>
      </c>
      <c r="C1088" t="s">
        <v>684</v>
      </c>
      <c r="D1088" t="str">
        <f>_xlfn.XLOOKUP(Table29[[#This Row],[Patron Group]],$R$10:$R$24,$S$10:$S$24)</f>
        <v>Alumni</v>
      </c>
      <c r="E1088" s="1" t="d">
        <v>2023-01-26</v>
      </c>
      <c r="F1088" t="s">
        <v>706</v>
      </c>
      <c r="G1088" t="s">
        <v>2298</v>
      </c>
      <c r="H1088" t="str">
        <f>_xlfn.XLOOKUP(Table29[[#This Row],[Unique BarCode]],$N$10:$N$37,$O$10:$O$37)</f>
        <v>ANKER</v>
      </c>
      <c r="I1088" t="str">
        <f>_xlfn.XLOOKUP(Table29[[#This Row],[Unique BarCode]],$N$10:$N$37,$P$10:$P$37)</f>
        <v>Charger</v>
      </c>
      <c r="J1088" t="s">
        <v>8</v>
      </c>
    </row>
    <row r="1089" spans="1:11" x14ac:dyDescent="0.2">
      <c r="A1089" s="1" t="d">
        <v>2023-01-26</v>
      </c>
      <c r="B1089" s="45">
        <v>-1</v>
      </c>
      <c r="C1089" t="s">
        <v>684</v>
      </c>
      <c r="D1089" t="str">
        <f>_xlfn.XLOOKUP(Table29[[#This Row],[Patron Group]],$R$10:$R$24,$S$10:$S$24)</f>
        <v>Alumni</v>
      </c>
      <c r="E1089" s="1" t="d">
        <v>2023-01-26</v>
      </c>
      <c r="F1089" t="s">
        <v>577</v>
      </c>
      <c r="G1089" t="s">
        <v>2296</v>
      </c>
      <c r="H1089" t="str">
        <f>_xlfn.XLOOKUP(Table29[[#This Row],[Unique BarCode]],$N$10:$N$37,$O$10:$O$37)</f>
        <v>MACUSBC</v>
      </c>
      <c r="I1089" t="str">
        <f>_xlfn.XLOOKUP(Table29[[#This Row],[Unique BarCode]],$N$10:$N$37,$P$10:$P$37)</f>
        <v>Charger</v>
      </c>
      <c r="J1089" t="s">
        <v>8</v>
      </c>
      <c r="K1089" t="s">
        <v>578</v>
      </c>
    </row>
    <row r="1090" spans="1:11" x14ac:dyDescent="0.2">
      <c r="A1090" s="1" t="d">
        <v>2023-01-26</v>
      </c>
      <c r="B1090" s="45">
        <v>-1</v>
      </c>
      <c r="C1090" t="s">
        <v>20</v>
      </c>
      <c r="D1090" t="str">
        <f>_xlfn.XLOOKUP(Table29[[#This Row],[Patron Group]],$R$10:$R$24,$S$10:$S$24)</f>
        <v>Graduate</v>
      </c>
      <c r="E1090" s="1" t="d">
        <v>2023-01-26</v>
      </c>
      <c r="F1090" t="s">
        <v>1037</v>
      </c>
      <c r="G1090" t="s">
        <v>2281</v>
      </c>
      <c r="H1090" t="str">
        <f>_xlfn.XLOOKUP(Table29[[#This Row],[Unique BarCode]],$N$10:$N$37,$O$10:$O$37)</f>
        <v>HDMIC</v>
      </c>
      <c r="I1090" t="str">
        <f>_xlfn.XLOOKUP(Table29[[#This Row],[Unique BarCode]],$N$10:$N$37,$P$10:$P$37)</f>
        <v>Cable</v>
      </c>
      <c r="J1090" t="s">
        <v>8</v>
      </c>
      <c r="K1090" t="s">
        <v>1038</v>
      </c>
    </row>
    <row r="1091" spans="1:11" x14ac:dyDescent="0.2">
      <c r="A1091" s="1" t="d">
        <v>2023-01-26</v>
      </c>
      <c r="B1091" s="45">
        <v>-1</v>
      </c>
      <c r="C1091" t="s">
        <v>20</v>
      </c>
      <c r="D1091" t="str">
        <f>_xlfn.XLOOKUP(Table29[[#This Row],[Patron Group]],$R$10:$R$24,$S$10:$S$24)</f>
        <v>Graduate</v>
      </c>
      <c r="E1091" s="1" t="d">
        <v>2023-01-26</v>
      </c>
      <c r="F1091" t="s">
        <v>687</v>
      </c>
      <c r="G1091" t="s">
        <v>2282</v>
      </c>
      <c r="H1091" t="str">
        <f>_xlfn.XLOOKUP(Table29[[#This Row],[Unique BarCode]],$N$10:$N$37,$O$10:$O$37)</f>
        <v>HPUSBC</v>
      </c>
      <c r="I1091" t="str">
        <f>_xlfn.XLOOKUP(Table29[[#This Row],[Unique BarCode]],$N$10:$N$37,$P$10:$P$37)</f>
        <v>Charger</v>
      </c>
      <c r="J1091" t="s">
        <v>49</v>
      </c>
    </row>
    <row r="1092" spans="1:11" x14ac:dyDescent="0.2">
      <c r="A1092" s="1" t="d">
        <v>2023-01-26</v>
      </c>
      <c r="B1092" s="45">
        <v>-1</v>
      </c>
      <c r="C1092" t="s">
        <v>20</v>
      </c>
      <c r="D1092" t="str">
        <f>_xlfn.XLOOKUP(Table29[[#This Row],[Patron Group]],$R$10:$R$24,$S$10:$S$24)</f>
        <v>Graduate</v>
      </c>
      <c r="E1092" s="1" t="d">
        <v>2023-01-26</v>
      </c>
      <c r="F1092" t="s">
        <v>1244</v>
      </c>
      <c r="G1092" t="s">
        <v>2264</v>
      </c>
      <c r="H1092" t="str">
        <f>_xlfn.XLOOKUP(Table29[[#This Row],[Unique BarCode]],$N$10:$N$37,$O$10:$O$37)</f>
        <v>iPad</v>
      </c>
      <c r="I1092" t="str">
        <f>_xlfn.XLOOKUP(Table29[[#This Row],[Unique BarCode]],$N$10:$N$37,$P$10:$P$37)</f>
        <v>Device</v>
      </c>
      <c r="J1092" t="s">
        <v>8</v>
      </c>
      <c r="K1092" t="s">
        <v>1245</v>
      </c>
    </row>
    <row r="1093" spans="1:11" x14ac:dyDescent="0.2">
      <c r="A1093" s="1" t="d">
        <v>2023-01-26</v>
      </c>
      <c r="B1093" s="45">
        <v>-1</v>
      </c>
      <c r="C1093" t="s">
        <v>20</v>
      </c>
      <c r="D1093" t="str">
        <f>_xlfn.XLOOKUP(Table29[[#This Row],[Patron Group]],$R$10:$R$24,$S$10:$S$24)</f>
        <v>Graduate</v>
      </c>
      <c r="E1093" s="1" t="d">
        <v>2023-01-26</v>
      </c>
      <c r="F1093" t="s">
        <v>837</v>
      </c>
      <c r="G1093" t="s">
        <v>2265</v>
      </c>
      <c r="H1093" t="str">
        <f>_xlfn.XLOOKUP(Table29[[#This Row],[Unique BarCode]],$N$10:$N$37,$O$10:$O$37)</f>
        <v>IPHONE</v>
      </c>
      <c r="I1093" t="str">
        <f>_xlfn.XLOOKUP(Table29[[#This Row],[Unique BarCode]],$N$10:$N$37,$P$10:$P$37)</f>
        <v>Charger</v>
      </c>
      <c r="J1093" t="s">
        <v>8</v>
      </c>
      <c r="K1093" t="s">
        <v>838</v>
      </c>
    </row>
    <row r="1094" spans="1:11" x14ac:dyDescent="0.2">
      <c r="A1094" s="1" t="d">
        <v>2023-01-26</v>
      </c>
      <c r="B1094" s="45">
        <v>-1</v>
      </c>
      <c r="C1094" t="s">
        <v>20</v>
      </c>
      <c r="D1094" t="str">
        <f>_xlfn.XLOOKUP(Table29[[#This Row],[Patron Group]],$R$10:$R$24,$S$10:$S$24)</f>
        <v>Graduate</v>
      </c>
      <c r="E1094" s="1" t="d">
        <v>2023-01-26</v>
      </c>
      <c r="F1094" t="s">
        <v>84</v>
      </c>
      <c r="G1094" t="s">
        <v>2265</v>
      </c>
      <c r="H1094" t="str">
        <f>_xlfn.XLOOKUP(Table29[[#This Row],[Unique BarCode]],$N$10:$N$37,$O$10:$O$37)</f>
        <v>IPHONE</v>
      </c>
      <c r="I1094" t="str">
        <f>_xlfn.XLOOKUP(Table29[[#This Row],[Unique BarCode]],$N$10:$N$37,$P$10:$P$37)</f>
        <v>Charger</v>
      </c>
      <c r="J1094" t="s">
        <v>8</v>
      </c>
      <c r="K1094" t="s">
        <v>85</v>
      </c>
    </row>
    <row r="1095" spans="1:11" x14ac:dyDescent="0.2">
      <c r="A1095" s="1" t="d">
        <v>2023-01-26</v>
      </c>
      <c r="B1095" s="45">
        <v>-1</v>
      </c>
      <c r="C1095" t="s">
        <v>20</v>
      </c>
      <c r="D1095" t="str">
        <f>_xlfn.XLOOKUP(Table29[[#This Row],[Patron Group]],$R$10:$R$24,$S$10:$S$24)</f>
        <v>Graduate</v>
      </c>
      <c r="E1095" s="1" t="d">
        <v>2023-01-26</v>
      </c>
      <c r="F1095" t="s">
        <v>86</v>
      </c>
      <c r="G1095" t="s">
        <v>2265</v>
      </c>
      <c r="H1095" t="str">
        <f>_xlfn.XLOOKUP(Table29[[#This Row],[Unique BarCode]],$N$10:$N$37,$O$10:$O$37)</f>
        <v>IPHONE</v>
      </c>
      <c r="I1095" t="str">
        <f>_xlfn.XLOOKUP(Table29[[#This Row],[Unique BarCode]],$N$10:$N$37,$P$10:$P$37)</f>
        <v>Charger</v>
      </c>
      <c r="J1095" t="s">
        <v>8</v>
      </c>
      <c r="K1095" t="s">
        <v>87</v>
      </c>
    </row>
    <row r="1096" spans="1:11" x14ac:dyDescent="0.2">
      <c r="A1096" s="1" t="d">
        <v>2023-01-26</v>
      </c>
      <c r="B1096" s="45">
        <v>-1</v>
      </c>
      <c r="C1096" t="s">
        <v>20</v>
      </c>
      <c r="D1096" t="str">
        <f>_xlfn.XLOOKUP(Table29[[#This Row],[Patron Group]],$R$10:$R$24,$S$10:$S$24)</f>
        <v>Graduate</v>
      </c>
      <c r="E1096" s="1" t="d">
        <v>2023-01-26</v>
      </c>
      <c r="F1096" t="s">
        <v>12</v>
      </c>
      <c r="G1096" t="s">
        <v>2265</v>
      </c>
      <c r="H1096" t="str">
        <f>_xlfn.XLOOKUP(Table29[[#This Row],[Unique BarCode]],$N$10:$N$37,$O$10:$O$37)</f>
        <v>IPHONE</v>
      </c>
      <c r="I1096" t="str">
        <f>_xlfn.XLOOKUP(Table29[[#This Row],[Unique BarCode]],$N$10:$N$37,$P$10:$P$37)</f>
        <v>Charger</v>
      </c>
      <c r="J1096" t="s">
        <v>13</v>
      </c>
      <c r="K1096" t="s">
        <v>14</v>
      </c>
    </row>
    <row r="1097" spans="1:11" x14ac:dyDescent="0.2">
      <c r="A1097" s="1" t="d">
        <v>2023-01-26</v>
      </c>
      <c r="B1097" s="45">
        <v>-1</v>
      </c>
      <c r="C1097" t="s">
        <v>20</v>
      </c>
      <c r="D1097" t="str">
        <f>_xlfn.XLOOKUP(Table29[[#This Row],[Patron Group]],$R$10:$R$24,$S$10:$S$24)</f>
        <v>Graduate</v>
      </c>
      <c r="E1097" s="1" t="d">
        <v>2023-01-26</v>
      </c>
      <c r="F1097" t="s">
        <v>213</v>
      </c>
      <c r="G1097" t="s">
        <v>2296</v>
      </c>
      <c r="H1097" t="str">
        <f>_xlfn.XLOOKUP(Table29[[#This Row],[Unique BarCode]],$N$10:$N$37,$O$10:$O$37)</f>
        <v>MACUSBC</v>
      </c>
      <c r="I1097" t="str">
        <f>_xlfn.XLOOKUP(Table29[[#This Row],[Unique BarCode]],$N$10:$N$37,$P$10:$P$37)</f>
        <v>Charger</v>
      </c>
      <c r="J1097" t="s">
        <v>8</v>
      </c>
      <c r="K1097" t="s">
        <v>214</v>
      </c>
    </row>
    <row r="1098" spans="1:11" x14ac:dyDescent="0.2">
      <c r="A1098" s="1" t="d">
        <v>2023-01-26</v>
      </c>
      <c r="B1098" s="45">
        <v>-1</v>
      </c>
      <c r="C1098" t="s">
        <v>20</v>
      </c>
      <c r="D1098" t="str">
        <f>_xlfn.XLOOKUP(Table29[[#This Row],[Patron Group]],$R$10:$R$24,$S$10:$S$24)</f>
        <v>Graduate</v>
      </c>
      <c r="E1098" s="1" t="d">
        <v>2023-01-26</v>
      </c>
      <c r="F1098" t="s">
        <v>843</v>
      </c>
      <c r="G1098" t="s">
        <v>2296</v>
      </c>
      <c r="H1098" t="str">
        <f>_xlfn.XLOOKUP(Table29[[#This Row],[Unique BarCode]],$N$10:$N$37,$O$10:$O$37)</f>
        <v>MACUSBC</v>
      </c>
      <c r="I1098" t="str">
        <f>_xlfn.XLOOKUP(Table29[[#This Row],[Unique BarCode]],$N$10:$N$37,$P$10:$P$37)</f>
        <v>Charger</v>
      </c>
      <c r="J1098" t="s">
        <v>8</v>
      </c>
      <c r="K1098" t="s">
        <v>844</v>
      </c>
    </row>
    <row r="1099" spans="1:11" x14ac:dyDescent="0.2">
      <c r="A1099" s="1" t="d">
        <v>2023-01-26</v>
      </c>
      <c r="B1099" s="45">
        <v>-1</v>
      </c>
      <c r="C1099" t="s">
        <v>20</v>
      </c>
      <c r="D1099" t="str">
        <f>_xlfn.XLOOKUP(Table29[[#This Row],[Patron Group]],$R$10:$R$24,$S$10:$S$24)</f>
        <v>Graduate</v>
      </c>
      <c r="E1099" s="1" t="d">
        <v>2023-01-26</v>
      </c>
      <c r="F1099" t="s">
        <v>37</v>
      </c>
      <c r="G1099" t="s">
        <v>2296</v>
      </c>
      <c r="H1099" t="str">
        <f>_xlfn.XLOOKUP(Table29[[#This Row],[Unique BarCode]],$N$10:$N$37,$O$10:$O$37)</f>
        <v>MACUSBC</v>
      </c>
      <c r="I1099" t="str">
        <f>_xlfn.XLOOKUP(Table29[[#This Row],[Unique BarCode]],$N$10:$N$37,$P$10:$P$37)</f>
        <v>Charger</v>
      </c>
      <c r="J1099" t="s">
        <v>8</v>
      </c>
      <c r="K1099" t="s">
        <v>38</v>
      </c>
    </row>
    <row r="1100" spans="1:11" x14ac:dyDescent="0.2">
      <c r="A1100" s="1" t="d">
        <v>2023-01-26</v>
      </c>
      <c r="B1100" s="45">
        <v>-1</v>
      </c>
      <c r="C1100" t="s">
        <v>20</v>
      </c>
      <c r="D1100" t="str">
        <f>_xlfn.XLOOKUP(Table29[[#This Row],[Patron Group]],$R$10:$R$24,$S$10:$S$24)</f>
        <v>Graduate</v>
      </c>
      <c r="E1100" s="1" t="d">
        <v>2023-01-26</v>
      </c>
      <c r="F1100" t="s">
        <v>93</v>
      </c>
      <c r="G1100" t="s">
        <v>2296</v>
      </c>
      <c r="H1100" t="str">
        <f>_xlfn.XLOOKUP(Table29[[#This Row],[Unique BarCode]],$N$10:$N$37,$O$10:$O$37)</f>
        <v>MACUSBC</v>
      </c>
      <c r="I1100" t="str">
        <f>_xlfn.XLOOKUP(Table29[[#This Row],[Unique BarCode]],$N$10:$N$37,$P$10:$P$37)</f>
        <v>Charger</v>
      </c>
      <c r="J1100" t="s">
        <v>8</v>
      </c>
      <c r="K1100" t="s">
        <v>94</v>
      </c>
    </row>
    <row r="1101" spans="1:11" x14ac:dyDescent="0.2">
      <c r="A1101" s="1" t="d">
        <v>2023-01-26</v>
      </c>
      <c r="B1101" s="45">
        <v>-1</v>
      </c>
      <c r="C1101" t="s">
        <v>20</v>
      </c>
      <c r="D1101" t="str">
        <f>_xlfn.XLOOKUP(Table29[[#This Row],[Patron Group]],$R$10:$R$24,$S$10:$S$24)</f>
        <v>Graduate</v>
      </c>
      <c r="E1101" s="1" t="d">
        <v>2023-01-26</v>
      </c>
      <c r="F1101" t="s">
        <v>1183</v>
      </c>
      <c r="G1101" t="s">
        <v>2294</v>
      </c>
      <c r="H1101" t="str">
        <f>_xlfn.XLOOKUP(Table29[[#This Row],[Unique BarCode]],$N$10:$N$37,$O$10:$O$37)</f>
        <v>UVGA</v>
      </c>
      <c r="I1101" t="str">
        <f>_xlfn.XLOOKUP(Table29[[#This Row],[Unique BarCode]],$N$10:$N$37,$P$10:$P$37)</f>
        <v>Cable</v>
      </c>
      <c r="J1101" t="s">
        <v>8</v>
      </c>
    </row>
    <row r="1102" spans="1:11" x14ac:dyDescent="0.2">
      <c r="A1102" s="1" t="d">
        <v>2023-01-26</v>
      </c>
      <c r="B1102" s="45">
        <v>-1</v>
      </c>
      <c r="C1102" t="s">
        <v>20</v>
      </c>
      <c r="D1102" t="str">
        <f>_xlfn.XLOOKUP(Table29[[#This Row],[Patron Group]],$R$10:$R$24,$S$10:$S$24)</f>
        <v>Graduate</v>
      </c>
      <c r="E1102" s="1" t="d">
        <v>2023-01-26</v>
      </c>
      <c r="F1102" t="s">
        <v>45</v>
      </c>
      <c r="G1102" t="s">
        <v>2272</v>
      </c>
      <c r="H1102" t="str">
        <f>_xlfn.XLOOKUP(Table29[[#This Row],[Unique BarCode]],$N$10:$N$37,$O$10:$O$37)</f>
        <v>WALLADPT</v>
      </c>
      <c r="I1102" t="str">
        <f>_xlfn.XLOOKUP(Table29[[#This Row],[Unique BarCode]],$N$10:$N$37,$P$10:$P$37)</f>
        <v>Charger</v>
      </c>
      <c r="J1102" t="s">
        <v>13</v>
      </c>
      <c r="K1102" t="s">
        <v>46</v>
      </c>
    </row>
    <row r="1103" spans="1:11" x14ac:dyDescent="0.2">
      <c r="A1103" s="1" t="d">
        <v>2023-01-26</v>
      </c>
      <c r="B1103" s="45">
        <v>-1</v>
      </c>
      <c r="C1103" t="s">
        <v>20</v>
      </c>
      <c r="D1103" t="str">
        <f>_xlfn.XLOOKUP(Table29[[#This Row],[Patron Group]],$R$10:$R$24,$S$10:$S$24)</f>
        <v>Graduate</v>
      </c>
      <c r="E1103" s="1" t="d">
        <v>2023-01-26</v>
      </c>
      <c r="F1103" t="s">
        <v>560</v>
      </c>
      <c r="G1103" t="s">
        <v>2272</v>
      </c>
      <c r="H1103" t="str">
        <f>_xlfn.XLOOKUP(Table29[[#This Row],[Unique BarCode]],$N$10:$N$37,$O$10:$O$37)</f>
        <v>WALLADPT</v>
      </c>
      <c r="I1103" t="str">
        <f>_xlfn.XLOOKUP(Table29[[#This Row],[Unique BarCode]],$N$10:$N$37,$P$10:$P$37)</f>
        <v>Charger</v>
      </c>
      <c r="J1103" t="s">
        <v>8</v>
      </c>
    </row>
    <row r="1104" spans="1:11" x14ac:dyDescent="0.2">
      <c r="A1104" s="1" t="d">
        <v>2023-01-26</v>
      </c>
      <c r="B1104" s="45">
        <v>-1</v>
      </c>
      <c r="C1104" t="s">
        <v>20</v>
      </c>
      <c r="D1104" t="str">
        <f>_xlfn.XLOOKUP(Table29[[#This Row],[Patron Group]],$R$10:$R$24,$S$10:$S$24)</f>
        <v>Graduate</v>
      </c>
      <c r="E1104" s="1" t="d">
        <v>2023-01-26</v>
      </c>
      <c r="F1104" t="s">
        <v>97</v>
      </c>
      <c r="G1104" t="s">
        <v>2272</v>
      </c>
      <c r="H1104" t="str">
        <f>_xlfn.XLOOKUP(Table29[[#This Row],[Unique BarCode]],$N$10:$N$37,$O$10:$O$37)</f>
        <v>WALLADPT</v>
      </c>
      <c r="I1104" t="str">
        <f>_xlfn.XLOOKUP(Table29[[#This Row],[Unique BarCode]],$N$10:$N$37,$P$10:$P$37)</f>
        <v>Charger</v>
      </c>
      <c r="J1104" t="s">
        <v>8</v>
      </c>
    </row>
    <row r="1105" spans="1:11" x14ac:dyDescent="0.2">
      <c r="A1105" s="1" t="d">
        <v>2023-01-26</v>
      </c>
      <c r="B1105" s="45">
        <v>-1</v>
      </c>
      <c r="C1105" t="s">
        <v>20</v>
      </c>
      <c r="D1105" t="str">
        <f>_xlfn.XLOOKUP(Table29[[#This Row],[Patron Group]],$R$10:$R$24,$S$10:$S$24)</f>
        <v>Graduate</v>
      </c>
      <c r="E1105" s="1" t="d">
        <v>2023-02-02</v>
      </c>
      <c r="F1105" t="s">
        <v>1246</v>
      </c>
      <c r="G1105" t="s">
        <v>2273</v>
      </c>
      <c r="H1105" t="str">
        <f>_xlfn.XLOOKUP(Table29[[#This Row],[Unique BarCode]],$N$10:$N$37,$O$10:$O$37)</f>
        <v>ChromeBook</v>
      </c>
      <c r="I1105" t="str">
        <f>_xlfn.XLOOKUP(Table29[[#This Row],[Unique BarCode]],$N$10:$N$37,$P$10:$P$37)</f>
        <v>Device</v>
      </c>
      <c r="J1105" t="s">
        <v>8</v>
      </c>
      <c r="K1105" t="s">
        <v>1247</v>
      </c>
    </row>
    <row r="1106" spans="1:11" x14ac:dyDescent="0.2">
      <c r="A1106" s="1" t="d">
        <v>2023-01-26</v>
      </c>
      <c r="B1106" s="45">
        <v>-1</v>
      </c>
      <c r="C1106" t="s">
        <v>20</v>
      </c>
      <c r="D1106" t="str">
        <f>_xlfn.XLOOKUP(Table29[[#This Row],[Patron Group]],$R$10:$R$24,$S$10:$S$24)</f>
        <v>Graduate</v>
      </c>
      <c r="E1106" s="1" t="d">
        <v>2023-02-02</v>
      </c>
      <c r="F1106" t="s">
        <v>231</v>
      </c>
      <c r="G1106" t="s">
        <v>2273</v>
      </c>
      <c r="H1106" t="str">
        <f>_xlfn.XLOOKUP(Table29[[#This Row],[Unique BarCode]],$N$10:$N$37,$O$10:$O$37)</f>
        <v>ChromeBook</v>
      </c>
      <c r="I1106" t="str">
        <f>_xlfn.XLOOKUP(Table29[[#This Row],[Unique BarCode]],$N$10:$N$37,$P$10:$P$37)</f>
        <v>Device</v>
      </c>
      <c r="J1106" t="s">
        <v>13</v>
      </c>
      <c r="K1106" t="s">
        <v>232</v>
      </c>
    </row>
    <row r="1107" spans="1:11" x14ac:dyDescent="0.2">
      <c r="A1107" s="1" t="d">
        <v>2023-01-26</v>
      </c>
      <c r="B1107" s="45">
        <v>-1</v>
      </c>
      <c r="C1107" t="s">
        <v>20</v>
      </c>
      <c r="D1107" t="str">
        <f>_xlfn.XLOOKUP(Table29[[#This Row],[Patron Group]],$R$10:$R$24,$S$10:$S$24)</f>
        <v>Graduate</v>
      </c>
      <c r="E1107" s="1" t="d">
        <v>2023-02-02</v>
      </c>
      <c r="F1107" t="s">
        <v>1248</v>
      </c>
      <c r="G1107" t="s">
        <v>2274</v>
      </c>
      <c r="H1107" t="str">
        <f>_xlfn.XLOOKUP(Table29[[#This Row],[Unique BarCode]],$N$10:$N$37,$O$10:$O$37)</f>
        <v>MacBook</v>
      </c>
      <c r="I1107" t="str">
        <f>_xlfn.XLOOKUP(Table29[[#This Row],[Unique BarCode]],$N$10:$N$37,$P$10:$P$37)</f>
        <v>Device</v>
      </c>
      <c r="J1107" t="s">
        <v>8</v>
      </c>
      <c r="K1107" t="s">
        <v>1249</v>
      </c>
    </row>
    <row r="1108" spans="1:11" x14ac:dyDescent="0.2">
      <c r="A1108" s="1" t="d">
        <v>2023-01-26</v>
      </c>
      <c r="B1108" s="45">
        <v>-1</v>
      </c>
      <c r="C1108" t="s">
        <v>20</v>
      </c>
      <c r="D1108" t="str">
        <f>_xlfn.XLOOKUP(Table29[[#This Row],[Patron Group]],$R$10:$R$24,$S$10:$S$24)</f>
        <v>Graduate</v>
      </c>
      <c r="E1108" s="1" t="d">
        <v>2023-02-02</v>
      </c>
      <c r="F1108" t="s">
        <v>319</v>
      </c>
      <c r="G1108" t="s">
        <v>2274</v>
      </c>
      <c r="H1108" t="str">
        <f>_xlfn.XLOOKUP(Table29[[#This Row],[Unique BarCode]],$N$10:$N$37,$O$10:$O$37)</f>
        <v>MacBook</v>
      </c>
      <c r="I1108" t="str">
        <f>_xlfn.XLOOKUP(Table29[[#This Row],[Unique BarCode]],$N$10:$N$37,$P$10:$P$37)</f>
        <v>Device</v>
      </c>
      <c r="J1108" t="s">
        <v>8</v>
      </c>
      <c r="K1108" t="s">
        <v>319</v>
      </c>
    </row>
    <row r="1109" spans="1:11" x14ac:dyDescent="0.2">
      <c r="A1109" s="1" t="d">
        <v>2023-01-26</v>
      </c>
      <c r="B1109" s="45">
        <v>-1</v>
      </c>
      <c r="C1109" t="s">
        <v>20</v>
      </c>
      <c r="D1109" t="str">
        <f>_xlfn.XLOOKUP(Table29[[#This Row],[Patron Group]],$R$10:$R$24,$S$10:$S$24)</f>
        <v>Graduate</v>
      </c>
      <c r="E1109" s="1" t="d">
        <v>2023-02-02</v>
      </c>
      <c r="F1109" t="s">
        <v>1250</v>
      </c>
      <c r="G1109" t="s">
        <v>2275</v>
      </c>
      <c r="H1109" t="str">
        <f>_xlfn.XLOOKUP(Table29[[#This Row],[Unique BarCode]],$N$10:$N$37,$O$10:$O$37)</f>
        <v>iPad</v>
      </c>
      <c r="I1109" t="str">
        <f>_xlfn.XLOOKUP(Table29[[#This Row],[Unique BarCode]],$N$10:$N$37,$P$10:$P$37)</f>
        <v>Device</v>
      </c>
      <c r="J1109" t="s">
        <v>8</v>
      </c>
      <c r="K1109" t="s">
        <v>1251</v>
      </c>
    </row>
    <row r="1110" spans="1:11" x14ac:dyDescent="0.2">
      <c r="A1110" s="1" t="d">
        <v>2023-01-26</v>
      </c>
      <c r="B1110" s="45">
        <v>-1</v>
      </c>
      <c r="C1110" t="s">
        <v>20</v>
      </c>
      <c r="D1110" t="str">
        <f>_xlfn.XLOOKUP(Table29[[#This Row],[Patron Group]],$R$10:$R$24,$S$10:$S$24)</f>
        <v>Graduate</v>
      </c>
      <c r="E1110" s="1" t="d">
        <v>2023-02-02</v>
      </c>
      <c r="F1110" t="s">
        <v>869</v>
      </c>
      <c r="G1110" t="s">
        <v>2263</v>
      </c>
      <c r="H1110" t="str">
        <f>_xlfn.XLOOKUP(Table29[[#This Row],[Unique BarCode]],$N$10:$N$37,$O$10:$O$37)</f>
        <v>HP Laptop</v>
      </c>
      <c r="I1110" t="str">
        <f>_xlfn.XLOOKUP(Table29[[#This Row],[Unique BarCode]],$N$10:$N$37,$P$10:$P$37)</f>
        <v>Device</v>
      </c>
      <c r="J1110" t="s">
        <v>8</v>
      </c>
      <c r="K1110" t="s">
        <v>870</v>
      </c>
    </row>
    <row r="1111" spans="1:11" x14ac:dyDescent="0.2">
      <c r="A1111" s="1" t="d">
        <v>2023-01-26</v>
      </c>
      <c r="B1111" s="45">
        <v>-1</v>
      </c>
      <c r="C1111" t="s">
        <v>20</v>
      </c>
      <c r="D1111" t="str">
        <f>_xlfn.XLOOKUP(Table29[[#This Row],[Patron Group]],$R$10:$R$24,$S$10:$S$24)</f>
        <v>Graduate</v>
      </c>
      <c r="E1111" s="1" t="d">
        <v>2023-02-02</v>
      </c>
      <c r="F1111" t="s">
        <v>179</v>
      </c>
      <c r="G1111" t="s">
        <v>2263</v>
      </c>
      <c r="H1111" t="str">
        <f>_xlfn.XLOOKUP(Table29[[#This Row],[Unique BarCode]],$N$10:$N$37,$O$10:$O$37)</f>
        <v>HP Laptop</v>
      </c>
      <c r="I1111" t="str">
        <f>_xlfn.XLOOKUP(Table29[[#This Row],[Unique BarCode]],$N$10:$N$37,$P$10:$P$37)</f>
        <v>Device</v>
      </c>
      <c r="J1111" t="s">
        <v>8</v>
      </c>
      <c r="K1111" t="s">
        <v>180</v>
      </c>
    </row>
    <row r="1112" spans="1:11" x14ac:dyDescent="0.2">
      <c r="A1112" s="1" t="d">
        <v>2023-01-26</v>
      </c>
      <c r="B1112" s="45">
        <v>-1</v>
      </c>
      <c r="C1112" t="s">
        <v>20</v>
      </c>
      <c r="D1112" t="str">
        <f>_xlfn.XLOOKUP(Table29[[#This Row],[Patron Group]],$R$10:$R$24,$S$10:$S$24)</f>
        <v>Graduate</v>
      </c>
      <c r="E1112" s="1" t="d">
        <v>2023-02-09</v>
      </c>
      <c r="F1112" t="s">
        <v>64</v>
      </c>
      <c r="G1112" t="s">
        <v>2275</v>
      </c>
      <c r="H1112" t="str">
        <f>_xlfn.XLOOKUP(Table29[[#This Row],[Unique BarCode]],$N$10:$N$37,$O$10:$O$37)</f>
        <v>iPad</v>
      </c>
      <c r="I1112" t="str">
        <f>_xlfn.XLOOKUP(Table29[[#This Row],[Unique BarCode]],$N$10:$N$37,$P$10:$P$37)</f>
        <v>Device</v>
      </c>
      <c r="J1112" t="s">
        <v>8</v>
      </c>
    </row>
    <row r="1113" spans="1:11" x14ac:dyDescent="0.2">
      <c r="A1113" s="1" t="d">
        <v>2023-01-26</v>
      </c>
      <c r="B1113" s="45">
        <v>-1</v>
      </c>
      <c r="C1113" t="s">
        <v>20</v>
      </c>
      <c r="D1113" t="str">
        <f>_xlfn.XLOOKUP(Table29[[#This Row],[Patron Group]],$R$10:$R$24,$S$10:$S$24)</f>
        <v>Graduate</v>
      </c>
      <c r="E1113" s="1" t="d">
        <v>2023-02-09</v>
      </c>
      <c r="F1113" t="s">
        <v>1252</v>
      </c>
      <c r="G1113" t="s">
        <v>2275</v>
      </c>
      <c r="H1113" t="str">
        <f>_xlfn.XLOOKUP(Table29[[#This Row],[Unique BarCode]],$N$10:$N$37,$O$10:$O$37)</f>
        <v>iPad</v>
      </c>
      <c r="I1113" t="str">
        <f>_xlfn.XLOOKUP(Table29[[#This Row],[Unique BarCode]],$N$10:$N$37,$P$10:$P$37)</f>
        <v>Device</v>
      </c>
      <c r="J1113" t="s">
        <v>8</v>
      </c>
    </row>
    <row r="1114" spans="1:11" x14ac:dyDescent="0.2">
      <c r="A1114" s="1" t="d">
        <v>2023-01-26</v>
      </c>
      <c r="B1114" s="45">
        <v>-1</v>
      </c>
      <c r="C1114" t="s">
        <v>20</v>
      </c>
      <c r="D1114" t="str">
        <f>_xlfn.XLOOKUP(Table29[[#This Row],[Patron Group]],$R$10:$R$24,$S$10:$S$24)</f>
        <v>Graduate</v>
      </c>
      <c r="E1114" s="1" t="d">
        <v>2023-02-09</v>
      </c>
      <c r="F1114" t="s">
        <v>239</v>
      </c>
      <c r="G1114" t="s">
        <v>2275</v>
      </c>
      <c r="H1114" t="str">
        <f>_xlfn.XLOOKUP(Table29[[#This Row],[Unique BarCode]],$N$10:$N$37,$O$10:$O$37)</f>
        <v>iPad</v>
      </c>
      <c r="I1114" t="str">
        <f>_xlfn.XLOOKUP(Table29[[#This Row],[Unique BarCode]],$N$10:$N$37,$P$10:$P$37)</f>
        <v>Device</v>
      </c>
      <c r="J1114" t="s">
        <v>8</v>
      </c>
    </row>
    <row r="1115" spans="1:11" x14ac:dyDescent="0.2">
      <c r="A1115" s="1" t="d">
        <v>2023-01-26</v>
      </c>
      <c r="B1115" s="45">
        <v>-1</v>
      </c>
      <c r="C1115" t="s">
        <v>452</v>
      </c>
      <c r="D1115" t="str">
        <f>_xlfn.XLOOKUP(Table29[[#This Row],[Patron Group]],$R$10:$R$24,$S$10:$S$24)</f>
        <v>Graduate</v>
      </c>
      <c r="E1115" s="1" t="d">
        <v>2023-02-09</v>
      </c>
      <c r="F1115" t="s">
        <v>1253</v>
      </c>
      <c r="G1115" t="s">
        <v>2275</v>
      </c>
      <c r="H1115" t="str">
        <f>_xlfn.XLOOKUP(Table29[[#This Row],[Unique BarCode]],$N$10:$N$37,$O$10:$O$37)</f>
        <v>iPad</v>
      </c>
      <c r="I1115" t="str">
        <f>_xlfn.XLOOKUP(Table29[[#This Row],[Unique BarCode]],$N$10:$N$37,$P$10:$P$37)</f>
        <v>Device</v>
      </c>
      <c r="J1115" t="s">
        <v>8</v>
      </c>
    </row>
    <row r="1116" spans="1:11" x14ac:dyDescent="0.2">
      <c r="A1116" s="1" t="d">
        <v>2023-01-26</v>
      </c>
      <c r="B1116" s="45">
        <v>-1</v>
      </c>
      <c r="C1116" t="s">
        <v>66</v>
      </c>
      <c r="D1116" t="str">
        <f>_xlfn.XLOOKUP(Table29[[#This Row],[Patron Group]],$R$10:$R$24,$S$10:$S$24)</f>
        <v>Graduate</v>
      </c>
      <c r="E1116" s="1" t="d">
        <v>2023-01-26</v>
      </c>
      <c r="F1116" t="s">
        <v>479</v>
      </c>
      <c r="G1116" t="s">
        <v>2271</v>
      </c>
      <c r="H1116" t="str">
        <f>_xlfn.XLOOKUP(Table29[[#This Row],[Unique BarCode]],$N$10:$N$37,$O$10:$O$37)</f>
        <v>OMNI</v>
      </c>
      <c r="I1116" t="str">
        <f>_xlfn.XLOOKUP(Table29[[#This Row],[Unique BarCode]],$N$10:$N$37,$P$10:$P$37)</f>
        <v>Charger</v>
      </c>
      <c r="J1116" t="s">
        <v>68</v>
      </c>
      <c r="K1116" t="s">
        <v>480</v>
      </c>
    </row>
    <row r="1117" spans="1:11" x14ac:dyDescent="0.2">
      <c r="A1117" s="1" t="d">
        <v>2023-01-26</v>
      </c>
      <c r="B1117" s="45">
        <v>-1</v>
      </c>
      <c r="C1117" t="s">
        <v>77</v>
      </c>
      <c r="D1117" t="str">
        <f>_xlfn.XLOOKUP(Table29[[#This Row],[Patron Group]],$R$10:$R$24,$S$10:$S$24)</f>
        <v>Undergraduate</v>
      </c>
      <c r="E1117" s="1" t="d">
        <v>2023-01-26</v>
      </c>
      <c r="F1117" t="s">
        <v>1002</v>
      </c>
      <c r="G1117" t="s">
        <v>2298</v>
      </c>
      <c r="H1117" t="str">
        <f>_xlfn.XLOOKUP(Table29[[#This Row],[Unique BarCode]],$N$10:$N$37,$O$10:$O$37)</f>
        <v>ANKER</v>
      </c>
      <c r="I1117" t="str">
        <f>_xlfn.XLOOKUP(Table29[[#This Row],[Unique BarCode]],$N$10:$N$37,$P$10:$P$37)</f>
        <v>Charger</v>
      </c>
      <c r="J1117" t="s">
        <v>8</v>
      </c>
    </row>
    <row r="1118" spans="1:11" x14ac:dyDescent="0.2">
      <c r="A1118" s="1" t="d">
        <v>2023-01-26</v>
      </c>
      <c r="B1118" s="45">
        <v>-1</v>
      </c>
      <c r="C1118" t="s">
        <v>77</v>
      </c>
      <c r="D1118" t="str">
        <f>_xlfn.XLOOKUP(Table29[[#This Row],[Patron Group]],$R$10:$R$24,$S$10:$S$24)</f>
        <v>Undergraduate</v>
      </c>
      <c r="E1118" s="1" t="d">
        <v>2023-01-26</v>
      </c>
      <c r="F1118" t="s">
        <v>1206</v>
      </c>
      <c r="G1118" t="s">
        <v>2276</v>
      </c>
      <c r="H1118" t="str">
        <f>_xlfn.XLOOKUP(Table29[[#This Row],[Unique BarCode]],$N$10:$N$37,$O$10:$O$37)</f>
        <v>CALC</v>
      </c>
      <c r="I1118" t="str">
        <f>_xlfn.XLOOKUP(Table29[[#This Row],[Unique BarCode]],$N$10:$N$37,$P$10:$P$37)</f>
        <v>Accessory</v>
      </c>
      <c r="J1118" t="s">
        <v>8</v>
      </c>
      <c r="K1118" t="s">
        <v>1207</v>
      </c>
    </row>
    <row r="1119" spans="1:11" x14ac:dyDescent="0.2">
      <c r="A1119" s="1" t="d">
        <v>2023-01-26</v>
      </c>
      <c r="B1119" s="45">
        <v>-1</v>
      </c>
      <c r="C1119" t="s">
        <v>77</v>
      </c>
      <c r="D1119" t="str">
        <f>_xlfn.XLOOKUP(Table29[[#This Row],[Patron Group]],$R$10:$R$24,$S$10:$S$24)</f>
        <v>Undergraduate</v>
      </c>
      <c r="E1119" s="1" t="d">
        <v>2023-01-26</v>
      </c>
      <c r="F1119" t="s">
        <v>811</v>
      </c>
      <c r="G1119" t="s">
        <v>2282</v>
      </c>
      <c r="H1119" t="str">
        <f>_xlfn.XLOOKUP(Table29[[#This Row],[Unique BarCode]],$N$10:$N$37,$O$10:$O$37)</f>
        <v>HPUSBC</v>
      </c>
      <c r="I1119" t="str">
        <f>_xlfn.XLOOKUP(Table29[[#This Row],[Unique BarCode]],$N$10:$N$37,$P$10:$P$37)</f>
        <v>Charger</v>
      </c>
      <c r="J1119" t="s">
        <v>49</v>
      </c>
      <c r="K1119" t="s">
        <v>812</v>
      </c>
    </row>
    <row r="1120" spans="1:11" x14ac:dyDescent="0.2">
      <c r="A1120" s="1" t="d">
        <v>2023-01-26</v>
      </c>
      <c r="B1120" s="45">
        <v>-1</v>
      </c>
      <c r="C1120" t="s">
        <v>77</v>
      </c>
      <c r="D1120" t="str">
        <f>_xlfn.XLOOKUP(Table29[[#This Row],[Patron Group]],$R$10:$R$24,$S$10:$S$24)</f>
        <v>Undergraduate</v>
      </c>
      <c r="E1120" s="1" t="d">
        <v>2023-01-26</v>
      </c>
      <c r="F1120" t="s">
        <v>687</v>
      </c>
      <c r="G1120" t="s">
        <v>2282</v>
      </c>
      <c r="H1120" t="str">
        <f>_xlfn.XLOOKUP(Table29[[#This Row],[Unique BarCode]],$N$10:$N$37,$O$10:$O$37)</f>
        <v>HPUSBC</v>
      </c>
      <c r="I1120" t="str">
        <f>_xlfn.XLOOKUP(Table29[[#This Row],[Unique BarCode]],$N$10:$N$37,$P$10:$P$37)</f>
        <v>Charger</v>
      </c>
      <c r="J1120" t="s">
        <v>49</v>
      </c>
    </row>
    <row r="1121" spans="1:11" x14ac:dyDescent="0.2">
      <c r="A1121" s="1" t="d">
        <v>2023-01-26</v>
      </c>
      <c r="B1121" s="45">
        <v>-1</v>
      </c>
      <c r="C1121" t="s">
        <v>77</v>
      </c>
      <c r="D1121" t="str">
        <f>_xlfn.XLOOKUP(Table29[[#This Row],[Patron Group]],$R$10:$R$24,$S$10:$S$24)</f>
        <v>Undergraduate</v>
      </c>
      <c r="E1121" s="1" t="d">
        <v>2023-01-26</v>
      </c>
      <c r="F1121" t="s">
        <v>1177</v>
      </c>
      <c r="G1121" t="s">
        <v>2265</v>
      </c>
      <c r="H1121" t="str">
        <f>_xlfn.XLOOKUP(Table29[[#This Row],[Unique BarCode]],$N$10:$N$37,$O$10:$O$37)</f>
        <v>IPHONE</v>
      </c>
      <c r="I1121" t="str">
        <f>_xlfn.XLOOKUP(Table29[[#This Row],[Unique BarCode]],$N$10:$N$37,$P$10:$P$37)</f>
        <v>Charger</v>
      </c>
      <c r="J1121" t="s">
        <v>68</v>
      </c>
      <c r="K1121" t="s">
        <v>1178</v>
      </c>
    </row>
    <row r="1122" spans="1:11" x14ac:dyDescent="0.2">
      <c r="A1122" s="1" t="d">
        <v>2023-01-26</v>
      </c>
      <c r="B1122" s="45">
        <v>-1</v>
      </c>
      <c r="C1122" t="s">
        <v>77</v>
      </c>
      <c r="D1122" t="str">
        <f>_xlfn.XLOOKUP(Table29[[#This Row],[Patron Group]],$R$10:$R$24,$S$10:$S$24)</f>
        <v>Undergraduate</v>
      </c>
      <c r="E1122" s="1" t="d">
        <v>2023-01-26</v>
      </c>
      <c r="F1122" t="s">
        <v>1179</v>
      </c>
      <c r="G1122" t="s">
        <v>2265</v>
      </c>
      <c r="H1122" t="str">
        <f>_xlfn.XLOOKUP(Table29[[#This Row],[Unique BarCode]],$N$10:$N$37,$O$10:$O$37)</f>
        <v>IPHONE</v>
      </c>
      <c r="I1122" t="str">
        <f>_xlfn.XLOOKUP(Table29[[#This Row],[Unique BarCode]],$N$10:$N$37,$P$10:$P$37)</f>
        <v>Charger</v>
      </c>
      <c r="J1122" t="s">
        <v>49</v>
      </c>
      <c r="K1122" t="s">
        <v>1180</v>
      </c>
    </row>
    <row r="1123" spans="1:11" x14ac:dyDescent="0.2">
      <c r="A1123" s="1" t="d">
        <v>2023-01-26</v>
      </c>
      <c r="B1123" s="45">
        <v>-1</v>
      </c>
      <c r="C1123" t="s">
        <v>77</v>
      </c>
      <c r="D1123" t="str">
        <f>_xlfn.XLOOKUP(Table29[[#This Row],[Patron Group]],$R$10:$R$24,$S$10:$S$24)</f>
        <v>Undergraduate</v>
      </c>
      <c r="E1123" s="1" t="d">
        <v>2023-01-26</v>
      </c>
      <c r="F1123" t="s">
        <v>1254</v>
      </c>
      <c r="G1123" t="s">
        <v>2265</v>
      </c>
      <c r="H1123" t="str">
        <f>_xlfn.XLOOKUP(Table29[[#This Row],[Unique BarCode]],$N$10:$N$37,$O$10:$O$37)</f>
        <v>IPHONE</v>
      </c>
      <c r="I1123" t="str">
        <f>_xlfn.XLOOKUP(Table29[[#This Row],[Unique BarCode]],$N$10:$N$37,$P$10:$P$37)</f>
        <v>Charger</v>
      </c>
      <c r="J1123" t="s">
        <v>49</v>
      </c>
      <c r="K1123" t="s">
        <v>1255</v>
      </c>
    </row>
    <row r="1124" spans="1:11" x14ac:dyDescent="0.2">
      <c r="A1124" s="1" t="d">
        <v>2023-01-26</v>
      </c>
      <c r="B1124" s="45">
        <v>-1</v>
      </c>
      <c r="C1124" t="s">
        <v>77</v>
      </c>
      <c r="D1124" t="str">
        <f>_xlfn.XLOOKUP(Table29[[#This Row],[Patron Group]],$R$10:$R$24,$S$10:$S$24)</f>
        <v>Undergraduate</v>
      </c>
      <c r="E1124" s="1" t="d">
        <v>2023-01-26</v>
      </c>
      <c r="F1124" t="s">
        <v>1256</v>
      </c>
      <c r="G1124" t="s">
        <v>2265</v>
      </c>
      <c r="H1124" t="str">
        <f>_xlfn.XLOOKUP(Table29[[#This Row],[Unique BarCode]],$N$10:$N$37,$O$10:$O$37)</f>
        <v>IPHONE</v>
      </c>
      <c r="I1124" t="str">
        <f>_xlfn.XLOOKUP(Table29[[#This Row],[Unique BarCode]],$N$10:$N$37,$P$10:$P$37)</f>
        <v>Charger</v>
      </c>
      <c r="J1124" t="s">
        <v>991</v>
      </c>
      <c r="K1124" t="s">
        <v>1257</v>
      </c>
    </row>
    <row r="1125" spans="1:11" x14ac:dyDescent="0.2">
      <c r="A1125" s="1" t="d">
        <v>2023-01-26</v>
      </c>
      <c r="B1125" s="45">
        <v>-1</v>
      </c>
      <c r="C1125" t="s">
        <v>77</v>
      </c>
      <c r="D1125" t="str">
        <f>_xlfn.XLOOKUP(Table29[[#This Row],[Patron Group]],$R$10:$R$24,$S$10:$S$24)</f>
        <v>Undergraduate</v>
      </c>
      <c r="E1125" s="1" t="d">
        <v>2023-01-26</v>
      </c>
      <c r="F1125" t="s">
        <v>261</v>
      </c>
      <c r="G1125" t="s">
        <v>2265</v>
      </c>
      <c r="H1125" t="str">
        <f>_xlfn.XLOOKUP(Table29[[#This Row],[Unique BarCode]],$N$10:$N$37,$O$10:$O$37)</f>
        <v>IPHONE</v>
      </c>
      <c r="I1125" t="str">
        <f>_xlfn.XLOOKUP(Table29[[#This Row],[Unique BarCode]],$N$10:$N$37,$P$10:$P$37)</f>
        <v>Charger</v>
      </c>
      <c r="J1125" t="s">
        <v>8</v>
      </c>
      <c r="K1125" t="s">
        <v>262</v>
      </c>
    </row>
    <row r="1126" spans="1:11" x14ac:dyDescent="0.2">
      <c r="A1126" s="1" t="d">
        <v>2023-01-26</v>
      </c>
      <c r="B1126" s="45">
        <v>-1</v>
      </c>
      <c r="C1126" t="s">
        <v>77</v>
      </c>
      <c r="D1126" t="str">
        <f>_xlfn.XLOOKUP(Table29[[#This Row],[Patron Group]],$R$10:$R$24,$S$10:$S$24)</f>
        <v>Undergraduate</v>
      </c>
      <c r="E1126" s="1" t="d">
        <v>2023-01-26</v>
      </c>
      <c r="F1126" t="s">
        <v>837</v>
      </c>
      <c r="G1126" t="s">
        <v>2265</v>
      </c>
      <c r="H1126" t="str">
        <f>_xlfn.XLOOKUP(Table29[[#This Row],[Unique BarCode]],$N$10:$N$37,$O$10:$O$37)</f>
        <v>IPHONE</v>
      </c>
      <c r="I1126" t="str">
        <f>_xlfn.XLOOKUP(Table29[[#This Row],[Unique BarCode]],$N$10:$N$37,$P$10:$P$37)</f>
        <v>Charger</v>
      </c>
      <c r="J1126" t="s">
        <v>8</v>
      </c>
      <c r="K1126" t="s">
        <v>838</v>
      </c>
    </row>
    <row r="1127" spans="1:11" x14ac:dyDescent="0.2">
      <c r="A1127" s="1" t="d">
        <v>2023-01-26</v>
      </c>
      <c r="B1127" s="45">
        <v>-1</v>
      </c>
      <c r="C1127" t="s">
        <v>77</v>
      </c>
      <c r="D1127" t="str">
        <f>_xlfn.XLOOKUP(Table29[[#This Row],[Patron Group]],$R$10:$R$24,$S$10:$S$24)</f>
        <v>Undergraduate</v>
      </c>
      <c r="E1127" s="1" t="d">
        <v>2023-01-26</v>
      </c>
      <c r="F1127" t="s">
        <v>461</v>
      </c>
      <c r="G1127" t="s">
        <v>2265</v>
      </c>
      <c r="H1127" t="str">
        <f>_xlfn.XLOOKUP(Table29[[#This Row],[Unique BarCode]],$N$10:$N$37,$O$10:$O$37)</f>
        <v>IPHONE</v>
      </c>
      <c r="I1127" t="str">
        <f>_xlfn.XLOOKUP(Table29[[#This Row],[Unique BarCode]],$N$10:$N$37,$P$10:$P$37)</f>
        <v>Charger</v>
      </c>
      <c r="J1127" t="s">
        <v>8</v>
      </c>
      <c r="K1127" t="s">
        <v>462</v>
      </c>
    </row>
    <row r="1128" spans="1:11" x14ac:dyDescent="0.2">
      <c r="A1128" s="1" t="d">
        <v>2023-01-26</v>
      </c>
      <c r="B1128" s="45">
        <v>-1</v>
      </c>
      <c r="C1128" t="s">
        <v>77</v>
      </c>
      <c r="D1128" t="str">
        <f>_xlfn.XLOOKUP(Table29[[#This Row],[Patron Group]],$R$10:$R$24,$S$10:$S$24)</f>
        <v>Undergraduate</v>
      </c>
      <c r="E1128" s="1" t="d">
        <v>2023-01-26</v>
      </c>
      <c r="F1128" t="s">
        <v>84</v>
      </c>
      <c r="G1128" t="s">
        <v>2265</v>
      </c>
      <c r="H1128" t="str">
        <f>_xlfn.XLOOKUP(Table29[[#This Row],[Unique BarCode]],$N$10:$N$37,$O$10:$O$37)</f>
        <v>IPHONE</v>
      </c>
      <c r="I1128" t="str">
        <f>_xlfn.XLOOKUP(Table29[[#This Row],[Unique BarCode]],$N$10:$N$37,$P$10:$P$37)</f>
        <v>Charger</v>
      </c>
      <c r="J1128" t="s">
        <v>8</v>
      </c>
      <c r="K1128" t="s">
        <v>85</v>
      </c>
    </row>
    <row r="1129" spans="1:11" x14ac:dyDescent="0.2">
      <c r="A1129" s="1" t="d">
        <v>2023-01-26</v>
      </c>
      <c r="B1129" s="45">
        <v>-1</v>
      </c>
      <c r="C1129" t="s">
        <v>77</v>
      </c>
      <c r="D1129" t="str">
        <f>_xlfn.XLOOKUP(Table29[[#This Row],[Patron Group]],$R$10:$R$24,$S$10:$S$24)</f>
        <v>Undergraduate</v>
      </c>
      <c r="E1129" s="1" t="d">
        <v>2023-01-26</v>
      </c>
      <c r="F1129" t="s">
        <v>1181</v>
      </c>
      <c r="G1129" t="s">
        <v>2265</v>
      </c>
      <c r="H1129" t="str">
        <f>_xlfn.XLOOKUP(Table29[[#This Row],[Unique BarCode]],$N$10:$N$37,$O$10:$O$37)</f>
        <v>IPHONE</v>
      </c>
      <c r="I1129" t="str">
        <f>_xlfn.XLOOKUP(Table29[[#This Row],[Unique BarCode]],$N$10:$N$37,$P$10:$P$37)</f>
        <v>Charger</v>
      </c>
      <c r="J1129" t="s">
        <v>8</v>
      </c>
      <c r="K1129" t="s">
        <v>1182</v>
      </c>
    </row>
    <row r="1130" spans="1:11" x14ac:dyDescent="0.2">
      <c r="A1130" s="1" t="d">
        <v>2023-01-26</v>
      </c>
      <c r="B1130" s="45">
        <v>-1</v>
      </c>
      <c r="C1130" t="s">
        <v>77</v>
      </c>
      <c r="D1130" t="str">
        <f>_xlfn.XLOOKUP(Table29[[#This Row],[Patron Group]],$R$10:$R$24,$S$10:$S$24)</f>
        <v>Undergraduate</v>
      </c>
      <c r="E1130" s="1" t="d">
        <v>2023-01-26</v>
      </c>
      <c r="F1130" t="s">
        <v>1186</v>
      </c>
      <c r="G1130" t="s">
        <v>2265</v>
      </c>
      <c r="H1130" t="str">
        <f>_xlfn.XLOOKUP(Table29[[#This Row],[Unique BarCode]],$N$10:$N$37,$O$10:$O$37)</f>
        <v>IPHONE</v>
      </c>
      <c r="I1130" t="str">
        <f>_xlfn.XLOOKUP(Table29[[#This Row],[Unique BarCode]],$N$10:$N$37,$P$10:$P$37)</f>
        <v>Charger</v>
      </c>
      <c r="J1130" t="s">
        <v>128</v>
      </c>
      <c r="K1130" t="s">
        <v>1187</v>
      </c>
    </row>
    <row r="1131" spans="1:11" x14ac:dyDescent="0.2">
      <c r="A1131" s="1" t="d">
        <v>2023-01-26</v>
      </c>
      <c r="B1131" s="45">
        <v>-1</v>
      </c>
      <c r="C1131" t="s">
        <v>77</v>
      </c>
      <c r="D1131" t="str">
        <f>_xlfn.XLOOKUP(Table29[[#This Row],[Patron Group]],$R$10:$R$24,$S$10:$S$24)</f>
        <v>Undergraduate</v>
      </c>
      <c r="E1131" s="1" t="d">
        <v>2023-01-26</v>
      </c>
      <c r="F1131" t="s">
        <v>71</v>
      </c>
      <c r="G1131" t="s">
        <v>2265</v>
      </c>
      <c r="H1131" t="str">
        <f>_xlfn.XLOOKUP(Table29[[#This Row],[Unique BarCode]],$N$10:$N$37,$O$10:$O$37)</f>
        <v>IPHONE</v>
      </c>
      <c r="I1131" t="str">
        <f>_xlfn.XLOOKUP(Table29[[#This Row],[Unique BarCode]],$N$10:$N$37,$P$10:$P$37)</f>
        <v>Charger</v>
      </c>
      <c r="J1131" t="s">
        <v>8</v>
      </c>
      <c r="K1131" t="s">
        <v>72</v>
      </c>
    </row>
    <row r="1132" spans="1:11" x14ac:dyDescent="0.2">
      <c r="A1132" s="1" t="d">
        <v>2023-01-26</v>
      </c>
      <c r="B1132" s="45">
        <v>-1</v>
      </c>
      <c r="C1132" t="s">
        <v>77</v>
      </c>
      <c r="D1132" t="str">
        <f>_xlfn.XLOOKUP(Table29[[#This Row],[Patron Group]],$R$10:$R$24,$S$10:$S$24)</f>
        <v>Undergraduate</v>
      </c>
      <c r="E1132" s="1" t="d">
        <v>2023-01-26</v>
      </c>
      <c r="F1132" t="s">
        <v>86</v>
      </c>
      <c r="G1132" t="s">
        <v>2265</v>
      </c>
      <c r="H1132" t="str">
        <f>_xlfn.XLOOKUP(Table29[[#This Row],[Unique BarCode]],$N$10:$N$37,$O$10:$O$37)</f>
        <v>IPHONE</v>
      </c>
      <c r="I1132" t="str">
        <f>_xlfn.XLOOKUP(Table29[[#This Row],[Unique BarCode]],$N$10:$N$37,$P$10:$P$37)</f>
        <v>Charger</v>
      </c>
      <c r="J1132" t="s">
        <v>8</v>
      </c>
      <c r="K1132" t="s">
        <v>87</v>
      </c>
    </row>
    <row r="1133" spans="1:11" x14ac:dyDescent="0.2">
      <c r="A1133" s="1" t="d">
        <v>2023-01-26</v>
      </c>
      <c r="B1133" s="45">
        <v>-1</v>
      </c>
      <c r="C1133" t="s">
        <v>77</v>
      </c>
      <c r="D1133" t="str">
        <f>_xlfn.XLOOKUP(Table29[[#This Row],[Patron Group]],$R$10:$R$24,$S$10:$S$24)</f>
        <v>Undergraduate</v>
      </c>
      <c r="E1133" s="1" t="d">
        <v>2023-01-26</v>
      </c>
      <c r="F1133" t="s">
        <v>433</v>
      </c>
      <c r="G1133" t="s">
        <v>2265</v>
      </c>
      <c r="H1133" t="str">
        <f>_xlfn.XLOOKUP(Table29[[#This Row],[Unique BarCode]],$N$10:$N$37,$O$10:$O$37)</f>
        <v>IPHONE</v>
      </c>
      <c r="I1133" t="str">
        <f>_xlfn.XLOOKUP(Table29[[#This Row],[Unique BarCode]],$N$10:$N$37,$P$10:$P$37)</f>
        <v>Charger</v>
      </c>
      <c r="J1133" t="s">
        <v>8</v>
      </c>
      <c r="K1133" t="s">
        <v>434</v>
      </c>
    </row>
    <row r="1134" spans="1:11" x14ac:dyDescent="0.2">
      <c r="A1134" s="1" t="d">
        <v>2023-01-26</v>
      </c>
      <c r="B1134" s="45">
        <v>-1</v>
      </c>
      <c r="C1134" t="s">
        <v>77</v>
      </c>
      <c r="D1134" t="str">
        <f>_xlfn.XLOOKUP(Table29[[#This Row],[Patron Group]],$R$10:$R$24,$S$10:$S$24)</f>
        <v>Undergraduate</v>
      </c>
      <c r="E1134" s="1" t="d">
        <v>2023-01-26</v>
      </c>
      <c r="F1134" t="s">
        <v>1188</v>
      </c>
      <c r="G1134" t="s">
        <v>2265</v>
      </c>
      <c r="H1134" t="str">
        <f>_xlfn.XLOOKUP(Table29[[#This Row],[Unique BarCode]],$N$10:$N$37,$O$10:$O$37)</f>
        <v>IPHONE</v>
      </c>
      <c r="I1134" t="str">
        <f>_xlfn.XLOOKUP(Table29[[#This Row],[Unique BarCode]],$N$10:$N$37,$P$10:$P$37)</f>
        <v>Charger</v>
      </c>
      <c r="J1134" t="s">
        <v>128</v>
      </c>
    </row>
    <row r="1135" spans="1:11" x14ac:dyDescent="0.2">
      <c r="A1135" s="1" t="d">
        <v>2023-01-26</v>
      </c>
      <c r="B1135" s="45">
        <v>-1</v>
      </c>
      <c r="C1135" t="s">
        <v>77</v>
      </c>
      <c r="D1135" t="str">
        <f>_xlfn.XLOOKUP(Table29[[#This Row],[Patron Group]],$R$10:$R$24,$S$10:$S$24)</f>
        <v>Undergraduate</v>
      </c>
      <c r="E1135" s="1" t="d">
        <v>2023-01-26</v>
      </c>
      <c r="F1135" t="s">
        <v>88</v>
      </c>
      <c r="G1135" t="s">
        <v>2265</v>
      </c>
      <c r="H1135" t="str">
        <f>_xlfn.XLOOKUP(Table29[[#This Row],[Unique BarCode]],$N$10:$N$37,$O$10:$O$37)</f>
        <v>IPHONE</v>
      </c>
      <c r="I1135" t="str">
        <f>_xlfn.XLOOKUP(Table29[[#This Row],[Unique BarCode]],$N$10:$N$37,$P$10:$P$37)</f>
        <v>Charger</v>
      </c>
      <c r="J1135" t="s">
        <v>8</v>
      </c>
    </row>
    <row r="1136" spans="1:11" x14ac:dyDescent="0.2">
      <c r="A1136" s="1" t="d">
        <v>2023-01-26</v>
      </c>
      <c r="B1136" s="45">
        <v>-1</v>
      </c>
      <c r="C1136" t="s">
        <v>77</v>
      </c>
      <c r="D1136" t="str">
        <f>_xlfn.XLOOKUP(Table29[[#This Row],[Patron Group]],$R$10:$R$24,$S$10:$S$24)</f>
        <v>Undergraduate</v>
      </c>
      <c r="E1136" s="1" t="d">
        <v>2023-01-26</v>
      </c>
      <c r="F1136" t="s">
        <v>224</v>
      </c>
      <c r="G1136" t="s">
        <v>2296</v>
      </c>
      <c r="H1136" t="str">
        <f>_xlfn.XLOOKUP(Table29[[#This Row],[Unique BarCode]],$N$10:$N$37,$O$10:$O$37)</f>
        <v>MACUSBC</v>
      </c>
      <c r="I1136" t="str">
        <f>_xlfn.XLOOKUP(Table29[[#This Row],[Unique BarCode]],$N$10:$N$37,$P$10:$P$37)</f>
        <v>Charger</v>
      </c>
      <c r="J1136" t="s">
        <v>8</v>
      </c>
      <c r="K1136" t="s">
        <v>225</v>
      </c>
    </row>
    <row r="1137" spans="1:11" x14ac:dyDescent="0.2">
      <c r="A1137" s="1" t="d">
        <v>2023-01-26</v>
      </c>
      <c r="B1137" s="45">
        <v>-1</v>
      </c>
      <c r="C1137" t="s">
        <v>77</v>
      </c>
      <c r="D1137" t="str">
        <f>_xlfn.XLOOKUP(Table29[[#This Row],[Patron Group]],$R$10:$R$24,$S$10:$S$24)</f>
        <v>Undergraduate</v>
      </c>
      <c r="E1137" s="1" t="d">
        <v>2023-01-26</v>
      </c>
      <c r="F1137" t="s">
        <v>469</v>
      </c>
      <c r="G1137" t="s">
        <v>2296</v>
      </c>
      <c r="H1137" t="str">
        <f>_xlfn.XLOOKUP(Table29[[#This Row],[Unique BarCode]],$N$10:$N$37,$O$10:$O$37)</f>
        <v>MACUSBC</v>
      </c>
      <c r="I1137" t="str">
        <f>_xlfn.XLOOKUP(Table29[[#This Row],[Unique BarCode]],$N$10:$N$37,$P$10:$P$37)</f>
        <v>Charger</v>
      </c>
      <c r="J1137" t="s">
        <v>8</v>
      </c>
      <c r="K1137" t="s">
        <v>470</v>
      </c>
    </row>
    <row r="1138" spans="1:11" x14ac:dyDescent="0.2">
      <c r="A1138" s="1" t="d">
        <v>2023-01-26</v>
      </c>
      <c r="B1138" s="45">
        <v>-1</v>
      </c>
      <c r="C1138" t="s">
        <v>77</v>
      </c>
      <c r="D1138" t="str">
        <f>_xlfn.XLOOKUP(Table29[[#This Row],[Patron Group]],$R$10:$R$24,$S$10:$S$24)</f>
        <v>Undergraduate</v>
      </c>
      <c r="E1138" s="1" t="d">
        <v>2023-01-26</v>
      </c>
      <c r="F1138" t="s">
        <v>276</v>
      </c>
      <c r="G1138" t="s">
        <v>2296</v>
      </c>
      <c r="H1138" t="str">
        <f>_xlfn.XLOOKUP(Table29[[#This Row],[Unique BarCode]],$N$10:$N$37,$O$10:$O$37)</f>
        <v>MACUSBC</v>
      </c>
      <c r="I1138" t="str">
        <f>_xlfn.XLOOKUP(Table29[[#This Row],[Unique BarCode]],$N$10:$N$37,$P$10:$P$37)</f>
        <v>Charger</v>
      </c>
      <c r="J1138" t="s">
        <v>8</v>
      </c>
      <c r="K1138" t="s">
        <v>277</v>
      </c>
    </row>
    <row r="1139" spans="1:11" x14ac:dyDescent="0.2">
      <c r="A1139" s="1" t="d">
        <v>2023-01-26</v>
      </c>
      <c r="B1139" s="45">
        <v>-1</v>
      </c>
      <c r="C1139" t="s">
        <v>77</v>
      </c>
      <c r="D1139" t="str">
        <f>_xlfn.XLOOKUP(Table29[[#This Row],[Patron Group]],$R$10:$R$24,$S$10:$S$24)</f>
        <v>Undergraduate</v>
      </c>
      <c r="E1139" s="1" t="d">
        <v>2023-01-26</v>
      </c>
      <c r="F1139" t="s">
        <v>91</v>
      </c>
      <c r="G1139" t="s">
        <v>2296</v>
      </c>
      <c r="H1139" t="str">
        <f>_xlfn.XLOOKUP(Table29[[#This Row],[Unique BarCode]],$N$10:$N$37,$O$10:$O$37)</f>
        <v>MACUSBC</v>
      </c>
      <c r="I1139" t="str">
        <f>_xlfn.XLOOKUP(Table29[[#This Row],[Unique BarCode]],$N$10:$N$37,$P$10:$P$37)</f>
        <v>Charger</v>
      </c>
      <c r="J1139" t="s">
        <v>8</v>
      </c>
      <c r="K1139" t="s">
        <v>92</v>
      </c>
    </row>
    <row r="1140" spans="1:11" x14ac:dyDescent="0.2">
      <c r="A1140" s="1" t="d">
        <v>2023-01-26</v>
      </c>
      <c r="B1140" s="45">
        <v>-1</v>
      </c>
      <c r="C1140" t="s">
        <v>77</v>
      </c>
      <c r="D1140" t="str">
        <f>_xlfn.XLOOKUP(Table29[[#This Row],[Patron Group]],$R$10:$R$24,$S$10:$S$24)</f>
        <v>Undergraduate</v>
      </c>
      <c r="E1140" s="1" t="d">
        <v>2023-01-26</v>
      </c>
      <c r="F1140" t="s">
        <v>213</v>
      </c>
      <c r="G1140" t="s">
        <v>2296</v>
      </c>
      <c r="H1140" t="str">
        <f>_xlfn.XLOOKUP(Table29[[#This Row],[Unique BarCode]],$N$10:$N$37,$O$10:$O$37)</f>
        <v>MACUSBC</v>
      </c>
      <c r="I1140" t="str">
        <f>_xlfn.XLOOKUP(Table29[[#This Row],[Unique BarCode]],$N$10:$N$37,$P$10:$P$37)</f>
        <v>Charger</v>
      </c>
      <c r="J1140" t="s">
        <v>8</v>
      </c>
      <c r="K1140" t="s">
        <v>214</v>
      </c>
    </row>
    <row r="1141" spans="1:11" x14ac:dyDescent="0.2">
      <c r="A1141" s="1" t="d">
        <v>2023-01-26</v>
      </c>
      <c r="B1141" s="45">
        <v>-1</v>
      </c>
      <c r="C1141" t="s">
        <v>77</v>
      </c>
      <c r="D1141" t="str">
        <f>_xlfn.XLOOKUP(Table29[[#This Row],[Patron Group]],$R$10:$R$24,$S$10:$S$24)</f>
        <v>Undergraduate</v>
      </c>
      <c r="E1141" s="1" t="d">
        <v>2023-01-26</v>
      </c>
      <c r="F1141" t="s">
        <v>843</v>
      </c>
      <c r="G1141" t="s">
        <v>2296</v>
      </c>
      <c r="H1141" t="str">
        <f>_xlfn.XLOOKUP(Table29[[#This Row],[Unique BarCode]],$N$10:$N$37,$O$10:$O$37)</f>
        <v>MACUSBC</v>
      </c>
      <c r="I1141" t="str">
        <f>_xlfn.XLOOKUP(Table29[[#This Row],[Unique BarCode]],$N$10:$N$37,$P$10:$P$37)</f>
        <v>Charger</v>
      </c>
      <c r="J1141" t="s">
        <v>8</v>
      </c>
      <c r="K1141" t="s">
        <v>844</v>
      </c>
    </row>
    <row r="1142" spans="1:11" x14ac:dyDescent="0.2">
      <c r="A1142" s="1" t="d">
        <v>2023-01-26</v>
      </c>
      <c r="B1142" s="45">
        <v>-1</v>
      </c>
      <c r="C1142" t="s">
        <v>77</v>
      </c>
      <c r="D1142" t="str">
        <f>_xlfn.XLOOKUP(Table29[[#This Row],[Patron Group]],$R$10:$R$24,$S$10:$S$24)</f>
        <v>Undergraduate</v>
      </c>
      <c r="E1142" s="1" t="d">
        <v>2023-01-26</v>
      </c>
      <c r="F1142" t="s">
        <v>37</v>
      </c>
      <c r="G1142" t="s">
        <v>2296</v>
      </c>
      <c r="H1142" t="str">
        <f>_xlfn.XLOOKUP(Table29[[#This Row],[Unique BarCode]],$N$10:$N$37,$O$10:$O$37)</f>
        <v>MACUSBC</v>
      </c>
      <c r="I1142" t="str">
        <f>_xlfn.XLOOKUP(Table29[[#This Row],[Unique BarCode]],$N$10:$N$37,$P$10:$P$37)</f>
        <v>Charger</v>
      </c>
      <c r="J1142" t="s">
        <v>8</v>
      </c>
      <c r="K1142" t="s">
        <v>38</v>
      </c>
    </row>
    <row r="1143" spans="1:11" x14ac:dyDescent="0.2">
      <c r="A1143" s="1" t="d">
        <v>2023-01-26</v>
      </c>
      <c r="B1143" s="45">
        <v>-1</v>
      </c>
      <c r="C1143" t="s">
        <v>77</v>
      </c>
      <c r="D1143" t="str">
        <f>_xlfn.XLOOKUP(Table29[[#This Row],[Patron Group]],$R$10:$R$24,$S$10:$S$24)</f>
        <v>Undergraduate</v>
      </c>
      <c r="E1143" s="1" t="d">
        <v>2023-01-26</v>
      </c>
      <c r="F1143" t="s">
        <v>39</v>
      </c>
      <c r="G1143" t="s">
        <v>2296</v>
      </c>
      <c r="H1143" t="str">
        <f>_xlfn.XLOOKUP(Table29[[#This Row],[Unique BarCode]],$N$10:$N$37,$O$10:$O$37)</f>
        <v>MACUSBC</v>
      </c>
      <c r="I1143" t="str">
        <f>_xlfn.XLOOKUP(Table29[[#This Row],[Unique BarCode]],$N$10:$N$37,$P$10:$P$37)</f>
        <v>Charger</v>
      </c>
      <c r="J1143" t="s">
        <v>8</v>
      </c>
      <c r="K1143" t="s">
        <v>40</v>
      </c>
    </row>
    <row r="1144" spans="1:11" x14ac:dyDescent="0.2">
      <c r="A1144" s="1" t="d">
        <v>2023-01-26</v>
      </c>
      <c r="B1144" s="45">
        <v>-1</v>
      </c>
      <c r="C1144" t="s">
        <v>77</v>
      </c>
      <c r="D1144" t="str">
        <f>_xlfn.XLOOKUP(Table29[[#This Row],[Patron Group]],$R$10:$R$24,$S$10:$S$24)</f>
        <v>Undergraduate</v>
      </c>
      <c r="E1144" s="1" t="d">
        <v>2023-01-26</v>
      </c>
      <c r="F1144" t="s">
        <v>93</v>
      </c>
      <c r="G1144" t="s">
        <v>2296</v>
      </c>
      <c r="H1144" t="str">
        <f>_xlfn.XLOOKUP(Table29[[#This Row],[Unique BarCode]],$N$10:$N$37,$O$10:$O$37)</f>
        <v>MACUSBC</v>
      </c>
      <c r="I1144" t="str">
        <f>_xlfn.XLOOKUP(Table29[[#This Row],[Unique BarCode]],$N$10:$N$37,$P$10:$P$37)</f>
        <v>Charger</v>
      </c>
      <c r="J1144" t="s">
        <v>8</v>
      </c>
      <c r="K1144" t="s">
        <v>94</v>
      </c>
    </row>
    <row r="1145" spans="1:11" x14ac:dyDescent="0.2">
      <c r="A1145" s="1" t="d">
        <v>2023-01-26</v>
      </c>
      <c r="B1145" s="45">
        <v>-1</v>
      </c>
      <c r="C1145" t="s">
        <v>77</v>
      </c>
      <c r="D1145" t="str">
        <f>_xlfn.XLOOKUP(Table29[[#This Row],[Patron Group]],$R$10:$R$24,$S$10:$S$24)</f>
        <v>Undergraduate</v>
      </c>
      <c r="E1145" s="1" t="d">
        <v>2023-01-26</v>
      </c>
      <c r="F1145" t="s">
        <v>1258</v>
      </c>
      <c r="G1145" t="s">
        <v>2304</v>
      </c>
      <c r="H1145" t="str">
        <f>_xlfn.XLOOKUP(Table29[[#This Row],[Unique BarCode]],$N$10:$N$37,$O$10:$O$37)</f>
        <v>Mouse</v>
      </c>
      <c r="I1145" t="str">
        <f>_xlfn.XLOOKUP(Table29[[#This Row],[Unique BarCode]],$N$10:$N$37,$P$10:$P$37)</f>
        <v>Accessory</v>
      </c>
      <c r="J1145" t="s">
        <v>49</v>
      </c>
      <c r="K1145" t="s">
        <v>1259</v>
      </c>
    </row>
    <row r="1146" spans="1:11" x14ac:dyDescent="0.2">
      <c r="A1146" s="1" t="d">
        <v>2023-01-26</v>
      </c>
      <c r="B1146" s="45">
        <v>-1</v>
      </c>
      <c r="C1146" t="s">
        <v>77</v>
      </c>
      <c r="D1146" t="str">
        <f>_xlfn.XLOOKUP(Table29[[#This Row],[Patron Group]],$R$10:$R$24,$S$10:$S$24)</f>
        <v>Undergraduate</v>
      </c>
      <c r="E1146" s="1" t="d">
        <v>2023-01-26</v>
      </c>
      <c r="F1146" t="s">
        <v>1035</v>
      </c>
      <c r="G1146" t="s">
        <v>2271</v>
      </c>
      <c r="H1146" t="str">
        <f>_xlfn.XLOOKUP(Table29[[#This Row],[Unique BarCode]],$N$10:$N$37,$O$10:$O$37)</f>
        <v>OMNI</v>
      </c>
      <c r="I1146" t="str">
        <f>_xlfn.XLOOKUP(Table29[[#This Row],[Unique BarCode]],$N$10:$N$37,$P$10:$P$37)</f>
        <v>Charger</v>
      </c>
      <c r="J1146" t="s">
        <v>49</v>
      </c>
      <c r="K1146" t="s">
        <v>1036</v>
      </c>
    </row>
    <row r="1147" spans="1:11" x14ac:dyDescent="0.2">
      <c r="A1147" s="1" t="d">
        <v>2023-01-26</v>
      </c>
      <c r="B1147" s="45">
        <v>-1</v>
      </c>
      <c r="C1147" t="s">
        <v>77</v>
      </c>
      <c r="D1147" t="str">
        <f>_xlfn.XLOOKUP(Table29[[#This Row],[Patron Group]],$R$10:$R$24,$S$10:$S$24)</f>
        <v>Undergraduate</v>
      </c>
      <c r="E1147" s="1" t="d">
        <v>2023-01-26</v>
      </c>
      <c r="F1147" t="s">
        <v>847</v>
      </c>
      <c r="G1147" t="s">
        <v>2271</v>
      </c>
      <c r="H1147" t="str">
        <f>_xlfn.XLOOKUP(Table29[[#This Row],[Unique BarCode]],$N$10:$N$37,$O$10:$O$37)</f>
        <v>OMNI</v>
      </c>
      <c r="I1147" t="str">
        <f>_xlfn.XLOOKUP(Table29[[#This Row],[Unique BarCode]],$N$10:$N$37,$P$10:$P$37)</f>
        <v>Charger</v>
      </c>
      <c r="J1147" t="s">
        <v>68</v>
      </c>
      <c r="K1147" t="s">
        <v>848</v>
      </c>
    </row>
    <row r="1148" spans="1:11" x14ac:dyDescent="0.2">
      <c r="A1148" s="1" t="d">
        <v>2023-01-26</v>
      </c>
      <c r="B1148" s="45">
        <v>-1</v>
      </c>
      <c r="C1148" t="s">
        <v>77</v>
      </c>
      <c r="D1148" t="str">
        <f>_xlfn.XLOOKUP(Table29[[#This Row],[Patron Group]],$R$10:$R$24,$S$10:$S$24)</f>
        <v>Undergraduate</v>
      </c>
      <c r="E1148" s="1" t="d">
        <v>2023-01-26</v>
      </c>
      <c r="F1148" t="s">
        <v>1260</v>
      </c>
      <c r="G1148" t="s">
        <v>2294</v>
      </c>
      <c r="H1148" t="str">
        <f>_xlfn.XLOOKUP(Table29[[#This Row],[Unique BarCode]],$N$10:$N$37,$O$10:$O$37)</f>
        <v>UVGA</v>
      </c>
      <c r="I1148" t="str">
        <f>_xlfn.XLOOKUP(Table29[[#This Row],[Unique BarCode]],$N$10:$N$37,$P$10:$P$37)</f>
        <v>Cable</v>
      </c>
      <c r="J1148" t="s">
        <v>13</v>
      </c>
      <c r="K1148" t="s">
        <v>1261</v>
      </c>
    </row>
    <row r="1149" spans="1:11" x14ac:dyDescent="0.2">
      <c r="A1149" s="1" t="d">
        <v>2023-01-26</v>
      </c>
      <c r="B1149" s="45">
        <v>-1</v>
      </c>
      <c r="C1149" t="s">
        <v>77</v>
      </c>
      <c r="D1149" t="str">
        <f>_xlfn.XLOOKUP(Table29[[#This Row],[Patron Group]],$R$10:$R$24,$S$10:$S$24)</f>
        <v>Undergraduate</v>
      </c>
      <c r="E1149" s="1" t="d">
        <v>2023-01-26</v>
      </c>
      <c r="F1149" t="s">
        <v>1159</v>
      </c>
      <c r="G1149" t="s">
        <v>2294</v>
      </c>
      <c r="H1149" t="str">
        <f>_xlfn.XLOOKUP(Table29[[#This Row],[Unique BarCode]],$N$10:$N$37,$O$10:$O$37)</f>
        <v>UVGA</v>
      </c>
      <c r="I1149" t="str">
        <f>_xlfn.XLOOKUP(Table29[[#This Row],[Unique BarCode]],$N$10:$N$37,$P$10:$P$37)</f>
        <v>Cable</v>
      </c>
      <c r="J1149" t="s">
        <v>8</v>
      </c>
    </row>
    <row r="1150" spans="1:11" x14ac:dyDescent="0.2">
      <c r="A1150" s="1" t="d">
        <v>2023-01-26</v>
      </c>
      <c r="B1150" s="45">
        <v>-1</v>
      </c>
      <c r="C1150" t="s">
        <v>77</v>
      </c>
      <c r="D1150" t="str">
        <f>_xlfn.XLOOKUP(Table29[[#This Row],[Patron Group]],$R$10:$R$24,$S$10:$S$24)</f>
        <v>Undergraduate</v>
      </c>
      <c r="E1150" s="1" t="d">
        <v>2023-01-26</v>
      </c>
      <c r="F1150" t="s">
        <v>1262</v>
      </c>
      <c r="G1150" t="s">
        <v>2294</v>
      </c>
      <c r="H1150" t="str">
        <f>_xlfn.XLOOKUP(Table29[[#This Row],[Unique BarCode]],$N$10:$N$37,$O$10:$O$37)</f>
        <v>UVGA</v>
      </c>
      <c r="I1150" t="str">
        <f>_xlfn.XLOOKUP(Table29[[#This Row],[Unique BarCode]],$N$10:$N$37,$P$10:$P$37)</f>
        <v>Cable</v>
      </c>
      <c r="J1150" t="s">
        <v>8</v>
      </c>
    </row>
    <row r="1151" spans="1:11" x14ac:dyDescent="0.2">
      <c r="A1151" s="1" t="d">
        <v>2023-01-26</v>
      </c>
      <c r="B1151" s="45">
        <v>-1</v>
      </c>
      <c r="C1151" t="s">
        <v>77</v>
      </c>
      <c r="D1151" t="str">
        <f>_xlfn.XLOOKUP(Table29[[#This Row],[Patron Group]],$R$10:$R$24,$S$10:$S$24)</f>
        <v>Undergraduate</v>
      </c>
      <c r="E1151" s="1" t="d">
        <v>2023-01-26</v>
      </c>
      <c r="F1151" t="s">
        <v>1184</v>
      </c>
      <c r="G1151" t="s">
        <v>2272</v>
      </c>
      <c r="H1151" t="str">
        <f>_xlfn.XLOOKUP(Table29[[#This Row],[Unique BarCode]],$N$10:$N$37,$O$10:$O$37)</f>
        <v>WALLADPT</v>
      </c>
      <c r="I1151" t="str">
        <f>_xlfn.XLOOKUP(Table29[[#This Row],[Unique BarCode]],$N$10:$N$37,$P$10:$P$37)</f>
        <v>Charger</v>
      </c>
      <c r="J1151" t="s">
        <v>49</v>
      </c>
      <c r="K1151" t="s">
        <v>1185</v>
      </c>
    </row>
    <row r="1152" spans="1:11" x14ac:dyDescent="0.2">
      <c r="A1152" s="1" t="d">
        <v>2023-01-26</v>
      </c>
      <c r="B1152" s="45">
        <v>-1</v>
      </c>
      <c r="C1152" t="s">
        <v>77</v>
      </c>
      <c r="D1152" t="str">
        <f>_xlfn.XLOOKUP(Table29[[#This Row],[Patron Group]],$R$10:$R$24,$S$10:$S$24)</f>
        <v>Undergraduate</v>
      </c>
      <c r="E1152" s="1" t="d">
        <v>2023-01-26</v>
      </c>
      <c r="F1152" t="s">
        <v>1263</v>
      </c>
      <c r="G1152" t="s">
        <v>2272</v>
      </c>
      <c r="H1152" t="str">
        <f>_xlfn.XLOOKUP(Table29[[#This Row],[Unique BarCode]],$N$10:$N$37,$O$10:$O$37)</f>
        <v>WALLADPT</v>
      </c>
      <c r="I1152" t="str">
        <f>_xlfn.XLOOKUP(Table29[[#This Row],[Unique BarCode]],$N$10:$N$37,$P$10:$P$37)</f>
        <v>Charger</v>
      </c>
      <c r="J1152" t="s">
        <v>49</v>
      </c>
      <c r="K1152" t="s">
        <v>1264</v>
      </c>
    </row>
    <row r="1153" spans="1:11" x14ac:dyDescent="0.2">
      <c r="A1153" s="1" t="d">
        <v>2023-01-26</v>
      </c>
      <c r="B1153" s="45">
        <v>-1</v>
      </c>
      <c r="C1153" t="s">
        <v>77</v>
      </c>
      <c r="D1153" t="str">
        <f>_xlfn.XLOOKUP(Table29[[#This Row],[Patron Group]],$R$10:$R$24,$S$10:$S$24)</f>
        <v>Undergraduate</v>
      </c>
      <c r="E1153" s="1" t="d">
        <v>2023-01-26</v>
      </c>
      <c r="F1153" t="s">
        <v>1265</v>
      </c>
      <c r="G1153" t="s">
        <v>2272</v>
      </c>
      <c r="H1153" t="str">
        <f>_xlfn.XLOOKUP(Table29[[#This Row],[Unique BarCode]],$N$10:$N$37,$O$10:$O$37)</f>
        <v>WALLADPT</v>
      </c>
      <c r="I1153" t="str">
        <f>_xlfn.XLOOKUP(Table29[[#This Row],[Unique BarCode]],$N$10:$N$37,$P$10:$P$37)</f>
        <v>Charger</v>
      </c>
      <c r="J1153" t="s">
        <v>991</v>
      </c>
      <c r="K1153" t="s">
        <v>1266</v>
      </c>
    </row>
    <row r="1154" spans="1:11" x14ac:dyDescent="0.2">
      <c r="A1154" s="1" t="d">
        <v>2023-01-26</v>
      </c>
      <c r="B1154" s="45">
        <v>-1</v>
      </c>
      <c r="C1154" t="s">
        <v>77</v>
      </c>
      <c r="D1154" t="str">
        <f>_xlfn.XLOOKUP(Table29[[#This Row],[Patron Group]],$R$10:$R$24,$S$10:$S$24)</f>
        <v>Undergraduate</v>
      </c>
      <c r="E1154" s="1" t="d">
        <v>2023-01-26</v>
      </c>
      <c r="F1154" t="s">
        <v>855</v>
      </c>
      <c r="G1154" t="s">
        <v>2272</v>
      </c>
      <c r="H1154" t="str">
        <f>_xlfn.XLOOKUP(Table29[[#This Row],[Unique BarCode]],$N$10:$N$37,$O$10:$O$37)</f>
        <v>WALLADPT</v>
      </c>
      <c r="I1154" t="str">
        <f>_xlfn.XLOOKUP(Table29[[#This Row],[Unique BarCode]],$N$10:$N$37,$P$10:$P$37)</f>
        <v>Charger</v>
      </c>
      <c r="J1154" t="s">
        <v>8</v>
      </c>
    </row>
    <row r="1155" spans="1:11" x14ac:dyDescent="0.2">
      <c r="A1155" s="1" t="d">
        <v>2023-01-26</v>
      </c>
      <c r="B1155" s="45">
        <v>-1</v>
      </c>
      <c r="C1155" t="s">
        <v>77</v>
      </c>
      <c r="D1155" t="str">
        <f>_xlfn.XLOOKUP(Table29[[#This Row],[Patron Group]],$R$10:$R$24,$S$10:$S$24)</f>
        <v>Undergraduate</v>
      </c>
      <c r="E1155" s="1" t="d">
        <v>2023-01-26</v>
      </c>
      <c r="F1155" t="s">
        <v>1267</v>
      </c>
      <c r="G1155" t="s">
        <v>2272</v>
      </c>
      <c r="H1155" t="str">
        <f>_xlfn.XLOOKUP(Table29[[#This Row],[Unique BarCode]],$N$10:$N$37,$O$10:$O$37)</f>
        <v>WALLADPT</v>
      </c>
      <c r="I1155" t="str">
        <f>_xlfn.XLOOKUP(Table29[[#This Row],[Unique BarCode]],$N$10:$N$37,$P$10:$P$37)</f>
        <v>Charger</v>
      </c>
      <c r="J1155" t="s">
        <v>8</v>
      </c>
    </row>
    <row r="1156" spans="1:11" x14ac:dyDescent="0.2">
      <c r="A1156" s="1" t="d">
        <v>2023-01-26</v>
      </c>
      <c r="B1156" s="45">
        <v>-1</v>
      </c>
      <c r="C1156" t="s">
        <v>77</v>
      </c>
      <c r="D1156" t="str">
        <f>_xlfn.XLOOKUP(Table29[[#This Row],[Patron Group]],$R$10:$R$24,$S$10:$S$24)</f>
        <v>Undergraduate</v>
      </c>
      <c r="E1156" s="1" t="d">
        <v>2023-01-26</v>
      </c>
      <c r="F1156" t="s">
        <v>989</v>
      </c>
      <c r="G1156" t="s">
        <v>2272</v>
      </c>
      <c r="H1156" t="str">
        <f>_xlfn.XLOOKUP(Table29[[#This Row],[Unique BarCode]],$N$10:$N$37,$O$10:$O$37)</f>
        <v>WALLADPT</v>
      </c>
      <c r="I1156" t="str">
        <f>_xlfn.XLOOKUP(Table29[[#This Row],[Unique BarCode]],$N$10:$N$37,$P$10:$P$37)</f>
        <v>Charger</v>
      </c>
      <c r="J1156" t="s">
        <v>8</v>
      </c>
    </row>
    <row r="1157" spans="1:11" x14ac:dyDescent="0.2">
      <c r="A1157" s="1" t="d">
        <v>2023-01-26</v>
      </c>
      <c r="B1157" s="45">
        <v>-1</v>
      </c>
      <c r="C1157" t="s">
        <v>77</v>
      </c>
      <c r="D1157" t="str">
        <f>_xlfn.XLOOKUP(Table29[[#This Row],[Patron Group]],$R$10:$R$24,$S$10:$S$24)</f>
        <v>Undergraduate</v>
      </c>
      <c r="E1157" s="1" t="d">
        <v>2023-01-26</v>
      </c>
      <c r="F1157" t="s">
        <v>483</v>
      </c>
      <c r="G1157" t="s">
        <v>2272</v>
      </c>
      <c r="H1157" t="str">
        <f>_xlfn.XLOOKUP(Table29[[#This Row],[Unique BarCode]],$N$10:$N$37,$O$10:$O$37)</f>
        <v>WALLADPT</v>
      </c>
      <c r="I1157" t="str">
        <f>_xlfn.XLOOKUP(Table29[[#This Row],[Unique BarCode]],$N$10:$N$37,$P$10:$P$37)</f>
        <v>Charger</v>
      </c>
      <c r="J1157" t="s">
        <v>8</v>
      </c>
    </row>
    <row r="1158" spans="1:11" x14ac:dyDescent="0.2">
      <c r="A1158" s="1" t="d">
        <v>2023-01-26</v>
      </c>
      <c r="B1158" s="45">
        <v>-1</v>
      </c>
      <c r="C1158" t="s">
        <v>77</v>
      </c>
      <c r="D1158" t="str">
        <f>_xlfn.XLOOKUP(Table29[[#This Row],[Patron Group]],$R$10:$R$24,$S$10:$S$24)</f>
        <v>Undergraduate</v>
      </c>
      <c r="E1158" s="1" t="d">
        <v>2023-01-26</v>
      </c>
      <c r="F1158" t="s">
        <v>560</v>
      </c>
      <c r="G1158" t="s">
        <v>2272</v>
      </c>
      <c r="H1158" t="str">
        <f>_xlfn.XLOOKUP(Table29[[#This Row],[Unique BarCode]],$N$10:$N$37,$O$10:$O$37)</f>
        <v>WALLADPT</v>
      </c>
      <c r="I1158" t="str">
        <f>_xlfn.XLOOKUP(Table29[[#This Row],[Unique BarCode]],$N$10:$N$37,$P$10:$P$37)</f>
        <v>Charger</v>
      </c>
      <c r="J1158" t="s">
        <v>8</v>
      </c>
    </row>
    <row r="1159" spans="1:11" x14ac:dyDescent="0.2">
      <c r="A1159" s="1" t="d">
        <v>2023-01-26</v>
      </c>
      <c r="B1159" s="45">
        <v>-1</v>
      </c>
      <c r="C1159" t="s">
        <v>77</v>
      </c>
      <c r="D1159" t="str">
        <f>_xlfn.XLOOKUP(Table29[[#This Row],[Patron Group]],$R$10:$R$24,$S$10:$S$24)</f>
        <v>Undergraduate</v>
      </c>
      <c r="E1159" s="1" t="d">
        <v>2023-01-26</v>
      </c>
      <c r="F1159" t="s">
        <v>73</v>
      </c>
      <c r="G1159" t="s">
        <v>2272</v>
      </c>
      <c r="H1159" t="str">
        <f>_xlfn.XLOOKUP(Table29[[#This Row],[Unique BarCode]],$N$10:$N$37,$O$10:$O$37)</f>
        <v>WALLADPT</v>
      </c>
      <c r="I1159" t="str">
        <f>_xlfn.XLOOKUP(Table29[[#This Row],[Unique BarCode]],$N$10:$N$37,$P$10:$P$37)</f>
        <v>Charger</v>
      </c>
      <c r="J1159" t="s">
        <v>8</v>
      </c>
    </row>
    <row r="1160" spans="1:11" x14ac:dyDescent="0.2">
      <c r="A1160" s="1" t="d">
        <v>2023-01-26</v>
      </c>
      <c r="B1160" s="45">
        <v>-1</v>
      </c>
      <c r="C1160" t="s">
        <v>77</v>
      </c>
      <c r="D1160" t="str">
        <f>_xlfn.XLOOKUP(Table29[[#This Row],[Patron Group]],$R$10:$R$24,$S$10:$S$24)</f>
        <v>Undergraduate</v>
      </c>
      <c r="E1160" s="1" t="d">
        <v>2023-01-26</v>
      </c>
      <c r="F1160" t="s">
        <v>97</v>
      </c>
      <c r="G1160" t="s">
        <v>2272</v>
      </c>
      <c r="H1160" t="str">
        <f>_xlfn.XLOOKUP(Table29[[#This Row],[Unique BarCode]],$N$10:$N$37,$O$10:$O$37)</f>
        <v>WALLADPT</v>
      </c>
      <c r="I1160" t="str">
        <f>_xlfn.XLOOKUP(Table29[[#This Row],[Unique BarCode]],$N$10:$N$37,$P$10:$P$37)</f>
        <v>Charger</v>
      </c>
      <c r="J1160" t="s">
        <v>8</v>
      </c>
    </row>
    <row r="1161" spans="1:11" x14ac:dyDescent="0.2">
      <c r="A1161" s="1" t="d">
        <v>2023-01-26</v>
      </c>
      <c r="B1161" s="45">
        <v>-1</v>
      </c>
      <c r="C1161" t="s">
        <v>77</v>
      </c>
      <c r="D1161" t="str">
        <f>_xlfn.XLOOKUP(Table29[[#This Row],[Patron Group]],$R$10:$R$24,$S$10:$S$24)</f>
        <v>Undergraduate</v>
      </c>
      <c r="E1161" s="1" t="d">
        <v>2023-01-26</v>
      </c>
      <c r="F1161" t="s">
        <v>275</v>
      </c>
      <c r="G1161" t="s">
        <v>2272</v>
      </c>
      <c r="H1161" t="str">
        <f>_xlfn.XLOOKUP(Table29[[#This Row],[Unique BarCode]],$N$10:$N$37,$O$10:$O$37)</f>
        <v>WALLADPT</v>
      </c>
      <c r="I1161" t="str">
        <f>_xlfn.XLOOKUP(Table29[[#This Row],[Unique BarCode]],$N$10:$N$37,$P$10:$P$37)</f>
        <v>Charger</v>
      </c>
      <c r="J1161" t="s">
        <v>8</v>
      </c>
    </row>
    <row r="1162" spans="1:11" x14ac:dyDescent="0.2">
      <c r="A1162" s="1" t="d">
        <v>2023-01-26</v>
      </c>
      <c r="B1162" s="45">
        <v>-1</v>
      </c>
      <c r="C1162" t="s">
        <v>77</v>
      </c>
      <c r="D1162" t="str">
        <f>_xlfn.XLOOKUP(Table29[[#This Row],[Patron Group]],$R$10:$R$24,$S$10:$S$24)</f>
        <v>Undergraduate</v>
      </c>
      <c r="E1162" s="1" t="d">
        <v>2023-02-02</v>
      </c>
      <c r="F1162" t="s">
        <v>67</v>
      </c>
      <c r="G1162" t="s">
        <v>2273</v>
      </c>
      <c r="H1162" t="str">
        <f>_xlfn.XLOOKUP(Table29[[#This Row],[Unique BarCode]],$N$10:$N$37,$O$10:$O$37)</f>
        <v>ChromeBook</v>
      </c>
      <c r="I1162" t="str">
        <f>_xlfn.XLOOKUP(Table29[[#This Row],[Unique BarCode]],$N$10:$N$37,$P$10:$P$37)</f>
        <v>Device</v>
      </c>
      <c r="J1162" t="s">
        <v>68</v>
      </c>
      <c r="K1162" t="s">
        <v>69</v>
      </c>
    </row>
    <row r="1163" spans="1:11" x14ac:dyDescent="0.2">
      <c r="A1163" s="1" t="d">
        <v>2023-01-26</v>
      </c>
      <c r="B1163" s="45">
        <v>-1</v>
      </c>
      <c r="C1163" t="s">
        <v>77</v>
      </c>
      <c r="D1163" t="str">
        <f>_xlfn.XLOOKUP(Table29[[#This Row],[Patron Group]],$R$10:$R$24,$S$10:$S$24)</f>
        <v>Undergraduate</v>
      </c>
      <c r="E1163" s="1" t="d">
        <v>2023-02-02</v>
      </c>
      <c r="F1163" t="s">
        <v>1014</v>
      </c>
      <c r="G1163" t="s">
        <v>2274</v>
      </c>
      <c r="H1163" t="str">
        <f>_xlfn.XLOOKUP(Table29[[#This Row],[Unique BarCode]],$N$10:$N$37,$O$10:$O$37)</f>
        <v>MacBook</v>
      </c>
      <c r="I1163" t="str">
        <f>_xlfn.XLOOKUP(Table29[[#This Row],[Unique BarCode]],$N$10:$N$37,$P$10:$P$37)</f>
        <v>Device</v>
      </c>
      <c r="J1163" t="s">
        <v>8</v>
      </c>
      <c r="K1163" t="s">
        <v>1015</v>
      </c>
    </row>
    <row r="1164" spans="1:11" x14ac:dyDescent="0.2">
      <c r="A1164" s="1" t="d">
        <v>2023-01-26</v>
      </c>
      <c r="B1164" s="45">
        <v>-1</v>
      </c>
      <c r="C1164" t="s">
        <v>77</v>
      </c>
      <c r="D1164" t="str">
        <f>_xlfn.XLOOKUP(Table29[[#This Row],[Patron Group]],$R$10:$R$24,$S$10:$S$24)</f>
        <v>Undergraduate</v>
      </c>
      <c r="E1164" s="1" t="d">
        <v>2023-02-02</v>
      </c>
      <c r="F1164" t="s">
        <v>1268</v>
      </c>
      <c r="G1164" t="s">
        <v>2274</v>
      </c>
      <c r="H1164" t="str">
        <f>_xlfn.XLOOKUP(Table29[[#This Row],[Unique BarCode]],$N$10:$N$37,$O$10:$O$37)</f>
        <v>MacBook</v>
      </c>
      <c r="I1164" t="str">
        <f>_xlfn.XLOOKUP(Table29[[#This Row],[Unique BarCode]],$N$10:$N$37,$P$10:$P$37)</f>
        <v>Device</v>
      </c>
      <c r="J1164" t="s">
        <v>8</v>
      </c>
      <c r="K1164" t="s">
        <v>1268</v>
      </c>
    </row>
    <row r="1165" spans="1:11" x14ac:dyDescent="0.2">
      <c r="A1165" s="1" t="d">
        <v>2023-01-26</v>
      </c>
      <c r="B1165" s="45">
        <v>-1</v>
      </c>
      <c r="C1165" t="s">
        <v>77</v>
      </c>
      <c r="D1165" t="str">
        <f>_xlfn.XLOOKUP(Table29[[#This Row],[Patron Group]],$R$10:$R$24,$S$10:$S$24)</f>
        <v>Undergraduate</v>
      </c>
      <c r="E1165" s="1" t="d">
        <v>2023-02-02</v>
      </c>
      <c r="F1165" t="s">
        <v>1269</v>
      </c>
      <c r="G1165" t="s">
        <v>2275</v>
      </c>
      <c r="H1165" t="str">
        <f>_xlfn.XLOOKUP(Table29[[#This Row],[Unique BarCode]],$N$10:$N$37,$O$10:$O$37)</f>
        <v>iPad</v>
      </c>
      <c r="I1165" t="str">
        <f>_xlfn.XLOOKUP(Table29[[#This Row],[Unique BarCode]],$N$10:$N$37,$P$10:$P$37)</f>
        <v>Device</v>
      </c>
      <c r="J1165" t="s">
        <v>8</v>
      </c>
    </row>
    <row r="1166" spans="1:11" x14ac:dyDescent="0.2">
      <c r="A1166" s="1" t="d">
        <v>2023-01-26</v>
      </c>
      <c r="B1166" s="45">
        <v>-1</v>
      </c>
      <c r="C1166" t="s">
        <v>77</v>
      </c>
      <c r="D1166" t="str">
        <f>_xlfn.XLOOKUP(Table29[[#This Row],[Patron Group]],$R$10:$R$24,$S$10:$S$24)</f>
        <v>Undergraduate</v>
      </c>
      <c r="E1166" s="1" t="d">
        <v>2023-02-08</v>
      </c>
      <c r="F1166" t="s">
        <v>1270</v>
      </c>
      <c r="G1166" t="s">
        <v>2275</v>
      </c>
      <c r="H1166" t="str">
        <f>_xlfn.XLOOKUP(Table29[[#This Row],[Unique BarCode]],$N$10:$N$37,$O$10:$O$37)</f>
        <v>iPad</v>
      </c>
      <c r="I1166" t="str">
        <f>_xlfn.XLOOKUP(Table29[[#This Row],[Unique BarCode]],$N$10:$N$37,$P$10:$P$37)</f>
        <v>Device</v>
      </c>
      <c r="J1166" t="s">
        <v>8</v>
      </c>
    </row>
    <row r="1167" spans="1:11" x14ac:dyDescent="0.2">
      <c r="A1167" s="1" t="d">
        <v>2023-01-26</v>
      </c>
      <c r="B1167" s="45">
        <v>-1</v>
      </c>
      <c r="C1167" t="s">
        <v>77</v>
      </c>
      <c r="D1167" t="str">
        <f>_xlfn.XLOOKUP(Table29[[#This Row],[Patron Group]],$R$10:$R$24,$S$10:$S$24)</f>
        <v>Undergraduate</v>
      </c>
      <c r="E1167" s="1" t="d">
        <v>2023-02-09</v>
      </c>
      <c r="F1167" t="s">
        <v>1271</v>
      </c>
      <c r="G1167" t="s">
        <v>2274</v>
      </c>
      <c r="H1167" t="str">
        <f>_xlfn.XLOOKUP(Table29[[#This Row],[Unique BarCode]],$N$10:$N$37,$O$10:$O$37)</f>
        <v>MacBook</v>
      </c>
      <c r="I1167" t="str">
        <f>_xlfn.XLOOKUP(Table29[[#This Row],[Unique BarCode]],$N$10:$N$37,$P$10:$P$37)</f>
        <v>Device</v>
      </c>
      <c r="J1167" t="s">
        <v>8</v>
      </c>
      <c r="K1167" t="s">
        <v>1271</v>
      </c>
    </row>
    <row r="1168" spans="1:11" x14ac:dyDescent="0.2">
      <c r="A1168" s="1" t="d">
        <v>2023-01-26</v>
      </c>
      <c r="B1168" s="45">
        <v>-1</v>
      </c>
      <c r="C1168" t="s">
        <v>77</v>
      </c>
      <c r="D1168" t="str">
        <f>_xlfn.XLOOKUP(Table29[[#This Row],[Patron Group]],$R$10:$R$24,$S$10:$S$24)</f>
        <v>Undergraduate</v>
      </c>
      <c r="E1168" s="1" t="d">
        <v>2023-02-09</v>
      </c>
      <c r="F1168" t="s">
        <v>1016</v>
      </c>
      <c r="G1168" t="s">
        <v>2274</v>
      </c>
      <c r="H1168" t="str">
        <f>_xlfn.XLOOKUP(Table29[[#This Row],[Unique BarCode]],$N$10:$N$37,$O$10:$O$37)</f>
        <v>MacBook</v>
      </c>
      <c r="I1168" t="str">
        <f>_xlfn.XLOOKUP(Table29[[#This Row],[Unique BarCode]],$N$10:$N$37,$P$10:$P$37)</f>
        <v>Device</v>
      </c>
      <c r="J1168" t="s">
        <v>8</v>
      </c>
      <c r="K1168" t="s">
        <v>1016</v>
      </c>
    </row>
    <row r="1169" spans="1:11" x14ac:dyDescent="0.2">
      <c r="A1169" s="1" t="d">
        <v>2023-01-26</v>
      </c>
      <c r="B1169" s="45">
        <v>-1</v>
      </c>
      <c r="C1169" t="s">
        <v>77</v>
      </c>
      <c r="D1169" t="str">
        <f>_xlfn.XLOOKUP(Table29[[#This Row],[Patron Group]],$R$10:$R$24,$S$10:$S$24)</f>
        <v>Undergraduate</v>
      </c>
      <c r="E1169" s="1" t="d">
        <v>2023-02-09</v>
      </c>
      <c r="F1169" t="s">
        <v>161</v>
      </c>
      <c r="G1169" t="s">
        <v>2275</v>
      </c>
      <c r="H1169" t="str">
        <f>_xlfn.XLOOKUP(Table29[[#This Row],[Unique BarCode]],$N$10:$N$37,$O$10:$O$37)</f>
        <v>iPad</v>
      </c>
      <c r="I1169" t="str">
        <f>_xlfn.XLOOKUP(Table29[[#This Row],[Unique BarCode]],$N$10:$N$37,$P$10:$P$37)</f>
        <v>Device</v>
      </c>
      <c r="J1169" t="s">
        <v>8</v>
      </c>
      <c r="K1169" t="s">
        <v>162</v>
      </c>
    </row>
    <row r="1170" spans="1:11" x14ac:dyDescent="0.2">
      <c r="A1170" s="1" t="d">
        <v>2023-01-26</v>
      </c>
      <c r="B1170" s="45">
        <v>-1</v>
      </c>
      <c r="C1170" t="s">
        <v>77</v>
      </c>
      <c r="D1170" t="str">
        <f>_xlfn.XLOOKUP(Table29[[#This Row],[Patron Group]],$R$10:$R$24,$S$10:$S$24)</f>
        <v>Undergraduate</v>
      </c>
      <c r="E1170" s="1" t="d">
        <v>2023-02-09</v>
      </c>
      <c r="F1170" t="s">
        <v>1272</v>
      </c>
      <c r="G1170" t="s">
        <v>2297</v>
      </c>
      <c r="H1170" t="str">
        <f>_xlfn.XLOOKUP(Table29[[#This Row],[Unique BarCode]],$N$10:$N$37,$O$10:$O$37)</f>
        <v>iPad</v>
      </c>
      <c r="I1170" t="str">
        <f>_xlfn.XLOOKUP(Table29[[#This Row],[Unique BarCode]],$N$10:$N$37,$P$10:$P$37)</f>
        <v>Device</v>
      </c>
      <c r="J1170" t="s">
        <v>8</v>
      </c>
      <c r="K1170" t="s">
        <v>1273</v>
      </c>
    </row>
    <row r="1171" spans="1:11" x14ac:dyDescent="0.2">
      <c r="A1171" s="1" t="d">
        <v>2023-01-26</v>
      </c>
      <c r="B1171" s="45">
        <v>-1</v>
      </c>
      <c r="C1171" t="s">
        <v>77</v>
      </c>
      <c r="D1171" t="str">
        <f>_xlfn.XLOOKUP(Table29[[#This Row],[Patron Group]],$R$10:$R$24,$S$10:$S$24)</f>
        <v>Undergraduate</v>
      </c>
      <c r="E1171" s="1" t="d">
        <v>2023-02-09</v>
      </c>
      <c r="F1171" t="s">
        <v>1274</v>
      </c>
      <c r="G1171" t="s">
        <v>2263</v>
      </c>
      <c r="H1171" t="str">
        <f>_xlfn.XLOOKUP(Table29[[#This Row],[Unique BarCode]],$N$10:$N$37,$O$10:$O$37)</f>
        <v>HP Laptop</v>
      </c>
      <c r="I1171" t="str">
        <f>_xlfn.XLOOKUP(Table29[[#This Row],[Unique BarCode]],$N$10:$N$37,$P$10:$P$37)</f>
        <v>Device</v>
      </c>
      <c r="J1171" t="s">
        <v>8</v>
      </c>
      <c r="K1171" t="s">
        <v>1275</v>
      </c>
    </row>
    <row r="1172" spans="1:11" x14ac:dyDescent="0.2">
      <c r="A1172" s="1" t="d">
        <v>2023-01-26</v>
      </c>
      <c r="B1172" s="45">
        <v>-1</v>
      </c>
      <c r="C1172" t="s">
        <v>77</v>
      </c>
      <c r="D1172" t="str">
        <f>_xlfn.XLOOKUP(Table29[[#This Row],[Patron Group]],$R$10:$R$24,$S$10:$S$24)</f>
        <v>Undergraduate</v>
      </c>
      <c r="E1172" s="1" t="d">
        <v>2023-02-09</v>
      </c>
      <c r="F1172" t="s">
        <v>569</v>
      </c>
      <c r="G1172" t="s">
        <v>2263</v>
      </c>
      <c r="H1172" t="str">
        <f>_xlfn.XLOOKUP(Table29[[#This Row],[Unique BarCode]],$N$10:$N$37,$O$10:$O$37)</f>
        <v>HP Laptop</v>
      </c>
      <c r="I1172" t="str">
        <f>_xlfn.XLOOKUP(Table29[[#This Row],[Unique BarCode]],$N$10:$N$37,$P$10:$P$37)</f>
        <v>Device</v>
      </c>
      <c r="J1172" t="s">
        <v>8</v>
      </c>
      <c r="K1172" t="s">
        <v>570</v>
      </c>
    </row>
    <row r="1173" spans="1:11" x14ac:dyDescent="0.2">
      <c r="A1173" s="1" t="d">
        <v>2023-01-26</v>
      </c>
      <c r="B1173" s="45">
        <v>5546506040006530</v>
      </c>
      <c r="C1173" t="s">
        <v>77</v>
      </c>
      <c r="D1173" t="str">
        <f>_xlfn.XLOOKUP(Table29[[#This Row],[Patron Group]],$R$10:$R$24,$S$10:$S$24)</f>
        <v>Undergraduate</v>
      </c>
      <c r="E1173" s="1" t="d">
        <v>2023-02-09</v>
      </c>
      <c r="F1173" t="s">
        <v>729</v>
      </c>
      <c r="G1173" t="s">
        <v>2274</v>
      </c>
      <c r="H1173" t="str">
        <f>_xlfn.XLOOKUP(Table29[[#This Row],[Unique BarCode]],$N$10:$N$37,$O$10:$O$37)</f>
        <v>MacBook</v>
      </c>
      <c r="I1173" t="str">
        <f>_xlfn.XLOOKUP(Table29[[#This Row],[Unique BarCode]],$N$10:$N$37,$P$10:$P$37)</f>
        <v>Device</v>
      </c>
      <c r="J1173" t="s">
        <v>8</v>
      </c>
      <c r="K1173" t="s">
        <v>730</v>
      </c>
    </row>
    <row r="1174" spans="1:11" x14ac:dyDescent="0.2">
      <c r="A1174" s="1" t="d">
        <v>2023-01-26</v>
      </c>
      <c r="B1174" s="45">
        <v>5556260070006530</v>
      </c>
      <c r="C1174" t="s">
        <v>77</v>
      </c>
      <c r="D1174" t="str">
        <f>_xlfn.XLOOKUP(Table29[[#This Row],[Patron Group]],$R$10:$R$24,$S$10:$S$24)</f>
        <v>Undergraduate</v>
      </c>
      <c r="E1174" s="1" t="d">
        <v>2023-02-02</v>
      </c>
      <c r="F1174" t="s">
        <v>139</v>
      </c>
      <c r="G1174" t="s">
        <v>2263</v>
      </c>
      <c r="H1174" t="str">
        <f>_xlfn.XLOOKUP(Table29[[#This Row],[Unique BarCode]],$N$10:$N$37,$O$10:$O$37)</f>
        <v>HP Laptop</v>
      </c>
      <c r="I1174" t="str">
        <f>_xlfn.XLOOKUP(Table29[[#This Row],[Unique BarCode]],$N$10:$N$37,$P$10:$P$37)</f>
        <v>Device</v>
      </c>
      <c r="J1174" t="s">
        <v>8</v>
      </c>
      <c r="K1174" t="s">
        <v>140</v>
      </c>
    </row>
    <row r="1175" spans="1:11" x14ac:dyDescent="0.2">
      <c r="A1175" s="1" t="d">
        <v>2023-01-27</v>
      </c>
      <c r="B1175" s="45">
        <v>-1</v>
      </c>
      <c r="C1175" t="s">
        <v>20</v>
      </c>
      <c r="D1175" t="str">
        <f>_xlfn.XLOOKUP(Table29[[#This Row],[Patron Group]],$R$10:$R$24,$S$10:$S$24)</f>
        <v>Graduate</v>
      </c>
      <c r="E1175" s="1" t="d">
        <v>2023-01-27</v>
      </c>
      <c r="F1175" t="s">
        <v>21</v>
      </c>
      <c r="G1175" t="s">
        <v>2266</v>
      </c>
      <c r="H1175" t="str">
        <f>_xlfn.XLOOKUP(Table29[[#This Row],[Unique BarCode]],$N$10:$N$37,$O$10:$O$37)</f>
        <v>Headphones</v>
      </c>
      <c r="I1175" t="str">
        <f>_xlfn.XLOOKUP(Table29[[#This Row],[Unique BarCode]],$N$10:$N$37,$P$10:$P$37)</f>
        <v>Accessory</v>
      </c>
      <c r="J1175" t="s">
        <v>8</v>
      </c>
      <c r="K1175" t="s">
        <v>22</v>
      </c>
    </row>
    <row r="1176" spans="1:11" x14ac:dyDescent="0.2">
      <c r="A1176" s="1" t="d">
        <v>2023-01-27</v>
      </c>
      <c r="B1176" s="45">
        <v>-1</v>
      </c>
      <c r="C1176" t="s">
        <v>20</v>
      </c>
      <c r="D1176" t="str">
        <f>_xlfn.XLOOKUP(Table29[[#This Row],[Patron Group]],$R$10:$R$24,$S$10:$S$24)</f>
        <v>Graduate</v>
      </c>
      <c r="E1176" s="1" t="d">
        <v>2023-01-27</v>
      </c>
      <c r="F1176" t="s">
        <v>687</v>
      </c>
      <c r="G1176" t="s">
        <v>2282</v>
      </c>
      <c r="H1176" t="str">
        <f>_xlfn.XLOOKUP(Table29[[#This Row],[Unique BarCode]],$N$10:$N$37,$O$10:$O$37)</f>
        <v>HPUSBC</v>
      </c>
      <c r="I1176" t="str">
        <f>_xlfn.XLOOKUP(Table29[[#This Row],[Unique BarCode]],$N$10:$N$37,$P$10:$P$37)</f>
        <v>Charger</v>
      </c>
      <c r="J1176" t="s">
        <v>49</v>
      </c>
    </row>
    <row r="1177" spans="1:11" x14ac:dyDescent="0.2">
      <c r="A1177" s="1" t="d">
        <v>2023-01-27</v>
      </c>
      <c r="B1177" s="45">
        <v>-1</v>
      </c>
      <c r="C1177" t="s">
        <v>20</v>
      </c>
      <c r="D1177" t="str">
        <f>_xlfn.XLOOKUP(Table29[[#This Row],[Patron Group]],$R$10:$R$24,$S$10:$S$24)</f>
        <v>Graduate</v>
      </c>
      <c r="E1177" s="1" t="d">
        <v>2023-01-27</v>
      </c>
      <c r="F1177" t="s">
        <v>1179</v>
      </c>
      <c r="G1177" t="s">
        <v>2265</v>
      </c>
      <c r="H1177" t="str">
        <f>_xlfn.XLOOKUP(Table29[[#This Row],[Unique BarCode]],$N$10:$N$37,$O$10:$O$37)</f>
        <v>IPHONE</v>
      </c>
      <c r="I1177" t="str">
        <f>_xlfn.XLOOKUP(Table29[[#This Row],[Unique BarCode]],$N$10:$N$37,$P$10:$P$37)</f>
        <v>Charger</v>
      </c>
      <c r="J1177" t="s">
        <v>49</v>
      </c>
      <c r="K1177" t="s">
        <v>1180</v>
      </c>
    </row>
    <row r="1178" spans="1:11" x14ac:dyDescent="0.2">
      <c r="A1178" s="1" t="d">
        <v>2023-01-27</v>
      </c>
      <c r="B1178" s="45">
        <v>-1</v>
      </c>
      <c r="C1178" t="s">
        <v>20</v>
      </c>
      <c r="D1178" t="str">
        <f>_xlfn.XLOOKUP(Table29[[#This Row],[Patron Group]],$R$10:$R$24,$S$10:$S$24)</f>
        <v>Graduate</v>
      </c>
      <c r="E1178" s="1" t="d">
        <v>2023-01-27</v>
      </c>
      <c r="F1178" t="s">
        <v>461</v>
      </c>
      <c r="G1178" t="s">
        <v>2265</v>
      </c>
      <c r="H1178" t="str">
        <f>_xlfn.XLOOKUP(Table29[[#This Row],[Unique BarCode]],$N$10:$N$37,$O$10:$O$37)</f>
        <v>IPHONE</v>
      </c>
      <c r="I1178" t="str">
        <f>_xlfn.XLOOKUP(Table29[[#This Row],[Unique BarCode]],$N$10:$N$37,$P$10:$P$37)</f>
        <v>Charger</v>
      </c>
      <c r="J1178" t="s">
        <v>8</v>
      </c>
      <c r="K1178" t="s">
        <v>462</v>
      </c>
    </row>
    <row r="1179" spans="1:11" x14ac:dyDescent="0.2">
      <c r="A1179" s="1" t="d">
        <v>2023-01-27</v>
      </c>
      <c r="B1179" s="45">
        <v>-1</v>
      </c>
      <c r="C1179" t="s">
        <v>20</v>
      </c>
      <c r="D1179" t="str">
        <f>_xlfn.XLOOKUP(Table29[[#This Row],[Patron Group]],$R$10:$R$24,$S$10:$S$24)</f>
        <v>Graduate</v>
      </c>
      <c r="E1179" s="1" t="d">
        <v>2023-01-27</v>
      </c>
      <c r="F1179" t="s">
        <v>1181</v>
      </c>
      <c r="G1179" t="s">
        <v>2265</v>
      </c>
      <c r="H1179" t="str">
        <f>_xlfn.XLOOKUP(Table29[[#This Row],[Unique BarCode]],$N$10:$N$37,$O$10:$O$37)</f>
        <v>IPHONE</v>
      </c>
      <c r="I1179" t="str">
        <f>_xlfn.XLOOKUP(Table29[[#This Row],[Unique BarCode]],$N$10:$N$37,$P$10:$P$37)</f>
        <v>Charger</v>
      </c>
      <c r="J1179" t="s">
        <v>8</v>
      </c>
      <c r="K1179" t="s">
        <v>1182</v>
      </c>
    </row>
    <row r="1180" spans="1:11" x14ac:dyDescent="0.2">
      <c r="A1180" s="1" t="d">
        <v>2023-01-27</v>
      </c>
      <c r="B1180" s="45">
        <v>-1</v>
      </c>
      <c r="C1180" t="s">
        <v>20</v>
      </c>
      <c r="D1180" t="str">
        <f>_xlfn.XLOOKUP(Table29[[#This Row],[Patron Group]],$R$10:$R$24,$S$10:$S$24)</f>
        <v>Graduate</v>
      </c>
      <c r="E1180" s="1" t="d">
        <v>2023-01-27</v>
      </c>
      <c r="F1180" t="s">
        <v>276</v>
      </c>
      <c r="G1180" t="s">
        <v>2296</v>
      </c>
      <c r="H1180" t="str">
        <f>_xlfn.XLOOKUP(Table29[[#This Row],[Unique BarCode]],$N$10:$N$37,$O$10:$O$37)</f>
        <v>MACUSBC</v>
      </c>
      <c r="I1180" t="str">
        <f>_xlfn.XLOOKUP(Table29[[#This Row],[Unique BarCode]],$N$10:$N$37,$P$10:$P$37)</f>
        <v>Charger</v>
      </c>
      <c r="J1180" t="s">
        <v>8</v>
      </c>
      <c r="K1180" t="s">
        <v>277</v>
      </c>
    </row>
    <row r="1181" spans="1:11" x14ac:dyDescent="0.2">
      <c r="A1181" s="1" t="d">
        <v>2023-01-27</v>
      </c>
      <c r="B1181" s="45">
        <v>-1</v>
      </c>
      <c r="C1181" t="s">
        <v>20</v>
      </c>
      <c r="D1181" t="str">
        <f>_xlfn.XLOOKUP(Table29[[#This Row],[Patron Group]],$R$10:$R$24,$S$10:$S$24)</f>
        <v>Graduate</v>
      </c>
      <c r="E1181" s="1" t="d">
        <v>2023-01-27</v>
      </c>
      <c r="F1181" t="s">
        <v>91</v>
      </c>
      <c r="G1181" t="s">
        <v>2296</v>
      </c>
      <c r="H1181" t="str">
        <f>_xlfn.XLOOKUP(Table29[[#This Row],[Unique BarCode]],$N$10:$N$37,$O$10:$O$37)</f>
        <v>MACUSBC</v>
      </c>
      <c r="I1181" t="str">
        <f>_xlfn.XLOOKUP(Table29[[#This Row],[Unique BarCode]],$N$10:$N$37,$P$10:$P$37)</f>
        <v>Charger</v>
      </c>
      <c r="J1181" t="s">
        <v>8</v>
      </c>
      <c r="K1181" t="s">
        <v>92</v>
      </c>
    </row>
    <row r="1182" spans="1:11" x14ac:dyDescent="0.2">
      <c r="A1182" s="1" t="d">
        <v>2023-01-27</v>
      </c>
      <c r="B1182" s="45">
        <v>-1</v>
      </c>
      <c r="C1182" t="s">
        <v>20</v>
      </c>
      <c r="D1182" t="str">
        <f>_xlfn.XLOOKUP(Table29[[#This Row],[Patron Group]],$R$10:$R$24,$S$10:$S$24)</f>
        <v>Graduate</v>
      </c>
      <c r="E1182" s="1" t="d">
        <v>2023-01-27</v>
      </c>
      <c r="F1182" t="s">
        <v>213</v>
      </c>
      <c r="G1182" t="s">
        <v>2296</v>
      </c>
      <c r="H1182" t="str">
        <f>_xlfn.XLOOKUP(Table29[[#This Row],[Unique BarCode]],$N$10:$N$37,$O$10:$O$37)</f>
        <v>MACUSBC</v>
      </c>
      <c r="I1182" t="str">
        <f>_xlfn.XLOOKUP(Table29[[#This Row],[Unique BarCode]],$N$10:$N$37,$P$10:$P$37)</f>
        <v>Charger</v>
      </c>
      <c r="J1182" t="s">
        <v>8</v>
      </c>
      <c r="K1182" t="s">
        <v>214</v>
      </c>
    </row>
    <row r="1183" spans="1:11" x14ac:dyDescent="0.2">
      <c r="A1183" s="1" t="d">
        <v>2023-01-27</v>
      </c>
      <c r="B1183" s="45">
        <v>-1</v>
      </c>
      <c r="C1183" t="s">
        <v>20</v>
      </c>
      <c r="D1183" t="str">
        <f>_xlfn.XLOOKUP(Table29[[#This Row],[Patron Group]],$R$10:$R$24,$S$10:$S$24)</f>
        <v>Graduate</v>
      </c>
      <c r="E1183" s="1" t="d">
        <v>2023-01-27</v>
      </c>
      <c r="F1183" t="s">
        <v>1184</v>
      </c>
      <c r="G1183" t="s">
        <v>2272</v>
      </c>
      <c r="H1183" t="str">
        <f>_xlfn.XLOOKUP(Table29[[#This Row],[Unique BarCode]],$N$10:$N$37,$O$10:$O$37)</f>
        <v>WALLADPT</v>
      </c>
      <c r="I1183" t="str">
        <f>_xlfn.XLOOKUP(Table29[[#This Row],[Unique BarCode]],$N$10:$N$37,$P$10:$P$37)</f>
        <v>Charger</v>
      </c>
      <c r="J1183" t="s">
        <v>49</v>
      </c>
      <c r="K1183" t="s">
        <v>1185</v>
      </c>
    </row>
    <row r="1184" spans="1:11" x14ac:dyDescent="0.2">
      <c r="A1184" s="1" t="d">
        <v>2023-01-27</v>
      </c>
      <c r="B1184" s="45">
        <v>-1</v>
      </c>
      <c r="C1184" t="s">
        <v>20</v>
      </c>
      <c r="D1184" t="str">
        <f>_xlfn.XLOOKUP(Table29[[#This Row],[Patron Group]],$R$10:$R$24,$S$10:$S$24)</f>
        <v>Graduate</v>
      </c>
      <c r="E1184" s="1" t="d">
        <v>2023-01-27</v>
      </c>
      <c r="F1184" t="s">
        <v>989</v>
      </c>
      <c r="G1184" t="s">
        <v>2272</v>
      </c>
      <c r="H1184" t="str">
        <f>_xlfn.XLOOKUP(Table29[[#This Row],[Unique BarCode]],$N$10:$N$37,$O$10:$O$37)</f>
        <v>WALLADPT</v>
      </c>
      <c r="I1184" t="str">
        <f>_xlfn.XLOOKUP(Table29[[#This Row],[Unique BarCode]],$N$10:$N$37,$P$10:$P$37)</f>
        <v>Charger</v>
      </c>
      <c r="J1184" t="s">
        <v>8</v>
      </c>
    </row>
    <row r="1185" spans="1:11" x14ac:dyDescent="0.2">
      <c r="A1185" s="1" t="d">
        <v>2023-01-27</v>
      </c>
      <c r="B1185" s="45">
        <v>-1</v>
      </c>
      <c r="C1185" t="s">
        <v>20</v>
      </c>
      <c r="D1185" t="str">
        <f>_xlfn.XLOOKUP(Table29[[#This Row],[Patron Group]],$R$10:$R$24,$S$10:$S$24)</f>
        <v>Graduate</v>
      </c>
      <c r="E1185" s="1" t="d">
        <v>2023-01-27</v>
      </c>
      <c r="F1185" t="s">
        <v>482</v>
      </c>
      <c r="G1185" t="s">
        <v>2272</v>
      </c>
      <c r="H1185" t="str">
        <f>_xlfn.XLOOKUP(Table29[[#This Row],[Unique BarCode]],$N$10:$N$37,$O$10:$O$37)</f>
        <v>WALLADPT</v>
      </c>
      <c r="I1185" t="str">
        <f>_xlfn.XLOOKUP(Table29[[#This Row],[Unique BarCode]],$N$10:$N$37,$P$10:$P$37)</f>
        <v>Charger</v>
      </c>
      <c r="J1185" t="s">
        <v>8</v>
      </c>
    </row>
    <row r="1186" spans="1:11" x14ac:dyDescent="0.2">
      <c r="A1186" s="1" t="d">
        <v>2023-01-27</v>
      </c>
      <c r="B1186" s="45">
        <v>-1</v>
      </c>
      <c r="C1186" t="s">
        <v>20</v>
      </c>
      <c r="D1186" t="str">
        <f>_xlfn.XLOOKUP(Table29[[#This Row],[Patron Group]],$R$10:$R$24,$S$10:$S$24)</f>
        <v>Graduate</v>
      </c>
      <c r="E1186" s="1" t="d">
        <v>2023-02-03</v>
      </c>
      <c r="F1186" t="s">
        <v>1277</v>
      </c>
      <c r="G1186" t="s">
        <v>2273</v>
      </c>
      <c r="H1186" t="str">
        <f>_xlfn.XLOOKUP(Table29[[#This Row],[Unique BarCode]],$N$10:$N$37,$O$10:$O$37)</f>
        <v>ChromeBook</v>
      </c>
      <c r="I1186" t="str">
        <f>_xlfn.XLOOKUP(Table29[[#This Row],[Unique BarCode]],$N$10:$N$37,$P$10:$P$37)</f>
        <v>Device</v>
      </c>
      <c r="J1186" t="s">
        <v>128</v>
      </c>
      <c r="K1186" t="s">
        <v>1278</v>
      </c>
    </row>
    <row r="1187" spans="1:11" x14ac:dyDescent="0.2">
      <c r="A1187" s="1" t="d">
        <v>2023-01-27</v>
      </c>
      <c r="B1187" s="45">
        <v>-1</v>
      </c>
      <c r="C1187" t="s">
        <v>20</v>
      </c>
      <c r="D1187" t="str">
        <f>_xlfn.XLOOKUP(Table29[[#This Row],[Patron Group]],$R$10:$R$24,$S$10:$S$24)</f>
        <v>Graduate</v>
      </c>
      <c r="E1187" s="1" t="d">
        <v>2023-02-03</v>
      </c>
      <c r="F1187" t="s">
        <v>231</v>
      </c>
      <c r="G1187" t="s">
        <v>2273</v>
      </c>
      <c r="H1187" t="str">
        <f>_xlfn.XLOOKUP(Table29[[#This Row],[Unique BarCode]],$N$10:$N$37,$O$10:$O$37)</f>
        <v>ChromeBook</v>
      </c>
      <c r="I1187" t="str">
        <f>_xlfn.XLOOKUP(Table29[[#This Row],[Unique BarCode]],$N$10:$N$37,$P$10:$P$37)</f>
        <v>Device</v>
      </c>
      <c r="J1187" t="s">
        <v>13</v>
      </c>
      <c r="K1187" t="s">
        <v>232</v>
      </c>
    </row>
    <row r="1188" spans="1:11" x14ac:dyDescent="0.2">
      <c r="A1188" s="1" t="d">
        <v>2023-01-27</v>
      </c>
      <c r="B1188" s="45">
        <v>-1</v>
      </c>
      <c r="C1188" t="s">
        <v>20</v>
      </c>
      <c r="D1188" t="str">
        <f>_xlfn.XLOOKUP(Table29[[#This Row],[Patron Group]],$R$10:$R$24,$S$10:$S$24)</f>
        <v>Graduate</v>
      </c>
      <c r="E1188" s="1" t="d">
        <v>2023-02-03</v>
      </c>
      <c r="F1188" t="s">
        <v>691</v>
      </c>
      <c r="G1188" t="s">
        <v>2273</v>
      </c>
      <c r="H1188" t="str">
        <f>_xlfn.XLOOKUP(Table29[[#This Row],[Unique BarCode]],$N$10:$N$37,$O$10:$O$37)</f>
        <v>ChromeBook</v>
      </c>
      <c r="I1188" t="str">
        <f>_xlfn.XLOOKUP(Table29[[#This Row],[Unique BarCode]],$N$10:$N$37,$P$10:$P$37)</f>
        <v>Device</v>
      </c>
      <c r="J1188" t="s">
        <v>13</v>
      </c>
      <c r="K1188" t="s">
        <v>692</v>
      </c>
    </row>
    <row r="1189" spans="1:11" x14ac:dyDescent="0.2">
      <c r="A1189" s="1" t="d">
        <v>2023-01-27</v>
      </c>
      <c r="B1189" s="45">
        <v>-1</v>
      </c>
      <c r="C1189" t="s">
        <v>20</v>
      </c>
      <c r="D1189" t="str">
        <f>_xlfn.XLOOKUP(Table29[[#This Row],[Patron Group]],$R$10:$R$24,$S$10:$S$24)</f>
        <v>Graduate</v>
      </c>
      <c r="E1189" s="1" t="d">
        <v>2023-02-03</v>
      </c>
      <c r="F1189" t="s">
        <v>323</v>
      </c>
      <c r="G1189" t="s">
        <v>2263</v>
      </c>
      <c r="H1189" t="str">
        <f>_xlfn.XLOOKUP(Table29[[#This Row],[Unique BarCode]],$N$10:$N$37,$O$10:$O$37)</f>
        <v>HP Laptop</v>
      </c>
      <c r="I1189" t="str">
        <f>_xlfn.XLOOKUP(Table29[[#This Row],[Unique BarCode]],$N$10:$N$37,$P$10:$P$37)</f>
        <v>Device</v>
      </c>
      <c r="J1189" t="s">
        <v>8</v>
      </c>
      <c r="K1189" t="s">
        <v>324</v>
      </c>
    </row>
    <row r="1190" spans="1:11" x14ac:dyDescent="0.2">
      <c r="A1190" s="1" t="d">
        <v>2023-01-27</v>
      </c>
      <c r="B1190" s="45">
        <v>-1</v>
      </c>
      <c r="C1190" t="s">
        <v>20</v>
      </c>
      <c r="D1190" t="str">
        <f>_xlfn.XLOOKUP(Table29[[#This Row],[Patron Group]],$R$10:$R$24,$S$10:$S$24)</f>
        <v>Graduate</v>
      </c>
      <c r="E1190" s="1" t="d">
        <v>2023-02-03</v>
      </c>
      <c r="F1190" t="s">
        <v>514</v>
      </c>
      <c r="G1190" t="s">
        <v>2263</v>
      </c>
      <c r="H1190" t="str">
        <f>_xlfn.XLOOKUP(Table29[[#This Row],[Unique BarCode]],$N$10:$N$37,$O$10:$O$37)</f>
        <v>HP Laptop</v>
      </c>
      <c r="I1190" t="str">
        <f>_xlfn.XLOOKUP(Table29[[#This Row],[Unique BarCode]],$N$10:$N$37,$P$10:$P$37)</f>
        <v>Device</v>
      </c>
      <c r="J1190" t="s">
        <v>8</v>
      </c>
      <c r="K1190" t="s">
        <v>515</v>
      </c>
    </row>
    <row r="1191" spans="1:11" x14ac:dyDescent="0.2">
      <c r="A1191" s="1" t="d">
        <v>2023-01-27</v>
      </c>
      <c r="B1191" s="45">
        <v>-1</v>
      </c>
      <c r="C1191" t="s">
        <v>20</v>
      </c>
      <c r="D1191" t="str">
        <f>_xlfn.XLOOKUP(Table29[[#This Row],[Patron Group]],$R$10:$R$24,$S$10:$S$24)</f>
        <v>Graduate</v>
      </c>
      <c r="E1191" s="1" t="d">
        <v>2023-02-09</v>
      </c>
      <c r="F1191" t="s">
        <v>1102</v>
      </c>
      <c r="G1191" t="s">
        <v>2273</v>
      </c>
      <c r="H1191" t="str">
        <f>_xlfn.XLOOKUP(Table29[[#This Row],[Unique BarCode]],$N$10:$N$37,$O$10:$O$37)</f>
        <v>ChromeBook</v>
      </c>
      <c r="I1191" t="str">
        <f>_xlfn.XLOOKUP(Table29[[#This Row],[Unique BarCode]],$N$10:$N$37,$P$10:$P$37)</f>
        <v>Device</v>
      </c>
      <c r="J1191" t="s">
        <v>13</v>
      </c>
      <c r="K1191" t="s">
        <v>1103</v>
      </c>
    </row>
    <row r="1192" spans="1:11" x14ac:dyDescent="0.2">
      <c r="A1192" s="1" t="d">
        <v>2023-01-27</v>
      </c>
      <c r="B1192" s="45">
        <v>-1</v>
      </c>
      <c r="C1192" t="s">
        <v>20</v>
      </c>
      <c r="D1192" t="str">
        <f>_xlfn.XLOOKUP(Table29[[#This Row],[Patron Group]],$R$10:$R$24,$S$10:$S$24)</f>
        <v>Graduate</v>
      </c>
      <c r="E1192" s="1" t="d">
        <v>2023-02-10</v>
      </c>
      <c r="F1192" t="s">
        <v>1279</v>
      </c>
      <c r="G1192" t="s">
        <v>2274</v>
      </c>
      <c r="H1192" t="str">
        <f>_xlfn.XLOOKUP(Table29[[#This Row],[Unique BarCode]],$N$10:$N$37,$O$10:$O$37)</f>
        <v>MacBook</v>
      </c>
      <c r="I1192" t="str">
        <f>_xlfn.XLOOKUP(Table29[[#This Row],[Unique BarCode]],$N$10:$N$37,$P$10:$P$37)</f>
        <v>Device</v>
      </c>
      <c r="J1192" t="s">
        <v>8</v>
      </c>
      <c r="K1192" t="s">
        <v>1279</v>
      </c>
    </row>
    <row r="1193" spans="1:11" x14ac:dyDescent="0.2">
      <c r="A1193" s="1" t="d">
        <v>2023-01-27</v>
      </c>
      <c r="B1193" s="45">
        <v>-1</v>
      </c>
      <c r="C1193" t="s">
        <v>20</v>
      </c>
      <c r="D1193" t="str">
        <f>_xlfn.XLOOKUP(Table29[[#This Row],[Patron Group]],$R$10:$R$24,$S$10:$S$24)</f>
        <v>Graduate</v>
      </c>
      <c r="E1193" s="1" t="d">
        <v>2023-02-10</v>
      </c>
      <c r="F1193" t="s">
        <v>1220</v>
      </c>
      <c r="G1193" t="s">
        <v>2275</v>
      </c>
      <c r="H1193" t="str">
        <f>_xlfn.XLOOKUP(Table29[[#This Row],[Unique BarCode]],$N$10:$N$37,$O$10:$O$37)</f>
        <v>iPad</v>
      </c>
      <c r="I1193" t="str">
        <f>_xlfn.XLOOKUP(Table29[[#This Row],[Unique BarCode]],$N$10:$N$37,$P$10:$P$37)</f>
        <v>Device</v>
      </c>
      <c r="J1193" t="s">
        <v>8</v>
      </c>
      <c r="K1193" t="s">
        <v>1221</v>
      </c>
    </row>
    <row r="1194" spans="1:11" x14ac:dyDescent="0.2">
      <c r="A1194" s="1" t="d">
        <v>2023-01-27</v>
      </c>
      <c r="B1194" s="45">
        <v>-1</v>
      </c>
      <c r="C1194" t="s">
        <v>20</v>
      </c>
      <c r="D1194" t="str">
        <f>_xlfn.XLOOKUP(Table29[[#This Row],[Patron Group]],$R$10:$R$24,$S$10:$S$24)</f>
        <v>Graduate</v>
      </c>
      <c r="E1194" s="1" t="d">
        <v>2023-02-10</v>
      </c>
      <c r="F1194" t="s">
        <v>521</v>
      </c>
      <c r="G1194" t="s">
        <v>2275</v>
      </c>
      <c r="H1194" t="str">
        <f>_xlfn.XLOOKUP(Table29[[#This Row],[Unique BarCode]],$N$10:$N$37,$O$10:$O$37)</f>
        <v>iPad</v>
      </c>
      <c r="I1194" t="str">
        <f>_xlfn.XLOOKUP(Table29[[#This Row],[Unique BarCode]],$N$10:$N$37,$P$10:$P$37)</f>
        <v>Device</v>
      </c>
      <c r="J1194" t="s">
        <v>8</v>
      </c>
    </row>
    <row r="1195" spans="1:11" x14ac:dyDescent="0.2">
      <c r="A1195" s="1" t="d">
        <v>2023-01-27</v>
      </c>
      <c r="B1195" s="45">
        <v>-1</v>
      </c>
      <c r="C1195" t="s">
        <v>20</v>
      </c>
      <c r="D1195" t="str">
        <f>_xlfn.XLOOKUP(Table29[[#This Row],[Patron Group]],$R$10:$R$24,$S$10:$S$24)</f>
        <v>Graduate</v>
      </c>
      <c r="E1195" s="1" t="d">
        <v>2023-02-10</v>
      </c>
      <c r="F1195" t="s">
        <v>173</v>
      </c>
      <c r="G1195" t="s">
        <v>2263</v>
      </c>
      <c r="H1195" t="str">
        <f>_xlfn.XLOOKUP(Table29[[#This Row],[Unique BarCode]],$N$10:$N$37,$O$10:$O$37)</f>
        <v>HP Laptop</v>
      </c>
      <c r="I1195" t="str">
        <f>_xlfn.XLOOKUP(Table29[[#This Row],[Unique BarCode]],$N$10:$N$37,$P$10:$P$37)</f>
        <v>Device</v>
      </c>
      <c r="J1195" t="s">
        <v>8</v>
      </c>
      <c r="K1195" t="s">
        <v>174</v>
      </c>
    </row>
    <row r="1196" spans="1:11" x14ac:dyDescent="0.2">
      <c r="A1196" s="1" t="d">
        <v>2023-01-27</v>
      </c>
      <c r="B1196" s="45">
        <v>-1</v>
      </c>
      <c r="C1196" t="s">
        <v>20</v>
      </c>
      <c r="D1196" t="str">
        <f>_xlfn.XLOOKUP(Table29[[#This Row],[Patron Group]],$R$10:$R$24,$S$10:$S$24)</f>
        <v>Graduate</v>
      </c>
      <c r="E1196" s="1" t="d">
        <v>2023-02-17</v>
      </c>
      <c r="F1196" t="s">
        <v>1222</v>
      </c>
      <c r="G1196" t="s">
        <v>2275</v>
      </c>
      <c r="H1196" t="str">
        <f>_xlfn.XLOOKUP(Table29[[#This Row],[Unique BarCode]],$N$10:$N$37,$O$10:$O$37)</f>
        <v>iPad</v>
      </c>
      <c r="I1196" t="str">
        <f>_xlfn.XLOOKUP(Table29[[#This Row],[Unique BarCode]],$N$10:$N$37,$P$10:$P$37)</f>
        <v>Device</v>
      </c>
      <c r="J1196" t="s">
        <v>8</v>
      </c>
      <c r="K1196" t="s">
        <v>1223</v>
      </c>
    </row>
    <row r="1197" spans="1:11" x14ac:dyDescent="0.2">
      <c r="A1197" s="1" t="d">
        <v>2023-01-27</v>
      </c>
      <c r="B1197" s="45">
        <v>-1</v>
      </c>
      <c r="C1197" t="s">
        <v>20</v>
      </c>
      <c r="D1197" t="str">
        <f>_xlfn.XLOOKUP(Table29[[#This Row],[Patron Group]],$R$10:$R$24,$S$10:$S$24)</f>
        <v>Graduate</v>
      </c>
      <c r="E1197" s="1" t="d">
        <v>2023-03-24</v>
      </c>
      <c r="F1197" t="s">
        <v>700</v>
      </c>
      <c r="G1197" t="s">
        <v>2275</v>
      </c>
      <c r="H1197" t="str">
        <f>_xlfn.XLOOKUP(Table29[[#This Row],[Unique BarCode]],$N$10:$N$37,$O$10:$O$37)</f>
        <v>iPad</v>
      </c>
      <c r="I1197" t="str">
        <f>_xlfn.XLOOKUP(Table29[[#This Row],[Unique BarCode]],$N$10:$N$37,$P$10:$P$37)</f>
        <v>Device</v>
      </c>
      <c r="J1197" t="s">
        <v>8</v>
      </c>
    </row>
    <row r="1198" spans="1:11" x14ac:dyDescent="0.2">
      <c r="A1198" s="1" t="d">
        <v>2023-01-27</v>
      </c>
      <c r="B1198" s="45">
        <v>-1</v>
      </c>
      <c r="C1198" t="s">
        <v>70</v>
      </c>
      <c r="D1198" t="str">
        <f>_xlfn.XLOOKUP(Table29[[#This Row],[Patron Group]],$R$10:$R$24,$S$10:$S$24)</f>
        <v>Undergraduate</v>
      </c>
      <c r="E1198" s="1" t="d">
        <v>2023-01-27</v>
      </c>
      <c r="F1198" t="s">
        <v>91</v>
      </c>
      <c r="G1198" t="s">
        <v>2296</v>
      </c>
      <c r="H1198" t="str">
        <f>_xlfn.XLOOKUP(Table29[[#This Row],[Unique BarCode]],$N$10:$N$37,$O$10:$O$37)</f>
        <v>MACUSBC</v>
      </c>
      <c r="I1198" t="str">
        <f>_xlfn.XLOOKUP(Table29[[#This Row],[Unique BarCode]],$N$10:$N$37,$P$10:$P$37)</f>
        <v>Charger</v>
      </c>
      <c r="J1198" t="s">
        <v>8</v>
      </c>
      <c r="K1198" t="s">
        <v>92</v>
      </c>
    </row>
    <row r="1199" spans="1:11" x14ac:dyDescent="0.2">
      <c r="A1199" s="1" t="d">
        <v>2023-01-27</v>
      </c>
      <c r="B1199" s="45">
        <v>-1</v>
      </c>
      <c r="C1199" t="s">
        <v>74</v>
      </c>
      <c r="D1199" t="str">
        <f>_xlfn.XLOOKUP(Table29[[#This Row],[Patron Group]],$R$10:$R$24,$S$10:$S$24)</f>
        <v>Staff</v>
      </c>
      <c r="E1199" s="1" t="d">
        <v>2023-02-03</v>
      </c>
      <c r="F1199" t="s">
        <v>1280</v>
      </c>
      <c r="G1199" t="s">
        <v>2273</v>
      </c>
      <c r="H1199" t="str">
        <f>_xlfn.XLOOKUP(Table29[[#This Row],[Unique BarCode]],$N$10:$N$37,$O$10:$O$37)</f>
        <v>ChromeBook</v>
      </c>
      <c r="I1199" t="str">
        <f>_xlfn.XLOOKUP(Table29[[#This Row],[Unique BarCode]],$N$10:$N$37,$P$10:$P$37)</f>
        <v>Device</v>
      </c>
      <c r="J1199" t="s">
        <v>1115</v>
      </c>
      <c r="K1199" t="s">
        <v>1281</v>
      </c>
    </row>
    <row r="1200" spans="1:11" x14ac:dyDescent="0.2">
      <c r="A1200" s="1" t="d">
        <v>2023-01-27</v>
      </c>
      <c r="B1200" s="45">
        <v>-1</v>
      </c>
      <c r="C1200" t="s">
        <v>74</v>
      </c>
      <c r="D1200" t="str">
        <f>_xlfn.XLOOKUP(Table29[[#This Row],[Patron Group]],$R$10:$R$24,$S$10:$S$24)</f>
        <v>Staff</v>
      </c>
      <c r="E1200" s="1" t="d">
        <v>2023-02-03</v>
      </c>
      <c r="F1200" t="s">
        <v>1282</v>
      </c>
      <c r="G1200" t="s">
        <v>2273</v>
      </c>
      <c r="H1200" t="str">
        <f>_xlfn.XLOOKUP(Table29[[#This Row],[Unique BarCode]],$N$10:$N$37,$O$10:$O$37)</f>
        <v>ChromeBook</v>
      </c>
      <c r="I1200" t="str">
        <f>_xlfn.XLOOKUP(Table29[[#This Row],[Unique BarCode]],$N$10:$N$37,$P$10:$P$37)</f>
        <v>Device</v>
      </c>
      <c r="J1200" t="s">
        <v>1115</v>
      </c>
      <c r="K1200" t="s">
        <v>1283</v>
      </c>
    </row>
    <row r="1201" spans="1:11" x14ac:dyDescent="0.2">
      <c r="A1201" s="1" t="d">
        <v>2023-01-27</v>
      </c>
      <c r="B1201" s="45">
        <v>-1</v>
      </c>
      <c r="C1201" t="s">
        <v>74</v>
      </c>
      <c r="D1201" t="str">
        <f>_xlfn.XLOOKUP(Table29[[#This Row],[Patron Group]],$R$10:$R$24,$S$10:$S$24)</f>
        <v>Staff</v>
      </c>
      <c r="E1201" s="1" t="d">
        <v>2023-02-03</v>
      </c>
      <c r="F1201" t="s">
        <v>1172</v>
      </c>
      <c r="G1201" t="s">
        <v>2273</v>
      </c>
      <c r="H1201" t="str">
        <f>_xlfn.XLOOKUP(Table29[[#This Row],[Unique BarCode]],$N$10:$N$37,$O$10:$O$37)</f>
        <v>ChromeBook</v>
      </c>
      <c r="I1201" t="str">
        <f>_xlfn.XLOOKUP(Table29[[#This Row],[Unique BarCode]],$N$10:$N$37,$P$10:$P$37)</f>
        <v>Device</v>
      </c>
      <c r="J1201" t="s">
        <v>1115</v>
      </c>
      <c r="K1201" t="s">
        <v>1173</v>
      </c>
    </row>
    <row r="1202" spans="1:11" x14ac:dyDescent="0.2">
      <c r="A1202" s="1" t="d">
        <v>2023-01-27</v>
      </c>
      <c r="B1202" s="45">
        <v>-1</v>
      </c>
      <c r="C1202" t="s">
        <v>74</v>
      </c>
      <c r="D1202" t="str">
        <f>_xlfn.XLOOKUP(Table29[[#This Row],[Patron Group]],$R$10:$R$24,$S$10:$S$24)</f>
        <v>Staff</v>
      </c>
      <c r="E1202" s="1" t="d">
        <v>2023-02-03</v>
      </c>
      <c r="F1202" t="s">
        <v>1284</v>
      </c>
      <c r="G1202" t="s">
        <v>2273</v>
      </c>
      <c r="H1202" t="str">
        <f>_xlfn.XLOOKUP(Table29[[#This Row],[Unique BarCode]],$N$10:$N$37,$O$10:$O$37)</f>
        <v>ChromeBook</v>
      </c>
      <c r="I1202" t="str">
        <f>_xlfn.XLOOKUP(Table29[[#This Row],[Unique BarCode]],$N$10:$N$37,$P$10:$P$37)</f>
        <v>Device</v>
      </c>
      <c r="J1202" t="s">
        <v>1115</v>
      </c>
      <c r="K1202" t="s">
        <v>1285</v>
      </c>
    </row>
    <row r="1203" spans="1:11" x14ac:dyDescent="0.2">
      <c r="A1203" s="1" t="d">
        <v>2023-01-27</v>
      </c>
      <c r="B1203" s="45">
        <v>-1</v>
      </c>
      <c r="C1203" t="s">
        <v>77</v>
      </c>
      <c r="D1203" t="str">
        <f>_xlfn.XLOOKUP(Table29[[#This Row],[Patron Group]],$R$10:$R$24,$S$10:$S$24)</f>
        <v>Undergraduate</v>
      </c>
      <c r="E1203" s="1" t="d">
        <v>2023-01-27</v>
      </c>
      <c r="F1203" t="s">
        <v>1055</v>
      </c>
      <c r="G1203" t="s">
        <v>2276</v>
      </c>
      <c r="H1203" t="str">
        <f>_xlfn.XLOOKUP(Table29[[#This Row],[Unique BarCode]],$N$10:$N$37,$O$10:$O$37)</f>
        <v>CALC</v>
      </c>
      <c r="I1203" t="str">
        <f>_xlfn.XLOOKUP(Table29[[#This Row],[Unique BarCode]],$N$10:$N$37,$P$10:$P$37)</f>
        <v>Accessory</v>
      </c>
      <c r="J1203" t="s">
        <v>8</v>
      </c>
    </row>
    <row r="1204" spans="1:11" x14ac:dyDescent="0.2">
      <c r="A1204" s="1" t="d">
        <v>2023-01-27</v>
      </c>
      <c r="B1204" s="45">
        <v>-1</v>
      </c>
      <c r="C1204" t="s">
        <v>77</v>
      </c>
      <c r="D1204" t="str">
        <f>_xlfn.XLOOKUP(Table29[[#This Row],[Patron Group]],$R$10:$R$24,$S$10:$S$24)</f>
        <v>Undergraduate</v>
      </c>
      <c r="E1204" s="1" t="d">
        <v>2023-01-27</v>
      </c>
      <c r="F1204" t="s">
        <v>21</v>
      </c>
      <c r="G1204" t="s">
        <v>2266</v>
      </c>
      <c r="H1204" t="str">
        <f>_xlfn.XLOOKUP(Table29[[#This Row],[Unique BarCode]],$N$10:$N$37,$O$10:$O$37)</f>
        <v>Headphones</v>
      </c>
      <c r="I1204" t="str">
        <f>_xlfn.XLOOKUP(Table29[[#This Row],[Unique BarCode]],$N$10:$N$37,$P$10:$P$37)</f>
        <v>Accessory</v>
      </c>
      <c r="J1204" t="s">
        <v>8</v>
      </c>
      <c r="K1204" t="s">
        <v>22</v>
      </c>
    </row>
    <row r="1205" spans="1:11" x14ac:dyDescent="0.2">
      <c r="A1205" s="1" t="d">
        <v>2023-01-27</v>
      </c>
      <c r="B1205" s="45">
        <v>-1</v>
      </c>
      <c r="C1205" t="s">
        <v>77</v>
      </c>
      <c r="D1205" t="str">
        <f>_xlfn.XLOOKUP(Table29[[#This Row],[Patron Group]],$R$10:$R$24,$S$10:$S$24)</f>
        <v>Undergraduate</v>
      </c>
      <c r="E1205" s="1" t="d">
        <v>2023-01-27</v>
      </c>
      <c r="F1205" t="s">
        <v>23</v>
      </c>
      <c r="G1205" t="s">
        <v>2266</v>
      </c>
      <c r="H1205" t="str">
        <f>_xlfn.XLOOKUP(Table29[[#This Row],[Unique BarCode]],$N$10:$N$37,$O$10:$O$37)</f>
        <v>Headphones</v>
      </c>
      <c r="I1205" t="str">
        <f>_xlfn.XLOOKUP(Table29[[#This Row],[Unique BarCode]],$N$10:$N$37,$P$10:$P$37)</f>
        <v>Accessory</v>
      </c>
      <c r="J1205" t="s">
        <v>8</v>
      </c>
      <c r="K1205" t="s">
        <v>24</v>
      </c>
    </row>
    <row r="1206" spans="1:11" x14ac:dyDescent="0.2">
      <c r="A1206" s="1" t="d">
        <v>2023-01-27</v>
      </c>
      <c r="B1206" s="45">
        <v>-1</v>
      </c>
      <c r="C1206" t="s">
        <v>77</v>
      </c>
      <c r="D1206" t="str">
        <f>_xlfn.XLOOKUP(Table29[[#This Row],[Patron Group]],$R$10:$R$24,$S$10:$S$24)</f>
        <v>Undergraduate</v>
      </c>
      <c r="E1206" s="1" t="d">
        <v>2023-01-27</v>
      </c>
      <c r="F1206" t="s">
        <v>435</v>
      </c>
      <c r="G1206" t="s">
        <v>2266</v>
      </c>
      <c r="H1206" t="str">
        <f>_xlfn.XLOOKUP(Table29[[#This Row],[Unique BarCode]],$N$10:$N$37,$O$10:$O$37)</f>
        <v>Headphones</v>
      </c>
      <c r="I1206" t="str">
        <f>_xlfn.XLOOKUP(Table29[[#This Row],[Unique BarCode]],$N$10:$N$37,$P$10:$P$37)</f>
        <v>Accessory</v>
      </c>
      <c r="J1206" t="s">
        <v>8</v>
      </c>
    </row>
    <row r="1207" spans="1:11" x14ac:dyDescent="0.2">
      <c r="A1207" s="1" t="d">
        <v>2023-01-27</v>
      </c>
      <c r="B1207" s="45">
        <v>-1</v>
      </c>
      <c r="C1207" t="s">
        <v>77</v>
      </c>
      <c r="D1207" t="str">
        <f>_xlfn.XLOOKUP(Table29[[#This Row],[Patron Group]],$R$10:$R$24,$S$10:$S$24)</f>
        <v>Undergraduate</v>
      </c>
      <c r="E1207" s="1" t="d">
        <v>2023-01-27</v>
      </c>
      <c r="F1207" t="s">
        <v>942</v>
      </c>
      <c r="G1207" t="s">
        <v>2265</v>
      </c>
      <c r="H1207" t="str">
        <f>_xlfn.XLOOKUP(Table29[[#This Row],[Unique BarCode]],$N$10:$N$37,$O$10:$O$37)</f>
        <v>IPHONE</v>
      </c>
      <c r="I1207" t="str">
        <f>_xlfn.XLOOKUP(Table29[[#This Row],[Unique BarCode]],$N$10:$N$37,$P$10:$P$37)</f>
        <v>Charger</v>
      </c>
      <c r="J1207" t="s">
        <v>68</v>
      </c>
      <c r="K1207" t="s">
        <v>943</v>
      </c>
    </row>
    <row r="1208" spans="1:11" x14ac:dyDescent="0.2">
      <c r="A1208" s="1" t="d">
        <v>2023-01-27</v>
      </c>
      <c r="B1208" s="45">
        <v>-1</v>
      </c>
      <c r="C1208" t="s">
        <v>77</v>
      </c>
      <c r="D1208" t="str">
        <f>_xlfn.XLOOKUP(Table29[[#This Row],[Patron Group]],$R$10:$R$24,$S$10:$S$24)</f>
        <v>Undergraduate</v>
      </c>
      <c r="E1208" s="1" t="d">
        <v>2023-01-27</v>
      </c>
      <c r="F1208" t="s">
        <v>1179</v>
      </c>
      <c r="G1208" t="s">
        <v>2265</v>
      </c>
      <c r="H1208" t="str">
        <f>_xlfn.XLOOKUP(Table29[[#This Row],[Unique BarCode]],$N$10:$N$37,$O$10:$O$37)</f>
        <v>IPHONE</v>
      </c>
      <c r="I1208" t="str">
        <f>_xlfn.XLOOKUP(Table29[[#This Row],[Unique BarCode]],$N$10:$N$37,$P$10:$P$37)</f>
        <v>Charger</v>
      </c>
      <c r="J1208" t="s">
        <v>49</v>
      </c>
      <c r="K1208" t="s">
        <v>1180</v>
      </c>
    </row>
    <row r="1209" spans="1:11" x14ac:dyDescent="0.2">
      <c r="A1209" s="1" t="d">
        <v>2023-01-27</v>
      </c>
      <c r="B1209" s="45">
        <v>-1</v>
      </c>
      <c r="C1209" t="s">
        <v>77</v>
      </c>
      <c r="D1209" t="str">
        <f>_xlfn.XLOOKUP(Table29[[#This Row],[Patron Group]],$R$10:$R$24,$S$10:$S$24)</f>
        <v>Undergraduate</v>
      </c>
      <c r="E1209" s="1" t="d">
        <v>2023-01-27</v>
      </c>
      <c r="F1209" t="s">
        <v>218</v>
      </c>
      <c r="G1209" t="s">
        <v>2265</v>
      </c>
      <c r="H1209" t="str">
        <f>_xlfn.XLOOKUP(Table29[[#This Row],[Unique BarCode]],$N$10:$N$37,$O$10:$O$37)</f>
        <v>IPHONE</v>
      </c>
      <c r="I1209" t="str">
        <f>_xlfn.XLOOKUP(Table29[[#This Row],[Unique BarCode]],$N$10:$N$37,$P$10:$P$37)</f>
        <v>Charger</v>
      </c>
      <c r="J1209" t="s">
        <v>49</v>
      </c>
      <c r="K1209" t="s">
        <v>219</v>
      </c>
    </row>
    <row r="1210" spans="1:11" x14ac:dyDescent="0.2">
      <c r="A1210" s="1" t="d">
        <v>2023-01-27</v>
      </c>
      <c r="B1210" s="45">
        <v>-1</v>
      </c>
      <c r="C1210" t="s">
        <v>77</v>
      </c>
      <c r="D1210" t="str">
        <f>_xlfn.XLOOKUP(Table29[[#This Row],[Patron Group]],$R$10:$R$24,$S$10:$S$24)</f>
        <v>Undergraduate</v>
      </c>
      <c r="E1210" s="1" t="d">
        <v>2023-01-27</v>
      </c>
      <c r="F1210" t="s">
        <v>84</v>
      </c>
      <c r="G1210" t="s">
        <v>2265</v>
      </c>
      <c r="H1210" t="str">
        <f>_xlfn.XLOOKUP(Table29[[#This Row],[Unique BarCode]],$N$10:$N$37,$O$10:$O$37)</f>
        <v>IPHONE</v>
      </c>
      <c r="I1210" t="str">
        <f>_xlfn.XLOOKUP(Table29[[#This Row],[Unique BarCode]],$N$10:$N$37,$P$10:$P$37)</f>
        <v>Charger</v>
      </c>
      <c r="J1210" t="s">
        <v>8</v>
      </c>
      <c r="K1210" t="s">
        <v>85</v>
      </c>
    </row>
    <row r="1211" spans="1:11" x14ac:dyDescent="0.2">
      <c r="A1211" s="1" t="d">
        <v>2023-01-27</v>
      </c>
      <c r="B1211" s="45">
        <v>-1</v>
      </c>
      <c r="C1211" t="s">
        <v>77</v>
      </c>
      <c r="D1211" t="str">
        <f>_xlfn.XLOOKUP(Table29[[#This Row],[Patron Group]],$R$10:$R$24,$S$10:$S$24)</f>
        <v>Undergraduate</v>
      </c>
      <c r="E1211" s="1" t="d">
        <v>2023-01-27</v>
      </c>
      <c r="F1211" t="s">
        <v>839</v>
      </c>
      <c r="G1211" t="s">
        <v>2265</v>
      </c>
      <c r="H1211" t="str">
        <f>_xlfn.XLOOKUP(Table29[[#This Row],[Unique BarCode]],$N$10:$N$37,$O$10:$O$37)</f>
        <v>IPHONE</v>
      </c>
      <c r="I1211" t="str">
        <f>_xlfn.XLOOKUP(Table29[[#This Row],[Unique BarCode]],$N$10:$N$37,$P$10:$P$37)</f>
        <v>Charger</v>
      </c>
      <c r="J1211" t="s">
        <v>8</v>
      </c>
      <c r="K1211" t="s">
        <v>840</v>
      </c>
    </row>
    <row r="1212" spans="1:11" x14ac:dyDescent="0.2">
      <c r="A1212" s="1" t="d">
        <v>2023-01-27</v>
      </c>
      <c r="B1212" s="45">
        <v>-1</v>
      </c>
      <c r="C1212" t="s">
        <v>77</v>
      </c>
      <c r="D1212" t="str">
        <f>_xlfn.XLOOKUP(Table29[[#This Row],[Patron Group]],$R$10:$R$24,$S$10:$S$24)</f>
        <v>Undergraduate</v>
      </c>
      <c r="E1212" s="1" t="d">
        <v>2023-01-27</v>
      </c>
      <c r="F1212" t="s">
        <v>1181</v>
      </c>
      <c r="G1212" t="s">
        <v>2265</v>
      </c>
      <c r="H1212" t="str">
        <f>_xlfn.XLOOKUP(Table29[[#This Row],[Unique BarCode]],$N$10:$N$37,$O$10:$O$37)</f>
        <v>IPHONE</v>
      </c>
      <c r="I1212" t="str">
        <f>_xlfn.XLOOKUP(Table29[[#This Row],[Unique BarCode]],$N$10:$N$37,$P$10:$P$37)</f>
        <v>Charger</v>
      </c>
      <c r="J1212" t="s">
        <v>8</v>
      </c>
      <c r="K1212" t="s">
        <v>1182</v>
      </c>
    </row>
    <row r="1213" spans="1:11" x14ac:dyDescent="0.2">
      <c r="A1213" s="1" t="d">
        <v>2023-01-27</v>
      </c>
      <c r="B1213" s="45">
        <v>-1</v>
      </c>
      <c r="C1213" t="s">
        <v>77</v>
      </c>
      <c r="D1213" t="str">
        <f>_xlfn.XLOOKUP(Table29[[#This Row],[Patron Group]],$R$10:$R$24,$S$10:$S$24)</f>
        <v>Undergraduate</v>
      </c>
      <c r="E1213" s="1" t="d">
        <v>2023-01-27</v>
      </c>
      <c r="F1213" t="s">
        <v>86</v>
      </c>
      <c r="G1213" t="s">
        <v>2265</v>
      </c>
      <c r="H1213" t="str">
        <f>_xlfn.XLOOKUP(Table29[[#This Row],[Unique BarCode]],$N$10:$N$37,$O$10:$O$37)</f>
        <v>IPHONE</v>
      </c>
      <c r="I1213" t="str">
        <f>_xlfn.XLOOKUP(Table29[[#This Row],[Unique BarCode]],$N$10:$N$37,$P$10:$P$37)</f>
        <v>Charger</v>
      </c>
      <c r="J1213" t="s">
        <v>8</v>
      </c>
      <c r="K1213" t="s">
        <v>87</v>
      </c>
    </row>
    <row r="1214" spans="1:11" x14ac:dyDescent="0.2">
      <c r="A1214" s="1" t="d">
        <v>2023-01-27</v>
      </c>
      <c r="B1214" s="45">
        <v>-1</v>
      </c>
      <c r="C1214" t="s">
        <v>77</v>
      </c>
      <c r="D1214" t="str">
        <f>_xlfn.XLOOKUP(Table29[[#This Row],[Patron Group]],$R$10:$R$24,$S$10:$S$24)</f>
        <v>Undergraduate</v>
      </c>
      <c r="E1214" s="1" t="d">
        <v>2023-01-27</v>
      </c>
      <c r="F1214" t="s">
        <v>433</v>
      </c>
      <c r="G1214" t="s">
        <v>2265</v>
      </c>
      <c r="H1214" t="str">
        <f>_xlfn.XLOOKUP(Table29[[#This Row],[Unique BarCode]],$N$10:$N$37,$O$10:$O$37)</f>
        <v>IPHONE</v>
      </c>
      <c r="I1214" t="str">
        <f>_xlfn.XLOOKUP(Table29[[#This Row],[Unique BarCode]],$N$10:$N$37,$P$10:$P$37)</f>
        <v>Charger</v>
      </c>
      <c r="J1214" t="s">
        <v>8</v>
      </c>
      <c r="K1214" t="s">
        <v>434</v>
      </c>
    </row>
    <row r="1215" spans="1:11" x14ac:dyDescent="0.2">
      <c r="A1215" s="1" t="d">
        <v>2023-01-27</v>
      </c>
      <c r="B1215" s="45">
        <v>-1</v>
      </c>
      <c r="C1215" t="s">
        <v>77</v>
      </c>
      <c r="D1215" t="str">
        <f>_xlfn.XLOOKUP(Table29[[#This Row],[Patron Group]],$R$10:$R$24,$S$10:$S$24)</f>
        <v>Undergraduate</v>
      </c>
      <c r="E1215" s="1" t="d">
        <v>2023-01-27</v>
      </c>
      <c r="F1215" t="s">
        <v>12</v>
      </c>
      <c r="G1215" t="s">
        <v>2265</v>
      </c>
      <c r="H1215" t="str">
        <f>_xlfn.XLOOKUP(Table29[[#This Row],[Unique BarCode]],$N$10:$N$37,$O$10:$O$37)</f>
        <v>IPHONE</v>
      </c>
      <c r="I1215" t="str">
        <f>_xlfn.XLOOKUP(Table29[[#This Row],[Unique BarCode]],$N$10:$N$37,$P$10:$P$37)</f>
        <v>Charger</v>
      </c>
      <c r="J1215" t="s">
        <v>13</v>
      </c>
      <c r="K1215" t="s">
        <v>14</v>
      </c>
    </row>
    <row r="1216" spans="1:11" x14ac:dyDescent="0.2">
      <c r="A1216" s="1" t="d">
        <v>2023-01-27</v>
      </c>
      <c r="B1216" s="45">
        <v>-1</v>
      </c>
      <c r="C1216" t="s">
        <v>77</v>
      </c>
      <c r="D1216" t="str">
        <f>_xlfn.XLOOKUP(Table29[[#This Row],[Patron Group]],$R$10:$R$24,$S$10:$S$24)</f>
        <v>Undergraduate</v>
      </c>
      <c r="E1216" s="1" t="d">
        <v>2023-01-27</v>
      </c>
      <c r="F1216" t="s">
        <v>266</v>
      </c>
      <c r="G1216" t="s">
        <v>2265</v>
      </c>
      <c r="H1216" t="str">
        <f>_xlfn.XLOOKUP(Table29[[#This Row],[Unique BarCode]],$N$10:$N$37,$O$10:$O$37)</f>
        <v>IPHONE</v>
      </c>
      <c r="I1216" t="str">
        <f>_xlfn.XLOOKUP(Table29[[#This Row],[Unique BarCode]],$N$10:$N$37,$P$10:$P$37)</f>
        <v>Charger</v>
      </c>
      <c r="J1216" t="s">
        <v>8</v>
      </c>
    </row>
    <row r="1217" spans="1:11" x14ac:dyDescent="0.2">
      <c r="A1217" s="1" t="d">
        <v>2023-01-27</v>
      </c>
      <c r="B1217" s="45">
        <v>-1</v>
      </c>
      <c r="C1217" t="s">
        <v>77</v>
      </c>
      <c r="D1217" t="str">
        <f>_xlfn.XLOOKUP(Table29[[#This Row],[Patron Group]],$R$10:$R$24,$S$10:$S$24)</f>
        <v>Undergraduate</v>
      </c>
      <c r="E1217" s="1" t="d">
        <v>2023-01-27</v>
      </c>
      <c r="F1217" t="s">
        <v>467</v>
      </c>
      <c r="G1217" t="s">
        <v>2268</v>
      </c>
      <c r="H1217" t="str">
        <f>_xlfn.XLOOKUP(Table29[[#This Row],[Unique BarCode]],$N$10:$N$37,$O$10:$O$37)</f>
        <v>MACCHRG</v>
      </c>
      <c r="I1217" t="str">
        <f>_xlfn.XLOOKUP(Table29[[#This Row],[Unique BarCode]],$N$10:$N$37,$P$10:$P$37)</f>
        <v>Charger</v>
      </c>
      <c r="J1217" t="s">
        <v>8</v>
      </c>
      <c r="K1217" t="s">
        <v>468</v>
      </c>
    </row>
    <row r="1218" spans="1:11" x14ac:dyDescent="0.2">
      <c r="A1218" s="1" t="d">
        <v>2023-01-27</v>
      </c>
      <c r="B1218" s="45">
        <v>-1</v>
      </c>
      <c r="C1218" t="s">
        <v>77</v>
      </c>
      <c r="D1218" t="str">
        <f>_xlfn.XLOOKUP(Table29[[#This Row],[Patron Group]],$R$10:$R$24,$S$10:$S$24)</f>
        <v>Undergraduate</v>
      </c>
      <c r="E1218" s="1" t="d">
        <v>2023-01-27</v>
      </c>
      <c r="F1218" t="s">
        <v>276</v>
      </c>
      <c r="G1218" t="s">
        <v>2296</v>
      </c>
      <c r="H1218" t="str">
        <f>_xlfn.XLOOKUP(Table29[[#This Row],[Unique BarCode]],$N$10:$N$37,$O$10:$O$37)</f>
        <v>MACUSBC</v>
      </c>
      <c r="I1218" t="str">
        <f>_xlfn.XLOOKUP(Table29[[#This Row],[Unique BarCode]],$N$10:$N$37,$P$10:$P$37)</f>
        <v>Charger</v>
      </c>
      <c r="J1218" t="s">
        <v>8</v>
      </c>
      <c r="K1218" t="s">
        <v>277</v>
      </c>
    </row>
    <row r="1219" spans="1:11" x14ac:dyDescent="0.2">
      <c r="A1219" s="1" t="d">
        <v>2023-01-27</v>
      </c>
      <c r="B1219" s="45">
        <v>-1</v>
      </c>
      <c r="C1219" t="s">
        <v>77</v>
      </c>
      <c r="D1219" t="str">
        <f>_xlfn.XLOOKUP(Table29[[#This Row],[Patron Group]],$R$10:$R$24,$S$10:$S$24)</f>
        <v>Undergraduate</v>
      </c>
      <c r="E1219" s="1" t="d">
        <v>2023-01-27</v>
      </c>
      <c r="F1219" t="s">
        <v>1286</v>
      </c>
      <c r="G1219" t="s">
        <v>2296</v>
      </c>
      <c r="H1219" t="str">
        <f>_xlfn.XLOOKUP(Table29[[#This Row],[Unique BarCode]],$N$10:$N$37,$O$10:$O$37)</f>
        <v>MACUSBC</v>
      </c>
      <c r="I1219" t="str">
        <f>_xlfn.XLOOKUP(Table29[[#This Row],[Unique BarCode]],$N$10:$N$37,$P$10:$P$37)</f>
        <v>Charger</v>
      </c>
      <c r="J1219" t="s">
        <v>128</v>
      </c>
      <c r="K1219" t="s">
        <v>1287</v>
      </c>
    </row>
    <row r="1220" spans="1:11" x14ac:dyDescent="0.2">
      <c r="A1220" s="1" t="d">
        <v>2023-01-27</v>
      </c>
      <c r="B1220" s="45">
        <v>-1</v>
      </c>
      <c r="C1220" t="s">
        <v>77</v>
      </c>
      <c r="D1220" t="str">
        <f>_xlfn.XLOOKUP(Table29[[#This Row],[Patron Group]],$R$10:$R$24,$S$10:$S$24)</f>
        <v>Undergraduate</v>
      </c>
      <c r="E1220" s="1" t="d">
        <v>2023-01-27</v>
      </c>
      <c r="F1220" t="s">
        <v>91</v>
      </c>
      <c r="G1220" t="s">
        <v>2296</v>
      </c>
      <c r="H1220" t="str">
        <f>_xlfn.XLOOKUP(Table29[[#This Row],[Unique BarCode]],$N$10:$N$37,$O$10:$O$37)</f>
        <v>MACUSBC</v>
      </c>
      <c r="I1220" t="str">
        <f>_xlfn.XLOOKUP(Table29[[#This Row],[Unique BarCode]],$N$10:$N$37,$P$10:$P$37)</f>
        <v>Charger</v>
      </c>
      <c r="J1220" t="s">
        <v>8</v>
      </c>
      <c r="K1220" t="s">
        <v>92</v>
      </c>
    </row>
    <row r="1221" spans="1:11" x14ac:dyDescent="0.2">
      <c r="A1221" s="1" t="d">
        <v>2023-01-27</v>
      </c>
      <c r="B1221" s="45">
        <v>-1</v>
      </c>
      <c r="C1221" t="s">
        <v>77</v>
      </c>
      <c r="D1221" t="str">
        <f>_xlfn.XLOOKUP(Table29[[#This Row],[Patron Group]],$R$10:$R$24,$S$10:$S$24)</f>
        <v>Undergraduate</v>
      </c>
      <c r="E1221" s="1" t="d">
        <v>2023-01-27</v>
      </c>
      <c r="F1221" t="s">
        <v>843</v>
      </c>
      <c r="G1221" t="s">
        <v>2296</v>
      </c>
      <c r="H1221" t="str">
        <f>_xlfn.XLOOKUP(Table29[[#This Row],[Unique BarCode]],$N$10:$N$37,$O$10:$O$37)</f>
        <v>MACUSBC</v>
      </c>
      <c r="I1221" t="str">
        <f>_xlfn.XLOOKUP(Table29[[#This Row],[Unique BarCode]],$N$10:$N$37,$P$10:$P$37)</f>
        <v>Charger</v>
      </c>
      <c r="J1221" t="s">
        <v>8</v>
      </c>
      <c r="K1221" t="s">
        <v>844</v>
      </c>
    </row>
    <row r="1222" spans="1:11" x14ac:dyDescent="0.2">
      <c r="A1222" s="1" t="d">
        <v>2023-01-27</v>
      </c>
      <c r="B1222" s="45">
        <v>-1</v>
      </c>
      <c r="C1222" t="s">
        <v>77</v>
      </c>
      <c r="D1222" t="str">
        <f>_xlfn.XLOOKUP(Table29[[#This Row],[Patron Group]],$R$10:$R$24,$S$10:$S$24)</f>
        <v>Undergraduate</v>
      </c>
      <c r="E1222" s="1" t="d">
        <v>2023-01-27</v>
      </c>
      <c r="F1222" t="s">
        <v>37</v>
      </c>
      <c r="G1222" t="s">
        <v>2296</v>
      </c>
      <c r="H1222" t="str">
        <f>_xlfn.XLOOKUP(Table29[[#This Row],[Unique BarCode]],$N$10:$N$37,$O$10:$O$37)</f>
        <v>MACUSBC</v>
      </c>
      <c r="I1222" t="str">
        <f>_xlfn.XLOOKUP(Table29[[#This Row],[Unique BarCode]],$N$10:$N$37,$P$10:$P$37)</f>
        <v>Charger</v>
      </c>
      <c r="J1222" t="s">
        <v>8</v>
      </c>
      <c r="K1222" t="s">
        <v>38</v>
      </c>
    </row>
    <row r="1223" spans="1:11" x14ac:dyDescent="0.2">
      <c r="A1223" s="1" t="d">
        <v>2023-01-27</v>
      </c>
      <c r="B1223" s="45">
        <v>-1</v>
      </c>
      <c r="C1223" t="s">
        <v>77</v>
      </c>
      <c r="D1223" t="str">
        <f>_xlfn.XLOOKUP(Table29[[#This Row],[Patron Group]],$R$10:$R$24,$S$10:$S$24)</f>
        <v>Undergraduate</v>
      </c>
      <c r="E1223" s="1" t="d">
        <v>2023-01-27</v>
      </c>
      <c r="F1223" t="s">
        <v>93</v>
      </c>
      <c r="G1223" t="s">
        <v>2296</v>
      </c>
      <c r="H1223" t="str">
        <f>_xlfn.XLOOKUP(Table29[[#This Row],[Unique BarCode]],$N$10:$N$37,$O$10:$O$37)</f>
        <v>MACUSBC</v>
      </c>
      <c r="I1223" t="str">
        <f>_xlfn.XLOOKUP(Table29[[#This Row],[Unique BarCode]],$N$10:$N$37,$P$10:$P$37)</f>
        <v>Charger</v>
      </c>
      <c r="J1223" t="s">
        <v>8</v>
      </c>
      <c r="K1223" t="s">
        <v>94</v>
      </c>
    </row>
    <row r="1224" spans="1:11" x14ac:dyDescent="0.2">
      <c r="A1224" s="1" t="d">
        <v>2023-01-27</v>
      </c>
      <c r="B1224" s="45">
        <v>-1</v>
      </c>
      <c r="C1224" t="s">
        <v>77</v>
      </c>
      <c r="D1224" t="str">
        <f>_xlfn.XLOOKUP(Table29[[#This Row],[Patron Group]],$R$10:$R$24,$S$10:$S$24)</f>
        <v>Undergraduate</v>
      </c>
      <c r="E1224" s="1" t="d">
        <v>2023-01-27</v>
      </c>
      <c r="F1224" t="s">
        <v>1288</v>
      </c>
      <c r="G1224" t="s">
        <v>2271</v>
      </c>
      <c r="H1224" t="str">
        <f>_xlfn.XLOOKUP(Table29[[#This Row],[Unique BarCode]],$N$10:$N$37,$O$10:$O$37)</f>
        <v>OMNI</v>
      </c>
      <c r="I1224" t="str">
        <f>_xlfn.XLOOKUP(Table29[[#This Row],[Unique BarCode]],$N$10:$N$37,$P$10:$P$37)</f>
        <v>Charger</v>
      </c>
      <c r="J1224" t="s">
        <v>49</v>
      </c>
      <c r="K1224" t="s">
        <v>1289</v>
      </c>
    </row>
    <row r="1225" spans="1:11" x14ac:dyDescent="0.2">
      <c r="A1225" s="1" t="d">
        <v>2023-01-27</v>
      </c>
      <c r="B1225" s="45">
        <v>-1</v>
      </c>
      <c r="C1225" t="s">
        <v>77</v>
      </c>
      <c r="D1225" t="str">
        <f>_xlfn.XLOOKUP(Table29[[#This Row],[Patron Group]],$R$10:$R$24,$S$10:$S$24)</f>
        <v>Undergraduate</v>
      </c>
      <c r="E1225" s="1" t="d">
        <v>2023-01-27</v>
      </c>
      <c r="F1225" t="s">
        <v>1204</v>
      </c>
      <c r="G1225" t="s">
        <v>2271</v>
      </c>
      <c r="H1225" t="str">
        <f>_xlfn.XLOOKUP(Table29[[#This Row],[Unique BarCode]],$N$10:$N$37,$O$10:$O$37)</f>
        <v>OMNI</v>
      </c>
      <c r="I1225" t="str">
        <f>_xlfn.XLOOKUP(Table29[[#This Row],[Unique BarCode]],$N$10:$N$37,$P$10:$P$37)</f>
        <v>Charger</v>
      </c>
      <c r="J1225" t="s">
        <v>49</v>
      </c>
      <c r="K1225" t="s">
        <v>1205</v>
      </c>
    </row>
    <row r="1226" spans="1:11" x14ac:dyDescent="0.2">
      <c r="A1226" s="1" t="d">
        <v>2023-01-27</v>
      </c>
      <c r="B1226" s="45">
        <v>-1</v>
      </c>
      <c r="C1226" t="s">
        <v>77</v>
      </c>
      <c r="D1226" t="str">
        <f>_xlfn.XLOOKUP(Table29[[#This Row],[Patron Group]],$R$10:$R$24,$S$10:$S$24)</f>
        <v>Undergraduate</v>
      </c>
      <c r="E1226" s="1" t="d">
        <v>2023-01-27</v>
      </c>
      <c r="F1226" t="s">
        <v>829</v>
      </c>
      <c r="G1226" t="s">
        <v>2271</v>
      </c>
      <c r="H1226" t="str">
        <f>_xlfn.XLOOKUP(Table29[[#This Row],[Unique BarCode]],$N$10:$N$37,$O$10:$O$37)</f>
        <v>OMNI</v>
      </c>
      <c r="I1226" t="str">
        <f>_xlfn.XLOOKUP(Table29[[#This Row],[Unique BarCode]],$N$10:$N$37,$P$10:$P$37)</f>
        <v>Charger</v>
      </c>
      <c r="J1226" t="s">
        <v>68</v>
      </c>
      <c r="K1226" t="s">
        <v>830</v>
      </c>
    </row>
    <row r="1227" spans="1:11" x14ac:dyDescent="0.2">
      <c r="A1227" s="1" t="d">
        <v>2023-01-27</v>
      </c>
      <c r="B1227" s="45">
        <v>-1</v>
      </c>
      <c r="C1227" t="s">
        <v>77</v>
      </c>
      <c r="D1227" t="str">
        <f>_xlfn.XLOOKUP(Table29[[#This Row],[Patron Group]],$R$10:$R$24,$S$10:$S$24)</f>
        <v>Undergraduate</v>
      </c>
      <c r="E1227" s="1" t="d">
        <v>2023-01-27</v>
      </c>
      <c r="F1227" t="s">
        <v>944</v>
      </c>
      <c r="G1227" t="s">
        <v>2271</v>
      </c>
      <c r="H1227" t="str">
        <f>_xlfn.XLOOKUP(Table29[[#This Row],[Unique BarCode]],$N$10:$N$37,$O$10:$O$37)</f>
        <v>OMNI</v>
      </c>
      <c r="I1227" t="str">
        <f>_xlfn.XLOOKUP(Table29[[#This Row],[Unique BarCode]],$N$10:$N$37,$P$10:$P$37)</f>
        <v>Charger</v>
      </c>
      <c r="J1227" t="s">
        <v>8</v>
      </c>
    </row>
    <row r="1228" spans="1:11" x14ac:dyDescent="0.2">
      <c r="A1228" s="1" t="d">
        <v>2023-01-27</v>
      </c>
      <c r="B1228" s="45">
        <v>-1</v>
      </c>
      <c r="C1228" t="s">
        <v>77</v>
      </c>
      <c r="D1228" t="str">
        <f>_xlfn.XLOOKUP(Table29[[#This Row],[Patron Group]],$R$10:$R$24,$S$10:$S$24)</f>
        <v>Undergraduate</v>
      </c>
      <c r="E1228" s="1" t="d">
        <v>2023-01-27</v>
      </c>
      <c r="F1228" t="s">
        <v>272</v>
      </c>
      <c r="G1228" t="s">
        <v>2272</v>
      </c>
      <c r="H1228" t="str">
        <f>_xlfn.XLOOKUP(Table29[[#This Row],[Unique BarCode]],$N$10:$N$37,$O$10:$O$37)</f>
        <v>WALLADPT</v>
      </c>
      <c r="I1228" t="str">
        <f>_xlfn.XLOOKUP(Table29[[#This Row],[Unique BarCode]],$N$10:$N$37,$P$10:$P$37)</f>
        <v>Charger</v>
      </c>
      <c r="J1228" t="s">
        <v>49</v>
      </c>
      <c r="K1228" t="s">
        <v>273</v>
      </c>
    </row>
    <row r="1229" spans="1:11" x14ac:dyDescent="0.2">
      <c r="A1229" s="1" t="d">
        <v>2023-01-27</v>
      </c>
      <c r="B1229" s="45">
        <v>-1</v>
      </c>
      <c r="C1229" t="s">
        <v>77</v>
      </c>
      <c r="D1229" t="str">
        <f>_xlfn.XLOOKUP(Table29[[#This Row],[Patron Group]],$R$10:$R$24,$S$10:$S$24)</f>
        <v>Undergraduate</v>
      </c>
      <c r="E1229" s="1" t="d">
        <v>2023-01-27</v>
      </c>
      <c r="F1229" t="s">
        <v>1184</v>
      </c>
      <c r="G1229" t="s">
        <v>2272</v>
      </c>
      <c r="H1229" t="str">
        <f>_xlfn.XLOOKUP(Table29[[#This Row],[Unique BarCode]],$N$10:$N$37,$O$10:$O$37)</f>
        <v>WALLADPT</v>
      </c>
      <c r="I1229" t="str">
        <f>_xlfn.XLOOKUP(Table29[[#This Row],[Unique BarCode]],$N$10:$N$37,$P$10:$P$37)</f>
        <v>Charger</v>
      </c>
      <c r="J1229" t="s">
        <v>49</v>
      </c>
      <c r="K1229" t="s">
        <v>1185</v>
      </c>
    </row>
    <row r="1230" spans="1:11" x14ac:dyDescent="0.2">
      <c r="A1230" s="1" t="d">
        <v>2023-01-27</v>
      </c>
      <c r="B1230" s="45">
        <v>-1</v>
      </c>
      <c r="C1230" t="s">
        <v>77</v>
      </c>
      <c r="D1230" t="str">
        <f>_xlfn.XLOOKUP(Table29[[#This Row],[Patron Group]],$R$10:$R$24,$S$10:$S$24)</f>
        <v>Undergraduate</v>
      </c>
      <c r="E1230" s="1" t="d">
        <v>2023-01-27</v>
      </c>
      <c r="F1230" t="s">
        <v>854</v>
      </c>
      <c r="G1230" t="s">
        <v>2272</v>
      </c>
      <c r="H1230" t="str">
        <f>_xlfn.XLOOKUP(Table29[[#This Row],[Unique BarCode]],$N$10:$N$37,$O$10:$O$37)</f>
        <v>WALLADPT</v>
      </c>
      <c r="I1230" t="str">
        <f>_xlfn.XLOOKUP(Table29[[#This Row],[Unique BarCode]],$N$10:$N$37,$P$10:$P$37)</f>
        <v>Charger</v>
      </c>
      <c r="J1230" t="s">
        <v>8</v>
      </c>
    </row>
    <row r="1231" spans="1:11" x14ac:dyDescent="0.2">
      <c r="A1231" s="1" t="d">
        <v>2023-01-27</v>
      </c>
      <c r="B1231" s="45">
        <v>-1</v>
      </c>
      <c r="C1231" t="s">
        <v>77</v>
      </c>
      <c r="D1231" t="str">
        <f>_xlfn.XLOOKUP(Table29[[#This Row],[Patron Group]],$R$10:$R$24,$S$10:$S$24)</f>
        <v>Undergraduate</v>
      </c>
      <c r="E1231" s="1" t="d">
        <v>2023-01-27</v>
      </c>
      <c r="F1231" t="s">
        <v>483</v>
      </c>
      <c r="G1231" t="s">
        <v>2272</v>
      </c>
      <c r="H1231" t="str">
        <f>_xlfn.XLOOKUP(Table29[[#This Row],[Unique BarCode]],$N$10:$N$37,$O$10:$O$37)</f>
        <v>WALLADPT</v>
      </c>
      <c r="I1231" t="str">
        <f>_xlfn.XLOOKUP(Table29[[#This Row],[Unique BarCode]],$N$10:$N$37,$P$10:$P$37)</f>
        <v>Charger</v>
      </c>
      <c r="J1231" t="s">
        <v>8</v>
      </c>
    </row>
    <row r="1232" spans="1:11" x14ac:dyDescent="0.2">
      <c r="A1232" s="1" t="d">
        <v>2023-01-27</v>
      </c>
      <c r="B1232" s="45">
        <v>-1</v>
      </c>
      <c r="C1232" t="s">
        <v>77</v>
      </c>
      <c r="D1232" t="str">
        <f>_xlfn.XLOOKUP(Table29[[#This Row],[Patron Group]],$R$10:$R$24,$S$10:$S$24)</f>
        <v>Undergraduate</v>
      </c>
      <c r="E1232" s="1" t="d">
        <v>2023-01-27</v>
      </c>
      <c r="F1232" t="s">
        <v>560</v>
      </c>
      <c r="G1232" t="s">
        <v>2272</v>
      </c>
      <c r="H1232" t="str">
        <f>_xlfn.XLOOKUP(Table29[[#This Row],[Unique BarCode]],$N$10:$N$37,$O$10:$O$37)</f>
        <v>WALLADPT</v>
      </c>
      <c r="I1232" t="str">
        <f>_xlfn.XLOOKUP(Table29[[#This Row],[Unique BarCode]],$N$10:$N$37,$P$10:$P$37)</f>
        <v>Charger</v>
      </c>
      <c r="J1232" t="s">
        <v>8</v>
      </c>
    </row>
    <row r="1233" spans="1:11" x14ac:dyDescent="0.2">
      <c r="A1233" s="1" t="d">
        <v>2023-01-27</v>
      </c>
      <c r="B1233" s="45">
        <v>-1</v>
      </c>
      <c r="C1233" t="s">
        <v>77</v>
      </c>
      <c r="D1233" t="str">
        <f>_xlfn.XLOOKUP(Table29[[#This Row],[Patron Group]],$R$10:$R$24,$S$10:$S$24)</f>
        <v>Undergraduate</v>
      </c>
      <c r="E1233" s="1" t="d">
        <v>2023-01-27</v>
      </c>
      <c r="F1233" t="s">
        <v>73</v>
      </c>
      <c r="G1233" t="s">
        <v>2272</v>
      </c>
      <c r="H1233" t="str">
        <f>_xlfn.XLOOKUP(Table29[[#This Row],[Unique BarCode]],$N$10:$N$37,$O$10:$O$37)</f>
        <v>WALLADPT</v>
      </c>
      <c r="I1233" t="str">
        <f>_xlfn.XLOOKUP(Table29[[#This Row],[Unique BarCode]],$N$10:$N$37,$P$10:$P$37)</f>
        <v>Charger</v>
      </c>
      <c r="J1233" t="s">
        <v>8</v>
      </c>
    </row>
    <row r="1234" spans="1:11" x14ac:dyDescent="0.2">
      <c r="A1234" s="1" t="d">
        <v>2023-01-27</v>
      </c>
      <c r="B1234" s="45">
        <v>-1</v>
      </c>
      <c r="C1234" t="s">
        <v>77</v>
      </c>
      <c r="D1234" t="str">
        <f>_xlfn.XLOOKUP(Table29[[#This Row],[Patron Group]],$R$10:$R$24,$S$10:$S$24)</f>
        <v>Undergraduate</v>
      </c>
      <c r="E1234" s="1" t="d">
        <v>2023-01-27</v>
      </c>
      <c r="F1234" t="s">
        <v>97</v>
      </c>
      <c r="G1234" t="s">
        <v>2272</v>
      </c>
      <c r="H1234" t="str">
        <f>_xlfn.XLOOKUP(Table29[[#This Row],[Unique BarCode]],$N$10:$N$37,$O$10:$O$37)</f>
        <v>WALLADPT</v>
      </c>
      <c r="I1234" t="str">
        <f>_xlfn.XLOOKUP(Table29[[#This Row],[Unique BarCode]],$N$10:$N$37,$P$10:$P$37)</f>
        <v>Charger</v>
      </c>
      <c r="J1234" t="s">
        <v>8</v>
      </c>
    </row>
    <row r="1235" spans="1:11" x14ac:dyDescent="0.2">
      <c r="A1235" s="1" t="d">
        <v>2023-01-27</v>
      </c>
      <c r="B1235" s="45">
        <v>-1</v>
      </c>
      <c r="C1235" t="s">
        <v>77</v>
      </c>
      <c r="D1235" t="str">
        <f>_xlfn.XLOOKUP(Table29[[#This Row],[Patron Group]],$R$10:$R$24,$S$10:$S$24)</f>
        <v>Undergraduate</v>
      </c>
      <c r="E1235" s="1" t="d">
        <v>2023-02-03</v>
      </c>
      <c r="F1235" t="s">
        <v>1290</v>
      </c>
      <c r="G1235" t="s">
        <v>2273</v>
      </c>
      <c r="H1235" t="str">
        <f>_xlfn.XLOOKUP(Table29[[#This Row],[Unique BarCode]],$N$10:$N$37,$O$10:$O$37)</f>
        <v>ChromeBook</v>
      </c>
      <c r="I1235" t="str">
        <f>_xlfn.XLOOKUP(Table29[[#This Row],[Unique BarCode]],$N$10:$N$37,$P$10:$P$37)</f>
        <v>Device</v>
      </c>
      <c r="J1235" t="s">
        <v>1058</v>
      </c>
      <c r="K1235" t="s">
        <v>1291</v>
      </c>
    </row>
    <row r="1236" spans="1:11" x14ac:dyDescent="0.2">
      <c r="A1236" s="1" t="d">
        <v>2023-01-27</v>
      </c>
      <c r="B1236" s="45">
        <v>-1</v>
      </c>
      <c r="C1236" t="s">
        <v>77</v>
      </c>
      <c r="D1236" t="str">
        <f>_xlfn.XLOOKUP(Table29[[#This Row],[Patron Group]],$R$10:$R$24,$S$10:$S$24)</f>
        <v>Undergraduate</v>
      </c>
      <c r="E1236" s="1" t="d">
        <v>2023-02-03</v>
      </c>
      <c r="F1236" t="s">
        <v>1057</v>
      </c>
      <c r="G1236" t="s">
        <v>2273</v>
      </c>
      <c r="H1236" t="str">
        <f>_xlfn.XLOOKUP(Table29[[#This Row],[Unique BarCode]],$N$10:$N$37,$O$10:$O$37)</f>
        <v>ChromeBook</v>
      </c>
      <c r="I1236" t="str">
        <f>_xlfn.XLOOKUP(Table29[[#This Row],[Unique BarCode]],$N$10:$N$37,$P$10:$P$37)</f>
        <v>Device</v>
      </c>
      <c r="J1236" t="s">
        <v>1058</v>
      </c>
      <c r="K1236" t="s">
        <v>1059</v>
      </c>
    </row>
    <row r="1237" spans="1:11" x14ac:dyDescent="0.2">
      <c r="A1237" s="1" t="d">
        <v>2023-01-27</v>
      </c>
      <c r="B1237" s="45">
        <v>-1</v>
      </c>
      <c r="C1237" t="s">
        <v>77</v>
      </c>
      <c r="D1237" t="str">
        <f>_xlfn.XLOOKUP(Table29[[#This Row],[Patron Group]],$R$10:$R$24,$S$10:$S$24)</f>
        <v>Undergraduate</v>
      </c>
      <c r="E1237" s="1" t="d">
        <v>2023-02-03</v>
      </c>
      <c r="F1237" t="s">
        <v>1292</v>
      </c>
      <c r="G1237" t="s">
        <v>2273</v>
      </c>
      <c r="H1237" t="str">
        <f>_xlfn.XLOOKUP(Table29[[#This Row],[Unique BarCode]],$N$10:$N$37,$O$10:$O$37)</f>
        <v>ChromeBook</v>
      </c>
      <c r="I1237" t="str">
        <f>_xlfn.XLOOKUP(Table29[[#This Row],[Unique BarCode]],$N$10:$N$37,$P$10:$P$37)</f>
        <v>Device</v>
      </c>
      <c r="J1237" t="s">
        <v>128</v>
      </c>
      <c r="K1237" t="s">
        <v>1293</v>
      </c>
    </row>
    <row r="1238" spans="1:11" x14ac:dyDescent="0.2">
      <c r="A1238" s="1" t="d">
        <v>2023-01-27</v>
      </c>
      <c r="B1238" s="45">
        <v>-1</v>
      </c>
      <c r="C1238" t="s">
        <v>77</v>
      </c>
      <c r="D1238" t="str">
        <f>_xlfn.XLOOKUP(Table29[[#This Row],[Patron Group]],$R$10:$R$24,$S$10:$S$24)</f>
        <v>Undergraduate</v>
      </c>
      <c r="E1238" s="1" t="d">
        <v>2023-02-03</v>
      </c>
      <c r="F1238" t="s">
        <v>717</v>
      </c>
      <c r="G1238" t="s">
        <v>2273</v>
      </c>
      <c r="H1238" t="str">
        <f>_xlfn.XLOOKUP(Table29[[#This Row],[Unique BarCode]],$N$10:$N$37,$O$10:$O$37)</f>
        <v>ChromeBook</v>
      </c>
      <c r="I1238" t="str">
        <f>_xlfn.XLOOKUP(Table29[[#This Row],[Unique BarCode]],$N$10:$N$37,$P$10:$P$37)</f>
        <v>Device</v>
      </c>
      <c r="J1238" t="s">
        <v>128</v>
      </c>
      <c r="K1238" t="s">
        <v>718</v>
      </c>
    </row>
    <row r="1239" spans="1:11" x14ac:dyDescent="0.2">
      <c r="A1239" s="1" t="d">
        <v>2023-01-27</v>
      </c>
      <c r="B1239" s="45">
        <v>-1</v>
      </c>
      <c r="C1239" t="s">
        <v>77</v>
      </c>
      <c r="D1239" t="str">
        <f>_xlfn.XLOOKUP(Table29[[#This Row],[Patron Group]],$R$10:$R$24,$S$10:$S$24)</f>
        <v>Undergraduate</v>
      </c>
      <c r="E1239" s="1" t="d">
        <v>2023-02-03</v>
      </c>
      <c r="F1239" t="s">
        <v>561</v>
      </c>
      <c r="G1239" t="s">
        <v>2273</v>
      </c>
      <c r="H1239" t="str">
        <f>_xlfn.XLOOKUP(Table29[[#This Row],[Unique BarCode]],$N$10:$N$37,$O$10:$O$37)</f>
        <v>ChromeBook</v>
      </c>
      <c r="I1239" t="str">
        <f>_xlfn.XLOOKUP(Table29[[#This Row],[Unique BarCode]],$N$10:$N$37,$P$10:$P$37)</f>
        <v>Device</v>
      </c>
      <c r="J1239" t="s">
        <v>128</v>
      </c>
      <c r="K1239" t="s">
        <v>562</v>
      </c>
    </row>
    <row r="1240" spans="1:11" x14ac:dyDescent="0.2">
      <c r="A1240" s="1" t="d">
        <v>2023-01-27</v>
      </c>
      <c r="B1240" s="45">
        <v>-1</v>
      </c>
      <c r="C1240" t="s">
        <v>77</v>
      </c>
      <c r="D1240" t="str">
        <f>_xlfn.XLOOKUP(Table29[[#This Row],[Patron Group]],$R$10:$R$24,$S$10:$S$24)</f>
        <v>Undergraduate</v>
      </c>
      <c r="E1240" s="1" t="d">
        <v>2023-02-03</v>
      </c>
      <c r="F1240" t="s">
        <v>601</v>
      </c>
      <c r="G1240" t="s">
        <v>2274</v>
      </c>
      <c r="H1240" t="str">
        <f>_xlfn.XLOOKUP(Table29[[#This Row],[Unique BarCode]],$N$10:$N$37,$O$10:$O$37)</f>
        <v>MacBook</v>
      </c>
      <c r="I1240" t="str">
        <f>_xlfn.XLOOKUP(Table29[[#This Row],[Unique BarCode]],$N$10:$N$37,$P$10:$P$37)</f>
        <v>Device</v>
      </c>
      <c r="J1240" t="s">
        <v>8</v>
      </c>
      <c r="K1240" t="s">
        <v>602</v>
      </c>
    </row>
    <row r="1241" spans="1:11" x14ac:dyDescent="0.2">
      <c r="A1241" s="1" t="d">
        <v>2023-01-27</v>
      </c>
      <c r="B1241" s="45">
        <v>-1</v>
      </c>
      <c r="C1241" t="s">
        <v>77</v>
      </c>
      <c r="D1241" t="str">
        <f>_xlfn.XLOOKUP(Table29[[#This Row],[Patron Group]],$R$10:$R$24,$S$10:$S$24)</f>
        <v>Undergraduate</v>
      </c>
      <c r="E1241" s="1" t="d">
        <v>2023-02-03</v>
      </c>
      <c r="F1241" t="s">
        <v>1294</v>
      </c>
      <c r="G1241" t="s">
        <v>2274</v>
      </c>
      <c r="H1241" t="str">
        <f>_xlfn.XLOOKUP(Table29[[#This Row],[Unique BarCode]],$N$10:$N$37,$O$10:$O$37)</f>
        <v>MacBook</v>
      </c>
      <c r="I1241" t="str">
        <f>_xlfn.XLOOKUP(Table29[[#This Row],[Unique BarCode]],$N$10:$N$37,$P$10:$P$37)</f>
        <v>Device</v>
      </c>
      <c r="J1241" t="s">
        <v>8</v>
      </c>
      <c r="K1241" t="s">
        <v>1294</v>
      </c>
    </row>
    <row r="1242" spans="1:11" x14ac:dyDescent="0.2">
      <c r="A1242" s="1" t="d">
        <v>2023-01-27</v>
      </c>
      <c r="B1242" s="45">
        <v>-1</v>
      </c>
      <c r="C1242" t="s">
        <v>77</v>
      </c>
      <c r="D1242" t="str">
        <f>_xlfn.XLOOKUP(Table29[[#This Row],[Patron Group]],$R$10:$R$24,$S$10:$S$24)</f>
        <v>Undergraduate</v>
      </c>
      <c r="E1242" s="1" t="d">
        <v>2023-02-03</v>
      </c>
      <c r="F1242" t="s">
        <v>1295</v>
      </c>
      <c r="G1242" t="s">
        <v>2274</v>
      </c>
      <c r="H1242" t="str">
        <f>_xlfn.XLOOKUP(Table29[[#This Row],[Unique BarCode]],$N$10:$N$37,$O$10:$O$37)</f>
        <v>MacBook</v>
      </c>
      <c r="I1242" t="str">
        <f>_xlfn.XLOOKUP(Table29[[#This Row],[Unique BarCode]],$N$10:$N$37,$P$10:$P$37)</f>
        <v>Device</v>
      </c>
      <c r="J1242" t="s">
        <v>8</v>
      </c>
      <c r="K1242" t="s">
        <v>1295</v>
      </c>
    </row>
    <row r="1243" spans="1:11" x14ac:dyDescent="0.2">
      <c r="A1243" s="1" t="d">
        <v>2023-01-27</v>
      </c>
      <c r="B1243" s="45">
        <v>-1</v>
      </c>
      <c r="C1243" t="s">
        <v>77</v>
      </c>
      <c r="D1243" t="str">
        <f>_xlfn.XLOOKUP(Table29[[#This Row],[Patron Group]],$R$10:$R$24,$S$10:$S$24)</f>
        <v>Undergraduate</v>
      </c>
      <c r="E1243" s="1" t="d">
        <v>2023-02-03</v>
      </c>
      <c r="F1243" t="s">
        <v>1017</v>
      </c>
      <c r="G1243" t="s">
        <v>2263</v>
      </c>
      <c r="H1243" t="str">
        <f>_xlfn.XLOOKUP(Table29[[#This Row],[Unique BarCode]],$N$10:$N$37,$O$10:$O$37)</f>
        <v>HP Laptop</v>
      </c>
      <c r="I1243" t="str">
        <f>_xlfn.XLOOKUP(Table29[[#This Row],[Unique BarCode]],$N$10:$N$37,$P$10:$P$37)</f>
        <v>Device</v>
      </c>
      <c r="J1243" t="s">
        <v>8</v>
      </c>
      <c r="K1243" t="s">
        <v>1018</v>
      </c>
    </row>
    <row r="1244" spans="1:11" x14ac:dyDescent="0.2">
      <c r="A1244" s="1" t="d">
        <v>2023-01-27</v>
      </c>
      <c r="B1244" s="45">
        <v>-1</v>
      </c>
      <c r="C1244" t="s">
        <v>77</v>
      </c>
      <c r="D1244" t="str">
        <f>_xlfn.XLOOKUP(Table29[[#This Row],[Patron Group]],$R$10:$R$24,$S$10:$S$24)</f>
        <v>Undergraduate</v>
      </c>
      <c r="E1244" s="1" t="d">
        <v>2023-02-03</v>
      </c>
      <c r="F1244" t="s">
        <v>623</v>
      </c>
      <c r="G1244" t="s">
        <v>2263</v>
      </c>
      <c r="H1244" t="str">
        <f>_xlfn.XLOOKUP(Table29[[#This Row],[Unique BarCode]],$N$10:$N$37,$O$10:$O$37)</f>
        <v>HP Laptop</v>
      </c>
      <c r="I1244" t="str">
        <f>_xlfn.XLOOKUP(Table29[[#This Row],[Unique BarCode]],$N$10:$N$37,$P$10:$P$37)</f>
        <v>Device</v>
      </c>
      <c r="J1244" t="s">
        <v>8</v>
      </c>
      <c r="K1244" t="s">
        <v>624</v>
      </c>
    </row>
    <row r="1245" spans="1:11" x14ac:dyDescent="0.2">
      <c r="A1245" s="1" t="d">
        <v>2023-01-27</v>
      </c>
      <c r="B1245" s="45">
        <v>-1</v>
      </c>
      <c r="C1245" t="s">
        <v>77</v>
      </c>
      <c r="D1245" t="str">
        <f>_xlfn.XLOOKUP(Table29[[#This Row],[Patron Group]],$R$10:$R$24,$S$10:$S$24)</f>
        <v>Undergraduate</v>
      </c>
      <c r="E1245" s="1" t="d">
        <v>2023-02-03</v>
      </c>
      <c r="F1245" t="s">
        <v>696</v>
      </c>
      <c r="G1245" t="s">
        <v>2263</v>
      </c>
      <c r="H1245" t="str">
        <f>_xlfn.XLOOKUP(Table29[[#This Row],[Unique BarCode]],$N$10:$N$37,$O$10:$O$37)</f>
        <v>HP Laptop</v>
      </c>
      <c r="I1245" t="str">
        <f>_xlfn.XLOOKUP(Table29[[#This Row],[Unique BarCode]],$N$10:$N$37,$P$10:$P$37)</f>
        <v>Device</v>
      </c>
      <c r="J1245" t="s">
        <v>8</v>
      </c>
      <c r="K1245" t="s">
        <v>697</v>
      </c>
    </row>
    <row r="1246" spans="1:11" x14ac:dyDescent="0.2">
      <c r="A1246" s="1" t="d">
        <v>2023-01-27</v>
      </c>
      <c r="B1246" s="45">
        <v>-1</v>
      </c>
      <c r="C1246" t="s">
        <v>77</v>
      </c>
      <c r="D1246" t="str">
        <f>_xlfn.XLOOKUP(Table29[[#This Row],[Patron Group]],$R$10:$R$24,$S$10:$S$24)</f>
        <v>Undergraduate</v>
      </c>
      <c r="E1246" s="1" t="d">
        <v>2023-02-09</v>
      </c>
      <c r="F1246" t="s">
        <v>1296</v>
      </c>
      <c r="G1246" t="s">
        <v>2274</v>
      </c>
      <c r="H1246" t="str">
        <f>_xlfn.XLOOKUP(Table29[[#This Row],[Unique BarCode]],$N$10:$N$37,$O$10:$O$37)</f>
        <v>MacBook</v>
      </c>
      <c r="I1246" t="str">
        <f>_xlfn.XLOOKUP(Table29[[#This Row],[Unique BarCode]],$N$10:$N$37,$P$10:$P$37)</f>
        <v>Device</v>
      </c>
      <c r="J1246" t="s">
        <v>8</v>
      </c>
      <c r="K1246" t="s">
        <v>1297</v>
      </c>
    </row>
    <row r="1247" spans="1:11" x14ac:dyDescent="0.2">
      <c r="A1247" s="1" t="d">
        <v>2023-01-27</v>
      </c>
      <c r="B1247" s="45">
        <v>-1</v>
      </c>
      <c r="C1247" t="s">
        <v>77</v>
      </c>
      <c r="D1247" t="str">
        <f>_xlfn.XLOOKUP(Table29[[#This Row],[Patron Group]],$R$10:$R$24,$S$10:$S$24)</f>
        <v>Undergraduate</v>
      </c>
      <c r="E1247" s="1" t="d">
        <v>2023-02-09</v>
      </c>
      <c r="F1247" t="s">
        <v>134</v>
      </c>
      <c r="G1247" t="s">
        <v>2274</v>
      </c>
      <c r="H1247" t="str">
        <f>_xlfn.XLOOKUP(Table29[[#This Row],[Unique BarCode]],$N$10:$N$37,$O$10:$O$37)</f>
        <v>MacBook</v>
      </c>
      <c r="I1247" t="str">
        <f>_xlfn.XLOOKUP(Table29[[#This Row],[Unique BarCode]],$N$10:$N$37,$P$10:$P$37)</f>
        <v>Device</v>
      </c>
      <c r="J1247" t="s">
        <v>8</v>
      </c>
      <c r="K1247" t="s">
        <v>135</v>
      </c>
    </row>
    <row r="1248" spans="1:11" x14ac:dyDescent="0.2">
      <c r="A1248" s="1" t="d">
        <v>2023-01-27</v>
      </c>
      <c r="B1248" s="45">
        <v>-1</v>
      </c>
      <c r="C1248" t="s">
        <v>77</v>
      </c>
      <c r="D1248" t="str">
        <f>_xlfn.XLOOKUP(Table29[[#This Row],[Patron Group]],$R$10:$R$24,$S$10:$S$24)</f>
        <v>Undergraduate</v>
      </c>
      <c r="E1248" s="1" t="d">
        <v>2023-02-09</v>
      </c>
      <c r="F1248" t="s">
        <v>177</v>
      </c>
      <c r="G1248" t="s">
        <v>2263</v>
      </c>
      <c r="H1248" t="str">
        <f>_xlfn.XLOOKUP(Table29[[#This Row],[Unique BarCode]],$N$10:$N$37,$O$10:$O$37)</f>
        <v>HP Laptop</v>
      </c>
      <c r="I1248" t="str">
        <f>_xlfn.XLOOKUP(Table29[[#This Row],[Unique BarCode]],$N$10:$N$37,$P$10:$P$37)</f>
        <v>Device</v>
      </c>
      <c r="J1248" t="s">
        <v>8</v>
      </c>
      <c r="K1248" t="s">
        <v>178</v>
      </c>
    </row>
    <row r="1249" spans="1:11" x14ac:dyDescent="0.2">
      <c r="A1249" s="1" t="d">
        <v>2023-01-27</v>
      </c>
      <c r="B1249" s="45">
        <v>-1</v>
      </c>
      <c r="C1249" t="s">
        <v>77</v>
      </c>
      <c r="D1249" t="str">
        <f>_xlfn.XLOOKUP(Table29[[#This Row],[Patron Group]],$R$10:$R$24,$S$10:$S$24)</f>
        <v>Undergraduate</v>
      </c>
      <c r="E1249" s="1" t="d">
        <v>2023-02-10</v>
      </c>
      <c r="F1249" t="s">
        <v>317</v>
      </c>
      <c r="G1249" t="s">
        <v>2274</v>
      </c>
      <c r="H1249" t="str">
        <f>_xlfn.XLOOKUP(Table29[[#This Row],[Unique BarCode]],$N$10:$N$37,$O$10:$O$37)</f>
        <v>MacBook</v>
      </c>
      <c r="I1249" t="str">
        <f>_xlfn.XLOOKUP(Table29[[#This Row],[Unique BarCode]],$N$10:$N$37,$P$10:$P$37)</f>
        <v>Device</v>
      </c>
      <c r="J1249" t="s">
        <v>8</v>
      </c>
      <c r="K1249" t="s">
        <v>318</v>
      </c>
    </row>
    <row r="1250" spans="1:11" x14ac:dyDescent="0.2">
      <c r="A1250" s="1" t="d">
        <v>2023-01-27</v>
      </c>
      <c r="B1250" s="45">
        <v>-1</v>
      </c>
      <c r="C1250" t="s">
        <v>77</v>
      </c>
      <c r="D1250" t="str">
        <f>_xlfn.XLOOKUP(Table29[[#This Row],[Patron Group]],$R$10:$R$24,$S$10:$S$24)</f>
        <v>Undergraduate</v>
      </c>
      <c r="E1250" s="1" t="d">
        <v>2023-02-10</v>
      </c>
      <c r="F1250" t="s">
        <v>296</v>
      </c>
      <c r="G1250" t="s">
        <v>2274</v>
      </c>
      <c r="H1250" t="str">
        <f>_xlfn.XLOOKUP(Table29[[#This Row],[Unique BarCode]],$N$10:$N$37,$O$10:$O$37)</f>
        <v>MacBook</v>
      </c>
      <c r="I1250" t="str">
        <f>_xlfn.XLOOKUP(Table29[[#This Row],[Unique BarCode]],$N$10:$N$37,$P$10:$P$37)</f>
        <v>Device</v>
      </c>
      <c r="J1250" t="s">
        <v>8</v>
      </c>
      <c r="K1250" t="s">
        <v>296</v>
      </c>
    </row>
    <row r="1251" spans="1:11" x14ac:dyDescent="0.2">
      <c r="A1251" s="1" t="d">
        <v>2023-01-27</v>
      </c>
      <c r="B1251" s="45">
        <v>-1</v>
      </c>
      <c r="C1251" t="s">
        <v>77</v>
      </c>
      <c r="D1251" t="str">
        <f>_xlfn.XLOOKUP(Table29[[#This Row],[Patron Group]],$R$10:$R$24,$S$10:$S$24)</f>
        <v>Undergraduate</v>
      </c>
      <c r="E1251" s="1" t="d">
        <v>2023-02-10</v>
      </c>
      <c r="F1251" t="s">
        <v>1298</v>
      </c>
      <c r="G1251" t="s">
        <v>2297</v>
      </c>
      <c r="H1251" t="str">
        <f>_xlfn.XLOOKUP(Table29[[#This Row],[Unique BarCode]],$N$10:$N$37,$O$10:$O$37)</f>
        <v>iPad</v>
      </c>
      <c r="I1251" t="str">
        <f>_xlfn.XLOOKUP(Table29[[#This Row],[Unique BarCode]],$N$10:$N$37,$P$10:$P$37)</f>
        <v>Device</v>
      </c>
      <c r="J1251" t="s">
        <v>8</v>
      </c>
      <c r="K1251" t="s">
        <v>1299</v>
      </c>
    </row>
    <row r="1252" spans="1:11" x14ac:dyDescent="0.2">
      <c r="A1252" s="1" t="d">
        <v>2023-01-27</v>
      </c>
      <c r="B1252" s="45">
        <v>5562228460006530</v>
      </c>
      <c r="C1252" t="s">
        <v>77</v>
      </c>
      <c r="D1252" t="str">
        <f>_xlfn.XLOOKUP(Table29[[#This Row],[Patron Group]],$R$10:$R$24,$S$10:$S$24)</f>
        <v>Undergraduate</v>
      </c>
      <c r="E1252" s="1" t="d">
        <v>2023-02-03</v>
      </c>
      <c r="F1252" t="s">
        <v>1300</v>
      </c>
      <c r="G1252" t="s">
        <v>2274</v>
      </c>
      <c r="H1252" t="str">
        <f>_xlfn.XLOOKUP(Table29[[#This Row],[Unique BarCode]],$N$10:$N$37,$O$10:$O$37)</f>
        <v>MacBook</v>
      </c>
      <c r="I1252" t="str">
        <f>_xlfn.XLOOKUP(Table29[[#This Row],[Unique BarCode]],$N$10:$N$37,$P$10:$P$37)</f>
        <v>Device</v>
      </c>
      <c r="J1252" t="s">
        <v>8</v>
      </c>
      <c r="K1252" t="s">
        <v>1300</v>
      </c>
    </row>
    <row r="1253" spans="1:11" x14ac:dyDescent="0.2">
      <c r="A1253" s="1" t="d">
        <v>2023-01-28</v>
      </c>
      <c r="B1253" s="45">
        <v>-1</v>
      </c>
      <c r="C1253" t="s">
        <v>66</v>
      </c>
      <c r="D1253" t="str">
        <f>_xlfn.XLOOKUP(Table29[[#This Row],[Patron Group]],$R$10:$R$24,$S$10:$S$24)</f>
        <v>Graduate</v>
      </c>
      <c r="E1253" s="1" t="d">
        <v>2023-01-28</v>
      </c>
      <c r="F1253" t="s">
        <v>479</v>
      </c>
      <c r="G1253" t="s">
        <v>2271</v>
      </c>
      <c r="H1253" t="str">
        <f>_xlfn.XLOOKUP(Table29[[#This Row],[Unique BarCode]],$N$10:$N$37,$O$10:$O$37)</f>
        <v>OMNI</v>
      </c>
      <c r="I1253" t="str">
        <f>_xlfn.XLOOKUP(Table29[[#This Row],[Unique BarCode]],$N$10:$N$37,$P$10:$P$37)</f>
        <v>Charger</v>
      </c>
      <c r="J1253" t="s">
        <v>68</v>
      </c>
      <c r="K1253" t="s">
        <v>480</v>
      </c>
    </row>
    <row r="1254" spans="1:11" x14ac:dyDescent="0.2">
      <c r="A1254" s="1" t="d">
        <v>2023-01-29</v>
      </c>
      <c r="B1254" s="45">
        <v>-1</v>
      </c>
      <c r="C1254" t="s">
        <v>77</v>
      </c>
      <c r="D1254" t="str">
        <f>_xlfn.XLOOKUP(Table29[[#This Row],[Patron Group]],$R$10:$R$24,$S$10:$S$24)</f>
        <v>Undergraduate</v>
      </c>
      <c r="E1254" s="1" t="d">
        <v>2023-01-29</v>
      </c>
      <c r="F1254" t="s">
        <v>1301</v>
      </c>
      <c r="G1254" t="s">
        <v>2265</v>
      </c>
      <c r="H1254" t="str">
        <f>_xlfn.XLOOKUP(Table29[[#This Row],[Unique BarCode]],$N$10:$N$37,$O$10:$O$37)</f>
        <v>IPHONE</v>
      </c>
      <c r="I1254" t="str">
        <f>_xlfn.XLOOKUP(Table29[[#This Row],[Unique BarCode]],$N$10:$N$37,$P$10:$P$37)</f>
        <v>Charger</v>
      </c>
      <c r="J1254" t="s">
        <v>128</v>
      </c>
      <c r="K1254" t="s">
        <v>1302</v>
      </c>
    </row>
    <row r="1255" spans="1:11" x14ac:dyDescent="0.2">
      <c r="A1255" s="1" t="d">
        <v>2023-01-29</v>
      </c>
      <c r="B1255" s="45">
        <v>-1</v>
      </c>
      <c r="C1255" t="s">
        <v>77</v>
      </c>
      <c r="D1255" t="str">
        <f>_xlfn.XLOOKUP(Table29[[#This Row],[Patron Group]],$R$10:$R$24,$S$10:$S$24)</f>
        <v>Undergraduate</v>
      </c>
      <c r="E1255" s="1" t="d">
        <v>2023-01-29</v>
      </c>
      <c r="F1255" t="s">
        <v>473</v>
      </c>
      <c r="G1255" t="s">
        <v>2296</v>
      </c>
      <c r="H1255" t="str">
        <f>_xlfn.XLOOKUP(Table29[[#This Row],[Unique BarCode]],$N$10:$N$37,$O$10:$O$37)</f>
        <v>MACUSBC</v>
      </c>
      <c r="I1255" t="str">
        <f>_xlfn.XLOOKUP(Table29[[#This Row],[Unique BarCode]],$N$10:$N$37,$P$10:$P$37)</f>
        <v>Charger</v>
      </c>
      <c r="J1255" t="s">
        <v>128</v>
      </c>
      <c r="K1255" t="s">
        <v>474</v>
      </c>
    </row>
    <row r="1256" spans="1:11" x14ac:dyDescent="0.2">
      <c r="A1256" s="1" t="d">
        <v>2023-01-29</v>
      </c>
      <c r="B1256" s="45">
        <v>-1</v>
      </c>
      <c r="C1256" t="s">
        <v>77</v>
      </c>
      <c r="D1256" t="str">
        <f>_xlfn.XLOOKUP(Table29[[#This Row],[Patron Group]],$R$10:$R$24,$S$10:$S$24)</f>
        <v>Undergraduate</v>
      </c>
      <c r="E1256" s="1" t="d">
        <v>2023-02-05</v>
      </c>
      <c r="F1256" t="s">
        <v>861</v>
      </c>
      <c r="G1256" t="s">
        <v>2273</v>
      </c>
      <c r="H1256" t="str">
        <f>_xlfn.XLOOKUP(Table29[[#This Row],[Unique BarCode]],$N$10:$N$37,$O$10:$O$37)</f>
        <v>ChromeBook</v>
      </c>
      <c r="I1256" t="str">
        <f>_xlfn.XLOOKUP(Table29[[#This Row],[Unique BarCode]],$N$10:$N$37,$P$10:$P$37)</f>
        <v>Device</v>
      </c>
      <c r="J1256" t="s">
        <v>128</v>
      </c>
      <c r="K1256" t="s">
        <v>862</v>
      </c>
    </row>
    <row r="1257" spans="1:11" x14ac:dyDescent="0.2">
      <c r="A1257" s="1" t="d">
        <v>2023-01-29</v>
      </c>
      <c r="B1257" s="45">
        <v>-1</v>
      </c>
      <c r="C1257" t="s">
        <v>77</v>
      </c>
      <c r="D1257" t="str">
        <f>_xlfn.XLOOKUP(Table29[[#This Row],[Patron Group]],$R$10:$R$24,$S$10:$S$24)</f>
        <v>Undergraduate</v>
      </c>
      <c r="E1257" s="1" t="d">
        <v>2023-02-05</v>
      </c>
      <c r="F1257" t="s">
        <v>591</v>
      </c>
      <c r="G1257" t="s">
        <v>2273</v>
      </c>
      <c r="H1257" t="str">
        <f>_xlfn.XLOOKUP(Table29[[#This Row],[Unique BarCode]],$N$10:$N$37,$O$10:$O$37)</f>
        <v>ChromeBook</v>
      </c>
      <c r="I1257" t="str">
        <f>_xlfn.XLOOKUP(Table29[[#This Row],[Unique BarCode]],$N$10:$N$37,$P$10:$P$37)</f>
        <v>Device</v>
      </c>
      <c r="J1257" t="s">
        <v>49</v>
      </c>
      <c r="K1257" t="s">
        <v>592</v>
      </c>
    </row>
    <row r="1258" spans="1:11" x14ac:dyDescent="0.2">
      <c r="A1258" s="1" t="d">
        <v>2023-01-29</v>
      </c>
      <c r="B1258" s="45">
        <v>-1</v>
      </c>
      <c r="C1258" t="s">
        <v>77</v>
      </c>
      <c r="D1258" t="str">
        <f>_xlfn.XLOOKUP(Table29[[#This Row],[Patron Group]],$R$10:$R$24,$S$10:$S$24)</f>
        <v>Undergraduate</v>
      </c>
      <c r="E1258" s="1" t="d">
        <v>2023-02-05</v>
      </c>
      <c r="F1258" t="s">
        <v>127</v>
      </c>
      <c r="G1258" t="s">
        <v>2273</v>
      </c>
      <c r="H1258" t="str">
        <f>_xlfn.XLOOKUP(Table29[[#This Row],[Unique BarCode]],$N$10:$N$37,$O$10:$O$37)</f>
        <v>ChromeBook</v>
      </c>
      <c r="I1258" t="str">
        <f>_xlfn.XLOOKUP(Table29[[#This Row],[Unique BarCode]],$N$10:$N$37,$P$10:$P$37)</f>
        <v>Device</v>
      </c>
      <c r="J1258" t="s">
        <v>128</v>
      </c>
      <c r="K1258" t="s">
        <v>129</v>
      </c>
    </row>
    <row r="1259" spans="1:11" x14ac:dyDescent="0.2">
      <c r="A1259" s="1" t="d">
        <v>2023-01-29</v>
      </c>
      <c r="B1259" s="45">
        <v>-1</v>
      </c>
      <c r="C1259" t="s">
        <v>77</v>
      </c>
      <c r="D1259" t="str">
        <f>_xlfn.XLOOKUP(Table29[[#This Row],[Patron Group]],$R$10:$R$24,$S$10:$S$24)</f>
        <v>Undergraduate</v>
      </c>
      <c r="E1259" s="1" t="d">
        <v>2023-02-12</v>
      </c>
      <c r="F1259" t="s">
        <v>231</v>
      </c>
      <c r="G1259" t="s">
        <v>2273</v>
      </c>
      <c r="H1259" t="str">
        <f>_xlfn.XLOOKUP(Table29[[#This Row],[Unique BarCode]],$N$10:$N$37,$O$10:$O$37)</f>
        <v>ChromeBook</v>
      </c>
      <c r="I1259" t="str">
        <f>_xlfn.XLOOKUP(Table29[[#This Row],[Unique BarCode]],$N$10:$N$37,$P$10:$P$37)</f>
        <v>Device</v>
      </c>
      <c r="J1259" t="s">
        <v>13</v>
      </c>
      <c r="K1259" t="s">
        <v>232</v>
      </c>
    </row>
    <row r="1260" spans="1:11" x14ac:dyDescent="0.2">
      <c r="A1260" s="1" t="d">
        <v>2023-01-30</v>
      </c>
      <c r="B1260" s="45">
        <v>-1</v>
      </c>
      <c r="C1260" t="s">
        <v>15</v>
      </c>
      <c r="D1260" t="str">
        <f>_xlfn.XLOOKUP(Table29[[#This Row],[Patron Group]],$R$10:$R$24,$S$10:$S$24)</f>
        <v>Academic</v>
      </c>
      <c r="E1260" s="1" t="d">
        <v>2023-02-06</v>
      </c>
      <c r="F1260" t="s">
        <v>100</v>
      </c>
      <c r="G1260" t="s">
        <v>2273</v>
      </c>
      <c r="H1260" t="str">
        <f>_xlfn.XLOOKUP(Table29[[#This Row],[Unique BarCode]],$N$10:$N$37,$O$10:$O$37)</f>
        <v>ChromeBook</v>
      </c>
      <c r="I1260" t="str">
        <f>_xlfn.XLOOKUP(Table29[[#This Row],[Unique BarCode]],$N$10:$N$37,$P$10:$P$37)</f>
        <v>Device</v>
      </c>
      <c r="J1260" t="s">
        <v>8</v>
      </c>
      <c r="K1260" t="s">
        <v>101</v>
      </c>
    </row>
    <row r="1261" spans="1:11" x14ac:dyDescent="0.2">
      <c r="A1261" s="1" t="d">
        <v>2023-01-30</v>
      </c>
      <c r="B1261" s="45">
        <v>-1</v>
      </c>
      <c r="C1261" t="s">
        <v>20</v>
      </c>
      <c r="D1261" t="str">
        <f>_xlfn.XLOOKUP(Table29[[#This Row],[Patron Group]],$R$10:$R$24,$S$10:$S$24)</f>
        <v>Graduate</v>
      </c>
      <c r="E1261" s="1" t="d">
        <v>2023-01-30</v>
      </c>
      <c r="F1261" t="s">
        <v>23</v>
      </c>
      <c r="G1261" t="s">
        <v>2266</v>
      </c>
      <c r="H1261" t="str">
        <f>_xlfn.XLOOKUP(Table29[[#This Row],[Unique BarCode]],$N$10:$N$37,$O$10:$O$37)</f>
        <v>Headphones</v>
      </c>
      <c r="I1261" t="str">
        <f>_xlfn.XLOOKUP(Table29[[#This Row],[Unique BarCode]],$N$10:$N$37,$P$10:$P$37)</f>
        <v>Accessory</v>
      </c>
      <c r="J1261" t="s">
        <v>8</v>
      </c>
      <c r="K1261" t="s">
        <v>24</v>
      </c>
    </row>
    <row r="1262" spans="1:11" x14ac:dyDescent="0.2">
      <c r="A1262" s="1" t="d">
        <v>2023-01-30</v>
      </c>
      <c r="B1262" s="45">
        <v>-1</v>
      </c>
      <c r="C1262" t="s">
        <v>20</v>
      </c>
      <c r="D1262" t="str">
        <f>_xlfn.XLOOKUP(Table29[[#This Row],[Patron Group]],$R$10:$R$24,$S$10:$S$24)</f>
        <v>Graduate</v>
      </c>
      <c r="E1262" s="1" t="d">
        <v>2023-01-30</v>
      </c>
      <c r="F1262" t="s">
        <v>687</v>
      </c>
      <c r="G1262" t="s">
        <v>2282</v>
      </c>
      <c r="H1262" t="str">
        <f>_xlfn.XLOOKUP(Table29[[#This Row],[Unique BarCode]],$N$10:$N$37,$O$10:$O$37)</f>
        <v>HPUSBC</v>
      </c>
      <c r="I1262" t="str">
        <f>_xlfn.XLOOKUP(Table29[[#This Row],[Unique BarCode]],$N$10:$N$37,$P$10:$P$37)</f>
        <v>Charger</v>
      </c>
      <c r="J1262" t="s">
        <v>49</v>
      </c>
    </row>
    <row r="1263" spans="1:11" x14ac:dyDescent="0.2">
      <c r="A1263" s="1" t="d">
        <v>2023-01-30</v>
      </c>
      <c r="B1263" s="45">
        <v>-1</v>
      </c>
      <c r="C1263" t="s">
        <v>20</v>
      </c>
      <c r="D1263" t="str">
        <f>_xlfn.XLOOKUP(Table29[[#This Row],[Patron Group]],$R$10:$R$24,$S$10:$S$24)</f>
        <v>Graduate</v>
      </c>
      <c r="E1263" s="1" t="d">
        <v>2023-01-30</v>
      </c>
      <c r="F1263" t="s">
        <v>1179</v>
      </c>
      <c r="G1263" t="s">
        <v>2265</v>
      </c>
      <c r="H1263" t="str">
        <f>_xlfn.XLOOKUP(Table29[[#This Row],[Unique BarCode]],$N$10:$N$37,$O$10:$O$37)</f>
        <v>IPHONE</v>
      </c>
      <c r="I1263" t="str">
        <f>_xlfn.XLOOKUP(Table29[[#This Row],[Unique BarCode]],$N$10:$N$37,$P$10:$P$37)</f>
        <v>Charger</v>
      </c>
      <c r="J1263" t="s">
        <v>49</v>
      </c>
      <c r="K1263" t="s">
        <v>1180</v>
      </c>
    </row>
    <row r="1264" spans="1:11" x14ac:dyDescent="0.2">
      <c r="A1264" s="1" t="d">
        <v>2023-01-30</v>
      </c>
      <c r="B1264" s="45">
        <v>-1</v>
      </c>
      <c r="C1264" t="s">
        <v>20</v>
      </c>
      <c r="D1264" t="str">
        <f>_xlfn.XLOOKUP(Table29[[#This Row],[Patron Group]],$R$10:$R$24,$S$10:$S$24)</f>
        <v>Graduate</v>
      </c>
      <c r="E1264" s="1" t="d">
        <v>2023-01-30</v>
      </c>
      <c r="F1264" t="s">
        <v>218</v>
      </c>
      <c r="G1264" t="s">
        <v>2265</v>
      </c>
      <c r="H1264" t="str">
        <f>_xlfn.XLOOKUP(Table29[[#This Row],[Unique BarCode]],$N$10:$N$37,$O$10:$O$37)</f>
        <v>IPHONE</v>
      </c>
      <c r="I1264" t="str">
        <f>_xlfn.XLOOKUP(Table29[[#This Row],[Unique BarCode]],$N$10:$N$37,$P$10:$P$37)</f>
        <v>Charger</v>
      </c>
      <c r="J1264" t="s">
        <v>49</v>
      </c>
      <c r="K1264" t="s">
        <v>219</v>
      </c>
    </row>
    <row r="1265" spans="1:11" x14ac:dyDescent="0.2">
      <c r="A1265" s="1" t="d">
        <v>2023-01-30</v>
      </c>
      <c r="B1265" s="45">
        <v>-1</v>
      </c>
      <c r="C1265" t="s">
        <v>20</v>
      </c>
      <c r="D1265" t="str">
        <f>_xlfn.XLOOKUP(Table29[[#This Row],[Patron Group]],$R$10:$R$24,$S$10:$S$24)</f>
        <v>Graduate</v>
      </c>
      <c r="E1265" s="1" t="d">
        <v>2023-01-30</v>
      </c>
      <c r="F1265" t="s">
        <v>813</v>
      </c>
      <c r="G1265" t="s">
        <v>2268</v>
      </c>
      <c r="H1265" t="str">
        <f>_xlfn.XLOOKUP(Table29[[#This Row],[Unique BarCode]],$N$10:$N$37,$O$10:$O$37)</f>
        <v>MACCHRG</v>
      </c>
      <c r="I1265" t="str">
        <f>_xlfn.XLOOKUP(Table29[[#This Row],[Unique BarCode]],$N$10:$N$37,$P$10:$P$37)</f>
        <v>Charger</v>
      </c>
      <c r="J1265" t="s">
        <v>13</v>
      </c>
      <c r="K1265" t="s">
        <v>814</v>
      </c>
    </row>
    <row r="1266" spans="1:11" x14ac:dyDescent="0.2">
      <c r="A1266" s="1" t="d">
        <v>2023-01-30</v>
      </c>
      <c r="B1266" s="45">
        <v>-1</v>
      </c>
      <c r="C1266" t="s">
        <v>20</v>
      </c>
      <c r="D1266" t="str">
        <f>_xlfn.XLOOKUP(Table29[[#This Row],[Patron Group]],$R$10:$R$24,$S$10:$S$24)</f>
        <v>Graduate</v>
      </c>
      <c r="E1266" s="1" t="d">
        <v>2023-01-30</v>
      </c>
      <c r="F1266" t="s">
        <v>224</v>
      </c>
      <c r="G1266" t="s">
        <v>2296</v>
      </c>
      <c r="H1266" t="str">
        <f>_xlfn.XLOOKUP(Table29[[#This Row],[Unique BarCode]],$N$10:$N$37,$O$10:$O$37)</f>
        <v>MACUSBC</v>
      </c>
      <c r="I1266" t="str">
        <f>_xlfn.XLOOKUP(Table29[[#This Row],[Unique BarCode]],$N$10:$N$37,$P$10:$P$37)</f>
        <v>Charger</v>
      </c>
      <c r="J1266" t="s">
        <v>8</v>
      </c>
      <c r="K1266" t="s">
        <v>225</v>
      </c>
    </row>
    <row r="1267" spans="1:11" x14ac:dyDescent="0.2">
      <c r="A1267" s="1" t="d">
        <v>2023-01-30</v>
      </c>
      <c r="B1267" s="45">
        <v>-1</v>
      </c>
      <c r="C1267" t="s">
        <v>20</v>
      </c>
      <c r="D1267" t="str">
        <f>_xlfn.XLOOKUP(Table29[[#This Row],[Patron Group]],$R$10:$R$24,$S$10:$S$24)</f>
        <v>Graduate</v>
      </c>
      <c r="E1267" s="1" t="d">
        <v>2023-01-30</v>
      </c>
      <c r="F1267" t="s">
        <v>471</v>
      </c>
      <c r="G1267" t="s">
        <v>2296</v>
      </c>
      <c r="H1267" t="str">
        <f>_xlfn.XLOOKUP(Table29[[#This Row],[Unique BarCode]],$N$10:$N$37,$O$10:$O$37)</f>
        <v>MACUSBC</v>
      </c>
      <c r="I1267" t="str">
        <f>_xlfn.XLOOKUP(Table29[[#This Row],[Unique BarCode]],$N$10:$N$37,$P$10:$P$37)</f>
        <v>Charger</v>
      </c>
      <c r="J1267" t="s">
        <v>8</v>
      </c>
      <c r="K1267" t="s">
        <v>472</v>
      </c>
    </row>
    <row r="1268" spans="1:11" x14ac:dyDescent="0.2">
      <c r="A1268" s="1" t="d">
        <v>2023-01-30</v>
      </c>
      <c r="B1268" s="45">
        <v>-1</v>
      </c>
      <c r="C1268" t="s">
        <v>20</v>
      </c>
      <c r="D1268" t="str">
        <f>_xlfn.XLOOKUP(Table29[[#This Row],[Patron Group]],$R$10:$R$24,$S$10:$S$24)</f>
        <v>Graduate</v>
      </c>
      <c r="E1268" s="1" t="d">
        <v>2023-01-30</v>
      </c>
      <c r="F1268" t="s">
        <v>213</v>
      </c>
      <c r="G1268" t="s">
        <v>2296</v>
      </c>
      <c r="H1268" t="str">
        <f>_xlfn.XLOOKUP(Table29[[#This Row],[Unique BarCode]],$N$10:$N$37,$O$10:$O$37)</f>
        <v>MACUSBC</v>
      </c>
      <c r="I1268" t="str">
        <f>_xlfn.XLOOKUP(Table29[[#This Row],[Unique BarCode]],$N$10:$N$37,$P$10:$P$37)</f>
        <v>Charger</v>
      </c>
      <c r="J1268" t="s">
        <v>8</v>
      </c>
      <c r="K1268" t="s">
        <v>214</v>
      </c>
    </row>
    <row r="1269" spans="1:11" x14ac:dyDescent="0.2">
      <c r="A1269" s="1" t="d">
        <v>2023-01-30</v>
      </c>
      <c r="B1269" s="45">
        <v>-1</v>
      </c>
      <c r="C1269" t="s">
        <v>20</v>
      </c>
      <c r="D1269" t="str">
        <f>_xlfn.XLOOKUP(Table29[[#This Row],[Patron Group]],$R$10:$R$24,$S$10:$S$24)</f>
        <v>Graduate</v>
      </c>
      <c r="E1269" s="1" t="d">
        <v>2023-01-30</v>
      </c>
      <c r="F1269" t="s">
        <v>93</v>
      </c>
      <c r="G1269" t="s">
        <v>2296</v>
      </c>
      <c r="H1269" t="str">
        <f>_xlfn.XLOOKUP(Table29[[#This Row],[Unique BarCode]],$N$10:$N$37,$O$10:$O$37)</f>
        <v>MACUSBC</v>
      </c>
      <c r="I1269" t="str">
        <f>_xlfn.XLOOKUP(Table29[[#This Row],[Unique BarCode]],$N$10:$N$37,$P$10:$P$37)</f>
        <v>Charger</v>
      </c>
      <c r="J1269" t="s">
        <v>8</v>
      </c>
      <c r="K1269" t="s">
        <v>94</v>
      </c>
    </row>
    <row r="1270" spans="1:11" x14ac:dyDescent="0.2">
      <c r="A1270" s="1" t="d">
        <v>2023-01-30</v>
      </c>
      <c r="B1270" s="45">
        <v>-1</v>
      </c>
      <c r="C1270" t="s">
        <v>20</v>
      </c>
      <c r="D1270" t="str">
        <f>_xlfn.XLOOKUP(Table29[[#This Row],[Patron Group]],$R$10:$R$24,$S$10:$S$24)</f>
        <v>Graduate</v>
      </c>
      <c r="E1270" s="1" t="d">
        <v>2023-01-30</v>
      </c>
      <c r="F1270" t="s">
        <v>1262</v>
      </c>
      <c r="G1270" t="s">
        <v>2294</v>
      </c>
      <c r="H1270" t="str">
        <f>_xlfn.XLOOKUP(Table29[[#This Row],[Unique BarCode]],$N$10:$N$37,$O$10:$O$37)</f>
        <v>UVGA</v>
      </c>
      <c r="I1270" t="str">
        <f>_xlfn.XLOOKUP(Table29[[#This Row],[Unique BarCode]],$N$10:$N$37,$P$10:$P$37)</f>
        <v>Cable</v>
      </c>
      <c r="J1270" t="s">
        <v>8</v>
      </c>
    </row>
    <row r="1271" spans="1:11" x14ac:dyDescent="0.2">
      <c r="A1271" s="1" t="d">
        <v>2023-01-30</v>
      </c>
      <c r="B1271" s="45">
        <v>-1</v>
      </c>
      <c r="C1271" t="s">
        <v>20</v>
      </c>
      <c r="D1271" t="str">
        <f>_xlfn.XLOOKUP(Table29[[#This Row],[Patron Group]],$R$10:$R$24,$S$10:$S$24)</f>
        <v>Graduate</v>
      </c>
      <c r="E1271" s="1" t="d">
        <v>2023-01-30</v>
      </c>
      <c r="F1271" t="s">
        <v>272</v>
      </c>
      <c r="G1271" t="s">
        <v>2272</v>
      </c>
      <c r="H1271" t="str">
        <f>_xlfn.XLOOKUP(Table29[[#This Row],[Unique BarCode]],$N$10:$N$37,$O$10:$O$37)</f>
        <v>WALLADPT</v>
      </c>
      <c r="I1271" t="str">
        <f>_xlfn.XLOOKUP(Table29[[#This Row],[Unique BarCode]],$N$10:$N$37,$P$10:$P$37)</f>
        <v>Charger</v>
      </c>
      <c r="J1271" t="s">
        <v>49</v>
      </c>
      <c r="K1271" t="s">
        <v>273</v>
      </c>
    </row>
    <row r="1272" spans="1:11" x14ac:dyDescent="0.2">
      <c r="A1272" s="1" t="d">
        <v>2023-01-30</v>
      </c>
      <c r="B1272" s="45">
        <v>-1</v>
      </c>
      <c r="C1272" t="s">
        <v>20</v>
      </c>
      <c r="D1272" t="str">
        <f>_xlfn.XLOOKUP(Table29[[#This Row],[Patron Group]],$R$10:$R$24,$S$10:$S$24)</f>
        <v>Graduate</v>
      </c>
      <c r="E1272" s="1" t="d">
        <v>2023-01-30</v>
      </c>
      <c r="F1272" t="s">
        <v>1184</v>
      </c>
      <c r="G1272" t="s">
        <v>2272</v>
      </c>
      <c r="H1272" t="str">
        <f>_xlfn.XLOOKUP(Table29[[#This Row],[Unique BarCode]],$N$10:$N$37,$O$10:$O$37)</f>
        <v>WALLADPT</v>
      </c>
      <c r="I1272" t="str">
        <f>_xlfn.XLOOKUP(Table29[[#This Row],[Unique BarCode]],$N$10:$N$37,$P$10:$P$37)</f>
        <v>Charger</v>
      </c>
      <c r="J1272" t="s">
        <v>49</v>
      </c>
      <c r="K1272" t="s">
        <v>1185</v>
      </c>
    </row>
    <row r="1273" spans="1:11" x14ac:dyDescent="0.2">
      <c r="A1273" s="1" t="d">
        <v>2023-01-30</v>
      </c>
      <c r="B1273" s="45">
        <v>-1</v>
      </c>
      <c r="C1273" t="s">
        <v>20</v>
      </c>
      <c r="D1273" t="str">
        <f>_xlfn.XLOOKUP(Table29[[#This Row],[Patron Group]],$R$10:$R$24,$S$10:$S$24)</f>
        <v>Graduate</v>
      </c>
      <c r="E1273" s="1" t="d">
        <v>2023-01-30</v>
      </c>
      <c r="F1273" t="s">
        <v>275</v>
      </c>
      <c r="G1273" t="s">
        <v>2272</v>
      </c>
      <c r="H1273" t="str">
        <f>_xlfn.XLOOKUP(Table29[[#This Row],[Unique BarCode]],$N$10:$N$37,$O$10:$O$37)</f>
        <v>WALLADPT</v>
      </c>
      <c r="I1273" t="str">
        <f>_xlfn.XLOOKUP(Table29[[#This Row],[Unique BarCode]],$N$10:$N$37,$P$10:$P$37)</f>
        <v>Charger</v>
      </c>
      <c r="J1273" t="s">
        <v>8</v>
      </c>
    </row>
    <row r="1274" spans="1:11" x14ac:dyDescent="0.2">
      <c r="A1274" s="1" t="d">
        <v>2023-01-30</v>
      </c>
      <c r="B1274" s="45">
        <v>-1</v>
      </c>
      <c r="C1274" t="s">
        <v>20</v>
      </c>
      <c r="D1274" t="str">
        <f>_xlfn.XLOOKUP(Table29[[#This Row],[Patron Group]],$R$10:$R$24,$S$10:$S$24)</f>
        <v>Graduate</v>
      </c>
      <c r="E1274" s="1" t="d">
        <v>2023-02-06</v>
      </c>
      <c r="F1274" t="s">
        <v>691</v>
      </c>
      <c r="G1274" t="s">
        <v>2273</v>
      </c>
      <c r="H1274" t="str">
        <f>_xlfn.XLOOKUP(Table29[[#This Row],[Unique BarCode]],$N$10:$N$37,$O$10:$O$37)</f>
        <v>ChromeBook</v>
      </c>
      <c r="I1274" t="str">
        <f>_xlfn.XLOOKUP(Table29[[#This Row],[Unique BarCode]],$N$10:$N$37,$P$10:$P$37)</f>
        <v>Device</v>
      </c>
      <c r="J1274" t="s">
        <v>13</v>
      </c>
      <c r="K1274" t="s">
        <v>692</v>
      </c>
    </row>
    <row r="1275" spans="1:11" x14ac:dyDescent="0.2">
      <c r="A1275" s="1" t="d">
        <v>2023-01-30</v>
      </c>
      <c r="B1275" s="45">
        <v>-1</v>
      </c>
      <c r="C1275" t="s">
        <v>20</v>
      </c>
      <c r="D1275" t="str">
        <f>_xlfn.XLOOKUP(Table29[[#This Row],[Patron Group]],$R$10:$R$24,$S$10:$S$24)</f>
        <v>Graduate</v>
      </c>
      <c r="E1275" s="1" t="d">
        <v>2023-02-06</v>
      </c>
      <c r="F1275" t="s">
        <v>1303</v>
      </c>
      <c r="G1275" t="s">
        <v>2273</v>
      </c>
      <c r="H1275" t="str">
        <f>_xlfn.XLOOKUP(Table29[[#This Row],[Unique BarCode]],$N$10:$N$37,$O$10:$O$37)</f>
        <v>ChromeBook</v>
      </c>
      <c r="I1275" t="str">
        <f>_xlfn.XLOOKUP(Table29[[#This Row],[Unique BarCode]],$N$10:$N$37,$P$10:$P$37)</f>
        <v>Device</v>
      </c>
      <c r="J1275" t="s">
        <v>13</v>
      </c>
      <c r="K1275" t="s">
        <v>1304</v>
      </c>
    </row>
    <row r="1276" spans="1:11" x14ac:dyDescent="0.2">
      <c r="A1276" s="1" t="d">
        <v>2023-01-30</v>
      </c>
      <c r="B1276" s="45">
        <v>-1</v>
      </c>
      <c r="C1276" t="s">
        <v>20</v>
      </c>
      <c r="D1276" t="str">
        <f>_xlfn.XLOOKUP(Table29[[#This Row],[Patron Group]],$R$10:$R$24,$S$10:$S$24)</f>
        <v>Graduate</v>
      </c>
      <c r="E1276" s="1" t="d">
        <v>2023-02-06</v>
      </c>
      <c r="F1276" t="s">
        <v>499</v>
      </c>
      <c r="G1276" t="s">
        <v>2274</v>
      </c>
      <c r="H1276" t="str">
        <f>_xlfn.XLOOKUP(Table29[[#This Row],[Unique BarCode]],$N$10:$N$37,$O$10:$O$37)</f>
        <v>MacBook</v>
      </c>
      <c r="I1276" t="str">
        <f>_xlfn.XLOOKUP(Table29[[#This Row],[Unique BarCode]],$N$10:$N$37,$P$10:$P$37)</f>
        <v>Device</v>
      </c>
      <c r="J1276" t="s">
        <v>8</v>
      </c>
      <c r="K1276" t="s">
        <v>500</v>
      </c>
    </row>
    <row r="1277" spans="1:11" x14ac:dyDescent="0.2">
      <c r="A1277" s="1" t="d">
        <v>2023-01-30</v>
      </c>
      <c r="B1277" s="45">
        <v>-1</v>
      </c>
      <c r="C1277" t="s">
        <v>20</v>
      </c>
      <c r="D1277" t="str">
        <f>_xlfn.XLOOKUP(Table29[[#This Row],[Patron Group]],$R$10:$R$24,$S$10:$S$24)</f>
        <v>Graduate</v>
      </c>
      <c r="E1277" s="1" t="d">
        <v>2023-02-06</v>
      </c>
      <c r="F1277" t="s">
        <v>1214</v>
      </c>
      <c r="G1277" t="s">
        <v>2274</v>
      </c>
      <c r="H1277" t="str">
        <f>_xlfn.XLOOKUP(Table29[[#This Row],[Unique BarCode]],$N$10:$N$37,$O$10:$O$37)</f>
        <v>MacBook</v>
      </c>
      <c r="I1277" t="str">
        <f>_xlfn.XLOOKUP(Table29[[#This Row],[Unique BarCode]],$N$10:$N$37,$P$10:$P$37)</f>
        <v>Device</v>
      </c>
      <c r="J1277" t="s">
        <v>8</v>
      </c>
      <c r="K1277" t="s">
        <v>1214</v>
      </c>
    </row>
    <row r="1278" spans="1:11" x14ac:dyDescent="0.2">
      <c r="A1278" s="1" t="d">
        <v>2023-01-30</v>
      </c>
      <c r="B1278" s="45">
        <v>-1</v>
      </c>
      <c r="C1278" t="s">
        <v>20</v>
      </c>
      <c r="D1278" t="str">
        <f>_xlfn.XLOOKUP(Table29[[#This Row],[Patron Group]],$R$10:$R$24,$S$10:$S$24)</f>
        <v>Graduate</v>
      </c>
      <c r="E1278" s="1" t="d">
        <v>2023-02-06</v>
      </c>
      <c r="F1278" t="s">
        <v>805</v>
      </c>
      <c r="G1278" t="s">
        <v>2263</v>
      </c>
      <c r="H1278" t="str">
        <f>_xlfn.XLOOKUP(Table29[[#This Row],[Unique BarCode]],$N$10:$N$37,$O$10:$O$37)</f>
        <v>HP Laptop</v>
      </c>
      <c r="I1278" t="str">
        <f>_xlfn.XLOOKUP(Table29[[#This Row],[Unique BarCode]],$N$10:$N$37,$P$10:$P$37)</f>
        <v>Device</v>
      </c>
      <c r="J1278" t="s">
        <v>8</v>
      </c>
      <c r="K1278" t="s">
        <v>806</v>
      </c>
    </row>
    <row r="1279" spans="1:11" x14ac:dyDescent="0.2">
      <c r="A1279" s="1" t="d">
        <v>2023-01-30</v>
      </c>
      <c r="B1279" s="45">
        <v>-1</v>
      </c>
      <c r="C1279" t="s">
        <v>20</v>
      </c>
      <c r="D1279" t="str">
        <f>_xlfn.XLOOKUP(Table29[[#This Row],[Patron Group]],$R$10:$R$24,$S$10:$S$24)</f>
        <v>Graduate</v>
      </c>
      <c r="E1279" s="1" t="d">
        <v>2023-02-13</v>
      </c>
      <c r="F1279" t="s">
        <v>440</v>
      </c>
      <c r="G1279" t="s">
        <v>2273</v>
      </c>
      <c r="H1279" t="str">
        <f>_xlfn.XLOOKUP(Table29[[#This Row],[Unique BarCode]],$N$10:$N$37,$O$10:$O$37)</f>
        <v>ChromeBook</v>
      </c>
      <c r="I1279" t="str">
        <f>_xlfn.XLOOKUP(Table29[[#This Row],[Unique BarCode]],$N$10:$N$37,$P$10:$P$37)</f>
        <v>Device</v>
      </c>
      <c r="J1279" t="s">
        <v>13</v>
      </c>
      <c r="K1279" t="s">
        <v>441</v>
      </c>
    </row>
    <row r="1280" spans="1:11" x14ac:dyDescent="0.2">
      <c r="A1280" s="1" t="d">
        <v>2023-01-30</v>
      </c>
      <c r="B1280" s="45">
        <v>-1</v>
      </c>
      <c r="C1280" t="s">
        <v>20</v>
      </c>
      <c r="D1280" t="str">
        <f>_xlfn.XLOOKUP(Table29[[#This Row],[Patron Group]],$R$10:$R$24,$S$10:$S$24)</f>
        <v>Graduate</v>
      </c>
      <c r="E1280" s="1" t="d">
        <v>2023-02-13</v>
      </c>
      <c r="F1280" t="s">
        <v>1305</v>
      </c>
      <c r="G1280" t="s">
        <v>2263</v>
      </c>
      <c r="H1280" t="str">
        <f>_xlfn.XLOOKUP(Table29[[#This Row],[Unique BarCode]],$N$10:$N$37,$O$10:$O$37)</f>
        <v>HP Laptop</v>
      </c>
      <c r="I1280" t="str">
        <f>_xlfn.XLOOKUP(Table29[[#This Row],[Unique BarCode]],$N$10:$N$37,$P$10:$P$37)</f>
        <v>Device</v>
      </c>
      <c r="J1280" t="s">
        <v>8</v>
      </c>
      <c r="K1280" t="s">
        <v>1306</v>
      </c>
    </row>
    <row r="1281" spans="1:11" x14ac:dyDescent="0.2">
      <c r="A1281" s="1" t="d">
        <v>2023-01-30</v>
      </c>
      <c r="B1281" s="45">
        <v>-1</v>
      </c>
      <c r="C1281" t="s">
        <v>20</v>
      </c>
      <c r="D1281" t="str">
        <f>_xlfn.XLOOKUP(Table29[[#This Row],[Patron Group]],$R$10:$R$24,$S$10:$S$24)</f>
        <v>Graduate</v>
      </c>
      <c r="E1281" s="1" t="d">
        <v>2023-02-13</v>
      </c>
      <c r="F1281" t="s">
        <v>125</v>
      </c>
      <c r="G1281" t="s">
        <v>2263</v>
      </c>
      <c r="H1281" t="str">
        <f>_xlfn.XLOOKUP(Table29[[#This Row],[Unique BarCode]],$N$10:$N$37,$O$10:$O$37)</f>
        <v>HP Laptop</v>
      </c>
      <c r="I1281" t="str">
        <f>_xlfn.XLOOKUP(Table29[[#This Row],[Unique BarCode]],$N$10:$N$37,$P$10:$P$37)</f>
        <v>Device</v>
      </c>
      <c r="J1281" t="s">
        <v>8</v>
      </c>
      <c r="K1281" t="s">
        <v>126</v>
      </c>
    </row>
    <row r="1282" spans="1:11" x14ac:dyDescent="0.2">
      <c r="A1282" s="1" t="d">
        <v>2023-01-30</v>
      </c>
      <c r="B1282" s="45">
        <v>-1</v>
      </c>
      <c r="C1282" t="s">
        <v>20</v>
      </c>
      <c r="D1282" t="str">
        <f>_xlfn.XLOOKUP(Table29[[#This Row],[Patron Group]],$R$10:$R$24,$S$10:$S$24)</f>
        <v>Graduate</v>
      </c>
      <c r="E1282" s="1" t="d">
        <v>2023-03-24</v>
      </c>
      <c r="F1282" t="s">
        <v>294</v>
      </c>
      <c r="G1282" t="s">
        <v>2274</v>
      </c>
      <c r="H1282" t="str">
        <f>_xlfn.XLOOKUP(Table29[[#This Row],[Unique BarCode]],$N$10:$N$37,$O$10:$O$37)</f>
        <v>MacBook</v>
      </c>
      <c r="I1282" t="str">
        <f>_xlfn.XLOOKUP(Table29[[#This Row],[Unique BarCode]],$N$10:$N$37,$P$10:$P$37)</f>
        <v>Device</v>
      </c>
      <c r="J1282" t="s">
        <v>8</v>
      </c>
      <c r="K1282" t="s">
        <v>294</v>
      </c>
    </row>
    <row r="1283" spans="1:11" x14ac:dyDescent="0.2">
      <c r="A1283" s="1" t="d">
        <v>2023-01-30</v>
      </c>
      <c r="B1283" s="45">
        <v>-1</v>
      </c>
      <c r="C1283" t="s">
        <v>66</v>
      </c>
      <c r="D1283" t="str">
        <f>_xlfn.XLOOKUP(Table29[[#This Row],[Patron Group]],$R$10:$R$24,$S$10:$S$24)</f>
        <v>Graduate</v>
      </c>
      <c r="E1283" s="1" t="d">
        <v>2023-01-30</v>
      </c>
      <c r="F1283" t="s">
        <v>942</v>
      </c>
      <c r="G1283" t="s">
        <v>2265</v>
      </c>
      <c r="H1283" t="str">
        <f>_xlfn.XLOOKUP(Table29[[#This Row],[Unique BarCode]],$N$10:$N$37,$O$10:$O$37)</f>
        <v>IPHONE</v>
      </c>
      <c r="I1283" t="str">
        <f>_xlfn.XLOOKUP(Table29[[#This Row],[Unique BarCode]],$N$10:$N$37,$P$10:$P$37)</f>
        <v>Charger</v>
      </c>
      <c r="J1283" t="s">
        <v>68</v>
      </c>
      <c r="K1283" t="s">
        <v>943</v>
      </c>
    </row>
    <row r="1284" spans="1:11" x14ac:dyDescent="0.2">
      <c r="A1284" s="1" t="d">
        <v>2023-01-30</v>
      </c>
      <c r="B1284" s="45">
        <v>-1</v>
      </c>
      <c r="C1284" t="s">
        <v>66</v>
      </c>
      <c r="D1284" t="str">
        <f>_xlfn.XLOOKUP(Table29[[#This Row],[Patron Group]],$R$10:$R$24,$S$10:$S$24)</f>
        <v>Graduate</v>
      </c>
      <c r="E1284" s="1" t="d">
        <v>2023-01-30</v>
      </c>
      <c r="F1284" t="s">
        <v>1006</v>
      </c>
      <c r="G1284" t="s">
        <v>2268</v>
      </c>
      <c r="H1284" t="str">
        <f>_xlfn.XLOOKUP(Table29[[#This Row],[Unique BarCode]],$N$10:$N$37,$O$10:$O$37)</f>
        <v>MACCHRG</v>
      </c>
      <c r="I1284" t="str">
        <f>_xlfn.XLOOKUP(Table29[[#This Row],[Unique BarCode]],$N$10:$N$37,$P$10:$P$37)</f>
        <v>Charger</v>
      </c>
      <c r="J1284" t="s">
        <v>68</v>
      </c>
      <c r="K1284" t="s">
        <v>1007</v>
      </c>
    </row>
    <row r="1285" spans="1:11" x14ac:dyDescent="0.2">
      <c r="A1285" s="1" t="d">
        <v>2023-01-30</v>
      </c>
      <c r="B1285" s="45">
        <v>-1</v>
      </c>
      <c r="C1285" t="s">
        <v>66</v>
      </c>
      <c r="D1285" t="str">
        <f>_xlfn.XLOOKUP(Table29[[#This Row],[Patron Group]],$R$10:$R$24,$S$10:$S$24)</f>
        <v>Graduate</v>
      </c>
      <c r="E1285" s="1" t="d">
        <v>2023-01-30</v>
      </c>
      <c r="F1285" t="s">
        <v>479</v>
      </c>
      <c r="G1285" t="s">
        <v>2271</v>
      </c>
      <c r="H1285" t="str">
        <f>_xlfn.XLOOKUP(Table29[[#This Row],[Unique BarCode]],$N$10:$N$37,$O$10:$O$37)</f>
        <v>OMNI</v>
      </c>
      <c r="I1285" t="str">
        <f>_xlfn.XLOOKUP(Table29[[#This Row],[Unique BarCode]],$N$10:$N$37,$P$10:$P$37)</f>
        <v>Charger</v>
      </c>
      <c r="J1285" t="s">
        <v>68</v>
      </c>
      <c r="K1285" t="s">
        <v>480</v>
      </c>
    </row>
    <row r="1286" spans="1:11" x14ac:dyDescent="0.2">
      <c r="A1286" s="1" t="d">
        <v>2023-01-30</v>
      </c>
      <c r="B1286" s="45">
        <v>-1</v>
      </c>
      <c r="C1286" t="s">
        <v>74</v>
      </c>
      <c r="D1286" t="str">
        <f>_xlfn.XLOOKUP(Table29[[#This Row],[Patron Group]],$R$10:$R$24,$S$10:$S$24)</f>
        <v>Staff</v>
      </c>
      <c r="E1286" s="1" t="d">
        <v>2023-02-06</v>
      </c>
      <c r="F1286" t="s">
        <v>1307</v>
      </c>
      <c r="G1286" t="s">
        <v>2273</v>
      </c>
      <c r="H1286" t="str">
        <f>_xlfn.XLOOKUP(Table29[[#This Row],[Unique BarCode]],$N$10:$N$37,$O$10:$O$37)</f>
        <v>ChromeBook</v>
      </c>
      <c r="I1286" t="str">
        <f>_xlfn.XLOOKUP(Table29[[#This Row],[Unique BarCode]],$N$10:$N$37,$P$10:$P$37)</f>
        <v>Device</v>
      </c>
      <c r="J1286" t="s">
        <v>13</v>
      </c>
      <c r="K1286" t="s">
        <v>1308</v>
      </c>
    </row>
    <row r="1287" spans="1:11" x14ac:dyDescent="0.2">
      <c r="A1287" s="1" t="d">
        <v>2023-01-30</v>
      </c>
      <c r="B1287" s="45">
        <v>-1</v>
      </c>
      <c r="C1287" t="s">
        <v>74</v>
      </c>
      <c r="D1287" t="str">
        <f>_xlfn.XLOOKUP(Table29[[#This Row],[Patron Group]],$R$10:$R$24,$S$10:$S$24)</f>
        <v>Staff</v>
      </c>
      <c r="E1287" s="1" t="d">
        <v>2023-02-10</v>
      </c>
      <c r="F1287" t="s">
        <v>1309</v>
      </c>
      <c r="G1287" t="s">
        <v>2263</v>
      </c>
      <c r="H1287" t="str">
        <f>_xlfn.XLOOKUP(Table29[[#This Row],[Unique BarCode]],$N$10:$N$37,$O$10:$O$37)</f>
        <v>HP Laptop</v>
      </c>
      <c r="I1287" t="str">
        <f>_xlfn.XLOOKUP(Table29[[#This Row],[Unique BarCode]],$N$10:$N$37,$P$10:$P$37)</f>
        <v>Device</v>
      </c>
      <c r="J1287" t="s">
        <v>8</v>
      </c>
      <c r="K1287" t="s">
        <v>1310</v>
      </c>
    </row>
    <row r="1288" spans="1:11" x14ac:dyDescent="0.2">
      <c r="A1288" s="1" t="d">
        <v>2023-01-30</v>
      </c>
      <c r="B1288" s="45">
        <v>-1</v>
      </c>
      <c r="C1288" t="s">
        <v>77</v>
      </c>
      <c r="D1288" t="str">
        <f>_xlfn.XLOOKUP(Table29[[#This Row],[Patron Group]],$R$10:$R$24,$S$10:$S$24)</f>
        <v>Undergraduate</v>
      </c>
      <c r="E1288" s="1" t="d">
        <v>2023-01-30</v>
      </c>
      <c r="F1288" t="s">
        <v>706</v>
      </c>
      <c r="G1288" t="s">
        <v>2298</v>
      </c>
      <c r="H1288" t="str">
        <f>_xlfn.XLOOKUP(Table29[[#This Row],[Unique BarCode]],$N$10:$N$37,$O$10:$O$37)</f>
        <v>ANKER</v>
      </c>
      <c r="I1288" t="str">
        <f>_xlfn.XLOOKUP(Table29[[#This Row],[Unique BarCode]],$N$10:$N$37,$P$10:$P$37)</f>
        <v>Charger</v>
      </c>
      <c r="J1288" t="s">
        <v>8</v>
      </c>
    </row>
    <row r="1289" spans="1:11" x14ac:dyDescent="0.2">
      <c r="A1289" s="1" t="d">
        <v>2023-01-30</v>
      </c>
      <c r="B1289" s="45">
        <v>-1</v>
      </c>
      <c r="C1289" t="s">
        <v>77</v>
      </c>
      <c r="D1289" t="str">
        <f>_xlfn.XLOOKUP(Table29[[#This Row],[Patron Group]],$R$10:$R$24,$S$10:$S$24)</f>
        <v>Undergraduate</v>
      </c>
      <c r="E1289" s="1" t="d">
        <v>2023-01-30</v>
      </c>
      <c r="F1289" t="s">
        <v>78</v>
      </c>
      <c r="G1289" t="s">
        <v>2276</v>
      </c>
      <c r="H1289" t="str">
        <f>_xlfn.XLOOKUP(Table29[[#This Row],[Unique BarCode]],$N$10:$N$37,$O$10:$O$37)</f>
        <v>CALC</v>
      </c>
      <c r="I1289" t="str">
        <f>_xlfn.XLOOKUP(Table29[[#This Row],[Unique BarCode]],$N$10:$N$37,$P$10:$P$37)</f>
        <v>Accessory</v>
      </c>
      <c r="J1289" t="s">
        <v>8</v>
      </c>
      <c r="K1289" t="s">
        <v>79</v>
      </c>
    </row>
    <row r="1290" spans="1:11" x14ac:dyDescent="0.2">
      <c r="A1290" s="1" t="d">
        <v>2023-01-30</v>
      </c>
      <c r="B1290" s="45">
        <v>-1</v>
      </c>
      <c r="C1290" t="s">
        <v>77</v>
      </c>
      <c r="D1290" t="str">
        <f>_xlfn.XLOOKUP(Table29[[#This Row],[Patron Group]],$R$10:$R$24,$S$10:$S$24)</f>
        <v>Undergraduate</v>
      </c>
      <c r="E1290" s="1" t="d">
        <v>2023-01-30</v>
      </c>
      <c r="F1290" t="s">
        <v>1123</v>
      </c>
      <c r="G1290" t="s">
        <v>2276</v>
      </c>
      <c r="H1290" t="str">
        <f>_xlfn.XLOOKUP(Table29[[#This Row],[Unique BarCode]],$N$10:$N$37,$O$10:$O$37)</f>
        <v>CALC</v>
      </c>
      <c r="I1290" t="str">
        <f>_xlfn.XLOOKUP(Table29[[#This Row],[Unique BarCode]],$N$10:$N$37,$P$10:$P$37)</f>
        <v>Accessory</v>
      </c>
      <c r="J1290" t="s">
        <v>8</v>
      </c>
      <c r="K1290" t="s">
        <v>1124</v>
      </c>
    </row>
    <row r="1291" spans="1:11" x14ac:dyDescent="0.2">
      <c r="A1291" s="1" t="d">
        <v>2023-01-30</v>
      </c>
      <c r="B1291" s="45">
        <v>-1</v>
      </c>
      <c r="C1291" t="s">
        <v>77</v>
      </c>
      <c r="D1291" t="str">
        <f>_xlfn.XLOOKUP(Table29[[#This Row],[Patron Group]],$R$10:$R$24,$S$10:$S$24)</f>
        <v>Undergraduate</v>
      </c>
      <c r="E1291" s="1" t="d">
        <v>2023-01-30</v>
      </c>
      <c r="F1291" t="s">
        <v>1311</v>
      </c>
      <c r="G1291" t="s">
        <v>2276</v>
      </c>
      <c r="H1291" t="str">
        <f>_xlfn.XLOOKUP(Table29[[#This Row],[Unique BarCode]],$N$10:$N$37,$O$10:$O$37)</f>
        <v>CALC</v>
      </c>
      <c r="I1291" t="str">
        <f>_xlfn.XLOOKUP(Table29[[#This Row],[Unique BarCode]],$N$10:$N$37,$P$10:$P$37)</f>
        <v>Accessory</v>
      </c>
      <c r="J1291" t="s">
        <v>49</v>
      </c>
    </row>
    <row r="1292" spans="1:11" x14ac:dyDescent="0.2">
      <c r="A1292" s="1" t="d">
        <v>2023-01-30</v>
      </c>
      <c r="B1292" s="45">
        <v>-1</v>
      </c>
      <c r="C1292" t="s">
        <v>77</v>
      </c>
      <c r="D1292" t="str">
        <f>_xlfn.XLOOKUP(Table29[[#This Row],[Patron Group]],$R$10:$R$24,$S$10:$S$24)</f>
        <v>Undergraduate</v>
      </c>
      <c r="E1292" s="1" t="d">
        <v>2023-01-30</v>
      </c>
      <c r="F1292" t="s">
        <v>1312</v>
      </c>
      <c r="G1292" t="s">
        <v>2281</v>
      </c>
      <c r="H1292" t="str">
        <f>_xlfn.XLOOKUP(Table29[[#This Row],[Unique BarCode]],$N$10:$N$37,$O$10:$O$37)</f>
        <v>HDMIC</v>
      </c>
      <c r="I1292" t="str">
        <f>_xlfn.XLOOKUP(Table29[[#This Row],[Unique BarCode]],$N$10:$N$37,$P$10:$P$37)</f>
        <v>Cable</v>
      </c>
      <c r="J1292" t="s">
        <v>8</v>
      </c>
      <c r="K1292" t="s">
        <v>1313</v>
      </c>
    </row>
    <row r="1293" spans="1:11" x14ac:dyDescent="0.2">
      <c r="A1293" s="1" t="d">
        <v>2023-01-30</v>
      </c>
      <c r="B1293" s="45">
        <v>-1</v>
      </c>
      <c r="C1293" t="s">
        <v>77</v>
      </c>
      <c r="D1293" t="str">
        <f>_xlfn.XLOOKUP(Table29[[#This Row],[Patron Group]],$R$10:$R$24,$S$10:$S$24)</f>
        <v>Undergraduate</v>
      </c>
      <c r="E1293" s="1" t="d">
        <v>2023-01-30</v>
      </c>
      <c r="F1293" t="s">
        <v>16</v>
      </c>
      <c r="G1293" t="s">
        <v>2266</v>
      </c>
      <c r="H1293" t="str">
        <f>_xlfn.XLOOKUP(Table29[[#This Row],[Unique BarCode]],$N$10:$N$37,$O$10:$O$37)</f>
        <v>Headphones</v>
      </c>
      <c r="I1293" t="str">
        <f>_xlfn.XLOOKUP(Table29[[#This Row],[Unique BarCode]],$N$10:$N$37,$P$10:$P$37)</f>
        <v>Accessory</v>
      </c>
      <c r="J1293" t="s">
        <v>13</v>
      </c>
      <c r="K1293" t="s">
        <v>17</v>
      </c>
    </row>
    <row r="1294" spans="1:11" x14ac:dyDescent="0.2">
      <c r="A1294" s="1" t="d">
        <v>2023-01-30</v>
      </c>
      <c r="B1294" s="45">
        <v>-1</v>
      </c>
      <c r="C1294" t="s">
        <v>77</v>
      </c>
      <c r="D1294" t="str">
        <f>_xlfn.XLOOKUP(Table29[[#This Row],[Patron Group]],$R$10:$R$24,$S$10:$S$24)</f>
        <v>Undergraduate</v>
      </c>
      <c r="E1294" s="1" t="d">
        <v>2023-01-30</v>
      </c>
      <c r="F1294" t="s">
        <v>1155</v>
      </c>
      <c r="G1294" t="s">
        <v>2266</v>
      </c>
      <c r="H1294" t="str">
        <f>_xlfn.XLOOKUP(Table29[[#This Row],[Unique BarCode]],$N$10:$N$37,$O$10:$O$37)</f>
        <v>Headphones</v>
      </c>
      <c r="I1294" t="str">
        <f>_xlfn.XLOOKUP(Table29[[#This Row],[Unique BarCode]],$N$10:$N$37,$P$10:$P$37)</f>
        <v>Accessory</v>
      </c>
      <c r="J1294" t="s">
        <v>13</v>
      </c>
      <c r="K1294" t="s">
        <v>1156</v>
      </c>
    </row>
    <row r="1295" spans="1:11" x14ac:dyDescent="0.2">
      <c r="A1295" s="1" t="d">
        <v>2023-01-30</v>
      </c>
      <c r="B1295" s="45">
        <v>-1</v>
      </c>
      <c r="C1295" t="s">
        <v>77</v>
      </c>
      <c r="D1295" t="str">
        <f>_xlfn.XLOOKUP(Table29[[#This Row],[Patron Group]],$R$10:$R$24,$S$10:$S$24)</f>
        <v>Undergraduate</v>
      </c>
      <c r="E1295" s="1" t="d">
        <v>2023-01-30</v>
      </c>
      <c r="F1295" t="s">
        <v>687</v>
      </c>
      <c r="G1295" t="s">
        <v>2282</v>
      </c>
      <c r="H1295" t="str">
        <f>_xlfn.XLOOKUP(Table29[[#This Row],[Unique BarCode]],$N$10:$N$37,$O$10:$O$37)</f>
        <v>HPUSBC</v>
      </c>
      <c r="I1295" t="str">
        <f>_xlfn.XLOOKUP(Table29[[#This Row],[Unique BarCode]],$N$10:$N$37,$P$10:$P$37)</f>
        <v>Charger</v>
      </c>
      <c r="J1295" t="s">
        <v>49</v>
      </c>
    </row>
    <row r="1296" spans="1:11" x14ac:dyDescent="0.2">
      <c r="A1296" s="1" t="d">
        <v>2023-01-30</v>
      </c>
      <c r="B1296" s="45">
        <v>-1</v>
      </c>
      <c r="C1296" t="s">
        <v>77</v>
      </c>
      <c r="D1296" t="str">
        <f>_xlfn.XLOOKUP(Table29[[#This Row],[Patron Group]],$R$10:$R$24,$S$10:$S$24)</f>
        <v>Undergraduate</v>
      </c>
      <c r="E1296" s="1" t="d">
        <v>2023-01-30</v>
      </c>
      <c r="F1296" t="s">
        <v>1176</v>
      </c>
      <c r="G1296" t="s">
        <v>2282</v>
      </c>
      <c r="H1296" t="str">
        <f>_xlfn.XLOOKUP(Table29[[#This Row],[Unique BarCode]],$N$10:$N$37,$O$10:$O$37)</f>
        <v>HPUSBC</v>
      </c>
      <c r="I1296" t="str">
        <f>_xlfn.XLOOKUP(Table29[[#This Row],[Unique BarCode]],$N$10:$N$37,$P$10:$P$37)</f>
        <v>Charger</v>
      </c>
      <c r="J1296" t="s">
        <v>49</v>
      </c>
    </row>
    <row r="1297" spans="1:11" x14ac:dyDescent="0.2">
      <c r="A1297" s="1" t="d">
        <v>2023-01-30</v>
      </c>
      <c r="B1297" s="45">
        <v>-1</v>
      </c>
      <c r="C1297" t="s">
        <v>77</v>
      </c>
      <c r="D1297" t="str">
        <f>_xlfn.XLOOKUP(Table29[[#This Row],[Patron Group]],$R$10:$R$24,$S$10:$S$24)</f>
        <v>Undergraduate</v>
      </c>
      <c r="E1297" s="1" t="d">
        <v>2023-01-30</v>
      </c>
      <c r="F1297" t="s">
        <v>1177</v>
      </c>
      <c r="G1297" t="s">
        <v>2265</v>
      </c>
      <c r="H1297" t="str">
        <f>_xlfn.XLOOKUP(Table29[[#This Row],[Unique BarCode]],$N$10:$N$37,$O$10:$O$37)</f>
        <v>IPHONE</v>
      </c>
      <c r="I1297" t="str">
        <f>_xlfn.XLOOKUP(Table29[[#This Row],[Unique BarCode]],$N$10:$N$37,$P$10:$P$37)</f>
        <v>Charger</v>
      </c>
      <c r="J1297" t="s">
        <v>68</v>
      </c>
      <c r="K1297" t="s">
        <v>1178</v>
      </c>
    </row>
    <row r="1298" spans="1:11" x14ac:dyDescent="0.2">
      <c r="A1298" s="1" t="d">
        <v>2023-01-30</v>
      </c>
      <c r="B1298" s="45">
        <v>-1</v>
      </c>
      <c r="C1298" t="s">
        <v>77</v>
      </c>
      <c r="D1298" t="str">
        <f>_xlfn.XLOOKUP(Table29[[#This Row],[Patron Group]],$R$10:$R$24,$S$10:$S$24)</f>
        <v>Undergraduate</v>
      </c>
      <c r="E1298" s="1" t="d">
        <v>2023-01-30</v>
      </c>
      <c r="F1298" t="s">
        <v>1179</v>
      </c>
      <c r="G1298" t="s">
        <v>2265</v>
      </c>
      <c r="H1298" t="str">
        <f>_xlfn.XLOOKUP(Table29[[#This Row],[Unique BarCode]],$N$10:$N$37,$O$10:$O$37)</f>
        <v>IPHONE</v>
      </c>
      <c r="I1298" t="str">
        <f>_xlfn.XLOOKUP(Table29[[#This Row],[Unique BarCode]],$N$10:$N$37,$P$10:$P$37)</f>
        <v>Charger</v>
      </c>
      <c r="J1298" t="s">
        <v>49</v>
      </c>
      <c r="K1298" t="s">
        <v>1180</v>
      </c>
    </row>
    <row r="1299" spans="1:11" x14ac:dyDescent="0.2">
      <c r="A1299" s="1" t="d">
        <v>2023-01-30</v>
      </c>
      <c r="B1299" s="45">
        <v>-1</v>
      </c>
      <c r="C1299" t="s">
        <v>77</v>
      </c>
      <c r="D1299" t="str">
        <f>_xlfn.XLOOKUP(Table29[[#This Row],[Patron Group]],$R$10:$R$24,$S$10:$S$24)</f>
        <v>Undergraduate</v>
      </c>
      <c r="E1299" s="1" t="d">
        <v>2023-01-30</v>
      </c>
      <c r="F1299" t="s">
        <v>1254</v>
      </c>
      <c r="G1299" t="s">
        <v>2265</v>
      </c>
      <c r="H1299" t="str">
        <f>_xlfn.XLOOKUP(Table29[[#This Row],[Unique BarCode]],$N$10:$N$37,$O$10:$O$37)</f>
        <v>IPHONE</v>
      </c>
      <c r="I1299" t="str">
        <f>_xlfn.XLOOKUP(Table29[[#This Row],[Unique BarCode]],$N$10:$N$37,$P$10:$P$37)</f>
        <v>Charger</v>
      </c>
      <c r="J1299" t="s">
        <v>49</v>
      </c>
      <c r="K1299" t="s">
        <v>1255</v>
      </c>
    </row>
    <row r="1300" spans="1:11" x14ac:dyDescent="0.2">
      <c r="A1300" s="1" t="d">
        <v>2023-01-30</v>
      </c>
      <c r="B1300" s="45">
        <v>-1</v>
      </c>
      <c r="C1300" t="s">
        <v>77</v>
      </c>
      <c r="D1300" t="str">
        <f>_xlfn.XLOOKUP(Table29[[#This Row],[Patron Group]],$R$10:$R$24,$S$10:$S$24)</f>
        <v>Undergraduate</v>
      </c>
      <c r="E1300" s="1" t="d">
        <v>2023-01-30</v>
      </c>
      <c r="F1300" t="s">
        <v>579</v>
      </c>
      <c r="G1300" t="s">
        <v>2265</v>
      </c>
      <c r="H1300" t="str">
        <f>_xlfn.XLOOKUP(Table29[[#This Row],[Unique BarCode]],$N$10:$N$37,$O$10:$O$37)</f>
        <v>IPHONE</v>
      </c>
      <c r="I1300" t="str">
        <f>_xlfn.XLOOKUP(Table29[[#This Row],[Unique BarCode]],$N$10:$N$37,$P$10:$P$37)</f>
        <v>Charger</v>
      </c>
      <c r="J1300" t="s">
        <v>49</v>
      </c>
      <c r="K1300" t="s">
        <v>580</v>
      </c>
    </row>
    <row r="1301" spans="1:11" x14ac:dyDescent="0.2">
      <c r="A1301" s="1" t="d">
        <v>2023-01-30</v>
      </c>
      <c r="B1301" s="45">
        <v>-1</v>
      </c>
      <c r="C1301" t="s">
        <v>77</v>
      </c>
      <c r="D1301" t="str">
        <f>_xlfn.XLOOKUP(Table29[[#This Row],[Patron Group]],$R$10:$R$24,$S$10:$S$24)</f>
        <v>Undergraduate</v>
      </c>
      <c r="E1301" s="1" t="d">
        <v>2023-01-30</v>
      </c>
      <c r="F1301" t="s">
        <v>27</v>
      </c>
      <c r="G1301" t="s">
        <v>2265</v>
      </c>
      <c r="H1301" t="str">
        <f>_xlfn.XLOOKUP(Table29[[#This Row],[Unique BarCode]],$N$10:$N$37,$O$10:$O$37)</f>
        <v>IPHONE</v>
      </c>
      <c r="I1301" t="str">
        <f>_xlfn.XLOOKUP(Table29[[#This Row],[Unique BarCode]],$N$10:$N$37,$P$10:$P$37)</f>
        <v>Charger</v>
      </c>
      <c r="J1301" t="s">
        <v>8</v>
      </c>
      <c r="K1301" t="s">
        <v>28</v>
      </c>
    </row>
    <row r="1302" spans="1:11" x14ac:dyDescent="0.2">
      <c r="A1302" s="1" t="d">
        <v>2023-01-30</v>
      </c>
      <c r="B1302" s="45">
        <v>-1</v>
      </c>
      <c r="C1302" t="s">
        <v>77</v>
      </c>
      <c r="D1302" t="str">
        <f>_xlfn.XLOOKUP(Table29[[#This Row],[Patron Group]],$R$10:$R$24,$S$10:$S$24)</f>
        <v>Undergraduate</v>
      </c>
      <c r="E1302" s="1" t="d">
        <v>2023-01-30</v>
      </c>
      <c r="F1302" t="s">
        <v>461</v>
      </c>
      <c r="G1302" t="s">
        <v>2265</v>
      </c>
      <c r="H1302" t="str">
        <f>_xlfn.XLOOKUP(Table29[[#This Row],[Unique BarCode]],$N$10:$N$37,$O$10:$O$37)</f>
        <v>IPHONE</v>
      </c>
      <c r="I1302" t="str">
        <f>_xlfn.XLOOKUP(Table29[[#This Row],[Unique BarCode]],$N$10:$N$37,$P$10:$P$37)</f>
        <v>Charger</v>
      </c>
      <c r="J1302" t="s">
        <v>8</v>
      </c>
      <c r="K1302" t="s">
        <v>462</v>
      </c>
    </row>
    <row r="1303" spans="1:11" x14ac:dyDescent="0.2">
      <c r="A1303" s="1" t="d">
        <v>2023-01-30</v>
      </c>
      <c r="B1303" s="45">
        <v>-1</v>
      </c>
      <c r="C1303" t="s">
        <v>77</v>
      </c>
      <c r="D1303" t="str">
        <f>_xlfn.XLOOKUP(Table29[[#This Row],[Patron Group]],$R$10:$R$24,$S$10:$S$24)</f>
        <v>Undergraduate</v>
      </c>
      <c r="E1303" s="1" t="d">
        <v>2023-01-30</v>
      </c>
      <c r="F1303" t="s">
        <v>1314</v>
      </c>
      <c r="G1303" t="s">
        <v>2265</v>
      </c>
      <c r="H1303" t="str">
        <f>_xlfn.XLOOKUP(Table29[[#This Row],[Unique BarCode]],$N$10:$N$37,$O$10:$O$37)</f>
        <v>IPHONE</v>
      </c>
      <c r="I1303" t="str">
        <f>_xlfn.XLOOKUP(Table29[[#This Row],[Unique BarCode]],$N$10:$N$37,$P$10:$P$37)</f>
        <v>Charger</v>
      </c>
      <c r="J1303" t="s">
        <v>8</v>
      </c>
      <c r="K1303" t="s">
        <v>1315</v>
      </c>
    </row>
    <row r="1304" spans="1:11" x14ac:dyDescent="0.2">
      <c r="A1304" s="1" t="d">
        <v>2023-01-30</v>
      </c>
      <c r="B1304" s="45">
        <v>-1</v>
      </c>
      <c r="C1304" t="s">
        <v>77</v>
      </c>
      <c r="D1304" t="str">
        <f>_xlfn.XLOOKUP(Table29[[#This Row],[Patron Group]],$R$10:$R$24,$S$10:$S$24)</f>
        <v>Undergraduate</v>
      </c>
      <c r="E1304" s="1" t="d">
        <v>2023-01-30</v>
      </c>
      <c r="F1304" t="s">
        <v>84</v>
      </c>
      <c r="G1304" t="s">
        <v>2265</v>
      </c>
      <c r="H1304" t="str">
        <f>_xlfn.XLOOKUP(Table29[[#This Row],[Unique BarCode]],$N$10:$N$37,$O$10:$O$37)</f>
        <v>IPHONE</v>
      </c>
      <c r="I1304" t="str">
        <f>_xlfn.XLOOKUP(Table29[[#This Row],[Unique BarCode]],$N$10:$N$37,$P$10:$P$37)</f>
        <v>Charger</v>
      </c>
      <c r="J1304" t="s">
        <v>8</v>
      </c>
      <c r="K1304" t="s">
        <v>85</v>
      </c>
    </row>
    <row r="1305" spans="1:11" x14ac:dyDescent="0.2">
      <c r="A1305" s="1" t="d">
        <v>2023-01-30</v>
      </c>
      <c r="B1305" s="45">
        <v>-1</v>
      </c>
      <c r="C1305" t="s">
        <v>77</v>
      </c>
      <c r="D1305" t="str">
        <f>_xlfn.XLOOKUP(Table29[[#This Row],[Patron Group]],$R$10:$R$24,$S$10:$S$24)</f>
        <v>Undergraduate</v>
      </c>
      <c r="E1305" s="1" t="d">
        <v>2023-01-30</v>
      </c>
      <c r="F1305" t="s">
        <v>1181</v>
      </c>
      <c r="G1305" t="s">
        <v>2265</v>
      </c>
      <c r="H1305" t="str">
        <f>_xlfn.XLOOKUP(Table29[[#This Row],[Unique BarCode]],$N$10:$N$37,$O$10:$O$37)</f>
        <v>IPHONE</v>
      </c>
      <c r="I1305" t="str">
        <f>_xlfn.XLOOKUP(Table29[[#This Row],[Unique BarCode]],$N$10:$N$37,$P$10:$P$37)</f>
        <v>Charger</v>
      </c>
      <c r="J1305" t="s">
        <v>8</v>
      </c>
      <c r="K1305" t="s">
        <v>1182</v>
      </c>
    </row>
    <row r="1306" spans="1:11" x14ac:dyDescent="0.2">
      <c r="A1306" s="1" t="d">
        <v>2023-01-30</v>
      </c>
      <c r="B1306" s="45">
        <v>-1</v>
      </c>
      <c r="C1306" t="s">
        <v>77</v>
      </c>
      <c r="D1306" t="str">
        <f>_xlfn.XLOOKUP(Table29[[#This Row],[Patron Group]],$R$10:$R$24,$S$10:$S$24)</f>
        <v>Undergraduate</v>
      </c>
      <c r="E1306" s="1" t="d">
        <v>2023-01-30</v>
      </c>
      <c r="F1306" t="s">
        <v>86</v>
      </c>
      <c r="G1306" t="s">
        <v>2265</v>
      </c>
      <c r="H1306" t="str">
        <f>_xlfn.XLOOKUP(Table29[[#This Row],[Unique BarCode]],$N$10:$N$37,$O$10:$O$37)</f>
        <v>IPHONE</v>
      </c>
      <c r="I1306" t="str">
        <f>_xlfn.XLOOKUP(Table29[[#This Row],[Unique BarCode]],$N$10:$N$37,$P$10:$P$37)</f>
        <v>Charger</v>
      </c>
      <c r="J1306" t="s">
        <v>8</v>
      </c>
      <c r="K1306" t="s">
        <v>87</v>
      </c>
    </row>
    <row r="1307" spans="1:11" x14ac:dyDescent="0.2">
      <c r="A1307" s="1" t="d">
        <v>2023-01-30</v>
      </c>
      <c r="B1307" s="45">
        <v>-1</v>
      </c>
      <c r="C1307" t="s">
        <v>77</v>
      </c>
      <c r="D1307" t="str">
        <f>_xlfn.XLOOKUP(Table29[[#This Row],[Patron Group]],$R$10:$R$24,$S$10:$S$24)</f>
        <v>Undergraduate</v>
      </c>
      <c r="E1307" s="1" t="d">
        <v>2023-01-30</v>
      </c>
      <c r="F1307" t="s">
        <v>433</v>
      </c>
      <c r="G1307" t="s">
        <v>2265</v>
      </c>
      <c r="H1307" t="str">
        <f>_xlfn.XLOOKUP(Table29[[#This Row],[Unique BarCode]],$N$10:$N$37,$O$10:$O$37)</f>
        <v>IPHONE</v>
      </c>
      <c r="I1307" t="str">
        <f>_xlfn.XLOOKUP(Table29[[#This Row],[Unique BarCode]],$N$10:$N$37,$P$10:$P$37)</f>
        <v>Charger</v>
      </c>
      <c r="J1307" t="s">
        <v>8</v>
      </c>
      <c r="K1307" t="s">
        <v>434</v>
      </c>
    </row>
    <row r="1308" spans="1:11" x14ac:dyDescent="0.2">
      <c r="A1308" s="1" t="d">
        <v>2023-01-30</v>
      </c>
      <c r="B1308" s="45">
        <v>-1</v>
      </c>
      <c r="C1308" t="s">
        <v>77</v>
      </c>
      <c r="D1308" t="str">
        <f>_xlfn.XLOOKUP(Table29[[#This Row],[Patron Group]],$R$10:$R$24,$S$10:$S$24)</f>
        <v>Undergraduate</v>
      </c>
      <c r="E1308" s="1" t="d">
        <v>2023-01-30</v>
      </c>
      <c r="F1308" t="s">
        <v>29</v>
      </c>
      <c r="G1308" t="s">
        <v>2265</v>
      </c>
      <c r="H1308" t="str">
        <f>_xlfn.XLOOKUP(Table29[[#This Row],[Unique BarCode]],$N$10:$N$37,$O$10:$O$37)</f>
        <v>IPHONE</v>
      </c>
      <c r="I1308" t="str">
        <f>_xlfn.XLOOKUP(Table29[[#This Row],[Unique BarCode]],$N$10:$N$37,$P$10:$P$37)</f>
        <v>Charger</v>
      </c>
      <c r="J1308" t="s">
        <v>8</v>
      </c>
      <c r="K1308" t="s">
        <v>30</v>
      </c>
    </row>
    <row r="1309" spans="1:11" x14ac:dyDescent="0.2">
      <c r="A1309" s="1" t="d">
        <v>2023-01-30</v>
      </c>
      <c r="B1309" s="45">
        <v>-1</v>
      </c>
      <c r="C1309" t="s">
        <v>77</v>
      </c>
      <c r="D1309" t="str">
        <f>_xlfn.XLOOKUP(Table29[[#This Row],[Patron Group]],$R$10:$R$24,$S$10:$S$24)</f>
        <v>Undergraduate</v>
      </c>
      <c r="E1309" s="1" t="d">
        <v>2023-01-30</v>
      </c>
      <c r="F1309" t="s">
        <v>222</v>
      </c>
      <c r="G1309" t="s">
        <v>2265</v>
      </c>
      <c r="H1309" t="str">
        <f>_xlfn.XLOOKUP(Table29[[#This Row],[Unique BarCode]],$N$10:$N$37,$O$10:$O$37)</f>
        <v>IPHONE</v>
      </c>
      <c r="I1309" t="str">
        <f>_xlfn.XLOOKUP(Table29[[#This Row],[Unique BarCode]],$N$10:$N$37,$P$10:$P$37)</f>
        <v>Charger</v>
      </c>
      <c r="J1309" t="s">
        <v>13</v>
      </c>
      <c r="K1309" t="s">
        <v>223</v>
      </c>
    </row>
    <row r="1310" spans="1:11" x14ac:dyDescent="0.2">
      <c r="A1310" s="1" t="d">
        <v>2023-01-30</v>
      </c>
      <c r="B1310" s="45">
        <v>-1</v>
      </c>
      <c r="C1310" t="s">
        <v>77</v>
      </c>
      <c r="D1310" t="str">
        <f>_xlfn.XLOOKUP(Table29[[#This Row],[Patron Group]],$R$10:$R$24,$S$10:$S$24)</f>
        <v>Undergraduate</v>
      </c>
      <c r="E1310" s="1" t="d">
        <v>2023-01-30</v>
      </c>
      <c r="F1310" t="s">
        <v>12</v>
      </c>
      <c r="G1310" t="s">
        <v>2265</v>
      </c>
      <c r="H1310" t="str">
        <f>_xlfn.XLOOKUP(Table29[[#This Row],[Unique BarCode]],$N$10:$N$37,$O$10:$O$37)</f>
        <v>IPHONE</v>
      </c>
      <c r="I1310" t="str">
        <f>_xlfn.XLOOKUP(Table29[[#This Row],[Unique BarCode]],$N$10:$N$37,$P$10:$P$37)</f>
        <v>Charger</v>
      </c>
      <c r="J1310" t="s">
        <v>13</v>
      </c>
      <c r="K1310" t="s">
        <v>14</v>
      </c>
    </row>
    <row r="1311" spans="1:11" x14ac:dyDescent="0.2">
      <c r="A1311" s="1" t="d">
        <v>2023-01-30</v>
      </c>
      <c r="B1311" s="45">
        <v>-1</v>
      </c>
      <c r="C1311" t="s">
        <v>77</v>
      </c>
      <c r="D1311" t="str">
        <f>_xlfn.XLOOKUP(Table29[[#This Row],[Patron Group]],$R$10:$R$24,$S$10:$S$24)</f>
        <v>Undergraduate</v>
      </c>
      <c r="E1311" s="1" t="d">
        <v>2023-01-30</v>
      </c>
      <c r="F1311" t="s">
        <v>266</v>
      </c>
      <c r="G1311" t="s">
        <v>2265</v>
      </c>
      <c r="H1311" t="str">
        <f>_xlfn.XLOOKUP(Table29[[#This Row],[Unique BarCode]],$N$10:$N$37,$O$10:$O$37)</f>
        <v>IPHONE</v>
      </c>
      <c r="I1311" t="str">
        <f>_xlfn.XLOOKUP(Table29[[#This Row],[Unique BarCode]],$N$10:$N$37,$P$10:$P$37)</f>
        <v>Charger</v>
      </c>
      <c r="J1311" t="s">
        <v>8</v>
      </c>
    </row>
    <row r="1312" spans="1:11" x14ac:dyDescent="0.2">
      <c r="A1312" s="1" t="d">
        <v>2023-01-30</v>
      </c>
      <c r="B1312" s="45">
        <v>-1</v>
      </c>
      <c r="C1312" t="s">
        <v>77</v>
      </c>
      <c r="D1312" t="str">
        <f>_xlfn.XLOOKUP(Table29[[#This Row],[Patron Group]],$R$10:$R$24,$S$10:$S$24)</f>
        <v>Undergraduate</v>
      </c>
      <c r="E1312" s="1" t="d">
        <v>2023-01-30</v>
      </c>
      <c r="F1312" t="s">
        <v>1316</v>
      </c>
      <c r="G1312" t="s">
        <v>2268</v>
      </c>
      <c r="H1312" t="str">
        <f>_xlfn.XLOOKUP(Table29[[#This Row],[Unique BarCode]],$N$10:$N$37,$O$10:$O$37)</f>
        <v>MACCHRG</v>
      </c>
      <c r="I1312" t="str">
        <f>_xlfn.XLOOKUP(Table29[[#This Row],[Unique BarCode]],$N$10:$N$37,$P$10:$P$37)</f>
        <v>Charger</v>
      </c>
      <c r="J1312" t="s">
        <v>8</v>
      </c>
      <c r="K1312" t="s">
        <v>1317</v>
      </c>
    </row>
    <row r="1313" spans="1:11" x14ac:dyDescent="0.2">
      <c r="A1313" s="1" t="d">
        <v>2023-01-30</v>
      </c>
      <c r="B1313" s="45">
        <v>-1</v>
      </c>
      <c r="C1313" t="s">
        <v>77</v>
      </c>
      <c r="D1313" t="str">
        <f>_xlfn.XLOOKUP(Table29[[#This Row],[Patron Group]],$R$10:$R$24,$S$10:$S$24)</f>
        <v>Undergraduate</v>
      </c>
      <c r="E1313" s="1" t="d">
        <v>2023-01-30</v>
      </c>
      <c r="F1313" t="s">
        <v>577</v>
      </c>
      <c r="G1313" t="s">
        <v>2296</v>
      </c>
      <c r="H1313" t="str">
        <f>_xlfn.XLOOKUP(Table29[[#This Row],[Unique BarCode]],$N$10:$N$37,$O$10:$O$37)</f>
        <v>MACUSBC</v>
      </c>
      <c r="I1313" t="str">
        <f>_xlfn.XLOOKUP(Table29[[#This Row],[Unique BarCode]],$N$10:$N$37,$P$10:$P$37)</f>
        <v>Charger</v>
      </c>
      <c r="J1313" t="s">
        <v>8</v>
      </c>
      <c r="K1313" t="s">
        <v>578</v>
      </c>
    </row>
    <row r="1314" spans="1:11" x14ac:dyDescent="0.2">
      <c r="A1314" s="1" t="d">
        <v>2023-01-30</v>
      </c>
      <c r="B1314" s="45">
        <v>-1</v>
      </c>
      <c r="C1314" t="s">
        <v>77</v>
      </c>
      <c r="D1314" t="str">
        <f>_xlfn.XLOOKUP(Table29[[#This Row],[Patron Group]],$R$10:$R$24,$S$10:$S$24)</f>
        <v>Undergraduate</v>
      </c>
      <c r="E1314" s="1" t="d">
        <v>2023-01-30</v>
      </c>
      <c r="F1314" t="s">
        <v>471</v>
      </c>
      <c r="G1314" t="s">
        <v>2296</v>
      </c>
      <c r="H1314" t="str">
        <f>_xlfn.XLOOKUP(Table29[[#This Row],[Unique BarCode]],$N$10:$N$37,$O$10:$O$37)</f>
        <v>MACUSBC</v>
      </c>
      <c r="I1314" t="str">
        <f>_xlfn.XLOOKUP(Table29[[#This Row],[Unique BarCode]],$N$10:$N$37,$P$10:$P$37)</f>
        <v>Charger</v>
      </c>
      <c r="J1314" t="s">
        <v>8</v>
      </c>
      <c r="K1314" t="s">
        <v>472</v>
      </c>
    </row>
    <row r="1315" spans="1:11" x14ac:dyDescent="0.2">
      <c r="A1315" s="1" t="d">
        <v>2023-01-30</v>
      </c>
      <c r="B1315" s="45">
        <v>-1</v>
      </c>
      <c r="C1315" t="s">
        <v>77</v>
      </c>
      <c r="D1315" t="str">
        <f>_xlfn.XLOOKUP(Table29[[#This Row],[Patron Group]],$R$10:$R$24,$S$10:$S$24)</f>
        <v>Undergraduate</v>
      </c>
      <c r="E1315" s="1" t="d">
        <v>2023-01-30</v>
      </c>
      <c r="F1315" t="s">
        <v>276</v>
      </c>
      <c r="G1315" t="s">
        <v>2296</v>
      </c>
      <c r="H1315" t="str">
        <f>_xlfn.XLOOKUP(Table29[[#This Row],[Unique BarCode]],$N$10:$N$37,$O$10:$O$37)</f>
        <v>MACUSBC</v>
      </c>
      <c r="I1315" t="str">
        <f>_xlfn.XLOOKUP(Table29[[#This Row],[Unique BarCode]],$N$10:$N$37,$P$10:$P$37)</f>
        <v>Charger</v>
      </c>
      <c r="J1315" t="s">
        <v>8</v>
      </c>
      <c r="K1315" t="s">
        <v>277</v>
      </c>
    </row>
    <row r="1316" spans="1:11" x14ac:dyDescent="0.2">
      <c r="A1316" s="1" t="d">
        <v>2023-01-30</v>
      </c>
      <c r="B1316" s="45">
        <v>-1</v>
      </c>
      <c r="C1316" t="s">
        <v>77</v>
      </c>
      <c r="D1316" t="str">
        <f>_xlfn.XLOOKUP(Table29[[#This Row],[Patron Group]],$R$10:$R$24,$S$10:$S$24)</f>
        <v>Undergraduate</v>
      </c>
      <c r="E1316" s="1" t="d">
        <v>2023-01-30</v>
      </c>
      <c r="F1316" t="s">
        <v>91</v>
      </c>
      <c r="G1316" t="s">
        <v>2296</v>
      </c>
      <c r="H1316" t="str">
        <f>_xlfn.XLOOKUP(Table29[[#This Row],[Unique BarCode]],$N$10:$N$37,$O$10:$O$37)</f>
        <v>MACUSBC</v>
      </c>
      <c r="I1316" t="str">
        <f>_xlfn.XLOOKUP(Table29[[#This Row],[Unique BarCode]],$N$10:$N$37,$P$10:$P$37)</f>
        <v>Charger</v>
      </c>
      <c r="J1316" t="s">
        <v>8</v>
      </c>
      <c r="K1316" t="s">
        <v>92</v>
      </c>
    </row>
    <row r="1317" spans="1:11" x14ac:dyDescent="0.2">
      <c r="A1317" s="1" t="d">
        <v>2023-01-30</v>
      </c>
      <c r="B1317" s="45">
        <v>-1</v>
      </c>
      <c r="C1317" t="s">
        <v>77</v>
      </c>
      <c r="D1317" t="str">
        <f>_xlfn.XLOOKUP(Table29[[#This Row],[Patron Group]],$R$10:$R$24,$S$10:$S$24)</f>
        <v>Undergraduate</v>
      </c>
      <c r="E1317" s="1" t="d">
        <v>2023-01-30</v>
      </c>
      <c r="F1317" t="s">
        <v>843</v>
      </c>
      <c r="G1317" t="s">
        <v>2296</v>
      </c>
      <c r="H1317" t="str">
        <f>_xlfn.XLOOKUP(Table29[[#This Row],[Unique BarCode]],$N$10:$N$37,$O$10:$O$37)</f>
        <v>MACUSBC</v>
      </c>
      <c r="I1317" t="str">
        <f>_xlfn.XLOOKUP(Table29[[#This Row],[Unique BarCode]],$N$10:$N$37,$P$10:$P$37)</f>
        <v>Charger</v>
      </c>
      <c r="J1317" t="s">
        <v>8</v>
      </c>
      <c r="K1317" t="s">
        <v>844</v>
      </c>
    </row>
    <row r="1318" spans="1:11" x14ac:dyDescent="0.2">
      <c r="A1318" s="1" t="d">
        <v>2023-01-30</v>
      </c>
      <c r="B1318" s="45">
        <v>-1</v>
      </c>
      <c r="C1318" t="s">
        <v>77</v>
      </c>
      <c r="D1318" t="str">
        <f>_xlfn.XLOOKUP(Table29[[#This Row],[Patron Group]],$R$10:$R$24,$S$10:$S$24)</f>
        <v>Undergraduate</v>
      </c>
      <c r="E1318" s="1" t="d">
        <v>2023-01-30</v>
      </c>
      <c r="F1318" t="s">
        <v>37</v>
      </c>
      <c r="G1318" t="s">
        <v>2296</v>
      </c>
      <c r="H1318" t="str">
        <f>_xlfn.XLOOKUP(Table29[[#This Row],[Unique BarCode]],$N$10:$N$37,$O$10:$O$37)</f>
        <v>MACUSBC</v>
      </c>
      <c r="I1318" t="str">
        <f>_xlfn.XLOOKUP(Table29[[#This Row],[Unique BarCode]],$N$10:$N$37,$P$10:$P$37)</f>
        <v>Charger</v>
      </c>
      <c r="J1318" t="s">
        <v>8</v>
      </c>
      <c r="K1318" t="s">
        <v>38</v>
      </c>
    </row>
    <row r="1319" spans="1:11" x14ac:dyDescent="0.2">
      <c r="A1319" s="1" t="d">
        <v>2023-01-30</v>
      </c>
      <c r="B1319" s="45">
        <v>-1</v>
      </c>
      <c r="C1319" t="s">
        <v>77</v>
      </c>
      <c r="D1319" t="str">
        <f>_xlfn.XLOOKUP(Table29[[#This Row],[Patron Group]],$R$10:$R$24,$S$10:$S$24)</f>
        <v>Undergraduate</v>
      </c>
      <c r="E1319" s="1" t="d">
        <v>2023-01-30</v>
      </c>
      <c r="F1319" t="s">
        <v>93</v>
      </c>
      <c r="G1319" t="s">
        <v>2296</v>
      </c>
      <c r="H1319" t="str">
        <f>_xlfn.XLOOKUP(Table29[[#This Row],[Unique BarCode]],$N$10:$N$37,$O$10:$O$37)</f>
        <v>MACUSBC</v>
      </c>
      <c r="I1319" t="str">
        <f>_xlfn.XLOOKUP(Table29[[#This Row],[Unique BarCode]],$N$10:$N$37,$P$10:$P$37)</f>
        <v>Charger</v>
      </c>
      <c r="J1319" t="s">
        <v>8</v>
      </c>
      <c r="K1319" t="s">
        <v>94</v>
      </c>
    </row>
    <row r="1320" spans="1:11" x14ac:dyDescent="0.2">
      <c r="A1320" s="1" t="d">
        <v>2023-01-30</v>
      </c>
      <c r="B1320" s="45">
        <v>-1</v>
      </c>
      <c r="C1320" t="s">
        <v>77</v>
      </c>
      <c r="D1320" t="str">
        <f>_xlfn.XLOOKUP(Table29[[#This Row],[Patron Group]],$R$10:$R$24,$S$10:$S$24)</f>
        <v>Undergraduate</v>
      </c>
      <c r="E1320" s="1" t="d">
        <v>2023-01-30</v>
      </c>
      <c r="F1320" t="s">
        <v>1318</v>
      </c>
      <c r="G1320" t="s">
        <v>2271</v>
      </c>
      <c r="H1320" t="str">
        <f>_xlfn.XLOOKUP(Table29[[#This Row],[Unique BarCode]],$N$10:$N$37,$O$10:$O$37)</f>
        <v>OMNI</v>
      </c>
      <c r="I1320" t="str">
        <f>_xlfn.XLOOKUP(Table29[[#This Row],[Unique BarCode]],$N$10:$N$37,$P$10:$P$37)</f>
        <v>Charger</v>
      </c>
      <c r="J1320" t="s">
        <v>49</v>
      </c>
      <c r="K1320" t="s">
        <v>1319</v>
      </c>
    </row>
    <row r="1321" spans="1:11" x14ac:dyDescent="0.2">
      <c r="A1321" s="1" t="d">
        <v>2023-01-30</v>
      </c>
      <c r="B1321" s="45">
        <v>-1</v>
      </c>
      <c r="C1321" t="s">
        <v>77</v>
      </c>
      <c r="D1321" t="str">
        <f>_xlfn.XLOOKUP(Table29[[#This Row],[Patron Group]],$R$10:$R$24,$S$10:$S$24)</f>
        <v>Undergraduate</v>
      </c>
      <c r="E1321" s="1" t="d">
        <v>2023-01-30</v>
      </c>
      <c r="F1321" t="s">
        <v>1320</v>
      </c>
      <c r="G1321" t="s">
        <v>2271</v>
      </c>
      <c r="H1321" t="str">
        <f>_xlfn.XLOOKUP(Table29[[#This Row],[Unique BarCode]],$N$10:$N$37,$O$10:$O$37)</f>
        <v>OMNI</v>
      </c>
      <c r="I1321" t="str">
        <f>_xlfn.XLOOKUP(Table29[[#This Row],[Unique BarCode]],$N$10:$N$37,$P$10:$P$37)</f>
        <v>Charger</v>
      </c>
      <c r="J1321" t="s">
        <v>49</v>
      </c>
      <c r="K1321" t="s">
        <v>1321</v>
      </c>
    </row>
    <row r="1322" spans="1:11" x14ac:dyDescent="0.2">
      <c r="A1322" s="1" t="d">
        <v>2023-01-30</v>
      </c>
      <c r="B1322" s="45">
        <v>-1</v>
      </c>
      <c r="C1322" t="s">
        <v>77</v>
      </c>
      <c r="D1322" t="str">
        <f>_xlfn.XLOOKUP(Table29[[#This Row],[Patron Group]],$R$10:$R$24,$S$10:$S$24)</f>
        <v>Undergraduate</v>
      </c>
      <c r="E1322" s="1" t="d">
        <v>2023-01-30</v>
      </c>
      <c r="F1322" t="s">
        <v>479</v>
      </c>
      <c r="G1322" t="s">
        <v>2271</v>
      </c>
      <c r="H1322" t="str">
        <f>_xlfn.XLOOKUP(Table29[[#This Row],[Unique BarCode]],$N$10:$N$37,$O$10:$O$37)</f>
        <v>OMNI</v>
      </c>
      <c r="I1322" t="str">
        <f>_xlfn.XLOOKUP(Table29[[#This Row],[Unique BarCode]],$N$10:$N$37,$P$10:$P$37)</f>
        <v>Charger</v>
      </c>
      <c r="J1322" t="s">
        <v>1115</v>
      </c>
      <c r="K1322" t="s">
        <v>480</v>
      </c>
    </row>
    <row r="1323" spans="1:11" x14ac:dyDescent="0.2">
      <c r="A1323" s="1" t="d">
        <v>2023-01-30</v>
      </c>
      <c r="B1323" s="45">
        <v>-1</v>
      </c>
      <c r="C1323" t="s">
        <v>77</v>
      </c>
      <c r="D1323" t="str">
        <f>_xlfn.XLOOKUP(Table29[[#This Row],[Patron Group]],$R$10:$R$24,$S$10:$S$24)</f>
        <v>Undergraduate</v>
      </c>
      <c r="E1323" s="1" t="d">
        <v>2023-01-30</v>
      </c>
      <c r="F1323" t="s">
        <v>713</v>
      </c>
      <c r="G1323" t="s">
        <v>2271</v>
      </c>
      <c r="H1323" t="str">
        <f>_xlfn.XLOOKUP(Table29[[#This Row],[Unique BarCode]],$N$10:$N$37,$O$10:$O$37)</f>
        <v>OMNI</v>
      </c>
      <c r="I1323" t="str">
        <f>_xlfn.XLOOKUP(Table29[[#This Row],[Unique BarCode]],$N$10:$N$37,$P$10:$P$37)</f>
        <v>Charger</v>
      </c>
      <c r="J1323" t="s">
        <v>8</v>
      </c>
    </row>
    <row r="1324" spans="1:11" x14ac:dyDescent="0.2">
      <c r="A1324" s="1" t="d">
        <v>2023-01-30</v>
      </c>
      <c r="B1324" s="45">
        <v>-1</v>
      </c>
      <c r="C1324" t="s">
        <v>77</v>
      </c>
      <c r="D1324" t="str">
        <f>_xlfn.XLOOKUP(Table29[[#This Row],[Patron Group]],$R$10:$R$24,$S$10:$S$24)</f>
        <v>Undergraduate</v>
      </c>
      <c r="E1324" s="1" t="d">
        <v>2023-01-30</v>
      </c>
      <c r="F1324" t="s">
        <v>586</v>
      </c>
      <c r="G1324" t="s">
        <v>2285</v>
      </c>
      <c r="H1324" t="str">
        <f>_xlfn.XLOOKUP(Table29[[#This Row],[Unique BarCode]],$N$10:$N$37,$O$10:$O$37)</f>
        <v>UHDMI</v>
      </c>
      <c r="I1324" t="str">
        <f>_xlfn.XLOOKUP(Table29[[#This Row],[Unique BarCode]],$N$10:$N$37,$P$10:$P$37)</f>
        <v>Cable</v>
      </c>
      <c r="J1324" t="s">
        <v>8</v>
      </c>
    </row>
    <row r="1325" spans="1:11" x14ac:dyDescent="0.2">
      <c r="A1325" s="1" t="d">
        <v>2023-01-30</v>
      </c>
      <c r="B1325" s="45">
        <v>-1</v>
      </c>
      <c r="C1325" t="s">
        <v>77</v>
      </c>
      <c r="D1325" t="str">
        <f>_xlfn.XLOOKUP(Table29[[#This Row],[Patron Group]],$R$10:$R$24,$S$10:$S$24)</f>
        <v>Undergraduate</v>
      </c>
      <c r="E1325" s="1" t="d">
        <v>2023-01-30</v>
      </c>
      <c r="F1325" t="s">
        <v>1322</v>
      </c>
      <c r="G1325" t="s">
        <v>2294</v>
      </c>
      <c r="H1325" t="str">
        <f>_xlfn.XLOOKUP(Table29[[#This Row],[Unique BarCode]],$N$10:$N$37,$O$10:$O$37)</f>
        <v>UVGA</v>
      </c>
      <c r="I1325" t="str">
        <f>_xlfn.XLOOKUP(Table29[[#This Row],[Unique BarCode]],$N$10:$N$37,$P$10:$P$37)</f>
        <v>Cable</v>
      </c>
      <c r="J1325" t="s">
        <v>8</v>
      </c>
      <c r="K1325" t="s">
        <v>1323</v>
      </c>
    </row>
    <row r="1326" spans="1:11" x14ac:dyDescent="0.2">
      <c r="A1326" s="1" t="d">
        <v>2023-01-30</v>
      </c>
      <c r="B1326" s="45">
        <v>-1</v>
      </c>
      <c r="C1326" t="s">
        <v>77</v>
      </c>
      <c r="D1326" t="str">
        <f>_xlfn.XLOOKUP(Table29[[#This Row],[Patron Group]],$R$10:$R$24,$S$10:$S$24)</f>
        <v>Undergraduate</v>
      </c>
      <c r="E1326" s="1" t="d">
        <v>2023-01-30</v>
      </c>
      <c r="F1326" t="s">
        <v>1184</v>
      </c>
      <c r="G1326" t="s">
        <v>2272</v>
      </c>
      <c r="H1326" t="str">
        <f>_xlfn.XLOOKUP(Table29[[#This Row],[Unique BarCode]],$N$10:$N$37,$O$10:$O$37)</f>
        <v>WALLADPT</v>
      </c>
      <c r="I1326" t="str">
        <f>_xlfn.XLOOKUP(Table29[[#This Row],[Unique BarCode]],$N$10:$N$37,$P$10:$P$37)</f>
        <v>Charger</v>
      </c>
      <c r="J1326" t="s">
        <v>49</v>
      </c>
      <c r="K1326" t="s">
        <v>1185</v>
      </c>
    </row>
    <row r="1327" spans="1:11" x14ac:dyDescent="0.2">
      <c r="A1327" s="1" t="d">
        <v>2023-01-30</v>
      </c>
      <c r="B1327" s="45">
        <v>-1</v>
      </c>
      <c r="C1327" t="s">
        <v>77</v>
      </c>
      <c r="D1327" t="str">
        <f>_xlfn.XLOOKUP(Table29[[#This Row],[Patron Group]],$R$10:$R$24,$S$10:$S$24)</f>
        <v>Undergraduate</v>
      </c>
      <c r="E1327" s="1" t="d">
        <v>2023-01-30</v>
      </c>
      <c r="F1327" t="s">
        <v>1263</v>
      </c>
      <c r="G1327" t="s">
        <v>2272</v>
      </c>
      <c r="H1327" t="str">
        <f>_xlfn.XLOOKUP(Table29[[#This Row],[Unique BarCode]],$N$10:$N$37,$O$10:$O$37)</f>
        <v>WALLADPT</v>
      </c>
      <c r="I1327" t="str">
        <f>_xlfn.XLOOKUP(Table29[[#This Row],[Unique BarCode]],$N$10:$N$37,$P$10:$P$37)</f>
        <v>Charger</v>
      </c>
      <c r="J1327" t="s">
        <v>49</v>
      </c>
      <c r="K1327" t="s">
        <v>1264</v>
      </c>
    </row>
    <row r="1328" spans="1:11" x14ac:dyDescent="0.2">
      <c r="A1328" s="1" t="d">
        <v>2023-01-30</v>
      </c>
      <c r="B1328" s="45">
        <v>-1</v>
      </c>
      <c r="C1328" t="s">
        <v>77</v>
      </c>
      <c r="D1328" t="str">
        <f>_xlfn.XLOOKUP(Table29[[#This Row],[Patron Group]],$R$10:$R$24,$S$10:$S$24)</f>
        <v>Undergraduate</v>
      </c>
      <c r="E1328" s="1" t="d">
        <v>2023-01-30</v>
      </c>
      <c r="F1328" t="s">
        <v>587</v>
      </c>
      <c r="G1328" t="s">
        <v>2272</v>
      </c>
      <c r="H1328" t="str">
        <f>_xlfn.XLOOKUP(Table29[[#This Row],[Unique BarCode]],$N$10:$N$37,$O$10:$O$37)</f>
        <v>WALLADPT</v>
      </c>
      <c r="I1328" t="str">
        <f>_xlfn.XLOOKUP(Table29[[#This Row],[Unique BarCode]],$N$10:$N$37,$P$10:$P$37)</f>
        <v>Charger</v>
      </c>
      <c r="J1328" t="s">
        <v>49</v>
      </c>
      <c r="K1328" t="s">
        <v>588</v>
      </c>
    </row>
    <row r="1329" spans="1:11" x14ac:dyDescent="0.2">
      <c r="A1329" s="1" t="d">
        <v>2023-01-30</v>
      </c>
      <c r="B1329" s="45">
        <v>-1</v>
      </c>
      <c r="C1329" t="s">
        <v>77</v>
      </c>
      <c r="D1329" t="str">
        <f>_xlfn.XLOOKUP(Table29[[#This Row],[Patron Group]],$R$10:$R$24,$S$10:$S$24)</f>
        <v>Undergraduate</v>
      </c>
      <c r="E1329" s="1" t="d">
        <v>2023-01-30</v>
      </c>
      <c r="F1329" t="s">
        <v>45</v>
      </c>
      <c r="G1329" t="s">
        <v>2272</v>
      </c>
      <c r="H1329" t="str">
        <f>_xlfn.XLOOKUP(Table29[[#This Row],[Unique BarCode]],$N$10:$N$37,$O$10:$O$37)</f>
        <v>WALLADPT</v>
      </c>
      <c r="I1329" t="str">
        <f>_xlfn.XLOOKUP(Table29[[#This Row],[Unique BarCode]],$N$10:$N$37,$P$10:$P$37)</f>
        <v>Charger</v>
      </c>
      <c r="J1329" t="s">
        <v>13</v>
      </c>
      <c r="K1329" t="s">
        <v>46</v>
      </c>
    </row>
    <row r="1330" spans="1:11" x14ac:dyDescent="0.2">
      <c r="A1330" s="1" t="d">
        <v>2023-01-30</v>
      </c>
      <c r="B1330" s="45">
        <v>-1</v>
      </c>
      <c r="C1330" t="s">
        <v>77</v>
      </c>
      <c r="D1330" t="str">
        <f>_xlfn.XLOOKUP(Table29[[#This Row],[Patron Group]],$R$10:$R$24,$S$10:$S$24)</f>
        <v>Undergraduate</v>
      </c>
      <c r="E1330" s="1" t="d">
        <v>2023-01-30</v>
      </c>
      <c r="F1330" t="s">
        <v>1324</v>
      </c>
      <c r="G1330" t="s">
        <v>2272</v>
      </c>
      <c r="H1330" t="str">
        <f>_xlfn.XLOOKUP(Table29[[#This Row],[Unique BarCode]],$N$10:$N$37,$O$10:$O$37)</f>
        <v>WALLADPT</v>
      </c>
      <c r="I1330" t="str">
        <f>_xlfn.XLOOKUP(Table29[[#This Row],[Unique BarCode]],$N$10:$N$37,$P$10:$P$37)</f>
        <v>Charger</v>
      </c>
      <c r="J1330" t="s">
        <v>13</v>
      </c>
      <c r="K1330" t="s">
        <v>1325</v>
      </c>
    </row>
    <row r="1331" spans="1:11" x14ac:dyDescent="0.2">
      <c r="A1331" s="1" t="d">
        <v>2023-01-30</v>
      </c>
      <c r="B1331" s="45">
        <v>-1</v>
      </c>
      <c r="C1331" t="s">
        <v>77</v>
      </c>
      <c r="D1331" t="str">
        <f>_xlfn.XLOOKUP(Table29[[#This Row],[Patron Group]],$R$10:$R$24,$S$10:$S$24)</f>
        <v>Undergraduate</v>
      </c>
      <c r="E1331" s="1" t="d">
        <v>2023-01-30</v>
      </c>
      <c r="F1331" t="s">
        <v>1326</v>
      </c>
      <c r="G1331" t="s">
        <v>2272</v>
      </c>
      <c r="H1331" t="str">
        <f>_xlfn.XLOOKUP(Table29[[#This Row],[Unique BarCode]],$N$10:$N$37,$O$10:$O$37)</f>
        <v>WALLADPT</v>
      </c>
      <c r="I1331" t="str">
        <f>_xlfn.XLOOKUP(Table29[[#This Row],[Unique BarCode]],$N$10:$N$37,$P$10:$P$37)</f>
        <v>Charger</v>
      </c>
      <c r="J1331" t="s">
        <v>8</v>
      </c>
      <c r="K1331" t="s">
        <v>1327</v>
      </c>
    </row>
    <row r="1332" spans="1:11" x14ac:dyDescent="0.2">
      <c r="A1332" s="1" t="d">
        <v>2023-01-30</v>
      </c>
      <c r="B1332" s="45">
        <v>-1</v>
      </c>
      <c r="C1332" t="s">
        <v>77</v>
      </c>
      <c r="D1332" t="str">
        <f>_xlfn.XLOOKUP(Table29[[#This Row],[Patron Group]],$R$10:$R$24,$S$10:$S$24)</f>
        <v>Undergraduate</v>
      </c>
      <c r="E1332" s="1" t="d">
        <v>2023-01-30</v>
      </c>
      <c r="F1332" t="s">
        <v>855</v>
      </c>
      <c r="G1332" t="s">
        <v>2272</v>
      </c>
      <c r="H1332" t="str">
        <f>_xlfn.XLOOKUP(Table29[[#This Row],[Unique BarCode]],$N$10:$N$37,$O$10:$O$37)</f>
        <v>WALLADPT</v>
      </c>
      <c r="I1332" t="str">
        <f>_xlfn.XLOOKUP(Table29[[#This Row],[Unique BarCode]],$N$10:$N$37,$P$10:$P$37)</f>
        <v>Charger</v>
      </c>
      <c r="J1332" t="s">
        <v>8</v>
      </c>
    </row>
    <row r="1333" spans="1:11" x14ac:dyDescent="0.2">
      <c r="A1333" s="1" t="d">
        <v>2023-01-30</v>
      </c>
      <c r="B1333" s="45">
        <v>-1</v>
      </c>
      <c r="C1333" t="s">
        <v>77</v>
      </c>
      <c r="D1333" t="str">
        <f>_xlfn.XLOOKUP(Table29[[#This Row],[Patron Group]],$R$10:$R$24,$S$10:$S$24)</f>
        <v>Undergraduate</v>
      </c>
      <c r="E1333" s="1" t="d">
        <v>2023-01-30</v>
      </c>
      <c r="F1333" t="s">
        <v>274</v>
      </c>
      <c r="G1333" t="s">
        <v>2272</v>
      </c>
      <c r="H1333" t="str">
        <f>_xlfn.XLOOKUP(Table29[[#This Row],[Unique BarCode]],$N$10:$N$37,$O$10:$O$37)</f>
        <v>WALLADPT</v>
      </c>
      <c r="I1333" t="str">
        <f>_xlfn.XLOOKUP(Table29[[#This Row],[Unique BarCode]],$N$10:$N$37,$P$10:$P$37)</f>
        <v>Charger</v>
      </c>
      <c r="J1333" t="s">
        <v>8</v>
      </c>
    </row>
    <row r="1334" spans="1:11" x14ac:dyDescent="0.2">
      <c r="A1334" s="1" t="d">
        <v>2023-01-30</v>
      </c>
      <c r="B1334" s="45">
        <v>-1</v>
      </c>
      <c r="C1334" t="s">
        <v>77</v>
      </c>
      <c r="D1334" t="str">
        <f>_xlfn.XLOOKUP(Table29[[#This Row],[Patron Group]],$R$10:$R$24,$S$10:$S$24)</f>
        <v>Undergraduate</v>
      </c>
      <c r="E1334" s="1" t="d">
        <v>2023-01-30</v>
      </c>
      <c r="F1334" t="s">
        <v>1267</v>
      </c>
      <c r="G1334" t="s">
        <v>2272</v>
      </c>
      <c r="H1334" t="str">
        <f>_xlfn.XLOOKUP(Table29[[#This Row],[Unique BarCode]],$N$10:$N$37,$O$10:$O$37)</f>
        <v>WALLADPT</v>
      </c>
      <c r="I1334" t="str">
        <f>_xlfn.XLOOKUP(Table29[[#This Row],[Unique BarCode]],$N$10:$N$37,$P$10:$P$37)</f>
        <v>Charger</v>
      </c>
      <c r="J1334" t="s">
        <v>8</v>
      </c>
    </row>
    <row r="1335" spans="1:11" x14ac:dyDescent="0.2">
      <c r="A1335" s="1" t="d">
        <v>2023-01-30</v>
      </c>
      <c r="B1335" s="45">
        <v>-1</v>
      </c>
      <c r="C1335" t="s">
        <v>77</v>
      </c>
      <c r="D1335" t="str">
        <f>_xlfn.XLOOKUP(Table29[[#This Row],[Patron Group]],$R$10:$R$24,$S$10:$S$24)</f>
        <v>Undergraduate</v>
      </c>
      <c r="E1335" s="1" t="d">
        <v>2023-01-30</v>
      </c>
      <c r="F1335" t="s">
        <v>95</v>
      </c>
      <c r="G1335" t="s">
        <v>2272</v>
      </c>
      <c r="H1335" t="str">
        <f>_xlfn.XLOOKUP(Table29[[#This Row],[Unique BarCode]],$N$10:$N$37,$O$10:$O$37)</f>
        <v>WALLADPT</v>
      </c>
      <c r="I1335" t="str">
        <f>_xlfn.XLOOKUP(Table29[[#This Row],[Unique BarCode]],$N$10:$N$37,$P$10:$P$37)</f>
        <v>Charger</v>
      </c>
      <c r="J1335" t="s">
        <v>8</v>
      </c>
    </row>
    <row r="1336" spans="1:11" x14ac:dyDescent="0.2">
      <c r="A1336" s="1" t="d">
        <v>2023-01-30</v>
      </c>
      <c r="B1336" s="45">
        <v>-1</v>
      </c>
      <c r="C1336" t="s">
        <v>77</v>
      </c>
      <c r="D1336" t="str">
        <f>_xlfn.XLOOKUP(Table29[[#This Row],[Patron Group]],$R$10:$R$24,$S$10:$S$24)</f>
        <v>Undergraduate</v>
      </c>
      <c r="E1336" s="1" t="d">
        <v>2023-01-30</v>
      </c>
      <c r="F1336" t="s">
        <v>73</v>
      </c>
      <c r="G1336" t="s">
        <v>2272</v>
      </c>
      <c r="H1336" t="str">
        <f>_xlfn.XLOOKUP(Table29[[#This Row],[Unique BarCode]],$N$10:$N$37,$O$10:$O$37)</f>
        <v>WALLADPT</v>
      </c>
      <c r="I1336" t="str">
        <f>_xlfn.XLOOKUP(Table29[[#This Row],[Unique BarCode]],$N$10:$N$37,$P$10:$P$37)</f>
        <v>Charger</v>
      </c>
      <c r="J1336" t="s">
        <v>8</v>
      </c>
    </row>
    <row r="1337" spans="1:11" x14ac:dyDescent="0.2">
      <c r="A1337" s="1" t="d">
        <v>2023-01-30</v>
      </c>
      <c r="B1337" s="45">
        <v>-1</v>
      </c>
      <c r="C1337" t="s">
        <v>77</v>
      </c>
      <c r="D1337" t="str">
        <f>_xlfn.XLOOKUP(Table29[[#This Row],[Patron Group]],$R$10:$R$24,$S$10:$S$24)</f>
        <v>Undergraduate</v>
      </c>
      <c r="E1337" s="1" t="d">
        <v>2023-01-30</v>
      </c>
      <c r="F1337" t="s">
        <v>97</v>
      </c>
      <c r="G1337" t="s">
        <v>2272</v>
      </c>
      <c r="H1337" t="str">
        <f>_xlfn.XLOOKUP(Table29[[#This Row],[Unique BarCode]],$N$10:$N$37,$O$10:$O$37)</f>
        <v>WALLADPT</v>
      </c>
      <c r="I1337" t="str">
        <f>_xlfn.XLOOKUP(Table29[[#This Row],[Unique BarCode]],$N$10:$N$37,$P$10:$P$37)</f>
        <v>Charger</v>
      </c>
      <c r="J1337" t="s">
        <v>8</v>
      </c>
    </row>
    <row r="1338" spans="1:11" x14ac:dyDescent="0.2">
      <c r="A1338" s="1" t="d">
        <v>2023-01-30</v>
      </c>
      <c r="B1338" s="45">
        <v>-1</v>
      </c>
      <c r="C1338" t="s">
        <v>77</v>
      </c>
      <c r="D1338" t="str">
        <f>_xlfn.XLOOKUP(Table29[[#This Row],[Patron Group]],$R$10:$R$24,$S$10:$S$24)</f>
        <v>Undergraduate</v>
      </c>
      <c r="E1338" s="1" t="d">
        <v>2023-01-30</v>
      </c>
      <c r="F1338" t="s">
        <v>275</v>
      </c>
      <c r="G1338" t="s">
        <v>2272</v>
      </c>
      <c r="H1338" t="str">
        <f>_xlfn.XLOOKUP(Table29[[#This Row],[Unique BarCode]],$N$10:$N$37,$O$10:$O$37)</f>
        <v>WALLADPT</v>
      </c>
      <c r="I1338" t="str">
        <f>_xlfn.XLOOKUP(Table29[[#This Row],[Unique BarCode]],$N$10:$N$37,$P$10:$P$37)</f>
        <v>Charger</v>
      </c>
      <c r="J1338" t="s">
        <v>8</v>
      </c>
    </row>
    <row r="1339" spans="1:11" x14ac:dyDescent="0.2">
      <c r="A1339" s="1" t="d">
        <v>2023-01-30</v>
      </c>
      <c r="B1339" s="45">
        <v>-1</v>
      </c>
      <c r="C1339" t="s">
        <v>77</v>
      </c>
      <c r="D1339" t="str">
        <f>_xlfn.XLOOKUP(Table29[[#This Row],[Patron Group]],$R$10:$R$24,$S$10:$S$24)</f>
        <v>Undergraduate</v>
      </c>
      <c r="E1339" s="1" t="d">
        <v>2023-01-31</v>
      </c>
      <c r="F1339" t="s">
        <v>1328</v>
      </c>
      <c r="G1339" t="s">
        <v>2285</v>
      </c>
      <c r="H1339" t="str">
        <f>_xlfn.XLOOKUP(Table29[[#This Row],[Unique BarCode]],$N$10:$N$37,$O$10:$O$37)</f>
        <v>UHDMI</v>
      </c>
      <c r="I1339" t="str">
        <f>_xlfn.XLOOKUP(Table29[[#This Row],[Unique BarCode]],$N$10:$N$37,$P$10:$P$37)</f>
        <v>Cable</v>
      </c>
      <c r="J1339" t="s">
        <v>8</v>
      </c>
      <c r="K1339" t="s">
        <v>1329</v>
      </c>
    </row>
    <row r="1340" spans="1:11" x14ac:dyDescent="0.2">
      <c r="A1340" s="1" t="d">
        <v>2023-01-30</v>
      </c>
      <c r="B1340" s="45">
        <v>-1</v>
      </c>
      <c r="C1340" t="s">
        <v>77</v>
      </c>
      <c r="D1340" t="str">
        <f>_xlfn.XLOOKUP(Table29[[#This Row],[Patron Group]],$R$10:$R$24,$S$10:$S$24)</f>
        <v>Undergraduate</v>
      </c>
      <c r="E1340" s="1" t="d">
        <v>2023-02-06</v>
      </c>
      <c r="F1340" t="s">
        <v>1330</v>
      </c>
      <c r="G1340" t="s">
        <v>2273</v>
      </c>
      <c r="H1340" t="str">
        <f>_xlfn.XLOOKUP(Table29[[#This Row],[Unique BarCode]],$N$10:$N$37,$O$10:$O$37)</f>
        <v>ChromeBook</v>
      </c>
      <c r="I1340" t="str">
        <f>_xlfn.XLOOKUP(Table29[[#This Row],[Unique BarCode]],$N$10:$N$37,$P$10:$P$37)</f>
        <v>Device</v>
      </c>
      <c r="J1340" t="s">
        <v>8</v>
      </c>
      <c r="K1340" t="s">
        <v>1331</v>
      </c>
    </row>
    <row r="1341" spans="1:11" x14ac:dyDescent="0.2">
      <c r="A1341" s="1" t="d">
        <v>2023-01-30</v>
      </c>
      <c r="B1341" s="45">
        <v>-1</v>
      </c>
      <c r="C1341" t="s">
        <v>77</v>
      </c>
      <c r="D1341" t="str">
        <f>_xlfn.XLOOKUP(Table29[[#This Row],[Patron Group]],$R$10:$R$24,$S$10:$S$24)</f>
        <v>Undergraduate</v>
      </c>
      <c r="E1341" s="1" t="d">
        <v>2023-02-06</v>
      </c>
      <c r="F1341" t="s">
        <v>859</v>
      </c>
      <c r="G1341" t="s">
        <v>2273</v>
      </c>
      <c r="H1341" t="str">
        <f>_xlfn.XLOOKUP(Table29[[#This Row],[Unique BarCode]],$N$10:$N$37,$O$10:$O$37)</f>
        <v>ChromeBook</v>
      </c>
      <c r="I1341" t="str">
        <f>_xlfn.XLOOKUP(Table29[[#This Row],[Unique BarCode]],$N$10:$N$37,$P$10:$P$37)</f>
        <v>Device</v>
      </c>
      <c r="J1341" t="s">
        <v>128</v>
      </c>
      <c r="K1341" t="s">
        <v>860</v>
      </c>
    </row>
    <row r="1342" spans="1:11" x14ac:dyDescent="0.2">
      <c r="A1342" s="1" t="d">
        <v>2023-01-30</v>
      </c>
      <c r="B1342" s="45">
        <v>-1</v>
      </c>
      <c r="C1342" t="s">
        <v>77</v>
      </c>
      <c r="D1342" t="str">
        <f>_xlfn.XLOOKUP(Table29[[#This Row],[Patron Group]],$R$10:$R$24,$S$10:$S$24)</f>
        <v>Undergraduate</v>
      </c>
      <c r="E1342" s="1" t="d">
        <v>2023-02-06</v>
      </c>
      <c r="F1342" t="s">
        <v>1303</v>
      </c>
      <c r="G1342" t="s">
        <v>2273</v>
      </c>
      <c r="H1342" t="str">
        <f>_xlfn.XLOOKUP(Table29[[#This Row],[Unique BarCode]],$N$10:$N$37,$O$10:$O$37)</f>
        <v>ChromeBook</v>
      </c>
      <c r="I1342" t="str">
        <f>_xlfn.XLOOKUP(Table29[[#This Row],[Unique BarCode]],$N$10:$N$37,$P$10:$P$37)</f>
        <v>Device</v>
      </c>
      <c r="J1342" t="s">
        <v>13</v>
      </c>
      <c r="K1342" t="s">
        <v>1304</v>
      </c>
    </row>
    <row r="1343" spans="1:11" x14ac:dyDescent="0.2">
      <c r="A1343" s="1" t="d">
        <v>2023-01-30</v>
      </c>
      <c r="B1343" s="45">
        <v>-1</v>
      </c>
      <c r="C1343" t="s">
        <v>77</v>
      </c>
      <c r="D1343" t="str">
        <f>_xlfn.XLOOKUP(Table29[[#This Row],[Patron Group]],$R$10:$R$24,$S$10:$S$24)</f>
        <v>Undergraduate</v>
      </c>
      <c r="E1343" s="1" t="d">
        <v>2023-02-06</v>
      </c>
      <c r="F1343" t="s">
        <v>242</v>
      </c>
      <c r="G1343" t="s">
        <v>2273</v>
      </c>
      <c r="H1343" t="str">
        <f>_xlfn.XLOOKUP(Table29[[#This Row],[Unique BarCode]],$N$10:$N$37,$O$10:$O$37)</f>
        <v>ChromeBook</v>
      </c>
      <c r="I1343" t="str">
        <f>_xlfn.XLOOKUP(Table29[[#This Row],[Unique BarCode]],$N$10:$N$37,$P$10:$P$37)</f>
        <v>Device</v>
      </c>
      <c r="J1343" t="s">
        <v>8</v>
      </c>
      <c r="K1343" t="s">
        <v>243</v>
      </c>
    </row>
    <row r="1344" spans="1:11" x14ac:dyDescent="0.2">
      <c r="A1344" s="1" t="d">
        <v>2023-01-30</v>
      </c>
      <c r="B1344" s="45">
        <v>-1</v>
      </c>
      <c r="C1344" t="s">
        <v>77</v>
      </c>
      <c r="D1344" t="str">
        <f>_xlfn.XLOOKUP(Table29[[#This Row],[Patron Group]],$R$10:$R$24,$S$10:$S$24)</f>
        <v>Undergraduate</v>
      </c>
      <c r="E1344" s="1" t="d">
        <v>2023-02-06</v>
      </c>
      <c r="F1344" t="s">
        <v>62</v>
      </c>
      <c r="G1344" t="s">
        <v>2273</v>
      </c>
      <c r="H1344" t="str">
        <f>_xlfn.XLOOKUP(Table29[[#This Row],[Unique BarCode]],$N$10:$N$37,$O$10:$O$37)</f>
        <v>ChromeBook</v>
      </c>
      <c r="I1344" t="str">
        <f>_xlfn.XLOOKUP(Table29[[#This Row],[Unique BarCode]],$N$10:$N$37,$P$10:$P$37)</f>
        <v>Device</v>
      </c>
      <c r="J1344" t="s">
        <v>8</v>
      </c>
      <c r="K1344" t="s">
        <v>63</v>
      </c>
    </row>
    <row r="1345" spans="1:11" x14ac:dyDescent="0.2">
      <c r="A1345" s="1" t="d">
        <v>2023-01-30</v>
      </c>
      <c r="B1345" s="45">
        <v>-1</v>
      </c>
      <c r="C1345" t="s">
        <v>77</v>
      </c>
      <c r="D1345" t="str">
        <f>_xlfn.XLOOKUP(Table29[[#This Row],[Patron Group]],$R$10:$R$24,$S$10:$S$24)</f>
        <v>Undergraduate</v>
      </c>
      <c r="E1345" s="1" t="d">
        <v>2023-02-06</v>
      </c>
      <c r="F1345" t="s">
        <v>1332</v>
      </c>
      <c r="G1345" t="s">
        <v>2274</v>
      </c>
      <c r="H1345" t="str">
        <f>_xlfn.XLOOKUP(Table29[[#This Row],[Unique BarCode]],$N$10:$N$37,$O$10:$O$37)</f>
        <v>MacBook</v>
      </c>
      <c r="I1345" t="str">
        <f>_xlfn.XLOOKUP(Table29[[#This Row],[Unique BarCode]],$N$10:$N$37,$P$10:$P$37)</f>
        <v>Device</v>
      </c>
      <c r="J1345" t="s">
        <v>8</v>
      </c>
      <c r="K1345" t="s">
        <v>1333</v>
      </c>
    </row>
    <row r="1346" spans="1:11" x14ac:dyDescent="0.2">
      <c r="A1346" s="1" t="d">
        <v>2023-01-30</v>
      </c>
      <c r="B1346" s="45">
        <v>-1</v>
      </c>
      <c r="C1346" t="s">
        <v>77</v>
      </c>
      <c r="D1346" t="str">
        <f>_xlfn.XLOOKUP(Table29[[#This Row],[Patron Group]],$R$10:$R$24,$S$10:$S$24)</f>
        <v>Undergraduate</v>
      </c>
      <c r="E1346" s="1" t="d">
        <v>2023-02-06</v>
      </c>
      <c r="F1346" t="s">
        <v>738</v>
      </c>
      <c r="G1346" t="s">
        <v>2263</v>
      </c>
      <c r="H1346" t="str">
        <f>_xlfn.XLOOKUP(Table29[[#This Row],[Unique BarCode]],$N$10:$N$37,$O$10:$O$37)</f>
        <v>HP Laptop</v>
      </c>
      <c r="I1346" t="str">
        <f>_xlfn.XLOOKUP(Table29[[#This Row],[Unique BarCode]],$N$10:$N$37,$P$10:$P$37)</f>
        <v>Device</v>
      </c>
      <c r="J1346" t="s">
        <v>8</v>
      </c>
      <c r="K1346" t="s">
        <v>739</v>
      </c>
    </row>
    <row r="1347" spans="1:11" x14ac:dyDescent="0.2">
      <c r="A1347" s="1" t="d">
        <v>2023-01-30</v>
      </c>
      <c r="B1347" s="45">
        <v>-1</v>
      </c>
      <c r="C1347" t="s">
        <v>77</v>
      </c>
      <c r="D1347" t="str">
        <f>_xlfn.XLOOKUP(Table29[[#This Row],[Patron Group]],$R$10:$R$24,$S$10:$S$24)</f>
        <v>Undergraduate</v>
      </c>
      <c r="E1347" s="1" t="d">
        <v>2023-02-06</v>
      </c>
      <c r="F1347" t="s">
        <v>1334</v>
      </c>
      <c r="G1347" t="s">
        <v>2263</v>
      </c>
      <c r="H1347" t="str">
        <f>_xlfn.XLOOKUP(Table29[[#This Row],[Unique BarCode]],$N$10:$N$37,$O$10:$O$37)</f>
        <v>HP Laptop</v>
      </c>
      <c r="I1347" t="str">
        <f>_xlfn.XLOOKUP(Table29[[#This Row],[Unique BarCode]],$N$10:$N$37,$P$10:$P$37)</f>
        <v>Device</v>
      </c>
      <c r="J1347" t="s">
        <v>8</v>
      </c>
      <c r="K1347" t="s">
        <v>1335</v>
      </c>
    </row>
    <row r="1348" spans="1:11" x14ac:dyDescent="0.2">
      <c r="A1348" s="1" t="d">
        <v>2023-01-30</v>
      </c>
      <c r="B1348" s="45">
        <v>-1</v>
      </c>
      <c r="C1348" t="s">
        <v>77</v>
      </c>
      <c r="D1348" t="str">
        <f>_xlfn.XLOOKUP(Table29[[#This Row],[Patron Group]],$R$10:$R$24,$S$10:$S$24)</f>
        <v>Undergraduate</v>
      </c>
      <c r="E1348" s="1" t="d">
        <v>2023-02-06</v>
      </c>
      <c r="F1348" t="s">
        <v>792</v>
      </c>
      <c r="G1348" t="s">
        <v>2263</v>
      </c>
      <c r="H1348" t="str">
        <f>_xlfn.XLOOKUP(Table29[[#This Row],[Unique BarCode]],$N$10:$N$37,$O$10:$O$37)</f>
        <v>HP Laptop</v>
      </c>
      <c r="I1348" t="str">
        <f>_xlfn.XLOOKUP(Table29[[#This Row],[Unique BarCode]],$N$10:$N$37,$P$10:$P$37)</f>
        <v>Device</v>
      </c>
      <c r="J1348" t="s">
        <v>8</v>
      </c>
      <c r="K1348" t="s">
        <v>793</v>
      </c>
    </row>
    <row r="1349" spans="1:11" x14ac:dyDescent="0.2">
      <c r="A1349" s="1" t="d">
        <v>2023-01-30</v>
      </c>
      <c r="B1349" s="45">
        <v>-1</v>
      </c>
      <c r="C1349" t="s">
        <v>77</v>
      </c>
      <c r="D1349" t="str">
        <f>_xlfn.XLOOKUP(Table29[[#This Row],[Patron Group]],$R$10:$R$24,$S$10:$S$24)</f>
        <v>Undergraduate</v>
      </c>
      <c r="E1349" s="1" t="d">
        <v>2023-02-06</v>
      </c>
      <c r="F1349" t="s">
        <v>879</v>
      </c>
      <c r="G1349" t="s">
        <v>2263</v>
      </c>
      <c r="H1349" t="str">
        <f>_xlfn.XLOOKUP(Table29[[#This Row],[Unique BarCode]],$N$10:$N$37,$O$10:$O$37)</f>
        <v>HP Laptop</v>
      </c>
      <c r="I1349" t="str">
        <f>_xlfn.XLOOKUP(Table29[[#This Row],[Unique BarCode]],$N$10:$N$37,$P$10:$P$37)</f>
        <v>Device</v>
      </c>
      <c r="J1349" t="s">
        <v>8</v>
      </c>
      <c r="K1349" t="s">
        <v>880</v>
      </c>
    </row>
    <row r="1350" spans="1:11" x14ac:dyDescent="0.2">
      <c r="A1350" s="1" t="d">
        <v>2023-01-30</v>
      </c>
      <c r="B1350" s="45">
        <v>-1</v>
      </c>
      <c r="C1350" t="s">
        <v>77</v>
      </c>
      <c r="D1350" t="str">
        <f>_xlfn.XLOOKUP(Table29[[#This Row],[Patron Group]],$R$10:$R$24,$S$10:$S$24)</f>
        <v>Undergraduate</v>
      </c>
      <c r="E1350" s="1" t="d">
        <v>2023-02-10</v>
      </c>
      <c r="F1350" t="s">
        <v>1336</v>
      </c>
      <c r="G1350" t="s">
        <v>2297</v>
      </c>
      <c r="H1350" t="str">
        <f>_xlfn.XLOOKUP(Table29[[#This Row],[Unique BarCode]],$N$10:$N$37,$O$10:$O$37)</f>
        <v>iPad</v>
      </c>
      <c r="I1350" t="str">
        <f>_xlfn.XLOOKUP(Table29[[#This Row],[Unique BarCode]],$N$10:$N$37,$P$10:$P$37)</f>
        <v>Device</v>
      </c>
      <c r="J1350" t="s">
        <v>8</v>
      </c>
      <c r="K1350" t="s">
        <v>1337</v>
      </c>
    </row>
    <row r="1351" spans="1:11" x14ac:dyDescent="0.2">
      <c r="A1351" s="1" t="d">
        <v>2023-01-30</v>
      </c>
      <c r="B1351" s="45">
        <v>-1</v>
      </c>
      <c r="C1351" t="s">
        <v>77</v>
      </c>
      <c r="D1351" t="str">
        <f>_xlfn.XLOOKUP(Table29[[#This Row],[Patron Group]],$R$10:$R$24,$S$10:$S$24)</f>
        <v>Undergraduate</v>
      </c>
      <c r="E1351" s="1" t="d">
        <v>2023-02-13</v>
      </c>
      <c r="F1351" t="s">
        <v>1248</v>
      </c>
      <c r="G1351" t="s">
        <v>2274</v>
      </c>
      <c r="H1351" t="str">
        <f>_xlfn.XLOOKUP(Table29[[#This Row],[Unique BarCode]],$N$10:$N$37,$O$10:$O$37)</f>
        <v>MacBook</v>
      </c>
      <c r="I1351" t="str">
        <f>_xlfn.XLOOKUP(Table29[[#This Row],[Unique BarCode]],$N$10:$N$37,$P$10:$P$37)</f>
        <v>Device</v>
      </c>
      <c r="J1351" t="s">
        <v>8</v>
      </c>
      <c r="K1351" t="s">
        <v>1249</v>
      </c>
    </row>
    <row r="1352" spans="1:11" x14ac:dyDescent="0.2">
      <c r="A1352" s="1" t="d">
        <v>2023-01-30</v>
      </c>
      <c r="B1352" s="45">
        <v>-1</v>
      </c>
      <c r="C1352" t="s">
        <v>77</v>
      </c>
      <c r="D1352" t="str">
        <f>_xlfn.XLOOKUP(Table29[[#This Row],[Patron Group]],$R$10:$R$24,$S$10:$S$24)</f>
        <v>Undergraduate</v>
      </c>
      <c r="E1352" s="1" t="d">
        <v>2023-02-13</v>
      </c>
      <c r="F1352" t="s">
        <v>130</v>
      </c>
      <c r="G1352" t="s">
        <v>2274</v>
      </c>
      <c r="H1352" t="str">
        <f>_xlfn.XLOOKUP(Table29[[#This Row],[Unique BarCode]],$N$10:$N$37,$O$10:$O$37)</f>
        <v>MacBook</v>
      </c>
      <c r="I1352" t="str">
        <f>_xlfn.XLOOKUP(Table29[[#This Row],[Unique BarCode]],$N$10:$N$37,$P$10:$P$37)</f>
        <v>Device</v>
      </c>
      <c r="J1352" t="s">
        <v>8</v>
      </c>
      <c r="K1352" t="s">
        <v>131</v>
      </c>
    </row>
    <row r="1353" spans="1:11" x14ac:dyDescent="0.2">
      <c r="A1353" s="1" t="d">
        <v>2023-01-30</v>
      </c>
      <c r="B1353" s="45">
        <v>-1</v>
      </c>
      <c r="C1353" t="s">
        <v>77</v>
      </c>
      <c r="D1353" t="str">
        <f>_xlfn.XLOOKUP(Table29[[#This Row],[Patron Group]],$R$10:$R$24,$S$10:$S$24)</f>
        <v>Undergraduate</v>
      </c>
      <c r="E1353" s="1" t="d">
        <v>2023-02-13</v>
      </c>
      <c r="F1353" t="s">
        <v>631</v>
      </c>
      <c r="G1353" t="s">
        <v>2274</v>
      </c>
      <c r="H1353" t="str">
        <f>_xlfn.XLOOKUP(Table29[[#This Row],[Unique BarCode]],$N$10:$N$37,$O$10:$O$37)</f>
        <v>MacBook</v>
      </c>
      <c r="I1353" t="str">
        <f>_xlfn.XLOOKUP(Table29[[#This Row],[Unique BarCode]],$N$10:$N$37,$P$10:$P$37)</f>
        <v>Device</v>
      </c>
      <c r="J1353" t="s">
        <v>8</v>
      </c>
      <c r="K1353" t="s">
        <v>632</v>
      </c>
    </row>
    <row r="1354" spans="1:11" x14ac:dyDescent="0.2">
      <c r="A1354" s="1" t="d">
        <v>2023-01-30</v>
      </c>
      <c r="B1354" s="45">
        <v>-1</v>
      </c>
      <c r="C1354" t="s">
        <v>77</v>
      </c>
      <c r="D1354" t="str">
        <f>_xlfn.XLOOKUP(Table29[[#This Row],[Patron Group]],$R$10:$R$24,$S$10:$S$24)</f>
        <v>Undergraduate</v>
      </c>
      <c r="E1354" s="1" t="d">
        <v>2023-02-13</v>
      </c>
      <c r="F1354" t="s">
        <v>1338</v>
      </c>
      <c r="G1354" t="s">
        <v>2274</v>
      </c>
      <c r="H1354" t="str">
        <f>_xlfn.XLOOKUP(Table29[[#This Row],[Unique BarCode]],$N$10:$N$37,$O$10:$O$37)</f>
        <v>MacBook</v>
      </c>
      <c r="I1354" t="str">
        <f>_xlfn.XLOOKUP(Table29[[#This Row],[Unique BarCode]],$N$10:$N$37,$P$10:$P$37)</f>
        <v>Device</v>
      </c>
      <c r="J1354" t="s">
        <v>8</v>
      </c>
      <c r="K1354" t="s">
        <v>1338</v>
      </c>
    </row>
    <row r="1355" spans="1:11" x14ac:dyDescent="0.2">
      <c r="A1355" s="1" t="d">
        <v>2023-01-30</v>
      </c>
      <c r="B1355" s="45">
        <v>-1</v>
      </c>
      <c r="C1355" t="s">
        <v>77</v>
      </c>
      <c r="D1355" t="str">
        <f>_xlfn.XLOOKUP(Table29[[#This Row],[Patron Group]],$R$10:$R$24,$S$10:$S$24)</f>
        <v>Undergraduate</v>
      </c>
      <c r="E1355" s="1" t="d">
        <v>2023-02-13</v>
      </c>
      <c r="F1355" t="s">
        <v>244</v>
      </c>
      <c r="G1355" t="s">
        <v>2275</v>
      </c>
      <c r="H1355" t="str">
        <f>_xlfn.XLOOKUP(Table29[[#This Row],[Unique BarCode]],$N$10:$N$37,$O$10:$O$37)</f>
        <v>iPad</v>
      </c>
      <c r="I1355" t="str">
        <f>_xlfn.XLOOKUP(Table29[[#This Row],[Unique BarCode]],$N$10:$N$37,$P$10:$P$37)</f>
        <v>Device</v>
      </c>
      <c r="J1355" t="s">
        <v>8</v>
      </c>
      <c r="K1355" t="s">
        <v>245</v>
      </c>
    </row>
    <row r="1356" spans="1:11" x14ac:dyDescent="0.2">
      <c r="A1356" s="1" t="d">
        <v>2023-01-30</v>
      </c>
      <c r="B1356" s="45">
        <v>-1</v>
      </c>
      <c r="C1356" t="s">
        <v>77</v>
      </c>
      <c r="D1356" t="str">
        <f>_xlfn.XLOOKUP(Table29[[#This Row],[Patron Group]],$R$10:$R$24,$S$10:$S$24)</f>
        <v>Undergraduate</v>
      </c>
      <c r="E1356" s="1" t="d">
        <v>2023-02-13</v>
      </c>
      <c r="F1356" t="s">
        <v>1339</v>
      </c>
      <c r="G1356" t="s">
        <v>2275</v>
      </c>
      <c r="H1356" t="str">
        <f>_xlfn.XLOOKUP(Table29[[#This Row],[Unique BarCode]],$N$10:$N$37,$O$10:$O$37)</f>
        <v>iPad</v>
      </c>
      <c r="I1356" t="str">
        <f>_xlfn.XLOOKUP(Table29[[#This Row],[Unique BarCode]],$N$10:$N$37,$P$10:$P$37)</f>
        <v>Device</v>
      </c>
      <c r="J1356" t="s">
        <v>8</v>
      </c>
      <c r="K1356" t="s">
        <v>1340</v>
      </c>
    </row>
    <row r="1357" spans="1:11" x14ac:dyDescent="0.2">
      <c r="A1357" s="1" t="d">
        <v>2023-01-30</v>
      </c>
      <c r="B1357" s="45">
        <v>-1</v>
      </c>
      <c r="C1357" t="s">
        <v>77</v>
      </c>
      <c r="D1357" t="str">
        <f>_xlfn.XLOOKUP(Table29[[#This Row],[Patron Group]],$R$10:$R$24,$S$10:$S$24)</f>
        <v>Undergraduate</v>
      </c>
      <c r="E1357" s="1" t="d">
        <v>2023-02-13</v>
      </c>
      <c r="F1357" t="s">
        <v>1341</v>
      </c>
      <c r="G1357" t="s">
        <v>2275</v>
      </c>
      <c r="H1357" t="str">
        <f>_xlfn.XLOOKUP(Table29[[#This Row],[Unique BarCode]],$N$10:$N$37,$O$10:$O$37)</f>
        <v>iPad</v>
      </c>
      <c r="I1357" t="str">
        <f>_xlfn.XLOOKUP(Table29[[#This Row],[Unique BarCode]],$N$10:$N$37,$P$10:$P$37)</f>
        <v>Device</v>
      </c>
      <c r="J1357" t="s">
        <v>8</v>
      </c>
    </row>
    <row r="1358" spans="1:11" x14ac:dyDescent="0.2">
      <c r="A1358" s="1" t="d">
        <v>2023-01-30</v>
      </c>
      <c r="B1358" s="45">
        <v>-1</v>
      </c>
      <c r="C1358" t="s">
        <v>77</v>
      </c>
      <c r="D1358" t="str">
        <f>_xlfn.XLOOKUP(Table29[[#This Row],[Patron Group]],$R$10:$R$24,$S$10:$S$24)</f>
        <v>Undergraduate</v>
      </c>
      <c r="E1358" s="1" t="d">
        <v>2023-02-13</v>
      </c>
      <c r="F1358" t="s">
        <v>1342</v>
      </c>
      <c r="G1358" t="s">
        <v>2275</v>
      </c>
      <c r="H1358" t="str">
        <f>_xlfn.XLOOKUP(Table29[[#This Row],[Unique BarCode]],$N$10:$N$37,$O$10:$O$37)</f>
        <v>iPad</v>
      </c>
      <c r="I1358" t="str">
        <f>_xlfn.XLOOKUP(Table29[[#This Row],[Unique BarCode]],$N$10:$N$37,$P$10:$P$37)</f>
        <v>Device</v>
      </c>
      <c r="J1358" t="s">
        <v>8</v>
      </c>
    </row>
    <row r="1359" spans="1:11" x14ac:dyDescent="0.2">
      <c r="A1359" s="1" t="d">
        <v>2023-01-30</v>
      </c>
      <c r="B1359" s="45">
        <v>-1</v>
      </c>
      <c r="C1359" t="s">
        <v>77</v>
      </c>
      <c r="D1359" t="str">
        <f>_xlfn.XLOOKUP(Table29[[#This Row],[Patron Group]],$R$10:$R$24,$S$10:$S$24)</f>
        <v>Undergraduate</v>
      </c>
      <c r="E1359" s="1" t="d">
        <v>2023-02-13</v>
      </c>
      <c r="F1359" t="s">
        <v>913</v>
      </c>
      <c r="G1359" t="s">
        <v>2275</v>
      </c>
      <c r="H1359" t="str">
        <f>_xlfn.XLOOKUP(Table29[[#This Row],[Unique BarCode]],$N$10:$N$37,$O$10:$O$37)</f>
        <v>iPad</v>
      </c>
      <c r="I1359" t="str">
        <f>_xlfn.XLOOKUP(Table29[[#This Row],[Unique BarCode]],$N$10:$N$37,$P$10:$P$37)</f>
        <v>Device</v>
      </c>
      <c r="J1359" t="s">
        <v>8</v>
      </c>
    </row>
    <row r="1360" spans="1:11" x14ac:dyDescent="0.2">
      <c r="A1360" s="1" t="d">
        <v>2023-01-30</v>
      </c>
      <c r="B1360" s="45">
        <v>-1</v>
      </c>
      <c r="C1360" t="s">
        <v>77</v>
      </c>
      <c r="D1360" t="str">
        <f>_xlfn.XLOOKUP(Table29[[#This Row],[Patron Group]],$R$10:$R$24,$S$10:$S$24)</f>
        <v>Undergraduate</v>
      </c>
      <c r="E1360" s="1" t="d">
        <v>2023-02-13</v>
      </c>
      <c r="F1360" t="s">
        <v>736</v>
      </c>
      <c r="G1360" t="s">
        <v>2263</v>
      </c>
      <c r="H1360" t="str">
        <f>_xlfn.XLOOKUP(Table29[[#This Row],[Unique BarCode]],$N$10:$N$37,$O$10:$O$37)</f>
        <v>HP Laptop</v>
      </c>
      <c r="I1360" t="str">
        <f>_xlfn.XLOOKUP(Table29[[#This Row],[Unique BarCode]],$N$10:$N$37,$P$10:$P$37)</f>
        <v>Device</v>
      </c>
      <c r="J1360" t="s">
        <v>8</v>
      </c>
      <c r="K1360" t="s">
        <v>737</v>
      </c>
    </row>
    <row r="1361" spans="1:11" x14ac:dyDescent="0.2">
      <c r="A1361" s="1" t="d">
        <v>2023-01-30</v>
      </c>
      <c r="B1361" s="45">
        <v>-1</v>
      </c>
      <c r="C1361" t="s">
        <v>77</v>
      </c>
      <c r="D1361" t="str">
        <f>_xlfn.XLOOKUP(Table29[[#This Row],[Patron Group]],$R$10:$R$24,$S$10:$S$24)</f>
        <v>Undergraduate</v>
      </c>
      <c r="E1361" s="1" t="d">
        <v>2023-02-13</v>
      </c>
      <c r="F1361" t="s">
        <v>928</v>
      </c>
      <c r="G1361" t="s">
        <v>2263</v>
      </c>
      <c r="H1361" t="str">
        <f>_xlfn.XLOOKUP(Table29[[#This Row],[Unique BarCode]],$N$10:$N$37,$O$10:$O$37)</f>
        <v>HP Laptop</v>
      </c>
      <c r="I1361" t="str">
        <f>_xlfn.XLOOKUP(Table29[[#This Row],[Unique BarCode]],$N$10:$N$37,$P$10:$P$37)</f>
        <v>Device</v>
      </c>
      <c r="J1361" t="s">
        <v>8</v>
      </c>
      <c r="K1361" t="s">
        <v>929</v>
      </c>
    </row>
    <row r="1362" spans="1:11" x14ac:dyDescent="0.2">
      <c r="A1362" s="1" t="d">
        <v>2023-01-30</v>
      </c>
      <c r="B1362" s="45">
        <v>-1</v>
      </c>
      <c r="C1362" t="s">
        <v>77</v>
      </c>
      <c r="D1362" t="str">
        <f>_xlfn.XLOOKUP(Table29[[#This Row],[Patron Group]],$R$10:$R$24,$S$10:$S$24)</f>
        <v>Undergraduate</v>
      </c>
      <c r="E1362" s="1" t="d">
        <v>2023-02-13</v>
      </c>
      <c r="F1362" t="s">
        <v>1202</v>
      </c>
      <c r="G1362" t="s">
        <v>2263</v>
      </c>
      <c r="H1362" t="str">
        <f>_xlfn.XLOOKUP(Table29[[#This Row],[Unique BarCode]],$N$10:$N$37,$O$10:$O$37)</f>
        <v>HP Laptop</v>
      </c>
      <c r="I1362" t="str">
        <f>_xlfn.XLOOKUP(Table29[[#This Row],[Unique BarCode]],$N$10:$N$37,$P$10:$P$37)</f>
        <v>Device</v>
      </c>
      <c r="J1362" t="s">
        <v>8</v>
      </c>
      <c r="K1362" t="s">
        <v>1203</v>
      </c>
    </row>
    <row r="1363" spans="1:11" x14ac:dyDescent="0.2">
      <c r="A1363" s="1" t="d">
        <v>2023-01-30</v>
      </c>
      <c r="B1363" s="45">
        <v>6200866010006530</v>
      </c>
      <c r="C1363" t="s">
        <v>77</v>
      </c>
      <c r="D1363" t="str">
        <f>_xlfn.XLOOKUP(Table29[[#This Row],[Patron Group]],$R$10:$R$24,$S$10:$S$24)</f>
        <v>Undergraduate</v>
      </c>
      <c r="E1363" s="1" t="d">
        <v>2023-02-06</v>
      </c>
      <c r="F1363" t="s">
        <v>1343</v>
      </c>
      <c r="G1363" t="s">
        <v>2274</v>
      </c>
      <c r="H1363" t="str">
        <f>_xlfn.XLOOKUP(Table29[[#This Row],[Unique BarCode]],$N$10:$N$37,$O$10:$O$37)</f>
        <v>MacBook</v>
      </c>
      <c r="I1363" t="str">
        <f>_xlfn.XLOOKUP(Table29[[#This Row],[Unique BarCode]],$N$10:$N$37,$P$10:$P$37)</f>
        <v>Device</v>
      </c>
      <c r="J1363" t="s">
        <v>8</v>
      </c>
      <c r="K1363" t="s">
        <v>1344</v>
      </c>
    </row>
    <row r="1364" spans="1:11" x14ac:dyDescent="0.2">
      <c r="A1364" s="1" t="d">
        <v>2023-01-31</v>
      </c>
      <c r="B1364" s="45">
        <v>-1</v>
      </c>
      <c r="C1364" t="s">
        <v>1353</v>
      </c>
      <c r="D1364" t="str">
        <f>_xlfn.XLOOKUP(Table29[[#This Row],[Patron Group]],$R$10:$R$24,$S$10:$S$24)</f>
        <v>Undergraduate</v>
      </c>
      <c r="E1364" s="1" t="d">
        <v>2023-01-31</v>
      </c>
      <c r="F1364" t="s">
        <v>1354</v>
      </c>
      <c r="G1364" t="s">
        <v>2298</v>
      </c>
      <c r="H1364" t="str">
        <f>_xlfn.XLOOKUP(Table29[[#This Row],[Unique BarCode]],$N$10:$N$37,$O$10:$O$37)</f>
        <v>ANKER</v>
      </c>
      <c r="I1364" t="str">
        <f>_xlfn.XLOOKUP(Table29[[#This Row],[Unique BarCode]],$N$10:$N$37,$P$10:$P$37)</f>
        <v>Charger</v>
      </c>
      <c r="J1364" t="s">
        <v>8</v>
      </c>
    </row>
    <row r="1365" spans="1:11" x14ac:dyDescent="0.2">
      <c r="A1365" s="1" t="d">
        <v>2023-01-31</v>
      </c>
      <c r="B1365" s="45">
        <v>-1</v>
      </c>
      <c r="C1365" t="s">
        <v>15</v>
      </c>
      <c r="D1365" t="str">
        <f>_xlfn.XLOOKUP(Table29[[#This Row],[Patron Group]],$R$10:$R$24,$S$10:$S$24)</f>
        <v>Academic</v>
      </c>
      <c r="E1365" s="1" t="d">
        <v>2023-01-31</v>
      </c>
      <c r="F1365" t="s">
        <v>1155</v>
      </c>
      <c r="G1365" t="s">
        <v>2266</v>
      </c>
      <c r="H1365" t="str">
        <f>_xlfn.XLOOKUP(Table29[[#This Row],[Unique BarCode]],$N$10:$N$37,$O$10:$O$37)</f>
        <v>Headphones</v>
      </c>
      <c r="I1365" t="str">
        <f>_xlfn.XLOOKUP(Table29[[#This Row],[Unique BarCode]],$N$10:$N$37,$P$10:$P$37)</f>
        <v>Accessory</v>
      </c>
      <c r="J1365" t="s">
        <v>13</v>
      </c>
      <c r="K1365" t="s">
        <v>1156</v>
      </c>
    </row>
    <row r="1366" spans="1:11" x14ac:dyDescent="0.2">
      <c r="A1366" s="1" t="d">
        <v>2023-01-31</v>
      </c>
      <c r="B1366" s="45">
        <v>-1</v>
      </c>
      <c r="C1366" t="s">
        <v>20</v>
      </c>
      <c r="D1366" t="str">
        <f>_xlfn.XLOOKUP(Table29[[#This Row],[Patron Group]],$R$10:$R$24,$S$10:$S$24)</f>
        <v>Graduate</v>
      </c>
      <c r="E1366" s="1" t="d">
        <v>2023-01-31</v>
      </c>
      <c r="F1366" t="s">
        <v>23</v>
      </c>
      <c r="G1366" t="s">
        <v>2266</v>
      </c>
      <c r="H1366" t="str">
        <f>_xlfn.XLOOKUP(Table29[[#This Row],[Unique BarCode]],$N$10:$N$37,$O$10:$O$37)</f>
        <v>Headphones</v>
      </c>
      <c r="I1366" t="str">
        <f>_xlfn.XLOOKUP(Table29[[#This Row],[Unique BarCode]],$N$10:$N$37,$P$10:$P$37)</f>
        <v>Accessory</v>
      </c>
      <c r="J1366" t="s">
        <v>8</v>
      </c>
      <c r="K1366" t="s">
        <v>24</v>
      </c>
    </row>
    <row r="1367" spans="1:11" x14ac:dyDescent="0.2">
      <c r="A1367" s="1" t="d">
        <v>2023-01-31</v>
      </c>
      <c r="B1367" s="45">
        <v>-1</v>
      </c>
      <c r="C1367" t="s">
        <v>20</v>
      </c>
      <c r="D1367" t="str">
        <f>_xlfn.XLOOKUP(Table29[[#This Row],[Patron Group]],$R$10:$R$24,$S$10:$S$24)</f>
        <v>Graduate</v>
      </c>
      <c r="E1367" s="1" t="d">
        <v>2023-01-31</v>
      </c>
      <c r="F1367" t="s">
        <v>435</v>
      </c>
      <c r="G1367" t="s">
        <v>2266</v>
      </c>
      <c r="H1367" t="str">
        <f>_xlfn.XLOOKUP(Table29[[#This Row],[Unique BarCode]],$N$10:$N$37,$O$10:$O$37)</f>
        <v>Headphones</v>
      </c>
      <c r="I1367" t="str">
        <f>_xlfn.XLOOKUP(Table29[[#This Row],[Unique BarCode]],$N$10:$N$37,$P$10:$P$37)</f>
        <v>Accessory</v>
      </c>
      <c r="J1367" t="s">
        <v>8</v>
      </c>
    </row>
    <row r="1368" spans="1:11" x14ac:dyDescent="0.2">
      <c r="A1368" s="1" t="d">
        <v>2023-01-31</v>
      </c>
      <c r="B1368" s="45">
        <v>-1</v>
      </c>
      <c r="C1368" t="s">
        <v>20</v>
      </c>
      <c r="D1368" t="str">
        <f>_xlfn.XLOOKUP(Table29[[#This Row],[Patron Group]],$R$10:$R$24,$S$10:$S$24)</f>
        <v>Graduate</v>
      </c>
      <c r="E1368" s="1" t="d">
        <v>2023-01-31</v>
      </c>
      <c r="F1368" t="s">
        <v>458</v>
      </c>
      <c r="G1368" t="s">
        <v>2282</v>
      </c>
      <c r="H1368" t="str">
        <f>_xlfn.XLOOKUP(Table29[[#This Row],[Unique BarCode]],$N$10:$N$37,$O$10:$O$37)</f>
        <v>HPUSBC</v>
      </c>
      <c r="I1368" t="str">
        <f>_xlfn.XLOOKUP(Table29[[#This Row],[Unique BarCode]],$N$10:$N$37,$P$10:$P$37)</f>
        <v>Charger</v>
      </c>
      <c r="J1368" t="s">
        <v>49</v>
      </c>
    </row>
    <row r="1369" spans="1:11" x14ac:dyDescent="0.2">
      <c r="A1369" s="1" t="d">
        <v>2023-01-31</v>
      </c>
      <c r="B1369" s="45">
        <v>-1</v>
      </c>
      <c r="C1369" t="s">
        <v>20</v>
      </c>
      <c r="D1369" t="str">
        <f>_xlfn.XLOOKUP(Table29[[#This Row],[Patron Group]],$R$10:$R$24,$S$10:$S$24)</f>
        <v>Graduate</v>
      </c>
      <c r="E1369" s="1" t="d">
        <v>2023-01-31</v>
      </c>
      <c r="F1369" t="s">
        <v>687</v>
      </c>
      <c r="G1369" t="s">
        <v>2282</v>
      </c>
      <c r="H1369" t="str">
        <f>_xlfn.XLOOKUP(Table29[[#This Row],[Unique BarCode]],$N$10:$N$37,$O$10:$O$37)</f>
        <v>HPUSBC</v>
      </c>
      <c r="I1369" t="str">
        <f>_xlfn.XLOOKUP(Table29[[#This Row],[Unique BarCode]],$N$10:$N$37,$P$10:$P$37)</f>
        <v>Charger</v>
      </c>
      <c r="J1369" t="s">
        <v>49</v>
      </c>
    </row>
    <row r="1370" spans="1:11" x14ac:dyDescent="0.2">
      <c r="A1370" s="1" t="d">
        <v>2023-01-31</v>
      </c>
      <c r="B1370" s="45">
        <v>-1</v>
      </c>
      <c r="C1370" t="s">
        <v>20</v>
      </c>
      <c r="D1370" t="str">
        <f>_xlfn.XLOOKUP(Table29[[#This Row],[Patron Group]],$R$10:$R$24,$S$10:$S$24)</f>
        <v>Graduate</v>
      </c>
      <c r="E1370" s="1" t="d">
        <v>2023-01-31</v>
      </c>
      <c r="F1370" t="s">
        <v>224</v>
      </c>
      <c r="G1370" t="s">
        <v>2296</v>
      </c>
      <c r="H1370" t="str">
        <f>_xlfn.XLOOKUP(Table29[[#This Row],[Unique BarCode]],$N$10:$N$37,$O$10:$O$37)</f>
        <v>MACUSBC</v>
      </c>
      <c r="I1370" t="str">
        <f>_xlfn.XLOOKUP(Table29[[#This Row],[Unique BarCode]],$N$10:$N$37,$P$10:$P$37)</f>
        <v>Charger</v>
      </c>
      <c r="J1370" t="s">
        <v>8</v>
      </c>
      <c r="K1370" t="s">
        <v>225</v>
      </c>
    </row>
    <row r="1371" spans="1:11" x14ac:dyDescent="0.2">
      <c r="A1371" s="1" t="d">
        <v>2023-01-31</v>
      </c>
      <c r="B1371" s="45">
        <v>-1</v>
      </c>
      <c r="C1371" t="s">
        <v>20</v>
      </c>
      <c r="D1371" t="str">
        <f>_xlfn.XLOOKUP(Table29[[#This Row],[Patron Group]],$R$10:$R$24,$S$10:$S$24)</f>
        <v>Graduate</v>
      </c>
      <c r="E1371" s="1" t="d">
        <v>2023-01-31</v>
      </c>
      <c r="F1371" t="s">
        <v>91</v>
      </c>
      <c r="G1371" t="s">
        <v>2296</v>
      </c>
      <c r="H1371" t="str">
        <f>_xlfn.XLOOKUP(Table29[[#This Row],[Unique BarCode]],$N$10:$N$37,$O$10:$O$37)</f>
        <v>MACUSBC</v>
      </c>
      <c r="I1371" t="str">
        <f>_xlfn.XLOOKUP(Table29[[#This Row],[Unique BarCode]],$N$10:$N$37,$P$10:$P$37)</f>
        <v>Charger</v>
      </c>
      <c r="J1371" t="s">
        <v>8</v>
      </c>
      <c r="K1371" t="s">
        <v>92</v>
      </c>
    </row>
    <row r="1372" spans="1:11" x14ac:dyDescent="0.2">
      <c r="A1372" s="1" t="d">
        <v>2023-01-31</v>
      </c>
      <c r="B1372" s="45">
        <v>-1</v>
      </c>
      <c r="C1372" t="s">
        <v>20</v>
      </c>
      <c r="D1372" t="str">
        <f>_xlfn.XLOOKUP(Table29[[#This Row],[Patron Group]],$R$10:$R$24,$S$10:$S$24)</f>
        <v>Graduate</v>
      </c>
      <c r="E1372" s="1" t="d">
        <v>2023-01-31</v>
      </c>
      <c r="F1372" t="s">
        <v>843</v>
      </c>
      <c r="G1372" t="s">
        <v>2296</v>
      </c>
      <c r="H1372" t="str">
        <f>_xlfn.XLOOKUP(Table29[[#This Row],[Unique BarCode]],$N$10:$N$37,$O$10:$O$37)</f>
        <v>MACUSBC</v>
      </c>
      <c r="I1372" t="str">
        <f>_xlfn.XLOOKUP(Table29[[#This Row],[Unique BarCode]],$N$10:$N$37,$P$10:$P$37)</f>
        <v>Charger</v>
      </c>
      <c r="J1372" t="s">
        <v>8</v>
      </c>
      <c r="K1372" t="s">
        <v>844</v>
      </c>
    </row>
    <row r="1373" spans="1:11" x14ac:dyDescent="0.2">
      <c r="A1373" s="1" t="d">
        <v>2023-01-31</v>
      </c>
      <c r="B1373" s="45">
        <v>-1</v>
      </c>
      <c r="C1373" t="s">
        <v>20</v>
      </c>
      <c r="D1373" t="str">
        <f>_xlfn.XLOOKUP(Table29[[#This Row],[Patron Group]],$R$10:$R$24,$S$10:$S$24)</f>
        <v>Graduate</v>
      </c>
      <c r="E1373" s="1" t="d">
        <v>2023-01-31</v>
      </c>
      <c r="F1373" t="s">
        <v>1355</v>
      </c>
      <c r="G1373" t="s">
        <v>2294</v>
      </c>
      <c r="H1373" t="str">
        <f>_xlfn.XLOOKUP(Table29[[#This Row],[Unique BarCode]],$N$10:$N$37,$O$10:$O$37)</f>
        <v>UVGA</v>
      </c>
      <c r="I1373" t="str">
        <f>_xlfn.XLOOKUP(Table29[[#This Row],[Unique BarCode]],$N$10:$N$37,$P$10:$P$37)</f>
        <v>Cable</v>
      </c>
      <c r="J1373" t="s">
        <v>8</v>
      </c>
    </row>
    <row r="1374" spans="1:11" x14ac:dyDescent="0.2">
      <c r="A1374" s="1" t="d">
        <v>2023-01-31</v>
      </c>
      <c r="B1374" s="45">
        <v>-1</v>
      </c>
      <c r="C1374" t="s">
        <v>20</v>
      </c>
      <c r="D1374" t="str">
        <f>_xlfn.XLOOKUP(Table29[[#This Row],[Patron Group]],$R$10:$R$24,$S$10:$S$24)</f>
        <v>Graduate</v>
      </c>
      <c r="E1374" s="1" t="d">
        <v>2023-02-07</v>
      </c>
      <c r="F1374" t="s">
        <v>1307</v>
      </c>
      <c r="G1374" t="s">
        <v>2273</v>
      </c>
      <c r="H1374" t="str">
        <f>_xlfn.XLOOKUP(Table29[[#This Row],[Unique BarCode]],$N$10:$N$37,$O$10:$O$37)</f>
        <v>ChromeBook</v>
      </c>
      <c r="I1374" t="str">
        <f>_xlfn.XLOOKUP(Table29[[#This Row],[Unique BarCode]],$N$10:$N$37,$P$10:$P$37)</f>
        <v>Device</v>
      </c>
      <c r="J1374" t="s">
        <v>13</v>
      </c>
      <c r="K1374" t="s">
        <v>1308</v>
      </c>
    </row>
    <row r="1375" spans="1:11" x14ac:dyDescent="0.2">
      <c r="A1375" s="1" t="d">
        <v>2023-01-31</v>
      </c>
      <c r="B1375" s="45">
        <v>-1</v>
      </c>
      <c r="C1375" t="s">
        <v>20</v>
      </c>
      <c r="D1375" t="str">
        <f>_xlfn.XLOOKUP(Table29[[#This Row],[Patron Group]],$R$10:$R$24,$S$10:$S$24)</f>
        <v>Graduate</v>
      </c>
      <c r="E1375" s="1" t="d">
        <v>2023-02-07</v>
      </c>
      <c r="F1375" t="s">
        <v>593</v>
      </c>
      <c r="G1375" t="s">
        <v>2273</v>
      </c>
      <c r="H1375" t="str">
        <f>_xlfn.XLOOKUP(Table29[[#This Row],[Unique BarCode]],$N$10:$N$37,$O$10:$O$37)</f>
        <v>ChromeBook</v>
      </c>
      <c r="I1375" t="str">
        <f>_xlfn.XLOOKUP(Table29[[#This Row],[Unique BarCode]],$N$10:$N$37,$P$10:$P$37)</f>
        <v>Device</v>
      </c>
      <c r="J1375" t="s">
        <v>49</v>
      </c>
      <c r="K1375" t="s">
        <v>594</v>
      </c>
    </row>
    <row r="1376" spans="1:11" x14ac:dyDescent="0.2">
      <c r="A1376" s="1" t="d">
        <v>2023-01-31</v>
      </c>
      <c r="B1376" s="45">
        <v>-1</v>
      </c>
      <c r="C1376" t="s">
        <v>20</v>
      </c>
      <c r="D1376" t="str">
        <f>_xlfn.XLOOKUP(Table29[[#This Row],[Patron Group]],$R$10:$R$24,$S$10:$S$24)</f>
        <v>Graduate</v>
      </c>
      <c r="E1376" s="1" t="d">
        <v>2023-02-08</v>
      </c>
      <c r="F1376" t="s">
        <v>1356</v>
      </c>
      <c r="G1376" t="s">
        <v>2273</v>
      </c>
      <c r="H1376" t="str">
        <f>_xlfn.XLOOKUP(Table29[[#This Row],[Unique BarCode]],$N$10:$N$37,$O$10:$O$37)</f>
        <v>ChromeBook</v>
      </c>
      <c r="I1376" t="str">
        <f>_xlfn.XLOOKUP(Table29[[#This Row],[Unique BarCode]],$N$10:$N$37,$P$10:$P$37)</f>
        <v>Device</v>
      </c>
      <c r="J1376" t="s">
        <v>13</v>
      </c>
      <c r="K1376" t="s">
        <v>1357</v>
      </c>
    </row>
    <row r="1377" spans="1:11" x14ac:dyDescent="0.2">
      <c r="A1377" s="1" t="d">
        <v>2023-01-31</v>
      </c>
      <c r="B1377" s="45">
        <v>-1</v>
      </c>
      <c r="C1377" t="s">
        <v>20</v>
      </c>
      <c r="D1377" t="str">
        <f>_xlfn.XLOOKUP(Table29[[#This Row],[Patron Group]],$R$10:$R$24,$S$10:$S$24)</f>
        <v>Graduate</v>
      </c>
      <c r="E1377" s="1" t="d">
        <v>2023-02-14</v>
      </c>
      <c r="F1377" t="s">
        <v>329</v>
      </c>
      <c r="G1377" t="s">
        <v>2263</v>
      </c>
      <c r="H1377" t="str">
        <f>_xlfn.XLOOKUP(Table29[[#This Row],[Unique BarCode]],$N$10:$N$37,$O$10:$O$37)</f>
        <v>HP Laptop</v>
      </c>
      <c r="I1377" t="str">
        <f>_xlfn.XLOOKUP(Table29[[#This Row],[Unique BarCode]],$N$10:$N$37,$P$10:$P$37)</f>
        <v>Device</v>
      </c>
      <c r="J1377" t="s">
        <v>8</v>
      </c>
      <c r="K1377" t="s">
        <v>330</v>
      </c>
    </row>
    <row r="1378" spans="1:11" x14ac:dyDescent="0.2">
      <c r="A1378" s="1" t="d">
        <v>2023-01-31</v>
      </c>
      <c r="B1378" s="45">
        <v>-1</v>
      </c>
      <c r="C1378" t="s">
        <v>20</v>
      </c>
      <c r="D1378" t="str">
        <f>_xlfn.XLOOKUP(Table29[[#This Row],[Patron Group]],$R$10:$R$24,$S$10:$S$24)</f>
        <v>Graduate</v>
      </c>
      <c r="E1378" s="1" t="d">
        <v>2023-02-14</v>
      </c>
      <c r="F1378" t="s">
        <v>60</v>
      </c>
      <c r="G1378" t="s">
        <v>2263</v>
      </c>
      <c r="H1378" t="str">
        <f>_xlfn.XLOOKUP(Table29[[#This Row],[Unique BarCode]],$N$10:$N$37,$O$10:$O$37)</f>
        <v>HP Laptop</v>
      </c>
      <c r="I1378" t="str">
        <f>_xlfn.XLOOKUP(Table29[[#This Row],[Unique BarCode]],$N$10:$N$37,$P$10:$P$37)</f>
        <v>Device</v>
      </c>
      <c r="J1378" t="s">
        <v>8</v>
      </c>
      <c r="K1378" t="s">
        <v>61</v>
      </c>
    </row>
    <row r="1379" spans="1:11" x14ac:dyDescent="0.2">
      <c r="A1379" s="1" t="d">
        <v>2023-01-31</v>
      </c>
      <c r="B1379" s="45">
        <v>-1</v>
      </c>
      <c r="C1379" t="s">
        <v>20</v>
      </c>
      <c r="D1379" t="str">
        <f>_xlfn.XLOOKUP(Table29[[#This Row],[Patron Group]],$R$10:$R$24,$S$10:$S$24)</f>
        <v>Graduate</v>
      </c>
      <c r="E1379" s="1" t="d">
        <v>2023-02-16</v>
      </c>
      <c r="F1379" t="s">
        <v>1358</v>
      </c>
      <c r="G1379" t="s">
        <v>2274</v>
      </c>
      <c r="H1379" t="str">
        <f>_xlfn.XLOOKUP(Table29[[#This Row],[Unique BarCode]],$N$10:$N$37,$O$10:$O$37)</f>
        <v>MacBook</v>
      </c>
      <c r="I1379" t="str">
        <f>_xlfn.XLOOKUP(Table29[[#This Row],[Unique BarCode]],$N$10:$N$37,$P$10:$P$37)</f>
        <v>Device</v>
      </c>
      <c r="J1379" t="s">
        <v>8</v>
      </c>
      <c r="K1379" t="s">
        <v>1359</v>
      </c>
    </row>
    <row r="1380" spans="1:11" x14ac:dyDescent="0.2">
      <c r="A1380" s="1" t="d">
        <v>2023-01-31</v>
      </c>
      <c r="B1380" s="45">
        <v>-1</v>
      </c>
      <c r="C1380" t="s">
        <v>1113</v>
      </c>
      <c r="D1380" t="str">
        <f>_xlfn.XLOOKUP(Table29[[#This Row],[Patron Group]],$R$10:$R$24,$S$10:$S$24)</f>
        <v>Graduate</v>
      </c>
      <c r="E1380" s="1" t="d">
        <v>2023-01-31</v>
      </c>
      <c r="F1380" t="s">
        <v>1176</v>
      </c>
      <c r="G1380" t="s">
        <v>2282</v>
      </c>
      <c r="H1380" t="str">
        <f>_xlfn.XLOOKUP(Table29[[#This Row],[Unique BarCode]],$N$10:$N$37,$O$10:$O$37)</f>
        <v>HPUSBC</v>
      </c>
      <c r="I1380" t="str">
        <f>_xlfn.XLOOKUP(Table29[[#This Row],[Unique BarCode]],$N$10:$N$37,$P$10:$P$37)</f>
        <v>Charger</v>
      </c>
      <c r="J1380" t="s">
        <v>49</v>
      </c>
    </row>
    <row r="1381" spans="1:11" x14ac:dyDescent="0.2">
      <c r="A1381" s="1" t="d">
        <v>2023-01-31</v>
      </c>
      <c r="B1381" s="45">
        <v>-1</v>
      </c>
      <c r="C1381" t="s">
        <v>70</v>
      </c>
      <c r="D1381" t="str">
        <f>_xlfn.XLOOKUP(Table29[[#This Row],[Patron Group]],$R$10:$R$24,$S$10:$S$24)</f>
        <v>Undergraduate</v>
      </c>
      <c r="E1381" s="1" t="d">
        <v>2023-01-31</v>
      </c>
      <c r="F1381" t="s">
        <v>479</v>
      </c>
      <c r="G1381" t="s">
        <v>2271</v>
      </c>
      <c r="H1381" t="str">
        <f>_xlfn.XLOOKUP(Table29[[#This Row],[Unique BarCode]],$N$10:$N$37,$O$10:$O$37)</f>
        <v>OMNI</v>
      </c>
      <c r="I1381" t="str">
        <f>_xlfn.XLOOKUP(Table29[[#This Row],[Unique BarCode]],$N$10:$N$37,$P$10:$P$37)</f>
        <v>Charger</v>
      </c>
      <c r="J1381" t="s">
        <v>68</v>
      </c>
      <c r="K1381" t="s">
        <v>480</v>
      </c>
    </row>
    <row r="1382" spans="1:11" x14ac:dyDescent="0.2">
      <c r="A1382" s="1" t="d">
        <v>2023-01-31</v>
      </c>
      <c r="B1382" s="45">
        <v>-1</v>
      </c>
      <c r="C1382" t="s">
        <v>70</v>
      </c>
      <c r="D1382" t="str">
        <f>_xlfn.XLOOKUP(Table29[[#This Row],[Patron Group]],$R$10:$R$24,$S$10:$S$24)</f>
        <v>Undergraduate</v>
      </c>
      <c r="E1382" s="1" t="d">
        <v>2023-01-31</v>
      </c>
      <c r="F1382" t="s">
        <v>847</v>
      </c>
      <c r="G1382" t="s">
        <v>2271</v>
      </c>
      <c r="H1382" t="str">
        <f>_xlfn.XLOOKUP(Table29[[#This Row],[Unique BarCode]],$N$10:$N$37,$O$10:$O$37)</f>
        <v>OMNI</v>
      </c>
      <c r="I1382" t="str">
        <f>_xlfn.XLOOKUP(Table29[[#This Row],[Unique BarCode]],$N$10:$N$37,$P$10:$P$37)</f>
        <v>Charger</v>
      </c>
      <c r="J1382" t="s">
        <v>68</v>
      </c>
      <c r="K1382" t="s">
        <v>848</v>
      </c>
    </row>
    <row r="1383" spans="1:11" x14ac:dyDescent="0.2">
      <c r="A1383" s="1" t="d">
        <v>2023-01-31</v>
      </c>
      <c r="B1383" s="45">
        <v>-1</v>
      </c>
      <c r="C1383" t="s">
        <v>70</v>
      </c>
      <c r="D1383" t="str">
        <f>_xlfn.XLOOKUP(Table29[[#This Row],[Patron Group]],$R$10:$R$24,$S$10:$S$24)</f>
        <v>Undergraduate</v>
      </c>
      <c r="E1383" s="1" t="d">
        <v>2023-02-07</v>
      </c>
      <c r="F1383" t="s">
        <v>1211</v>
      </c>
      <c r="G1383" t="s">
        <v>2273</v>
      </c>
      <c r="H1383" t="str">
        <f>_xlfn.XLOOKUP(Table29[[#This Row],[Unique BarCode]],$N$10:$N$37,$O$10:$O$37)</f>
        <v>ChromeBook</v>
      </c>
      <c r="I1383" t="str">
        <f>_xlfn.XLOOKUP(Table29[[#This Row],[Unique BarCode]],$N$10:$N$37,$P$10:$P$37)</f>
        <v>Device</v>
      </c>
      <c r="J1383" t="s">
        <v>68</v>
      </c>
    </row>
    <row r="1384" spans="1:11" x14ac:dyDescent="0.2">
      <c r="A1384" s="1" t="d">
        <v>2023-01-31</v>
      </c>
      <c r="B1384" s="45">
        <v>-1</v>
      </c>
      <c r="C1384" t="s">
        <v>70</v>
      </c>
      <c r="D1384" t="str">
        <f>_xlfn.XLOOKUP(Table29[[#This Row],[Patron Group]],$R$10:$R$24,$S$10:$S$24)</f>
        <v>Undergraduate</v>
      </c>
      <c r="E1384" s="1" t="d">
        <v>2023-02-07</v>
      </c>
      <c r="F1384" t="s">
        <v>67</v>
      </c>
      <c r="G1384" t="s">
        <v>2273</v>
      </c>
      <c r="H1384" t="str">
        <f>_xlfn.XLOOKUP(Table29[[#This Row],[Unique BarCode]],$N$10:$N$37,$O$10:$O$37)</f>
        <v>ChromeBook</v>
      </c>
      <c r="I1384" t="str">
        <f>_xlfn.XLOOKUP(Table29[[#This Row],[Unique BarCode]],$N$10:$N$37,$P$10:$P$37)</f>
        <v>Device</v>
      </c>
      <c r="J1384" t="s">
        <v>68</v>
      </c>
      <c r="K1384" t="s">
        <v>69</v>
      </c>
    </row>
    <row r="1385" spans="1:11" x14ac:dyDescent="0.2">
      <c r="A1385" s="1" t="d">
        <v>2023-01-31</v>
      </c>
      <c r="B1385" s="45">
        <v>-1</v>
      </c>
      <c r="C1385" t="s">
        <v>74</v>
      </c>
      <c r="D1385" t="str">
        <f>_xlfn.XLOOKUP(Table29[[#This Row],[Patron Group]],$R$10:$R$24,$S$10:$S$24)</f>
        <v>Staff</v>
      </c>
      <c r="E1385" s="1" t="d">
        <v>2023-02-14</v>
      </c>
      <c r="F1385" t="s">
        <v>1250</v>
      </c>
      <c r="G1385" t="s">
        <v>2275</v>
      </c>
      <c r="H1385" t="str">
        <f>_xlfn.XLOOKUP(Table29[[#This Row],[Unique BarCode]],$N$10:$N$37,$O$10:$O$37)</f>
        <v>iPad</v>
      </c>
      <c r="I1385" t="str">
        <f>_xlfn.XLOOKUP(Table29[[#This Row],[Unique BarCode]],$N$10:$N$37,$P$10:$P$37)</f>
        <v>Device</v>
      </c>
      <c r="J1385" t="s">
        <v>8</v>
      </c>
      <c r="K1385" t="s">
        <v>1251</v>
      </c>
    </row>
    <row r="1386" spans="1:11" x14ac:dyDescent="0.2">
      <c r="A1386" s="1" t="d">
        <v>2023-01-31</v>
      </c>
      <c r="B1386" s="45">
        <v>-1</v>
      </c>
      <c r="C1386" t="s">
        <v>77</v>
      </c>
      <c r="D1386" t="str">
        <f>_xlfn.XLOOKUP(Table29[[#This Row],[Patron Group]],$R$10:$R$24,$S$10:$S$24)</f>
        <v>Undergraduate</v>
      </c>
      <c r="E1386" s="1" t="d">
        <v>2023-01-31</v>
      </c>
      <c r="F1386" t="s">
        <v>983</v>
      </c>
      <c r="G1386" t="s">
        <v>2288</v>
      </c>
      <c r="H1386" t="str">
        <f>_xlfn.XLOOKUP(Table29[[#This Row],[Unique BarCode]],$N$10:$N$37,$O$10:$O$37)</f>
        <v>Android Charger</v>
      </c>
      <c r="I1386" t="str">
        <f>_xlfn.XLOOKUP(Table29[[#This Row],[Unique BarCode]],$N$10:$N$37,$P$10:$P$37)</f>
        <v>Charger</v>
      </c>
      <c r="J1386" t="s">
        <v>8</v>
      </c>
      <c r="K1386" t="s">
        <v>984</v>
      </c>
    </row>
    <row r="1387" spans="1:11" x14ac:dyDescent="0.2">
      <c r="A1387" s="1" t="d">
        <v>2023-01-31</v>
      </c>
      <c r="B1387" s="45">
        <v>-1</v>
      </c>
      <c r="C1387" t="s">
        <v>77</v>
      </c>
      <c r="D1387" t="str">
        <f>_xlfn.XLOOKUP(Table29[[#This Row],[Patron Group]],$R$10:$R$24,$S$10:$S$24)</f>
        <v>Undergraduate</v>
      </c>
      <c r="E1387" s="1" t="d">
        <v>2023-01-31</v>
      </c>
      <c r="F1387" t="s">
        <v>1360</v>
      </c>
      <c r="G1387" t="s">
        <v>2288</v>
      </c>
      <c r="H1387" t="str">
        <f>_xlfn.XLOOKUP(Table29[[#This Row],[Unique BarCode]],$N$10:$N$37,$O$10:$O$37)</f>
        <v>Android Charger</v>
      </c>
      <c r="I1387" t="str">
        <f>_xlfn.XLOOKUP(Table29[[#This Row],[Unique BarCode]],$N$10:$N$37,$P$10:$P$37)</f>
        <v>Charger</v>
      </c>
      <c r="J1387" t="s">
        <v>8</v>
      </c>
    </row>
    <row r="1388" spans="1:11" x14ac:dyDescent="0.2">
      <c r="A1388" s="1" t="d">
        <v>2023-01-31</v>
      </c>
      <c r="B1388" s="45">
        <v>-1</v>
      </c>
      <c r="C1388" t="s">
        <v>77</v>
      </c>
      <c r="D1388" t="str">
        <f>_xlfn.XLOOKUP(Table29[[#This Row],[Patron Group]],$R$10:$R$24,$S$10:$S$24)</f>
        <v>Undergraduate</v>
      </c>
      <c r="E1388" s="1" t="d">
        <v>2023-01-31</v>
      </c>
      <c r="F1388" t="s">
        <v>1361</v>
      </c>
      <c r="G1388" t="s">
        <v>2298</v>
      </c>
      <c r="H1388" t="str">
        <f>_xlfn.XLOOKUP(Table29[[#This Row],[Unique BarCode]],$N$10:$N$37,$O$10:$O$37)</f>
        <v>ANKER</v>
      </c>
      <c r="I1388" t="str">
        <f>_xlfn.XLOOKUP(Table29[[#This Row],[Unique BarCode]],$N$10:$N$37,$P$10:$P$37)</f>
        <v>Charger</v>
      </c>
      <c r="J1388" t="s">
        <v>8</v>
      </c>
    </row>
    <row r="1389" spans="1:11" x14ac:dyDescent="0.2">
      <c r="A1389" s="1" t="d">
        <v>2023-01-31</v>
      </c>
      <c r="B1389" s="45">
        <v>-1</v>
      </c>
      <c r="C1389" t="s">
        <v>77</v>
      </c>
      <c r="D1389" t="str">
        <f>_xlfn.XLOOKUP(Table29[[#This Row],[Patron Group]],$R$10:$R$24,$S$10:$S$24)</f>
        <v>Undergraduate</v>
      </c>
      <c r="E1389" s="1" t="d">
        <v>2023-01-31</v>
      </c>
      <c r="F1389" t="s">
        <v>1002</v>
      </c>
      <c r="G1389" t="s">
        <v>2298</v>
      </c>
      <c r="H1389" t="str">
        <f>_xlfn.XLOOKUP(Table29[[#This Row],[Unique BarCode]],$N$10:$N$37,$O$10:$O$37)</f>
        <v>ANKER</v>
      </c>
      <c r="I1389" t="str">
        <f>_xlfn.XLOOKUP(Table29[[#This Row],[Unique BarCode]],$N$10:$N$37,$P$10:$P$37)</f>
        <v>Charger</v>
      </c>
      <c r="J1389" t="s">
        <v>8</v>
      </c>
    </row>
    <row r="1390" spans="1:11" x14ac:dyDescent="0.2">
      <c r="A1390" s="1" t="d">
        <v>2023-01-31</v>
      </c>
      <c r="B1390" s="45">
        <v>-1</v>
      </c>
      <c r="C1390" t="s">
        <v>77</v>
      </c>
      <c r="D1390" t="str">
        <f>_xlfn.XLOOKUP(Table29[[#This Row],[Patron Group]],$R$10:$R$24,$S$10:$S$24)</f>
        <v>Undergraduate</v>
      </c>
      <c r="E1390" s="1" t="d">
        <v>2023-01-31</v>
      </c>
      <c r="F1390" t="s">
        <v>1345</v>
      </c>
      <c r="G1390" t="s">
        <v>2298</v>
      </c>
      <c r="H1390" t="str">
        <f>_xlfn.XLOOKUP(Table29[[#This Row],[Unique BarCode]],$N$10:$N$37,$O$10:$O$37)</f>
        <v>ANKER</v>
      </c>
      <c r="I1390" t="str">
        <f>_xlfn.XLOOKUP(Table29[[#This Row],[Unique BarCode]],$N$10:$N$37,$P$10:$P$37)</f>
        <v>Charger</v>
      </c>
      <c r="J1390" t="s">
        <v>8</v>
      </c>
    </row>
    <row r="1391" spans="1:11" x14ac:dyDescent="0.2">
      <c r="A1391" s="1" t="d">
        <v>2023-01-31</v>
      </c>
      <c r="B1391" s="45">
        <v>-1</v>
      </c>
      <c r="C1391" t="s">
        <v>77</v>
      </c>
      <c r="D1391" t="str">
        <f>_xlfn.XLOOKUP(Table29[[#This Row],[Patron Group]],$R$10:$R$24,$S$10:$S$24)</f>
        <v>Undergraduate</v>
      </c>
      <c r="E1391" s="1" t="d">
        <v>2023-01-31</v>
      </c>
      <c r="F1391" t="s">
        <v>1055</v>
      </c>
      <c r="G1391" t="s">
        <v>2276</v>
      </c>
      <c r="H1391" t="str">
        <f>_xlfn.XLOOKUP(Table29[[#This Row],[Unique BarCode]],$N$10:$N$37,$O$10:$O$37)</f>
        <v>CALC</v>
      </c>
      <c r="I1391" t="str">
        <f>_xlfn.XLOOKUP(Table29[[#This Row],[Unique BarCode]],$N$10:$N$37,$P$10:$P$37)</f>
        <v>Accessory</v>
      </c>
      <c r="J1391" t="s">
        <v>8</v>
      </c>
    </row>
    <row r="1392" spans="1:11" x14ac:dyDescent="0.2">
      <c r="A1392" s="1" t="d">
        <v>2023-01-31</v>
      </c>
      <c r="B1392" s="45">
        <v>-1</v>
      </c>
      <c r="C1392" t="s">
        <v>77</v>
      </c>
      <c r="D1392" t="str">
        <f>_xlfn.XLOOKUP(Table29[[#This Row],[Patron Group]],$R$10:$R$24,$S$10:$S$24)</f>
        <v>Undergraduate</v>
      </c>
      <c r="E1392" s="1" t="d">
        <v>2023-01-31</v>
      </c>
      <c r="F1392" t="s">
        <v>1362</v>
      </c>
      <c r="G1392" t="s">
        <v>2276</v>
      </c>
      <c r="H1392" t="str">
        <f>_xlfn.XLOOKUP(Table29[[#This Row],[Unique BarCode]],$N$10:$N$37,$O$10:$O$37)</f>
        <v>CALC</v>
      </c>
      <c r="I1392" t="str">
        <f>_xlfn.XLOOKUP(Table29[[#This Row],[Unique BarCode]],$N$10:$N$37,$P$10:$P$37)</f>
        <v>Accessory</v>
      </c>
      <c r="J1392" t="s">
        <v>49</v>
      </c>
    </row>
    <row r="1393" spans="1:11" x14ac:dyDescent="0.2">
      <c r="A1393" s="1" t="d">
        <v>2023-01-31</v>
      </c>
      <c r="B1393" s="45">
        <v>-1</v>
      </c>
      <c r="C1393" t="s">
        <v>77</v>
      </c>
      <c r="D1393" t="str">
        <f>_xlfn.XLOOKUP(Table29[[#This Row],[Patron Group]],$R$10:$R$24,$S$10:$S$24)</f>
        <v>Undergraduate</v>
      </c>
      <c r="E1393" s="1" t="d">
        <v>2023-01-31</v>
      </c>
      <c r="F1393" t="s">
        <v>1363</v>
      </c>
      <c r="G1393" t="s">
        <v>2281</v>
      </c>
      <c r="H1393" t="str">
        <f>_xlfn.XLOOKUP(Table29[[#This Row],[Unique BarCode]],$N$10:$N$37,$O$10:$O$37)</f>
        <v>HDMIC</v>
      </c>
      <c r="I1393" t="str">
        <f>_xlfn.XLOOKUP(Table29[[#This Row],[Unique BarCode]],$N$10:$N$37,$P$10:$P$37)</f>
        <v>Cable</v>
      </c>
      <c r="J1393" t="s">
        <v>8</v>
      </c>
      <c r="K1393" t="s">
        <v>1364</v>
      </c>
    </row>
    <row r="1394" spans="1:11" x14ac:dyDescent="0.2">
      <c r="A1394" s="1" t="d">
        <v>2023-01-31</v>
      </c>
      <c r="B1394" s="45">
        <v>-1</v>
      </c>
      <c r="C1394" t="s">
        <v>77</v>
      </c>
      <c r="D1394" t="str">
        <f>_xlfn.XLOOKUP(Table29[[#This Row],[Patron Group]],$R$10:$R$24,$S$10:$S$24)</f>
        <v>Undergraduate</v>
      </c>
      <c r="E1394" s="1" t="d">
        <v>2023-01-31</v>
      </c>
      <c r="F1394" t="s">
        <v>1365</v>
      </c>
      <c r="G1394" t="s">
        <v>2266</v>
      </c>
      <c r="H1394" t="str">
        <f>_xlfn.XLOOKUP(Table29[[#This Row],[Unique BarCode]],$N$10:$N$37,$O$10:$O$37)</f>
        <v>Headphones</v>
      </c>
      <c r="I1394" t="str">
        <f>_xlfn.XLOOKUP(Table29[[#This Row],[Unique BarCode]],$N$10:$N$37,$P$10:$P$37)</f>
        <v>Accessory</v>
      </c>
      <c r="J1394" t="s">
        <v>8</v>
      </c>
      <c r="K1394" t="s">
        <v>1366</v>
      </c>
    </row>
    <row r="1395" spans="1:11" x14ac:dyDescent="0.2">
      <c r="A1395" s="1" t="d">
        <v>2023-01-31</v>
      </c>
      <c r="B1395" s="45">
        <v>-1</v>
      </c>
      <c r="C1395" t="s">
        <v>77</v>
      </c>
      <c r="D1395" t="str">
        <f>_xlfn.XLOOKUP(Table29[[#This Row],[Patron Group]],$R$10:$R$24,$S$10:$S$24)</f>
        <v>Undergraduate</v>
      </c>
      <c r="E1395" s="1" t="d">
        <v>2023-01-31</v>
      </c>
      <c r="F1395" t="s">
        <v>23</v>
      </c>
      <c r="G1395" t="s">
        <v>2266</v>
      </c>
      <c r="H1395" t="str">
        <f>_xlfn.XLOOKUP(Table29[[#This Row],[Unique BarCode]],$N$10:$N$37,$O$10:$O$37)</f>
        <v>Headphones</v>
      </c>
      <c r="I1395" t="str">
        <f>_xlfn.XLOOKUP(Table29[[#This Row],[Unique BarCode]],$N$10:$N$37,$P$10:$P$37)</f>
        <v>Accessory</v>
      </c>
      <c r="J1395" t="s">
        <v>8</v>
      </c>
      <c r="K1395" t="s">
        <v>24</v>
      </c>
    </row>
    <row r="1396" spans="1:11" x14ac:dyDescent="0.2">
      <c r="A1396" s="1" t="d">
        <v>2023-01-31</v>
      </c>
      <c r="B1396" s="45">
        <v>-1</v>
      </c>
      <c r="C1396" t="s">
        <v>77</v>
      </c>
      <c r="D1396" t="str">
        <f>_xlfn.XLOOKUP(Table29[[#This Row],[Patron Group]],$R$10:$R$24,$S$10:$S$24)</f>
        <v>Undergraduate</v>
      </c>
      <c r="E1396" s="1" t="d">
        <v>2023-01-31</v>
      </c>
      <c r="F1396" t="s">
        <v>1367</v>
      </c>
      <c r="G1396" t="s">
        <v>2282</v>
      </c>
      <c r="H1396" t="str">
        <f>_xlfn.XLOOKUP(Table29[[#This Row],[Unique BarCode]],$N$10:$N$37,$O$10:$O$37)</f>
        <v>HPUSBC</v>
      </c>
      <c r="I1396" t="str">
        <f>_xlfn.XLOOKUP(Table29[[#This Row],[Unique BarCode]],$N$10:$N$37,$P$10:$P$37)</f>
        <v>Charger</v>
      </c>
      <c r="J1396" t="s">
        <v>49</v>
      </c>
    </row>
    <row r="1397" spans="1:11" x14ac:dyDescent="0.2">
      <c r="A1397" s="1" t="d">
        <v>2023-01-31</v>
      </c>
      <c r="B1397" s="45">
        <v>-1</v>
      </c>
      <c r="C1397" t="s">
        <v>77</v>
      </c>
      <c r="D1397" t="str">
        <f>_xlfn.XLOOKUP(Table29[[#This Row],[Patron Group]],$R$10:$R$24,$S$10:$S$24)</f>
        <v>Undergraduate</v>
      </c>
      <c r="E1397" s="1" t="d">
        <v>2023-01-31</v>
      </c>
      <c r="F1397" t="s">
        <v>1368</v>
      </c>
      <c r="G1397" t="s">
        <v>2282</v>
      </c>
      <c r="H1397" t="str">
        <f>_xlfn.XLOOKUP(Table29[[#This Row],[Unique BarCode]],$N$10:$N$37,$O$10:$O$37)</f>
        <v>HPUSBC</v>
      </c>
      <c r="I1397" t="str">
        <f>_xlfn.XLOOKUP(Table29[[#This Row],[Unique BarCode]],$N$10:$N$37,$P$10:$P$37)</f>
        <v>Charger</v>
      </c>
      <c r="J1397" t="s">
        <v>49</v>
      </c>
    </row>
    <row r="1398" spans="1:11" x14ac:dyDescent="0.2">
      <c r="A1398" s="1" t="d">
        <v>2023-01-31</v>
      </c>
      <c r="B1398" s="45">
        <v>-1</v>
      </c>
      <c r="C1398" t="s">
        <v>77</v>
      </c>
      <c r="D1398" t="str">
        <f>_xlfn.XLOOKUP(Table29[[#This Row],[Patron Group]],$R$10:$R$24,$S$10:$S$24)</f>
        <v>Undergraduate</v>
      </c>
      <c r="E1398" s="1" t="d">
        <v>2023-01-31</v>
      </c>
      <c r="F1398" t="s">
        <v>687</v>
      </c>
      <c r="G1398" t="s">
        <v>2282</v>
      </c>
      <c r="H1398" t="str">
        <f>_xlfn.XLOOKUP(Table29[[#This Row],[Unique BarCode]],$N$10:$N$37,$O$10:$O$37)</f>
        <v>HPUSBC</v>
      </c>
      <c r="I1398" t="str">
        <f>_xlfn.XLOOKUP(Table29[[#This Row],[Unique BarCode]],$N$10:$N$37,$P$10:$P$37)</f>
        <v>Charger</v>
      </c>
      <c r="J1398" t="s">
        <v>49</v>
      </c>
    </row>
    <row r="1399" spans="1:11" x14ac:dyDescent="0.2">
      <c r="A1399" s="1" t="d">
        <v>2023-01-31</v>
      </c>
      <c r="B1399" s="45">
        <v>-1</v>
      </c>
      <c r="C1399" t="s">
        <v>77</v>
      </c>
      <c r="D1399" t="str">
        <f>_xlfn.XLOOKUP(Table29[[#This Row],[Patron Group]],$R$10:$R$24,$S$10:$S$24)</f>
        <v>Undergraduate</v>
      </c>
      <c r="E1399" s="1" t="d">
        <v>2023-01-31</v>
      </c>
      <c r="F1399" t="s">
        <v>942</v>
      </c>
      <c r="G1399" t="s">
        <v>2265</v>
      </c>
      <c r="H1399" t="str">
        <f>_xlfn.XLOOKUP(Table29[[#This Row],[Unique BarCode]],$N$10:$N$37,$O$10:$O$37)</f>
        <v>IPHONE</v>
      </c>
      <c r="I1399" t="str">
        <f>_xlfn.XLOOKUP(Table29[[#This Row],[Unique BarCode]],$N$10:$N$37,$P$10:$P$37)</f>
        <v>Charger</v>
      </c>
      <c r="J1399" t="s">
        <v>68</v>
      </c>
      <c r="K1399" t="s">
        <v>943</v>
      </c>
    </row>
    <row r="1400" spans="1:11" x14ac:dyDescent="0.2">
      <c r="A1400" s="1" t="d">
        <v>2023-01-31</v>
      </c>
      <c r="B1400" s="45">
        <v>-1</v>
      </c>
      <c r="C1400" t="s">
        <v>77</v>
      </c>
      <c r="D1400" t="str">
        <f>_xlfn.XLOOKUP(Table29[[#This Row],[Patron Group]],$R$10:$R$24,$S$10:$S$24)</f>
        <v>Undergraduate</v>
      </c>
      <c r="E1400" s="1" t="d">
        <v>2023-01-31</v>
      </c>
      <c r="F1400" t="s">
        <v>579</v>
      </c>
      <c r="G1400" t="s">
        <v>2265</v>
      </c>
      <c r="H1400" t="str">
        <f>_xlfn.XLOOKUP(Table29[[#This Row],[Unique BarCode]],$N$10:$N$37,$O$10:$O$37)</f>
        <v>IPHONE</v>
      </c>
      <c r="I1400" t="str">
        <f>_xlfn.XLOOKUP(Table29[[#This Row],[Unique BarCode]],$N$10:$N$37,$P$10:$P$37)</f>
        <v>Charger</v>
      </c>
      <c r="J1400" t="s">
        <v>49</v>
      </c>
      <c r="K1400" t="s">
        <v>580</v>
      </c>
    </row>
    <row r="1401" spans="1:11" x14ac:dyDescent="0.2">
      <c r="A1401" s="1" t="d">
        <v>2023-01-31</v>
      </c>
      <c r="B1401" s="45">
        <v>-1</v>
      </c>
      <c r="C1401" t="s">
        <v>77</v>
      </c>
      <c r="D1401" t="str">
        <f>_xlfn.XLOOKUP(Table29[[#This Row],[Patron Group]],$R$10:$R$24,$S$10:$S$24)</f>
        <v>Undergraduate</v>
      </c>
      <c r="E1401" s="1" t="d">
        <v>2023-01-31</v>
      </c>
      <c r="F1401" t="s">
        <v>218</v>
      </c>
      <c r="G1401" t="s">
        <v>2265</v>
      </c>
      <c r="H1401" t="str">
        <f>_xlfn.XLOOKUP(Table29[[#This Row],[Unique BarCode]],$N$10:$N$37,$O$10:$O$37)</f>
        <v>IPHONE</v>
      </c>
      <c r="I1401" t="str">
        <f>_xlfn.XLOOKUP(Table29[[#This Row],[Unique BarCode]],$N$10:$N$37,$P$10:$P$37)</f>
        <v>Charger</v>
      </c>
      <c r="J1401" t="s">
        <v>49</v>
      </c>
      <c r="K1401" t="s">
        <v>219</v>
      </c>
    </row>
    <row r="1402" spans="1:11" x14ac:dyDescent="0.2">
      <c r="A1402" s="1" t="d">
        <v>2023-01-31</v>
      </c>
      <c r="B1402" s="45">
        <v>-1</v>
      </c>
      <c r="C1402" t="s">
        <v>77</v>
      </c>
      <c r="D1402" t="str">
        <f>_xlfn.XLOOKUP(Table29[[#This Row],[Patron Group]],$R$10:$R$24,$S$10:$S$24)</f>
        <v>Undergraduate</v>
      </c>
      <c r="E1402" s="1" t="d">
        <v>2023-01-31</v>
      </c>
      <c r="F1402" t="s">
        <v>461</v>
      </c>
      <c r="G1402" t="s">
        <v>2265</v>
      </c>
      <c r="H1402" t="str">
        <f>_xlfn.XLOOKUP(Table29[[#This Row],[Unique BarCode]],$N$10:$N$37,$O$10:$O$37)</f>
        <v>IPHONE</v>
      </c>
      <c r="I1402" t="str">
        <f>_xlfn.XLOOKUP(Table29[[#This Row],[Unique BarCode]],$N$10:$N$37,$P$10:$P$37)</f>
        <v>Charger</v>
      </c>
      <c r="J1402" t="s">
        <v>8</v>
      </c>
      <c r="K1402" t="s">
        <v>462</v>
      </c>
    </row>
    <row r="1403" spans="1:11" x14ac:dyDescent="0.2">
      <c r="A1403" s="1" t="d">
        <v>2023-01-31</v>
      </c>
      <c r="B1403" s="45">
        <v>-1</v>
      </c>
      <c r="C1403" t="s">
        <v>77</v>
      </c>
      <c r="D1403" t="str">
        <f>_xlfn.XLOOKUP(Table29[[#This Row],[Patron Group]],$R$10:$R$24,$S$10:$S$24)</f>
        <v>Undergraduate</v>
      </c>
      <c r="E1403" s="1" t="d">
        <v>2023-01-31</v>
      </c>
      <c r="F1403" t="s">
        <v>84</v>
      </c>
      <c r="G1403" t="s">
        <v>2265</v>
      </c>
      <c r="H1403" t="str">
        <f>_xlfn.XLOOKUP(Table29[[#This Row],[Unique BarCode]],$N$10:$N$37,$O$10:$O$37)</f>
        <v>IPHONE</v>
      </c>
      <c r="I1403" t="str">
        <f>_xlfn.XLOOKUP(Table29[[#This Row],[Unique BarCode]],$N$10:$N$37,$P$10:$P$37)</f>
        <v>Charger</v>
      </c>
      <c r="J1403" t="s">
        <v>8</v>
      </c>
      <c r="K1403" t="s">
        <v>85</v>
      </c>
    </row>
    <row r="1404" spans="1:11" x14ac:dyDescent="0.2">
      <c r="A1404" s="1" t="d">
        <v>2023-01-31</v>
      </c>
      <c r="B1404" s="45">
        <v>-1</v>
      </c>
      <c r="C1404" t="s">
        <v>77</v>
      </c>
      <c r="D1404" t="str">
        <f>_xlfn.XLOOKUP(Table29[[#This Row],[Patron Group]],$R$10:$R$24,$S$10:$S$24)</f>
        <v>Undergraduate</v>
      </c>
      <c r="E1404" s="1" t="d">
        <v>2023-01-31</v>
      </c>
      <c r="F1404" t="s">
        <v>1369</v>
      </c>
      <c r="G1404" t="s">
        <v>2265</v>
      </c>
      <c r="H1404" t="str">
        <f>_xlfn.XLOOKUP(Table29[[#This Row],[Unique BarCode]],$N$10:$N$37,$O$10:$O$37)</f>
        <v>IPHONE</v>
      </c>
      <c r="I1404" t="str">
        <f>_xlfn.XLOOKUP(Table29[[#This Row],[Unique BarCode]],$N$10:$N$37,$P$10:$P$37)</f>
        <v>Charger</v>
      </c>
      <c r="J1404" t="s">
        <v>8</v>
      </c>
      <c r="K1404" t="s">
        <v>1370</v>
      </c>
    </row>
    <row r="1405" spans="1:11" x14ac:dyDescent="0.2">
      <c r="A1405" s="1" t="d">
        <v>2023-01-31</v>
      </c>
      <c r="B1405" s="45">
        <v>-1</v>
      </c>
      <c r="C1405" t="s">
        <v>77</v>
      </c>
      <c r="D1405" t="str">
        <f>_xlfn.XLOOKUP(Table29[[#This Row],[Patron Group]],$R$10:$R$24,$S$10:$S$24)</f>
        <v>Undergraduate</v>
      </c>
      <c r="E1405" s="1" t="d">
        <v>2023-01-31</v>
      </c>
      <c r="F1405" t="s">
        <v>839</v>
      </c>
      <c r="G1405" t="s">
        <v>2265</v>
      </c>
      <c r="H1405" t="str">
        <f>_xlfn.XLOOKUP(Table29[[#This Row],[Unique BarCode]],$N$10:$N$37,$O$10:$O$37)</f>
        <v>IPHONE</v>
      </c>
      <c r="I1405" t="str">
        <f>_xlfn.XLOOKUP(Table29[[#This Row],[Unique BarCode]],$N$10:$N$37,$P$10:$P$37)</f>
        <v>Charger</v>
      </c>
      <c r="J1405" t="s">
        <v>8</v>
      </c>
      <c r="K1405" t="s">
        <v>840</v>
      </c>
    </row>
    <row r="1406" spans="1:11" x14ac:dyDescent="0.2">
      <c r="A1406" s="1" t="d">
        <v>2023-01-31</v>
      </c>
      <c r="B1406" s="45">
        <v>-1</v>
      </c>
      <c r="C1406" t="s">
        <v>77</v>
      </c>
      <c r="D1406" t="str">
        <f>_xlfn.XLOOKUP(Table29[[#This Row],[Patron Group]],$R$10:$R$24,$S$10:$S$24)</f>
        <v>Undergraduate</v>
      </c>
      <c r="E1406" s="1" t="d">
        <v>2023-01-31</v>
      </c>
      <c r="F1406" t="s">
        <v>433</v>
      </c>
      <c r="G1406" t="s">
        <v>2265</v>
      </c>
      <c r="H1406" t="str">
        <f>_xlfn.XLOOKUP(Table29[[#This Row],[Unique BarCode]],$N$10:$N$37,$O$10:$O$37)</f>
        <v>IPHONE</v>
      </c>
      <c r="I1406" t="str">
        <f>_xlfn.XLOOKUP(Table29[[#This Row],[Unique BarCode]],$N$10:$N$37,$P$10:$P$37)</f>
        <v>Charger</v>
      </c>
      <c r="J1406" t="s">
        <v>8</v>
      </c>
      <c r="K1406" t="s">
        <v>434</v>
      </c>
    </row>
    <row r="1407" spans="1:11" x14ac:dyDescent="0.2">
      <c r="A1407" s="1" t="d">
        <v>2023-01-31</v>
      </c>
      <c r="B1407" s="45">
        <v>-1</v>
      </c>
      <c r="C1407" t="s">
        <v>77</v>
      </c>
      <c r="D1407" t="str">
        <f>_xlfn.XLOOKUP(Table29[[#This Row],[Patron Group]],$R$10:$R$24,$S$10:$S$24)</f>
        <v>Undergraduate</v>
      </c>
      <c r="E1407" s="1" t="d">
        <v>2023-01-31</v>
      </c>
      <c r="F1407" t="s">
        <v>29</v>
      </c>
      <c r="G1407" t="s">
        <v>2265</v>
      </c>
      <c r="H1407" t="str">
        <f>_xlfn.XLOOKUP(Table29[[#This Row],[Unique BarCode]],$N$10:$N$37,$O$10:$O$37)</f>
        <v>IPHONE</v>
      </c>
      <c r="I1407" t="str">
        <f>_xlfn.XLOOKUP(Table29[[#This Row],[Unique BarCode]],$N$10:$N$37,$P$10:$P$37)</f>
        <v>Charger</v>
      </c>
      <c r="J1407" t="s">
        <v>8</v>
      </c>
      <c r="K1407" t="s">
        <v>30</v>
      </c>
    </row>
    <row r="1408" spans="1:11" x14ac:dyDescent="0.2">
      <c r="A1408" s="1" t="d">
        <v>2023-01-31</v>
      </c>
      <c r="B1408" s="45">
        <v>-1</v>
      </c>
      <c r="C1408" t="s">
        <v>77</v>
      </c>
      <c r="D1408" t="str">
        <f>_xlfn.XLOOKUP(Table29[[#This Row],[Patron Group]],$R$10:$R$24,$S$10:$S$24)</f>
        <v>Undergraduate</v>
      </c>
      <c r="E1408" s="1" t="d">
        <v>2023-01-31</v>
      </c>
      <c r="F1408" t="s">
        <v>266</v>
      </c>
      <c r="G1408" t="s">
        <v>2265</v>
      </c>
      <c r="H1408" t="str">
        <f>_xlfn.XLOOKUP(Table29[[#This Row],[Unique BarCode]],$N$10:$N$37,$O$10:$O$37)</f>
        <v>IPHONE</v>
      </c>
      <c r="I1408" t="str">
        <f>_xlfn.XLOOKUP(Table29[[#This Row],[Unique BarCode]],$N$10:$N$37,$P$10:$P$37)</f>
        <v>Charger</v>
      </c>
      <c r="J1408" t="s">
        <v>8</v>
      </c>
    </row>
    <row r="1409" spans="1:11" x14ac:dyDescent="0.2">
      <c r="A1409" s="1" t="d">
        <v>2023-01-31</v>
      </c>
      <c r="B1409" s="45">
        <v>-1</v>
      </c>
      <c r="C1409" t="s">
        <v>77</v>
      </c>
      <c r="D1409" t="str">
        <f>_xlfn.XLOOKUP(Table29[[#This Row],[Patron Group]],$R$10:$R$24,$S$10:$S$24)</f>
        <v>Undergraduate</v>
      </c>
      <c r="E1409" s="1" t="d">
        <v>2023-01-31</v>
      </c>
      <c r="F1409" t="s">
        <v>33</v>
      </c>
      <c r="G1409" t="s">
        <v>2268</v>
      </c>
      <c r="H1409" t="str">
        <f>_xlfn.XLOOKUP(Table29[[#This Row],[Unique BarCode]],$N$10:$N$37,$O$10:$O$37)</f>
        <v>MACCHRG</v>
      </c>
      <c r="I1409" t="str">
        <f>_xlfn.XLOOKUP(Table29[[#This Row],[Unique BarCode]],$N$10:$N$37,$P$10:$P$37)</f>
        <v>Charger</v>
      </c>
      <c r="J1409" t="s">
        <v>8</v>
      </c>
      <c r="K1409" t="s">
        <v>34</v>
      </c>
    </row>
    <row r="1410" spans="1:11" x14ac:dyDescent="0.2">
      <c r="A1410" s="1" t="d">
        <v>2023-01-31</v>
      </c>
      <c r="B1410" s="45">
        <v>-1</v>
      </c>
      <c r="C1410" t="s">
        <v>77</v>
      </c>
      <c r="D1410" t="str">
        <f>_xlfn.XLOOKUP(Table29[[#This Row],[Patron Group]],$R$10:$R$24,$S$10:$S$24)</f>
        <v>Undergraduate</v>
      </c>
      <c r="E1410" s="1" t="d">
        <v>2023-01-31</v>
      </c>
      <c r="F1410" t="s">
        <v>35</v>
      </c>
      <c r="G1410" t="s">
        <v>2268</v>
      </c>
      <c r="H1410" t="str">
        <f>_xlfn.XLOOKUP(Table29[[#This Row],[Unique BarCode]],$N$10:$N$37,$O$10:$O$37)</f>
        <v>MACCHRG</v>
      </c>
      <c r="I1410" t="str">
        <f>_xlfn.XLOOKUP(Table29[[#This Row],[Unique BarCode]],$N$10:$N$37,$P$10:$P$37)</f>
        <v>Charger</v>
      </c>
      <c r="J1410" t="s">
        <v>13</v>
      </c>
      <c r="K1410" t="s">
        <v>36</v>
      </c>
    </row>
    <row r="1411" spans="1:11" x14ac:dyDescent="0.2">
      <c r="A1411" s="1" t="d">
        <v>2023-01-31</v>
      </c>
      <c r="B1411" s="45">
        <v>-1</v>
      </c>
      <c r="C1411" t="s">
        <v>77</v>
      </c>
      <c r="D1411" t="str">
        <f>_xlfn.XLOOKUP(Table29[[#This Row],[Patron Group]],$R$10:$R$24,$S$10:$S$24)</f>
        <v>Undergraduate</v>
      </c>
      <c r="E1411" s="1" t="d">
        <v>2023-01-31</v>
      </c>
      <c r="F1411" t="s">
        <v>577</v>
      </c>
      <c r="G1411" t="s">
        <v>2296</v>
      </c>
      <c r="H1411" t="str">
        <f>_xlfn.XLOOKUP(Table29[[#This Row],[Unique BarCode]],$N$10:$N$37,$O$10:$O$37)</f>
        <v>MACUSBC</v>
      </c>
      <c r="I1411" t="str">
        <f>_xlfn.XLOOKUP(Table29[[#This Row],[Unique BarCode]],$N$10:$N$37,$P$10:$P$37)</f>
        <v>Charger</v>
      </c>
      <c r="J1411" t="s">
        <v>8</v>
      </c>
      <c r="K1411" t="s">
        <v>578</v>
      </c>
    </row>
    <row r="1412" spans="1:11" x14ac:dyDescent="0.2">
      <c r="A1412" s="1" t="d">
        <v>2023-01-31</v>
      </c>
      <c r="B1412" s="45">
        <v>-1</v>
      </c>
      <c r="C1412" t="s">
        <v>77</v>
      </c>
      <c r="D1412" t="str">
        <f>_xlfn.XLOOKUP(Table29[[#This Row],[Patron Group]],$R$10:$R$24,$S$10:$S$24)</f>
        <v>Undergraduate</v>
      </c>
      <c r="E1412" s="1" t="d">
        <v>2023-01-31</v>
      </c>
      <c r="F1412" t="s">
        <v>224</v>
      </c>
      <c r="G1412" t="s">
        <v>2296</v>
      </c>
      <c r="H1412" t="str">
        <f>_xlfn.XLOOKUP(Table29[[#This Row],[Unique BarCode]],$N$10:$N$37,$O$10:$O$37)</f>
        <v>MACUSBC</v>
      </c>
      <c r="I1412" t="str">
        <f>_xlfn.XLOOKUP(Table29[[#This Row],[Unique BarCode]],$N$10:$N$37,$P$10:$P$37)</f>
        <v>Charger</v>
      </c>
      <c r="J1412" t="s">
        <v>8</v>
      </c>
      <c r="K1412" t="s">
        <v>225</v>
      </c>
    </row>
    <row r="1413" spans="1:11" x14ac:dyDescent="0.2">
      <c r="A1413" s="1" t="d">
        <v>2023-01-31</v>
      </c>
      <c r="B1413" s="45">
        <v>-1</v>
      </c>
      <c r="C1413" t="s">
        <v>77</v>
      </c>
      <c r="D1413" t="str">
        <f>_xlfn.XLOOKUP(Table29[[#This Row],[Patron Group]],$R$10:$R$24,$S$10:$S$24)</f>
        <v>Undergraduate</v>
      </c>
      <c r="E1413" s="1" t="d">
        <v>2023-01-31</v>
      </c>
      <c r="F1413" t="s">
        <v>469</v>
      </c>
      <c r="G1413" t="s">
        <v>2296</v>
      </c>
      <c r="H1413" t="str">
        <f>_xlfn.XLOOKUP(Table29[[#This Row],[Unique BarCode]],$N$10:$N$37,$O$10:$O$37)</f>
        <v>MACUSBC</v>
      </c>
      <c r="I1413" t="str">
        <f>_xlfn.XLOOKUP(Table29[[#This Row],[Unique BarCode]],$N$10:$N$37,$P$10:$P$37)</f>
        <v>Charger</v>
      </c>
      <c r="J1413" t="s">
        <v>8</v>
      </c>
      <c r="K1413" t="s">
        <v>470</v>
      </c>
    </row>
    <row r="1414" spans="1:11" x14ac:dyDescent="0.2">
      <c r="A1414" s="1" t="d">
        <v>2023-01-31</v>
      </c>
      <c r="B1414" s="45">
        <v>-1</v>
      </c>
      <c r="C1414" t="s">
        <v>77</v>
      </c>
      <c r="D1414" t="str">
        <f>_xlfn.XLOOKUP(Table29[[#This Row],[Patron Group]],$R$10:$R$24,$S$10:$S$24)</f>
        <v>Undergraduate</v>
      </c>
      <c r="E1414" s="1" t="d">
        <v>2023-01-31</v>
      </c>
      <c r="F1414" t="s">
        <v>471</v>
      </c>
      <c r="G1414" t="s">
        <v>2296</v>
      </c>
      <c r="H1414" t="str">
        <f>_xlfn.XLOOKUP(Table29[[#This Row],[Unique BarCode]],$N$10:$N$37,$O$10:$O$37)</f>
        <v>MACUSBC</v>
      </c>
      <c r="I1414" t="str">
        <f>_xlfn.XLOOKUP(Table29[[#This Row],[Unique BarCode]],$N$10:$N$37,$P$10:$P$37)</f>
        <v>Charger</v>
      </c>
      <c r="J1414" t="s">
        <v>8</v>
      </c>
      <c r="K1414" t="s">
        <v>472</v>
      </c>
    </row>
    <row r="1415" spans="1:11" x14ac:dyDescent="0.2">
      <c r="A1415" s="1" t="d">
        <v>2023-01-31</v>
      </c>
      <c r="B1415" s="45">
        <v>-1</v>
      </c>
      <c r="C1415" t="s">
        <v>77</v>
      </c>
      <c r="D1415" t="str">
        <f>_xlfn.XLOOKUP(Table29[[#This Row],[Patron Group]],$R$10:$R$24,$S$10:$S$24)</f>
        <v>Undergraduate</v>
      </c>
      <c r="E1415" s="1" t="d">
        <v>2023-01-31</v>
      </c>
      <c r="F1415" t="s">
        <v>276</v>
      </c>
      <c r="G1415" t="s">
        <v>2296</v>
      </c>
      <c r="H1415" t="str">
        <f>_xlfn.XLOOKUP(Table29[[#This Row],[Unique BarCode]],$N$10:$N$37,$O$10:$O$37)</f>
        <v>MACUSBC</v>
      </c>
      <c r="I1415" t="str">
        <f>_xlfn.XLOOKUP(Table29[[#This Row],[Unique BarCode]],$N$10:$N$37,$P$10:$P$37)</f>
        <v>Charger</v>
      </c>
      <c r="J1415" t="s">
        <v>8</v>
      </c>
      <c r="K1415" t="s">
        <v>277</v>
      </c>
    </row>
    <row r="1416" spans="1:11" x14ac:dyDescent="0.2">
      <c r="A1416" s="1" t="d">
        <v>2023-01-31</v>
      </c>
      <c r="B1416" s="45">
        <v>-1</v>
      </c>
      <c r="C1416" t="s">
        <v>77</v>
      </c>
      <c r="D1416" t="str">
        <f>_xlfn.XLOOKUP(Table29[[#This Row],[Patron Group]],$R$10:$R$24,$S$10:$S$24)</f>
        <v>Undergraduate</v>
      </c>
      <c r="E1416" s="1" t="d">
        <v>2023-01-31</v>
      </c>
      <c r="F1416" t="s">
        <v>475</v>
      </c>
      <c r="G1416" t="s">
        <v>2296</v>
      </c>
      <c r="H1416" t="str">
        <f>_xlfn.XLOOKUP(Table29[[#This Row],[Unique BarCode]],$N$10:$N$37,$O$10:$O$37)</f>
        <v>MACUSBC</v>
      </c>
      <c r="I1416" t="str">
        <f>_xlfn.XLOOKUP(Table29[[#This Row],[Unique BarCode]],$N$10:$N$37,$P$10:$P$37)</f>
        <v>Charger</v>
      </c>
      <c r="J1416" t="s">
        <v>128</v>
      </c>
      <c r="K1416" t="s">
        <v>476</v>
      </c>
    </row>
    <row r="1417" spans="1:11" x14ac:dyDescent="0.2">
      <c r="A1417" s="1" t="d">
        <v>2023-01-31</v>
      </c>
      <c r="B1417" s="45">
        <v>-1</v>
      </c>
      <c r="C1417" t="s">
        <v>77</v>
      </c>
      <c r="D1417" t="str">
        <f>_xlfn.XLOOKUP(Table29[[#This Row],[Patron Group]],$R$10:$R$24,$S$10:$S$24)</f>
        <v>Undergraduate</v>
      </c>
      <c r="E1417" s="1" t="d">
        <v>2023-01-31</v>
      </c>
      <c r="F1417" t="s">
        <v>91</v>
      </c>
      <c r="G1417" t="s">
        <v>2296</v>
      </c>
      <c r="H1417" t="str">
        <f>_xlfn.XLOOKUP(Table29[[#This Row],[Unique BarCode]],$N$10:$N$37,$O$10:$O$37)</f>
        <v>MACUSBC</v>
      </c>
      <c r="I1417" t="str">
        <f>_xlfn.XLOOKUP(Table29[[#This Row],[Unique BarCode]],$N$10:$N$37,$P$10:$P$37)</f>
        <v>Charger</v>
      </c>
      <c r="J1417" t="s">
        <v>8</v>
      </c>
      <c r="K1417" t="s">
        <v>92</v>
      </c>
    </row>
    <row r="1418" spans="1:11" x14ac:dyDescent="0.2">
      <c r="A1418" s="1" t="d">
        <v>2023-01-31</v>
      </c>
      <c r="B1418" s="45">
        <v>-1</v>
      </c>
      <c r="C1418" t="s">
        <v>77</v>
      </c>
      <c r="D1418" t="str">
        <f>_xlfn.XLOOKUP(Table29[[#This Row],[Patron Group]],$R$10:$R$24,$S$10:$S$24)</f>
        <v>Undergraduate</v>
      </c>
      <c r="E1418" s="1" t="d">
        <v>2023-01-31</v>
      </c>
      <c r="F1418" t="s">
        <v>213</v>
      </c>
      <c r="G1418" t="s">
        <v>2296</v>
      </c>
      <c r="H1418" t="str">
        <f>_xlfn.XLOOKUP(Table29[[#This Row],[Unique BarCode]],$N$10:$N$37,$O$10:$O$37)</f>
        <v>MACUSBC</v>
      </c>
      <c r="I1418" t="str">
        <f>_xlfn.XLOOKUP(Table29[[#This Row],[Unique BarCode]],$N$10:$N$37,$P$10:$P$37)</f>
        <v>Charger</v>
      </c>
      <c r="J1418" t="s">
        <v>8</v>
      </c>
      <c r="K1418" t="s">
        <v>214</v>
      </c>
    </row>
    <row r="1419" spans="1:11" x14ac:dyDescent="0.2">
      <c r="A1419" s="1" t="d">
        <v>2023-01-31</v>
      </c>
      <c r="B1419" s="45">
        <v>-1</v>
      </c>
      <c r="C1419" t="s">
        <v>77</v>
      </c>
      <c r="D1419" t="str">
        <f>_xlfn.XLOOKUP(Table29[[#This Row],[Patron Group]],$R$10:$R$24,$S$10:$S$24)</f>
        <v>Undergraduate</v>
      </c>
      <c r="E1419" s="1" t="d">
        <v>2023-01-31</v>
      </c>
      <c r="F1419" t="s">
        <v>843</v>
      </c>
      <c r="G1419" t="s">
        <v>2296</v>
      </c>
      <c r="H1419" t="str">
        <f>_xlfn.XLOOKUP(Table29[[#This Row],[Unique BarCode]],$N$10:$N$37,$O$10:$O$37)</f>
        <v>MACUSBC</v>
      </c>
      <c r="I1419" t="str">
        <f>_xlfn.XLOOKUP(Table29[[#This Row],[Unique BarCode]],$N$10:$N$37,$P$10:$P$37)</f>
        <v>Charger</v>
      </c>
      <c r="J1419" t="s">
        <v>8</v>
      </c>
      <c r="K1419" t="s">
        <v>844</v>
      </c>
    </row>
    <row r="1420" spans="1:11" x14ac:dyDescent="0.2">
      <c r="A1420" s="1" t="d">
        <v>2023-01-31</v>
      </c>
      <c r="B1420" s="45">
        <v>-1</v>
      </c>
      <c r="C1420" t="s">
        <v>77</v>
      </c>
      <c r="D1420" t="str">
        <f>_xlfn.XLOOKUP(Table29[[#This Row],[Patron Group]],$R$10:$R$24,$S$10:$S$24)</f>
        <v>Undergraduate</v>
      </c>
      <c r="E1420" s="1" t="d">
        <v>2023-01-31</v>
      </c>
      <c r="F1420" t="s">
        <v>37</v>
      </c>
      <c r="G1420" t="s">
        <v>2296</v>
      </c>
      <c r="H1420" t="str">
        <f>_xlfn.XLOOKUP(Table29[[#This Row],[Unique BarCode]],$N$10:$N$37,$O$10:$O$37)</f>
        <v>MACUSBC</v>
      </c>
      <c r="I1420" t="str">
        <f>_xlfn.XLOOKUP(Table29[[#This Row],[Unique BarCode]],$N$10:$N$37,$P$10:$P$37)</f>
        <v>Charger</v>
      </c>
      <c r="J1420" t="s">
        <v>8</v>
      </c>
      <c r="K1420" t="s">
        <v>38</v>
      </c>
    </row>
    <row r="1421" spans="1:11" x14ac:dyDescent="0.2">
      <c r="A1421" s="1" t="d">
        <v>2023-01-31</v>
      </c>
      <c r="B1421" s="45">
        <v>-1</v>
      </c>
      <c r="C1421" t="s">
        <v>77</v>
      </c>
      <c r="D1421" t="str">
        <f>_xlfn.XLOOKUP(Table29[[#This Row],[Patron Group]],$R$10:$R$24,$S$10:$S$24)</f>
        <v>Undergraduate</v>
      </c>
      <c r="E1421" s="1" t="d">
        <v>2023-01-31</v>
      </c>
      <c r="F1421" t="s">
        <v>93</v>
      </c>
      <c r="G1421" t="s">
        <v>2296</v>
      </c>
      <c r="H1421" t="str">
        <f>_xlfn.XLOOKUP(Table29[[#This Row],[Unique BarCode]],$N$10:$N$37,$O$10:$O$37)</f>
        <v>MACUSBC</v>
      </c>
      <c r="I1421" t="str">
        <f>_xlfn.XLOOKUP(Table29[[#This Row],[Unique BarCode]],$N$10:$N$37,$P$10:$P$37)</f>
        <v>Charger</v>
      </c>
      <c r="J1421" t="s">
        <v>8</v>
      </c>
      <c r="K1421" t="s">
        <v>94</v>
      </c>
    </row>
    <row r="1422" spans="1:11" x14ac:dyDescent="0.2">
      <c r="A1422" s="1" t="d">
        <v>2023-01-31</v>
      </c>
      <c r="B1422" s="45">
        <v>-1</v>
      </c>
      <c r="C1422" t="s">
        <v>77</v>
      </c>
      <c r="D1422" t="str">
        <f>_xlfn.XLOOKUP(Table29[[#This Row],[Patron Group]],$R$10:$R$24,$S$10:$S$24)</f>
        <v>Undergraduate</v>
      </c>
      <c r="E1422" s="1" t="d">
        <v>2023-01-31</v>
      </c>
      <c r="F1422" t="s">
        <v>1371</v>
      </c>
      <c r="G1422" t="s">
        <v>2293</v>
      </c>
      <c r="H1422" t="str">
        <f>_xlfn.XLOOKUP(Table29[[#This Row],[Unique BarCode]],$N$10:$N$37,$O$10:$O$37)</f>
        <v>OLDMACCHRG</v>
      </c>
      <c r="I1422" t="str">
        <f>_xlfn.XLOOKUP(Table29[[#This Row],[Unique BarCode]],$N$10:$N$37,$P$10:$P$37)</f>
        <v>Charger</v>
      </c>
      <c r="J1422" t="s">
        <v>8</v>
      </c>
      <c r="K1422" t="s">
        <v>1372</v>
      </c>
    </row>
    <row r="1423" spans="1:11" x14ac:dyDescent="0.2">
      <c r="A1423" s="1" t="d">
        <v>2023-01-31</v>
      </c>
      <c r="B1423" s="45">
        <v>-1</v>
      </c>
      <c r="C1423" t="s">
        <v>77</v>
      </c>
      <c r="D1423" t="str">
        <f>_xlfn.XLOOKUP(Table29[[#This Row],[Patron Group]],$R$10:$R$24,$S$10:$S$24)</f>
        <v>Undergraduate</v>
      </c>
      <c r="E1423" s="1" t="d">
        <v>2023-01-31</v>
      </c>
      <c r="F1423" t="s">
        <v>1318</v>
      </c>
      <c r="G1423" t="s">
        <v>2271</v>
      </c>
      <c r="H1423" t="str">
        <f>_xlfn.XLOOKUP(Table29[[#This Row],[Unique BarCode]],$N$10:$N$37,$O$10:$O$37)</f>
        <v>OMNI</v>
      </c>
      <c r="I1423" t="str">
        <f>_xlfn.XLOOKUP(Table29[[#This Row],[Unique BarCode]],$N$10:$N$37,$P$10:$P$37)</f>
        <v>Charger</v>
      </c>
      <c r="J1423" t="s">
        <v>49</v>
      </c>
      <c r="K1423" t="s">
        <v>1319</v>
      </c>
    </row>
    <row r="1424" spans="1:11" x14ac:dyDescent="0.2">
      <c r="A1424" s="1" t="d">
        <v>2023-01-31</v>
      </c>
      <c r="B1424" s="45">
        <v>-1</v>
      </c>
      <c r="C1424" t="s">
        <v>77</v>
      </c>
      <c r="D1424" t="str">
        <f>_xlfn.XLOOKUP(Table29[[#This Row],[Patron Group]],$R$10:$R$24,$S$10:$S$24)</f>
        <v>Undergraduate</v>
      </c>
      <c r="E1424" s="1" t="d">
        <v>2023-01-31</v>
      </c>
      <c r="F1424" t="s">
        <v>1288</v>
      </c>
      <c r="G1424" t="s">
        <v>2271</v>
      </c>
      <c r="H1424" t="str">
        <f>_xlfn.XLOOKUP(Table29[[#This Row],[Unique BarCode]],$N$10:$N$37,$O$10:$O$37)</f>
        <v>OMNI</v>
      </c>
      <c r="I1424" t="str">
        <f>_xlfn.XLOOKUP(Table29[[#This Row],[Unique BarCode]],$N$10:$N$37,$P$10:$P$37)</f>
        <v>Charger</v>
      </c>
      <c r="J1424" t="s">
        <v>49</v>
      </c>
      <c r="K1424" t="s">
        <v>1289</v>
      </c>
    </row>
    <row r="1425" spans="1:11" x14ac:dyDescent="0.2">
      <c r="A1425" s="1" t="d">
        <v>2023-01-31</v>
      </c>
      <c r="B1425" s="45">
        <v>-1</v>
      </c>
      <c r="C1425" t="s">
        <v>77</v>
      </c>
      <c r="D1425" t="str">
        <f>_xlfn.XLOOKUP(Table29[[#This Row],[Patron Group]],$R$10:$R$24,$S$10:$S$24)</f>
        <v>Undergraduate</v>
      </c>
      <c r="E1425" s="1" t="d">
        <v>2023-01-31</v>
      </c>
      <c r="F1425" t="s">
        <v>829</v>
      </c>
      <c r="G1425" t="s">
        <v>2271</v>
      </c>
      <c r="H1425" t="str">
        <f>_xlfn.XLOOKUP(Table29[[#This Row],[Unique BarCode]],$N$10:$N$37,$O$10:$O$37)</f>
        <v>OMNI</v>
      </c>
      <c r="I1425" t="str">
        <f>_xlfn.XLOOKUP(Table29[[#This Row],[Unique BarCode]],$N$10:$N$37,$P$10:$P$37)</f>
        <v>Charger</v>
      </c>
      <c r="J1425" t="s">
        <v>68</v>
      </c>
      <c r="K1425" t="s">
        <v>830</v>
      </c>
    </row>
    <row r="1426" spans="1:11" x14ac:dyDescent="0.2">
      <c r="A1426" s="1" t="d">
        <v>2023-01-31</v>
      </c>
      <c r="B1426" s="45">
        <v>-1</v>
      </c>
      <c r="C1426" t="s">
        <v>77</v>
      </c>
      <c r="D1426" t="str">
        <f>_xlfn.XLOOKUP(Table29[[#This Row],[Patron Group]],$R$10:$R$24,$S$10:$S$24)</f>
        <v>Undergraduate</v>
      </c>
      <c r="E1426" s="1" t="d">
        <v>2023-01-31</v>
      </c>
      <c r="F1426" t="s">
        <v>586</v>
      </c>
      <c r="G1426" t="s">
        <v>2285</v>
      </c>
      <c r="H1426" t="str">
        <f>_xlfn.XLOOKUP(Table29[[#This Row],[Unique BarCode]],$N$10:$N$37,$O$10:$O$37)</f>
        <v>UHDMI</v>
      </c>
      <c r="I1426" t="str">
        <f>_xlfn.XLOOKUP(Table29[[#This Row],[Unique BarCode]],$N$10:$N$37,$P$10:$P$37)</f>
        <v>Cable</v>
      </c>
      <c r="J1426" t="s">
        <v>8</v>
      </c>
    </row>
    <row r="1427" spans="1:11" x14ac:dyDescent="0.2">
      <c r="A1427" s="1" t="d">
        <v>2023-01-31</v>
      </c>
      <c r="B1427" s="45">
        <v>-1</v>
      </c>
      <c r="C1427" t="s">
        <v>77</v>
      </c>
      <c r="D1427" t="str">
        <f>_xlfn.XLOOKUP(Table29[[#This Row],[Patron Group]],$R$10:$R$24,$S$10:$S$24)</f>
        <v>Undergraduate</v>
      </c>
      <c r="E1427" s="1" t="d">
        <v>2023-01-31</v>
      </c>
      <c r="F1427" t="s">
        <v>1322</v>
      </c>
      <c r="G1427" t="s">
        <v>2294</v>
      </c>
      <c r="H1427" t="str">
        <f>_xlfn.XLOOKUP(Table29[[#This Row],[Unique BarCode]],$N$10:$N$37,$O$10:$O$37)</f>
        <v>UVGA</v>
      </c>
      <c r="I1427" t="str">
        <f>_xlfn.XLOOKUP(Table29[[#This Row],[Unique BarCode]],$N$10:$N$37,$P$10:$P$37)</f>
        <v>Cable</v>
      </c>
      <c r="J1427" t="s">
        <v>8</v>
      </c>
      <c r="K1427" t="s">
        <v>1323</v>
      </c>
    </row>
    <row r="1428" spans="1:11" x14ac:dyDescent="0.2">
      <c r="A1428" s="1" t="d">
        <v>2023-01-31</v>
      </c>
      <c r="B1428" s="45">
        <v>-1</v>
      </c>
      <c r="C1428" t="s">
        <v>77</v>
      </c>
      <c r="D1428" t="str">
        <f>_xlfn.XLOOKUP(Table29[[#This Row],[Patron Group]],$R$10:$R$24,$S$10:$S$24)</f>
        <v>Undergraduate</v>
      </c>
      <c r="E1428" s="1" t="d">
        <v>2023-01-31</v>
      </c>
      <c r="F1428" t="s">
        <v>272</v>
      </c>
      <c r="G1428" t="s">
        <v>2272</v>
      </c>
      <c r="H1428" t="str">
        <f>_xlfn.XLOOKUP(Table29[[#This Row],[Unique BarCode]],$N$10:$N$37,$O$10:$O$37)</f>
        <v>WALLADPT</v>
      </c>
      <c r="I1428" t="str">
        <f>_xlfn.XLOOKUP(Table29[[#This Row],[Unique BarCode]],$N$10:$N$37,$P$10:$P$37)</f>
        <v>Charger</v>
      </c>
      <c r="J1428" t="s">
        <v>49</v>
      </c>
      <c r="K1428" t="s">
        <v>273</v>
      </c>
    </row>
    <row r="1429" spans="1:11" x14ac:dyDescent="0.2">
      <c r="A1429" s="1" t="d">
        <v>2023-01-31</v>
      </c>
      <c r="B1429" s="45">
        <v>-1</v>
      </c>
      <c r="C1429" t="s">
        <v>77</v>
      </c>
      <c r="D1429" t="str">
        <f>_xlfn.XLOOKUP(Table29[[#This Row],[Patron Group]],$R$10:$R$24,$S$10:$S$24)</f>
        <v>Undergraduate</v>
      </c>
      <c r="E1429" s="1" t="d">
        <v>2023-01-31</v>
      </c>
      <c r="F1429" t="s">
        <v>587</v>
      </c>
      <c r="G1429" t="s">
        <v>2272</v>
      </c>
      <c r="H1429" t="str">
        <f>_xlfn.XLOOKUP(Table29[[#This Row],[Unique BarCode]],$N$10:$N$37,$O$10:$O$37)</f>
        <v>WALLADPT</v>
      </c>
      <c r="I1429" t="str">
        <f>_xlfn.XLOOKUP(Table29[[#This Row],[Unique BarCode]],$N$10:$N$37,$P$10:$P$37)</f>
        <v>Charger</v>
      </c>
      <c r="J1429" t="s">
        <v>49</v>
      </c>
      <c r="K1429" t="s">
        <v>588</v>
      </c>
    </row>
    <row r="1430" spans="1:11" x14ac:dyDescent="0.2">
      <c r="A1430" s="1" t="d">
        <v>2023-01-31</v>
      </c>
      <c r="B1430" s="45">
        <v>-1</v>
      </c>
      <c r="C1430" t="s">
        <v>77</v>
      </c>
      <c r="D1430" t="str">
        <f>_xlfn.XLOOKUP(Table29[[#This Row],[Patron Group]],$R$10:$R$24,$S$10:$S$24)</f>
        <v>Undergraduate</v>
      </c>
      <c r="E1430" s="1" t="d">
        <v>2023-01-31</v>
      </c>
      <c r="F1430" t="s">
        <v>1326</v>
      </c>
      <c r="G1430" t="s">
        <v>2272</v>
      </c>
      <c r="H1430" t="str">
        <f>_xlfn.XLOOKUP(Table29[[#This Row],[Unique BarCode]],$N$10:$N$37,$O$10:$O$37)</f>
        <v>WALLADPT</v>
      </c>
      <c r="I1430" t="str">
        <f>_xlfn.XLOOKUP(Table29[[#This Row],[Unique BarCode]],$N$10:$N$37,$P$10:$P$37)</f>
        <v>Charger</v>
      </c>
      <c r="J1430" t="s">
        <v>8</v>
      </c>
      <c r="K1430" t="s">
        <v>1327</v>
      </c>
    </row>
    <row r="1431" spans="1:11" x14ac:dyDescent="0.2">
      <c r="A1431" s="1" t="d">
        <v>2023-01-31</v>
      </c>
      <c r="B1431" s="45">
        <v>-1</v>
      </c>
      <c r="C1431" t="s">
        <v>77</v>
      </c>
      <c r="D1431" t="str">
        <f>_xlfn.XLOOKUP(Table29[[#This Row],[Patron Group]],$R$10:$R$24,$S$10:$S$24)</f>
        <v>Undergraduate</v>
      </c>
      <c r="E1431" s="1" t="d">
        <v>2023-01-31</v>
      </c>
      <c r="F1431" t="s">
        <v>854</v>
      </c>
      <c r="G1431" t="s">
        <v>2272</v>
      </c>
      <c r="H1431" t="str">
        <f>_xlfn.XLOOKUP(Table29[[#This Row],[Unique BarCode]],$N$10:$N$37,$O$10:$O$37)</f>
        <v>WALLADPT</v>
      </c>
      <c r="I1431" t="str">
        <f>_xlfn.XLOOKUP(Table29[[#This Row],[Unique BarCode]],$N$10:$N$37,$P$10:$P$37)</f>
        <v>Charger</v>
      </c>
      <c r="J1431" t="s">
        <v>8</v>
      </c>
    </row>
    <row r="1432" spans="1:11" x14ac:dyDescent="0.2">
      <c r="A1432" s="1" t="d">
        <v>2023-01-31</v>
      </c>
      <c r="B1432" s="45">
        <v>-1</v>
      </c>
      <c r="C1432" t="s">
        <v>77</v>
      </c>
      <c r="D1432" t="str">
        <f>_xlfn.XLOOKUP(Table29[[#This Row],[Patron Group]],$R$10:$R$24,$S$10:$S$24)</f>
        <v>Undergraduate</v>
      </c>
      <c r="E1432" s="1" t="d">
        <v>2023-01-31</v>
      </c>
      <c r="F1432" t="s">
        <v>855</v>
      </c>
      <c r="G1432" t="s">
        <v>2272</v>
      </c>
      <c r="H1432" t="str">
        <f>_xlfn.XLOOKUP(Table29[[#This Row],[Unique BarCode]],$N$10:$N$37,$O$10:$O$37)</f>
        <v>WALLADPT</v>
      </c>
      <c r="I1432" t="str">
        <f>_xlfn.XLOOKUP(Table29[[#This Row],[Unique BarCode]],$N$10:$N$37,$P$10:$P$37)</f>
        <v>Charger</v>
      </c>
      <c r="J1432" t="s">
        <v>8</v>
      </c>
    </row>
    <row r="1433" spans="1:11" x14ac:dyDescent="0.2">
      <c r="A1433" s="1" t="d">
        <v>2023-01-31</v>
      </c>
      <c r="B1433" s="45">
        <v>-1</v>
      </c>
      <c r="C1433" t="s">
        <v>77</v>
      </c>
      <c r="D1433" t="str">
        <f>_xlfn.XLOOKUP(Table29[[#This Row],[Patron Group]],$R$10:$R$24,$S$10:$S$24)</f>
        <v>Undergraduate</v>
      </c>
      <c r="E1433" s="1" t="d">
        <v>2023-01-31</v>
      </c>
      <c r="F1433" t="s">
        <v>1267</v>
      </c>
      <c r="G1433" t="s">
        <v>2272</v>
      </c>
      <c r="H1433" t="str">
        <f>_xlfn.XLOOKUP(Table29[[#This Row],[Unique BarCode]],$N$10:$N$37,$O$10:$O$37)</f>
        <v>WALLADPT</v>
      </c>
      <c r="I1433" t="str">
        <f>_xlfn.XLOOKUP(Table29[[#This Row],[Unique BarCode]],$N$10:$N$37,$P$10:$P$37)</f>
        <v>Charger</v>
      </c>
      <c r="J1433" t="s">
        <v>8</v>
      </c>
    </row>
    <row r="1434" spans="1:11" x14ac:dyDescent="0.2">
      <c r="A1434" s="1" t="d">
        <v>2023-01-31</v>
      </c>
      <c r="B1434" s="45">
        <v>-1</v>
      </c>
      <c r="C1434" t="s">
        <v>77</v>
      </c>
      <c r="D1434" t="str">
        <f>_xlfn.XLOOKUP(Table29[[#This Row],[Patron Group]],$R$10:$R$24,$S$10:$S$24)</f>
        <v>Undergraduate</v>
      </c>
      <c r="E1434" s="1" t="d">
        <v>2023-01-31</v>
      </c>
      <c r="F1434" t="s">
        <v>73</v>
      </c>
      <c r="G1434" t="s">
        <v>2272</v>
      </c>
      <c r="H1434" t="str">
        <f>_xlfn.XLOOKUP(Table29[[#This Row],[Unique BarCode]],$N$10:$N$37,$O$10:$O$37)</f>
        <v>WALLADPT</v>
      </c>
      <c r="I1434" t="str">
        <f>_xlfn.XLOOKUP(Table29[[#This Row],[Unique BarCode]],$N$10:$N$37,$P$10:$P$37)</f>
        <v>Charger</v>
      </c>
      <c r="J1434" t="s">
        <v>8</v>
      </c>
    </row>
    <row r="1435" spans="1:11" x14ac:dyDescent="0.2">
      <c r="A1435" s="1" t="d">
        <v>2023-01-31</v>
      </c>
      <c r="B1435" s="45">
        <v>-1</v>
      </c>
      <c r="C1435" t="s">
        <v>77</v>
      </c>
      <c r="D1435" t="str">
        <f>_xlfn.XLOOKUP(Table29[[#This Row],[Patron Group]],$R$10:$R$24,$S$10:$S$24)</f>
        <v>Undergraduate</v>
      </c>
      <c r="E1435" s="1" t="d">
        <v>2023-01-31</v>
      </c>
      <c r="F1435" t="s">
        <v>275</v>
      </c>
      <c r="G1435" t="s">
        <v>2272</v>
      </c>
      <c r="H1435" t="str">
        <f>_xlfn.XLOOKUP(Table29[[#This Row],[Unique BarCode]],$N$10:$N$37,$O$10:$O$37)</f>
        <v>WALLADPT</v>
      </c>
      <c r="I1435" t="str">
        <f>_xlfn.XLOOKUP(Table29[[#This Row],[Unique BarCode]],$N$10:$N$37,$P$10:$P$37)</f>
        <v>Charger</v>
      </c>
      <c r="J1435" t="s">
        <v>8</v>
      </c>
    </row>
    <row r="1436" spans="1:11" x14ac:dyDescent="0.2">
      <c r="A1436" s="1" t="d">
        <v>2023-01-31</v>
      </c>
      <c r="B1436" s="45">
        <v>-1</v>
      </c>
      <c r="C1436" t="s">
        <v>77</v>
      </c>
      <c r="D1436" t="str">
        <f>_xlfn.XLOOKUP(Table29[[#This Row],[Patron Group]],$R$10:$R$24,$S$10:$S$24)</f>
        <v>Undergraduate</v>
      </c>
      <c r="E1436" s="1" t="d">
        <v>2023-02-07</v>
      </c>
      <c r="F1436" t="s">
        <v>1057</v>
      </c>
      <c r="G1436" t="s">
        <v>2273</v>
      </c>
      <c r="H1436" t="str">
        <f>_xlfn.XLOOKUP(Table29[[#This Row],[Unique BarCode]],$N$10:$N$37,$O$10:$O$37)</f>
        <v>ChromeBook</v>
      </c>
      <c r="I1436" t="str">
        <f>_xlfn.XLOOKUP(Table29[[#This Row],[Unique BarCode]],$N$10:$N$37,$P$10:$P$37)</f>
        <v>Device</v>
      </c>
      <c r="J1436" t="s">
        <v>1058</v>
      </c>
      <c r="K1436" t="s">
        <v>1059</v>
      </c>
    </row>
    <row r="1437" spans="1:11" x14ac:dyDescent="0.2">
      <c r="A1437" s="1" t="d">
        <v>2023-01-31</v>
      </c>
      <c r="B1437" s="45">
        <v>-1</v>
      </c>
      <c r="C1437" t="s">
        <v>77</v>
      </c>
      <c r="D1437" t="str">
        <f>_xlfn.XLOOKUP(Table29[[#This Row],[Patron Group]],$R$10:$R$24,$S$10:$S$24)</f>
        <v>Undergraduate</v>
      </c>
      <c r="E1437" s="1" t="d">
        <v>2023-02-07</v>
      </c>
      <c r="F1437" t="s">
        <v>1373</v>
      </c>
      <c r="G1437" t="s">
        <v>2275</v>
      </c>
      <c r="H1437" t="str">
        <f>_xlfn.XLOOKUP(Table29[[#This Row],[Unique BarCode]],$N$10:$N$37,$O$10:$O$37)</f>
        <v>iPad</v>
      </c>
      <c r="I1437" t="str">
        <f>_xlfn.XLOOKUP(Table29[[#This Row],[Unique BarCode]],$N$10:$N$37,$P$10:$P$37)</f>
        <v>Device</v>
      </c>
      <c r="J1437" t="s">
        <v>8</v>
      </c>
      <c r="K1437" t="s">
        <v>1374</v>
      </c>
    </row>
    <row r="1438" spans="1:11" x14ac:dyDescent="0.2">
      <c r="A1438" s="1" t="d">
        <v>2023-01-31</v>
      </c>
      <c r="B1438" s="45">
        <v>-1</v>
      </c>
      <c r="C1438" t="s">
        <v>77</v>
      </c>
      <c r="D1438" t="str">
        <f>_xlfn.XLOOKUP(Table29[[#This Row],[Patron Group]],$R$10:$R$24,$S$10:$S$24)</f>
        <v>Undergraduate</v>
      </c>
      <c r="E1438" s="1" t="d">
        <v>2023-02-07</v>
      </c>
      <c r="F1438" t="s">
        <v>635</v>
      </c>
      <c r="G1438" t="s">
        <v>2297</v>
      </c>
      <c r="H1438" t="str">
        <f>_xlfn.XLOOKUP(Table29[[#This Row],[Unique BarCode]],$N$10:$N$37,$O$10:$O$37)</f>
        <v>iPad</v>
      </c>
      <c r="I1438" t="str">
        <f>_xlfn.XLOOKUP(Table29[[#This Row],[Unique BarCode]],$N$10:$N$37,$P$10:$P$37)</f>
        <v>Device</v>
      </c>
      <c r="J1438" t="s">
        <v>8</v>
      </c>
      <c r="K1438" t="s">
        <v>636</v>
      </c>
    </row>
    <row r="1439" spans="1:11" x14ac:dyDescent="0.2">
      <c r="A1439" s="1" t="d">
        <v>2023-01-31</v>
      </c>
      <c r="B1439" s="45">
        <v>-1</v>
      </c>
      <c r="C1439" t="s">
        <v>77</v>
      </c>
      <c r="D1439" t="str">
        <f>_xlfn.XLOOKUP(Table29[[#This Row],[Patron Group]],$R$10:$R$24,$S$10:$S$24)</f>
        <v>Undergraduate</v>
      </c>
      <c r="E1439" s="1" t="d">
        <v>2023-02-13</v>
      </c>
      <c r="F1439" t="s">
        <v>607</v>
      </c>
      <c r="G1439" t="s">
        <v>2274</v>
      </c>
      <c r="H1439" t="str">
        <f>_xlfn.XLOOKUP(Table29[[#This Row],[Unique BarCode]],$N$10:$N$37,$O$10:$O$37)</f>
        <v>MacBook</v>
      </c>
      <c r="I1439" t="str">
        <f>_xlfn.XLOOKUP(Table29[[#This Row],[Unique BarCode]],$N$10:$N$37,$P$10:$P$37)</f>
        <v>Device</v>
      </c>
      <c r="J1439" t="s">
        <v>8</v>
      </c>
      <c r="K1439" t="s">
        <v>608</v>
      </c>
    </row>
    <row r="1440" spans="1:11" x14ac:dyDescent="0.2">
      <c r="A1440" s="1" t="d">
        <v>2023-01-31</v>
      </c>
      <c r="B1440" s="45">
        <v>-1</v>
      </c>
      <c r="C1440" t="s">
        <v>77</v>
      </c>
      <c r="D1440" t="str">
        <f>_xlfn.XLOOKUP(Table29[[#This Row],[Patron Group]],$R$10:$R$24,$S$10:$S$24)</f>
        <v>Undergraduate</v>
      </c>
      <c r="E1440" s="1" t="d">
        <v>2023-02-13</v>
      </c>
      <c r="F1440" t="s">
        <v>1375</v>
      </c>
      <c r="G1440" t="s">
        <v>2274</v>
      </c>
      <c r="H1440" t="str">
        <f>_xlfn.XLOOKUP(Table29[[#This Row],[Unique BarCode]],$N$10:$N$37,$O$10:$O$37)</f>
        <v>MacBook</v>
      </c>
      <c r="I1440" t="str">
        <f>_xlfn.XLOOKUP(Table29[[#This Row],[Unique BarCode]],$N$10:$N$37,$P$10:$P$37)</f>
        <v>Device</v>
      </c>
      <c r="J1440" t="s">
        <v>8</v>
      </c>
      <c r="K1440" t="s">
        <v>1375</v>
      </c>
    </row>
    <row r="1441" spans="1:11" x14ac:dyDescent="0.2">
      <c r="A1441" s="1" t="d">
        <v>2023-01-31</v>
      </c>
      <c r="B1441" s="45">
        <v>-1</v>
      </c>
      <c r="C1441" t="s">
        <v>77</v>
      </c>
      <c r="D1441" t="str">
        <f>_xlfn.XLOOKUP(Table29[[#This Row],[Patron Group]],$R$10:$R$24,$S$10:$S$24)</f>
        <v>Undergraduate</v>
      </c>
      <c r="E1441" s="1" t="d">
        <v>2023-02-13</v>
      </c>
      <c r="F1441" t="s">
        <v>1376</v>
      </c>
      <c r="G1441" t="s">
        <v>2274</v>
      </c>
      <c r="H1441" t="str">
        <f>_xlfn.XLOOKUP(Table29[[#This Row],[Unique BarCode]],$N$10:$N$37,$O$10:$O$37)</f>
        <v>MacBook</v>
      </c>
      <c r="I1441" t="str">
        <f>_xlfn.XLOOKUP(Table29[[#This Row],[Unique BarCode]],$N$10:$N$37,$P$10:$P$37)</f>
        <v>Device</v>
      </c>
      <c r="J1441" t="s">
        <v>8</v>
      </c>
      <c r="K1441" t="s">
        <v>1376</v>
      </c>
    </row>
    <row r="1442" spans="1:11" x14ac:dyDescent="0.2">
      <c r="A1442" s="1" t="d">
        <v>2023-01-31</v>
      </c>
      <c r="B1442" s="45">
        <v>-1</v>
      </c>
      <c r="C1442" t="s">
        <v>77</v>
      </c>
      <c r="D1442" t="str">
        <f>_xlfn.XLOOKUP(Table29[[#This Row],[Patron Group]],$R$10:$R$24,$S$10:$S$24)</f>
        <v>Undergraduate</v>
      </c>
      <c r="E1442" s="1" t="d">
        <v>2023-02-13</v>
      </c>
      <c r="F1442" t="s">
        <v>1377</v>
      </c>
      <c r="G1442" t="s">
        <v>2274</v>
      </c>
      <c r="H1442" t="str">
        <f>_xlfn.XLOOKUP(Table29[[#This Row],[Unique BarCode]],$N$10:$N$37,$O$10:$O$37)</f>
        <v>MacBook</v>
      </c>
      <c r="I1442" t="str">
        <f>_xlfn.XLOOKUP(Table29[[#This Row],[Unique BarCode]],$N$10:$N$37,$P$10:$P$37)</f>
        <v>Device</v>
      </c>
      <c r="J1442" t="s">
        <v>8</v>
      </c>
      <c r="K1442" t="s">
        <v>1377</v>
      </c>
    </row>
    <row r="1443" spans="1:11" x14ac:dyDescent="0.2">
      <c r="A1443" s="1" t="d">
        <v>2023-01-31</v>
      </c>
      <c r="B1443" s="45">
        <v>-1</v>
      </c>
      <c r="C1443" t="s">
        <v>77</v>
      </c>
      <c r="D1443" t="str">
        <f>_xlfn.XLOOKUP(Table29[[#This Row],[Patron Group]],$R$10:$R$24,$S$10:$S$24)</f>
        <v>Undergraduate</v>
      </c>
      <c r="E1443" s="1" t="d">
        <v>2023-02-13</v>
      </c>
      <c r="F1443" t="s">
        <v>321</v>
      </c>
      <c r="G1443" t="s">
        <v>2275</v>
      </c>
      <c r="H1443" t="str">
        <f>_xlfn.XLOOKUP(Table29[[#This Row],[Unique BarCode]],$N$10:$N$37,$O$10:$O$37)</f>
        <v>iPad</v>
      </c>
      <c r="I1443" t="str">
        <f>_xlfn.XLOOKUP(Table29[[#This Row],[Unique BarCode]],$N$10:$N$37,$P$10:$P$37)</f>
        <v>Device</v>
      </c>
      <c r="J1443" t="s">
        <v>8</v>
      </c>
      <c r="K1443" t="s">
        <v>322</v>
      </c>
    </row>
    <row r="1444" spans="1:11" x14ac:dyDescent="0.2">
      <c r="A1444" s="1" t="d">
        <v>2023-01-31</v>
      </c>
      <c r="B1444" s="45">
        <v>-1</v>
      </c>
      <c r="C1444" t="s">
        <v>77</v>
      </c>
      <c r="D1444" t="str">
        <f>_xlfn.XLOOKUP(Table29[[#This Row],[Patron Group]],$R$10:$R$24,$S$10:$S$24)</f>
        <v>Undergraduate</v>
      </c>
      <c r="E1444" s="1" t="d">
        <v>2023-02-13</v>
      </c>
      <c r="F1444" t="s">
        <v>1019</v>
      </c>
      <c r="G1444" t="s">
        <v>2263</v>
      </c>
      <c r="H1444" t="str">
        <f>_xlfn.XLOOKUP(Table29[[#This Row],[Unique BarCode]],$N$10:$N$37,$O$10:$O$37)</f>
        <v>HP Laptop</v>
      </c>
      <c r="I1444" t="str">
        <f>_xlfn.XLOOKUP(Table29[[#This Row],[Unique BarCode]],$N$10:$N$37,$P$10:$P$37)</f>
        <v>Device</v>
      </c>
      <c r="J1444" t="s">
        <v>8</v>
      </c>
      <c r="K1444" t="s">
        <v>1020</v>
      </c>
    </row>
    <row r="1445" spans="1:11" x14ac:dyDescent="0.2">
      <c r="A1445" s="1" t="d">
        <v>2023-01-31</v>
      </c>
      <c r="B1445" s="45">
        <v>-1</v>
      </c>
      <c r="C1445" t="s">
        <v>77</v>
      </c>
      <c r="D1445" t="str">
        <f>_xlfn.XLOOKUP(Table29[[#This Row],[Patron Group]],$R$10:$R$24,$S$10:$S$24)</f>
        <v>Undergraduate</v>
      </c>
      <c r="E1445" s="1" t="d">
        <v>2023-02-14</v>
      </c>
      <c r="F1445" t="s">
        <v>1378</v>
      </c>
      <c r="G1445" t="s">
        <v>2274</v>
      </c>
      <c r="H1445" t="str">
        <f>_xlfn.XLOOKUP(Table29[[#This Row],[Unique BarCode]],$N$10:$N$37,$O$10:$O$37)</f>
        <v>MacBook</v>
      </c>
      <c r="I1445" t="str">
        <f>_xlfn.XLOOKUP(Table29[[#This Row],[Unique BarCode]],$N$10:$N$37,$P$10:$P$37)</f>
        <v>Device</v>
      </c>
      <c r="J1445" t="s">
        <v>8</v>
      </c>
      <c r="K1445" t="s">
        <v>1379</v>
      </c>
    </row>
    <row r="1446" spans="1:11" x14ac:dyDescent="0.2">
      <c r="A1446" s="1" t="d">
        <v>2023-01-31</v>
      </c>
      <c r="B1446" s="45">
        <v>-1</v>
      </c>
      <c r="C1446" t="s">
        <v>77</v>
      </c>
      <c r="D1446" t="str">
        <f>_xlfn.XLOOKUP(Table29[[#This Row],[Patron Group]],$R$10:$R$24,$S$10:$S$24)</f>
        <v>Undergraduate</v>
      </c>
      <c r="E1446" s="1" t="d">
        <v>2023-02-14</v>
      </c>
      <c r="F1446" t="s">
        <v>288</v>
      </c>
      <c r="G1446" t="s">
        <v>2274</v>
      </c>
      <c r="H1446" t="str">
        <f>_xlfn.XLOOKUP(Table29[[#This Row],[Unique BarCode]],$N$10:$N$37,$O$10:$O$37)</f>
        <v>MacBook</v>
      </c>
      <c r="I1446" t="str">
        <f>_xlfn.XLOOKUP(Table29[[#This Row],[Unique BarCode]],$N$10:$N$37,$P$10:$P$37)</f>
        <v>Device</v>
      </c>
      <c r="J1446" t="s">
        <v>8</v>
      </c>
      <c r="K1446" t="s">
        <v>289</v>
      </c>
    </row>
    <row r="1447" spans="1:11" x14ac:dyDescent="0.2">
      <c r="A1447" s="1" t="d">
        <v>2023-01-31</v>
      </c>
      <c r="B1447" s="45">
        <v>-1</v>
      </c>
      <c r="C1447" t="s">
        <v>77</v>
      </c>
      <c r="D1447" t="str">
        <f>_xlfn.XLOOKUP(Table29[[#This Row],[Patron Group]],$R$10:$R$24,$S$10:$S$24)</f>
        <v>Undergraduate</v>
      </c>
      <c r="E1447" s="1" t="d">
        <v>2023-02-14</v>
      </c>
      <c r="F1447" t="s">
        <v>1380</v>
      </c>
      <c r="G1447" t="s">
        <v>2274</v>
      </c>
      <c r="H1447" t="str">
        <f>_xlfn.XLOOKUP(Table29[[#This Row],[Unique BarCode]],$N$10:$N$37,$O$10:$O$37)</f>
        <v>MacBook</v>
      </c>
      <c r="I1447" t="str">
        <f>_xlfn.XLOOKUP(Table29[[#This Row],[Unique BarCode]],$N$10:$N$37,$P$10:$P$37)</f>
        <v>Device</v>
      </c>
      <c r="J1447" t="s">
        <v>8</v>
      </c>
      <c r="K1447" t="s">
        <v>1380</v>
      </c>
    </row>
    <row r="1448" spans="1:11" x14ac:dyDescent="0.2">
      <c r="A1448" s="1" t="d">
        <v>2023-01-31</v>
      </c>
      <c r="B1448" s="45">
        <v>-1</v>
      </c>
      <c r="C1448" t="s">
        <v>77</v>
      </c>
      <c r="D1448" t="str">
        <f>_xlfn.XLOOKUP(Table29[[#This Row],[Patron Group]],$R$10:$R$24,$S$10:$S$24)</f>
        <v>Undergraduate</v>
      </c>
      <c r="E1448" s="1" t="d">
        <v>2023-02-14</v>
      </c>
      <c r="F1448" t="s">
        <v>520</v>
      </c>
      <c r="G1448" t="s">
        <v>2274</v>
      </c>
      <c r="H1448" t="str">
        <f>_xlfn.XLOOKUP(Table29[[#This Row],[Unique BarCode]],$N$10:$N$37,$O$10:$O$37)</f>
        <v>MacBook</v>
      </c>
      <c r="I1448" t="str">
        <f>_xlfn.XLOOKUP(Table29[[#This Row],[Unique BarCode]],$N$10:$N$37,$P$10:$P$37)</f>
        <v>Device</v>
      </c>
      <c r="J1448" t="s">
        <v>8</v>
      </c>
      <c r="K1448" t="s">
        <v>520</v>
      </c>
    </row>
    <row r="1449" spans="1:11" x14ac:dyDescent="0.2">
      <c r="A1449" s="1" t="d">
        <v>2023-01-31</v>
      </c>
      <c r="B1449" s="45">
        <v>-1</v>
      </c>
      <c r="C1449" t="s">
        <v>77</v>
      </c>
      <c r="D1449" t="str">
        <f>_xlfn.XLOOKUP(Table29[[#This Row],[Patron Group]],$R$10:$R$24,$S$10:$S$24)</f>
        <v>Undergraduate</v>
      </c>
      <c r="E1449" s="1" t="d">
        <v>2023-02-14</v>
      </c>
      <c r="F1449" t="s">
        <v>1381</v>
      </c>
      <c r="G1449" t="s">
        <v>2274</v>
      </c>
      <c r="H1449" t="str">
        <f>_xlfn.XLOOKUP(Table29[[#This Row],[Unique BarCode]],$N$10:$N$37,$O$10:$O$37)</f>
        <v>MacBook</v>
      </c>
      <c r="I1449" t="str">
        <f>_xlfn.XLOOKUP(Table29[[#This Row],[Unique BarCode]],$N$10:$N$37,$P$10:$P$37)</f>
        <v>Device</v>
      </c>
      <c r="J1449" t="s">
        <v>8</v>
      </c>
      <c r="K1449" t="s">
        <v>1381</v>
      </c>
    </row>
    <row r="1450" spans="1:11" x14ac:dyDescent="0.2">
      <c r="A1450" s="1" t="d">
        <v>2023-01-31</v>
      </c>
      <c r="B1450" s="45">
        <v>-1</v>
      </c>
      <c r="C1450" t="s">
        <v>77</v>
      </c>
      <c r="D1450" t="str">
        <f>_xlfn.XLOOKUP(Table29[[#This Row],[Patron Group]],$R$10:$R$24,$S$10:$S$24)</f>
        <v>Undergraduate</v>
      </c>
      <c r="E1450" s="1" t="d">
        <v>2023-02-14</v>
      </c>
      <c r="F1450" t="s">
        <v>1268</v>
      </c>
      <c r="G1450" t="s">
        <v>2274</v>
      </c>
      <c r="H1450" t="str">
        <f>_xlfn.XLOOKUP(Table29[[#This Row],[Unique BarCode]],$N$10:$N$37,$O$10:$O$37)</f>
        <v>MacBook</v>
      </c>
      <c r="I1450" t="str">
        <f>_xlfn.XLOOKUP(Table29[[#This Row],[Unique BarCode]],$N$10:$N$37,$P$10:$P$37)</f>
        <v>Device</v>
      </c>
      <c r="J1450" t="s">
        <v>8</v>
      </c>
      <c r="K1450" t="s">
        <v>1268</v>
      </c>
    </row>
    <row r="1451" spans="1:11" x14ac:dyDescent="0.2">
      <c r="A1451" s="1" t="d">
        <v>2023-01-31</v>
      </c>
      <c r="B1451" s="45">
        <v>-1</v>
      </c>
      <c r="C1451" t="s">
        <v>77</v>
      </c>
      <c r="D1451" t="str">
        <f>_xlfn.XLOOKUP(Table29[[#This Row],[Patron Group]],$R$10:$R$24,$S$10:$S$24)</f>
        <v>Undergraduate</v>
      </c>
      <c r="E1451" s="1" t="d">
        <v>2023-02-14</v>
      </c>
      <c r="F1451" t="s">
        <v>634</v>
      </c>
      <c r="G1451" t="s">
        <v>2275</v>
      </c>
      <c r="H1451" t="str">
        <f>_xlfn.XLOOKUP(Table29[[#This Row],[Unique BarCode]],$N$10:$N$37,$O$10:$O$37)</f>
        <v>iPad</v>
      </c>
      <c r="I1451" t="str">
        <f>_xlfn.XLOOKUP(Table29[[#This Row],[Unique BarCode]],$N$10:$N$37,$P$10:$P$37)</f>
        <v>Device</v>
      </c>
      <c r="J1451" t="s">
        <v>8</v>
      </c>
    </row>
    <row r="1452" spans="1:11" x14ac:dyDescent="0.2">
      <c r="A1452" s="1" t="d">
        <v>2023-01-31</v>
      </c>
      <c r="B1452" s="45">
        <v>-1</v>
      </c>
      <c r="C1452" t="s">
        <v>77</v>
      </c>
      <c r="D1452" t="str">
        <f>_xlfn.XLOOKUP(Table29[[#This Row],[Patron Group]],$R$10:$R$24,$S$10:$S$24)</f>
        <v>Undergraduate</v>
      </c>
      <c r="E1452" s="1" t="d">
        <v>2023-02-14</v>
      </c>
      <c r="F1452" t="s">
        <v>1382</v>
      </c>
      <c r="G1452" t="s">
        <v>2263</v>
      </c>
      <c r="H1452" t="str">
        <f>_xlfn.XLOOKUP(Table29[[#This Row],[Unique BarCode]],$N$10:$N$37,$O$10:$O$37)</f>
        <v>HP Laptop</v>
      </c>
      <c r="I1452" t="str">
        <f>_xlfn.XLOOKUP(Table29[[#This Row],[Unique BarCode]],$N$10:$N$37,$P$10:$P$37)</f>
        <v>Device</v>
      </c>
      <c r="J1452" t="s">
        <v>8</v>
      </c>
      <c r="K1452" t="s">
        <v>1383</v>
      </c>
    </row>
    <row r="1453" spans="1:11" x14ac:dyDescent="0.2">
      <c r="A1453" s="1" t="d">
        <v>2023-01-31</v>
      </c>
      <c r="B1453" s="45">
        <v>-1</v>
      </c>
      <c r="C1453" t="s">
        <v>77</v>
      </c>
      <c r="D1453" t="str">
        <f>_xlfn.XLOOKUP(Table29[[#This Row],[Patron Group]],$R$10:$R$24,$S$10:$S$24)</f>
        <v>Undergraduate</v>
      </c>
      <c r="E1453" s="1" t="d">
        <v>2023-02-14</v>
      </c>
      <c r="F1453" t="s">
        <v>1384</v>
      </c>
      <c r="G1453" t="s">
        <v>2263</v>
      </c>
      <c r="H1453" t="str">
        <f>_xlfn.XLOOKUP(Table29[[#This Row],[Unique BarCode]],$N$10:$N$37,$O$10:$O$37)</f>
        <v>HP Laptop</v>
      </c>
      <c r="I1453" t="str">
        <f>_xlfn.XLOOKUP(Table29[[#This Row],[Unique BarCode]],$N$10:$N$37,$P$10:$P$37)</f>
        <v>Device</v>
      </c>
      <c r="J1453" t="s">
        <v>8</v>
      </c>
      <c r="K1453" t="s">
        <v>1385</v>
      </c>
    </row>
    <row r="1454" spans="1:11" x14ac:dyDescent="0.2">
      <c r="A1454" s="1" t="d">
        <v>2023-01-31</v>
      </c>
      <c r="B1454" s="45">
        <v>-1</v>
      </c>
      <c r="C1454" t="s">
        <v>77</v>
      </c>
      <c r="D1454" t="str">
        <f>_xlfn.XLOOKUP(Table29[[#This Row],[Patron Group]],$R$10:$R$24,$S$10:$S$24)</f>
        <v>Undergraduate</v>
      </c>
      <c r="E1454" s="1" t="d">
        <v>2023-02-14</v>
      </c>
      <c r="F1454" t="s">
        <v>746</v>
      </c>
      <c r="G1454" t="s">
        <v>2263</v>
      </c>
      <c r="H1454" t="str">
        <f>_xlfn.XLOOKUP(Table29[[#This Row],[Unique BarCode]],$N$10:$N$37,$O$10:$O$37)</f>
        <v>HP Laptop</v>
      </c>
      <c r="I1454" t="str">
        <f>_xlfn.XLOOKUP(Table29[[#This Row],[Unique BarCode]],$N$10:$N$37,$P$10:$P$37)</f>
        <v>Device</v>
      </c>
      <c r="J1454" t="s">
        <v>8</v>
      </c>
      <c r="K1454" t="s">
        <v>747</v>
      </c>
    </row>
    <row r="1455" spans="1:11" x14ac:dyDescent="0.2">
      <c r="A1455" s="1" t="d">
        <v>2023-01-31</v>
      </c>
      <c r="B1455" s="45">
        <v>6200616520006530</v>
      </c>
      <c r="C1455" t="s">
        <v>77</v>
      </c>
      <c r="D1455" t="str">
        <f>_xlfn.XLOOKUP(Table29[[#This Row],[Patron Group]],$R$10:$R$24,$S$10:$S$24)</f>
        <v>Undergraduate</v>
      </c>
      <c r="E1455" s="1" t="d">
        <v>2023-01-31</v>
      </c>
      <c r="F1455" t="s">
        <v>586</v>
      </c>
      <c r="G1455" t="s">
        <v>2285</v>
      </c>
      <c r="H1455" t="str">
        <f>_xlfn.XLOOKUP(Table29[[#This Row],[Unique BarCode]],$N$10:$N$37,$O$10:$O$37)</f>
        <v>UHDMI</v>
      </c>
      <c r="I1455" t="str">
        <f>_xlfn.XLOOKUP(Table29[[#This Row],[Unique BarCode]],$N$10:$N$37,$P$10:$P$37)</f>
        <v>Cable</v>
      </c>
      <c r="J1455" t="s">
        <v>8</v>
      </c>
    </row>
    <row r="1456" spans="1:11" x14ac:dyDescent="0.2">
      <c r="A1456" s="1" t="d">
        <v>2023-02-01</v>
      </c>
      <c r="B1456" s="45">
        <v>-1</v>
      </c>
      <c r="C1456" t="s">
        <v>15</v>
      </c>
      <c r="D1456" t="str">
        <f>_xlfn.XLOOKUP(Table29[[#This Row],[Patron Group]],$R$10:$R$24,$S$10:$S$24)</f>
        <v>Academic</v>
      </c>
      <c r="E1456" s="1" t="d">
        <v>2023-02-01</v>
      </c>
      <c r="F1456" t="s">
        <v>1386</v>
      </c>
      <c r="G1456" t="s">
        <v>2294</v>
      </c>
      <c r="H1456" t="str">
        <f>_xlfn.XLOOKUP(Table29[[#This Row],[Unique BarCode]],$N$10:$N$37,$O$10:$O$37)</f>
        <v>UVGA</v>
      </c>
      <c r="I1456" t="str">
        <f>_xlfn.XLOOKUP(Table29[[#This Row],[Unique BarCode]],$N$10:$N$37,$P$10:$P$37)</f>
        <v>Cable</v>
      </c>
      <c r="J1456" t="s">
        <v>991</v>
      </c>
      <c r="K1456" t="s">
        <v>1387</v>
      </c>
    </row>
    <row r="1457" spans="1:11" x14ac:dyDescent="0.2">
      <c r="A1457" s="1" t="d">
        <v>2023-02-01</v>
      </c>
      <c r="B1457" s="45">
        <v>-1</v>
      </c>
      <c r="C1457" t="s">
        <v>15</v>
      </c>
      <c r="D1457" t="str">
        <f>_xlfn.XLOOKUP(Table29[[#This Row],[Patron Group]],$R$10:$R$24,$S$10:$S$24)</f>
        <v>Academic</v>
      </c>
      <c r="E1457" s="1" t="d">
        <v>2023-02-08</v>
      </c>
      <c r="F1457" t="s">
        <v>589</v>
      </c>
      <c r="G1457" t="s">
        <v>2273</v>
      </c>
      <c r="H1457" t="str">
        <f>_xlfn.XLOOKUP(Table29[[#This Row],[Unique BarCode]],$N$10:$N$37,$O$10:$O$37)</f>
        <v>ChromeBook</v>
      </c>
      <c r="I1457" t="str">
        <f>_xlfn.XLOOKUP(Table29[[#This Row],[Unique BarCode]],$N$10:$N$37,$P$10:$P$37)</f>
        <v>Device</v>
      </c>
      <c r="J1457" t="s">
        <v>8</v>
      </c>
      <c r="K1457" t="s">
        <v>590</v>
      </c>
    </row>
    <row r="1458" spans="1:11" x14ac:dyDescent="0.2">
      <c r="A1458" s="1" t="d">
        <v>2023-02-01</v>
      </c>
      <c r="B1458" s="45">
        <v>-1</v>
      </c>
      <c r="C1458" t="s">
        <v>15</v>
      </c>
      <c r="D1458" t="str">
        <f>_xlfn.XLOOKUP(Table29[[#This Row],[Patron Group]],$R$10:$R$24,$S$10:$S$24)</f>
        <v>Academic</v>
      </c>
      <c r="E1458" s="1" t="d">
        <v>2023-02-08</v>
      </c>
      <c r="F1458" t="s">
        <v>1212</v>
      </c>
      <c r="G1458" t="s">
        <v>2273</v>
      </c>
      <c r="H1458" t="str">
        <f>_xlfn.XLOOKUP(Table29[[#This Row],[Unique BarCode]],$N$10:$N$37,$O$10:$O$37)</f>
        <v>ChromeBook</v>
      </c>
      <c r="I1458" t="str">
        <f>_xlfn.XLOOKUP(Table29[[#This Row],[Unique BarCode]],$N$10:$N$37,$P$10:$P$37)</f>
        <v>Device</v>
      </c>
      <c r="J1458" t="s">
        <v>991</v>
      </c>
      <c r="K1458" t="s">
        <v>1213</v>
      </c>
    </row>
    <row r="1459" spans="1:11" x14ac:dyDescent="0.2">
      <c r="A1459" s="1" t="d">
        <v>2023-02-01</v>
      </c>
      <c r="B1459" s="45">
        <v>-1</v>
      </c>
      <c r="C1459" t="s">
        <v>20</v>
      </c>
      <c r="D1459" t="str">
        <f>_xlfn.XLOOKUP(Table29[[#This Row],[Patron Group]],$R$10:$R$24,$S$10:$S$24)</f>
        <v>Graduate</v>
      </c>
      <c r="E1459" s="1" t="d">
        <v>2023-02-01</v>
      </c>
      <c r="F1459" t="s">
        <v>1363</v>
      </c>
      <c r="G1459" t="s">
        <v>2281</v>
      </c>
      <c r="H1459" t="str">
        <f>_xlfn.XLOOKUP(Table29[[#This Row],[Unique BarCode]],$N$10:$N$37,$O$10:$O$37)</f>
        <v>HDMIC</v>
      </c>
      <c r="I1459" t="str">
        <f>_xlfn.XLOOKUP(Table29[[#This Row],[Unique BarCode]],$N$10:$N$37,$P$10:$P$37)</f>
        <v>Cable</v>
      </c>
      <c r="J1459" t="s">
        <v>8</v>
      </c>
      <c r="K1459" t="s">
        <v>1364</v>
      </c>
    </row>
    <row r="1460" spans="1:11" x14ac:dyDescent="0.2">
      <c r="A1460" s="1" t="d">
        <v>2023-02-01</v>
      </c>
      <c r="B1460" s="45">
        <v>-1</v>
      </c>
      <c r="C1460" t="s">
        <v>20</v>
      </c>
      <c r="D1460" t="str">
        <f>_xlfn.XLOOKUP(Table29[[#This Row],[Patron Group]],$R$10:$R$24,$S$10:$S$24)</f>
        <v>Graduate</v>
      </c>
      <c r="E1460" s="1" t="d">
        <v>2023-02-01</v>
      </c>
      <c r="F1460" t="s">
        <v>435</v>
      </c>
      <c r="G1460" t="s">
        <v>2266</v>
      </c>
      <c r="H1460" t="str">
        <f>_xlfn.XLOOKUP(Table29[[#This Row],[Unique BarCode]],$N$10:$N$37,$O$10:$O$37)</f>
        <v>Headphones</v>
      </c>
      <c r="I1460" t="str">
        <f>_xlfn.XLOOKUP(Table29[[#This Row],[Unique BarCode]],$N$10:$N$37,$P$10:$P$37)</f>
        <v>Accessory</v>
      </c>
      <c r="J1460" t="s">
        <v>8</v>
      </c>
    </row>
    <row r="1461" spans="1:11" x14ac:dyDescent="0.2">
      <c r="A1461" s="1" t="d">
        <v>2023-02-01</v>
      </c>
      <c r="B1461" s="45">
        <v>-1</v>
      </c>
      <c r="C1461" t="s">
        <v>20</v>
      </c>
      <c r="D1461" t="str">
        <f>_xlfn.XLOOKUP(Table29[[#This Row],[Patron Group]],$R$10:$R$24,$S$10:$S$24)</f>
        <v>Graduate</v>
      </c>
      <c r="E1461" s="1" t="d">
        <v>2023-02-01</v>
      </c>
      <c r="F1461" t="s">
        <v>1368</v>
      </c>
      <c r="G1461" t="s">
        <v>2282</v>
      </c>
      <c r="H1461" t="str">
        <f>_xlfn.XLOOKUP(Table29[[#This Row],[Unique BarCode]],$N$10:$N$37,$O$10:$O$37)</f>
        <v>HPUSBC</v>
      </c>
      <c r="I1461" t="str">
        <f>_xlfn.XLOOKUP(Table29[[#This Row],[Unique BarCode]],$N$10:$N$37,$P$10:$P$37)</f>
        <v>Charger</v>
      </c>
      <c r="J1461" t="s">
        <v>49</v>
      </c>
    </row>
    <row r="1462" spans="1:11" x14ac:dyDescent="0.2">
      <c r="A1462" s="1" t="d">
        <v>2023-02-01</v>
      </c>
      <c r="B1462" s="45">
        <v>-1</v>
      </c>
      <c r="C1462" t="s">
        <v>20</v>
      </c>
      <c r="D1462" t="str">
        <f>_xlfn.XLOOKUP(Table29[[#This Row],[Patron Group]],$R$10:$R$24,$S$10:$S$24)</f>
        <v>Graduate</v>
      </c>
      <c r="E1462" s="1" t="d">
        <v>2023-02-01</v>
      </c>
      <c r="F1462" t="s">
        <v>261</v>
      </c>
      <c r="G1462" t="s">
        <v>2265</v>
      </c>
      <c r="H1462" t="str">
        <f>_xlfn.XLOOKUP(Table29[[#This Row],[Unique BarCode]],$N$10:$N$37,$O$10:$O$37)</f>
        <v>IPHONE</v>
      </c>
      <c r="I1462" t="str">
        <f>_xlfn.XLOOKUP(Table29[[#This Row],[Unique BarCode]],$N$10:$N$37,$P$10:$P$37)</f>
        <v>Charger</v>
      </c>
      <c r="J1462" t="s">
        <v>8</v>
      </c>
      <c r="K1462" t="s">
        <v>262</v>
      </c>
    </row>
    <row r="1463" spans="1:11" x14ac:dyDescent="0.2">
      <c r="A1463" s="1" t="d">
        <v>2023-02-01</v>
      </c>
      <c r="B1463" s="45">
        <v>-1</v>
      </c>
      <c r="C1463" t="s">
        <v>20</v>
      </c>
      <c r="D1463" t="str">
        <f>_xlfn.XLOOKUP(Table29[[#This Row],[Patron Group]],$R$10:$R$24,$S$10:$S$24)</f>
        <v>Graduate</v>
      </c>
      <c r="E1463" s="1" t="d">
        <v>2023-02-01</v>
      </c>
      <c r="F1463" t="s">
        <v>86</v>
      </c>
      <c r="G1463" t="s">
        <v>2265</v>
      </c>
      <c r="H1463" t="str">
        <f>_xlfn.XLOOKUP(Table29[[#This Row],[Unique BarCode]],$N$10:$N$37,$O$10:$O$37)</f>
        <v>IPHONE</v>
      </c>
      <c r="I1463" t="str">
        <f>_xlfn.XLOOKUP(Table29[[#This Row],[Unique BarCode]],$N$10:$N$37,$P$10:$P$37)</f>
        <v>Charger</v>
      </c>
      <c r="J1463" t="s">
        <v>8</v>
      </c>
      <c r="K1463" t="s">
        <v>87</v>
      </c>
    </row>
    <row r="1464" spans="1:11" x14ac:dyDescent="0.2">
      <c r="A1464" s="1" t="d">
        <v>2023-02-01</v>
      </c>
      <c r="B1464" s="45">
        <v>-1</v>
      </c>
      <c r="C1464" t="s">
        <v>20</v>
      </c>
      <c r="D1464" t="str">
        <f>_xlfn.XLOOKUP(Table29[[#This Row],[Patron Group]],$R$10:$R$24,$S$10:$S$24)</f>
        <v>Graduate</v>
      </c>
      <c r="E1464" s="1" t="d">
        <v>2023-02-01</v>
      </c>
      <c r="F1464" t="s">
        <v>29</v>
      </c>
      <c r="G1464" t="s">
        <v>2265</v>
      </c>
      <c r="H1464" t="str">
        <f>_xlfn.XLOOKUP(Table29[[#This Row],[Unique BarCode]],$N$10:$N$37,$O$10:$O$37)</f>
        <v>IPHONE</v>
      </c>
      <c r="I1464" t="str">
        <f>_xlfn.XLOOKUP(Table29[[#This Row],[Unique BarCode]],$N$10:$N$37,$P$10:$P$37)</f>
        <v>Charger</v>
      </c>
      <c r="J1464" t="s">
        <v>8</v>
      </c>
      <c r="K1464" t="s">
        <v>30</v>
      </c>
    </row>
    <row r="1465" spans="1:11" x14ac:dyDescent="0.2">
      <c r="A1465" s="1" t="d">
        <v>2023-02-01</v>
      </c>
      <c r="B1465" s="45">
        <v>-1</v>
      </c>
      <c r="C1465" t="s">
        <v>20</v>
      </c>
      <c r="D1465" t="str">
        <f>_xlfn.XLOOKUP(Table29[[#This Row],[Patron Group]],$R$10:$R$24,$S$10:$S$24)</f>
        <v>Graduate</v>
      </c>
      <c r="E1465" s="1" t="d">
        <v>2023-02-01</v>
      </c>
      <c r="F1465" t="s">
        <v>35</v>
      </c>
      <c r="G1465" t="s">
        <v>2268</v>
      </c>
      <c r="H1465" t="str">
        <f>_xlfn.XLOOKUP(Table29[[#This Row],[Unique BarCode]],$N$10:$N$37,$O$10:$O$37)</f>
        <v>MACCHRG</v>
      </c>
      <c r="I1465" t="str">
        <f>_xlfn.XLOOKUP(Table29[[#This Row],[Unique BarCode]],$N$10:$N$37,$P$10:$P$37)</f>
        <v>Charger</v>
      </c>
      <c r="J1465" t="s">
        <v>13</v>
      </c>
      <c r="K1465" t="s">
        <v>36</v>
      </c>
    </row>
    <row r="1466" spans="1:11" x14ac:dyDescent="0.2">
      <c r="A1466" s="1" t="d">
        <v>2023-02-01</v>
      </c>
      <c r="B1466" s="45">
        <v>-1</v>
      </c>
      <c r="C1466" t="s">
        <v>20</v>
      </c>
      <c r="D1466" t="str">
        <f>_xlfn.XLOOKUP(Table29[[#This Row],[Patron Group]],$R$10:$R$24,$S$10:$S$24)</f>
        <v>Graduate</v>
      </c>
      <c r="E1466" s="1" t="d">
        <v>2023-02-01</v>
      </c>
      <c r="F1466" t="s">
        <v>224</v>
      </c>
      <c r="G1466" t="s">
        <v>2296</v>
      </c>
      <c r="H1466" t="str">
        <f>_xlfn.XLOOKUP(Table29[[#This Row],[Unique BarCode]],$N$10:$N$37,$O$10:$O$37)</f>
        <v>MACUSBC</v>
      </c>
      <c r="I1466" t="str">
        <f>_xlfn.XLOOKUP(Table29[[#This Row],[Unique BarCode]],$N$10:$N$37,$P$10:$P$37)</f>
        <v>Charger</v>
      </c>
      <c r="J1466" t="s">
        <v>8</v>
      </c>
      <c r="K1466" t="s">
        <v>225</v>
      </c>
    </row>
    <row r="1467" spans="1:11" x14ac:dyDescent="0.2">
      <c r="A1467" s="1" t="d">
        <v>2023-02-01</v>
      </c>
      <c r="B1467" s="45">
        <v>-1</v>
      </c>
      <c r="C1467" t="s">
        <v>20</v>
      </c>
      <c r="D1467" t="str">
        <f>_xlfn.XLOOKUP(Table29[[#This Row],[Patron Group]],$R$10:$R$24,$S$10:$S$24)</f>
        <v>Graduate</v>
      </c>
      <c r="E1467" s="1" t="d">
        <v>2023-02-01</v>
      </c>
      <c r="F1467" t="s">
        <v>469</v>
      </c>
      <c r="G1467" t="s">
        <v>2296</v>
      </c>
      <c r="H1467" t="str">
        <f>_xlfn.XLOOKUP(Table29[[#This Row],[Unique BarCode]],$N$10:$N$37,$O$10:$O$37)</f>
        <v>MACUSBC</v>
      </c>
      <c r="I1467" t="str">
        <f>_xlfn.XLOOKUP(Table29[[#This Row],[Unique BarCode]],$N$10:$N$37,$P$10:$P$37)</f>
        <v>Charger</v>
      </c>
      <c r="J1467" t="s">
        <v>8</v>
      </c>
      <c r="K1467" t="s">
        <v>470</v>
      </c>
    </row>
    <row r="1468" spans="1:11" x14ac:dyDescent="0.2">
      <c r="A1468" s="1" t="d">
        <v>2023-02-01</v>
      </c>
      <c r="B1468" s="45">
        <v>-1</v>
      </c>
      <c r="C1468" t="s">
        <v>20</v>
      </c>
      <c r="D1468" t="str">
        <f>_xlfn.XLOOKUP(Table29[[#This Row],[Patron Group]],$R$10:$R$24,$S$10:$S$24)</f>
        <v>Graduate</v>
      </c>
      <c r="E1468" s="1" t="d">
        <v>2023-02-01</v>
      </c>
      <c r="F1468" t="s">
        <v>471</v>
      </c>
      <c r="G1468" t="s">
        <v>2296</v>
      </c>
      <c r="H1468" t="str">
        <f>_xlfn.XLOOKUP(Table29[[#This Row],[Unique BarCode]],$N$10:$N$37,$O$10:$O$37)</f>
        <v>MACUSBC</v>
      </c>
      <c r="I1468" t="str">
        <f>_xlfn.XLOOKUP(Table29[[#This Row],[Unique BarCode]],$N$10:$N$37,$P$10:$P$37)</f>
        <v>Charger</v>
      </c>
      <c r="J1468" t="s">
        <v>8</v>
      </c>
      <c r="K1468" t="s">
        <v>472</v>
      </c>
    </row>
    <row r="1469" spans="1:11" x14ac:dyDescent="0.2">
      <c r="A1469" s="1" t="d">
        <v>2023-02-01</v>
      </c>
      <c r="B1469" s="45">
        <v>-1</v>
      </c>
      <c r="C1469" t="s">
        <v>20</v>
      </c>
      <c r="D1469" t="str">
        <f>_xlfn.XLOOKUP(Table29[[#This Row],[Patron Group]],$R$10:$R$24,$S$10:$S$24)</f>
        <v>Graduate</v>
      </c>
      <c r="E1469" s="1" t="d">
        <v>2023-02-01</v>
      </c>
      <c r="F1469" t="s">
        <v>213</v>
      </c>
      <c r="G1469" t="s">
        <v>2296</v>
      </c>
      <c r="H1469" t="str">
        <f>_xlfn.XLOOKUP(Table29[[#This Row],[Unique BarCode]],$N$10:$N$37,$O$10:$O$37)</f>
        <v>MACUSBC</v>
      </c>
      <c r="I1469" t="str">
        <f>_xlfn.XLOOKUP(Table29[[#This Row],[Unique BarCode]],$N$10:$N$37,$P$10:$P$37)</f>
        <v>Charger</v>
      </c>
      <c r="J1469" t="s">
        <v>8</v>
      </c>
      <c r="K1469" t="s">
        <v>214</v>
      </c>
    </row>
    <row r="1470" spans="1:11" x14ac:dyDescent="0.2">
      <c r="A1470" s="1" t="d">
        <v>2023-02-01</v>
      </c>
      <c r="B1470" s="45">
        <v>-1</v>
      </c>
      <c r="C1470" t="s">
        <v>20</v>
      </c>
      <c r="D1470" t="str">
        <f>_xlfn.XLOOKUP(Table29[[#This Row],[Patron Group]],$R$10:$R$24,$S$10:$S$24)</f>
        <v>Graduate</v>
      </c>
      <c r="E1470" s="1" t="d">
        <v>2023-02-01</v>
      </c>
      <c r="F1470" t="s">
        <v>843</v>
      </c>
      <c r="G1470" t="s">
        <v>2296</v>
      </c>
      <c r="H1470" t="str">
        <f>_xlfn.XLOOKUP(Table29[[#This Row],[Unique BarCode]],$N$10:$N$37,$O$10:$O$37)</f>
        <v>MACUSBC</v>
      </c>
      <c r="I1470" t="str">
        <f>_xlfn.XLOOKUP(Table29[[#This Row],[Unique BarCode]],$N$10:$N$37,$P$10:$P$37)</f>
        <v>Charger</v>
      </c>
      <c r="J1470" t="s">
        <v>8</v>
      </c>
      <c r="K1470" t="s">
        <v>844</v>
      </c>
    </row>
    <row r="1471" spans="1:11" x14ac:dyDescent="0.2">
      <c r="A1471" s="1" t="d">
        <v>2023-02-01</v>
      </c>
      <c r="B1471" s="45">
        <v>-1</v>
      </c>
      <c r="C1471" t="s">
        <v>20</v>
      </c>
      <c r="D1471" t="str">
        <f>_xlfn.XLOOKUP(Table29[[#This Row],[Patron Group]],$R$10:$R$24,$S$10:$S$24)</f>
        <v>Graduate</v>
      </c>
      <c r="E1471" s="1" t="d">
        <v>2023-02-01</v>
      </c>
      <c r="F1471" t="s">
        <v>227</v>
      </c>
      <c r="G1471" t="s">
        <v>2271</v>
      </c>
      <c r="H1471" t="str">
        <f>_xlfn.XLOOKUP(Table29[[#This Row],[Unique BarCode]],$N$10:$N$37,$O$10:$O$37)</f>
        <v>OMNI</v>
      </c>
      <c r="I1471" t="str">
        <f>_xlfn.XLOOKUP(Table29[[#This Row],[Unique BarCode]],$N$10:$N$37,$P$10:$P$37)</f>
        <v>Charger</v>
      </c>
      <c r="J1471" t="s">
        <v>13</v>
      </c>
      <c r="K1471" t="s">
        <v>228</v>
      </c>
    </row>
    <row r="1472" spans="1:11" x14ac:dyDescent="0.2">
      <c r="A1472" s="1" t="d">
        <v>2023-02-01</v>
      </c>
      <c r="B1472" s="45">
        <v>-1</v>
      </c>
      <c r="C1472" t="s">
        <v>20</v>
      </c>
      <c r="D1472" t="str">
        <f>_xlfn.XLOOKUP(Table29[[#This Row],[Patron Group]],$R$10:$R$24,$S$10:$S$24)</f>
        <v>Graduate</v>
      </c>
      <c r="E1472" s="1" t="d">
        <v>2023-02-01</v>
      </c>
      <c r="F1472" t="s">
        <v>1355</v>
      </c>
      <c r="G1472" t="s">
        <v>2294</v>
      </c>
      <c r="H1472" t="str">
        <f>_xlfn.XLOOKUP(Table29[[#This Row],[Unique BarCode]],$N$10:$N$37,$O$10:$O$37)</f>
        <v>UVGA</v>
      </c>
      <c r="I1472" t="str">
        <f>_xlfn.XLOOKUP(Table29[[#This Row],[Unique BarCode]],$N$10:$N$37,$P$10:$P$37)</f>
        <v>Cable</v>
      </c>
      <c r="J1472" t="s">
        <v>8</v>
      </c>
    </row>
    <row r="1473" spans="1:11" x14ac:dyDescent="0.2">
      <c r="A1473" s="1" t="d">
        <v>2023-02-01</v>
      </c>
      <c r="B1473" s="45">
        <v>-1</v>
      </c>
      <c r="C1473" t="s">
        <v>20</v>
      </c>
      <c r="D1473" t="str">
        <f>_xlfn.XLOOKUP(Table29[[#This Row],[Patron Group]],$R$10:$R$24,$S$10:$S$24)</f>
        <v>Graduate</v>
      </c>
      <c r="E1473" s="1" t="d">
        <v>2023-02-01</v>
      </c>
      <c r="F1473" t="s">
        <v>1388</v>
      </c>
      <c r="G1473" t="s">
        <v>2303</v>
      </c>
      <c r="H1473" t="str">
        <f>_xlfn.XLOOKUP(Table29[[#This Row],[Unique BarCode]],$N$10:$N$37,$O$10:$O$37)</f>
        <v>VGA Cable</v>
      </c>
      <c r="I1473" t="str">
        <f>_xlfn.XLOOKUP(Table29[[#This Row],[Unique BarCode]],$N$10:$N$37,$P$10:$P$37)</f>
        <v>Cable</v>
      </c>
      <c r="J1473" t="s">
        <v>8</v>
      </c>
      <c r="K1473" t="s">
        <v>1389</v>
      </c>
    </row>
    <row r="1474" spans="1:11" x14ac:dyDescent="0.2">
      <c r="A1474" s="1" t="d">
        <v>2023-02-01</v>
      </c>
      <c r="B1474" s="45">
        <v>-1</v>
      </c>
      <c r="C1474" t="s">
        <v>20</v>
      </c>
      <c r="D1474" t="str">
        <f>_xlfn.XLOOKUP(Table29[[#This Row],[Patron Group]],$R$10:$R$24,$S$10:$S$24)</f>
        <v>Graduate</v>
      </c>
      <c r="E1474" s="1" t="d">
        <v>2023-02-01</v>
      </c>
      <c r="F1474" t="s">
        <v>1390</v>
      </c>
      <c r="G1474" t="s">
        <v>2272</v>
      </c>
      <c r="H1474" t="str">
        <f>_xlfn.XLOOKUP(Table29[[#This Row],[Unique BarCode]],$N$10:$N$37,$O$10:$O$37)</f>
        <v>WALLADPT</v>
      </c>
      <c r="I1474" t="str">
        <f>_xlfn.XLOOKUP(Table29[[#This Row],[Unique BarCode]],$N$10:$N$37,$P$10:$P$37)</f>
        <v>Charger</v>
      </c>
      <c r="J1474" t="s">
        <v>8</v>
      </c>
      <c r="K1474" t="s">
        <v>1391</v>
      </c>
    </row>
    <row r="1475" spans="1:11" x14ac:dyDescent="0.2">
      <c r="A1475" s="1" t="d">
        <v>2023-02-01</v>
      </c>
      <c r="B1475" s="45">
        <v>-1</v>
      </c>
      <c r="C1475" t="s">
        <v>20</v>
      </c>
      <c r="D1475" t="str">
        <f>_xlfn.XLOOKUP(Table29[[#This Row],[Patron Group]],$R$10:$R$24,$S$10:$S$24)</f>
        <v>Graduate</v>
      </c>
      <c r="E1475" s="1" t="d">
        <v>2023-02-01</v>
      </c>
      <c r="F1475" t="s">
        <v>1326</v>
      </c>
      <c r="G1475" t="s">
        <v>2272</v>
      </c>
      <c r="H1475" t="str">
        <f>_xlfn.XLOOKUP(Table29[[#This Row],[Unique BarCode]],$N$10:$N$37,$O$10:$O$37)</f>
        <v>WALLADPT</v>
      </c>
      <c r="I1475" t="str">
        <f>_xlfn.XLOOKUP(Table29[[#This Row],[Unique BarCode]],$N$10:$N$37,$P$10:$P$37)</f>
        <v>Charger</v>
      </c>
      <c r="J1475" t="s">
        <v>8</v>
      </c>
      <c r="K1475" t="s">
        <v>1327</v>
      </c>
    </row>
    <row r="1476" spans="1:11" x14ac:dyDescent="0.2">
      <c r="A1476" s="1" t="d">
        <v>2023-02-01</v>
      </c>
      <c r="B1476" s="45">
        <v>-1</v>
      </c>
      <c r="C1476" t="s">
        <v>20</v>
      </c>
      <c r="D1476" t="str">
        <f>_xlfn.XLOOKUP(Table29[[#This Row],[Patron Group]],$R$10:$R$24,$S$10:$S$24)</f>
        <v>Graduate</v>
      </c>
      <c r="E1476" s="1" t="d">
        <v>2023-02-01</v>
      </c>
      <c r="F1476" t="s">
        <v>1392</v>
      </c>
      <c r="G1476" t="s">
        <v>2272</v>
      </c>
      <c r="H1476" t="str">
        <f>_xlfn.XLOOKUP(Table29[[#This Row],[Unique BarCode]],$N$10:$N$37,$O$10:$O$37)</f>
        <v>WALLADPT</v>
      </c>
      <c r="I1476" t="str">
        <f>_xlfn.XLOOKUP(Table29[[#This Row],[Unique BarCode]],$N$10:$N$37,$P$10:$P$37)</f>
        <v>Charger</v>
      </c>
      <c r="J1476" t="s">
        <v>8</v>
      </c>
    </row>
    <row r="1477" spans="1:11" x14ac:dyDescent="0.2">
      <c r="A1477" s="1" t="d">
        <v>2023-02-01</v>
      </c>
      <c r="B1477" s="45">
        <v>-1</v>
      </c>
      <c r="C1477" t="s">
        <v>20</v>
      </c>
      <c r="D1477" t="str">
        <f>_xlfn.XLOOKUP(Table29[[#This Row],[Patron Group]],$R$10:$R$24,$S$10:$S$24)</f>
        <v>Graduate</v>
      </c>
      <c r="E1477" s="1" t="d">
        <v>2023-02-08</v>
      </c>
      <c r="F1477" t="s">
        <v>1393</v>
      </c>
      <c r="G1477" t="s">
        <v>2273</v>
      </c>
      <c r="H1477" t="str">
        <f>_xlfn.XLOOKUP(Table29[[#This Row],[Unique BarCode]],$N$10:$N$37,$O$10:$O$37)</f>
        <v>ChromeBook</v>
      </c>
      <c r="I1477" t="str">
        <f>_xlfn.XLOOKUP(Table29[[#This Row],[Unique BarCode]],$N$10:$N$37,$P$10:$P$37)</f>
        <v>Device</v>
      </c>
      <c r="J1477" t="s">
        <v>13</v>
      </c>
      <c r="K1477" t="s">
        <v>1394</v>
      </c>
    </row>
    <row r="1478" spans="1:11" x14ac:dyDescent="0.2">
      <c r="A1478" s="1" t="d">
        <v>2023-02-01</v>
      </c>
      <c r="B1478" s="45">
        <v>-1</v>
      </c>
      <c r="C1478" t="s">
        <v>20</v>
      </c>
      <c r="D1478" t="str">
        <f>_xlfn.XLOOKUP(Table29[[#This Row],[Patron Group]],$R$10:$R$24,$S$10:$S$24)</f>
        <v>Graduate</v>
      </c>
      <c r="E1478" s="1" t="d">
        <v>2023-02-08</v>
      </c>
      <c r="F1478" t="s">
        <v>1303</v>
      </c>
      <c r="G1478" t="s">
        <v>2273</v>
      </c>
      <c r="H1478" t="str">
        <f>_xlfn.XLOOKUP(Table29[[#This Row],[Unique BarCode]],$N$10:$N$37,$O$10:$O$37)</f>
        <v>ChromeBook</v>
      </c>
      <c r="I1478" t="str">
        <f>_xlfn.XLOOKUP(Table29[[#This Row],[Unique BarCode]],$N$10:$N$37,$P$10:$P$37)</f>
        <v>Device</v>
      </c>
      <c r="J1478" t="s">
        <v>13</v>
      </c>
      <c r="K1478" t="s">
        <v>1304</v>
      </c>
    </row>
    <row r="1479" spans="1:11" x14ac:dyDescent="0.2">
      <c r="A1479" s="1" t="d">
        <v>2023-02-01</v>
      </c>
      <c r="B1479" s="45">
        <v>-1</v>
      </c>
      <c r="C1479" t="s">
        <v>20</v>
      </c>
      <c r="D1479" t="str">
        <f>_xlfn.XLOOKUP(Table29[[#This Row],[Patron Group]],$R$10:$R$24,$S$10:$S$24)</f>
        <v>Graduate</v>
      </c>
      <c r="E1479" s="1" t="d">
        <v>2023-02-08</v>
      </c>
      <c r="F1479" t="s">
        <v>1395</v>
      </c>
      <c r="G1479" t="s">
        <v>2273</v>
      </c>
      <c r="H1479" t="str">
        <f>_xlfn.XLOOKUP(Table29[[#This Row],[Unique BarCode]],$N$10:$N$37,$O$10:$O$37)</f>
        <v>ChromeBook</v>
      </c>
      <c r="I1479" t="str">
        <f>_xlfn.XLOOKUP(Table29[[#This Row],[Unique BarCode]],$N$10:$N$37,$P$10:$P$37)</f>
        <v>Device</v>
      </c>
      <c r="J1479" t="s">
        <v>13</v>
      </c>
      <c r="K1479" t="s">
        <v>1396</v>
      </c>
    </row>
    <row r="1480" spans="1:11" x14ac:dyDescent="0.2">
      <c r="A1480" s="1" t="d">
        <v>2023-02-01</v>
      </c>
      <c r="B1480" s="45">
        <v>-1</v>
      </c>
      <c r="C1480" t="s">
        <v>20</v>
      </c>
      <c r="D1480" t="str">
        <f>_xlfn.XLOOKUP(Table29[[#This Row],[Patron Group]],$R$10:$R$24,$S$10:$S$24)</f>
        <v>Graduate</v>
      </c>
      <c r="E1480" s="1" t="d">
        <v>2023-02-08</v>
      </c>
      <c r="F1480" t="s">
        <v>593</v>
      </c>
      <c r="G1480" t="s">
        <v>2273</v>
      </c>
      <c r="H1480" t="str">
        <f>_xlfn.XLOOKUP(Table29[[#This Row],[Unique BarCode]],$N$10:$N$37,$O$10:$O$37)</f>
        <v>ChromeBook</v>
      </c>
      <c r="I1480" t="str">
        <f>_xlfn.XLOOKUP(Table29[[#This Row],[Unique BarCode]],$N$10:$N$37,$P$10:$P$37)</f>
        <v>Device</v>
      </c>
      <c r="J1480" t="s">
        <v>49</v>
      </c>
      <c r="K1480" t="s">
        <v>594</v>
      </c>
    </row>
    <row r="1481" spans="1:11" x14ac:dyDescent="0.2">
      <c r="A1481" s="1" t="d">
        <v>2023-02-01</v>
      </c>
      <c r="B1481" s="45">
        <v>-1</v>
      </c>
      <c r="C1481" t="s">
        <v>20</v>
      </c>
      <c r="D1481" t="str">
        <f>_xlfn.XLOOKUP(Table29[[#This Row],[Patron Group]],$R$10:$R$24,$S$10:$S$24)</f>
        <v>Graduate</v>
      </c>
      <c r="E1481" s="1" t="d">
        <v>2023-02-15</v>
      </c>
      <c r="F1481" t="s">
        <v>159</v>
      </c>
      <c r="G1481" t="s">
        <v>2275</v>
      </c>
      <c r="H1481" t="str">
        <f>_xlfn.XLOOKUP(Table29[[#This Row],[Unique BarCode]],$N$10:$N$37,$O$10:$O$37)</f>
        <v>iPad</v>
      </c>
      <c r="I1481" t="str">
        <f>_xlfn.XLOOKUP(Table29[[#This Row],[Unique BarCode]],$N$10:$N$37,$P$10:$P$37)</f>
        <v>Device</v>
      </c>
      <c r="J1481" t="s">
        <v>8</v>
      </c>
      <c r="K1481" t="s">
        <v>160</v>
      </c>
    </row>
    <row r="1482" spans="1:11" x14ac:dyDescent="0.2">
      <c r="A1482" s="1" t="d">
        <v>2023-02-01</v>
      </c>
      <c r="B1482" s="45">
        <v>-1</v>
      </c>
      <c r="C1482" t="s">
        <v>20</v>
      </c>
      <c r="D1482" t="str">
        <f>_xlfn.XLOOKUP(Table29[[#This Row],[Patron Group]],$R$10:$R$24,$S$10:$S$24)</f>
        <v>Graduate</v>
      </c>
      <c r="E1482" s="1" t="d">
        <v>2023-02-15</v>
      </c>
      <c r="F1482" t="s">
        <v>753</v>
      </c>
      <c r="G1482" t="s">
        <v>2263</v>
      </c>
      <c r="H1482" t="str">
        <f>_xlfn.XLOOKUP(Table29[[#This Row],[Unique BarCode]],$N$10:$N$37,$O$10:$O$37)</f>
        <v>HP Laptop</v>
      </c>
      <c r="I1482" t="str">
        <f>_xlfn.XLOOKUP(Table29[[#This Row],[Unique BarCode]],$N$10:$N$37,$P$10:$P$37)</f>
        <v>Device</v>
      </c>
      <c r="J1482" t="s">
        <v>8</v>
      </c>
      <c r="K1482" t="s">
        <v>754</v>
      </c>
    </row>
    <row r="1483" spans="1:11" x14ac:dyDescent="0.2">
      <c r="A1483" s="1" t="d">
        <v>2023-02-01</v>
      </c>
      <c r="B1483" s="45">
        <v>-1</v>
      </c>
      <c r="C1483" t="s">
        <v>74</v>
      </c>
      <c r="D1483" t="str">
        <f>_xlfn.XLOOKUP(Table29[[#This Row],[Patron Group]],$R$10:$R$24,$S$10:$S$24)</f>
        <v>Staff</v>
      </c>
      <c r="E1483" s="1" t="d">
        <v>2023-02-01</v>
      </c>
      <c r="F1483" t="s">
        <v>435</v>
      </c>
      <c r="G1483" t="s">
        <v>2266</v>
      </c>
      <c r="H1483" t="str">
        <f>_xlfn.XLOOKUP(Table29[[#This Row],[Unique BarCode]],$N$10:$N$37,$O$10:$O$37)</f>
        <v>Headphones</v>
      </c>
      <c r="I1483" t="str">
        <f>_xlfn.XLOOKUP(Table29[[#This Row],[Unique BarCode]],$N$10:$N$37,$P$10:$P$37)</f>
        <v>Accessory</v>
      </c>
      <c r="J1483" t="s">
        <v>8</v>
      </c>
    </row>
    <row r="1484" spans="1:11" x14ac:dyDescent="0.2">
      <c r="A1484" s="1" t="d">
        <v>2023-02-01</v>
      </c>
      <c r="B1484" s="45">
        <v>-1</v>
      </c>
      <c r="C1484" t="s">
        <v>74</v>
      </c>
      <c r="D1484" t="str">
        <f>_xlfn.XLOOKUP(Table29[[#This Row],[Patron Group]],$R$10:$R$24,$S$10:$S$24)</f>
        <v>Staff</v>
      </c>
      <c r="E1484" s="1" t="d">
        <v>2023-02-01</v>
      </c>
      <c r="F1484" t="s">
        <v>469</v>
      </c>
      <c r="G1484" t="s">
        <v>2296</v>
      </c>
      <c r="H1484" t="str">
        <f>_xlfn.XLOOKUP(Table29[[#This Row],[Unique BarCode]],$N$10:$N$37,$O$10:$O$37)</f>
        <v>MACUSBC</v>
      </c>
      <c r="I1484" t="str">
        <f>_xlfn.XLOOKUP(Table29[[#This Row],[Unique BarCode]],$N$10:$N$37,$P$10:$P$37)</f>
        <v>Charger</v>
      </c>
      <c r="J1484" t="s">
        <v>8</v>
      </c>
      <c r="K1484" t="s">
        <v>470</v>
      </c>
    </row>
    <row r="1485" spans="1:11" x14ac:dyDescent="0.2">
      <c r="A1485" s="1" t="d">
        <v>2023-02-01</v>
      </c>
      <c r="B1485" s="45">
        <v>-1</v>
      </c>
      <c r="C1485" t="s">
        <v>74</v>
      </c>
      <c r="D1485" t="str">
        <f>_xlfn.XLOOKUP(Table29[[#This Row],[Patron Group]],$R$10:$R$24,$S$10:$S$24)</f>
        <v>Staff</v>
      </c>
      <c r="E1485" s="1" t="d">
        <v>2023-02-01</v>
      </c>
      <c r="F1485" t="s">
        <v>1267</v>
      </c>
      <c r="G1485" t="s">
        <v>2272</v>
      </c>
      <c r="H1485" t="str">
        <f>_xlfn.XLOOKUP(Table29[[#This Row],[Unique BarCode]],$N$10:$N$37,$O$10:$O$37)</f>
        <v>WALLADPT</v>
      </c>
      <c r="I1485" t="str">
        <f>_xlfn.XLOOKUP(Table29[[#This Row],[Unique BarCode]],$N$10:$N$37,$P$10:$P$37)</f>
        <v>Charger</v>
      </c>
      <c r="J1485" t="s">
        <v>8</v>
      </c>
    </row>
    <row r="1486" spans="1:11" x14ac:dyDescent="0.2">
      <c r="A1486" s="1" t="d">
        <v>2023-02-01</v>
      </c>
      <c r="B1486" s="45">
        <v>-1</v>
      </c>
      <c r="C1486" t="s">
        <v>74</v>
      </c>
      <c r="D1486" t="str">
        <f>_xlfn.XLOOKUP(Table29[[#This Row],[Patron Group]],$R$10:$R$24,$S$10:$S$24)</f>
        <v>Staff</v>
      </c>
      <c r="E1486" s="1" t="d">
        <v>2023-02-08</v>
      </c>
      <c r="F1486" t="s">
        <v>926</v>
      </c>
      <c r="G1486" t="s">
        <v>2273</v>
      </c>
      <c r="H1486" t="str">
        <f>_xlfn.XLOOKUP(Table29[[#This Row],[Unique BarCode]],$N$10:$N$37,$O$10:$O$37)</f>
        <v>ChromeBook</v>
      </c>
      <c r="I1486" t="str">
        <f>_xlfn.XLOOKUP(Table29[[#This Row],[Unique BarCode]],$N$10:$N$37,$P$10:$P$37)</f>
        <v>Device</v>
      </c>
      <c r="J1486" t="s">
        <v>8</v>
      </c>
      <c r="K1486" t="s">
        <v>927</v>
      </c>
    </row>
    <row r="1487" spans="1:11" x14ac:dyDescent="0.2">
      <c r="A1487" s="1" t="d">
        <v>2023-02-01</v>
      </c>
      <c r="B1487" s="45">
        <v>-1</v>
      </c>
      <c r="C1487" t="s">
        <v>77</v>
      </c>
      <c r="D1487" t="str">
        <f>_xlfn.XLOOKUP(Table29[[#This Row],[Patron Group]],$R$10:$R$24,$S$10:$S$24)</f>
        <v>Undergraduate</v>
      </c>
      <c r="E1487" s="1" t="d">
        <v>2023-02-01</v>
      </c>
      <c r="F1487" t="s">
        <v>1397</v>
      </c>
      <c r="G1487" t="s">
        <v>2288</v>
      </c>
      <c r="H1487" t="str">
        <f>_xlfn.XLOOKUP(Table29[[#This Row],[Unique BarCode]],$N$10:$N$37,$O$10:$O$37)</f>
        <v>Android Charger</v>
      </c>
      <c r="I1487" t="str">
        <f>_xlfn.XLOOKUP(Table29[[#This Row],[Unique BarCode]],$N$10:$N$37,$P$10:$P$37)</f>
        <v>Charger</v>
      </c>
      <c r="J1487" t="s">
        <v>49</v>
      </c>
      <c r="K1487" t="s">
        <v>1398</v>
      </c>
    </row>
    <row r="1488" spans="1:11" x14ac:dyDescent="0.2">
      <c r="A1488" s="1" t="d">
        <v>2023-02-01</v>
      </c>
      <c r="B1488" s="45">
        <v>-1</v>
      </c>
      <c r="C1488" t="s">
        <v>77</v>
      </c>
      <c r="D1488" t="str">
        <f>_xlfn.XLOOKUP(Table29[[#This Row],[Patron Group]],$R$10:$R$24,$S$10:$S$24)</f>
        <v>Undergraduate</v>
      </c>
      <c r="E1488" s="1" t="d">
        <v>2023-02-01</v>
      </c>
      <c r="F1488" t="s">
        <v>1399</v>
      </c>
      <c r="G1488" t="s">
        <v>2288</v>
      </c>
      <c r="H1488" t="str">
        <f>_xlfn.XLOOKUP(Table29[[#This Row],[Unique BarCode]],$N$10:$N$37,$O$10:$O$37)</f>
        <v>Android Charger</v>
      </c>
      <c r="I1488" t="str">
        <f>_xlfn.XLOOKUP(Table29[[#This Row],[Unique BarCode]],$N$10:$N$37,$P$10:$P$37)</f>
        <v>Charger</v>
      </c>
      <c r="J1488" t="s">
        <v>128</v>
      </c>
      <c r="K1488" t="s">
        <v>1400</v>
      </c>
    </row>
    <row r="1489" spans="1:11" x14ac:dyDescent="0.2">
      <c r="A1489" s="1" t="d">
        <v>2023-02-01</v>
      </c>
      <c r="B1489" s="45">
        <v>-1</v>
      </c>
      <c r="C1489" t="s">
        <v>77</v>
      </c>
      <c r="D1489" t="str">
        <f>_xlfn.XLOOKUP(Table29[[#This Row],[Patron Group]],$R$10:$R$24,$S$10:$S$24)</f>
        <v>Undergraduate</v>
      </c>
      <c r="E1489" s="1" t="d">
        <v>2023-02-01</v>
      </c>
      <c r="F1489" t="s">
        <v>1098</v>
      </c>
      <c r="G1489" t="s">
        <v>2276</v>
      </c>
      <c r="H1489" t="str">
        <f>_xlfn.XLOOKUP(Table29[[#This Row],[Unique BarCode]],$N$10:$N$37,$O$10:$O$37)</f>
        <v>CALC</v>
      </c>
      <c r="I1489" t="str">
        <f>_xlfn.XLOOKUP(Table29[[#This Row],[Unique BarCode]],$N$10:$N$37,$P$10:$P$37)</f>
        <v>Accessory</v>
      </c>
      <c r="J1489" t="s">
        <v>8</v>
      </c>
      <c r="K1489" t="s">
        <v>1099</v>
      </c>
    </row>
    <row r="1490" spans="1:11" x14ac:dyDescent="0.2">
      <c r="A1490" s="1" t="d">
        <v>2023-02-01</v>
      </c>
      <c r="B1490" s="45">
        <v>-1</v>
      </c>
      <c r="C1490" t="s">
        <v>77</v>
      </c>
      <c r="D1490" t="str">
        <f>_xlfn.XLOOKUP(Table29[[#This Row],[Patron Group]],$R$10:$R$24,$S$10:$S$24)</f>
        <v>Undergraduate</v>
      </c>
      <c r="E1490" s="1" t="d">
        <v>2023-02-01</v>
      </c>
      <c r="F1490" t="s">
        <v>1053</v>
      </c>
      <c r="G1490" t="s">
        <v>2276</v>
      </c>
      <c r="H1490" t="str">
        <f>_xlfn.XLOOKUP(Table29[[#This Row],[Unique BarCode]],$N$10:$N$37,$O$10:$O$37)</f>
        <v>CALC</v>
      </c>
      <c r="I1490" t="str">
        <f>_xlfn.XLOOKUP(Table29[[#This Row],[Unique BarCode]],$N$10:$N$37,$P$10:$P$37)</f>
        <v>Accessory</v>
      </c>
      <c r="J1490" t="s">
        <v>8</v>
      </c>
      <c r="K1490" t="s">
        <v>1054</v>
      </c>
    </row>
    <row r="1491" spans="1:11" x14ac:dyDescent="0.2">
      <c r="A1491" s="1" t="d">
        <v>2023-02-01</v>
      </c>
      <c r="B1491" s="45">
        <v>-1</v>
      </c>
      <c r="C1491" t="s">
        <v>77</v>
      </c>
      <c r="D1491" t="str">
        <f>_xlfn.XLOOKUP(Table29[[#This Row],[Patron Group]],$R$10:$R$24,$S$10:$S$24)</f>
        <v>Undergraduate</v>
      </c>
      <c r="E1491" s="1" t="d">
        <v>2023-02-01</v>
      </c>
      <c r="F1491" t="s">
        <v>78</v>
      </c>
      <c r="G1491" t="s">
        <v>2276</v>
      </c>
      <c r="H1491" t="str">
        <f>_xlfn.XLOOKUP(Table29[[#This Row],[Unique BarCode]],$N$10:$N$37,$O$10:$O$37)</f>
        <v>CALC</v>
      </c>
      <c r="I1491" t="str">
        <f>_xlfn.XLOOKUP(Table29[[#This Row],[Unique BarCode]],$N$10:$N$37,$P$10:$P$37)</f>
        <v>Accessory</v>
      </c>
      <c r="J1491" t="s">
        <v>8</v>
      </c>
      <c r="K1491" t="s">
        <v>79</v>
      </c>
    </row>
    <row r="1492" spans="1:11" x14ac:dyDescent="0.2">
      <c r="A1492" s="1" t="d">
        <v>2023-02-01</v>
      </c>
      <c r="B1492" s="45">
        <v>-1</v>
      </c>
      <c r="C1492" t="s">
        <v>77</v>
      </c>
      <c r="D1492" t="str">
        <f>_xlfn.XLOOKUP(Table29[[#This Row],[Patron Group]],$R$10:$R$24,$S$10:$S$24)</f>
        <v>Undergraduate</v>
      </c>
      <c r="E1492" s="1" t="d">
        <v>2023-02-01</v>
      </c>
      <c r="F1492" t="s">
        <v>1401</v>
      </c>
      <c r="G1492" t="s">
        <v>2276</v>
      </c>
      <c r="H1492" t="str">
        <f>_xlfn.XLOOKUP(Table29[[#This Row],[Unique BarCode]],$N$10:$N$37,$O$10:$O$37)</f>
        <v>CALC</v>
      </c>
      <c r="I1492" t="str">
        <f>_xlfn.XLOOKUP(Table29[[#This Row],[Unique BarCode]],$N$10:$N$37,$P$10:$P$37)</f>
        <v>Accessory</v>
      </c>
      <c r="J1492" t="s">
        <v>8</v>
      </c>
    </row>
    <row r="1493" spans="1:11" x14ac:dyDescent="0.2">
      <c r="A1493" s="1" t="d">
        <v>2023-02-01</v>
      </c>
      <c r="B1493" s="45">
        <v>-1</v>
      </c>
      <c r="C1493" t="s">
        <v>77</v>
      </c>
      <c r="D1493" t="str">
        <f>_xlfn.XLOOKUP(Table29[[#This Row],[Patron Group]],$R$10:$R$24,$S$10:$S$24)</f>
        <v>Undergraduate</v>
      </c>
      <c r="E1493" s="1" t="d">
        <v>2023-02-01</v>
      </c>
      <c r="F1493" t="s">
        <v>1402</v>
      </c>
      <c r="G1493" t="s">
        <v>2276</v>
      </c>
      <c r="H1493" t="str">
        <f>_xlfn.XLOOKUP(Table29[[#This Row],[Unique BarCode]],$N$10:$N$37,$O$10:$O$37)</f>
        <v>CALC</v>
      </c>
      <c r="I1493" t="str">
        <f>_xlfn.XLOOKUP(Table29[[#This Row],[Unique BarCode]],$N$10:$N$37,$P$10:$P$37)</f>
        <v>Accessory</v>
      </c>
      <c r="J1493" t="s">
        <v>8</v>
      </c>
    </row>
    <row r="1494" spans="1:11" x14ac:dyDescent="0.2">
      <c r="A1494" s="1" t="d">
        <v>2023-02-01</v>
      </c>
      <c r="B1494" s="45">
        <v>-1</v>
      </c>
      <c r="C1494" t="s">
        <v>77</v>
      </c>
      <c r="D1494" t="str">
        <f>_xlfn.XLOOKUP(Table29[[#This Row],[Patron Group]],$R$10:$R$24,$S$10:$S$24)</f>
        <v>Undergraduate</v>
      </c>
      <c r="E1494" s="1" t="d">
        <v>2023-02-01</v>
      </c>
      <c r="F1494" t="s">
        <v>1403</v>
      </c>
      <c r="G1494" t="s">
        <v>2276</v>
      </c>
      <c r="H1494" t="str">
        <f>_xlfn.XLOOKUP(Table29[[#This Row],[Unique BarCode]],$N$10:$N$37,$O$10:$O$37)</f>
        <v>CALC</v>
      </c>
      <c r="I1494" t="str">
        <f>_xlfn.XLOOKUP(Table29[[#This Row],[Unique BarCode]],$N$10:$N$37,$P$10:$P$37)</f>
        <v>Accessory</v>
      </c>
      <c r="J1494" t="s">
        <v>49</v>
      </c>
    </row>
    <row r="1495" spans="1:11" x14ac:dyDescent="0.2">
      <c r="A1495" s="1" t="d">
        <v>2023-02-01</v>
      </c>
      <c r="B1495" s="45">
        <v>-1</v>
      </c>
      <c r="C1495" t="s">
        <v>77</v>
      </c>
      <c r="D1495" t="str">
        <f>_xlfn.XLOOKUP(Table29[[#This Row],[Patron Group]],$R$10:$R$24,$S$10:$S$24)</f>
        <v>Undergraduate</v>
      </c>
      <c r="E1495" s="1" t="d">
        <v>2023-02-01</v>
      </c>
      <c r="F1495" t="s">
        <v>1404</v>
      </c>
      <c r="G1495" t="s">
        <v>2281</v>
      </c>
      <c r="H1495" t="str">
        <f>_xlfn.XLOOKUP(Table29[[#This Row],[Unique BarCode]],$N$10:$N$37,$O$10:$O$37)</f>
        <v>HDMIC</v>
      </c>
      <c r="I1495" t="str">
        <f>_xlfn.XLOOKUP(Table29[[#This Row],[Unique BarCode]],$N$10:$N$37,$P$10:$P$37)</f>
        <v>Cable</v>
      </c>
      <c r="J1495" t="s">
        <v>8</v>
      </c>
      <c r="K1495" t="s">
        <v>1405</v>
      </c>
    </row>
    <row r="1496" spans="1:11" x14ac:dyDescent="0.2">
      <c r="A1496" s="1" t="d">
        <v>2023-02-01</v>
      </c>
      <c r="B1496" s="45">
        <v>-1</v>
      </c>
      <c r="C1496" t="s">
        <v>77</v>
      </c>
      <c r="D1496" t="str">
        <f>_xlfn.XLOOKUP(Table29[[#This Row],[Patron Group]],$R$10:$R$24,$S$10:$S$24)</f>
        <v>Undergraduate</v>
      </c>
      <c r="E1496" s="1" t="d">
        <v>2023-02-01</v>
      </c>
      <c r="F1496" t="s">
        <v>1406</v>
      </c>
      <c r="G1496" t="s">
        <v>2281</v>
      </c>
      <c r="H1496" t="str">
        <f>_xlfn.XLOOKUP(Table29[[#This Row],[Unique BarCode]],$N$10:$N$37,$O$10:$O$37)</f>
        <v>HDMIC</v>
      </c>
      <c r="I1496" t="str">
        <f>_xlfn.XLOOKUP(Table29[[#This Row],[Unique BarCode]],$N$10:$N$37,$P$10:$P$37)</f>
        <v>Cable</v>
      </c>
      <c r="J1496" t="s">
        <v>8</v>
      </c>
      <c r="K1496" t="s">
        <v>1407</v>
      </c>
    </row>
    <row r="1497" spans="1:11" x14ac:dyDescent="0.2">
      <c r="A1497" s="1" t="d">
        <v>2023-02-01</v>
      </c>
      <c r="B1497" s="45">
        <v>-1</v>
      </c>
      <c r="C1497" t="s">
        <v>77</v>
      </c>
      <c r="D1497" t="str">
        <f>_xlfn.XLOOKUP(Table29[[#This Row],[Patron Group]],$R$10:$R$24,$S$10:$S$24)</f>
        <v>Undergraduate</v>
      </c>
      <c r="E1497" s="1" t="d">
        <v>2023-02-01</v>
      </c>
      <c r="F1497" t="s">
        <v>1408</v>
      </c>
      <c r="G1497" t="s">
        <v>2266</v>
      </c>
      <c r="H1497" t="str">
        <f>_xlfn.XLOOKUP(Table29[[#This Row],[Unique BarCode]],$N$10:$N$37,$O$10:$O$37)</f>
        <v>Headphones</v>
      </c>
      <c r="I1497" t="str">
        <f>_xlfn.XLOOKUP(Table29[[#This Row],[Unique BarCode]],$N$10:$N$37,$P$10:$P$37)</f>
        <v>Accessory</v>
      </c>
      <c r="J1497" t="s">
        <v>49</v>
      </c>
      <c r="K1497" t="s">
        <v>1409</v>
      </c>
    </row>
    <row r="1498" spans="1:11" x14ac:dyDescent="0.2">
      <c r="A1498" s="1" t="d">
        <v>2023-02-01</v>
      </c>
      <c r="B1498" s="45">
        <v>-1</v>
      </c>
      <c r="C1498" t="s">
        <v>77</v>
      </c>
      <c r="D1498" t="str">
        <f>_xlfn.XLOOKUP(Table29[[#This Row],[Patron Group]],$R$10:$R$24,$S$10:$S$24)</f>
        <v>Undergraduate</v>
      </c>
      <c r="E1498" s="1" t="d">
        <v>2023-02-01</v>
      </c>
      <c r="F1498" t="s">
        <v>1367</v>
      </c>
      <c r="G1498" t="s">
        <v>2282</v>
      </c>
      <c r="H1498" t="str">
        <f>_xlfn.XLOOKUP(Table29[[#This Row],[Unique BarCode]],$N$10:$N$37,$O$10:$O$37)</f>
        <v>HPUSBC</v>
      </c>
      <c r="I1498" t="str">
        <f>_xlfn.XLOOKUP(Table29[[#This Row],[Unique BarCode]],$N$10:$N$37,$P$10:$P$37)</f>
        <v>Charger</v>
      </c>
      <c r="J1498" t="s">
        <v>49</v>
      </c>
    </row>
    <row r="1499" spans="1:11" x14ac:dyDescent="0.2">
      <c r="A1499" s="1" t="d">
        <v>2023-02-01</v>
      </c>
      <c r="B1499" s="45">
        <v>-1</v>
      </c>
      <c r="C1499" t="s">
        <v>77</v>
      </c>
      <c r="D1499" t="str">
        <f>_xlfn.XLOOKUP(Table29[[#This Row],[Patron Group]],$R$10:$R$24,$S$10:$S$24)</f>
        <v>Undergraduate</v>
      </c>
      <c r="E1499" s="1" t="d">
        <v>2023-02-01</v>
      </c>
      <c r="F1499" t="s">
        <v>1368</v>
      </c>
      <c r="G1499" t="s">
        <v>2282</v>
      </c>
      <c r="H1499" t="str">
        <f>_xlfn.XLOOKUP(Table29[[#This Row],[Unique BarCode]],$N$10:$N$37,$O$10:$O$37)</f>
        <v>HPUSBC</v>
      </c>
      <c r="I1499" t="str">
        <f>_xlfn.XLOOKUP(Table29[[#This Row],[Unique BarCode]],$N$10:$N$37,$P$10:$P$37)</f>
        <v>Charger</v>
      </c>
      <c r="J1499" t="s">
        <v>49</v>
      </c>
    </row>
    <row r="1500" spans="1:11" x14ac:dyDescent="0.2">
      <c r="A1500" s="1" t="d">
        <v>2023-02-01</v>
      </c>
      <c r="B1500" s="45">
        <v>-1</v>
      </c>
      <c r="C1500" t="s">
        <v>77</v>
      </c>
      <c r="D1500" t="str">
        <f>_xlfn.XLOOKUP(Table29[[#This Row],[Patron Group]],$R$10:$R$24,$S$10:$S$24)</f>
        <v>Undergraduate</v>
      </c>
      <c r="E1500" s="1" t="d">
        <v>2023-02-01</v>
      </c>
      <c r="F1500" t="s">
        <v>1410</v>
      </c>
      <c r="G1500" t="s">
        <v>2265</v>
      </c>
      <c r="H1500" t="str">
        <f>_xlfn.XLOOKUP(Table29[[#This Row],[Unique BarCode]],$N$10:$N$37,$O$10:$O$37)</f>
        <v>IPHONE</v>
      </c>
      <c r="I1500" t="str">
        <f>_xlfn.XLOOKUP(Table29[[#This Row],[Unique BarCode]],$N$10:$N$37,$P$10:$P$37)</f>
        <v>Charger</v>
      </c>
      <c r="J1500" t="s">
        <v>68</v>
      </c>
      <c r="K1500" t="s">
        <v>1411</v>
      </c>
    </row>
    <row r="1501" spans="1:11" x14ac:dyDescent="0.2">
      <c r="A1501" s="1" t="d">
        <v>2023-02-01</v>
      </c>
      <c r="B1501" s="45">
        <v>-1</v>
      </c>
      <c r="C1501" t="s">
        <v>77</v>
      </c>
      <c r="D1501" t="str">
        <f>_xlfn.XLOOKUP(Table29[[#This Row],[Patron Group]],$R$10:$R$24,$S$10:$S$24)</f>
        <v>Undergraduate</v>
      </c>
      <c r="E1501" s="1" t="d">
        <v>2023-02-01</v>
      </c>
      <c r="F1501" t="s">
        <v>942</v>
      </c>
      <c r="G1501" t="s">
        <v>2265</v>
      </c>
      <c r="H1501" t="str">
        <f>_xlfn.XLOOKUP(Table29[[#This Row],[Unique BarCode]],$N$10:$N$37,$O$10:$O$37)</f>
        <v>IPHONE</v>
      </c>
      <c r="I1501" t="str">
        <f>_xlfn.XLOOKUP(Table29[[#This Row],[Unique BarCode]],$N$10:$N$37,$P$10:$P$37)</f>
        <v>Charger</v>
      </c>
      <c r="J1501" t="s">
        <v>68</v>
      </c>
      <c r="K1501" t="s">
        <v>943</v>
      </c>
    </row>
    <row r="1502" spans="1:11" x14ac:dyDescent="0.2">
      <c r="A1502" s="1" t="d">
        <v>2023-02-01</v>
      </c>
      <c r="B1502" s="45">
        <v>-1</v>
      </c>
      <c r="C1502" t="s">
        <v>77</v>
      </c>
      <c r="D1502" t="str">
        <f>_xlfn.XLOOKUP(Table29[[#This Row],[Patron Group]],$R$10:$R$24,$S$10:$S$24)</f>
        <v>Undergraduate</v>
      </c>
      <c r="E1502" s="1" t="d">
        <v>2023-02-01</v>
      </c>
      <c r="F1502" t="s">
        <v>581</v>
      </c>
      <c r="G1502" t="s">
        <v>2265</v>
      </c>
      <c r="H1502" t="str">
        <f>_xlfn.XLOOKUP(Table29[[#This Row],[Unique BarCode]],$N$10:$N$37,$O$10:$O$37)</f>
        <v>IPHONE</v>
      </c>
      <c r="I1502" t="str">
        <f>_xlfn.XLOOKUP(Table29[[#This Row],[Unique BarCode]],$N$10:$N$37,$P$10:$P$37)</f>
        <v>Charger</v>
      </c>
      <c r="J1502" t="s">
        <v>49</v>
      </c>
      <c r="K1502" t="s">
        <v>582</v>
      </c>
    </row>
    <row r="1503" spans="1:11" x14ac:dyDescent="0.2">
      <c r="A1503" s="1" t="d">
        <v>2023-02-01</v>
      </c>
      <c r="B1503" s="45">
        <v>-1</v>
      </c>
      <c r="C1503" t="s">
        <v>77</v>
      </c>
      <c r="D1503" t="str">
        <f>_xlfn.XLOOKUP(Table29[[#This Row],[Patron Group]],$R$10:$R$24,$S$10:$S$24)</f>
        <v>Undergraduate</v>
      </c>
      <c r="E1503" s="1" t="d">
        <v>2023-02-01</v>
      </c>
      <c r="F1503" t="s">
        <v>1004</v>
      </c>
      <c r="G1503" t="s">
        <v>2265</v>
      </c>
      <c r="H1503" t="str">
        <f>_xlfn.XLOOKUP(Table29[[#This Row],[Unique BarCode]],$N$10:$N$37,$O$10:$O$37)</f>
        <v>IPHONE</v>
      </c>
      <c r="I1503" t="str">
        <f>_xlfn.XLOOKUP(Table29[[#This Row],[Unique BarCode]],$N$10:$N$37,$P$10:$P$37)</f>
        <v>Charger</v>
      </c>
      <c r="J1503" t="s">
        <v>13</v>
      </c>
      <c r="K1503" t="s">
        <v>1005</v>
      </c>
    </row>
    <row r="1504" spans="1:11" x14ac:dyDescent="0.2">
      <c r="A1504" s="1" t="d">
        <v>2023-02-01</v>
      </c>
      <c r="B1504" s="45">
        <v>-1</v>
      </c>
      <c r="C1504" t="s">
        <v>77</v>
      </c>
      <c r="D1504" t="str">
        <f>_xlfn.XLOOKUP(Table29[[#This Row],[Patron Group]],$R$10:$R$24,$S$10:$S$24)</f>
        <v>Undergraduate</v>
      </c>
      <c r="E1504" s="1" t="d">
        <v>2023-02-01</v>
      </c>
      <c r="F1504" t="s">
        <v>27</v>
      </c>
      <c r="G1504" t="s">
        <v>2265</v>
      </c>
      <c r="H1504" t="str">
        <f>_xlfn.XLOOKUP(Table29[[#This Row],[Unique BarCode]],$N$10:$N$37,$O$10:$O$37)</f>
        <v>IPHONE</v>
      </c>
      <c r="I1504" t="str">
        <f>_xlfn.XLOOKUP(Table29[[#This Row],[Unique BarCode]],$N$10:$N$37,$P$10:$P$37)</f>
        <v>Charger</v>
      </c>
      <c r="J1504" t="s">
        <v>8</v>
      </c>
      <c r="K1504" t="s">
        <v>28</v>
      </c>
    </row>
    <row r="1505" spans="1:11" x14ac:dyDescent="0.2">
      <c r="A1505" s="1" t="d">
        <v>2023-02-01</v>
      </c>
      <c r="B1505" s="45">
        <v>-1</v>
      </c>
      <c r="C1505" t="s">
        <v>77</v>
      </c>
      <c r="D1505" t="str">
        <f>_xlfn.XLOOKUP(Table29[[#This Row],[Patron Group]],$R$10:$R$24,$S$10:$S$24)</f>
        <v>Undergraduate</v>
      </c>
      <c r="E1505" s="1" t="d">
        <v>2023-02-01</v>
      </c>
      <c r="F1505" t="s">
        <v>261</v>
      </c>
      <c r="G1505" t="s">
        <v>2265</v>
      </c>
      <c r="H1505" t="str">
        <f>_xlfn.XLOOKUP(Table29[[#This Row],[Unique BarCode]],$N$10:$N$37,$O$10:$O$37)</f>
        <v>IPHONE</v>
      </c>
      <c r="I1505" t="str">
        <f>_xlfn.XLOOKUP(Table29[[#This Row],[Unique BarCode]],$N$10:$N$37,$P$10:$P$37)</f>
        <v>Charger</v>
      </c>
      <c r="J1505" t="s">
        <v>8</v>
      </c>
      <c r="K1505" t="s">
        <v>262</v>
      </c>
    </row>
    <row r="1506" spans="1:11" x14ac:dyDescent="0.2">
      <c r="A1506" s="1" t="d">
        <v>2023-02-01</v>
      </c>
      <c r="B1506" s="45">
        <v>-1</v>
      </c>
      <c r="C1506" t="s">
        <v>77</v>
      </c>
      <c r="D1506" t="str">
        <f>_xlfn.XLOOKUP(Table29[[#This Row],[Patron Group]],$R$10:$R$24,$S$10:$S$24)</f>
        <v>Undergraduate</v>
      </c>
      <c r="E1506" s="1" t="d">
        <v>2023-02-01</v>
      </c>
      <c r="F1506" t="s">
        <v>837</v>
      </c>
      <c r="G1506" t="s">
        <v>2265</v>
      </c>
      <c r="H1506" t="str">
        <f>_xlfn.XLOOKUP(Table29[[#This Row],[Unique BarCode]],$N$10:$N$37,$O$10:$O$37)</f>
        <v>IPHONE</v>
      </c>
      <c r="I1506" t="str">
        <f>_xlfn.XLOOKUP(Table29[[#This Row],[Unique BarCode]],$N$10:$N$37,$P$10:$P$37)</f>
        <v>Charger</v>
      </c>
      <c r="J1506" t="s">
        <v>8</v>
      </c>
      <c r="K1506" t="s">
        <v>838</v>
      </c>
    </row>
    <row r="1507" spans="1:11" x14ac:dyDescent="0.2">
      <c r="A1507" s="1" t="d">
        <v>2023-02-01</v>
      </c>
      <c r="B1507" s="45">
        <v>-1</v>
      </c>
      <c r="C1507" t="s">
        <v>77</v>
      </c>
      <c r="D1507" t="str">
        <f>_xlfn.XLOOKUP(Table29[[#This Row],[Patron Group]],$R$10:$R$24,$S$10:$S$24)</f>
        <v>Undergraduate</v>
      </c>
      <c r="E1507" s="1" t="d">
        <v>2023-02-01</v>
      </c>
      <c r="F1507" t="s">
        <v>461</v>
      </c>
      <c r="G1507" t="s">
        <v>2265</v>
      </c>
      <c r="H1507" t="str">
        <f>_xlfn.XLOOKUP(Table29[[#This Row],[Unique BarCode]],$N$10:$N$37,$O$10:$O$37)</f>
        <v>IPHONE</v>
      </c>
      <c r="I1507" t="str">
        <f>_xlfn.XLOOKUP(Table29[[#This Row],[Unique BarCode]],$N$10:$N$37,$P$10:$P$37)</f>
        <v>Charger</v>
      </c>
      <c r="J1507" t="s">
        <v>8</v>
      </c>
      <c r="K1507" t="s">
        <v>462</v>
      </c>
    </row>
    <row r="1508" spans="1:11" x14ac:dyDescent="0.2">
      <c r="A1508" s="1" t="d">
        <v>2023-02-01</v>
      </c>
      <c r="B1508" s="45">
        <v>-1</v>
      </c>
      <c r="C1508" t="s">
        <v>77</v>
      </c>
      <c r="D1508" t="str">
        <f>_xlfn.XLOOKUP(Table29[[#This Row],[Patron Group]],$R$10:$R$24,$S$10:$S$24)</f>
        <v>Undergraduate</v>
      </c>
      <c r="E1508" s="1" t="d">
        <v>2023-02-01</v>
      </c>
      <c r="F1508" t="s">
        <v>1314</v>
      </c>
      <c r="G1508" t="s">
        <v>2265</v>
      </c>
      <c r="H1508" t="str">
        <f>_xlfn.XLOOKUP(Table29[[#This Row],[Unique BarCode]],$N$10:$N$37,$O$10:$O$37)</f>
        <v>IPHONE</v>
      </c>
      <c r="I1508" t="str">
        <f>_xlfn.XLOOKUP(Table29[[#This Row],[Unique BarCode]],$N$10:$N$37,$P$10:$P$37)</f>
        <v>Charger</v>
      </c>
      <c r="J1508" t="s">
        <v>8</v>
      </c>
      <c r="K1508" t="s">
        <v>1315</v>
      </c>
    </row>
    <row r="1509" spans="1:11" x14ac:dyDescent="0.2">
      <c r="A1509" s="1" t="d">
        <v>2023-02-01</v>
      </c>
      <c r="B1509" s="45">
        <v>-1</v>
      </c>
      <c r="C1509" t="s">
        <v>77</v>
      </c>
      <c r="D1509" t="str">
        <f>_xlfn.XLOOKUP(Table29[[#This Row],[Patron Group]],$R$10:$R$24,$S$10:$S$24)</f>
        <v>Undergraduate</v>
      </c>
      <c r="E1509" s="1" t="d">
        <v>2023-02-01</v>
      </c>
      <c r="F1509" t="s">
        <v>84</v>
      </c>
      <c r="G1509" t="s">
        <v>2265</v>
      </c>
      <c r="H1509" t="str">
        <f>_xlfn.XLOOKUP(Table29[[#This Row],[Unique BarCode]],$N$10:$N$37,$O$10:$O$37)</f>
        <v>IPHONE</v>
      </c>
      <c r="I1509" t="str">
        <f>_xlfn.XLOOKUP(Table29[[#This Row],[Unique BarCode]],$N$10:$N$37,$P$10:$P$37)</f>
        <v>Charger</v>
      </c>
      <c r="J1509" t="s">
        <v>8</v>
      </c>
      <c r="K1509" t="s">
        <v>85</v>
      </c>
    </row>
    <row r="1510" spans="1:11" x14ac:dyDescent="0.2">
      <c r="A1510" s="1" t="d">
        <v>2023-02-01</v>
      </c>
      <c r="B1510" s="45">
        <v>-1</v>
      </c>
      <c r="C1510" t="s">
        <v>77</v>
      </c>
      <c r="D1510" t="str">
        <f>_xlfn.XLOOKUP(Table29[[#This Row],[Patron Group]],$R$10:$R$24,$S$10:$S$24)</f>
        <v>Undergraduate</v>
      </c>
      <c r="E1510" s="1" t="d">
        <v>2023-02-01</v>
      </c>
      <c r="F1510" t="s">
        <v>839</v>
      </c>
      <c r="G1510" t="s">
        <v>2265</v>
      </c>
      <c r="H1510" t="str">
        <f>_xlfn.XLOOKUP(Table29[[#This Row],[Unique BarCode]],$N$10:$N$37,$O$10:$O$37)</f>
        <v>IPHONE</v>
      </c>
      <c r="I1510" t="str">
        <f>_xlfn.XLOOKUP(Table29[[#This Row],[Unique BarCode]],$N$10:$N$37,$P$10:$P$37)</f>
        <v>Charger</v>
      </c>
      <c r="J1510" t="s">
        <v>8</v>
      </c>
      <c r="K1510" t="s">
        <v>840</v>
      </c>
    </row>
    <row r="1511" spans="1:11" x14ac:dyDescent="0.2">
      <c r="A1511" s="1" t="d">
        <v>2023-02-01</v>
      </c>
      <c r="B1511" s="45">
        <v>-1</v>
      </c>
      <c r="C1511" t="s">
        <v>77</v>
      </c>
      <c r="D1511" t="str">
        <f>_xlfn.XLOOKUP(Table29[[#This Row],[Patron Group]],$R$10:$R$24,$S$10:$S$24)</f>
        <v>Undergraduate</v>
      </c>
      <c r="E1511" s="1" t="d">
        <v>2023-02-01</v>
      </c>
      <c r="F1511" t="s">
        <v>1186</v>
      </c>
      <c r="G1511" t="s">
        <v>2265</v>
      </c>
      <c r="H1511" t="str">
        <f>_xlfn.XLOOKUP(Table29[[#This Row],[Unique BarCode]],$N$10:$N$37,$O$10:$O$37)</f>
        <v>IPHONE</v>
      </c>
      <c r="I1511" t="str">
        <f>_xlfn.XLOOKUP(Table29[[#This Row],[Unique BarCode]],$N$10:$N$37,$P$10:$P$37)</f>
        <v>Charger</v>
      </c>
      <c r="J1511" t="s">
        <v>128</v>
      </c>
      <c r="K1511" t="s">
        <v>1187</v>
      </c>
    </row>
    <row r="1512" spans="1:11" x14ac:dyDescent="0.2">
      <c r="A1512" s="1" t="d">
        <v>2023-02-01</v>
      </c>
      <c r="B1512" s="45">
        <v>-1</v>
      </c>
      <c r="C1512" t="s">
        <v>77</v>
      </c>
      <c r="D1512" t="str">
        <f>_xlfn.XLOOKUP(Table29[[#This Row],[Patron Group]],$R$10:$R$24,$S$10:$S$24)</f>
        <v>Undergraduate</v>
      </c>
      <c r="E1512" s="1" t="d">
        <v>2023-02-01</v>
      </c>
      <c r="F1512" t="s">
        <v>71</v>
      </c>
      <c r="G1512" t="s">
        <v>2265</v>
      </c>
      <c r="H1512" t="str">
        <f>_xlfn.XLOOKUP(Table29[[#This Row],[Unique BarCode]],$N$10:$N$37,$O$10:$O$37)</f>
        <v>IPHONE</v>
      </c>
      <c r="I1512" t="str">
        <f>_xlfn.XLOOKUP(Table29[[#This Row],[Unique BarCode]],$N$10:$N$37,$P$10:$P$37)</f>
        <v>Charger</v>
      </c>
      <c r="J1512" t="s">
        <v>8</v>
      </c>
      <c r="K1512" t="s">
        <v>72</v>
      </c>
    </row>
    <row r="1513" spans="1:11" x14ac:dyDescent="0.2">
      <c r="A1513" s="1" t="d">
        <v>2023-02-01</v>
      </c>
      <c r="B1513" s="45">
        <v>-1</v>
      </c>
      <c r="C1513" t="s">
        <v>77</v>
      </c>
      <c r="D1513" t="str">
        <f>_xlfn.XLOOKUP(Table29[[#This Row],[Patron Group]],$R$10:$R$24,$S$10:$S$24)</f>
        <v>Undergraduate</v>
      </c>
      <c r="E1513" s="1" t="d">
        <v>2023-02-01</v>
      </c>
      <c r="F1513" t="s">
        <v>86</v>
      </c>
      <c r="G1513" t="s">
        <v>2265</v>
      </c>
      <c r="H1513" t="str">
        <f>_xlfn.XLOOKUP(Table29[[#This Row],[Unique BarCode]],$N$10:$N$37,$O$10:$O$37)</f>
        <v>IPHONE</v>
      </c>
      <c r="I1513" t="str">
        <f>_xlfn.XLOOKUP(Table29[[#This Row],[Unique BarCode]],$N$10:$N$37,$P$10:$P$37)</f>
        <v>Charger</v>
      </c>
      <c r="J1513" t="s">
        <v>8</v>
      </c>
      <c r="K1513" t="s">
        <v>87</v>
      </c>
    </row>
    <row r="1514" spans="1:11" x14ac:dyDescent="0.2">
      <c r="A1514" s="1" t="d">
        <v>2023-02-01</v>
      </c>
      <c r="B1514" s="45">
        <v>-1</v>
      </c>
      <c r="C1514" t="s">
        <v>77</v>
      </c>
      <c r="D1514" t="str">
        <f>_xlfn.XLOOKUP(Table29[[#This Row],[Patron Group]],$R$10:$R$24,$S$10:$S$24)</f>
        <v>Undergraduate</v>
      </c>
      <c r="E1514" s="1" t="d">
        <v>2023-02-01</v>
      </c>
      <c r="F1514" t="s">
        <v>433</v>
      </c>
      <c r="G1514" t="s">
        <v>2265</v>
      </c>
      <c r="H1514" t="str">
        <f>_xlfn.XLOOKUP(Table29[[#This Row],[Unique BarCode]],$N$10:$N$37,$O$10:$O$37)</f>
        <v>IPHONE</v>
      </c>
      <c r="I1514" t="str">
        <f>_xlfn.XLOOKUP(Table29[[#This Row],[Unique BarCode]],$N$10:$N$37,$P$10:$P$37)</f>
        <v>Charger</v>
      </c>
      <c r="J1514" t="s">
        <v>8</v>
      </c>
      <c r="K1514" t="s">
        <v>434</v>
      </c>
    </row>
    <row r="1515" spans="1:11" x14ac:dyDescent="0.2">
      <c r="A1515" s="1" t="d">
        <v>2023-02-01</v>
      </c>
      <c r="B1515" s="45">
        <v>-1</v>
      </c>
      <c r="C1515" t="s">
        <v>77</v>
      </c>
      <c r="D1515" t="str">
        <f>_xlfn.XLOOKUP(Table29[[#This Row],[Patron Group]],$R$10:$R$24,$S$10:$S$24)</f>
        <v>Undergraduate</v>
      </c>
      <c r="E1515" s="1" t="d">
        <v>2023-02-01</v>
      </c>
      <c r="F1515" t="s">
        <v>29</v>
      </c>
      <c r="G1515" t="s">
        <v>2265</v>
      </c>
      <c r="H1515" t="str">
        <f>_xlfn.XLOOKUP(Table29[[#This Row],[Unique BarCode]],$N$10:$N$37,$O$10:$O$37)</f>
        <v>IPHONE</v>
      </c>
      <c r="I1515" t="str">
        <f>_xlfn.XLOOKUP(Table29[[#This Row],[Unique BarCode]],$N$10:$N$37,$P$10:$P$37)</f>
        <v>Charger</v>
      </c>
      <c r="J1515" t="s">
        <v>8</v>
      </c>
      <c r="K1515" t="s">
        <v>30</v>
      </c>
    </row>
    <row r="1516" spans="1:11" x14ac:dyDescent="0.2">
      <c r="A1516" s="1" t="d">
        <v>2023-02-01</v>
      </c>
      <c r="B1516" s="45">
        <v>-1</v>
      </c>
      <c r="C1516" t="s">
        <v>77</v>
      </c>
      <c r="D1516" t="str">
        <f>_xlfn.XLOOKUP(Table29[[#This Row],[Patron Group]],$R$10:$R$24,$S$10:$S$24)</f>
        <v>Undergraduate</v>
      </c>
      <c r="E1516" s="1" t="d">
        <v>2023-02-01</v>
      </c>
      <c r="F1516" t="s">
        <v>1412</v>
      </c>
      <c r="G1516" t="s">
        <v>2268</v>
      </c>
      <c r="H1516" t="str">
        <f>_xlfn.XLOOKUP(Table29[[#This Row],[Unique BarCode]],$N$10:$N$37,$O$10:$O$37)</f>
        <v>MACCHRG</v>
      </c>
      <c r="I1516" t="str">
        <f>_xlfn.XLOOKUP(Table29[[#This Row],[Unique BarCode]],$N$10:$N$37,$P$10:$P$37)</f>
        <v>Charger</v>
      </c>
      <c r="J1516" t="s">
        <v>49</v>
      </c>
      <c r="K1516" t="s">
        <v>1413</v>
      </c>
    </row>
    <row r="1517" spans="1:11" x14ac:dyDescent="0.2">
      <c r="A1517" s="1" t="d">
        <v>2023-02-01</v>
      </c>
      <c r="B1517" s="45">
        <v>-1</v>
      </c>
      <c r="C1517" t="s">
        <v>77</v>
      </c>
      <c r="D1517" t="str">
        <f>_xlfn.XLOOKUP(Table29[[#This Row],[Patron Group]],$R$10:$R$24,$S$10:$S$24)</f>
        <v>Undergraduate</v>
      </c>
      <c r="E1517" s="1" t="d">
        <v>2023-02-01</v>
      </c>
      <c r="F1517" t="s">
        <v>1414</v>
      </c>
      <c r="G1517" t="s">
        <v>2268</v>
      </c>
      <c r="H1517" t="str">
        <f>_xlfn.XLOOKUP(Table29[[#This Row],[Unique BarCode]],$N$10:$N$37,$O$10:$O$37)</f>
        <v>MACCHRG</v>
      </c>
      <c r="I1517" t="str">
        <f>_xlfn.XLOOKUP(Table29[[#This Row],[Unique BarCode]],$N$10:$N$37,$P$10:$P$37)</f>
        <v>Charger</v>
      </c>
      <c r="J1517" t="s">
        <v>8</v>
      </c>
    </row>
    <row r="1518" spans="1:11" x14ac:dyDescent="0.2">
      <c r="A1518" s="1" t="d">
        <v>2023-02-01</v>
      </c>
      <c r="B1518" s="45">
        <v>-1</v>
      </c>
      <c r="C1518" t="s">
        <v>77</v>
      </c>
      <c r="D1518" t="str">
        <f>_xlfn.XLOOKUP(Table29[[#This Row],[Patron Group]],$R$10:$R$24,$S$10:$S$24)</f>
        <v>Undergraduate</v>
      </c>
      <c r="E1518" s="1" t="d">
        <v>2023-02-01</v>
      </c>
      <c r="F1518" t="s">
        <v>1415</v>
      </c>
      <c r="G1518" t="s">
        <v>2268</v>
      </c>
      <c r="H1518" t="str">
        <f>_xlfn.XLOOKUP(Table29[[#This Row],[Unique BarCode]],$N$10:$N$37,$O$10:$O$37)</f>
        <v>MACCHRG</v>
      </c>
      <c r="I1518" t="str">
        <f>_xlfn.XLOOKUP(Table29[[#This Row],[Unique BarCode]],$N$10:$N$37,$P$10:$P$37)</f>
        <v>Charger</v>
      </c>
      <c r="J1518" t="s">
        <v>8</v>
      </c>
      <c r="K1518" t="s">
        <v>1416</v>
      </c>
    </row>
    <row r="1519" spans="1:11" x14ac:dyDescent="0.2">
      <c r="A1519" s="1" t="d">
        <v>2023-02-01</v>
      </c>
      <c r="B1519" s="45">
        <v>-1</v>
      </c>
      <c r="C1519" t="s">
        <v>77</v>
      </c>
      <c r="D1519" t="str">
        <f>_xlfn.XLOOKUP(Table29[[#This Row],[Patron Group]],$R$10:$R$24,$S$10:$S$24)</f>
        <v>Undergraduate</v>
      </c>
      <c r="E1519" s="1" t="d">
        <v>2023-02-01</v>
      </c>
      <c r="F1519" t="s">
        <v>267</v>
      </c>
      <c r="G1519" t="s">
        <v>2268</v>
      </c>
      <c r="H1519" t="str">
        <f>_xlfn.XLOOKUP(Table29[[#This Row],[Unique BarCode]],$N$10:$N$37,$O$10:$O$37)</f>
        <v>MACCHRG</v>
      </c>
      <c r="I1519" t="str">
        <f>_xlfn.XLOOKUP(Table29[[#This Row],[Unique BarCode]],$N$10:$N$37,$P$10:$P$37)</f>
        <v>Charger</v>
      </c>
      <c r="J1519" t="s">
        <v>8</v>
      </c>
      <c r="K1519" t="s">
        <v>268</v>
      </c>
    </row>
    <row r="1520" spans="1:11" x14ac:dyDescent="0.2">
      <c r="A1520" s="1" t="d">
        <v>2023-02-01</v>
      </c>
      <c r="B1520" s="45">
        <v>-1</v>
      </c>
      <c r="C1520" t="s">
        <v>77</v>
      </c>
      <c r="D1520" t="str">
        <f>_xlfn.XLOOKUP(Table29[[#This Row],[Patron Group]],$R$10:$R$24,$S$10:$S$24)</f>
        <v>Undergraduate</v>
      </c>
      <c r="E1520" s="1" t="d">
        <v>2023-02-01</v>
      </c>
      <c r="F1520" t="s">
        <v>577</v>
      </c>
      <c r="G1520" t="s">
        <v>2296</v>
      </c>
      <c r="H1520" t="str">
        <f>_xlfn.XLOOKUP(Table29[[#This Row],[Unique BarCode]],$N$10:$N$37,$O$10:$O$37)</f>
        <v>MACUSBC</v>
      </c>
      <c r="I1520" t="str">
        <f>_xlfn.XLOOKUP(Table29[[#This Row],[Unique BarCode]],$N$10:$N$37,$P$10:$P$37)</f>
        <v>Charger</v>
      </c>
      <c r="J1520" t="s">
        <v>8</v>
      </c>
      <c r="K1520" t="s">
        <v>578</v>
      </c>
    </row>
    <row r="1521" spans="1:11" x14ac:dyDescent="0.2">
      <c r="A1521" s="1" t="d">
        <v>2023-02-01</v>
      </c>
      <c r="B1521" s="45">
        <v>-1</v>
      </c>
      <c r="C1521" t="s">
        <v>77</v>
      </c>
      <c r="D1521" t="str">
        <f>_xlfn.XLOOKUP(Table29[[#This Row],[Patron Group]],$R$10:$R$24,$S$10:$S$24)</f>
        <v>Undergraduate</v>
      </c>
      <c r="E1521" s="1" t="d">
        <v>2023-02-01</v>
      </c>
      <c r="F1521" t="s">
        <v>224</v>
      </c>
      <c r="G1521" t="s">
        <v>2296</v>
      </c>
      <c r="H1521" t="str">
        <f>_xlfn.XLOOKUP(Table29[[#This Row],[Unique BarCode]],$N$10:$N$37,$O$10:$O$37)</f>
        <v>MACUSBC</v>
      </c>
      <c r="I1521" t="str">
        <f>_xlfn.XLOOKUP(Table29[[#This Row],[Unique BarCode]],$N$10:$N$37,$P$10:$P$37)</f>
        <v>Charger</v>
      </c>
      <c r="J1521" t="s">
        <v>8</v>
      </c>
      <c r="K1521" t="s">
        <v>225</v>
      </c>
    </row>
    <row r="1522" spans="1:11" x14ac:dyDescent="0.2">
      <c r="A1522" s="1" t="d">
        <v>2023-02-01</v>
      </c>
      <c r="B1522" s="45">
        <v>-1</v>
      </c>
      <c r="C1522" t="s">
        <v>77</v>
      </c>
      <c r="D1522" t="str">
        <f>_xlfn.XLOOKUP(Table29[[#This Row],[Patron Group]],$R$10:$R$24,$S$10:$S$24)</f>
        <v>Undergraduate</v>
      </c>
      <c r="E1522" s="1" t="d">
        <v>2023-02-01</v>
      </c>
      <c r="F1522" t="s">
        <v>469</v>
      </c>
      <c r="G1522" t="s">
        <v>2296</v>
      </c>
      <c r="H1522" t="str">
        <f>_xlfn.XLOOKUP(Table29[[#This Row],[Unique BarCode]],$N$10:$N$37,$O$10:$O$37)</f>
        <v>MACUSBC</v>
      </c>
      <c r="I1522" t="str">
        <f>_xlfn.XLOOKUP(Table29[[#This Row],[Unique BarCode]],$N$10:$N$37,$P$10:$P$37)</f>
        <v>Charger</v>
      </c>
      <c r="J1522" t="s">
        <v>8</v>
      </c>
      <c r="K1522" t="s">
        <v>470</v>
      </c>
    </row>
    <row r="1523" spans="1:11" x14ac:dyDescent="0.2">
      <c r="A1523" s="1" t="d">
        <v>2023-02-01</v>
      </c>
      <c r="B1523" s="45">
        <v>-1</v>
      </c>
      <c r="C1523" t="s">
        <v>77</v>
      </c>
      <c r="D1523" t="str">
        <f>_xlfn.XLOOKUP(Table29[[#This Row],[Patron Group]],$R$10:$R$24,$S$10:$S$24)</f>
        <v>Undergraduate</v>
      </c>
      <c r="E1523" s="1" t="d">
        <v>2023-02-01</v>
      </c>
      <c r="F1523" t="s">
        <v>471</v>
      </c>
      <c r="G1523" t="s">
        <v>2296</v>
      </c>
      <c r="H1523" t="str">
        <f>_xlfn.XLOOKUP(Table29[[#This Row],[Unique BarCode]],$N$10:$N$37,$O$10:$O$37)</f>
        <v>MACUSBC</v>
      </c>
      <c r="I1523" t="str">
        <f>_xlfn.XLOOKUP(Table29[[#This Row],[Unique BarCode]],$N$10:$N$37,$P$10:$P$37)</f>
        <v>Charger</v>
      </c>
      <c r="J1523" t="s">
        <v>8</v>
      </c>
      <c r="K1523" t="s">
        <v>472</v>
      </c>
    </row>
    <row r="1524" spans="1:11" x14ac:dyDescent="0.2">
      <c r="A1524" s="1" t="d">
        <v>2023-02-01</v>
      </c>
      <c r="B1524" s="45">
        <v>-1</v>
      </c>
      <c r="C1524" t="s">
        <v>77</v>
      </c>
      <c r="D1524" t="str">
        <f>_xlfn.XLOOKUP(Table29[[#This Row],[Patron Group]],$R$10:$R$24,$S$10:$S$24)</f>
        <v>Undergraduate</v>
      </c>
      <c r="E1524" s="1" t="d">
        <v>2023-02-01</v>
      </c>
      <c r="F1524" t="s">
        <v>276</v>
      </c>
      <c r="G1524" t="s">
        <v>2296</v>
      </c>
      <c r="H1524" t="str">
        <f>_xlfn.XLOOKUP(Table29[[#This Row],[Unique BarCode]],$N$10:$N$37,$O$10:$O$37)</f>
        <v>MACUSBC</v>
      </c>
      <c r="I1524" t="str">
        <f>_xlfn.XLOOKUP(Table29[[#This Row],[Unique BarCode]],$N$10:$N$37,$P$10:$P$37)</f>
        <v>Charger</v>
      </c>
      <c r="J1524" t="s">
        <v>8</v>
      </c>
      <c r="K1524" t="s">
        <v>277</v>
      </c>
    </row>
    <row r="1525" spans="1:11" x14ac:dyDescent="0.2">
      <c r="A1525" s="1" t="d">
        <v>2023-02-01</v>
      </c>
      <c r="B1525" s="45">
        <v>-1</v>
      </c>
      <c r="C1525" t="s">
        <v>77</v>
      </c>
      <c r="D1525" t="str">
        <f>_xlfn.XLOOKUP(Table29[[#This Row],[Patron Group]],$R$10:$R$24,$S$10:$S$24)</f>
        <v>Undergraduate</v>
      </c>
      <c r="E1525" s="1" t="d">
        <v>2023-02-01</v>
      </c>
      <c r="F1525" t="s">
        <v>91</v>
      </c>
      <c r="G1525" t="s">
        <v>2296</v>
      </c>
      <c r="H1525" t="str">
        <f>_xlfn.XLOOKUP(Table29[[#This Row],[Unique BarCode]],$N$10:$N$37,$O$10:$O$37)</f>
        <v>MACUSBC</v>
      </c>
      <c r="I1525" t="str">
        <f>_xlfn.XLOOKUP(Table29[[#This Row],[Unique BarCode]],$N$10:$N$37,$P$10:$P$37)</f>
        <v>Charger</v>
      </c>
      <c r="J1525" t="s">
        <v>8</v>
      </c>
      <c r="K1525" t="s">
        <v>92</v>
      </c>
    </row>
    <row r="1526" spans="1:11" x14ac:dyDescent="0.2">
      <c r="A1526" s="1" t="d">
        <v>2023-02-01</v>
      </c>
      <c r="B1526" s="45">
        <v>-1</v>
      </c>
      <c r="C1526" t="s">
        <v>77</v>
      </c>
      <c r="D1526" t="str">
        <f>_xlfn.XLOOKUP(Table29[[#This Row],[Patron Group]],$R$10:$R$24,$S$10:$S$24)</f>
        <v>Undergraduate</v>
      </c>
      <c r="E1526" s="1" t="d">
        <v>2023-02-01</v>
      </c>
      <c r="F1526" t="s">
        <v>843</v>
      </c>
      <c r="G1526" t="s">
        <v>2296</v>
      </c>
      <c r="H1526" t="str">
        <f>_xlfn.XLOOKUP(Table29[[#This Row],[Unique BarCode]],$N$10:$N$37,$O$10:$O$37)</f>
        <v>MACUSBC</v>
      </c>
      <c r="I1526" t="str">
        <f>_xlfn.XLOOKUP(Table29[[#This Row],[Unique BarCode]],$N$10:$N$37,$P$10:$P$37)</f>
        <v>Charger</v>
      </c>
      <c r="J1526" t="s">
        <v>8</v>
      </c>
      <c r="K1526" t="s">
        <v>844</v>
      </c>
    </row>
    <row r="1527" spans="1:11" x14ac:dyDescent="0.2">
      <c r="A1527" s="1" t="d">
        <v>2023-02-01</v>
      </c>
      <c r="B1527" s="45">
        <v>-1</v>
      </c>
      <c r="C1527" t="s">
        <v>77</v>
      </c>
      <c r="D1527" t="str">
        <f>_xlfn.XLOOKUP(Table29[[#This Row],[Patron Group]],$R$10:$R$24,$S$10:$S$24)</f>
        <v>Undergraduate</v>
      </c>
      <c r="E1527" s="1" t="d">
        <v>2023-02-01</v>
      </c>
      <c r="F1527" t="s">
        <v>37</v>
      </c>
      <c r="G1527" t="s">
        <v>2296</v>
      </c>
      <c r="H1527" t="str">
        <f>_xlfn.XLOOKUP(Table29[[#This Row],[Unique BarCode]],$N$10:$N$37,$O$10:$O$37)</f>
        <v>MACUSBC</v>
      </c>
      <c r="I1527" t="str">
        <f>_xlfn.XLOOKUP(Table29[[#This Row],[Unique BarCode]],$N$10:$N$37,$P$10:$P$37)</f>
        <v>Charger</v>
      </c>
      <c r="J1527" t="s">
        <v>8</v>
      </c>
      <c r="K1527" t="s">
        <v>38</v>
      </c>
    </row>
    <row r="1528" spans="1:11" x14ac:dyDescent="0.2">
      <c r="A1528" s="1" t="d">
        <v>2023-02-01</v>
      </c>
      <c r="B1528" s="45">
        <v>-1</v>
      </c>
      <c r="C1528" t="s">
        <v>77</v>
      </c>
      <c r="D1528" t="str">
        <f>_xlfn.XLOOKUP(Table29[[#This Row],[Patron Group]],$R$10:$R$24,$S$10:$S$24)</f>
        <v>Undergraduate</v>
      </c>
      <c r="E1528" s="1" t="d">
        <v>2023-02-01</v>
      </c>
      <c r="F1528" t="s">
        <v>93</v>
      </c>
      <c r="G1528" t="s">
        <v>2296</v>
      </c>
      <c r="H1528" t="str">
        <f>_xlfn.XLOOKUP(Table29[[#This Row],[Unique BarCode]],$N$10:$N$37,$O$10:$O$37)</f>
        <v>MACUSBC</v>
      </c>
      <c r="I1528" t="str">
        <f>_xlfn.XLOOKUP(Table29[[#This Row],[Unique BarCode]],$N$10:$N$37,$P$10:$P$37)</f>
        <v>Charger</v>
      </c>
      <c r="J1528" t="s">
        <v>8</v>
      </c>
      <c r="K1528" t="s">
        <v>94</v>
      </c>
    </row>
    <row r="1529" spans="1:11" x14ac:dyDescent="0.2">
      <c r="A1529" s="1" t="d">
        <v>2023-02-01</v>
      </c>
      <c r="B1529" s="45">
        <v>-1</v>
      </c>
      <c r="C1529" t="s">
        <v>77</v>
      </c>
      <c r="D1529" t="str">
        <f>_xlfn.XLOOKUP(Table29[[#This Row],[Patron Group]],$R$10:$R$24,$S$10:$S$24)</f>
        <v>Undergraduate</v>
      </c>
      <c r="E1529" s="1" t="d">
        <v>2023-02-01</v>
      </c>
      <c r="F1529" t="s">
        <v>1288</v>
      </c>
      <c r="G1529" t="s">
        <v>2271</v>
      </c>
      <c r="H1529" t="str">
        <f>_xlfn.XLOOKUP(Table29[[#This Row],[Unique BarCode]],$N$10:$N$37,$O$10:$O$37)</f>
        <v>OMNI</v>
      </c>
      <c r="I1529" t="str">
        <f>_xlfn.XLOOKUP(Table29[[#This Row],[Unique BarCode]],$N$10:$N$37,$P$10:$P$37)</f>
        <v>Charger</v>
      </c>
      <c r="J1529" t="s">
        <v>49</v>
      </c>
      <c r="K1529" t="s">
        <v>1289</v>
      </c>
    </row>
    <row r="1530" spans="1:11" x14ac:dyDescent="0.2">
      <c r="A1530" s="1" t="d">
        <v>2023-02-01</v>
      </c>
      <c r="B1530" s="45">
        <v>-1</v>
      </c>
      <c r="C1530" t="s">
        <v>77</v>
      </c>
      <c r="D1530" t="str">
        <f>_xlfn.XLOOKUP(Table29[[#This Row],[Patron Group]],$R$10:$R$24,$S$10:$S$24)</f>
        <v>Undergraduate</v>
      </c>
      <c r="E1530" s="1" t="d">
        <v>2023-02-01</v>
      </c>
      <c r="F1530" t="s">
        <v>1417</v>
      </c>
      <c r="G1530" t="s">
        <v>2271</v>
      </c>
      <c r="H1530" t="str">
        <f>_xlfn.XLOOKUP(Table29[[#This Row],[Unique BarCode]],$N$10:$N$37,$O$10:$O$37)</f>
        <v>OMNI</v>
      </c>
      <c r="I1530" t="str">
        <f>_xlfn.XLOOKUP(Table29[[#This Row],[Unique BarCode]],$N$10:$N$37,$P$10:$P$37)</f>
        <v>Charger</v>
      </c>
      <c r="J1530" t="s">
        <v>49</v>
      </c>
      <c r="K1530" t="s">
        <v>1418</v>
      </c>
    </row>
    <row r="1531" spans="1:11" x14ac:dyDescent="0.2">
      <c r="A1531" s="1" t="d">
        <v>2023-02-01</v>
      </c>
      <c r="B1531" s="45">
        <v>-1</v>
      </c>
      <c r="C1531" t="s">
        <v>77</v>
      </c>
      <c r="D1531" t="str">
        <f>_xlfn.XLOOKUP(Table29[[#This Row],[Patron Group]],$R$10:$R$24,$S$10:$S$24)</f>
        <v>Undergraduate</v>
      </c>
      <c r="E1531" s="1" t="d">
        <v>2023-02-01</v>
      </c>
      <c r="F1531" t="s">
        <v>829</v>
      </c>
      <c r="G1531" t="s">
        <v>2271</v>
      </c>
      <c r="H1531" t="str">
        <f>_xlfn.XLOOKUP(Table29[[#This Row],[Unique BarCode]],$N$10:$N$37,$O$10:$O$37)</f>
        <v>OMNI</v>
      </c>
      <c r="I1531" t="str">
        <f>_xlfn.XLOOKUP(Table29[[#This Row],[Unique BarCode]],$N$10:$N$37,$P$10:$P$37)</f>
        <v>Charger</v>
      </c>
      <c r="J1531" t="s">
        <v>68</v>
      </c>
      <c r="K1531" t="s">
        <v>830</v>
      </c>
    </row>
    <row r="1532" spans="1:11" x14ac:dyDescent="0.2">
      <c r="A1532" s="1" t="d">
        <v>2023-02-01</v>
      </c>
      <c r="B1532" s="45">
        <v>-1</v>
      </c>
      <c r="C1532" t="s">
        <v>77</v>
      </c>
      <c r="D1532" t="str">
        <f>_xlfn.XLOOKUP(Table29[[#This Row],[Patron Group]],$R$10:$R$24,$S$10:$S$24)</f>
        <v>Undergraduate</v>
      </c>
      <c r="E1532" s="1" t="d">
        <v>2023-02-01</v>
      </c>
      <c r="F1532" t="s">
        <v>847</v>
      </c>
      <c r="G1532" t="s">
        <v>2271</v>
      </c>
      <c r="H1532" t="str">
        <f>_xlfn.XLOOKUP(Table29[[#This Row],[Unique BarCode]],$N$10:$N$37,$O$10:$O$37)</f>
        <v>OMNI</v>
      </c>
      <c r="I1532" t="str">
        <f>_xlfn.XLOOKUP(Table29[[#This Row],[Unique BarCode]],$N$10:$N$37,$P$10:$P$37)</f>
        <v>Charger</v>
      </c>
      <c r="J1532" t="s">
        <v>68</v>
      </c>
      <c r="K1532" t="s">
        <v>848</v>
      </c>
    </row>
    <row r="1533" spans="1:11" x14ac:dyDescent="0.2">
      <c r="A1533" s="1" t="d">
        <v>2023-02-01</v>
      </c>
      <c r="B1533" s="45">
        <v>-1</v>
      </c>
      <c r="C1533" t="s">
        <v>77</v>
      </c>
      <c r="D1533" t="str">
        <f>_xlfn.XLOOKUP(Table29[[#This Row],[Patron Group]],$R$10:$R$24,$S$10:$S$24)</f>
        <v>Undergraduate</v>
      </c>
      <c r="E1533" s="1" t="d">
        <v>2023-02-01</v>
      </c>
      <c r="F1533" t="s">
        <v>1419</v>
      </c>
      <c r="G1533" t="s">
        <v>2285</v>
      </c>
      <c r="H1533" t="str">
        <f>_xlfn.XLOOKUP(Table29[[#This Row],[Unique BarCode]],$N$10:$N$37,$O$10:$O$37)</f>
        <v>UHDMI</v>
      </c>
      <c r="I1533" t="str">
        <f>_xlfn.XLOOKUP(Table29[[#This Row],[Unique BarCode]],$N$10:$N$37,$P$10:$P$37)</f>
        <v>Cable</v>
      </c>
      <c r="J1533" t="s">
        <v>8</v>
      </c>
    </row>
    <row r="1534" spans="1:11" x14ac:dyDescent="0.2">
      <c r="A1534" s="1" t="d">
        <v>2023-02-01</v>
      </c>
      <c r="B1534" s="45">
        <v>-1</v>
      </c>
      <c r="C1534" t="s">
        <v>77</v>
      </c>
      <c r="D1534" t="str">
        <f>_xlfn.XLOOKUP(Table29[[#This Row],[Patron Group]],$R$10:$R$24,$S$10:$S$24)</f>
        <v>Undergraduate</v>
      </c>
      <c r="E1534" s="1" t="d">
        <v>2023-02-01</v>
      </c>
      <c r="F1534" t="s">
        <v>688</v>
      </c>
      <c r="G1534" t="s">
        <v>2285</v>
      </c>
      <c r="H1534" t="str">
        <f>_xlfn.XLOOKUP(Table29[[#This Row],[Unique BarCode]],$N$10:$N$37,$O$10:$O$37)</f>
        <v>UHDMI</v>
      </c>
      <c r="I1534" t="str">
        <f>_xlfn.XLOOKUP(Table29[[#This Row],[Unique BarCode]],$N$10:$N$37,$P$10:$P$37)</f>
        <v>Cable</v>
      </c>
      <c r="J1534" t="s">
        <v>8</v>
      </c>
    </row>
    <row r="1535" spans="1:11" x14ac:dyDescent="0.2">
      <c r="A1535" s="1" t="d">
        <v>2023-02-01</v>
      </c>
      <c r="B1535" s="45">
        <v>-1</v>
      </c>
      <c r="C1535" t="s">
        <v>77</v>
      </c>
      <c r="D1535" t="str">
        <f>_xlfn.XLOOKUP(Table29[[#This Row],[Patron Group]],$R$10:$R$24,$S$10:$S$24)</f>
        <v>Undergraduate</v>
      </c>
      <c r="E1535" s="1" t="d">
        <v>2023-02-01</v>
      </c>
      <c r="F1535" t="s">
        <v>481</v>
      </c>
      <c r="G1535" t="s">
        <v>2285</v>
      </c>
      <c r="H1535" t="str">
        <f>_xlfn.XLOOKUP(Table29[[#This Row],[Unique BarCode]],$N$10:$N$37,$O$10:$O$37)</f>
        <v>UHDMI</v>
      </c>
      <c r="I1535" t="str">
        <f>_xlfn.XLOOKUP(Table29[[#This Row],[Unique BarCode]],$N$10:$N$37,$P$10:$P$37)</f>
        <v>Cable</v>
      </c>
      <c r="J1535" t="s">
        <v>8</v>
      </c>
    </row>
    <row r="1536" spans="1:11" x14ac:dyDescent="0.2">
      <c r="A1536" s="1" t="d">
        <v>2023-02-01</v>
      </c>
      <c r="B1536" s="45">
        <v>-1</v>
      </c>
      <c r="C1536" t="s">
        <v>77</v>
      </c>
      <c r="D1536" t="str">
        <f>_xlfn.XLOOKUP(Table29[[#This Row],[Patron Group]],$R$10:$R$24,$S$10:$S$24)</f>
        <v>Undergraduate</v>
      </c>
      <c r="E1536" s="1" t="d">
        <v>2023-02-01</v>
      </c>
      <c r="F1536" t="s">
        <v>815</v>
      </c>
      <c r="G1536" t="s">
        <v>2294</v>
      </c>
      <c r="H1536" t="str">
        <f>_xlfn.XLOOKUP(Table29[[#This Row],[Unique BarCode]],$N$10:$N$37,$O$10:$O$37)</f>
        <v>UVGA</v>
      </c>
      <c r="I1536" t="str">
        <f>_xlfn.XLOOKUP(Table29[[#This Row],[Unique BarCode]],$N$10:$N$37,$P$10:$P$37)</f>
        <v>Cable</v>
      </c>
      <c r="J1536" t="s">
        <v>8</v>
      </c>
    </row>
    <row r="1537" spans="1:11" x14ac:dyDescent="0.2">
      <c r="A1537" s="1" t="d">
        <v>2023-02-01</v>
      </c>
      <c r="B1537" s="45">
        <v>-1</v>
      </c>
      <c r="C1537" t="s">
        <v>77</v>
      </c>
      <c r="D1537" t="str">
        <f>_xlfn.XLOOKUP(Table29[[#This Row],[Patron Group]],$R$10:$R$24,$S$10:$S$24)</f>
        <v>Undergraduate</v>
      </c>
      <c r="E1537" s="1" t="d">
        <v>2023-02-01</v>
      </c>
      <c r="F1537" t="s">
        <v>229</v>
      </c>
      <c r="G1537" t="s">
        <v>2272</v>
      </c>
      <c r="H1537" t="str">
        <f>_xlfn.XLOOKUP(Table29[[#This Row],[Unique BarCode]],$N$10:$N$37,$O$10:$O$37)</f>
        <v>WALLADPT</v>
      </c>
      <c r="I1537" t="str">
        <f>_xlfn.XLOOKUP(Table29[[#This Row],[Unique BarCode]],$N$10:$N$37,$P$10:$P$37)</f>
        <v>Charger</v>
      </c>
      <c r="J1537" t="s">
        <v>49</v>
      </c>
      <c r="K1537" t="s">
        <v>230</v>
      </c>
    </row>
    <row r="1538" spans="1:11" x14ac:dyDescent="0.2">
      <c r="A1538" s="1" t="d">
        <v>2023-02-01</v>
      </c>
      <c r="B1538" s="45">
        <v>-1</v>
      </c>
      <c r="C1538" t="s">
        <v>77</v>
      </c>
      <c r="D1538" t="str">
        <f>_xlfn.XLOOKUP(Table29[[#This Row],[Patron Group]],$R$10:$R$24,$S$10:$S$24)</f>
        <v>Undergraduate</v>
      </c>
      <c r="E1538" s="1" t="d">
        <v>2023-02-01</v>
      </c>
      <c r="F1538" t="s">
        <v>272</v>
      </c>
      <c r="G1538" t="s">
        <v>2272</v>
      </c>
      <c r="H1538" t="str">
        <f>_xlfn.XLOOKUP(Table29[[#This Row],[Unique BarCode]],$N$10:$N$37,$O$10:$O$37)</f>
        <v>WALLADPT</v>
      </c>
      <c r="I1538" t="str">
        <f>_xlfn.XLOOKUP(Table29[[#This Row],[Unique BarCode]],$N$10:$N$37,$P$10:$P$37)</f>
        <v>Charger</v>
      </c>
      <c r="J1538" t="s">
        <v>49</v>
      </c>
      <c r="K1538" t="s">
        <v>273</v>
      </c>
    </row>
    <row r="1539" spans="1:11" x14ac:dyDescent="0.2">
      <c r="A1539" s="1" t="d">
        <v>2023-02-01</v>
      </c>
      <c r="B1539" s="45">
        <v>-1</v>
      </c>
      <c r="C1539" t="s">
        <v>77</v>
      </c>
      <c r="D1539" t="str">
        <f>_xlfn.XLOOKUP(Table29[[#This Row],[Patron Group]],$R$10:$R$24,$S$10:$S$24)</f>
        <v>Undergraduate</v>
      </c>
      <c r="E1539" s="1" t="d">
        <v>2023-02-01</v>
      </c>
      <c r="F1539" t="s">
        <v>1420</v>
      </c>
      <c r="G1539" t="s">
        <v>2272</v>
      </c>
      <c r="H1539" t="str">
        <f>_xlfn.XLOOKUP(Table29[[#This Row],[Unique BarCode]],$N$10:$N$37,$O$10:$O$37)</f>
        <v>WALLADPT</v>
      </c>
      <c r="I1539" t="str">
        <f>_xlfn.XLOOKUP(Table29[[#This Row],[Unique BarCode]],$N$10:$N$37,$P$10:$P$37)</f>
        <v>Charger</v>
      </c>
      <c r="J1539" t="s">
        <v>13</v>
      </c>
      <c r="K1539" t="s">
        <v>1421</v>
      </c>
    </row>
    <row r="1540" spans="1:11" x14ac:dyDescent="0.2">
      <c r="A1540" s="1" t="d">
        <v>2023-02-01</v>
      </c>
      <c r="B1540" s="45">
        <v>-1</v>
      </c>
      <c r="C1540" t="s">
        <v>77</v>
      </c>
      <c r="D1540" t="str">
        <f>_xlfn.XLOOKUP(Table29[[#This Row],[Patron Group]],$R$10:$R$24,$S$10:$S$24)</f>
        <v>Undergraduate</v>
      </c>
      <c r="E1540" s="1" t="d">
        <v>2023-02-01</v>
      </c>
      <c r="F1540" t="s">
        <v>43</v>
      </c>
      <c r="G1540" t="s">
        <v>2272</v>
      </c>
      <c r="H1540" t="str">
        <f>_xlfn.XLOOKUP(Table29[[#This Row],[Unique BarCode]],$N$10:$N$37,$O$10:$O$37)</f>
        <v>WALLADPT</v>
      </c>
      <c r="I1540" t="str">
        <f>_xlfn.XLOOKUP(Table29[[#This Row],[Unique BarCode]],$N$10:$N$37,$P$10:$P$37)</f>
        <v>Charger</v>
      </c>
      <c r="J1540" t="s">
        <v>8</v>
      </c>
      <c r="K1540" t="s">
        <v>44</v>
      </c>
    </row>
    <row r="1541" spans="1:11" x14ac:dyDescent="0.2">
      <c r="A1541" s="1" t="d">
        <v>2023-02-01</v>
      </c>
      <c r="B1541" s="45">
        <v>-1</v>
      </c>
      <c r="C1541" t="s">
        <v>77</v>
      </c>
      <c r="D1541" t="str">
        <f>_xlfn.XLOOKUP(Table29[[#This Row],[Patron Group]],$R$10:$R$24,$S$10:$S$24)</f>
        <v>Undergraduate</v>
      </c>
      <c r="E1541" s="1" t="d">
        <v>2023-02-01</v>
      </c>
      <c r="F1541" t="s">
        <v>1390</v>
      </c>
      <c r="G1541" t="s">
        <v>2272</v>
      </c>
      <c r="H1541" t="str">
        <f>_xlfn.XLOOKUP(Table29[[#This Row],[Unique BarCode]],$N$10:$N$37,$O$10:$O$37)</f>
        <v>WALLADPT</v>
      </c>
      <c r="I1541" t="str">
        <f>_xlfn.XLOOKUP(Table29[[#This Row],[Unique BarCode]],$N$10:$N$37,$P$10:$P$37)</f>
        <v>Charger</v>
      </c>
      <c r="J1541" t="s">
        <v>8</v>
      </c>
      <c r="K1541" t="s">
        <v>1391</v>
      </c>
    </row>
    <row r="1542" spans="1:11" x14ac:dyDescent="0.2">
      <c r="A1542" s="1" t="d">
        <v>2023-02-01</v>
      </c>
      <c r="B1542" s="45">
        <v>-1</v>
      </c>
      <c r="C1542" t="s">
        <v>77</v>
      </c>
      <c r="D1542" t="str">
        <f>_xlfn.XLOOKUP(Table29[[#This Row],[Patron Group]],$R$10:$R$24,$S$10:$S$24)</f>
        <v>Undergraduate</v>
      </c>
      <c r="E1542" s="1" t="d">
        <v>2023-02-01</v>
      </c>
      <c r="F1542" t="s">
        <v>1326</v>
      </c>
      <c r="G1542" t="s">
        <v>2272</v>
      </c>
      <c r="H1542" t="str">
        <f>_xlfn.XLOOKUP(Table29[[#This Row],[Unique BarCode]],$N$10:$N$37,$O$10:$O$37)</f>
        <v>WALLADPT</v>
      </c>
      <c r="I1542" t="str">
        <f>_xlfn.XLOOKUP(Table29[[#This Row],[Unique BarCode]],$N$10:$N$37,$P$10:$P$37)</f>
        <v>Charger</v>
      </c>
      <c r="J1542" t="s">
        <v>8</v>
      </c>
      <c r="K1542" t="s">
        <v>1327</v>
      </c>
    </row>
    <row r="1543" spans="1:11" x14ac:dyDescent="0.2">
      <c r="A1543" s="1" t="d">
        <v>2023-02-01</v>
      </c>
      <c r="B1543" s="45">
        <v>-1</v>
      </c>
      <c r="C1543" t="s">
        <v>77</v>
      </c>
      <c r="D1543" t="str">
        <f>_xlfn.XLOOKUP(Table29[[#This Row],[Patron Group]],$R$10:$R$24,$S$10:$S$24)</f>
        <v>Undergraduate</v>
      </c>
      <c r="E1543" s="1" t="d">
        <v>2023-02-01</v>
      </c>
      <c r="F1543" t="s">
        <v>854</v>
      </c>
      <c r="G1543" t="s">
        <v>2272</v>
      </c>
      <c r="H1543" t="str">
        <f>_xlfn.XLOOKUP(Table29[[#This Row],[Unique BarCode]],$N$10:$N$37,$O$10:$O$37)</f>
        <v>WALLADPT</v>
      </c>
      <c r="I1543" t="str">
        <f>_xlfn.XLOOKUP(Table29[[#This Row],[Unique BarCode]],$N$10:$N$37,$P$10:$P$37)</f>
        <v>Charger</v>
      </c>
      <c r="J1543" t="s">
        <v>8</v>
      </c>
    </row>
    <row r="1544" spans="1:11" x14ac:dyDescent="0.2">
      <c r="A1544" s="1" t="d">
        <v>2023-02-01</v>
      </c>
      <c r="B1544" s="45">
        <v>-1</v>
      </c>
      <c r="C1544" t="s">
        <v>77</v>
      </c>
      <c r="D1544" t="str">
        <f>_xlfn.XLOOKUP(Table29[[#This Row],[Patron Group]],$R$10:$R$24,$S$10:$S$24)</f>
        <v>Undergraduate</v>
      </c>
      <c r="E1544" s="1" t="d">
        <v>2023-02-01</v>
      </c>
      <c r="F1544" t="s">
        <v>274</v>
      </c>
      <c r="G1544" t="s">
        <v>2272</v>
      </c>
      <c r="H1544" t="str">
        <f>_xlfn.XLOOKUP(Table29[[#This Row],[Unique BarCode]],$N$10:$N$37,$O$10:$O$37)</f>
        <v>WALLADPT</v>
      </c>
      <c r="I1544" t="str">
        <f>_xlfn.XLOOKUP(Table29[[#This Row],[Unique BarCode]],$N$10:$N$37,$P$10:$P$37)</f>
        <v>Charger</v>
      </c>
      <c r="J1544" t="s">
        <v>8</v>
      </c>
    </row>
    <row r="1545" spans="1:11" x14ac:dyDescent="0.2">
      <c r="A1545" s="1" t="d">
        <v>2023-02-01</v>
      </c>
      <c r="B1545" s="45">
        <v>-1</v>
      </c>
      <c r="C1545" t="s">
        <v>77</v>
      </c>
      <c r="D1545" t="str">
        <f>_xlfn.XLOOKUP(Table29[[#This Row],[Patron Group]],$R$10:$R$24,$S$10:$S$24)</f>
        <v>Undergraduate</v>
      </c>
      <c r="E1545" s="1" t="d">
        <v>2023-02-01</v>
      </c>
      <c r="F1545" t="s">
        <v>1267</v>
      </c>
      <c r="G1545" t="s">
        <v>2272</v>
      </c>
      <c r="H1545" t="str">
        <f>_xlfn.XLOOKUP(Table29[[#This Row],[Unique BarCode]],$N$10:$N$37,$O$10:$O$37)</f>
        <v>WALLADPT</v>
      </c>
      <c r="I1545" t="str">
        <f>_xlfn.XLOOKUP(Table29[[#This Row],[Unique BarCode]],$N$10:$N$37,$P$10:$P$37)</f>
        <v>Charger</v>
      </c>
      <c r="J1545" t="s">
        <v>8</v>
      </c>
    </row>
    <row r="1546" spans="1:11" x14ac:dyDescent="0.2">
      <c r="A1546" s="1" t="d">
        <v>2023-02-01</v>
      </c>
      <c r="B1546" s="45">
        <v>-1</v>
      </c>
      <c r="C1546" t="s">
        <v>77</v>
      </c>
      <c r="D1546" t="str">
        <f>_xlfn.XLOOKUP(Table29[[#This Row],[Patron Group]],$R$10:$R$24,$S$10:$S$24)</f>
        <v>Undergraduate</v>
      </c>
      <c r="E1546" s="1" t="d">
        <v>2023-02-01</v>
      </c>
      <c r="F1546" t="s">
        <v>1422</v>
      </c>
      <c r="G1546" t="s">
        <v>2272</v>
      </c>
      <c r="H1546" t="str">
        <f>_xlfn.XLOOKUP(Table29[[#This Row],[Unique BarCode]],$N$10:$N$37,$O$10:$O$37)</f>
        <v>WALLADPT</v>
      </c>
      <c r="I1546" t="str">
        <f>_xlfn.XLOOKUP(Table29[[#This Row],[Unique BarCode]],$N$10:$N$37,$P$10:$P$37)</f>
        <v>Charger</v>
      </c>
      <c r="J1546" t="s">
        <v>8</v>
      </c>
    </row>
    <row r="1547" spans="1:11" x14ac:dyDescent="0.2">
      <c r="A1547" s="1" t="d">
        <v>2023-02-01</v>
      </c>
      <c r="B1547" s="45">
        <v>-1</v>
      </c>
      <c r="C1547" t="s">
        <v>77</v>
      </c>
      <c r="D1547" t="str">
        <f>_xlfn.XLOOKUP(Table29[[#This Row],[Patron Group]],$R$10:$R$24,$S$10:$S$24)</f>
        <v>Undergraduate</v>
      </c>
      <c r="E1547" s="1" t="d">
        <v>2023-02-01</v>
      </c>
      <c r="F1547" t="s">
        <v>1392</v>
      </c>
      <c r="G1547" t="s">
        <v>2272</v>
      </c>
      <c r="H1547" t="str">
        <f>_xlfn.XLOOKUP(Table29[[#This Row],[Unique BarCode]],$N$10:$N$37,$O$10:$O$37)</f>
        <v>WALLADPT</v>
      </c>
      <c r="I1547" t="str">
        <f>_xlfn.XLOOKUP(Table29[[#This Row],[Unique BarCode]],$N$10:$N$37,$P$10:$P$37)</f>
        <v>Charger</v>
      </c>
      <c r="J1547" t="s">
        <v>8</v>
      </c>
    </row>
    <row r="1548" spans="1:11" x14ac:dyDescent="0.2">
      <c r="A1548" s="1" t="d">
        <v>2023-02-01</v>
      </c>
      <c r="B1548" s="45">
        <v>-1</v>
      </c>
      <c r="C1548" t="s">
        <v>77</v>
      </c>
      <c r="D1548" t="str">
        <f>_xlfn.XLOOKUP(Table29[[#This Row],[Patron Group]],$R$10:$R$24,$S$10:$S$24)</f>
        <v>Undergraduate</v>
      </c>
      <c r="E1548" s="1" t="d">
        <v>2023-02-01</v>
      </c>
      <c r="F1548" t="s">
        <v>95</v>
      </c>
      <c r="G1548" t="s">
        <v>2272</v>
      </c>
      <c r="H1548" t="str">
        <f>_xlfn.XLOOKUP(Table29[[#This Row],[Unique BarCode]],$N$10:$N$37,$O$10:$O$37)</f>
        <v>WALLADPT</v>
      </c>
      <c r="I1548" t="str">
        <f>_xlfn.XLOOKUP(Table29[[#This Row],[Unique BarCode]],$N$10:$N$37,$P$10:$P$37)</f>
        <v>Charger</v>
      </c>
      <c r="J1548" t="s">
        <v>8</v>
      </c>
    </row>
    <row r="1549" spans="1:11" x14ac:dyDescent="0.2">
      <c r="A1549" s="1" t="d">
        <v>2023-02-01</v>
      </c>
      <c r="B1549" s="45">
        <v>-1</v>
      </c>
      <c r="C1549" t="s">
        <v>77</v>
      </c>
      <c r="D1549" t="str">
        <f>_xlfn.XLOOKUP(Table29[[#This Row],[Patron Group]],$R$10:$R$24,$S$10:$S$24)</f>
        <v>Undergraduate</v>
      </c>
      <c r="E1549" s="1" t="d">
        <v>2023-02-01</v>
      </c>
      <c r="F1549" t="s">
        <v>73</v>
      </c>
      <c r="G1549" t="s">
        <v>2272</v>
      </c>
      <c r="H1549" t="str">
        <f>_xlfn.XLOOKUP(Table29[[#This Row],[Unique BarCode]],$N$10:$N$37,$O$10:$O$37)</f>
        <v>WALLADPT</v>
      </c>
      <c r="I1549" t="str">
        <f>_xlfn.XLOOKUP(Table29[[#This Row],[Unique BarCode]],$N$10:$N$37,$P$10:$P$37)</f>
        <v>Charger</v>
      </c>
      <c r="J1549" t="s">
        <v>8</v>
      </c>
    </row>
    <row r="1550" spans="1:11" x14ac:dyDescent="0.2">
      <c r="A1550" s="1" t="d">
        <v>2023-02-01</v>
      </c>
      <c r="B1550" s="45">
        <v>-1</v>
      </c>
      <c r="C1550" t="s">
        <v>77</v>
      </c>
      <c r="D1550" t="str">
        <f>_xlfn.XLOOKUP(Table29[[#This Row],[Patron Group]],$R$10:$R$24,$S$10:$S$24)</f>
        <v>Undergraduate</v>
      </c>
      <c r="E1550" s="1" t="d">
        <v>2023-02-01</v>
      </c>
      <c r="F1550" t="s">
        <v>275</v>
      </c>
      <c r="G1550" t="s">
        <v>2272</v>
      </c>
      <c r="H1550" t="str">
        <f>_xlfn.XLOOKUP(Table29[[#This Row],[Unique BarCode]],$N$10:$N$37,$O$10:$O$37)</f>
        <v>WALLADPT</v>
      </c>
      <c r="I1550" t="str">
        <f>_xlfn.XLOOKUP(Table29[[#This Row],[Unique BarCode]],$N$10:$N$37,$P$10:$P$37)</f>
        <v>Charger</v>
      </c>
      <c r="J1550" t="s">
        <v>8</v>
      </c>
    </row>
    <row r="1551" spans="1:11" x14ac:dyDescent="0.2">
      <c r="A1551" s="1" t="d">
        <v>2023-02-01</v>
      </c>
      <c r="B1551" s="45">
        <v>-1</v>
      </c>
      <c r="C1551" t="s">
        <v>77</v>
      </c>
      <c r="D1551" t="str">
        <f>_xlfn.XLOOKUP(Table29[[#This Row],[Patron Group]],$R$10:$R$24,$S$10:$S$24)</f>
        <v>Undergraduate</v>
      </c>
      <c r="E1551" s="1" t="d">
        <v>2023-02-08</v>
      </c>
      <c r="F1551" t="s">
        <v>1290</v>
      </c>
      <c r="G1551" t="s">
        <v>2273</v>
      </c>
      <c r="H1551" t="str">
        <f>_xlfn.XLOOKUP(Table29[[#This Row],[Unique BarCode]],$N$10:$N$37,$O$10:$O$37)</f>
        <v>ChromeBook</v>
      </c>
      <c r="I1551" t="str">
        <f>_xlfn.XLOOKUP(Table29[[#This Row],[Unique BarCode]],$N$10:$N$37,$P$10:$P$37)</f>
        <v>Device</v>
      </c>
      <c r="J1551" t="s">
        <v>1058</v>
      </c>
      <c r="K1551" t="s">
        <v>1291</v>
      </c>
    </row>
    <row r="1552" spans="1:11" x14ac:dyDescent="0.2">
      <c r="A1552" s="1" t="d">
        <v>2023-02-01</v>
      </c>
      <c r="B1552" s="45">
        <v>-1</v>
      </c>
      <c r="C1552" t="s">
        <v>77</v>
      </c>
      <c r="D1552" t="str">
        <f>_xlfn.XLOOKUP(Table29[[#This Row],[Patron Group]],$R$10:$R$24,$S$10:$S$24)</f>
        <v>Undergraduate</v>
      </c>
      <c r="E1552" s="1" t="d">
        <v>2023-02-08</v>
      </c>
      <c r="F1552" t="s">
        <v>1423</v>
      </c>
      <c r="G1552" t="s">
        <v>2273</v>
      </c>
      <c r="H1552" t="str">
        <f>_xlfn.XLOOKUP(Table29[[#This Row],[Unique BarCode]],$N$10:$N$37,$O$10:$O$37)</f>
        <v>ChromeBook</v>
      </c>
      <c r="I1552" t="str">
        <f>_xlfn.XLOOKUP(Table29[[#This Row],[Unique BarCode]],$N$10:$N$37,$P$10:$P$37)</f>
        <v>Device</v>
      </c>
      <c r="J1552" t="s">
        <v>128</v>
      </c>
      <c r="K1552" t="s">
        <v>1424</v>
      </c>
    </row>
    <row r="1553" spans="1:11" x14ac:dyDescent="0.2">
      <c r="A1553" s="1" t="d">
        <v>2023-02-01</v>
      </c>
      <c r="B1553" s="45">
        <v>-1</v>
      </c>
      <c r="C1553" t="s">
        <v>77</v>
      </c>
      <c r="D1553" t="str">
        <f>_xlfn.XLOOKUP(Table29[[#This Row],[Patron Group]],$R$10:$R$24,$S$10:$S$24)</f>
        <v>Undergraduate</v>
      </c>
      <c r="E1553" s="1" t="d">
        <v>2023-02-08</v>
      </c>
      <c r="F1553" t="s">
        <v>1425</v>
      </c>
      <c r="G1553" t="s">
        <v>2273</v>
      </c>
      <c r="H1553" t="str">
        <f>_xlfn.XLOOKUP(Table29[[#This Row],[Unique BarCode]],$N$10:$N$37,$O$10:$O$37)</f>
        <v>ChromeBook</v>
      </c>
      <c r="I1553" t="str">
        <f>_xlfn.XLOOKUP(Table29[[#This Row],[Unique BarCode]],$N$10:$N$37,$P$10:$P$37)</f>
        <v>Device</v>
      </c>
      <c r="J1553" t="s">
        <v>128</v>
      </c>
      <c r="K1553" t="s">
        <v>1426</v>
      </c>
    </row>
    <row r="1554" spans="1:11" x14ac:dyDescent="0.2">
      <c r="A1554" s="1" t="d">
        <v>2023-02-01</v>
      </c>
      <c r="B1554" s="45">
        <v>-1</v>
      </c>
      <c r="C1554" t="s">
        <v>77</v>
      </c>
      <c r="D1554" t="str">
        <f>_xlfn.XLOOKUP(Table29[[#This Row],[Patron Group]],$R$10:$R$24,$S$10:$S$24)</f>
        <v>Undergraduate</v>
      </c>
      <c r="E1554" s="1" t="d">
        <v>2023-02-08</v>
      </c>
      <c r="F1554" t="s">
        <v>1427</v>
      </c>
      <c r="G1554" t="s">
        <v>2273</v>
      </c>
      <c r="H1554" t="str">
        <f>_xlfn.XLOOKUP(Table29[[#This Row],[Unique BarCode]],$N$10:$N$37,$O$10:$O$37)</f>
        <v>ChromeBook</v>
      </c>
      <c r="I1554" t="str">
        <f>_xlfn.XLOOKUP(Table29[[#This Row],[Unique BarCode]],$N$10:$N$37,$P$10:$P$37)</f>
        <v>Device</v>
      </c>
      <c r="J1554" t="s">
        <v>8</v>
      </c>
      <c r="K1554" t="s">
        <v>1428</v>
      </c>
    </row>
    <row r="1555" spans="1:11" x14ac:dyDescent="0.2">
      <c r="A1555" s="1" t="d">
        <v>2023-02-01</v>
      </c>
      <c r="B1555" s="45">
        <v>-1</v>
      </c>
      <c r="C1555" t="s">
        <v>77</v>
      </c>
      <c r="D1555" t="str">
        <f>_xlfn.XLOOKUP(Table29[[#This Row],[Patron Group]],$R$10:$R$24,$S$10:$S$24)</f>
        <v>Undergraduate</v>
      </c>
      <c r="E1555" s="1" t="d">
        <v>2023-02-08</v>
      </c>
      <c r="F1555" t="s">
        <v>75</v>
      </c>
      <c r="G1555" t="s">
        <v>2273</v>
      </c>
      <c r="H1555" t="str">
        <f>_xlfn.XLOOKUP(Table29[[#This Row],[Unique BarCode]],$N$10:$N$37,$O$10:$O$37)</f>
        <v>ChromeBook</v>
      </c>
      <c r="I1555" t="str">
        <f>_xlfn.XLOOKUP(Table29[[#This Row],[Unique BarCode]],$N$10:$N$37,$P$10:$P$37)</f>
        <v>Device</v>
      </c>
      <c r="J1555" t="s">
        <v>13</v>
      </c>
      <c r="K1555" t="s">
        <v>76</v>
      </c>
    </row>
    <row r="1556" spans="1:11" x14ac:dyDescent="0.2">
      <c r="A1556" s="1" t="d">
        <v>2023-02-01</v>
      </c>
      <c r="B1556" s="45">
        <v>-1</v>
      </c>
      <c r="C1556" t="s">
        <v>77</v>
      </c>
      <c r="D1556" t="str">
        <f>_xlfn.XLOOKUP(Table29[[#This Row],[Patron Group]],$R$10:$R$24,$S$10:$S$24)</f>
        <v>Undergraduate</v>
      </c>
      <c r="E1556" s="1" t="d">
        <v>2023-02-08</v>
      </c>
      <c r="F1556" t="s">
        <v>1395</v>
      </c>
      <c r="G1556" t="s">
        <v>2273</v>
      </c>
      <c r="H1556" t="str">
        <f>_xlfn.XLOOKUP(Table29[[#This Row],[Unique BarCode]],$N$10:$N$37,$O$10:$O$37)</f>
        <v>ChromeBook</v>
      </c>
      <c r="I1556" t="str">
        <f>_xlfn.XLOOKUP(Table29[[#This Row],[Unique BarCode]],$N$10:$N$37,$P$10:$P$37)</f>
        <v>Device</v>
      </c>
      <c r="J1556" t="s">
        <v>13</v>
      </c>
      <c r="K1556" t="s">
        <v>1396</v>
      </c>
    </row>
    <row r="1557" spans="1:11" x14ac:dyDescent="0.2">
      <c r="A1557" s="1" t="d">
        <v>2023-02-01</v>
      </c>
      <c r="B1557" s="45">
        <v>-1</v>
      </c>
      <c r="C1557" t="s">
        <v>77</v>
      </c>
      <c r="D1557" t="str">
        <f>_xlfn.XLOOKUP(Table29[[#This Row],[Patron Group]],$R$10:$R$24,$S$10:$S$24)</f>
        <v>Undergraduate</v>
      </c>
      <c r="E1557" s="1" t="d">
        <v>2023-02-08</v>
      </c>
      <c r="F1557" t="s">
        <v>242</v>
      </c>
      <c r="G1557" t="s">
        <v>2273</v>
      </c>
      <c r="H1557" t="str">
        <f>_xlfn.XLOOKUP(Table29[[#This Row],[Unique BarCode]],$N$10:$N$37,$O$10:$O$37)</f>
        <v>ChromeBook</v>
      </c>
      <c r="I1557" t="str">
        <f>_xlfn.XLOOKUP(Table29[[#This Row],[Unique BarCode]],$N$10:$N$37,$P$10:$P$37)</f>
        <v>Device</v>
      </c>
      <c r="J1557" t="s">
        <v>8</v>
      </c>
      <c r="K1557" t="s">
        <v>243</v>
      </c>
    </row>
    <row r="1558" spans="1:11" x14ac:dyDescent="0.2">
      <c r="A1558" s="1" t="d">
        <v>2023-02-01</v>
      </c>
      <c r="B1558" s="45">
        <v>-1</v>
      </c>
      <c r="C1558" t="s">
        <v>77</v>
      </c>
      <c r="D1558" t="str">
        <f>_xlfn.XLOOKUP(Table29[[#This Row],[Patron Group]],$R$10:$R$24,$S$10:$S$24)</f>
        <v>Undergraduate</v>
      </c>
      <c r="E1558" s="1" t="d">
        <v>2023-02-08</v>
      </c>
      <c r="F1558" t="s">
        <v>495</v>
      </c>
      <c r="G1558" t="s">
        <v>2273</v>
      </c>
      <c r="H1558" t="str">
        <f>_xlfn.XLOOKUP(Table29[[#This Row],[Unique BarCode]],$N$10:$N$37,$O$10:$O$37)</f>
        <v>ChromeBook</v>
      </c>
      <c r="I1558" t="str">
        <f>_xlfn.XLOOKUP(Table29[[#This Row],[Unique BarCode]],$N$10:$N$37,$P$10:$P$37)</f>
        <v>Device</v>
      </c>
      <c r="J1558" t="s">
        <v>8</v>
      </c>
      <c r="K1558" t="s">
        <v>496</v>
      </c>
    </row>
    <row r="1559" spans="1:11" x14ac:dyDescent="0.2">
      <c r="A1559" s="1" t="d">
        <v>2023-02-01</v>
      </c>
      <c r="B1559" s="45">
        <v>-1</v>
      </c>
      <c r="C1559" t="s">
        <v>77</v>
      </c>
      <c r="D1559" t="str">
        <f>_xlfn.XLOOKUP(Table29[[#This Row],[Patron Group]],$R$10:$R$24,$S$10:$S$24)</f>
        <v>Undergraduate</v>
      </c>
      <c r="E1559" s="1" t="d">
        <v>2023-02-08</v>
      </c>
      <c r="F1559" t="s">
        <v>599</v>
      </c>
      <c r="G1559" t="s">
        <v>2274</v>
      </c>
      <c r="H1559" t="str">
        <f>_xlfn.XLOOKUP(Table29[[#This Row],[Unique BarCode]],$N$10:$N$37,$O$10:$O$37)</f>
        <v>MacBook</v>
      </c>
      <c r="I1559" t="str">
        <f>_xlfn.XLOOKUP(Table29[[#This Row],[Unique BarCode]],$N$10:$N$37,$P$10:$P$37)</f>
        <v>Device</v>
      </c>
      <c r="J1559" t="s">
        <v>8</v>
      </c>
      <c r="K1559" t="s">
        <v>600</v>
      </c>
    </row>
    <row r="1560" spans="1:11" x14ac:dyDescent="0.2">
      <c r="A1560" s="1" t="d">
        <v>2023-02-01</v>
      </c>
      <c r="B1560" s="45">
        <v>-1</v>
      </c>
      <c r="C1560" t="s">
        <v>77</v>
      </c>
      <c r="D1560" t="str">
        <f>_xlfn.XLOOKUP(Table29[[#This Row],[Patron Group]],$R$10:$R$24,$S$10:$S$24)</f>
        <v>Undergraduate</v>
      </c>
      <c r="E1560" s="1" t="d">
        <v>2023-02-08</v>
      </c>
      <c r="F1560" t="s">
        <v>698</v>
      </c>
      <c r="G1560" t="s">
        <v>2275</v>
      </c>
      <c r="H1560" t="str">
        <f>_xlfn.XLOOKUP(Table29[[#This Row],[Unique BarCode]],$N$10:$N$37,$O$10:$O$37)</f>
        <v>iPad</v>
      </c>
      <c r="I1560" t="str">
        <f>_xlfn.XLOOKUP(Table29[[#This Row],[Unique BarCode]],$N$10:$N$37,$P$10:$P$37)</f>
        <v>Device</v>
      </c>
      <c r="J1560" t="s">
        <v>8</v>
      </c>
      <c r="K1560" t="s">
        <v>699</v>
      </c>
    </row>
    <row r="1561" spans="1:11" x14ac:dyDescent="0.2">
      <c r="A1561" s="1" t="d">
        <v>2023-02-01</v>
      </c>
      <c r="B1561" s="45">
        <v>-1</v>
      </c>
      <c r="C1561" t="s">
        <v>77</v>
      </c>
      <c r="D1561" t="str">
        <f>_xlfn.XLOOKUP(Table29[[#This Row],[Patron Group]],$R$10:$R$24,$S$10:$S$24)</f>
        <v>Undergraduate</v>
      </c>
      <c r="E1561" s="1" t="d">
        <v>2023-02-08</v>
      </c>
      <c r="F1561" t="s">
        <v>1429</v>
      </c>
      <c r="G1561" t="s">
        <v>2263</v>
      </c>
      <c r="H1561" t="str">
        <f>_xlfn.XLOOKUP(Table29[[#This Row],[Unique BarCode]],$N$10:$N$37,$O$10:$O$37)</f>
        <v>HP Laptop</v>
      </c>
      <c r="I1561" t="str">
        <f>_xlfn.XLOOKUP(Table29[[#This Row],[Unique BarCode]],$N$10:$N$37,$P$10:$P$37)</f>
        <v>Device</v>
      </c>
      <c r="J1561" t="s">
        <v>8</v>
      </c>
      <c r="K1561" t="s">
        <v>1430</v>
      </c>
    </row>
    <row r="1562" spans="1:11" x14ac:dyDescent="0.2">
      <c r="A1562" s="1" t="d">
        <v>2023-02-01</v>
      </c>
      <c r="B1562" s="45">
        <v>-1</v>
      </c>
      <c r="C1562" t="s">
        <v>77</v>
      </c>
      <c r="D1562" t="str">
        <f>_xlfn.XLOOKUP(Table29[[#This Row],[Patron Group]],$R$10:$R$24,$S$10:$S$24)</f>
        <v>Undergraduate</v>
      </c>
      <c r="E1562" s="1" t="d">
        <v>2023-02-14</v>
      </c>
      <c r="F1562" t="s">
        <v>1431</v>
      </c>
      <c r="G1562" t="s">
        <v>2274</v>
      </c>
      <c r="H1562" t="str">
        <f>_xlfn.XLOOKUP(Table29[[#This Row],[Unique BarCode]],$N$10:$N$37,$O$10:$O$37)</f>
        <v>MacBook</v>
      </c>
      <c r="I1562" t="str">
        <f>_xlfn.XLOOKUP(Table29[[#This Row],[Unique BarCode]],$N$10:$N$37,$P$10:$P$37)</f>
        <v>Device</v>
      </c>
      <c r="J1562" t="s">
        <v>8</v>
      </c>
      <c r="K1562" t="s">
        <v>1432</v>
      </c>
    </row>
    <row r="1563" spans="1:11" x14ac:dyDescent="0.2">
      <c r="A1563" s="1" t="d">
        <v>2023-02-01</v>
      </c>
      <c r="B1563" s="45">
        <v>-1</v>
      </c>
      <c r="C1563" t="s">
        <v>77</v>
      </c>
      <c r="D1563" t="str">
        <f>_xlfn.XLOOKUP(Table29[[#This Row],[Patron Group]],$R$10:$R$24,$S$10:$S$24)</f>
        <v>Undergraduate</v>
      </c>
      <c r="E1563" s="1" t="d">
        <v>2023-02-14</v>
      </c>
      <c r="F1563" t="s">
        <v>1433</v>
      </c>
      <c r="G1563" t="s">
        <v>2274</v>
      </c>
      <c r="H1563" t="str">
        <f>_xlfn.XLOOKUP(Table29[[#This Row],[Unique BarCode]],$N$10:$N$37,$O$10:$O$37)</f>
        <v>MacBook</v>
      </c>
      <c r="I1563" t="str">
        <f>_xlfn.XLOOKUP(Table29[[#This Row],[Unique BarCode]],$N$10:$N$37,$P$10:$P$37)</f>
        <v>Device</v>
      </c>
      <c r="J1563" t="s">
        <v>8</v>
      </c>
      <c r="K1563" t="s">
        <v>1434</v>
      </c>
    </row>
    <row r="1564" spans="1:11" x14ac:dyDescent="0.2">
      <c r="A1564" s="1" t="d">
        <v>2023-02-01</v>
      </c>
      <c r="B1564" s="45">
        <v>-1</v>
      </c>
      <c r="C1564" t="s">
        <v>77</v>
      </c>
      <c r="D1564" t="str">
        <f>_xlfn.XLOOKUP(Table29[[#This Row],[Patron Group]],$R$10:$R$24,$S$10:$S$24)</f>
        <v>Undergraduate</v>
      </c>
      <c r="E1564" s="1" t="d">
        <v>2023-02-14</v>
      </c>
      <c r="F1564" t="s">
        <v>1294</v>
      </c>
      <c r="G1564" t="s">
        <v>2274</v>
      </c>
      <c r="H1564" t="str">
        <f>_xlfn.XLOOKUP(Table29[[#This Row],[Unique BarCode]],$N$10:$N$37,$O$10:$O$37)</f>
        <v>MacBook</v>
      </c>
      <c r="I1564" t="str">
        <f>_xlfn.XLOOKUP(Table29[[#This Row],[Unique BarCode]],$N$10:$N$37,$P$10:$P$37)</f>
        <v>Device</v>
      </c>
      <c r="J1564" t="s">
        <v>8</v>
      </c>
      <c r="K1564" t="s">
        <v>1294</v>
      </c>
    </row>
    <row r="1565" spans="1:11" x14ac:dyDescent="0.2">
      <c r="A1565" s="1" t="d">
        <v>2023-02-01</v>
      </c>
      <c r="B1565" s="45">
        <v>-1</v>
      </c>
      <c r="C1565" t="s">
        <v>77</v>
      </c>
      <c r="D1565" t="str">
        <f>_xlfn.XLOOKUP(Table29[[#This Row],[Patron Group]],$R$10:$R$24,$S$10:$S$24)</f>
        <v>Undergraduate</v>
      </c>
      <c r="E1565" s="1" t="d">
        <v>2023-02-14</v>
      </c>
      <c r="F1565" t="s">
        <v>796</v>
      </c>
      <c r="G1565" t="s">
        <v>2263</v>
      </c>
      <c r="H1565" t="str">
        <f>_xlfn.XLOOKUP(Table29[[#This Row],[Unique BarCode]],$N$10:$N$37,$O$10:$O$37)</f>
        <v>HP Laptop</v>
      </c>
      <c r="I1565" t="str">
        <f>_xlfn.XLOOKUP(Table29[[#This Row],[Unique BarCode]],$N$10:$N$37,$P$10:$P$37)</f>
        <v>Device</v>
      </c>
      <c r="J1565" t="s">
        <v>8</v>
      </c>
      <c r="K1565" t="s">
        <v>797</v>
      </c>
    </row>
    <row r="1566" spans="1:11" x14ac:dyDescent="0.2">
      <c r="A1566" s="1" t="d">
        <v>2023-02-01</v>
      </c>
      <c r="B1566" s="45">
        <v>-1</v>
      </c>
      <c r="C1566" t="s">
        <v>77</v>
      </c>
      <c r="D1566" t="str">
        <f>_xlfn.XLOOKUP(Table29[[#This Row],[Patron Group]],$R$10:$R$24,$S$10:$S$24)</f>
        <v>Undergraduate</v>
      </c>
      <c r="E1566" s="1" t="d">
        <v>2023-02-15</v>
      </c>
      <c r="F1566" t="s">
        <v>1435</v>
      </c>
      <c r="G1566" t="s">
        <v>2274</v>
      </c>
      <c r="H1566" t="str">
        <f>_xlfn.XLOOKUP(Table29[[#This Row],[Unique BarCode]],$N$10:$N$37,$O$10:$O$37)</f>
        <v>MacBook</v>
      </c>
      <c r="I1566" t="str">
        <f>_xlfn.XLOOKUP(Table29[[#This Row],[Unique BarCode]],$N$10:$N$37,$P$10:$P$37)</f>
        <v>Device</v>
      </c>
      <c r="J1566" t="s">
        <v>8</v>
      </c>
      <c r="K1566" t="s">
        <v>1436</v>
      </c>
    </row>
    <row r="1567" spans="1:11" x14ac:dyDescent="0.2">
      <c r="A1567" s="1" t="d">
        <v>2023-02-01</v>
      </c>
      <c r="B1567" s="45">
        <v>-1</v>
      </c>
      <c r="C1567" t="s">
        <v>77</v>
      </c>
      <c r="D1567" t="str">
        <f>_xlfn.XLOOKUP(Table29[[#This Row],[Patron Group]],$R$10:$R$24,$S$10:$S$24)</f>
        <v>Undergraduate</v>
      </c>
      <c r="E1567" s="1" t="d">
        <v>2023-02-15</v>
      </c>
      <c r="F1567" t="s">
        <v>246</v>
      </c>
      <c r="G1567" t="s">
        <v>2274</v>
      </c>
      <c r="H1567" t="str">
        <f>_xlfn.XLOOKUP(Table29[[#This Row],[Unique BarCode]],$N$10:$N$37,$O$10:$O$37)</f>
        <v>MacBook</v>
      </c>
      <c r="I1567" t="str">
        <f>_xlfn.XLOOKUP(Table29[[#This Row],[Unique BarCode]],$N$10:$N$37,$P$10:$P$37)</f>
        <v>Device</v>
      </c>
      <c r="J1567" t="s">
        <v>8</v>
      </c>
      <c r="K1567" t="s">
        <v>247</v>
      </c>
    </row>
    <row r="1568" spans="1:11" x14ac:dyDescent="0.2">
      <c r="A1568" s="1" t="d">
        <v>2023-02-01</v>
      </c>
      <c r="B1568" s="45">
        <v>-1</v>
      </c>
      <c r="C1568" t="s">
        <v>77</v>
      </c>
      <c r="D1568" t="str">
        <f>_xlfn.XLOOKUP(Table29[[#This Row],[Patron Group]],$R$10:$R$24,$S$10:$S$24)</f>
        <v>Undergraduate</v>
      </c>
      <c r="E1568" s="1" t="d">
        <v>2023-02-15</v>
      </c>
      <c r="F1568" t="s">
        <v>603</v>
      </c>
      <c r="G1568" t="s">
        <v>2274</v>
      </c>
      <c r="H1568" t="str">
        <f>_xlfn.XLOOKUP(Table29[[#This Row],[Unique BarCode]],$N$10:$N$37,$O$10:$O$37)</f>
        <v>MacBook</v>
      </c>
      <c r="I1568" t="str">
        <f>_xlfn.XLOOKUP(Table29[[#This Row],[Unique BarCode]],$N$10:$N$37,$P$10:$P$37)</f>
        <v>Device</v>
      </c>
      <c r="J1568" t="s">
        <v>8</v>
      </c>
      <c r="K1568" t="s">
        <v>604</v>
      </c>
    </row>
    <row r="1569" spans="1:11" x14ac:dyDescent="0.2">
      <c r="A1569" s="1" t="d">
        <v>2023-02-01</v>
      </c>
      <c r="B1569" s="45">
        <v>-1</v>
      </c>
      <c r="C1569" t="s">
        <v>77</v>
      </c>
      <c r="D1569" t="str">
        <f>_xlfn.XLOOKUP(Table29[[#This Row],[Patron Group]],$R$10:$R$24,$S$10:$S$24)</f>
        <v>Undergraduate</v>
      </c>
      <c r="E1569" s="1" t="d">
        <v>2023-02-15</v>
      </c>
      <c r="F1569" t="s">
        <v>1437</v>
      </c>
      <c r="G1569" t="s">
        <v>2274</v>
      </c>
      <c r="H1569" t="str">
        <f>_xlfn.XLOOKUP(Table29[[#This Row],[Unique BarCode]],$N$10:$N$37,$O$10:$O$37)</f>
        <v>MacBook</v>
      </c>
      <c r="I1569" t="str">
        <f>_xlfn.XLOOKUP(Table29[[#This Row],[Unique BarCode]],$N$10:$N$37,$P$10:$P$37)</f>
        <v>Device</v>
      </c>
      <c r="J1569" t="s">
        <v>8</v>
      </c>
      <c r="K1569" t="s">
        <v>1437</v>
      </c>
    </row>
    <row r="1570" spans="1:11" x14ac:dyDescent="0.2">
      <c r="A1570" s="1" t="d">
        <v>2023-02-01</v>
      </c>
      <c r="B1570" s="45">
        <v>-1</v>
      </c>
      <c r="C1570" t="s">
        <v>77</v>
      </c>
      <c r="D1570" t="str">
        <f>_xlfn.XLOOKUP(Table29[[#This Row],[Patron Group]],$R$10:$R$24,$S$10:$S$24)</f>
        <v>Undergraduate</v>
      </c>
      <c r="E1570" s="1" t="d">
        <v>2023-02-15</v>
      </c>
      <c r="F1570" t="s">
        <v>748</v>
      </c>
      <c r="G1570" t="s">
        <v>2275</v>
      </c>
      <c r="H1570" t="str">
        <f>_xlfn.XLOOKUP(Table29[[#This Row],[Unique BarCode]],$N$10:$N$37,$O$10:$O$37)</f>
        <v>iPad</v>
      </c>
      <c r="I1570" t="str">
        <f>_xlfn.XLOOKUP(Table29[[#This Row],[Unique BarCode]],$N$10:$N$37,$P$10:$P$37)</f>
        <v>Device</v>
      </c>
      <c r="J1570" t="s">
        <v>8</v>
      </c>
    </row>
    <row r="1571" spans="1:11" x14ac:dyDescent="0.2">
      <c r="A1571" s="1" t="d">
        <v>2023-02-01</v>
      </c>
      <c r="B1571" s="45">
        <v>-1</v>
      </c>
      <c r="C1571" t="s">
        <v>77</v>
      </c>
      <c r="D1571" t="str">
        <f>_xlfn.XLOOKUP(Table29[[#This Row],[Patron Group]],$R$10:$R$24,$S$10:$S$24)</f>
        <v>Undergraduate</v>
      </c>
      <c r="E1571" s="1" t="d">
        <v>2023-02-15</v>
      </c>
      <c r="F1571" t="s">
        <v>751</v>
      </c>
      <c r="G1571" t="s">
        <v>2263</v>
      </c>
      <c r="H1571" t="str">
        <f>_xlfn.XLOOKUP(Table29[[#This Row],[Unique BarCode]],$N$10:$N$37,$O$10:$O$37)</f>
        <v>HP Laptop</v>
      </c>
      <c r="I1571" t="str">
        <f>_xlfn.XLOOKUP(Table29[[#This Row],[Unique BarCode]],$N$10:$N$37,$P$10:$P$37)</f>
        <v>Device</v>
      </c>
      <c r="J1571" t="s">
        <v>8</v>
      </c>
      <c r="K1571" t="s">
        <v>752</v>
      </c>
    </row>
    <row r="1572" spans="1:11" x14ac:dyDescent="0.2">
      <c r="A1572" s="1" t="d">
        <v>2023-02-01</v>
      </c>
      <c r="B1572" s="45">
        <v>-1</v>
      </c>
      <c r="C1572" t="s">
        <v>77</v>
      </c>
      <c r="D1572" t="str">
        <f>_xlfn.XLOOKUP(Table29[[#This Row],[Patron Group]],$R$10:$R$24,$S$10:$S$24)</f>
        <v>Undergraduate</v>
      </c>
      <c r="E1572" s="1" t="d">
        <v>2023-02-15</v>
      </c>
      <c r="F1572" t="s">
        <v>892</v>
      </c>
      <c r="G1572" t="s">
        <v>2263</v>
      </c>
      <c r="H1572" t="str">
        <f>_xlfn.XLOOKUP(Table29[[#This Row],[Unique BarCode]],$N$10:$N$37,$O$10:$O$37)</f>
        <v>HP Laptop</v>
      </c>
      <c r="I1572" t="str">
        <f>_xlfn.XLOOKUP(Table29[[#This Row],[Unique BarCode]],$N$10:$N$37,$P$10:$P$37)</f>
        <v>Device</v>
      </c>
      <c r="J1572" t="s">
        <v>8</v>
      </c>
      <c r="K1572" t="s">
        <v>893</v>
      </c>
    </row>
    <row r="1573" spans="1:11" x14ac:dyDescent="0.2">
      <c r="A1573" s="1" t="d">
        <v>2023-02-01</v>
      </c>
      <c r="B1573" s="45">
        <v>-1</v>
      </c>
      <c r="C1573" t="s">
        <v>77</v>
      </c>
      <c r="D1573" t="str">
        <f>_xlfn.XLOOKUP(Table29[[#This Row],[Patron Group]],$R$10:$R$24,$S$10:$S$24)</f>
        <v>Undergraduate</v>
      </c>
      <c r="E1573" s="1" t="d">
        <v>2023-02-15</v>
      </c>
      <c r="F1573" t="s">
        <v>744</v>
      </c>
      <c r="G1573" t="s">
        <v>2263</v>
      </c>
      <c r="H1573" t="str">
        <f>_xlfn.XLOOKUP(Table29[[#This Row],[Unique BarCode]],$N$10:$N$37,$O$10:$O$37)</f>
        <v>HP Laptop</v>
      </c>
      <c r="I1573" t="str">
        <f>_xlfn.XLOOKUP(Table29[[#This Row],[Unique BarCode]],$N$10:$N$37,$P$10:$P$37)</f>
        <v>Device</v>
      </c>
      <c r="J1573" t="s">
        <v>8</v>
      </c>
      <c r="K1573" t="s">
        <v>745</v>
      </c>
    </row>
    <row r="1574" spans="1:11" x14ac:dyDescent="0.2">
      <c r="A1574" s="1" t="d">
        <v>2023-02-01</v>
      </c>
      <c r="B1574" s="45">
        <v>-1</v>
      </c>
      <c r="C1574" t="s">
        <v>77</v>
      </c>
      <c r="D1574" t="str">
        <f>_xlfn.XLOOKUP(Table29[[#This Row],[Patron Group]],$R$10:$R$24,$S$10:$S$24)</f>
        <v>Undergraduate</v>
      </c>
      <c r="E1574" s="1" t="d">
        <v>2023-02-15</v>
      </c>
      <c r="F1574" t="s">
        <v>175</v>
      </c>
      <c r="G1574" t="s">
        <v>2263</v>
      </c>
      <c r="H1574" t="str">
        <f>_xlfn.XLOOKUP(Table29[[#This Row],[Unique BarCode]],$N$10:$N$37,$O$10:$O$37)</f>
        <v>HP Laptop</v>
      </c>
      <c r="I1574" t="str">
        <f>_xlfn.XLOOKUP(Table29[[#This Row],[Unique BarCode]],$N$10:$N$37,$P$10:$P$37)</f>
        <v>Device</v>
      </c>
      <c r="J1574" t="s">
        <v>8</v>
      </c>
      <c r="K1574" t="s">
        <v>176</v>
      </c>
    </row>
    <row r="1575" spans="1:11" x14ac:dyDescent="0.2">
      <c r="A1575" s="1" t="d">
        <v>2023-02-01</v>
      </c>
      <c r="B1575" s="45">
        <v>-1</v>
      </c>
      <c r="C1575" t="s">
        <v>77</v>
      </c>
      <c r="D1575" t="str">
        <f>_xlfn.XLOOKUP(Table29[[#This Row],[Patron Group]],$R$10:$R$24,$S$10:$S$24)</f>
        <v>Undergraduate</v>
      </c>
      <c r="E1575" s="1" t="d">
        <v>2023-02-15</v>
      </c>
      <c r="F1575" t="s">
        <v>934</v>
      </c>
      <c r="G1575" t="s">
        <v>2263</v>
      </c>
      <c r="H1575" t="str">
        <f>_xlfn.XLOOKUP(Table29[[#This Row],[Unique BarCode]],$N$10:$N$37,$O$10:$O$37)</f>
        <v>HP Laptop</v>
      </c>
      <c r="I1575" t="str">
        <f>_xlfn.XLOOKUP(Table29[[#This Row],[Unique BarCode]],$N$10:$N$37,$P$10:$P$37)</f>
        <v>Device</v>
      </c>
      <c r="J1575" t="s">
        <v>8</v>
      </c>
      <c r="K1575" t="s">
        <v>935</v>
      </c>
    </row>
    <row r="1576" spans="1:11" x14ac:dyDescent="0.2">
      <c r="A1576" s="1" t="d">
        <v>2023-02-01</v>
      </c>
      <c r="B1576" s="45">
        <v>5560075590006530</v>
      </c>
      <c r="C1576" t="s">
        <v>77</v>
      </c>
      <c r="D1576" t="str">
        <f>_xlfn.XLOOKUP(Table29[[#This Row],[Patron Group]],$R$10:$R$24,$S$10:$S$24)</f>
        <v>Undergraduate</v>
      </c>
      <c r="E1576" s="1" t="d">
        <v>2023-02-08</v>
      </c>
      <c r="F1576" t="s">
        <v>153</v>
      </c>
      <c r="G1576" t="s">
        <v>2273</v>
      </c>
      <c r="H1576" t="str">
        <f>_xlfn.XLOOKUP(Table29[[#This Row],[Unique BarCode]],$N$10:$N$37,$O$10:$O$37)</f>
        <v>ChromeBook</v>
      </c>
      <c r="I1576" t="str">
        <f>_xlfn.XLOOKUP(Table29[[#This Row],[Unique BarCode]],$N$10:$N$37,$P$10:$P$37)</f>
        <v>Device</v>
      </c>
      <c r="J1576" t="s">
        <v>8</v>
      </c>
      <c r="K1576" t="s">
        <v>154</v>
      </c>
    </row>
    <row r="1577" spans="1:11" x14ac:dyDescent="0.2">
      <c r="A1577" s="1" t="d">
        <v>2023-02-01</v>
      </c>
      <c r="B1577" s="45">
        <v>9808738490006530</v>
      </c>
      <c r="C1577" t="s">
        <v>74</v>
      </c>
      <c r="D1577" t="str">
        <f>_xlfn.XLOOKUP(Table29[[#This Row],[Patron Group]],$R$10:$R$24,$S$10:$S$24)</f>
        <v>Staff</v>
      </c>
      <c r="E1577" s="1" t="d">
        <v>2023-03-31</v>
      </c>
      <c r="F1577" t="s">
        <v>1064</v>
      </c>
      <c r="G1577" t="s">
        <v>2273</v>
      </c>
      <c r="H1577" t="str">
        <f>_xlfn.XLOOKUP(Table29[[#This Row],[Unique BarCode]],$N$10:$N$37,$O$10:$O$37)</f>
        <v>ChromeBook</v>
      </c>
      <c r="I1577" t="str">
        <f>_xlfn.XLOOKUP(Table29[[#This Row],[Unique BarCode]],$N$10:$N$37,$P$10:$P$37)</f>
        <v>Device</v>
      </c>
      <c r="J1577" t="s">
        <v>8</v>
      </c>
      <c r="K1577" t="s">
        <v>1065</v>
      </c>
    </row>
    <row r="1578" spans="1:11" x14ac:dyDescent="0.2">
      <c r="A1578" s="1" t="d">
        <v>2023-02-01</v>
      </c>
      <c r="B1578" s="45">
        <v>9808738490006530</v>
      </c>
      <c r="C1578" t="s">
        <v>74</v>
      </c>
      <c r="D1578" t="str">
        <f>_xlfn.XLOOKUP(Table29[[#This Row],[Patron Group]],$R$10:$R$24,$S$10:$S$24)</f>
        <v>Staff</v>
      </c>
      <c r="E1578" s="1" t="d">
        <v>2023-03-31</v>
      </c>
      <c r="F1578" t="s">
        <v>261</v>
      </c>
      <c r="G1578" t="s">
        <v>2265</v>
      </c>
      <c r="H1578" t="str">
        <f>_xlfn.XLOOKUP(Table29[[#This Row],[Unique BarCode]],$N$10:$N$37,$O$10:$O$37)</f>
        <v>IPHONE</v>
      </c>
      <c r="I1578" t="str">
        <f>_xlfn.XLOOKUP(Table29[[#This Row],[Unique BarCode]],$N$10:$N$37,$P$10:$P$37)</f>
        <v>Charger</v>
      </c>
      <c r="J1578" t="s">
        <v>8</v>
      </c>
      <c r="K1578" t="s">
        <v>262</v>
      </c>
    </row>
    <row r="1579" spans="1:11" x14ac:dyDescent="0.2">
      <c r="A1579" s="1" t="d">
        <v>2023-02-02</v>
      </c>
      <c r="B1579" s="45">
        <v>-1</v>
      </c>
      <c r="C1579" t="s">
        <v>20</v>
      </c>
      <c r="D1579" t="str">
        <f>_xlfn.XLOOKUP(Table29[[#This Row],[Patron Group]],$R$10:$R$24,$S$10:$S$24)</f>
        <v>Graduate</v>
      </c>
      <c r="E1579" s="1" t="d">
        <v>2023-02-02</v>
      </c>
      <c r="F1579" t="s">
        <v>218</v>
      </c>
      <c r="G1579" t="s">
        <v>2265</v>
      </c>
      <c r="H1579" t="str">
        <f>_xlfn.XLOOKUP(Table29[[#This Row],[Unique BarCode]],$N$10:$N$37,$O$10:$O$37)</f>
        <v>IPHONE</v>
      </c>
      <c r="I1579" t="str">
        <f>_xlfn.XLOOKUP(Table29[[#This Row],[Unique BarCode]],$N$10:$N$37,$P$10:$P$37)</f>
        <v>Charger</v>
      </c>
      <c r="J1579" t="s">
        <v>49</v>
      </c>
      <c r="K1579" t="s">
        <v>219</v>
      </c>
    </row>
    <row r="1580" spans="1:11" x14ac:dyDescent="0.2">
      <c r="A1580" s="1" t="d">
        <v>2023-02-02</v>
      </c>
      <c r="B1580" s="45">
        <v>-1</v>
      </c>
      <c r="C1580" t="s">
        <v>20</v>
      </c>
      <c r="D1580" t="str">
        <f>_xlfn.XLOOKUP(Table29[[#This Row],[Patron Group]],$R$10:$R$24,$S$10:$S$24)</f>
        <v>Graduate</v>
      </c>
      <c r="E1580" s="1" t="d">
        <v>2023-02-02</v>
      </c>
      <c r="F1580" t="s">
        <v>433</v>
      </c>
      <c r="G1580" t="s">
        <v>2265</v>
      </c>
      <c r="H1580" t="str">
        <f>_xlfn.XLOOKUP(Table29[[#This Row],[Unique BarCode]],$N$10:$N$37,$O$10:$O$37)</f>
        <v>IPHONE</v>
      </c>
      <c r="I1580" t="str">
        <f>_xlfn.XLOOKUP(Table29[[#This Row],[Unique BarCode]],$N$10:$N$37,$P$10:$P$37)</f>
        <v>Charger</v>
      </c>
      <c r="J1580" t="s">
        <v>8</v>
      </c>
      <c r="K1580" t="s">
        <v>434</v>
      </c>
    </row>
    <row r="1581" spans="1:11" x14ac:dyDescent="0.2">
      <c r="A1581" s="1" t="d">
        <v>2023-02-02</v>
      </c>
      <c r="B1581" s="45">
        <v>-1</v>
      </c>
      <c r="C1581" t="s">
        <v>20</v>
      </c>
      <c r="D1581" t="str">
        <f>_xlfn.XLOOKUP(Table29[[#This Row],[Patron Group]],$R$10:$R$24,$S$10:$S$24)</f>
        <v>Graduate</v>
      </c>
      <c r="E1581" s="1" t="d">
        <v>2023-02-02</v>
      </c>
      <c r="F1581" t="s">
        <v>222</v>
      </c>
      <c r="G1581" t="s">
        <v>2265</v>
      </c>
      <c r="H1581" t="str">
        <f>_xlfn.XLOOKUP(Table29[[#This Row],[Unique BarCode]],$N$10:$N$37,$O$10:$O$37)</f>
        <v>IPHONE</v>
      </c>
      <c r="I1581" t="str">
        <f>_xlfn.XLOOKUP(Table29[[#This Row],[Unique BarCode]],$N$10:$N$37,$P$10:$P$37)</f>
        <v>Charger</v>
      </c>
      <c r="J1581" t="s">
        <v>13</v>
      </c>
      <c r="K1581" t="s">
        <v>223</v>
      </c>
    </row>
    <row r="1582" spans="1:11" x14ac:dyDescent="0.2">
      <c r="A1582" s="1" t="d">
        <v>2023-02-02</v>
      </c>
      <c r="B1582" s="45">
        <v>-1</v>
      </c>
      <c r="C1582" t="s">
        <v>20</v>
      </c>
      <c r="D1582" t="str">
        <f>_xlfn.XLOOKUP(Table29[[#This Row],[Patron Group]],$R$10:$R$24,$S$10:$S$24)</f>
        <v>Graduate</v>
      </c>
      <c r="E1582" s="1" t="d">
        <v>2023-02-02</v>
      </c>
      <c r="F1582" t="s">
        <v>33</v>
      </c>
      <c r="G1582" t="s">
        <v>2268</v>
      </c>
      <c r="H1582" t="str">
        <f>_xlfn.XLOOKUP(Table29[[#This Row],[Unique BarCode]],$N$10:$N$37,$O$10:$O$37)</f>
        <v>MACCHRG</v>
      </c>
      <c r="I1582" t="str">
        <f>_xlfn.XLOOKUP(Table29[[#This Row],[Unique BarCode]],$N$10:$N$37,$P$10:$P$37)</f>
        <v>Charger</v>
      </c>
      <c r="J1582" t="s">
        <v>8</v>
      </c>
      <c r="K1582" t="s">
        <v>34</v>
      </c>
    </row>
    <row r="1583" spans="1:11" x14ac:dyDescent="0.2">
      <c r="A1583" s="1" t="d">
        <v>2023-02-02</v>
      </c>
      <c r="B1583" s="45">
        <v>-1</v>
      </c>
      <c r="C1583" t="s">
        <v>20</v>
      </c>
      <c r="D1583" t="str">
        <f>_xlfn.XLOOKUP(Table29[[#This Row],[Patron Group]],$R$10:$R$24,$S$10:$S$24)</f>
        <v>Graduate</v>
      </c>
      <c r="E1583" s="1" t="d">
        <v>2023-02-02</v>
      </c>
      <c r="F1583" t="s">
        <v>224</v>
      </c>
      <c r="G1583" t="s">
        <v>2296</v>
      </c>
      <c r="H1583" t="str">
        <f>_xlfn.XLOOKUP(Table29[[#This Row],[Unique BarCode]],$N$10:$N$37,$O$10:$O$37)</f>
        <v>MACUSBC</v>
      </c>
      <c r="I1583" t="str">
        <f>_xlfn.XLOOKUP(Table29[[#This Row],[Unique BarCode]],$N$10:$N$37,$P$10:$P$37)</f>
        <v>Charger</v>
      </c>
      <c r="J1583" t="s">
        <v>8</v>
      </c>
      <c r="K1583" t="s">
        <v>225</v>
      </c>
    </row>
    <row r="1584" spans="1:11" x14ac:dyDescent="0.2">
      <c r="A1584" s="1" t="d">
        <v>2023-02-02</v>
      </c>
      <c r="B1584" s="45">
        <v>-1</v>
      </c>
      <c r="C1584" t="s">
        <v>20</v>
      </c>
      <c r="D1584" t="str">
        <f>_xlfn.XLOOKUP(Table29[[#This Row],[Patron Group]],$R$10:$R$24,$S$10:$S$24)</f>
        <v>Graduate</v>
      </c>
      <c r="E1584" s="1" t="d">
        <v>2023-02-02</v>
      </c>
      <c r="F1584" t="s">
        <v>471</v>
      </c>
      <c r="G1584" t="s">
        <v>2296</v>
      </c>
      <c r="H1584" t="str">
        <f>_xlfn.XLOOKUP(Table29[[#This Row],[Unique BarCode]],$N$10:$N$37,$O$10:$O$37)</f>
        <v>MACUSBC</v>
      </c>
      <c r="I1584" t="str">
        <f>_xlfn.XLOOKUP(Table29[[#This Row],[Unique BarCode]],$N$10:$N$37,$P$10:$P$37)</f>
        <v>Charger</v>
      </c>
      <c r="J1584" t="s">
        <v>8</v>
      </c>
      <c r="K1584" t="s">
        <v>472</v>
      </c>
    </row>
    <row r="1585" spans="1:11" x14ac:dyDescent="0.2">
      <c r="A1585" s="1" t="d">
        <v>2023-02-02</v>
      </c>
      <c r="B1585" s="45">
        <v>-1</v>
      </c>
      <c r="C1585" t="s">
        <v>20</v>
      </c>
      <c r="D1585" t="str">
        <f>_xlfn.XLOOKUP(Table29[[#This Row],[Patron Group]],$R$10:$R$24,$S$10:$S$24)</f>
        <v>Graduate</v>
      </c>
      <c r="E1585" s="1" t="d">
        <v>2023-02-02</v>
      </c>
      <c r="F1585" t="s">
        <v>276</v>
      </c>
      <c r="G1585" t="s">
        <v>2296</v>
      </c>
      <c r="H1585" t="str">
        <f>_xlfn.XLOOKUP(Table29[[#This Row],[Unique BarCode]],$N$10:$N$37,$O$10:$O$37)</f>
        <v>MACUSBC</v>
      </c>
      <c r="I1585" t="str">
        <f>_xlfn.XLOOKUP(Table29[[#This Row],[Unique BarCode]],$N$10:$N$37,$P$10:$P$37)</f>
        <v>Charger</v>
      </c>
      <c r="J1585" t="s">
        <v>8</v>
      </c>
      <c r="K1585" t="s">
        <v>277</v>
      </c>
    </row>
    <row r="1586" spans="1:11" x14ac:dyDescent="0.2">
      <c r="A1586" s="1" t="d">
        <v>2023-02-02</v>
      </c>
      <c r="B1586" s="45">
        <v>-1</v>
      </c>
      <c r="C1586" t="s">
        <v>20</v>
      </c>
      <c r="D1586" t="str">
        <f>_xlfn.XLOOKUP(Table29[[#This Row],[Patron Group]],$R$10:$R$24,$S$10:$S$24)</f>
        <v>Graduate</v>
      </c>
      <c r="E1586" s="1" t="d">
        <v>2023-02-02</v>
      </c>
      <c r="F1586" t="s">
        <v>843</v>
      </c>
      <c r="G1586" t="s">
        <v>2296</v>
      </c>
      <c r="H1586" t="str">
        <f>_xlfn.XLOOKUP(Table29[[#This Row],[Unique BarCode]],$N$10:$N$37,$O$10:$O$37)</f>
        <v>MACUSBC</v>
      </c>
      <c r="I1586" t="str">
        <f>_xlfn.XLOOKUP(Table29[[#This Row],[Unique BarCode]],$N$10:$N$37,$P$10:$P$37)</f>
        <v>Charger</v>
      </c>
      <c r="J1586" t="s">
        <v>8</v>
      </c>
      <c r="K1586" t="s">
        <v>844</v>
      </c>
    </row>
    <row r="1587" spans="1:11" x14ac:dyDescent="0.2">
      <c r="A1587" s="1" t="d">
        <v>2023-02-02</v>
      </c>
      <c r="B1587" s="45">
        <v>-1</v>
      </c>
      <c r="C1587" t="s">
        <v>20</v>
      </c>
      <c r="D1587" t="str">
        <f>_xlfn.XLOOKUP(Table29[[#This Row],[Patron Group]],$R$10:$R$24,$S$10:$S$24)</f>
        <v>Graduate</v>
      </c>
      <c r="E1587" s="1" t="d">
        <v>2023-02-02</v>
      </c>
      <c r="F1587" t="s">
        <v>93</v>
      </c>
      <c r="G1587" t="s">
        <v>2296</v>
      </c>
      <c r="H1587" t="str">
        <f>_xlfn.XLOOKUP(Table29[[#This Row],[Unique BarCode]],$N$10:$N$37,$O$10:$O$37)</f>
        <v>MACUSBC</v>
      </c>
      <c r="I1587" t="str">
        <f>_xlfn.XLOOKUP(Table29[[#This Row],[Unique BarCode]],$N$10:$N$37,$P$10:$P$37)</f>
        <v>Charger</v>
      </c>
      <c r="J1587" t="s">
        <v>8</v>
      </c>
      <c r="K1587" t="s">
        <v>94</v>
      </c>
    </row>
    <row r="1588" spans="1:11" x14ac:dyDescent="0.2">
      <c r="A1588" s="1" t="d">
        <v>2023-02-02</v>
      </c>
      <c r="B1588" s="45">
        <v>-1</v>
      </c>
      <c r="C1588" t="s">
        <v>20</v>
      </c>
      <c r="D1588" t="str">
        <f>_xlfn.XLOOKUP(Table29[[#This Row],[Patron Group]],$R$10:$R$24,$S$10:$S$24)</f>
        <v>Graduate</v>
      </c>
      <c r="E1588" s="1" t="d">
        <v>2023-02-02</v>
      </c>
      <c r="F1588" t="s">
        <v>1263</v>
      </c>
      <c r="G1588" t="s">
        <v>2272</v>
      </c>
      <c r="H1588" t="str">
        <f>_xlfn.XLOOKUP(Table29[[#This Row],[Unique BarCode]],$N$10:$N$37,$O$10:$O$37)</f>
        <v>WALLADPT</v>
      </c>
      <c r="I1588" t="str">
        <f>_xlfn.XLOOKUP(Table29[[#This Row],[Unique BarCode]],$N$10:$N$37,$P$10:$P$37)</f>
        <v>Charger</v>
      </c>
      <c r="J1588" t="s">
        <v>49</v>
      </c>
      <c r="K1588" t="s">
        <v>1264</v>
      </c>
    </row>
    <row r="1589" spans="1:11" x14ac:dyDescent="0.2">
      <c r="A1589" s="1" t="d">
        <v>2023-02-02</v>
      </c>
      <c r="B1589" s="45">
        <v>-1</v>
      </c>
      <c r="C1589" t="s">
        <v>20</v>
      </c>
      <c r="D1589" t="str">
        <f>_xlfn.XLOOKUP(Table29[[#This Row],[Patron Group]],$R$10:$R$24,$S$10:$S$24)</f>
        <v>Graduate</v>
      </c>
      <c r="E1589" s="1" t="d">
        <v>2023-02-02</v>
      </c>
      <c r="F1589" t="s">
        <v>43</v>
      </c>
      <c r="G1589" t="s">
        <v>2272</v>
      </c>
      <c r="H1589" t="str">
        <f>_xlfn.XLOOKUP(Table29[[#This Row],[Unique BarCode]],$N$10:$N$37,$O$10:$O$37)</f>
        <v>WALLADPT</v>
      </c>
      <c r="I1589" t="str">
        <f>_xlfn.XLOOKUP(Table29[[#This Row],[Unique BarCode]],$N$10:$N$37,$P$10:$P$37)</f>
        <v>Charger</v>
      </c>
      <c r="J1589" t="s">
        <v>8</v>
      </c>
      <c r="K1589" t="s">
        <v>44</v>
      </c>
    </row>
    <row r="1590" spans="1:11" x14ac:dyDescent="0.2">
      <c r="A1590" s="1" t="d">
        <v>2023-02-02</v>
      </c>
      <c r="B1590" s="45">
        <v>-1</v>
      </c>
      <c r="C1590" t="s">
        <v>20</v>
      </c>
      <c r="D1590" t="str">
        <f>_xlfn.XLOOKUP(Table29[[#This Row],[Patron Group]],$R$10:$R$24,$S$10:$S$24)</f>
        <v>Graduate</v>
      </c>
      <c r="E1590" s="1" t="d">
        <v>2023-02-02</v>
      </c>
      <c r="F1590" t="s">
        <v>1442</v>
      </c>
      <c r="G1590" t="s">
        <v>2272</v>
      </c>
      <c r="H1590" t="str">
        <f>_xlfn.XLOOKUP(Table29[[#This Row],[Unique BarCode]],$N$10:$N$37,$O$10:$O$37)</f>
        <v>WALLADPT</v>
      </c>
      <c r="I1590" t="str">
        <f>_xlfn.XLOOKUP(Table29[[#This Row],[Unique BarCode]],$N$10:$N$37,$P$10:$P$37)</f>
        <v>Charger</v>
      </c>
      <c r="J1590" t="s">
        <v>13</v>
      </c>
      <c r="K1590" t="s">
        <v>1443</v>
      </c>
    </row>
    <row r="1591" spans="1:11" x14ac:dyDescent="0.2">
      <c r="A1591" s="1" t="d">
        <v>2023-02-02</v>
      </c>
      <c r="B1591" s="45">
        <v>-1</v>
      </c>
      <c r="C1591" t="s">
        <v>20</v>
      </c>
      <c r="D1591" t="str">
        <f>_xlfn.XLOOKUP(Table29[[#This Row],[Patron Group]],$R$10:$R$24,$S$10:$S$24)</f>
        <v>Graduate</v>
      </c>
      <c r="E1591" s="1" t="d">
        <v>2023-02-09</v>
      </c>
      <c r="F1591" t="s">
        <v>589</v>
      </c>
      <c r="G1591" t="s">
        <v>2273</v>
      </c>
      <c r="H1591" t="str">
        <f>_xlfn.XLOOKUP(Table29[[#This Row],[Unique BarCode]],$N$10:$N$37,$O$10:$O$37)</f>
        <v>ChromeBook</v>
      </c>
      <c r="I1591" t="str">
        <f>_xlfn.XLOOKUP(Table29[[#This Row],[Unique BarCode]],$N$10:$N$37,$P$10:$P$37)</f>
        <v>Device</v>
      </c>
      <c r="J1591" t="s">
        <v>8</v>
      </c>
      <c r="K1591" t="s">
        <v>590</v>
      </c>
    </row>
    <row r="1592" spans="1:11" x14ac:dyDescent="0.2">
      <c r="A1592" s="1" t="d">
        <v>2023-02-02</v>
      </c>
      <c r="B1592" s="45">
        <v>-1</v>
      </c>
      <c r="C1592" t="s">
        <v>20</v>
      </c>
      <c r="D1592" t="str">
        <f>_xlfn.XLOOKUP(Table29[[#This Row],[Patron Group]],$R$10:$R$24,$S$10:$S$24)</f>
        <v>Graduate</v>
      </c>
      <c r="E1592" s="1" t="d">
        <v>2023-02-09</v>
      </c>
      <c r="F1592" t="s">
        <v>75</v>
      </c>
      <c r="G1592" t="s">
        <v>2273</v>
      </c>
      <c r="H1592" t="str">
        <f>_xlfn.XLOOKUP(Table29[[#This Row],[Unique BarCode]],$N$10:$N$37,$O$10:$O$37)</f>
        <v>ChromeBook</v>
      </c>
      <c r="I1592" t="str">
        <f>_xlfn.XLOOKUP(Table29[[#This Row],[Unique BarCode]],$N$10:$N$37,$P$10:$P$37)</f>
        <v>Device</v>
      </c>
      <c r="J1592" t="s">
        <v>13</v>
      </c>
      <c r="K1592" t="s">
        <v>76</v>
      </c>
    </row>
    <row r="1593" spans="1:11" x14ac:dyDescent="0.2">
      <c r="A1593" s="1" t="d">
        <v>2023-02-02</v>
      </c>
      <c r="B1593" s="45">
        <v>-1</v>
      </c>
      <c r="C1593" t="s">
        <v>20</v>
      </c>
      <c r="D1593" t="str">
        <f>_xlfn.XLOOKUP(Table29[[#This Row],[Patron Group]],$R$10:$R$24,$S$10:$S$24)</f>
        <v>Graduate</v>
      </c>
      <c r="E1593" s="1" t="d">
        <v>2023-02-09</v>
      </c>
      <c r="F1593" t="s">
        <v>303</v>
      </c>
      <c r="G1593" t="s">
        <v>2273</v>
      </c>
      <c r="H1593" t="str">
        <f>_xlfn.XLOOKUP(Table29[[#This Row],[Unique BarCode]],$N$10:$N$37,$O$10:$O$37)</f>
        <v>ChromeBook</v>
      </c>
      <c r="I1593" t="str">
        <f>_xlfn.XLOOKUP(Table29[[#This Row],[Unique BarCode]],$N$10:$N$37,$P$10:$P$37)</f>
        <v>Device</v>
      </c>
      <c r="J1593" t="s">
        <v>128</v>
      </c>
      <c r="K1593" t="s">
        <v>304</v>
      </c>
    </row>
    <row r="1594" spans="1:11" x14ac:dyDescent="0.2">
      <c r="A1594" s="1" t="d">
        <v>2023-02-02</v>
      </c>
      <c r="B1594" s="45">
        <v>-1</v>
      </c>
      <c r="C1594" t="s">
        <v>20</v>
      </c>
      <c r="D1594" t="str">
        <f>_xlfn.XLOOKUP(Table29[[#This Row],[Patron Group]],$R$10:$R$24,$S$10:$S$24)</f>
        <v>Graduate</v>
      </c>
      <c r="E1594" s="1" t="d">
        <v>2023-02-09</v>
      </c>
      <c r="F1594" t="s">
        <v>1164</v>
      </c>
      <c r="G1594" t="s">
        <v>2274</v>
      </c>
      <c r="H1594" t="str">
        <f>_xlfn.XLOOKUP(Table29[[#This Row],[Unique BarCode]],$N$10:$N$37,$O$10:$O$37)</f>
        <v>MacBook</v>
      </c>
      <c r="I1594" t="str">
        <f>_xlfn.XLOOKUP(Table29[[#This Row],[Unique BarCode]],$N$10:$N$37,$P$10:$P$37)</f>
        <v>Device</v>
      </c>
      <c r="J1594" t="s">
        <v>8</v>
      </c>
      <c r="K1594" t="s">
        <v>1164</v>
      </c>
    </row>
    <row r="1595" spans="1:11" x14ac:dyDescent="0.2">
      <c r="A1595" s="1" t="d">
        <v>2023-02-02</v>
      </c>
      <c r="B1595" s="45">
        <v>-1</v>
      </c>
      <c r="C1595" t="s">
        <v>20</v>
      </c>
      <c r="D1595" t="str">
        <f>_xlfn.XLOOKUP(Table29[[#This Row],[Patron Group]],$R$10:$R$24,$S$10:$S$24)</f>
        <v>Graduate</v>
      </c>
      <c r="E1595" s="1" t="d">
        <v>2023-02-15</v>
      </c>
      <c r="F1595" t="s">
        <v>499</v>
      </c>
      <c r="G1595" t="s">
        <v>2274</v>
      </c>
      <c r="H1595" t="str">
        <f>_xlfn.XLOOKUP(Table29[[#This Row],[Unique BarCode]],$N$10:$N$37,$O$10:$O$37)</f>
        <v>MacBook</v>
      </c>
      <c r="I1595" t="str">
        <f>_xlfn.XLOOKUP(Table29[[#This Row],[Unique BarCode]],$N$10:$N$37,$P$10:$P$37)</f>
        <v>Device</v>
      </c>
      <c r="J1595" t="s">
        <v>8</v>
      </c>
      <c r="K1595" t="s">
        <v>500</v>
      </c>
    </row>
    <row r="1596" spans="1:11" x14ac:dyDescent="0.2">
      <c r="A1596" s="1" t="d">
        <v>2023-02-02</v>
      </c>
      <c r="B1596" s="45">
        <v>-1</v>
      </c>
      <c r="C1596" t="s">
        <v>20</v>
      </c>
      <c r="D1596" t="str">
        <f>_xlfn.XLOOKUP(Table29[[#This Row],[Patron Group]],$R$10:$R$24,$S$10:$S$24)</f>
        <v>Graduate</v>
      </c>
      <c r="E1596" s="1" t="d">
        <v>2023-02-15</v>
      </c>
      <c r="F1596" t="s">
        <v>56</v>
      </c>
      <c r="G1596" t="s">
        <v>2275</v>
      </c>
      <c r="H1596" t="str">
        <f>_xlfn.XLOOKUP(Table29[[#This Row],[Unique BarCode]],$N$10:$N$37,$O$10:$O$37)</f>
        <v>iPad</v>
      </c>
      <c r="I1596" t="str">
        <f>_xlfn.XLOOKUP(Table29[[#This Row],[Unique BarCode]],$N$10:$N$37,$P$10:$P$37)</f>
        <v>Device</v>
      </c>
      <c r="J1596" t="s">
        <v>8</v>
      </c>
    </row>
    <row r="1597" spans="1:11" x14ac:dyDescent="0.2">
      <c r="A1597" s="1" t="d">
        <v>2023-02-02</v>
      </c>
      <c r="B1597" s="45">
        <v>-1</v>
      </c>
      <c r="C1597" t="s">
        <v>20</v>
      </c>
      <c r="D1597" t="str">
        <f>_xlfn.XLOOKUP(Table29[[#This Row],[Patron Group]],$R$10:$R$24,$S$10:$S$24)</f>
        <v>Graduate</v>
      </c>
      <c r="E1597" s="1" t="d">
        <v>2023-02-16</v>
      </c>
      <c r="F1597" t="s">
        <v>1444</v>
      </c>
      <c r="G1597" t="s">
        <v>2274</v>
      </c>
      <c r="H1597" t="str">
        <f>_xlfn.XLOOKUP(Table29[[#This Row],[Unique BarCode]],$N$10:$N$37,$O$10:$O$37)</f>
        <v>MacBook</v>
      </c>
      <c r="I1597" t="str">
        <f>_xlfn.XLOOKUP(Table29[[#This Row],[Unique BarCode]],$N$10:$N$37,$P$10:$P$37)</f>
        <v>Device</v>
      </c>
      <c r="J1597" t="s">
        <v>8</v>
      </c>
      <c r="K1597" t="s">
        <v>1445</v>
      </c>
    </row>
    <row r="1598" spans="1:11" x14ac:dyDescent="0.2">
      <c r="A1598" s="1" t="d">
        <v>2023-02-02</v>
      </c>
      <c r="B1598" s="45">
        <v>-1</v>
      </c>
      <c r="C1598" t="s">
        <v>20</v>
      </c>
      <c r="D1598" t="str">
        <f>_xlfn.XLOOKUP(Table29[[#This Row],[Patron Group]],$R$10:$R$24,$S$10:$S$24)</f>
        <v>Graduate</v>
      </c>
      <c r="E1598" s="1" t="d">
        <v>2023-02-16</v>
      </c>
      <c r="F1598" t="s">
        <v>1071</v>
      </c>
      <c r="G1598" t="s">
        <v>2263</v>
      </c>
      <c r="H1598" t="str">
        <f>_xlfn.XLOOKUP(Table29[[#This Row],[Unique BarCode]],$N$10:$N$37,$O$10:$O$37)</f>
        <v>HP Laptop</v>
      </c>
      <c r="I1598" t="str">
        <f>_xlfn.XLOOKUP(Table29[[#This Row],[Unique BarCode]],$N$10:$N$37,$P$10:$P$37)</f>
        <v>Device</v>
      </c>
      <c r="J1598" t="s">
        <v>8</v>
      </c>
      <c r="K1598" t="s">
        <v>1072</v>
      </c>
    </row>
    <row r="1599" spans="1:11" x14ac:dyDescent="0.2">
      <c r="A1599" s="1" t="d">
        <v>2023-02-02</v>
      </c>
      <c r="B1599" s="45">
        <v>-1</v>
      </c>
      <c r="C1599" t="s">
        <v>20</v>
      </c>
      <c r="D1599" t="str">
        <f>_xlfn.XLOOKUP(Table29[[#This Row],[Patron Group]],$R$10:$R$24,$S$10:$S$24)</f>
        <v>Graduate</v>
      </c>
      <c r="E1599" s="1" t="d">
        <v>2023-03-24</v>
      </c>
      <c r="F1599" t="s">
        <v>1446</v>
      </c>
      <c r="G1599" t="s">
        <v>2275</v>
      </c>
      <c r="H1599" t="str">
        <f>_xlfn.XLOOKUP(Table29[[#This Row],[Unique BarCode]],$N$10:$N$37,$O$10:$O$37)</f>
        <v>iPad</v>
      </c>
      <c r="I1599" t="str">
        <f>_xlfn.XLOOKUP(Table29[[#This Row],[Unique BarCode]],$N$10:$N$37,$P$10:$P$37)</f>
        <v>Device</v>
      </c>
      <c r="J1599" t="s">
        <v>8</v>
      </c>
      <c r="K1599" t="s">
        <v>1447</v>
      </c>
    </row>
    <row r="1600" spans="1:11" x14ac:dyDescent="0.2">
      <c r="A1600" s="1" t="d">
        <v>2023-02-02</v>
      </c>
      <c r="B1600" s="45">
        <v>-1</v>
      </c>
      <c r="C1600" t="s">
        <v>1113</v>
      </c>
      <c r="D1600" t="str">
        <f>_xlfn.XLOOKUP(Table29[[#This Row],[Patron Group]],$R$10:$R$24,$S$10:$S$24)</f>
        <v>Graduate</v>
      </c>
      <c r="E1600" s="1" t="d">
        <v>2023-02-09</v>
      </c>
      <c r="F1600" t="s">
        <v>516</v>
      </c>
      <c r="G1600" t="s">
        <v>2274</v>
      </c>
      <c r="H1600" t="str">
        <f>_xlfn.XLOOKUP(Table29[[#This Row],[Unique BarCode]],$N$10:$N$37,$O$10:$O$37)</f>
        <v>MacBook</v>
      </c>
      <c r="I1600" t="str">
        <f>_xlfn.XLOOKUP(Table29[[#This Row],[Unique BarCode]],$N$10:$N$37,$P$10:$P$37)</f>
        <v>Device</v>
      </c>
      <c r="J1600" t="s">
        <v>8</v>
      </c>
      <c r="K1600" t="s">
        <v>517</v>
      </c>
    </row>
    <row r="1601" spans="1:11" x14ac:dyDescent="0.2">
      <c r="A1601" s="1" t="d">
        <v>2023-02-02</v>
      </c>
      <c r="B1601" s="45">
        <v>-1</v>
      </c>
      <c r="C1601" t="s">
        <v>74</v>
      </c>
      <c r="D1601" t="str">
        <f>_xlfn.XLOOKUP(Table29[[#This Row],[Patron Group]],$R$10:$R$24,$S$10:$S$24)</f>
        <v>Staff</v>
      </c>
      <c r="E1601" s="1" t="d">
        <v>2023-02-16</v>
      </c>
      <c r="F1601" t="s">
        <v>591</v>
      </c>
      <c r="G1601" t="s">
        <v>2273</v>
      </c>
      <c r="H1601" t="str">
        <f>_xlfn.XLOOKUP(Table29[[#This Row],[Unique BarCode]],$N$10:$N$37,$O$10:$O$37)</f>
        <v>ChromeBook</v>
      </c>
      <c r="I1601" t="str">
        <f>_xlfn.XLOOKUP(Table29[[#This Row],[Unique BarCode]],$N$10:$N$37,$P$10:$P$37)</f>
        <v>Device</v>
      </c>
      <c r="J1601" t="s">
        <v>49</v>
      </c>
      <c r="K1601" t="s">
        <v>592</v>
      </c>
    </row>
    <row r="1602" spans="1:11" x14ac:dyDescent="0.2">
      <c r="A1602" s="1" t="d">
        <v>2023-02-02</v>
      </c>
      <c r="B1602" s="45">
        <v>-1</v>
      </c>
      <c r="C1602" t="s">
        <v>74</v>
      </c>
      <c r="D1602" t="str">
        <f>_xlfn.XLOOKUP(Table29[[#This Row],[Patron Group]],$R$10:$R$24,$S$10:$S$24)</f>
        <v>Staff</v>
      </c>
      <c r="E1602" s="1" t="d">
        <v>2023-02-16</v>
      </c>
      <c r="F1602" t="s">
        <v>963</v>
      </c>
      <c r="G1602" t="s">
        <v>2263</v>
      </c>
      <c r="H1602" t="str">
        <f>_xlfn.XLOOKUP(Table29[[#This Row],[Unique BarCode]],$N$10:$N$37,$O$10:$O$37)</f>
        <v>HP Laptop</v>
      </c>
      <c r="I1602" t="str">
        <f>_xlfn.XLOOKUP(Table29[[#This Row],[Unique BarCode]],$N$10:$N$37,$P$10:$P$37)</f>
        <v>Device</v>
      </c>
      <c r="J1602" t="s">
        <v>8</v>
      </c>
      <c r="K1602" t="s">
        <v>964</v>
      </c>
    </row>
    <row r="1603" spans="1:11" x14ac:dyDescent="0.2">
      <c r="A1603" s="1" t="d">
        <v>2023-02-02</v>
      </c>
      <c r="B1603" s="45">
        <v>-1</v>
      </c>
      <c r="C1603" t="s">
        <v>77</v>
      </c>
      <c r="D1603" t="str">
        <f>_xlfn.XLOOKUP(Table29[[#This Row],[Patron Group]],$R$10:$R$24,$S$10:$S$24)</f>
        <v>Undergraduate</v>
      </c>
      <c r="E1603" s="1" t="d">
        <v>2023-02-02</v>
      </c>
      <c r="F1603" t="s">
        <v>78</v>
      </c>
      <c r="G1603" t="s">
        <v>2276</v>
      </c>
      <c r="H1603" t="str">
        <f>_xlfn.XLOOKUP(Table29[[#This Row],[Unique BarCode]],$N$10:$N$37,$O$10:$O$37)</f>
        <v>CALC</v>
      </c>
      <c r="I1603" t="str">
        <f>_xlfn.XLOOKUP(Table29[[#This Row],[Unique BarCode]],$N$10:$N$37,$P$10:$P$37)</f>
        <v>Accessory</v>
      </c>
      <c r="J1603" t="s">
        <v>8</v>
      </c>
      <c r="K1603" t="s">
        <v>79</v>
      </c>
    </row>
    <row r="1604" spans="1:11" x14ac:dyDescent="0.2">
      <c r="A1604" s="1" t="d">
        <v>2023-02-02</v>
      </c>
      <c r="B1604" s="45">
        <v>-1</v>
      </c>
      <c r="C1604" t="s">
        <v>77</v>
      </c>
      <c r="D1604" t="str">
        <f>_xlfn.XLOOKUP(Table29[[#This Row],[Patron Group]],$R$10:$R$24,$S$10:$S$24)</f>
        <v>Undergraduate</v>
      </c>
      <c r="E1604" s="1" t="d">
        <v>2023-02-02</v>
      </c>
      <c r="F1604" t="s">
        <v>1403</v>
      </c>
      <c r="G1604" t="s">
        <v>2276</v>
      </c>
      <c r="H1604" t="str">
        <f>_xlfn.XLOOKUP(Table29[[#This Row],[Unique BarCode]],$N$10:$N$37,$O$10:$O$37)</f>
        <v>CALC</v>
      </c>
      <c r="I1604" t="str">
        <f>_xlfn.XLOOKUP(Table29[[#This Row],[Unique BarCode]],$N$10:$N$37,$P$10:$P$37)</f>
        <v>Accessory</v>
      </c>
      <c r="J1604" t="s">
        <v>49</v>
      </c>
    </row>
    <row r="1605" spans="1:11" x14ac:dyDescent="0.2">
      <c r="A1605" s="1" t="d">
        <v>2023-02-02</v>
      </c>
      <c r="B1605" s="45">
        <v>-1</v>
      </c>
      <c r="C1605" t="s">
        <v>77</v>
      </c>
      <c r="D1605" t="str">
        <f>_xlfn.XLOOKUP(Table29[[#This Row],[Patron Group]],$R$10:$R$24,$S$10:$S$24)</f>
        <v>Undergraduate</v>
      </c>
      <c r="E1605" s="1" t="d">
        <v>2023-02-02</v>
      </c>
      <c r="F1605" t="s">
        <v>1362</v>
      </c>
      <c r="G1605" t="s">
        <v>2276</v>
      </c>
      <c r="H1605" t="str">
        <f>_xlfn.XLOOKUP(Table29[[#This Row],[Unique BarCode]],$N$10:$N$37,$O$10:$O$37)</f>
        <v>CALC</v>
      </c>
      <c r="I1605" t="str">
        <f>_xlfn.XLOOKUP(Table29[[#This Row],[Unique BarCode]],$N$10:$N$37,$P$10:$P$37)</f>
        <v>Accessory</v>
      </c>
      <c r="J1605" t="s">
        <v>49</v>
      </c>
    </row>
    <row r="1606" spans="1:11" x14ac:dyDescent="0.2">
      <c r="A1606" s="1" t="d">
        <v>2023-02-02</v>
      </c>
      <c r="B1606" s="45">
        <v>-1</v>
      </c>
      <c r="C1606" t="s">
        <v>77</v>
      </c>
      <c r="D1606" t="str">
        <f>_xlfn.XLOOKUP(Table29[[#This Row],[Patron Group]],$R$10:$R$24,$S$10:$S$24)</f>
        <v>Undergraduate</v>
      </c>
      <c r="E1606" s="1" t="d">
        <v>2023-02-02</v>
      </c>
      <c r="F1606" t="s">
        <v>1448</v>
      </c>
      <c r="G1606" t="s">
        <v>2276</v>
      </c>
      <c r="H1606" t="str">
        <f>_xlfn.XLOOKUP(Table29[[#This Row],[Unique BarCode]],$N$10:$N$37,$O$10:$O$37)</f>
        <v>CALC</v>
      </c>
      <c r="I1606" t="str">
        <f>_xlfn.XLOOKUP(Table29[[#This Row],[Unique BarCode]],$N$10:$N$37,$P$10:$P$37)</f>
        <v>Accessory</v>
      </c>
      <c r="J1606" t="s">
        <v>49</v>
      </c>
    </row>
    <row r="1607" spans="1:11" x14ac:dyDescent="0.2">
      <c r="A1607" s="1" t="d">
        <v>2023-02-02</v>
      </c>
      <c r="B1607" s="45">
        <v>-1</v>
      </c>
      <c r="C1607" t="s">
        <v>77</v>
      </c>
      <c r="D1607" t="str">
        <f>_xlfn.XLOOKUP(Table29[[#This Row],[Patron Group]],$R$10:$R$24,$S$10:$S$24)</f>
        <v>Undergraduate</v>
      </c>
      <c r="E1607" s="1" t="d">
        <v>2023-02-02</v>
      </c>
      <c r="F1607" t="s">
        <v>1404</v>
      </c>
      <c r="G1607" t="s">
        <v>2281</v>
      </c>
      <c r="H1607" t="str">
        <f>_xlfn.XLOOKUP(Table29[[#This Row],[Unique BarCode]],$N$10:$N$37,$O$10:$O$37)</f>
        <v>HDMIC</v>
      </c>
      <c r="I1607" t="str">
        <f>_xlfn.XLOOKUP(Table29[[#This Row],[Unique BarCode]],$N$10:$N$37,$P$10:$P$37)</f>
        <v>Cable</v>
      </c>
      <c r="J1607" t="s">
        <v>8</v>
      </c>
      <c r="K1607" t="s">
        <v>1405</v>
      </c>
    </row>
    <row r="1608" spans="1:11" x14ac:dyDescent="0.2">
      <c r="A1608" s="1" t="d">
        <v>2023-02-02</v>
      </c>
      <c r="B1608" s="45">
        <v>-1</v>
      </c>
      <c r="C1608" t="s">
        <v>77</v>
      </c>
      <c r="D1608" t="str">
        <f>_xlfn.XLOOKUP(Table29[[#This Row],[Patron Group]],$R$10:$R$24,$S$10:$S$24)</f>
        <v>Undergraduate</v>
      </c>
      <c r="E1608" s="1" t="d">
        <v>2023-02-02</v>
      </c>
      <c r="F1608" t="s">
        <v>1406</v>
      </c>
      <c r="G1608" t="s">
        <v>2281</v>
      </c>
      <c r="H1608" t="str">
        <f>_xlfn.XLOOKUP(Table29[[#This Row],[Unique BarCode]],$N$10:$N$37,$O$10:$O$37)</f>
        <v>HDMIC</v>
      </c>
      <c r="I1608" t="str">
        <f>_xlfn.XLOOKUP(Table29[[#This Row],[Unique BarCode]],$N$10:$N$37,$P$10:$P$37)</f>
        <v>Cable</v>
      </c>
      <c r="J1608" t="s">
        <v>8</v>
      </c>
      <c r="K1608" t="s">
        <v>1407</v>
      </c>
    </row>
    <row r="1609" spans="1:11" x14ac:dyDescent="0.2">
      <c r="A1609" s="1" t="d">
        <v>2023-02-02</v>
      </c>
      <c r="B1609" s="45">
        <v>-1</v>
      </c>
      <c r="C1609" t="s">
        <v>77</v>
      </c>
      <c r="D1609" t="str">
        <f>_xlfn.XLOOKUP(Table29[[#This Row],[Patron Group]],$R$10:$R$24,$S$10:$S$24)</f>
        <v>Undergraduate</v>
      </c>
      <c r="E1609" s="1" t="d">
        <v>2023-02-02</v>
      </c>
      <c r="F1609" t="s">
        <v>833</v>
      </c>
      <c r="G1609" t="s">
        <v>2266</v>
      </c>
      <c r="H1609" t="str">
        <f>_xlfn.XLOOKUP(Table29[[#This Row],[Unique BarCode]],$N$10:$N$37,$O$10:$O$37)</f>
        <v>Headphones</v>
      </c>
      <c r="I1609" t="str">
        <f>_xlfn.XLOOKUP(Table29[[#This Row],[Unique BarCode]],$N$10:$N$37,$P$10:$P$37)</f>
        <v>Accessory</v>
      </c>
      <c r="J1609" t="s">
        <v>49</v>
      </c>
      <c r="K1609" t="s">
        <v>834</v>
      </c>
    </row>
    <row r="1610" spans="1:11" x14ac:dyDescent="0.2">
      <c r="A1610" s="1" t="d">
        <v>2023-02-02</v>
      </c>
      <c r="B1610" s="45">
        <v>-1</v>
      </c>
      <c r="C1610" t="s">
        <v>77</v>
      </c>
      <c r="D1610" t="str">
        <f>_xlfn.XLOOKUP(Table29[[#This Row],[Patron Group]],$R$10:$R$24,$S$10:$S$24)</f>
        <v>Undergraduate</v>
      </c>
      <c r="E1610" s="1" t="d">
        <v>2023-02-02</v>
      </c>
      <c r="F1610" t="s">
        <v>21</v>
      </c>
      <c r="G1610" t="s">
        <v>2266</v>
      </c>
      <c r="H1610" t="str">
        <f>_xlfn.XLOOKUP(Table29[[#This Row],[Unique BarCode]],$N$10:$N$37,$O$10:$O$37)</f>
        <v>Headphones</v>
      </c>
      <c r="I1610" t="str">
        <f>_xlfn.XLOOKUP(Table29[[#This Row],[Unique BarCode]],$N$10:$N$37,$P$10:$P$37)</f>
        <v>Accessory</v>
      </c>
      <c r="J1610" t="s">
        <v>8</v>
      </c>
      <c r="K1610" t="s">
        <v>22</v>
      </c>
    </row>
    <row r="1611" spans="1:11" x14ac:dyDescent="0.2">
      <c r="A1611" s="1" t="d">
        <v>2023-02-02</v>
      </c>
      <c r="B1611" s="45">
        <v>-1</v>
      </c>
      <c r="C1611" t="s">
        <v>77</v>
      </c>
      <c r="D1611" t="str">
        <f>_xlfn.XLOOKUP(Table29[[#This Row],[Patron Group]],$R$10:$R$24,$S$10:$S$24)</f>
        <v>Undergraduate</v>
      </c>
      <c r="E1611" s="1" t="d">
        <v>2023-02-02</v>
      </c>
      <c r="F1611" t="s">
        <v>1155</v>
      </c>
      <c r="G1611" t="s">
        <v>2266</v>
      </c>
      <c r="H1611" t="str">
        <f>_xlfn.XLOOKUP(Table29[[#This Row],[Unique BarCode]],$N$10:$N$37,$O$10:$O$37)</f>
        <v>Headphones</v>
      </c>
      <c r="I1611" t="str">
        <f>_xlfn.XLOOKUP(Table29[[#This Row],[Unique BarCode]],$N$10:$N$37,$P$10:$P$37)</f>
        <v>Accessory</v>
      </c>
      <c r="J1611" t="s">
        <v>13</v>
      </c>
      <c r="K1611" t="s">
        <v>1156</v>
      </c>
    </row>
    <row r="1612" spans="1:11" x14ac:dyDescent="0.2">
      <c r="A1612" s="1" t="d">
        <v>2023-02-02</v>
      </c>
      <c r="B1612" s="45">
        <v>-1</v>
      </c>
      <c r="C1612" t="s">
        <v>77</v>
      </c>
      <c r="D1612" t="str">
        <f>_xlfn.XLOOKUP(Table29[[#This Row],[Patron Group]],$R$10:$R$24,$S$10:$S$24)</f>
        <v>Undergraduate</v>
      </c>
      <c r="E1612" s="1" t="d">
        <v>2023-02-02</v>
      </c>
      <c r="F1612" t="s">
        <v>436</v>
      </c>
      <c r="G1612" t="s">
        <v>2282</v>
      </c>
      <c r="H1612" t="str">
        <f>_xlfn.XLOOKUP(Table29[[#This Row],[Unique BarCode]],$N$10:$N$37,$O$10:$O$37)</f>
        <v>HPUSBC</v>
      </c>
      <c r="I1612" t="str">
        <f>_xlfn.XLOOKUP(Table29[[#This Row],[Unique BarCode]],$N$10:$N$37,$P$10:$P$37)</f>
        <v>Charger</v>
      </c>
      <c r="J1612" t="s">
        <v>49</v>
      </c>
      <c r="K1612" t="s">
        <v>437</v>
      </c>
    </row>
    <row r="1613" spans="1:11" x14ac:dyDescent="0.2">
      <c r="A1613" s="1" t="d">
        <v>2023-02-02</v>
      </c>
      <c r="B1613" s="45">
        <v>-1</v>
      </c>
      <c r="C1613" t="s">
        <v>77</v>
      </c>
      <c r="D1613" t="str">
        <f>_xlfn.XLOOKUP(Table29[[#This Row],[Patron Group]],$R$10:$R$24,$S$10:$S$24)</f>
        <v>Undergraduate</v>
      </c>
      <c r="E1613" s="1" t="d">
        <v>2023-02-02</v>
      </c>
      <c r="F1613" t="s">
        <v>458</v>
      </c>
      <c r="G1613" t="s">
        <v>2282</v>
      </c>
      <c r="H1613" t="str">
        <f>_xlfn.XLOOKUP(Table29[[#This Row],[Unique BarCode]],$N$10:$N$37,$O$10:$O$37)</f>
        <v>HPUSBC</v>
      </c>
      <c r="I1613" t="str">
        <f>_xlfn.XLOOKUP(Table29[[#This Row],[Unique BarCode]],$N$10:$N$37,$P$10:$P$37)</f>
        <v>Charger</v>
      </c>
      <c r="J1613" t="s">
        <v>49</v>
      </c>
    </row>
    <row r="1614" spans="1:11" x14ac:dyDescent="0.2">
      <c r="A1614" s="1" t="d">
        <v>2023-02-02</v>
      </c>
      <c r="B1614" s="45">
        <v>-1</v>
      </c>
      <c r="C1614" t="s">
        <v>77</v>
      </c>
      <c r="D1614" t="str">
        <f>_xlfn.XLOOKUP(Table29[[#This Row],[Patron Group]],$R$10:$R$24,$S$10:$S$24)</f>
        <v>Undergraduate</v>
      </c>
      <c r="E1614" s="1" t="d">
        <v>2023-02-02</v>
      </c>
      <c r="F1614" t="s">
        <v>1368</v>
      </c>
      <c r="G1614" t="s">
        <v>2282</v>
      </c>
      <c r="H1614" t="str">
        <f>_xlfn.XLOOKUP(Table29[[#This Row],[Unique BarCode]],$N$10:$N$37,$O$10:$O$37)</f>
        <v>HPUSBC</v>
      </c>
      <c r="I1614" t="str">
        <f>_xlfn.XLOOKUP(Table29[[#This Row],[Unique BarCode]],$N$10:$N$37,$P$10:$P$37)</f>
        <v>Charger</v>
      </c>
      <c r="J1614" t="s">
        <v>49</v>
      </c>
    </row>
    <row r="1615" spans="1:11" x14ac:dyDescent="0.2">
      <c r="A1615" s="1" t="d">
        <v>2023-02-02</v>
      </c>
      <c r="B1615" s="45">
        <v>-1</v>
      </c>
      <c r="C1615" t="s">
        <v>77</v>
      </c>
      <c r="D1615" t="str">
        <f>_xlfn.XLOOKUP(Table29[[#This Row],[Patron Group]],$R$10:$R$24,$S$10:$S$24)</f>
        <v>Undergraduate</v>
      </c>
      <c r="E1615" s="1" t="d">
        <v>2023-02-02</v>
      </c>
      <c r="F1615" t="s">
        <v>942</v>
      </c>
      <c r="G1615" t="s">
        <v>2265</v>
      </c>
      <c r="H1615" t="str">
        <f>_xlfn.XLOOKUP(Table29[[#This Row],[Unique BarCode]],$N$10:$N$37,$O$10:$O$37)</f>
        <v>IPHONE</v>
      </c>
      <c r="I1615" t="str">
        <f>_xlfn.XLOOKUP(Table29[[#This Row],[Unique BarCode]],$N$10:$N$37,$P$10:$P$37)</f>
        <v>Charger</v>
      </c>
      <c r="J1615" t="s">
        <v>68</v>
      </c>
      <c r="K1615" t="s">
        <v>943</v>
      </c>
    </row>
    <row r="1616" spans="1:11" x14ac:dyDescent="0.2">
      <c r="A1616" s="1" t="d">
        <v>2023-02-02</v>
      </c>
      <c r="B1616" s="45">
        <v>-1</v>
      </c>
      <c r="C1616" t="s">
        <v>77</v>
      </c>
      <c r="D1616" t="str">
        <f>_xlfn.XLOOKUP(Table29[[#This Row],[Patron Group]],$R$10:$R$24,$S$10:$S$24)</f>
        <v>Undergraduate</v>
      </c>
      <c r="E1616" s="1" t="d">
        <v>2023-02-02</v>
      </c>
      <c r="F1616" t="s">
        <v>218</v>
      </c>
      <c r="G1616" t="s">
        <v>2265</v>
      </c>
      <c r="H1616" t="str">
        <f>_xlfn.XLOOKUP(Table29[[#This Row],[Unique BarCode]],$N$10:$N$37,$O$10:$O$37)</f>
        <v>IPHONE</v>
      </c>
      <c r="I1616" t="str">
        <f>_xlfn.XLOOKUP(Table29[[#This Row],[Unique BarCode]],$N$10:$N$37,$P$10:$P$37)</f>
        <v>Charger</v>
      </c>
      <c r="J1616" t="s">
        <v>49</v>
      </c>
      <c r="K1616" t="s">
        <v>219</v>
      </c>
    </row>
    <row r="1617" spans="1:11" x14ac:dyDescent="0.2">
      <c r="A1617" s="1" t="d">
        <v>2023-02-02</v>
      </c>
      <c r="B1617" s="45">
        <v>-1</v>
      </c>
      <c r="C1617" t="s">
        <v>77</v>
      </c>
      <c r="D1617" t="str">
        <f>_xlfn.XLOOKUP(Table29[[#This Row],[Patron Group]],$R$10:$R$24,$S$10:$S$24)</f>
        <v>Undergraduate</v>
      </c>
      <c r="E1617" s="1" t="d">
        <v>2023-02-02</v>
      </c>
      <c r="F1617" t="s">
        <v>837</v>
      </c>
      <c r="G1617" t="s">
        <v>2265</v>
      </c>
      <c r="H1617" t="str">
        <f>_xlfn.XLOOKUP(Table29[[#This Row],[Unique BarCode]],$N$10:$N$37,$O$10:$O$37)</f>
        <v>IPHONE</v>
      </c>
      <c r="I1617" t="str">
        <f>_xlfn.XLOOKUP(Table29[[#This Row],[Unique BarCode]],$N$10:$N$37,$P$10:$P$37)</f>
        <v>Charger</v>
      </c>
      <c r="J1617" t="s">
        <v>8</v>
      </c>
      <c r="K1617" t="s">
        <v>838</v>
      </c>
    </row>
    <row r="1618" spans="1:11" x14ac:dyDescent="0.2">
      <c r="A1618" s="1" t="d">
        <v>2023-02-02</v>
      </c>
      <c r="B1618" s="45">
        <v>-1</v>
      </c>
      <c r="C1618" t="s">
        <v>77</v>
      </c>
      <c r="D1618" t="str">
        <f>_xlfn.XLOOKUP(Table29[[#This Row],[Patron Group]],$R$10:$R$24,$S$10:$S$24)</f>
        <v>Undergraduate</v>
      </c>
      <c r="E1618" s="1" t="d">
        <v>2023-02-02</v>
      </c>
      <c r="F1618" t="s">
        <v>1314</v>
      </c>
      <c r="G1618" t="s">
        <v>2265</v>
      </c>
      <c r="H1618" t="str">
        <f>_xlfn.XLOOKUP(Table29[[#This Row],[Unique BarCode]],$N$10:$N$37,$O$10:$O$37)</f>
        <v>IPHONE</v>
      </c>
      <c r="I1618" t="str">
        <f>_xlfn.XLOOKUP(Table29[[#This Row],[Unique BarCode]],$N$10:$N$37,$P$10:$P$37)</f>
        <v>Charger</v>
      </c>
      <c r="J1618" t="s">
        <v>8</v>
      </c>
      <c r="K1618" t="s">
        <v>1315</v>
      </c>
    </row>
    <row r="1619" spans="1:11" x14ac:dyDescent="0.2">
      <c r="A1619" s="1" t="d">
        <v>2023-02-02</v>
      </c>
      <c r="B1619" s="45">
        <v>-1</v>
      </c>
      <c r="C1619" t="s">
        <v>77</v>
      </c>
      <c r="D1619" t="str">
        <f>_xlfn.XLOOKUP(Table29[[#This Row],[Patron Group]],$R$10:$R$24,$S$10:$S$24)</f>
        <v>Undergraduate</v>
      </c>
      <c r="E1619" s="1" t="d">
        <v>2023-02-02</v>
      </c>
      <c r="F1619" t="s">
        <v>84</v>
      </c>
      <c r="G1619" t="s">
        <v>2265</v>
      </c>
      <c r="H1619" t="str">
        <f>_xlfn.XLOOKUP(Table29[[#This Row],[Unique BarCode]],$N$10:$N$37,$O$10:$O$37)</f>
        <v>IPHONE</v>
      </c>
      <c r="I1619" t="str">
        <f>_xlfn.XLOOKUP(Table29[[#This Row],[Unique BarCode]],$N$10:$N$37,$P$10:$P$37)</f>
        <v>Charger</v>
      </c>
      <c r="J1619" t="s">
        <v>8</v>
      </c>
      <c r="K1619" t="s">
        <v>85</v>
      </c>
    </row>
    <row r="1620" spans="1:11" x14ac:dyDescent="0.2">
      <c r="A1620" s="1" t="d">
        <v>2023-02-02</v>
      </c>
      <c r="B1620" s="45">
        <v>-1</v>
      </c>
      <c r="C1620" t="s">
        <v>77</v>
      </c>
      <c r="D1620" t="str">
        <f>_xlfn.XLOOKUP(Table29[[#This Row],[Patron Group]],$R$10:$R$24,$S$10:$S$24)</f>
        <v>Undergraduate</v>
      </c>
      <c r="E1620" s="1" t="d">
        <v>2023-02-02</v>
      </c>
      <c r="F1620" t="s">
        <v>71</v>
      </c>
      <c r="G1620" t="s">
        <v>2265</v>
      </c>
      <c r="H1620" t="str">
        <f>_xlfn.XLOOKUP(Table29[[#This Row],[Unique BarCode]],$N$10:$N$37,$O$10:$O$37)</f>
        <v>IPHONE</v>
      </c>
      <c r="I1620" t="str">
        <f>_xlfn.XLOOKUP(Table29[[#This Row],[Unique BarCode]],$N$10:$N$37,$P$10:$P$37)</f>
        <v>Charger</v>
      </c>
      <c r="J1620" t="s">
        <v>8</v>
      </c>
      <c r="K1620" t="s">
        <v>72</v>
      </c>
    </row>
    <row r="1621" spans="1:11" x14ac:dyDescent="0.2">
      <c r="A1621" s="1" t="d">
        <v>2023-02-02</v>
      </c>
      <c r="B1621" s="45">
        <v>-1</v>
      </c>
      <c r="C1621" t="s">
        <v>77</v>
      </c>
      <c r="D1621" t="str">
        <f>_xlfn.XLOOKUP(Table29[[#This Row],[Patron Group]],$R$10:$R$24,$S$10:$S$24)</f>
        <v>Undergraduate</v>
      </c>
      <c r="E1621" s="1" t="d">
        <v>2023-02-02</v>
      </c>
      <c r="F1621" t="s">
        <v>86</v>
      </c>
      <c r="G1621" t="s">
        <v>2265</v>
      </c>
      <c r="H1621" t="str">
        <f>_xlfn.XLOOKUP(Table29[[#This Row],[Unique BarCode]],$N$10:$N$37,$O$10:$O$37)</f>
        <v>IPHONE</v>
      </c>
      <c r="I1621" t="str">
        <f>_xlfn.XLOOKUP(Table29[[#This Row],[Unique BarCode]],$N$10:$N$37,$P$10:$P$37)</f>
        <v>Charger</v>
      </c>
      <c r="J1621" t="s">
        <v>8</v>
      </c>
      <c r="K1621" t="s">
        <v>87</v>
      </c>
    </row>
    <row r="1622" spans="1:11" x14ac:dyDescent="0.2">
      <c r="A1622" s="1" t="d">
        <v>2023-02-02</v>
      </c>
      <c r="B1622" s="45">
        <v>-1</v>
      </c>
      <c r="C1622" t="s">
        <v>77</v>
      </c>
      <c r="D1622" t="str">
        <f>_xlfn.XLOOKUP(Table29[[#This Row],[Patron Group]],$R$10:$R$24,$S$10:$S$24)</f>
        <v>Undergraduate</v>
      </c>
      <c r="E1622" s="1" t="d">
        <v>2023-02-02</v>
      </c>
      <c r="F1622" t="s">
        <v>433</v>
      </c>
      <c r="G1622" t="s">
        <v>2265</v>
      </c>
      <c r="H1622" t="str">
        <f>_xlfn.XLOOKUP(Table29[[#This Row],[Unique BarCode]],$N$10:$N$37,$O$10:$O$37)</f>
        <v>IPHONE</v>
      </c>
      <c r="I1622" t="str">
        <f>_xlfn.XLOOKUP(Table29[[#This Row],[Unique BarCode]],$N$10:$N$37,$P$10:$P$37)</f>
        <v>Charger</v>
      </c>
      <c r="J1622" t="s">
        <v>8</v>
      </c>
      <c r="K1622" t="s">
        <v>434</v>
      </c>
    </row>
    <row r="1623" spans="1:11" x14ac:dyDescent="0.2">
      <c r="A1623" s="1" t="d">
        <v>2023-02-02</v>
      </c>
      <c r="B1623" s="45">
        <v>-1</v>
      </c>
      <c r="C1623" t="s">
        <v>77</v>
      </c>
      <c r="D1623" t="str">
        <f>_xlfn.XLOOKUP(Table29[[#This Row],[Patron Group]],$R$10:$R$24,$S$10:$S$24)</f>
        <v>Undergraduate</v>
      </c>
      <c r="E1623" s="1" t="d">
        <v>2023-02-02</v>
      </c>
      <c r="F1623" t="s">
        <v>1412</v>
      </c>
      <c r="G1623" t="s">
        <v>2268</v>
      </c>
      <c r="H1623" t="str">
        <f>_xlfn.XLOOKUP(Table29[[#This Row],[Unique BarCode]],$N$10:$N$37,$O$10:$O$37)</f>
        <v>MACCHRG</v>
      </c>
      <c r="I1623" t="str">
        <f>_xlfn.XLOOKUP(Table29[[#This Row],[Unique BarCode]],$N$10:$N$37,$P$10:$P$37)</f>
        <v>Charger</v>
      </c>
      <c r="J1623" t="s">
        <v>49</v>
      </c>
      <c r="K1623" t="s">
        <v>1413</v>
      </c>
    </row>
    <row r="1624" spans="1:11" x14ac:dyDescent="0.2">
      <c r="A1624" s="1" t="d">
        <v>2023-02-02</v>
      </c>
      <c r="B1624" s="45">
        <v>-1</v>
      </c>
      <c r="C1624" t="s">
        <v>77</v>
      </c>
      <c r="D1624" t="str">
        <f>_xlfn.XLOOKUP(Table29[[#This Row],[Patron Group]],$R$10:$R$24,$S$10:$S$24)</f>
        <v>Undergraduate</v>
      </c>
      <c r="E1624" s="1" t="d">
        <v>2023-02-02</v>
      </c>
      <c r="F1624" t="s">
        <v>577</v>
      </c>
      <c r="G1624" t="s">
        <v>2296</v>
      </c>
      <c r="H1624" t="str">
        <f>_xlfn.XLOOKUP(Table29[[#This Row],[Unique BarCode]],$N$10:$N$37,$O$10:$O$37)</f>
        <v>MACUSBC</v>
      </c>
      <c r="I1624" t="str">
        <f>_xlfn.XLOOKUP(Table29[[#This Row],[Unique BarCode]],$N$10:$N$37,$P$10:$P$37)</f>
        <v>Charger</v>
      </c>
      <c r="J1624" t="s">
        <v>8</v>
      </c>
      <c r="K1624" t="s">
        <v>578</v>
      </c>
    </row>
    <row r="1625" spans="1:11" x14ac:dyDescent="0.2">
      <c r="A1625" s="1" t="d">
        <v>2023-02-02</v>
      </c>
      <c r="B1625" s="45">
        <v>-1</v>
      </c>
      <c r="C1625" t="s">
        <v>77</v>
      </c>
      <c r="D1625" t="str">
        <f>_xlfn.XLOOKUP(Table29[[#This Row],[Patron Group]],$R$10:$R$24,$S$10:$S$24)</f>
        <v>Undergraduate</v>
      </c>
      <c r="E1625" s="1" t="d">
        <v>2023-02-02</v>
      </c>
      <c r="F1625" t="s">
        <v>276</v>
      </c>
      <c r="G1625" t="s">
        <v>2296</v>
      </c>
      <c r="H1625" t="str">
        <f>_xlfn.XLOOKUP(Table29[[#This Row],[Unique BarCode]],$N$10:$N$37,$O$10:$O$37)</f>
        <v>MACUSBC</v>
      </c>
      <c r="I1625" t="str">
        <f>_xlfn.XLOOKUP(Table29[[#This Row],[Unique BarCode]],$N$10:$N$37,$P$10:$P$37)</f>
        <v>Charger</v>
      </c>
      <c r="J1625" t="s">
        <v>8</v>
      </c>
      <c r="K1625" t="s">
        <v>277</v>
      </c>
    </row>
    <row r="1626" spans="1:11" x14ac:dyDescent="0.2">
      <c r="A1626" s="1" t="d">
        <v>2023-02-02</v>
      </c>
      <c r="B1626" s="45">
        <v>-1</v>
      </c>
      <c r="C1626" t="s">
        <v>77</v>
      </c>
      <c r="D1626" t="str">
        <f>_xlfn.XLOOKUP(Table29[[#This Row],[Patron Group]],$R$10:$R$24,$S$10:$S$24)</f>
        <v>Undergraduate</v>
      </c>
      <c r="E1626" s="1" t="d">
        <v>2023-02-02</v>
      </c>
      <c r="F1626" t="s">
        <v>91</v>
      </c>
      <c r="G1626" t="s">
        <v>2296</v>
      </c>
      <c r="H1626" t="str">
        <f>_xlfn.XLOOKUP(Table29[[#This Row],[Unique BarCode]],$N$10:$N$37,$O$10:$O$37)</f>
        <v>MACUSBC</v>
      </c>
      <c r="I1626" t="str">
        <f>_xlfn.XLOOKUP(Table29[[#This Row],[Unique BarCode]],$N$10:$N$37,$P$10:$P$37)</f>
        <v>Charger</v>
      </c>
      <c r="J1626" t="s">
        <v>8</v>
      </c>
      <c r="K1626" t="s">
        <v>92</v>
      </c>
    </row>
    <row r="1627" spans="1:11" x14ac:dyDescent="0.2">
      <c r="A1627" s="1" t="d">
        <v>2023-02-02</v>
      </c>
      <c r="B1627" s="45">
        <v>-1</v>
      </c>
      <c r="C1627" t="s">
        <v>77</v>
      </c>
      <c r="D1627" t="str">
        <f>_xlfn.XLOOKUP(Table29[[#This Row],[Patron Group]],$R$10:$R$24,$S$10:$S$24)</f>
        <v>Undergraduate</v>
      </c>
      <c r="E1627" s="1" t="d">
        <v>2023-02-02</v>
      </c>
      <c r="F1627" t="s">
        <v>213</v>
      </c>
      <c r="G1627" t="s">
        <v>2296</v>
      </c>
      <c r="H1627" t="str">
        <f>_xlfn.XLOOKUP(Table29[[#This Row],[Unique BarCode]],$N$10:$N$37,$O$10:$O$37)</f>
        <v>MACUSBC</v>
      </c>
      <c r="I1627" t="str">
        <f>_xlfn.XLOOKUP(Table29[[#This Row],[Unique BarCode]],$N$10:$N$37,$P$10:$P$37)</f>
        <v>Charger</v>
      </c>
      <c r="J1627" t="s">
        <v>8</v>
      </c>
      <c r="K1627" t="s">
        <v>214</v>
      </c>
    </row>
    <row r="1628" spans="1:11" x14ac:dyDescent="0.2">
      <c r="A1628" s="1" t="d">
        <v>2023-02-02</v>
      </c>
      <c r="B1628" s="45">
        <v>-1</v>
      </c>
      <c r="C1628" t="s">
        <v>77</v>
      </c>
      <c r="D1628" t="str">
        <f>_xlfn.XLOOKUP(Table29[[#This Row],[Patron Group]],$R$10:$R$24,$S$10:$S$24)</f>
        <v>Undergraduate</v>
      </c>
      <c r="E1628" s="1" t="d">
        <v>2023-02-02</v>
      </c>
      <c r="F1628" t="s">
        <v>843</v>
      </c>
      <c r="G1628" t="s">
        <v>2296</v>
      </c>
      <c r="H1628" t="str">
        <f>_xlfn.XLOOKUP(Table29[[#This Row],[Unique BarCode]],$N$10:$N$37,$O$10:$O$37)</f>
        <v>MACUSBC</v>
      </c>
      <c r="I1628" t="str">
        <f>_xlfn.XLOOKUP(Table29[[#This Row],[Unique BarCode]],$N$10:$N$37,$P$10:$P$37)</f>
        <v>Charger</v>
      </c>
      <c r="J1628" t="s">
        <v>8</v>
      </c>
      <c r="K1628" t="s">
        <v>844</v>
      </c>
    </row>
    <row r="1629" spans="1:11" x14ac:dyDescent="0.2">
      <c r="A1629" s="1" t="d">
        <v>2023-02-02</v>
      </c>
      <c r="B1629" s="45">
        <v>-1</v>
      </c>
      <c r="C1629" t="s">
        <v>77</v>
      </c>
      <c r="D1629" t="str">
        <f>_xlfn.XLOOKUP(Table29[[#This Row],[Patron Group]],$R$10:$R$24,$S$10:$S$24)</f>
        <v>Undergraduate</v>
      </c>
      <c r="E1629" s="1" t="d">
        <v>2023-02-02</v>
      </c>
      <c r="F1629" t="s">
        <v>39</v>
      </c>
      <c r="G1629" t="s">
        <v>2296</v>
      </c>
      <c r="H1629" t="str">
        <f>_xlfn.XLOOKUP(Table29[[#This Row],[Unique BarCode]],$N$10:$N$37,$O$10:$O$37)</f>
        <v>MACUSBC</v>
      </c>
      <c r="I1629" t="str">
        <f>_xlfn.XLOOKUP(Table29[[#This Row],[Unique BarCode]],$N$10:$N$37,$P$10:$P$37)</f>
        <v>Charger</v>
      </c>
      <c r="J1629" t="s">
        <v>8</v>
      </c>
      <c r="K1629" t="s">
        <v>40</v>
      </c>
    </row>
    <row r="1630" spans="1:11" x14ac:dyDescent="0.2">
      <c r="A1630" s="1" t="d">
        <v>2023-02-02</v>
      </c>
      <c r="B1630" s="45">
        <v>-1</v>
      </c>
      <c r="C1630" t="s">
        <v>77</v>
      </c>
      <c r="D1630" t="str">
        <f>_xlfn.XLOOKUP(Table29[[#This Row],[Patron Group]],$R$10:$R$24,$S$10:$S$24)</f>
        <v>Undergraduate</v>
      </c>
      <c r="E1630" s="1" t="d">
        <v>2023-02-02</v>
      </c>
      <c r="F1630" t="s">
        <v>93</v>
      </c>
      <c r="G1630" t="s">
        <v>2296</v>
      </c>
      <c r="H1630" t="str">
        <f>_xlfn.XLOOKUP(Table29[[#This Row],[Unique BarCode]],$N$10:$N$37,$O$10:$O$37)</f>
        <v>MACUSBC</v>
      </c>
      <c r="I1630" t="str">
        <f>_xlfn.XLOOKUP(Table29[[#This Row],[Unique BarCode]],$N$10:$N$37,$P$10:$P$37)</f>
        <v>Charger</v>
      </c>
      <c r="J1630" t="s">
        <v>8</v>
      </c>
      <c r="K1630" t="s">
        <v>94</v>
      </c>
    </row>
    <row r="1631" spans="1:11" x14ac:dyDescent="0.2">
      <c r="A1631" s="1" t="d">
        <v>2023-02-02</v>
      </c>
      <c r="B1631" s="45">
        <v>-1</v>
      </c>
      <c r="C1631" t="s">
        <v>77</v>
      </c>
      <c r="D1631" t="str">
        <f>_xlfn.XLOOKUP(Table29[[#This Row],[Patron Group]],$R$10:$R$24,$S$10:$S$24)</f>
        <v>Undergraduate</v>
      </c>
      <c r="E1631" s="1" t="d">
        <v>2023-02-02</v>
      </c>
      <c r="F1631" t="s">
        <v>711</v>
      </c>
      <c r="G1631" t="s">
        <v>2271</v>
      </c>
      <c r="H1631" t="str">
        <f>_xlfn.XLOOKUP(Table29[[#This Row],[Unique BarCode]],$N$10:$N$37,$O$10:$O$37)</f>
        <v>OMNI</v>
      </c>
      <c r="I1631" t="str">
        <f>_xlfn.XLOOKUP(Table29[[#This Row],[Unique BarCode]],$N$10:$N$37,$P$10:$P$37)</f>
        <v>Charger</v>
      </c>
      <c r="J1631" t="s">
        <v>68</v>
      </c>
      <c r="K1631" t="s">
        <v>712</v>
      </c>
    </row>
    <row r="1632" spans="1:11" x14ac:dyDescent="0.2">
      <c r="A1632" s="1" t="d">
        <v>2023-02-02</v>
      </c>
      <c r="B1632" s="45">
        <v>-1</v>
      </c>
      <c r="C1632" t="s">
        <v>77</v>
      </c>
      <c r="D1632" t="str">
        <f>_xlfn.XLOOKUP(Table29[[#This Row],[Patron Group]],$R$10:$R$24,$S$10:$S$24)</f>
        <v>Undergraduate</v>
      </c>
      <c r="E1632" s="1" t="d">
        <v>2023-02-02</v>
      </c>
      <c r="F1632" t="s">
        <v>1210</v>
      </c>
      <c r="G1632" t="s">
        <v>2285</v>
      </c>
      <c r="H1632" t="str">
        <f>_xlfn.XLOOKUP(Table29[[#This Row],[Unique BarCode]],$N$10:$N$37,$O$10:$O$37)</f>
        <v>UHDMI</v>
      </c>
      <c r="I1632" t="str">
        <f>_xlfn.XLOOKUP(Table29[[#This Row],[Unique BarCode]],$N$10:$N$37,$P$10:$P$37)</f>
        <v>Cable</v>
      </c>
      <c r="J1632" t="s">
        <v>8</v>
      </c>
    </row>
    <row r="1633" spans="1:11" x14ac:dyDescent="0.2">
      <c r="A1633" s="1" t="d">
        <v>2023-02-02</v>
      </c>
      <c r="B1633" s="45">
        <v>-1</v>
      </c>
      <c r="C1633" t="s">
        <v>77</v>
      </c>
      <c r="D1633" t="str">
        <f>_xlfn.XLOOKUP(Table29[[#This Row],[Patron Group]],$R$10:$R$24,$S$10:$S$24)</f>
        <v>Undergraduate</v>
      </c>
      <c r="E1633" s="1" t="d">
        <v>2023-02-02</v>
      </c>
      <c r="F1633" t="s">
        <v>1419</v>
      </c>
      <c r="G1633" t="s">
        <v>2285</v>
      </c>
      <c r="H1633" t="str">
        <f>_xlfn.XLOOKUP(Table29[[#This Row],[Unique BarCode]],$N$10:$N$37,$O$10:$O$37)</f>
        <v>UHDMI</v>
      </c>
      <c r="I1633" t="str">
        <f>_xlfn.XLOOKUP(Table29[[#This Row],[Unique BarCode]],$N$10:$N$37,$P$10:$P$37)</f>
        <v>Cable</v>
      </c>
      <c r="J1633" t="s">
        <v>8</v>
      </c>
    </row>
    <row r="1634" spans="1:11" x14ac:dyDescent="0.2">
      <c r="A1634" s="1" t="d">
        <v>2023-02-02</v>
      </c>
      <c r="B1634" s="45">
        <v>-1</v>
      </c>
      <c r="C1634" t="s">
        <v>77</v>
      </c>
      <c r="D1634" t="str">
        <f>_xlfn.XLOOKUP(Table29[[#This Row],[Patron Group]],$R$10:$R$24,$S$10:$S$24)</f>
        <v>Undergraduate</v>
      </c>
      <c r="E1634" s="1" t="d">
        <v>2023-02-02</v>
      </c>
      <c r="F1634" t="s">
        <v>1183</v>
      </c>
      <c r="G1634" t="s">
        <v>2294</v>
      </c>
      <c r="H1634" t="str">
        <f>_xlfn.XLOOKUP(Table29[[#This Row],[Unique BarCode]],$N$10:$N$37,$O$10:$O$37)</f>
        <v>UVGA</v>
      </c>
      <c r="I1634" t="str">
        <f>_xlfn.XLOOKUP(Table29[[#This Row],[Unique BarCode]],$N$10:$N$37,$P$10:$P$37)</f>
        <v>Cable</v>
      </c>
      <c r="J1634" t="s">
        <v>8</v>
      </c>
    </row>
    <row r="1635" spans="1:11" x14ac:dyDescent="0.2">
      <c r="A1635" s="1" t="d">
        <v>2023-02-02</v>
      </c>
      <c r="B1635" s="45">
        <v>-1</v>
      </c>
      <c r="C1635" t="s">
        <v>77</v>
      </c>
      <c r="D1635" t="str">
        <f>_xlfn.XLOOKUP(Table29[[#This Row],[Patron Group]],$R$10:$R$24,$S$10:$S$24)</f>
        <v>Undergraduate</v>
      </c>
      <c r="E1635" s="1" t="d">
        <v>2023-02-02</v>
      </c>
      <c r="F1635" t="s">
        <v>1262</v>
      </c>
      <c r="G1635" t="s">
        <v>2294</v>
      </c>
      <c r="H1635" t="str">
        <f>_xlfn.XLOOKUP(Table29[[#This Row],[Unique BarCode]],$N$10:$N$37,$O$10:$O$37)</f>
        <v>UVGA</v>
      </c>
      <c r="I1635" t="str">
        <f>_xlfn.XLOOKUP(Table29[[#This Row],[Unique BarCode]],$N$10:$N$37,$P$10:$P$37)</f>
        <v>Cable</v>
      </c>
      <c r="J1635" t="s">
        <v>8</v>
      </c>
    </row>
    <row r="1636" spans="1:11" x14ac:dyDescent="0.2">
      <c r="A1636" s="1" t="d">
        <v>2023-02-02</v>
      </c>
      <c r="B1636" s="45">
        <v>-1</v>
      </c>
      <c r="C1636" t="s">
        <v>77</v>
      </c>
      <c r="D1636" t="str">
        <f>_xlfn.XLOOKUP(Table29[[#This Row],[Patron Group]],$R$10:$R$24,$S$10:$S$24)</f>
        <v>Undergraduate</v>
      </c>
      <c r="E1636" s="1" t="d">
        <v>2023-02-02</v>
      </c>
      <c r="F1636" t="s">
        <v>1388</v>
      </c>
      <c r="G1636" t="s">
        <v>2303</v>
      </c>
      <c r="H1636" t="str">
        <f>_xlfn.XLOOKUP(Table29[[#This Row],[Unique BarCode]],$N$10:$N$37,$O$10:$O$37)</f>
        <v>VGA Cable</v>
      </c>
      <c r="I1636" t="str">
        <f>_xlfn.XLOOKUP(Table29[[#This Row],[Unique BarCode]],$N$10:$N$37,$P$10:$P$37)</f>
        <v>Cable</v>
      </c>
      <c r="J1636" t="s">
        <v>8</v>
      </c>
      <c r="K1636" t="s">
        <v>1389</v>
      </c>
    </row>
    <row r="1637" spans="1:11" x14ac:dyDescent="0.2">
      <c r="A1637" s="1" t="d">
        <v>2023-02-02</v>
      </c>
      <c r="B1637" s="45">
        <v>-1</v>
      </c>
      <c r="C1637" t="s">
        <v>77</v>
      </c>
      <c r="D1637" t="str">
        <f>_xlfn.XLOOKUP(Table29[[#This Row],[Patron Group]],$R$10:$R$24,$S$10:$S$24)</f>
        <v>Undergraduate</v>
      </c>
      <c r="E1637" s="1" t="d">
        <v>2023-02-02</v>
      </c>
      <c r="F1637" t="s">
        <v>1440</v>
      </c>
      <c r="G1637" t="s">
        <v>2272</v>
      </c>
      <c r="H1637" t="str">
        <f>_xlfn.XLOOKUP(Table29[[#This Row],[Unique BarCode]],$N$10:$N$37,$O$10:$O$37)</f>
        <v>WALLADPT</v>
      </c>
      <c r="I1637" t="str">
        <f>_xlfn.XLOOKUP(Table29[[#This Row],[Unique BarCode]],$N$10:$N$37,$P$10:$P$37)</f>
        <v>Charger</v>
      </c>
      <c r="J1637" t="s">
        <v>49</v>
      </c>
      <c r="K1637" t="s">
        <v>1441</v>
      </c>
    </row>
    <row r="1638" spans="1:11" x14ac:dyDescent="0.2">
      <c r="A1638" s="1" t="d">
        <v>2023-02-02</v>
      </c>
      <c r="B1638" s="45">
        <v>-1</v>
      </c>
      <c r="C1638" t="s">
        <v>77</v>
      </c>
      <c r="D1638" t="str">
        <f>_xlfn.XLOOKUP(Table29[[#This Row],[Patron Group]],$R$10:$R$24,$S$10:$S$24)</f>
        <v>Undergraduate</v>
      </c>
      <c r="E1638" s="1" t="d">
        <v>2023-02-02</v>
      </c>
      <c r="F1638" t="s">
        <v>587</v>
      </c>
      <c r="G1638" t="s">
        <v>2272</v>
      </c>
      <c r="H1638" t="str">
        <f>_xlfn.XLOOKUP(Table29[[#This Row],[Unique BarCode]],$N$10:$N$37,$O$10:$O$37)</f>
        <v>WALLADPT</v>
      </c>
      <c r="I1638" t="str">
        <f>_xlfn.XLOOKUP(Table29[[#This Row],[Unique BarCode]],$N$10:$N$37,$P$10:$P$37)</f>
        <v>Charger</v>
      </c>
      <c r="J1638" t="s">
        <v>49</v>
      </c>
      <c r="K1638" t="s">
        <v>588</v>
      </c>
    </row>
    <row r="1639" spans="1:11" x14ac:dyDescent="0.2">
      <c r="A1639" s="1" t="d">
        <v>2023-02-02</v>
      </c>
      <c r="B1639" s="45">
        <v>-1</v>
      </c>
      <c r="C1639" t="s">
        <v>77</v>
      </c>
      <c r="D1639" t="str">
        <f>_xlfn.XLOOKUP(Table29[[#This Row],[Patron Group]],$R$10:$R$24,$S$10:$S$24)</f>
        <v>Undergraduate</v>
      </c>
      <c r="E1639" s="1" t="d">
        <v>2023-02-02</v>
      </c>
      <c r="F1639" t="s">
        <v>43</v>
      </c>
      <c r="G1639" t="s">
        <v>2272</v>
      </c>
      <c r="H1639" t="str">
        <f>_xlfn.XLOOKUP(Table29[[#This Row],[Unique BarCode]],$N$10:$N$37,$O$10:$O$37)</f>
        <v>WALLADPT</v>
      </c>
      <c r="I1639" t="str">
        <f>_xlfn.XLOOKUP(Table29[[#This Row],[Unique BarCode]],$N$10:$N$37,$P$10:$P$37)</f>
        <v>Charger</v>
      </c>
      <c r="J1639" t="s">
        <v>8</v>
      </c>
      <c r="K1639" t="s">
        <v>44</v>
      </c>
    </row>
    <row r="1640" spans="1:11" x14ac:dyDescent="0.2">
      <c r="A1640" s="1" t="d">
        <v>2023-02-02</v>
      </c>
      <c r="B1640" s="45">
        <v>-1</v>
      </c>
      <c r="C1640" t="s">
        <v>77</v>
      </c>
      <c r="D1640" t="str">
        <f>_xlfn.XLOOKUP(Table29[[#This Row],[Patron Group]],$R$10:$R$24,$S$10:$S$24)</f>
        <v>Undergraduate</v>
      </c>
      <c r="E1640" s="1" t="d">
        <v>2023-02-02</v>
      </c>
      <c r="F1640" t="s">
        <v>1390</v>
      </c>
      <c r="G1640" t="s">
        <v>2272</v>
      </c>
      <c r="H1640" t="str">
        <f>_xlfn.XLOOKUP(Table29[[#This Row],[Unique BarCode]],$N$10:$N$37,$O$10:$O$37)</f>
        <v>WALLADPT</v>
      </c>
      <c r="I1640" t="str">
        <f>_xlfn.XLOOKUP(Table29[[#This Row],[Unique BarCode]],$N$10:$N$37,$P$10:$P$37)</f>
        <v>Charger</v>
      </c>
      <c r="J1640" t="s">
        <v>8</v>
      </c>
      <c r="K1640" t="s">
        <v>1391</v>
      </c>
    </row>
    <row r="1641" spans="1:11" x14ac:dyDescent="0.2">
      <c r="A1641" s="1" t="d">
        <v>2023-02-02</v>
      </c>
      <c r="B1641" s="45">
        <v>-1</v>
      </c>
      <c r="C1641" t="s">
        <v>77</v>
      </c>
      <c r="D1641" t="str">
        <f>_xlfn.XLOOKUP(Table29[[#This Row],[Patron Group]],$R$10:$R$24,$S$10:$S$24)</f>
        <v>Undergraduate</v>
      </c>
      <c r="E1641" s="1" t="d">
        <v>2023-02-02</v>
      </c>
      <c r="F1641" t="s">
        <v>1326</v>
      </c>
      <c r="G1641" t="s">
        <v>2272</v>
      </c>
      <c r="H1641" t="str">
        <f>_xlfn.XLOOKUP(Table29[[#This Row],[Unique BarCode]],$N$10:$N$37,$O$10:$O$37)</f>
        <v>WALLADPT</v>
      </c>
      <c r="I1641" t="str">
        <f>_xlfn.XLOOKUP(Table29[[#This Row],[Unique BarCode]],$N$10:$N$37,$P$10:$P$37)</f>
        <v>Charger</v>
      </c>
      <c r="J1641" t="s">
        <v>8</v>
      </c>
      <c r="K1641" t="s">
        <v>1327</v>
      </c>
    </row>
    <row r="1642" spans="1:11" x14ac:dyDescent="0.2">
      <c r="A1642" s="1" t="d">
        <v>2023-02-02</v>
      </c>
      <c r="B1642" s="45">
        <v>-1</v>
      </c>
      <c r="C1642" t="s">
        <v>77</v>
      </c>
      <c r="D1642" t="str">
        <f>_xlfn.XLOOKUP(Table29[[#This Row],[Patron Group]],$R$10:$R$24,$S$10:$S$24)</f>
        <v>Undergraduate</v>
      </c>
      <c r="E1642" s="1" t="d">
        <v>2023-02-02</v>
      </c>
      <c r="F1642" t="s">
        <v>854</v>
      </c>
      <c r="G1642" t="s">
        <v>2272</v>
      </c>
      <c r="H1642" t="str">
        <f>_xlfn.XLOOKUP(Table29[[#This Row],[Unique BarCode]],$N$10:$N$37,$O$10:$O$37)</f>
        <v>WALLADPT</v>
      </c>
      <c r="I1642" t="str">
        <f>_xlfn.XLOOKUP(Table29[[#This Row],[Unique BarCode]],$N$10:$N$37,$P$10:$P$37)</f>
        <v>Charger</v>
      </c>
      <c r="J1642" t="s">
        <v>8</v>
      </c>
    </row>
    <row r="1643" spans="1:11" x14ac:dyDescent="0.2">
      <c r="A1643" s="1" t="d">
        <v>2023-02-02</v>
      </c>
      <c r="B1643" s="45">
        <v>-1</v>
      </c>
      <c r="C1643" t="s">
        <v>77</v>
      </c>
      <c r="D1643" t="str">
        <f>_xlfn.XLOOKUP(Table29[[#This Row],[Patron Group]],$R$10:$R$24,$S$10:$S$24)</f>
        <v>Undergraduate</v>
      </c>
      <c r="E1643" s="1" t="d">
        <v>2023-02-02</v>
      </c>
      <c r="F1643" t="s">
        <v>1267</v>
      </c>
      <c r="G1643" t="s">
        <v>2272</v>
      </c>
      <c r="H1643" t="str">
        <f>_xlfn.XLOOKUP(Table29[[#This Row],[Unique BarCode]],$N$10:$N$37,$O$10:$O$37)</f>
        <v>WALLADPT</v>
      </c>
      <c r="I1643" t="str">
        <f>_xlfn.XLOOKUP(Table29[[#This Row],[Unique BarCode]],$N$10:$N$37,$P$10:$P$37)</f>
        <v>Charger</v>
      </c>
      <c r="J1643" t="s">
        <v>8</v>
      </c>
    </row>
    <row r="1644" spans="1:11" x14ac:dyDescent="0.2">
      <c r="A1644" s="1" t="d">
        <v>2023-02-02</v>
      </c>
      <c r="B1644" s="45">
        <v>-1</v>
      </c>
      <c r="C1644" t="s">
        <v>77</v>
      </c>
      <c r="D1644" t="str">
        <f>_xlfn.XLOOKUP(Table29[[#This Row],[Patron Group]],$R$10:$R$24,$S$10:$S$24)</f>
        <v>Undergraduate</v>
      </c>
      <c r="E1644" s="1" t="d">
        <v>2023-02-02</v>
      </c>
      <c r="F1644" t="s">
        <v>484</v>
      </c>
      <c r="G1644" t="s">
        <v>2272</v>
      </c>
      <c r="H1644" t="str">
        <f>_xlfn.XLOOKUP(Table29[[#This Row],[Unique BarCode]],$N$10:$N$37,$O$10:$O$37)</f>
        <v>WALLADPT</v>
      </c>
      <c r="I1644" t="str">
        <f>_xlfn.XLOOKUP(Table29[[#This Row],[Unique BarCode]],$N$10:$N$37,$P$10:$P$37)</f>
        <v>Charger</v>
      </c>
      <c r="J1644" t="s">
        <v>8</v>
      </c>
    </row>
    <row r="1645" spans="1:11" x14ac:dyDescent="0.2">
      <c r="A1645" s="1" t="d">
        <v>2023-02-02</v>
      </c>
      <c r="B1645" s="45">
        <v>-1</v>
      </c>
      <c r="C1645" t="s">
        <v>77</v>
      </c>
      <c r="D1645" t="str">
        <f>_xlfn.XLOOKUP(Table29[[#This Row],[Patron Group]],$R$10:$R$24,$S$10:$S$24)</f>
        <v>Undergraduate</v>
      </c>
      <c r="E1645" s="1" t="d">
        <v>2023-02-02</v>
      </c>
      <c r="F1645" t="s">
        <v>275</v>
      </c>
      <c r="G1645" t="s">
        <v>2272</v>
      </c>
      <c r="H1645" t="str">
        <f>_xlfn.XLOOKUP(Table29[[#This Row],[Unique BarCode]],$N$10:$N$37,$O$10:$O$37)</f>
        <v>WALLADPT</v>
      </c>
      <c r="I1645" t="str">
        <f>_xlfn.XLOOKUP(Table29[[#This Row],[Unique BarCode]],$N$10:$N$37,$P$10:$P$37)</f>
        <v>Charger</v>
      </c>
      <c r="J1645" t="s">
        <v>8</v>
      </c>
    </row>
    <row r="1646" spans="1:11" x14ac:dyDescent="0.2">
      <c r="A1646" s="1" t="d">
        <v>2023-02-02</v>
      </c>
      <c r="B1646" s="45">
        <v>-1</v>
      </c>
      <c r="C1646" t="s">
        <v>77</v>
      </c>
      <c r="D1646" t="str">
        <f>_xlfn.XLOOKUP(Table29[[#This Row],[Patron Group]],$R$10:$R$24,$S$10:$S$24)</f>
        <v>Undergraduate</v>
      </c>
      <c r="E1646" s="1" t="d">
        <v>2023-02-09</v>
      </c>
      <c r="F1646" t="s">
        <v>1060</v>
      </c>
      <c r="G1646" t="s">
        <v>2273</v>
      </c>
      <c r="H1646" t="str">
        <f>_xlfn.XLOOKUP(Table29[[#This Row],[Unique BarCode]],$N$10:$N$37,$O$10:$O$37)</f>
        <v>ChromeBook</v>
      </c>
      <c r="I1646" t="str">
        <f>_xlfn.XLOOKUP(Table29[[#This Row],[Unique BarCode]],$N$10:$N$37,$P$10:$P$37)</f>
        <v>Device</v>
      </c>
      <c r="J1646" t="s">
        <v>8</v>
      </c>
      <c r="K1646" t="s">
        <v>1061</v>
      </c>
    </row>
    <row r="1647" spans="1:11" x14ac:dyDescent="0.2">
      <c r="A1647" s="1" t="d">
        <v>2023-02-02</v>
      </c>
      <c r="B1647" s="45">
        <v>-1</v>
      </c>
      <c r="C1647" t="s">
        <v>77</v>
      </c>
      <c r="D1647" t="str">
        <f>_xlfn.XLOOKUP(Table29[[#This Row],[Patron Group]],$R$10:$R$24,$S$10:$S$24)</f>
        <v>Undergraduate</v>
      </c>
      <c r="E1647" s="1" t="d">
        <v>2023-02-09</v>
      </c>
      <c r="F1647" t="s">
        <v>1160</v>
      </c>
      <c r="G1647" t="s">
        <v>2273</v>
      </c>
      <c r="H1647" t="str">
        <f>_xlfn.XLOOKUP(Table29[[#This Row],[Unique BarCode]],$N$10:$N$37,$O$10:$O$37)</f>
        <v>ChromeBook</v>
      </c>
      <c r="I1647" t="str">
        <f>_xlfn.XLOOKUP(Table29[[#This Row],[Unique BarCode]],$N$10:$N$37,$P$10:$P$37)</f>
        <v>Device</v>
      </c>
      <c r="J1647" t="s">
        <v>49</v>
      </c>
      <c r="K1647" t="s">
        <v>1161</v>
      </c>
    </row>
    <row r="1648" spans="1:11" x14ac:dyDescent="0.2">
      <c r="A1648" s="1" t="d">
        <v>2023-02-02</v>
      </c>
      <c r="B1648" s="45">
        <v>-1</v>
      </c>
      <c r="C1648" t="s">
        <v>77</v>
      </c>
      <c r="D1648" t="str">
        <f>_xlfn.XLOOKUP(Table29[[#This Row],[Patron Group]],$R$10:$R$24,$S$10:$S$24)</f>
        <v>Undergraduate</v>
      </c>
      <c r="E1648" s="1" t="d">
        <v>2023-02-09</v>
      </c>
      <c r="F1648" t="s">
        <v>595</v>
      </c>
      <c r="G1648" t="s">
        <v>2273</v>
      </c>
      <c r="H1648" t="str">
        <f>_xlfn.XLOOKUP(Table29[[#This Row],[Unique BarCode]],$N$10:$N$37,$O$10:$O$37)</f>
        <v>ChromeBook</v>
      </c>
      <c r="I1648" t="str">
        <f>_xlfn.XLOOKUP(Table29[[#This Row],[Unique BarCode]],$N$10:$N$37,$P$10:$P$37)</f>
        <v>Device</v>
      </c>
      <c r="J1648" t="s">
        <v>8</v>
      </c>
      <c r="K1648" t="s">
        <v>596</v>
      </c>
    </row>
    <row r="1649" spans="1:11" x14ac:dyDescent="0.2">
      <c r="A1649" s="1" t="d">
        <v>2023-02-02</v>
      </c>
      <c r="B1649" s="45">
        <v>-1</v>
      </c>
      <c r="C1649" t="s">
        <v>77</v>
      </c>
      <c r="D1649" t="str">
        <f>_xlfn.XLOOKUP(Table29[[#This Row],[Patron Group]],$R$10:$R$24,$S$10:$S$24)</f>
        <v>Undergraduate</v>
      </c>
      <c r="E1649" s="1" t="d">
        <v>2023-02-09</v>
      </c>
      <c r="F1649" t="s">
        <v>290</v>
      </c>
      <c r="G1649" t="s">
        <v>2274</v>
      </c>
      <c r="H1649" t="str">
        <f>_xlfn.XLOOKUP(Table29[[#This Row],[Unique BarCode]],$N$10:$N$37,$O$10:$O$37)</f>
        <v>MacBook</v>
      </c>
      <c r="I1649" t="str">
        <f>_xlfn.XLOOKUP(Table29[[#This Row],[Unique BarCode]],$N$10:$N$37,$P$10:$P$37)</f>
        <v>Device</v>
      </c>
      <c r="J1649" t="s">
        <v>8</v>
      </c>
      <c r="K1649" t="s">
        <v>291</v>
      </c>
    </row>
    <row r="1650" spans="1:11" x14ac:dyDescent="0.2">
      <c r="A1650" s="1" t="d">
        <v>2023-02-02</v>
      </c>
      <c r="B1650" s="45">
        <v>-1</v>
      </c>
      <c r="C1650" t="s">
        <v>77</v>
      </c>
      <c r="D1650" t="str">
        <f>_xlfn.XLOOKUP(Table29[[#This Row],[Patron Group]],$R$10:$R$24,$S$10:$S$24)</f>
        <v>Undergraduate</v>
      </c>
      <c r="E1650" s="1" t="d">
        <v>2023-02-09</v>
      </c>
      <c r="F1650" t="s">
        <v>1449</v>
      </c>
      <c r="G1650" t="s">
        <v>2274</v>
      </c>
      <c r="H1650" t="str">
        <f>_xlfn.XLOOKUP(Table29[[#This Row],[Unique BarCode]],$N$10:$N$37,$O$10:$O$37)</f>
        <v>MacBook</v>
      </c>
      <c r="I1650" t="str">
        <f>_xlfn.XLOOKUP(Table29[[#This Row],[Unique BarCode]],$N$10:$N$37,$P$10:$P$37)</f>
        <v>Device</v>
      </c>
      <c r="J1650" t="s">
        <v>8</v>
      </c>
      <c r="K1650" t="s">
        <v>1449</v>
      </c>
    </row>
    <row r="1651" spans="1:11" x14ac:dyDescent="0.2">
      <c r="A1651" s="1" t="d">
        <v>2023-02-02</v>
      </c>
      <c r="B1651" s="45">
        <v>-1</v>
      </c>
      <c r="C1651" t="s">
        <v>77</v>
      </c>
      <c r="D1651" t="str">
        <f>_xlfn.XLOOKUP(Table29[[#This Row],[Patron Group]],$R$10:$R$24,$S$10:$S$24)</f>
        <v>Undergraduate</v>
      </c>
      <c r="E1651" s="1" t="d">
        <v>2023-02-09</v>
      </c>
      <c r="F1651" t="s">
        <v>1450</v>
      </c>
      <c r="G1651" t="s">
        <v>2274</v>
      </c>
      <c r="H1651" t="str">
        <f>_xlfn.XLOOKUP(Table29[[#This Row],[Unique BarCode]],$N$10:$N$37,$O$10:$O$37)</f>
        <v>MacBook</v>
      </c>
      <c r="I1651" t="str">
        <f>_xlfn.XLOOKUP(Table29[[#This Row],[Unique BarCode]],$N$10:$N$37,$P$10:$P$37)</f>
        <v>Device</v>
      </c>
      <c r="J1651" t="s">
        <v>8</v>
      </c>
      <c r="K1651" t="s">
        <v>1450</v>
      </c>
    </row>
    <row r="1652" spans="1:11" x14ac:dyDescent="0.2">
      <c r="A1652" s="1" t="d">
        <v>2023-02-02</v>
      </c>
      <c r="B1652" s="45">
        <v>-1</v>
      </c>
      <c r="C1652" t="s">
        <v>77</v>
      </c>
      <c r="D1652" t="str">
        <f>_xlfn.XLOOKUP(Table29[[#This Row],[Patron Group]],$R$10:$R$24,$S$10:$S$24)</f>
        <v>Undergraduate</v>
      </c>
      <c r="E1652" s="1" t="d">
        <v>2023-02-09</v>
      </c>
      <c r="F1652" t="s">
        <v>1451</v>
      </c>
      <c r="G1652" t="s">
        <v>2274</v>
      </c>
      <c r="H1652" t="str">
        <f>_xlfn.XLOOKUP(Table29[[#This Row],[Unique BarCode]],$N$10:$N$37,$O$10:$O$37)</f>
        <v>MacBook</v>
      </c>
      <c r="I1652" t="str">
        <f>_xlfn.XLOOKUP(Table29[[#This Row],[Unique BarCode]],$N$10:$N$37,$P$10:$P$37)</f>
        <v>Device</v>
      </c>
      <c r="J1652" t="s">
        <v>8</v>
      </c>
      <c r="K1652" t="s">
        <v>1451</v>
      </c>
    </row>
    <row r="1653" spans="1:11" x14ac:dyDescent="0.2">
      <c r="A1653" s="1" t="d">
        <v>2023-02-02</v>
      </c>
      <c r="B1653" s="45">
        <v>-1</v>
      </c>
      <c r="C1653" t="s">
        <v>77</v>
      </c>
      <c r="D1653" t="str">
        <f>_xlfn.XLOOKUP(Table29[[#This Row],[Patron Group]],$R$10:$R$24,$S$10:$S$24)</f>
        <v>Undergraduate</v>
      </c>
      <c r="E1653" s="1" t="d">
        <v>2023-02-09</v>
      </c>
      <c r="F1653" t="s">
        <v>998</v>
      </c>
      <c r="G1653" t="s">
        <v>2263</v>
      </c>
      <c r="H1653" t="str">
        <f>_xlfn.XLOOKUP(Table29[[#This Row],[Unique BarCode]],$N$10:$N$37,$O$10:$O$37)</f>
        <v>HP Laptop</v>
      </c>
      <c r="I1653" t="str">
        <f>_xlfn.XLOOKUP(Table29[[#This Row],[Unique BarCode]],$N$10:$N$37,$P$10:$P$37)</f>
        <v>Device</v>
      </c>
      <c r="J1653" t="s">
        <v>8</v>
      </c>
      <c r="K1653" t="s">
        <v>999</v>
      </c>
    </row>
    <row r="1654" spans="1:11" x14ac:dyDescent="0.2">
      <c r="A1654" s="1" t="d">
        <v>2023-02-02</v>
      </c>
      <c r="B1654" s="45">
        <v>-1</v>
      </c>
      <c r="C1654" t="s">
        <v>77</v>
      </c>
      <c r="D1654" t="str">
        <f>_xlfn.XLOOKUP(Table29[[#This Row],[Patron Group]],$R$10:$R$24,$S$10:$S$24)</f>
        <v>Undergraduate</v>
      </c>
      <c r="E1654" s="1" t="d">
        <v>2023-02-09</v>
      </c>
      <c r="F1654" t="s">
        <v>508</v>
      </c>
      <c r="G1654" t="s">
        <v>2263</v>
      </c>
      <c r="H1654" t="str">
        <f>_xlfn.XLOOKUP(Table29[[#This Row],[Unique BarCode]],$N$10:$N$37,$O$10:$O$37)</f>
        <v>HP Laptop</v>
      </c>
      <c r="I1654" t="str">
        <f>_xlfn.XLOOKUP(Table29[[#This Row],[Unique BarCode]],$N$10:$N$37,$P$10:$P$37)</f>
        <v>Device</v>
      </c>
      <c r="J1654" t="s">
        <v>8</v>
      </c>
      <c r="K1654" t="s">
        <v>509</v>
      </c>
    </row>
    <row r="1655" spans="1:11" x14ac:dyDescent="0.2">
      <c r="A1655" s="1" t="d">
        <v>2023-02-02</v>
      </c>
      <c r="B1655" s="45">
        <v>-1</v>
      </c>
      <c r="C1655" t="s">
        <v>77</v>
      </c>
      <c r="D1655" t="str">
        <f>_xlfn.XLOOKUP(Table29[[#This Row],[Patron Group]],$R$10:$R$24,$S$10:$S$24)</f>
        <v>Undergraduate</v>
      </c>
      <c r="E1655" s="1" t="d">
        <v>2023-02-15</v>
      </c>
      <c r="F1655" t="s">
        <v>589</v>
      </c>
      <c r="G1655" t="s">
        <v>2273</v>
      </c>
      <c r="H1655" t="str">
        <f>_xlfn.XLOOKUP(Table29[[#This Row],[Unique BarCode]],$N$10:$N$37,$O$10:$O$37)</f>
        <v>ChromeBook</v>
      </c>
      <c r="I1655" t="str">
        <f>_xlfn.XLOOKUP(Table29[[#This Row],[Unique BarCode]],$N$10:$N$37,$P$10:$P$37)</f>
        <v>Device</v>
      </c>
      <c r="J1655" t="s">
        <v>8</v>
      </c>
      <c r="K1655" t="s">
        <v>590</v>
      </c>
    </row>
    <row r="1656" spans="1:11" x14ac:dyDescent="0.2">
      <c r="A1656" s="1" t="d">
        <v>2023-02-02</v>
      </c>
      <c r="B1656" s="45">
        <v>-1</v>
      </c>
      <c r="C1656" t="s">
        <v>77</v>
      </c>
      <c r="D1656" t="str">
        <f>_xlfn.XLOOKUP(Table29[[#This Row],[Patron Group]],$R$10:$R$24,$S$10:$S$24)</f>
        <v>Undergraduate</v>
      </c>
      <c r="E1656" s="1" t="d">
        <v>2023-02-16</v>
      </c>
      <c r="F1656" t="s">
        <v>957</v>
      </c>
      <c r="G1656" t="s">
        <v>2273</v>
      </c>
      <c r="H1656" t="str">
        <f>_xlfn.XLOOKUP(Table29[[#This Row],[Unique BarCode]],$N$10:$N$37,$O$10:$O$37)</f>
        <v>ChromeBook</v>
      </c>
      <c r="I1656" t="str">
        <f>_xlfn.XLOOKUP(Table29[[#This Row],[Unique BarCode]],$N$10:$N$37,$P$10:$P$37)</f>
        <v>Device</v>
      </c>
      <c r="J1656" t="s">
        <v>8</v>
      </c>
      <c r="K1656" t="s">
        <v>958</v>
      </c>
    </row>
    <row r="1657" spans="1:11" x14ac:dyDescent="0.2">
      <c r="A1657" s="1" t="d">
        <v>2023-02-02</v>
      </c>
      <c r="B1657" s="45">
        <v>-1</v>
      </c>
      <c r="C1657" t="s">
        <v>77</v>
      </c>
      <c r="D1657" t="str">
        <f>_xlfn.XLOOKUP(Table29[[#This Row],[Patron Group]],$R$10:$R$24,$S$10:$S$24)</f>
        <v>Undergraduate</v>
      </c>
      <c r="E1657" s="1" t="d">
        <v>2023-02-16</v>
      </c>
      <c r="F1657" t="s">
        <v>619</v>
      </c>
      <c r="G1657" t="s">
        <v>2274</v>
      </c>
      <c r="H1657" t="str">
        <f>_xlfn.XLOOKUP(Table29[[#This Row],[Unique BarCode]],$N$10:$N$37,$O$10:$O$37)</f>
        <v>MacBook</v>
      </c>
      <c r="I1657" t="str">
        <f>_xlfn.XLOOKUP(Table29[[#This Row],[Unique BarCode]],$N$10:$N$37,$P$10:$P$37)</f>
        <v>Device</v>
      </c>
      <c r="J1657" t="s">
        <v>8</v>
      </c>
      <c r="K1657" t="s">
        <v>620</v>
      </c>
    </row>
    <row r="1658" spans="1:11" x14ac:dyDescent="0.2">
      <c r="A1658" s="1" t="d">
        <v>2023-02-02</v>
      </c>
      <c r="B1658" s="45">
        <v>-1</v>
      </c>
      <c r="C1658" t="s">
        <v>77</v>
      </c>
      <c r="D1658" t="str">
        <f>_xlfn.XLOOKUP(Table29[[#This Row],[Patron Group]],$R$10:$R$24,$S$10:$S$24)</f>
        <v>Undergraduate</v>
      </c>
      <c r="E1658" s="1" t="d">
        <v>2023-02-16</v>
      </c>
      <c r="F1658" t="s">
        <v>1130</v>
      </c>
      <c r="G1658" t="s">
        <v>2274</v>
      </c>
      <c r="H1658" t="str">
        <f>_xlfn.XLOOKUP(Table29[[#This Row],[Unique BarCode]],$N$10:$N$37,$O$10:$O$37)</f>
        <v>MacBook</v>
      </c>
      <c r="I1658" t="str">
        <f>_xlfn.XLOOKUP(Table29[[#This Row],[Unique BarCode]],$N$10:$N$37,$P$10:$P$37)</f>
        <v>Device</v>
      </c>
      <c r="J1658" t="s">
        <v>8</v>
      </c>
      <c r="K1658" t="s">
        <v>1131</v>
      </c>
    </row>
    <row r="1659" spans="1:11" x14ac:dyDescent="0.2">
      <c r="A1659" s="1" t="d">
        <v>2023-02-02</v>
      </c>
      <c r="B1659" s="45">
        <v>-1</v>
      </c>
      <c r="C1659" t="s">
        <v>77</v>
      </c>
      <c r="D1659" t="str">
        <f>_xlfn.XLOOKUP(Table29[[#This Row],[Patron Group]],$R$10:$R$24,$S$10:$S$24)</f>
        <v>Undergraduate</v>
      </c>
      <c r="E1659" s="1" t="d">
        <v>2023-02-16</v>
      </c>
      <c r="F1659" t="s">
        <v>1452</v>
      </c>
      <c r="G1659" t="s">
        <v>2274</v>
      </c>
      <c r="H1659" t="str">
        <f>_xlfn.XLOOKUP(Table29[[#This Row],[Unique BarCode]],$N$10:$N$37,$O$10:$O$37)</f>
        <v>MacBook</v>
      </c>
      <c r="I1659" t="str">
        <f>_xlfn.XLOOKUP(Table29[[#This Row],[Unique BarCode]],$N$10:$N$37,$P$10:$P$37)</f>
        <v>Device</v>
      </c>
      <c r="J1659" t="s">
        <v>8</v>
      </c>
      <c r="K1659" t="s">
        <v>1452</v>
      </c>
    </row>
    <row r="1660" spans="1:11" x14ac:dyDescent="0.2">
      <c r="A1660" s="1" t="d">
        <v>2023-02-02</v>
      </c>
      <c r="B1660" s="45">
        <v>-1</v>
      </c>
      <c r="C1660" t="s">
        <v>77</v>
      </c>
      <c r="D1660" t="str">
        <f>_xlfn.XLOOKUP(Table29[[#This Row],[Patron Group]],$R$10:$R$24,$S$10:$S$24)</f>
        <v>Undergraduate</v>
      </c>
      <c r="E1660" s="1" t="d">
        <v>2023-02-16</v>
      </c>
      <c r="F1660" t="s">
        <v>1218</v>
      </c>
      <c r="G1660" t="s">
        <v>2275</v>
      </c>
      <c r="H1660" t="str">
        <f>_xlfn.XLOOKUP(Table29[[#This Row],[Unique BarCode]],$N$10:$N$37,$O$10:$O$37)</f>
        <v>iPad</v>
      </c>
      <c r="I1660" t="str">
        <f>_xlfn.XLOOKUP(Table29[[#This Row],[Unique BarCode]],$N$10:$N$37,$P$10:$P$37)</f>
        <v>Device</v>
      </c>
      <c r="J1660" t="s">
        <v>8</v>
      </c>
      <c r="K1660" t="s">
        <v>1219</v>
      </c>
    </row>
    <row r="1661" spans="1:11" x14ac:dyDescent="0.2">
      <c r="A1661" s="1" t="d">
        <v>2023-02-02</v>
      </c>
      <c r="B1661" s="45">
        <v>-1</v>
      </c>
      <c r="C1661" t="s">
        <v>77</v>
      </c>
      <c r="D1661" t="str">
        <f>_xlfn.XLOOKUP(Table29[[#This Row],[Patron Group]],$R$10:$R$24,$S$10:$S$24)</f>
        <v>Undergraduate</v>
      </c>
      <c r="E1661" s="1" t="d">
        <v>2023-02-16</v>
      </c>
      <c r="F1661" t="s">
        <v>961</v>
      </c>
      <c r="G1661" t="s">
        <v>2263</v>
      </c>
      <c r="H1661" t="str">
        <f>_xlfn.XLOOKUP(Table29[[#This Row],[Unique BarCode]],$N$10:$N$37,$O$10:$O$37)</f>
        <v>HP Laptop</v>
      </c>
      <c r="I1661" t="str">
        <f>_xlfn.XLOOKUP(Table29[[#This Row],[Unique BarCode]],$N$10:$N$37,$P$10:$P$37)</f>
        <v>Device</v>
      </c>
      <c r="J1661" t="s">
        <v>8</v>
      </c>
      <c r="K1661" t="s">
        <v>962</v>
      </c>
    </row>
    <row r="1662" spans="1:11" x14ac:dyDescent="0.2">
      <c r="A1662" s="1" t="d">
        <v>2023-02-02</v>
      </c>
      <c r="B1662" s="45">
        <v>-1</v>
      </c>
      <c r="C1662" t="s">
        <v>77</v>
      </c>
      <c r="D1662" t="str">
        <f>_xlfn.XLOOKUP(Table29[[#This Row],[Patron Group]],$R$10:$R$24,$S$10:$S$24)</f>
        <v>Undergraduate</v>
      </c>
      <c r="E1662" s="1" t="d">
        <v>2023-02-16</v>
      </c>
      <c r="F1662" t="s">
        <v>1073</v>
      </c>
      <c r="G1662" t="s">
        <v>2263</v>
      </c>
      <c r="H1662" t="str">
        <f>_xlfn.XLOOKUP(Table29[[#This Row],[Unique BarCode]],$N$10:$N$37,$O$10:$O$37)</f>
        <v>HP Laptop</v>
      </c>
      <c r="I1662" t="str">
        <f>_xlfn.XLOOKUP(Table29[[#This Row],[Unique BarCode]],$N$10:$N$37,$P$10:$P$37)</f>
        <v>Device</v>
      </c>
      <c r="J1662" t="s">
        <v>8</v>
      </c>
      <c r="K1662" t="s">
        <v>1074</v>
      </c>
    </row>
    <row r="1663" spans="1:11" x14ac:dyDescent="0.2">
      <c r="A1663" s="1" t="d">
        <v>2023-02-02</v>
      </c>
      <c r="B1663" s="45">
        <v>5560199380006530</v>
      </c>
      <c r="C1663" t="s">
        <v>77</v>
      </c>
      <c r="D1663" t="str">
        <f>_xlfn.XLOOKUP(Table29[[#This Row],[Patron Group]],$R$10:$R$24,$S$10:$S$24)</f>
        <v>Undergraduate</v>
      </c>
      <c r="E1663" s="1" t="d">
        <v>2023-02-02</v>
      </c>
      <c r="F1663" t="s">
        <v>1448</v>
      </c>
      <c r="G1663" t="s">
        <v>2276</v>
      </c>
      <c r="H1663" t="str">
        <f>_xlfn.XLOOKUP(Table29[[#This Row],[Unique BarCode]],$N$10:$N$37,$O$10:$O$37)</f>
        <v>CALC</v>
      </c>
      <c r="I1663" t="str">
        <f>_xlfn.XLOOKUP(Table29[[#This Row],[Unique BarCode]],$N$10:$N$37,$P$10:$P$37)</f>
        <v>Accessory</v>
      </c>
      <c r="J1663" t="s">
        <v>49</v>
      </c>
    </row>
    <row r="1664" spans="1:11" x14ac:dyDescent="0.2">
      <c r="A1664" s="1" t="d">
        <v>2023-02-03</v>
      </c>
      <c r="B1664" s="45">
        <v>-1</v>
      </c>
      <c r="C1664" t="s">
        <v>20</v>
      </c>
      <c r="D1664" t="str">
        <f>_xlfn.XLOOKUP(Table29[[#This Row],[Patron Group]],$R$10:$R$24,$S$10:$S$24)</f>
        <v>Graduate</v>
      </c>
      <c r="E1664" s="1" t="d">
        <v>2023-02-03</v>
      </c>
      <c r="F1664" t="s">
        <v>1453</v>
      </c>
      <c r="G1664" t="s">
        <v>2275</v>
      </c>
      <c r="H1664" t="str">
        <f>_xlfn.XLOOKUP(Table29[[#This Row],[Unique BarCode]],$N$10:$N$37,$O$10:$O$37)</f>
        <v>iPad</v>
      </c>
      <c r="I1664" t="str">
        <f>_xlfn.XLOOKUP(Table29[[#This Row],[Unique BarCode]],$N$10:$N$37,$P$10:$P$37)</f>
        <v>Device</v>
      </c>
      <c r="J1664" t="s">
        <v>8</v>
      </c>
      <c r="K1664" t="s">
        <v>1454</v>
      </c>
    </row>
    <row r="1665" spans="1:11" x14ac:dyDescent="0.2">
      <c r="A1665" s="1" t="d">
        <v>2023-02-03</v>
      </c>
      <c r="B1665" s="45">
        <v>-1</v>
      </c>
      <c r="C1665" t="s">
        <v>20</v>
      </c>
      <c r="D1665" t="str">
        <f>_xlfn.XLOOKUP(Table29[[#This Row],[Patron Group]],$R$10:$R$24,$S$10:$S$24)</f>
        <v>Graduate</v>
      </c>
      <c r="E1665" s="1" t="d">
        <v>2023-02-03</v>
      </c>
      <c r="F1665" t="s">
        <v>429</v>
      </c>
      <c r="G1665" t="s">
        <v>2281</v>
      </c>
      <c r="H1665" t="str">
        <f>_xlfn.XLOOKUP(Table29[[#This Row],[Unique BarCode]],$N$10:$N$37,$O$10:$O$37)</f>
        <v>HDMIC</v>
      </c>
      <c r="I1665" t="str">
        <f>_xlfn.XLOOKUP(Table29[[#This Row],[Unique BarCode]],$N$10:$N$37,$P$10:$P$37)</f>
        <v>Cable</v>
      </c>
      <c r="J1665" t="s">
        <v>13</v>
      </c>
      <c r="K1665" t="s">
        <v>430</v>
      </c>
    </row>
    <row r="1666" spans="1:11" x14ac:dyDescent="0.2">
      <c r="A1666" s="1" t="d">
        <v>2023-02-03</v>
      </c>
      <c r="B1666" s="45">
        <v>-1</v>
      </c>
      <c r="C1666" t="s">
        <v>20</v>
      </c>
      <c r="D1666" t="str">
        <f>_xlfn.XLOOKUP(Table29[[#This Row],[Patron Group]],$R$10:$R$24,$S$10:$S$24)</f>
        <v>Graduate</v>
      </c>
      <c r="E1666" s="1" t="d">
        <v>2023-02-03</v>
      </c>
      <c r="F1666" t="s">
        <v>21</v>
      </c>
      <c r="G1666" t="s">
        <v>2266</v>
      </c>
      <c r="H1666" t="str">
        <f>_xlfn.XLOOKUP(Table29[[#This Row],[Unique BarCode]],$N$10:$N$37,$O$10:$O$37)</f>
        <v>Headphones</v>
      </c>
      <c r="I1666" t="str">
        <f>_xlfn.XLOOKUP(Table29[[#This Row],[Unique BarCode]],$N$10:$N$37,$P$10:$P$37)</f>
        <v>Accessory</v>
      </c>
      <c r="J1666" t="s">
        <v>8</v>
      </c>
      <c r="K1666" t="s">
        <v>22</v>
      </c>
    </row>
    <row r="1667" spans="1:11" x14ac:dyDescent="0.2">
      <c r="A1667" s="1" t="d">
        <v>2023-02-03</v>
      </c>
      <c r="B1667" s="45">
        <v>-1</v>
      </c>
      <c r="C1667" t="s">
        <v>20</v>
      </c>
      <c r="D1667" t="str">
        <f>_xlfn.XLOOKUP(Table29[[#This Row],[Patron Group]],$R$10:$R$24,$S$10:$S$24)</f>
        <v>Graduate</v>
      </c>
      <c r="E1667" s="1" t="d">
        <v>2023-02-03</v>
      </c>
      <c r="F1667" t="s">
        <v>436</v>
      </c>
      <c r="G1667" t="s">
        <v>2282</v>
      </c>
      <c r="H1667" t="str">
        <f>_xlfn.XLOOKUP(Table29[[#This Row],[Unique BarCode]],$N$10:$N$37,$O$10:$O$37)</f>
        <v>HPUSBC</v>
      </c>
      <c r="I1667" t="str">
        <f>_xlfn.XLOOKUP(Table29[[#This Row],[Unique BarCode]],$N$10:$N$37,$P$10:$P$37)</f>
        <v>Charger</v>
      </c>
      <c r="J1667" t="s">
        <v>49</v>
      </c>
      <c r="K1667" t="s">
        <v>437</v>
      </c>
    </row>
    <row r="1668" spans="1:11" x14ac:dyDescent="0.2">
      <c r="A1668" s="1" t="d">
        <v>2023-02-03</v>
      </c>
      <c r="B1668" s="45">
        <v>-1</v>
      </c>
      <c r="C1668" t="s">
        <v>20</v>
      </c>
      <c r="D1668" t="str">
        <f>_xlfn.XLOOKUP(Table29[[#This Row],[Patron Group]],$R$10:$R$24,$S$10:$S$24)</f>
        <v>Graduate</v>
      </c>
      <c r="E1668" s="1" t="d">
        <v>2023-02-03</v>
      </c>
      <c r="F1668" t="s">
        <v>1367</v>
      </c>
      <c r="G1668" t="s">
        <v>2282</v>
      </c>
      <c r="H1668" t="str">
        <f>_xlfn.XLOOKUP(Table29[[#This Row],[Unique BarCode]],$N$10:$N$37,$O$10:$O$37)</f>
        <v>HPUSBC</v>
      </c>
      <c r="I1668" t="str">
        <f>_xlfn.XLOOKUP(Table29[[#This Row],[Unique BarCode]],$N$10:$N$37,$P$10:$P$37)</f>
        <v>Charger</v>
      </c>
      <c r="J1668" t="s">
        <v>49</v>
      </c>
    </row>
    <row r="1669" spans="1:11" x14ac:dyDescent="0.2">
      <c r="A1669" s="1" t="d">
        <v>2023-02-03</v>
      </c>
      <c r="B1669" s="45">
        <v>-1</v>
      </c>
      <c r="C1669" t="s">
        <v>20</v>
      </c>
      <c r="D1669" t="str">
        <f>_xlfn.XLOOKUP(Table29[[#This Row],[Patron Group]],$R$10:$R$24,$S$10:$S$24)</f>
        <v>Graduate</v>
      </c>
      <c r="E1669" s="1" t="d">
        <v>2023-02-03</v>
      </c>
      <c r="F1669" t="s">
        <v>1179</v>
      </c>
      <c r="G1669" t="s">
        <v>2265</v>
      </c>
      <c r="H1669" t="str">
        <f>_xlfn.XLOOKUP(Table29[[#This Row],[Unique BarCode]],$N$10:$N$37,$O$10:$O$37)</f>
        <v>IPHONE</v>
      </c>
      <c r="I1669" t="str">
        <f>_xlfn.XLOOKUP(Table29[[#This Row],[Unique BarCode]],$N$10:$N$37,$P$10:$P$37)</f>
        <v>Charger</v>
      </c>
      <c r="J1669" t="s">
        <v>49</v>
      </c>
      <c r="K1669" t="s">
        <v>1180</v>
      </c>
    </row>
    <row r="1670" spans="1:11" x14ac:dyDescent="0.2">
      <c r="A1670" s="1" t="d">
        <v>2023-02-03</v>
      </c>
      <c r="B1670" s="45">
        <v>-1</v>
      </c>
      <c r="C1670" t="s">
        <v>20</v>
      </c>
      <c r="D1670" t="str">
        <f>_xlfn.XLOOKUP(Table29[[#This Row],[Patron Group]],$R$10:$R$24,$S$10:$S$24)</f>
        <v>Graduate</v>
      </c>
      <c r="E1670" s="1" t="d">
        <v>2023-02-03</v>
      </c>
      <c r="F1670" t="s">
        <v>71</v>
      </c>
      <c r="G1670" t="s">
        <v>2265</v>
      </c>
      <c r="H1670" t="str">
        <f>_xlfn.XLOOKUP(Table29[[#This Row],[Unique BarCode]],$N$10:$N$37,$O$10:$O$37)</f>
        <v>IPHONE</v>
      </c>
      <c r="I1670" t="str">
        <f>_xlfn.XLOOKUP(Table29[[#This Row],[Unique BarCode]],$N$10:$N$37,$P$10:$P$37)</f>
        <v>Charger</v>
      </c>
      <c r="J1670" t="s">
        <v>8</v>
      </c>
      <c r="K1670" t="s">
        <v>72</v>
      </c>
    </row>
    <row r="1671" spans="1:11" x14ac:dyDescent="0.2">
      <c r="A1671" s="1" t="d">
        <v>2023-02-03</v>
      </c>
      <c r="B1671" s="45">
        <v>-1</v>
      </c>
      <c r="C1671" t="s">
        <v>20</v>
      </c>
      <c r="D1671" t="str">
        <f>_xlfn.XLOOKUP(Table29[[#This Row],[Patron Group]],$R$10:$R$24,$S$10:$S$24)</f>
        <v>Graduate</v>
      </c>
      <c r="E1671" s="1" t="d">
        <v>2023-02-03</v>
      </c>
      <c r="F1671" t="s">
        <v>220</v>
      </c>
      <c r="G1671" t="s">
        <v>2265</v>
      </c>
      <c r="H1671" t="str">
        <f>_xlfn.XLOOKUP(Table29[[#This Row],[Unique BarCode]],$N$10:$N$37,$O$10:$O$37)</f>
        <v>IPHONE</v>
      </c>
      <c r="I1671" t="str">
        <f>_xlfn.XLOOKUP(Table29[[#This Row],[Unique BarCode]],$N$10:$N$37,$P$10:$P$37)</f>
        <v>Charger</v>
      </c>
      <c r="J1671" t="s">
        <v>13</v>
      </c>
      <c r="K1671" t="s">
        <v>221</v>
      </c>
    </row>
    <row r="1672" spans="1:11" x14ac:dyDescent="0.2">
      <c r="A1672" s="1" t="d">
        <v>2023-02-03</v>
      </c>
      <c r="B1672" s="45">
        <v>-1</v>
      </c>
      <c r="C1672" t="s">
        <v>20</v>
      </c>
      <c r="D1672" t="str">
        <f>_xlfn.XLOOKUP(Table29[[#This Row],[Patron Group]],$R$10:$R$24,$S$10:$S$24)</f>
        <v>Graduate</v>
      </c>
      <c r="E1672" s="1" t="d">
        <v>2023-02-03</v>
      </c>
      <c r="F1672" t="s">
        <v>222</v>
      </c>
      <c r="G1672" t="s">
        <v>2265</v>
      </c>
      <c r="H1672" t="str">
        <f>_xlfn.XLOOKUP(Table29[[#This Row],[Unique BarCode]],$N$10:$N$37,$O$10:$O$37)</f>
        <v>IPHONE</v>
      </c>
      <c r="I1672" t="str">
        <f>_xlfn.XLOOKUP(Table29[[#This Row],[Unique BarCode]],$N$10:$N$37,$P$10:$P$37)</f>
        <v>Charger</v>
      </c>
      <c r="J1672" t="s">
        <v>13</v>
      </c>
      <c r="K1672" t="s">
        <v>223</v>
      </c>
    </row>
    <row r="1673" spans="1:11" x14ac:dyDescent="0.2">
      <c r="A1673" s="1" t="d">
        <v>2023-02-03</v>
      </c>
      <c r="B1673" s="45">
        <v>-1</v>
      </c>
      <c r="C1673" t="s">
        <v>20</v>
      </c>
      <c r="D1673" t="str">
        <f>_xlfn.XLOOKUP(Table29[[#This Row],[Patron Group]],$R$10:$R$24,$S$10:$S$24)</f>
        <v>Graduate</v>
      </c>
      <c r="E1673" s="1" t="d">
        <v>2023-02-03</v>
      </c>
      <c r="F1673" t="s">
        <v>33</v>
      </c>
      <c r="G1673" t="s">
        <v>2268</v>
      </c>
      <c r="H1673" t="str">
        <f>_xlfn.XLOOKUP(Table29[[#This Row],[Unique BarCode]],$N$10:$N$37,$O$10:$O$37)</f>
        <v>MACCHRG</v>
      </c>
      <c r="I1673" t="str">
        <f>_xlfn.XLOOKUP(Table29[[#This Row],[Unique BarCode]],$N$10:$N$37,$P$10:$P$37)</f>
        <v>Charger</v>
      </c>
      <c r="J1673" t="s">
        <v>8</v>
      </c>
      <c r="K1673" t="s">
        <v>34</v>
      </c>
    </row>
    <row r="1674" spans="1:11" x14ac:dyDescent="0.2">
      <c r="A1674" s="1" t="d">
        <v>2023-02-03</v>
      </c>
      <c r="B1674" s="45">
        <v>-1</v>
      </c>
      <c r="C1674" t="s">
        <v>20</v>
      </c>
      <c r="D1674" t="str">
        <f>_xlfn.XLOOKUP(Table29[[#This Row],[Patron Group]],$R$10:$R$24,$S$10:$S$24)</f>
        <v>Graduate</v>
      </c>
      <c r="E1674" s="1" t="d">
        <v>2023-02-03</v>
      </c>
      <c r="F1674" t="s">
        <v>224</v>
      </c>
      <c r="G1674" t="s">
        <v>2296</v>
      </c>
      <c r="H1674" t="str">
        <f>_xlfn.XLOOKUP(Table29[[#This Row],[Unique BarCode]],$N$10:$N$37,$O$10:$O$37)</f>
        <v>MACUSBC</v>
      </c>
      <c r="I1674" t="str">
        <f>_xlfn.XLOOKUP(Table29[[#This Row],[Unique BarCode]],$N$10:$N$37,$P$10:$P$37)</f>
        <v>Charger</v>
      </c>
      <c r="J1674" t="s">
        <v>8</v>
      </c>
      <c r="K1674" t="s">
        <v>225</v>
      </c>
    </row>
    <row r="1675" spans="1:11" x14ac:dyDescent="0.2">
      <c r="A1675" s="1" t="d">
        <v>2023-02-03</v>
      </c>
      <c r="B1675" s="45">
        <v>-1</v>
      </c>
      <c r="C1675" t="s">
        <v>20</v>
      </c>
      <c r="D1675" t="str">
        <f>_xlfn.XLOOKUP(Table29[[#This Row],[Patron Group]],$R$10:$R$24,$S$10:$S$24)</f>
        <v>Graduate</v>
      </c>
      <c r="E1675" s="1" t="d">
        <v>2023-02-03</v>
      </c>
      <c r="F1675" t="s">
        <v>276</v>
      </c>
      <c r="G1675" t="s">
        <v>2296</v>
      </c>
      <c r="H1675" t="str">
        <f>_xlfn.XLOOKUP(Table29[[#This Row],[Unique BarCode]],$N$10:$N$37,$O$10:$O$37)</f>
        <v>MACUSBC</v>
      </c>
      <c r="I1675" t="str">
        <f>_xlfn.XLOOKUP(Table29[[#This Row],[Unique BarCode]],$N$10:$N$37,$P$10:$P$37)</f>
        <v>Charger</v>
      </c>
      <c r="J1675" t="s">
        <v>8</v>
      </c>
      <c r="K1675" t="s">
        <v>277</v>
      </c>
    </row>
    <row r="1676" spans="1:11" x14ac:dyDescent="0.2">
      <c r="A1676" s="1" t="d">
        <v>2023-02-03</v>
      </c>
      <c r="B1676" s="45">
        <v>-1</v>
      </c>
      <c r="C1676" t="s">
        <v>20</v>
      </c>
      <c r="D1676" t="str">
        <f>_xlfn.XLOOKUP(Table29[[#This Row],[Patron Group]],$R$10:$R$24,$S$10:$S$24)</f>
        <v>Graduate</v>
      </c>
      <c r="E1676" s="1" t="d">
        <v>2023-02-03</v>
      </c>
      <c r="F1676" t="s">
        <v>93</v>
      </c>
      <c r="G1676" t="s">
        <v>2296</v>
      </c>
      <c r="H1676" t="str">
        <f>_xlfn.XLOOKUP(Table29[[#This Row],[Unique BarCode]],$N$10:$N$37,$O$10:$O$37)</f>
        <v>MACUSBC</v>
      </c>
      <c r="I1676" t="str">
        <f>_xlfn.XLOOKUP(Table29[[#This Row],[Unique BarCode]],$N$10:$N$37,$P$10:$P$37)</f>
        <v>Charger</v>
      </c>
      <c r="J1676" t="s">
        <v>8</v>
      </c>
      <c r="K1676" t="s">
        <v>94</v>
      </c>
    </row>
    <row r="1677" spans="1:11" x14ac:dyDescent="0.2">
      <c r="A1677" s="1" t="d">
        <v>2023-02-03</v>
      </c>
      <c r="B1677" s="45">
        <v>-1</v>
      </c>
      <c r="C1677" t="s">
        <v>20</v>
      </c>
      <c r="D1677" t="str">
        <f>_xlfn.XLOOKUP(Table29[[#This Row],[Patron Group]],$R$10:$R$24,$S$10:$S$24)</f>
        <v>Graduate</v>
      </c>
      <c r="E1677" s="1" t="d">
        <v>2023-02-03</v>
      </c>
      <c r="F1677" t="s">
        <v>688</v>
      </c>
      <c r="G1677" t="s">
        <v>2285</v>
      </c>
      <c r="H1677" t="str">
        <f>_xlfn.XLOOKUP(Table29[[#This Row],[Unique BarCode]],$N$10:$N$37,$O$10:$O$37)</f>
        <v>UHDMI</v>
      </c>
      <c r="I1677" t="str">
        <f>_xlfn.XLOOKUP(Table29[[#This Row],[Unique BarCode]],$N$10:$N$37,$P$10:$P$37)</f>
        <v>Cable</v>
      </c>
      <c r="J1677" t="s">
        <v>8</v>
      </c>
    </row>
    <row r="1678" spans="1:11" x14ac:dyDescent="0.2">
      <c r="A1678" s="1" t="d">
        <v>2023-02-03</v>
      </c>
      <c r="B1678" s="45">
        <v>-1</v>
      </c>
      <c r="C1678" t="s">
        <v>20</v>
      </c>
      <c r="D1678" t="str">
        <f>_xlfn.XLOOKUP(Table29[[#This Row],[Patron Group]],$R$10:$R$24,$S$10:$S$24)</f>
        <v>Graduate</v>
      </c>
      <c r="E1678" s="1" t="d">
        <v>2023-02-03</v>
      </c>
      <c r="F1678" t="s">
        <v>1455</v>
      </c>
      <c r="G1678" t="s">
        <v>2272</v>
      </c>
      <c r="H1678" t="str">
        <f>_xlfn.XLOOKUP(Table29[[#This Row],[Unique BarCode]],$N$10:$N$37,$O$10:$O$37)</f>
        <v>WALLADPT</v>
      </c>
      <c r="I1678" t="str">
        <f>_xlfn.XLOOKUP(Table29[[#This Row],[Unique BarCode]],$N$10:$N$37,$P$10:$P$37)</f>
        <v>Charger</v>
      </c>
      <c r="J1678" t="s">
        <v>49</v>
      </c>
      <c r="K1678" t="s">
        <v>1456</v>
      </c>
    </row>
    <row r="1679" spans="1:11" x14ac:dyDescent="0.2">
      <c r="A1679" s="1" t="d">
        <v>2023-02-03</v>
      </c>
      <c r="B1679" s="45">
        <v>-1</v>
      </c>
      <c r="C1679" t="s">
        <v>20</v>
      </c>
      <c r="D1679" t="str">
        <f>_xlfn.XLOOKUP(Table29[[#This Row],[Patron Group]],$R$10:$R$24,$S$10:$S$24)</f>
        <v>Graduate</v>
      </c>
      <c r="E1679" s="1" t="d">
        <v>2023-02-03</v>
      </c>
      <c r="F1679" t="s">
        <v>43</v>
      </c>
      <c r="G1679" t="s">
        <v>2272</v>
      </c>
      <c r="H1679" t="str">
        <f>_xlfn.XLOOKUP(Table29[[#This Row],[Unique BarCode]],$N$10:$N$37,$O$10:$O$37)</f>
        <v>WALLADPT</v>
      </c>
      <c r="I1679" t="str">
        <f>_xlfn.XLOOKUP(Table29[[#This Row],[Unique BarCode]],$N$10:$N$37,$P$10:$P$37)</f>
        <v>Charger</v>
      </c>
      <c r="J1679" t="s">
        <v>8</v>
      </c>
      <c r="K1679" t="s">
        <v>44</v>
      </c>
    </row>
    <row r="1680" spans="1:11" x14ac:dyDescent="0.2">
      <c r="A1680" s="1" t="d">
        <v>2023-02-03</v>
      </c>
      <c r="B1680" s="45">
        <v>-1</v>
      </c>
      <c r="C1680" t="s">
        <v>20</v>
      </c>
      <c r="D1680" t="str">
        <f>_xlfn.XLOOKUP(Table29[[#This Row],[Patron Group]],$R$10:$R$24,$S$10:$S$24)</f>
        <v>Graduate</v>
      </c>
      <c r="E1680" s="1" t="d">
        <v>2023-02-03</v>
      </c>
      <c r="F1680" t="s">
        <v>45</v>
      </c>
      <c r="G1680" t="s">
        <v>2272</v>
      </c>
      <c r="H1680" t="str">
        <f>_xlfn.XLOOKUP(Table29[[#This Row],[Unique BarCode]],$N$10:$N$37,$O$10:$O$37)</f>
        <v>WALLADPT</v>
      </c>
      <c r="I1680" t="str">
        <f>_xlfn.XLOOKUP(Table29[[#This Row],[Unique BarCode]],$N$10:$N$37,$P$10:$P$37)</f>
        <v>Charger</v>
      </c>
      <c r="J1680" t="s">
        <v>13</v>
      </c>
      <c r="K1680" t="s">
        <v>46</v>
      </c>
    </row>
    <row r="1681" spans="1:11" x14ac:dyDescent="0.2">
      <c r="A1681" s="1" t="d">
        <v>2023-02-03</v>
      </c>
      <c r="B1681" s="45">
        <v>-1</v>
      </c>
      <c r="C1681" t="s">
        <v>20</v>
      </c>
      <c r="D1681" t="str">
        <f>_xlfn.XLOOKUP(Table29[[#This Row],[Patron Group]],$R$10:$R$24,$S$10:$S$24)</f>
        <v>Graduate</v>
      </c>
      <c r="E1681" s="1" t="d">
        <v>2023-02-10</v>
      </c>
      <c r="F1681" t="s">
        <v>1395</v>
      </c>
      <c r="G1681" t="s">
        <v>2273</v>
      </c>
      <c r="H1681" t="str">
        <f>_xlfn.XLOOKUP(Table29[[#This Row],[Unique BarCode]],$N$10:$N$37,$O$10:$O$37)</f>
        <v>ChromeBook</v>
      </c>
      <c r="I1681" t="str">
        <f>_xlfn.XLOOKUP(Table29[[#This Row],[Unique BarCode]],$N$10:$N$37,$P$10:$P$37)</f>
        <v>Device</v>
      </c>
      <c r="J1681" t="s">
        <v>13</v>
      </c>
      <c r="K1681" t="s">
        <v>1396</v>
      </c>
    </row>
    <row r="1682" spans="1:11" x14ac:dyDescent="0.2">
      <c r="A1682" s="1" t="d">
        <v>2023-02-03</v>
      </c>
      <c r="B1682" s="45">
        <v>-1</v>
      </c>
      <c r="C1682" t="s">
        <v>20</v>
      </c>
      <c r="D1682" t="str">
        <f>_xlfn.XLOOKUP(Table29[[#This Row],[Patron Group]],$R$10:$R$24,$S$10:$S$24)</f>
        <v>Graduate</v>
      </c>
      <c r="E1682" s="1" t="d">
        <v>2023-02-10</v>
      </c>
      <c r="F1682" t="s">
        <v>1457</v>
      </c>
      <c r="G1682" t="s">
        <v>2273</v>
      </c>
      <c r="H1682" t="str">
        <f>_xlfn.XLOOKUP(Table29[[#This Row],[Unique BarCode]],$N$10:$N$37,$O$10:$O$37)</f>
        <v>ChromeBook</v>
      </c>
      <c r="I1682" t="str">
        <f>_xlfn.XLOOKUP(Table29[[#This Row],[Unique BarCode]],$N$10:$N$37,$P$10:$P$37)</f>
        <v>Device</v>
      </c>
      <c r="J1682" t="s">
        <v>8</v>
      </c>
      <c r="K1682" t="s">
        <v>1458</v>
      </c>
    </row>
    <row r="1683" spans="1:11" x14ac:dyDescent="0.2">
      <c r="A1683" s="1" t="d">
        <v>2023-02-03</v>
      </c>
      <c r="B1683" s="45">
        <v>-1</v>
      </c>
      <c r="C1683" t="s">
        <v>20</v>
      </c>
      <c r="D1683" t="str">
        <f>_xlfn.XLOOKUP(Table29[[#This Row],[Patron Group]],$R$10:$R$24,$S$10:$S$24)</f>
        <v>Graduate</v>
      </c>
      <c r="E1683" s="1" t="d">
        <v>2023-02-10</v>
      </c>
      <c r="F1683" t="s">
        <v>1459</v>
      </c>
      <c r="G1683" t="s">
        <v>2273</v>
      </c>
      <c r="H1683" t="str">
        <f>_xlfn.XLOOKUP(Table29[[#This Row],[Unique BarCode]],$N$10:$N$37,$O$10:$O$37)</f>
        <v>ChromeBook</v>
      </c>
      <c r="I1683" t="str">
        <f>_xlfn.XLOOKUP(Table29[[#This Row],[Unique BarCode]],$N$10:$N$37,$P$10:$P$37)</f>
        <v>Device</v>
      </c>
      <c r="J1683" t="s">
        <v>128</v>
      </c>
      <c r="K1683" t="s">
        <v>1460</v>
      </c>
    </row>
    <row r="1684" spans="1:11" x14ac:dyDescent="0.2">
      <c r="A1684" s="1" t="d">
        <v>2023-02-03</v>
      </c>
      <c r="B1684" s="45">
        <v>-1</v>
      </c>
      <c r="C1684" t="s">
        <v>20</v>
      </c>
      <c r="D1684" t="str">
        <f>_xlfn.XLOOKUP(Table29[[#This Row],[Patron Group]],$R$10:$R$24,$S$10:$S$24)</f>
        <v>Graduate</v>
      </c>
      <c r="E1684" s="1" t="d">
        <v>2023-02-10</v>
      </c>
      <c r="F1684" t="s">
        <v>1215</v>
      </c>
      <c r="G1684" t="s">
        <v>2274</v>
      </c>
      <c r="H1684" t="str">
        <f>_xlfn.XLOOKUP(Table29[[#This Row],[Unique BarCode]],$N$10:$N$37,$O$10:$O$37)</f>
        <v>MacBook</v>
      </c>
      <c r="I1684" t="str">
        <f>_xlfn.XLOOKUP(Table29[[#This Row],[Unique BarCode]],$N$10:$N$37,$P$10:$P$37)</f>
        <v>Device</v>
      </c>
      <c r="J1684" t="s">
        <v>8</v>
      </c>
      <c r="K1684" t="s">
        <v>1215</v>
      </c>
    </row>
    <row r="1685" spans="1:11" x14ac:dyDescent="0.2">
      <c r="A1685" s="1" t="d">
        <v>2023-02-03</v>
      </c>
      <c r="B1685" s="45">
        <v>-1</v>
      </c>
      <c r="C1685" t="s">
        <v>20</v>
      </c>
      <c r="D1685" t="str">
        <f>_xlfn.XLOOKUP(Table29[[#This Row],[Patron Group]],$R$10:$R$24,$S$10:$S$24)</f>
        <v>Graduate</v>
      </c>
      <c r="E1685" s="1" t="d">
        <v>2023-02-10</v>
      </c>
      <c r="F1685" t="s">
        <v>633</v>
      </c>
      <c r="G1685" t="s">
        <v>2275</v>
      </c>
      <c r="H1685" t="str">
        <f>_xlfn.XLOOKUP(Table29[[#This Row],[Unique BarCode]],$N$10:$N$37,$O$10:$O$37)</f>
        <v>iPad</v>
      </c>
      <c r="I1685" t="str">
        <f>_xlfn.XLOOKUP(Table29[[#This Row],[Unique BarCode]],$N$10:$N$37,$P$10:$P$37)</f>
        <v>Device</v>
      </c>
      <c r="J1685" t="s">
        <v>8</v>
      </c>
    </row>
    <row r="1686" spans="1:11" x14ac:dyDescent="0.2">
      <c r="A1686" s="1" t="d">
        <v>2023-02-03</v>
      </c>
      <c r="B1686" s="45">
        <v>-1</v>
      </c>
      <c r="C1686" t="s">
        <v>20</v>
      </c>
      <c r="D1686" t="str">
        <f>_xlfn.XLOOKUP(Table29[[#This Row],[Patron Group]],$R$10:$R$24,$S$10:$S$24)</f>
        <v>Graduate</v>
      </c>
      <c r="E1686" s="1" t="d">
        <v>2023-02-10</v>
      </c>
      <c r="F1686" t="s">
        <v>885</v>
      </c>
      <c r="G1686" t="s">
        <v>2263</v>
      </c>
      <c r="H1686" t="str">
        <f>_xlfn.XLOOKUP(Table29[[#This Row],[Unique BarCode]],$N$10:$N$37,$O$10:$O$37)</f>
        <v>HP Laptop</v>
      </c>
      <c r="I1686" t="str">
        <f>_xlfn.XLOOKUP(Table29[[#This Row],[Unique BarCode]],$N$10:$N$37,$P$10:$P$37)</f>
        <v>Device</v>
      </c>
      <c r="J1686" t="s">
        <v>8</v>
      </c>
      <c r="K1686" t="s">
        <v>886</v>
      </c>
    </row>
    <row r="1687" spans="1:11" x14ac:dyDescent="0.2">
      <c r="A1687" s="1" t="d">
        <v>2023-02-03</v>
      </c>
      <c r="B1687" s="45">
        <v>-1</v>
      </c>
      <c r="C1687" t="s">
        <v>20</v>
      </c>
      <c r="D1687" t="str">
        <f>_xlfn.XLOOKUP(Table29[[#This Row],[Patron Group]],$R$10:$R$24,$S$10:$S$24)</f>
        <v>Graduate</v>
      </c>
      <c r="E1687" s="1" t="d">
        <v>2023-02-17</v>
      </c>
      <c r="F1687" t="s">
        <v>863</v>
      </c>
      <c r="G1687" t="s">
        <v>2273</v>
      </c>
      <c r="H1687" t="str">
        <f>_xlfn.XLOOKUP(Table29[[#This Row],[Unique BarCode]],$N$10:$N$37,$O$10:$O$37)</f>
        <v>ChromeBook</v>
      </c>
      <c r="I1687" t="str">
        <f>_xlfn.XLOOKUP(Table29[[#This Row],[Unique BarCode]],$N$10:$N$37,$P$10:$P$37)</f>
        <v>Device</v>
      </c>
      <c r="J1687" t="s">
        <v>49</v>
      </c>
      <c r="K1687" t="s">
        <v>864</v>
      </c>
    </row>
    <row r="1688" spans="1:11" x14ac:dyDescent="0.2">
      <c r="A1688" s="1" t="d">
        <v>2023-02-03</v>
      </c>
      <c r="B1688" s="45">
        <v>-1</v>
      </c>
      <c r="C1688" t="s">
        <v>20</v>
      </c>
      <c r="D1688" t="str">
        <f>_xlfn.XLOOKUP(Table29[[#This Row],[Patron Group]],$R$10:$R$24,$S$10:$S$24)</f>
        <v>Graduate</v>
      </c>
      <c r="E1688" s="1" t="d">
        <v>2023-02-17</v>
      </c>
      <c r="F1688" t="s">
        <v>166</v>
      </c>
      <c r="G1688" t="s">
        <v>2275</v>
      </c>
      <c r="H1688" t="str">
        <f>_xlfn.XLOOKUP(Table29[[#This Row],[Unique BarCode]],$N$10:$N$37,$O$10:$O$37)</f>
        <v>iPad</v>
      </c>
      <c r="I1688" t="str">
        <f>_xlfn.XLOOKUP(Table29[[#This Row],[Unique BarCode]],$N$10:$N$37,$P$10:$P$37)</f>
        <v>Device</v>
      </c>
      <c r="J1688" t="s">
        <v>8</v>
      </c>
    </row>
    <row r="1689" spans="1:11" x14ac:dyDescent="0.2">
      <c r="A1689" s="1" t="d">
        <v>2023-02-03</v>
      </c>
      <c r="B1689" s="45">
        <v>-1</v>
      </c>
      <c r="C1689" t="s">
        <v>20</v>
      </c>
      <c r="D1689" t="str">
        <f>_xlfn.XLOOKUP(Table29[[#This Row],[Patron Group]],$R$10:$R$24,$S$10:$S$24)</f>
        <v>Graduate</v>
      </c>
      <c r="E1689" s="1" t="d">
        <v>2023-02-17</v>
      </c>
      <c r="F1689" t="s">
        <v>1438</v>
      </c>
      <c r="G1689" t="s">
        <v>2297</v>
      </c>
      <c r="H1689" t="str">
        <f>_xlfn.XLOOKUP(Table29[[#This Row],[Unique BarCode]],$N$10:$N$37,$O$10:$O$37)</f>
        <v>iPad</v>
      </c>
      <c r="I1689" t="str">
        <f>_xlfn.XLOOKUP(Table29[[#This Row],[Unique BarCode]],$N$10:$N$37,$P$10:$P$37)</f>
        <v>Device</v>
      </c>
      <c r="J1689" t="s">
        <v>8</v>
      </c>
      <c r="K1689" t="s">
        <v>1439</v>
      </c>
    </row>
    <row r="1690" spans="1:11" x14ac:dyDescent="0.2">
      <c r="A1690" s="1" t="d">
        <v>2023-02-03</v>
      </c>
      <c r="B1690" s="45">
        <v>-1</v>
      </c>
      <c r="C1690" t="s">
        <v>20</v>
      </c>
      <c r="D1690" t="str">
        <f>_xlfn.XLOOKUP(Table29[[#This Row],[Patron Group]],$R$10:$R$24,$S$10:$S$24)</f>
        <v>Graduate</v>
      </c>
      <c r="E1690" s="1" t="d">
        <v>2023-02-17</v>
      </c>
      <c r="F1690" t="s">
        <v>1190</v>
      </c>
      <c r="G1690" t="s">
        <v>2263</v>
      </c>
      <c r="H1690" t="str">
        <f>_xlfn.XLOOKUP(Table29[[#This Row],[Unique BarCode]],$N$10:$N$37,$O$10:$O$37)</f>
        <v>HP Laptop</v>
      </c>
      <c r="I1690" t="str">
        <f>_xlfn.XLOOKUP(Table29[[#This Row],[Unique BarCode]],$N$10:$N$37,$P$10:$P$37)</f>
        <v>Device</v>
      </c>
      <c r="J1690" t="s">
        <v>8</v>
      </c>
      <c r="K1690" t="s">
        <v>1191</v>
      </c>
    </row>
    <row r="1691" spans="1:11" x14ac:dyDescent="0.2">
      <c r="A1691" s="1" t="d">
        <v>2023-02-03</v>
      </c>
      <c r="B1691" s="45">
        <v>-1</v>
      </c>
      <c r="C1691" t="s">
        <v>74</v>
      </c>
      <c r="D1691" t="str">
        <f>_xlfn.XLOOKUP(Table29[[#This Row],[Patron Group]],$R$10:$R$24,$S$10:$S$24)</f>
        <v>Staff</v>
      </c>
      <c r="E1691" s="1" t="d">
        <v>2023-02-10</v>
      </c>
      <c r="F1691" t="s">
        <v>1461</v>
      </c>
      <c r="G1691" t="s">
        <v>2273</v>
      </c>
      <c r="H1691" t="str">
        <f>_xlfn.XLOOKUP(Table29[[#This Row],[Unique BarCode]],$N$10:$N$37,$O$10:$O$37)</f>
        <v>ChromeBook</v>
      </c>
      <c r="I1691" t="str">
        <f>_xlfn.XLOOKUP(Table29[[#This Row],[Unique BarCode]],$N$10:$N$37,$P$10:$P$37)</f>
        <v>Device</v>
      </c>
      <c r="J1691" t="s">
        <v>128</v>
      </c>
      <c r="K1691" t="s">
        <v>1462</v>
      </c>
    </row>
    <row r="1692" spans="1:11" x14ac:dyDescent="0.2">
      <c r="A1692" s="1" t="d">
        <v>2023-02-03</v>
      </c>
      <c r="B1692" s="45">
        <v>-1</v>
      </c>
      <c r="C1692" t="s">
        <v>74</v>
      </c>
      <c r="D1692" t="str">
        <f>_xlfn.XLOOKUP(Table29[[#This Row],[Patron Group]],$R$10:$R$24,$S$10:$S$24)</f>
        <v>Staff</v>
      </c>
      <c r="E1692" s="1" t="d">
        <v>2023-02-10</v>
      </c>
      <c r="F1692" t="s">
        <v>1457</v>
      </c>
      <c r="G1692" t="s">
        <v>2273</v>
      </c>
      <c r="H1692" t="str">
        <f>_xlfn.XLOOKUP(Table29[[#This Row],[Unique BarCode]],$N$10:$N$37,$O$10:$O$37)</f>
        <v>ChromeBook</v>
      </c>
      <c r="I1692" t="str">
        <f>_xlfn.XLOOKUP(Table29[[#This Row],[Unique BarCode]],$N$10:$N$37,$P$10:$P$37)</f>
        <v>Device</v>
      </c>
      <c r="J1692" t="s">
        <v>8</v>
      </c>
      <c r="K1692" t="s">
        <v>1458</v>
      </c>
    </row>
    <row r="1693" spans="1:11" x14ac:dyDescent="0.2">
      <c r="A1693" s="1" t="d">
        <v>2023-02-03</v>
      </c>
      <c r="B1693" s="45">
        <v>-1</v>
      </c>
      <c r="C1693" t="s">
        <v>74</v>
      </c>
      <c r="D1693" t="str">
        <f>_xlfn.XLOOKUP(Table29[[#This Row],[Patron Group]],$R$10:$R$24,$S$10:$S$24)</f>
        <v>Staff</v>
      </c>
      <c r="E1693" s="1" t="d">
        <v>2023-02-13</v>
      </c>
      <c r="F1693" t="s">
        <v>1457</v>
      </c>
      <c r="G1693" t="s">
        <v>2273</v>
      </c>
      <c r="H1693" t="str">
        <f>_xlfn.XLOOKUP(Table29[[#This Row],[Unique BarCode]],$N$10:$N$37,$O$10:$O$37)</f>
        <v>ChromeBook</v>
      </c>
      <c r="I1693" t="str">
        <f>_xlfn.XLOOKUP(Table29[[#This Row],[Unique BarCode]],$N$10:$N$37,$P$10:$P$37)</f>
        <v>Device</v>
      </c>
      <c r="J1693" t="s">
        <v>8</v>
      </c>
      <c r="K1693" t="s">
        <v>1458</v>
      </c>
    </row>
    <row r="1694" spans="1:11" x14ac:dyDescent="0.2">
      <c r="A1694" s="1" t="d">
        <v>2023-02-03</v>
      </c>
      <c r="B1694" s="45">
        <v>-1</v>
      </c>
      <c r="C1694" t="s">
        <v>74</v>
      </c>
      <c r="D1694" t="str">
        <f>_xlfn.XLOOKUP(Table29[[#This Row],[Patron Group]],$R$10:$R$24,$S$10:$S$24)</f>
        <v>Staff</v>
      </c>
      <c r="E1694" s="1" t="d">
        <v>2023-02-17</v>
      </c>
      <c r="F1694" t="s">
        <v>1463</v>
      </c>
      <c r="G1694" t="s">
        <v>2274</v>
      </c>
      <c r="H1694" t="str">
        <f>_xlfn.XLOOKUP(Table29[[#This Row],[Unique BarCode]],$N$10:$N$37,$O$10:$O$37)</f>
        <v>MacBook</v>
      </c>
      <c r="I1694" t="str">
        <f>_xlfn.XLOOKUP(Table29[[#This Row],[Unique BarCode]],$N$10:$N$37,$P$10:$P$37)</f>
        <v>Device</v>
      </c>
      <c r="J1694" t="s">
        <v>8</v>
      </c>
      <c r="K1694" t="s">
        <v>1464</v>
      </c>
    </row>
    <row r="1695" spans="1:11" x14ac:dyDescent="0.2">
      <c r="A1695" s="1" t="d">
        <v>2023-02-03</v>
      </c>
      <c r="B1695" s="45">
        <v>-1</v>
      </c>
      <c r="C1695" t="s">
        <v>77</v>
      </c>
      <c r="D1695" t="str">
        <f>_xlfn.XLOOKUP(Table29[[#This Row],[Patron Group]],$R$10:$R$24,$S$10:$S$24)</f>
        <v>Undergraduate</v>
      </c>
      <c r="E1695" s="1" t="d">
        <v>2023-02-03</v>
      </c>
      <c r="F1695" t="s">
        <v>983</v>
      </c>
      <c r="G1695" t="s">
        <v>2288</v>
      </c>
      <c r="H1695" t="str">
        <f>_xlfn.XLOOKUP(Table29[[#This Row],[Unique BarCode]],$N$10:$N$37,$O$10:$O$37)</f>
        <v>Android Charger</v>
      </c>
      <c r="I1695" t="str">
        <f>_xlfn.XLOOKUP(Table29[[#This Row],[Unique BarCode]],$N$10:$N$37,$P$10:$P$37)</f>
        <v>Charger</v>
      </c>
      <c r="J1695" t="s">
        <v>8</v>
      </c>
      <c r="K1695" t="s">
        <v>984</v>
      </c>
    </row>
    <row r="1696" spans="1:11" x14ac:dyDescent="0.2">
      <c r="A1696" s="1" t="d">
        <v>2023-02-03</v>
      </c>
      <c r="B1696" s="45">
        <v>-1</v>
      </c>
      <c r="C1696" t="s">
        <v>77</v>
      </c>
      <c r="D1696" t="str">
        <f>_xlfn.XLOOKUP(Table29[[#This Row],[Patron Group]],$R$10:$R$24,$S$10:$S$24)</f>
        <v>Undergraduate</v>
      </c>
      <c r="E1696" s="1" t="d">
        <v>2023-02-03</v>
      </c>
      <c r="F1696" t="s">
        <v>1345</v>
      </c>
      <c r="G1696" t="s">
        <v>2298</v>
      </c>
      <c r="H1696" t="str">
        <f>_xlfn.XLOOKUP(Table29[[#This Row],[Unique BarCode]],$N$10:$N$37,$O$10:$O$37)</f>
        <v>ANKER</v>
      </c>
      <c r="I1696" t="str">
        <f>_xlfn.XLOOKUP(Table29[[#This Row],[Unique BarCode]],$N$10:$N$37,$P$10:$P$37)</f>
        <v>Charger</v>
      </c>
      <c r="J1696" t="s">
        <v>8</v>
      </c>
    </row>
    <row r="1697" spans="1:11" x14ac:dyDescent="0.2">
      <c r="A1697" s="1" t="d">
        <v>2023-02-03</v>
      </c>
      <c r="B1697" s="45">
        <v>-1</v>
      </c>
      <c r="C1697" t="s">
        <v>77</v>
      </c>
      <c r="D1697" t="str">
        <f>_xlfn.XLOOKUP(Table29[[#This Row],[Patron Group]],$R$10:$R$24,$S$10:$S$24)</f>
        <v>Undergraduate</v>
      </c>
      <c r="E1697" s="1" t="d">
        <v>2023-02-03</v>
      </c>
      <c r="F1697" t="s">
        <v>1098</v>
      </c>
      <c r="G1697" t="s">
        <v>2276</v>
      </c>
      <c r="H1697" t="str">
        <f>_xlfn.XLOOKUP(Table29[[#This Row],[Unique BarCode]],$N$10:$N$37,$O$10:$O$37)</f>
        <v>CALC</v>
      </c>
      <c r="I1697" t="str">
        <f>_xlfn.XLOOKUP(Table29[[#This Row],[Unique BarCode]],$N$10:$N$37,$P$10:$P$37)</f>
        <v>Accessory</v>
      </c>
      <c r="J1697" t="s">
        <v>8</v>
      </c>
      <c r="K1697" t="s">
        <v>1099</v>
      </c>
    </row>
    <row r="1698" spans="1:11" x14ac:dyDescent="0.2">
      <c r="A1698" s="1" t="d">
        <v>2023-02-03</v>
      </c>
      <c r="B1698" s="45">
        <v>-1</v>
      </c>
      <c r="C1698" t="s">
        <v>77</v>
      </c>
      <c r="D1698" t="str">
        <f>_xlfn.XLOOKUP(Table29[[#This Row],[Patron Group]],$R$10:$R$24,$S$10:$S$24)</f>
        <v>Undergraduate</v>
      </c>
      <c r="E1698" s="1" t="d">
        <v>2023-02-03</v>
      </c>
      <c r="F1698" t="s">
        <v>78</v>
      </c>
      <c r="G1698" t="s">
        <v>2276</v>
      </c>
      <c r="H1698" t="str">
        <f>_xlfn.XLOOKUP(Table29[[#This Row],[Unique BarCode]],$N$10:$N$37,$O$10:$O$37)</f>
        <v>CALC</v>
      </c>
      <c r="I1698" t="str">
        <f>_xlfn.XLOOKUP(Table29[[#This Row],[Unique BarCode]],$N$10:$N$37,$P$10:$P$37)</f>
        <v>Accessory</v>
      </c>
      <c r="J1698" t="s">
        <v>8</v>
      </c>
      <c r="K1698" t="s">
        <v>79</v>
      </c>
    </row>
    <row r="1699" spans="1:11" x14ac:dyDescent="0.2">
      <c r="A1699" s="1" t="d">
        <v>2023-02-03</v>
      </c>
      <c r="B1699" s="45">
        <v>-1</v>
      </c>
      <c r="C1699" t="s">
        <v>77</v>
      </c>
      <c r="D1699" t="str">
        <f>_xlfn.XLOOKUP(Table29[[#This Row],[Patron Group]],$R$10:$R$24,$S$10:$S$24)</f>
        <v>Undergraduate</v>
      </c>
      <c r="E1699" s="1" t="d">
        <v>2023-02-03</v>
      </c>
      <c r="F1699" t="s">
        <v>1403</v>
      </c>
      <c r="G1699" t="s">
        <v>2276</v>
      </c>
      <c r="H1699" t="str">
        <f>_xlfn.XLOOKUP(Table29[[#This Row],[Unique BarCode]],$N$10:$N$37,$O$10:$O$37)</f>
        <v>CALC</v>
      </c>
      <c r="I1699" t="str">
        <f>_xlfn.XLOOKUP(Table29[[#This Row],[Unique BarCode]],$N$10:$N$37,$P$10:$P$37)</f>
        <v>Accessory</v>
      </c>
      <c r="J1699" t="s">
        <v>49</v>
      </c>
    </row>
    <row r="1700" spans="1:11" x14ac:dyDescent="0.2">
      <c r="A1700" s="1" t="d">
        <v>2023-02-03</v>
      </c>
      <c r="B1700" s="45">
        <v>-1</v>
      </c>
      <c r="C1700" t="s">
        <v>77</v>
      </c>
      <c r="D1700" t="str">
        <f>_xlfn.XLOOKUP(Table29[[#This Row],[Patron Group]],$R$10:$R$24,$S$10:$S$24)</f>
        <v>Undergraduate</v>
      </c>
      <c r="E1700" s="1" t="d">
        <v>2023-02-03</v>
      </c>
      <c r="F1700" t="s">
        <v>1404</v>
      </c>
      <c r="G1700" t="s">
        <v>2281</v>
      </c>
      <c r="H1700" t="str">
        <f>_xlfn.XLOOKUP(Table29[[#This Row],[Unique BarCode]],$N$10:$N$37,$O$10:$O$37)</f>
        <v>HDMIC</v>
      </c>
      <c r="I1700" t="str">
        <f>_xlfn.XLOOKUP(Table29[[#This Row],[Unique BarCode]],$N$10:$N$37,$P$10:$P$37)</f>
        <v>Cable</v>
      </c>
      <c r="J1700" t="s">
        <v>8</v>
      </c>
      <c r="K1700" t="s">
        <v>1405</v>
      </c>
    </row>
    <row r="1701" spans="1:11" x14ac:dyDescent="0.2">
      <c r="A1701" s="1" t="d">
        <v>2023-02-03</v>
      </c>
      <c r="B1701" s="45">
        <v>-1</v>
      </c>
      <c r="C1701" t="s">
        <v>77</v>
      </c>
      <c r="D1701" t="str">
        <f>_xlfn.XLOOKUP(Table29[[#This Row],[Patron Group]],$R$10:$R$24,$S$10:$S$24)</f>
        <v>Undergraduate</v>
      </c>
      <c r="E1701" s="1" t="d">
        <v>2023-02-03</v>
      </c>
      <c r="F1701" t="s">
        <v>21</v>
      </c>
      <c r="G1701" t="s">
        <v>2266</v>
      </c>
      <c r="H1701" t="str">
        <f>_xlfn.XLOOKUP(Table29[[#This Row],[Unique BarCode]],$N$10:$N$37,$O$10:$O$37)</f>
        <v>Headphones</v>
      </c>
      <c r="I1701" t="str">
        <f>_xlfn.XLOOKUP(Table29[[#This Row],[Unique BarCode]],$N$10:$N$37,$P$10:$P$37)</f>
        <v>Accessory</v>
      </c>
      <c r="J1701" t="s">
        <v>8</v>
      </c>
      <c r="K1701" t="s">
        <v>22</v>
      </c>
    </row>
    <row r="1702" spans="1:11" x14ac:dyDescent="0.2">
      <c r="A1702" s="1" t="d">
        <v>2023-02-03</v>
      </c>
      <c r="B1702" s="45">
        <v>-1</v>
      </c>
      <c r="C1702" t="s">
        <v>77</v>
      </c>
      <c r="D1702" t="str">
        <f>_xlfn.XLOOKUP(Table29[[#This Row],[Patron Group]],$R$10:$R$24,$S$10:$S$24)</f>
        <v>Undergraduate</v>
      </c>
      <c r="E1702" s="1" t="d">
        <v>2023-02-03</v>
      </c>
      <c r="F1702" t="s">
        <v>435</v>
      </c>
      <c r="G1702" t="s">
        <v>2266</v>
      </c>
      <c r="H1702" t="str">
        <f>_xlfn.XLOOKUP(Table29[[#This Row],[Unique BarCode]],$N$10:$N$37,$O$10:$O$37)</f>
        <v>Headphones</v>
      </c>
      <c r="I1702" t="str">
        <f>_xlfn.XLOOKUP(Table29[[#This Row],[Unique BarCode]],$N$10:$N$37,$P$10:$P$37)</f>
        <v>Accessory</v>
      </c>
      <c r="J1702" t="s">
        <v>8</v>
      </c>
    </row>
    <row r="1703" spans="1:11" x14ac:dyDescent="0.2">
      <c r="A1703" s="1" t="d">
        <v>2023-02-03</v>
      </c>
      <c r="B1703" s="45">
        <v>-1</v>
      </c>
      <c r="C1703" t="s">
        <v>77</v>
      </c>
      <c r="D1703" t="str">
        <f>_xlfn.XLOOKUP(Table29[[#This Row],[Patron Group]],$R$10:$R$24,$S$10:$S$24)</f>
        <v>Undergraduate</v>
      </c>
      <c r="E1703" s="1" t="d">
        <v>2023-02-03</v>
      </c>
      <c r="F1703" t="s">
        <v>260</v>
      </c>
      <c r="G1703" t="s">
        <v>2282</v>
      </c>
      <c r="H1703" t="str">
        <f>_xlfn.XLOOKUP(Table29[[#This Row],[Unique BarCode]],$N$10:$N$37,$O$10:$O$37)</f>
        <v>HPUSBC</v>
      </c>
      <c r="I1703" t="str">
        <f>_xlfn.XLOOKUP(Table29[[#This Row],[Unique BarCode]],$N$10:$N$37,$P$10:$P$37)</f>
        <v>Charger</v>
      </c>
      <c r="J1703" t="s">
        <v>49</v>
      </c>
    </row>
    <row r="1704" spans="1:11" x14ac:dyDescent="0.2">
      <c r="A1704" s="1" t="d">
        <v>2023-02-03</v>
      </c>
      <c r="B1704" s="45">
        <v>-1</v>
      </c>
      <c r="C1704" t="s">
        <v>77</v>
      </c>
      <c r="D1704" t="str">
        <f>_xlfn.XLOOKUP(Table29[[#This Row],[Patron Group]],$R$10:$R$24,$S$10:$S$24)</f>
        <v>Undergraduate</v>
      </c>
      <c r="E1704" s="1" t="d">
        <v>2023-02-03</v>
      </c>
      <c r="F1704" t="s">
        <v>1465</v>
      </c>
      <c r="G1704" t="s">
        <v>2282</v>
      </c>
      <c r="H1704" t="str">
        <f>_xlfn.XLOOKUP(Table29[[#This Row],[Unique BarCode]],$N$10:$N$37,$O$10:$O$37)</f>
        <v>HPUSBC</v>
      </c>
      <c r="I1704" t="str">
        <f>_xlfn.XLOOKUP(Table29[[#This Row],[Unique BarCode]],$N$10:$N$37,$P$10:$P$37)</f>
        <v>Charger</v>
      </c>
      <c r="J1704" t="s">
        <v>49</v>
      </c>
    </row>
    <row r="1705" spans="1:11" x14ac:dyDescent="0.2">
      <c r="A1705" s="1" t="d">
        <v>2023-02-03</v>
      </c>
      <c r="B1705" s="45">
        <v>-1</v>
      </c>
      <c r="C1705" t="s">
        <v>77</v>
      </c>
      <c r="D1705" t="str">
        <f>_xlfn.XLOOKUP(Table29[[#This Row],[Patron Group]],$R$10:$R$24,$S$10:$S$24)</f>
        <v>Undergraduate</v>
      </c>
      <c r="E1705" s="1" t="d">
        <v>2023-02-03</v>
      </c>
      <c r="F1705" t="s">
        <v>1367</v>
      </c>
      <c r="G1705" t="s">
        <v>2282</v>
      </c>
      <c r="H1705" t="str">
        <f>_xlfn.XLOOKUP(Table29[[#This Row],[Unique BarCode]],$N$10:$N$37,$O$10:$O$37)</f>
        <v>HPUSBC</v>
      </c>
      <c r="I1705" t="str">
        <f>_xlfn.XLOOKUP(Table29[[#This Row],[Unique BarCode]],$N$10:$N$37,$P$10:$P$37)</f>
        <v>Charger</v>
      </c>
      <c r="J1705" t="s">
        <v>49</v>
      </c>
    </row>
    <row r="1706" spans="1:11" x14ac:dyDescent="0.2">
      <c r="A1706" s="1" t="d">
        <v>2023-02-03</v>
      </c>
      <c r="B1706" s="45">
        <v>-1</v>
      </c>
      <c r="C1706" t="s">
        <v>77</v>
      </c>
      <c r="D1706" t="str">
        <f>_xlfn.XLOOKUP(Table29[[#This Row],[Patron Group]],$R$10:$R$24,$S$10:$S$24)</f>
        <v>Undergraduate</v>
      </c>
      <c r="E1706" s="1" t="d">
        <v>2023-02-03</v>
      </c>
      <c r="F1706" t="s">
        <v>687</v>
      </c>
      <c r="G1706" t="s">
        <v>2282</v>
      </c>
      <c r="H1706" t="str">
        <f>_xlfn.XLOOKUP(Table29[[#This Row],[Unique BarCode]],$N$10:$N$37,$O$10:$O$37)</f>
        <v>HPUSBC</v>
      </c>
      <c r="I1706" t="str">
        <f>_xlfn.XLOOKUP(Table29[[#This Row],[Unique BarCode]],$N$10:$N$37,$P$10:$P$37)</f>
        <v>Charger</v>
      </c>
      <c r="J1706" t="s">
        <v>49</v>
      </c>
    </row>
    <row r="1707" spans="1:11" x14ac:dyDescent="0.2">
      <c r="A1707" s="1" t="d">
        <v>2023-02-03</v>
      </c>
      <c r="B1707" s="45">
        <v>-1</v>
      </c>
      <c r="C1707" t="s">
        <v>77</v>
      </c>
      <c r="D1707" t="str">
        <f>_xlfn.XLOOKUP(Table29[[#This Row],[Patron Group]],$R$10:$R$24,$S$10:$S$24)</f>
        <v>Undergraduate</v>
      </c>
      <c r="E1707" s="1" t="d">
        <v>2023-02-03</v>
      </c>
      <c r="F1707" t="s">
        <v>1410</v>
      </c>
      <c r="G1707" t="s">
        <v>2265</v>
      </c>
      <c r="H1707" t="str">
        <f>_xlfn.XLOOKUP(Table29[[#This Row],[Unique BarCode]],$N$10:$N$37,$O$10:$O$37)</f>
        <v>IPHONE</v>
      </c>
      <c r="I1707" t="str">
        <f>_xlfn.XLOOKUP(Table29[[#This Row],[Unique BarCode]],$N$10:$N$37,$P$10:$P$37)</f>
        <v>Charger</v>
      </c>
      <c r="J1707" t="s">
        <v>68</v>
      </c>
      <c r="K1707" t="s">
        <v>1411</v>
      </c>
    </row>
    <row r="1708" spans="1:11" x14ac:dyDescent="0.2">
      <c r="A1708" s="1" t="d">
        <v>2023-02-03</v>
      </c>
      <c r="B1708" s="45">
        <v>-1</v>
      </c>
      <c r="C1708" t="s">
        <v>77</v>
      </c>
      <c r="D1708" t="str">
        <f>_xlfn.XLOOKUP(Table29[[#This Row],[Patron Group]],$R$10:$R$24,$S$10:$S$24)</f>
        <v>Undergraduate</v>
      </c>
      <c r="E1708" s="1" t="d">
        <v>2023-02-03</v>
      </c>
      <c r="F1708" t="s">
        <v>1003</v>
      </c>
      <c r="G1708" t="s">
        <v>2265</v>
      </c>
      <c r="H1708" t="str">
        <f>_xlfn.XLOOKUP(Table29[[#This Row],[Unique BarCode]],$N$10:$N$37,$O$10:$O$37)</f>
        <v>IPHONE</v>
      </c>
      <c r="I1708" t="str">
        <f>_xlfn.XLOOKUP(Table29[[#This Row],[Unique BarCode]],$N$10:$N$37,$P$10:$P$37)</f>
        <v>Charger</v>
      </c>
      <c r="J1708" t="s">
        <v>68</v>
      </c>
    </row>
    <row r="1709" spans="1:11" x14ac:dyDescent="0.2">
      <c r="A1709" s="1" t="d">
        <v>2023-02-03</v>
      </c>
      <c r="B1709" s="45">
        <v>-1</v>
      </c>
      <c r="C1709" t="s">
        <v>77</v>
      </c>
      <c r="D1709" t="str">
        <f>_xlfn.XLOOKUP(Table29[[#This Row],[Patron Group]],$R$10:$R$24,$S$10:$S$24)</f>
        <v>Undergraduate</v>
      </c>
      <c r="E1709" s="1" t="d">
        <v>2023-02-03</v>
      </c>
      <c r="F1709" t="s">
        <v>84</v>
      </c>
      <c r="G1709" t="s">
        <v>2265</v>
      </c>
      <c r="H1709" t="str">
        <f>_xlfn.XLOOKUP(Table29[[#This Row],[Unique BarCode]],$N$10:$N$37,$O$10:$O$37)</f>
        <v>IPHONE</v>
      </c>
      <c r="I1709" t="str">
        <f>_xlfn.XLOOKUP(Table29[[#This Row],[Unique BarCode]],$N$10:$N$37,$P$10:$P$37)</f>
        <v>Charger</v>
      </c>
      <c r="J1709" t="s">
        <v>8</v>
      </c>
      <c r="K1709" t="s">
        <v>85</v>
      </c>
    </row>
    <row r="1710" spans="1:11" x14ac:dyDescent="0.2">
      <c r="A1710" s="1" t="d">
        <v>2023-02-03</v>
      </c>
      <c r="B1710" s="45">
        <v>-1</v>
      </c>
      <c r="C1710" t="s">
        <v>77</v>
      </c>
      <c r="D1710" t="str">
        <f>_xlfn.XLOOKUP(Table29[[#This Row],[Patron Group]],$R$10:$R$24,$S$10:$S$24)</f>
        <v>Undergraduate</v>
      </c>
      <c r="E1710" s="1" t="d">
        <v>2023-02-03</v>
      </c>
      <c r="F1710" t="s">
        <v>71</v>
      </c>
      <c r="G1710" t="s">
        <v>2265</v>
      </c>
      <c r="H1710" t="str">
        <f>_xlfn.XLOOKUP(Table29[[#This Row],[Unique BarCode]],$N$10:$N$37,$O$10:$O$37)</f>
        <v>IPHONE</v>
      </c>
      <c r="I1710" t="str">
        <f>_xlfn.XLOOKUP(Table29[[#This Row],[Unique BarCode]],$N$10:$N$37,$P$10:$P$37)</f>
        <v>Charger</v>
      </c>
      <c r="J1710" t="s">
        <v>8</v>
      </c>
      <c r="K1710" t="s">
        <v>72</v>
      </c>
    </row>
    <row r="1711" spans="1:11" x14ac:dyDescent="0.2">
      <c r="A1711" s="1" t="d">
        <v>2023-02-03</v>
      </c>
      <c r="B1711" s="45">
        <v>-1</v>
      </c>
      <c r="C1711" t="s">
        <v>77</v>
      </c>
      <c r="D1711" t="str">
        <f>_xlfn.XLOOKUP(Table29[[#This Row],[Patron Group]],$R$10:$R$24,$S$10:$S$24)</f>
        <v>Undergraduate</v>
      </c>
      <c r="E1711" s="1" t="d">
        <v>2023-02-03</v>
      </c>
      <c r="F1711" t="s">
        <v>12</v>
      </c>
      <c r="G1711" t="s">
        <v>2265</v>
      </c>
      <c r="H1711" t="str">
        <f>_xlfn.XLOOKUP(Table29[[#This Row],[Unique BarCode]],$N$10:$N$37,$O$10:$O$37)</f>
        <v>IPHONE</v>
      </c>
      <c r="I1711" t="str">
        <f>_xlfn.XLOOKUP(Table29[[#This Row],[Unique BarCode]],$N$10:$N$37,$P$10:$P$37)</f>
        <v>Charger</v>
      </c>
      <c r="J1711" t="s">
        <v>13</v>
      </c>
      <c r="K1711" t="s">
        <v>14</v>
      </c>
    </row>
    <row r="1712" spans="1:11" x14ac:dyDescent="0.2">
      <c r="A1712" s="1" t="d">
        <v>2023-02-03</v>
      </c>
      <c r="B1712" s="45">
        <v>-1</v>
      </c>
      <c r="C1712" t="s">
        <v>77</v>
      </c>
      <c r="D1712" t="str">
        <f>_xlfn.XLOOKUP(Table29[[#This Row],[Patron Group]],$R$10:$R$24,$S$10:$S$24)</f>
        <v>Undergraduate</v>
      </c>
      <c r="E1712" s="1" t="d">
        <v>2023-02-03</v>
      </c>
      <c r="F1712" t="s">
        <v>89</v>
      </c>
      <c r="G1712" t="s">
        <v>2268</v>
      </c>
      <c r="H1712" t="str">
        <f>_xlfn.XLOOKUP(Table29[[#This Row],[Unique BarCode]],$N$10:$N$37,$O$10:$O$37)</f>
        <v>MACCHRG</v>
      </c>
      <c r="I1712" t="str">
        <f>_xlfn.XLOOKUP(Table29[[#This Row],[Unique BarCode]],$N$10:$N$37,$P$10:$P$37)</f>
        <v>Charger</v>
      </c>
      <c r="J1712" t="s">
        <v>8</v>
      </c>
      <c r="K1712" t="s">
        <v>90</v>
      </c>
    </row>
    <row r="1713" spans="1:11" x14ac:dyDescent="0.2">
      <c r="A1713" s="1" t="d">
        <v>2023-02-03</v>
      </c>
      <c r="B1713" s="45">
        <v>-1</v>
      </c>
      <c r="C1713" t="s">
        <v>77</v>
      </c>
      <c r="D1713" t="str">
        <f>_xlfn.XLOOKUP(Table29[[#This Row],[Patron Group]],$R$10:$R$24,$S$10:$S$24)</f>
        <v>Undergraduate</v>
      </c>
      <c r="E1713" s="1" t="d">
        <v>2023-02-03</v>
      </c>
      <c r="F1713" t="s">
        <v>577</v>
      </c>
      <c r="G1713" t="s">
        <v>2296</v>
      </c>
      <c r="H1713" t="str">
        <f>_xlfn.XLOOKUP(Table29[[#This Row],[Unique BarCode]],$N$10:$N$37,$O$10:$O$37)</f>
        <v>MACUSBC</v>
      </c>
      <c r="I1713" t="str">
        <f>_xlfn.XLOOKUP(Table29[[#This Row],[Unique BarCode]],$N$10:$N$37,$P$10:$P$37)</f>
        <v>Charger</v>
      </c>
      <c r="J1713" t="s">
        <v>8</v>
      </c>
      <c r="K1713" t="s">
        <v>578</v>
      </c>
    </row>
    <row r="1714" spans="1:11" x14ac:dyDescent="0.2">
      <c r="A1714" s="1" t="d">
        <v>2023-02-03</v>
      </c>
      <c r="B1714" s="45">
        <v>-1</v>
      </c>
      <c r="C1714" t="s">
        <v>77</v>
      </c>
      <c r="D1714" t="str">
        <f>_xlfn.XLOOKUP(Table29[[#This Row],[Patron Group]],$R$10:$R$24,$S$10:$S$24)</f>
        <v>Undergraduate</v>
      </c>
      <c r="E1714" s="1" t="d">
        <v>2023-02-03</v>
      </c>
      <c r="F1714" t="s">
        <v>224</v>
      </c>
      <c r="G1714" t="s">
        <v>2296</v>
      </c>
      <c r="H1714" t="str">
        <f>_xlfn.XLOOKUP(Table29[[#This Row],[Unique BarCode]],$N$10:$N$37,$O$10:$O$37)</f>
        <v>MACUSBC</v>
      </c>
      <c r="I1714" t="str">
        <f>_xlfn.XLOOKUP(Table29[[#This Row],[Unique BarCode]],$N$10:$N$37,$P$10:$P$37)</f>
        <v>Charger</v>
      </c>
      <c r="J1714" t="s">
        <v>8</v>
      </c>
      <c r="K1714" t="s">
        <v>225</v>
      </c>
    </row>
    <row r="1715" spans="1:11" x14ac:dyDescent="0.2">
      <c r="A1715" s="1" t="d">
        <v>2023-02-03</v>
      </c>
      <c r="B1715" s="45">
        <v>-1</v>
      </c>
      <c r="C1715" t="s">
        <v>77</v>
      </c>
      <c r="D1715" t="str">
        <f>_xlfn.XLOOKUP(Table29[[#This Row],[Patron Group]],$R$10:$R$24,$S$10:$S$24)</f>
        <v>Undergraduate</v>
      </c>
      <c r="E1715" s="1" t="d">
        <v>2023-02-03</v>
      </c>
      <c r="F1715" t="s">
        <v>276</v>
      </c>
      <c r="G1715" t="s">
        <v>2296</v>
      </c>
      <c r="H1715" t="str">
        <f>_xlfn.XLOOKUP(Table29[[#This Row],[Unique BarCode]],$N$10:$N$37,$O$10:$O$37)</f>
        <v>MACUSBC</v>
      </c>
      <c r="I1715" t="str">
        <f>_xlfn.XLOOKUP(Table29[[#This Row],[Unique BarCode]],$N$10:$N$37,$P$10:$P$37)</f>
        <v>Charger</v>
      </c>
      <c r="J1715" t="s">
        <v>8</v>
      </c>
      <c r="K1715" t="s">
        <v>277</v>
      </c>
    </row>
    <row r="1716" spans="1:11" x14ac:dyDescent="0.2">
      <c r="A1716" s="1" t="d">
        <v>2023-02-03</v>
      </c>
      <c r="B1716" s="45">
        <v>-1</v>
      </c>
      <c r="C1716" t="s">
        <v>77</v>
      </c>
      <c r="D1716" t="str">
        <f>_xlfn.XLOOKUP(Table29[[#This Row],[Patron Group]],$R$10:$R$24,$S$10:$S$24)</f>
        <v>Undergraduate</v>
      </c>
      <c r="E1716" s="1" t="d">
        <v>2023-02-03</v>
      </c>
      <c r="F1716" t="s">
        <v>213</v>
      </c>
      <c r="G1716" t="s">
        <v>2296</v>
      </c>
      <c r="H1716" t="str">
        <f>_xlfn.XLOOKUP(Table29[[#This Row],[Unique BarCode]],$N$10:$N$37,$O$10:$O$37)</f>
        <v>MACUSBC</v>
      </c>
      <c r="I1716" t="str">
        <f>_xlfn.XLOOKUP(Table29[[#This Row],[Unique BarCode]],$N$10:$N$37,$P$10:$P$37)</f>
        <v>Charger</v>
      </c>
      <c r="J1716" t="s">
        <v>8</v>
      </c>
      <c r="K1716" t="s">
        <v>214</v>
      </c>
    </row>
    <row r="1717" spans="1:11" x14ac:dyDescent="0.2">
      <c r="A1717" s="1" t="d">
        <v>2023-02-03</v>
      </c>
      <c r="B1717" s="45">
        <v>-1</v>
      </c>
      <c r="C1717" t="s">
        <v>77</v>
      </c>
      <c r="D1717" t="str">
        <f>_xlfn.XLOOKUP(Table29[[#This Row],[Patron Group]],$R$10:$R$24,$S$10:$S$24)</f>
        <v>Undergraduate</v>
      </c>
      <c r="E1717" s="1" t="d">
        <v>2023-02-03</v>
      </c>
      <c r="F1717" t="s">
        <v>37</v>
      </c>
      <c r="G1717" t="s">
        <v>2296</v>
      </c>
      <c r="H1717" t="str">
        <f>_xlfn.XLOOKUP(Table29[[#This Row],[Unique BarCode]],$N$10:$N$37,$O$10:$O$37)</f>
        <v>MACUSBC</v>
      </c>
      <c r="I1717" t="str">
        <f>_xlfn.XLOOKUP(Table29[[#This Row],[Unique BarCode]],$N$10:$N$37,$P$10:$P$37)</f>
        <v>Charger</v>
      </c>
      <c r="J1717" t="s">
        <v>8</v>
      </c>
      <c r="K1717" t="s">
        <v>38</v>
      </c>
    </row>
    <row r="1718" spans="1:11" x14ac:dyDescent="0.2">
      <c r="A1718" s="1" t="d">
        <v>2023-02-03</v>
      </c>
      <c r="B1718" s="45">
        <v>-1</v>
      </c>
      <c r="C1718" t="s">
        <v>77</v>
      </c>
      <c r="D1718" t="str">
        <f>_xlfn.XLOOKUP(Table29[[#This Row],[Patron Group]],$R$10:$R$24,$S$10:$S$24)</f>
        <v>Undergraduate</v>
      </c>
      <c r="E1718" s="1" t="d">
        <v>2023-02-03</v>
      </c>
      <c r="F1718" t="s">
        <v>39</v>
      </c>
      <c r="G1718" t="s">
        <v>2296</v>
      </c>
      <c r="H1718" t="str">
        <f>_xlfn.XLOOKUP(Table29[[#This Row],[Unique BarCode]],$N$10:$N$37,$O$10:$O$37)</f>
        <v>MACUSBC</v>
      </c>
      <c r="I1718" t="str">
        <f>_xlfn.XLOOKUP(Table29[[#This Row],[Unique BarCode]],$N$10:$N$37,$P$10:$P$37)</f>
        <v>Charger</v>
      </c>
      <c r="J1718" t="s">
        <v>8</v>
      </c>
      <c r="K1718" t="s">
        <v>40</v>
      </c>
    </row>
    <row r="1719" spans="1:11" x14ac:dyDescent="0.2">
      <c r="A1719" s="1" t="d">
        <v>2023-02-03</v>
      </c>
      <c r="B1719" s="45">
        <v>-1</v>
      </c>
      <c r="C1719" t="s">
        <v>77</v>
      </c>
      <c r="D1719" t="str">
        <f>_xlfn.XLOOKUP(Table29[[#This Row],[Patron Group]],$R$10:$R$24,$S$10:$S$24)</f>
        <v>Undergraduate</v>
      </c>
      <c r="E1719" s="1" t="d">
        <v>2023-02-03</v>
      </c>
      <c r="F1719" t="s">
        <v>93</v>
      </c>
      <c r="G1719" t="s">
        <v>2296</v>
      </c>
      <c r="H1719" t="str">
        <f>_xlfn.XLOOKUP(Table29[[#This Row],[Unique BarCode]],$N$10:$N$37,$O$10:$O$37)</f>
        <v>MACUSBC</v>
      </c>
      <c r="I1719" t="str">
        <f>_xlfn.XLOOKUP(Table29[[#This Row],[Unique BarCode]],$N$10:$N$37,$P$10:$P$37)</f>
        <v>Charger</v>
      </c>
      <c r="J1719" t="s">
        <v>8</v>
      </c>
      <c r="K1719" t="s">
        <v>94</v>
      </c>
    </row>
    <row r="1720" spans="1:11" x14ac:dyDescent="0.2">
      <c r="A1720" s="1" t="d">
        <v>2023-02-03</v>
      </c>
      <c r="B1720" s="45">
        <v>-1</v>
      </c>
      <c r="C1720" t="s">
        <v>77</v>
      </c>
      <c r="D1720" t="str">
        <f>_xlfn.XLOOKUP(Table29[[#This Row],[Patron Group]],$R$10:$R$24,$S$10:$S$24)</f>
        <v>Undergraduate</v>
      </c>
      <c r="E1720" s="1" t="d">
        <v>2023-02-03</v>
      </c>
      <c r="F1720" t="s">
        <v>845</v>
      </c>
      <c r="G1720" t="s">
        <v>2271</v>
      </c>
      <c r="H1720" t="str">
        <f>_xlfn.XLOOKUP(Table29[[#This Row],[Unique BarCode]],$N$10:$N$37,$O$10:$O$37)</f>
        <v>OMNI</v>
      </c>
      <c r="I1720" t="str">
        <f>_xlfn.XLOOKUP(Table29[[#This Row],[Unique BarCode]],$N$10:$N$37,$P$10:$P$37)</f>
        <v>Charger</v>
      </c>
      <c r="J1720" t="s">
        <v>49</v>
      </c>
      <c r="K1720" t="s">
        <v>846</v>
      </c>
    </row>
    <row r="1721" spans="1:11" x14ac:dyDescent="0.2">
      <c r="A1721" s="1" t="d">
        <v>2023-02-03</v>
      </c>
      <c r="B1721" s="45">
        <v>-1</v>
      </c>
      <c r="C1721" t="s">
        <v>77</v>
      </c>
      <c r="D1721" t="str">
        <f>_xlfn.XLOOKUP(Table29[[#This Row],[Patron Group]],$R$10:$R$24,$S$10:$S$24)</f>
        <v>Undergraduate</v>
      </c>
      <c r="E1721" s="1" t="d">
        <v>2023-02-03</v>
      </c>
      <c r="F1721" t="s">
        <v>829</v>
      </c>
      <c r="G1721" t="s">
        <v>2271</v>
      </c>
      <c r="H1721" t="str">
        <f>_xlfn.XLOOKUP(Table29[[#This Row],[Unique BarCode]],$N$10:$N$37,$O$10:$O$37)</f>
        <v>OMNI</v>
      </c>
      <c r="I1721" t="str">
        <f>_xlfn.XLOOKUP(Table29[[#This Row],[Unique BarCode]],$N$10:$N$37,$P$10:$P$37)</f>
        <v>Charger</v>
      </c>
      <c r="J1721" t="s">
        <v>68</v>
      </c>
      <c r="K1721" t="s">
        <v>830</v>
      </c>
    </row>
    <row r="1722" spans="1:11" x14ac:dyDescent="0.2">
      <c r="A1722" s="1" t="d">
        <v>2023-02-03</v>
      </c>
      <c r="B1722" s="45">
        <v>-1</v>
      </c>
      <c r="C1722" t="s">
        <v>77</v>
      </c>
      <c r="D1722" t="str">
        <f>_xlfn.XLOOKUP(Table29[[#This Row],[Patron Group]],$R$10:$R$24,$S$10:$S$24)</f>
        <v>Undergraduate</v>
      </c>
      <c r="E1722" s="1" t="d">
        <v>2023-02-03</v>
      </c>
      <c r="F1722" t="s">
        <v>847</v>
      </c>
      <c r="G1722" t="s">
        <v>2271</v>
      </c>
      <c r="H1722" t="str">
        <f>_xlfn.XLOOKUP(Table29[[#This Row],[Unique BarCode]],$N$10:$N$37,$O$10:$O$37)</f>
        <v>OMNI</v>
      </c>
      <c r="I1722" t="str">
        <f>_xlfn.XLOOKUP(Table29[[#This Row],[Unique BarCode]],$N$10:$N$37,$P$10:$P$37)</f>
        <v>Charger</v>
      </c>
      <c r="J1722" t="s">
        <v>68</v>
      </c>
      <c r="K1722" t="s">
        <v>848</v>
      </c>
    </row>
    <row r="1723" spans="1:11" x14ac:dyDescent="0.2">
      <c r="A1723" s="1" t="d">
        <v>2023-02-03</v>
      </c>
      <c r="B1723" s="45">
        <v>-1</v>
      </c>
      <c r="C1723" t="s">
        <v>77</v>
      </c>
      <c r="D1723" t="str">
        <f>_xlfn.XLOOKUP(Table29[[#This Row],[Patron Group]],$R$10:$R$24,$S$10:$S$24)</f>
        <v>Undergraduate</v>
      </c>
      <c r="E1723" s="1" t="d">
        <v>2023-02-03</v>
      </c>
      <c r="F1723" t="s">
        <v>43</v>
      </c>
      <c r="G1723" t="s">
        <v>2272</v>
      </c>
      <c r="H1723" t="str">
        <f>_xlfn.XLOOKUP(Table29[[#This Row],[Unique BarCode]],$N$10:$N$37,$O$10:$O$37)</f>
        <v>WALLADPT</v>
      </c>
      <c r="I1723" t="str">
        <f>_xlfn.XLOOKUP(Table29[[#This Row],[Unique BarCode]],$N$10:$N$37,$P$10:$P$37)</f>
        <v>Charger</v>
      </c>
      <c r="J1723" t="s">
        <v>8</v>
      </c>
      <c r="K1723" t="s">
        <v>44</v>
      </c>
    </row>
    <row r="1724" spans="1:11" x14ac:dyDescent="0.2">
      <c r="A1724" s="1" t="d">
        <v>2023-02-03</v>
      </c>
      <c r="B1724" s="45">
        <v>-1</v>
      </c>
      <c r="C1724" t="s">
        <v>77</v>
      </c>
      <c r="D1724" t="str">
        <f>_xlfn.XLOOKUP(Table29[[#This Row],[Patron Group]],$R$10:$R$24,$S$10:$S$24)</f>
        <v>Undergraduate</v>
      </c>
      <c r="E1724" s="1" t="d">
        <v>2023-02-03</v>
      </c>
      <c r="F1724" t="s">
        <v>1442</v>
      </c>
      <c r="G1724" t="s">
        <v>2272</v>
      </c>
      <c r="H1724" t="str">
        <f>_xlfn.XLOOKUP(Table29[[#This Row],[Unique BarCode]],$N$10:$N$37,$O$10:$O$37)</f>
        <v>WALLADPT</v>
      </c>
      <c r="I1724" t="str">
        <f>_xlfn.XLOOKUP(Table29[[#This Row],[Unique BarCode]],$N$10:$N$37,$P$10:$P$37)</f>
        <v>Charger</v>
      </c>
      <c r="J1724" t="s">
        <v>13</v>
      </c>
      <c r="K1724" t="s">
        <v>1443</v>
      </c>
    </row>
    <row r="1725" spans="1:11" x14ac:dyDescent="0.2">
      <c r="A1725" s="1" t="d">
        <v>2023-02-03</v>
      </c>
      <c r="B1725" s="45">
        <v>-1</v>
      </c>
      <c r="C1725" t="s">
        <v>77</v>
      </c>
      <c r="D1725" t="str">
        <f>_xlfn.XLOOKUP(Table29[[#This Row],[Patron Group]],$R$10:$R$24,$S$10:$S$24)</f>
        <v>Undergraduate</v>
      </c>
      <c r="E1725" s="1" t="d">
        <v>2023-02-03</v>
      </c>
      <c r="F1725" t="s">
        <v>856</v>
      </c>
      <c r="G1725" t="s">
        <v>2272</v>
      </c>
      <c r="H1725" t="str">
        <f>_xlfn.XLOOKUP(Table29[[#This Row],[Unique BarCode]],$N$10:$N$37,$O$10:$O$37)</f>
        <v>WALLADPT</v>
      </c>
      <c r="I1725" t="str">
        <f>_xlfn.XLOOKUP(Table29[[#This Row],[Unique BarCode]],$N$10:$N$37,$P$10:$P$37)</f>
        <v>Charger</v>
      </c>
      <c r="J1725" t="s">
        <v>8</v>
      </c>
    </row>
    <row r="1726" spans="1:11" x14ac:dyDescent="0.2">
      <c r="A1726" s="1" t="d">
        <v>2023-02-03</v>
      </c>
      <c r="B1726" s="45">
        <v>-1</v>
      </c>
      <c r="C1726" t="s">
        <v>77</v>
      </c>
      <c r="D1726" t="str">
        <f>_xlfn.XLOOKUP(Table29[[#This Row],[Patron Group]],$R$10:$R$24,$S$10:$S$24)</f>
        <v>Undergraduate</v>
      </c>
      <c r="E1726" s="1" t="d">
        <v>2023-02-03</v>
      </c>
      <c r="F1726" t="s">
        <v>484</v>
      </c>
      <c r="G1726" t="s">
        <v>2272</v>
      </c>
      <c r="H1726" t="str">
        <f>_xlfn.XLOOKUP(Table29[[#This Row],[Unique BarCode]],$N$10:$N$37,$O$10:$O$37)</f>
        <v>WALLADPT</v>
      </c>
      <c r="I1726" t="str">
        <f>_xlfn.XLOOKUP(Table29[[#This Row],[Unique BarCode]],$N$10:$N$37,$P$10:$P$37)</f>
        <v>Charger</v>
      </c>
      <c r="J1726" t="s">
        <v>8</v>
      </c>
    </row>
    <row r="1727" spans="1:11" x14ac:dyDescent="0.2">
      <c r="A1727" s="1" t="d">
        <v>2023-02-03</v>
      </c>
      <c r="B1727" s="45">
        <v>-1</v>
      </c>
      <c r="C1727" t="s">
        <v>77</v>
      </c>
      <c r="D1727" t="str">
        <f>_xlfn.XLOOKUP(Table29[[#This Row],[Patron Group]],$R$10:$R$24,$S$10:$S$24)</f>
        <v>Undergraduate</v>
      </c>
      <c r="E1727" s="1" t="d">
        <v>2023-02-03</v>
      </c>
      <c r="F1727" t="s">
        <v>97</v>
      </c>
      <c r="G1727" t="s">
        <v>2272</v>
      </c>
      <c r="H1727" t="str">
        <f>_xlfn.XLOOKUP(Table29[[#This Row],[Unique BarCode]],$N$10:$N$37,$O$10:$O$37)</f>
        <v>WALLADPT</v>
      </c>
      <c r="I1727" t="str">
        <f>_xlfn.XLOOKUP(Table29[[#This Row],[Unique BarCode]],$N$10:$N$37,$P$10:$P$37)</f>
        <v>Charger</v>
      </c>
      <c r="J1727" t="s">
        <v>8</v>
      </c>
    </row>
    <row r="1728" spans="1:11" x14ac:dyDescent="0.2">
      <c r="A1728" s="1" t="d">
        <v>2023-02-03</v>
      </c>
      <c r="B1728" s="45">
        <v>-1</v>
      </c>
      <c r="C1728" t="s">
        <v>77</v>
      </c>
      <c r="D1728" t="str">
        <f>_xlfn.XLOOKUP(Table29[[#This Row],[Patron Group]],$R$10:$R$24,$S$10:$S$24)</f>
        <v>Undergraduate</v>
      </c>
      <c r="E1728" s="1" t="d">
        <v>2023-02-10</v>
      </c>
      <c r="F1728" t="s">
        <v>1060</v>
      </c>
      <c r="G1728" t="s">
        <v>2273</v>
      </c>
      <c r="H1728" t="str">
        <f>_xlfn.XLOOKUP(Table29[[#This Row],[Unique BarCode]],$N$10:$N$37,$O$10:$O$37)</f>
        <v>ChromeBook</v>
      </c>
      <c r="I1728" t="str">
        <f>_xlfn.XLOOKUP(Table29[[#This Row],[Unique BarCode]],$N$10:$N$37,$P$10:$P$37)</f>
        <v>Device</v>
      </c>
      <c r="J1728" t="s">
        <v>8</v>
      </c>
      <c r="K1728" t="s">
        <v>1061</v>
      </c>
    </row>
    <row r="1729" spans="1:11" x14ac:dyDescent="0.2">
      <c r="A1729" s="1" t="d">
        <v>2023-02-03</v>
      </c>
      <c r="B1729" s="45">
        <v>-1</v>
      </c>
      <c r="C1729" t="s">
        <v>77</v>
      </c>
      <c r="D1729" t="str">
        <f>_xlfn.XLOOKUP(Table29[[#This Row],[Patron Group]],$R$10:$R$24,$S$10:$S$24)</f>
        <v>Undergraduate</v>
      </c>
      <c r="E1729" s="1" t="d">
        <v>2023-02-10</v>
      </c>
      <c r="F1729" t="s">
        <v>1466</v>
      </c>
      <c r="G1729" t="s">
        <v>2273</v>
      </c>
      <c r="H1729" t="str">
        <f>_xlfn.XLOOKUP(Table29[[#This Row],[Unique BarCode]],$N$10:$N$37,$O$10:$O$37)</f>
        <v>ChromeBook</v>
      </c>
      <c r="I1729" t="str">
        <f>_xlfn.XLOOKUP(Table29[[#This Row],[Unique BarCode]],$N$10:$N$37,$P$10:$P$37)</f>
        <v>Device</v>
      </c>
      <c r="J1729" t="s">
        <v>128</v>
      </c>
      <c r="K1729" t="s">
        <v>1467</v>
      </c>
    </row>
    <row r="1730" spans="1:11" x14ac:dyDescent="0.2">
      <c r="A1730" s="1" t="d">
        <v>2023-02-03</v>
      </c>
      <c r="B1730" s="45">
        <v>-1</v>
      </c>
      <c r="C1730" t="s">
        <v>77</v>
      </c>
      <c r="D1730" t="str">
        <f>_xlfn.XLOOKUP(Table29[[#This Row],[Patron Group]],$R$10:$R$24,$S$10:$S$24)</f>
        <v>Undergraduate</v>
      </c>
      <c r="E1730" s="1" t="d">
        <v>2023-02-10</v>
      </c>
      <c r="F1730" t="s">
        <v>53</v>
      </c>
      <c r="G1730" t="s">
        <v>2273</v>
      </c>
      <c r="H1730" t="str">
        <f>_xlfn.XLOOKUP(Table29[[#This Row],[Unique BarCode]],$N$10:$N$37,$O$10:$O$37)</f>
        <v>ChromeBook</v>
      </c>
      <c r="I1730" t="str">
        <f>_xlfn.XLOOKUP(Table29[[#This Row],[Unique BarCode]],$N$10:$N$37,$P$10:$P$37)</f>
        <v>Device</v>
      </c>
      <c r="J1730" t="s">
        <v>13</v>
      </c>
      <c r="K1730" t="s">
        <v>54</v>
      </c>
    </row>
    <row r="1731" spans="1:11" x14ac:dyDescent="0.2">
      <c r="A1731" s="1" t="d">
        <v>2023-02-03</v>
      </c>
      <c r="B1731" s="45">
        <v>-1</v>
      </c>
      <c r="C1731" t="s">
        <v>77</v>
      </c>
      <c r="D1731" t="str">
        <f>_xlfn.XLOOKUP(Table29[[#This Row],[Patron Group]],$R$10:$R$24,$S$10:$S$24)</f>
        <v>Undergraduate</v>
      </c>
      <c r="E1731" s="1" t="d">
        <v>2023-02-10</v>
      </c>
      <c r="F1731" t="s">
        <v>1468</v>
      </c>
      <c r="G1731" t="s">
        <v>2273</v>
      </c>
      <c r="H1731" t="str">
        <f>_xlfn.XLOOKUP(Table29[[#This Row],[Unique BarCode]],$N$10:$N$37,$O$10:$O$37)</f>
        <v>ChromeBook</v>
      </c>
      <c r="I1731" t="str">
        <f>_xlfn.XLOOKUP(Table29[[#This Row],[Unique BarCode]],$N$10:$N$37,$P$10:$P$37)</f>
        <v>Device</v>
      </c>
      <c r="J1731" t="s">
        <v>13</v>
      </c>
      <c r="K1731" t="s">
        <v>1469</v>
      </c>
    </row>
    <row r="1732" spans="1:11" x14ac:dyDescent="0.2">
      <c r="A1732" s="1" t="d">
        <v>2023-02-03</v>
      </c>
      <c r="B1732" s="45">
        <v>-1</v>
      </c>
      <c r="C1732" t="s">
        <v>77</v>
      </c>
      <c r="D1732" t="str">
        <f>_xlfn.XLOOKUP(Table29[[#This Row],[Patron Group]],$R$10:$R$24,$S$10:$S$24)</f>
        <v>Undergraduate</v>
      </c>
      <c r="E1732" s="1" t="d">
        <v>2023-02-10</v>
      </c>
      <c r="F1732" t="s">
        <v>1468</v>
      </c>
      <c r="G1732" t="s">
        <v>2273</v>
      </c>
      <c r="H1732" t="str">
        <f>_xlfn.XLOOKUP(Table29[[#This Row],[Unique BarCode]],$N$10:$N$37,$O$10:$O$37)</f>
        <v>ChromeBook</v>
      </c>
      <c r="I1732" t="str">
        <f>_xlfn.XLOOKUP(Table29[[#This Row],[Unique BarCode]],$N$10:$N$37,$P$10:$P$37)</f>
        <v>Device</v>
      </c>
      <c r="J1732" t="s">
        <v>991</v>
      </c>
      <c r="K1732" t="s">
        <v>1469</v>
      </c>
    </row>
    <row r="1733" spans="1:11" x14ac:dyDescent="0.2">
      <c r="A1733" s="1" t="d">
        <v>2023-02-03</v>
      </c>
      <c r="B1733" s="45">
        <v>-1</v>
      </c>
      <c r="C1733" t="s">
        <v>77</v>
      </c>
      <c r="D1733" t="str">
        <f>_xlfn.XLOOKUP(Table29[[#This Row],[Patron Group]],$R$10:$R$24,$S$10:$S$24)</f>
        <v>Undergraduate</v>
      </c>
      <c r="E1733" s="1" t="d">
        <v>2023-02-10</v>
      </c>
      <c r="F1733" t="s">
        <v>1470</v>
      </c>
      <c r="G1733" t="s">
        <v>2273</v>
      </c>
      <c r="H1733" t="str">
        <f>_xlfn.XLOOKUP(Table29[[#This Row],[Unique BarCode]],$N$10:$N$37,$O$10:$O$37)</f>
        <v>ChromeBook</v>
      </c>
      <c r="I1733" t="str">
        <f>_xlfn.XLOOKUP(Table29[[#This Row],[Unique BarCode]],$N$10:$N$37,$P$10:$P$37)</f>
        <v>Device</v>
      </c>
      <c r="J1733" t="s">
        <v>128</v>
      </c>
      <c r="K1733" t="s">
        <v>1471</v>
      </c>
    </row>
    <row r="1734" spans="1:11" x14ac:dyDescent="0.2">
      <c r="A1734" s="1" t="d">
        <v>2023-02-03</v>
      </c>
      <c r="B1734" s="45">
        <v>-1</v>
      </c>
      <c r="C1734" t="s">
        <v>77</v>
      </c>
      <c r="D1734" t="str">
        <f>_xlfn.XLOOKUP(Table29[[#This Row],[Patron Group]],$R$10:$R$24,$S$10:$S$24)</f>
        <v>Undergraduate</v>
      </c>
      <c r="E1734" s="1" t="d">
        <v>2023-02-10</v>
      </c>
      <c r="F1734" t="s">
        <v>282</v>
      </c>
      <c r="G1734" t="s">
        <v>2273</v>
      </c>
      <c r="H1734" t="str">
        <f>_xlfn.XLOOKUP(Table29[[#This Row],[Unique BarCode]],$N$10:$N$37,$O$10:$O$37)</f>
        <v>ChromeBook</v>
      </c>
      <c r="I1734" t="str">
        <f>_xlfn.XLOOKUP(Table29[[#This Row],[Unique BarCode]],$N$10:$N$37,$P$10:$P$37)</f>
        <v>Device</v>
      </c>
      <c r="J1734" t="s">
        <v>8</v>
      </c>
      <c r="K1734" t="s">
        <v>283</v>
      </c>
    </row>
    <row r="1735" spans="1:11" x14ac:dyDescent="0.2">
      <c r="A1735" s="1" t="d">
        <v>2023-02-03</v>
      </c>
      <c r="B1735" s="45">
        <v>-1</v>
      </c>
      <c r="C1735" t="s">
        <v>77</v>
      </c>
      <c r="D1735" t="str">
        <f>_xlfn.XLOOKUP(Table29[[#This Row],[Patron Group]],$R$10:$R$24,$S$10:$S$24)</f>
        <v>Undergraduate</v>
      </c>
      <c r="E1735" s="1" t="d">
        <v>2023-02-10</v>
      </c>
      <c r="F1735" t="s">
        <v>495</v>
      </c>
      <c r="G1735" t="s">
        <v>2273</v>
      </c>
      <c r="H1735" t="str">
        <f>_xlfn.XLOOKUP(Table29[[#This Row],[Unique BarCode]],$N$10:$N$37,$O$10:$O$37)</f>
        <v>ChromeBook</v>
      </c>
      <c r="I1735" t="str">
        <f>_xlfn.XLOOKUP(Table29[[#This Row],[Unique BarCode]],$N$10:$N$37,$P$10:$P$37)</f>
        <v>Device</v>
      </c>
      <c r="J1735" t="s">
        <v>8</v>
      </c>
      <c r="K1735" t="s">
        <v>496</v>
      </c>
    </row>
    <row r="1736" spans="1:11" x14ac:dyDescent="0.2">
      <c r="A1736" s="1" t="d">
        <v>2023-02-03</v>
      </c>
      <c r="B1736" s="45">
        <v>-1</v>
      </c>
      <c r="C1736" t="s">
        <v>77</v>
      </c>
      <c r="D1736" t="str">
        <f>_xlfn.XLOOKUP(Table29[[#This Row],[Patron Group]],$R$10:$R$24,$S$10:$S$24)</f>
        <v>Undergraduate</v>
      </c>
      <c r="E1736" s="1" t="d">
        <v>2023-02-10</v>
      </c>
      <c r="F1736" t="s">
        <v>827</v>
      </c>
      <c r="G1736" t="s">
        <v>2274</v>
      </c>
      <c r="H1736" t="str">
        <f>_xlfn.XLOOKUP(Table29[[#This Row],[Unique BarCode]],$N$10:$N$37,$O$10:$O$37)</f>
        <v>MacBook</v>
      </c>
      <c r="I1736" t="str">
        <f>_xlfn.XLOOKUP(Table29[[#This Row],[Unique BarCode]],$N$10:$N$37,$P$10:$P$37)</f>
        <v>Device</v>
      </c>
      <c r="J1736" t="s">
        <v>8</v>
      </c>
      <c r="K1736" t="s">
        <v>828</v>
      </c>
    </row>
    <row r="1737" spans="1:11" x14ac:dyDescent="0.2">
      <c r="A1737" s="1" t="d">
        <v>2023-02-03</v>
      </c>
      <c r="B1737" s="45">
        <v>-1</v>
      </c>
      <c r="C1737" t="s">
        <v>77</v>
      </c>
      <c r="D1737" t="str">
        <f>_xlfn.XLOOKUP(Table29[[#This Row],[Patron Group]],$R$10:$R$24,$S$10:$S$24)</f>
        <v>Undergraduate</v>
      </c>
      <c r="E1737" s="1" t="d">
        <v>2023-02-10</v>
      </c>
      <c r="F1737" t="s">
        <v>1472</v>
      </c>
      <c r="G1737" t="s">
        <v>2274</v>
      </c>
      <c r="H1737" t="str">
        <f>_xlfn.XLOOKUP(Table29[[#This Row],[Unique BarCode]],$N$10:$N$37,$O$10:$O$37)</f>
        <v>MacBook</v>
      </c>
      <c r="I1737" t="str">
        <f>_xlfn.XLOOKUP(Table29[[#This Row],[Unique BarCode]],$N$10:$N$37,$P$10:$P$37)</f>
        <v>Device</v>
      </c>
      <c r="J1737" t="s">
        <v>8</v>
      </c>
      <c r="K1737" t="s">
        <v>1473</v>
      </c>
    </row>
    <row r="1738" spans="1:11" x14ac:dyDescent="0.2">
      <c r="A1738" s="1" t="d">
        <v>2023-02-03</v>
      </c>
      <c r="B1738" s="45">
        <v>-1</v>
      </c>
      <c r="C1738" t="s">
        <v>77</v>
      </c>
      <c r="D1738" t="str">
        <f>_xlfn.XLOOKUP(Table29[[#This Row],[Patron Group]],$R$10:$R$24,$S$10:$S$24)</f>
        <v>Undergraduate</v>
      </c>
      <c r="E1738" s="1" t="d">
        <v>2023-02-10</v>
      </c>
      <c r="F1738" t="s">
        <v>1474</v>
      </c>
      <c r="G1738" t="s">
        <v>2274</v>
      </c>
      <c r="H1738" t="str">
        <f>_xlfn.XLOOKUP(Table29[[#This Row],[Unique BarCode]],$N$10:$N$37,$O$10:$O$37)</f>
        <v>MacBook</v>
      </c>
      <c r="I1738" t="str">
        <f>_xlfn.XLOOKUP(Table29[[#This Row],[Unique BarCode]],$N$10:$N$37,$P$10:$P$37)</f>
        <v>Device</v>
      </c>
      <c r="J1738" t="s">
        <v>8</v>
      </c>
      <c r="K1738" t="s">
        <v>1475</v>
      </c>
    </row>
    <row r="1739" spans="1:11" x14ac:dyDescent="0.2">
      <c r="A1739" s="1" t="d">
        <v>2023-02-03</v>
      </c>
      <c r="B1739" s="45">
        <v>-1</v>
      </c>
      <c r="C1739" t="s">
        <v>77</v>
      </c>
      <c r="D1739" t="str">
        <f>_xlfn.XLOOKUP(Table29[[#This Row],[Patron Group]],$R$10:$R$24,$S$10:$S$24)</f>
        <v>Undergraduate</v>
      </c>
      <c r="E1739" s="1" t="d">
        <v>2023-02-10</v>
      </c>
      <c r="F1739" t="s">
        <v>1476</v>
      </c>
      <c r="G1739" t="s">
        <v>2263</v>
      </c>
      <c r="H1739" t="str">
        <f>_xlfn.XLOOKUP(Table29[[#This Row],[Unique BarCode]],$N$10:$N$37,$O$10:$O$37)</f>
        <v>HP Laptop</v>
      </c>
      <c r="I1739" t="str">
        <f>_xlfn.XLOOKUP(Table29[[#This Row],[Unique BarCode]],$N$10:$N$37,$P$10:$P$37)</f>
        <v>Device</v>
      </c>
      <c r="J1739" t="s">
        <v>8</v>
      </c>
      <c r="K1739" t="s">
        <v>1477</v>
      </c>
    </row>
    <row r="1740" spans="1:11" x14ac:dyDescent="0.2">
      <c r="A1740" s="1" t="d">
        <v>2023-02-03</v>
      </c>
      <c r="B1740" s="45">
        <v>-1</v>
      </c>
      <c r="C1740" t="s">
        <v>77</v>
      </c>
      <c r="D1740" t="str">
        <f>_xlfn.XLOOKUP(Table29[[#This Row],[Patron Group]],$R$10:$R$24,$S$10:$S$24)</f>
        <v>Undergraduate</v>
      </c>
      <c r="E1740" s="1" t="d">
        <v>2023-02-16</v>
      </c>
      <c r="F1740" t="s">
        <v>290</v>
      </c>
      <c r="G1740" t="s">
        <v>2274</v>
      </c>
      <c r="H1740" t="str">
        <f>_xlfn.XLOOKUP(Table29[[#This Row],[Unique BarCode]],$N$10:$N$37,$O$10:$O$37)</f>
        <v>MacBook</v>
      </c>
      <c r="I1740" t="str">
        <f>_xlfn.XLOOKUP(Table29[[#This Row],[Unique BarCode]],$N$10:$N$37,$P$10:$P$37)</f>
        <v>Device</v>
      </c>
      <c r="J1740" t="s">
        <v>8</v>
      </c>
      <c r="K1740" t="s">
        <v>291</v>
      </c>
    </row>
    <row r="1741" spans="1:11" x14ac:dyDescent="0.2">
      <c r="A1741" s="1" t="d">
        <v>2023-02-03</v>
      </c>
      <c r="B1741" s="45">
        <v>-1</v>
      </c>
      <c r="C1741" t="s">
        <v>77</v>
      </c>
      <c r="D1741" t="str">
        <f>_xlfn.XLOOKUP(Table29[[#This Row],[Patron Group]],$R$10:$R$24,$S$10:$S$24)</f>
        <v>Undergraduate</v>
      </c>
      <c r="E1741" s="1" t="d">
        <v>2023-02-16</v>
      </c>
      <c r="F1741" t="s">
        <v>449</v>
      </c>
      <c r="G1741" t="s">
        <v>2274</v>
      </c>
      <c r="H1741" t="str">
        <f>_xlfn.XLOOKUP(Table29[[#This Row],[Unique BarCode]],$N$10:$N$37,$O$10:$O$37)</f>
        <v>MacBook</v>
      </c>
      <c r="I1741" t="str">
        <f>_xlfn.XLOOKUP(Table29[[#This Row],[Unique BarCode]],$N$10:$N$37,$P$10:$P$37)</f>
        <v>Device</v>
      </c>
      <c r="J1741" t="s">
        <v>8</v>
      </c>
      <c r="K1741" t="s">
        <v>449</v>
      </c>
    </row>
    <row r="1742" spans="1:11" x14ac:dyDescent="0.2">
      <c r="A1742" s="1" t="d">
        <v>2023-02-03</v>
      </c>
      <c r="B1742" s="45">
        <v>-1</v>
      </c>
      <c r="C1742" t="s">
        <v>77</v>
      </c>
      <c r="D1742" t="str">
        <f>_xlfn.XLOOKUP(Table29[[#This Row],[Patron Group]],$R$10:$R$24,$S$10:$S$24)</f>
        <v>Undergraduate</v>
      </c>
      <c r="E1742" s="1" t="d">
        <v>2023-02-16</v>
      </c>
      <c r="F1742" t="s">
        <v>894</v>
      </c>
      <c r="G1742" t="s">
        <v>2263</v>
      </c>
      <c r="H1742" t="str">
        <f>_xlfn.XLOOKUP(Table29[[#This Row],[Unique BarCode]],$N$10:$N$37,$O$10:$O$37)</f>
        <v>HP Laptop</v>
      </c>
      <c r="I1742" t="str">
        <f>_xlfn.XLOOKUP(Table29[[#This Row],[Unique BarCode]],$N$10:$N$37,$P$10:$P$37)</f>
        <v>Device</v>
      </c>
      <c r="J1742" t="s">
        <v>8</v>
      </c>
      <c r="K1742" t="s">
        <v>895</v>
      </c>
    </row>
    <row r="1743" spans="1:11" x14ac:dyDescent="0.2">
      <c r="A1743" s="1" t="d">
        <v>2023-02-03</v>
      </c>
      <c r="B1743" s="45">
        <v>-1</v>
      </c>
      <c r="C1743" t="s">
        <v>77</v>
      </c>
      <c r="D1743" t="str">
        <f>_xlfn.XLOOKUP(Table29[[#This Row],[Patron Group]],$R$10:$R$24,$S$10:$S$24)</f>
        <v>Undergraduate</v>
      </c>
      <c r="E1743" s="1" t="d">
        <v>2023-02-17</v>
      </c>
      <c r="F1743" t="s">
        <v>453</v>
      </c>
      <c r="G1743" t="s">
        <v>2275</v>
      </c>
      <c r="H1743" t="str">
        <f>_xlfn.XLOOKUP(Table29[[#This Row],[Unique BarCode]],$N$10:$N$37,$O$10:$O$37)</f>
        <v>iPad</v>
      </c>
      <c r="I1743" t="str">
        <f>_xlfn.XLOOKUP(Table29[[#This Row],[Unique BarCode]],$N$10:$N$37,$P$10:$P$37)</f>
        <v>Device</v>
      </c>
      <c r="J1743" t="s">
        <v>8</v>
      </c>
    </row>
    <row r="1744" spans="1:11" x14ac:dyDescent="0.2">
      <c r="A1744" s="1" t="d">
        <v>2023-02-03</v>
      </c>
      <c r="B1744" s="45">
        <v>-1</v>
      </c>
      <c r="C1744" t="s">
        <v>77</v>
      </c>
      <c r="D1744" t="str">
        <f>_xlfn.XLOOKUP(Table29[[#This Row],[Patron Group]],$R$10:$R$24,$S$10:$S$24)</f>
        <v>Undergraduate</v>
      </c>
      <c r="E1744" s="1" t="d">
        <v>2023-02-17</v>
      </c>
      <c r="F1744" t="s">
        <v>1135</v>
      </c>
      <c r="G1744" t="s">
        <v>2275</v>
      </c>
      <c r="H1744" t="str">
        <f>_xlfn.XLOOKUP(Table29[[#This Row],[Unique BarCode]],$N$10:$N$37,$O$10:$O$37)</f>
        <v>iPad</v>
      </c>
      <c r="I1744" t="str">
        <f>_xlfn.XLOOKUP(Table29[[#This Row],[Unique BarCode]],$N$10:$N$37,$P$10:$P$37)</f>
        <v>Device</v>
      </c>
      <c r="J1744" t="s">
        <v>8</v>
      </c>
    </row>
    <row r="1745" spans="1:11" x14ac:dyDescent="0.2">
      <c r="A1745" s="1" t="d">
        <v>2023-02-03</v>
      </c>
      <c r="B1745" s="45">
        <v>-1</v>
      </c>
      <c r="C1745" t="s">
        <v>77</v>
      </c>
      <c r="D1745" t="str">
        <f>_xlfn.XLOOKUP(Table29[[#This Row],[Patron Group]],$R$10:$R$24,$S$10:$S$24)</f>
        <v>Undergraduate</v>
      </c>
      <c r="E1745" s="1" t="d">
        <v>2023-03-24</v>
      </c>
      <c r="F1745" t="s">
        <v>871</v>
      </c>
      <c r="G1745" t="s">
        <v>2263</v>
      </c>
      <c r="H1745" t="str">
        <f>_xlfn.XLOOKUP(Table29[[#This Row],[Unique BarCode]],$N$10:$N$37,$O$10:$O$37)</f>
        <v>HP Laptop</v>
      </c>
      <c r="I1745" t="str">
        <f>_xlfn.XLOOKUP(Table29[[#This Row],[Unique BarCode]],$N$10:$N$37,$P$10:$P$37)</f>
        <v>Device</v>
      </c>
      <c r="J1745" t="s">
        <v>8</v>
      </c>
      <c r="K1745" t="s">
        <v>872</v>
      </c>
    </row>
    <row r="1746" spans="1:11" x14ac:dyDescent="0.2">
      <c r="A1746" s="1" t="d">
        <v>2023-02-03</v>
      </c>
      <c r="B1746" s="45">
        <v>5559200110006530</v>
      </c>
      <c r="C1746" t="s">
        <v>77</v>
      </c>
      <c r="D1746" t="str">
        <f>_xlfn.XLOOKUP(Table29[[#This Row],[Patron Group]],$R$10:$R$24,$S$10:$S$24)</f>
        <v>Undergraduate</v>
      </c>
      <c r="E1746" s="1" t="d">
        <v>2023-02-10</v>
      </c>
      <c r="F1746" t="s">
        <v>240</v>
      </c>
      <c r="G1746" t="s">
        <v>2263</v>
      </c>
      <c r="H1746" t="str">
        <f>_xlfn.XLOOKUP(Table29[[#This Row],[Unique BarCode]],$N$10:$N$37,$O$10:$O$37)</f>
        <v>HP Laptop</v>
      </c>
      <c r="I1746" t="str">
        <f>_xlfn.XLOOKUP(Table29[[#This Row],[Unique BarCode]],$N$10:$N$37,$P$10:$P$37)</f>
        <v>Device</v>
      </c>
      <c r="J1746" t="s">
        <v>8</v>
      </c>
      <c r="K1746" t="s">
        <v>241</v>
      </c>
    </row>
    <row r="1747" spans="1:11" x14ac:dyDescent="0.2">
      <c r="A1747" s="1" t="d">
        <v>2023-02-04</v>
      </c>
      <c r="B1747" s="45">
        <v>-1</v>
      </c>
      <c r="C1747" t="s">
        <v>20</v>
      </c>
      <c r="D1747" t="str">
        <f>_xlfn.XLOOKUP(Table29[[#This Row],[Patron Group]],$R$10:$R$24,$S$10:$S$24)</f>
        <v>Graduate</v>
      </c>
      <c r="E1747" s="1" t="d">
        <v>2023-02-18</v>
      </c>
      <c r="F1747" t="s">
        <v>325</v>
      </c>
      <c r="G1747" t="s">
        <v>2263</v>
      </c>
      <c r="H1747" t="str">
        <f>_xlfn.XLOOKUP(Table29[[#This Row],[Unique BarCode]],$N$10:$N$37,$O$10:$O$37)</f>
        <v>HP Laptop</v>
      </c>
      <c r="I1747" t="str">
        <f>_xlfn.XLOOKUP(Table29[[#This Row],[Unique BarCode]],$N$10:$N$37,$P$10:$P$37)</f>
        <v>Device</v>
      </c>
      <c r="J1747" t="s">
        <v>8</v>
      </c>
      <c r="K1747" t="s">
        <v>326</v>
      </c>
    </row>
    <row r="1748" spans="1:11" x14ac:dyDescent="0.2">
      <c r="A1748" s="1" t="d">
        <v>2023-02-04</v>
      </c>
      <c r="B1748" s="45">
        <v>-1</v>
      </c>
      <c r="C1748" t="s">
        <v>77</v>
      </c>
      <c r="D1748" t="str">
        <f>_xlfn.XLOOKUP(Table29[[#This Row],[Patron Group]],$R$10:$R$24,$S$10:$S$24)</f>
        <v>Undergraduate</v>
      </c>
      <c r="E1748" s="1" t="d">
        <v>2023-02-04</v>
      </c>
      <c r="F1748" t="s">
        <v>1346</v>
      </c>
      <c r="G1748" t="s">
        <v>2298</v>
      </c>
      <c r="H1748" t="str">
        <f>_xlfn.XLOOKUP(Table29[[#This Row],[Unique BarCode]],$N$10:$N$37,$O$10:$O$37)</f>
        <v>ANKER</v>
      </c>
      <c r="I1748" t="str">
        <f>_xlfn.XLOOKUP(Table29[[#This Row],[Unique BarCode]],$N$10:$N$37,$P$10:$P$37)</f>
        <v>Charger</v>
      </c>
      <c r="J1748" t="s">
        <v>8</v>
      </c>
    </row>
    <row r="1749" spans="1:11" x14ac:dyDescent="0.2">
      <c r="A1749" s="1" t="d">
        <v>2023-02-05</v>
      </c>
      <c r="B1749" s="45">
        <v>-1</v>
      </c>
      <c r="C1749" t="s">
        <v>20</v>
      </c>
      <c r="D1749" t="str">
        <f>_xlfn.XLOOKUP(Table29[[#This Row],[Patron Group]],$R$10:$R$24,$S$10:$S$24)</f>
        <v>Graduate</v>
      </c>
      <c r="E1749" s="1" t="d">
        <v>2023-02-05</v>
      </c>
      <c r="F1749" t="s">
        <v>709</v>
      </c>
      <c r="G1749" t="s">
        <v>2265</v>
      </c>
      <c r="H1749" t="str">
        <f>_xlfn.XLOOKUP(Table29[[#This Row],[Unique BarCode]],$N$10:$N$37,$O$10:$O$37)</f>
        <v>IPHONE</v>
      </c>
      <c r="I1749" t="str">
        <f>_xlfn.XLOOKUP(Table29[[#This Row],[Unique BarCode]],$N$10:$N$37,$P$10:$P$37)</f>
        <v>Charger</v>
      </c>
      <c r="J1749" t="s">
        <v>128</v>
      </c>
      <c r="K1749" t="s">
        <v>710</v>
      </c>
    </row>
    <row r="1750" spans="1:11" x14ac:dyDescent="0.2">
      <c r="A1750" s="1" t="d">
        <v>2023-02-05</v>
      </c>
      <c r="B1750" s="45">
        <v>-1</v>
      </c>
      <c r="C1750" t="s">
        <v>77</v>
      </c>
      <c r="D1750" t="str">
        <f>_xlfn.XLOOKUP(Table29[[#This Row],[Patron Group]],$R$10:$R$24,$S$10:$S$24)</f>
        <v>Undergraduate</v>
      </c>
      <c r="E1750" s="1" t="d">
        <v>2023-02-05</v>
      </c>
      <c r="F1750" t="s">
        <v>78</v>
      </c>
      <c r="G1750" t="s">
        <v>2276</v>
      </c>
      <c r="H1750" t="str">
        <f>_xlfn.XLOOKUP(Table29[[#This Row],[Unique BarCode]],$N$10:$N$37,$O$10:$O$37)</f>
        <v>CALC</v>
      </c>
      <c r="I1750" t="str">
        <f>_xlfn.XLOOKUP(Table29[[#This Row],[Unique BarCode]],$N$10:$N$37,$P$10:$P$37)</f>
        <v>Accessory</v>
      </c>
      <c r="J1750" t="s">
        <v>8</v>
      </c>
      <c r="K1750" t="s">
        <v>79</v>
      </c>
    </row>
    <row r="1751" spans="1:11" x14ac:dyDescent="0.2">
      <c r="A1751" s="1" t="d">
        <v>2023-02-05</v>
      </c>
      <c r="B1751" s="45">
        <v>-1</v>
      </c>
      <c r="C1751" t="s">
        <v>77</v>
      </c>
      <c r="D1751" t="str">
        <f>_xlfn.XLOOKUP(Table29[[#This Row],[Patron Group]],$R$10:$R$24,$S$10:$S$24)</f>
        <v>Undergraduate</v>
      </c>
      <c r="E1751" s="1" t="d">
        <v>2023-02-05</v>
      </c>
      <c r="F1751" t="s">
        <v>847</v>
      </c>
      <c r="G1751" t="s">
        <v>2271</v>
      </c>
      <c r="H1751" t="str">
        <f>_xlfn.XLOOKUP(Table29[[#This Row],[Unique BarCode]],$N$10:$N$37,$O$10:$O$37)</f>
        <v>OMNI</v>
      </c>
      <c r="I1751" t="str">
        <f>_xlfn.XLOOKUP(Table29[[#This Row],[Unique BarCode]],$N$10:$N$37,$P$10:$P$37)</f>
        <v>Charger</v>
      </c>
      <c r="J1751" t="s">
        <v>68</v>
      </c>
      <c r="K1751" t="s">
        <v>848</v>
      </c>
    </row>
    <row r="1752" spans="1:11" x14ac:dyDescent="0.2">
      <c r="A1752" s="1" t="d">
        <v>2023-02-05</v>
      </c>
      <c r="B1752" s="45">
        <v>-1</v>
      </c>
      <c r="C1752" t="s">
        <v>77</v>
      </c>
      <c r="D1752" t="str">
        <f>_xlfn.XLOOKUP(Table29[[#This Row],[Patron Group]],$R$10:$R$24,$S$10:$S$24)</f>
        <v>Undergraduate</v>
      </c>
      <c r="E1752" s="1" t="d">
        <v>2023-02-05</v>
      </c>
      <c r="F1752" t="s">
        <v>688</v>
      </c>
      <c r="G1752" t="s">
        <v>2285</v>
      </c>
      <c r="H1752" t="str">
        <f>_xlfn.XLOOKUP(Table29[[#This Row],[Unique BarCode]],$N$10:$N$37,$O$10:$O$37)</f>
        <v>UHDMI</v>
      </c>
      <c r="I1752" t="str">
        <f>_xlfn.XLOOKUP(Table29[[#This Row],[Unique BarCode]],$N$10:$N$37,$P$10:$P$37)</f>
        <v>Cable</v>
      </c>
      <c r="J1752" t="s">
        <v>8</v>
      </c>
    </row>
    <row r="1753" spans="1:11" x14ac:dyDescent="0.2">
      <c r="A1753" s="1" t="d">
        <v>2023-02-05</v>
      </c>
      <c r="B1753" s="45">
        <v>9398438730006530</v>
      </c>
      <c r="C1753" t="s">
        <v>77</v>
      </c>
      <c r="D1753" t="str">
        <f>_xlfn.XLOOKUP(Table29[[#This Row],[Patron Group]],$R$10:$R$24,$S$10:$S$24)</f>
        <v>Undergraduate</v>
      </c>
      <c r="E1753" s="1" t="d">
        <v>2023-02-12</v>
      </c>
      <c r="F1753" t="s">
        <v>237</v>
      </c>
      <c r="G1753" t="s">
        <v>2273</v>
      </c>
      <c r="H1753" t="str">
        <f>_xlfn.XLOOKUP(Table29[[#This Row],[Unique BarCode]],$N$10:$N$37,$O$10:$O$37)</f>
        <v>ChromeBook</v>
      </c>
      <c r="I1753" t="str">
        <f>_xlfn.XLOOKUP(Table29[[#This Row],[Unique BarCode]],$N$10:$N$37,$P$10:$P$37)</f>
        <v>Device</v>
      </c>
      <c r="J1753" t="s">
        <v>128</v>
      </c>
      <c r="K1753" t="s">
        <v>238</v>
      </c>
    </row>
    <row r="1754" spans="1:11" x14ac:dyDescent="0.2">
      <c r="A1754" s="1" t="d">
        <v>2023-02-06</v>
      </c>
      <c r="B1754" s="45">
        <v>-1</v>
      </c>
      <c r="C1754" t="s">
        <v>15</v>
      </c>
      <c r="D1754" t="str">
        <f>_xlfn.XLOOKUP(Table29[[#This Row],[Patron Group]],$R$10:$R$24,$S$10:$S$24)</f>
        <v>Academic</v>
      </c>
      <c r="E1754" s="1" t="d">
        <v>2023-02-13</v>
      </c>
      <c r="F1754" t="s">
        <v>1482</v>
      </c>
      <c r="G1754" t="s">
        <v>2274</v>
      </c>
      <c r="H1754" t="str">
        <f>_xlfn.XLOOKUP(Table29[[#This Row],[Unique BarCode]],$N$10:$N$37,$O$10:$O$37)</f>
        <v>MacBook</v>
      </c>
      <c r="I1754" t="str">
        <f>_xlfn.XLOOKUP(Table29[[#This Row],[Unique BarCode]],$N$10:$N$37,$P$10:$P$37)</f>
        <v>Device</v>
      </c>
      <c r="J1754" t="s">
        <v>8</v>
      </c>
      <c r="K1754" t="s">
        <v>1482</v>
      </c>
    </row>
    <row r="1755" spans="1:11" x14ac:dyDescent="0.2">
      <c r="A1755" s="1" t="d">
        <v>2023-02-06</v>
      </c>
      <c r="B1755" s="45">
        <v>-1</v>
      </c>
      <c r="C1755" t="s">
        <v>20</v>
      </c>
      <c r="D1755" t="str">
        <f>_xlfn.XLOOKUP(Table29[[#This Row],[Patron Group]],$R$10:$R$24,$S$10:$S$24)</f>
        <v>Graduate</v>
      </c>
      <c r="E1755" s="1" t="d">
        <v>2023-02-06</v>
      </c>
      <c r="F1755" t="s">
        <v>1055</v>
      </c>
      <c r="G1755" t="s">
        <v>2276</v>
      </c>
      <c r="H1755" t="str">
        <f>_xlfn.XLOOKUP(Table29[[#This Row],[Unique BarCode]],$N$10:$N$37,$O$10:$O$37)</f>
        <v>CALC</v>
      </c>
      <c r="I1755" t="str">
        <f>_xlfn.XLOOKUP(Table29[[#This Row],[Unique BarCode]],$N$10:$N$37,$P$10:$P$37)</f>
        <v>Accessory</v>
      </c>
      <c r="J1755" t="s">
        <v>8</v>
      </c>
    </row>
    <row r="1756" spans="1:11" x14ac:dyDescent="0.2">
      <c r="A1756" s="1" t="d">
        <v>2023-02-06</v>
      </c>
      <c r="B1756" s="45">
        <v>-1</v>
      </c>
      <c r="C1756" t="s">
        <v>20</v>
      </c>
      <c r="D1756" t="str">
        <f>_xlfn.XLOOKUP(Table29[[#This Row],[Patron Group]],$R$10:$R$24,$S$10:$S$24)</f>
        <v>Graduate</v>
      </c>
      <c r="E1756" s="1" t="d">
        <v>2023-02-06</v>
      </c>
      <c r="F1756" t="s">
        <v>687</v>
      </c>
      <c r="G1756" t="s">
        <v>2282</v>
      </c>
      <c r="H1756" t="str">
        <f>_xlfn.XLOOKUP(Table29[[#This Row],[Unique BarCode]],$N$10:$N$37,$O$10:$O$37)</f>
        <v>HPUSBC</v>
      </c>
      <c r="I1756" t="str">
        <f>_xlfn.XLOOKUP(Table29[[#This Row],[Unique BarCode]],$N$10:$N$37,$P$10:$P$37)</f>
        <v>Charger</v>
      </c>
      <c r="J1756" t="s">
        <v>49</v>
      </c>
    </row>
    <row r="1757" spans="1:11" x14ac:dyDescent="0.2">
      <c r="A1757" s="1" t="d">
        <v>2023-02-06</v>
      </c>
      <c r="B1757" s="45">
        <v>-1</v>
      </c>
      <c r="C1757" t="s">
        <v>20</v>
      </c>
      <c r="D1757" t="str">
        <f>_xlfn.XLOOKUP(Table29[[#This Row],[Patron Group]],$R$10:$R$24,$S$10:$S$24)</f>
        <v>Graduate</v>
      </c>
      <c r="E1757" s="1" t="d">
        <v>2023-02-06</v>
      </c>
      <c r="F1757" t="s">
        <v>217</v>
      </c>
      <c r="G1757" t="s">
        <v>2282</v>
      </c>
      <c r="H1757" t="str">
        <f>_xlfn.XLOOKUP(Table29[[#This Row],[Unique BarCode]],$N$10:$N$37,$O$10:$O$37)</f>
        <v>HPUSBC</v>
      </c>
      <c r="I1757" t="str">
        <f>_xlfn.XLOOKUP(Table29[[#This Row],[Unique BarCode]],$N$10:$N$37,$P$10:$P$37)</f>
        <v>Charger</v>
      </c>
      <c r="J1757" t="s">
        <v>49</v>
      </c>
    </row>
    <row r="1758" spans="1:11" x14ac:dyDescent="0.2">
      <c r="A1758" s="1" t="d">
        <v>2023-02-06</v>
      </c>
      <c r="B1758" s="45">
        <v>-1</v>
      </c>
      <c r="C1758" t="s">
        <v>20</v>
      </c>
      <c r="D1758" t="str">
        <f>_xlfn.XLOOKUP(Table29[[#This Row],[Patron Group]],$R$10:$R$24,$S$10:$S$24)</f>
        <v>Graduate</v>
      </c>
      <c r="E1758" s="1" t="d">
        <v>2023-02-06</v>
      </c>
      <c r="F1758" t="s">
        <v>1254</v>
      </c>
      <c r="G1758" t="s">
        <v>2265</v>
      </c>
      <c r="H1758" t="str">
        <f>_xlfn.XLOOKUP(Table29[[#This Row],[Unique BarCode]],$N$10:$N$37,$O$10:$O$37)</f>
        <v>IPHONE</v>
      </c>
      <c r="I1758" t="str">
        <f>_xlfn.XLOOKUP(Table29[[#This Row],[Unique BarCode]],$N$10:$N$37,$P$10:$P$37)</f>
        <v>Charger</v>
      </c>
      <c r="J1758" t="s">
        <v>49</v>
      </c>
      <c r="K1758" t="s">
        <v>1255</v>
      </c>
    </row>
    <row r="1759" spans="1:11" x14ac:dyDescent="0.2">
      <c r="A1759" s="1" t="d">
        <v>2023-02-06</v>
      </c>
      <c r="B1759" s="45">
        <v>-1</v>
      </c>
      <c r="C1759" t="s">
        <v>20</v>
      </c>
      <c r="D1759" t="str">
        <f>_xlfn.XLOOKUP(Table29[[#This Row],[Patron Group]],$R$10:$R$24,$S$10:$S$24)</f>
        <v>Graduate</v>
      </c>
      <c r="E1759" s="1" t="d">
        <v>2023-02-06</v>
      </c>
      <c r="F1759" t="s">
        <v>1100</v>
      </c>
      <c r="G1759" t="s">
        <v>2265</v>
      </c>
      <c r="H1759" t="str">
        <f>_xlfn.XLOOKUP(Table29[[#This Row],[Unique BarCode]],$N$10:$N$37,$O$10:$O$37)</f>
        <v>IPHONE</v>
      </c>
      <c r="I1759" t="str">
        <f>_xlfn.XLOOKUP(Table29[[#This Row],[Unique BarCode]],$N$10:$N$37,$P$10:$P$37)</f>
        <v>Charger</v>
      </c>
      <c r="J1759" t="s">
        <v>8</v>
      </c>
      <c r="K1759" t="s">
        <v>1101</v>
      </c>
    </row>
    <row r="1760" spans="1:11" x14ac:dyDescent="0.2">
      <c r="A1760" s="1" t="d">
        <v>2023-02-06</v>
      </c>
      <c r="B1760" s="45">
        <v>-1</v>
      </c>
      <c r="C1760" t="s">
        <v>20</v>
      </c>
      <c r="D1760" t="str">
        <f>_xlfn.XLOOKUP(Table29[[#This Row],[Patron Group]],$R$10:$R$24,$S$10:$S$24)</f>
        <v>Graduate</v>
      </c>
      <c r="E1760" s="1" t="d">
        <v>2023-02-06</v>
      </c>
      <c r="F1760" t="s">
        <v>839</v>
      </c>
      <c r="G1760" t="s">
        <v>2265</v>
      </c>
      <c r="H1760" t="str">
        <f>_xlfn.XLOOKUP(Table29[[#This Row],[Unique BarCode]],$N$10:$N$37,$O$10:$O$37)</f>
        <v>IPHONE</v>
      </c>
      <c r="I1760" t="str">
        <f>_xlfn.XLOOKUP(Table29[[#This Row],[Unique BarCode]],$N$10:$N$37,$P$10:$P$37)</f>
        <v>Charger</v>
      </c>
      <c r="J1760" t="s">
        <v>8</v>
      </c>
      <c r="K1760" t="s">
        <v>840</v>
      </c>
    </row>
    <row r="1761" spans="1:11" x14ac:dyDescent="0.2">
      <c r="A1761" s="1" t="d">
        <v>2023-02-06</v>
      </c>
      <c r="B1761" s="45">
        <v>-1</v>
      </c>
      <c r="C1761" t="s">
        <v>20</v>
      </c>
      <c r="D1761" t="str">
        <f>_xlfn.XLOOKUP(Table29[[#This Row],[Patron Group]],$R$10:$R$24,$S$10:$S$24)</f>
        <v>Graduate</v>
      </c>
      <c r="E1761" s="1" t="d">
        <v>2023-02-06</v>
      </c>
      <c r="F1761" t="s">
        <v>433</v>
      </c>
      <c r="G1761" t="s">
        <v>2265</v>
      </c>
      <c r="H1761" t="str">
        <f>_xlfn.XLOOKUP(Table29[[#This Row],[Unique BarCode]],$N$10:$N$37,$O$10:$O$37)</f>
        <v>IPHONE</v>
      </c>
      <c r="I1761" t="str">
        <f>_xlfn.XLOOKUP(Table29[[#This Row],[Unique BarCode]],$N$10:$N$37,$P$10:$P$37)</f>
        <v>Charger</v>
      </c>
      <c r="J1761" t="s">
        <v>8</v>
      </c>
      <c r="K1761" t="s">
        <v>434</v>
      </c>
    </row>
    <row r="1762" spans="1:11" x14ac:dyDescent="0.2">
      <c r="A1762" s="1" t="d">
        <v>2023-02-06</v>
      </c>
      <c r="B1762" s="45">
        <v>-1</v>
      </c>
      <c r="C1762" t="s">
        <v>20</v>
      </c>
      <c r="D1762" t="str">
        <f>_xlfn.XLOOKUP(Table29[[#This Row],[Patron Group]],$R$10:$R$24,$S$10:$S$24)</f>
        <v>Graduate</v>
      </c>
      <c r="E1762" s="1" t="d">
        <v>2023-02-06</v>
      </c>
      <c r="F1762" t="s">
        <v>29</v>
      </c>
      <c r="G1762" t="s">
        <v>2265</v>
      </c>
      <c r="H1762" t="str">
        <f>_xlfn.XLOOKUP(Table29[[#This Row],[Unique BarCode]],$N$10:$N$37,$O$10:$O$37)</f>
        <v>IPHONE</v>
      </c>
      <c r="I1762" t="str">
        <f>_xlfn.XLOOKUP(Table29[[#This Row],[Unique BarCode]],$N$10:$N$37,$P$10:$P$37)</f>
        <v>Charger</v>
      </c>
      <c r="J1762" t="s">
        <v>8</v>
      </c>
      <c r="K1762" t="s">
        <v>30</v>
      </c>
    </row>
    <row r="1763" spans="1:11" x14ac:dyDescent="0.2">
      <c r="A1763" s="1" t="d">
        <v>2023-02-06</v>
      </c>
      <c r="B1763" s="45">
        <v>-1</v>
      </c>
      <c r="C1763" t="s">
        <v>20</v>
      </c>
      <c r="D1763" t="str">
        <f>_xlfn.XLOOKUP(Table29[[#This Row],[Patron Group]],$R$10:$R$24,$S$10:$S$24)</f>
        <v>Graduate</v>
      </c>
      <c r="E1763" s="1" t="d">
        <v>2023-02-06</v>
      </c>
      <c r="F1763" t="s">
        <v>220</v>
      </c>
      <c r="G1763" t="s">
        <v>2265</v>
      </c>
      <c r="H1763" t="str">
        <f>_xlfn.XLOOKUP(Table29[[#This Row],[Unique BarCode]],$N$10:$N$37,$O$10:$O$37)</f>
        <v>IPHONE</v>
      </c>
      <c r="I1763" t="str">
        <f>_xlfn.XLOOKUP(Table29[[#This Row],[Unique BarCode]],$N$10:$N$37,$P$10:$P$37)</f>
        <v>Charger</v>
      </c>
      <c r="J1763" t="s">
        <v>13</v>
      </c>
      <c r="K1763" t="s">
        <v>221</v>
      </c>
    </row>
    <row r="1764" spans="1:11" x14ac:dyDescent="0.2">
      <c r="A1764" s="1" t="d">
        <v>2023-02-06</v>
      </c>
      <c r="B1764" s="45">
        <v>-1</v>
      </c>
      <c r="C1764" t="s">
        <v>20</v>
      </c>
      <c r="D1764" t="str">
        <f>_xlfn.XLOOKUP(Table29[[#This Row],[Patron Group]],$R$10:$R$24,$S$10:$S$24)</f>
        <v>Graduate</v>
      </c>
      <c r="E1764" s="1" t="d">
        <v>2023-02-06</v>
      </c>
      <c r="F1764" t="s">
        <v>224</v>
      </c>
      <c r="G1764" t="s">
        <v>2296</v>
      </c>
      <c r="H1764" t="str">
        <f>_xlfn.XLOOKUP(Table29[[#This Row],[Unique BarCode]],$N$10:$N$37,$O$10:$O$37)</f>
        <v>MACUSBC</v>
      </c>
      <c r="I1764" t="str">
        <f>_xlfn.XLOOKUP(Table29[[#This Row],[Unique BarCode]],$N$10:$N$37,$P$10:$P$37)</f>
        <v>Charger</v>
      </c>
      <c r="J1764" t="s">
        <v>8</v>
      </c>
      <c r="K1764" t="s">
        <v>225</v>
      </c>
    </row>
    <row r="1765" spans="1:11" x14ac:dyDescent="0.2">
      <c r="A1765" s="1" t="d">
        <v>2023-02-06</v>
      </c>
      <c r="B1765" s="45">
        <v>-1</v>
      </c>
      <c r="C1765" t="s">
        <v>20</v>
      </c>
      <c r="D1765" t="str">
        <f>_xlfn.XLOOKUP(Table29[[#This Row],[Patron Group]],$R$10:$R$24,$S$10:$S$24)</f>
        <v>Graduate</v>
      </c>
      <c r="E1765" s="1" t="d">
        <v>2023-02-06</v>
      </c>
      <c r="F1765" t="s">
        <v>213</v>
      </c>
      <c r="G1765" t="s">
        <v>2296</v>
      </c>
      <c r="H1765" t="str">
        <f>_xlfn.XLOOKUP(Table29[[#This Row],[Unique BarCode]],$N$10:$N$37,$O$10:$O$37)</f>
        <v>MACUSBC</v>
      </c>
      <c r="I1765" t="str">
        <f>_xlfn.XLOOKUP(Table29[[#This Row],[Unique BarCode]],$N$10:$N$37,$P$10:$P$37)</f>
        <v>Charger</v>
      </c>
      <c r="J1765" t="s">
        <v>8</v>
      </c>
      <c r="K1765" t="s">
        <v>214</v>
      </c>
    </row>
    <row r="1766" spans="1:11" x14ac:dyDescent="0.2">
      <c r="A1766" s="1" t="d">
        <v>2023-02-06</v>
      </c>
      <c r="B1766" s="45">
        <v>-1</v>
      </c>
      <c r="C1766" t="s">
        <v>20</v>
      </c>
      <c r="D1766" t="str">
        <f>_xlfn.XLOOKUP(Table29[[#This Row],[Patron Group]],$R$10:$R$24,$S$10:$S$24)</f>
        <v>Graduate</v>
      </c>
      <c r="E1766" s="1" t="d">
        <v>2023-02-06</v>
      </c>
      <c r="F1766" t="s">
        <v>1417</v>
      </c>
      <c r="G1766" t="s">
        <v>2271</v>
      </c>
      <c r="H1766" t="str">
        <f>_xlfn.XLOOKUP(Table29[[#This Row],[Unique BarCode]],$N$10:$N$37,$O$10:$O$37)</f>
        <v>OMNI</v>
      </c>
      <c r="I1766" t="str">
        <f>_xlfn.XLOOKUP(Table29[[#This Row],[Unique BarCode]],$N$10:$N$37,$P$10:$P$37)</f>
        <v>Charger</v>
      </c>
      <c r="J1766" t="s">
        <v>49</v>
      </c>
      <c r="K1766" t="s">
        <v>1418</v>
      </c>
    </row>
    <row r="1767" spans="1:11" x14ac:dyDescent="0.2">
      <c r="A1767" s="1" t="d">
        <v>2023-02-06</v>
      </c>
      <c r="B1767" s="45">
        <v>-1</v>
      </c>
      <c r="C1767" t="s">
        <v>20</v>
      </c>
      <c r="D1767" t="str">
        <f>_xlfn.XLOOKUP(Table29[[#This Row],[Patron Group]],$R$10:$R$24,$S$10:$S$24)</f>
        <v>Graduate</v>
      </c>
      <c r="E1767" s="1" t="d">
        <v>2023-02-06</v>
      </c>
      <c r="F1767" t="s">
        <v>229</v>
      </c>
      <c r="G1767" t="s">
        <v>2272</v>
      </c>
      <c r="H1767" t="str">
        <f>_xlfn.XLOOKUP(Table29[[#This Row],[Unique BarCode]],$N$10:$N$37,$O$10:$O$37)</f>
        <v>WALLADPT</v>
      </c>
      <c r="I1767" t="str">
        <f>_xlfn.XLOOKUP(Table29[[#This Row],[Unique BarCode]],$N$10:$N$37,$P$10:$P$37)</f>
        <v>Charger</v>
      </c>
      <c r="J1767" t="s">
        <v>49</v>
      </c>
      <c r="K1767" t="s">
        <v>230</v>
      </c>
    </row>
    <row r="1768" spans="1:11" x14ac:dyDescent="0.2">
      <c r="A1768" s="1" t="d">
        <v>2023-02-06</v>
      </c>
      <c r="B1768" s="45">
        <v>-1</v>
      </c>
      <c r="C1768" t="s">
        <v>20</v>
      </c>
      <c r="D1768" t="str">
        <f>_xlfn.XLOOKUP(Table29[[#This Row],[Patron Group]],$R$10:$R$24,$S$10:$S$24)</f>
        <v>Graduate</v>
      </c>
      <c r="E1768" s="1" t="d">
        <v>2023-02-06</v>
      </c>
      <c r="F1768" t="s">
        <v>1455</v>
      </c>
      <c r="G1768" t="s">
        <v>2272</v>
      </c>
      <c r="H1768" t="str">
        <f>_xlfn.XLOOKUP(Table29[[#This Row],[Unique BarCode]],$N$10:$N$37,$O$10:$O$37)</f>
        <v>WALLADPT</v>
      </c>
      <c r="I1768" t="str">
        <f>_xlfn.XLOOKUP(Table29[[#This Row],[Unique BarCode]],$N$10:$N$37,$P$10:$P$37)</f>
        <v>Charger</v>
      </c>
      <c r="J1768" t="s">
        <v>49</v>
      </c>
      <c r="K1768" t="s">
        <v>1456</v>
      </c>
    </row>
    <row r="1769" spans="1:11" x14ac:dyDescent="0.2">
      <c r="A1769" s="1" t="d">
        <v>2023-02-06</v>
      </c>
      <c r="B1769" s="45">
        <v>-1</v>
      </c>
      <c r="C1769" t="s">
        <v>20</v>
      </c>
      <c r="D1769" t="str">
        <f>_xlfn.XLOOKUP(Table29[[#This Row],[Patron Group]],$R$10:$R$24,$S$10:$S$24)</f>
        <v>Graduate</v>
      </c>
      <c r="E1769" s="1" t="d">
        <v>2023-02-06</v>
      </c>
      <c r="F1769" t="s">
        <v>1184</v>
      </c>
      <c r="G1769" t="s">
        <v>2272</v>
      </c>
      <c r="H1769" t="str">
        <f>_xlfn.XLOOKUP(Table29[[#This Row],[Unique BarCode]],$N$10:$N$37,$O$10:$O$37)</f>
        <v>WALLADPT</v>
      </c>
      <c r="I1769" t="str">
        <f>_xlfn.XLOOKUP(Table29[[#This Row],[Unique BarCode]],$N$10:$N$37,$P$10:$P$37)</f>
        <v>Charger</v>
      </c>
      <c r="J1769" t="s">
        <v>49</v>
      </c>
      <c r="K1769" t="s">
        <v>1185</v>
      </c>
    </row>
    <row r="1770" spans="1:11" x14ac:dyDescent="0.2">
      <c r="A1770" s="1" t="d">
        <v>2023-02-06</v>
      </c>
      <c r="B1770" s="45">
        <v>-1</v>
      </c>
      <c r="C1770" t="s">
        <v>20</v>
      </c>
      <c r="D1770" t="str">
        <f>_xlfn.XLOOKUP(Table29[[#This Row],[Patron Group]],$R$10:$R$24,$S$10:$S$24)</f>
        <v>Graduate</v>
      </c>
      <c r="E1770" s="1" t="d">
        <v>2023-02-06</v>
      </c>
      <c r="F1770" t="s">
        <v>43</v>
      </c>
      <c r="G1770" t="s">
        <v>2272</v>
      </c>
      <c r="H1770" t="str">
        <f>_xlfn.XLOOKUP(Table29[[#This Row],[Unique BarCode]],$N$10:$N$37,$O$10:$O$37)</f>
        <v>WALLADPT</v>
      </c>
      <c r="I1770" t="str">
        <f>_xlfn.XLOOKUP(Table29[[#This Row],[Unique BarCode]],$N$10:$N$37,$P$10:$P$37)</f>
        <v>Charger</v>
      </c>
      <c r="J1770" t="s">
        <v>8</v>
      </c>
      <c r="K1770" t="s">
        <v>44</v>
      </c>
    </row>
    <row r="1771" spans="1:11" x14ac:dyDescent="0.2">
      <c r="A1771" s="1" t="d">
        <v>2023-02-06</v>
      </c>
      <c r="B1771" s="45">
        <v>-1</v>
      </c>
      <c r="C1771" t="s">
        <v>20</v>
      </c>
      <c r="D1771" t="str">
        <f>_xlfn.XLOOKUP(Table29[[#This Row],[Patron Group]],$R$10:$R$24,$S$10:$S$24)</f>
        <v>Graduate</v>
      </c>
      <c r="E1771" s="1" t="d">
        <v>2023-02-06</v>
      </c>
      <c r="F1771" t="s">
        <v>1442</v>
      </c>
      <c r="G1771" t="s">
        <v>2272</v>
      </c>
      <c r="H1771" t="str">
        <f>_xlfn.XLOOKUP(Table29[[#This Row],[Unique BarCode]],$N$10:$N$37,$O$10:$O$37)</f>
        <v>WALLADPT</v>
      </c>
      <c r="I1771" t="str">
        <f>_xlfn.XLOOKUP(Table29[[#This Row],[Unique BarCode]],$N$10:$N$37,$P$10:$P$37)</f>
        <v>Charger</v>
      </c>
      <c r="J1771" t="s">
        <v>13</v>
      </c>
      <c r="K1771" t="s">
        <v>1443</v>
      </c>
    </row>
    <row r="1772" spans="1:11" x14ac:dyDescent="0.2">
      <c r="A1772" s="1" t="d">
        <v>2023-02-06</v>
      </c>
      <c r="B1772" s="45">
        <v>-1</v>
      </c>
      <c r="C1772" t="s">
        <v>20</v>
      </c>
      <c r="D1772" t="str">
        <f>_xlfn.XLOOKUP(Table29[[#This Row],[Patron Group]],$R$10:$R$24,$S$10:$S$24)</f>
        <v>Graduate</v>
      </c>
      <c r="E1772" s="1" t="d">
        <v>2023-02-06</v>
      </c>
      <c r="F1772" t="s">
        <v>274</v>
      </c>
      <c r="G1772" t="s">
        <v>2272</v>
      </c>
      <c r="H1772" t="str">
        <f>_xlfn.XLOOKUP(Table29[[#This Row],[Unique BarCode]],$N$10:$N$37,$O$10:$O$37)</f>
        <v>WALLADPT</v>
      </c>
      <c r="I1772" t="str">
        <f>_xlfn.XLOOKUP(Table29[[#This Row],[Unique BarCode]],$N$10:$N$37,$P$10:$P$37)</f>
        <v>Charger</v>
      </c>
      <c r="J1772" t="s">
        <v>8</v>
      </c>
    </row>
    <row r="1773" spans="1:11" x14ac:dyDescent="0.2">
      <c r="A1773" s="1" t="d">
        <v>2023-02-06</v>
      </c>
      <c r="B1773" s="45">
        <v>-1</v>
      </c>
      <c r="C1773" t="s">
        <v>20</v>
      </c>
      <c r="D1773" t="str">
        <f>_xlfn.XLOOKUP(Table29[[#This Row],[Patron Group]],$R$10:$R$24,$S$10:$S$24)</f>
        <v>Graduate</v>
      </c>
      <c r="E1773" s="1" t="d">
        <v>2023-02-06</v>
      </c>
      <c r="F1773" t="s">
        <v>989</v>
      </c>
      <c r="G1773" t="s">
        <v>2272</v>
      </c>
      <c r="H1773" t="str">
        <f>_xlfn.XLOOKUP(Table29[[#This Row],[Unique BarCode]],$N$10:$N$37,$O$10:$O$37)</f>
        <v>WALLADPT</v>
      </c>
      <c r="I1773" t="str">
        <f>_xlfn.XLOOKUP(Table29[[#This Row],[Unique BarCode]],$N$10:$N$37,$P$10:$P$37)</f>
        <v>Charger</v>
      </c>
      <c r="J1773" t="s">
        <v>8</v>
      </c>
    </row>
    <row r="1774" spans="1:11" x14ac:dyDescent="0.2">
      <c r="A1774" s="1" t="d">
        <v>2023-02-06</v>
      </c>
      <c r="B1774" s="45">
        <v>-1</v>
      </c>
      <c r="C1774" t="s">
        <v>20</v>
      </c>
      <c r="D1774" t="str">
        <f>_xlfn.XLOOKUP(Table29[[#This Row],[Patron Group]],$R$10:$R$24,$S$10:$S$24)</f>
        <v>Graduate</v>
      </c>
      <c r="E1774" s="1" t="d">
        <v>2023-02-06</v>
      </c>
      <c r="F1774" t="s">
        <v>484</v>
      </c>
      <c r="G1774" t="s">
        <v>2272</v>
      </c>
      <c r="H1774" t="str">
        <f>_xlfn.XLOOKUP(Table29[[#This Row],[Unique BarCode]],$N$10:$N$37,$O$10:$O$37)</f>
        <v>WALLADPT</v>
      </c>
      <c r="I1774" t="str">
        <f>_xlfn.XLOOKUP(Table29[[#This Row],[Unique BarCode]],$N$10:$N$37,$P$10:$P$37)</f>
        <v>Charger</v>
      </c>
      <c r="J1774" t="s">
        <v>8</v>
      </c>
    </row>
    <row r="1775" spans="1:11" x14ac:dyDescent="0.2">
      <c r="A1775" s="1" t="d">
        <v>2023-02-06</v>
      </c>
      <c r="B1775" s="45">
        <v>-1</v>
      </c>
      <c r="C1775" t="s">
        <v>20</v>
      </c>
      <c r="D1775" t="str">
        <f>_xlfn.XLOOKUP(Table29[[#This Row],[Patron Group]],$R$10:$R$24,$S$10:$S$24)</f>
        <v>Graduate</v>
      </c>
      <c r="E1775" s="1" t="d">
        <v>2023-02-13</v>
      </c>
      <c r="F1775" t="s">
        <v>1393</v>
      </c>
      <c r="G1775" t="s">
        <v>2273</v>
      </c>
      <c r="H1775" t="str">
        <f>_xlfn.XLOOKUP(Table29[[#This Row],[Unique BarCode]],$N$10:$N$37,$O$10:$O$37)</f>
        <v>ChromeBook</v>
      </c>
      <c r="I1775" t="str">
        <f>_xlfn.XLOOKUP(Table29[[#This Row],[Unique BarCode]],$N$10:$N$37,$P$10:$P$37)</f>
        <v>Device</v>
      </c>
      <c r="J1775" t="s">
        <v>13</v>
      </c>
      <c r="K1775" t="s">
        <v>1394</v>
      </c>
    </row>
    <row r="1776" spans="1:11" x14ac:dyDescent="0.2">
      <c r="A1776" s="1" t="d">
        <v>2023-02-06</v>
      </c>
      <c r="B1776" s="45">
        <v>-1</v>
      </c>
      <c r="C1776" t="s">
        <v>20</v>
      </c>
      <c r="D1776" t="str">
        <f>_xlfn.XLOOKUP(Table29[[#This Row],[Patron Group]],$R$10:$R$24,$S$10:$S$24)</f>
        <v>Graduate</v>
      </c>
      <c r="E1776" s="1" t="d">
        <v>2023-02-13</v>
      </c>
      <c r="F1776" t="s">
        <v>1395</v>
      </c>
      <c r="G1776" t="s">
        <v>2273</v>
      </c>
      <c r="H1776" t="str">
        <f>_xlfn.XLOOKUP(Table29[[#This Row],[Unique BarCode]],$N$10:$N$37,$O$10:$O$37)</f>
        <v>ChromeBook</v>
      </c>
      <c r="I1776" t="str">
        <f>_xlfn.XLOOKUP(Table29[[#This Row],[Unique BarCode]],$N$10:$N$37,$P$10:$P$37)</f>
        <v>Device</v>
      </c>
      <c r="J1776" t="s">
        <v>13</v>
      </c>
      <c r="K1776" t="s">
        <v>1396</v>
      </c>
    </row>
    <row r="1777" spans="1:11" x14ac:dyDescent="0.2">
      <c r="A1777" s="1" t="d">
        <v>2023-02-06</v>
      </c>
      <c r="B1777" s="45">
        <v>-1</v>
      </c>
      <c r="C1777" t="s">
        <v>20</v>
      </c>
      <c r="D1777" t="str">
        <f>_xlfn.XLOOKUP(Table29[[#This Row],[Patron Group]],$R$10:$R$24,$S$10:$S$24)</f>
        <v>Graduate</v>
      </c>
      <c r="E1777" s="1" t="d">
        <v>2023-02-13</v>
      </c>
      <c r="F1777" t="s">
        <v>685</v>
      </c>
      <c r="G1777" t="s">
        <v>2273</v>
      </c>
      <c r="H1777" t="str">
        <f>_xlfn.XLOOKUP(Table29[[#This Row],[Unique BarCode]],$N$10:$N$37,$O$10:$O$37)</f>
        <v>ChromeBook</v>
      </c>
      <c r="I1777" t="str">
        <f>_xlfn.XLOOKUP(Table29[[#This Row],[Unique BarCode]],$N$10:$N$37,$P$10:$P$37)</f>
        <v>Device</v>
      </c>
      <c r="J1777" t="s">
        <v>49</v>
      </c>
      <c r="K1777" t="s">
        <v>686</v>
      </c>
    </row>
    <row r="1778" spans="1:11" x14ac:dyDescent="0.2">
      <c r="A1778" s="1" t="d">
        <v>2023-02-06</v>
      </c>
      <c r="B1778" s="45">
        <v>-1</v>
      </c>
      <c r="C1778" t="s">
        <v>20</v>
      </c>
      <c r="D1778" t="str">
        <f>_xlfn.XLOOKUP(Table29[[#This Row],[Patron Group]],$R$10:$R$24,$S$10:$S$24)</f>
        <v>Graduate</v>
      </c>
      <c r="E1778" s="1" t="d">
        <v>2023-02-13</v>
      </c>
      <c r="F1778" t="s">
        <v>1351</v>
      </c>
      <c r="G1778" t="s">
        <v>2273</v>
      </c>
      <c r="H1778" t="str">
        <f>_xlfn.XLOOKUP(Table29[[#This Row],[Unique BarCode]],$N$10:$N$37,$O$10:$O$37)</f>
        <v>ChromeBook</v>
      </c>
      <c r="I1778" t="str">
        <f>_xlfn.XLOOKUP(Table29[[#This Row],[Unique BarCode]],$N$10:$N$37,$P$10:$P$37)</f>
        <v>Device</v>
      </c>
      <c r="J1778" t="s">
        <v>13</v>
      </c>
      <c r="K1778" t="s">
        <v>1352</v>
      </c>
    </row>
    <row r="1779" spans="1:11" x14ac:dyDescent="0.2">
      <c r="A1779" s="1" t="d">
        <v>2023-02-06</v>
      </c>
      <c r="B1779" s="45">
        <v>-1</v>
      </c>
      <c r="C1779" t="s">
        <v>20</v>
      </c>
      <c r="D1779" t="str">
        <f>_xlfn.XLOOKUP(Table29[[#This Row],[Patron Group]],$R$10:$R$24,$S$10:$S$24)</f>
        <v>Graduate</v>
      </c>
      <c r="E1779" s="1" t="d">
        <v>2023-02-13</v>
      </c>
      <c r="F1779" t="s">
        <v>62</v>
      </c>
      <c r="G1779" t="s">
        <v>2273</v>
      </c>
      <c r="H1779" t="str">
        <f>_xlfn.XLOOKUP(Table29[[#This Row],[Unique BarCode]],$N$10:$N$37,$O$10:$O$37)</f>
        <v>ChromeBook</v>
      </c>
      <c r="I1779" t="str">
        <f>_xlfn.XLOOKUP(Table29[[#This Row],[Unique BarCode]],$N$10:$N$37,$P$10:$P$37)</f>
        <v>Device</v>
      </c>
      <c r="J1779" t="s">
        <v>8</v>
      </c>
      <c r="K1779" t="s">
        <v>63</v>
      </c>
    </row>
    <row r="1780" spans="1:11" x14ac:dyDescent="0.2">
      <c r="A1780" s="1" t="d">
        <v>2023-02-06</v>
      </c>
      <c r="B1780" s="45">
        <v>-1</v>
      </c>
      <c r="C1780" t="s">
        <v>20</v>
      </c>
      <c r="D1780" t="str">
        <f>_xlfn.XLOOKUP(Table29[[#This Row],[Patron Group]],$R$10:$R$24,$S$10:$S$24)</f>
        <v>Graduate</v>
      </c>
      <c r="E1780" s="1" t="d">
        <v>2023-02-13</v>
      </c>
      <c r="F1780" t="s">
        <v>442</v>
      </c>
      <c r="G1780" t="s">
        <v>2275</v>
      </c>
      <c r="H1780" t="str">
        <f>_xlfn.XLOOKUP(Table29[[#This Row],[Unique BarCode]],$N$10:$N$37,$O$10:$O$37)</f>
        <v>iPad</v>
      </c>
      <c r="I1780" t="str">
        <f>_xlfn.XLOOKUP(Table29[[#This Row],[Unique BarCode]],$N$10:$N$37,$P$10:$P$37)</f>
        <v>Device</v>
      </c>
      <c r="J1780" t="s">
        <v>8</v>
      </c>
    </row>
    <row r="1781" spans="1:11" x14ac:dyDescent="0.2">
      <c r="A1781" s="1" t="d">
        <v>2023-02-06</v>
      </c>
      <c r="B1781" s="45">
        <v>-1</v>
      </c>
      <c r="C1781" t="s">
        <v>20</v>
      </c>
      <c r="D1781" t="str">
        <f>_xlfn.XLOOKUP(Table29[[#This Row],[Patron Group]],$R$10:$R$24,$S$10:$S$24)</f>
        <v>Graduate</v>
      </c>
      <c r="E1781" s="1" t="d">
        <v>2023-02-13</v>
      </c>
      <c r="F1781" t="s">
        <v>635</v>
      </c>
      <c r="G1781" t="s">
        <v>2297</v>
      </c>
      <c r="H1781" t="str">
        <f>_xlfn.XLOOKUP(Table29[[#This Row],[Unique BarCode]],$N$10:$N$37,$O$10:$O$37)</f>
        <v>iPad</v>
      </c>
      <c r="I1781" t="str">
        <f>_xlfn.XLOOKUP(Table29[[#This Row],[Unique BarCode]],$N$10:$N$37,$P$10:$P$37)</f>
        <v>Device</v>
      </c>
      <c r="J1781" t="s">
        <v>8</v>
      </c>
      <c r="K1781" t="s">
        <v>636</v>
      </c>
    </row>
    <row r="1782" spans="1:11" x14ac:dyDescent="0.2">
      <c r="A1782" s="1" t="d">
        <v>2023-02-06</v>
      </c>
      <c r="B1782" s="45">
        <v>-1</v>
      </c>
      <c r="C1782" t="s">
        <v>20</v>
      </c>
      <c r="D1782" t="str">
        <f>_xlfn.XLOOKUP(Table29[[#This Row],[Patron Group]],$R$10:$R$24,$S$10:$S$24)</f>
        <v>Graduate</v>
      </c>
      <c r="E1782" s="1" t="d">
        <v>2023-02-18</v>
      </c>
      <c r="F1782" t="s">
        <v>1215</v>
      </c>
      <c r="G1782" t="s">
        <v>2274</v>
      </c>
      <c r="H1782" t="str">
        <f>_xlfn.XLOOKUP(Table29[[#This Row],[Unique BarCode]],$N$10:$N$37,$O$10:$O$37)</f>
        <v>MacBook</v>
      </c>
      <c r="I1782" t="str">
        <f>_xlfn.XLOOKUP(Table29[[#This Row],[Unique BarCode]],$N$10:$N$37,$P$10:$P$37)</f>
        <v>Device</v>
      </c>
      <c r="J1782" t="s">
        <v>8</v>
      </c>
      <c r="K1782" t="s">
        <v>1215</v>
      </c>
    </row>
    <row r="1783" spans="1:11" x14ac:dyDescent="0.2">
      <c r="A1783" s="1" t="d">
        <v>2023-02-06</v>
      </c>
      <c r="B1783" s="45">
        <v>-1</v>
      </c>
      <c r="C1783" t="s">
        <v>20</v>
      </c>
      <c r="D1783" t="str">
        <f>_xlfn.XLOOKUP(Table29[[#This Row],[Patron Group]],$R$10:$R$24,$S$10:$S$24)</f>
        <v>Graduate</v>
      </c>
      <c r="E1783" s="1" t="d">
        <v>2023-02-20</v>
      </c>
      <c r="F1783" t="s">
        <v>877</v>
      </c>
      <c r="G1783" t="s">
        <v>2274</v>
      </c>
      <c r="H1783" t="str">
        <f>_xlfn.XLOOKUP(Table29[[#This Row],[Unique BarCode]],$N$10:$N$37,$O$10:$O$37)</f>
        <v>MacBook</v>
      </c>
      <c r="I1783" t="str">
        <f>_xlfn.XLOOKUP(Table29[[#This Row],[Unique BarCode]],$N$10:$N$37,$P$10:$P$37)</f>
        <v>Device</v>
      </c>
      <c r="J1783" t="s">
        <v>8</v>
      </c>
      <c r="K1783" t="s">
        <v>878</v>
      </c>
    </row>
    <row r="1784" spans="1:11" x14ac:dyDescent="0.2">
      <c r="A1784" s="1" t="d">
        <v>2023-02-06</v>
      </c>
      <c r="B1784" s="45">
        <v>-1</v>
      </c>
      <c r="C1784" t="s">
        <v>20</v>
      </c>
      <c r="D1784" t="str">
        <f>_xlfn.XLOOKUP(Table29[[#This Row],[Patron Group]],$R$10:$R$24,$S$10:$S$24)</f>
        <v>Graduate</v>
      </c>
      <c r="E1784" s="1" t="d">
        <v>2023-02-20</v>
      </c>
      <c r="F1784" t="s">
        <v>891</v>
      </c>
      <c r="G1784" t="s">
        <v>2275</v>
      </c>
      <c r="H1784" t="str">
        <f>_xlfn.XLOOKUP(Table29[[#This Row],[Unique BarCode]],$N$10:$N$37,$O$10:$O$37)</f>
        <v>iPad</v>
      </c>
      <c r="I1784" t="str">
        <f>_xlfn.XLOOKUP(Table29[[#This Row],[Unique BarCode]],$N$10:$N$37,$P$10:$P$37)</f>
        <v>Device</v>
      </c>
      <c r="J1784" t="s">
        <v>8</v>
      </c>
    </row>
    <row r="1785" spans="1:11" x14ac:dyDescent="0.2">
      <c r="A1785" s="1" t="d">
        <v>2023-02-06</v>
      </c>
      <c r="B1785" s="45">
        <v>-1</v>
      </c>
      <c r="C1785" t="s">
        <v>20</v>
      </c>
      <c r="D1785" t="str">
        <f>_xlfn.XLOOKUP(Table29[[#This Row],[Patron Group]],$R$10:$R$24,$S$10:$S$24)</f>
        <v>Graduate</v>
      </c>
      <c r="E1785" s="1" t="d">
        <v>2023-02-20</v>
      </c>
      <c r="F1785" t="s">
        <v>1483</v>
      </c>
      <c r="G1785" t="s">
        <v>2263</v>
      </c>
      <c r="H1785" t="str">
        <f>_xlfn.XLOOKUP(Table29[[#This Row],[Unique BarCode]],$N$10:$N$37,$O$10:$O$37)</f>
        <v>HP Laptop</v>
      </c>
      <c r="I1785" t="str">
        <f>_xlfn.XLOOKUP(Table29[[#This Row],[Unique BarCode]],$N$10:$N$37,$P$10:$P$37)</f>
        <v>Device</v>
      </c>
      <c r="J1785" t="s">
        <v>8</v>
      </c>
      <c r="K1785" t="s">
        <v>1484</v>
      </c>
    </row>
    <row r="1786" spans="1:11" x14ac:dyDescent="0.2">
      <c r="A1786" s="1" t="d">
        <v>2023-02-06</v>
      </c>
      <c r="B1786" s="45">
        <v>-1</v>
      </c>
      <c r="C1786" t="s">
        <v>66</v>
      </c>
      <c r="D1786" t="str">
        <f>_xlfn.XLOOKUP(Table29[[#This Row],[Patron Group]],$R$10:$R$24,$S$10:$S$24)</f>
        <v>Graduate</v>
      </c>
      <c r="E1786" s="1" t="d">
        <v>2023-02-06</v>
      </c>
      <c r="F1786" t="s">
        <v>829</v>
      </c>
      <c r="G1786" t="s">
        <v>2271</v>
      </c>
      <c r="H1786" t="str">
        <f>_xlfn.XLOOKUP(Table29[[#This Row],[Unique BarCode]],$N$10:$N$37,$O$10:$O$37)</f>
        <v>OMNI</v>
      </c>
      <c r="I1786" t="str">
        <f>_xlfn.XLOOKUP(Table29[[#This Row],[Unique BarCode]],$N$10:$N$37,$P$10:$P$37)</f>
        <v>Charger</v>
      </c>
      <c r="J1786" t="s">
        <v>1115</v>
      </c>
      <c r="K1786" t="s">
        <v>830</v>
      </c>
    </row>
    <row r="1787" spans="1:11" x14ac:dyDescent="0.2">
      <c r="A1787" s="1" t="d">
        <v>2023-02-06</v>
      </c>
      <c r="B1787" s="45">
        <v>-1</v>
      </c>
      <c r="C1787" t="s">
        <v>74</v>
      </c>
      <c r="D1787" t="str">
        <f>_xlfn.XLOOKUP(Table29[[#This Row],[Patron Group]],$R$10:$R$24,$S$10:$S$24)</f>
        <v>Staff</v>
      </c>
      <c r="E1787" s="1" t="d">
        <v>2023-02-13</v>
      </c>
      <c r="F1787" t="s">
        <v>1480</v>
      </c>
      <c r="G1787" t="s">
        <v>2273</v>
      </c>
      <c r="H1787" t="str">
        <f>_xlfn.XLOOKUP(Table29[[#This Row],[Unique BarCode]],$N$10:$N$37,$O$10:$O$37)</f>
        <v>ChromeBook</v>
      </c>
      <c r="I1787" t="str">
        <f>_xlfn.XLOOKUP(Table29[[#This Row],[Unique BarCode]],$N$10:$N$37,$P$10:$P$37)</f>
        <v>Device</v>
      </c>
      <c r="J1787" t="s">
        <v>8</v>
      </c>
      <c r="K1787" t="s">
        <v>1481</v>
      </c>
    </row>
    <row r="1788" spans="1:11" x14ac:dyDescent="0.2">
      <c r="A1788" s="1" t="d">
        <v>2023-02-06</v>
      </c>
      <c r="B1788" s="45">
        <v>-1</v>
      </c>
      <c r="C1788" t="s">
        <v>77</v>
      </c>
      <c r="D1788" t="str">
        <f>_xlfn.XLOOKUP(Table29[[#This Row],[Patron Group]],$R$10:$R$24,$S$10:$S$24)</f>
        <v>Undergraduate</v>
      </c>
      <c r="E1788" s="1" t="d">
        <v>2023-02-06</v>
      </c>
      <c r="F1788" t="s">
        <v>940</v>
      </c>
      <c r="G1788" t="s">
        <v>2302</v>
      </c>
      <c r="H1788" t="str">
        <f>_xlfn.XLOOKUP(Table29[[#This Row],[Unique BarCode]],$N$10:$N$37,$O$10:$O$37)</f>
        <v>IPHONE</v>
      </c>
      <c r="I1788" t="str">
        <f>_xlfn.XLOOKUP(Table29[[#This Row],[Unique BarCode]],$N$10:$N$37,$P$10:$P$37)</f>
        <v>Charger</v>
      </c>
      <c r="J1788" t="s">
        <v>49</v>
      </c>
      <c r="K1788" t="s">
        <v>941</v>
      </c>
    </row>
    <row r="1789" spans="1:11" x14ac:dyDescent="0.2">
      <c r="A1789" s="1" t="d">
        <v>2023-02-06</v>
      </c>
      <c r="B1789" s="45">
        <v>-1</v>
      </c>
      <c r="C1789" t="s">
        <v>77</v>
      </c>
      <c r="D1789" t="str">
        <f>_xlfn.XLOOKUP(Table29[[#This Row],[Patron Group]],$R$10:$R$24,$S$10:$S$24)</f>
        <v>Undergraduate</v>
      </c>
      <c r="E1789" s="1" t="d">
        <v>2023-02-06</v>
      </c>
      <c r="F1789" t="s">
        <v>1053</v>
      </c>
      <c r="G1789" t="s">
        <v>2276</v>
      </c>
      <c r="H1789" t="str">
        <f>_xlfn.XLOOKUP(Table29[[#This Row],[Unique BarCode]],$N$10:$N$37,$O$10:$O$37)</f>
        <v>CALC</v>
      </c>
      <c r="I1789" t="str">
        <f>_xlfn.XLOOKUP(Table29[[#This Row],[Unique BarCode]],$N$10:$N$37,$P$10:$P$37)</f>
        <v>Accessory</v>
      </c>
      <c r="J1789" t="s">
        <v>8</v>
      </c>
      <c r="K1789" t="s">
        <v>1054</v>
      </c>
    </row>
    <row r="1790" spans="1:11" x14ac:dyDescent="0.2">
      <c r="A1790" s="1" t="d">
        <v>2023-02-06</v>
      </c>
      <c r="B1790" s="45">
        <v>-1</v>
      </c>
      <c r="C1790" t="s">
        <v>77</v>
      </c>
      <c r="D1790" t="str">
        <f>_xlfn.XLOOKUP(Table29[[#This Row],[Patron Group]],$R$10:$R$24,$S$10:$S$24)</f>
        <v>Undergraduate</v>
      </c>
      <c r="E1790" s="1" t="d">
        <v>2023-02-06</v>
      </c>
      <c r="F1790" t="s">
        <v>1055</v>
      </c>
      <c r="G1790" t="s">
        <v>2276</v>
      </c>
      <c r="H1790" t="str">
        <f>_xlfn.XLOOKUP(Table29[[#This Row],[Unique BarCode]],$N$10:$N$37,$O$10:$O$37)</f>
        <v>CALC</v>
      </c>
      <c r="I1790" t="str">
        <f>_xlfn.XLOOKUP(Table29[[#This Row],[Unique BarCode]],$N$10:$N$37,$P$10:$P$37)</f>
        <v>Accessory</v>
      </c>
      <c r="J1790" t="s">
        <v>8</v>
      </c>
    </row>
    <row r="1791" spans="1:11" x14ac:dyDescent="0.2">
      <c r="A1791" s="1" t="d">
        <v>2023-02-06</v>
      </c>
      <c r="B1791" s="45">
        <v>-1</v>
      </c>
      <c r="C1791" t="s">
        <v>77</v>
      </c>
      <c r="D1791" t="str">
        <f>_xlfn.XLOOKUP(Table29[[#This Row],[Patron Group]],$R$10:$R$24,$S$10:$S$24)</f>
        <v>Undergraduate</v>
      </c>
      <c r="E1791" s="1" t="d">
        <v>2023-02-06</v>
      </c>
      <c r="F1791" t="s">
        <v>1403</v>
      </c>
      <c r="G1791" t="s">
        <v>2276</v>
      </c>
      <c r="H1791" t="str">
        <f>_xlfn.XLOOKUP(Table29[[#This Row],[Unique BarCode]],$N$10:$N$37,$O$10:$O$37)</f>
        <v>CALC</v>
      </c>
      <c r="I1791" t="str">
        <f>_xlfn.XLOOKUP(Table29[[#This Row],[Unique BarCode]],$N$10:$N$37,$P$10:$P$37)</f>
        <v>Accessory</v>
      </c>
      <c r="J1791" t="s">
        <v>49</v>
      </c>
    </row>
    <row r="1792" spans="1:11" x14ac:dyDescent="0.2">
      <c r="A1792" s="1" t="d">
        <v>2023-02-06</v>
      </c>
      <c r="B1792" s="45">
        <v>-1</v>
      </c>
      <c r="C1792" t="s">
        <v>77</v>
      </c>
      <c r="D1792" t="str">
        <f>_xlfn.XLOOKUP(Table29[[#This Row],[Patron Group]],$R$10:$R$24,$S$10:$S$24)</f>
        <v>Undergraduate</v>
      </c>
      <c r="E1792" s="1" t="d">
        <v>2023-02-06</v>
      </c>
      <c r="F1792" t="s">
        <v>1363</v>
      </c>
      <c r="G1792" t="s">
        <v>2281</v>
      </c>
      <c r="H1792" t="str">
        <f>_xlfn.XLOOKUP(Table29[[#This Row],[Unique BarCode]],$N$10:$N$37,$O$10:$O$37)</f>
        <v>HDMIC</v>
      </c>
      <c r="I1792" t="str">
        <f>_xlfn.XLOOKUP(Table29[[#This Row],[Unique BarCode]],$N$10:$N$37,$P$10:$P$37)</f>
        <v>Cable</v>
      </c>
      <c r="J1792" t="s">
        <v>8</v>
      </c>
      <c r="K1792" t="s">
        <v>1364</v>
      </c>
    </row>
    <row r="1793" spans="1:11" x14ac:dyDescent="0.2">
      <c r="A1793" s="1" t="d">
        <v>2023-02-06</v>
      </c>
      <c r="B1793" s="45">
        <v>-1</v>
      </c>
      <c r="C1793" t="s">
        <v>77</v>
      </c>
      <c r="D1793" t="str">
        <f>_xlfn.XLOOKUP(Table29[[#This Row],[Patron Group]],$R$10:$R$24,$S$10:$S$24)</f>
        <v>Undergraduate</v>
      </c>
      <c r="E1793" s="1" t="d">
        <v>2023-02-06</v>
      </c>
      <c r="F1793" t="s">
        <v>1404</v>
      </c>
      <c r="G1793" t="s">
        <v>2281</v>
      </c>
      <c r="H1793" t="str">
        <f>_xlfn.XLOOKUP(Table29[[#This Row],[Unique BarCode]],$N$10:$N$37,$O$10:$O$37)</f>
        <v>HDMIC</v>
      </c>
      <c r="I1793" t="str">
        <f>_xlfn.XLOOKUP(Table29[[#This Row],[Unique BarCode]],$N$10:$N$37,$P$10:$P$37)</f>
        <v>Cable</v>
      </c>
      <c r="J1793" t="s">
        <v>8</v>
      </c>
      <c r="K1793" t="s">
        <v>1405</v>
      </c>
    </row>
    <row r="1794" spans="1:11" x14ac:dyDescent="0.2">
      <c r="A1794" s="1" t="d">
        <v>2023-02-06</v>
      </c>
      <c r="B1794" s="45">
        <v>-1</v>
      </c>
      <c r="C1794" t="s">
        <v>77</v>
      </c>
      <c r="D1794" t="str">
        <f>_xlfn.XLOOKUP(Table29[[#This Row],[Patron Group]],$R$10:$R$24,$S$10:$S$24)</f>
        <v>Undergraduate</v>
      </c>
      <c r="E1794" s="1" t="d">
        <v>2023-02-06</v>
      </c>
      <c r="F1794" t="s">
        <v>833</v>
      </c>
      <c r="G1794" t="s">
        <v>2266</v>
      </c>
      <c r="H1794" t="str">
        <f>_xlfn.XLOOKUP(Table29[[#This Row],[Unique BarCode]],$N$10:$N$37,$O$10:$O$37)</f>
        <v>Headphones</v>
      </c>
      <c r="I1794" t="str">
        <f>_xlfn.XLOOKUP(Table29[[#This Row],[Unique BarCode]],$N$10:$N$37,$P$10:$P$37)</f>
        <v>Accessory</v>
      </c>
      <c r="J1794" t="s">
        <v>49</v>
      </c>
      <c r="K1794" t="s">
        <v>834</v>
      </c>
    </row>
    <row r="1795" spans="1:11" x14ac:dyDescent="0.2">
      <c r="A1795" s="1" t="d">
        <v>2023-02-06</v>
      </c>
      <c r="B1795" s="45">
        <v>-1</v>
      </c>
      <c r="C1795" t="s">
        <v>77</v>
      </c>
      <c r="D1795" t="str">
        <f>_xlfn.XLOOKUP(Table29[[#This Row],[Patron Group]],$R$10:$R$24,$S$10:$S$24)</f>
        <v>Undergraduate</v>
      </c>
      <c r="E1795" s="1" t="d">
        <v>2023-02-06</v>
      </c>
      <c r="F1795" t="s">
        <v>436</v>
      </c>
      <c r="G1795" t="s">
        <v>2282</v>
      </c>
      <c r="H1795" t="str">
        <f>_xlfn.XLOOKUP(Table29[[#This Row],[Unique BarCode]],$N$10:$N$37,$O$10:$O$37)</f>
        <v>HPUSBC</v>
      </c>
      <c r="I1795" t="str">
        <f>_xlfn.XLOOKUP(Table29[[#This Row],[Unique BarCode]],$N$10:$N$37,$P$10:$P$37)</f>
        <v>Charger</v>
      </c>
      <c r="J1795" t="s">
        <v>49</v>
      </c>
      <c r="K1795" t="s">
        <v>437</v>
      </c>
    </row>
    <row r="1796" spans="1:11" x14ac:dyDescent="0.2">
      <c r="A1796" s="1" t="d">
        <v>2023-02-06</v>
      </c>
      <c r="B1796" s="45">
        <v>-1</v>
      </c>
      <c r="C1796" t="s">
        <v>77</v>
      </c>
      <c r="D1796" t="str">
        <f>_xlfn.XLOOKUP(Table29[[#This Row],[Patron Group]],$R$10:$R$24,$S$10:$S$24)</f>
        <v>Undergraduate</v>
      </c>
      <c r="E1796" s="1" t="d">
        <v>2023-02-06</v>
      </c>
      <c r="F1796" t="s">
        <v>1465</v>
      </c>
      <c r="G1796" t="s">
        <v>2282</v>
      </c>
      <c r="H1796" t="str">
        <f>_xlfn.XLOOKUP(Table29[[#This Row],[Unique BarCode]],$N$10:$N$37,$O$10:$O$37)</f>
        <v>HPUSBC</v>
      </c>
      <c r="I1796" t="str">
        <f>_xlfn.XLOOKUP(Table29[[#This Row],[Unique BarCode]],$N$10:$N$37,$P$10:$P$37)</f>
        <v>Charger</v>
      </c>
      <c r="J1796" t="s">
        <v>49</v>
      </c>
    </row>
    <row r="1797" spans="1:11" x14ac:dyDescent="0.2">
      <c r="A1797" s="1" t="d">
        <v>2023-02-06</v>
      </c>
      <c r="B1797" s="45">
        <v>-1</v>
      </c>
      <c r="C1797" t="s">
        <v>77</v>
      </c>
      <c r="D1797" t="str">
        <f>_xlfn.XLOOKUP(Table29[[#This Row],[Patron Group]],$R$10:$R$24,$S$10:$S$24)</f>
        <v>Undergraduate</v>
      </c>
      <c r="E1797" s="1" t="d">
        <v>2023-02-06</v>
      </c>
      <c r="F1797" t="s">
        <v>942</v>
      </c>
      <c r="G1797" t="s">
        <v>2265</v>
      </c>
      <c r="H1797" t="str">
        <f>_xlfn.XLOOKUP(Table29[[#This Row],[Unique BarCode]],$N$10:$N$37,$O$10:$O$37)</f>
        <v>IPHONE</v>
      </c>
      <c r="I1797" t="str">
        <f>_xlfn.XLOOKUP(Table29[[#This Row],[Unique BarCode]],$N$10:$N$37,$P$10:$P$37)</f>
        <v>Charger</v>
      </c>
      <c r="J1797" t="s">
        <v>68</v>
      </c>
      <c r="K1797" t="s">
        <v>943</v>
      </c>
    </row>
    <row r="1798" spans="1:11" x14ac:dyDescent="0.2">
      <c r="A1798" s="1" t="d">
        <v>2023-02-06</v>
      </c>
      <c r="B1798" s="45">
        <v>-1</v>
      </c>
      <c r="C1798" t="s">
        <v>77</v>
      </c>
      <c r="D1798" t="str">
        <f>_xlfn.XLOOKUP(Table29[[#This Row],[Patron Group]],$R$10:$R$24,$S$10:$S$24)</f>
        <v>Undergraduate</v>
      </c>
      <c r="E1798" s="1" t="d">
        <v>2023-02-06</v>
      </c>
      <c r="F1798" t="s">
        <v>579</v>
      </c>
      <c r="G1798" t="s">
        <v>2265</v>
      </c>
      <c r="H1798" t="str">
        <f>_xlfn.XLOOKUP(Table29[[#This Row],[Unique BarCode]],$N$10:$N$37,$O$10:$O$37)</f>
        <v>IPHONE</v>
      </c>
      <c r="I1798" t="str">
        <f>_xlfn.XLOOKUP(Table29[[#This Row],[Unique BarCode]],$N$10:$N$37,$P$10:$P$37)</f>
        <v>Charger</v>
      </c>
      <c r="J1798" t="s">
        <v>49</v>
      </c>
      <c r="K1798" t="s">
        <v>580</v>
      </c>
    </row>
    <row r="1799" spans="1:11" x14ac:dyDescent="0.2">
      <c r="A1799" s="1" t="d">
        <v>2023-02-06</v>
      </c>
      <c r="B1799" s="45">
        <v>-1</v>
      </c>
      <c r="C1799" t="s">
        <v>77</v>
      </c>
      <c r="D1799" t="str">
        <f>_xlfn.XLOOKUP(Table29[[#This Row],[Patron Group]],$R$10:$R$24,$S$10:$S$24)</f>
        <v>Undergraduate</v>
      </c>
      <c r="E1799" s="1" t="d">
        <v>2023-02-06</v>
      </c>
      <c r="F1799" t="s">
        <v>218</v>
      </c>
      <c r="G1799" t="s">
        <v>2265</v>
      </c>
      <c r="H1799" t="str">
        <f>_xlfn.XLOOKUP(Table29[[#This Row],[Unique BarCode]],$N$10:$N$37,$O$10:$O$37)</f>
        <v>IPHONE</v>
      </c>
      <c r="I1799" t="str">
        <f>_xlfn.XLOOKUP(Table29[[#This Row],[Unique BarCode]],$N$10:$N$37,$P$10:$P$37)</f>
        <v>Charger</v>
      </c>
      <c r="J1799" t="s">
        <v>49</v>
      </c>
      <c r="K1799" t="s">
        <v>219</v>
      </c>
    </row>
    <row r="1800" spans="1:11" x14ac:dyDescent="0.2">
      <c r="A1800" s="1" t="d">
        <v>2023-02-06</v>
      </c>
      <c r="B1800" s="45">
        <v>-1</v>
      </c>
      <c r="C1800" t="s">
        <v>77</v>
      </c>
      <c r="D1800" t="str">
        <f>_xlfn.XLOOKUP(Table29[[#This Row],[Patron Group]],$R$10:$R$24,$S$10:$S$24)</f>
        <v>Undergraduate</v>
      </c>
      <c r="E1800" s="1" t="d">
        <v>2023-02-06</v>
      </c>
      <c r="F1800" t="s">
        <v>27</v>
      </c>
      <c r="G1800" t="s">
        <v>2265</v>
      </c>
      <c r="H1800" t="str">
        <f>_xlfn.XLOOKUP(Table29[[#This Row],[Unique BarCode]],$N$10:$N$37,$O$10:$O$37)</f>
        <v>IPHONE</v>
      </c>
      <c r="I1800" t="str">
        <f>_xlfn.XLOOKUP(Table29[[#This Row],[Unique BarCode]],$N$10:$N$37,$P$10:$P$37)</f>
        <v>Charger</v>
      </c>
      <c r="J1800" t="s">
        <v>8</v>
      </c>
      <c r="K1800" t="s">
        <v>28</v>
      </c>
    </row>
    <row r="1801" spans="1:11" x14ac:dyDescent="0.2">
      <c r="A1801" s="1" t="d">
        <v>2023-02-06</v>
      </c>
      <c r="B1801" s="45">
        <v>-1</v>
      </c>
      <c r="C1801" t="s">
        <v>77</v>
      </c>
      <c r="D1801" t="str">
        <f>_xlfn.XLOOKUP(Table29[[#This Row],[Patron Group]],$R$10:$R$24,$S$10:$S$24)</f>
        <v>Undergraduate</v>
      </c>
      <c r="E1801" s="1" t="d">
        <v>2023-02-06</v>
      </c>
      <c r="F1801" t="s">
        <v>1100</v>
      </c>
      <c r="G1801" t="s">
        <v>2265</v>
      </c>
      <c r="H1801" t="str">
        <f>_xlfn.XLOOKUP(Table29[[#This Row],[Unique BarCode]],$N$10:$N$37,$O$10:$O$37)</f>
        <v>IPHONE</v>
      </c>
      <c r="I1801" t="str">
        <f>_xlfn.XLOOKUP(Table29[[#This Row],[Unique BarCode]],$N$10:$N$37,$P$10:$P$37)</f>
        <v>Charger</v>
      </c>
      <c r="J1801" t="s">
        <v>8</v>
      </c>
      <c r="K1801" t="s">
        <v>1101</v>
      </c>
    </row>
    <row r="1802" spans="1:11" x14ac:dyDescent="0.2">
      <c r="A1802" s="1" t="d">
        <v>2023-02-06</v>
      </c>
      <c r="B1802" s="45">
        <v>-1</v>
      </c>
      <c r="C1802" t="s">
        <v>77</v>
      </c>
      <c r="D1802" t="str">
        <f>_xlfn.XLOOKUP(Table29[[#This Row],[Patron Group]],$R$10:$R$24,$S$10:$S$24)</f>
        <v>Undergraduate</v>
      </c>
      <c r="E1802" s="1" t="d">
        <v>2023-02-06</v>
      </c>
      <c r="F1802" t="s">
        <v>263</v>
      </c>
      <c r="G1802" t="s">
        <v>2265</v>
      </c>
      <c r="H1802" t="str">
        <f>_xlfn.XLOOKUP(Table29[[#This Row],[Unique BarCode]],$N$10:$N$37,$O$10:$O$37)</f>
        <v>IPHONE</v>
      </c>
      <c r="I1802" t="str">
        <f>_xlfn.XLOOKUP(Table29[[#This Row],[Unique BarCode]],$N$10:$N$37,$P$10:$P$37)</f>
        <v>Charger</v>
      </c>
      <c r="J1802" t="s">
        <v>8</v>
      </c>
      <c r="K1802" t="s">
        <v>264</v>
      </c>
    </row>
    <row r="1803" spans="1:11" x14ac:dyDescent="0.2">
      <c r="A1803" s="1" t="d">
        <v>2023-02-06</v>
      </c>
      <c r="B1803" s="45">
        <v>-1</v>
      </c>
      <c r="C1803" t="s">
        <v>77</v>
      </c>
      <c r="D1803" t="str">
        <f>_xlfn.XLOOKUP(Table29[[#This Row],[Patron Group]],$R$10:$R$24,$S$10:$S$24)</f>
        <v>Undergraduate</v>
      </c>
      <c r="E1803" s="1" t="d">
        <v>2023-02-06</v>
      </c>
      <c r="F1803" t="s">
        <v>461</v>
      </c>
      <c r="G1803" t="s">
        <v>2265</v>
      </c>
      <c r="H1803" t="str">
        <f>_xlfn.XLOOKUP(Table29[[#This Row],[Unique BarCode]],$N$10:$N$37,$O$10:$O$37)</f>
        <v>IPHONE</v>
      </c>
      <c r="I1803" t="str">
        <f>_xlfn.XLOOKUP(Table29[[#This Row],[Unique BarCode]],$N$10:$N$37,$P$10:$P$37)</f>
        <v>Charger</v>
      </c>
      <c r="J1803" t="s">
        <v>8</v>
      </c>
      <c r="K1803" t="s">
        <v>462</v>
      </c>
    </row>
    <row r="1804" spans="1:11" x14ac:dyDescent="0.2">
      <c r="A1804" s="1" t="d">
        <v>2023-02-06</v>
      </c>
      <c r="B1804" s="45">
        <v>-1</v>
      </c>
      <c r="C1804" t="s">
        <v>77</v>
      </c>
      <c r="D1804" t="str">
        <f>_xlfn.XLOOKUP(Table29[[#This Row],[Patron Group]],$R$10:$R$24,$S$10:$S$24)</f>
        <v>Undergraduate</v>
      </c>
      <c r="E1804" s="1" t="d">
        <v>2023-02-06</v>
      </c>
      <c r="F1804" t="s">
        <v>1314</v>
      </c>
      <c r="G1804" t="s">
        <v>2265</v>
      </c>
      <c r="H1804" t="str">
        <f>_xlfn.XLOOKUP(Table29[[#This Row],[Unique BarCode]],$N$10:$N$37,$O$10:$O$37)</f>
        <v>IPHONE</v>
      </c>
      <c r="I1804" t="str">
        <f>_xlfn.XLOOKUP(Table29[[#This Row],[Unique BarCode]],$N$10:$N$37,$P$10:$P$37)</f>
        <v>Charger</v>
      </c>
      <c r="J1804" t="s">
        <v>8</v>
      </c>
      <c r="K1804" t="s">
        <v>1315</v>
      </c>
    </row>
    <row r="1805" spans="1:11" x14ac:dyDescent="0.2">
      <c r="A1805" s="1" t="d">
        <v>2023-02-06</v>
      </c>
      <c r="B1805" s="45">
        <v>-1</v>
      </c>
      <c r="C1805" t="s">
        <v>77</v>
      </c>
      <c r="D1805" t="str">
        <f>_xlfn.XLOOKUP(Table29[[#This Row],[Patron Group]],$R$10:$R$24,$S$10:$S$24)</f>
        <v>Undergraduate</v>
      </c>
      <c r="E1805" s="1" t="d">
        <v>2023-02-06</v>
      </c>
      <c r="F1805" t="s">
        <v>84</v>
      </c>
      <c r="G1805" t="s">
        <v>2265</v>
      </c>
      <c r="H1805" t="str">
        <f>_xlfn.XLOOKUP(Table29[[#This Row],[Unique BarCode]],$N$10:$N$37,$O$10:$O$37)</f>
        <v>IPHONE</v>
      </c>
      <c r="I1805" t="str">
        <f>_xlfn.XLOOKUP(Table29[[#This Row],[Unique BarCode]],$N$10:$N$37,$P$10:$P$37)</f>
        <v>Charger</v>
      </c>
      <c r="J1805" t="s">
        <v>8</v>
      </c>
      <c r="K1805" t="s">
        <v>85</v>
      </c>
    </row>
    <row r="1806" spans="1:11" x14ac:dyDescent="0.2">
      <c r="A1806" s="1" t="d">
        <v>2023-02-06</v>
      </c>
      <c r="B1806" s="45">
        <v>-1</v>
      </c>
      <c r="C1806" t="s">
        <v>77</v>
      </c>
      <c r="D1806" t="str">
        <f>_xlfn.XLOOKUP(Table29[[#This Row],[Patron Group]],$R$10:$R$24,$S$10:$S$24)</f>
        <v>Undergraduate</v>
      </c>
      <c r="E1806" s="1" t="d">
        <v>2023-02-06</v>
      </c>
      <c r="F1806" t="s">
        <v>839</v>
      </c>
      <c r="G1806" t="s">
        <v>2265</v>
      </c>
      <c r="H1806" t="str">
        <f>_xlfn.XLOOKUP(Table29[[#This Row],[Unique BarCode]],$N$10:$N$37,$O$10:$O$37)</f>
        <v>IPHONE</v>
      </c>
      <c r="I1806" t="str">
        <f>_xlfn.XLOOKUP(Table29[[#This Row],[Unique BarCode]],$N$10:$N$37,$P$10:$P$37)</f>
        <v>Charger</v>
      </c>
      <c r="J1806" t="s">
        <v>8</v>
      </c>
      <c r="K1806" t="s">
        <v>840</v>
      </c>
    </row>
    <row r="1807" spans="1:11" x14ac:dyDescent="0.2">
      <c r="A1807" s="1" t="d">
        <v>2023-02-06</v>
      </c>
      <c r="B1807" s="45">
        <v>-1</v>
      </c>
      <c r="C1807" t="s">
        <v>77</v>
      </c>
      <c r="D1807" t="str">
        <f>_xlfn.XLOOKUP(Table29[[#This Row],[Patron Group]],$R$10:$R$24,$S$10:$S$24)</f>
        <v>Undergraduate</v>
      </c>
      <c r="E1807" s="1" t="d">
        <v>2023-02-06</v>
      </c>
      <c r="F1807" t="s">
        <v>71</v>
      </c>
      <c r="G1807" t="s">
        <v>2265</v>
      </c>
      <c r="H1807" t="str">
        <f>_xlfn.XLOOKUP(Table29[[#This Row],[Unique BarCode]],$N$10:$N$37,$O$10:$O$37)</f>
        <v>IPHONE</v>
      </c>
      <c r="I1807" t="str">
        <f>_xlfn.XLOOKUP(Table29[[#This Row],[Unique BarCode]],$N$10:$N$37,$P$10:$P$37)</f>
        <v>Charger</v>
      </c>
      <c r="J1807" t="s">
        <v>8</v>
      </c>
      <c r="K1807" t="s">
        <v>72</v>
      </c>
    </row>
    <row r="1808" spans="1:11" x14ac:dyDescent="0.2">
      <c r="A1808" s="1" t="d">
        <v>2023-02-06</v>
      </c>
      <c r="B1808" s="45">
        <v>-1</v>
      </c>
      <c r="C1808" t="s">
        <v>77</v>
      </c>
      <c r="D1808" t="str">
        <f>_xlfn.XLOOKUP(Table29[[#This Row],[Patron Group]],$R$10:$R$24,$S$10:$S$24)</f>
        <v>Undergraduate</v>
      </c>
      <c r="E1808" s="1" t="d">
        <v>2023-02-06</v>
      </c>
      <c r="F1808" t="s">
        <v>86</v>
      </c>
      <c r="G1808" t="s">
        <v>2265</v>
      </c>
      <c r="H1808" t="str">
        <f>_xlfn.XLOOKUP(Table29[[#This Row],[Unique BarCode]],$N$10:$N$37,$O$10:$O$37)</f>
        <v>IPHONE</v>
      </c>
      <c r="I1808" t="str">
        <f>_xlfn.XLOOKUP(Table29[[#This Row],[Unique BarCode]],$N$10:$N$37,$P$10:$P$37)</f>
        <v>Charger</v>
      </c>
      <c r="J1808" t="s">
        <v>8</v>
      </c>
      <c r="K1808" t="s">
        <v>87</v>
      </c>
    </row>
    <row r="1809" spans="1:11" x14ac:dyDescent="0.2">
      <c r="A1809" s="1" t="d">
        <v>2023-02-06</v>
      </c>
      <c r="B1809" s="45">
        <v>-1</v>
      </c>
      <c r="C1809" t="s">
        <v>77</v>
      </c>
      <c r="D1809" t="str">
        <f>_xlfn.XLOOKUP(Table29[[#This Row],[Patron Group]],$R$10:$R$24,$S$10:$S$24)</f>
        <v>Undergraduate</v>
      </c>
      <c r="E1809" s="1" t="d">
        <v>2023-02-06</v>
      </c>
      <c r="F1809" t="s">
        <v>433</v>
      </c>
      <c r="G1809" t="s">
        <v>2265</v>
      </c>
      <c r="H1809" t="str">
        <f>_xlfn.XLOOKUP(Table29[[#This Row],[Unique BarCode]],$N$10:$N$37,$O$10:$O$37)</f>
        <v>IPHONE</v>
      </c>
      <c r="I1809" t="str">
        <f>_xlfn.XLOOKUP(Table29[[#This Row],[Unique BarCode]],$N$10:$N$37,$P$10:$P$37)</f>
        <v>Charger</v>
      </c>
      <c r="J1809" t="s">
        <v>8</v>
      </c>
      <c r="K1809" t="s">
        <v>434</v>
      </c>
    </row>
    <row r="1810" spans="1:11" x14ac:dyDescent="0.2">
      <c r="A1810" s="1" t="d">
        <v>2023-02-06</v>
      </c>
      <c r="B1810" s="45">
        <v>-1</v>
      </c>
      <c r="C1810" t="s">
        <v>77</v>
      </c>
      <c r="D1810" t="str">
        <f>_xlfn.XLOOKUP(Table29[[#This Row],[Patron Group]],$R$10:$R$24,$S$10:$S$24)</f>
        <v>Undergraduate</v>
      </c>
      <c r="E1810" s="1" t="d">
        <v>2023-02-06</v>
      </c>
      <c r="F1810" t="s">
        <v>29</v>
      </c>
      <c r="G1810" t="s">
        <v>2265</v>
      </c>
      <c r="H1810" t="str">
        <f>_xlfn.XLOOKUP(Table29[[#This Row],[Unique BarCode]],$N$10:$N$37,$O$10:$O$37)</f>
        <v>IPHONE</v>
      </c>
      <c r="I1810" t="str">
        <f>_xlfn.XLOOKUP(Table29[[#This Row],[Unique BarCode]],$N$10:$N$37,$P$10:$P$37)</f>
        <v>Charger</v>
      </c>
      <c r="J1810" t="s">
        <v>8</v>
      </c>
      <c r="K1810" t="s">
        <v>30</v>
      </c>
    </row>
    <row r="1811" spans="1:11" x14ac:dyDescent="0.2">
      <c r="A1811" s="1" t="d">
        <v>2023-02-06</v>
      </c>
      <c r="B1811" s="45">
        <v>-1</v>
      </c>
      <c r="C1811" t="s">
        <v>77</v>
      </c>
      <c r="D1811" t="str">
        <f>_xlfn.XLOOKUP(Table29[[#This Row],[Patron Group]],$R$10:$R$24,$S$10:$S$24)</f>
        <v>Undergraduate</v>
      </c>
      <c r="E1811" s="1" t="d">
        <v>2023-02-06</v>
      </c>
      <c r="F1811" t="s">
        <v>12</v>
      </c>
      <c r="G1811" t="s">
        <v>2265</v>
      </c>
      <c r="H1811" t="str">
        <f>_xlfn.XLOOKUP(Table29[[#This Row],[Unique BarCode]],$N$10:$N$37,$O$10:$O$37)</f>
        <v>IPHONE</v>
      </c>
      <c r="I1811" t="str">
        <f>_xlfn.XLOOKUP(Table29[[#This Row],[Unique BarCode]],$N$10:$N$37,$P$10:$P$37)</f>
        <v>Charger</v>
      </c>
      <c r="J1811" t="s">
        <v>13</v>
      </c>
      <c r="K1811" t="s">
        <v>14</v>
      </c>
    </row>
    <row r="1812" spans="1:11" x14ac:dyDescent="0.2">
      <c r="A1812" s="1" t="d">
        <v>2023-02-06</v>
      </c>
      <c r="B1812" s="45">
        <v>-1</v>
      </c>
      <c r="C1812" t="s">
        <v>77</v>
      </c>
      <c r="D1812" t="str">
        <f>_xlfn.XLOOKUP(Table29[[#This Row],[Patron Group]],$R$10:$R$24,$S$10:$S$24)</f>
        <v>Undergraduate</v>
      </c>
      <c r="E1812" s="1" t="d">
        <v>2023-02-06</v>
      </c>
      <c r="F1812" t="s">
        <v>583</v>
      </c>
      <c r="G1812" t="s">
        <v>2268</v>
      </c>
      <c r="H1812" t="str">
        <f>_xlfn.XLOOKUP(Table29[[#This Row],[Unique BarCode]],$N$10:$N$37,$O$10:$O$37)</f>
        <v>MACCHRG</v>
      </c>
      <c r="I1812" t="str">
        <f>_xlfn.XLOOKUP(Table29[[#This Row],[Unique BarCode]],$N$10:$N$37,$P$10:$P$37)</f>
        <v>Charger</v>
      </c>
      <c r="J1812" t="s">
        <v>49</v>
      </c>
      <c r="K1812" t="s">
        <v>584</v>
      </c>
    </row>
    <row r="1813" spans="1:11" x14ac:dyDescent="0.2">
      <c r="A1813" s="1" t="d">
        <v>2023-02-06</v>
      </c>
      <c r="B1813" s="45">
        <v>-1</v>
      </c>
      <c r="C1813" t="s">
        <v>77</v>
      </c>
      <c r="D1813" t="str">
        <f>_xlfn.XLOOKUP(Table29[[#This Row],[Patron Group]],$R$10:$R$24,$S$10:$S$24)</f>
        <v>Undergraduate</v>
      </c>
      <c r="E1813" s="1" t="d">
        <v>2023-02-06</v>
      </c>
      <c r="F1813" t="s">
        <v>33</v>
      </c>
      <c r="G1813" t="s">
        <v>2268</v>
      </c>
      <c r="H1813" t="str">
        <f>_xlfn.XLOOKUP(Table29[[#This Row],[Unique BarCode]],$N$10:$N$37,$O$10:$O$37)</f>
        <v>MACCHRG</v>
      </c>
      <c r="I1813" t="str">
        <f>_xlfn.XLOOKUP(Table29[[#This Row],[Unique BarCode]],$N$10:$N$37,$P$10:$P$37)</f>
        <v>Charger</v>
      </c>
      <c r="J1813" t="s">
        <v>8</v>
      </c>
      <c r="K1813" t="s">
        <v>34</v>
      </c>
    </row>
    <row r="1814" spans="1:11" x14ac:dyDescent="0.2">
      <c r="A1814" s="1" t="d">
        <v>2023-02-06</v>
      </c>
      <c r="B1814" s="45">
        <v>-1</v>
      </c>
      <c r="C1814" t="s">
        <v>77</v>
      </c>
      <c r="D1814" t="str">
        <f>_xlfn.XLOOKUP(Table29[[#This Row],[Patron Group]],$R$10:$R$24,$S$10:$S$24)</f>
        <v>Undergraduate</v>
      </c>
      <c r="E1814" s="1" t="d">
        <v>2023-02-06</v>
      </c>
      <c r="F1814" t="s">
        <v>224</v>
      </c>
      <c r="G1814" t="s">
        <v>2296</v>
      </c>
      <c r="H1814" t="str">
        <f>_xlfn.XLOOKUP(Table29[[#This Row],[Unique BarCode]],$N$10:$N$37,$O$10:$O$37)</f>
        <v>MACUSBC</v>
      </c>
      <c r="I1814" t="str">
        <f>_xlfn.XLOOKUP(Table29[[#This Row],[Unique BarCode]],$N$10:$N$37,$P$10:$P$37)</f>
        <v>Charger</v>
      </c>
      <c r="J1814" t="s">
        <v>8</v>
      </c>
      <c r="K1814" t="s">
        <v>225</v>
      </c>
    </row>
    <row r="1815" spans="1:11" x14ac:dyDescent="0.2">
      <c r="A1815" s="1" t="d">
        <v>2023-02-06</v>
      </c>
      <c r="B1815" s="45">
        <v>-1</v>
      </c>
      <c r="C1815" t="s">
        <v>77</v>
      </c>
      <c r="D1815" t="str">
        <f>_xlfn.XLOOKUP(Table29[[#This Row],[Patron Group]],$R$10:$R$24,$S$10:$S$24)</f>
        <v>Undergraduate</v>
      </c>
      <c r="E1815" s="1" t="d">
        <v>2023-02-06</v>
      </c>
      <c r="F1815" t="s">
        <v>471</v>
      </c>
      <c r="G1815" t="s">
        <v>2296</v>
      </c>
      <c r="H1815" t="str">
        <f>_xlfn.XLOOKUP(Table29[[#This Row],[Unique BarCode]],$N$10:$N$37,$O$10:$O$37)</f>
        <v>MACUSBC</v>
      </c>
      <c r="I1815" t="str">
        <f>_xlfn.XLOOKUP(Table29[[#This Row],[Unique BarCode]],$N$10:$N$37,$P$10:$P$37)</f>
        <v>Charger</v>
      </c>
      <c r="J1815" t="s">
        <v>8</v>
      </c>
      <c r="K1815" t="s">
        <v>472</v>
      </c>
    </row>
    <row r="1816" spans="1:11" x14ac:dyDescent="0.2">
      <c r="A1816" s="1" t="d">
        <v>2023-02-06</v>
      </c>
      <c r="B1816" s="45">
        <v>-1</v>
      </c>
      <c r="C1816" t="s">
        <v>77</v>
      </c>
      <c r="D1816" t="str">
        <f>_xlfn.XLOOKUP(Table29[[#This Row],[Patron Group]],$R$10:$R$24,$S$10:$S$24)</f>
        <v>Undergraduate</v>
      </c>
      <c r="E1816" s="1" t="d">
        <v>2023-02-06</v>
      </c>
      <c r="F1816" t="s">
        <v>91</v>
      </c>
      <c r="G1816" t="s">
        <v>2296</v>
      </c>
      <c r="H1816" t="str">
        <f>_xlfn.XLOOKUP(Table29[[#This Row],[Unique BarCode]],$N$10:$N$37,$O$10:$O$37)</f>
        <v>MACUSBC</v>
      </c>
      <c r="I1816" t="str">
        <f>_xlfn.XLOOKUP(Table29[[#This Row],[Unique BarCode]],$N$10:$N$37,$P$10:$P$37)</f>
        <v>Charger</v>
      </c>
      <c r="J1816" t="s">
        <v>8</v>
      </c>
      <c r="K1816" t="s">
        <v>92</v>
      </c>
    </row>
    <row r="1817" spans="1:11" x14ac:dyDescent="0.2">
      <c r="A1817" s="1" t="d">
        <v>2023-02-06</v>
      </c>
      <c r="B1817" s="45">
        <v>-1</v>
      </c>
      <c r="C1817" t="s">
        <v>77</v>
      </c>
      <c r="D1817" t="str">
        <f>_xlfn.XLOOKUP(Table29[[#This Row],[Patron Group]],$R$10:$R$24,$S$10:$S$24)</f>
        <v>Undergraduate</v>
      </c>
      <c r="E1817" s="1" t="d">
        <v>2023-02-06</v>
      </c>
      <c r="F1817" t="s">
        <v>213</v>
      </c>
      <c r="G1817" t="s">
        <v>2296</v>
      </c>
      <c r="H1817" t="str">
        <f>_xlfn.XLOOKUP(Table29[[#This Row],[Unique BarCode]],$N$10:$N$37,$O$10:$O$37)</f>
        <v>MACUSBC</v>
      </c>
      <c r="I1817" t="str">
        <f>_xlfn.XLOOKUP(Table29[[#This Row],[Unique BarCode]],$N$10:$N$37,$P$10:$P$37)</f>
        <v>Charger</v>
      </c>
      <c r="J1817" t="s">
        <v>8</v>
      </c>
      <c r="K1817" t="s">
        <v>214</v>
      </c>
    </row>
    <row r="1818" spans="1:11" x14ac:dyDescent="0.2">
      <c r="A1818" s="1" t="d">
        <v>2023-02-06</v>
      </c>
      <c r="B1818" s="45">
        <v>-1</v>
      </c>
      <c r="C1818" t="s">
        <v>77</v>
      </c>
      <c r="D1818" t="str">
        <f>_xlfn.XLOOKUP(Table29[[#This Row],[Patron Group]],$R$10:$R$24,$S$10:$S$24)</f>
        <v>Undergraduate</v>
      </c>
      <c r="E1818" s="1" t="d">
        <v>2023-02-06</v>
      </c>
      <c r="F1818" t="s">
        <v>843</v>
      </c>
      <c r="G1818" t="s">
        <v>2296</v>
      </c>
      <c r="H1818" t="str">
        <f>_xlfn.XLOOKUP(Table29[[#This Row],[Unique BarCode]],$N$10:$N$37,$O$10:$O$37)</f>
        <v>MACUSBC</v>
      </c>
      <c r="I1818" t="str">
        <f>_xlfn.XLOOKUP(Table29[[#This Row],[Unique BarCode]],$N$10:$N$37,$P$10:$P$37)</f>
        <v>Charger</v>
      </c>
      <c r="J1818" t="s">
        <v>8</v>
      </c>
      <c r="K1818" t="s">
        <v>844</v>
      </c>
    </row>
    <row r="1819" spans="1:11" x14ac:dyDescent="0.2">
      <c r="A1819" s="1" t="d">
        <v>2023-02-06</v>
      </c>
      <c r="B1819" s="45">
        <v>-1</v>
      </c>
      <c r="C1819" t="s">
        <v>77</v>
      </c>
      <c r="D1819" t="str">
        <f>_xlfn.XLOOKUP(Table29[[#This Row],[Patron Group]],$R$10:$R$24,$S$10:$S$24)</f>
        <v>Undergraduate</v>
      </c>
      <c r="E1819" s="1" t="d">
        <v>2023-02-06</v>
      </c>
      <c r="F1819" t="s">
        <v>37</v>
      </c>
      <c r="G1819" t="s">
        <v>2296</v>
      </c>
      <c r="H1819" t="str">
        <f>_xlfn.XLOOKUP(Table29[[#This Row],[Unique BarCode]],$N$10:$N$37,$O$10:$O$37)</f>
        <v>MACUSBC</v>
      </c>
      <c r="I1819" t="str">
        <f>_xlfn.XLOOKUP(Table29[[#This Row],[Unique BarCode]],$N$10:$N$37,$P$10:$P$37)</f>
        <v>Charger</v>
      </c>
      <c r="J1819" t="s">
        <v>8</v>
      </c>
      <c r="K1819" t="s">
        <v>38</v>
      </c>
    </row>
    <row r="1820" spans="1:11" x14ac:dyDescent="0.2">
      <c r="A1820" s="1" t="d">
        <v>2023-02-06</v>
      </c>
      <c r="B1820" s="45">
        <v>-1</v>
      </c>
      <c r="C1820" t="s">
        <v>77</v>
      </c>
      <c r="D1820" t="str">
        <f>_xlfn.XLOOKUP(Table29[[#This Row],[Patron Group]],$R$10:$R$24,$S$10:$S$24)</f>
        <v>Undergraduate</v>
      </c>
      <c r="E1820" s="1" t="d">
        <v>2023-02-06</v>
      </c>
      <c r="F1820" t="s">
        <v>39</v>
      </c>
      <c r="G1820" t="s">
        <v>2296</v>
      </c>
      <c r="H1820" t="str">
        <f>_xlfn.XLOOKUP(Table29[[#This Row],[Unique BarCode]],$N$10:$N$37,$O$10:$O$37)</f>
        <v>MACUSBC</v>
      </c>
      <c r="I1820" t="str">
        <f>_xlfn.XLOOKUP(Table29[[#This Row],[Unique BarCode]],$N$10:$N$37,$P$10:$P$37)</f>
        <v>Charger</v>
      </c>
      <c r="J1820" t="s">
        <v>8</v>
      </c>
      <c r="K1820" t="s">
        <v>40</v>
      </c>
    </row>
    <row r="1821" spans="1:11" x14ac:dyDescent="0.2">
      <c r="A1821" s="1" t="d">
        <v>2023-02-06</v>
      </c>
      <c r="B1821" s="45">
        <v>-1</v>
      </c>
      <c r="C1821" t="s">
        <v>77</v>
      </c>
      <c r="D1821" t="str">
        <f>_xlfn.XLOOKUP(Table29[[#This Row],[Patron Group]],$R$10:$R$24,$S$10:$S$24)</f>
        <v>Undergraduate</v>
      </c>
      <c r="E1821" s="1" t="d">
        <v>2023-02-06</v>
      </c>
      <c r="F1821" t="s">
        <v>93</v>
      </c>
      <c r="G1821" t="s">
        <v>2296</v>
      </c>
      <c r="H1821" t="str">
        <f>_xlfn.XLOOKUP(Table29[[#This Row],[Unique BarCode]],$N$10:$N$37,$O$10:$O$37)</f>
        <v>MACUSBC</v>
      </c>
      <c r="I1821" t="str">
        <f>_xlfn.XLOOKUP(Table29[[#This Row],[Unique BarCode]],$N$10:$N$37,$P$10:$P$37)</f>
        <v>Charger</v>
      </c>
      <c r="J1821" t="s">
        <v>8</v>
      </c>
      <c r="K1821" t="s">
        <v>94</v>
      </c>
    </row>
    <row r="1822" spans="1:11" x14ac:dyDescent="0.2">
      <c r="A1822" s="1" t="d">
        <v>2023-02-06</v>
      </c>
      <c r="B1822" s="45">
        <v>-1</v>
      </c>
      <c r="C1822" t="s">
        <v>77</v>
      </c>
      <c r="D1822" t="str">
        <f>_xlfn.XLOOKUP(Table29[[#This Row],[Patron Group]],$R$10:$R$24,$S$10:$S$24)</f>
        <v>Undergraduate</v>
      </c>
      <c r="E1822" s="1" t="d">
        <v>2023-02-06</v>
      </c>
      <c r="F1822" t="s">
        <v>829</v>
      </c>
      <c r="G1822" t="s">
        <v>2271</v>
      </c>
      <c r="H1822" t="str">
        <f>_xlfn.XLOOKUP(Table29[[#This Row],[Unique BarCode]],$N$10:$N$37,$O$10:$O$37)</f>
        <v>OMNI</v>
      </c>
      <c r="I1822" t="str">
        <f>_xlfn.XLOOKUP(Table29[[#This Row],[Unique BarCode]],$N$10:$N$37,$P$10:$P$37)</f>
        <v>Charger</v>
      </c>
      <c r="J1822" t="s">
        <v>68</v>
      </c>
      <c r="K1822" t="s">
        <v>830</v>
      </c>
    </row>
    <row r="1823" spans="1:11" x14ac:dyDescent="0.2">
      <c r="A1823" s="1" t="d">
        <v>2023-02-06</v>
      </c>
      <c r="B1823" s="45">
        <v>-1</v>
      </c>
      <c r="C1823" t="s">
        <v>77</v>
      </c>
      <c r="D1823" t="str">
        <f>_xlfn.XLOOKUP(Table29[[#This Row],[Patron Group]],$R$10:$R$24,$S$10:$S$24)</f>
        <v>Undergraduate</v>
      </c>
      <c r="E1823" s="1" t="d">
        <v>2023-02-06</v>
      </c>
      <c r="F1823" t="s">
        <v>815</v>
      </c>
      <c r="G1823" t="s">
        <v>2294</v>
      </c>
      <c r="H1823" t="str">
        <f>_xlfn.XLOOKUP(Table29[[#This Row],[Unique BarCode]],$N$10:$N$37,$O$10:$O$37)</f>
        <v>UVGA</v>
      </c>
      <c r="I1823" t="str">
        <f>_xlfn.XLOOKUP(Table29[[#This Row],[Unique BarCode]],$N$10:$N$37,$P$10:$P$37)</f>
        <v>Cable</v>
      </c>
      <c r="J1823" t="s">
        <v>8</v>
      </c>
    </row>
    <row r="1824" spans="1:11" x14ac:dyDescent="0.2">
      <c r="A1824" s="1" t="d">
        <v>2023-02-06</v>
      </c>
      <c r="B1824" s="45">
        <v>-1</v>
      </c>
      <c r="C1824" t="s">
        <v>77</v>
      </c>
      <c r="D1824" t="str">
        <f>_xlfn.XLOOKUP(Table29[[#This Row],[Patron Group]],$R$10:$R$24,$S$10:$S$24)</f>
        <v>Undergraduate</v>
      </c>
      <c r="E1824" s="1" t="d">
        <v>2023-02-06</v>
      </c>
      <c r="F1824" t="s">
        <v>1440</v>
      </c>
      <c r="G1824" t="s">
        <v>2272</v>
      </c>
      <c r="H1824" t="str">
        <f>_xlfn.XLOOKUP(Table29[[#This Row],[Unique BarCode]],$N$10:$N$37,$O$10:$O$37)</f>
        <v>WALLADPT</v>
      </c>
      <c r="I1824" t="str">
        <f>_xlfn.XLOOKUP(Table29[[#This Row],[Unique BarCode]],$N$10:$N$37,$P$10:$P$37)</f>
        <v>Charger</v>
      </c>
      <c r="J1824" t="s">
        <v>49</v>
      </c>
      <c r="K1824" t="s">
        <v>1441</v>
      </c>
    </row>
    <row r="1825" spans="1:11" x14ac:dyDescent="0.2">
      <c r="A1825" s="1" t="d">
        <v>2023-02-06</v>
      </c>
      <c r="B1825" s="45">
        <v>-1</v>
      </c>
      <c r="C1825" t="s">
        <v>77</v>
      </c>
      <c r="D1825" t="str">
        <f>_xlfn.XLOOKUP(Table29[[#This Row],[Patron Group]],$R$10:$R$24,$S$10:$S$24)</f>
        <v>Undergraduate</v>
      </c>
      <c r="E1825" s="1" t="d">
        <v>2023-02-06</v>
      </c>
      <c r="F1825" t="s">
        <v>1184</v>
      </c>
      <c r="G1825" t="s">
        <v>2272</v>
      </c>
      <c r="H1825" t="str">
        <f>_xlfn.XLOOKUP(Table29[[#This Row],[Unique BarCode]],$N$10:$N$37,$O$10:$O$37)</f>
        <v>WALLADPT</v>
      </c>
      <c r="I1825" t="str">
        <f>_xlfn.XLOOKUP(Table29[[#This Row],[Unique BarCode]],$N$10:$N$37,$P$10:$P$37)</f>
        <v>Charger</v>
      </c>
      <c r="J1825" t="s">
        <v>49</v>
      </c>
      <c r="K1825" t="s">
        <v>1185</v>
      </c>
    </row>
    <row r="1826" spans="1:11" x14ac:dyDescent="0.2">
      <c r="A1826" s="1" t="d">
        <v>2023-02-06</v>
      </c>
      <c r="B1826" s="45">
        <v>-1</v>
      </c>
      <c r="C1826" t="s">
        <v>77</v>
      </c>
      <c r="D1826" t="str">
        <f>_xlfn.XLOOKUP(Table29[[#This Row],[Patron Group]],$R$10:$R$24,$S$10:$S$24)</f>
        <v>Undergraduate</v>
      </c>
      <c r="E1826" s="1" t="d">
        <v>2023-02-06</v>
      </c>
      <c r="F1826" t="s">
        <v>587</v>
      </c>
      <c r="G1826" t="s">
        <v>2272</v>
      </c>
      <c r="H1826" t="str">
        <f>_xlfn.XLOOKUP(Table29[[#This Row],[Unique BarCode]],$N$10:$N$37,$O$10:$O$37)</f>
        <v>WALLADPT</v>
      </c>
      <c r="I1826" t="str">
        <f>_xlfn.XLOOKUP(Table29[[#This Row],[Unique BarCode]],$N$10:$N$37,$P$10:$P$37)</f>
        <v>Charger</v>
      </c>
      <c r="J1826" t="s">
        <v>49</v>
      </c>
      <c r="K1826" t="s">
        <v>588</v>
      </c>
    </row>
    <row r="1827" spans="1:11" x14ac:dyDescent="0.2">
      <c r="A1827" s="1" t="d">
        <v>2023-02-06</v>
      </c>
      <c r="B1827" s="45">
        <v>-1</v>
      </c>
      <c r="C1827" t="s">
        <v>77</v>
      </c>
      <c r="D1827" t="str">
        <f>_xlfn.XLOOKUP(Table29[[#This Row],[Patron Group]],$R$10:$R$24,$S$10:$S$24)</f>
        <v>Undergraduate</v>
      </c>
      <c r="E1827" s="1" t="d">
        <v>2023-02-06</v>
      </c>
      <c r="F1827" t="s">
        <v>45</v>
      </c>
      <c r="G1827" t="s">
        <v>2272</v>
      </c>
      <c r="H1827" t="str">
        <f>_xlfn.XLOOKUP(Table29[[#This Row],[Unique BarCode]],$N$10:$N$37,$O$10:$O$37)</f>
        <v>WALLADPT</v>
      </c>
      <c r="I1827" t="str">
        <f>_xlfn.XLOOKUP(Table29[[#This Row],[Unique BarCode]],$N$10:$N$37,$P$10:$P$37)</f>
        <v>Charger</v>
      </c>
      <c r="J1827" t="s">
        <v>13</v>
      </c>
      <c r="K1827" t="s">
        <v>46</v>
      </c>
    </row>
    <row r="1828" spans="1:11" x14ac:dyDescent="0.2">
      <c r="A1828" s="1" t="d">
        <v>2023-02-06</v>
      </c>
      <c r="B1828" s="45">
        <v>-1</v>
      </c>
      <c r="C1828" t="s">
        <v>77</v>
      </c>
      <c r="D1828" t="str">
        <f>_xlfn.XLOOKUP(Table29[[#This Row],[Patron Group]],$R$10:$R$24,$S$10:$S$24)</f>
        <v>Undergraduate</v>
      </c>
      <c r="E1828" s="1" t="d">
        <v>2023-02-06</v>
      </c>
      <c r="F1828" t="s">
        <v>1390</v>
      </c>
      <c r="G1828" t="s">
        <v>2272</v>
      </c>
      <c r="H1828" t="str">
        <f>_xlfn.XLOOKUP(Table29[[#This Row],[Unique BarCode]],$N$10:$N$37,$O$10:$O$37)</f>
        <v>WALLADPT</v>
      </c>
      <c r="I1828" t="str">
        <f>_xlfn.XLOOKUP(Table29[[#This Row],[Unique BarCode]],$N$10:$N$37,$P$10:$P$37)</f>
        <v>Charger</v>
      </c>
      <c r="J1828" t="s">
        <v>8</v>
      </c>
      <c r="K1828" t="s">
        <v>1391</v>
      </c>
    </row>
    <row r="1829" spans="1:11" x14ac:dyDescent="0.2">
      <c r="A1829" s="1" t="d">
        <v>2023-02-06</v>
      </c>
      <c r="B1829" s="45">
        <v>-1</v>
      </c>
      <c r="C1829" t="s">
        <v>77</v>
      </c>
      <c r="D1829" t="str">
        <f>_xlfn.XLOOKUP(Table29[[#This Row],[Patron Group]],$R$10:$R$24,$S$10:$S$24)</f>
        <v>Undergraduate</v>
      </c>
      <c r="E1829" s="1" t="d">
        <v>2023-02-06</v>
      </c>
      <c r="F1829" t="s">
        <v>1326</v>
      </c>
      <c r="G1829" t="s">
        <v>2272</v>
      </c>
      <c r="H1829" t="str">
        <f>_xlfn.XLOOKUP(Table29[[#This Row],[Unique BarCode]],$N$10:$N$37,$O$10:$O$37)</f>
        <v>WALLADPT</v>
      </c>
      <c r="I1829" t="str">
        <f>_xlfn.XLOOKUP(Table29[[#This Row],[Unique BarCode]],$N$10:$N$37,$P$10:$P$37)</f>
        <v>Charger</v>
      </c>
      <c r="J1829" t="s">
        <v>8</v>
      </c>
      <c r="K1829" t="s">
        <v>1327</v>
      </c>
    </row>
    <row r="1830" spans="1:11" x14ac:dyDescent="0.2">
      <c r="A1830" s="1" t="d">
        <v>2023-02-06</v>
      </c>
      <c r="B1830" s="45">
        <v>-1</v>
      </c>
      <c r="C1830" t="s">
        <v>77</v>
      </c>
      <c r="D1830" t="str">
        <f>_xlfn.XLOOKUP(Table29[[#This Row],[Patron Group]],$R$10:$R$24,$S$10:$S$24)</f>
        <v>Undergraduate</v>
      </c>
      <c r="E1830" s="1" t="d">
        <v>2023-02-06</v>
      </c>
      <c r="F1830" t="s">
        <v>854</v>
      </c>
      <c r="G1830" t="s">
        <v>2272</v>
      </c>
      <c r="H1830" t="str">
        <f>_xlfn.XLOOKUP(Table29[[#This Row],[Unique BarCode]],$N$10:$N$37,$O$10:$O$37)</f>
        <v>WALLADPT</v>
      </c>
      <c r="I1830" t="str">
        <f>_xlfn.XLOOKUP(Table29[[#This Row],[Unique BarCode]],$N$10:$N$37,$P$10:$P$37)</f>
        <v>Charger</v>
      </c>
      <c r="J1830" t="s">
        <v>8</v>
      </c>
    </row>
    <row r="1831" spans="1:11" x14ac:dyDescent="0.2">
      <c r="A1831" s="1" t="d">
        <v>2023-02-06</v>
      </c>
      <c r="B1831" s="45">
        <v>-1</v>
      </c>
      <c r="C1831" t="s">
        <v>77</v>
      </c>
      <c r="D1831" t="str">
        <f>_xlfn.XLOOKUP(Table29[[#This Row],[Patron Group]],$R$10:$R$24,$S$10:$S$24)</f>
        <v>Undergraduate</v>
      </c>
      <c r="E1831" s="1" t="d">
        <v>2023-02-06</v>
      </c>
      <c r="F1831" t="s">
        <v>274</v>
      </c>
      <c r="G1831" t="s">
        <v>2272</v>
      </c>
      <c r="H1831" t="str">
        <f>_xlfn.XLOOKUP(Table29[[#This Row],[Unique BarCode]],$N$10:$N$37,$O$10:$O$37)</f>
        <v>WALLADPT</v>
      </c>
      <c r="I1831" t="str">
        <f>_xlfn.XLOOKUP(Table29[[#This Row],[Unique BarCode]],$N$10:$N$37,$P$10:$P$37)</f>
        <v>Charger</v>
      </c>
      <c r="J1831" t="s">
        <v>8</v>
      </c>
    </row>
    <row r="1832" spans="1:11" x14ac:dyDescent="0.2">
      <c r="A1832" s="1" t="d">
        <v>2023-02-06</v>
      </c>
      <c r="B1832" s="45">
        <v>-1</v>
      </c>
      <c r="C1832" t="s">
        <v>77</v>
      </c>
      <c r="D1832" t="str">
        <f>_xlfn.XLOOKUP(Table29[[#This Row],[Patron Group]],$R$10:$R$24,$S$10:$S$24)</f>
        <v>Undergraduate</v>
      </c>
      <c r="E1832" s="1" t="d">
        <v>2023-02-06</v>
      </c>
      <c r="F1832" t="s">
        <v>482</v>
      </c>
      <c r="G1832" t="s">
        <v>2272</v>
      </c>
      <c r="H1832" t="str">
        <f>_xlfn.XLOOKUP(Table29[[#This Row],[Unique BarCode]],$N$10:$N$37,$O$10:$O$37)</f>
        <v>WALLADPT</v>
      </c>
      <c r="I1832" t="str">
        <f>_xlfn.XLOOKUP(Table29[[#This Row],[Unique BarCode]],$N$10:$N$37,$P$10:$P$37)</f>
        <v>Charger</v>
      </c>
      <c r="J1832" t="s">
        <v>8</v>
      </c>
    </row>
    <row r="1833" spans="1:11" x14ac:dyDescent="0.2">
      <c r="A1833" s="1" t="d">
        <v>2023-02-06</v>
      </c>
      <c r="B1833" s="45">
        <v>-1</v>
      </c>
      <c r="C1833" t="s">
        <v>77</v>
      </c>
      <c r="D1833" t="str">
        <f>_xlfn.XLOOKUP(Table29[[#This Row],[Patron Group]],$R$10:$R$24,$S$10:$S$24)</f>
        <v>Undergraduate</v>
      </c>
      <c r="E1833" s="1" t="d">
        <v>2023-02-06</v>
      </c>
      <c r="F1833" t="s">
        <v>484</v>
      </c>
      <c r="G1833" t="s">
        <v>2272</v>
      </c>
      <c r="H1833" t="str">
        <f>_xlfn.XLOOKUP(Table29[[#This Row],[Unique BarCode]],$N$10:$N$37,$O$10:$O$37)</f>
        <v>WALLADPT</v>
      </c>
      <c r="I1833" t="str">
        <f>_xlfn.XLOOKUP(Table29[[#This Row],[Unique BarCode]],$N$10:$N$37,$P$10:$P$37)</f>
        <v>Charger</v>
      </c>
      <c r="J1833" t="s">
        <v>8</v>
      </c>
    </row>
    <row r="1834" spans="1:11" x14ac:dyDescent="0.2">
      <c r="A1834" s="1" t="d">
        <v>2023-02-06</v>
      </c>
      <c r="B1834" s="45">
        <v>-1</v>
      </c>
      <c r="C1834" t="s">
        <v>77</v>
      </c>
      <c r="D1834" t="str">
        <f>_xlfn.XLOOKUP(Table29[[#This Row],[Patron Group]],$R$10:$R$24,$S$10:$S$24)</f>
        <v>Undergraduate</v>
      </c>
      <c r="E1834" s="1" t="d">
        <v>2023-02-06</v>
      </c>
      <c r="F1834" t="s">
        <v>1392</v>
      </c>
      <c r="G1834" t="s">
        <v>2272</v>
      </c>
      <c r="H1834" t="str">
        <f>_xlfn.XLOOKUP(Table29[[#This Row],[Unique BarCode]],$N$10:$N$37,$O$10:$O$37)</f>
        <v>WALLADPT</v>
      </c>
      <c r="I1834" t="str">
        <f>_xlfn.XLOOKUP(Table29[[#This Row],[Unique BarCode]],$N$10:$N$37,$P$10:$P$37)</f>
        <v>Charger</v>
      </c>
      <c r="J1834" t="s">
        <v>8</v>
      </c>
    </row>
    <row r="1835" spans="1:11" x14ac:dyDescent="0.2">
      <c r="A1835" s="1" t="d">
        <v>2023-02-06</v>
      </c>
      <c r="B1835" s="45">
        <v>-1</v>
      </c>
      <c r="C1835" t="s">
        <v>77</v>
      </c>
      <c r="D1835" t="str">
        <f>_xlfn.XLOOKUP(Table29[[#This Row],[Patron Group]],$R$10:$R$24,$S$10:$S$24)</f>
        <v>Undergraduate</v>
      </c>
      <c r="E1835" s="1" t="d">
        <v>2023-02-06</v>
      </c>
      <c r="F1835" t="s">
        <v>73</v>
      </c>
      <c r="G1835" t="s">
        <v>2272</v>
      </c>
      <c r="H1835" t="str">
        <f>_xlfn.XLOOKUP(Table29[[#This Row],[Unique BarCode]],$N$10:$N$37,$O$10:$O$37)</f>
        <v>WALLADPT</v>
      </c>
      <c r="I1835" t="str">
        <f>_xlfn.XLOOKUP(Table29[[#This Row],[Unique BarCode]],$N$10:$N$37,$P$10:$P$37)</f>
        <v>Charger</v>
      </c>
      <c r="J1835" t="s">
        <v>8</v>
      </c>
    </row>
    <row r="1836" spans="1:11" x14ac:dyDescent="0.2">
      <c r="A1836" s="1" t="d">
        <v>2023-02-06</v>
      </c>
      <c r="B1836" s="45">
        <v>-1</v>
      </c>
      <c r="C1836" t="s">
        <v>77</v>
      </c>
      <c r="D1836" t="str">
        <f>_xlfn.XLOOKUP(Table29[[#This Row],[Patron Group]],$R$10:$R$24,$S$10:$S$24)</f>
        <v>Undergraduate</v>
      </c>
      <c r="E1836" s="1" t="d">
        <v>2023-02-06</v>
      </c>
      <c r="F1836" t="s">
        <v>97</v>
      </c>
      <c r="G1836" t="s">
        <v>2272</v>
      </c>
      <c r="H1836" t="str">
        <f>_xlfn.XLOOKUP(Table29[[#This Row],[Unique BarCode]],$N$10:$N$37,$O$10:$O$37)</f>
        <v>WALLADPT</v>
      </c>
      <c r="I1836" t="str">
        <f>_xlfn.XLOOKUP(Table29[[#This Row],[Unique BarCode]],$N$10:$N$37,$P$10:$P$37)</f>
        <v>Charger</v>
      </c>
      <c r="J1836" t="s">
        <v>8</v>
      </c>
    </row>
    <row r="1837" spans="1:11" x14ac:dyDescent="0.2">
      <c r="A1837" s="1" t="d">
        <v>2023-02-06</v>
      </c>
      <c r="B1837" s="45">
        <v>-1</v>
      </c>
      <c r="C1837" t="s">
        <v>77</v>
      </c>
      <c r="D1837" t="str">
        <f>_xlfn.XLOOKUP(Table29[[#This Row],[Patron Group]],$R$10:$R$24,$S$10:$S$24)</f>
        <v>Undergraduate</v>
      </c>
      <c r="E1837" s="1" t="d">
        <v>2023-02-06</v>
      </c>
      <c r="F1837" t="s">
        <v>275</v>
      </c>
      <c r="G1837" t="s">
        <v>2272</v>
      </c>
      <c r="H1837" t="str">
        <f>_xlfn.XLOOKUP(Table29[[#This Row],[Unique BarCode]],$N$10:$N$37,$O$10:$O$37)</f>
        <v>WALLADPT</v>
      </c>
      <c r="I1837" t="str">
        <f>_xlfn.XLOOKUP(Table29[[#This Row],[Unique BarCode]],$N$10:$N$37,$P$10:$P$37)</f>
        <v>Charger</v>
      </c>
      <c r="J1837" t="s">
        <v>8</v>
      </c>
    </row>
    <row r="1838" spans="1:11" x14ac:dyDescent="0.2">
      <c r="A1838" s="1" t="d">
        <v>2023-02-06</v>
      </c>
      <c r="B1838" s="45">
        <v>-1</v>
      </c>
      <c r="C1838" t="s">
        <v>77</v>
      </c>
      <c r="D1838" t="str">
        <f>_xlfn.XLOOKUP(Table29[[#This Row],[Patron Group]],$R$10:$R$24,$S$10:$S$24)</f>
        <v>Undergraduate</v>
      </c>
      <c r="E1838" s="1" t="d">
        <v>2023-02-13</v>
      </c>
      <c r="F1838" t="s">
        <v>1010</v>
      </c>
      <c r="G1838" t="s">
        <v>2273</v>
      </c>
      <c r="H1838" t="str">
        <f>_xlfn.XLOOKUP(Table29[[#This Row],[Unique BarCode]],$N$10:$N$37,$O$10:$O$37)</f>
        <v>ChromeBook</v>
      </c>
      <c r="I1838" t="str">
        <f>_xlfn.XLOOKUP(Table29[[#This Row],[Unique BarCode]],$N$10:$N$37,$P$10:$P$37)</f>
        <v>Device</v>
      </c>
      <c r="J1838" t="s">
        <v>128</v>
      </c>
      <c r="K1838" t="s">
        <v>1011</v>
      </c>
    </row>
    <row r="1839" spans="1:11" x14ac:dyDescent="0.2">
      <c r="A1839" s="1" t="d">
        <v>2023-02-06</v>
      </c>
      <c r="B1839" s="45">
        <v>-1</v>
      </c>
      <c r="C1839" t="s">
        <v>77</v>
      </c>
      <c r="D1839" t="str">
        <f>_xlfn.XLOOKUP(Table29[[#This Row],[Patron Group]],$R$10:$R$24,$S$10:$S$24)</f>
        <v>Undergraduate</v>
      </c>
      <c r="E1839" s="1" t="d">
        <v>2023-02-13</v>
      </c>
      <c r="F1839" t="s">
        <v>689</v>
      </c>
      <c r="G1839" t="s">
        <v>2273</v>
      </c>
      <c r="H1839" t="str">
        <f>_xlfn.XLOOKUP(Table29[[#This Row],[Unique BarCode]],$N$10:$N$37,$O$10:$O$37)</f>
        <v>ChromeBook</v>
      </c>
      <c r="I1839" t="str">
        <f>_xlfn.XLOOKUP(Table29[[#This Row],[Unique BarCode]],$N$10:$N$37,$P$10:$P$37)</f>
        <v>Device</v>
      </c>
      <c r="J1839" t="s">
        <v>13</v>
      </c>
      <c r="K1839" t="s">
        <v>690</v>
      </c>
    </row>
    <row r="1840" spans="1:11" x14ac:dyDescent="0.2">
      <c r="A1840" s="1" t="d">
        <v>2023-02-06</v>
      </c>
      <c r="B1840" s="45">
        <v>-1</v>
      </c>
      <c r="C1840" t="s">
        <v>77</v>
      </c>
      <c r="D1840" t="str">
        <f>_xlfn.XLOOKUP(Table29[[#This Row],[Patron Group]],$R$10:$R$24,$S$10:$S$24)</f>
        <v>Undergraduate</v>
      </c>
      <c r="E1840" s="1" t="d">
        <v>2023-02-13</v>
      </c>
      <c r="F1840" t="s">
        <v>1393</v>
      </c>
      <c r="G1840" t="s">
        <v>2273</v>
      </c>
      <c r="H1840" t="str">
        <f>_xlfn.XLOOKUP(Table29[[#This Row],[Unique BarCode]],$N$10:$N$37,$O$10:$O$37)</f>
        <v>ChromeBook</v>
      </c>
      <c r="I1840" t="str">
        <f>_xlfn.XLOOKUP(Table29[[#This Row],[Unique BarCode]],$N$10:$N$37,$P$10:$P$37)</f>
        <v>Device</v>
      </c>
      <c r="J1840" t="s">
        <v>13</v>
      </c>
      <c r="K1840" t="s">
        <v>1394</v>
      </c>
    </row>
    <row r="1841" spans="1:11" x14ac:dyDescent="0.2">
      <c r="A1841" s="1" t="d">
        <v>2023-02-06</v>
      </c>
      <c r="B1841" s="45">
        <v>-1</v>
      </c>
      <c r="C1841" t="s">
        <v>77</v>
      </c>
      <c r="D1841" t="str">
        <f>_xlfn.XLOOKUP(Table29[[#This Row],[Patron Group]],$R$10:$R$24,$S$10:$S$24)</f>
        <v>Undergraduate</v>
      </c>
      <c r="E1841" s="1" t="d">
        <v>2023-02-13</v>
      </c>
      <c r="F1841" t="s">
        <v>725</v>
      </c>
      <c r="G1841" t="s">
        <v>2273</v>
      </c>
      <c r="H1841" t="str">
        <f>_xlfn.XLOOKUP(Table29[[#This Row],[Unique BarCode]],$N$10:$N$37,$O$10:$O$37)</f>
        <v>ChromeBook</v>
      </c>
      <c r="I1841" t="str">
        <f>_xlfn.XLOOKUP(Table29[[#This Row],[Unique BarCode]],$N$10:$N$37,$P$10:$P$37)</f>
        <v>Device</v>
      </c>
      <c r="J1841" t="s">
        <v>8</v>
      </c>
      <c r="K1841" t="s">
        <v>726</v>
      </c>
    </row>
    <row r="1842" spans="1:11" x14ac:dyDescent="0.2">
      <c r="A1842" s="1" t="d">
        <v>2023-02-06</v>
      </c>
      <c r="B1842" s="45">
        <v>-1</v>
      </c>
      <c r="C1842" t="s">
        <v>77</v>
      </c>
      <c r="D1842" t="str">
        <f>_xlfn.XLOOKUP(Table29[[#This Row],[Patron Group]],$R$10:$R$24,$S$10:$S$24)</f>
        <v>Undergraduate</v>
      </c>
      <c r="E1842" s="1" t="d">
        <v>2023-02-13</v>
      </c>
      <c r="F1842" t="s">
        <v>1485</v>
      </c>
      <c r="G1842" t="s">
        <v>2274</v>
      </c>
      <c r="H1842" t="str">
        <f>_xlfn.XLOOKUP(Table29[[#This Row],[Unique BarCode]],$N$10:$N$37,$O$10:$O$37)</f>
        <v>MacBook</v>
      </c>
      <c r="I1842" t="str">
        <f>_xlfn.XLOOKUP(Table29[[#This Row],[Unique BarCode]],$N$10:$N$37,$P$10:$P$37)</f>
        <v>Device</v>
      </c>
      <c r="J1842" t="s">
        <v>8</v>
      </c>
      <c r="K1842" t="s">
        <v>1486</v>
      </c>
    </row>
    <row r="1843" spans="1:11" x14ac:dyDescent="0.2">
      <c r="A1843" s="1" t="d">
        <v>2023-02-06</v>
      </c>
      <c r="B1843" s="45">
        <v>-1</v>
      </c>
      <c r="C1843" t="s">
        <v>77</v>
      </c>
      <c r="D1843" t="str">
        <f>_xlfn.XLOOKUP(Table29[[#This Row],[Patron Group]],$R$10:$R$24,$S$10:$S$24)</f>
        <v>Undergraduate</v>
      </c>
      <c r="E1843" s="1" t="d">
        <v>2023-02-13</v>
      </c>
      <c r="F1843" t="s">
        <v>155</v>
      </c>
      <c r="G1843" t="s">
        <v>2274</v>
      </c>
      <c r="H1843" t="str">
        <f>_xlfn.XLOOKUP(Table29[[#This Row],[Unique BarCode]],$N$10:$N$37,$O$10:$O$37)</f>
        <v>MacBook</v>
      </c>
      <c r="I1843" t="str">
        <f>_xlfn.XLOOKUP(Table29[[#This Row],[Unique BarCode]],$N$10:$N$37,$P$10:$P$37)</f>
        <v>Device</v>
      </c>
      <c r="J1843" t="s">
        <v>8</v>
      </c>
      <c r="K1843" t="s">
        <v>156</v>
      </c>
    </row>
    <row r="1844" spans="1:11" x14ac:dyDescent="0.2">
      <c r="A1844" s="1" t="d">
        <v>2023-02-06</v>
      </c>
      <c r="B1844" s="45">
        <v>-1</v>
      </c>
      <c r="C1844" t="s">
        <v>77</v>
      </c>
      <c r="D1844" t="str">
        <f>_xlfn.XLOOKUP(Table29[[#This Row],[Patron Group]],$R$10:$R$24,$S$10:$S$24)</f>
        <v>Undergraduate</v>
      </c>
      <c r="E1844" s="1" t="d">
        <v>2023-02-13</v>
      </c>
      <c r="F1844" t="s">
        <v>1487</v>
      </c>
      <c r="G1844" t="s">
        <v>2274</v>
      </c>
      <c r="H1844" t="str">
        <f>_xlfn.XLOOKUP(Table29[[#This Row],[Unique BarCode]],$N$10:$N$37,$O$10:$O$37)</f>
        <v>MacBook</v>
      </c>
      <c r="I1844" t="str">
        <f>_xlfn.XLOOKUP(Table29[[#This Row],[Unique BarCode]],$N$10:$N$37,$P$10:$P$37)</f>
        <v>Device</v>
      </c>
      <c r="J1844" t="s">
        <v>8</v>
      </c>
      <c r="K1844" t="s">
        <v>1487</v>
      </c>
    </row>
    <row r="1845" spans="1:11" x14ac:dyDescent="0.2">
      <c r="A1845" s="1" t="d">
        <v>2023-02-06</v>
      </c>
      <c r="B1845" s="45">
        <v>-1</v>
      </c>
      <c r="C1845" t="s">
        <v>77</v>
      </c>
      <c r="D1845" t="str">
        <f>_xlfn.XLOOKUP(Table29[[#This Row],[Patron Group]],$R$10:$R$24,$S$10:$S$24)</f>
        <v>Undergraduate</v>
      </c>
      <c r="E1845" s="1" t="d">
        <v>2023-02-13</v>
      </c>
      <c r="F1845" t="s">
        <v>695</v>
      </c>
      <c r="G1845" t="s">
        <v>2275</v>
      </c>
      <c r="H1845" t="str">
        <f>_xlfn.XLOOKUP(Table29[[#This Row],[Unique BarCode]],$N$10:$N$37,$O$10:$O$37)</f>
        <v>iPad</v>
      </c>
      <c r="I1845" t="str">
        <f>_xlfn.XLOOKUP(Table29[[#This Row],[Unique BarCode]],$N$10:$N$37,$P$10:$P$37)</f>
        <v>Device</v>
      </c>
      <c r="J1845" t="s">
        <v>8</v>
      </c>
    </row>
    <row r="1846" spans="1:11" x14ac:dyDescent="0.2">
      <c r="A1846" s="1" t="d">
        <v>2023-02-06</v>
      </c>
      <c r="B1846" s="45">
        <v>-1</v>
      </c>
      <c r="C1846" t="s">
        <v>77</v>
      </c>
      <c r="D1846" t="str">
        <f>_xlfn.XLOOKUP(Table29[[#This Row],[Patron Group]],$R$10:$R$24,$S$10:$S$24)</f>
        <v>Undergraduate</v>
      </c>
      <c r="E1846" s="1" t="d">
        <v>2023-02-13</v>
      </c>
      <c r="F1846" t="s">
        <v>167</v>
      </c>
      <c r="G1846" t="s">
        <v>2263</v>
      </c>
      <c r="H1846" t="str">
        <f>_xlfn.XLOOKUP(Table29[[#This Row],[Unique BarCode]],$N$10:$N$37,$O$10:$O$37)</f>
        <v>HP Laptop</v>
      </c>
      <c r="I1846" t="str">
        <f>_xlfn.XLOOKUP(Table29[[#This Row],[Unique BarCode]],$N$10:$N$37,$P$10:$P$37)</f>
        <v>Device</v>
      </c>
      <c r="J1846" t="s">
        <v>8</v>
      </c>
      <c r="K1846" t="s">
        <v>168</v>
      </c>
    </row>
    <row r="1847" spans="1:11" x14ac:dyDescent="0.2">
      <c r="A1847" s="1" t="d">
        <v>2023-02-06</v>
      </c>
      <c r="B1847" s="45">
        <v>-1</v>
      </c>
      <c r="C1847" t="s">
        <v>77</v>
      </c>
      <c r="D1847" t="str">
        <f>_xlfn.XLOOKUP(Table29[[#This Row],[Patron Group]],$R$10:$R$24,$S$10:$S$24)</f>
        <v>Undergraduate</v>
      </c>
      <c r="E1847" s="1" t="d">
        <v>2023-02-13</v>
      </c>
      <c r="F1847" t="s">
        <v>169</v>
      </c>
      <c r="G1847" t="s">
        <v>2263</v>
      </c>
      <c r="H1847" t="str">
        <f>_xlfn.XLOOKUP(Table29[[#This Row],[Unique BarCode]],$N$10:$N$37,$O$10:$O$37)</f>
        <v>HP Laptop</v>
      </c>
      <c r="I1847" t="str">
        <f>_xlfn.XLOOKUP(Table29[[#This Row],[Unique BarCode]],$N$10:$N$37,$P$10:$P$37)</f>
        <v>Device</v>
      </c>
      <c r="J1847" t="s">
        <v>8</v>
      </c>
      <c r="K1847" t="s">
        <v>170</v>
      </c>
    </row>
    <row r="1848" spans="1:11" x14ac:dyDescent="0.2">
      <c r="A1848" s="1" t="d">
        <v>2023-02-06</v>
      </c>
      <c r="B1848" s="45">
        <v>-1</v>
      </c>
      <c r="C1848" t="s">
        <v>77</v>
      </c>
      <c r="D1848" t="str">
        <f>_xlfn.XLOOKUP(Table29[[#This Row],[Patron Group]],$R$10:$R$24,$S$10:$S$24)</f>
        <v>Undergraduate</v>
      </c>
      <c r="E1848" s="1" t="d">
        <v>2023-02-13</v>
      </c>
      <c r="F1848" t="s">
        <v>623</v>
      </c>
      <c r="G1848" t="s">
        <v>2263</v>
      </c>
      <c r="H1848" t="str">
        <f>_xlfn.XLOOKUP(Table29[[#This Row],[Unique BarCode]],$N$10:$N$37,$O$10:$O$37)</f>
        <v>HP Laptop</v>
      </c>
      <c r="I1848" t="str">
        <f>_xlfn.XLOOKUP(Table29[[#This Row],[Unique BarCode]],$N$10:$N$37,$P$10:$P$37)</f>
        <v>Device</v>
      </c>
      <c r="J1848" t="s">
        <v>8</v>
      </c>
      <c r="K1848" t="s">
        <v>624</v>
      </c>
    </row>
    <row r="1849" spans="1:11" x14ac:dyDescent="0.2">
      <c r="A1849" s="1" t="d">
        <v>2023-02-06</v>
      </c>
      <c r="B1849" s="45">
        <v>-1</v>
      </c>
      <c r="C1849" t="s">
        <v>77</v>
      </c>
      <c r="D1849" t="str">
        <f>_xlfn.XLOOKUP(Table29[[#This Row],[Patron Group]],$R$10:$R$24,$S$10:$S$24)</f>
        <v>Undergraduate</v>
      </c>
      <c r="E1849" s="1" t="d">
        <v>2023-02-13</v>
      </c>
      <c r="F1849" t="s">
        <v>930</v>
      </c>
      <c r="G1849" t="s">
        <v>2263</v>
      </c>
      <c r="H1849" t="str">
        <f>_xlfn.XLOOKUP(Table29[[#This Row],[Unique BarCode]],$N$10:$N$37,$O$10:$O$37)</f>
        <v>HP Laptop</v>
      </c>
      <c r="I1849" t="str">
        <f>_xlfn.XLOOKUP(Table29[[#This Row],[Unique BarCode]],$N$10:$N$37,$P$10:$P$37)</f>
        <v>Device</v>
      </c>
      <c r="J1849" t="s">
        <v>8</v>
      </c>
      <c r="K1849" t="s">
        <v>931</v>
      </c>
    </row>
    <row r="1850" spans="1:11" x14ac:dyDescent="0.2">
      <c r="A1850" s="1" t="d">
        <v>2023-02-06</v>
      </c>
      <c r="B1850" s="45">
        <v>-1</v>
      </c>
      <c r="C1850" t="s">
        <v>77</v>
      </c>
      <c r="D1850" t="str">
        <f>_xlfn.XLOOKUP(Table29[[#This Row],[Patron Group]],$R$10:$R$24,$S$10:$S$24)</f>
        <v>Undergraduate</v>
      </c>
      <c r="E1850" s="1" t="d">
        <v>2023-02-13</v>
      </c>
      <c r="F1850" t="s">
        <v>143</v>
      </c>
      <c r="G1850" t="s">
        <v>2263</v>
      </c>
      <c r="H1850" t="str">
        <f>_xlfn.XLOOKUP(Table29[[#This Row],[Unique BarCode]],$N$10:$N$37,$O$10:$O$37)</f>
        <v>HP Laptop</v>
      </c>
      <c r="I1850" t="str">
        <f>_xlfn.XLOOKUP(Table29[[#This Row],[Unique BarCode]],$N$10:$N$37,$P$10:$P$37)</f>
        <v>Device</v>
      </c>
      <c r="J1850" t="s">
        <v>8</v>
      </c>
      <c r="K1850" t="s">
        <v>144</v>
      </c>
    </row>
    <row r="1851" spans="1:11" x14ac:dyDescent="0.2">
      <c r="A1851" s="1" t="d">
        <v>2023-02-06</v>
      </c>
      <c r="B1851" s="45">
        <v>-1</v>
      </c>
      <c r="C1851" t="s">
        <v>77</v>
      </c>
      <c r="D1851" t="str">
        <f>_xlfn.XLOOKUP(Table29[[#This Row],[Patron Group]],$R$10:$R$24,$S$10:$S$24)</f>
        <v>Undergraduate</v>
      </c>
      <c r="E1851" s="1" t="d">
        <v>2023-02-13</v>
      </c>
      <c r="F1851" t="s">
        <v>879</v>
      </c>
      <c r="G1851" t="s">
        <v>2263</v>
      </c>
      <c r="H1851" t="str">
        <f>_xlfn.XLOOKUP(Table29[[#This Row],[Unique BarCode]],$N$10:$N$37,$O$10:$O$37)</f>
        <v>HP Laptop</v>
      </c>
      <c r="I1851" t="str">
        <f>_xlfn.XLOOKUP(Table29[[#This Row],[Unique BarCode]],$N$10:$N$37,$P$10:$P$37)</f>
        <v>Device</v>
      </c>
      <c r="J1851" t="s">
        <v>8</v>
      </c>
      <c r="K1851" t="s">
        <v>880</v>
      </c>
    </row>
    <row r="1852" spans="1:11" x14ac:dyDescent="0.2">
      <c r="A1852" s="1" t="d">
        <v>2023-02-06</v>
      </c>
      <c r="B1852" s="45">
        <v>-1</v>
      </c>
      <c r="C1852" t="s">
        <v>77</v>
      </c>
      <c r="D1852" t="str">
        <f>_xlfn.XLOOKUP(Table29[[#This Row],[Patron Group]],$R$10:$R$24,$S$10:$S$24)</f>
        <v>Undergraduate</v>
      </c>
      <c r="E1852" s="1" t="d">
        <v>2023-02-17</v>
      </c>
      <c r="F1852" t="s">
        <v>151</v>
      </c>
      <c r="G1852" t="s">
        <v>2273</v>
      </c>
      <c r="H1852" t="str">
        <f>_xlfn.XLOOKUP(Table29[[#This Row],[Unique BarCode]],$N$10:$N$37,$O$10:$O$37)</f>
        <v>ChromeBook</v>
      </c>
      <c r="I1852" t="str">
        <f>_xlfn.XLOOKUP(Table29[[#This Row],[Unique BarCode]],$N$10:$N$37,$P$10:$P$37)</f>
        <v>Device</v>
      </c>
      <c r="J1852" t="s">
        <v>128</v>
      </c>
      <c r="K1852" t="s">
        <v>152</v>
      </c>
    </row>
    <row r="1853" spans="1:11" x14ac:dyDescent="0.2">
      <c r="A1853" s="1" t="d">
        <v>2023-02-06</v>
      </c>
      <c r="B1853" s="45">
        <v>-1</v>
      </c>
      <c r="C1853" t="s">
        <v>77</v>
      </c>
      <c r="D1853" t="str">
        <f>_xlfn.XLOOKUP(Table29[[#This Row],[Patron Group]],$R$10:$R$24,$S$10:$S$24)</f>
        <v>Undergraduate</v>
      </c>
      <c r="E1853" s="1" t="d">
        <v>2023-02-18</v>
      </c>
      <c r="F1853" t="s">
        <v>323</v>
      </c>
      <c r="G1853" t="s">
        <v>2263</v>
      </c>
      <c r="H1853" t="str">
        <f>_xlfn.XLOOKUP(Table29[[#This Row],[Unique BarCode]],$N$10:$N$37,$O$10:$O$37)</f>
        <v>HP Laptop</v>
      </c>
      <c r="I1853" t="str">
        <f>_xlfn.XLOOKUP(Table29[[#This Row],[Unique BarCode]],$N$10:$N$37,$P$10:$P$37)</f>
        <v>Device</v>
      </c>
      <c r="J1853" t="s">
        <v>8</v>
      </c>
      <c r="K1853" t="s">
        <v>324</v>
      </c>
    </row>
    <row r="1854" spans="1:11" x14ac:dyDescent="0.2">
      <c r="A1854" s="1" t="d">
        <v>2023-02-06</v>
      </c>
      <c r="B1854" s="45">
        <v>-1</v>
      </c>
      <c r="C1854" t="s">
        <v>77</v>
      </c>
      <c r="D1854" t="str">
        <f>_xlfn.XLOOKUP(Table29[[#This Row],[Patron Group]],$R$10:$R$24,$S$10:$S$24)</f>
        <v>Undergraduate</v>
      </c>
      <c r="E1854" s="1" t="d">
        <v>2023-02-19</v>
      </c>
      <c r="F1854" t="s">
        <v>309</v>
      </c>
      <c r="G1854" t="s">
        <v>2274</v>
      </c>
      <c r="H1854" t="str">
        <f>_xlfn.XLOOKUP(Table29[[#This Row],[Unique BarCode]],$N$10:$N$37,$O$10:$O$37)</f>
        <v>MacBook</v>
      </c>
      <c r="I1854" t="str">
        <f>_xlfn.XLOOKUP(Table29[[#This Row],[Unique BarCode]],$N$10:$N$37,$P$10:$P$37)</f>
        <v>Device</v>
      </c>
      <c r="J1854" t="s">
        <v>8</v>
      </c>
      <c r="K1854" t="s">
        <v>310</v>
      </c>
    </row>
    <row r="1855" spans="1:11" x14ac:dyDescent="0.2">
      <c r="A1855" s="1" t="d">
        <v>2023-02-06</v>
      </c>
      <c r="B1855" s="45">
        <v>-1</v>
      </c>
      <c r="C1855" t="s">
        <v>77</v>
      </c>
      <c r="D1855" t="str">
        <f>_xlfn.XLOOKUP(Table29[[#This Row],[Patron Group]],$R$10:$R$24,$S$10:$S$24)</f>
        <v>Undergraduate</v>
      </c>
      <c r="E1855" s="1" t="d">
        <v>2023-02-19</v>
      </c>
      <c r="F1855" t="s">
        <v>297</v>
      </c>
      <c r="G1855" t="s">
        <v>2275</v>
      </c>
      <c r="H1855" t="str">
        <f>_xlfn.XLOOKUP(Table29[[#This Row],[Unique BarCode]],$N$10:$N$37,$O$10:$O$37)</f>
        <v>iPad</v>
      </c>
      <c r="I1855" t="str">
        <f>_xlfn.XLOOKUP(Table29[[#This Row],[Unique BarCode]],$N$10:$N$37,$P$10:$P$37)</f>
        <v>Device</v>
      </c>
      <c r="J1855" t="s">
        <v>8</v>
      </c>
      <c r="K1855" t="s">
        <v>298</v>
      </c>
    </row>
    <row r="1856" spans="1:11" x14ac:dyDescent="0.2">
      <c r="A1856" s="1" t="d">
        <v>2023-02-06</v>
      </c>
      <c r="B1856" s="45">
        <v>-1</v>
      </c>
      <c r="C1856" t="s">
        <v>77</v>
      </c>
      <c r="D1856" t="str">
        <f>_xlfn.XLOOKUP(Table29[[#This Row],[Patron Group]],$R$10:$R$24,$S$10:$S$24)</f>
        <v>Undergraduate</v>
      </c>
      <c r="E1856" s="1" t="d">
        <v>2023-02-19</v>
      </c>
      <c r="F1856" t="s">
        <v>896</v>
      </c>
      <c r="G1856" t="s">
        <v>2275</v>
      </c>
      <c r="H1856" t="str">
        <f>_xlfn.XLOOKUP(Table29[[#This Row],[Unique BarCode]],$N$10:$N$37,$O$10:$O$37)</f>
        <v>iPad</v>
      </c>
      <c r="I1856" t="str">
        <f>_xlfn.XLOOKUP(Table29[[#This Row],[Unique BarCode]],$N$10:$N$37,$P$10:$P$37)</f>
        <v>Device</v>
      </c>
      <c r="J1856" t="s">
        <v>8</v>
      </c>
    </row>
    <row r="1857" spans="1:11" x14ac:dyDescent="0.2">
      <c r="A1857" s="1" t="d">
        <v>2023-02-06</v>
      </c>
      <c r="B1857" s="45">
        <v>-1</v>
      </c>
      <c r="C1857" t="s">
        <v>77</v>
      </c>
      <c r="D1857" t="str">
        <f>_xlfn.XLOOKUP(Table29[[#This Row],[Patron Group]],$R$10:$R$24,$S$10:$S$24)</f>
        <v>Undergraduate</v>
      </c>
      <c r="E1857" s="1" t="d">
        <v>2023-02-19</v>
      </c>
      <c r="F1857" t="s">
        <v>574</v>
      </c>
      <c r="G1857" t="s">
        <v>2275</v>
      </c>
      <c r="H1857" t="str">
        <f>_xlfn.XLOOKUP(Table29[[#This Row],[Unique BarCode]],$N$10:$N$37,$O$10:$O$37)</f>
        <v>iPad</v>
      </c>
      <c r="I1857" t="str">
        <f>_xlfn.XLOOKUP(Table29[[#This Row],[Unique BarCode]],$N$10:$N$37,$P$10:$P$37)</f>
        <v>Device</v>
      </c>
      <c r="J1857" t="s">
        <v>8</v>
      </c>
    </row>
    <row r="1858" spans="1:11" x14ac:dyDescent="0.2">
      <c r="A1858" s="1" t="d">
        <v>2023-02-06</v>
      </c>
      <c r="B1858" s="45">
        <v>-1</v>
      </c>
      <c r="C1858" t="s">
        <v>77</v>
      </c>
      <c r="D1858" t="str">
        <f>_xlfn.XLOOKUP(Table29[[#This Row],[Patron Group]],$R$10:$R$24,$S$10:$S$24)</f>
        <v>Undergraduate</v>
      </c>
      <c r="E1858" s="1" t="d">
        <v>2023-02-20</v>
      </c>
      <c r="F1858" t="s">
        <v>1165</v>
      </c>
      <c r="G1858" t="s">
        <v>2273</v>
      </c>
      <c r="H1858" t="str">
        <f>_xlfn.XLOOKUP(Table29[[#This Row],[Unique BarCode]],$N$10:$N$37,$O$10:$O$37)</f>
        <v>ChromeBook</v>
      </c>
      <c r="I1858" t="str">
        <f>_xlfn.XLOOKUP(Table29[[#This Row],[Unique BarCode]],$N$10:$N$37,$P$10:$P$37)</f>
        <v>Device</v>
      </c>
      <c r="J1858" t="s">
        <v>8</v>
      </c>
      <c r="K1858" t="s">
        <v>1166</v>
      </c>
    </row>
    <row r="1859" spans="1:11" x14ac:dyDescent="0.2">
      <c r="A1859" s="1" t="d">
        <v>2023-02-06</v>
      </c>
      <c r="B1859" s="45">
        <v>-1</v>
      </c>
      <c r="C1859" t="s">
        <v>77</v>
      </c>
      <c r="D1859" t="str">
        <f>_xlfn.XLOOKUP(Table29[[#This Row],[Patron Group]],$R$10:$R$24,$S$10:$S$24)</f>
        <v>Undergraduate</v>
      </c>
      <c r="E1859" s="1" t="d">
        <v>2023-02-20</v>
      </c>
      <c r="F1859" t="s">
        <v>959</v>
      </c>
      <c r="G1859" t="s">
        <v>2273</v>
      </c>
      <c r="H1859" t="str">
        <f>_xlfn.XLOOKUP(Table29[[#This Row],[Unique BarCode]],$N$10:$N$37,$O$10:$O$37)</f>
        <v>ChromeBook</v>
      </c>
      <c r="I1859" t="str">
        <f>_xlfn.XLOOKUP(Table29[[#This Row],[Unique BarCode]],$N$10:$N$37,$P$10:$P$37)</f>
        <v>Device</v>
      </c>
      <c r="J1859" t="s">
        <v>8</v>
      </c>
      <c r="K1859" t="s">
        <v>960</v>
      </c>
    </row>
    <row r="1860" spans="1:11" x14ac:dyDescent="0.2">
      <c r="A1860" s="1" t="d">
        <v>2023-02-06</v>
      </c>
      <c r="B1860" s="45">
        <v>-1</v>
      </c>
      <c r="C1860" t="s">
        <v>77</v>
      </c>
      <c r="D1860" t="str">
        <f>_xlfn.XLOOKUP(Table29[[#This Row],[Patron Group]],$R$10:$R$24,$S$10:$S$24)</f>
        <v>Undergraduate</v>
      </c>
      <c r="E1860" s="1" t="d">
        <v>2023-02-20</v>
      </c>
      <c r="F1860" t="s">
        <v>157</v>
      </c>
      <c r="G1860" t="s">
        <v>2274</v>
      </c>
      <c r="H1860" t="str">
        <f>_xlfn.XLOOKUP(Table29[[#This Row],[Unique BarCode]],$N$10:$N$37,$O$10:$O$37)</f>
        <v>MacBook</v>
      </c>
      <c r="I1860" t="str">
        <f>_xlfn.XLOOKUP(Table29[[#This Row],[Unique BarCode]],$N$10:$N$37,$P$10:$P$37)</f>
        <v>Device</v>
      </c>
      <c r="J1860" t="s">
        <v>8</v>
      </c>
      <c r="K1860" t="s">
        <v>158</v>
      </c>
    </row>
    <row r="1861" spans="1:11" x14ac:dyDescent="0.2">
      <c r="A1861" s="1" t="d">
        <v>2023-02-06</v>
      </c>
      <c r="B1861" s="45">
        <v>-1</v>
      </c>
      <c r="C1861" t="s">
        <v>77</v>
      </c>
      <c r="D1861" t="str">
        <f>_xlfn.XLOOKUP(Table29[[#This Row],[Patron Group]],$R$10:$R$24,$S$10:$S$24)</f>
        <v>Undergraduate</v>
      </c>
      <c r="E1861" s="1" t="d">
        <v>2023-02-20</v>
      </c>
      <c r="F1861" t="s">
        <v>625</v>
      </c>
      <c r="G1861" t="s">
        <v>2274</v>
      </c>
      <c r="H1861" t="str">
        <f>_xlfn.XLOOKUP(Table29[[#This Row],[Unique BarCode]],$N$10:$N$37,$O$10:$O$37)</f>
        <v>MacBook</v>
      </c>
      <c r="I1861" t="str">
        <f>_xlfn.XLOOKUP(Table29[[#This Row],[Unique BarCode]],$N$10:$N$37,$P$10:$P$37)</f>
        <v>Device</v>
      </c>
      <c r="J1861" t="s">
        <v>8</v>
      </c>
      <c r="K1861" t="s">
        <v>626</v>
      </c>
    </row>
    <row r="1862" spans="1:11" x14ac:dyDescent="0.2">
      <c r="A1862" s="1" t="d">
        <v>2023-02-06</v>
      </c>
      <c r="B1862" s="45">
        <v>-1</v>
      </c>
      <c r="C1862" t="s">
        <v>77</v>
      </c>
      <c r="D1862" t="str">
        <f>_xlfn.XLOOKUP(Table29[[#This Row],[Patron Group]],$R$10:$R$24,$S$10:$S$24)</f>
        <v>Undergraduate</v>
      </c>
      <c r="E1862" s="1" t="d">
        <v>2023-02-20</v>
      </c>
      <c r="F1862" t="s">
        <v>1068</v>
      </c>
      <c r="G1862" t="s">
        <v>2274</v>
      </c>
      <c r="H1862" t="str">
        <f>_xlfn.XLOOKUP(Table29[[#This Row],[Unique BarCode]],$N$10:$N$37,$O$10:$O$37)</f>
        <v>MacBook</v>
      </c>
      <c r="I1862" t="str">
        <f>_xlfn.XLOOKUP(Table29[[#This Row],[Unique BarCode]],$N$10:$N$37,$P$10:$P$37)</f>
        <v>Device</v>
      </c>
      <c r="J1862" t="s">
        <v>8</v>
      </c>
      <c r="K1862" t="s">
        <v>1068</v>
      </c>
    </row>
    <row r="1863" spans="1:11" x14ac:dyDescent="0.2">
      <c r="A1863" s="1" t="d">
        <v>2023-02-06</v>
      </c>
      <c r="B1863" s="45">
        <v>-1</v>
      </c>
      <c r="C1863" t="s">
        <v>77</v>
      </c>
      <c r="D1863" t="str">
        <f>_xlfn.XLOOKUP(Table29[[#This Row],[Patron Group]],$R$10:$R$24,$S$10:$S$24)</f>
        <v>Undergraduate</v>
      </c>
      <c r="E1863" s="1" t="d">
        <v>2023-02-20</v>
      </c>
      <c r="F1863" t="s">
        <v>573</v>
      </c>
      <c r="G1863" t="s">
        <v>2275</v>
      </c>
      <c r="H1863" t="str">
        <f>_xlfn.XLOOKUP(Table29[[#This Row],[Unique BarCode]],$N$10:$N$37,$O$10:$O$37)</f>
        <v>iPad</v>
      </c>
      <c r="I1863" t="str">
        <f>_xlfn.XLOOKUP(Table29[[#This Row],[Unique BarCode]],$N$10:$N$37,$P$10:$P$37)</f>
        <v>Device</v>
      </c>
      <c r="J1863" t="s">
        <v>8</v>
      </c>
      <c r="K1863">
        <v>2022</v>
      </c>
    </row>
    <row r="1864" spans="1:11" x14ac:dyDescent="0.2">
      <c r="A1864" s="1" t="d">
        <v>2023-02-06</v>
      </c>
      <c r="B1864" s="45">
        <v>-1</v>
      </c>
      <c r="C1864" t="s">
        <v>77</v>
      </c>
      <c r="D1864" t="str">
        <f>_xlfn.XLOOKUP(Table29[[#This Row],[Patron Group]],$R$10:$R$24,$S$10:$S$24)</f>
        <v>Undergraduate</v>
      </c>
      <c r="E1864" s="1" t="d">
        <v>2023-02-20</v>
      </c>
      <c r="F1864" t="s">
        <v>938</v>
      </c>
      <c r="G1864" t="s">
        <v>2263</v>
      </c>
      <c r="H1864" t="str">
        <f>_xlfn.XLOOKUP(Table29[[#This Row],[Unique BarCode]],$N$10:$N$37,$O$10:$O$37)</f>
        <v>HP Laptop</v>
      </c>
      <c r="I1864" t="str">
        <f>_xlfn.XLOOKUP(Table29[[#This Row],[Unique BarCode]],$N$10:$N$37,$P$10:$P$37)</f>
        <v>Device</v>
      </c>
      <c r="J1864" t="s">
        <v>8</v>
      </c>
      <c r="K1864" t="s">
        <v>939</v>
      </c>
    </row>
    <row r="1865" spans="1:11" x14ac:dyDescent="0.2">
      <c r="A1865" s="1" t="d">
        <v>2023-02-06</v>
      </c>
      <c r="B1865" s="45">
        <v>-1</v>
      </c>
      <c r="C1865" t="s">
        <v>77</v>
      </c>
      <c r="D1865" t="str">
        <f>_xlfn.XLOOKUP(Table29[[#This Row],[Patron Group]],$R$10:$R$24,$S$10:$S$24)</f>
        <v>Undergraduate</v>
      </c>
      <c r="E1865" s="1" t="d">
        <v>2023-02-20</v>
      </c>
      <c r="F1865" t="s">
        <v>58</v>
      </c>
      <c r="G1865" t="s">
        <v>2263</v>
      </c>
      <c r="H1865" t="str">
        <f>_xlfn.XLOOKUP(Table29[[#This Row],[Unique BarCode]],$N$10:$N$37,$O$10:$O$37)</f>
        <v>HP Laptop</v>
      </c>
      <c r="I1865" t="str">
        <f>_xlfn.XLOOKUP(Table29[[#This Row],[Unique BarCode]],$N$10:$N$37,$P$10:$P$37)</f>
        <v>Device</v>
      </c>
      <c r="J1865" t="s">
        <v>8</v>
      </c>
      <c r="K1865" t="s">
        <v>59</v>
      </c>
    </row>
    <row r="1866" spans="1:11" x14ac:dyDescent="0.2">
      <c r="A1866" s="1" t="d">
        <v>2023-02-06</v>
      </c>
      <c r="B1866" s="45">
        <v>-1</v>
      </c>
      <c r="C1866" t="s">
        <v>77</v>
      </c>
      <c r="D1866" t="str">
        <f>_xlfn.XLOOKUP(Table29[[#This Row],[Patron Group]],$R$10:$R$24,$S$10:$S$24)</f>
        <v>Undergraduate</v>
      </c>
      <c r="E1866" s="1" t="d">
        <v>2023-02-24</v>
      </c>
      <c r="F1866" t="s">
        <v>1141</v>
      </c>
      <c r="G1866" t="s">
        <v>2273</v>
      </c>
      <c r="H1866" t="str">
        <f>_xlfn.XLOOKUP(Table29[[#This Row],[Unique BarCode]],$N$10:$N$37,$O$10:$O$37)</f>
        <v>ChromeBook</v>
      </c>
      <c r="I1866" t="str">
        <f>_xlfn.XLOOKUP(Table29[[#This Row],[Unique BarCode]],$N$10:$N$37,$P$10:$P$37)</f>
        <v>Device</v>
      </c>
      <c r="J1866" t="s">
        <v>8</v>
      </c>
      <c r="K1866" t="s">
        <v>1142</v>
      </c>
    </row>
    <row r="1867" spans="1:11" x14ac:dyDescent="0.2">
      <c r="A1867" s="1" t="d">
        <v>2023-02-06</v>
      </c>
      <c r="B1867" s="45">
        <v>8916373690006530</v>
      </c>
      <c r="C1867" t="s">
        <v>77</v>
      </c>
      <c r="D1867" t="str">
        <f>_xlfn.XLOOKUP(Table29[[#This Row],[Patron Group]],$R$10:$R$24,$S$10:$S$24)</f>
        <v>Undergraduate</v>
      </c>
      <c r="E1867" s="1" t="d">
        <v>2023-02-13</v>
      </c>
      <c r="F1867" t="s">
        <v>575</v>
      </c>
      <c r="G1867" t="s">
        <v>2263</v>
      </c>
      <c r="H1867" t="str">
        <f>_xlfn.XLOOKUP(Table29[[#This Row],[Unique BarCode]],$N$10:$N$37,$O$10:$O$37)</f>
        <v>HP Laptop</v>
      </c>
      <c r="I1867" t="str">
        <f>_xlfn.XLOOKUP(Table29[[#This Row],[Unique BarCode]],$N$10:$N$37,$P$10:$P$37)</f>
        <v>Device</v>
      </c>
      <c r="J1867" t="s">
        <v>8</v>
      </c>
      <c r="K1867" t="s">
        <v>576</v>
      </c>
    </row>
    <row r="1868" spans="1:11" x14ac:dyDescent="0.2">
      <c r="A1868" s="1" t="d">
        <v>2023-02-07</v>
      </c>
      <c r="B1868" s="45">
        <v>-1</v>
      </c>
      <c r="C1868" t="s">
        <v>15</v>
      </c>
      <c r="D1868" t="str">
        <f>_xlfn.XLOOKUP(Table29[[#This Row],[Patron Group]],$R$10:$R$24,$S$10:$S$24)</f>
        <v>Academic</v>
      </c>
      <c r="E1868" s="1" t="d">
        <v>2023-02-07</v>
      </c>
      <c r="F1868" t="s">
        <v>1493</v>
      </c>
      <c r="G1868" t="s">
        <v>2266</v>
      </c>
      <c r="H1868" t="str">
        <f>_xlfn.XLOOKUP(Table29[[#This Row],[Unique BarCode]],$N$10:$N$37,$O$10:$O$37)</f>
        <v>Headphones</v>
      </c>
      <c r="I1868" t="str">
        <f>_xlfn.XLOOKUP(Table29[[#This Row],[Unique BarCode]],$N$10:$N$37,$P$10:$P$37)</f>
        <v>Accessory</v>
      </c>
      <c r="J1868" t="s">
        <v>13</v>
      </c>
      <c r="K1868" t="s">
        <v>1494</v>
      </c>
    </row>
    <row r="1869" spans="1:11" x14ac:dyDescent="0.2">
      <c r="A1869" s="1" t="d">
        <v>2023-02-07</v>
      </c>
      <c r="B1869" s="45">
        <v>-1</v>
      </c>
      <c r="C1869" t="s">
        <v>15</v>
      </c>
      <c r="D1869" t="str">
        <f>_xlfn.XLOOKUP(Table29[[#This Row],[Patron Group]],$R$10:$R$24,$S$10:$S$24)</f>
        <v>Academic</v>
      </c>
      <c r="E1869" s="1" t="d">
        <v>2023-02-07</v>
      </c>
      <c r="F1869" t="s">
        <v>469</v>
      </c>
      <c r="G1869" t="s">
        <v>2296</v>
      </c>
      <c r="H1869" t="str">
        <f>_xlfn.XLOOKUP(Table29[[#This Row],[Unique BarCode]],$N$10:$N$37,$O$10:$O$37)</f>
        <v>MACUSBC</v>
      </c>
      <c r="I1869" t="str">
        <f>_xlfn.XLOOKUP(Table29[[#This Row],[Unique BarCode]],$N$10:$N$37,$P$10:$P$37)</f>
        <v>Charger</v>
      </c>
      <c r="J1869" t="s">
        <v>8</v>
      </c>
      <c r="K1869" t="s">
        <v>470</v>
      </c>
    </row>
    <row r="1870" spans="1:11" x14ac:dyDescent="0.2">
      <c r="A1870" s="1" t="d">
        <v>2023-02-07</v>
      </c>
      <c r="B1870" s="45">
        <v>-1</v>
      </c>
      <c r="C1870" t="s">
        <v>15</v>
      </c>
      <c r="D1870" t="str">
        <f>_xlfn.XLOOKUP(Table29[[#This Row],[Patron Group]],$R$10:$R$24,$S$10:$S$24)</f>
        <v>Academic</v>
      </c>
      <c r="E1870" s="1" t="d">
        <v>2023-02-08</v>
      </c>
      <c r="F1870" t="s">
        <v>813</v>
      </c>
      <c r="G1870" t="s">
        <v>2268</v>
      </c>
      <c r="H1870" t="str">
        <f>_xlfn.XLOOKUP(Table29[[#This Row],[Unique BarCode]],$N$10:$N$37,$O$10:$O$37)</f>
        <v>MACCHRG</v>
      </c>
      <c r="I1870" t="str">
        <f>_xlfn.XLOOKUP(Table29[[#This Row],[Unique BarCode]],$N$10:$N$37,$P$10:$P$37)</f>
        <v>Charger</v>
      </c>
      <c r="J1870" t="s">
        <v>13</v>
      </c>
      <c r="K1870" t="s">
        <v>814</v>
      </c>
    </row>
    <row r="1871" spans="1:11" x14ac:dyDescent="0.2">
      <c r="A1871" s="1" t="d">
        <v>2023-02-07</v>
      </c>
      <c r="B1871" s="45">
        <v>-1</v>
      </c>
      <c r="C1871" t="s">
        <v>15</v>
      </c>
      <c r="D1871" t="str">
        <f>_xlfn.XLOOKUP(Table29[[#This Row],[Patron Group]],$R$10:$R$24,$S$10:$S$24)</f>
        <v>Academic</v>
      </c>
      <c r="E1871" s="1" t="d">
        <v>2023-02-14</v>
      </c>
      <c r="F1871" t="s">
        <v>1356</v>
      </c>
      <c r="G1871" t="s">
        <v>2273</v>
      </c>
      <c r="H1871" t="str">
        <f>_xlfn.XLOOKUP(Table29[[#This Row],[Unique BarCode]],$N$10:$N$37,$O$10:$O$37)</f>
        <v>ChromeBook</v>
      </c>
      <c r="I1871" t="str">
        <f>_xlfn.XLOOKUP(Table29[[#This Row],[Unique BarCode]],$N$10:$N$37,$P$10:$P$37)</f>
        <v>Device</v>
      </c>
      <c r="J1871" t="s">
        <v>13</v>
      </c>
      <c r="K1871" t="s">
        <v>1357</v>
      </c>
    </row>
    <row r="1872" spans="1:11" x14ac:dyDescent="0.2">
      <c r="A1872" s="1" t="d">
        <v>2023-02-07</v>
      </c>
      <c r="B1872" s="45">
        <v>-1</v>
      </c>
      <c r="C1872" t="s">
        <v>15</v>
      </c>
      <c r="D1872" t="str">
        <f>_xlfn.XLOOKUP(Table29[[#This Row],[Patron Group]],$R$10:$R$24,$S$10:$S$24)</f>
        <v>Academic</v>
      </c>
      <c r="E1872" s="1" t="d">
        <v>2023-02-14</v>
      </c>
      <c r="F1872" t="s">
        <v>1303</v>
      </c>
      <c r="G1872" t="s">
        <v>2273</v>
      </c>
      <c r="H1872" t="str">
        <f>_xlfn.XLOOKUP(Table29[[#This Row],[Unique BarCode]],$N$10:$N$37,$O$10:$O$37)</f>
        <v>ChromeBook</v>
      </c>
      <c r="I1872" t="str">
        <f>_xlfn.XLOOKUP(Table29[[#This Row],[Unique BarCode]],$N$10:$N$37,$P$10:$P$37)</f>
        <v>Device</v>
      </c>
      <c r="J1872" t="s">
        <v>13</v>
      </c>
      <c r="K1872" t="s">
        <v>1304</v>
      </c>
    </row>
    <row r="1873" spans="1:11" x14ac:dyDescent="0.2">
      <c r="A1873" s="1" t="d">
        <v>2023-02-07</v>
      </c>
      <c r="B1873" s="45">
        <v>-1</v>
      </c>
      <c r="C1873" t="s">
        <v>20</v>
      </c>
      <c r="D1873" t="str">
        <f>_xlfn.XLOOKUP(Table29[[#This Row],[Patron Group]],$R$10:$R$24,$S$10:$S$24)</f>
        <v>Graduate</v>
      </c>
      <c r="E1873" s="1" t="d">
        <v>2023-02-07</v>
      </c>
      <c r="F1873" t="s">
        <v>1495</v>
      </c>
      <c r="G1873" t="s">
        <v>2265</v>
      </c>
      <c r="H1873" t="str">
        <f>_xlfn.XLOOKUP(Table29[[#This Row],[Unique BarCode]],$N$10:$N$37,$O$10:$O$37)</f>
        <v>IPHONE</v>
      </c>
      <c r="I1873" t="str">
        <f>_xlfn.XLOOKUP(Table29[[#This Row],[Unique BarCode]],$N$10:$N$37,$P$10:$P$37)</f>
        <v>Charger</v>
      </c>
      <c r="J1873" t="s">
        <v>68</v>
      </c>
      <c r="K1873" t="s">
        <v>1496</v>
      </c>
    </row>
    <row r="1874" spans="1:11" x14ac:dyDescent="0.2">
      <c r="A1874" s="1" t="d">
        <v>2023-02-07</v>
      </c>
      <c r="B1874" s="45">
        <v>-1</v>
      </c>
      <c r="C1874" t="s">
        <v>20</v>
      </c>
      <c r="D1874" t="str">
        <f>_xlfn.XLOOKUP(Table29[[#This Row],[Patron Group]],$R$10:$R$24,$S$10:$S$24)</f>
        <v>Graduate</v>
      </c>
      <c r="E1874" s="1" t="d">
        <v>2023-02-07</v>
      </c>
      <c r="F1874" t="s">
        <v>1254</v>
      </c>
      <c r="G1874" t="s">
        <v>2265</v>
      </c>
      <c r="H1874" t="str">
        <f>_xlfn.XLOOKUP(Table29[[#This Row],[Unique BarCode]],$N$10:$N$37,$O$10:$O$37)</f>
        <v>IPHONE</v>
      </c>
      <c r="I1874" t="str">
        <f>_xlfn.XLOOKUP(Table29[[#This Row],[Unique BarCode]],$N$10:$N$37,$P$10:$P$37)</f>
        <v>Charger</v>
      </c>
      <c r="J1874" t="s">
        <v>49</v>
      </c>
      <c r="K1874" t="s">
        <v>1255</v>
      </c>
    </row>
    <row r="1875" spans="1:11" x14ac:dyDescent="0.2">
      <c r="A1875" s="1" t="d">
        <v>2023-02-07</v>
      </c>
      <c r="B1875" s="45">
        <v>-1</v>
      </c>
      <c r="C1875" t="s">
        <v>20</v>
      </c>
      <c r="D1875" t="str">
        <f>_xlfn.XLOOKUP(Table29[[#This Row],[Patron Group]],$R$10:$R$24,$S$10:$S$24)</f>
        <v>Graduate</v>
      </c>
      <c r="E1875" s="1" t="d">
        <v>2023-02-07</v>
      </c>
      <c r="F1875" t="s">
        <v>218</v>
      </c>
      <c r="G1875" t="s">
        <v>2265</v>
      </c>
      <c r="H1875" t="str">
        <f>_xlfn.XLOOKUP(Table29[[#This Row],[Unique BarCode]],$N$10:$N$37,$O$10:$O$37)</f>
        <v>IPHONE</v>
      </c>
      <c r="I1875" t="str">
        <f>_xlfn.XLOOKUP(Table29[[#This Row],[Unique BarCode]],$N$10:$N$37,$P$10:$P$37)</f>
        <v>Charger</v>
      </c>
      <c r="J1875" t="s">
        <v>49</v>
      </c>
      <c r="K1875" t="s">
        <v>219</v>
      </c>
    </row>
    <row r="1876" spans="1:11" x14ac:dyDescent="0.2">
      <c r="A1876" s="1" t="d">
        <v>2023-02-07</v>
      </c>
      <c r="B1876" s="45">
        <v>-1</v>
      </c>
      <c r="C1876" t="s">
        <v>20</v>
      </c>
      <c r="D1876" t="str">
        <f>_xlfn.XLOOKUP(Table29[[#This Row],[Patron Group]],$R$10:$R$24,$S$10:$S$24)</f>
        <v>Graduate</v>
      </c>
      <c r="E1876" s="1" t="d">
        <v>2023-02-07</v>
      </c>
      <c r="F1876" t="s">
        <v>581</v>
      </c>
      <c r="G1876" t="s">
        <v>2265</v>
      </c>
      <c r="H1876" t="str">
        <f>_xlfn.XLOOKUP(Table29[[#This Row],[Unique BarCode]],$N$10:$N$37,$O$10:$O$37)</f>
        <v>IPHONE</v>
      </c>
      <c r="I1876" t="str">
        <f>_xlfn.XLOOKUP(Table29[[#This Row],[Unique BarCode]],$N$10:$N$37,$P$10:$P$37)</f>
        <v>Charger</v>
      </c>
      <c r="J1876" t="s">
        <v>49</v>
      </c>
      <c r="K1876" t="s">
        <v>582</v>
      </c>
    </row>
    <row r="1877" spans="1:11" x14ac:dyDescent="0.2">
      <c r="A1877" s="1" t="d">
        <v>2023-02-07</v>
      </c>
      <c r="B1877" s="45">
        <v>-1</v>
      </c>
      <c r="C1877" t="s">
        <v>20</v>
      </c>
      <c r="D1877" t="str">
        <f>_xlfn.XLOOKUP(Table29[[#This Row],[Patron Group]],$R$10:$R$24,$S$10:$S$24)</f>
        <v>Graduate</v>
      </c>
      <c r="E1877" s="1" t="d">
        <v>2023-02-07</v>
      </c>
      <c r="F1877" t="s">
        <v>1100</v>
      </c>
      <c r="G1877" t="s">
        <v>2265</v>
      </c>
      <c r="H1877" t="str">
        <f>_xlfn.XLOOKUP(Table29[[#This Row],[Unique BarCode]],$N$10:$N$37,$O$10:$O$37)</f>
        <v>IPHONE</v>
      </c>
      <c r="I1877" t="str">
        <f>_xlfn.XLOOKUP(Table29[[#This Row],[Unique BarCode]],$N$10:$N$37,$P$10:$P$37)</f>
        <v>Charger</v>
      </c>
      <c r="J1877" t="s">
        <v>8</v>
      </c>
      <c r="K1877" t="s">
        <v>1101</v>
      </c>
    </row>
    <row r="1878" spans="1:11" x14ac:dyDescent="0.2">
      <c r="A1878" s="1" t="d">
        <v>2023-02-07</v>
      </c>
      <c r="B1878" s="45">
        <v>-1</v>
      </c>
      <c r="C1878" t="s">
        <v>20</v>
      </c>
      <c r="D1878" t="str">
        <f>_xlfn.XLOOKUP(Table29[[#This Row],[Patron Group]],$R$10:$R$24,$S$10:$S$24)</f>
        <v>Graduate</v>
      </c>
      <c r="E1878" s="1" t="d">
        <v>2023-02-07</v>
      </c>
      <c r="F1878" t="s">
        <v>1497</v>
      </c>
      <c r="G1878" t="s">
        <v>2265</v>
      </c>
      <c r="H1878" t="str">
        <f>_xlfn.XLOOKUP(Table29[[#This Row],[Unique BarCode]],$N$10:$N$37,$O$10:$O$37)</f>
        <v>IPHONE</v>
      </c>
      <c r="I1878" t="str">
        <f>_xlfn.XLOOKUP(Table29[[#This Row],[Unique BarCode]],$N$10:$N$37,$P$10:$P$37)</f>
        <v>Charger</v>
      </c>
      <c r="J1878" t="s">
        <v>8</v>
      </c>
    </row>
    <row r="1879" spans="1:11" x14ac:dyDescent="0.2">
      <c r="A1879" s="1" t="d">
        <v>2023-02-07</v>
      </c>
      <c r="B1879" s="45">
        <v>-1</v>
      </c>
      <c r="C1879" t="s">
        <v>20</v>
      </c>
      <c r="D1879" t="str">
        <f>_xlfn.XLOOKUP(Table29[[#This Row],[Patron Group]],$R$10:$R$24,$S$10:$S$24)</f>
        <v>Graduate</v>
      </c>
      <c r="E1879" s="1" t="d">
        <v>2023-02-07</v>
      </c>
      <c r="F1879" t="s">
        <v>433</v>
      </c>
      <c r="G1879" t="s">
        <v>2265</v>
      </c>
      <c r="H1879" t="str">
        <f>_xlfn.XLOOKUP(Table29[[#This Row],[Unique BarCode]],$N$10:$N$37,$O$10:$O$37)</f>
        <v>IPHONE</v>
      </c>
      <c r="I1879" t="str">
        <f>_xlfn.XLOOKUP(Table29[[#This Row],[Unique BarCode]],$N$10:$N$37,$P$10:$P$37)</f>
        <v>Charger</v>
      </c>
      <c r="J1879" t="s">
        <v>8</v>
      </c>
      <c r="K1879" t="s">
        <v>434</v>
      </c>
    </row>
    <row r="1880" spans="1:11" x14ac:dyDescent="0.2">
      <c r="A1880" s="1" t="d">
        <v>2023-02-07</v>
      </c>
      <c r="B1880" s="45">
        <v>-1</v>
      </c>
      <c r="C1880" t="s">
        <v>20</v>
      </c>
      <c r="D1880" t="str">
        <f>_xlfn.XLOOKUP(Table29[[#This Row],[Patron Group]],$R$10:$R$24,$S$10:$S$24)</f>
        <v>Graduate</v>
      </c>
      <c r="E1880" s="1" t="d">
        <v>2023-02-07</v>
      </c>
      <c r="F1880" t="s">
        <v>29</v>
      </c>
      <c r="G1880" t="s">
        <v>2265</v>
      </c>
      <c r="H1880" t="str">
        <f>_xlfn.XLOOKUP(Table29[[#This Row],[Unique BarCode]],$N$10:$N$37,$O$10:$O$37)</f>
        <v>IPHONE</v>
      </c>
      <c r="I1880" t="str">
        <f>_xlfn.XLOOKUP(Table29[[#This Row],[Unique BarCode]],$N$10:$N$37,$P$10:$P$37)</f>
        <v>Charger</v>
      </c>
      <c r="J1880" t="s">
        <v>8</v>
      </c>
      <c r="K1880" t="s">
        <v>30</v>
      </c>
    </row>
    <row r="1881" spans="1:11" x14ac:dyDescent="0.2">
      <c r="A1881" s="1" t="d">
        <v>2023-02-07</v>
      </c>
      <c r="B1881" s="45">
        <v>-1</v>
      </c>
      <c r="C1881" t="s">
        <v>20</v>
      </c>
      <c r="D1881" t="str">
        <f>_xlfn.XLOOKUP(Table29[[#This Row],[Patron Group]],$R$10:$R$24,$S$10:$S$24)</f>
        <v>Graduate</v>
      </c>
      <c r="E1881" s="1" t="d">
        <v>2023-02-07</v>
      </c>
      <c r="F1881" t="s">
        <v>220</v>
      </c>
      <c r="G1881" t="s">
        <v>2265</v>
      </c>
      <c r="H1881" t="str">
        <f>_xlfn.XLOOKUP(Table29[[#This Row],[Unique BarCode]],$N$10:$N$37,$O$10:$O$37)</f>
        <v>IPHONE</v>
      </c>
      <c r="I1881" t="str">
        <f>_xlfn.XLOOKUP(Table29[[#This Row],[Unique BarCode]],$N$10:$N$37,$P$10:$P$37)</f>
        <v>Charger</v>
      </c>
      <c r="J1881" t="s">
        <v>13</v>
      </c>
      <c r="K1881" t="s">
        <v>221</v>
      </c>
    </row>
    <row r="1882" spans="1:11" x14ac:dyDescent="0.2">
      <c r="A1882" s="1" t="d">
        <v>2023-02-07</v>
      </c>
      <c r="B1882" s="45">
        <v>-1</v>
      </c>
      <c r="C1882" t="s">
        <v>20</v>
      </c>
      <c r="D1882" t="str">
        <f>_xlfn.XLOOKUP(Table29[[#This Row],[Patron Group]],$R$10:$R$24,$S$10:$S$24)</f>
        <v>Graduate</v>
      </c>
      <c r="E1882" s="1" t="d">
        <v>2023-02-07</v>
      </c>
      <c r="F1882" t="s">
        <v>12</v>
      </c>
      <c r="G1882" t="s">
        <v>2265</v>
      </c>
      <c r="H1882" t="str">
        <f>_xlfn.XLOOKUP(Table29[[#This Row],[Unique BarCode]],$N$10:$N$37,$O$10:$O$37)</f>
        <v>IPHONE</v>
      </c>
      <c r="I1882" t="str">
        <f>_xlfn.XLOOKUP(Table29[[#This Row],[Unique BarCode]],$N$10:$N$37,$P$10:$P$37)</f>
        <v>Charger</v>
      </c>
      <c r="J1882" t="s">
        <v>13</v>
      </c>
      <c r="K1882" t="s">
        <v>14</v>
      </c>
    </row>
    <row r="1883" spans="1:11" x14ac:dyDescent="0.2">
      <c r="A1883" s="1" t="d">
        <v>2023-02-07</v>
      </c>
      <c r="B1883" s="45">
        <v>-1</v>
      </c>
      <c r="C1883" t="s">
        <v>20</v>
      </c>
      <c r="D1883" t="str">
        <f>_xlfn.XLOOKUP(Table29[[#This Row],[Patron Group]],$R$10:$R$24,$S$10:$S$24)</f>
        <v>Graduate</v>
      </c>
      <c r="E1883" s="1" t="d">
        <v>2023-02-07</v>
      </c>
      <c r="F1883" t="s">
        <v>471</v>
      </c>
      <c r="G1883" t="s">
        <v>2296</v>
      </c>
      <c r="H1883" t="str">
        <f>_xlfn.XLOOKUP(Table29[[#This Row],[Unique BarCode]],$N$10:$N$37,$O$10:$O$37)</f>
        <v>MACUSBC</v>
      </c>
      <c r="I1883" t="str">
        <f>_xlfn.XLOOKUP(Table29[[#This Row],[Unique BarCode]],$N$10:$N$37,$P$10:$P$37)</f>
        <v>Charger</v>
      </c>
      <c r="J1883" t="s">
        <v>8</v>
      </c>
      <c r="K1883" t="s">
        <v>472</v>
      </c>
    </row>
    <row r="1884" spans="1:11" x14ac:dyDescent="0.2">
      <c r="A1884" s="1" t="d">
        <v>2023-02-07</v>
      </c>
      <c r="B1884" s="45">
        <v>-1</v>
      </c>
      <c r="C1884" t="s">
        <v>20</v>
      </c>
      <c r="D1884" t="str">
        <f>_xlfn.XLOOKUP(Table29[[#This Row],[Patron Group]],$R$10:$R$24,$S$10:$S$24)</f>
        <v>Graduate</v>
      </c>
      <c r="E1884" s="1" t="d">
        <v>2023-02-07</v>
      </c>
      <c r="F1884" t="s">
        <v>276</v>
      </c>
      <c r="G1884" t="s">
        <v>2296</v>
      </c>
      <c r="H1884" t="str">
        <f>_xlfn.XLOOKUP(Table29[[#This Row],[Unique BarCode]],$N$10:$N$37,$O$10:$O$37)</f>
        <v>MACUSBC</v>
      </c>
      <c r="I1884" t="str">
        <f>_xlfn.XLOOKUP(Table29[[#This Row],[Unique BarCode]],$N$10:$N$37,$P$10:$P$37)</f>
        <v>Charger</v>
      </c>
      <c r="J1884" t="s">
        <v>8</v>
      </c>
      <c r="K1884" t="s">
        <v>277</v>
      </c>
    </row>
    <row r="1885" spans="1:11" x14ac:dyDescent="0.2">
      <c r="A1885" s="1" t="d">
        <v>2023-02-07</v>
      </c>
      <c r="B1885" s="45">
        <v>-1</v>
      </c>
      <c r="C1885" t="s">
        <v>20</v>
      </c>
      <c r="D1885" t="str">
        <f>_xlfn.XLOOKUP(Table29[[#This Row],[Patron Group]],$R$10:$R$24,$S$10:$S$24)</f>
        <v>Graduate</v>
      </c>
      <c r="E1885" s="1" t="d">
        <v>2023-02-07</v>
      </c>
      <c r="F1885" t="s">
        <v>843</v>
      </c>
      <c r="G1885" t="s">
        <v>2296</v>
      </c>
      <c r="H1885" t="str">
        <f>_xlfn.XLOOKUP(Table29[[#This Row],[Unique BarCode]],$N$10:$N$37,$O$10:$O$37)</f>
        <v>MACUSBC</v>
      </c>
      <c r="I1885" t="str">
        <f>_xlfn.XLOOKUP(Table29[[#This Row],[Unique BarCode]],$N$10:$N$37,$P$10:$P$37)</f>
        <v>Charger</v>
      </c>
      <c r="J1885" t="s">
        <v>8</v>
      </c>
      <c r="K1885" t="s">
        <v>844</v>
      </c>
    </row>
    <row r="1886" spans="1:11" x14ac:dyDescent="0.2">
      <c r="A1886" s="1" t="d">
        <v>2023-02-07</v>
      </c>
      <c r="B1886" s="45">
        <v>-1</v>
      </c>
      <c r="C1886" t="s">
        <v>20</v>
      </c>
      <c r="D1886" t="str">
        <f>_xlfn.XLOOKUP(Table29[[#This Row],[Patron Group]],$R$10:$R$24,$S$10:$S$24)</f>
        <v>Graduate</v>
      </c>
      <c r="E1886" s="1" t="d">
        <v>2023-02-07</v>
      </c>
      <c r="F1886" t="s">
        <v>711</v>
      </c>
      <c r="G1886" t="s">
        <v>2271</v>
      </c>
      <c r="H1886" t="str">
        <f>_xlfn.XLOOKUP(Table29[[#This Row],[Unique BarCode]],$N$10:$N$37,$O$10:$O$37)</f>
        <v>OMNI</v>
      </c>
      <c r="I1886" t="str">
        <f>_xlfn.XLOOKUP(Table29[[#This Row],[Unique BarCode]],$N$10:$N$37,$P$10:$P$37)</f>
        <v>Charger</v>
      </c>
      <c r="J1886" t="s">
        <v>68</v>
      </c>
      <c r="K1886" t="s">
        <v>712</v>
      </c>
    </row>
    <row r="1887" spans="1:11" x14ac:dyDescent="0.2">
      <c r="A1887" s="1" t="d">
        <v>2023-02-07</v>
      </c>
      <c r="B1887" s="45">
        <v>-1</v>
      </c>
      <c r="C1887" t="s">
        <v>20</v>
      </c>
      <c r="D1887" t="str">
        <f>_xlfn.XLOOKUP(Table29[[#This Row],[Patron Group]],$R$10:$R$24,$S$10:$S$24)</f>
        <v>Graduate</v>
      </c>
      <c r="E1887" s="1" t="d">
        <v>2023-02-07</v>
      </c>
      <c r="F1887" t="s">
        <v>229</v>
      </c>
      <c r="G1887" t="s">
        <v>2272</v>
      </c>
      <c r="H1887" t="str">
        <f>_xlfn.XLOOKUP(Table29[[#This Row],[Unique BarCode]],$N$10:$N$37,$O$10:$O$37)</f>
        <v>WALLADPT</v>
      </c>
      <c r="I1887" t="str">
        <f>_xlfn.XLOOKUP(Table29[[#This Row],[Unique BarCode]],$N$10:$N$37,$P$10:$P$37)</f>
        <v>Charger</v>
      </c>
      <c r="J1887" t="s">
        <v>49</v>
      </c>
      <c r="K1887" t="s">
        <v>230</v>
      </c>
    </row>
    <row r="1888" spans="1:11" x14ac:dyDescent="0.2">
      <c r="A1888" s="1" t="d">
        <v>2023-02-07</v>
      </c>
      <c r="B1888" s="45">
        <v>-1</v>
      </c>
      <c r="C1888" t="s">
        <v>20</v>
      </c>
      <c r="D1888" t="str">
        <f>_xlfn.XLOOKUP(Table29[[#This Row],[Patron Group]],$R$10:$R$24,$S$10:$S$24)</f>
        <v>Graduate</v>
      </c>
      <c r="E1888" s="1" t="d">
        <v>2023-02-07</v>
      </c>
      <c r="F1888" t="s">
        <v>1440</v>
      </c>
      <c r="G1888" t="s">
        <v>2272</v>
      </c>
      <c r="H1888" t="str">
        <f>_xlfn.XLOOKUP(Table29[[#This Row],[Unique BarCode]],$N$10:$N$37,$O$10:$O$37)</f>
        <v>WALLADPT</v>
      </c>
      <c r="I1888" t="str">
        <f>_xlfn.XLOOKUP(Table29[[#This Row],[Unique BarCode]],$N$10:$N$37,$P$10:$P$37)</f>
        <v>Charger</v>
      </c>
      <c r="J1888" t="s">
        <v>49</v>
      </c>
      <c r="K1888" t="s">
        <v>1441</v>
      </c>
    </row>
    <row r="1889" spans="1:11" x14ac:dyDescent="0.2">
      <c r="A1889" s="1" t="d">
        <v>2023-02-07</v>
      </c>
      <c r="B1889" s="45">
        <v>-1</v>
      </c>
      <c r="C1889" t="s">
        <v>20</v>
      </c>
      <c r="D1889" t="str">
        <f>_xlfn.XLOOKUP(Table29[[#This Row],[Patron Group]],$R$10:$R$24,$S$10:$S$24)</f>
        <v>Graduate</v>
      </c>
      <c r="E1889" s="1" t="d">
        <v>2023-02-07</v>
      </c>
      <c r="F1889" t="s">
        <v>587</v>
      </c>
      <c r="G1889" t="s">
        <v>2272</v>
      </c>
      <c r="H1889" t="str">
        <f>_xlfn.XLOOKUP(Table29[[#This Row],[Unique BarCode]],$N$10:$N$37,$O$10:$O$37)</f>
        <v>WALLADPT</v>
      </c>
      <c r="I1889" t="str">
        <f>_xlfn.XLOOKUP(Table29[[#This Row],[Unique BarCode]],$N$10:$N$37,$P$10:$P$37)</f>
        <v>Charger</v>
      </c>
      <c r="J1889" t="s">
        <v>49</v>
      </c>
      <c r="K1889" t="s">
        <v>588</v>
      </c>
    </row>
    <row r="1890" spans="1:11" x14ac:dyDescent="0.2">
      <c r="A1890" s="1" t="d">
        <v>2023-02-07</v>
      </c>
      <c r="B1890" s="45">
        <v>-1</v>
      </c>
      <c r="C1890" t="s">
        <v>20</v>
      </c>
      <c r="D1890" t="str">
        <f>_xlfn.XLOOKUP(Table29[[#This Row],[Patron Group]],$R$10:$R$24,$S$10:$S$24)</f>
        <v>Graduate</v>
      </c>
      <c r="E1890" s="1" t="d">
        <v>2023-02-07</v>
      </c>
      <c r="F1890" t="s">
        <v>919</v>
      </c>
      <c r="G1890" t="s">
        <v>2272</v>
      </c>
      <c r="H1890" t="str">
        <f>_xlfn.XLOOKUP(Table29[[#This Row],[Unique BarCode]],$N$10:$N$37,$O$10:$O$37)</f>
        <v>WALLADPT</v>
      </c>
      <c r="I1890" t="str">
        <f>_xlfn.XLOOKUP(Table29[[#This Row],[Unique BarCode]],$N$10:$N$37,$P$10:$P$37)</f>
        <v>Charger</v>
      </c>
      <c r="J1890" t="s">
        <v>13</v>
      </c>
      <c r="K1890" t="s">
        <v>920</v>
      </c>
    </row>
    <row r="1891" spans="1:11" x14ac:dyDescent="0.2">
      <c r="A1891" s="1" t="d">
        <v>2023-02-07</v>
      </c>
      <c r="B1891" s="45">
        <v>-1</v>
      </c>
      <c r="C1891" t="s">
        <v>20</v>
      </c>
      <c r="D1891" t="str">
        <f>_xlfn.XLOOKUP(Table29[[#This Row],[Patron Group]],$R$10:$R$24,$S$10:$S$24)</f>
        <v>Graduate</v>
      </c>
      <c r="E1891" s="1" t="d">
        <v>2023-02-07</v>
      </c>
      <c r="F1891" t="s">
        <v>1442</v>
      </c>
      <c r="G1891" t="s">
        <v>2272</v>
      </c>
      <c r="H1891" t="str">
        <f>_xlfn.XLOOKUP(Table29[[#This Row],[Unique BarCode]],$N$10:$N$37,$O$10:$O$37)</f>
        <v>WALLADPT</v>
      </c>
      <c r="I1891" t="str">
        <f>_xlfn.XLOOKUP(Table29[[#This Row],[Unique BarCode]],$N$10:$N$37,$P$10:$P$37)</f>
        <v>Charger</v>
      </c>
      <c r="J1891" t="s">
        <v>13</v>
      </c>
      <c r="K1891" t="s">
        <v>1443</v>
      </c>
    </row>
    <row r="1892" spans="1:11" x14ac:dyDescent="0.2">
      <c r="A1892" s="1" t="d">
        <v>2023-02-07</v>
      </c>
      <c r="B1892" s="45">
        <v>-1</v>
      </c>
      <c r="C1892" t="s">
        <v>20</v>
      </c>
      <c r="D1892" t="str">
        <f>_xlfn.XLOOKUP(Table29[[#This Row],[Patron Group]],$R$10:$R$24,$S$10:$S$24)</f>
        <v>Graduate</v>
      </c>
      <c r="E1892" s="1" t="d">
        <v>2023-02-07</v>
      </c>
      <c r="F1892" t="s">
        <v>484</v>
      </c>
      <c r="G1892" t="s">
        <v>2272</v>
      </c>
      <c r="H1892" t="str">
        <f>_xlfn.XLOOKUP(Table29[[#This Row],[Unique BarCode]],$N$10:$N$37,$O$10:$O$37)</f>
        <v>WALLADPT</v>
      </c>
      <c r="I1892" t="str">
        <f>_xlfn.XLOOKUP(Table29[[#This Row],[Unique BarCode]],$N$10:$N$37,$P$10:$P$37)</f>
        <v>Charger</v>
      </c>
      <c r="J1892" t="s">
        <v>8</v>
      </c>
    </row>
    <row r="1893" spans="1:11" x14ac:dyDescent="0.2">
      <c r="A1893" s="1" t="d">
        <v>2023-02-07</v>
      </c>
      <c r="B1893" s="45">
        <v>-1</v>
      </c>
      <c r="C1893" t="s">
        <v>20</v>
      </c>
      <c r="D1893" t="str">
        <f>_xlfn.XLOOKUP(Table29[[#This Row],[Patron Group]],$R$10:$R$24,$S$10:$S$24)</f>
        <v>Graduate</v>
      </c>
      <c r="E1893" s="1" t="d">
        <v>2023-02-07</v>
      </c>
      <c r="F1893" t="s">
        <v>1422</v>
      </c>
      <c r="G1893" t="s">
        <v>2272</v>
      </c>
      <c r="H1893" t="str">
        <f>_xlfn.XLOOKUP(Table29[[#This Row],[Unique BarCode]],$N$10:$N$37,$O$10:$O$37)</f>
        <v>WALLADPT</v>
      </c>
      <c r="I1893" t="str">
        <f>_xlfn.XLOOKUP(Table29[[#This Row],[Unique BarCode]],$N$10:$N$37,$P$10:$P$37)</f>
        <v>Charger</v>
      </c>
      <c r="J1893" t="s">
        <v>8</v>
      </c>
    </row>
    <row r="1894" spans="1:11" x14ac:dyDescent="0.2">
      <c r="A1894" s="1" t="d">
        <v>2023-02-07</v>
      </c>
      <c r="B1894" s="45">
        <v>-1</v>
      </c>
      <c r="C1894" t="s">
        <v>20</v>
      </c>
      <c r="D1894" t="str">
        <f>_xlfn.XLOOKUP(Table29[[#This Row],[Patron Group]],$R$10:$R$24,$S$10:$S$24)</f>
        <v>Graduate</v>
      </c>
      <c r="E1894" s="1" t="d">
        <v>2023-02-07</v>
      </c>
      <c r="F1894" t="s">
        <v>73</v>
      </c>
      <c r="G1894" t="s">
        <v>2272</v>
      </c>
      <c r="H1894" t="str">
        <f>_xlfn.XLOOKUP(Table29[[#This Row],[Unique BarCode]],$N$10:$N$37,$O$10:$O$37)</f>
        <v>WALLADPT</v>
      </c>
      <c r="I1894" t="str">
        <f>_xlfn.XLOOKUP(Table29[[#This Row],[Unique BarCode]],$N$10:$N$37,$P$10:$P$37)</f>
        <v>Charger</v>
      </c>
      <c r="J1894" t="s">
        <v>8</v>
      </c>
    </row>
    <row r="1895" spans="1:11" x14ac:dyDescent="0.2">
      <c r="A1895" s="1" t="d">
        <v>2023-02-07</v>
      </c>
      <c r="B1895" s="45">
        <v>-1</v>
      </c>
      <c r="C1895" t="s">
        <v>20</v>
      </c>
      <c r="D1895" t="str">
        <f>_xlfn.XLOOKUP(Table29[[#This Row],[Patron Group]],$R$10:$R$24,$S$10:$S$24)</f>
        <v>Graduate</v>
      </c>
      <c r="E1895" s="1" t="d">
        <v>2023-02-07</v>
      </c>
      <c r="F1895" t="s">
        <v>96</v>
      </c>
      <c r="G1895" t="s">
        <v>2272</v>
      </c>
      <c r="H1895" t="str">
        <f>_xlfn.XLOOKUP(Table29[[#This Row],[Unique BarCode]],$N$10:$N$37,$O$10:$O$37)</f>
        <v>WALLADPT</v>
      </c>
      <c r="I1895" t="str">
        <f>_xlfn.XLOOKUP(Table29[[#This Row],[Unique BarCode]],$N$10:$N$37,$P$10:$P$37)</f>
        <v>Charger</v>
      </c>
      <c r="J1895" t="s">
        <v>8</v>
      </c>
    </row>
    <row r="1896" spans="1:11" x14ac:dyDescent="0.2">
      <c r="A1896" s="1" t="d">
        <v>2023-02-07</v>
      </c>
      <c r="B1896" s="45">
        <v>-1</v>
      </c>
      <c r="C1896" t="s">
        <v>20</v>
      </c>
      <c r="D1896" t="str">
        <f>_xlfn.XLOOKUP(Table29[[#This Row],[Patron Group]],$R$10:$R$24,$S$10:$S$24)</f>
        <v>Graduate</v>
      </c>
      <c r="E1896" s="1" t="d">
        <v>2023-02-14</v>
      </c>
      <c r="F1896" t="s">
        <v>51</v>
      </c>
      <c r="G1896" t="s">
        <v>2273</v>
      </c>
      <c r="H1896" t="str">
        <f>_xlfn.XLOOKUP(Table29[[#This Row],[Unique BarCode]],$N$10:$N$37,$O$10:$O$37)</f>
        <v>ChromeBook</v>
      </c>
      <c r="I1896" t="str">
        <f>_xlfn.XLOOKUP(Table29[[#This Row],[Unique BarCode]],$N$10:$N$37,$P$10:$P$37)</f>
        <v>Device</v>
      </c>
      <c r="J1896" t="s">
        <v>13</v>
      </c>
      <c r="K1896" t="s">
        <v>52</v>
      </c>
    </row>
    <row r="1897" spans="1:11" x14ac:dyDescent="0.2">
      <c r="A1897" s="1" t="d">
        <v>2023-02-07</v>
      </c>
      <c r="B1897" s="45">
        <v>-1</v>
      </c>
      <c r="C1897" t="s">
        <v>20</v>
      </c>
      <c r="D1897" t="str">
        <f>_xlfn.XLOOKUP(Table29[[#This Row],[Patron Group]],$R$10:$R$24,$S$10:$S$24)</f>
        <v>Graduate</v>
      </c>
      <c r="E1897" s="1" t="d">
        <v>2023-02-14</v>
      </c>
      <c r="F1897" t="s">
        <v>1498</v>
      </c>
      <c r="G1897" t="s">
        <v>2273</v>
      </c>
      <c r="H1897" t="str">
        <f>_xlfn.XLOOKUP(Table29[[#This Row],[Unique BarCode]],$N$10:$N$37,$O$10:$O$37)</f>
        <v>ChromeBook</v>
      </c>
      <c r="I1897" t="str">
        <f>_xlfn.XLOOKUP(Table29[[#This Row],[Unique BarCode]],$N$10:$N$37,$P$10:$P$37)</f>
        <v>Device</v>
      </c>
      <c r="J1897" t="s">
        <v>128</v>
      </c>
      <c r="K1897" t="s">
        <v>1499</v>
      </c>
    </row>
    <row r="1898" spans="1:11" x14ac:dyDescent="0.2">
      <c r="A1898" s="1" t="d">
        <v>2023-02-07</v>
      </c>
      <c r="B1898" s="45">
        <v>-1</v>
      </c>
      <c r="C1898" t="s">
        <v>20</v>
      </c>
      <c r="D1898" t="str">
        <f>_xlfn.XLOOKUP(Table29[[#This Row],[Patron Group]],$R$10:$R$24,$S$10:$S$24)</f>
        <v>Graduate</v>
      </c>
      <c r="E1898" s="1" t="d">
        <v>2023-02-14</v>
      </c>
      <c r="F1898" t="s">
        <v>1096</v>
      </c>
      <c r="G1898" t="s">
        <v>2273</v>
      </c>
      <c r="H1898" t="str">
        <f>_xlfn.XLOOKUP(Table29[[#This Row],[Unique BarCode]],$N$10:$N$37,$O$10:$O$37)</f>
        <v>ChromeBook</v>
      </c>
      <c r="I1898" t="str">
        <f>_xlfn.XLOOKUP(Table29[[#This Row],[Unique BarCode]],$N$10:$N$37,$P$10:$P$37)</f>
        <v>Device</v>
      </c>
      <c r="J1898" t="s">
        <v>128</v>
      </c>
      <c r="K1898" t="s">
        <v>1097</v>
      </c>
    </row>
    <row r="1899" spans="1:11" x14ac:dyDescent="0.2">
      <c r="A1899" s="1" t="d">
        <v>2023-02-07</v>
      </c>
      <c r="B1899" s="45">
        <v>-1</v>
      </c>
      <c r="C1899" t="s">
        <v>20</v>
      </c>
      <c r="D1899" t="str">
        <f>_xlfn.XLOOKUP(Table29[[#This Row],[Patron Group]],$R$10:$R$24,$S$10:$S$24)</f>
        <v>Graduate</v>
      </c>
      <c r="E1899" s="1" t="d">
        <v>2023-02-14</v>
      </c>
      <c r="F1899" t="s">
        <v>512</v>
      </c>
      <c r="G1899" t="s">
        <v>2274</v>
      </c>
      <c r="H1899" t="str">
        <f>_xlfn.XLOOKUP(Table29[[#This Row],[Unique BarCode]],$N$10:$N$37,$O$10:$O$37)</f>
        <v>MacBook</v>
      </c>
      <c r="I1899" t="str">
        <f>_xlfn.XLOOKUP(Table29[[#This Row],[Unique BarCode]],$N$10:$N$37,$P$10:$P$37)</f>
        <v>Device</v>
      </c>
      <c r="J1899" t="s">
        <v>8</v>
      </c>
      <c r="K1899" t="s">
        <v>513</v>
      </c>
    </row>
    <row r="1900" spans="1:11" x14ac:dyDescent="0.2">
      <c r="A1900" s="1" t="d">
        <v>2023-02-07</v>
      </c>
      <c r="B1900" s="45">
        <v>-1</v>
      </c>
      <c r="C1900" t="s">
        <v>20</v>
      </c>
      <c r="D1900" t="str">
        <f>_xlfn.XLOOKUP(Table29[[#This Row],[Patron Group]],$R$10:$R$24,$S$10:$S$24)</f>
        <v>Graduate</v>
      </c>
      <c r="E1900" s="1" t="d">
        <v>2023-02-14</v>
      </c>
      <c r="F1900" t="s">
        <v>1500</v>
      </c>
      <c r="G1900" t="s">
        <v>2274</v>
      </c>
      <c r="H1900" t="str">
        <f>_xlfn.XLOOKUP(Table29[[#This Row],[Unique BarCode]],$N$10:$N$37,$O$10:$O$37)</f>
        <v>MacBook</v>
      </c>
      <c r="I1900" t="str">
        <f>_xlfn.XLOOKUP(Table29[[#This Row],[Unique BarCode]],$N$10:$N$37,$P$10:$P$37)</f>
        <v>Device</v>
      </c>
      <c r="J1900" t="s">
        <v>8</v>
      </c>
      <c r="K1900" t="s">
        <v>1501</v>
      </c>
    </row>
    <row r="1901" spans="1:11" x14ac:dyDescent="0.2">
      <c r="A1901" s="1" t="d">
        <v>2023-02-07</v>
      </c>
      <c r="B1901" s="45">
        <v>-1</v>
      </c>
      <c r="C1901" t="s">
        <v>20</v>
      </c>
      <c r="D1901" t="str">
        <f>_xlfn.XLOOKUP(Table29[[#This Row],[Patron Group]],$R$10:$R$24,$S$10:$S$24)</f>
        <v>Graduate</v>
      </c>
      <c r="E1901" s="1" t="d">
        <v>2023-02-14</v>
      </c>
      <c r="F1901" t="s">
        <v>1214</v>
      </c>
      <c r="G1901" t="s">
        <v>2274</v>
      </c>
      <c r="H1901" t="str">
        <f>_xlfn.XLOOKUP(Table29[[#This Row],[Unique BarCode]],$N$10:$N$37,$O$10:$O$37)</f>
        <v>MacBook</v>
      </c>
      <c r="I1901" t="str">
        <f>_xlfn.XLOOKUP(Table29[[#This Row],[Unique BarCode]],$N$10:$N$37,$P$10:$P$37)</f>
        <v>Device</v>
      </c>
      <c r="J1901" t="s">
        <v>8</v>
      </c>
      <c r="K1901" t="s">
        <v>1214</v>
      </c>
    </row>
    <row r="1902" spans="1:11" x14ac:dyDescent="0.2">
      <c r="A1902" s="1" t="d">
        <v>2023-02-07</v>
      </c>
      <c r="B1902" s="45">
        <v>-1</v>
      </c>
      <c r="C1902" t="s">
        <v>20</v>
      </c>
      <c r="D1902" t="str">
        <f>_xlfn.XLOOKUP(Table29[[#This Row],[Patron Group]],$R$10:$R$24,$S$10:$S$24)</f>
        <v>Graduate</v>
      </c>
      <c r="E1902" s="1" t="d">
        <v>2023-02-14</v>
      </c>
      <c r="F1902" t="s">
        <v>735</v>
      </c>
      <c r="G1902" t="s">
        <v>2274</v>
      </c>
      <c r="H1902" t="str">
        <f>_xlfn.XLOOKUP(Table29[[#This Row],[Unique BarCode]],$N$10:$N$37,$O$10:$O$37)</f>
        <v>MacBook</v>
      </c>
      <c r="I1902" t="str">
        <f>_xlfn.XLOOKUP(Table29[[#This Row],[Unique BarCode]],$N$10:$N$37,$P$10:$P$37)</f>
        <v>Device</v>
      </c>
      <c r="J1902" t="s">
        <v>8</v>
      </c>
      <c r="K1902" t="s">
        <v>735</v>
      </c>
    </row>
    <row r="1903" spans="1:11" x14ac:dyDescent="0.2">
      <c r="A1903" s="1" t="d">
        <v>2023-02-07</v>
      </c>
      <c r="B1903" s="45">
        <v>-1</v>
      </c>
      <c r="C1903" t="s">
        <v>20</v>
      </c>
      <c r="D1903" t="str">
        <f>_xlfn.XLOOKUP(Table29[[#This Row],[Patron Group]],$R$10:$R$24,$S$10:$S$24)</f>
        <v>Graduate</v>
      </c>
      <c r="E1903" s="1" t="d">
        <v>2023-02-14</v>
      </c>
      <c r="F1903" t="s">
        <v>501</v>
      </c>
      <c r="G1903" t="s">
        <v>2275</v>
      </c>
      <c r="H1903" t="str">
        <f>_xlfn.XLOOKUP(Table29[[#This Row],[Unique BarCode]],$N$10:$N$37,$O$10:$O$37)</f>
        <v>iPad</v>
      </c>
      <c r="I1903" t="str">
        <f>_xlfn.XLOOKUP(Table29[[#This Row],[Unique BarCode]],$N$10:$N$37,$P$10:$P$37)</f>
        <v>Device</v>
      </c>
      <c r="J1903" t="s">
        <v>8</v>
      </c>
      <c r="K1903" t="s">
        <v>502</v>
      </c>
    </row>
    <row r="1904" spans="1:11" x14ac:dyDescent="0.2">
      <c r="A1904" s="1" t="d">
        <v>2023-02-07</v>
      </c>
      <c r="B1904" s="45">
        <v>-1</v>
      </c>
      <c r="C1904" t="s">
        <v>20</v>
      </c>
      <c r="D1904" t="str">
        <f>_xlfn.XLOOKUP(Table29[[#This Row],[Patron Group]],$R$10:$R$24,$S$10:$S$24)</f>
        <v>Graduate</v>
      </c>
      <c r="E1904" s="1" t="d">
        <v>2023-02-14</v>
      </c>
      <c r="F1904" t="s">
        <v>117</v>
      </c>
      <c r="G1904" t="s">
        <v>2275</v>
      </c>
      <c r="H1904" t="str">
        <f>_xlfn.XLOOKUP(Table29[[#This Row],[Unique BarCode]],$N$10:$N$37,$O$10:$O$37)</f>
        <v>iPad</v>
      </c>
      <c r="I1904" t="str">
        <f>_xlfn.XLOOKUP(Table29[[#This Row],[Unique BarCode]],$N$10:$N$37,$P$10:$P$37)</f>
        <v>Device</v>
      </c>
      <c r="J1904" t="s">
        <v>8</v>
      </c>
      <c r="K1904" t="s">
        <v>118</v>
      </c>
    </row>
    <row r="1905" spans="1:11" x14ac:dyDescent="0.2">
      <c r="A1905" s="1" t="d">
        <v>2023-02-07</v>
      </c>
      <c r="B1905" s="45">
        <v>-1</v>
      </c>
      <c r="C1905" t="s">
        <v>20</v>
      </c>
      <c r="D1905" t="str">
        <f>_xlfn.XLOOKUP(Table29[[#This Row],[Patron Group]],$R$10:$R$24,$S$10:$S$24)</f>
        <v>Graduate</v>
      </c>
      <c r="E1905" s="1" t="d">
        <v>2023-02-21</v>
      </c>
      <c r="F1905" t="s">
        <v>597</v>
      </c>
      <c r="G1905" t="s">
        <v>2274</v>
      </c>
      <c r="H1905" t="str">
        <f>_xlfn.XLOOKUP(Table29[[#This Row],[Unique BarCode]],$N$10:$N$37,$O$10:$O$37)</f>
        <v>MacBook</v>
      </c>
      <c r="I1905" t="str">
        <f>_xlfn.XLOOKUP(Table29[[#This Row],[Unique BarCode]],$N$10:$N$37,$P$10:$P$37)</f>
        <v>Device</v>
      </c>
      <c r="J1905" t="s">
        <v>8</v>
      </c>
      <c r="K1905" t="s">
        <v>598</v>
      </c>
    </row>
    <row r="1906" spans="1:11" x14ac:dyDescent="0.2">
      <c r="A1906" s="1" t="d">
        <v>2023-02-07</v>
      </c>
      <c r="B1906" s="45">
        <v>-1</v>
      </c>
      <c r="C1906" t="s">
        <v>20</v>
      </c>
      <c r="D1906" t="str">
        <f>_xlfn.XLOOKUP(Table29[[#This Row],[Patron Group]],$R$10:$R$24,$S$10:$S$24)</f>
        <v>Graduate</v>
      </c>
      <c r="E1906" s="1" t="d">
        <v>2023-02-21</v>
      </c>
      <c r="F1906" t="s">
        <v>1021</v>
      </c>
      <c r="G1906" t="s">
        <v>2263</v>
      </c>
      <c r="H1906" t="str">
        <f>_xlfn.XLOOKUP(Table29[[#This Row],[Unique BarCode]],$N$10:$N$37,$O$10:$O$37)</f>
        <v>HP Laptop</v>
      </c>
      <c r="I1906" t="str">
        <f>_xlfn.XLOOKUP(Table29[[#This Row],[Unique BarCode]],$N$10:$N$37,$P$10:$P$37)</f>
        <v>Device</v>
      </c>
      <c r="J1906" t="s">
        <v>8</v>
      </c>
      <c r="K1906" t="s">
        <v>1022</v>
      </c>
    </row>
    <row r="1907" spans="1:11" x14ac:dyDescent="0.2">
      <c r="A1907" s="1" t="d">
        <v>2023-02-07</v>
      </c>
      <c r="B1907" s="45">
        <v>-1</v>
      </c>
      <c r="C1907" t="s">
        <v>20</v>
      </c>
      <c r="D1907" t="str">
        <f>_xlfn.XLOOKUP(Table29[[#This Row],[Patron Group]],$R$10:$R$24,$S$10:$S$24)</f>
        <v>Graduate</v>
      </c>
      <c r="E1907" s="1" t="d">
        <v>2023-03-24</v>
      </c>
      <c r="F1907" t="s">
        <v>1502</v>
      </c>
      <c r="G1907" t="s">
        <v>2274</v>
      </c>
      <c r="H1907" t="str">
        <f>_xlfn.XLOOKUP(Table29[[#This Row],[Unique BarCode]],$N$10:$N$37,$O$10:$O$37)</f>
        <v>MacBook</v>
      </c>
      <c r="I1907" t="str">
        <f>_xlfn.XLOOKUP(Table29[[#This Row],[Unique BarCode]],$N$10:$N$37,$P$10:$P$37)</f>
        <v>Device</v>
      </c>
      <c r="J1907" t="s">
        <v>8</v>
      </c>
      <c r="K1907" t="s">
        <v>1502</v>
      </c>
    </row>
    <row r="1908" spans="1:11" x14ac:dyDescent="0.2">
      <c r="A1908" s="1" t="d">
        <v>2023-02-07</v>
      </c>
      <c r="B1908" s="45">
        <v>-1</v>
      </c>
      <c r="C1908" t="s">
        <v>1113</v>
      </c>
      <c r="D1908" t="str">
        <f>_xlfn.XLOOKUP(Table29[[#This Row],[Patron Group]],$R$10:$R$24,$S$10:$S$24)</f>
        <v>Graduate</v>
      </c>
      <c r="E1908" s="1" t="d">
        <v>2023-02-14</v>
      </c>
      <c r="F1908" t="s">
        <v>794</v>
      </c>
      <c r="G1908" t="s">
        <v>2263</v>
      </c>
      <c r="H1908" t="str">
        <f>_xlfn.XLOOKUP(Table29[[#This Row],[Unique BarCode]],$N$10:$N$37,$O$10:$O$37)</f>
        <v>HP Laptop</v>
      </c>
      <c r="I1908" t="str">
        <f>_xlfn.XLOOKUP(Table29[[#This Row],[Unique BarCode]],$N$10:$N$37,$P$10:$P$37)</f>
        <v>Device</v>
      </c>
      <c r="J1908" t="s">
        <v>8</v>
      </c>
      <c r="K1908" t="s">
        <v>795</v>
      </c>
    </row>
    <row r="1909" spans="1:11" x14ac:dyDescent="0.2">
      <c r="A1909" s="1" t="d">
        <v>2023-02-07</v>
      </c>
      <c r="B1909" s="45">
        <v>-1</v>
      </c>
      <c r="C1909" t="s">
        <v>66</v>
      </c>
      <c r="D1909" t="str">
        <f>_xlfn.XLOOKUP(Table29[[#This Row],[Patron Group]],$R$10:$R$24,$S$10:$S$24)</f>
        <v>Graduate</v>
      </c>
      <c r="E1909" s="1" t="d">
        <v>2023-02-07</v>
      </c>
      <c r="F1909" t="s">
        <v>1503</v>
      </c>
      <c r="G1909" t="s">
        <v>2271</v>
      </c>
      <c r="H1909" t="str">
        <f>_xlfn.XLOOKUP(Table29[[#This Row],[Unique BarCode]],$N$10:$N$37,$O$10:$O$37)</f>
        <v>OMNI</v>
      </c>
      <c r="I1909" t="str">
        <f>_xlfn.XLOOKUP(Table29[[#This Row],[Unique BarCode]],$N$10:$N$37,$P$10:$P$37)</f>
        <v>Charger</v>
      </c>
      <c r="J1909" t="s">
        <v>68</v>
      </c>
      <c r="K1909" t="s">
        <v>1504</v>
      </c>
    </row>
    <row r="1910" spans="1:11" x14ac:dyDescent="0.2">
      <c r="A1910" s="1" t="d">
        <v>2023-02-07</v>
      </c>
      <c r="B1910" s="45">
        <v>-1</v>
      </c>
      <c r="C1910" t="s">
        <v>74</v>
      </c>
      <c r="D1910" t="str">
        <f>_xlfn.XLOOKUP(Table29[[#This Row],[Patron Group]],$R$10:$R$24,$S$10:$S$24)</f>
        <v>Staff</v>
      </c>
      <c r="E1910" s="1" t="d">
        <v>2023-02-07</v>
      </c>
      <c r="F1910" t="s">
        <v>1505</v>
      </c>
      <c r="G1910" t="s">
        <v>2276</v>
      </c>
      <c r="H1910" t="str">
        <f>_xlfn.XLOOKUP(Table29[[#This Row],[Unique BarCode]],$N$10:$N$37,$O$10:$O$37)</f>
        <v>CALC</v>
      </c>
      <c r="I1910" t="str">
        <f>_xlfn.XLOOKUP(Table29[[#This Row],[Unique BarCode]],$N$10:$N$37,$P$10:$P$37)</f>
        <v>Accessory</v>
      </c>
      <c r="J1910" t="s">
        <v>13</v>
      </c>
    </row>
    <row r="1911" spans="1:11" x14ac:dyDescent="0.2">
      <c r="A1911" s="1" t="d">
        <v>2023-02-07</v>
      </c>
      <c r="B1911" s="45">
        <v>-1</v>
      </c>
      <c r="C1911" t="s">
        <v>74</v>
      </c>
      <c r="D1911" t="str">
        <f>_xlfn.XLOOKUP(Table29[[#This Row],[Patron Group]],$R$10:$R$24,$S$10:$S$24)</f>
        <v>Staff</v>
      </c>
      <c r="E1911" s="1" t="d">
        <v>2023-02-07</v>
      </c>
      <c r="F1911" t="s">
        <v>839</v>
      </c>
      <c r="G1911" t="s">
        <v>2265</v>
      </c>
      <c r="H1911" t="str">
        <f>_xlfn.XLOOKUP(Table29[[#This Row],[Unique BarCode]],$N$10:$N$37,$O$10:$O$37)</f>
        <v>IPHONE</v>
      </c>
      <c r="I1911" t="str">
        <f>_xlfn.XLOOKUP(Table29[[#This Row],[Unique BarCode]],$N$10:$N$37,$P$10:$P$37)</f>
        <v>Charger</v>
      </c>
      <c r="J1911" t="s">
        <v>8</v>
      </c>
      <c r="K1911" t="s">
        <v>840</v>
      </c>
    </row>
    <row r="1912" spans="1:11" x14ac:dyDescent="0.2">
      <c r="A1912" s="1" t="d">
        <v>2023-02-07</v>
      </c>
      <c r="B1912" s="45">
        <v>-1</v>
      </c>
      <c r="C1912" t="s">
        <v>74</v>
      </c>
      <c r="D1912" t="str">
        <f>_xlfn.XLOOKUP(Table29[[#This Row],[Patron Group]],$R$10:$R$24,$S$10:$S$24)</f>
        <v>Staff</v>
      </c>
      <c r="E1912" s="1" t="d">
        <v>2023-02-07</v>
      </c>
      <c r="F1912" t="s">
        <v>854</v>
      </c>
      <c r="G1912" t="s">
        <v>2272</v>
      </c>
      <c r="H1912" t="str">
        <f>_xlfn.XLOOKUP(Table29[[#This Row],[Unique BarCode]],$N$10:$N$37,$O$10:$O$37)</f>
        <v>WALLADPT</v>
      </c>
      <c r="I1912" t="str">
        <f>_xlfn.XLOOKUP(Table29[[#This Row],[Unique BarCode]],$N$10:$N$37,$P$10:$P$37)</f>
        <v>Charger</v>
      </c>
      <c r="J1912" t="s">
        <v>8</v>
      </c>
    </row>
    <row r="1913" spans="1:11" x14ac:dyDescent="0.2">
      <c r="A1913" s="1" t="d">
        <v>2023-02-07</v>
      </c>
      <c r="B1913" s="45">
        <v>-1</v>
      </c>
      <c r="C1913" t="s">
        <v>74</v>
      </c>
      <c r="D1913" t="str">
        <f>_xlfn.XLOOKUP(Table29[[#This Row],[Patron Group]],$R$10:$R$24,$S$10:$S$24)</f>
        <v>Staff</v>
      </c>
      <c r="E1913" s="1" t="d">
        <v>2023-02-21</v>
      </c>
      <c r="F1913" t="s">
        <v>869</v>
      </c>
      <c r="G1913" t="s">
        <v>2263</v>
      </c>
      <c r="H1913" t="str">
        <f>_xlfn.XLOOKUP(Table29[[#This Row],[Unique BarCode]],$N$10:$N$37,$O$10:$O$37)</f>
        <v>HP Laptop</v>
      </c>
      <c r="I1913" t="str">
        <f>_xlfn.XLOOKUP(Table29[[#This Row],[Unique BarCode]],$N$10:$N$37,$P$10:$P$37)</f>
        <v>Device</v>
      </c>
      <c r="J1913" t="s">
        <v>8</v>
      </c>
      <c r="K1913" t="s">
        <v>870</v>
      </c>
    </row>
    <row r="1914" spans="1:11" x14ac:dyDescent="0.2">
      <c r="A1914" s="1" t="d">
        <v>2023-02-07</v>
      </c>
      <c r="B1914" s="45">
        <v>-1</v>
      </c>
      <c r="C1914" t="s">
        <v>77</v>
      </c>
      <c r="D1914" t="str">
        <f>_xlfn.XLOOKUP(Table29[[#This Row],[Patron Group]],$R$10:$R$24,$S$10:$S$24)</f>
        <v>Undergraduate</v>
      </c>
      <c r="E1914" s="1" t="d">
        <v>2023-02-07</v>
      </c>
      <c r="F1914" t="s">
        <v>706</v>
      </c>
      <c r="G1914" t="s">
        <v>2298</v>
      </c>
      <c r="H1914" t="str">
        <f>_xlfn.XLOOKUP(Table29[[#This Row],[Unique BarCode]],$N$10:$N$37,$O$10:$O$37)</f>
        <v>ANKER</v>
      </c>
      <c r="I1914" t="str">
        <f>_xlfn.XLOOKUP(Table29[[#This Row],[Unique BarCode]],$N$10:$N$37,$P$10:$P$37)</f>
        <v>Charger</v>
      </c>
      <c r="J1914" t="s">
        <v>8</v>
      </c>
    </row>
    <row r="1915" spans="1:11" x14ac:dyDescent="0.2">
      <c r="A1915" s="1" t="d">
        <v>2023-02-07</v>
      </c>
      <c r="B1915" s="45">
        <v>-1</v>
      </c>
      <c r="C1915" t="s">
        <v>77</v>
      </c>
      <c r="D1915" t="str">
        <f>_xlfn.XLOOKUP(Table29[[#This Row],[Patron Group]],$R$10:$R$24,$S$10:$S$24)</f>
        <v>Undergraduate</v>
      </c>
      <c r="E1915" s="1" t="d">
        <v>2023-02-07</v>
      </c>
      <c r="F1915" t="s">
        <v>1002</v>
      </c>
      <c r="G1915" t="s">
        <v>2298</v>
      </c>
      <c r="H1915" t="str">
        <f>_xlfn.XLOOKUP(Table29[[#This Row],[Unique BarCode]],$N$10:$N$37,$O$10:$O$37)</f>
        <v>ANKER</v>
      </c>
      <c r="I1915" t="str">
        <f>_xlfn.XLOOKUP(Table29[[#This Row],[Unique BarCode]],$N$10:$N$37,$P$10:$P$37)</f>
        <v>Charger</v>
      </c>
      <c r="J1915" t="s">
        <v>8</v>
      </c>
    </row>
    <row r="1916" spans="1:11" x14ac:dyDescent="0.2">
      <c r="A1916" s="1" t="d">
        <v>2023-02-07</v>
      </c>
      <c r="B1916" s="45">
        <v>-1</v>
      </c>
      <c r="C1916" t="s">
        <v>77</v>
      </c>
      <c r="D1916" t="str">
        <f>_xlfn.XLOOKUP(Table29[[#This Row],[Patron Group]],$R$10:$R$24,$S$10:$S$24)</f>
        <v>Undergraduate</v>
      </c>
      <c r="E1916" s="1" t="d">
        <v>2023-02-07</v>
      </c>
      <c r="F1916" t="s">
        <v>1346</v>
      </c>
      <c r="G1916" t="s">
        <v>2298</v>
      </c>
      <c r="H1916" t="str">
        <f>_xlfn.XLOOKUP(Table29[[#This Row],[Unique BarCode]],$N$10:$N$37,$O$10:$O$37)</f>
        <v>ANKER</v>
      </c>
      <c r="I1916" t="str">
        <f>_xlfn.XLOOKUP(Table29[[#This Row],[Unique BarCode]],$N$10:$N$37,$P$10:$P$37)</f>
        <v>Charger</v>
      </c>
      <c r="J1916" t="s">
        <v>8</v>
      </c>
    </row>
    <row r="1917" spans="1:11" x14ac:dyDescent="0.2">
      <c r="A1917" s="1" t="d">
        <v>2023-02-07</v>
      </c>
      <c r="B1917" s="45">
        <v>-1</v>
      </c>
      <c r="C1917" t="s">
        <v>77</v>
      </c>
      <c r="D1917" t="str">
        <f>_xlfn.XLOOKUP(Table29[[#This Row],[Patron Group]],$R$10:$R$24,$S$10:$S$24)</f>
        <v>Undergraduate</v>
      </c>
      <c r="E1917" s="1" t="d">
        <v>2023-02-07</v>
      </c>
      <c r="F1917" t="s">
        <v>1053</v>
      </c>
      <c r="G1917" t="s">
        <v>2276</v>
      </c>
      <c r="H1917" t="str">
        <f>_xlfn.XLOOKUP(Table29[[#This Row],[Unique BarCode]],$N$10:$N$37,$O$10:$O$37)</f>
        <v>CALC</v>
      </c>
      <c r="I1917" t="str">
        <f>_xlfn.XLOOKUP(Table29[[#This Row],[Unique BarCode]],$N$10:$N$37,$P$10:$P$37)</f>
        <v>Accessory</v>
      </c>
      <c r="J1917" t="s">
        <v>8</v>
      </c>
      <c r="K1917" t="s">
        <v>1054</v>
      </c>
    </row>
    <row r="1918" spans="1:11" x14ac:dyDescent="0.2">
      <c r="A1918" s="1" t="d">
        <v>2023-02-07</v>
      </c>
      <c r="B1918" s="45">
        <v>-1</v>
      </c>
      <c r="C1918" t="s">
        <v>77</v>
      </c>
      <c r="D1918" t="str">
        <f>_xlfn.XLOOKUP(Table29[[#This Row],[Patron Group]],$R$10:$R$24,$S$10:$S$24)</f>
        <v>Undergraduate</v>
      </c>
      <c r="E1918" s="1" t="d">
        <v>2023-02-07</v>
      </c>
      <c r="F1918" t="s">
        <v>1506</v>
      </c>
      <c r="G1918" t="s">
        <v>2276</v>
      </c>
      <c r="H1918" t="str">
        <f>_xlfn.XLOOKUP(Table29[[#This Row],[Unique BarCode]],$N$10:$N$37,$O$10:$O$37)</f>
        <v>CALC</v>
      </c>
      <c r="I1918" t="str">
        <f>_xlfn.XLOOKUP(Table29[[#This Row],[Unique BarCode]],$N$10:$N$37,$P$10:$P$37)</f>
        <v>Accessory</v>
      </c>
      <c r="J1918" t="s">
        <v>8</v>
      </c>
      <c r="K1918" t="s">
        <v>1507</v>
      </c>
    </row>
    <row r="1919" spans="1:11" x14ac:dyDescent="0.2">
      <c r="A1919" s="1" t="d">
        <v>2023-02-07</v>
      </c>
      <c r="B1919" s="45">
        <v>-1</v>
      </c>
      <c r="C1919" t="s">
        <v>77</v>
      </c>
      <c r="D1919" t="str">
        <f>_xlfn.XLOOKUP(Table29[[#This Row],[Patron Group]],$R$10:$R$24,$S$10:$S$24)</f>
        <v>Undergraduate</v>
      </c>
      <c r="E1919" s="1" t="d">
        <v>2023-02-07</v>
      </c>
      <c r="F1919" t="s">
        <v>1403</v>
      </c>
      <c r="G1919" t="s">
        <v>2276</v>
      </c>
      <c r="H1919" t="str">
        <f>_xlfn.XLOOKUP(Table29[[#This Row],[Unique BarCode]],$N$10:$N$37,$O$10:$O$37)</f>
        <v>CALC</v>
      </c>
      <c r="I1919" t="str">
        <f>_xlfn.XLOOKUP(Table29[[#This Row],[Unique BarCode]],$N$10:$N$37,$P$10:$P$37)</f>
        <v>Accessory</v>
      </c>
      <c r="J1919" t="s">
        <v>49</v>
      </c>
    </row>
    <row r="1920" spans="1:11" x14ac:dyDescent="0.2">
      <c r="A1920" s="1" t="d">
        <v>2023-02-07</v>
      </c>
      <c r="B1920" s="45">
        <v>-1</v>
      </c>
      <c r="C1920" t="s">
        <v>77</v>
      </c>
      <c r="D1920" t="str">
        <f>_xlfn.XLOOKUP(Table29[[#This Row],[Patron Group]],$R$10:$R$24,$S$10:$S$24)</f>
        <v>Undergraduate</v>
      </c>
      <c r="E1920" s="1" t="d">
        <v>2023-02-07</v>
      </c>
      <c r="F1920" t="s">
        <v>1362</v>
      </c>
      <c r="G1920" t="s">
        <v>2276</v>
      </c>
      <c r="H1920" t="str">
        <f>_xlfn.XLOOKUP(Table29[[#This Row],[Unique BarCode]],$N$10:$N$37,$O$10:$O$37)</f>
        <v>CALC</v>
      </c>
      <c r="I1920" t="str">
        <f>_xlfn.XLOOKUP(Table29[[#This Row],[Unique BarCode]],$N$10:$N$37,$P$10:$P$37)</f>
        <v>Accessory</v>
      </c>
      <c r="J1920" t="s">
        <v>49</v>
      </c>
    </row>
    <row r="1921" spans="1:11" x14ac:dyDescent="0.2">
      <c r="A1921" s="1" t="d">
        <v>2023-02-07</v>
      </c>
      <c r="B1921" s="45">
        <v>-1</v>
      </c>
      <c r="C1921" t="s">
        <v>77</v>
      </c>
      <c r="D1921" t="str">
        <f>_xlfn.XLOOKUP(Table29[[#This Row],[Patron Group]],$R$10:$R$24,$S$10:$S$24)</f>
        <v>Undergraduate</v>
      </c>
      <c r="E1921" s="1" t="d">
        <v>2023-02-07</v>
      </c>
      <c r="F1921" t="s">
        <v>1363</v>
      </c>
      <c r="G1921" t="s">
        <v>2281</v>
      </c>
      <c r="H1921" t="str">
        <f>_xlfn.XLOOKUP(Table29[[#This Row],[Unique BarCode]],$N$10:$N$37,$O$10:$O$37)</f>
        <v>HDMIC</v>
      </c>
      <c r="I1921" t="str">
        <f>_xlfn.XLOOKUP(Table29[[#This Row],[Unique BarCode]],$N$10:$N$37,$P$10:$P$37)</f>
        <v>Cable</v>
      </c>
      <c r="J1921" t="s">
        <v>8</v>
      </c>
      <c r="K1921" t="s">
        <v>1364</v>
      </c>
    </row>
    <row r="1922" spans="1:11" x14ac:dyDescent="0.2">
      <c r="A1922" s="1" t="d">
        <v>2023-02-07</v>
      </c>
      <c r="B1922" s="45">
        <v>-1</v>
      </c>
      <c r="C1922" t="s">
        <v>77</v>
      </c>
      <c r="D1922" t="str">
        <f>_xlfn.XLOOKUP(Table29[[#This Row],[Patron Group]],$R$10:$R$24,$S$10:$S$24)</f>
        <v>Undergraduate</v>
      </c>
      <c r="E1922" s="1" t="d">
        <v>2023-02-07</v>
      </c>
      <c r="F1922" t="s">
        <v>833</v>
      </c>
      <c r="G1922" t="s">
        <v>2266</v>
      </c>
      <c r="H1922" t="str">
        <f>_xlfn.XLOOKUP(Table29[[#This Row],[Unique BarCode]],$N$10:$N$37,$O$10:$O$37)</f>
        <v>Headphones</v>
      </c>
      <c r="I1922" t="str">
        <f>_xlfn.XLOOKUP(Table29[[#This Row],[Unique BarCode]],$N$10:$N$37,$P$10:$P$37)</f>
        <v>Accessory</v>
      </c>
      <c r="J1922" t="s">
        <v>49</v>
      </c>
      <c r="K1922" t="s">
        <v>834</v>
      </c>
    </row>
    <row r="1923" spans="1:11" x14ac:dyDescent="0.2">
      <c r="A1923" s="1" t="d">
        <v>2023-02-07</v>
      </c>
      <c r="B1923" s="45">
        <v>-1</v>
      </c>
      <c r="C1923" t="s">
        <v>77</v>
      </c>
      <c r="D1923" t="str">
        <f>_xlfn.XLOOKUP(Table29[[#This Row],[Patron Group]],$R$10:$R$24,$S$10:$S$24)</f>
        <v>Undergraduate</v>
      </c>
      <c r="E1923" s="1" t="d">
        <v>2023-02-07</v>
      </c>
      <c r="F1923" t="s">
        <v>21</v>
      </c>
      <c r="G1923" t="s">
        <v>2266</v>
      </c>
      <c r="H1923" t="str">
        <f>_xlfn.XLOOKUP(Table29[[#This Row],[Unique BarCode]],$N$10:$N$37,$O$10:$O$37)</f>
        <v>Headphones</v>
      </c>
      <c r="I1923" t="str">
        <f>_xlfn.XLOOKUP(Table29[[#This Row],[Unique BarCode]],$N$10:$N$37,$P$10:$P$37)</f>
        <v>Accessory</v>
      </c>
      <c r="J1923" t="s">
        <v>8</v>
      </c>
      <c r="K1923" t="s">
        <v>22</v>
      </c>
    </row>
    <row r="1924" spans="1:11" x14ac:dyDescent="0.2">
      <c r="A1924" s="1" t="d">
        <v>2023-02-07</v>
      </c>
      <c r="B1924" s="45">
        <v>-1</v>
      </c>
      <c r="C1924" t="s">
        <v>77</v>
      </c>
      <c r="D1924" t="str">
        <f>_xlfn.XLOOKUP(Table29[[#This Row],[Patron Group]],$R$10:$R$24,$S$10:$S$24)</f>
        <v>Undergraduate</v>
      </c>
      <c r="E1924" s="1" t="d">
        <v>2023-02-07</v>
      </c>
      <c r="F1924" t="s">
        <v>436</v>
      </c>
      <c r="G1924" t="s">
        <v>2282</v>
      </c>
      <c r="H1924" t="str">
        <f>_xlfn.XLOOKUP(Table29[[#This Row],[Unique BarCode]],$N$10:$N$37,$O$10:$O$37)</f>
        <v>HPUSBC</v>
      </c>
      <c r="I1924" t="str">
        <f>_xlfn.XLOOKUP(Table29[[#This Row],[Unique BarCode]],$N$10:$N$37,$P$10:$P$37)</f>
        <v>Charger</v>
      </c>
      <c r="J1924" t="s">
        <v>49</v>
      </c>
      <c r="K1924" t="s">
        <v>437</v>
      </c>
    </row>
    <row r="1925" spans="1:11" x14ac:dyDescent="0.2">
      <c r="A1925" s="1" t="d">
        <v>2023-02-07</v>
      </c>
      <c r="B1925" s="45">
        <v>-1</v>
      </c>
      <c r="C1925" t="s">
        <v>77</v>
      </c>
      <c r="D1925" t="str">
        <f>_xlfn.XLOOKUP(Table29[[#This Row],[Patron Group]],$R$10:$R$24,$S$10:$S$24)</f>
        <v>Undergraduate</v>
      </c>
      <c r="E1925" s="1" t="d">
        <v>2023-02-07</v>
      </c>
      <c r="F1925" t="s">
        <v>458</v>
      </c>
      <c r="G1925" t="s">
        <v>2282</v>
      </c>
      <c r="H1925" t="str">
        <f>_xlfn.XLOOKUP(Table29[[#This Row],[Unique BarCode]],$N$10:$N$37,$O$10:$O$37)</f>
        <v>HPUSBC</v>
      </c>
      <c r="I1925" t="str">
        <f>_xlfn.XLOOKUP(Table29[[#This Row],[Unique BarCode]],$N$10:$N$37,$P$10:$P$37)</f>
        <v>Charger</v>
      </c>
      <c r="J1925" t="s">
        <v>49</v>
      </c>
    </row>
    <row r="1926" spans="1:11" x14ac:dyDescent="0.2">
      <c r="A1926" s="1" t="d">
        <v>2023-02-07</v>
      </c>
      <c r="B1926" s="45">
        <v>-1</v>
      </c>
      <c r="C1926" t="s">
        <v>77</v>
      </c>
      <c r="D1926" t="str">
        <f>_xlfn.XLOOKUP(Table29[[#This Row],[Patron Group]],$R$10:$R$24,$S$10:$S$24)</f>
        <v>Undergraduate</v>
      </c>
      <c r="E1926" s="1" t="d">
        <v>2023-02-07</v>
      </c>
      <c r="F1926" t="s">
        <v>217</v>
      </c>
      <c r="G1926" t="s">
        <v>2282</v>
      </c>
      <c r="H1926" t="str">
        <f>_xlfn.XLOOKUP(Table29[[#This Row],[Unique BarCode]],$N$10:$N$37,$O$10:$O$37)</f>
        <v>HPUSBC</v>
      </c>
      <c r="I1926" t="str">
        <f>_xlfn.XLOOKUP(Table29[[#This Row],[Unique BarCode]],$N$10:$N$37,$P$10:$P$37)</f>
        <v>Charger</v>
      </c>
      <c r="J1926" t="s">
        <v>49</v>
      </c>
    </row>
    <row r="1927" spans="1:11" x14ac:dyDescent="0.2">
      <c r="A1927" s="1" t="d">
        <v>2023-02-07</v>
      </c>
      <c r="B1927" s="45">
        <v>-1</v>
      </c>
      <c r="C1927" t="s">
        <v>77</v>
      </c>
      <c r="D1927" t="str">
        <f>_xlfn.XLOOKUP(Table29[[#This Row],[Patron Group]],$R$10:$R$24,$S$10:$S$24)</f>
        <v>Undergraduate</v>
      </c>
      <c r="E1927" s="1" t="d">
        <v>2023-02-07</v>
      </c>
      <c r="F1927" t="s">
        <v>942</v>
      </c>
      <c r="G1927" t="s">
        <v>2265</v>
      </c>
      <c r="H1927" t="str">
        <f>_xlfn.XLOOKUP(Table29[[#This Row],[Unique BarCode]],$N$10:$N$37,$O$10:$O$37)</f>
        <v>IPHONE</v>
      </c>
      <c r="I1927" t="str">
        <f>_xlfn.XLOOKUP(Table29[[#This Row],[Unique BarCode]],$N$10:$N$37,$P$10:$P$37)</f>
        <v>Charger</v>
      </c>
      <c r="J1927" t="s">
        <v>68</v>
      </c>
      <c r="K1927" t="s">
        <v>943</v>
      </c>
    </row>
    <row r="1928" spans="1:11" x14ac:dyDescent="0.2">
      <c r="A1928" s="1" t="d">
        <v>2023-02-07</v>
      </c>
      <c r="B1928" s="45">
        <v>-1</v>
      </c>
      <c r="C1928" t="s">
        <v>77</v>
      </c>
      <c r="D1928" t="str">
        <f>_xlfn.XLOOKUP(Table29[[#This Row],[Patron Group]],$R$10:$R$24,$S$10:$S$24)</f>
        <v>Undergraduate</v>
      </c>
      <c r="E1928" s="1" t="d">
        <v>2023-02-07</v>
      </c>
      <c r="F1928" t="s">
        <v>579</v>
      </c>
      <c r="G1928" t="s">
        <v>2265</v>
      </c>
      <c r="H1928" t="str">
        <f>_xlfn.XLOOKUP(Table29[[#This Row],[Unique BarCode]],$N$10:$N$37,$O$10:$O$37)</f>
        <v>IPHONE</v>
      </c>
      <c r="I1928" t="str">
        <f>_xlfn.XLOOKUP(Table29[[#This Row],[Unique BarCode]],$N$10:$N$37,$P$10:$P$37)</f>
        <v>Charger</v>
      </c>
      <c r="J1928" t="s">
        <v>49</v>
      </c>
      <c r="K1928" t="s">
        <v>580</v>
      </c>
    </row>
    <row r="1929" spans="1:11" x14ac:dyDescent="0.2">
      <c r="A1929" s="1" t="d">
        <v>2023-02-07</v>
      </c>
      <c r="B1929" s="45">
        <v>-1</v>
      </c>
      <c r="C1929" t="s">
        <v>77</v>
      </c>
      <c r="D1929" t="str">
        <f>_xlfn.XLOOKUP(Table29[[#This Row],[Patron Group]],$R$10:$R$24,$S$10:$S$24)</f>
        <v>Undergraduate</v>
      </c>
      <c r="E1929" s="1" t="d">
        <v>2023-02-07</v>
      </c>
      <c r="F1929" t="s">
        <v>581</v>
      </c>
      <c r="G1929" t="s">
        <v>2265</v>
      </c>
      <c r="H1929" t="str">
        <f>_xlfn.XLOOKUP(Table29[[#This Row],[Unique BarCode]],$N$10:$N$37,$O$10:$O$37)</f>
        <v>IPHONE</v>
      </c>
      <c r="I1929" t="str">
        <f>_xlfn.XLOOKUP(Table29[[#This Row],[Unique BarCode]],$N$10:$N$37,$P$10:$P$37)</f>
        <v>Charger</v>
      </c>
      <c r="J1929" t="s">
        <v>49</v>
      </c>
      <c r="K1929" t="s">
        <v>582</v>
      </c>
    </row>
    <row r="1930" spans="1:11" x14ac:dyDescent="0.2">
      <c r="A1930" s="1" t="d">
        <v>2023-02-07</v>
      </c>
      <c r="B1930" s="45">
        <v>-1</v>
      </c>
      <c r="C1930" t="s">
        <v>77</v>
      </c>
      <c r="D1930" t="str">
        <f>_xlfn.XLOOKUP(Table29[[#This Row],[Patron Group]],$R$10:$R$24,$S$10:$S$24)</f>
        <v>Undergraduate</v>
      </c>
      <c r="E1930" s="1" t="d">
        <v>2023-02-07</v>
      </c>
      <c r="F1930" t="s">
        <v>1100</v>
      </c>
      <c r="G1930" t="s">
        <v>2265</v>
      </c>
      <c r="H1930" t="str">
        <f>_xlfn.XLOOKUP(Table29[[#This Row],[Unique BarCode]],$N$10:$N$37,$O$10:$O$37)</f>
        <v>IPHONE</v>
      </c>
      <c r="I1930" t="str">
        <f>_xlfn.XLOOKUP(Table29[[#This Row],[Unique BarCode]],$N$10:$N$37,$P$10:$P$37)</f>
        <v>Charger</v>
      </c>
      <c r="J1930" t="s">
        <v>8</v>
      </c>
      <c r="K1930" t="s">
        <v>1101</v>
      </c>
    </row>
    <row r="1931" spans="1:11" x14ac:dyDescent="0.2">
      <c r="A1931" s="1" t="d">
        <v>2023-02-07</v>
      </c>
      <c r="B1931" s="45">
        <v>-1</v>
      </c>
      <c r="C1931" t="s">
        <v>77</v>
      </c>
      <c r="D1931" t="str">
        <f>_xlfn.XLOOKUP(Table29[[#This Row],[Patron Group]],$R$10:$R$24,$S$10:$S$24)</f>
        <v>Undergraduate</v>
      </c>
      <c r="E1931" s="1" t="d">
        <v>2023-02-07</v>
      </c>
      <c r="F1931" t="s">
        <v>461</v>
      </c>
      <c r="G1931" t="s">
        <v>2265</v>
      </c>
      <c r="H1931" t="str">
        <f>_xlfn.XLOOKUP(Table29[[#This Row],[Unique BarCode]],$N$10:$N$37,$O$10:$O$37)</f>
        <v>IPHONE</v>
      </c>
      <c r="I1931" t="str">
        <f>_xlfn.XLOOKUP(Table29[[#This Row],[Unique BarCode]],$N$10:$N$37,$P$10:$P$37)</f>
        <v>Charger</v>
      </c>
      <c r="J1931" t="s">
        <v>8</v>
      </c>
      <c r="K1931" t="s">
        <v>462</v>
      </c>
    </row>
    <row r="1932" spans="1:11" x14ac:dyDescent="0.2">
      <c r="A1932" s="1" t="d">
        <v>2023-02-07</v>
      </c>
      <c r="B1932" s="45">
        <v>-1</v>
      </c>
      <c r="C1932" t="s">
        <v>77</v>
      </c>
      <c r="D1932" t="str">
        <f>_xlfn.XLOOKUP(Table29[[#This Row],[Patron Group]],$R$10:$R$24,$S$10:$S$24)</f>
        <v>Undergraduate</v>
      </c>
      <c r="E1932" s="1" t="d">
        <v>2023-02-07</v>
      </c>
      <c r="F1932" t="s">
        <v>1314</v>
      </c>
      <c r="G1932" t="s">
        <v>2265</v>
      </c>
      <c r="H1932" t="str">
        <f>_xlfn.XLOOKUP(Table29[[#This Row],[Unique BarCode]],$N$10:$N$37,$O$10:$O$37)</f>
        <v>IPHONE</v>
      </c>
      <c r="I1932" t="str">
        <f>_xlfn.XLOOKUP(Table29[[#This Row],[Unique BarCode]],$N$10:$N$37,$P$10:$P$37)</f>
        <v>Charger</v>
      </c>
      <c r="J1932" t="s">
        <v>8</v>
      </c>
      <c r="K1932" t="s">
        <v>1315</v>
      </c>
    </row>
    <row r="1933" spans="1:11" x14ac:dyDescent="0.2">
      <c r="A1933" s="1" t="d">
        <v>2023-02-07</v>
      </c>
      <c r="B1933" s="45">
        <v>-1</v>
      </c>
      <c r="C1933" t="s">
        <v>77</v>
      </c>
      <c r="D1933" t="str">
        <f>_xlfn.XLOOKUP(Table29[[#This Row],[Patron Group]],$R$10:$R$24,$S$10:$S$24)</f>
        <v>Undergraduate</v>
      </c>
      <c r="E1933" s="1" t="d">
        <v>2023-02-07</v>
      </c>
      <c r="F1933" t="s">
        <v>84</v>
      </c>
      <c r="G1933" t="s">
        <v>2265</v>
      </c>
      <c r="H1933" t="str">
        <f>_xlfn.XLOOKUP(Table29[[#This Row],[Unique BarCode]],$N$10:$N$37,$O$10:$O$37)</f>
        <v>IPHONE</v>
      </c>
      <c r="I1933" t="str">
        <f>_xlfn.XLOOKUP(Table29[[#This Row],[Unique BarCode]],$N$10:$N$37,$P$10:$P$37)</f>
        <v>Charger</v>
      </c>
      <c r="J1933" t="s">
        <v>8</v>
      </c>
      <c r="K1933" t="s">
        <v>85</v>
      </c>
    </row>
    <row r="1934" spans="1:11" x14ac:dyDescent="0.2">
      <c r="A1934" s="1" t="d">
        <v>2023-02-07</v>
      </c>
      <c r="B1934" s="45">
        <v>-1</v>
      </c>
      <c r="C1934" t="s">
        <v>77</v>
      </c>
      <c r="D1934" t="str">
        <f>_xlfn.XLOOKUP(Table29[[#This Row],[Patron Group]],$R$10:$R$24,$S$10:$S$24)</f>
        <v>Undergraduate</v>
      </c>
      <c r="E1934" s="1" t="d">
        <v>2023-02-07</v>
      </c>
      <c r="F1934" t="s">
        <v>1369</v>
      </c>
      <c r="G1934" t="s">
        <v>2265</v>
      </c>
      <c r="H1934" t="str">
        <f>_xlfn.XLOOKUP(Table29[[#This Row],[Unique BarCode]],$N$10:$N$37,$O$10:$O$37)</f>
        <v>IPHONE</v>
      </c>
      <c r="I1934" t="str">
        <f>_xlfn.XLOOKUP(Table29[[#This Row],[Unique BarCode]],$N$10:$N$37,$P$10:$P$37)</f>
        <v>Charger</v>
      </c>
      <c r="J1934" t="s">
        <v>8</v>
      </c>
      <c r="K1934" t="s">
        <v>1370</v>
      </c>
    </row>
    <row r="1935" spans="1:11" x14ac:dyDescent="0.2">
      <c r="A1935" s="1" t="d">
        <v>2023-02-07</v>
      </c>
      <c r="B1935" s="45">
        <v>-1</v>
      </c>
      <c r="C1935" t="s">
        <v>77</v>
      </c>
      <c r="D1935" t="str">
        <f>_xlfn.XLOOKUP(Table29[[#This Row],[Patron Group]],$R$10:$R$24,$S$10:$S$24)</f>
        <v>Undergraduate</v>
      </c>
      <c r="E1935" s="1" t="d">
        <v>2023-02-07</v>
      </c>
      <c r="F1935" t="s">
        <v>839</v>
      </c>
      <c r="G1935" t="s">
        <v>2265</v>
      </c>
      <c r="H1935" t="str">
        <f>_xlfn.XLOOKUP(Table29[[#This Row],[Unique BarCode]],$N$10:$N$37,$O$10:$O$37)</f>
        <v>IPHONE</v>
      </c>
      <c r="I1935" t="str">
        <f>_xlfn.XLOOKUP(Table29[[#This Row],[Unique BarCode]],$N$10:$N$37,$P$10:$P$37)</f>
        <v>Charger</v>
      </c>
      <c r="J1935" t="s">
        <v>8</v>
      </c>
      <c r="K1935" t="s">
        <v>840</v>
      </c>
    </row>
    <row r="1936" spans="1:11" x14ac:dyDescent="0.2">
      <c r="A1936" s="1" t="d">
        <v>2023-02-07</v>
      </c>
      <c r="B1936" s="45">
        <v>-1</v>
      </c>
      <c r="C1936" t="s">
        <v>77</v>
      </c>
      <c r="D1936" t="str">
        <f>_xlfn.XLOOKUP(Table29[[#This Row],[Patron Group]],$R$10:$R$24,$S$10:$S$24)</f>
        <v>Undergraduate</v>
      </c>
      <c r="E1936" s="1" t="d">
        <v>2023-02-07</v>
      </c>
      <c r="F1936" t="s">
        <v>1497</v>
      </c>
      <c r="G1936" t="s">
        <v>2265</v>
      </c>
      <c r="H1936" t="str">
        <f>_xlfn.XLOOKUP(Table29[[#This Row],[Unique BarCode]],$N$10:$N$37,$O$10:$O$37)</f>
        <v>IPHONE</v>
      </c>
      <c r="I1936" t="str">
        <f>_xlfn.XLOOKUP(Table29[[#This Row],[Unique BarCode]],$N$10:$N$37,$P$10:$P$37)</f>
        <v>Charger</v>
      </c>
      <c r="J1936" t="s">
        <v>8</v>
      </c>
    </row>
    <row r="1937" spans="1:11" x14ac:dyDescent="0.2">
      <c r="A1937" s="1" t="d">
        <v>2023-02-07</v>
      </c>
      <c r="B1937" s="45">
        <v>-1</v>
      </c>
      <c r="C1937" t="s">
        <v>77</v>
      </c>
      <c r="D1937" t="str">
        <f>_xlfn.XLOOKUP(Table29[[#This Row],[Patron Group]],$R$10:$R$24,$S$10:$S$24)</f>
        <v>Undergraduate</v>
      </c>
      <c r="E1937" s="1" t="d">
        <v>2023-02-07</v>
      </c>
      <c r="F1937" t="s">
        <v>86</v>
      </c>
      <c r="G1937" t="s">
        <v>2265</v>
      </c>
      <c r="H1937" t="str">
        <f>_xlfn.XLOOKUP(Table29[[#This Row],[Unique BarCode]],$N$10:$N$37,$O$10:$O$37)</f>
        <v>IPHONE</v>
      </c>
      <c r="I1937" t="str">
        <f>_xlfn.XLOOKUP(Table29[[#This Row],[Unique BarCode]],$N$10:$N$37,$P$10:$P$37)</f>
        <v>Charger</v>
      </c>
      <c r="J1937" t="s">
        <v>8</v>
      </c>
      <c r="K1937" t="s">
        <v>87</v>
      </c>
    </row>
    <row r="1938" spans="1:11" x14ac:dyDescent="0.2">
      <c r="A1938" s="1" t="d">
        <v>2023-02-07</v>
      </c>
      <c r="B1938" s="45">
        <v>-1</v>
      </c>
      <c r="C1938" t="s">
        <v>77</v>
      </c>
      <c r="D1938" t="str">
        <f>_xlfn.XLOOKUP(Table29[[#This Row],[Patron Group]],$R$10:$R$24,$S$10:$S$24)</f>
        <v>Undergraduate</v>
      </c>
      <c r="E1938" s="1" t="d">
        <v>2023-02-07</v>
      </c>
      <c r="F1938" t="s">
        <v>220</v>
      </c>
      <c r="G1938" t="s">
        <v>2265</v>
      </c>
      <c r="H1938" t="str">
        <f>_xlfn.XLOOKUP(Table29[[#This Row],[Unique BarCode]],$N$10:$N$37,$O$10:$O$37)</f>
        <v>IPHONE</v>
      </c>
      <c r="I1938" t="str">
        <f>_xlfn.XLOOKUP(Table29[[#This Row],[Unique BarCode]],$N$10:$N$37,$P$10:$P$37)</f>
        <v>Charger</v>
      </c>
      <c r="J1938" t="s">
        <v>13</v>
      </c>
      <c r="K1938" t="s">
        <v>221</v>
      </c>
    </row>
    <row r="1939" spans="1:11" x14ac:dyDescent="0.2">
      <c r="A1939" s="1" t="d">
        <v>2023-02-07</v>
      </c>
      <c r="B1939" s="45">
        <v>-1</v>
      </c>
      <c r="C1939" t="s">
        <v>77</v>
      </c>
      <c r="D1939" t="str">
        <f>_xlfn.XLOOKUP(Table29[[#This Row],[Patron Group]],$R$10:$R$24,$S$10:$S$24)</f>
        <v>Undergraduate</v>
      </c>
      <c r="E1939" s="1" t="d">
        <v>2023-02-07</v>
      </c>
      <c r="F1939" t="s">
        <v>222</v>
      </c>
      <c r="G1939" t="s">
        <v>2265</v>
      </c>
      <c r="H1939" t="str">
        <f>_xlfn.XLOOKUP(Table29[[#This Row],[Unique BarCode]],$N$10:$N$37,$O$10:$O$37)</f>
        <v>IPHONE</v>
      </c>
      <c r="I1939" t="str">
        <f>_xlfn.XLOOKUP(Table29[[#This Row],[Unique BarCode]],$N$10:$N$37,$P$10:$P$37)</f>
        <v>Charger</v>
      </c>
      <c r="J1939" t="s">
        <v>13</v>
      </c>
      <c r="K1939" t="s">
        <v>223</v>
      </c>
    </row>
    <row r="1940" spans="1:11" x14ac:dyDescent="0.2">
      <c r="A1940" s="1" t="d">
        <v>2023-02-07</v>
      </c>
      <c r="B1940" s="45">
        <v>-1</v>
      </c>
      <c r="C1940" t="s">
        <v>77</v>
      </c>
      <c r="D1940" t="str">
        <f>_xlfn.XLOOKUP(Table29[[#This Row],[Patron Group]],$R$10:$R$24,$S$10:$S$24)</f>
        <v>Undergraduate</v>
      </c>
      <c r="E1940" s="1" t="d">
        <v>2023-02-07</v>
      </c>
      <c r="F1940" t="s">
        <v>1508</v>
      </c>
      <c r="G1940" t="s">
        <v>2268</v>
      </c>
      <c r="H1940" t="str">
        <f>_xlfn.XLOOKUP(Table29[[#This Row],[Unique BarCode]],$N$10:$N$37,$O$10:$O$37)</f>
        <v>MACCHRG</v>
      </c>
      <c r="I1940" t="str">
        <f>_xlfn.XLOOKUP(Table29[[#This Row],[Unique BarCode]],$N$10:$N$37,$P$10:$P$37)</f>
        <v>Charger</v>
      </c>
      <c r="J1940" t="s">
        <v>8</v>
      </c>
      <c r="K1940" t="s">
        <v>1509</v>
      </c>
    </row>
    <row r="1941" spans="1:11" x14ac:dyDescent="0.2">
      <c r="A1941" s="1" t="d">
        <v>2023-02-07</v>
      </c>
      <c r="B1941" s="45">
        <v>-1</v>
      </c>
      <c r="C1941" t="s">
        <v>77</v>
      </c>
      <c r="D1941" t="str">
        <f>_xlfn.XLOOKUP(Table29[[#This Row],[Patron Group]],$R$10:$R$24,$S$10:$S$24)</f>
        <v>Undergraduate</v>
      </c>
      <c r="E1941" s="1" t="d">
        <v>2023-02-07</v>
      </c>
      <c r="F1941" t="s">
        <v>577</v>
      </c>
      <c r="G1941" t="s">
        <v>2296</v>
      </c>
      <c r="H1941" t="str">
        <f>_xlfn.XLOOKUP(Table29[[#This Row],[Unique BarCode]],$N$10:$N$37,$O$10:$O$37)</f>
        <v>MACUSBC</v>
      </c>
      <c r="I1941" t="str">
        <f>_xlfn.XLOOKUP(Table29[[#This Row],[Unique BarCode]],$N$10:$N$37,$P$10:$P$37)</f>
        <v>Charger</v>
      </c>
      <c r="J1941" t="s">
        <v>8</v>
      </c>
      <c r="K1941" t="s">
        <v>578</v>
      </c>
    </row>
    <row r="1942" spans="1:11" x14ac:dyDescent="0.2">
      <c r="A1942" s="1" t="d">
        <v>2023-02-07</v>
      </c>
      <c r="B1942" s="45">
        <v>-1</v>
      </c>
      <c r="C1942" t="s">
        <v>77</v>
      </c>
      <c r="D1942" t="str">
        <f>_xlfn.XLOOKUP(Table29[[#This Row],[Patron Group]],$R$10:$R$24,$S$10:$S$24)</f>
        <v>Undergraduate</v>
      </c>
      <c r="E1942" s="1" t="d">
        <v>2023-02-07</v>
      </c>
      <c r="F1942" t="s">
        <v>224</v>
      </c>
      <c r="G1942" t="s">
        <v>2296</v>
      </c>
      <c r="H1942" t="str">
        <f>_xlfn.XLOOKUP(Table29[[#This Row],[Unique BarCode]],$N$10:$N$37,$O$10:$O$37)</f>
        <v>MACUSBC</v>
      </c>
      <c r="I1942" t="str">
        <f>_xlfn.XLOOKUP(Table29[[#This Row],[Unique BarCode]],$N$10:$N$37,$P$10:$P$37)</f>
        <v>Charger</v>
      </c>
      <c r="J1942" t="s">
        <v>8</v>
      </c>
      <c r="K1942" t="s">
        <v>225</v>
      </c>
    </row>
    <row r="1943" spans="1:11" x14ac:dyDescent="0.2">
      <c r="A1943" s="1" t="d">
        <v>2023-02-07</v>
      </c>
      <c r="B1943" s="45">
        <v>-1</v>
      </c>
      <c r="C1943" t="s">
        <v>77</v>
      </c>
      <c r="D1943" t="str">
        <f>_xlfn.XLOOKUP(Table29[[#This Row],[Patron Group]],$R$10:$R$24,$S$10:$S$24)</f>
        <v>Undergraduate</v>
      </c>
      <c r="E1943" s="1" t="d">
        <v>2023-02-07</v>
      </c>
      <c r="F1943" t="s">
        <v>469</v>
      </c>
      <c r="G1943" t="s">
        <v>2296</v>
      </c>
      <c r="H1943" t="str">
        <f>_xlfn.XLOOKUP(Table29[[#This Row],[Unique BarCode]],$N$10:$N$37,$O$10:$O$37)</f>
        <v>MACUSBC</v>
      </c>
      <c r="I1943" t="str">
        <f>_xlfn.XLOOKUP(Table29[[#This Row],[Unique BarCode]],$N$10:$N$37,$P$10:$P$37)</f>
        <v>Charger</v>
      </c>
      <c r="J1943" t="s">
        <v>8</v>
      </c>
      <c r="K1943" t="s">
        <v>470</v>
      </c>
    </row>
    <row r="1944" spans="1:11" x14ac:dyDescent="0.2">
      <c r="A1944" s="1" t="d">
        <v>2023-02-07</v>
      </c>
      <c r="B1944" s="45">
        <v>-1</v>
      </c>
      <c r="C1944" t="s">
        <v>77</v>
      </c>
      <c r="D1944" t="str">
        <f>_xlfn.XLOOKUP(Table29[[#This Row],[Patron Group]],$R$10:$R$24,$S$10:$S$24)</f>
        <v>Undergraduate</v>
      </c>
      <c r="E1944" s="1" t="d">
        <v>2023-02-07</v>
      </c>
      <c r="F1944" t="s">
        <v>471</v>
      </c>
      <c r="G1944" t="s">
        <v>2296</v>
      </c>
      <c r="H1944" t="str">
        <f>_xlfn.XLOOKUP(Table29[[#This Row],[Unique BarCode]],$N$10:$N$37,$O$10:$O$37)</f>
        <v>MACUSBC</v>
      </c>
      <c r="I1944" t="str">
        <f>_xlfn.XLOOKUP(Table29[[#This Row],[Unique BarCode]],$N$10:$N$37,$P$10:$P$37)</f>
        <v>Charger</v>
      </c>
      <c r="J1944" t="s">
        <v>8</v>
      </c>
      <c r="K1944" t="s">
        <v>472</v>
      </c>
    </row>
    <row r="1945" spans="1:11" x14ac:dyDescent="0.2">
      <c r="A1945" s="1" t="d">
        <v>2023-02-07</v>
      </c>
      <c r="B1945" s="45">
        <v>-1</v>
      </c>
      <c r="C1945" t="s">
        <v>77</v>
      </c>
      <c r="D1945" t="str">
        <f>_xlfn.XLOOKUP(Table29[[#This Row],[Patron Group]],$R$10:$R$24,$S$10:$S$24)</f>
        <v>Undergraduate</v>
      </c>
      <c r="E1945" s="1" t="d">
        <v>2023-02-07</v>
      </c>
      <c r="F1945" t="s">
        <v>91</v>
      </c>
      <c r="G1945" t="s">
        <v>2296</v>
      </c>
      <c r="H1945" t="str">
        <f>_xlfn.XLOOKUP(Table29[[#This Row],[Unique BarCode]],$N$10:$N$37,$O$10:$O$37)</f>
        <v>MACUSBC</v>
      </c>
      <c r="I1945" t="str">
        <f>_xlfn.XLOOKUP(Table29[[#This Row],[Unique BarCode]],$N$10:$N$37,$P$10:$P$37)</f>
        <v>Charger</v>
      </c>
      <c r="J1945" t="s">
        <v>8</v>
      </c>
      <c r="K1945" t="s">
        <v>92</v>
      </c>
    </row>
    <row r="1946" spans="1:11" x14ac:dyDescent="0.2">
      <c r="A1946" s="1" t="d">
        <v>2023-02-07</v>
      </c>
      <c r="B1946" s="45">
        <v>-1</v>
      </c>
      <c r="C1946" t="s">
        <v>77</v>
      </c>
      <c r="D1946" t="str">
        <f>_xlfn.XLOOKUP(Table29[[#This Row],[Patron Group]],$R$10:$R$24,$S$10:$S$24)</f>
        <v>Undergraduate</v>
      </c>
      <c r="E1946" s="1" t="d">
        <v>2023-02-07</v>
      </c>
      <c r="F1946" t="s">
        <v>213</v>
      </c>
      <c r="G1946" t="s">
        <v>2296</v>
      </c>
      <c r="H1946" t="str">
        <f>_xlfn.XLOOKUP(Table29[[#This Row],[Unique BarCode]],$N$10:$N$37,$O$10:$O$37)</f>
        <v>MACUSBC</v>
      </c>
      <c r="I1946" t="str">
        <f>_xlfn.XLOOKUP(Table29[[#This Row],[Unique BarCode]],$N$10:$N$37,$P$10:$P$37)</f>
        <v>Charger</v>
      </c>
      <c r="J1946" t="s">
        <v>8</v>
      </c>
      <c r="K1946" t="s">
        <v>214</v>
      </c>
    </row>
    <row r="1947" spans="1:11" x14ac:dyDescent="0.2">
      <c r="A1947" s="1" t="d">
        <v>2023-02-07</v>
      </c>
      <c r="B1947" s="45">
        <v>-1</v>
      </c>
      <c r="C1947" t="s">
        <v>77</v>
      </c>
      <c r="D1947" t="str">
        <f>_xlfn.XLOOKUP(Table29[[#This Row],[Patron Group]],$R$10:$R$24,$S$10:$S$24)</f>
        <v>Undergraduate</v>
      </c>
      <c r="E1947" s="1" t="d">
        <v>2023-02-07</v>
      </c>
      <c r="F1947" t="s">
        <v>843</v>
      </c>
      <c r="G1947" t="s">
        <v>2296</v>
      </c>
      <c r="H1947" t="str">
        <f>_xlfn.XLOOKUP(Table29[[#This Row],[Unique BarCode]],$N$10:$N$37,$O$10:$O$37)</f>
        <v>MACUSBC</v>
      </c>
      <c r="I1947" t="str">
        <f>_xlfn.XLOOKUP(Table29[[#This Row],[Unique BarCode]],$N$10:$N$37,$P$10:$P$37)</f>
        <v>Charger</v>
      </c>
      <c r="J1947" t="s">
        <v>8</v>
      </c>
      <c r="K1947" t="s">
        <v>844</v>
      </c>
    </row>
    <row r="1948" spans="1:11" x14ac:dyDescent="0.2">
      <c r="A1948" s="1" t="d">
        <v>2023-02-07</v>
      </c>
      <c r="B1948" s="45">
        <v>-1</v>
      </c>
      <c r="C1948" t="s">
        <v>77</v>
      </c>
      <c r="D1948" t="str">
        <f>_xlfn.XLOOKUP(Table29[[#This Row],[Patron Group]],$R$10:$R$24,$S$10:$S$24)</f>
        <v>Undergraduate</v>
      </c>
      <c r="E1948" s="1" t="d">
        <v>2023-02-07</v>
      </c>
      <c r="F1948" t="s">
        <v>39</v>
      </c>
      <c r="G1948" t="s">
        <v>2296</v>
      </c>
      <c r="H1948" t="str">
        <f>_xlfn.XLOOKUP(Table29[[#This Row],[Unique BarCode]],$N$10:$N$37,$O$10:$O$37)</f>
        <v>MACUSBC</v>
      </c>
      <c r="I1948" t="str">
        <f>_xlfn.XLOOKUP(Table29[[#This Row],[Unique BarCode]],$N$10:$N$37,$P$10:$P$37)</f>
        <v>Charger</v>
      </c>
      <c r="J1948" t="s">
        <v>8</v>
      </c>
      <c r="K1948" t="s">
        <v>40</v>
      </c>
    </row>
    <row r="1949" spans="1:11" x14ac:dyDescent="0.2">
      <c r="A1949" s="1" t="d">
        <v>2023-02-07</v>
      </c>
      <c r="B1949" s="45">
        <v>-1</v>
      </c>
      <c r="C1949" t="s">
        <v>77</v>
      </c>
      <c r="D1949" t="str">
        <f>_xlfn.XLOOKUP(Table29[[#This Row],[Patron Group]],$R$10:$R$24,$S$10:$S$24)</f>
        <v>Undergraduate</v>
      </c>
      <c r="E1949" s="1" t="d">
        <v>2023-02-07</v>
      </c>
      <c r="F1949" t="s">
        <v>93</v>
      </c>
      <c r="G1949" t="s">
        <v>2296</v>
      </c>
      <c r="H1949" t="str">
        <f>_xlfn.XLOOKUP(Table29[[#This Row],[Unique BarCode]],$N$10:$N$37,$O$10:$O$37)</f>
        <v>MACUSBC</v>
      </c>
      <c r="I1949" t="str">
        <f>_xlfn.XLOOKUP(Table29[[#This Row],[Unique BarCode]],$N$10:$N$37,$P$10:$P$37)</f>
        <v>Charger</v>
      </c>
      <c r="J1949" t="s">
        <v>8</v>
      </c>
      <c r="K1949" t="s">
        <v>94</v>
      </c>
    </row>
    <row r="1950" spans="1:11" x14ac:dyDescent="0.2">
      <c r="A1950" s="1" t="d">
        <v>2023-02-07</v>
      </c>
      <c r="B1950" s="45">
        <v>-1</v>
      </c>
      <c r="C1950" t="s">
        <v>77</v>
      </c>
      <c r="D1950" t="str">
        <f>_xlfn.XLOOKUP(Table29[[#This Row],[Patron Group]],$R$10:$R$24,$S$10:$S$24)</f>
        <v>Undergraduate</v>
      </c>
      <c r="E1950" s="1" t="d">
        <v>2023-02-07</v>
      </c>
      <c r="F1950" t="s">
        <v>1510</v>
      </c>
      <c r="G1950" t="s">
        <v>2304</v>
      </c>
      <c r="H1950" t="str">
        <f>_xlfn.XLOOKUP(Table29[[#This Row],[Unique BarCode]],$N$10:$N$37,$O$10:$O$37)</f>
        <v>Mouse</v>
      </c>
      <c r="I1950" t="str">
        <f>_xlfn.XLOOKUP(Table29[[#This Row],[Unique BarCode]],$N$10:$N$37,$P$10:$P$37)</f>
        <v>Accessory</v>
      </c>
      <c r="J1950" t="s">
        <v>8</v>
      </c>
    </row>
    <row r="1951" spans="1:11" x14ac:dyDescent="0.2">
      <c r="A1951" s="1" t="d">
        <v>2023-02-07</v>
      </c>
      <c r="B1951" s="45">
        <v>-1</v>
      </c>
      <c r="C1951" t="s">
        <v>77</v>
      </c>
      <c r="D1951" t="str">
        <f>_xlfn.XLOOKUP(Table29[[#This Row],[Patron Group]],$R$10:$R$24,$S$10:$S$24)</f>
        <v>Undergraduate</v>
      </c>
      <c r="E1951" s="1" t="d">
        <v>2023-02-07</v>
      </c>
      <c r="F1951" t="s">
        <v>1262</v>
      </c>
      <c r="G1951" t="s">
        <v>2294</v>
      </c>
      <c r="H1951" t="str">
        <f>_xlfn.XLOOKUP(Table29[[#This Row],[Unique BarCode]],$N$10:$N$37,$O$10:$O$37)</f>
        <v>UVGA</v>
      </c>
      <c r="I1951" t="str">
        <f>_xlfn.XLOOKUP(Table29[[#This Row],[Unique BarCode]],$N$10:$N$37,$P$10:$P$37)</f>
        <v>Cable</v>
      </c>
      <c r="J1951" t="s">
        <v>8</v>
      </c>
    </row>
    <row r="1952" spans="1:11" x14ac:dyDescent="0.2">
      <c r="A1952" s="1" t="d">
        <v>2023-02-07</v>
      </c>
      <c r="B1952" s="45">
        <v>-1</v>
      </c>
      <c r="C1952" t="s">
        <v>77</v>
      </c>
      <c r="D1952" t="str">
        <f>_xlfn.XLOOKUP(Table29[[#This Row],[Patron Group]],$R$10:$R$24,$S$10:$S$24)</f>
        <v>Undergraduate</v>
      </c>
      <c r="E1952" s="1" t="d">
        <v>2023-02-07</v>
      </c>
      <c r="F1952" t="s">
        <v>1511</v>
      </c>
      <c r="G1952" t="s">
        <v>2301</v>
      </c>
      <c r="H1952" t="str">
        <f>_xlfn.XLOOKUP(Table29[[#This Row],[Unique BarCode]],$N$10:$N$37,$O$10:$O$37)</f>
        <v>VGA Cable</v>
      </c>
      <c r="I1952" t="str">
        <f>_xlfn.XLOOKUP(Table29[[#This Row],[Unique BarCode]],$N$10:$N$37,$P$10:$P$37)</f>
        <v>Cable</v>
      </c>
      <c r="J1952" t="s">
        <v>8</v>
      </c>
      <c r="K1952" t="s">
        <v>1512</v>
      </c>
    </row>
    <row r="1953" spans="1:11" x14ac:dyDescent="0.2">
      <c r="A1953" s="1" t="d">
        <v>2023-02-07</v>
      </c>
      <c r="B1953" s="45">
        <v>-1</v>
      </c>
      <c r="C1953" t="s">
        <v>77</v>
      </c>
      <c r="D1953" t="str">
        <f>_xlfn.XLOOKUP(Table29[[#This Row],[Patron Group]],$R$10:$R$24,$S$10:$S$24)</f>
        <v>Undergraduate</v>
      </c>
      <c r="E1953" s="1" t="d">
        <v>2023-02-07</v>
      </c>
      <c r="F1953" t="s">
        <v>1440</v>
      </c>
      <c r="G1953" t="s">
        <v>2272</v>
      </c>
      <c r="H1953" t="str">
        <f>_xlfn.XLOOKUP(Table29[[#This Row],[Unique BarCode]],$N$10:$N$37,$O$10:$O$37)</f>
        <v>WALLADPT</v>
      </c>
      <c r="I1953" t="str">
        <f>_xlfn.XLOOKUP(Table29[[#This Row],[Unique BarCode]],$N$10:$N$37,$P$10:$P$37)</f>
        <v>Charger</v>
      </c>
      <c r="J1953" t="s">
        <v>49</v>
      </c>
      <c r="K1953" t="s">
        <v>1441</v>
      </c>
    </row>
    <row r="1954" spans="1:11" x14ac:dyDescent="0.2">
      <c r="A1954" s="1" t="d">
        <v>2023-02-07</v>
      </c>
      <c r="B1954" s="45">
        <v>-1</v>
      </c>
      <c r="C1954" t="s">
        <v>77</v>
      </c>
      <c r="D1954" t="str">
        <f>_xlfn.XLOOKUP(Table29[[#This Row],[Patron Group]],$R$10:$R$24,$S$10:$S$24)</f>
        <v>Undergraduate</v>
      </c>
      <c r="E1954" s="1" t="d">
        <v>2023-02-07</v>
      </c>
      <c r="F1954" t="s">
        <v>1184</v>
      </c>
      <c r="G1954" t="s">
        <v>2272</v>
      </c>
      <c r="H1954" t="str">
        <f>_xlfn.XLOOKUP(Table29[[#This Row],[Unique BarCode]],$N$10:$N$37,$O$10:$O$37)</f>
        <v>WALLADPT</v>
      </c>
      <c r="I1954" t="str">
        <f>_xlfn.XLOOKUP(Table29[[#This Row],[Unique BarCode]],$N$10:$N$37,$P$10:$P$37)</f>
        <v>Charger</v>
      </c>
      <c r="J1954" t="s">
        <v>49</v>
      </c>
      <c r="K1954" t="s">
        <v>1185</v>
      </c>
    </row>
    <row r="1955" spans="1:11" x14ac:dyDescent="0.2">
      <c r="A1955" s="1" t="d">
        <v>2023-02-07</v>
      </c>
      <c r="B1955" s="45">
        <v>-1</v>
      </c>
      <c r="C1955" t="s">
        <v>77</v>
      </c>
      <c r="D1955" t="str">
        <f>_xlfn.XLOOKUP(Table29[[#This Row],[Patron Group]],$R$10:$R$24,$S$10:$S$24)</f>
        <v>Undergraduate</v>
      </c>
      <c r="E1955" s="1" t="d">
        <v>2023-02-07</v>
      </c>
      <c r="F1955" t="s">
        <v>1442</v>
      </c>
      <c r="G1955" t="s">
        <v>2272</v>
      </c>
      <c r="H1955" t="str">
        <f>_xlfn.XLOOKUP(Table29[[#This Row],[Unique BarCode]],$N$10:$N$37,$O$10:$O$37)</f>
        <v>WALLADPT</v>
      </c>
      <c r="I1955" t="str">
        <f>_xlfn.XLOOKUP(Table29[[#This Row],[Unique BarCode]],$N$10:$N$37,$P$10:$P$37)</f>
        <v>Charger</v>
      </c>
      <c r="J1955" t="s">
        <v>13</v>
      </c>
      <c r="K1955" t="s">
        <v>1443</v>
      </c>
    </row>
    <row r="1956" spans="1:11" x14ac:dyDescent="0.2">
      <c r="A1956" s="1" t="d">
        <v>2023-02-07</v>
      </c>
      <c r="B1956" s="45">
        <v>-1</v>
      </c>
      <c r="C1956" t="s">
        <v>77</v>
      </c>
      <c r="D1956" t="str">
        <f>_xlfn.XLOOKUP(Table29[[#This Row],[Patron Group]],$R$10:$R$24,$S$10:$S$24)</f>
        <v>Undergraduate</v>
      </c>
      <c r="E1956" s="1" t="d">
        <v>2023-02-07</v>
      </c>
      <c r="F1956" t="s">
        <v>1390</v>
      </c>
      <c r="G1956" t="s">
        <v>2272</v>
      </c>
      <c r="H1956" t="str">
        <f>_xlfn.XLOOKUP(Table29[[#This Row],[Unique BarCode]],$N$10:$N$37,$O$10:$O$37)</f>
        <v>WALLADPT</v>
      </c>
      <c r="I1956" t="str">
        <f>_xlfn.XLOOKUP(Table29[[#This Row],[Unique BarCode]],$N$10:$N$37,$P$10:$P$37)</f>
        <v>Charger</v>
      </c>
      <c r="J1956" t="s">
        <v>8</v>
      </c>
      <c r="K1956" t="s">
        <v>1391</v>
      </c>
    </row>
    <row r="1957" spans="1:11" x14ac:dyDescent="0.2">
      <c r="A1957" s="1" t="d">
        <v>2023-02-07</v>
      </c>
      <c r="B1957" s="45">
        <v>-1</v>
      </c>
      <c r="C1957" t="s">
        <v>77</v>
      </c>
      <c r="D1957" t="str">
        <f>_xlfn.XLOOKUP(Table29[[#This Row],[Patron Group]],$R$10:$R$24,$S$10:$S$24)</f>
        <v>Undergraduate</v>
      </c>
      <c r="E1957" s="1" t="d">
        <v>2023-02-07</v>
      </c>
      <c r="F1957" t="s">
        <v>1326</v>
      </c>
      <c r="G1957" t="s">
        <v>2272</v>
      </c>
      <c r="H1957" t="str">
        <f>_xlfn.XLOOKUP(Table29[[#This Row],[Unique BarCode]],$N$10:$N$37,$O$10:$O$37)</f>
        <v>WALLADPT</v>
      </c>
      <c r="I1957" t="str">
        <f>_xlfn.XLOOKUP(Table29[[#This Row],[Unique BarCode]],$N$10:$N$37,$P$10:$P$37)</f>
        <v>Charger</v>
      </c>
      <c r="J1957" t="s">
        <v>8</v>
      </c>
      <c r="K1957" t="s">
        <v>1327</v>
      </c>
    </row>
    <row r="1958" spans="1:11" x14ac:dyDescent="0.2">
      <c r="A1958" s="1" t="d">
        <v>2023-02-07</v>
      </c>
      <c r="B1958" s="45">
        <v>-1</v>
      </c>
      <c r="C1958" t="s">
        <v>77</v>
      </c>
      <c r="D1958" t="str">
        <f>_xlfn.XLOOKUP(Table29[[#This Row],[Patron Group]],$R$10:$R$24,$S$10:$S$24)</f>
        <v>Undergraduate</v>
      </c>
      <c r="E1958" s="1" t="d">
        <v>2023-02-07</v>
      </c>
      <c r="F1958" t="s">
        <v>854</v>
      </c>
      <c r="G1958" t="s">
        <v>2272</v>
      </c>
      <c r="H1958" t="str">
        <f>_xlfn.XLOOKUP(Table29[[#This Row],[Unique BarCode]],$N$10:$N$37,$O$10:$O$37)</f>
        <v>WALLADPT</v>
      </c>
      <c r="I1958" t="str">
        <f>_xlfn.XLOOKUP(Table29[[#This Row],[Unique BarCode]],$N$10:$N$37,$P$10:$P$37)</f>
        <v>Charger</v>
      </c>
      <c r="J1958" t="s">
        <v>8</v>
      </c>
    </row>
    <row r="1959" spans="1:11" x14ac:dyDescent="0.2">
      <c r="A1959" s="1" t="d">
        <v>2023-02-07</v>
      </c>
      <c r="B1959" s="45">
        <v>-1</v>
      </c>
      <c r="C1959" t="s">
        <v>77</v>
      </c>
      <c r="D1959" t="str">
        <f>_xlfn.XLOOKUP(Table29[[#This Row],[Patron Group]],$R$10:$R$24,$S$10:$S$24)</f>
        <v>Undergraduate</v>
      </c>
      <c r="E1959" s="1" t="d">
        <v>2023-02-07</v>
      </c>
      <c r="F1959" t="s">
        <v>274</v>
      </c>
      <c r="G1959" t="s">
        <v>2272</v>
      </c>
      <c r="H1959" t="str">
        <f>_xlfn.XLOOKUP(Table29[[#This Row],[Unique BarCode]],$N$10:$N$37,$O$10:$O$37)</f>
        <v>WALLADPT</v>
      </c>
      <c r="I1959" t="str">
        <f>_xlfn.XLOOKUP(Table29[[#This Row],[Unique BarCode]],$N$10:$N$37,$P$10:$P$37)</f>
        <v>Charger</v>
      </c>
      <c r="J1959" t="s">
        <v>8</v>
      </c>
    </row>
    <row r="1960" spans="1:11" x14ac:dyDescent="0.2">
      <c r="A1960" s="1" t="d">
        <v>2023-02-07</v>
      </c>
      <c r="B1960" s="45">
        <v>-1</v>
      </c>
      <c r="C1960" t="s">
        <v>77</v>
      </c>
      <c r="D1960" t="str">
        <f>_xlfn.XLOOKUP(Table29[[#This Row],[Patron Group]],$R$10:$R$24,$S$10:$S$24)</f>
        <v>Undergraduate</v>
      </c>
      <c r="E1960" s="1" t="d">
        <v>2023-02-07</v>
      </c>
      <c r="F1960" t="s">
        <v>989</v>
      </c>
      <c r="G1960" t="s">
        <v>2272</v>
      </c>
      <c r="H1960" t="str">
        <f>_xlfn.XLOOKUP(Table29[[#This Row],[Unique BarCode]],$N$10:$N$37,$O$10:$O$37)</f>
        <v>WALLADPT</v>
      </c>
      <c r="I1960" t="str">
        <f>_xlfn.XLOOKUP(Table29[[#This Row],[Unique BarCode]],$N$10:$N$37,$P$10:$P$37)</f>
        <v>Charger</v>
      </c>
      <c r="J1960" t="s">
        <v>8</v>
      </c>
    </row>
    <row r="1961" spans="1:11" x14ac:dyDescent="0.2">
      <c r="A1961" s="1" t="d">
        <v>2023-02-07</v>
      </c>
      <c r="B1961" s="45">
        <v>-1</v>
      </c>
      <c r="C1961" t="s">
        <v>77</v>
      </c>
      <c r="D1961" t="str">
        <f>_xlfn.XLOOKUP(Table29[[#This Row],[Patron Group]],$R$10:$R$24,$S$10:$S$24)</f>
        <v>Undergraduate</v>
      </c>
      <c r="E1961" s="1" t="d">
        <v>2023-02-07</v>
      </c>
      <c r="F1961" t="s">
        <v>482</v>
      </c>
      <c r="G1961" t="s">
        <v>2272</v>
      </c>
      <c r="H1961" t="str">
        <f>_xlfn.XLOOKUP(Table29[[#This Row],[Unique BarCode]],$N$10:$N$37,$O$10:$O$37)</f>
        <v>WALLADPT</v>
      </c>
      <c r="I1961" t="str">
        <f>_xlfn.XLOOKUP(Table29[[#This Row],[Unique BarCode]],$N$10:$N$37,$P$10:$P$37)</f>
        <v>Charger</v>
      </c>
      <c r="J1961" t="s">
        <v>8</v>
      </c>
    </row>
    <row r="1962" spans="1:11" x14ac:dyDescent="0.2">
      <c r="A1962" s="1" t="d">
        <v>2023-02-07</v>
      </c>
      <c r="B1962" s="45">
        <v>-1</v>
      </c>
      <c r="C1962" t="s">
        <v>77</v>
      </c>
      <c r="D1962" t="str">
        <f>_xlfn.XLOOKUP(Table29[[#This Row],[Patron Group]],$R$10:$R$24,$S$10:$S$24)</f>
        <v>Undergraduate</v>
      </c>
      <c r="E1962" s="1" t="d">
        <v>2023-02-07</v>
      </c>
      <c r="F1962" t="s">
        <v>96</v>
      </c>
      <c r="G1962" t="s">
        <v>2272</v>
      </c>
      <c r="H1962" t="str">
        <f>_xlfn.XLOOKUP(Table29[[#This Row],[Unique BarCode]],$N$10:$N$37,$O$10:$O$37)</f>
        <v>WALLADPT</v>
      </c>
      <c r="I1962" t="str">
        <f>_xlfn.XLOOKUP(Table29[[#This Row],[Unique BarCode]],$N$10:$N$37,$P$10:$P$37)</f>
        <v>Charger</v>
      </c>
      <c r="J1962" t="s">
        <v>8</v>
      </c>
    </row>
    <row r="1963" spans="1:11" x14ac:dyDescent="0.2">
      <c r="A1963" s="1" t="d">
        <v>2023-02-07</v>
      </c>
      <c r="B1963" s="45">
        <v>-1</v>
      </c>
      <c r="C1963" t="s">
        <v>77</v>
      </c>
      <c r="D1963" t="str">
        <f>_xlfn.XLOOKUP(Table29[[#This Row],[Patron Group]],$R$10:$R$24,$S$10:$S$24)</f>
        <v>Undergraduate</v>
      </c>
      <c r="E1963" s="1" t="d">
        <v>2023-02-07</v>
      </c>
      <c r="F1963" t="s">
        <v>97</v>
      </c>
      <c r="G1963" t="s">
        <v>2272</v>
      </c>
      <c r="H1963" t="str">
        <f>_xlfn.XLOOKUP(Table29[[#This Row],[Unique BarCode]],$N$10:$N$37,$O$10:$O$37)</f>
        <v>WALLADPT</v>
      </c>
      <c r="I1963" t="str">
        <f>_xlfn.XLOOKUP(Table29[[#This Row],[Unique BarCode]],$N$10:$N$37,$P$10:$P$37)</f>
        <v>Charger</v>
      </c>
      <c r="J1963" t="s">
        <v>8</v>
      </c>
    </row>
    <row r="1964" spans="1:11" x14ac:dyDescent="0.2">
      <c r="A1964" s="1" t="d">
        <v>2023-02-07</v>
      </c>
      <c r="B1964" s="45">
        <v>-1</v>
      </c>
      <c r="C1964" t="s">
        <v>77</v>
      </c>
      <c r="D1964" t="str">
        <f>_xlfn.XLOOKUP(Table29[[#This Row],[Patron Group]],$R$10:$R$24,$S$10:$S$24)</f>
        <v>Undergraduate</v>
      </c>
      <c r="E1964" s="1" t="d">
        <v>2023-02-07</v>
      </c>
      <c r="F1964" t="s">
        <v>275</v>
      </c>
      <c r="G1964" t="s">
        <v>2272</v>
      </c>
      <c r="H1964" t="str">
        <f>_xlfn.XLOOKUP(Table29[[#This Row],[Unique BarCode]],$N$10:$N$37,$O$10:$O$37)</f>
        <v>WALLADPT</v>
      </c>
      <c r="I1964" t="str">
        <f>_xlfn.XLOOKUP(Table29[[#This Row],[Unique BarCode]],$N$10:$N$37,$P$10:$P$37)</f>
        <v>Charger</v>
      </c>
      <c r="J1964" t="s">
        <v>8</v>
      </c>
    </row>
    <row r="1965" spans="1:11" x14ac:dyDescent="0.2">
      <c r="A1965" s="1" t="d">
        <v>2023-02-07</v>
      </c>
      <c r="B1965" s="45">
        <v>-1</v>
      </c>
      <c r="C1965" t="s">
        <v>77</v>
      </c>
      <c r="D1965" t="str">
        <f>_xlfn.XLOOKUP(Table29[[#This Row],[Patron Group]],$R$10:$R$24,$S$10:$S$24)</f>
        <v>Undergraduate</v>
      </c>
      <c r="E1965" s="1" t="d">
        <v>2023-02-08</v>
      </c>
      <c r="F1965" t="s">
        <v>71</v>
      </c>
      <c r="G1965" t="s">
        <v>2265</v>
      </c>
      <c r="H1965" t="str">
        <f>_xlfn.XLOOKUP(Table29[[#This Row],[Unique BarCode]],$N$10:$N$37,$O$10:$O$37)</f>
        <v>IPHONE</v>
      </c>
      <c r="I1965" t="str">
        <f>_xlfn.XLOOKUP(Table29[[#This Row],[Unique BarCode]],$N$10:$N$37,$P$10:$P$37)</f>
        <v>Charger</v>
      </c>
      <c r="J1965" t="s">
        <v>8</v>
      </c>
      <c r="K1965" t="s">
        <v>72</v>
      </c>
    </row>
    <row r="1966" spans="1:11" x14ac:dyDescent="0.2">
      <c r="A1966" s="1" t="d">
        <v>2023-02-07</v>
      </c>
      <c r="B1966" s="45">
        <v>-1</v>
      </c>
      <c r="C1966" t="s">
        <v>77</v>
      </c>
      <c r="D1966" t="str">
        <f>_xlfn.XLOOKUP(Table29[[#This Row],[Patron Group]],$R$10:$R$24,$S$10:$S$24)</f>
        <v>Undergraduate</v>
      </c>
      <c r="E1966" s="1" t="d">
        <v>2023-02-14</v>
      </c>
      <c r="F1966" t="s">
        <v>1513</v>
      </c>
      <c r="G1966" t="s">
        <v>2273</v>
      </c>
      <c r="H1966" t="str">
        <f>_xlfn.XLOOKUP(Table29[[#This Row],[Unique BarCode]],$N$10:$N$37,$O$10:$O$37)</f>
        <v>ChromeBook</v>
      </c>
      <c r="I1966" t="str">
        <f>_xlfn.XLOOKUP(Table29[[#This Row],[Unique BarCode]],$N$10:$N$37,$P$10:$P$37)</f>
        <v>Device</v>
      </c>
      <c r="J1966" t="s">
        <v>8</v>
      </c>
      <c r="K1966" t="s">
        <v>1514</v>
      </c>
    </row>
    <row r="1967" spans="1:11" x14ac:dyDescent="0.2">
      <c r="A1967" s="1" t="d">
        <v>2023-02-07</v>
      </c>
      <c r="B1967" s="45">
        <v>-1</v>
      </c>
      <c r="C1967" t="s">
        <v>77</v>
      </c>
      <c r="D1967" t="str">
        <f>_xlfn.XLOOKUP(Table29[[#This Row],[Patron Group]],$R$10:$R$24,$S$10:$S$24)</f>
        <v>Undergraduate</v>
      </c>
      <c r="E1967" s="1" t="d">
        <v>2023-02-14</v>
      </c>
      <c r="F1967" t="s">
        <v>985</v>
      </c>
      <c r="G1967" t="s">
        <v>2274</v>
      </c>
      <c r="H1967" t="str">
        <f>_xlfn.XLOOKUP(Table29[[#This Row],[Unique BarCode]],$N$10:$N$37,$O$10:$O$37)</f>
        <v>MacBook</v>
      </c>
      <c r="I1967" t="str">
        <f>_xlfn.XLOOKUP(Table29[[#This Row],[Unique BarCode]],$N$10:$N$37,$P$10:$P$37)</f>
        <v>Device</v>
      </c>
      <c r="J1967" t="s">
        <v>8</v>
      </c>
      <c r="K1967" t="s">
        <v>986</v>
      </c>
    </row>
    <row r="1968" spans="1:11" x14ac:dyDescent="0.2">
      <c r="A1968" s="1" t="d">
        <v>2023-02-07</v>
      </c>
      <c r="B1968" s="45">
        <v>-1</v>
      </c>
      <c r="C1968" t="s">
        <v>77</v>
      </c>
      <c r="D1968" t="str">
        <f>_xlfn.XLOOKUP(Table29[[#This Row],[Patron Group]],$R$10:$R$24,$S$10:$S$24)</f>
        <v>Undergraduate</v>
      </c>
      <c r="E1968" s="1" t="d">
        <v>2023-02-14</v>
      </c>
      <c r="F1968" t="s">
        <v>1046</v>
      </c>
      <c r="G1968" t="s">
        <v>2274</v>
      </c>
      <c r="H1968" t="str">
        <f>_xlfn.XLOOKUP(Table29[[#This Row],[Unique BarCode]],$N$10:$N$37,$O$10:$O$37)</f>
        <v>MacBook</v>
      </c>
      <c r="I1968" t="str">
        <f>_xlfn.XLOOKUP(Table29[[#This Row],[Unique BarCode]],$N$10:$N$37,$P$10:$P$37)</f>
        <v>Device</v>
      </c>
      <c r="J1968" t="s">
        <v>8</v>
      </c>
      <c r="K1968" t="s">
        <v>1047</v>
      </c>
    </row>
    <row r="1969" spans="1:11" x14ac:dyDescent="0.2">
      <c r="A1969" s="1" t="d">
        <v>2023-02-07</v>
      </c>
      <c r="B1969" s="45">
        <v>-1</v>
      </c>
      <c r="C1969" t="s">
        <v>77</v>
      </c>
      <c r="D1969" t="str">
        <f>_xlfn.XLOOKUP(Table29[[#This Row],[Patron Group]],$R$10:$R$24,$S$10:$S$24)</f>
        <v>Undergraduate</v>
      </c>
      <c r="E1969" s="1" t="d">
        <v>2023-02-14</v>
      </c>
      <c r="F1969" t="s">
        <v>1515</v>
      </c>
      <c r="G1969" t="s">
        <v>2274</v>
      </c>
      <c r="H1969" t="str">
        <f>_xlfn.XLOOKUP(Table29[[#This Row],[Unique BarCode]],$N$10:$N$37,$O$10:$O$37)</f>
        <v>MacBook</v>
      </c>
      <c r="I1969" t="str">
        <f>_xlfn.XLOOKUP(Table29[[#This Row],[Unique BarCode]],$N$10:$N$37,$P$10:$P$37)</f>
        <v>Device</v>
      </c>
      <c r="J1969" t="s">
        <v>8</v>
      </c>
      <c r="K1969" t="s">
        <v>1515</v>
      </c>
    </row>
    <row r="1970" spans="1:11" x14ac:dyDescent="0.2">
      <c r="A1970" s="1" t="d">
        <v>2023-02-07</v>
      </c>
      <c r="B1970" s="45">
        <v>-1</v>
      </c>
      <c r="C1970" t="s">
        <v>77</v>
      </c>
      <c r="D1970" t="str">
        <f>_xlfn.XLOOKUP(Table29[[#This Row],[Patron Group]],$R$10:$R$24,$S$10:$S$24)</f>
        <v>Undergraduate</v>
      </c>
      <c r="E1970" s="1" t="d">
        <v>2023-02-14</v>
      </c>
      <c r="F1970" t="s">
        <v>1516</v>
      </c>
      <c r="G1970" t="s">
        <v>2274</v>
      </c>
      <c r="H1970" t="str">
        <f>_xlfn.XLOOKUP(Table29[[#This Row],[Unique BarCode]],$N$10:$N$37,$O$10:$O$37)</f>
        <v>MacBook</v>
      </c>
      <c r="I1970" t="str">
        <f>_xlfn.XLOOKUP(Table29[[#This Row],[Unique BarCode]],$N$10:$N$37,$P$10:$P$37)</f>
        <v>Device</v>
      </c>
      <c r="J1970" t="s">
        <v>8</v>
      </c>
      <c r="K1970" t="s">
        <v>1516</v>
      </c>
    </row>
    <row r="1971" spans="1:11" x14ac:dyDescent="0.2">
      <c r="A1971" s="1" t="d">
        <v>2023-02-07</v>
      </c>
      <c r="B1971" s="45">
        <v>-1</v>
      </c>
      <c r="C1971" t="s">
        <v>77</v>
      </c>
      <c r="D1971" t="str">
        <f>_xlfn.XLOOKUP(Table29[[#This Row],[Patron Group]],$R$10:$R$24,$S$10:$S$24)</f>
        <v>Undergraduate</v>
      </c>
      <c r="E1971" s="1" t="d">
        <v>2023-02-14</v>
      </c>
      <c r="F1971" t="s">
        <v>1224</v>
      </c>
      <c r="G1971" t="s">
        <v>2275</v>
      </c>
      <c r="H1971" t="str">
        <f>_xlfn.XLOOKUP(Table29[[#This Row],[Unique BarCode]],$N$10:$N$37,$O$10:$O$37)</f>
        <v>iPad</v>
      </c>
      <c r="I1971" t="str">
        <f>_xlfn.XLOOKUP(Table29[[#This Row],[Unique BarCode]],$N$10:$N$37,$P$10:$P$37)</f>
        <v>Device</v>
      </c>
      <c r="J1971" t="s">
        <v>8</v>
      </c>
      <c r="K1971" t="s">
        <v>1225</v>
      </c>
    </row>
    <row r="1972" spans="1:11" x14ac:dyDescent="0.2">
      <c r="A1972" s="1" t="d">
        <v>2023-02-07</v>
      </c>
      <c r="B1972" s="45">
        <v>-1</v>
      </c>
      <c r="C1972" t="s">
        <v>77</v>
      </c>
      <c r="D1972" t="str">
        <f>_xlfn.XLOOKUP(Table29[[#This Row],[Patron Group]],$R$10:$R$24,$S$10:$S$24)</f>
        <v>Undergraduate</v>
      </c>
      <c r="E1972" s="1" t="d">
        <v>2023-02-14</v>
      </c>
      <c r="F1972" t="s">
        <v>510</v>
      </c>
      <c r="G1972" t="s">
        <v>2263</v>
      </c>
      <c r="H1972" t="str">
        <f>_xlfn.XLOOKUP(Table29[[#This Row],[Unique BarCode]],$N$10:$N$37,$O$10:$O$37)</f>
        <v>HP Laptop</v>
      </c>
      <c r="I1972" t="str">
        <f>_xlfn.XLOOKUP(Table29[[#This Row],[Unique BarCode]],$N$10:$N$37,$P$10:$P$37)</f>
        <v>Device</v>
      </c>
      <c r="J1972" t="s">
        <v>8</v>
      </c>
      <c r="K1972" t="s">
        <v>511</v>
      </c>
    </row>
    <row r="1973" spans="1:11" x14ac:dyDescent="0.2">
      <c r="A1973" s="1" t="d">
        <v>2023-02-07</v>
      </c>
      <c r="B1973" s="45">
        <v>-1</v>
      </c>
      <c r="C1973" t="s">
        <v>77</v>
      </c>
      <c r="D1973" t="str">
        <f>_xlfn.XLOOKUP(Table29[[#This Row],[Patron Group]],$R$10:$R$24,$S$10:$S$24)</f>
        <v>Undergraduate</v>
      </c>
      <c r="E1973" s="1" t="d">
        <v>2023-02-15</v>
      </c>
      <c r="F1973" t="s">
        <v>1516</v>
      </c>
      <c r="G1973" t="s">
        <v>2274</v>
      </c>
      <c r="H1973" t="str">
        <f>_xlfn.XLOOKUP(Table29[[#This Row],[Unique BarCode]],$N$10:$N$37,$O$10:$O$37)</f>
        <v>MacBook</v>
      </c>
      <c r="I1973" t="str">
        <f>_xlfn.XLOOKUP(Table29[[#This Row],[Unique BarCode]],$N$10:$N$37,$P$10:$P$37)</f>
        <v>Device</v>
      </c>
      <c r="J1973" t="s">
        <v>8</v>
      </c>
      <c r="K1973" t="s">
        <v>1516</v>
      </c>
    </row>
    <row r="1974" spans="1:11" x14ac:dyDescent="0.2">
      <c r="A1974" s="1" t="d">
        <v>2023-02-07</v>
      </c>
      <c r="B1974" s="45">
        <v>-1</v>
      </c>
      <c r="C1974" t="s">
        <v>77</v>
      </c>
      <c r="D1974" t="str">
        <f>_xlfn.XLOOKUP(Table29[[#This Row],[Patron Group]],$R$10:$R$24,$S$10:$S$24)</f>
        <v>Undergraduate</v>
      </c>
      <c r="E1974" s="1" t="d">
        <v>2023-02-20</v>
      </c>
      <c r="F1974" t="s">
        <v>889</v>
      </c>
      <c r="G1974" t="s">
        <v>2274</v>
      </c>
      <c r="H1974" t="str">
        <f>_xlfn.XLOOKUP(Table29[[#This Row],[Unique BarCode]],$N$10:$N$37,$O$10:$O$37)</f>
        <v>MacBook</v>
      </c>
      <c r="I1974" t="str">
        <f>_xlfn.XLOOKUP(Table29[[#This Row],[Unique BarCode]],$N$10:$N$37,$P$10:$P$37)</f>
        <v>Device</v>
      </c>
      <c r="J1974" t="s">
        <v>8</v>
      </c>
      <c r="K1974" t="s">
        <v>890</v>
      </c>
    </row>
    <row r="1975" spans="1:11" x14ac:dyDescent="0.2">
      <c r="A1975" s="1" t="d">
        <v>2023-02-07</v>
      </c>
      <c r="B1975" s="45">
        <v>-1</v>
      </c>
      <c r="C1975" t="s">
        <v>77</v>
      </c>
      <c r="D1975" t="str">
        <f>_xlfn.XLOOKUP(Table29[[#This Row],[Patron Group]],$R$10:$R$24,$S$10:$S$24)</f>
        <v>Undergraduate</v>
      </c>
      <c r="E1975" s="1" t="d">
        <v>2023-02-20</v>
      </c>
      <c r="F1975" t="s">
        <v>450</v>
      </c>
      <c r="G1975" t="s">
        <v>2275</v>
      </c>
      <c r="H1975" t="str">
        <f>_xlfn.XLOOKUP(Table29[[#This Row],[Unique BarCode]],$N$10:$N$37,$O$10:$O$37)</f>
        <v>iPad</v>
      </c>
      <c r="I1975" t="str">
        <f>_xlfn.XLOOKUP(Table29[[#This Row],[Unique BarCode]],$N$10:$N$37,$P$10:$P$37)</f>
        <v>Device</v>
      </c>
      <c r="J1975" t="s">
        <v>8</v>
      </c>
      <c r="K1975" t="s">
        <v>451</v>
      </c>
    </row>
    <row r="1976" spans="1:11" x14ac:dyDescent="0.2">
      <c r="A1976" s="1" t="d">
        <v>2023-02-07</v>
      </c>
      <c r="B1976" s="45">
        <v>-1</v>
      </c>
      <c r="C1976" t="s">
        <v>77</v>
      </c>
      <c r="D1976" t="str">
        <f>_xlfn.XLOOKUP(Table29[[#This Row],[Patron Group]],$R$10:$R$24,$S$10:$S$24)</f>
        <v>Undergraduate</v>
      </c>
      <c r="E1976" s="1" t="d">
        <v>2023-02-20</v>
      </c>
      <c r="F1976" t="s">
        <v>953</v>
      </c>
      <c r="G1976" t="s">
        <v>2297</v>
      </c>
      <c r="H1976" t="str">
        <f>_xlfn.XLOOKUP(Table29[[#This Row],[Unique BarCode]],$N$10:$N$37,$O$10:$O$37)</f>
        <v>iPad</v>
      </c>
      <c r="I1976" t="str">
        <f>_xlfn.XLOOKUP(Table29[[#This Row],[Unique BarCode]],$N$10:$N$37,$P$10:$P$37)</f>
        <v>Device</v>
      </c>
      <c r="J1976" t="s">
        <v>8</v>
      </c>
      <c r="K1976" t="s">
        <v>954</v>
      </c>
    </row>
    <row r="1977" spans="1:11" x14ac:dyDescent="0.2">
      <c r="A1977" s="1" t="d">
        <v>2023-02-07</v>
      </c>
      <c r="B1977" s="45">
        <v>-1</v>
      </c>
      <c r="C1977" t="s">
        <v>77</v>
      </c>
      <c r="D1977" t="str">
        <f>_xlfn.XLOOKUP(Table29[[#This Row],[Patron Group]],$R$10:$R$24,$S$10:$S$24)</f>
        <v>Undergraduate</v>
      </c>
      <c r="E1977" s="1" t="d">
        <v>2023-02-20</v>
      </c>
      <c r="F1977" t="s">
        <v>327</v>
      </c>
      <c r="G1977" t="s">
        <v>2263</v>
      </c>
      <c r="H1977" t="str">
        <f>_xlfn.XLOOKUP(Table29[[#This Row],[Unique BarCode]],$N$10:$N$37,$O$10:$O$37)</f>
        <v>HP Laptop</v>
      </c>
      <c r="I1977" t="str">
        <f>_xlfn.XLOOKUP(Table29[[#This Row],[Unique BarCode]],$N$10:$N$37,$P$10:$P$37)</f>
        <v>Device</v>
      </c>
      <c r="J1977" t="s">
        <v>8</v>
      </c>
      <c r="K1977" t="s">
        <v>328</v>
      </c>
    </row>
    <row r="1978" spans="1:11" x14ac:dyDescent="0.2">
      <c r="A1978" s="1" t="d">
        <v>2023-02-07</v>
      </c>
      <c r="B1978" s="45">
        <v>-1</v>
      </c>
      <c r="C1978" t="s">
        <v>77</v>
      </c>
      <c r="D1978" t="str">
        <f>_xlfn.XLOOKUP(Table29[[#This Row],[Patron Group]],$R$10:$R$24,$S$10:$S$24)</f>
        <v>Undergraduate</v>
      </c>
      <c r="E1978" s="1" t="d">
        <v>2023-02-21</v>
      </c>
      <c r="F1978" t="s">
        <v>883</v>
      </c>
      <c r="G1978" t="s">
        <v>2274</v>
      </c>
      <c r="H1978" t="str">
        <f>_xlfn.XLOOKUP(Table29[[#This Row],[Unique BarCode]],$N$10:$N$37,$O$10:$O$37)</f>
        <v>MacBook</v>
      </c>
      <c r="I1978" t="str">
        <f>_xlfn.XLOOKUP(Table29[[#This Row],[Unique BarCode]],$N$10:$N$37,$P$10:$P$37)</f>
        <v>Device</v>
      </c>
      <c r="J1978" t="s">
        <v>8</v>
      </c>
      <c r="K1978" t="s">
        <v>884</v>
      </c>
    </row>
    <row r="1979" spans="1:11" x14ac:dyDescent="0.2">
      <c r="A1979" s="1" t="d">
        <v>2023-02-07</v>
      </c>
      <c r="B1979" s="45">
        <v>-1</v>
      </c>
      <c r="C1979" t="s">
        <v>77</v>
      </c>
      <c r="D1979" t="str">
        <f>_xlfn.XLOOKUP(Table29[[#This Row],[Patron Group]],$R$10:$R$24,$S$10:$S$24)</f>
        <v>Undergraduate</v>
      </c>
      <c r="E1979" s="1" t="d">
        <v>2023-02-21</v>
      </c>
      <c r="F1979" t="s">
        <v>447</v>
      </c>
      <c r="G1979" t="s">
        <v>2274</v>
      </c>
      <c r="H1979" t="str">
        <f>_xlfn.XLOOKUP(Table29[[#This Row],[Unique BarCode]],$N$10:$N$37,$O$10:$O$37)</f>
        <v>MacBook</v>
      </c>
      <c r="I1979" t="str">
        <f>_xlfn.XLOOKUP(Table29[[#This Row],[Unique BarCode]],$N$10:$N$37,$P$10:$P$37)</f>
        <v>Device</v>
      </c>
      <c r="J1979" t="s">
        <v>8</v>
      </c>
      <c r="K1979" t="s">
        <v>448</v>
      </c>
    </row>
    <row r="1980" spans="1:11" x14ac:dyDescent="0.2">
      <c r="A1980" s="1" t="d">
        <v>2023-02-07</v>
      </c>
      <c r="B1980" s="45">
        <v>-1</v>
      </c>
      <c r="C1980" t="s">
        <v>77</v>
      </c>
      <c r="D1980" t="str">
        <f>_xlfn.XLOOKUP(Table29[[#This Row],[Patron Group]],$R$10:$R$24,$S$10:$S$24)</f>
        <v>Undergraduate</v>
      </c>
      <c r="E1980" s="1" t="d">
        <v>2023-02-21</v>
      </c>
      <c r="F1980" t="s">
        <v>292</v>
      </c>
      <c r="G1980" t="s">
        <v>2274</v>
      </c>
      <c r="H1980" t="str">
        <f>_xlfn.XLOOKUP(Table29[[#This Row],[Unique BarCode]],$N$10:$N$37,$O$10:$O$37)</f>
        <v>MacBook</v>
      </c>
      <c r="I1980" t="str">
        <f>_xlfn.XLOOKUP(Table29[[#This Row],[Unique BarCode]],$N$10:$N$37,$P$10:$P$37)</f>
        <v>Device</v>
      </c>
      <c r="J1980" t="s">
        <v>8</v>
      </c>
      <c r="K1980" t="s">
        <v>293</v>
      </c>
    </row>
    <row r="1981" spans="1:11" x14ac:dyDescent="0.2">
      <c r="A1981" s="1" t="d">
        <v>2023-02-07</v>
      </c>
      <c r="B1981" s="45">
        <v>-1</v>
      </c>
      <c r="C1981" t="s">
        <v>77</v>
      </c>
      <c r="D1981" t="str">
        <f>_xlfn.XLOOKUP(Table29[[#This Row],[Patron Group]],$R$10:$R$24,$S$10:$S$24)</f>
        <v>Undergraduate</v>
      </c>
      <c r="E1981" s="1" t="d">
        <v>2023-02-21</v>
      </c>
      <c r="F1981" t="s">
        <v>1169</v>
      </c>
      <c r="G1981" t="s">
        <v>2274</v>
      </c>
      <c r="H1981" t="str">
        <f>_xlfn.XLOOKUP(Table29[[#This Row],[Unique BarCode]],$N$10:$N$37,$O$10:$O$37)</f>
        <v>MacBook</v>
      </c>
      <c r="I1981" t="str">
        <f>_xlfn.XLOOKUP(Table29[[#This Row],[Unique BarCode]],$N$10:$N$37,$P$10:$P$37)</f>
        <v>Device</v>
      </c>
      <c r="J1981" t="s">
        <v>8</v>
      </c>
      <c r="K1981" t="s">
        <v>1169</v>
      </c>
    </row>
    <row r="1982" spans="1:11" x14ac:dyDescent="0.2">
      <c r="A1982" s="1" t="d">
        <v>2023-02-07</v>
      </c>
      <c r="B1982" s="45">
        <v>-1</v>
      </c>
      <c r="C1982" t="s">
        <v>77</v>
      </c>
      <c r="D1982" t="str">
        <f>_xlfn.XLOOKUP(Table29[[#This Row],[Patron Group]],$R$10:$R$24,$S$10:$S$24)</f>
        <v>Undergraduate</v>
      </c>
      <c r="E1982" s="1" t="d">
        <v>2023-02-21</v>
      </c>
      <c r="F1982" t="s">
        <v>1517</v>
      </c>
      <c r="G1982" t="s">
        <v>2274</v>
      </c>
      <c r="H1982" t="str">
        <f>_xlfn.XLOOKUP(Table29[[#This Row],[Unique BarCode]],$N$10:$N$37,$O$10:$O$37)</f>
        <v>MacBook</v>
      </c>
      <c r="I1982" t="str">
        <f>_xlfn.XLOOKUP(Table29[[#This Row],[Unique BarCode]],$N$10:$N$37,$P$10:$P$37)</f>
        <v>Device</v>
      </c>
      <c r="J1982" t="s">
        <v>8</v>
      </c>
      <c r="K1982" t="s">
        <v>1517</v>
      </c>
    </row>
    <row r="1983" spans="1:11" x14ac:dyDescent="0.2">
      <c r="A1983" s="1" t="d">
        <v>2023-02-07</v>
      </c>
      <c r="B1983" s="45">
        <v>-1</v>
      </c>
      <c r="C1983" t="s">
        <v>77</v>
      </c>
      <c r="D1983" t="str">
        <f>_xlfn.XLOOKUP(Table29[[#This Row],[Patron Group]],$R$10:$R$24,$S$10:$S$24)</f>
        <v>Undergraduate</v>
      </c>
      <c r="E1983" s="1" t="d">
        <v>2023-02-21</v>
      </c>
      <c r="F1983" t="s">
        <v>299</v>
      </c>
      <c r="G1983" t="s">
        <v>2263</v>
      </c>
      <c r="H1983" t="str">
        <f>_xlfn.XLOOKUP(Table29[[#This Row],[Unique BarCode]],$N$10:$N$37,$O$10:$O$37)</f>
        <v>HP Laptop</v>
      </c>
      <c r="I1983" t="str">
        <f>_xlfn.XLOOKUP(Table29[[#This Row],[Unique BarCode]],$N$10:$N$37,$P$10:$P$37)</f>
        <v>Device</v>
      </c>
      <c r="J1983" t="s">
        <v>8</v>
      </c>
      <c r="K1983" t="s">
        <v>300</v>
      </c>
    </row>
    <row r="1984" spans="1:11" x14ac:dyDescent="0.2">
      <c r="A1984" s="1" t="d">
        <v>2023-02-07</v>
      </c>
      <c r="B1984" s="45">
        <v>-1</v>
      </c>
      <c r="C1984" t="s">
        <v>77</v>
      </c>
      <c r="D1984" t="str">
        <f>_xlfn.XLOOKUP(Table29[[#This Row],[Patron Group]],$R$10:$R$24,$S$10:$S$24)</f>
        <v>Undergraduate</v>
      </c>
      <c r="E1984" s="1" t="d">
        <v>2023-02-23</v>
      </c>
      <c r="F1984" t="s">
        <v>171</v>
      </c>
      <c r="G1984" t="s">
        <v>2263</v>
      </c>
      <c r="H1984" t="str">
        <f>_xlfn.XLOOKUP(Table29[[#This Row],[Unique BarCode]],$N$10:$N$37,$O$10:$O$37)</f>
        <v>HP Laptop</v>
      </c>
      <c r="I1984" t="str">
        <f>_xlfn.XLOOKUP(Table29[[#This Row],[Unique BarCode]],$N$10:$N$37,$P$10:$P$37)</f>
        <v>Device</v>
      </c>
      <c r="J1984" t="s">
        <v>8</v>
      </c>
      <c r="K1984" t="s">
        <v>172</v>
      </c>
    </row>
    <row r="1985" spans="1:11" x14ac:dyDescent="0.2">
      <c r="A1985" s="1" t="d">
        <v>2023-02-07</v>
      </c>
      <c r="B1985" s="45">
        <v>9278553980006530</v>
      </c>
      <c r="C1985" t="s">
        <v>77</v>
      </c>
      <c r="D1985" t="str">
        <f>_xlfn.XLOOKUP(Table29[[#This Row],[Patron Group]],$R$10:$R$24,$S$10:$S$24)</f>
        <v>Undergraduate</v>
      </c>
      <c r="E1985" s="1" t="d">
        <v>2023-02-14</v>
      </c>
      <c r="F1985" t="s">
        <v>609</v>
      </c>
      <c r="G1985" t="s">
        <v>2275</v>
      </c>
      <c r="H1985" t="str">
        <f>_xlfn.XLOOKUP(Table29[[#This Row],[Unique BarCode]],$N$10:$N$37,$O$10:$O$37)</f>
        <v>iPad</v>
      </c>
      <c r="I1985" t="str">
        <f>_xlfn.XLOOKUP(Table29[[#This Row],[Unique BarCode]],$N$10:$N$37,$P$10:$P$37)</f>
        <v>Device</v>
      </c>
      <c r="J1985" t="s">
        <v>8</v>
      </c>
      <c r="K1985" t="s">
        <v>610</v>
      </c>
    </row>
    <row r="1986" spans="1:11" x14ac:dyDescent="0.2">
      <c r="A1986" s="1" t="d">
        <v>2023-02-08</v>
      </c>
      <c r="B1986" s="45">
        <v>-1</v>
      </c>
      <c r="C1986" t="s">
        <v>15</v>
      </c>
      <c r="D1986" t="str">
        <f>_xlfn.XLOOKUP(Table29[[#This Row],[Patron Group]],$R$10:$R$24,$S$10:$S$24)</f>
        <v>Academic</v>
      </c>
      <c r="E1986" s="1" t="d">
        <v>2023-02-08</v>
      </c>
      <c r="F1986" t="s">
        <v>813</v>
      </c>
      <c r="G1986" t="s">
        <v>2268</v>
      </c>
      <c r="H1986" t="str">
        <f>_xlfn.XLOOKUP(Table29[[#This Row],[Unique BarCode]],$N$10:$N$37,$O$10:$O$37)</f>
        <v>MACCHRG</v>
      </c>
      <c r="I1986" t="str">
        <f>_xlfn.XLOOKUP(Table29[[#This Row],[Unique BarCode]],$N$10:$N$37,$P$10:$P$37)</f>
        <v>Charger</v>
      </c>
      <c r="J1986" t="s">
        <v>13</v>
      </c>
      <c r="K1986" t="s">
        <v>814</v>
      </c>
    </row>
    <row r="1987" spans="1:11" x14ac:dyDescent="0.2">
      <c r="A1987" s="1" t="d">
        <v>2023-02-08</v>
      </c>
      <c r="B1987" s="45">
        <v>-1</v>
      </c>
      <c r="C1987" t="s">
        <v>15</v>
      </c>
      <c r="D1987" t="str">
        <f>_xlfn.XLOOKUP(Table29[[#This Row],[Patron Group]],$R$10:$R$24,$S$10:$S$24)</f>
        <v>Academic</v>
      </c>
      <c r="E1987" s="1" t="d">
        <v>2023-02-15</v>
      </c>
      <c r="F1987" t="s">
        <v>790</v>
      </c>
      <c r="G1987" t="s">
        <v>2263</v>
      </c>
      <c r="H1987" t="str">
        <f>_xlfn.XLOOKUP(Table29[[#This Row],[Unique BarCode]],$N$10:$N$37,$O$10:$O$37)</f>
        <v>HP Laptop</v>
      </c>
      <c r="I1987" t="str">
        <f>_xlfn.XLOOKUP(Table29[[#This Row],[Unique BarCode]],$N$10:$N$37,$P$10:$P$37)</f>
        <v>Device</v>
      </c>
      <c r="J1987" t="s">
        <v>8</v>
      </c>
      <c r="K1987" t="s">
        <v>791</v>
      </c>
    </row>
    <row r="1988" spans="1:11" x14ac:dyDescent="0.2">
      <c r="A1988" s="1" t="d">
        <v>2023-02-08</v>
      </c>
      <c r="B1988" s="45">
        <v>-1</v>
      </c>
      <c r="C1988" t="s">
        <v>20</v>
      </c>
      <c r="D1988" t="str">
        <f>_xlfn.XLOOKUP(Table29[[#This Row],[Patron Group]],$R$10:$R$24,$S$10:$S$24)</f>
        <v>Graduate</v>
      </c>
      <c r="E1988" s="1" t="d">
        <v>2023-02-08</v>
      </c>
      <c r="F1988" t="s">
        <v>1522</v>
      </c>
      <c r="G1988" t="s">
        <v>2288</v>
      </c>
      <c r="H1988" t="str">
        <f>_xlfn.XLOOKUP(Table29[[#This Row],[Unique BarCode]],$N$10:$N$37,$O$10:$O$37)</f>
        <v>Android Charger</v>
      </c>
      <c r="I1988" t="str">
        <f>_xlfn.XLOOKUP(Table29[[#This Row],[Unique BarCode]],$N$10:$N$37,$P$10:$P$37)</f>
        <v>Charger</v>
      </c>
      <c r="J1988" t="s">
        <v>8</v>
      </c>
      <c r="K1988" t="s">
        <v>1523</v>
      </c>
    </row>
    <row r="1989" spans="1:11" x14ac:dyDescent="0.2">
      <c r="A1989" s="1" t="d">
        <v>2023-02-08</v>
      </c>
      <c r="B1989" s="45">
        <v>-1</v>
      </c>
      <c r="C1989" t="s">
        <v>20</v>
      </c>
      <c r="D1989" t="str">
        <f>_xlfn.XLOOKUP(Table29[[#This Row],[Patron Group]],$R$10:$R$24,$S$10:$S$24)</f>
        <v>Graduate</v>
      </c>
      <c r="E1989" s="1" t="d">
        <v>2023-02-08</v>
      </c>
      <c r="F1989" t="s">
        <v>21</v>
      </c>
      <c r="G1989" t="s">
        <v>2266</v>
      </c>
      <c r="H1989" t="str">
        <f>_xlfn.XLOOKUP(Table29[[#This Row],[Unique BarCode]],$N$10:$N$37,$O$10:$O$37)</f>
        <v>Headphones</v>
      </c>
      <c r="I1989" t="str">
        <f>_xlfn.XLOOKUP(Table29[[#This Row],[Unique BarCode]],$N$10:$N$37,$P$10:$P$37)</f>
        <v>Accessory</v>
      </c>
      <c r="J1989" t="s">
        <v>8</v>
      </c>
      <c r="K1989" t="s">
        <v>22</v>
      </c>
    </row>
    <row r="1990" spans="1:11" x14ac:dyDescent="0.2">
      <c r="A1990" s="1" t="d">
        <v>2023-02-08</v>
      </c>
      <c r="B1990" s="45">
        <v>-1</v>
      </c>
      <c r="C1990" t="s">
        <v>20</v>
      </c>
      <c r="D1990" t="str">
        <f>_xlfn.XLOOKUP(Table29[[#This Row],[Patron Group]],$R$10:$R$24,$S$10:$S$24)</f>
        <v>Graduate</v>
      </c>
      <c r="E1990" s="1" t="d">
        <v>2023-02-08</v>
      </c>
      <c r="F1990" t="s">
        <v>579</v>
      </c>
      <c r="G1990" t="s">
        <v>2265</v>
      </c>
      <c r="H1990" t="str">
        <f>_xlfn.XLOOKUP(Table29[[#This Row],[Unique BarCode]],$N$10:$N$37,$O$10:$O$37)</f>
        <v>IPHONE</v>
      </c>
      <c r="I1990" t="str">
        <f>_xlfn.XLOOKUP(Table29[[#This Row],[Unique BarCode]],$N$10:$N$37,$P$10:$P$37)</f>
        <v>Charger</v>
      </c>
      <c r="J1990" t="s">
        <v>49</v>
      </c>
      <c r="K1990" t="s">
        <v>580</v>
      </c>
    </row>
    <row r="1991" spans="1:11" x14ac:dyDescent="0.2">
      <c r="A1991" s="1" t="d">
        <v>2023-02-08</v>
      </c>
      <c r="B1991" s="45">
        <v>-1</v>
      </c>
      <c r="C1991" t="s">
        <v>20</v>
      </c>
      <c r="D1991" t="str">
        <f>_xlfn.XLOOKUP(Table29[[#This Row],[Patron Group]],$R$10:$R$24,$S$10:$S$24)</f>
        <v>Graduate</v>
      </c>
      <c r="E1991" s="1" t="d">
        <v>2023-02-08</v>
      </c>
      <c r="F1991" t="s">
        <v>84</v>
      </c>
      <c r="G1991" t="s">
        <v>2265</v>
      </c>
      <c r="H1991" t="str">
        <f>_xlfn.XLOOKUP(Table29[[#This Row],[Unique BarCode]],$N$10:$N$37,$O$10:$O$37)</f>
        <v>IPHONE</v>
      </c>
      <c r="I1991" t="str">
        <f>_xlfn.XLOOKUP(Table29[[#This Row],[Unique BarCode]],$N$10:$N$37,$P$10:$P$37)</f>
        <v>Charger</v>
      </c>
      <c r="J1991" t="s">
        <v>8</v>
      </c>
      <c r="K1991" t="s">
        <v>85</v>
      </c>
    </row>
    <row r="1992" spans="1:11" x14ac:dyDescent="0.2">
      <c r="A1992" s="1" t="d">
        <v>2023-02-08</v>
      </c>
      <c r="B1992" s="45">
        <v>-1</v>
      </c>
      <c r="C1992" t="s">
        <v>20</v>
      </c>
      <c r="D1992" t="str">
        <f>_xlfn.XLOOKUP(Table29[[#This Row],[Patron Group]],$R$10:$R$24,$S$10:$S$24)</f>
        <v>Graduate</v>
      </c>
      <c r="E1992" s="1" t="d">
        <v>2023-02-08</v>
      </c>
      <c r="F1992" t="s">
        <v>1369</v>
      </c>
      <c r="G1992" t="s">
        <v>2265</v>
      </c>
      <c r="H1992" t="str">
        <f>_xlfn.XLOOKUP(Table29[[#This Row],[Unique BarCode]],$N$10:$N$37,$O$10:$O$37)</f>
        <v>IPHONE</v>
      </c>
      <c r="I1992" t="str">
        <f>_xlfn.XLOOKUP(Table29[[#This Row],[Unique BarCode]],$N$10:$N$37,$P$10:$P$37)</f>
        <v>Charger</v>
      </c>
      <c r="J1992" t="s">
        <v>8</v>
      </c>
      <c r="K1992" t="s">
        <v>1370</v>
      </c>
    </row>
    <row r="1993" spans="1:11" x14ac:dyDescent="0.2">
      <c r="A1993" s="1" t="d">
        <v>2023-02-08</v>
      </c>
      <c r="B1993" s="45">
        <v>-1</v>
      </c>
      <c r="C1993" t="s">
        <v>20</v>
      </c>
      <c r="D1993" t="str">
        <f>_xlfn.XLOOKUP(Table29[[#This Row],[Patron Group]],$R$10:$R$24,$S$10:$S$24)</f>
        <v>Graduate</v>
      </c>
      <c r="E1993" s="1" t="d">
        <v>2023-02-08</v>
      </c>
      <c r="F1993" t="s">
        <v>1497</v>
      </c>
      <c r="G1993" t="s">
        <v>2265</v>
      </c>
      <c r="H1993" t="str">
        <f>_xlfn.XLOOKUP(Table29[[#This Row],[Unique BarCode]],$N$10:$N$37,$O$10:$O$37)</f>
        <v>IPHONE</v>
      </c>
      <c r="I1993" t="str">
        <f>_xlfn.XLOOKUP(Table29[[#This Row],[Unique BarCode]],$N$10:$N$37,$P$10:$P$37)</f>
        <v>Charger</v>
      </c>
      <c r="J1993" t="s">
        <v>8</v>
      </c>
    </row>
    <row r="1994" spans="1:11" x14ac:dyDescent="0.2">
      <c r="A1994" s="1" t="d">
        <v>2023-02-08</v>
      </c>
      <c r="B1994" s="45">
        <v>-1</v>
      </c>
      <c r="C1994" t="s">
        <v>20</v>
      </c>
      <c r="D1994" t="str">
        <f>_xlfn.XLOOKUP(Table29[[#This Row],[Patron Group]],$R$10:$R$24,$S$10:$S$24)</f>
        <v>Graduate</v>
      </c>
      <c r="E1994" s="1" t="d">
        <v>2023-02-08</v>
      </c>
      <c r="F1994" t="s">
        <v>29</v>
      </c>
      <c r="G1994" t="s">
        <v>2265</v>
      </c>
      <c r="H1994" t="str">
        <f>_xlfn.XLOOKUP(Table29[[#This Row],[Unique BarCode]],$N$10:$N$37,$O$10:$O$37)</f>
        <v>IPHONE</v>
      </c>
      <c r="I1994" t="str">
        <f>_xlfn.XLOOKUP(Table29[[#This Row],[Unique BarCode]],$N$10:$N$37,$P$10:$P$37)</f>
        <v>Charger</v>
      </c>
      <c r="J1994" t="s">
        <v>8</v>
      </c>
      <c r="K1994" t="s">
        <v>30</v>
      </c>
    </row>
    <row r="1995" spans="1:11" x14ac:dyDescent="0.2">
      <c r="A1995" s="1" t="d">
        <v>2023-02-08</v>
      </c>
      <c r="B1995" s="45">
        <v>-1</v>
      </c>
      <c r="C1995" t="s">
        <v>20</v>
      </c>
      <c r="D1995" t="str">
        <f>_xlfn.XLOOKUP(Table29[[#This Row],[Patron Group]],$R$10:$R$24,$S$10:$S$24)</f>
        <v>Graduate</v>
      </c>
      <c r="E1995" s="1" t="d">
        <v>2023-02-08</v>
      </c>
      <c r="F1995" t="s">
        <v>12</v>
      </c>
      <c r="G1995" t="s">
        <v>2265</v>
      </c>
      <c r="H1995" t="str">
        <f>_xlfn.XLOOKUP(Table29[[#This Row],[Unique BarCode]],$N$10:$N$37,$O$10:$O$37)</f>
        <v>IPHONE</v>
      </c>
      <c r="I1995" t="str">
        <f>_xlfn.XLOOKUP(Table29[[#This Row],[Unique BarCode]],$N$10:$N$37,$P$10:$P$37)</f>
        <v>Charger</v>
      </c>
      <c r="J1995" t="s">
        <v>13</v>
      </c>
      <c r="K1995" t="s">
        <v>14</v>
      </c>
    </row>
    <row r="1996" spans="1:11" x14ac:dyDescent="0.2">
      <c r="A1996" s="1" t="d">
        <v>2023-02-08</v>
      </c>
      <c r="B1996" s="45">
        <v>-1</v>
      </c>
      <c r="C1996" t="s">
        <v>20</v>
      </c>
      <c r="D1996" t="str">
        <f>_xlfn.XLOOKUP(Table29[[#This Row],[Patron Group]],$R$10:$R$24,$S$10:$S$24)</f>
        <v>Graduate</v>
      </c>
      <c r="E1996" s="1" t="d">
        <v>2023-02-08</v>
      </c>
      <c r="F1996" t="s">
        <v>1415</v>
      </c>
      <c r="G1996" t="s">
        <v>2268</v>
      </c>
      <c r="H1996" t="str">
        <f>_xlfn.XLOOKUP(Table29[[#This Row],[Unique BarCode]],$N$10:$N$37,$O$10:$O$37)</f>
        <v>MACCHRG</v>
      </c>
      <c r="I1996" t="str">
        <f>_xlfn.XLOOKUP(Table29[[#This Row],[Unique BarCode]],$N$10:$N$37,$P$10:$P$37)</f>
        <v>Charger</v>
      </c>
      <c r="J1996" t="s">
        <v>8</v>
      </c>
      <c r="K1996" t="s">
        <v>1416</v>
      </c>
    </row>
    <row r="1997" spans="1:11" x14ac:dyDescent="0.2">
      <c r="A1997" s="1" t="d">
        <v>2023-02-08</v>
      </c>
      <c r="B1997" s="45">
        <v>-1</v>
      </c>
      <c r="C1997" t="s">
        <v>20</v>
      </c>
      <c r="D1997" t="str">
        <f>_xlfn.XLOOKUP(Table29[[#This Row],[Patron Group]],$R$10:$R$24,$S$10:$S$24)</f>
        <v>Graduate</v>
      </c>
      <c r="E1997" s="1" t="d">
        <v>2023-02-08</v>
      </c>
      <c r="F1997" t="s">
        <v>471</v>
      </c>
      <c r="G1997" t="s">
        <v>2296</v>
      </c>
      <c r="H1997" t="str">
        <f>_xlfn.XLOOKUP(Table29[[#This Row],[Unique BarCode]],$N$10:$N$37,$O$10:$O$37)</f>
        <v>MACUSBC</v>
      </c>
      <c r="I1997" t="str">
        <f>_xlfn.XLOOKUP(Table29[[#This Row],[Unique BarCode]],$N$10:$N$37,$P$10:$P$37)</f>
        <v>Charger</v>
      </c>
      <c r="J1997" t="s">
        <v>8</v>
      </c>
      <c r="K1997" t="s">
        <v>472</v>
      </c>
    </row>
    <row r="1998" spans="1:11" x14ac:dyDescent="0.2">
      <c r="A1998" s="1" t="d">
        <v>2023-02-08</v>
      </c>
      <c r="B1998" s="45">
        <v>-1</v>
      </c>
      <c r="C1998" t="s">
        <v>20</v>
      </c>
      <c r="D1998" t="str">
        <f>_xlfn.XLOOKUP(Table29[[#This Row],[Patron Group]],$R$10:$R$24,$S$10:$S$24)</f>
        <v>Graduate</v>
      </c>
      <c r="E1998" s="1" t="d">
        <v>2023-02-08</v>
      </c>
      <c r="F1998" t="s">
        <v>91</v>
      </c>
      <c r="G1998" t="s">
        <v>2296</v>
      </c>
      <c r="H1998" t="str">
        <f>_xlfn.XLOOKUP(Table29[[#This Row],[Unique BarCode]],$N$10:$N$37,$O$10:$O$37)</f>
        <v>MACUSBC</v>
      </c>
      <c r="I1998" t="str">
        <f>_xlfn.XLOOKUP(Table29[[#This Row],[Unique BarCode]],$N$10:$N$37,$P$10:$P$37)</f>
        <v>Charger</v>
      </c>
      <c r="J1998" t="s">
        <v>8</v>
      </c>
      <c r="K1998" t="s">
        <v>92</v>
      </c>
    </row>
    <row r="1999" spans="1:11" x14ac:dyDescent="0.2">
      <c r="A1999" s="1" t="d">
        <v>2023-02-08</v>
      </c>
      <c r="B1999" s="45">
        <v>-1</v>
      </c>
      <c r="C1999" t="s">
        <v>20</v>
      </c>
      <c r="D1999" t="str">
        <f>_xlfn.XLOOKUP(Table29[[#This Row],[Patron Group]],$R$10:$R$24,$S$10:$S$24)</f>
        <v>Graduate</v>
      </c>
      <c r="E1999" s="1" t="d">
        <v>2023-02-08</v>
      </c>
      <c r="F1999" t="s">
        <v>213</v>
      </c>
      <c r="G1999" t="s">
        <v>2296</v>
      </c>
      <c r="H1999" t="str">
        <f>_xlfn.XLOOKUP(Table29[[#This Row],[Unique BarCode]],$N$10:$N$37,$O$10:$O$37)</f>
        <v>MACUSBC</v>
      </c>
      <c r="I1999" t="str">
        <f>_xlfn.XLOOKUP(Table29[[#This Row],[Unique BarCode]],$N$10:$N$37,$P$10:$P$37)</f>
        <v>Charger</v>
      </c>
      <c r="J1999" t="s">
        <v>8</v>
      </c>
      <c r="K1999" t="s">
        <v>214</v>
      </c>
    </row>
    <row r="2000" spans="1:11" x14ac:dyDescent="0.2">
      <c r="A2000" s="1" t="d">
        <v>2023-02-08</v>
      </c>
      <c r="B2000" s="45">
        <v>-1</v>
      </c>
      <c r="C2000" t="s">
        <v>20</v>
      </c>
      <c r="D2000" t="str">
        <f>_xlfn.XLOOKUP(Table29[[#This Row],[Patron Group]],$R$10:$R$24,$S$10:$S$24)</f>
        <v>Graduate</v>
      </c>
      <c r="E2000" s="1" t="d">
        <v>2023-02-08</v>
      </c>
      <c r="F2000" t="s">
        <v>843</v>
      </c>
      <c r="G2000" t="s">
        <v>2296</v>
      </c>
      <c r="H2000" t="str">
        <f>_xlfn.XLOOKUP(Table29[[#This Row],[Unique BarCode]],$N$10:$N$37,$O$10:$O$37)</f>
        <v>MACUSBC</v>
      </c>
      <c r="I2000" t="str">
        <f>_xlfn.XLOOKUP(Table29[[#This Row],[Unique BarCode]],$N$10:$N$37,$P$10:$P$37)</f>
        <v>Charger</v>
      </c>
      <c r="J2000" t="s">
        <v>8</v>
      </c>
      <c r="K2000" t="s">
        <v>844</v>
      </c>
    </row>
    <row r="2001" spans="1:11" x14ac:dyDescent="0.2">
      <c r="A2001" s="1" t="d">
        <v>2023-02-08</v>
      </c>
      <c r="B2001" s="45">
        <v>-1</v>
      </c>
      <c r="C2001" t="s">
        <v>20</v>
      </c>
      <c r="D2001" t="str">
        <f>_xlfn.XLOOKUP(Table29[[#This Row],[Patron Group]],$R$10:$R$24,$S$10:$S$24)</f>
        <v>Graduate</v>
      </c>
      <c r="E2001" s="1" t="d">
        <v>2023-02-08</v>
      </c>
      <c r="F2001" t="s">
        <v>39</v>
      </c>
      <c r="G2001" t="s">
        <v>2296</v>
      </c>
      <c r="H2001" t="str">
        <f>_xlfn.XLOOKUP(Table29[[#This Row],[Unique BarCode]],$N$10:$N$37,$O$10:$O$37)</f>
        <v>MACUSBC</v>
      </c>
      <c r="I2001" t="str">
        <f>_xlfn.XLOOKUP(Table29[[#This Row],[Unique BarCode]],$N$10:$N$37,$P$10:$P$37)</f>
        <v>Charger</v>
      </c>
      <c r="J2001" t="s">
        <v>8</v>
      </c>
      <c r="K2001" t="s">
        <v>40</v>
      </c>
    </row>
    <row r="2002" spans="1:11" x14ac:dyDescent="0.2">
      <c r="A2002" s="1" t="d">
        <v>2023-02-08</v>
      </c>
      <c r="B2002" s="45">
        <v>-1</v>
      </c>
      <c r="C2002" t="s">
        <v>20</v>
      </c>
      <c r="D2002" t="str">
        <f>_xlfn.XLOOKUP(Table29[[#This Row],[Patron Group]],$R$10:$R$24,$S$10:$S$24)</f>
        <v>Graduate</v>
      </c>
      <c r="E2002" s="1" t="d">
        <v>2023-02-08</v>
      </c>
      <c r="F2002" t="s">
        <v>93</v>
      </c>
      <c r="G2002" t="s">
        <v>2296</v>
      </c>
      <c r="H2002" t="str">
        <f>_xlfn.XLOOKUP(Table29[[#This Row],[Unique BarCode]],$N$10:$N$37,$O$10:$O$37)</f>
        <v>MACUSBC</v>
      </c>
      <c r="I2002" t="str">
        <f>_xlfn.XLOOKUP(Table29[[#This Row],[Unique BarCode]],$N$10:$N$37,$P$10:$P$37)</f>
        <v>Charger</v>
      </c>
      <c r="J2002" t="s">
        <v>8</v>
      </c>
      <c r="K2002" t="s">
        <v>94</v>
      </c>
    </row>
    <row r="2003" spans="1:11" x14ac:dyDescent="0.2">
      <c r="A2003" s="1" t="d">
        <v>2023-02-08</v>
      </c>
      <c r="B2003" s="45">
        <v>-1</v>
      </c>
      <c r="C2003" t="s">
        <v>20</v>
      </c>
      <c r="D2003" t="str">
        <f>_xlfn.XLOOKUP(Table29[[#This Row],[Patron Group]],$R$10:$R$24,$S$10:$S$24)</f>
        <v>Graduate</v>
      </c>
      <c r="E2003" s="1" t="d">
        <v>2023-02-08</v>
      </c>
      <c r="F2003" t="s">
        <v>1440</v>
      </c>
      <c r="G2003" t="s">
        <v>2272</v>
      </c>
      <c r="H2003" t="str">
        <f>_xlfn.XLOOKUP(Table29[[#This Row],[Unique BarCode]],$N$10:$N$37,$O$10:$O$37)</f>
        <v>WALLADPT</v>
      </c>
      <c r="I2003" t="str">
        <f>_xlfn.XLOOKUP(Table29[[#This Row],[Unique BarCode]],$N$10:$N$37,$P$10:$P$37)</f>
        <v>Charger</v>
      </c>
      <c r="J2003" t="s">
        <v>49</v>
      </c>
      <c r="K2003" t="s">
        <v>1441</v>
      </c>
    </row>
    <row r="2004" spans="1:11" x14ac:dyDescent="0.2">
      <c r="A2004" s="1" t="d">
        <v>2023-02-08</v>
      </c>
      <c r="B2004" s="45">
        <v>-1</v>
      </c>
      <c r="C2004" t="s">
        <v>20</v>
      </c>
      <c r="D2004" t="str">
        <f>_xlfn.XLOOKUP(Table29[[#This Row],[Patron Group]],$R$10:$R$24,$S$10:$S$24)</f>
        <v>Graduate</v>
      </c>
      <c r="E2004" s="1" t="d">
        <v>2023-02-08</v>
      </c>
      <c r="F2004" t="s">
        <v>919</v>
      </c>
      <c r="G2004" t="s">
        <v>2272</v>
      </c>
      <c r="H2004" t="str">
        <f>_xlfn.XLOOKUP(Table29[[#This Row],[Unique BarCode]],$N$10:$N$37,$O$10:$O$37)</f>
        <v>WALLADPT</v>
      </c>
      <c r="I2004" t="str">
        <f>_xlfn.XLOOKUP(Table29[[#This Row],[Unique BarCode]],$N$10:$N$37,$P$10:$P$37)</f>
        <v>Charger</v>
      </c>
      <c r="J2004" t="s">
        <v>13</v>
      </c>
      <c r="K2004" t="s">
        <v>920</v>
      </c>
    </row>
    <row r="2005" spans="1:11" x14ac:dyDescent="0.2">
      <c r="A2005" s="1" t="d">
        <v>2023-02-08</v>
      </c>
      <c r="B2005" s="45">
        <v>-1</v>
      </c>
      <c r="C2005" t="s">
        <v>20</v>
      </c>
      <c r="D2005" t="str">
        <f>_xlfn.XLOOKUP(Table29[[#This Row],[Patron Group]],$R$10:$R$24,$S$10:$S$24)</f>
        <v>Graduate</v>
      </c>
      <c r="E2005" s="1" t="d">
        <v>2023-02-08</v>
      </c>
      <c r="F2005" t="s">
        <v>989</v>
      </c>
      <c r="G2005" t="s">
        <v>2272</v>
      </c>
      <c r="H2005" t="str">
        <f>_xlfn.XLOOKUP(Table29[[#This Row],[Unique BarCode]],$N$10:$N$37,$O$10:$O$37)</f>
        <v>WALLADPT</v>
      </c>
      <c r="I2005" t="str">
        <f>_xlfn.XLOOKUP(Table29[[#This Row],[Unique BarCode]],$N$10:$N$37,$P$10:$P$37)</f>
        <v>Charger</v>
      </c>
      <c r="J2005" t="s">
        <v>8</v>
      </c>
    </row>
    <row r="2006" spans="1:11" x14ac:dyDescent="0.2">
      <c r="A2006" s="1" t="d">
        <v>2023-02-08</v>
      </c>
      <c r="B2006" s="45">
        <v>-1</v>
      </c>
      <c r="C2006" t="s">
        <v>20</v>
      </c>
      <c r="D2006" t="str">
        <f>_xlfn.XLOOKUP(Table29[[#This Row],[Patron Group]],$R$10:$R$24,$S$10:$S$24)</f>
        <v>Graduate</v>
      </c>
      <c r="E2006" s="1" t="d">
        <v>2023-02-08</v>
      </c>
      <c r="F2006" t="s">
        <v>73</v>
      </c>
      <c r="G2006" t="s">
        <v>2272</v>
      </c>
      <c r="H2006" t="str">
        <f>_xlfn.XLOOKUP(Table29[[#This Row],[Unique BarCode]],$N$10:$N$37,$O$10:$O$37)</f>
        <v>WALLADPT</v>
      </c>
      <c r="I2006" t="str">
        <f>_xlfn.XLOOKUP(Table29[[#This Row],[Unique BarCode]],$N$10:$N$37,$P$10:$P$37)</f>
        <v>Charger</v>
      </c>
      <c r="J2006" t="s">
        <v>8</v>
      </c>
    </row>
    <row r="2007" spans="1:11" x14ac:dyDescent="0.2">
      <c r="A2007" s="1" t="d">
        <v>2023-02-08</v>
      </c>
      <c r="B2007" s="45">
        <v>-1</v>
      </c>
      <c r="C2007" t="s">
        <v>20</v>
      </c>
      <c r="D2007" t="str">
        <f>_xlfn.XLOOKUP(Table29[[#This Row],[Patron Group]],$R$10:$R$24,$S$10:$S$24)</f>
        <v>Graduate</v>
      </c>
      <c r="E2007" s="1" t="d">
        <v>2023-02-08</v>
      </c>
      <c r="F2007" t="s">
        <v>96</v>
      </c>
      <c r="G2007" t="s">
        <v>2272</v>
      </c>
      <c r="H2007" t="str">
        <f>_xlfn.XLOOKUP(Table29[[#This Row],[Unique BarCode]],$N$10:$N$37,$O$10:$O$37)</f>
        <v>WALLADPT</v>
      </c>
      <c r="I2007" t="str">
        <f>_xlfn.XLOOKUP(Table29[[#This Row],[Unique BarCode]],$N$10:$N$37,$P$10:$P$37)</f>
        <v>Charger</v>
      </c>
      <c r="J2007" t="s">
        <v>8</v>
      </c>
    </row>
    <row r="2008" spans="1:11" x14ac:dyDescent="0.2">
      <c r="A2008" s="1" t="d">
        <v>2023-02-08</v>
      </c>
      <c r="B2008" s="45">
        <v>-1</v>
      </c>
      <c r="C2008" t="s">
        <v>20</v>
      </c>
      <c r="D2008" t="str">
        <f>_xlfn.XLOOKUP(Table29[[#This Row],[Patron Group]],$R$10:$R$24,$S$10:$S$24)</f>
        <v>Graduate</v>
      </c>
      <c r="E2008" s="1" t="d">
        <v>2023-02-15</v>
      </c>
      <c r="F2008" t="s">
        <v>1356</v>
      </c>
      <c r="G2008" t="s">
        <v>2273</v>
      </c>
      <c r="H2008" t="str">
        <f>_xlfn.XLOOKUP(Table29[[#This Row],[Unique BarCode]],$N$10:$N$37,$O$10:$O$37)</f>
        <v>ChromeBook</v>
      </c>
      <c r="I2008" t="str">
        <f>_xlfn.XLOOKUP(Table29[[#This Row],[Unique BarCode]],$N$10:$N$37,$P$10:$P$37)</f>
        <v>Device</v>
      </c>
      <c r="J2008" t="s">
        <v>13</v>
      </c>
      <c r="K2008" t="s">
        <v>1357</v>
      </c>
    </row>
    <row r="2009" spans="1:11" x14ac:dyDescent="0.2">
      <c r="A2009" s="1" t="d">
        <v>2023-02-08</v>
      </c>
      <c r="B2009" s="45">
        <v>-1</v>
      </c>
      <c r="C2009" t="s">
        <v>20</v>
      </c>
      <c r="D2009" t="str">
        <f>_xlfn.XLOOKUP(Table29[[#This Row],[Patron Group]],$R$10:$R$24,$S$10:$S$24)</f>
        <v>Graduate</v>
      </c>
      <c r="E2009" s="1" t="d">
        <v>2023-02-15</v>
      </c>
      <c r="F2009" t="s">
        <v>1160</v>
      </c>
      <c r="G2009" t="s">
        <v>2273</v>
      </c>
      <c r="H2009" t="str">
        <f>_xlfn.XLOOKUP(Table29[[#This Row],[Unique BarCode]],$N$10:$N$37,$O$10:$O$37)</f>
        <v>ChromeBook</v>
      </c>
      <c r="I2009" t="str">
        <f>_xlfn.XLOOKUP(Table29[[#This Row],[Unique BarCode]],$N$10:$N$37,$P$10:$P$37)</f>
        <v>Device</v>
      </c>
      <c r="J2009" t="s">
        <v>49</v>
      </c>
      <c r="K2009" t="s">
        <v>1161</v>
      </c>
    </row>
    <row r="2010" spans="1:11" x14ac:dyDescent="0.2">
      <c r="A2010" s="1" t="d">
        <v>2023-02-08</v>
      </c>
      <c r="B2010" s="45">
        <v>-1</v>
      </c>
      <c r="C2010" t="s">
        <v>20</v>
      </c>
      <c r="D2010" t="str">
        <f>_xlfn.XLOOKUP(Table29[[#This Row],[Patron Group]],$R$10:$R$24,$S$10:$S$24)</f>
        <v>Graduate</v>
      </c>
      <c r="E2010" s="1" t="d">
        <v>2023-02-15</v>
      </c>
      <c r="F2010" t="s">
        <v>1524</v>
      </c>
      <c r="G2010" t="s">
        <v>2273</v>
      </c>
      <c r="H2010" t="str">
        <f>_xlfn.XLOOKUP(Table29[[#This Row],[Unique BarCode]],$N$10:$N$37,$O$10:$O$37)</f>
        <v>ChromeBook</v>
      </c>
      <c r="I2010" t="str">
        <f>_xlfn.XLOOKUP(Table29[[#This Row],[Unique BarCode]],$N$10:$N$37,$P$10:$P$37)</f>
        <v>Device</v>
      </c>
      <c r="J2010" t="s">
        <v>128</v>
      </c>
      <c r="K2010" t="s">
        <v>1525</v>
      </c>
    </row>
    <row r="2011" spans="1:11" x14ac:dyDescent="0.2">
      <c r="A2011" s="1" t="d">
        <v>2023-02-08</v>
      </c>
      <c r="B2011" s="45">
        <v>-1</v>
      </c>
      <c r="C2011" t="s">
        <v>20</v>
      </c>
      <c r="D2011" t="str">
        <f>_xlfn.XLOOKUP(Table29[[#This Row],[Patron Group]],$R$10:$R$24,$S$10:$S$24)</f>
        <v>Graduate</v>
      </c>
      <c r="E2011" s="1" t="d">
        <v>2023-02-15</v>
      </c>
      <c r="F2011" t="s">
        <v>1526</v>
      </c>
      <c r="G2011" t="s">
        <v>2274</v>
      </c>
      <c r="H2011" t="str">
        <f>_xlfn.XLOOKUP(Table29[[#This Row],[Unique BarCode]],$N$10:$N$37,$O$10:$O$37)</f>
        <v>MacBook</v>
      </c>
      <c r="I2011" t="str">
        <f>_xlfn.XLOOKUP(Table29[[#This Row],[Unique BarCode]],$N$10:$N$37,$P$10:$P$37)</f>
        <v>Device</v>
      </c>
      <c r="J2011" t="s">
        <v>8</v>
      </c>
      <c r="K2011" t="s">
        <v>1527</v>
      </c>
    </row>
    <row r="2012" spans="1:11" x14ac:dyDescent="0.2">
      <c r="A2012" s="1" t="d">
        <v>2023-02-08</v>
      </c>
      <c r="B2012" s="45">
        <v>-1</v>
      </c>
      <c r="C2012" t="s">
        <v>20</v>
      </c>
      <c r="D2012" t="str">
        <f>_xlfn.XLOOKUP(Table29[[#This Row],[Patron Group]],$R$10:$R$24,$S$10:$S$24)</f>
        <v>Graduate</v>
      </c>
      <c r="E2012" s="1" t="d">
        <v>2023-02-18</v>
      </c>
      <c r="F2012" t="s">
        <v>733</v>
      </c>
      <c r="G2012" t="s">
        <v>2274</v>
      </c>
      <c r="H2012" t="str">
        <f>_xlfn.XLOOKUP(Table29[[#This Row],[Unique BarCode]],$N$10:$N$37,$O$10:$O$37)</f>
        <v>MacBook</v>
      </c>
      <c r="I2012" t="str">
        <f>_xlfn.XLOOKUP(Table29[[#This Row],[Unique BarCode]],$N$10:$N$37,$P$10:$P$37)</f>
        <v>Device</v>
      </c>
      <c r="J2012" t="s">
        <v>8</v>
      </c>
      <c r="K2012" t="s">
        <v>734</v>
      </c>
    </row>
    <row r="2013" spans="1:11" x14ac:dyDescent="0.2">
      <c r="A2013" s="1" t="d">
        <v>2023-02-08</v>
      </c>
      <c r="B2013" s="45">
        <v>-1</v>
      </c>
      <c r="C2013" t="s">
        <v>20</v>
      </c>
      <c r="D2013" t="str">
        <f>_xlfn.XLOOKUP(Table29[[#This Row],[Patron Group]],$R$10:$R$24,$S$10:$S$24)</f>
        <v>Graduate</v>
      </c>
      <c r="E2013" s="1" t="d">
        <v>2023-02-22</v>
      </c>
      <c r="F2013" t="s">
        <v>1102</v>
      </c>
      <c r="G2013" t="s">
        <v>2273</v>
      </c>
      <c r="H2013" t="str">
        <f>_xlfn.XLOOKUP(Table29[[#This Row],[Unique BarCode]],$N$10:$N$37,$O$10:$O$37)</f>
        <v>ChromeBook</v>
      </c>
      <c r="I2013" t="str">
        <f>_xlfn.XLOOKUP(Table29[[#This Row],[Unique BarCode]],$N$10:$N$37,$P$10:$P$37)</f>
        <v>Device</v>
      </c>
      <c r="J2013" t="s">
        <v>13</v>
      </c>
      <c r="K2013" t="s">
        <v>1103</v>
      </c>
    </row>
    <row r="2014" spans="1:11" x14ac:dyDescent="0.2">
      <c r="A2014" s="1" t="d">
        <v>2023-02-08</v>
      </c>
      <c r="B2014" s="45">
        <v>-1</v>
      </c>
      <c r="C2014" t="s">
        <v>20</v>
      </c>
      <c r="D2014" t="str">
        <f>_xlfn.XLOOKUP(Table29[[#This Row],[Patron Group]],$R$10:$R$24,$S$10:$S$24)</f>
        <v>Graduate</v>
      </c>
      <c r="E2014" s="1" t="d">
        <v>2023-02-22</v>
      </c>
      <c r="F2014" t="s">
        <v>599</v>
      </c>
      <c r="G2014" t="s">
        <v>2274</v>
      </c>
      <c r="H2014" t="str">
        <f>_xlfn.XLOOKUP(Table29[[#This Row],[Unique BarCode]],$N$10:$N$37,$O$10:$O$37)</f>
        <v>MacBook</v>
      </c>
      <c r="I2014" t="str">
        <f>_xlfn.XLOOKUP(Table29[[#This Row],[Unique BarCode]],$N$10:$N$37,$P$10:$P$37)</f>
        <v>Device</v>
      </c>
      <c r="J2014" t="s">
        <v>8</v>
      </c>
      <c r="K2014" t="s">
        <v>600</v>
      </c>
    </row>
    <row r="2015" spans="1:11" x14ac:dyDescent="0.2">
      <c r="A2015" s="1" t="d">
        <v>2023-02-08</v>
      </c>
      <c r="B2015" s="45">
        <v>-1</v>
      </c>
      <c r="C2015" t="s">
        <v>1113</v>
      </c>
      <c r="D2015" t="str">
        <f>_xlfn.XLOOKUP(Table29[[#This Row],[Patron Group]],$R$10:$R$24,$S$10:$S$24)</f>
        <v>Graduate</v>
      </c>
      <c r="E2015" s="1" t="d">
        <v>2023-02-22</v>
      </c>
      <c r="F2015" t="s">
        <v>1270</v>
      </c>
      <c r="G2015" t="s">
        <v>2275</v>
      </c>
      <c r="H2015" t="str">
        <f>_xlfn.XLOOKUP(Table29[[#This Row],[Unique BarCode]],$N$10:$N$37,$O$10:$O$37)</f>
        <v>iPad</v>
      </c>
      <c r="I2015" t="str">
        <f>_xlfn.XLOOKUP(Table29[[#This Row],[Unique BarCode]],$N$10:$N$37,$P$10:$P$37)</f>
        <v>Device</v>
      </c>
      <c r="J2015" t="s">
        <v>8</v>
      </c>
    </row>
    <row r="2016" spans="1:11" x14ac:dyDescent="0.2">
      <c r="A2016" s="1" t="d">
        <v>2023-02-08</v>
      </c>
      <c r="B2016" s="45">
        <v>-1</v>
      </c>
      <c r="C2016" t="s">
        <v>66</v>
      </c>
      <c r="D2016" t="str">
        <f>_xlfn.XLOOKUP(Table29[[#This Row],[Patron Group]],$R$10:$R$24,$S$10:$S$24)</f>
        <v>Graduate</v>
      </c>
      <c r="E2016" s="1" t="d">
        <v>2023-02-08</v>
      </c>
      <c r="F2016" t="s">
        <v>1528</v>
      </c>
      <c r="G2016" t="s">
        <v>2294</v>
      </c>
      <c r="H2016" t="str">
        <f>_xlfn.XLOOKUP(Table29[[#This Row],[Unique BarCode]],$N$10:$N$37,$O$10:$O$37)</f>
        <v>UVGA</v>
      </c>
      <c r="I2016" t="str">
        <f>_xlfn.XLOOKUP(Table29[[#This Row],[Unique BarCode]],$N$10:$N$37,$P$10:$P$37)</f>
        <v>Cable</v>
      </c>
      <c r="J2016" t="s">
        <v>68</v>
      </c>
      <c r="K2016" t="s">
        <v>1529</v>
      </c>
    </row>
    <row r="2017" spans="1:11" x14ac:dyDescent="0.2">
      <c r="A2017" s="1" t="d">
        <v>2023-02-08</v>
      </c>
      <c r="B2017" s="45">
        <v>-1</v>
      </c>
      <c r="C2017" t="s">
        <v>70</v>
      </c>
      <c r="D2017" t="str">
        <f>_xlfn.XLOOKUP(Table29[[#This Row],[Patron Group]],$R$10:$R$24,$S$10:$S$24)</f>
        <v>Undergraduate</v>
      </c>
      <c r="E2017" s="1" t="d">
        <v>2023-02-08</v>
      </c>
      <c r="F2017" t="s">
        <v>1100</v>
      </c>
      <c r="G2017" t="s">
        <v>2265</v>
      </c>
      <c r="H2017" t="str">
        <f>_xlfn.XLOOKUP(Table29[[#This Row],[Unique BarCode]],$N$10:$N$37,$O$10:$O$37)</f>
        <v>IPHONE</v>
      </c>
      <c r="I2017" t="str">
        <f>_xlfn.XLOOKUP(Table29[[#This Row],[Unique BarCode]],$N$10:$N$37,$P$10:$P$37)</f>
        <v>Charger</v>
      </c>
      <c r="J2017" t="s">
        <v>8</v>
      </c>
      <c r="K2017" t="s">
        <v>1101</v>
      </c>
    </row>
    <row r="2018" spans="1:11" x14ac:dyDescent="0.2">
      <c r="A2018" s="1" t="d">
        <v>2023-02-08</v>
      </c>
      <c r="B2018" s="45">
        <v>-1</v>
      </c>
      <c r="C2018" t="s">
        <v>70</v>
      </c>
      <c r="D2018" t="str">
        <f>_xlfn.XLOOKUP(Table29[[#This Row],[Patron Group]],$R$10:$R$24,$S$10:$S$24)</f>
        <v>Undergraduate</v>
      </c>
      <c r="E2018" s="1" t="d">
        <v>2023-02-08</v>
      </c>
      <c r="F2018" t="s">
        <v>276</v>
      </c>
      <c r="G2018" t="s">
        <v>2296</v>
      </c>
      <c r="H2018" t="str">
        <f>_xlfn.XLOOKUP(Table29[[#This Row],[Unique BarCode]],$N$10:$N$37,$O$10:$O$37)</f>
        <v>MACUSBC</v>
      </c>
      <c r="I2018" t="str">
        <f>_xlfn.XLOOKUP(Table29[[#This Row],[Unique BarCode]],$N$10:$N$37,$P$10:$P$37)</f>
        <v>Charger</v>
      </c>
      <c r="J2018" t="s">
        <v>8</v>
      </c>
      <c r="K2018" t="s">
        <v>277</v>
      </c>
    </row>
    <row r="2019" spans="1:11" x14ac:dyDescent="0.2">
      <c r="A2019" s="1" t="d">
        <v>2023-02-08</v>
      </c>
      <c r="B2019" s="45">
        <v>-1</v>
      </c>
      <c r="C2019" t="s">
        <v>70</v>
      </c>
      <c r="D2019" t="str">
        <f>_xlfn.XLOOKUP(Table29[[#This Row],[Patron Group]],$R$10:$R$24,$S$10:$S$24)</f>
        <v>Undergraduate</v>
      </c>
      <c r="E2019" s="1" t="d">
        <v>2023-02-08</v>
      </c>
      <c r="F2019" t="s">
        <v>482</v>
      </c>
      <c r="G2019" t="s">
        <v>2272</v>
      </c>
      <c r="H2019" t="str">
        <f>_xlfn.XLOOKUP(Table29[[#This Row],[Unique BarCode]],$N$10:$N$37,$O$10:$O$37)</f>
        <v>WALLADPT</v>
      </c>
      <c r="I2019" t="str">
        <f>_xlfn.XLOOKUP(Table29[[#This Row],[Unique BarCode]],$N$10:$N$37,$P$10:$P$37)</f>
        <v>Charger</v>
      </c>
      <c r="J2019" t="s">
        <v>8</v>
      </c>
    </row>
    <row r="2020" spans="1:11" x14ac:dyDescent="0.2">
      <c r="A2020" s="1" t="d">
        <v>2023-02-08</v>
      </c>
      <c r="B2020" s="45">
        <v>-1</v>
      </c>
      <c r="C2020" t="s">
        <v>74</v>
      </c>
      <c r="D2020" t="str">
        <f>_xlfn.XLOOKUP(Table29[[#This Row],[Patron Group]],$R$10:$R$24,$S$10:$S$24)</f>
        <v>Staff</v>
      </c>
      <c r="E2020" s="1" t="d">
        <v>2023-02-15</v>
      </c>
      <c r="F2020" t="s">
        <v>1530</v>
      </c>
      <c r="G2020" t="s">
        <v>2273</v>
      </c>
      <c r="H2020" t="str">
        <f>_xlfn.XLOOKUP(Table29[[#This Row],[Unique BarCode]],$N$10:$N$37,$O$10:$O$37)</f>
        <v>ChromeBook</v>
      </c>
      <c r="I2020" t="str">
        <f>_xlfn.XLOOKUP(Table29[[#This Row],[Unique BarCode]],$N$10:$N$37,$P$10:$P$37)</f>
        <v>Device</v>
      </c>
      <c r="J2020" t="s">
        <v>8</v>
      </c>
      <c r="K2020" t="s">
        <v>1531</v>
      </c>
    </row>
    <row r="2021" spans="1:11" x14ac:dyDescent="0.2">
      <c r="A2021" s="1" t="d">
        <v>2023-02-08</v>
      </c>
      <c r="B2021" s="45">
        <v>-1</v>
      </c>
      <c r="C2021" t="s">
        <v>74</v>
      </c>
      <c r="D2021" t="str">
        <f>_xlfn.XLOOKUP(Table29[[#This Row],[Patron Group]],$R$10:$R$24,$S$10:$S$24)</f>
        <v>Staff</v>
      </c>
      <c r="E2021" s="1" t="d">
        <v>2023-02-21</v>
      </c>
      <c r="F2021" t="s">
        <v>1307</v>
      </c>
      <c r="G2021" t="s">
        <v>2273</v>
      </c>
      <c r="H2021" t="str">
        <f>_xlfn.XLOOKUP(Table29[[#This Row],[Unique BarCode]],$N$10:$N$37,$O$10:$O$37)</f>
        <v>ChromeBook</v>
      </c>
      <c r="I2021" t="str">
        <f>_xlfn.XLOOKUP(Table29[[#This Row],[Unique BarCode]],$N$10:$N$37,$P$10:$P$37)</f>
        <v>Device</v>
      </c>
      <c r="J2021" t="s">
        <v>13</v>
      </c>
      <c r="K2021" t="s">
        <v>1308</v>
      </c>
    </row>
    <row r="2022" spans="1:11" x14ac:dyDescent="0.2">
      <c r="A2022" s="1" t="d">
        <v>2023-02-08</v>
      </c>
      <c r="B2022" s="45">
        <v>-1</v>
      </c>
      <c r="C2022" t="s">
        <v>77</v>
      </c>
      <c r="D2022" t="str">
        <f>_xlfn.XLOOKUP(Table29[[#This Row],[Patron Group]],$R$10:$R$24,$S$10:$S$24)</f>
        <v>Undergraduate</v>
      </c>
      <c r="E2022" s="1" t="d">
        <v>2023-02-08</v>
      </c>
      <c r="F2022" t="s">
        <v>1522</v>
      </c>
      <c r="G2022" t="s">
        <v>2288</v>
      </c>
      <c r="H2022" t="str">
        <f>_xlfn.XLOOKUP(Table29[[#This Row],[Unique BarCode]],$N$10:$N$37,$O$10:$O$37)</f>
        <v>Android Charger</v>
      </c>
      <c r="I2022" t="str">
        <f>_xlfn.XLOOKUP(Table29[[#This Row],[Unique BarCode]],$N$10:$N$37,$P$10:$P$37)</f>
        <v>Charger</v>
      </c>
      <c r="J2022" t="s">
        <v>8</v>
      </c>
      <c r="K2022" t="s">
        <v>1523</v>
      </c>
    </row>
    <row r="2023" spans="1:11" x14ac:dyDescent="0.2">
      <c r="A2023" s="1" t="d">
        <v>2023-02-08</v>
      </c>
      <c r="B2023" s="45">
        <v>-1</v>
      </c>
      <c r="C2023" t="s">
        <v>77</v>
      </c>
      <c r="D2023" t="str">
        <f>_xlfn.XLOOKUP(Table29[[#This Row],[Patron Group]],$R$10:$R$24,$S$10:$S$24)</f>
        <v>Undergraduate</v>
      </c>
      <c r="E2023" s="1" t="d">
        <v>2023-02-08</v>
      </c>
      <c r="F2023" t="s">
        <v>1346</v>
      </c>
      <c r="G2023" t="s">
        <v>2298</v>
      </c>
      <c r="H2023" t="str">
        <f>_xlfn.XLOOKUP(Table29[[#This Row],[Unique BarCode]],$N$10:$N$37,$O$10:$O$37)</f>
        <v>ANKER</v>
      </c>
      <c r="I2023" t="str">
        <f>_xlfn.XLOOKUP(Table29[[#This Row],[Unique BarCode]],$N$10:$N$37,$P$10:$P$37)</f>
        <v>Charger</v>
      </c>
      <c r="J2023" t="s">
        <v>8</v>
      </c>
    </row>
    <row r="2024" spans="1:11" x14ac:dyDescent="0.2">
      <c r="A2024" s="1" t="d">
        <v>2023-02-08</v>
      </c>
      <c r="B2024" s="45">
        <v>-1</v>
      </c>
      <c r="C2024" t="s">
        <v>77</v>
      </c>
      <c r="D2024" t="str">
        <f>_xlfn.XLOOKUP(Table29[[#This Row],[Patron Group]],$R$10:$R$24,$S$10:$S$24)</f>
        <v>Undergraduate</v>
      </c>
      <c r="E2024" s="1" t="d">
        <v>2023-02-08</v>
      </c>
      <c r="F2024" t="s">
        <v>1401</v>
      </c>
      <c r="G2024" t="s">
        <v>2276</v>
      </c>
      <c r="H2024" t="str">
        <f>_xlfn.XLOOKUP(Table29[[#This Row],[Unique BarCode]],$N$10:$N$37,$O$10:$O$37)</f>
        <v>CALC</v>
      </c>
      <c r="I2024" t="str">
        <f>_xlfn.XLOOKUP(Table29[[#This Row],[Unique BarCode]],$N$10:$N$37,$P$10:$P$37)</f>
        <v>Accessory</v>
      </c>
      <c r="J2024" t="s">
        <v>8</v>
      </c>
    </row>
    <row r="2025" spans="1:11" x14ac:dyDescent="0.2">
      <c r="A2025" s="1" t="d">
        <v>2023-02-08</v>
      </c>
      <c r="B2025" s="45">
        <v>-1</v>
      </c>
      <c r="C2025" t="s">
        <v>77</v>
      </c>
      <c r="D2025" t="str">
        <f>_xlfn.XLOOKUP(Table29[[#This Row],[Patron Group]],$R$10:$R$24,$S$10:$S$24)</f>
        <v>Undergraduate</v>
      </c>
      <c r="E2025" s="1" t="d">
        <v>2023-02-08</v>
      </c>
      <c r="F2025" t="s">
        <v>1402</v>
      </c>
      <c r="G2025" t="s">
        <v>2276</v>
      </c>
      <c r="H2025" t="str">
        <f>_xlfn.XLOOKUP(Table29[[#This Row],[Unique BarCode]],$N$10:$N$37,$O$10:$O$37)</f>
        <v>CALC</v>
      </c>
      <c r="I2025" t="str">
        <f>_xlfn.XLOOKUP(Table29[[#This Row],[Unique BarCode]],$N$10:$N$37,$P$10:$P$37)</f>
        <v>Accessory</v>
      </c>
      <c r="J2025" t="s">
        <v>8</v>
      </c>
    </row>
    <row r="2026" spans="1:11" x14ac:dyDescent="0.2">
      <c r="A2026" s="1" t="d">
        <v>2023-02-08</v>
      </c>
      <c r="B2026" s="45">
        <v>-1</v>
      </c>
      <c r="C2026" t="s">
        <v>77</v>
      </c>
      <c r="D2026" t="str">
        <f>_xlfn.XLOOKUP(Table29[[#This Row],[Patron Group]],$R$10:$R$24,$S$10:$S$24)</f>
        <v>Undergraduate</v>
      </c>
      <c r="E2026" s="1" t="d">
        <v>2023-02-08</v>
      </c>
      <c r="F2026" t="s">
        <v>1532</v>
      </c>
      <c r="G2026" t="s">
        <v>2276</v>
      </c>
      <c r="H2026" t="str">
        <f>_xlfn.XLOOKUP(Table29[[#This Row],[Unique BarCode]],$N$10:$N$37,$O$10:$O$37)</f>
        <v>CALC</v>
      </c>
      <c r="I2026" t="str">
        <f>_xlfn.XLOOKUP(Table29[[#This Row],[Unique BarCode]],$N$10:$N$37,$P$10:$P$37)</f>
        <v>Accessory</v>
      </c>
      <c r="J2026" t="s">
        <v>49</v>
      </c>
    </row>
    <row r="2027" spans="1:11" x14ac:dyDescent="0.2">
      <c r="A2027" s="1" t="d">
        <v>2023-02-08</v>
      </c>
      <c r="B2027" s="45">
        <v>-1</v>
      </c>
      <c r="C2027" t="s">
        <v>77</v>
      </c>
      <c r="D2027" t="str">
        <f>_xlfn.XLOOKUP(Table29[[#This Row],[Patron Group]],$R$10:$R$24,$S$10:$S$24)</f>
        <v>Undergraduate</v>
      </c>
      <c r="E2027" s="1" t="d">
        <v>2023-02-08</v>
      </c>
      <c r="F2027" t="s">
        <v>1488</v>
      </c>
      <c r="G2027" t="s">
        <v>2276</v>
      </c>
      <c r="H2027" t="str">
        <f>_xlfn.XLOOKUP(Table29[[#This Row],[Unique BarCode]],$N$10:$N$37,$O$10:$O$37)</f>
        <v>CALC</v>
      </c>
      <c r="I2027" t="str">
        <f>_xlfn.XLOOKUP(Table29[[#This Row],[Unique BarCode]],$N$10:$N$37,$P$10:$P$37)</f>
        <v>Accessory</v>
      </c>
      <c r="J2027" t="s">
        <v>49</v>
      </c>
    </row>
    <row r="2028" spans="1:11" x14ac:dyDescent="0.2">
      <c r="A2028" s="1" t="d">
        <v>2023-02-08</v>
      </c>
      <c r="B2028" s="45">
        <v>-1</v>
      </c>
      <c r="C2028" t="s">
        <v>77</v>
      </c>
      <c r="D2028" t="str">
        <f>_xlfn.XLOOKUP(Table29[[#This Row],[Patron Group]],$R$10:$R$24,$S$10:$S$24)</f>
        <v>Undergraduate</v>
      </c>
      <c r="E2028" s="1" t="d">
        <v>2023-02-08</v>
      </c>
      <c r="F2028" t="s">
        <v>435</v>
      </c>
      <c r="G2028" t="s">
        <v>2266</v>
      </c>
      <c r="H2028" t="str">
        <f>_xlfn.XLOOKUP(Table29[[#This Row],[Unique BarCode]],$N$10:$N$37,$O$10:$O$37)</f>
        <v>Headphones</v>
      </c>
      <c r="I2028" t="str">
        <f>_xlfn.XLOOKUP(Table29[[#This Row],[Unique BarCode]],$N$10:$N$37,$P$10:$P$37)</f>
        <v>Accessory</v>
      </c>
      <c r="J2028" t="s">
        <v>8</v>
      </c>
    </row>
    <row r="2029" spans="1:11" x14ac:dyDescent="0.2">
      <c r="A2029" s="1" t="d">
        <v>2023-02-08</v>
      </c>
      <c r="B2029" s="45">
        <v>-1</v>
      </c>
      <c r="C2029" t="s">
        <v>77</v>
      </c>
      <c r="D2029" t="str">
        <f>_xlfn.XLOOKUP(Table29[[#This Row],[Patron Group]],$R$10:$R$24,$S$10:$S$24)</f>
        <v>Undergraduate</v>
      </c>
      <c r="E2029" s="1" t="d">
        <v>2023-02-08</v>
      </c>
      <c r="F2029" t="s">
        <v>436</v>
      </c>
      <c r="G2029" t="s">
        <v>2282</v>
      </c>
      <c r="H2029" t="str">
        <f>_xlfn.XLOOKUP(Table29[[#This Row],[Unique BarCode]],$N$10:$N$37,$O$10:$O$37)</f>
        <v>HPUSBC</v>
      </c>
      <c r="I2029" t="str">
        <f>_xlfn.XLOOKUP(Table29[[#This Row],[Unique BarCode]],$N$10:$N$37,$P$10:$P$37)</f>
        <v>Charger</v>
      </c>
      <c r="J2029" t="s">
        <v>49</v>
      </c>
      <c r="K2029" t="s">
        <v>437</v>
      </c>
    </row>
    <row r="2030" spans="1:11" x14ac:dyDescent="0.2">
      <c r="A2030" s="1" t="d">
        <v>2023-02-08</v>
      </c>
      <c r="B2030" s="45">
        <v>-1</v>
      </c>
      <c r="C2030" t="s">
        <v>77</v>
      </c>
      <c r="D2030" t="str">
        <f>_xlfn.XLOOKUP(Table29[[#This Row],[Patron Group]],$R$10:$R$24,$S$10:$S$24)</f>
        <v>Undergraduate</v>
      </c>
      <c r="E2030" s="1" t="d">
        <v>2023-02-08</v>
      </c>
      <c r="F2030" t="s">
        <v>1367</v>
      </c>
      <c r="G2030" t="s">
        <v>2282</v>
      </c>
      <c r="H2030" t="str">
        <f>_xlfn.XLOOKUP(Table29[[#This Row],[Unique BarCode]],$N$10:$N$37,$O$10:$O$37)</f>
        <v>HPUSBC</v>
      </c>
      <c r="I2030" t="str">
        <f>_xlfn.XLOOKUP(Table29[[#This Row],[Unique BarCode]],$N$10:$N$37,$P$10:$P$37)</f>
        <v>Charger</v>
      </c>
      <c r="J2030" t="s">
        <v>49</v>
      </c>
    </row>
    <row r="2031" spans="1:11" x14ac:dyDescent="0.2">
      <c r="A2031" s="1" t="d">
        <v>2023-02-08</v>
      </c>
      <c r="B2031" s="45">
        <v>-1</v>
      </c>
      <c r="C2031" t="s">
        <v>77</v>
      </c>
      <c r="D2031" t="str">
        <f>_xlfn.XLOOKUP(Table29[[#This Row],[Patron Group]],$R$10:$R$24,$S$10:$S$24)</f>
        <v>Undergraduate</v>
      </c>
      <c r="E2031" s="1" t="d">
        <v>2023-02-08</v>
      </c>
      <c r="F2031" t="s">
        <v>1179</v>
      </c>
      <c r="G2031" t="s">
        <v>2265</v>
      </c>
      <c r="H2031" t="str">
        <f>_xlfn.XLOOKUP(Table29[[#This Row],[Unique BarCode]],$N$10:$N$37,$O$10:$O$37)</f>
        <v>IPHONE</v>
      </c>
      <c r="I2031" t="str">
        <f>_xlfn.XLOOKUP(Table29[[#This Row],[Unique BarCode]],$N$10:$N$37,$P$10:$P$37)</f>
        <v>Charger</v>
      </c>
      <c r="J2031" t="s">
        <v>49</v>
      </c>
      <c r="K2031" t="s">
        <v>1180</v>
      </c>
    </row>
    <row r="2032" spans="1:11" x14ac:dyDescent="0.2">
      <c r="A2032" s="1" t="d">
        <v>2023-02-08</v>
      </c>
      <c r="B2032" s="45">
        <v>-1</v>
      </c>
      <c r="C2032" t="s">
        <v>77</v>
      </c>
      <c r="D2032" t="str">
        <f>_xlfn.XLOOKUP(Table29[[#This Row],[Patron Group]],$R$10:$R$24,$S$10:$S$24)</f>
        <v>Undergraduate</v>
      </c>
      <c r="E2032" s="1" t="d">
        <v>2023-02-08</v>
      </c>
      <c r="F2032" t="s">
        <v>1100</v>
      </c>
      <c r="G2032" t="s">
        <v>2265</v>
      </c>
      <c r="H2032" t="str">
        <f>_xlfn.XLOOKUP(Table29[[#This Row],[Unique BarCode]],$N$10:$N$37,$O$10:$O$37)</f>
        <v>IPHONE</v>
      </c>
      <c r="I2032" t="str">
        <f>_xlfn.XLOOKUP(Table29[[#This Row],[Unique BarCode]],$N$10:$N$37,$P$10:$P$37)</f>
        <v>Charger</v>
      </c>
      <c r="J2032" t="s">
        <v>8</v>
      </c>
      <c r="K2032" t="s">
        <v>1101</v>
      </c>
    </row>
    <row r="2033" spans="1:11" x14ac:dyDescent="0.2">
      <c r="A2033" s="1" t="d">
        <v>2023-02-08</v>
      </c>
      <c r="B2033" s="45">
        <v>-1</v>
      </c>
      <c r="C2033" t="s">
        <v>77</v>
      </c>
      <c r="D2033" t="str">
        <f>_xlfn.XLOOKUP(Table29[[#This Row],[Patron Group]],$R$10:$R$24,$S$10:$S$24)</f>
        <v>Undergraduate</v>
      </c>
      <c r="E2033" s="1" t="d">
        <v>2023-02-08</v>
      </c>
      <c r="F2033" t="s">
        <v>837</v>
      </c>
      <c r="G2033" t="s">
        <v>2265</v>
      </c>
      <c r="H2033" t="str">
        <f>_xlfn.XLOOKUP(Table29[[#This Row],[Unique BarCode]],$N$10:$N$37,$O$10:$O$37)</f>
        <v>IPHONE</v>
      </c>
      <c r="I2033" t="str">
        <f>_xlfn.XLOOKUP(Table29[[#This Row],[Unique BarCode]],$N$10:$N$37,$P$10:$P$37)</f>
        <v>Charger</v>
      </c>
      <c r="J2033" t="s">
        <v>8</v>
      </c>
      <c r="K2033" t="s">
        <v>838</v>
      </c>
    </row>
    <row r="2034" spans="1:11" x14ac:dyDescent="0.2">
      <c r="A2034" s="1" t="d">
        <v>2023-02-08</v>
      </c>
      <c r="B2034" s="45">
        <v>-1</v>
      </c>
      <c r="C2034" t="s">
        <v>77</v>
      </c>
      <c r="D2034" t="str">
        <f>_xlfn.XLOOKUP(Table29[[#This Row],[Patron Group]],$R$10:$R$24,$S$10:$S$24)</f>
        <v>Undergraduate</v>
      </c>
      <c r="E2034" s="1" t="d">
        <v>2023-02-08</v>
      </c>
      <c r="F2034" t="s">
        <v>461</v>
      </c>
      <c r="G2034" t="s">
        <v>2265</v>
      </c>
      <c r="H2034" t="str">
        <f>_xlfn.XLOOKUP(Table29[[#This Row],[Unique BarCode]],$N$10:$N$37,$O$10:$O$37)</f>
        <v>IPHONE</v>
      </c>
      <c r="I2034" t="str">
        <f>_xlfn.XLOOKUP(Table29[[#This Row],[Unique BarCode]],$N$10:$N$37,$P$10:$P$37)</f>
        <v>Charger</v>
      </c>
      <c r="J2034" t="s">
        <v>8</v>
      </c>
      <c r="K2034" t="s">
        <v>462</v>
      </c>
    </row>
    <row r="2035" spans="1:11" x14ac:dyDescent="0.2">
      <c r="A2035" s="1" t="d">
        <v>2023-02-08</v>
      </c>
      <c r="B2035" s="45">
        <v>-1</v>
      </c>
      <c r="C2035" t="s">
        <v>77</v>
      </c>
      <c r="D2035" t="str">
        <f>_xlfn.XLOOKUP(Table29[[#This Row],[Patron Group]],$R$10:$R$24,$S$10:$S$24)</f>
        <v>Undergraduate</v>
      </c>
      <c r="E2035" s="1" t="d">
        <v>2023-02-08</v>
      </c>
      <c r="F2035" t="s">
        <v>1314</v>
      </c>
      <c r="G2035" t="s">
        <v>2265</v>
      </c>
      <c r="H2035" t="str">
        <f>_xlfn.XLOOKUP(Table29[[#This Row],[Unique BarCode]],$N$10:$N$37,$O$10:$O$37)</f>
        <v>IPHONE</v>
      </c>
      <c r="I2035" t="str">
        <f>_xlfn.XLOOKUP(Table29[[#This Row],[Unique BarCode]],$N$10:$N$37,$P$10:$P$37)</f>
        <v>Charger</v>
      </c>
      <c r="J2035" t="s">
        <v>8</v>
      </c>
      <c r="K2035" t="s">
        <v>1315</v>
      </c>
    </row>
    <row r="2036" spans="1:11" x14ac:dyDescent="0.2">
      <c r="A2036" s="1" t="d">
        <v>2023-02-08</v>
      </c>
      <c r="B2036" s="45">
        <v>-1</v>
      </c>
      <c r="C2036" t="s">
        <v>77</v>
      </c>
      <c r="D2036" t="str">
        <f>_xlfn.XLOOKUP(Table29[[#This Row],[Patron Group]],$R$10:$R$24,$S$10:$S$24)</f>
        <v>Undergraduate</v>
      </c>
      <c r="E2036" s="1" t="d">
        <v>2023-02-08</v>
      </c>
      <c r="F2036" t="s">
        <v>84</v>
      </c>
      <c r="G2036" t="s">
        <v>2265</v>
      </c>
      <c r="H2036" t="str">
        <f>_xlfn.XLOOKUP(Table29[[#This Row],[Unique BarCode]],$N$10:$N$37,$O$10:$O$37)</f>
        <v>IPHONE</v>
      </c>
      <c r="I2036" t="str">
        <f>_xlfn.XLOOKUP(Table29[[#This Row],[Unique BarCode]],$N$10:$N$37,$P$10:$P$37)</f>
        <v>Charger</v>
      </c>
      <c r="J2036" t="s">
        <v>8</v>
      </c>
      <c r="K2036" t="s">
        <v>85</v>
      </c>
    </row>
    <row r="2037" spans="1:11" x14ac:dyDescent="0.2">
      <c r="A2037" s="1" t="d">
        <v>2023-02-08</v>
      </c>
      <c r="B2037" s="45">
        <v>-1</v>
      </c>
      <c r="C2037" t="s">
        <v>77</v>
      </c>
      <c r="D2037" t="str">
        <f>_xlfn.XLOOKUP(Table29[[#This Row],[Patron Group]],$R$10:$R$24,$S$10:$S$24)</f>
        <v>Undergraduate</v>
      </c>
      <c r="E2037" s="1" t="d">
        <v>2023-02-08</v>
      </c>
      <c r="F2037" t="s">
        <v>1369</v>
      </c>
      <c r="G2037" t="s">
        <v>2265</v>
      </c>
      <c r="H2037" t="str">
        <f>_xlfn.XLOOKUP(Table29[[#This Row],[Unique BarCode]],$N$10:$N$37,$O$10:$O$37)</f>
        <v>IPHONE</v>
      </c>
      <c r="I2037" t="str">
        <f>_xlfn.XLOOKUP(Table29[[#This Row],[Unique BarCode]],$N$10:$N$37,$P$10:$P$37)</f>
        <v>Charger</v>
      </c>
      <c r="J2037" t="s">
        <v>8</v>
      </c>
      <c r="K2037" t="s">
        <v>1370</v>
      </c>
    </row>
    <row r="2038" spans="1:11" x14ac:dyDescent="0.2">
      <c r="A2038" s="1" t="d">
        <v>2023-02-08</v>
      </c>
      <c r="B2038" s="45">
        <v>-1</v>
      </c>
      <c r="C2038" t="s">
        <v>77</v>
      </c>
      <c r="D2038" t="str">
        <f>_xlfn.XLOOKUP(Table29[[#This Row],[Patron Group]],$R$10:$R$24,$S$10:$S$24)</f>
        <v>Undergraduate</v>
      </c>
      <c r="E2038" s="1" t="d">
        <v>2023-02-08</v>
      </c>
      <c r="F2038" t="s">
        <v>839</v>
      </c>
      <c r="G2038" t="s">
        <v>2265</v>
      </c>
      <c r="H2038" t="str">
        <f>_xlfn.XLOOKUP(Table29[[#This Row],[Unique BarCode]],$N$10:$N$37,$O$10:$O$37)</f>
        <v>IPHONE</v>
      </c>
      <c r="I2038" t="str">
        <f>_xlfn.XLOOKUP(Table29[[#This Row],[Unique BarCode]],$N$10:$N$37,$P$10:$P$37)</f>
        <v>Charger</v>
      </c>
      <c r="J2038" t="s">
        <v>8</v>
      </c>
      <c r="K2038" t="s">
        <v>840</v>
      </c>
    </row>
    <row r="2039" spans="1:11" x14ac:dyDescent="0.2">
      <c r="A2039" s="1" t="d">
        <v>2023-02-08</v>
      </c>
      <c r="B2039" s="45">
        <v>-1</v>
      </c>
      <c r="C2039" t="s">
        <v>77</v>
      </c>
      <c r="D2039" t="str">
        <f>_xlfn.XLOOKUP(Table29[[#This Row],[Patron Group]],$R$10:$R$24,$S$10:$S$24)</f>
        <v>Undergraduate</v>
      </c>
      <c r="E2039" s="1" t="d">
        <v>2023-02-08</v>
      </c>
      <c r="F2039" t="s">
        <v>1497</v>
      </c>
      <c r="G2039" t="s">
        <v>2265</v>
      </c>
      <c r="H2039" t="str">
        <f>_xlfn.XLOOKUP(Table29[[#This Row],[Unique BarCode]],$N$10:$N$37,$O$10:$O$37)</f>
        <v>IPHONE</v>
      </c>
      <c r="I2039" t="str">
        <f>_xlfn.XLOOKUP(Table29[[#This Row],[Unique BarCode]],$N$10:$N$37,$P$10:$P$37)</f>
        <v>Charger</v>
      </c>
      <c r="J2039" t="s">
        <v>8</v>
      </c>
    </row>
    <row r="2040" spans="1:11" x14ac:dyDescent="0.2">
      <c r="A2040" s="1" t="d">
        <v>2023-02-08</v>
      </c>
      <c r="B2040" s="45">
        <v>-1</v>
      </c>
      <c r="C2040" t="s">
        <v>77</v>
      </c>
      <c r="D2040" t="str">
        <f>_xlfn.XLOOKUP(Table29[[#This Row],[Patron Group]],$R$10:$R$24,$S$10:$S$24)</f>
        <v>Undergraduate</v>
      </c>
      <c r="E2040" s="1" t="d">
        <v>2023-02-08</v>
      </c>
      <c r="F2040" t="s">
        <v>71</v>
      </c>
      <c r="G2040" t="s">
        <v>2265</v>
      </c>
      <c r="H2040" t="str">
        <f>_xlfn.XLOOKUP(Table29[[#This Row],[Unique BarCode]],$N$10:$N$37,$O$10:$O$37)</f>
        <v>IPHONE</v>
      </c>
      <c r="I2040" t="str">
        <f>_xlfn.XLOOKUP(Table29[[#This Row],[Unique BarCode]],$N$10:$N$37,$P$10:$P$37)</f>
        <v>Charger</v>
      </c>
      <c r="J2040" t="s">
        <v>8</v>
      </c>
      <c r="K2040" t="s">
        <v>72</v>
      </c>
    </row>
    <row r="2041" spans="1:11" x14ac:dyDescent="0.2">
      <c r="A2041" s="1" t="d">
        <v>2023-02-08</v>
      </c>
      <c r="B2041" s="45">
        <v>-1</v>
      </c>
      <c r="C2041" t="s">
        <v>77</v>
      </c>
      <c r="D2041" t="str">
        <f>_xlfn.XLOOKUP(Table29[[#This Row],[Patron Group]],$R$10:$R$24,$S$10:$S$24)</f>
        <v>Undergraduate</v>
      </c>
      <c r="E2041" s="1" t="d">
        <v>2023-02-08</v>
      </c>
      <c r="F2041" t="s">
        <v>86</v>
      </c>
      <c r="G2041" t="s">
        <v>2265</v>
      </c>
      <c r="H2041" t="str">
        <f>_xlfn.XLOOKUP(Table29[[#This Row],[Unique BarCode]],$N$10:$N$37,$O$10:$O$37)</f>
        <v>IPHONE</v>
      </c>
      <c r="I2041" t="str">
        <f>_xlfn.XLOOKUP(Table29[[#This Row],[Unique BarCode]],$N$10:$N$37,$P$10:$P$37)</f>
        <v>Charger</v>
      </c>
      <c r="J2041" t="s">
        <v>8</v>
      </c>
      <c r="K2041" t="s">
        <v>87</v>
      </c>
    </row>
    <row r="2042" spans="1:11" x14ac:dyDescent="0.2">
      <c r="A2042" s="1" t="d">
        <v>2023-02-08</v>
      </c>
      <c r="B2042" s="45">
        <v>-1</v>
      </c>
      <c r="C2042" t="s">
        <v>77</v>
      </c>
      <c r="D2042" t="str">
        <f>_xlfn.XLOOKUP(Table29[[#This Row],[Patron Group]],$R$10:$R$24,$S$10:$S$24)</f>
        <v>Undergraduate</v>
      </c>
      <c r="E2042" s="1" t="d">
        <v>2023-02-08</v>
      </c>
      <c r="F2042" t="s">
        <v>433</v>
      </c>
      <c r="G2042" t="s">
        <v>2265</v>
      </c>
      <c r="H2042" t="str">
        <f>_xlfn.XLOOKUP(Table29[[#This Row],[Unique BarCode]],$N$10:$N$37,$O$10:$O$37)</f>
        <v>IPHONE</v>
      </c>
      <c r="I2042" t="str">
        <f>_xlfn.XLOOKUP(Table29[[#This Row],[Unique BarCode]],$N$10:$N$37,$P$10:$P$37)</f>
        <v>Charger</v>
      </c>
      <c r="J2042" t="s">
        <v>8</v>
      </c>
      <c r="K2042" t="s">
        <v>434</v>
      </c>
    </row>
    <row r="2043" spans="1:11" x14ac:dyDescent="0.2">
      <c r="A2043" s="1" t="d">
        <v>2023-02-08</v>
      </c>
      <c r="B2043" s="45">
        <v>-1</v>
      </c>
      <c r="C2043" t="s">
        <v>77</v>
      </c>
      <c r="D2043" t="str">
        <f>_xlfn.XLOOKUP(Table29[[#This Row],[Patron Group]],$R$10:$R$24,$S$10:$S$24)</f>
        <v>Undergraduate</v>
      </c>
      <c r="E2043" s="1" t="d">
        <v>2023-02-08</v>
      </c>
      <c r="F2043" t="s">
        <v>29</v>
      </c>
      <c r="G2043" t="s">
        <v>2265</v>
      </c>
      <c r="H2043" t="str">
        <f>_xlfn.XLOOKUP(Table29[[#This Row],[Unique BarCode]],$N$10:$N$37,$O$10:$O$37)</f>
        <v>IPHONE</v>
      </c>
      <c r="I2043" t="str">
        <f>_xlfn.XLOOKUP(Table29[[#This Row],[Unique BarCode]],$N$10:$N$37,$P$10:$P$37)</f>
        <v>Charger</v>
      </c>
      <c r="J2043" t="s">
        <v>8</v>
      </c>
      <c r="K2043" t="s">
        <v>30</v>
      </c>
    </row>
    <row r="2044" spans="1:11" x14ac:dyDescent="0.2">
      <c r="A2044" s="1" t="d">
        <v>2023-02-08</v>
      </c>
      <c r="B2044" s="45">
        <v>-1</v>
      </c>
      <c r="C2044" t="s">
        <v>77</v>
      </c>
      <c r="D2044" t="str">
        <f>_xlfn.XLOOKUP(Table29[[#This Row],[Patron Group]],$R$10:$R$24,$S$10:$S$24)</f>
        <v>Undergraduate</v>
      </c>
      <c r="E2044" s="1" t="d">
        <v>2023-02-08</v>
      </c>
      <c r="F2044" t="s">
        <v>1533</v>
      </c>
      <c r="G2044" t="s">
        <v>2265</v>
      </c>
      <c r="H2044" t="str">
        <f>_xlfn.XLOOKUP(Table29[[#This Row],[Unique BarCode]],$N$10:$N$37,$O$10:$O$37)</f>
        <v>IPHONE</v>
      </c>
      <c r="I2044" t="str">
        <f>_xlfn.XLOOKUP(Table29[[#This Row],[Unique BarCode]],$N$10:$N$37,$P$10:$P$37)</f>
        <v>Charger</v>
      </c>
      <c r="J2044" t="s">
        <v>128</v>
      </c>
    </row>
    <row r="2045" spans="1:11" x14ac:dyDescent="0.2">
      <c r="A2045" s="1" t="d">
        <v>2023-02-08</v>
      </c>
      <c r="B2045" s="45">
        <v>-1</v>
      </c>
      <c r="C2045" t="s">
        <v>77</v>
      </c>
      <c r="D2045" t="str">
        <f>_xlfn.XLOOKUP(Table29[[#This Row],[Patron Group]],$R$10:$R$24,$S$10:$S$24)</f>
        <v>Undergraduate</v>
      </c>
      <c r="E2045" s="1" t="d">
        <v>2023-02-08</v>
      </c>
      <c r="F2045" t="s">
        <v>1534</v>
      </c>
      <c r="G2045" t="s">
        <v>2265</v>
      </c>
      <c r="H2045" t="str">
        <f>_xlfn.XLOOKUP(Table29[[#This Row],[Unique BarCode]],$N$10:$N$37,$O$10:$O$37)</f>
        <v>IPHONE</v>
      </c>
      <c r="I2045" t="str">
        <f>_xlfn.XLOOKUP(Table29[[#This Row],[Unique BarCode]],$N$10:$N$37,$P$10:$P$37)</f>
        <v>Charger</v>
      </c>
      <c r="J2045" t="s">
        <v>128</v>
      </c>
    </row>
    <row r="2046" spans="1:11" x14ac:dyDescent="0.2">
      <c r="A2046" s="1" t="d">
        <v>2023-02-08</v>
      </c>
      <c r="B2046" s="45">
        <v>-1</v>
      </c>
      <c r="C2046" t="s">
        <v>77</v>
      </c>
      <c r="D2046" t="str">
        <f>_xlfn.XLOOKUP(Table29[[#This Row],[Patron Group]],$R$10:$R$24,$S$10:$S$24)</f>
        <v>Undergraduate</v>
      </c>
      <c r="E2046" s="1" t="d">
        <v>2023-02-08</v>
      </c>
      <c r="F2046" t="s">
        <v>577</v>
      </c>
      <c r="G2046" t="s">
        <v>2296</v>
      </c>
      <c r="H2046" t="str">
        <f>_xlfn.XLOOKUP(Table29[[#This Row],[Unique BarCode]],$N$10:$N$37,$O$10:$O$37)</f>
        <v>MACUSBC</v>
      </c>
      <c r="I2046" t="str">
        <f>_xlfn.XLOOKUP(Table29[[#This Row],[Unique BarCode]],$N$10:$N$37,$P$10:$P$37)</f>
        <v>Charger</v>
      </c>
      <c r="J2046" t="s">
        <v>8</v>
      </c>
      <c r="K2046" t="s">
        <v>578</v>
      </c>
    </row>
    <row r="2047" spans="1:11" x14ac:dyDescent="0.2">
      <c r="A2047" s="1" t="d">
        <v>2023-02-08</v>
      </c>
      <c r="B2047" s="45">
        <v>-1</v>
      </c>
      <c r="C2047" t="s">
        <v>77</v>
      </c>
      <c r="D2047" t="str">
        <f>_xlfn.XLOOKUP(Table29[[#This Row],[Patron Group]],$R$10:$R$24,$S$10:$S$24)</f>
        <v>Undergraduate</v>
      </c>
      <c r="E2047" s="1" t="d">
        <v>2023-02-08</v>
      </c>
      <c r="F2047" t="s">
        <v>224</v>
      </c>
      <c r="G2047" t="s">
        <v>2296</v>
      </c>
      <c r="H2047" t="str">
        <f>_xlfn.XLOOKUP(Table29[[#This Row],[Unique BarCode]],$N$10:$N$37,$O$10:$O$37)</f>
        <v>MACUSBC</v>
      </c>
      <c r="I2047" t="str">
        <f>_xlfn.XLOOKUP(Table29[[#This Row],[Unique BarCode]],$N$10:$N$37,$P$10:$P$37)</f>
        <v>Charger</v>
      </c>
      <c r="J2047" t="s">
        <v>8</v>
      </c>
      <c r="K2047" t="s">
        <v>225</v>
      </c>
    </row>
    <row r="2048" spans="1:11" x14ac:dyDescent="0.2">
      <c r="A2048" s="1" t="d">
        <v>2023-02-08</v>
      </c>
      <c r="B2048" s="45">
        <v>-1</v>
      </c>
      <c r="C2048" t="s">
        <v>77</v>
      </c>
      <c r="D2048" t="str">
        <f>_xlfn.XLOOKUP(Table29[[#This Row],[Patron Group]],$R$10:$R$24,$S$10:$S$24)</f>
        <v>Undergraduate</v>
      </c>
      <c r="E2048" s="1" t="d">
        <v>2023-02-08</v>
      </c>
      <c r="F2048" t="s">
        <v>469</v>
      </c>
      <c r="G2048" t="s">
        <v>2296</v>
      </c>
      <c r="H2048" t="str">
        <f>_xlfn.XLOOKUP(Table29[[#This Row],[Unique BarCode]],$N$10:$N$37,$O$10:$O$37)</f>
        <v>MACUSBC</v>
      </c>
      <c r="I2048" t="str">
        <f>_xlfn.XLOOKUP(Table29[[#This Row],[Unique BarCode]],$N$10:$N$37,$P$10:$P$37)</f>
        <v>Charger</v>
      </c>
      <c r="J2048" t="s">
        <v>8</v>
      </c>
      <c r="K2048" t="s">
        <v>470</v>
      </c>
    </row>
    <row r="2049" spans="1:11" x14ac:dyDescent="0.2">
      <c r="A2049" s="1" t="d">
        <v>2023-02-08</v>
      </c>
      <c r="B2049" s="45">
        <v>-1</v>
      </c>
      <c r="C2049" t="s">
        <v>77</v>
      </c>
      <c r="D2049" t="str">
        <f>_xlfn.XLOOKUP(Table29[[#This Row],[Patron Group]],$R$10:$R$24,$S$10:$S$24)</f>
        <v>Undergraduate</v>
      </c>
      <c r="E2049" s="1" t="d">
        <v>2023-02-08</v>
      </c>
      <c r="F2049" t="s">
        <v>471</v>
      </c>
      <c r="G2049" t="s">
        <v>2296</v>
      </c>
      <c r="H2049" t="str">
        <f>_xlfn.XLOOKUP(Table29[[#This Row],[Unique BarCode]],$N$10:$N$37,$O$10:$O$37)</f>
        <v>MACUSBC</v>
      </c>
      <c r="I2049" t="str">
        <f>_xlfn.XLOOKUP(Table29[[#This Row],[Unique BarCode]],$N$10:$N$37,$P$10:$P$37)</f>
        <v>Charger</v>
      </c>
      <c r="J2049" t="s">
        <v>8</v>
      </c>
      <c r="K2049" t="s">
        <v>472</v>
      </c>
    </row>
    <row r="2050" spans="1:11" x14ac:dyDescent="0.2">
      <c r="A2050" s="1" t="d">
        <v>2023-02-08</v>
      </c>
      <c r="B2050" s="45">
        <v>-1</v>
      </c>
      <c r="C2050" t="s">
        <v>77</v>
      </c>
      <c r="D2050" t="str">
        <f>_xlfn.XLOOKUP(Table29[[#This Row],[Patron Group]],$R$10:$R$24,$S$10:$S$24)</f>
        <v>Undergraduate</v>
      </c>
      <c r="E2050" s="1" t="d">
        <v>2023-02-08</v>
      </c>
      <c r="F2050" t="s">
        <v>276</v>
      </c>
      <c r="G2050" t="s">
        <v>2296</v>
      </c>
      <c r="H2050" t="str">
        <f>_xlfn.XLOOKUP(Table29[[#This Row],[Unique BarCode]],$N$10:$N$37,$O$10:$O$37)</f>
        <v>MACUSBC</v>
      </c>
      <c r="I2050" t="str">
        <f>_xlfn.XLOOKUP(Table29[[#This Row],[Unique BarCode]],$N$10:$N$37,$P$10:$P$37)</f>
        <v>Charger</v>
      </c>
      <c r="J2050" t="s">
        <v>8</v>
      </c>
      <c r="K2050" t="s">
        <v>277</v>
      </c>
    </row>
    <row r="2051" spans="1:11" x14ac:dyDescent="0.2">
      <c r="A2051" s="1" t="d">
        <v>2023-02-08</v>
      </c>
      <c r="B2051" s="45">
        <v>-1</v>
      </c>
      <c r="C2051" t="s">
        <v>77</v>
      </c>
      <c r="D2051" t="str">
        <f>_xlfn.XLOOKUP(Table29[[#This Row],[Patron Group]],$R$10:$R$24,$S$10:$S$24)</f>
        <v>Undergraduate</v>
      </c>
      <c r="E2051" s="1" t="d">
        <v>2023-02-08</v>
      </c>
      <c r="F2051" t="s">
        <v>91</v>
      </c>
      <c r="G2051" t="s">
        <v>2296</v>
      </c>
      <c r="H2051" t="str">
        <f>_xlfn.XLOOKUP(Table29[[#This Row],[Unique BarCode]],$N$10:$N$37,$O$10:$O$37)</f>
        <v>MACUSBC</v>
      </c>
      <c r="I2051" t="str">
        <f>_xlfn.XLOOKUP(Table29[[#This Row],[Unique BarCode]],$N$10:$N$37,$P$10:$P$37)</f>
        <v>Charger</v>
      </c>
      <c r="J2051" t="s">
        <v>8</v>
      </c>
      <c r="K2051" t="s">
        <v>92</v>
      </c>
    </row>
    <row r="2052" spans="1:11" x14ac:dyDescent="0.2">
      <c r="A2052" s="1" t="d">
        <v>2023-02-08</v>
      </c>
      <c r="B2052" s="45">
        <v>-1</v>
      </c>
      <c r="C2052" t="s">
        <v>77</v>
      </c>
      <c r="D2052" t="str">
        <f>_xlfn.XLOOKUP(Table29[[#This Row],[Patron Group]],$R$10:$R$24,$S$10:$S$24)</f>
        <v>Undergraduate</v>
      </c>
      <c r="E2052" s="1" t="d">
        <v>2023-02-08</v>
      </c>
      <c r="F2052" t="s">
        <v>213</v>
      </c>
      <c r="G2052" t="s">
        <v>2296</v>
      </c>
      <c r="H2052" t="str">
        <f>_xlfn.XLOOKUP(Table29[[#This Row],[Unique BarCode]],$N$10:$N$37,$O$10:$O$37)</f>
        <v>MACUSBC</v>
      </c>
      <c r="I2052" t="str">
        <f>_xlfn.XLOOKUP(Table29[[#This Row],[Unique BarCode]],$N$10:$N$37,$P$10:$P$37)</f>
        <v>Charger</v>
      </c>
      <c r="J2052" t="s">
        <v>8</v>
      </c>
      <c r="K2052" t="s">
        <v>214</v>
      </c>
    </row>
    <row r="2053" spans="1:11" x14ac:dyDescent="0.2">
      <c r="A2053" s="1" t="d">
        <v>2023-02-08</v>
      </c>
      <c r="B2053" s="45">
        <v>-1</v>
      </c>
      <c r="C2053" t="s">
        <v>77</v>
      </c>
      <c r="D2053" t="str">
        <f>_xlfn.XLOOKUP(Table29[[#This Row],[Patron Group]],$R$10:$R$24,$S$10:$S$24)</f>
        <v>Undergraduate</v>
      </c>
      <c r="E2053" s="1" t="d">
        <v>2023-02-08</v>
      </c>
      <c r="F2053" t="s">
        <v>843</v>
      </c>
      <c r="G2053" t="s">
        <v>2296</v>
      </c>
      <c r="H2053" t="str">
        <f>_xlfn.XLOOKUP(Table29[[#This Row],[Unique BarCode]],$N$10:$N$37,$O$10:$O$37)</f>
        <v>MACUSBC</v>
      </c>
      <c r="I2053" t="str">
        <f>_xlfn.XLOOKUP(Table29[[#This Row],[Unique BarCode]],$N$10:$N$37,$P$10:$P$37)</f>
        <v>Charger</v>
      </c>
      <c r="J2053" t="s">
        <v>8</v>
      </c>
      <c r="K2053" t="s">
        <v>844</v>
      </c>
    </row>
    <row r="2054" spans="1:11" x14ac:dyDescent="0.2">
      <c r="A2054" s="1" t="d">
        <v>2023-02-08</v>
      </c>
      <c r="B2054" s="45">
        <v>-1</v>
      </c>
      <c r="C2054" t="s">
        <v>77</v>
      </c>
      <c r="D2054" t="str">
        <f>_xlfn.XLOOKUP(Table29[[#This Row],[Patron Group]],$R$10:$R$24,$S$10:$S$24)</f>
        <v>Undergraduate</v>
      </c>
      <c r="E2054" s="1" t="d">
        <v>2023-02-08</v>
      </c>
      <c r="F2054" t="s">
        <v>39</v>
      </c>
      <c r="G2054" t="s">
        <v>2296</v>
      </c>
      <c r="H2054" t="str">
        <f>_xlfn.XLOOKUP(Table29[[#This Row],[Unique BarCode]],$N$10:$N$37,$O$10:$O$37)</f>
        <v>MACUSBC</v>
      </c>
      <c r="I2054" t="str">
        <f>_xlfn.XLOOKUP(Table29[[#This Row],[Unique BarCode]],$N$10:$N$37,$P$10:$P$37)</f>
        <v>Charger</v>
      </c>
      <c r="J2054" t="s">
        <v>8</v>
      </c>
      <c r="K2054" t="s">
        <v>40</v>
      </c>
    </row>
    <row r="2055" spans="1:11" x14ac:dyDescent="0.2">
      <c r="A2055" s="1" t="d">
        <v>2023-02-08</v>
      </c>
      <c r="B2055" s="45">
        <v>-1</v>
      </c>
      <c r="C2055" t="s">
        <v>77</v>
      </c>
      <c r="D2055" t="str">
        <f>_xlfn.XLOOKUP(Table29[[#This Row],[Patron Group]],$R$10:$R$24,$S$10:$S$24)</f>
        <v>Undergraduate</v>
      </c>
      <c r="E2055" s="1" t="d">
        <v>2023-02-08</v>
      </c>
      <c r="F2055" t="s">
        <v>93</v>
      </c>
      <c r="G2055" t="s">
        <v>2296</v>
      </c>
      <c r="H2055" t="str">
        <f>_xlfn.XLOOKUP(Table29[[#This Row],[Unique BarCode]],$N$10:$N$37,$O$10:$O$37)</f>
        <v>MACUSBC</v>
      </c>
      <c r="I2055" t="str">
        <f>_xlfn.XLOOKUP(Table29[[#This Row],[Unique BarCode]],$N$10:$N$37,$P$10:$P$37)</f>
        <v>Charger</v>
      </c>
      <c r="J2055" t="s">
        <v>8</v>
      </c>
      <c r="K2055" t="s">
        <v>94</v>
      </c>
    </row>
    <row r="2056" spans="1:11" x14ac:dyDescent="0.2">
      <c r="A2056" s="1" t="d">
        <v>2023-02-08</v>
      </c>
      <c r="B2056" s="45">
        <v>-1</v>
      </c>
      <c r="C2056" t="s">
        <v>77</v>
      </c>
      <c r="D2056" t="str">
        <f>_xlfn.XLOOKUP(Table29[[#This Row],[Patron Group]],$R$10:$R$24,$S$10:$S$24)</f>
        <v>Undergraduate</v>
      </c>
      <c r="E2056" s="1" t="d">
        <v>2023-02-08</v>
      </c>
      <c r="F2056" t="s">
        <v>1318</v>
      </c>
      <c r="G2056" t="s">
        <v>2271</v>
      </c>
      <c r="H2056" t="str">
        <f>_xlfn.XLOOKUP(Table29[[#This Row],[Unique BarCode]],$N$10:$N$37,$O$10:$O$37)</f>
        <v>OMNI</v>
      </c>
      <c r="I2056" t="str">
        <f>_xlfn.XLOOKUP(Table29[[#This Row],[Unique BarCode]],$N$10:$N$37,$P$10:$P$37)</f>
        <v>Charger</v>
      </c>
      <c r="J2056" t="s">
        <v>49</v>
      </c>
      <c r="K2056" t="s">
        <v>1319</v>
      </c>
    </row>
    <row r="2057" spans="1:11" x14ac:dyDescent="0.2">
      <c r="A2057" s="1" t="d">
        <v>2023-02-08</v>
      </c>
      <c r="B2057" s="45">
        <v>-1</v>
      </c>
      <c r="C2057" t="s">
        <v>77</v>
      </c>
      <c r="D2057" t="str">
        <f>_xlfn.XLOOKUP(Table29[[#This Row],[Patron Group]],$R$10:$R$24,$S$10:$S$24)</f>
        <v>Undergraduate</v>
      </c>
      <c r="E2057" s="1" t="d">
        <v>2023-02-08</v>
      </c>
      <c r="F2057" t="s">
        <v>829</v>
      </c>
      <c r="G2057" t="s">
        <v>2271</v>
      </c>
      <c r="H2057" t="str">
        <f>_xlfn.XLOOKUP(Table29[[#This Row],[Unique BarCode]],$N$10:$N$37,$O$10:$O$37)</f>
        <v>OMNI</v>
      </c>
      <c r="I2057" t="str">
        <f>_xlfn.XLOOKUP(Table29[[#This Row],[Unique BarCode]],$N$10:$N$37,$P$10:$P$37)</f>
        <v>Charger</v>
      </c>
      <c r="J2057" t="s">
        <v>68</v>
      </c>
      <c r="K2057" t="s">
        <v>830</v>
      </c>
    </row>
    <row r="2058" spans="1:11" x14ac:dyDescent="0.2">
      <c r="A2058" s="1" t="d">
        <v>2023-02-08</v>
      </c>
      <c r="B2058" s="45">
        <v>-1</v>
      </c>
      <c r="C2058" t="s">
        <v>77</v>
      </c>
      <c r="D2058" t="str">
        <f>_xlfn.XLOOKUP(Table29[[#This Row],[Patron Group]],$R$10:$R$24,$S$10:$S$24)</f>
        <v>Undergraduate</v>
      </c>
      <c r="E2058" s="1" t="d">
        <v>2023-02-08</v>
      </c>
      <c r="F2058" t="s">
        <v>41</v>
      </c>
      <c r="G2058" t="s">
        <v>2271</v>
      </c>
      <c r="H2058" t="str">
        <f>_xlfn.XLOOKUP(Table29[[#This Row],[Unique BarCode]],$N$10:$N$37,$O$10:$O$37)</f>
        <v>OMNI</v>
      </c>
      <c r="I2058" t="str">
        <f>_xlfn.XLOOKUP(Table29[[#This Row],[Unique BarCode]],$N$10:$N$37,$P$10:$P$37)</f>
        <v>Charger</v>
      </c>
      <c r="J2058" t="s">
        <v>8</v>
      </c>
      <c r="K2058" t="s">
        <v>42</v>
      </c>
    </row>
    <row r="2059" spans="1:11" x14ac:dyDescent="0.2">
      <c r="A2059" s="1" t="d">
        <v>2023-02-08</v>
      </c>
      <c r="B2059" s="45">
        <v>-1</v>
      </c>
      <c r="C2059" t="s">
        <v>77</v>
      </c>
      <c r="D2059" t="str">
        <f>_xlfn.XLOOKUP(Table29[[#This Row],[Patron Group]],$R$10:$R$24,$S$10:$S$24)</f>
        <v>Undergraduate</v>
      </c>
      <c r="E2059" s="1" t="d">
        <v>2023-02-08</v>
      </c>
      <c r="F2059" t="s">
        <v>713</v>
      </c>
      <c r="G2059" t="s">
        <v>2271</v>
      </c>
      <c r="H2059" t="str">
        <f>_xlfn.XLOOKUP(Table29[[#This Row],[Unique BarCode]],$N$10:$N$37,$O$10:$O$37)</f>
        <v>OMNI</v>
      </c>
      <c r="I2059" t="str">
        <f>_xlfn.XLOOKUP(Table29[[#This Row],[Unique BarCode]],$N$10:$N$37,$P$10:$P$37)</f>
        <v>Charger</v>
      </c>
      <c r="J2059" t="s">
        <v>8</v>
      </c>
    </row>
    <row r="2060" spans="1:11" x14ac:dyDescent="0.2">
      <c r="A2060" s="1" t="d">
        <v>2023-02-08</v>
      </c>
      <c r="B2060" s="45">
        <v>-1</v>
      </c>
      <c r="C2060" t="s">
        <v>77</v>
      </c>
      <c r="D2060" t="str">
        <f>_xlfn.XLOOKUP(Table29[[#This Row],[Patron Group]],$R$10:$R$24,$S$10:$S$24)</f>
        <v>Undergraduate</v>
      </c>
      <c r="E2060" s="1" t="d">
        <v>2023-02-08</v>
      </c>
      <c r="F2060" t="s">
        <v>1355</v>
      </c>
      <c r="G2060" t="s">
        <v>2294</v>
      </c>
      <c r="H2060" t="str">
        <f>_xlfn.XLOOKUP(Table29[[#This Row],[Unique BarCode]],$N$10:$N$37,$O$10:$O$37)</f>
        <v>UVGA</v>
      </c>
      <c r="I2060" t="str">
        <f>_xlfn.XLOOKUP(Table29[[#This Row],[Unique BarCode]],$N$10:$N$37,$P$10:$P$37)</f>
        <v>Cable</v>
      </c>
      <c r="J2060" t="s">
        <v>8</v>
      </c>
    </row>
    <row r="2061" spans="1:11" x14ac:dyDescent="0.2">
      <c r="A2061" s="1" t="d">
        <v>2023-02-08</v>
      </c>
      <c r="B2061" s="45">
        <v>-1</v>
      </c>
      <c r="C2061" t="s">
        <v>77</v>
      </c>
      <c r="D2061" t="str">
        <f>_xlfn.XLOOKUP(Table29[[#This Row],[Patron Group]],$R$10:$R$24,$S$10:$S$24)</f>
        <v>Undergraduate</v>
      </c>
      <c r="E2061" s="1" t="d">
        <v>2023-02-08</v>
      </c>
      <c r="F2061" t="s">
        <v>1535</v>
      </c>
      <c r="G2061" t="s">
        <v>2294</v>
      </c>
      <c r="H2061" t="str">
        <f>_xlfn.XLOOKUP(Table29[[#This Row],[Unique BarCode]],$N$10:$N$37,$O$10:$O$37)</f>
        <v>UVGA</v>
      </c>
      <c r="I2061" t="str">
        <f>_xlfn.XLOOKUP(Table29[[#This Row],[Unique BarCode]],$N$10:$N$37,$P$10:$P$37)</f>
        <v>Cable</v>
      </c>
      <c r="J2061" t="s">
        <v>8</v>
      </c>
    </row>
    <row r="2062" spans="1:11" x14ac:dyDescent="0.2">
      <c r="A2062" s="1" t="d">
        <v>2023-02-08</v>
      </c>
      <c r="B2062" s="45">
        <v>-1</v>
      </c>
      <c r="C2062" t="s">
        <v>77</v>
      </c>
      <c r="D2062" t="str">
        <f>_xlfn.XLOOKUP(Table29[[#This Row],[Patron Group]],$R$10:$R$24,$S$10:$S$24)</f>
        <v>Undergraduate</v>
      </c>
      <c r="E2062" s="1" t="d">
        <v>2023-02-08</v>
      </c>
      <c r="F2062" t="s">
        <v>1455</v>
      </c>
      <c r="G2062" t="s">
        <v>2272</v>
      </c>
      <c r="H2062" t="str">
        <f>_xlfn.XLOOKUP(Table29[[#This Row],[Unique BarCode]],$N$10:$N$37,$O$10:$O$37)</f>
        <v>WALLADPT</v>
      </c>
      <c r="I2062" t="str">
        <f>_xlfn.XLOOKUP(Table29[[#This Row],[Unique BarCode]],$N$10:$N$37,$P$10:$P$37)</f>
        <v>Charger</v>
      </c>
      <c r="J2062" t="s">
        <v>49</v>
      </c>
      <c r="K2062" t="s">
        <v>1456</v>
      </c>
    </row>
    <row r="2063" spans="1:11" x14ac:dyDescent="0.2">
      <c r="A2063" s="1" t="d">
        <v>2023-02-08</v>
      </c>
      <c r="B2063" s="45">
        <v>-1</v>
      </c>
      <c r="C2063" t="s">
        <v>77</v>
      </c>
      <c r="D2063" t="str">
        <f>_xlfn.XLOOKUP(Table29[[#This Row],[Patron Group]],$R$10:$R$24,$S$10:$S$24)</f>
        <v>Undergraduate</v>
      </c>
      <c r="E2063" s="1" t="d">
        <v>2023-02-08</v>
      </c>
      <c r="F2063" t="s">
        <v>1390</v>
      </c>
      <c r="G2063" t="s">
        <v>2272</v>
      </c>
      <c r="H2063" t="str">
        <f>_xlfn.XLOOKUP(Table29[[#This Row],[Unique BarCode]],$N$10:$N$37,$O$10:$O$37)</f>
        <v>WALLADPT</v>
      </c>
      <c r="I2063" t="str">
        <f>_xlfn.XLOOKUP(Table29[[#This Row],[Unique BarCode]],$N$10:$N$37,$P$10:$P$37)</f>
        <v>Charger</v>
      </c>
      <c r="J2063" t="s">
        <v>8</v>
      </c>
      <c r="K2063" t="s">
        <v>1391</v>
      </c>
    </row>
    <row r="2064" spans="1:11" x14ac:dyDescent="0.2">
      <c r="A2064" s="1" t="d">
        <v>2023-02-08</v>
      </c>
      <c r="B2064" s="45">
        <v>-1</v>
      </c>
      <c r="C2064" t="s">
        <v>77</v>
      </c>
      <c r="D2064" t="str">
        <f>_xlfn.XLOOKUP(Table29[[#This Row],[Patron Group]],$R$10:$R$24,$S$10:$S$24)</f>
        <v>Undergraduate</v>
      </c>
      <c r="E2064" s="1" t="d">
        <v>2023-02-08</v>
      </c>
      <c r="F2064" t="s">
        <v>854</v>
      </c>
      <c r="G2064" t="s">
        <v>2272</v>
      </c>
      <c r="H2064" t="str">
        <f>_xlfn.XLOOKUP(Table29[[#This Row],[Unique BarCode]],$N$10:$N$37,$O$10:$O$37)</f>
        <v>WALLADPT</v>
      </c>
      <c r="I2064" t="str">
        <f>_xlfn.XLOOKUP(Table29[[#This Row],[Unique BarCode]],$N$10:$N$37,$P$10:$P$37)</f>
        <v>Charger</v>
      </c>
      <c r="J2064" t="s">
        <v>8</v>
      </c>
    </row>
    <row r="2065" spans="1:11" x14ac:dyDescent="0.2">
      <c r="A2065" s="1" t="d">
        <v>2023-02-08</v>
      </c>
      <c r="B2065" s="45">
        <v>-1</v>
      </c>
      <c r="C2065" t="s">
        <v>77</v>
      </c>
      <c r="D2065" t="str">
        <f>_xlfn.XLOOKUP(Table29[[#This Row],[Patron Group]],$R$10:$R$24,$S$10:$S$24)</f>
        <v>Undergraduate</v>
      </c>
      <c r="E2065" s="1" t="d">
        <v>2023-02-08</v>
      </c>
      <c r="F2065" t="s">
        <v>274</v>
      </c>
      <c r="G2065" t="s">
        <v>2272</v>
      </c>
      <c r="H2065" t="str">
        <f>_xlfn.XLOOKUP(Table29[[#This Row],[Unique BarCode]],$N$10:$N$37,$O$10:$O$37)</f>
        <v>WALLADPT</v>
      </c>
      <c r="I2065" t="str">
        <f>_xlfn.XLOOKUP(Table29[[#This Row],[Unique BarCode]],$N$10:$N$37,$P$10:$P$37)</f>
        <v>Charger</v>
      </c>
      <c r="J2065" t="s">
        <v>8</v>
      </c>
    </row>
    <row r="2066" spans="1:11" x14ac:dyDescent="0.2">
      <c r="A2066" s="1" t="d">
        <v>2023-02-08</v>
      </c>
      <c r="B2066" s="45">
        <v>-1</v>
      </c>
      <c r="C2066" t="s">
        <v>77</v>
      </c>
      <c r="D2066" t="str">
        <f>_xlfn.XLOOKUP(Table29[[#This Row],[Patron Group]],$R$10:$R$24,$S$10:$S$24)</f>
        <v>Undergraduate</v>
      </c>
      <c r="E2066" s="1" t="d">
        <v>2023-02-08</v>
      </c>
      <c r="F2066" t="s">
        <v>989</v>
      </c>
      <c r="G2066" t="s">
        <v>2272</v>
      </c>
      <c r="H2066" t="str">
        <f>_xlfn.XLOOKUP(Table29[[#This Row],[Unique BarCode]],$N$10:$N$37,$O$10:$O$37)</f>
        <v>WALLADPT</v>
      </c>
      <c r="I2066" t="str">
        <f>_xlfn.XLOOKUP(Table29[[#This Row],[Unique BarCode]],$N$10:$N$37,$P$10:$P$37)</f>
        <v>Charger</v>
      </c>
      <c r="J2066" t="s">
        <v>8</v>
      </c>
    </row>
    <row r="2067" spans="1:11" x14ac:dyDescent="0.2">
      <c r="A2067" s="1" t="d">
        <v>2023-02-08</v>
      </c>
      <c r="B2067" s="45">
        <v>-1</v>
      </c>
      <c r="C2067" t="s">
        <v>77</v>
      </c>
      <c r="D2067" t="str">
        <f>_xlfn.XLOOKUP(Table29[[#This Row],[Patron Group]],$R$10:$R$24,$S$10:$S$24)</f>
        <v>Undergraduate</v>
      </c>
      <c r="E2067" s="1" t="d">
        <v>2023-02-08</v>
      </c>
      <c r="F2067" t="s">
        <v>483</v>
      </c>
      <c r="G2067" t="s">
        <v>2272</v>
      </c>
      <c r="H2067" t="str">
        <f>_xlfn.XLOOKUP(Table29[[#This Row],[Unique BarCode]],$N$10:$N$37,$O$10:$O$37)</f>
        <v>WALLADPT</v>
      </c>
      <c r="I2067" t="str">
        <f>_xlfn.XLOOKUP(Table29[[#This Row],[Unique BarCode]],$N$10:$N$37,$P$10:$P$37)</f>
        <v>Charger</v>
      </c>
      <c r="J2067" t="s">
        <v>8</v>
      </c>
    </row>
    <row r="2068" spans="1:11" x14ac:dyDescent="0.2">
      <c r="A2068" s="1" t="d">
        <v>2023-02-08</v>
      </c>
      <c r="B2068" s="45">
        <v>-1</v>
      </c>
      <c r="C2068" t="s">
        <v>77</v>
      </c>
      <c r="D2068" t="str">
        <f>_xlfn.XLOOKUP(Table29[[#This Row],[Patron Group]],$R$10:$R$24,$S$10:$S$24)</f>
        <v>Undergraduate</v>
      </c>
      <c r="E2068" s="1" t="d">
        <v>2023-02-08</v>
      </c>
      <c r="F2068" t="s">
        <v>484</v>
      </c>
      <c r="G2068" t="s">
        <v>2272</v>
      </c>
      <c r="H2068" t="str">
        <f>_xlfn.XLOOKUP(Table29[[#This Row],[Unique BarCode]],$N$10:$N$37,$O$10:$O$37)</f>
        <v>WALLADPT</v>
      </c>
      <c r="I2068" t="str">
        <f>_xlfn.XLOOKUP(Table29[[#This Row],[Unique BarCode]],$N$10:$N$37,$P$10:$P$37)</f>
        <v>Charger</v>
      </c>
      <c r="J2068" t="s">
        <v>8</v>
      </c>
    </row>
    <row r="2069" spans="1:11" x14ac:dyDescent="0.2">
      <c r="A2069" s="1" t="d">
        <v>2023-02-08</v>
      </c>
      <c r="B2069" s="45">
        <v>-1</v>
      </c>
      <c r="C2069" t="s">
        <v>77</v>
      </c>
      <c r="D2069" t="str">
        <f>_xlfn.XLOOKUP(Table29[[#This Row],[Patron Group]],$R$10:$R$24,$S$10:$S$24)</f>
        <v>Undergraduate</v>
      </c>
      <c r="E2069" s="1" t="d">
        <v>2023-02-08</v>
      </c>
      <c r="F2069" t="s">
        <v>560</v>
      </c>
      <c r="G2069" t="s">
        <v>2272</v>
      </c>
      <c r="H2069" t="str">
        <f>_xlfn.XLOOKUP(Table29[[#This Row],[Unique BarCode]],$N$10:$N$37,$O$10:$O$37)</f>
        <v>WALLADPT</v>
      </c>
      <c r="I2069" t="str">
        <f>_xlfn.XLOOKUP(Table29[[#This Row],[Unique BarCode]],$N$10:$N$37,$P$10:$P$37)</f>
        <v>Charger</v>
      </c>
      <c r="J2069" t="s">
        <v>8</v>
      </c>
    </row>
    <row r="2070" spans="1:11" x14ac:dyDescent="0.2">
      <c r="A2070" s="1" t="d">
        <v>2023-02-08</v>
      </c>
      <c r="B2070" s="45">
        <v>-1</v>
      </c>
      <c r="C2070" t="s">
        <v>77</v>
      </c>
      <c r="D2070" t="str">
        <f>_xlfn.XLOOKUP(Table29[[#This Row],[Patron Group]],$R$10:$R$24,$S$10:$S$24)</f>
        <v>Undergraduate</v>
      </c>
      <c r="E2070" s="1" t="d">
        <v>2023-02-08</v>
      </c>
      <c r="F2070" t="s">
        <v>73</v>
      </c>
      <c r="G2070" t="s">
        <v>2272</v>
      </c>
      <c r="H2070" t="str">
        <f>_xlfn.XLOOKUP(Table29[[#This Row],[Unique BarCode]],$N$10:$N$37,$O$10:$O$37)</f>
        <v>WALLADPT</v>
      </c>
      <c r="I2070" t="str">
        <f>_xlfn.XLOOKUP(Table29[[#This Row],[Unique BarCode]],$N$10:$N$37,$P$10:$P$37)</f>
        <v>Charger</v>
      </c>
      <c r="J2070" t="s">
        <v>8</v>
      </c>
    </row>
    <row r="2071" spans="1:11" x14ac:dyDescent="0.2">
      <c r="A2071" s="1" t="d">
        <v>2023-02-08</v>
      </c>
      <c r="B2071" s="45">
        <v>-1</v>
      </c>
      <c r="C2071" t="s">
        <v>77</v>
      </c>
      <c r="D2071" t="str">
        <f>_xlfn.XLOOKUP(Table29[[#This Row],[Patron Group]],$R$10:$R$24,$S$10:$S$24)</f>
        <v>Undergraduate</v>
      </c>
      <c r="E2071" s="1" t="d">
        <v>2023-02-08</v>
      </c>
      <c r="F2071" t="s">
        <v>96</v>
      </c>
      <c r="G2071" t="s">
        <v>2272</v>
      </c>
      <c r="H2071" t="str">
        <f>_xlfn.XLOOKUP(Table29[[#This Row],[Unique BarCode]],$N$10:$N$37,$O$10:$O$37)</f>
        <v>WALLADPT</v>
      </c>
      <c r="I2071" t="str">
        <f>_xlfn.XLOOKUP(Table29[[#This Row],[Unique BarCode]],$N$10:$N$37,$P$10:$P$37)</f>
        <v>Charger</v>
      </c>
      <c r="J2071" t="s">
        <v>8</v>
      </c>
    </row>
    <row r="2072" spans="1:11" x14ac:dyDescent="0.2">
      <c r="A2072" s="1" t="d">
        <v>2023-02-08</v>
      </c>
      <c r="B2072" s="45">
        <v>-1</v>
      </c>
      <c r="C2072" t="s">
        <v>77</v>
      </c>
      <c r="D2072" t="str">
        <f>_xlfn.XLOOKUP(Table29[[#This Row],[Patron Group]],$R$10:$R$24,$S$10:$S$24)</f>
        <v>Undergraduate</v>
      </c>
      <c r="E2072" s="1" t="d">
        <v>2023-02-08</v>
      </c>
      <c r="F2072" t="s">
        <v>275</v>
      </c>
      <c r="G2072" t="s">
        <v>2272</v>
      </c>
      <c r="H2072" t="str">
        <f>_xlfn.XLOOKUP(Table29[[#This Row],[Unique BarCode]],$N$10:$N$37,$O$10:$O$37)</f>
        <v>WALLADPT</v>
      </c>
      <c r="I2072" t="str">
        <f>_xlfn.XLOOKUP(Table29[[#This Row],[Unique BarCode]],$N$10:$N$37,$P$10:$P$37)</f>
        <v>Charger</v>
      </c>
      <c r="J2072" t="s">
        <v>8</v>
      </c>
    </row>
    <row r="2073" spans="1:11" x14ac:dyDescent="0.2">
      <c r="A2073" s="1" t="d">
        <v>2023-02-08</v>
      </c>
      <c r="B2073" s="45">
        <v>-1</v>
      </c>
      <c r="C2073" t="s">
        <v>77</v>
      </c>
      <c r="D2073" t="str">
        <f>_xlfn.XLOOKUP(Table29[[#This Row],[Patron Group]],$R$10:$R$24,$S$10:$S$24)</f>
        <v>Undergraduate</v>
      </c>
      <c r="E2073" s="1" t="d">
        <v>2023-02-15</v>
      </c>
      <c r="F2073" t="s">
        <v>1536</v>
      </c>
      <c r="G2073" t="s">
        <v>2273</v>
      </c>
      <c r="H2073" t="str">
        <f>_xlfn.XLOOKUP(Table29[[#This Row],[Unique BarCode]],$N$10:$N$37,$O$10:$O$37)</f>
        <v>ChromeBook</v>
      </c>
      <c r="I2073" t="str">
        <f>_xlfn.XLOOKUP(Table29[[#This Row],[Unique BarCode]],$N$10:$N$37,$P$10:$P$37)</f>
        <v>Device</v>
      </c>
      <c r="J2073" t="s">
        <v>128</v>
      </c>
      <c r="K2073" t="s">
        <v>1537</v>
      </c>
    </row>
    <row r="2074" spans="1:11" x14ac:dyDescent="0.2">
      <c r="A2074" s="1" t="d">
        <v>2023-02-08</v>
      </c>
      <c r="B2074" s="45">
        <v>-1</v>
      </c>
      <c r="C2074" t="s">
        <v>77</v>
      </c>
      <c r="D2074" t="str">
        <f>_xlfn.XLOOKUP(Table29[[#This Row],[Patron Group]],$R$10:$R$24,$S$10:$S$24)</f>
        <v>Undergraduate</v>
      </c>
      <c r="E2074" s="1" t="d">
        <v>2023-02-15</v>
      </c>
      <c r="F2074" t="s">
        <v>865</v>
      </c>
      <c r="G2074" t="s">
        <v>2273</v>
      </c>
      <c r="H2074" t="str">
        <f>_xlfn.XLOOKUP(Table29[[#This Row],[Unique BarCode]],$N$10:$N$37,$O$10:$O$37)</f>
        <v>ChromeBook</v>
      </c>
      <c r="I2074" t="str">
        <f>_xlfn.XLOOKUP(Table29[[#This Row],[Unique BarCode]],$N$10:$N$37,$P$10:$P$37)</f>
        <v>Device</v>
      </c>
      <c r="J2074" t="s">
        <v>8</v>
      </c>
      <c r="K2074" t="s">
        <v>866</v>
      </c>
    </row>
    <row r="2075" spans="1:11" x14ac:dyDescent="0.2">
      <c r="A2075" s="1" t="d">
        <v>2023-02-08</v>
      </c>
      <c r="B2075" s="45">
        <v>-1</v>
      </c>
      <c r="C2075" t="s">
        <v>77</v>
      </c>
      <c r="D2075" t="str">
        <f>_xlfn.XLOOKUP(Table29[[#This Row],[Patron Group]],$R$10:$R$24,$S$10:$S$24)</f>
        <v>Undergraduate</v>
      </c>
      <c r="E2075" s="1" t="d">
        <v>2023-02-15</v>
      </c>
      <c r="F2075" t="s">
        <v>1538</v>
      </c>
      <c r="G2075" t="s">
        <v>2273</v>
      </c>
      <c r="H2075" t="str">
        <f>_xlfn.XLOOKUP(Table29[[#This Row],[Unique BarCode]],$N$10:$N$37,$O$10:$O$37)</f>
        <v>ChromeBook</v>
      </c>
      <c r="I2075" t="str">
        <f>_xlfn.XLOOKUP(Table29[[#This Row],[Unique BarCode]],$N$10:$N$37,$P$10:$P$37)</f>
        <v>Device</v>
      </c>
      <c r="J2075" t="s">
        <v>128</v>
      </c>
      <c r="K2075" t="s">
        <v>1539</v>
      </c>
    </row>
    <row r="2076" spans="1:11" x14ac:dyDescent="0.2">
      <c r="A2076" s="1" t="d">
        <v>2023-02-08</v>
      </c>
      <c r="B2076" s="45">
        <v>-1</v>
      </c>
      <c r="C2076" t="s">
        <v>77</v>
      </c>
      <c r="D2076" t="str">
        <f>_xlfn.XLOOKUP(Table29[[#This Row],[Patron Group]],$R$10:$R$24,$S$10:$S$24)</f>
        <v>Undergraduate</v>
      </c>
      <c r="E2076" s="1" t="d">
        <v>2023-02-15</v>
      </c>
      <c r="F2076" t="s">
        <v>1540</v>
      </c>
      <c r="G2076" t="s">
        <v>2273</v>
      </c>
      <c r="H2076" t="str">
        <f>_xlfn.XLOOKUP(Table29[[#This Row],[Unique BarCode]],$N$10:$N$37,$O$10:$O$37)</f>
        <v>ChromeBook</v>
      </c>
      <c r="I2076" t="str">
        <f>_xlfn.XLOOKUP(Table29[[#This Row],[Unique BarCode]],$N$10:$N$37,$P$10:$P$37)</f>
        <v>Device</v>
      </c>
      <c r="J2076" t="s">
        <v>128</v>
      </c>
      <c r="K2076" t="s">
        <v>1541</v>
      </c>
    </row>
    <row r="2077" spans="1:11" x14ac:dyDescent="0.2">
      <c r="A2077" s="1" t="d">
        <v>2023-02-08</v>
      </c>
      <c r="B2077" s="45">
        <v>-1</v>
      </c>
      <c r="C2077" t="s">
        <v>77</v>
      </c>
      <c r="D2077" t="str">
        <f>_xlfn.XLOOKUP(Table29[[#This Row],[Patron Group]],$R$10:$R$24,$S$10:$S$24)</f>
        <v>Undergraduate</v>
      </c>
      <c r="E2077" s="1" t="d">
        <v>2023-02-15</v>
      </c>
      <c r="F2077" t="s">
        <v>1542</v>
      </c>
      <c r="G2077" t="s">
        <v>2273</v>
      </c>
      <c r="H2077" t="str">
        <f>_xlfn.XLOOKUP(Table29[[#This Row],[Unique BarCode]],$N$10:$N$37,$O$10:$O$37)</f>
        <v>ChromeBook</v>
      </c>
      <c r="I2077" t="str">
        <f>_xlfn.XLOOKUP(Table29[[#This Row],[Unique BarCode]],$N$10:$N$37,$P$10:$P$37)</f>
        <v>Device</v>
      </c>
      <c r="J2077" t="s">
        <v>128</v>
      </c>
      <c r="K2077" t="s">
        <v>1543</v>
      </c>
    </row>
    <row r="2078" spans="1:11" x14ac:dyDescent="0.2">
      <c r="A2078" s="1" t="d">
        <v>2023-02-08</v>
      </c>
      <c r="B2078" s="45">
        <v>-1</v>
      </c>
      <c r="C2078" t="s">
        <v>77</v>
      </c>
      <c r="D2078" t="str">
        <f>_xlfn.XLOOKUP(Table29[[#This Row],[Patron Group]],$R$10:$R$24,$S$10:$S$24)</f>
        <v>Undergraduate</v>
      </c>
      <c r="E2078" s="1" t="d">
        <v>2023-02-15</v>
      </c>
      <c r="F2078" t="s">
        <v>985</v>
      </c>
      <c r="G2078" t="s">
        <v>2274</v>
      </c>
      <c r="H2078" t="str">
        <f>_xlfn.XLOOKUP(Table29[[#This Row],[Unique BarCode]],$N$10:$N$37,$O$10:$O$37)</f>
        <v>MacBook</v>
      </c>
      <c r="I2078" t="str">
        <f>_xlfn.XLOOKUP(Table29[[#This Row],[Unique BarCode]],$N$10:$N$37,$P$10:$P$37)</f>
        <v>Device</v>
      </c>
      <c r="J2078" t="s">
        <v>8</v>
      </c>
      <c r="K2078" t="s">
        <v>986</v>
      </c>
    </row>
    <row r="2079" spans="1:11" x14ac:dyDescent="0.2">
      <c r="A2079" s="1" t="d">
        <v>2023-02-08</v>
      </c>
      <c r="B2079" s="45">
        <v>-1</v>
      </c>
      <c r="C2079" t="s">
        <v>77</v>
      </c>
      <c r="D2079" t="str">
        <f>_xlfn.XLOOKUP(Table29[[#This Row],[Patron Group]],$R$10:$R$24,$S$10:$S$24)</f>
        <v>Undergraduate</v>
      </c>
      <c r="E2079" s="1" t="d">
        <v>2023-02-15</v>
      </c>
      <c r="F2079" t="s">
        <v>132</v>
      </c>
      <c r="G2079" t="s">
        <v>2274</v>
      </c>
      <c r="H2079" t="str">
        <f>_xlfn.XLOOKUP(Table29[[#This Row],[Unique BarCode]],$N$10:$N$37,$O$10:$O$37)</f>
        <v>MacBook</v>
      </c>
      <c r="I2079" t="str">
        <f>_xlfn.XLOOKUP(Table29[[#This Row],[Unique BarCode]],$N$10:$N$37,$P$10:$P$37)</f>
        <v>Device</v>
      </c>
      <c r="J2079" t="s">
        <v>8</v>
      </c>
      <c r="K2079" t="s">
        <v>133</v>
      </c>
    </row>
    <row r="2080" spans="1:11" x14ac:dyDescent="0.2">
      <c r="A2080" s="1" t="d">
        <v>2023-02-08</v>
      </c>
      <c r="B2080" s="45">
        <v>-1</v>
      </c>
      <c r="C2080" t="s">
        <v>77</v>
      </c>
      <c r="D2080" t="str">
        <f>_xlfn.XLOOKUP(Table29[[#This Row],[Patron Group]],$R$10:$R$24,$S$10:$S$24)</f>
        <v>Undergraduate</v>
      </c>
      <c r="E2080" s="1" t="d">
        <v>2023-02-15</v>
      </c>
      <c r="F2080" t="s">
        <v>1052</v>
      </c>
      <c r="G2080" t="s">
        <v>2274</v>
      </c>
      <c r="H2080" t="str">
        <f>_xlfn.XLOOKUP(Table29[[#This Row],[Unique BarCode]],$N$10:$N$37,$O$10:$O$37)</f>
        <v>MacBook</v>
      </c>
      <c r="I2080" t="str">
        <f>_xlfn.XLOOKUP(Table29[[#This Row],[Unique BarCode]],$N$10:$N$37,$P$10:$P$37)</f>
        <v>Device</v>
      </c>
      <c r="J2080" t="s">
        <v>8</v>
      </c>
      <c r="K2080" t="s">
        <v>1052</v>
      </c>
    </row>
    <row r="2081" spans="1:11" x14ac:dyDescent="0.2">
      <c r="A2081" s="1" t="d">
        <v>2023-02-08</v>
      </c>
      <c r="B2081" s="45">
        <v>-1</v>
      </c>
      <c r="C2081" t="s">
        <v>77</v>
      </c>
      <c r="D2081" t="str">
        <f>_xlfn.XLOOKUP(Table29[[#This Row],[Patron Group]],$R$10:$R$24,$S$10:$S$24)</f>
        <v>Undergraduate</v>
      </c>
      <c r="E2081" s="1" t="d">
        <v>2023-02-15</v>
      </c>
      <c r="F2081" t="s">
        <v>1544</v>
      </c>
      <c r="G2081" t="s">
        <v>2274</v>
      </c>
      <c r="H2081" t="str">
        <f>_xlfn.XLOOKUP(Table29[[#This Row],[Unique BarCode]],$N$10:$N$37,$O$10:$O$37)</f>
        <v>MacBook</v>
      </c>
      <c r="I2081" t="str">
        <f>_xlfn.XLOOKUP(Table29[[#This Row],[Unique BarCode]],$N$10:$N$37,$P$10:$P$37)</f>
        <v>Device</v>
      </c>
      <c r="J2081" t="s">
        <v>8</v>
      </c>
      <c r="K2081" t="s">
        <v>1544</v>
      </c>
    </row>
    <row r="2082" spans="1:11" x14ac:dyDescent="0.2">
      <c r="A2082" s="1" t="d">
        <v>2023-02-08</v>
      </c>
      <c r="B2082" s="45">
        <v>-1</v>
      </c>
      <c r="C2082" t="s">
        <v>77</v>
      </c>
      <c r="D2082" t="str">
        <f>_xlfn.XLOOKUP(Table29[[#This Row],[Patron Group]],$R$10:$R$24,$S$10:$S$24)</f>
        <v>Undergraduate</v>
      </c>
      <c r="E2082" s="1" t="d">
        <v>2023-02-15</v>
      </c>
      <c r="F2082" t="s">
        <v>1545</v>
      </c>
      <c r="G2082" t="s">
        <v>2275</v>
      </c>
      <c r="H2082" t="str">
        <f>_xlfn.XLOOKUP(Table29[[#This Row],[Unique BarCode]],$N$10:$N$37,$O$10:$O$37)</f>
        <v>iPad</v>
      </c>
      <c r="I2082" t="str">
        <f>_xlfn.XLOOKUP(Table29[[#This Row],[Unique BarCode]],$N$10:$N$37,$P$10:$P$37)</f>
        <v>Device</v>
      </c>
      <c r="J2082" t="s">
        <v>8</v>
      </c>
      <c r="K2082" t="s">
        <v>1546</v>
      </c>
    </row>
    <row r="2083" spans="1:11" x14ac:dyDescent="0.2">
      <c r="A2083" s="1" t="d">
        <v>2023-02-08</v>
      </c>
      <c r="B2083" s="45">
        <v>-1</v>
      </c>
      <c r="C2083" t="s">
        <v>77</v>
      </c>
      <c r="D2083" t="str">
        <f>_xlfn.XLOOKUP(Table29[[#This Row],[Patron Group]],$R$10:$R$24,$S$10:$S$24)</f>
        <v>Undergraduate</v>
      </c>
      <c r="E2083" s="1" t="d">
        <v>2023-02-15</v>
      </c>
      <c r="F2083" t="s">
        <v>1373</v>
      </c>
      <c r="G2083" t="s">
        <v>2275</v>
      </c>
      <c r="H2083" t="str">
        <f>_xlfn.XLOOKUP(Table29[[#This Row],[Unique BarCode]],$N$10:$N$37,$O$10:$O$37)</f>
        <v>iPad</v>
      </c>
      <c r="I2083" t="str">
        <f>_xlfn.XLOOKUP(Table29[[#This Row],[Unique BarCode]],$N$10:$N$37,$P$10:$P$37)</f>
        <v>Device</v>
      </c>
      <c r="J2083" t="s">
        <v>8</v>
      </c>
      <c r="K2083" t="s">
        <v>1374</v>
      </c>
    </row>
    <row r="2084" spans="1:11" x14ac:dyDescent="0.2">
      <c r="A2084" s="1" t="d">
        <v>2023-02-08</v>
      </c>
      <c r="B2084" s="45">
        <v>-1</v>
      </c>
      <c r="C2084" t="s">
        <v>77</v>
      </c>
      <c r="D2084" t="str">
        <f>_xlfn.XLOOKUP(Table29[[#This Row],[Patron Group]],$R$10:$R$24,$S$10:$S$24)</f>
        <v>Undergraduate</v>
      </c>
      <c r="E2084" s="1" t="d">
        <v>2023-02-15</v>
      </c>
      <c r="F2084" t="s">
        <v>1136</v>
      </c>
      <c r="G2084" t="s">
        <v>2275</v>
      </c>
      <c r="H2084" t="str">
        <f>_xlfn.XLOOKUP(Table29[[#This Row],[Unique BarCode]],$N$10:$N$37,$O$10:$O$37)</f>
        <v>iPad</v>
      </c>
      <c r="I2084" t="str">
        <f>_xlfn.XLOOKUP(Table29[[#This Row],[Unique BarCode]],$N$10:$N$37,$P$10:$P$37)</f>
        <v>Device</v>
      </c>
      <c r="J2084" t="s">
        <v>8</v>
      </c>
    </row>
    <row r="2085" spans="1:11" x14ac:dyDescent="0.2">
      <c r="A2085" s="1" t="d">
        <v>2023-02-08</v>
      </c>
      <c r="B2085" s="45">
        <v>-1</v>
      </c>
      <c r="C2085" t="s">
        <v>77</v>
      </c>
      <c r="D2085" t="str">
        <f>_xlfn.XLOOKUP(Table29[[#This Row],[Patron Group]],$R$10:$R$24,$S$10:$S$24)</f>
        <v>Undergraduate</v>
      </c>
      <c r="E2085" s="1" t="d">
        <v>2023-02-15</v>
      </c>
      <c r="F2085" t="s">
        <v>508</v>
      </c>
      <c r="G2085" t="s">
        <v>2263</v>
      </c>
      <c r="H2085" t="str">
        <f>_xlfn.XLOOKUP(Table29[[#This Row],[Unique BarCode]],$N$10:$N$37,$O$10:$O$37)</f>
        <v>HP Laptop</v>
      </c>
      <c r="I2085" t="str">
        <f>_xlfn.XLOOKUP(Table29[[#This Row],[Unique BarCode]],$N$10:$N$37,$P$10:$P$37)</f>
        <v>Device</v>
      </c>
      <c r="J2085" t="s">
        <v>8</v>
      </c>
      <c r="K2085" t="s">
        <v>509</v>
      </c>
    </row>
    <row r="2086" spans="1:11" x14ac:dyDescent="0.2">
      <c r="A2086" s="1" t="d">
        <v>2023-02-08</v>
      </c>
      <c r="B2086" s="45">
        <v>-1</v>
      </c>
      <c r="C2086" t="s">
        <v>77</v>
      </c>
      <c r="D2086" t="str">
        <f>_xlfn.XLOOKUP(Table29[[#This Row],[Patron Group]],$R$10:$R$24,$S$10:$S$24)</f>
        <v>Undergraduate</v>
      </c>
      <c r="E2086" s="1" t="d">
        <v>2023-02-21</v>
      </c>
      <c r="F2086" t="s">
        <v>1547</v>
      </c>
      <c r="G2086" t="s">
        <v>2275</v>
      </c>
      <c r="H2086" t="str">
        <f>_xlfn.XLOOKUP(Table29[[#This Row],[Unique BarCode]],$N$10:$N$37,$O$10:$O$37)</f>
        <v>iPad</v>
      </c>
      <c r="I2086" t="str">
        <f>_xlfn.XLOOKUP(Table29[[#This Row],[Unique BarCode]],$N$10:$N$37,$P$10:$P$37)</f>
        <v>Device</v>
      </c>
      <c r="J2086" t="s">
        <v>8</v>
      </c>
      <c r="K2086" t="s">
        <v>1548</v>
      </c>
    </row>
    <row r="2087" spans="1:11" x14ac:dyDescent="0.2">
      <c r="A2087" s="1" t="d">
        <v>2023-02-08</v>
      </c>
      <c r="B2087" s="45">
        <v>-1</v>
      </c>
      <c r="C2087" t="s">
        <v>77</v>
      </c>
      <c r="D2087" t="str">
        <f>_xlfn.XLOOKUP(Table29[[#This Row],[Patron Group]],$R$10:$R$24,$S$10:$S$24)</f>
        <v>Undergraduate</v>
      </c>
      <c r="E2087" s="1" t="d">
        <v>2023-02-21</v>
      </c>
      <c r="F2087" t="s">
        <v>1170</v>
      </c>
      <c r="G2087" t="s">
        <v>2263</v>
      </c>
      <c r="H2087" t="str">
        <f>_xlfn.XLOOKUP(Table29[[#This Row],[Unique BarCode]],$N$10:$N$37,$O$10:$O$37)</f>
        <v>HP Laptop</v>
      </c>
      <c r="I2087" t="str">
        <f>_xlfn.XLOOKUP(Table29[[#This Row],[Unique BarCode]],$N$10:$N$37,$P$10:$P$37)</f>
        <v>Device</v>
      </c>
      <c r="J2087" t="s">
        <v>8</v>
      </c>
      <c r="K2087" t="s">
        <v>1171</v>
      </c>
    </row>
    <row r="2088" spans="1:11" x14ac:dyDescent="0.2">
      <c r="A2088" s="1" t="d">
        <v>2023-02-08</v>
      </c>
      <c r="B2088" s="45">
        <v>-1</v>
      </c>
      <c r="C2088" t="s">
        <v>77</v>
      </c>
      <c r="D2088" t="str">
        <f>_xlfn.XLOOKUP(Table29[[#This Row],[Patron Group]],$R$10:$R$24,$S$10:$S$24)</f>
        <v>Undergraduate</v>
      </c>
      <c r="E2088" s="1" t="d">
        <v>2023-02-22</v>
      </c>
      <c r="F2088" t="s">
        <v>313</v>
      </c>
      <c r="G2088" t="s">
        <v>2274</v>
      </c>
      <c r="H2088" t="str">
        <f>_xlfn.XLOOKUP(Table29[[#This Row],[Unique BarCode]],$N$10:$N$37,$O$10:$O$37)</f>
        <v>MacBook</v>
      </c>
      <c r="I2088" t="str">
        <f>_xlfn.XLOOKUP(Table29[[#This Row],[Unique BarCode]],$N$10:$N$37,$P$10:$P$37)</f>
        <v>Device</v>
      </c>
      <c r="J2088" t="s">
        <v>8</v>
      </c>
      <c r="K2088" t="s">
        <v>314</v>
      </c>
    </row>
    <row r="2089" spans="1:11" x14ac:dyDescent="0.2">
      <c r="A2089" s="1" t="d">
        <v>2023-02-08</v>
      </c>
      <c r="B2089" s="45">
        <v>-1</v>
      </c>
      <c r="C2089" t="s">
        <v>77</v>
      </c>
      <c r="D2089" t="str">
        <f>_xlfn.XLOOKUP(Table29[[#This Row],[Patron Group]],$R$10:$R$24,$S$10:$S$24)</f>
        <v>Undergraduate</v>
      </c>
      <c r="E2089" s="1" t="d">
        <v>2023-02-22</v>
      </c>
      <c r="F2089" t="s">
        <v>1026</v>
      </c>
      <c r="G2089" t="s">
        <v>2275</v>
      </c>
      <c r="H2089" t="str">
        <f>_xlfn.XLOOKUP(Table29[[#This Row],[Unique BarCode]],$N$10:$N$37,$O$10:$O$37)</f>
        <v>iPad</v>
      </c>
      <c r="I2089" t="str">
        <f>_xlfn.XLOOKUP(Table29[[#This Row],[Unique BarCode]],$N$10:$N$37,$P$10:$P$37)</f>
        <v>Device</v>
      </c>
      <c r="J2089" t="s">
        <v>8</v>
      </c>
    </row>
    <row r="2090" spans="1:11" x14ac:dyDescent="0.2">
      <c r="A2090" s="1" t="d">
        <v>2023-02-08</v>
      </c>
      <c r="B2090" s="45">
        <v>-1</v>
      </c>
      <c r="C2090" t="s">
        <v>77</v>
      </c>
      <c r="D2090" t="str">
        <f>_xlfn.XLOOKUP(Table29[[#This Row],[Patron Group]],$R$10:$R$24,$S$10:$S$24)</f>
        <v>Undergraduate</v>
      </c>
      <c r="E2090" s="1" t="d">
        <v>2023-02-22</v>
      </c>
      <c r="F2090" t="s">
        <v>749</v>
      </c>
      <c r="G2090" t="s">
        <v>2263</v>
      </c>
      <c r="H2090" t="str">
        <f>_xlfn.XLOOKUP(Table29[[#This Row],[Unique BarCode]],$N$10:$N$37,$O$10:$O$37)</f>
        <v>HP Laptop</v>
      </c>
      <c r="I2090" t="str">
        <f>_xlfn.XLOOKUP(Table29[[#This Row],[Unique BarCode]],$N$10:$N$37,$P$10:$P$37)</f>
        <v>Device</v>
      </c>
      <c r="J2090" t="s">
        <v>8</v>
      </c>
      <c r="K2090" t="s">
        <v>750</v>
      </c>
    </row>
    <row r="2091" spans="1:11" x14ac:dyDescent="0.2">
      <c r="A2091" s="1" t="d">
        <v>2023-02-08</v>
      </c>
      <c r="B2091" s="45">
        <v>-1</v>
      </c>
      <c r="C2091" t="s">
        <v>77</v>
      </c>
      <c r="D2091" t="str">
        <f>_xlfn.XLOOKUP(Table29[[#This Row],[Patron Group]],$R$10:$R$24,$S$10:$S$24)</f>
        <v>Undergraduate</v>
      </c>
      <c r="E2091" s="1" t="d">
        <v>2023-02-22</v>
      </c>
      <c r="F2091" t="s">
        <v>740</v>
      </c>
      <c r="G2091" t="s">
        <v>2263</v>
      </c>
      <c r="H2091" t="str">
        <f>_xlfn.XLOOKUP(Table29[[#This Row],[Unique BarCode]],$N$10:$N$37,$O$10:$O$37)</f>
        <v>HP Laptop</v>
      </c>
      <c r="I2091" t="str">
        <f>_xlfn.XLOOKUP(Table29[[#This Row],[Unique BarCode]],$N$10:$N$37,$P$10:$P$37)</f>
        <v>Device</v>
      </c>
      <c r="J2091" t="s">
        <v>8</v>
      </c>
      <c r="K2091" t="s">
        <v>741</v>
      </c>
    </row>
    <row r="2092" spans="1:11" x14ac:dyDescent="0.2">
      <c r="A2092" s="1" t="d">
        <v>2023-02-08</v>
      </c>
      <c r="B2092" s="45">
        <v>-1</v>
      </c>
      <c r="C2092" t="s">
        <v>77</v>
      </c>
      <c r="D2092" t="str">
        <f>_xlfn.XLOOKUP(Table29[[#This Row],[Patron Group]],$R$10:$R$24,$S$10:$S$24)</f>
        <v>Undergraduate</v>
      </c>
      <c r="E2092" s="1" t="d">
        <v>2023-02-22</v>
      </c>
      <c r="F2092" t="s">
        <v>1229</v>
      </c>
      <c r="G2092" t="s">
        <v>2263</v>
      </c>
      <c r="H2092" t="str">
        <f>_xlfn.XLOOKUP(Table29[[#This Row],[Unique BarCode]],$N$10:$N$37,$O$10:$O$37)</f>
        <v>HP Laptop</v>
      </c>
      <c r="I2092" t="str">
        <f>_xlfn.XLOOKUP(Table29[[#This Row],[Unique BarCode]],$N$10:$N$37,$P$10:$P$37)</f>
        <v>Device</v>
      </c>
      <c r="J2092" t="s">
        <v>8</v>
      </c>
      <c r="K2092" t="s">
        <v>1230</v>
      </c>
    </row>
    <row r="2093" spans="1:11" x14ac:dyDescent="0.2">
      <c r="A2093" s="1" t="d">
        <v>2023-02-08</v>
      </c>
      <c r="B2093" s="45">
        <v>-1</v>
      </c>
      <c r="C2093" t="s">
        <v>77</v>
      </c>
      <c r="D2093" t="str">
        <f>_xlfn.XLOOKUP(Table29[[#This Row],[Patron Group]],$R$10:$R$24,$S$10:$S$24)</f>
        <v>Undergraduate</v>
      </c>
      <c r="E2093" s="1" t="d">
        <v>2023-02-22</v>
      </c>
      <c r="F2093" t="s">
        <v>615</v>
      </c>
      <c r="G2093" t="s">
        <v>2263</v>
      </c>
      <c r="H2093" t="str">
        <f>_xlfn.XLOOKUP(Table29[[#This Row],[Unique BarCode]],$N$10:$N$37,$O$10:$O$37)</f>
        <v>HP Laptop</v>
      </c>
      <c r="I2093" t="str">
        <f>_xlfn.XLOOKUP(Table29[[#This Row],[Unique BarCode]],$N$10:$N$37,$P$10:$P$37)</f>
        <v>Device</v>
      </c>
      <c r="J2093" t="s">
        <v>8</v>
      </c>
      <c r="K2093" t="s">
        <v>616</v>
      </c>
    </row>
    <row r="2094" spans="1:11" x14ac:dyDescent="0.2">
      <c r="A2094" s="1" t="d">
        <v>2023-02-08</v>
      </c>
      <c r="B2094" s="45">
        <v>-1</v>
      </c>
      <c r="C2094" t="s">
        <v>77</v>
      </c>
      <c r="D2094" t="str">
        <f>_xlfn.XLOOKUP(Table29[[#This Row],[Patron Group]],$R$10:$R$24,$S$10:$S$24)</f>
        <v>Undergraduate</v>
      </c>
      <c r="E2094" s="1" t="d">
        <v>2023-02-22</v>
      </c>
      <c r="F2094" t="s">
        <v>932</v>
      </c>
      <c r="G2094" t="s">
        <v>2263</v>
      </c>
      <c r="H2094" t="str">
        <f>_xlfn.XLOOKUP(Table29[[#This Row],[Unique BarCode]],$N$10:$N$37,$O$10:$O$37)</f>
        <v>HP Laptop</v>
      </c>
      <c r="I2094" t="str">
        <f>_xlfn.XLOOKUP(Table29[[#This Row],[Unique BarCode]],$N$10:$N$37,$P$10:$P$37)</f>
        <v>Device</v>
      </c>
      <c r="J2094" t="s">
        <v>8</v>
      </c>
      <c r="K2094" t="s">
        <v>933</v>
      </c>
    </row>
    <row r="2095" spans="1:11" x14ac:dyDescent="0.2">
      <c r="A2095" s="1" t="d">
        <v>2023-02-08</v>
      </c>
      <c r="B2095" s="45">
        <v>5560036480006530</v>
      </c>
      <c r="C2095" t="s">
        <v>77</v>
      </c>
      <c r="D2095" t="str">
        <f>_xlfn.XLOOKUP(Table29[[#This Row],[Patron Group]],$R$10:$R$24,$S$10:$S$24)</f>
        <v>Undergraduate</v>
      </c>
      <c r="E2095" s="1" t="d">
        <v>2023-02-08</v>
      </c>
      <c r="F2095" t="s">
        <v>1363</v>
      </c>
      <c r="G2095" t="s">
        <v>2281</v>
      </c>
      <c r="H2095" t="str">
        <f>_xlfn.XLOOKUP(Table29[[#This Row],[Unique BarCode]],$N$10:$N$37,$O$10:$O$37)</f>
        <v>HDMIC</v>
      </c>
      <c r="I2095" t="str">
        <f>_xlfn.XLOOKUP(Table29[[#This Row],[Unique BarCode]],$N$10:$N$37,$P$10:$P$37)</f>
        <v>Cable</v>
      </c>
      <c r="J2095" t="s">
        <v>8</v>
      </c>
      <c r="K2095" t="s">
        <v>1364</v>
      </c>
    </row>
    <row r="2096" spans="1:11" x14ac:dyDescent="0.2">
      <c r="A2096" s="1" t="d">
        <v>2023-02-09</v>
      </c>
      <c r="B2096" s="45">
        <v>-1</v>
      </c>
      <c r="C2096" t="s">
        <v>20</v>
      </c>
      <c r="D2096" t="str">
        <f>_xlfn.XLOOKUP(Table29[[#This Row],[Patron Group]],$R$10:$R$24,$S$10:$S$24)</f>
        <v>Graduate</v>
      </c>
      <c r="E2096" s="1" t="d">
        <v>2023-02-09</v>
      </c>
      <c r="F2096" t="s">
        <v>1123</v>
      </c>
      <c r="G2096" t="s">
        <v>2276</v>
      </c>
      <c r="H2096" t="str">
        <f>_xlfn.XLOOKUP(Table29[[#This Row],[Unique BarCode]],$N$10:$N$37,$O$10:$O$37)</f>
        <v>CALC</v>
      </c>
      <c r="I2096" t="str">
        <f>_xlfn.XLOOKUP(Table29[[#This Row],[Unique BarCode]],$N$10:$N$37,$P$10:$P$37)</f>
        <v>Accessory</v>
      </c>
      <c r="J2096" t="s">
        <v>8</v>
      </c>
      <c r="K2096" t="s">
        <v>1124</v>
      </c>
    </row>
    <row r="2097" spans="1:11" x14ac:dyDescent="0.2">
      <c r="A2097" s="1" t="d">
        <v>2023-02-09</v>
      </c>
      <c r="B2097" s="45">
        <v>-1</v>
      </c>
      <c r="C2097" t="s">
        <v>20</v>
      </c>
      <c r="D2097" t="str">
        <f>_xlfn.XLOOKUP(Table29[[#This Row],[Patron Group]],$R$10:$R$24,$S$10:$S$24)</f>
        <v>Graduate</v>
      </c>
      <c r="E2097" s="1" t="d">
        <v>2023-02-09</v>
      </c>
      <c r="F2097" t="s">
        <v>1404</v>
      </c>
      <c r="G2097" t="s">
        <v>2281</v>
      </c>
      <c r="H2097" t="str">
        <f>_xlfn.XLOOKUP(Table29[[#This Row],[Unique BarCode]],$N$10:$N$37,$O$10:$O$37)</f>
        <v>HDMIC</v>
      </c>
      <c r="I2097" t="str">
        <f>_xlfn.XLOOKUP(Table29[[#This Row],[Unique BarCode]],$N$10:$N$37,$P$10:$P$37)</f>
        <v>Cable</v>
      </c>
      <c r="J2097" t="s">
        <v>8</v>
      </c>
      <c r="K2097" t="s">
        <v>1405</v>
      </c>
    </row>
    <row r="2098" spans="1:11" x14ac:dyDescent="0.2">
      <c r="A2098" s="1" t="d">
        <v>2023-02-09</v>
      </c>
      <c r="B2098" s="45">
        <v>-1</v>
      </c>
      <c r="C2098" t="s">
        <v>20</v>
      </c>
      <c r="D2098" t="str">
        <f>_xlfn.XLOOKUP(Table29[[#This Row],[Patron Group]],$R$10:$R$24,$S$10:$S$24)</f>
        <v>Graduate</v>
      </c>
      <c r="E2098" s="1" t="d">
        <v>2023-02-09</v>
      </c>
      <c r="F2098" t="s">
        <v>1554</v>
      </c>
      <c r="G2098" t="s">
        <v>2266</v>
      </c>
      <c r="H2098" t="str">
        <f>_xlfn.XLOOKUP(Table29[[#This Row],[Unique BarCode]],$N$10:$N$37,$O$10:$O$37)</f>
        <v>Headphones</v>
      </c>
      <c r="I2098" t="str">
        <f>_xlfn.XLOOKUP(Table29[[#This Row],[Unique BarCode]],$N$10:$N$37,$P$10:$P$37)</f>
        <v>Accessory</v>
      </c>
      <c r="J2098" t="s">
        <v>13</v>
      </c>
      <c r="K2098" t="s">
        <v>1555</v>
      </c>
    </row>
    <row r="2099" spans="1:11" x14ac:dyDescent="0.2">
      <c r="A2099" s="1" t="d">
        <v>2023-02-09</v>
      </c>
      <c r="B2099" s="45">
        <v>-1</v>
      </c>
      <c r="C2099" t="s">
        <v>20</v>
      </c>
      <c r="D2099" t="str">
        <f>_xlfn.XLOOKUP(Table29[[#This Row],[Patron Group]],$R$10:$R$24,$S$10:$S$24)</f>
        <v>Graduate</v>
      </c>
      <c r="E2099" s="1" t="d">
        <v>2023-02-09</v>
      </c>
      <c r="F2099" t="s">
        <v>436</v>
      </c>
      <c r="G2099" t="s">
        <v>2282</v>
      </c>
      <c r="H2099" t="str">
        <f>_xlfn.XLOOKUP(Table29[[#This Row],[Unique BarCode]],$N$10:$N$37,$O$10:$O$37)</f>
        <v>HPUSBC</v>
      </c>
      <c r="I2099" t="str">
        <f>_xlfn.XLOOKUP(Table29[[#This Row],[Unique BarCode]],$N$10:$N$37,$P$10:$P$37)</f>
        <v>Charger</v>
      </c>
      <c r="J2099" t="s">
        <v>49</v>
      </c>
      <c r="K2099" t="s">
        <v>437</v>
      </c>
    </row>
    <row r="2100" spans="1:11" x14ac:dyDescent="0.2">
      <c r="A2100" s="1" t="d">
        <v>2023-02-09</v>
      </c>
      <c r="B2100" s="45">
        <v>-1</v>
      </c>
      <c r="C2100" t="s">
        <v>20</v>
      </c>
      <c r="D2100" t="str">
        <f>_xlfn.XLOOKUP(Table29[[#This Row],[Patron Group]],$R$10:$R$24,$S$10:$S$24)</f>
        <v>Graduate</v>
      </c>
      <c r="E2100" s="1" t="d">
        <v>2023-02-09</v>
      </c>
      <c r="F2100" t="s">
        <v>687</v>
      </c>
      <c r="G2100" t="s">
        <v>2282</v>
      </c>
      <c r="H2100" t="str">
        <f>_xlfn.XLOOKUP(Table29[[#This Row],[Unique BarCode]],$N$10:$N$37,$O$10:$O$37)</f>
        <v>HPUSBC</v>
      </c>
      <c r="I2100" t="str">
        <f>_xlfn.XLOOKUP(Table29[[#This Row],[Unique BarCode]],$N$10:$N$37,$P$10:$P$37)</f>
        <v>Charger</v>
      </c>
      <c r="J2100" t="s">
        <v>49</v>
      </c>
    </row>
    <row r="2101" spans="1:11" x14ac:dyDescent="0.2">
      <c r="A2101" s="1" t="d">
        <v>2023-02-09</v>
      </c>
      <c r="B2101" s="45">
        <v>-1</v>
      </c>
      <c r="C2101" t="s">
        <v>20</v>
      </c>
      <c r="D2101" t="str">
        <f>_xlfn.XLOOKUP(Table29[[#This Row],[Patron Group]],$R$10:$R$24,$S$10:$S$24)</f>
        <v>Graduate</v>
      </c>
      <c r="E2101" s="1" t="d">
        <v>2023-02-09</v>
      </c>
      <c r="F2101" t="s">
        <v>217</v>
      </c>
      <c r="G2101" t="s">
        <v>2282</v>
      </c>
      <c r="H2101" t="str">
        <f>_xlfn.XLOOKUP(Table29[[#This Row],[Unique BarCode]],$N$10:$N$37,$O$10:$O$37)</f>
        <v>HPUSBC</v>
      </c>
      <c r="I2101" t="str">
        <f>_xlfn.XLOOKUP(Table29[[#This Row],[Unique BarCode]],$N$10:$N$37,$P$10:$P$37)</f>
        <v>Charger</v>
      </c>
      <c r="J2101" t="s">
        <v>49</v>
      </c>
    </row>
    <row r="2102" spans="1:11" x14ac:dyDescent="0.2">
      <c r="A2102" s="1" t="d">
        <v>2023-02-09</v>
      </c>
      <c r="B2102" s="45">
        <v>-1</v>
      </c>
      <c r="C2102" t="s">
        <v>20</v>
      </c>
      <c r="D2102" t="str">
        <f>_xlfn.XLOOKUP(Table29[[#This Row],[Patron Group]],$R$10:$R$24,$S$10:$S$24)</f>
        <v>Graduate</v>
      </c>
      <c r="E2102" s="1" t="d">
        <v>2023-02-09</v>
      </c>
      <c r="F2102" t="s">
        <v>837</v>
      </c>
      <c r="G2102" t="s">
        <v>2265</v>
      </c>
      <c r="H2102" t="str">
        <f>_xlfn.XLOOKUP(Table29[[#This Row],[Unique BarCode]],$N$10:$N$37,$O$10:$O$37)</f>
        <v>IPHONE</v>
      </c>
      <c r="I2102" t="str">
        <f>_xlfn.XLOOKUP(Table29[[#This Row],[Unique BarCode]],$N$10:$N$37,$P$10:$P$37)</f>
        <v>Charger</v>
      </c>
      <c r="J2102" t="s">
        <v>8</v>
      </c>
      <c r="K2102" t="s">
        <v>838</v>
      </c>
    </row>
    <row r="2103" spans="1:11" x14ac:dyDescent="0.2">
      <c r="A2103" s="1" t="d">
        <v>2023-02-09</v>
      </c>
      <c r="B2103" s="45">
        <v>-1</v>
      </c>
      <c r="C2103" t="s">
        <v>20</v>
      </c>
      <c r="D2103" t="str">
        <f>_xlfn.XLOOKUP(Table29[[#This Row],[Patron Group]],$R$10:$R$24,$S$10:$S$24)</f>
        <v>Graduate</v>
      </c>
      <c r="E2103" s="1" t="d">
        <v>2023-02-09</v>
      </c>
      <c r="F2103" t="s">
        <v>84</v>
      </c>
      <c r="G2103" t="s">
        <v>2265</v>
      </c>
      <c r="H2103" t="str">
        <f>_xlfn.XLOOKUP(Table29[[#This Row],[Unique BarCode]],$N$10:$N$37,$O$10:$O$37)</f>
        <v>IPHONE</v>
      </c>
      <c r="I2103" t="str">
        <f>_xlfn.XLOOKUP(Table29[[#This Row],[Unique BarCode]],$N$10:$N$37,$P$10:$P$37)</f>
        <v>Charger</v>
      </c>
      <c r="J2103" t="s">
        <v>8</v>
      </c>
      <c r="K2103" t="s">
        <v>85</v>
      </c>
    </row>
    <row r="2104" spans="1:11" x14ac:dyDescent="0.2">
      <c r="A2104" s="1" t="d">
        <v>2023-02-09</v>
      </c>
      <c r="B2104" s="45">
        <v>-1</v>
      </c>
      <c r="C2104" t="s">
        <v>20</v>
      </c>
      <c r="D2104" t="str">
        <f>_xlfn.XLOOKUP(Table29[[#This Row],[Patron Group]],$R$10:$R$24,$S$10:$S$24)</f>
        <v>Graduate</v>
      </c>
      <c r="E2104" s="1" t="d">
        <v>2023-02-09</v>
      </c>
      <c r="F2104" t="s">
        <v>86</v>
      </c>
      <c r="G2104" t="s">
        <v>2265</v>
      </c>
      <c r="H2104" t="str">
        <f>_xlfn.XLOOKUP(Table29[[#This Row],[Unique BarCode]],$N$10:$N$37,$O$10:$O$37)</f>
        <v>IPHONE</v>
      </c>
      <c r="I2104" t="str">
        <f>_xlfn.XLOOKUP(Table29[[#This Row],[Unique BarCode]],$N$10:$N$37,$P$10:$P$37)</f>
        <v>Charger</v>
      </c>
      <c r="J2104" t="s">
        <v>8</v>
      </c>
      <c r="K2104" t="s">
        <v>87</v>
      </c>
    </row>
    <row r="2105" spans="1:11" x14ac:dyDescent="0.2">
      <c r="A2105" s="1" t="d">
        <v>2023-02-09</v>
      </c>
      <c r="B2105" s="45">
        <v>-1</v>
      </c>
      <c r="C2105" t="s">
        <v>20</v>
      </c>
      <c r="D2105" t="str">
        <f>_xlfn.XLOOKUP(Table29[[#This Row],[Patron Group]],$R$10:$R$24,$S$10:$S$24)</f>
        <v>Graduate</v>
      </c>
      <c r="E2105" s="1" t="d">
        <v>2023-02-09</v>
      </c>
      <c r="F2105" t="s">
        <v>433</v>
      </c>
      <c r="G2105" t="s">
        <v>2265</v>
      </c>
      <c r="H2105" t="str">
        <f>_xlfn.XLOOKUP(Table29[[#This Row],[Unique BarCode]],$N$10:$N$37,$O$10:$O$37)</f>
        <v>IPHONE</v>
      </c>
      <c r="I2105" t="str">
        <f>_xlfn.XLOOKUP(Table29[[#This Row],[Unique BarCode]],$N$10:$N$37,$P$10:$P$37)</f>
        <v>Charger</v>
      </c>
      <c r="J2105" t="s">
        <v>8</v>
      </c>
      <c r="K2105" t="s">
        <v>434</v>
      </c>
    </row>
    <row r="2106" spans="1:11" x14ac:dyDescent="0.2">
      <c r="A2106" s="1" t="d">
        <v>2023-02-09</v>
      </c>
      <c r="B2106" s="45">
        <v>-1</v>
      </c>
      <c r="C2106" t="s">
        <v>20</v>
      </c>
      <c r="D2106" t="str">
        <f>_xlfn.XLOOKUP(Table29[[#This Row],[Patron Group]],$R$10:$R$24,$S$10:$S$24)</f>
        <v>Graduate</v>
      </c>
      <c r="E2106" s="1" t="d">
        <v>2023-02-09</v>
      </c>
      <c r="F2106" t="s">
        <v>222</v>
      </c>
      <c r="G2106" t="s">
        <v>2265</v>
      </c>
      <c r="H2106" t="str">
        <f>_xlfn.XLOOKUP(Table29[[#This Row],[Unique BarCode]],$N$10:$N$37,$O$10:$O$37)</f>
        <v>IPHONE</v>
      </c>
      <c r="I2106" t="str">
        <f>_xlfn.XLOOKUP(Table29[[#This Row],[Unique BarCode]],$N$10:$N$37,$P$10:$P$37)</f>
        <v>Charger</v>
      </c>
      <c r="J2106" t="s">
        <v>13</v>
      </c>
      <c r="K2106" t="s">
        <v>223</v>
      </c>
    </row>
    <row r="2107" spans="1:11" x14ac:dyDescent="0.2">
      <c r="A2107" s="1" t="d">
        <v>2023-02-09</v>
      </c>
      <c r="B2107" s="45">
        <v>-1</v>
      </c>
      <c r="C2107" t="s">
        <v>20</v>
      </c>
      <c r="D2107" t="str">
        <f>_xlfn.XLOOKUP(Table29[[#This Row],[Patron Group]],$R$10:$R$24,$S$10:$S$24)</f>
        <v>Graduate</v>
      </c>
      <c r="E2107" s="1" t="d">
        <v>2023-02-09</v>
      </c>
      <c r="F2107" t="s">
        <v>813</v>
      </c>
      <c r="G2107" t="s">
        <v>2268</v>
      </c>
      <c r="H2107" t="str">
        <f>_xlfn.XLOOKUP(Table29[[#This Row],[Unique BarCode]],$N$10:$N$37,$O$10:$O$37)</f>
        <v>MACCHRG</v>
      </c>
      <c r="I2107" t="str">
        <f>_xlfn.XLOOKUP(Table29[[#This Row],[Unique BarCode]],$N$10:$N$37,$P$10:$P$37)</f>
        <v>Charger</v>
      </c>
      <c r="J2107" t="s">
        <v>13</v>
      </c>
      <c r="K2107" t="s">
        <v>814</v>
      </c>
    </row>
    <row r="2108" spans="1:11" x14ac:dyDescent="0.2">
      <c r="A2108" s="1" t="d">
        <v>2023-02-09</v>
      </c>
      <c r="B2108" s="45">
        <v>-1</v>
      </c>
      <c r="C2108" t="s">
        <v>20</v>
      </c>
      <c r="D2108" t="str">
        <f>_xlfn.XLOOKUP(Table29[[#This Row],[Patron Group]],$R$10:$R$24,$S$10:$S$24)</f>
        <v>Graduate</v>
      </c>
      <c r="E2108" s="1" t="d">
        <v>2023-02-09</v>
      </c>
      <c r="F2108" t="s">
        <v>471</v>
      </c>
      <c r="G2108" t="s">
        <v>2296</v>
      </c>
      <c r="H2108" t="str">
        <f>_xlfn.XLOOKUP(Table29[[#This Row],[Unique BarCode]],$N$10:$N$37,$O$10:$O$37)</f>
        <v>MACUSBC</v>
      </c>
      <c r="I2108" t="str">
        <f>_xlfn.XLOOKUP(Table29[[#This Row],[Unique BarCode]],$N$10:$N$37,$P$10:$P$37)</f>
        <v>Charger</v>
      </c>
      <c r="J2108" t="s">
        <v>8</v>
      </c>
      <c r="K2108" t="s">
        <v>472</v>
      </c>
    </row>
    <row r="2109" spans="1:11" x14ac:dyDescent="0.2">
      <c r="A2109" s="1" t="d">
        <v>2023-02-09</v>
      </c>
      <c r="B2109" s="45">
        <v>-1</v>
      </c>
      <c r="C2109" t="s">
        <v>20</v>
      </c>
      <c r="D2109" t="str">
        <f>_xlfn.XLOOKUP(Table29[[#This Row],[Patron Group]],$R$10:$R$24,$S$10:$S$24)</f>
        <v>Graduate</v>
      </c>
      <c r="E2109" s="1" t="d">
        <v>2023-02-09</v>
      </c>
      <c r="F2109" t="s">
        <v>276</v>
      </c>
      <c r="G2109" t="s">
        <v>2296</v>
      </c>
      <c r="H2109" t="str">
        <f>_xlfn.XLOOKUP(Table29[[#This Row],[Unique BarCode]],$N$10:$N$37,$O$10:$O$37)</f>
        <v>MACUSBC</v>
      </c>
      <c r="I2109" t="str">
        <f>_xlfn.XLOOKUP(Table29[[#This Row],[Unique BarCode]],$N$10:$N$37,$P$10:$P$37)</f>
        <v>Charger</v>
      </c>
      <c r="J2109" t="s">
        <v>8</v>
      </c>
      <c r="K2109" t="s">
        <v>277</v>
      </c>
    </row>
    <row r="2110" spans="1:11" x14ac:dyDescent="0.2">
      <c r="A2110" s="1" t="d">
        <v>2023-02-09</v>
      </c>
      <c r="B2110" s="45">
        <v>-1</v>
      </c>
      <c r="C2110" t="s">
        <v>20</v>
      </c>
      <c r="D2110" t="str">
        <f>_xlfn.XLOOKUP(Table29[[#This Row],[Patron Group]],$R$10:$R$24,$S$10:$S$24)</f>
        <v>Graduate</v>
      </c>
      <c r="E2110" s="1" t="d">
        <v>2023-02-09</v>
      </c>
      <c r="F2110" t="s">
        <v>37</v>
      </c>
      <c r="G2110" t="s">
        <v>2296</v>
      </c>
      <c r="H2110" t="str">
        <f>_xlfn.XLOOKUP(Table29[[#This Row],[Unique BarCode]],$N$10:$N$37,$O$10:$O$37)</f>
        <v>MACUSBC</v>
      </c>
      <c r="I2110" t="str">
        <f>_xlfn.XLOOKUP(Table29[[#This Row],[Unique BarCode]],$N$10:$N$37,$P$10:$P$37)</f>
        <v>Charger</v>
      </c>
      <c r="J2110" t="s">
        <v>8</v>
      </c>
      <c r="K2110" t="s">
        <v>38</v>
      </c>
    </row>
    <row r="2111" spans="1:11" x14ac:dyDescent="0.2">
      <c r="A2111" s="1" t="d">
        <v>2023-02-09</v>
      </c>
      <c r="B2111" s="45">
        <v>-1</v>
      </c>
      <c r="C2111" t="s">
        <v>20</v>
      </c>
      <c r="D2111" t="str">
        <f>_xlfn.XLOOKUP(Table29[[#This Row],[Patron Group]],$R$10:$R$24,$S$10:$S$24)</f>
        <v>Graduate</v>
      </c>
      <c r="E2111" s="1" t="d">
        <v>2023-02-09</v>
      </c>
      <c r="F2111" t="s">
        <v>39</v>
      </c>
      <c r="G2111" t="s">
        <v>2296</v>
      </c>
      <c r="H2111" t="str">
        <f>_xlfn.XLOOKUP(Table29[[#This Row],[Unique BarCode]],$N$10:$N$37,$O$10:$O$37)</f>
        <v>MACUSBC</v>
      </c>
      <c r="I2111" t="str">
        <f>_xlfn.XLOOKUP(Table29[[#This Row],[Unique BarCode]],$N$10:$N$37,$P$10:$P$37)</f>
        <v>Charger</v>
      </c>
      <c r="J2111" t="s">
        <v>8</v>
      </c>
      <c r="K2111" t="s">
        <v>40</v>
      </c>
    </row>
    <row r="2112" spans="1:11" x14ac:dyDescent="0.2">
      <c r="A2112" s="1" t="d">
        <v>2023-02-09</v>
      </c>
      <c r="B2112" s="45">
        <v>-1</v>
      </c>
      <c r="C2112" t="s">
        <v>20</v>
      </c>
      <c r="D2112" t="str">
        <f>_xlfn.XLOOKUP(Table29[[#This Row],[Patron Group]],$R$10:$R$24,$S$10:$S$24)</f>
        <v>Graduate</v>
      </c>
      <c r="E2112" s="1" t="d">
        <v>2023-02-09</v>
      </c>
      <c r="F2112" t="s">
        <v>93</v>
      </c>
      <c r="G2112" t="s">
        <v>2296</v>
      </c>
      <c r="H2112" t="str">
        <f>_xlfn.XLOOKUP(Table29[[#This Row],[Unique BarCode]],$N$10:$N$37,$O$10:$O$37)</f>
        <v>MACUSBC</v>
      </c>
      <c r="I2112" t="str">
        <f>_xlfn.XLOOKUP(Table29[[#This Row],[Unique BarCode]],$N$10:$N$37,$P$10:$P$37)</f>
        <v>Charger</v>
      </c>
      <c r="J2112" t="s">
        <v>8</v>
      </c>
      <c r="K2112" t="s">
        <v>94</v>
      </c>
    </row>
    <row r="2113" spans="1:11" x14ac:dyDescent="0.2">
      <c r="A2113" s="1" t="d">
        <v>2023-02-09</v>
      </c>
      <c r="B2113" s="45">
        <v>-1</v>
      </c>
      <c r="C2113" t="s">
        <v>20</v>
      </c>
      <c r="D2113" t="str">
        <f>_xlfn.XLOOKUP(Table29[[#This Row],[Patron Group]],$R$10:$R$24,$S$10:$S$24)</f>
        <v>Graduate</v>
      </c>
      <c r="E2113" s="1" t="d">
        <v>2023-02-09</v>
      </c>
      <c r="F2113" t="s">
        <v>1262</v>
      </c>
      <c r="G2113" t="s">
        <v>2294</v>
      </c>
      <c r="H2113" t="str">
        <f>_xlfn.XLOOKUP(Table29[[#This Row],[Unique BarCode]],$N$10:$N$37,$O$10:$O$37)</f>
        <v>UVGA</v>
      </c>
      <c r="I2113" t="str">
        <f>_xlfn.XLOOKUP(Table29[[#This Row],[Unique BarCode]],$N$10:$N$37,$P$10:$P$37)</f>
        <v>Cable</v>
      </c>
      <c r="J2113" t="s">
        <v>8</v>
      </c>
    </row>
    <row r="2114" spans="1:11" x14ac:dyDescent="0.2">
      <c r="A2114" s="1" t="d">
        <v>2023-02-09</v>
      </c>
      <c r="B2114" s="45">
        <v>-1</v>
      </c>
      <c r="C2114" t="s">
        <v>20</v>
      </c>
      <c r="D2114" t="str">
        <f>_xlfn.XLOOKUP(Table29[[#This Row],[Patron Group]],$R$10:$R$24,$S$10:$S$24)</f>
        <v>Graduate</v>
      </c>
      <c r="E2114" s="1" t="d">
        <v>2023-02-09</v>
      </c>
      <c r="F2114" t="s">
        <v>1442</v>
      </c>
      <c r="G2114" t="s">
        <v>2272</v>
      </c>
      <c r="H2114" t="str">
        <f>_xlfn.XLOOKUP(Table29[[#This Row],[Unique BarCode]],$N$10:$N$37,$O$10:$O$37)</f>
        <v>WALLADPT</v>
      </c>
      <c r="I2114" t="str">
        <f>_xlfn.XLOOKUP(Table29[[#This Row],[Unique BarCode]],$N$10:$N$37,$P$10:$P$37)</f>
        <v>Charger</v>
      </c>
      <c r="J2114" t="s">
        <v>13</v>
      </c>
      <c r="K2114" t="s">
        <v>1443</v>
      </c>
    </row>
    <row r="2115" spans="1:11" x14ac:dyDescent="0.2">
      <c r="A2115" s="1" t="d">
        <v>2023-02-09</v>
      </c>
      <c r="B2115" s="45">
        <v>-1</v>
      </c>
      <c r="C2115" t="s">
        <v>20</v>
      </c>
      <c r="D2115" t="str">
        <f>_xlfn.XLOOKUP(Table29[[#This Row],[Patron Group]],$R$10:$R$24,$S$10:$S$24)</f>
        <v>Graduate</v>
      </c>
      <c r="E2115" s="1" t="d">
        <v>2023-02-09</v>
      </c>
      <c r="F2115" t="s">
        <v>274</v>
      </c>
      <c r="G2115" t="s">
        <v>2272</v>
      </c>
      <c r="H2115" t="str">
        <f>_xlfn.XLOOKUP(Table29[[#This Row],[Unique BarCode]],$N$10:$N$37,$O$10:$O$37)</f>
        <v>WALLADPT</v>
      </c>
      <c r="I2115" t="str">
        <f>_xlfn.XLOOKUP(Table29[[#This Row],[Unique BarCode]],$N$10:$N$37,$P$10:$P$37)</f>
        <v>Charger</v>
      </c>
      <c r="J2115" t="s">
        <v>8</v>
      </c>
    </row>
    <row r="2116" spans="1:11" x14ac:dyDescent="0.2">
      <c r="A2116" s="1" t="d">
        <v>2023-02-09</v>
      </c>
      <c r="B2116" s="45">
        <v>-1</v>
      </c>
      <c r="C2116" t="s">
        <v>20</v>
      </c>
      <c r="D2116" t="str">
        <f>_xlfn.XLOOKUP(Table29[[#This Row],[Patron Group]],$R$10:$R$24,$S$10:$S$24)</f>
        <v>Graduate</v>
      </c>
      <c r="E2116" s="1" t="d">
        <v>2023-02-09</v>
      </c>
      <c r="F2116" t="s">
        <v>989</v>
      </c>
      <c r="G2116" t="s">
        <v>2272</v>
      </c>
      <c r="H2116" t="str">
        <f>_xlfn.XLOOKUP(Table29[[#This Row],[Unique BarCode]],$N$10:$N$37,$O$10:$O$37)</f>
        <v>WALLADPT</v>
      </c>
      <c r="I2116" t="str">
        <f>_xlfn.XLOOKUP(Table29[[#This Row],[Unique BarCode]],$N$10:$N$37,$P$10:$P$37)</f>
        <v>Charger</v>
      </c>
      <c r="J2116" t="s">
        <v>8</v>
      </c>
    </row>
    <row r="2117" spans="1:11" x14ac:dyDescent="0.2">
      <c r="A2117" s="1" t="d">
        <v>2023-02-09</v>
      </c>
      <c r="B2117" s="45">
        <v>-1</v>
      </c>
      <c r="C2117" t="s">
        <v>20</v>
      </c>
      <c r="D2117" t="str">
        <f>_xlfn.XLOOKUP(Table29[[#This Row],[Patron Group]],$R$10:$R$24,$S$10:$S$24)</f>
        <v>Graduate</v>
      </c>
      <c r="E2117" s="1" t="d">
        <v>2023-02-09</v>
      </c>
      <c r="F2117" t="s">
        <v>484</v>
      </c>
      <c r="G2117" t="s">
        <v>2272</v>
      </c>
      <c r="H2117" t="str">
        <f>_xlfn.XLOOKUP(Table29[[#This Row],[Unique BarCode]],$N$10:$N$37,$O$10:$O$37)</f>
        <v>WALLADPT</v>
      </c>
      <c r="I2117" t="str">
        <f>_xlfn.XLOOKUP(Table29[[#This Row],[Unique BarCode]],$N$10:$N$37,$P$10:$P$37)</f>
        <v>Charger</v>
      </c>
      <c r="J2117" t="s">
        <v>8</v>
      </c>
    </row>
    <row r="2118" spans="1:11" x14ac:dyDescent="0.2">
      <c r="A2118" s="1" t="d">
        <v>2023-02-09</v>
      </c>
      <c r="B2118" s="45">
        <v>-1</v>
      </c>
      <c r="C2118" t="s">
        <v>20</v>
      </c>
      <c r="D2118" t="str">
        <f>_xlfn.XLOOKUP(Table29[[#This Row],[Patron Group]],$R$10:$R$24,$S$10:$S$24)</f>
        <v>Graduate</v>
      </c>
      <c r="E2118" s="1" t="d">
        <v>2023-02-09</v>
      </c>
      <c r="F2118" t="s">
        <v>1392</v>
      </c>
      <c r="G2118" t="s">
        <v>2272</v>
      </c>
      <c r="H2118" t="str">
        <f>_xlfn.XLOOKUP(Table29[[#This Row],[Unique BarCode]],$N$10:$N$37,$O$10:$O$37)</f>
        <v>WALLADPT</v>
      </c>
      <c r="I2118" t="str">
        <f>_xlfn.XLOOKUP(Table29[[#This Row],[Unique BarCode]],$N$10:$N$37,$P$10:$P$37)</f>
        <v>Charger</v>
      </c>
      <c r="J2118" t="s">
        <v>8</v>
      </c>
    </row>
    <row r="2119" spans="1:11" x14ac:dyDescent="0.2">
      <c r="A2119" s="1" t="d">
        <v>2023-02-09</v>
      </c>
      <c r="B2119" s="45">
        <v>-1</v>
      </c>
      <c r="C2119" t="s">
        <v>20</v>
      </c>
      <c r="D2119" t="str">
        <f>_xlfn.XLOOKUP(Table29[[#This Row],[Patron Group]],$R$10:$R$24,$S$10:$S$24)</f>
        <v>Graduate</v>
      </c>
      <c r="E2119" s="1" t="d">
        <v>2023-02-09</v>
      </c>
      <c r="F2119" t="s">
        <v>96</v>
      </c>
      <c r="G2119" t="s">
        <v>2272</v>
      </c>
      <c r="H2119" t="str">
        <f>_xlfn.XLOOKUP(Table29[[#This Row],[Unique BarCode]],$N$10:$N$37,$O$10:$O$37)</f>
        <v>WALLADPT</v>
      </c>
      <c r="I2119" t="str">
        <f>_xlfn.XLOOKUP(Table29[[#This Row],[Unique BarCode]],$N$10:$N$37,$P$10:$P$37)</f>
        <v>Charger</v>
      </c>
      <c r="J2119" t="s">
        <v>8</v>
      </c>
    </row>
    <row r="2120" spans="1:11" x14ac:dyDescent="0.2">
      <c r="A2120" s="1" t="d">
        <v>2023-02-09</v>
      </c>
      <c r="B2120" s="45">
        <v>-1</v>
      </c>
      <c r="C2120" t="s">
        <v>20</v>
      </c>
      <c r="D2120" t="str">
        <f>_xlfn.XLOOKUP(Table29[[#This Row],[Patron Group]],$R$10:$R$24,$S$10:$S$24)</f>
        <v>Graduate</v>
      </c>
      <c r="E2120" s="1" t="d">
        <v>2023-02-16</v>
      </c>
      <c r="F2120" t="s">
        <v>1057</v>
      </c>
      <c r="G2120" t="s">
        <v>2273</v>
      </c>
      <c r="H2120" t="str">
        <f>_xlfn.XLOOKUP(Table29[[#This Row],[Unique BarCode]],$N$10:$N$37,$O$10:$O$37)</f>
        <v>ChromeBook</v>
      </c>
      <c r="I2120" t="str">
        <f>_xlfn.XLOOKUP(Table29[[#This Row],[Unique BarCode]],$N$10:$N$37,$P$10:$P$37)</f>
        <v>Device</v>
      </c>
      <c r="J2120" t="s">
        <v>1058</v>
      </c>
      <c r="K2120" t="s">
        <v>1059</v>
      </c>
    </row>
    <row r="2121" spans="1:11" x14ac:dyDescent="0.2">
      <c r="A2121" s="1" t="d">
        <v>2023-02-09</v>
      </c>
      <c r="B2121" s="45">
        <v>-1</v>
      </c>
      <c r="C2121" t="s">
        <v>20</v>
      </c>
      <c r="D2121" t="str">
        <f>_xlfn.XLOOKUP(Table29[[#This Row],[Patron Group]],$R$10:$R$24,$S$10:$S$24)</f>
        <v>Graduate</v>
      </c>
      <c r="E2121" s="1" t="d">
        <v>2023-02-16</v>
      </c>
      <c r="F2121" t="s">
        <v>1356</v>
      </c>
      <c r="G2121" t="s">
        <v>2273</v>
      </c>
      <c r="H2121" t="str">
        <f>_xlfn.XLOOKUP(Table29[[#This Row],[Unique BarCode]],$N$10:$N$37,$O$10:$O$37)</f>
        <v>ChromeBook</v>
      </c>
      <c r="I2121" t="str">
        <f>_xlfn.XLOOKUP(Table29[[#This Row],[Unique BarCode]],$N$10:$N$37,$P$10:$P$37)</f>
        <v>Device</v>
      </c>
      <c r="J2121" t="s">
        <v>13</v>
      </c>
      <c r="K2121" t="s">
        <v>1357</v>
      </c>
    </row>
    <row r="2122" spans="1:11" x14ac:dyDescent="0.2">
      <c r="A2122" s="1" t="d">
        <v>2023-02-09</v>
      </c>
      <c r="B2122" s="45">
        <v>-1</v>
      </c>
      <c r="C2122" t="s">
        <v>20</v>
      </c>
      <c r="D2122" t="str">
        <f>_xlfn.XLOOKUP(Table29[[#This Row],[Patron Group]],$R$10:$R$24,$S$10:$S$24)</f>
        <v>Graduate</v>
      </c>
      <c r="E2122" s="1" t="d">
        <v>2023-02-16</v>
      </c>
      <c r="F2122" t="s">
        <v>731</v>
      </c>
      <c r="G2122" t="s">
        <v>2274</v>
      </c>
      <c r="H2122" t="str">
        <f>_xlfn.XLOOKUP(Table29[[#This Row],[Unique BarCode]],$N$10:$N$37,$O$10:$O$37)</f>
        <v>MacBook</v>
      </c>
      <c r="I2122" t="str">
        <f>_xlfn.XLOOKUP(Table29[[#This Row],[Unique BarCode]],$N$10:$N$37,$P$10:$P$37)</f>
        <v>Device</v>
      </c>
      <c r="J2122" t="s">
        <v>8</v>
      </c>
      <c r="K2122" t="s">
        <v>732</v>
      </c>
    </row>
    <row r="2123" spans="1:11" x14ac:dyDescent="0.2">
      <c r="A2123" s="1" t="d">
        <v>2023-02-09</v>
      </c>
      <c r="B2123" s="45">
        <v>-1</v>
      </c>
      <c r="C2123" t="s">
        <v>20</v>
      </c>
      <c r="D2123" t="str">
        <f>_xlfn.XLOOKUP(Table29[[#This Row],[Patron Group]],$R$10:$R$24,$S$10:$S$24)</f>
        <v>Graduate</v>
      </c>
      <c r="E2123" s="1" t="d">
        <v>2023-02-16</v>
      </c>
      <c r="F2123" t="s">
        <v>132</v>
      </c>
      <c r="G2123" t="s">
        <v>2274</v>
      </c>
      <c r="H2123" t="str">
        <f>_xlfn.XLOOKUP(Table29[[#This Row],[Unique BarCode]],$N$10:$N$37,$O$10:$O$37)</f>
        <v>MacBook</v>
      </c>
      <c r="I2123" t="str">
        <f>_xlfn.XLOOKUP(Table29[[#This Row],[Unique BarCode]],$N$10:$N$37,$P$10:$P$37)</f>
        <v>Device</v>
      </c>
      <c r="J2123" t="s">
        <v>8</v>
      </c>
      <c r="K2123" t="s">
        <v>133</v>
      </c>
    </row>
    <row r="2124" spans="1:11" x14ac:dyDescent="0.2">
      <c r="A2124" s="1" t="d">
        <v>2023-02-09</v>
      </c>
      <c r="B2124" s="45">
        <v>-1</v>
      </c>
      <c r="C2124" t="s">
        <v>20</v>
      </c>
      <c r="D2124" t="str">
        <f>_xlfn.XLOOKUP(Table29[[#This Row],[Patron Group]],$R$10:$R$24,$S$10:$S$24)</f>
        <v>Graduate</v>
      </c>
      <c r="E2124" s="1" t="d">
        <v>2023-02-16</v>
      </c>
      <c r="F2124" t="s">
        <v>1556</v>
      </c>
      <c r="G2124" t="s">
        <v>2274</v>
      </c>
      <c r="H2124" t="str">
        <f>_xlfn.XLOOKUP(Table29[[#This Row],[Unique BarCode]],$N$10:$N$37,$O$10:$O$37)</f>
        <v>MacBook</v>
      </c>
      <c r="I2124" t="str">
        <f>_xlfn.XLOOKUP(Table29[[#This Row],[Unique BarCode]],$N$10:$N$37,$P$10:$P$37)</f>
        <v>Device</v>
      </c>
      <c r="J2124" t="s">
        <v>8</v>
      </c>
      <c r="K2124" t="s">
        <v>1556</v>
      </c>
    </row>
    <row r="2125" spans="1:11" x14ac:dyDescent="0.2">
      <c r="A2125" s="1" t="d">
        <v>2023-02-09</v>
      </c>
      <c r="B2125" s="45">
        <v>-1</v>
      </c>
      <c r="C2125" t="s">
        <v>20</v>
      </c>
      <c r="D2125" t="str">
        <f>_xlfn.XLOOKUP(Table29[[#This Row],[Patron Group]],$R$10:$R$24,$S$10:$S$24)</f>
        <v>Graduate</v>
      </c>
      <c r="E2125" s="1" t="d">
        <v>2023-02-16</v>
      </c>
      <c r="F2125" t="s">
        <v>165</v>
      </c>
      <c r="G2125" t="s">
        <v>2275</v>
      </c>
      <c r="H2125" t="str">
        <f>_xlfn.XLOOKUP(Table29[[#This Row],[Unique BarCode]],$N$10:$N$37,$O$10:$O$37)</f>
        <v>iPad</v>
      </c>
      <c r="I2125" t="str">
        <f>_xlfn.XLOOKUP(Table29[[#This Row],[Unique BarCode]],$N$10:$N$37,$P$10:$P$37)</f>
        <v>Device</v>
      </c>
      <c r="J2125" t="s">
        <v>8</v>
      </c>
    </row>
    <row r="2126" spans="1:11" x14ac:dyDescent="0.2">
      <c r="A2126" s="1" t="d">
        <v>2023-02-09</v>
      </c>
      <c r="B2126" s="45">
        <v>-1</v>
      </c>
      <c r="C2126" t="s">
        <v>20</v>
      </c>
      <c r="D2126" t="str">
        <f>_xlfn.XLOOKUP(Table29[[#This Row],[Patron Group]],$R$10:$R$24,$S$10:$S$24)</f>
        <v>Graduate</v>
      </c>
      <c r="E2126" s="1" t="d">
        <v>2023-02-20</v>
      </c>
      <c r="F2126" t="s">
        <v>1557</v>
      </c>
      <c r="G2126" t="s">
        <v>2274</v>
      </c>
      <c r="H2126" t="str">
        <f>_xlfn.XLOOKUP(Table29[[#This Row],[Unique BarCode]],$N$10:$N$37,$O$10:$O$37)</f>
        <v>MacBook</v>
      </c>
      <c r="I2126" t="str">
        <f>_xlfn.XLOOKUP(Table29[[#This Row],[Unique BarCode]],$N$10:$N$37,$P$10:$P$37)</f>
        <v>Device</v>
      </c>
      <c r="J2126" t="s">
        <v>8</v>
      </c>
      <c r="K2126" t="s">
        <v>1557</v>
      </c>
    </row>
    <row r="2127" spans="1:11" x14ac:dyDescent="0.2">
      <c r="A2127" s="1" t="d">
        <v>2023-02-09</v>
      </c>
      <c r="B2127" s="45">
        <v>-1</v>
      </c>
      <c r="C2127" t="s">
        <v>20</v>
      </c>
      <c r="D2127" t="str">
        <f>_xlfn.XLOOKUP(Table29[[#This Row],[Patron Group]],$R$10:$R$24,$S$10:$S$24)</f>
        <v>Graduate</v>
      </c>
      <c r="E2127" s="1" t="d">
        <v>2023-02-20</v>
      </c>
      <c r="F2127" t="s">
        <v>993</v>
      </c>
      <c r="G2127" t="s">
        <v>2275</v>
      </c>
      <c r="H2127" t="str">
        <f>_xlfn.XLOOKUP(Table29[[#This Row],[Unique BarCode]],$N$10:$N$37,$O$10:$O$37)</f>
        <v>iPad</v>
      </c>
      <c r="I2127" t="str">
        <f>_xlfn.XLOOKUP(Table29[[#This Row],[Unique BarCode]],$N$10:$N$37,$P$10:$P$37)</f>
        <v>Device</v>
      </c>
      <c r="J2127" t="s">
        <v>8</v>
      </c>
      <c r="K2127" t="s">
        <v>994</v>
      </c>
    </row>
    <row r="2128" spans="1:11" x14ac:dyDescent="0.2">
      <c r="A2128" s="1" t="d">
        <v>2023-02-09</v>
      </c>
      <c r="B2128" s="45">
        <v>-1</v>
      </c>
      <c r="C2128" t="s">
        <v>20</v>
      </c>
      <c r="D2128" t="str">
        <f>_xlfn.XLOOKUP(Table29[[#This Row],[Patron Group]],$R$10:$R$24,$S$10:$S$24)</f>
        <v>Graduate</v>
      </c>
      <c r="E2128" s="1" t="d">
        <v>2023-02-23</v>
      </c>
      <c r="F2128" t="s">
        <v>727</v>
      </c>
      <c r="G2128" t="s">
        <v>2274</v>
      </c>
      <c r="H2128" t="str">
        <f>_xlfn.XLOOKUP(Table29[[#This Row],[Unique BarCode]],$N$10:$N$37,$O$10:$O$37)</f>
        <v>MacBook</v>
      </c>
      <c r="I2128" t="str">
        <f>_xlfn.XLOOKUP(Table29[[#This Row],[Unique BarCode]],$N$10:$N$37,$P$10:$P$37)</f>
        <v>Device</v>
      </c>
      <c r="J2128" t="s">
        <v>8</v>
      </c>
      <c r="K2128" t="s">
        <v>728</v>
      </c>
    </row>
    <row r="2129" spans="1:11" x14ac:dyDescent="0.2">
      <c r="A2129" s="1" t="d">
        <v>2023-02-09</v>
      </c>
      <c r="B2129" s="45">
        <v>-1</v>
      </c>
      <c r="C2129" t="s">
        <v>20</v>
      </c>
      <c r="D2129" t="str">
        <f>_xlfn.XLOOKUP(Table29[[#This Row],[Patron Group]],$R$10:$R$24,$S$10:$S$24)</f>
        <v>Graduate</v>
      </c>
      <c r="E2129" s="1" t="d">
        <v>2023-02-23</v>
      </c>
      <c r="F2129" t="s">
        <v>1296</v>
      </c>
      <c r="G2129" t="s">
        <v>2274</v>
      </c>
      <c r="H2129" t="str">
        <f>_xlfn.XLOOKUP(Table29[[#This Row],[Unique BarCode]],$N$10:$N$37,$O$10:$O$37)</f>
        <v>MacBook</v>
      </c>
      <c r="I2129" t="str">
        <f>_xlfn.XLOOKUP(Table29[[#This Row],[Unique BarCode]],$N$10:$N$37,$P$10:$P$37)</f>
        <v>Device</v>
      </c>
      <c r="J2129" t="s">
        <v>8</v>
      </c>
      <c r="K2129" t="s">
        <v>1297</v>
      </c>
    </row>
    <row r="2130" spans="1:11" x14ac:dyDescent="0.2">
      <c r="A2130" s="1" t="d">
        <v>2023-02-09</v>
      </c>
      <c r="B2130" s="45">
        <v>-1</v>
      </c>
      <c r="C2130" t="s">
        <v>20</v>
      </c>
      <c r="D2130" t="str">
        <f>_xlfn.XLOOKUP(Table29[[#This Row],[Patron Group]],$R$10:$R$24,$S$10:$S$24)</f>
        <v>Graduate</v>
      </c>
      <c r="E2130" s="1" t="d">
        <v>2023-02-23</v>
      </c>
      <c r="F2130" t="s">
        <v>1164</v>
      </c>
      <c r="G2130" t="s">
        <v>2274</v>
      </c>
      <c r="H2130" t="str">
        <f>_xlfn.XLOOKUP(Table29[[#This Row],[Unique BarCode]],$N$10:$N$37,$O$10:$O$37)</f>
        <v>MacBook</v>
      </c>
      <c r="I2130" t="str">
        <f>_xlfn.XLOOKUP(Table29[[#This Row],[Unique BarCode]],$N$10:$N$37,$P$10:$P$37)</f>
        <v>Device</v>
      </c>
      <c r="J2130" t="s">
        <v>8</v>
      </c>
      <c r="K2130" t="s">
        <v>1164</v>
      </c>
    </row>
    <row r="2131" spans="1:11" x14ac:dyDescent="0.2">
      <c r="A2131" s="1" t="d">
        <v>2023-02-09</v>
      </c>
      <c r="B2131" s="45">
        <v>-1</v>
      </c>
      <c r="C2131" t="s">
        <v>20</v>
      </c>
      <c r="D2131" t="str">
        <f>_xlfn.XLOOKUP(Table29[[#This Row],[Patron Group]],$R$10:$R$24,$S$10:$S$24)</f>
        <v>Graduate</v>
      </c>
      <c r="E2131" s="1" t="d">
        <v>2023-02-23</v>
      </c>
      <c r="F2131" t="s">
        <v>115</v>
      </c>
      <c r="G2131" t="s">
        <v>2275</v>
      </c>
      <c r="H2131" t="str">
        <f>_xlfn.XLOOKUP(Table29[[#This Row],[Unique BarCode]],$N$10:$N$37,$O$10:$O$37)</f>
        <v>iPad</v>
      </c>
      <c r="I2131" t="str">
        <f>_xlfn.XLOOKUP(Table29[[#This Row],[Unique BarCode]],$N$10:$N$37,$P$10:$P$37)</f>
        <v>Device</v>
      </c>
      <c r="J2131" t="s">
        <v>8</v>
      </c>
      <c r="K2131" t="s">
        <v>116</v>
      </c>
    </row>
    <row r="2132" spans="1:11" x14ac:dyDescent="0.2">
      <c r="A2132" s="1" t="d">
        <v>2023-02-09</v>
      </c>
      <c r="B2132" s="45">
        <v>-1</v>
      </c>
      <c r="C2132" t="s">
        <v>20</v>
      </c>
      <c r="D2132" t="str">
        <f>_xlfn.XLOOKUP(Table29[[#This Row],[Patron Group]],$R$10:$R$24,$S$10:$S$24)</f>
        <v>Graduate</v>
      </c>
      <c r="E2132" s="1" t="d">
        <v>2023-02-23</v>
      </c>
      <c r="F2132" t="s">
        <v>1558</v>
      </c>
      <c r="G2132" t="s">
        <v>2275</v>
      </c>
      <c r="H2132" t="str">
        <f>_xlfn.XLOOKUP(Table29[[#This Row],[Unique BarCode]],$N$10:$N$37,$O$10:$O$37)</f>
        <v>iPad</v>
      </c>
      <c r="I2132" t="str">
        <f>_xlfn.XLOOKUP(Table29[[#This Row],[Unique BarCode]],$N$10:$N$37,$P$10:$P$37)</f>
        <v>Device</v>
      </c>
      <c r="J2132" t="s">
        <v>8</v>
      </c>
      <c r="K2132" t="s">
        <v>1559</v>
      </c>
    </row>
    <row r="2133" spans="1:11" x14ac:dyDescent="0.2">
      <c r="A2133" s="1" t="d">
        <v>2023-02-09</v>
      </c>
      <c r="B2133" s="45">
        <v>-1</v>
      </c>
      <c r="C2133" t="s">
        <v>20</v>
      </c>
      <c r="D2133" t="str">
        <f>_xlfn.XLOOKUP(Table29[[#This Row],[Patron Group]],$R$10:$R$24,$S$10:$S$24)</f>
        <v>Graduate</v>
      </c>
      <c r="E2133" s="1" t="d">
        <v>2023-02-23</v>
      </c>
      <c r="F2133" t="s">
        <v>1107</v>
      </c>
      <c r="G2133" t="s">
        <v>2297</v>
      </c>
      <c r="H2133" t="str">
        <f>_xlfn.XLOOKUP(Table29[[#This Row],[Unique BarCode]],$N$10:$N$37,$O$10:$O$37)</f>
        <v>iPad</v>
      </c>
      <c r="I2133" t="str">
        <f>_xlfn.XLOOKUP(Table29[[#This Row],[Unique BarCode]],$N$10:$N$37,$P$10:$P$37)</f>
        <v>Device</v>
      </c>
      <c r="J2133" t="s">
        <v>8</v>
      </c>
      <c r="K2133" t="s">
        <v>1108</v>
      </c>
    </row>
    <row r="2134" spans="1:11" x14ac:dyDescent="0.2">
      <c r="A2134" s="1" t="d">
        <v>2023-02-09</v>
      </c>
      <c r="B2134" s="45">
        <v>-1</v>
      </c>
      <c r="C2134" t="s">
        <v>20</v>
      </c>
      <c r="D2134" t="str">
        <f>_xlfn.XLOOKUP(Table29[[#This Row],[Patron Group]],$R$10:$R$24,$S$10:$S$24)</f>
        <v>Graduate</v>
      </c>
      <c r="E2134" s="1" t="d">
        <v>2023-02-23</v>
      </c>
      <c r="F2134" t="s">
        <v>1137</v>
      </c>
      <c r="G2134" t="s">
        <v>2263</v>
      </c>
      <c r="H2134" t="str">
        <f>_xlfn.XLOOKUP(Table29[[#This Row],[Unique BarCode]],$N$10:$N$37,$O$10:$O$37)</f>
        <v>HP Laptop</v>
      </c>
      <c r="I2134" t="str">
        <f>_xlfn.XLOOKUP(Table29[[#This Row],[Unique BarCode]],$N$10:$N$37,$P$10:$P$37)</f>
        <v>Device</v>
      </c>
      <c r="J2134" t="s">
        <v>8</v>
      </c>
      <c r="K2134" t="s">
        <v>1138</v>
      </c>
    </row>
    <row r="2135" spans="1:11" x14ac:dyDescent="0.2">
      <c r="A2135" s="1" t="d">
        <v>2023-02-09</v>
      </c>
      <c r="B2135" s="45">
        <v>-1</v>
      </c>
      <c r="C2135" t="s">
        <v>20</v>
      </c>
      <c r="D2135" t="str">
        <f>_xlfn.XLOOKUP(Table29[[#This Row],[Patron Group]],$R$10:$R$24,$S$10:$S$24)</f>
        <v>Graduate</v>
      </c>
      <c r="E2135" s="1" t="d">
        <v>2023-02-23</v>
      </c>
      <c r="F2135" t="s">
        <v>611</v>
      </c>
      <c r="G2135" t="s">
        <v>2263</v>
      </c>
      <c r="H2135" t="str">
        <f>_xlfn.XLOOKUP(Table29[[#This Row],[Unique BarCode]],$N$10:$N$37,$O$10:$O$37)</f>
        <v>HP Laptop</v>
      </c>
      <c r="I2135" t="str">
        <f>_xlfn.XLOOKUP(Table29[[#This Row],[Unique BarCode]],$N$10:$N$37,$P$10:$P$37)</f>
        <v>Device</v>
      </c>
      <c r="J2135" t="s">
        <v>8</v>
      </c>
      <c r="K2135" t="s">
        <v>612</v>
      </c>
    </row>
    <row r="2136" spans="1:11" x14ac:dyDescent="0.2">
      <c r="A2136" s="1" t="d">
        <v>2023-02-09</v>
      </c>
      <c r="B2136" s="45">
        <v>-1</v>
      </c>
      <c r="C2136" t="s">
        <v>20</v>
      </c>
      <c r="D2136" t="str">
        <f>_xlfn.XLOOKUP(Table29[[#This Row],[Patron Group]],$R$10:$R$24,$S$10:$S$24)</f>
        <v>Graduate</v>
      </c>
      <c r="E2136" s="1" t="d">
        <v>2023-02-23</v>
      </c>
      <c r="F2136" t="s">
        <v>1077</v>
      </c>
      <c r="G2136" t="s">
        <v>2263</v>
      </c>
      <c r="H2136" t="str">
        <f>_xlfn.XLOOKUP(Table29[[#This Row],[Unique BarCode]],$N$10:$N$37,$O$10:$O$37)</f>
        <v>HP Laptop</v>
      </c>
      <c r="I2136" t="str">
        <f>_xlfn.XLOOKUP(Table29[[#This Row],[Unique BarCode]],$N$10:$N$37,$P$10:$P$37)</f>
        <v>Device</v>
      </c>
      <c r="J2136" t="s">
        <v>8</v>
      </c>
      <c r="K2136" t="s">
        <v>1078</v>
      </c>
    </row>
    <row r="2137" spans="1:11" x14ac:dyDescent="0.2">
      <c r="A2137" s="1" t="d">
        <v>2023-02-09</v>
      </c>
      <c r="B2137" s="45">
        <v>-1</v>
      </c>
      <c r="C2137" t="s">
        <v>452</v>
      </c>
      <c r="D2137" t="str">
        <f>_xlfn.XLOOKUP(Table29[[#This Row],[Patron Group]],$R$10:$R$24,$S$10:$S$24)</f>
        <v>Graduate</v>
      </c>
      <c r="E2137" s="1" t="d">
        <v>2023-02-23</v>
      </c>
      <c r="F2137" t="s">
        <v>1048</v>
      </c>
      <c r="G2137" t="s">
        <v>2275</v>
      </c>
      <c r="H2137" t="str">
        <f>_xlfn.XLOOKUP(Table29[[#This Row],[Unique BarCode]],$N$10:$N$37,$O$10:$O$37)</f>
        <v>iPad</v>
      </c>
      <c r="I2137" t="str">
        <f>_xlfn.XLOOKUP(Table29[[#This Row],[Unique BarCode]],$N$10:$N$37,$P$10:$P$37)</f>
        <v>Device</v>
      </c>
      <c r="J2137" t="s">
        <v>8</v>
      </c>
    </row>
    <row r="2138" spans="1:11" x14ac:dyDescent="0.2">
      <c r="A2138" s="1" t="d">
        <v>2023-02-09</v>
      </c>
      <c r="B2138" s="45">
        <v>-1</v>
      </c>
      <c r="C2138" t="s">
        <v>77</v>
      </c>
      <c r="D2138" t="str">
        <f>_xlfn.XLOOKUP(Table29[[#This Row],[Patron Group]],$R$10:$R$24,$S$10:$S$24)</f>
        <v>Undergraduate</v>
      </c>
      <c r="E2138" s="1" t="d">
        <v>2023-02-09</v>
      </c>
      <c r="F2138" t="s">
        <v>1098</v>
      </c>
      <c r="G2138" t="s">
        <v>2276</v>
      </c>
      <c r="H2138" t="str">
        <f>_xlfn.XLOOKUP(Table29[[#This Row],[Unique BarCode]],$N$10:$N$37,$O$10:$O$37)</f>
        <v>CALC</v>
      </c>
      <c r="I2138" t="str">
        <f>_xlfn.XLOOKUP(Table29[[#This Row],[Unique BarCode]],$N$10:$N$37,$P$10:$P$37)</f>
        <v>Accessory</v>
      </c>
      <c r="J2138" t="s">
        <v>8</v>
      </c>
      <c r="K2138" t="s">
        <v>1099</v>
      </c>
    </row>
    <row r="2139" spans="1:11" x14ac:dyDescent="0.2">
      <c r="A2139" s="1" t="d">
        <v>2023-02-09</v>
      </c>
      <c r="B2139" s="45">
        <v>-1</v>
      </c>
      <c r="C2139" t="s">
        <v>77</v>
      </c>
      <c r="D2139" t="str">
        <f>_xlfn.XLOOKUP(Table29[[#This Row],[Patron Group]],$R$10:$R$24,$S$10:$S$24)</f>
        <v>Undergraduate</v>
      </c>
      <c r="E2139" s="1" t="d">
        <v>2023-02-09</v>
      </c>
      <c r="F2139" t="s">
        <v>1053</v>
      </c>
      <c r="G2139" t="s">
        <v>2276</v>
      </c>
      <c r="H2139" t="str">
        <f>_xlfn.XLOOKUP(Table29[[#This Row],[Unique BarCode]],$N$10:$N$37,$O$10:$O$37)</f>
        <v>CALC</v>
      </c>
      <c r="I2139" t="str">
        <f>_xlfn.XLOOKUP(Table29[[#This Row],[Unique BarCode]],$N$10:$N$37,$P$10:$P$37)</f>
        <v>Accessory</v>
      </c>
      <c r="J2139" t="s">
        <v>8</v>
      </c>
      <c r="K2139" t="s">
        <v>1054</v>
      </c>
    </row>
    <row r="2140" spans="1:11" x14ac:dyDescent="0.2">
      <c r="A2140" s="1" t="d">
        <v>2023-02-09</v>
      </c>
      <c r="B2140" s="45">
        <v>-1</v>
      </c>
      <c r="C2140" t="s">
        <v>77</v>
      </c>
      <c r="D2140" t="str">
        <f>_xlfn.XLOOKUP(Table29[[#This Row],[Patron Group]],$R$10:$R$24,$S$10:$S$24)</f>
        <v>Undergraduate</v>
      </c>
      <c r="E2140" s="1" t="d">
        <v>2023-02-09</v>
      </c>
      <c r="F2140" t="s">
        <v>78</v>
      </c>
      <c r="G2140" t="s">
        <v>2276</v>
      </c>
      <c r="H2140" t="str">
        <f>_xlfn.XLOOKUP(Table29[[#This Row],[Unique BarCode]],$N$10:$N$37,$O$10:$O$37)</f>
        <v>CALC</v>
      </c>
      <c r="I2140" t="str">
        <f>_xlfn.XLOOKUP(Table29[[#This Row],[Unique BarCode]],$N$10:$N$37,$P$10:$P$37)</f>
        <v>Accessory</v>
      </c>
      <c r="J2140" t="s">
        <v>8</v>
      </c>
      <c r="K2140" t="s">
        <v>79</v>
      </c>
    </row>
    <row r="2141" spans="1:11" x14ac:dyDescent="0.2">
      <c r="A2141" s="1" t="d">
        <v>2023-02-09</v>
      </c>
      <c r="B2141" s="45">
        <v>-1</v>
      </c>
      <c r="C2141" t="s">
        <v>77</v>
      </c>
      <c r="D2141" t="str">
        <f>_xlfn.XLOOKUP(Table29[[#This Row],[Patron Group]],$R$10:$R$24,$S$10:$S$24)</f>
        <v>Undergraduate</v>
      </c>
      <c r="E2141" s="1" t="d">
        <v>2023-02-09</v>
      </c>
      <c r="F2141" t="s">
        <v>1401</v>
      </c>
      <c r="G2141" t="s">
        <v>2276</v>
      </c>
      <c r="H2141" t="str">
        <f>_xlfn.XLOOKUP(Table29[[#This Row],[Unique BarCode]],$N$10:$N$37,$O$10:$O$37)</f>
        <v>CALC</v>
      </c>
      <c r="I2141" t="str">
        <f>_xlfn.XLOOKUP(Table29[[#This Row],[Unique BarCode]],$N$10:$N$37,$P$10:$P$37)</f>
        <v>Accessory</v>
      </c>
      <c r="J2141" t="s">
        <v>8</v>
      </c>
    </row>
    <row r="2142" spans="1:11" x14ac:dyDescent="0.2">
      <c r="A2142" s="1" t="d">
        <v>2023-02-09</v>
      </c>
      <c r="B2142" s="45">
        <v>-1</v>
      </c>
      <c r="C2142" t="s">
        <v>77</v>
      </c>
      <c r="D2142" t="str">
        <f>_xlfn.XLOOKUP(Table29[[#This Row],[Patron Group]],$R$10:$R$24,$S$10:$S$24)</f>
        <v>Undergraduate</v>
      </c>
      <c r="E2142" s="1" t="d">
        <v>2023-02-09</v>
      </c>
      <c r="F2142" t="s">
        <v>1404</v>
      </c>
      <c r="G2142" t="s">
        <v>2281</v>
      </c>
      <c r="H2142" t="str">
        <f>_xlfn.XLOOKUP(Table29[[#This Row],[Unique BarCode]],$N$10:$N$37,$O$10:$O$37)</f>
        <v>HDMIC</v>
      </c>
      <c r="I2142" t="str">
        <f>_xlfn.XLOOKUP(Table29[[#This Row],[Unique BarCode]],$N$10:$N$37,$P$10:$P$37)</f>
        <v>Cable</v>
      </c>
      <c r="J2142" t="s">
        <v>8</v>
      </c>
      <c r="K2142" t="s">
        <v>1405</v>
      </c>
    </row>
    <row r="2143" spans="1:11" x14ac:dyDescent="0.2">
      <c r="A2143" s="1" t="d">
        <v>2023-02-09</v>
      </c>
      <c r="B2143" s="45">
        <v>-1</v>
      </c>
      <c r="C2143" t="s">
        <v>77</v>
      </c>
      <c r="D2143" t="str">
        <f>_xlfn.XLOOKUP(Table29[[#This Row],[Patron Group]],$R$10:$R$24,$S$10:$S$24)</f>
        <v>Undergraduate</v>
      </c>
      <c r="E2143" s="1" t="d">
        <v>2023-02-09</v>
      </c>
      <c r="F2143" t="s">
        <v>1406</v>
      </c>
      <c r="G2143" t="s">
        <v>2281</v>
      </c>
      <c r="H2143" t="str">
        <f>_xlfn.XLOOKUP(Table29[[#This Row],[Unique BarCode]],$N$10:$N$37,$O$10:$O$37)</f>
        <v>HDMIC</v>
      </c>
      <c r="I2143" t="str">
        <f>_xlfn.XLOOKUP(Table29[[#This Row],[Unique BarCode]],$N$10:$N$37,$P$10:$P$37)</f>
        <v>Cable</v>
      </c>
      <c r="J2143" t="s">
        <v>8</v>
      </c>
      <c r="K2143" t="s">
        <v>1407</v>
      </c>
    </row>
    <row r="2144" spans="1:11" x14ac:dyDescent="0.2">
      <c r="A2144" s="1" t="d">
        <v>2023-02-09</v>
      </c>
      <c r="B2144" s="45">
        <v>-1</v>
      </c>
      <c r="C2144" t="s">
        <v>77</v>
      </c>
      <c r="D2144" t="str">
        <f>_xlfn.XLOOKUP(Table29[[#This Row],[Patron Group]],$R$10:$R$24,$S$10:$S$24)</f>
        <v>Undergraduate</v>
      </c>
      <c r="E2144" s="1" t="d">
        <v>2023-02-09</v>
      </c>
      <c r="F2144" t="s">
        <v>833</v>
      </c>
      <c r="G2144" t="s">
        <v>2266</v>
      </c>
      <c r="H2144" t="str">
        <f>_xlfn.XLOOKUP(Table29[[#This Row],[Unique BarCode]],$N$10:$N$37,$O$10:$O$37)</f>
        <v>Headphones</v>
      </c>
      <c r="I2144" t="str">
        <f>_xlfn.XLOOKUP(Table29[[#This Row],[Unique BarCode]],$N$10:$N$37,$P$10:$P$37)</f>
        <v>Accessory</v>
      </c>
      <c r="J2144" t="s">
        <v>49</v>
      </c>
      <c r="K2144" t="s">
        <v>834</v>
      </c>
    </row>
    <row r="2145" spans="1:11" x14ac:dyDescent="0.2">
      <c r="A2145" s="1" t="d">
        <v>2023-02-09</v>
      </c>
      <c r="B2145" s="45">
        <v>-1</v>
      </c>
      <c r="C2145" t="s">
        <v>77</v>
      </c>
      <c r="D2145" t="str">
        <f>_xlfn.XLOOKUP(Table29[[#This Row],[Patron Group]],$R$10:$R$24,$S$10:$S$24)</f>
        <v>Undergraduate</v>
      </c>
      <c r="E2145" s="1" t="d">
        <v>2023-02-09</v>
      </c>
      <c r="F2145" t="s">
        <v>809</v>
      </c>
      <c r="G2145" t="s">
        <v>2266</v>
      </c>
      <c r="H2145" t="str">
        <f>_xlfn.XLOOKUP(Table29[[#This Row],[Unique BarCode]],$N$10:$N$37,$O$10:$O$37)</f>
        <v>Headphones</v>
      </c>
      <c r="I2145" t="str">
        <f>_xlfn.XLOOKUP(Table29[[#This Row],[Unique BarCode]],$N$10:$N$37,$P$10:$P$37)</f>
        <v>Accessory</v>
      </c>
      <c r="J2145" t="s">
        <v>8</v>
      </c>
      <c r="K2145" t="s">
        <v>810</v>
      </c>
    </row>
    <row r="2146" spans="1:11" x14ac:dyDescent="0.2">
      <c r="A2146" s="1" t="d">
        <v>2023-02-09</v>
      </c>
      <c r="B2146" s="45">
        <v>-1</v>
      </c>
      <c r="C2146" t="s">
        <v>77</v>
      </c>
      <c r="D2146" t="str">
        <f>_xlfn.XLOOKUP(Table29[[#This Row],[Patron Group]],$R$10:$R$24,$S$10:$S$24)</f>
        <v>Undergraduate</v>
      </c>
      <c r="E2146" s="1" t="d">
        <v>2023-02-09</v>
      </c>
      <c r="F2146" t="s">
        <v>21</v>
      </c>
      <c r="G2146" t="s">
        <v>2266</v>
      </c>
      <c r="H2146" t="str">
        <f>_xlfn.XLOOKUP(Table29[[#This Row],[Unique BarCode]],$N$10:$N$37,$O$10:$O$37)</f>
        <v>Headphones</v>
      </c>
      <c r="I2146" t="str">
        <f>_xlfn.XLOOKUP(Table29[[#This Row],[Unique BarCode]],$N$10:$N$37,$P$10:$P$37)</f>
        <v>Accessory</v>
      </c>
      <c r="J2146" t="s">
        <v>8</v>
      </c>
      <c r="K2146" t="s">
        <v>22</v>
      </c>
    </row>
    <row r="2147" spans="1:11" x14ac:dyDescent="0.2">
      <c r="A2147" s="1" t="d">
        <v>2023-02-09</v>
      </c>
      <c r="B2147" s="45">
        <v>-1</v>
      </c>
      <c r="C2147" t="s">
        <v>77</v>
      </c>
      <c r="D2147" t="str">
        <f>_xlfn.XLOOKUP(Table29[[#This Row],[Patron Group]],$R$10:$R$24,$S$10:$S$24)</f>
        <v>Undergraduate</v>
      </c>
      <c r="E2147" s="1" t="d">
        <v>2023-02-09</v>
      </c>
      <c r="F2147" t="s">
        <v>436</v>
      </c>
      <c r="G2147" t="s">
        <v>2282</v>
      </c>
      <c r="H2147" t="str">
        <f>_xlfn.XLOOKUP(Table29[[#This Row],[Unique BarCode]],$N$10:$N$37,$O$10:$O$37)</f>
        <v>HPUSBC</v>
      </c>
      <c r="I2147" t="str">
        <f>_xlfn.XLOOKUP(Table29[[#This Row],[Unique BarCode]],$N$10:$N$37,$P$10:$P$37)</f>
        <v>Charger</v>
      </c>
      <c r="J2147" t="s">
        <v>49</v>
      </c>
      <c r="K2147" t="s">
        <v>437</v>
      </c>
    </row>
    <row r="2148" spans="1:11" x14ac:dyDescent="0.2">
      <c r="A2148" s="1" t="d">
        <v>2023-02-09</v>
      </c>
      <c r="B2148" s="45">
        <v>-1</v>
      </c>
      <c r="C2148" t="s">
        <v>77</v>
      </c>
      <c r="D2148" t="str">
        <f>_xlfn.XLOOKUP(Table29[[#This Row],[Patron Group]],$R$10:$R$24,$S$10:$S$24)</f>
        <v>Undergraduate</v>
      </c>
      <c r="E2148" s="1" t="d">
        <v>2023-02-09</v>
      </c>
      <c r="F2148" t="s">
        <v>458</v>
      </c>
      <c r="G2148" t="s">
        <v>2282</v>
      </c>
      <c r="H2148" t="str">
        <f>_xlfn.XLOOKUP(Table29[[#This Row],[Unique BarCode]],$N$10:$N$37,$O$10:$O$37)</f>
        <v>HPUSBC</v>
      </c>
      <c r="I2148" t="str">
        <f>_xlfn.XLOOKUP(Table29[[#This Row],[Unique BarCode]],$N$10:$N$37,$P$10:$P$37)</f>
        <v>Charger</v>
      </c>
      <c r="J2148" t="s">
        <v>49</v>
      </c>
    </row>
    <row r="2149" spans="1:11" x14ac:dyDescent="0.2">
      <c r="A2149" s="1" t="d">
        <v>2023-02-09</v>
      </c>
      <c r="B2149" s="45">
        <v>-1</v>
      </c>
      <c r="C2149" t="s">
        <v>77</v>
      </c>
      <c r="D2149" t="str">
        <f>_xlfn.XLOOKUP(Table29[[#This Row],[Patron Group]],$R$10:$R$24,$S$10:$S$24)</f>
        <v>Undergraduate</v>
      </c>
      <c r="E2149" s="1" t="d">
        <v>2023-02-09</v>
      </c>
      <c r="F2149" t="s">
        <v>1367</v>
      </c>
      <c r="G2149" t="s">
        <v>2282</v>
      </c>
      <c r="H2149" t="str">
        <f>_xlfn.XLOOKUP(Table29[[#This Row],[Unique BarCode]],$N$10:$N$37,$O$10:$O$37)</f>
        <v>HPUSBC</v>
      </c>
      <c r="I2149" t="str">
        <f>_xlfn.XLOOKUP(Table29[[#This Row],[Unique BarCode]],$N$10:$N$37,$P$10:$P$37)</f>
        <v>Charger</v>
      </c>
      <c r="J2149" t="s">
        <v>49</v>
      </c>
    </row>
    <row r="2150" spans="1:11" x14ac:dyDescent="0.2">
      <c r="A2150" s="1" t="d">
        <v>2023-02-09</v>
      </c>
      <c r="B2150" s="45">
        <v>-1</v>
      </c>
      <c r="C2150" t="s">
        <v>77</v>
      </c>
      <c r="D2150" t="str">
        <f>_xlfn.XLOOKUP(Table29[[#This Row],[Patron Group]],$R$10:$R$24,$S$10:$S$24)</f>
        <v>Undergraduate</v>
      </c>
      <c r="E2150" s="1" t="d">
        <v>2023-02-09</v>
      </c>
      <c r="F2150" t="s">
        <v>1410</v>
      </c>
      <c r="G2150" t="s">
        <v>2265</v>
      </c>
      <c r="H2150" t="str">
        <f>_xlfn.XLOOKUP(Table29[[#This Row],[Unique BarCode]],$N$10:$N$37,$O$10:$O$37)</f>
        <v>IPHONE</v>
      </c>
      <c r="I2150" t="str">
        <f>_xlfn.XLOOKUP(Table29[[#This Row],[Unique BarCode]],$N$10:$N$37,$P$10:$P$37)</f>
        <v>Charger</v>
      </c>
      <c r="J2150" t="s">
        <v>68</v>
      </c>
      <c r="K2150" t="s">
        <v>1411</v>
      </c>
    </row>
    <row r="2151" spans="1:11" x14ac:dyDescent="0.2">
      <c r="A2151" s="1" t="d">
        <v>2023-02-09</v>
      </c>
      <c r="B2151" s="45">
        <v>-1</v>
      </c>
      <c r="C2151" t="s">
        <v>77</v>
      </c>
      <c r="D2151" t="str">
        <f>_xlfn.XLOOKUP(Table29[[#This Row],[Patron Group]],$R$10:$R$24,$S$10:$S$24)</f>
        <v>Undergraduate</v>
      </c>
      <c r="E2151" s="1" t="d">
        <v>2023-02-09</v>
      </c>
      <c r="F2151" t="s">
        <v>942</v>
      </c>
      <c r="G2151" t="s">
        <v>2265</v>
      </c>
      <c r="H2151" t="str">
        <f>_xlfn.XLOOKUP(Table29[[#This Row],[Unique BarCode]],$N$10:$N$37,$O$10:$O$37)</f>
        <v>IPHONE</v>
      </c>
      <c r="I2151" t="str">
        <f>_xlfn.XLOOKUP(Table29[[#This Row],[Unique BarCode]],$N$10:$N$37,$P$10:$P$37)</f>
        <v>Charger</v>
      </c>
      <c r="J2151" t="s">
        <v>68</v>
      </c>
      <c r="K2151" t="s">
        <v>943</v>
      </c>
    </row>
    <row r="2152" spans="1:11" x14ac:dyDescent="0.2">
      <c r="A2152" s="1" t="d">
        <v>2023-02-09</v>
      </c>
      <c r="B2152" s="45">
        <v>-1</v>
      </c>
      <c r="C2152" t="s">
        <v>77</v>
      </c>
      <c r="D2152" t="str">
        <f>_xlfn.XLOOKUP(Table29[[#This Row],[Patron Group]],$R$10:$R$24,$S$10:$S$24)</f>
        <v>Undergraduate</v>
      </c>
      <c r="E2152" s="1" t="d">
        <v>2023-02-09</v>
      </c>
      <c r="F2152" t="s">
        <v>579</v>
      </c>
      <c r="G2152" t="s">
        <v>2265</v>
      </c>
      <c r="H2152" t="str">
        <f>_xlfn.XLOOKUP(Table29[[#This Row],[Unique BarCode]],$N$10:$N$37,$O$10:$O$37)</f>
        <v>IPHONE</v>
      </c>
      <c r="I2152" t="str">
        <f>_xlfn.XLOOKUP(Table29[[#This Row],[Unique BarCode]],$N$10:$N$37,$P$10:$P$37)</f>
        <v>Charger</v>
      </c>
      <c r="J2152" t="s">
        <v>49</v>
      </c>
      <c r="K2152" t="s">
        <v>580</v>
      </c>
    </row>
    <row r="2153" spans="1:11" x14ac:dyDescent="0.2">
      <c r="A2153" s="1" t="d">
        <v>2023-02-09</v>
      </c>
      <c r="B2153" s="45">
        <v>-1</v>
      </c>
      <c r="C2153" t="s">
        <v>77</v>
      </c>
      <c r="D2153" t="str">
        <f>_xlfn.XLOOKUP(Table29[[#This Row],[Patron Group]],$R$10:$R$24,$S$10:$S$24)</f>
        <v>Undergraduate</v>
      </c>
      <c r="E2153" s="1" t="d">
        <v>2023-02-09</v>
      </c>
      <c r="F2153" t="s">
        <v>581</v>
      </c>
      <c r="G2153" t="s">
        <v>2265</v>
      </c>
      <c r="H2153" t="str">
        <f>_xlfn.XLOOKUP(Table29[[#This Row],[Unique BarCode]],$N$10:$N$37,$O$10:$O$37)</f>
        <v>IPHONE</v>
      </c>
      <c r="I2153" t="str">
        <f>_xlfn.XLOOKUP(Table29[[#This Row],[Unique BarCode]],$N$10:$N$37,$P$10:$P$37)</f>
        <v>Charger</v>
      </c>
      <c r="J2153" t="s">
        <v>49</v>
      </c>
      <c r="K2153" t="s">
        <v>582</v>
      </c>
    </row>
    <row r="2154" spans="1:11" x14ac:dyDescent="0.2">
      <c r="A2154" s="1" t="d">
        <v>2023-02-09</v>
      </c>
      <c r="B2154" s="45">
        <v>-1</v>
      </c>
      <c r="C2154" t="s">
        <v>77</v>
      </c>
      <c r="D2154" t="str">
        <f>_xlfn.XLOOKUP(Table29[[#This Row],[Patron Group]],$R$10:$R$24,$S$10:$S$24)</f>
        <v>Undergraduate</v>
      </c>
      <c r="E2154" s="1" t="d">
        <v>2023-02-09</v>
      </c>
      <c r="F2154" t="s">
        <v>27</v>
      </c>
      <c r="G2154" t="s">
        <v>2265</v>
      </c>
      <c r="H2154" t="str">
        <f>_xlfn.XLOOKUP(Table29[[#This Row],[Unique BarCode]],$N$10:$N$37,$O$10:$O$37)</f>
        <v>IPHONE</v>
      </c>
      <c r="I2154" t="str">
        <f>_xlfn.XLOOKUP(Table29[[#This Row],[Unique BarCode]],$N$10:$N$37,$P$10:$P$37)</f>
        <v>Charger</v>
      </c>
      <c r="J2154" t="s">
        <v>8</v>
      </c>
      <c r="K2154" t="s">
        <v>28</v>
      </c>
    </row>
    <row r="2155" spans="1:11" x14ac:dyDescent="0.2">
      <c r="A2155" s="1" t="d">
        <v>2023-02-09</v>
      </c>
      <c r="B2155" s="45">
        <v>-1</v>
      </c>
      <c r="C2155" t="s">
        <v>77</v>
      </c>
      <c r="D2155" t="str">
        <f>_xlfn.XLOOKUP(Table29[[#This Row],[Patron Group]],$R$10:$R$24,$S$10:$S$24)</f>
        <v>Undergraduate</v>
      </c>
      <c r="E2155" s="1" t="d">
        <v>2023-02-09</v>
      </c>
      <c r="F2155" t="s">
        <v>1100</v>
      </c>
      <c r="G2155" t="s">
        <v>2265</v>
      </c>
      <c r="H2155" t="str">
        <f>_xlfn.XLOOKUP(Table29[[#This Row],[Unique BarCode]],$N$10:$N$37,$O$10:$O$37)</f>
        <v>IPHONE</v>
      </c>
      <c r="I2155" t="str">
        <f>_xlfn.XLOOKUP(Table29[[#This Row],[Unique BarCode]],$N$10:$N$37,$P$10:$P$37)</f>
        <v>Charger</v>
      </c>
      <c r="J2155" t="s">
        <v>8</v>
      </c>
      <c r="K2155" t="s">
        <v>1101</v>
      </c>
    </row>
    <row r="2156" spans="1:11" x14ac:dyDescent="0.2">
      <c r="A2156" s="1" t="d">
        <v>2023-02-09</v>
      </c>
      <c r="B2156" s="45">
        <v>-1</v>
      </c>
      <c r="C2156" t="s">
        <v>77</v>
      </c>
      <c r="D2156" t="str">
        <f>_xlfn.XLOOKUP(Table29[[#This Row],[Patron Group]],$R$10:$R$24,$S$10:$S$24)</f>
        <v>Undergraduate</v>
      </c>
      <c r="E2156" s="1" t="d">
        <v>2023-02-09</v>
      </c>
      <c r="F2156" t="s">
        <v>837</v>
      </c>
      <c r="G2156" t="s">
        <v>2265</v>
      </c>
      <c r="H2156" t="str">
        <f>_xlfn.XLOOKUP(Table29[[#This Row],[Unique BarCode]],$N$10:$N$37,$O$10:$O$37)</f>
        <v>IPHONE</v>
      </c>
      <c r="I2156" t="str">
        <f>_xlfn.XLOOKUP(Table29[[#This Row],[Unique BarCode]],$N$10:$N$37,$P$10:$P$37)</f>
        <v>Charger</v>
      </c>
      <c r="J2156" t="s">
        <v>8</v>
      </c>
      <c r="K2156" t="s">
        <v>838</v>
      </c>
    </row>
    <row r="2157" spans="1:11" x14ac:dyDescent="0.2">
      <c r="A2157" s="1" t="d">
        <v>2023-02-09</v>
      </c>
      <c r="B2157" s="45">
        <v>-1</v>
      </c>
      <c r="C2157" t="s">
        <v>77</v>
      </c>
      <c r="D2157" t="str">
        <f>_xlfn.XLOOKUP(Table29[[#This Row],[Patron Group]],$R$10:$R$24,$S$10:$S$24)</f>
        <v>Undergraduate</v>
      </c>
      <c r="E2157" s="1" t="d">
        <v>2023-02-09</v>
      </c>
      <c r="F2157" t="s">
        <v>263</v>
      </c>
      <c r="G2157" t="s">
        <v>2265</v>
      </c>
      <c r="H2157" t="str">
        <f>_xlfn.XLOOKUP(Table29[[#This Row],[Unique BarCode]],$N$10:$N$37,$O$10:$O$37)</f>
        <v>IPHONE</v>
      </c>
      <c r="I2157" t="str">
        <f>_xlfn.XLOOKUP(Table29[[#This Row],[Unique BarCode]],$N$10:$N$37,$P$10:$P$37)</f>
        <v>Charger</v>
      </c>
      <c r="J2157" t="s">
        <v>8</v>
      </c>
      <c r="K2157" t="s">
        <v>264</v>
      </c>
    </row>
    <row r="2158" spans="1:11" x14ac:dyDescent="0.2">
      <c r="A2158" s="1" t="d">
        <v>2023-02-09</v>
      </c>
      <c r="B2158" s="45">
        <v>-1</v>
      </c>
      <c r="C2158" t="s">
        <v>77</v>
      </c>
      <c r="D2158" t="str">
        <f>_xlfn.XLOOKUP(Table29[[#This Row],[Patron Group]],$R$10:$R$24,$S$10:$S$24)</f>
        <v>Undergraduate</v>
      </c>
      <c r="E2158" s="1" t="d">
        <v>2023-02-09</v>
      </c>
      <c r="F2158" t="s">
        <v>839</v>
      </c>
      <c r="G2158" t="s">
        <v>2265</v>
      </c>
      <c r="H2158" t="str">
        <f>_xlfn.XLOOKUP(Table29[[#This Row],[Unique BarCode]],$N$10:$N$37,$O$10:$O$37)</f>
        <v>IPHONE</v>
      </c>
      <c r="I2158" t="str">
        <f>_xlfn.XLOOKUP(Table29[[#This Row],[Unique BarCode]],$N$10:$N$37,$P$10:$P$37)</f>
        <v>Charger</v>
      </c>
      <c r="J2158" t="s">
        <v>8</v>
      </c>
      <c r="K2158" t="s">
        <v>840</v>
      </c>
    </row>
    <row r="2159" spans="1:11" x14ac:dyDescent="0.2">
      <c r="A2159" s="1" t="d">
        <v>2023-02-09</v>
      </c>
      <c r="B2159" s="45">
        <v>-1</v>
      </c>
      <c r="C2159" t="s">
        <v>77</v>
      </c>
      <c r="D2159" t="str">
        <f>_xlfn.XLOOKUP(Table29[[#This Row],[Patron Group]],$R$10:$R$24,$S$10:$S$24)</f>
        <v>Undergraduate</v>
      </c>
      <c r="E2159" s="1" t="d">
        <v>2023-02-09</v>
      </c>
      <c r="F2159" t="s">
        <v>1497</v>
      </c>
      <c r="G2159" t="s">
        <v>2265</v>
      </c>
      <c r="H2159" t="str">
        <f>_xlfn.XLOOKUP(Table29[[#This Row],[Unique BarCode]],$N$10:$N$37,$O$10:$O$37)</f>
        <v>IPHONE</v>
      </c>
      <c r="I2159" t="str">
        <f>_xlfn.XLOOKUP(Table29[[#This Row],[Unique BarCode]],$N$10:$N$37,$P$10:$P$37)</f>
        <v>Charger</v>
      </c>
      <c r="J2159" t="s">
        <v>8</v>
      </c>
    </row>
    <row r="2160" spans="1:11" x14ac:dyDescent="0.2">
      <c r="A2160" s="1" t="d">
        <v>2023-02-09</v>
      </c>
      <c r="B2160" s="45">
        <v>-1</v>
      </c>
      <c r="C2160" t="s">
        <v>77</v>
      </c>
      <c r="D2160" t="str">
        <f>_xlfn.XLOOKUP(Table29[[#This Row],[Patron Group]],$R$10:$R$24,$S$10:$S$24)</f>
        <v>Undergraduate</v>
      </c>
      <c r="E2160" s="1" t="d">
        <v>2023-02-09</v>
      </c>
      <c r="F2160" t="s">
        <v>71</v>
      </c>
      <c r="G2160" t="s">
        <v>2265</v>
      </c>
      <c r="H2160" t="str">
        <f>_xlfn.XLOOKUP(Table29[[#This Row],[Unique BarCode]],$N$10:$N$37,$O$10:$O$37)</f>
        <v>IPHONE</v>
      </c>
      <c r="I2160" t="str">
        <f>_xlfn.XLOOKUP(Table29[[#This Row],[Unique BarCode]],$N$10:$N$37,$P$10:$P$37)</f>
        <v>Charger</v>
      </c>
      <c r="J2160" t="s">
        <v>8</v>
      </c>
      <c r="K2160" t="s">
        <v>72</v>
      </c>
    </row>
    <row r="2161" spans="1:11" x14ac:dyDescent="0.2">
      <c r="A2161" s="1" t="d">
        <v>2023-02-09</v>
      </c>
      <c r="B2161" s="45">
        <v>-1</v>
      </c>
      <c r="C2161" t="s">
        <v>77</v>
      </c>
      <c r="D2161" t="str">
        <f>_xlfn.XLOOKUP(Table29[[#This Row],[Patron Group]],$R$10:$R$24,$S$10:$S$24)</f>
        <v>Undergraduate</v>
      </c>
      <c r="E2161" s="1" t="d">
        <v>2023-02-09</v>
      </c>
      <c r="F2161" t="s">
        <v>433</v>
      </c>
      <c r="G2161" t="s">
        <v>2265</v>
      </c>
      <c r="H2161" t="str">
        <f>_xlfn.XLOOKUP(Table29[[#This Row],[Unique BarCode]],$N$10:$N$37,$O$10:$O$37)</f>
        <v>IPHONE</v>
      </c>
      <c r="I2161" t="str">
        <f>_xlfn.XLOOKUP(Table29[[#This Row],[Unique BarCode]],$N$10:$N$37,$P$10:$P$37)</f>
        <v>Charger</v>
      </c>
      <c r="J2161" t="s">
        <v>8</v>
      </c>
      <c r="K2161" t="s">
        <v>434</v>
      </c>
    </row>
    <row r="2162" spans="1:11" x14ac:dyDescent="0.2">
      <c r="A2162" s="1" t="d">
        <v>2023-02-09</v>
      </c>
      <c r="B2162" s="45">
        <v>-1</v>
      </c>
      <c r="C2162" t="s">
        <v>77</v>
      </c>
      <c r="D2162" t="str">
        <f>_xlfn.XLOOKUP(Table29[[#This Row],[Patron Group]],$R$10:$R$24,$S$10:$S$24)</f>
        <v>Undergraduate</v>
      </c>
      <c r="E2162" s="1" t="d">
        <v>2023-02-09</v>
      </c>
      <c r="F2162" t="s">
        <v>29</v>
      </c>
      <c r="G2162" t="s">
        <v>2265</v>
      </c>
      <c r="H2162" t="str">
        <f>_xlfn.XLOOKUP(Table29[[#This Row],[Unique BarCode]],$N$10:$N$37,$O$10:$O$37)</f>
        <v>IPHONE</v>
      </c>
      <c r="I2162" t="str">
        <f>_xlfn.XLOOKUP(Table29[[#This Row],[Unique BarCode]],$N$10:$N$37,$P$10:$P$37)</f>
        <v>Charger</v>
      </c>
      <c r="J2162" t="s">
        <v>8</v>
      </c>
      <c r="K2162" t="s">
        <v>30</v>
      </c>
    </row>
    <row r="2163" spans="1:11" x14ac:dyDescent="0.2">
      <c r="A2163" s="1" t="d">
        <v>2023-02-09</v>
      </c>
      <c r="B2163" s="45">
        <v>-1</v>
      </c>
      <c r="C2163" t="s">
        <v>77</v>
      </c>
      <c r="D2163" t="str">
        <f>_xlfn.XLOOKUP(Table29[[#This Row],[Patron Group]],$R$10:$R$24,$S$10:$S$24)</f>
        <v>Undergraduate</v>
      </c>
      <c r="E2163" s="1" t="d">
        <v>2023-02-09</v>
      </c>
      <c r="F2163" t="s">
        <v>267</v>
      </c>
      <c r="G2163" t="s">
        <v>2268</v>
      </c>
      <c r="H2163" t="str">
        <f>_xlfn.XLOOKUP(Table29[[#This Row],[Unique BarCode]],$N$10:$N$37,$O$10:$O$37)</f>
        <v>MACCHRG</v>
      </c>
      <c r="I2163" t="str">
        <f>_xlfn.XLOOKUP(Table29[[#This Row],[Unique BarCode]],$N$10:$N$37,$P$10:$P$37)</f>
        <v>Charger</v>
      </c>
      <c r="J2163" t="s">
        <v>8</v>
      </c>
      <c r="K2163" t="s">
        <v>268</v>
      </c>
    </row>
    <row r="2164" spans="1:11" x14ac:dyDescent="0.2">
      <c r="A2164" s="1" t="d">
        <v>2023-02-09</v>
      </c>
      <c r="B2164" s="45">
        <v>-1</v>
      </c>
      <c r="C2164" t="s">
        <v>77</v>
      </c>
      <c r="D2164" t="str">
        <f>_xlfn.XLOOKUP(Table29[[#This Row],[Patron Group]],$R$10:$R$24,$S$10:$S$24)</f>
        <v>Undergraduate</v>
      </c>
      <c r="E2164" s="1" t="d">
        <v>2023-02-09</v>
      </c>
      <c r="F2164" t="s">
        <v>577</v>
      </c>
      <c r="G2164" t="s">
        <v>2296</v>
      </c>
      <c r="H2164" t="str">
        <f>_xlfn.XLOOKUP(Table29[[#This Row],[Unique BarCode]],$N$10:$N$37,$O$10:$O$37)</f>
        <v>MACUSBC</v>
      </c>
      <c r="I2164" t="str">
        <f>_xlfn.XLOOKUP(Table29[[#This Row],[Unique BarCode]],$N$10:$N$37,$P$10:$P$37)</f>
        <v>Charger</v>
      </c>
      <c r="J2164" t="s">
        <v>8</v>
      </c>
      <c r="K2164" t="s">
        <v>578</v>
      </c>
    </row>
    <row r="2165" spans="1:11" x14ac:dyDescent="0.2">
      <c r="A2165" s="1" t="d">
        <v>2023-02-09</v>
      </c>
      <c r="B2165" s="45">
        <v>-1</v>
      </c>
      <c r="C2165" t="s">
        <v>77</v>
      </c>
      <c r="D2165" t="str">
        <f>_xlfn.XLOOKUP(Table29[[#This Row],[Patron Group]],$R$10:$R$24,$S$10:$S$24)</f>
        <v>Undergraduate</v>
      </c>
      <c r="E2165" s="1" t="d">
        <v>2023-02-09</v>
      </c>
      <c r="F2165" t="s">
        <v>469</v>
      </c>
      <c r="G2165" t="s">
        <v>2296</v>
      </c>
      <c r="H2165" t="str">
        <f>_xlfn.XLOOKUP(Table29[[#This Row],[Unique BarCode]],$N$10:$N$37,$O$10:$O$37)</f>
        <v>MACUSBC</v>
      </c>
      <c r="I2165" t="str">
        <f>_xlfn.XLOOKUP(Table29[[#This Row],[Unique BarCode]],$N$10:$N$37,$P$10:$P$37)</f>
        <v>Charger</v>
      </c>
      <c r="J2165" t="s">
        <v>8</v>
      </c>
      <c r="K2165" t="s">
        <v>470</v>
      </c>
    </row>
    <row r="2166" spans="1:11" x14ac:dyDescent="0.2">
      <c r="A2166" s="1" t="d">
        <v>2023-02-09</v>
      </c>
      <c r="B2166" s="45">
        <v>-1</v>
      </c>
      <c r="C2166" t="s">
        <v>77</v>
      </c>
      <c r="D2166" t="str">
        <f>_xlfn.XLOOKUP(Table29[[#This Row],[Patron Group]],$R$10:$R$24,$S$10:$S$24)</f>
        <v>Undergraduate</v>
      </c>
      <c r="E2166" s="1" t="d">
        <v>2023-02-09</v>
      </c>
      <c r="F2166" t="s">
        <v>91</v>
      </c>
      <c r="G2166" t="s">
        <v>2296</v>
      </c>
      <c r="H2166" t="str">
        <f>_xlfn.XLOOKUP(Table29[[#This Row],[Unique BarCode]],$N$10:$N$37,$O$10:$O$37)</f>
        <v>MACUSBC</v>
      </c>
      <c r="I2166" t="str">
        <f>_xlfn.XLOOKUP(Table29[[#This Row],[Unique BarCode]],$N$10:$N$37,$P$10:$P$37)</f>
        <v>Charger</v>
      </c>
      <c r="J2166" t="s">
        <v>8</v>
      </c>
      <c r="K2166" t="s">
        <v>92</v>
      </c>
    </row>
    <row r="2167" spans="1:11" x14ac:dyDescent="0.2">
      <c r="A2167" s="1" t="d">
        <v>2023-02-09</v>
      </c>
      <c r="B2167" s="45">
        <v>-1</v>
      </c>
      <c r="C2167" t="s">
        <v>77</v>
      </c>
      <c r="D2167" t="str">
        <f>_xlfn.XLOOKUP(Table29[[#This Row],[Patron Group]],$R$10:$R$24,$S$10:$S$24)</f>
        <v>Undergraduate</v>
      </c>
      <c r="E2167" s="1" t="d">
        <v>2023-02-09</v>
      </c>
      <c r="F2167" t="s">
        <v>843</v>
      </c>
      <c r="G2167" t="s">
        <v>2296</v>
      </c>
      <c r="H2167" t="str">
        <f>_xlfn.XLOOKUP(Table29[[#This Row],[Unique BarCode]],$N$10:$N$37,$O$10:$O$37)</f>
        <v>MACUSBC</v>
      </c>
      <c r="I2167" t="str">
        <f>_xlfn.XLOOKUP(Table29[[#This Row],[Unique BarCode]],$N$10:$N$37,$P$10:$P$37)</f>
        <v>Charger</v>
      </c>
      <c r="J2167" t="s">
        <v>8</v>
      </c>
      <c r="K2167" t="s">
        <v>844</v>
      </c>
    </row>
    <row r="2168" spans="1:11" x14ac:dyDescent="0.2">
      <c r="A2168" s="1" t="d">
        <v>2023-02-09</v>
      </c>
      <c r="B2168" s="45">
        <v>-1</v>
      </c>
      <c r="C2168" t="s">
        <v>77</v>
      </c>
      <c r="D2168" t="str">
        <f>_xlfn.XLOOKUP(Table29[[#This Row],[Patron Group]],$R$10:$R$24,$S$10:$S$24)</f>
        <v>Undergraduate</v>
      </c>
      <c r="E2168" s="1" t="d">
        <v>2023-02-09</v>
      </c>
      <c r="F2168" t="s">
        <v>39</v>
      </c>
      <c r="G2168" t="s">
        <v>2296</v>
      </c>
      <c r="H2168" t="str">
        <f>_xlfn.XLOOKUP(Table29[[#This Row],[Unique BarCode]],$N$10:$N$37,$O$10:$O$37)</f>
        <v>MACUSBC</v>
      </c>
      <c r="I2168" t="str">
        <f>_xlfn.XLOOKUP(Table29[[#This Row],[Unique BarCode]],$N$10:$N$37,$P$10:$P$37)</f>
        <v>Charger</v>
      </c>
      <c r="J2168" t="s">
        <v>8</v>
      </c>
      <c r="K2168" t="s">
        <v>40</v>
      </c>
    </row>
    <row r="2169" spans="1:11" x14ac:dyDescent="0.2">
      <c r="A2169" s="1" t="d">
        <v>2023-02-09</v>
      </c>
      <c r="B2169" s="45">
        <v>-1</v>
      </c>
      <c r="C2169" t="s">
        <v>77</v>
      </c>
      <c r="D2169" t="str">
        <f>_xlfn.XLOOKUP(Table29[[#This Row],[Patron Group]],$R$10:$R$24,$S$10:$S$24)</f>
        <v>Undergraduate</v>
      </c>
      <c r="E2169" s="1" t="d">
        <v>2023-02-09</v>
      </c>
      <c r="F2169" t="s">
        <v>1318</v>
      </c>
      <c r="G2169" t="s">
        <v>2271</v>
      </c>
      <c r="H2169" t="str">
        <f>_xlfn.XLOOKUP(Table29[[#This Row],[Unique BarCode]],$N$10:$N$37,$O$10:$O$37)</f>
        <v>OMNI</v>
      </c>
      <c r="I2169" t="str">
        <f>_xlfn.XLOOKUP(Table29[[#This Row],[Unique BarCode]],$N$10:$N$37,$P$10:$P$37)</f>
        <v>Charger</v>
      </c>
      <c r="J2169" t="s">
        <v>49</v>
      </c>
      <c r="K2169" t="s">
        <v>1319</v>
      </c>
    </row>
    <row r="2170" spans="1:11" x14ac:dyDescent="0.2">
      <c r="A2170" s="1" t="d">
        <v>2023-02-09</v>
      </c>
      <c r="B2170" s="45">
        <v>-1</v>
      </c>
      <c r="C2170" t="s">
        <v>77</v>
      </c>
      <c r="D2170" t="str">
        <f>_xlfn.XLOOKUP(Table29[[#This Row],[Patron Group]],$R$10:$R$24,$S$10:$S$24)</f>
        <v>Undergraduate</v>
      </c>
      <c r="E2170" s="1" t="d">
        <v>2023-02-09</v>
      </c>
      <c r="F2170" t="s">
        <v>1035</v>
      </c>
      <c r="G2170" t="s">
        <v>2271</v>
      </c>
      <c r="H2170" t="str">
        <f>_xlfn.XLOOKUP(Table29[[#This Row],[Unique BarCode]],$N$10:$N$37,$O$10:$O$37)</f>
        <v>OMNI</v>
      </c>
      <c r="I2170" t="str">
        <f>_xlfn.XLOOKUP(Table29[[#This Row],[Unique BarCode]],$N$10:$N$37,$P$10:$P$37)</f>
        <v>Charger</v>
      </c>
      <c r="J2170" t="s">
        <v>49</v>
      </c>
      <c r="K2170" t="s">
        <v>1036</v>
      </c>
    </row>
    <row r="2171" spans="1:11" x14ac:dyDescent="0.2">
      <c r="A2171" s="1" t="d">
        <v>2023-02-09</v>
      </c>
      <c r="B2171" s="45">
        <v>-1</v>
      </c>
      <c r="C2171" t="s">
        <v>77</v>
      </c>
      <c r="D2171" t="str">
        <f>_xlfn.XLOOKUP(Table29[[#This Row],[Patron Group]],$R$10:$R$24,$S$10:$S$24)</f>
        <v>Undergraduate</v>
      </c>
      <c r="E2171" s="1" t="d">
        <v>2023-02-09</v>
      </c>
      <c r="F2171" t="s">
        <v>847</v>
      </c>
      <c r="G2171" t="s">
        <v>2271</v>
      </c>
      <c r="H2171" t="str">
        <f>_xlfn.XLOOKUP(Table29[[#This Row],[Unique BarCode]],$N$10:$N$37,$O$10:$O$37)</f>
        <v>OMNI</v>
      </c>
      <c r="I2171" t="str">
        <f>_xlfn.XLOOKUP(Table29[[#This Row],[Unique BarCode]],$N$10:$N$37,$P$10:$P$37)</f>
        <v>Charger</v>
      </c>
      <c r="J2171" t="s">
        <v>68</v>
      </c>
      <c r="K2171" t="s">
        <v>848</v>
      </c>
    </row>
    <row r="2172" spans="1:11" x14ac:dyDescent="0.2">
      <c r="A2172" s="1" t="d">
        <v>2023-02-09</v>
      </c>
      <c r="B2172" s="45">
        <v>-1</v>
      </c>
      <c r="C2172" t="s">
        <v>77</v>
      </c>
      <c r="D2172" t="str">
        <f>_xlfn.XLOOKUP(Table29[[#This Row],[Patron Group]],$R$10:$R$24,$S$10:$S$24)</f>
        <v>Undergraduate</v>
      </c>
      <c r="E2172" s="1" t="d">
        <v>2023-02-09</v>
      </c>
      <c r="F2172" t="s">
        <v>1560</v>
      </c>
      <c r="G2172" t="s">
        <v>2285</v>
      </c>
      <c r="H2172" t="str">
        <f>_xlfn.XLOOKUP(Table29[[#This Row],[Unique BarCode]],$N$10:$N$37,$O$10:$O$37)</f>
        <v>UHDMI</v>
      </c>
      <c r="I2172" t="str">
        <f>_xlfn.XLOOKUP(Table29[[#This Row],[Unique BarCode]],$N$10:$N$37,$P$10:$P$37)</f>
        <v>Cable</v>
      </c>
      <c r="J2172" t="s">
        <v>8</v>
      </c>
    </row>
    <row r="2173" spans="1:11" x14ac:dyDescent="0.2">
      <c r="A2173" s="1" t="d">
        <v>2023-02-09</v>
      </c>
      <c r="B2173" s="45">
        <v>-1</v>
      </c>
      <c r="C2173" t="s">
        <v>77</v>
      </c>
      <c r="D2173" t="str">
        <f>_xlfn.XLOOKUP(Table29[[#This Row],[Patron Group]],$R$10:$R$24,$S$10:$S$24)</f>
        <v>Undergraduate</v>
      </c>
      <c r="E2173" s="1" t="d">
        <v>2023-02-09</v>
      </c>
      <c r="F2173" t="s">
        <v>918</v>
      </c>
      <c r="G2173" t="s">
        <v>2285</v>
      </c>
      <c r="H2173" t="str">
        <f>_xlfn.XLOOKUP(Table29[[#This Row],[Unique BarCode]],$N$10:$N$37,$O$10:$O$37)</f>
        <v>UHDMI</v>
      </c>
      <c r="I2173" t="str">
        <f>_xlfn.XLOOKUP(Table29[[#This Row],[Unique BarCode]],$N$10:$N$37,$P$10:$P$37)</f>
        <v>Cable</v>
      </c>
      <c r="J2173" t="s">
        <v>8</v>
      </c>
    </row>
    <row r="2174" spans="1:11" x14ac:dyDescent="0.2">
      <c r="A2174" s="1" t="d">
        <v>2023-02-09</v>
      </c>
      <c r="B2174" s="45">
        <v>-1</v>
      </c>
      <c r="C2174" t="s">
        <v>77</v>
      </c>
      <c r="D2174" t="str">
        <f>_xlfn.XLOOKUP(Table29[[#This Row],[Patron Group]],$R$10:$R$24,$S$10:$S$24)</f>
        <v>Undergraduate</v>
      </c>
      <c r="E2174" s="1" t="d">
        <v>2023-02-09</v>
      </c>
      <c r="F2174" t="s">
        <v>481</v>
      </c>
      <c r="G2174" t="s">
        <v>2285</v>
      </c>
      <c r="H2174" t="str">
        <f>_xlfn.XLOOKUP(Table29[[#This Row],[Unique BarCode]],$N$10:$N$37,$O$10:$O$37)</f>
        <v>UHDMI</v>
      </c>
      <c r="I2174" t="str">
        <f>_xlfn.XLOOKUP(Table29[[#This Row],[Unique BarCode]],$N$10:$N$37,$P$10:$P$37)</f>
        <v>Cable</v>
      </c>
      <c r="J2174" t="s">
        <v>8</v>
      </c>
    </row>
    <row r="2175" spans="1:11" x14ac:dyDescent="0.2">
      <c r="A2175" s="1" t="d">
        <v>2023-02-09</v>
      </c>
      <c r="B2175" s="45">
        <v>-1</v>
      </c>
      <c r="C2175" t="s">
        <v>77</v>
      </c>
      <c r="D2175" t="str">
        <f>_xlfn.XLOOKUP(Table29[[#This Row],[Patron Group]],$R$10:$R$24,$S$10:$S$24)</f>
        <v>Undergraduate</v>
      </c>
      <c r="E2175" s="1" t="d">
        <v>2023-02-09</v>
      </c>
      <c r="F2175" t="s">
        <v>1440</v>
      </c>
      <c r="G2175" t="s">
        <v>2272</v>
      </c>
      <c r="H2175" t="str">
        <f>_xlfn.XLOOKUP(Table29[[#This Row],[Unique BarCode]],$N$10:$N$37,$O$10:$O$37)</f>
        <v>WALLADPT</v>
      </c>
      <c r="I2175" t="str">
        <f>_xlfn.XLOOKUP(Table29[[#This Row],[Unique BarCode]],$N$10:$N$37,$P$10:$P$37)</f>
        <v>Charger</v>
      </c>
      <c r="J2175" t="s">
        <v>49</v>
      </c>
      <c r="K2175" t="s">
        <v>1441</v>
      </c>
    </row>
    <row r="2176" spans="1:11" x14ac:dyDescent="0.2">
      <c r="A2176" s="1" t="d">
        <v>2023-02-09</v>
      </c>
      <c r="B2176" s="45">
        <v>-1</v>
      </c>
      <c r="C2176" t="s">
        <v>77</v>
      </c>
      <c r="D2176" t="str">
        <f>_xlfn.XLOOKUP(Table29[[#This Row],[Patron Group]],$R$10:$R$24,$S$10:$S$24)</f>
        <v>Undergraduate</v>
      </c>
      <c r="E2176" s="1" t="d">
        <v>2023-02-09</v>
      </c>
      <c r="F2176" t="s">
        <v>1184</v>
      </c>
      <c r="G2176" t="s">
        <v>2272</v>
      </c>
      <c r="H2176" t="str">
        <f>_xlfn.XLOOKUP(Table29[[#This Row],[Unique BarCode]],$N$10:$N$37,$O$10:$O$37)</f>
        <v>WALLADPT</v>
      </c>
      <c r="I2176" t="str">
        <f>_xlfn.XLOOKUP(Table29[[#This Row],[Unique BarCode]],$N$10:$N$37,$P$10:$P$37)</f>
        <v>Charger</v>
      </c>
      <c r="J2176" t="s">
        <v>49</v>
      </c>
      <c r="K2176" t="s">
        <v>1185</v>
      </c>
    </row>
    <row r="2177" spans="1:11" x14ac:dyDescent="0.2">
      <c r="A2177" s="1" t="d">
        <v>2023-02-09</v>
      </c>
      <c r="B2177" s="45">
        <v>-1</v>
      </c>
      <c r="C2177" t="s">
        <v>77</v>
      </c>
      <c r="D2177" t="str">
        <f>_xlfn.XLOOKUP(Table29[[#This Row],[Patron Group]],$R$10:$R$24,$S$10:$S$24)</f>
        <v>Undergraduate</v>
      </c>
      <c r="E2177" s="1" t="d">
        <v>2023-02-09</v>
      </c>
      <c r="F2177" t="s">
        <v>43</v>
      </c>
      <c r="G2177" t="s">
        <v>2272</v>
      </c>
      <c r="H2177" t="str">
        <f>_xlfn.XLOOKUP(Table29[[#This Row],[Unique BarCode]],$N$10:$N$37,$O$10:$O$37)</f>
        <v>WALLADPT</v>
      </c>
      <c r="I2177" t="str">
        <f>_xlfn.XLOOKUP(Table29[[#This Row],[Unique BarCode]],$N$10:$N$37,$P$10:$P$37)</f>
        <v>Charger</v>
      </c>
      <c r="J2177" t="s">
        <v>8</v>
      </c>
      <c r="K2177" t="s">
        <v>44</v>
      </c>
    </row>
    <row r="2178" spans="1:11" x14ac:dyDescent="0.2">
      <c r="A2178" s="1" t="d">
        <v>2023-02-09</v>
      </c>
      <c r="B2178" s="45">
        <v>-1</v>
      </c>
      <c r="C2178" t="s">
        <v>77</v>
      </c>
      <c r="D2178" t="str">
        <f>_xlfn.XLOOKUP(Table29[[#This Row],[Patron Group]],$R$10:$R$24,$S$10:$S$24)</f>
        <v>Undergraduate</v>
      </c>
      <c r="E2178" s="1" t="d">
        <v>2023-02-09</v>
      </c>
      <c r="F2178" t="s">
        <v>1326</v>
      </c>
      <c r="G2178" t="s">
        <v>2272</v>
      </c>
      <c r="H2178" t="str">
        <f>_xlfn.XLOOKUP(Table29[[#This Row],[Unique BarCode]],$N$10:$N$37,$O$10:$O$37)</f>
        <v>WALLADPT</v>
      </c>
      <c r="I2178" t="str">
        <f>_xlfn.XLOOKUP(Table29[[#This Row],[Unique BarCode]],$N$10:$N$37,$P$10:$P$37)</f>
        <v>Charger</v>
      </c>
      <c r="J2178" t="s">
        <v>8</v>
      </c>
      <c r="K2178" t="s">
        <v>1327</v>
      </c>
    </row>
    <row r="2179" spans="1:11" x14ac:dyDescent="0.2">
      <c r="A2179" s="1" t="d">
        <v>2023-02-09</v>
      </c>
      <c r="B2179" s="45">
        <v>-1</v>
      </c>
      <c r="C2179" t="s">
        <v>77</v>
      </c>
      <c r="D2179" t="str">
        <f>_xlfn.XLOOKUP(Table29[[#This Row],[Patron Group]],$R$10:$R$24,$S$10:$S$24)</f>
        <v>Undergraduate</v>
      </c>
      <c r="E2179" s="1" t="d">
        <v>2023-02-09</v>
      </c>
      <c r="F2179" t="s">
        <v>854</v>
      </c>
      <c r="G2179" t="s">
        <v>2272</v>
      </c>
      <c r="H2179" t="str">
        <f>_xlfn.XLOOKUP(Table29[[#This Row],[Unique BarCode]],$N$10:$N$37,$O$10:$O$37)</f>
        <v>WALLADPT</v>
      </c>
      <c r="I2179" t="str">
        <f>_xlfn.XLOOKUP(Table29[[#This Row],[Unique BarCode]],$N$10:$N$37,$P$10:$P$37)</f>
        <v>Charger</v>
      </c>
      <c r="J2179" t="s">
        <v>8</v>
      </c>
    </row>
    <row r="2180" spans="1:11" x14ac:dyDescent="0.2">
      <c r="A2180" s="1" t="d">
        <v>2023-02-09</v>
      </c>
      <c r="B2180" s="45">
        <v>-1</v>
      </c>
      <c r="C2180" t="s">
        <v>77</v>
      </c>
      <c r="D2180" t="str">
        <f>_xlfn.XLOOKUP(Table29[[#This Row],[Patron Group]],$R$10:$R$24,$S$10:$S$24)</f>
        <v>Undergraduate</v>
      </c>
      <c r="E2180" s="1" t="d">
        <v>2023-02-09</v>
      </c>
      <c r="F2180" t="s">
        <v>274</v>
      </c>
      <c r="G2180" t="s">
        <v>2272</v>
      </c>
      <c r="H2180" t="str">
        <f>_xlfn.XLOOKUP(Table29[[#This Row],[Unique BarCode]],$N$10:$N$37,$O$10:$O$37)</f>
        <v>WALLADPT</v>
      </c>
      <c r="I2180" t="str">
        <f>_xlfn.XLOOKUP(Table29[[#This Row],[Unique BarCode]],$N$10:$N$37,$P$10:$P$37)</f>
        <v>Charger</v>
      </c>
      <c r="J2180" t="s">
        <v>8</v>
      </c>
    </row>
    <row r="2181" spans="1:11" x14ac:dyDescent="0.2">
      <c r="A2181" s="1" t="d">
        <v>2023-02-09</v>
      </c>
      <c r="B2181" s="45">
        <v>-1</v>
      </c>
      <c r="C2181" t="s">
        <v>77</v>
      </c>
      <c r="D2181" t="str">
        <f>_xlfn.XLOOKUP(Table29[[#This Row],[Patron Group]],$R$10:$R$24,$S$10:$S$24)</f>
        <v>Undergraduate</v>
      </c>
      <c r="E2181" s="1" t="d">
        <v>2023-02-09</v>
      </c>
      <c r="F2181" t="s">
        <v>989</v>
      </c>
      <c r="G2181" t="s">
        <v>2272</v>
      </c>
      <c r="H2181" t="str">
        <f>_xlfn.XLOOKUP(Table29[[#This Row],[Unique BarCode]],$N$10:$N$37,$O$10:$O$37)</f>
        <v>WALLADPT</v>
      </c>
      <c r="I2181" t="str">
        <f>_xlfn.XLOOKUP(Table29[[#This Row],[Unique BarCode]],$N$10:$N$37,$P$10:$P$37)</f>
        <v>Charger</v>
      </c>
      <c r="J2181" t="s">
        <v>8</v>
      </c>
    </row>
    <row r="2182" spans="1:11" x14ac:dyDescent="0.2">
      <c r="A2182" s="1" t="d">
        <v>2023-02-09</v>
      </c>
      <c r="B2182" s="45">
        <v>-1</v>
      </c>
      <c r="C2182" t="s">
        <v>77</v>
      </c>
      <c r="D2182" t="str">
        <f>_xlfn.XLOOKUP(Table29[[#This Row],[Patron Group]],$R$10:$R$24,$S$10:$S$24)</f>
        <v>Undergraduate</v>
      </c>
      <c r="E2182" s="1" t="d">
        <v>2023-02-09</v>
      </c>
      <c r="F2182" t="s">
        <v>483</v>
      </c>
      <c r="G2182" t="s">
        <v>2272</v>
      </c>
      <c r="H2182" t="str">
        <f>_xlfn.XLOOKUP(Table29[[#This Row],[Unique BarCode]],$N$10:$N$37,$O$10:$O$37)</f>
        <v>WALLADPT</v>
      </c>
      <c r="I2182" t="str">
        <f>_xlfn.XLOOKUP(Table29[[#This Row],[Unique BarCode]],$N$10:$N$37,$P$10:$P$37)</f>
        <v>Charger</v>
      </c>
      <c r="J2182" t="s">
        <v>8</v>
      </c>
    </row>
    <row r="2183" spans="1:11" x14ac:dyDescent="0.2">
      <c r="A2183" s="1" t="d">
        <v>2023-02-09</v>
      </c>
      <c r="B2183" s="45">
        <v>-1</v>
      </c>
      <c r="C2183" t="s">
        <v>77</v>
      </c>
      <c r="D2183" t="str">
        <f>_xlfn.XLOOKUP(Table29[[#This Row],[Patron Group]],$R$10:$R$24,$S$10:$S$24)</f>
        <v>Undergraduate</v>
      </c>
      <c r="E2183" s="1" t="d">
        <v>2023-02-09</v>
      </c>
      <c r="F2183" t="s">
        <v>560</v>
      </c>
      <c r="G2183" t="s">
        <v>2272</v>
      </c>
      <c r="H2183" t="str">
        <f>_xlfn.XLOOKUP(Table29[[#This Row],[Unique BarCode]],$N$10:$N$37,$O$10:$O$37)</f>
        <v>WALLADPT</v>
      </c>
      <c r="I2183" t="str">
        <f>_xlfn.XLOOKUP(Table29[[#This Row],[Unique BarCode]],$N$10:$N$37,$P$10:$P$37)</f>
        <v>Charger</v>
      </c>
      <c r="J2183" t="s">
        <v>8</v>
      </c>
    </row>
    <row r="2184" spans="1:11" x14ac:dyDescent="0.2">
      <c r="A2184" s="1" t="d">
        <v>2023-02-09</v>
      </c>
      <c r="B2184" s="45">
        <v>-1</v>
      </c>
      <c r="C2184" t="s">
        <v>77</v>
      </c>
      <c r="D2184" t="str">
        <f>_xlfn.XLOOKUP(Table29[[#This Row],[Patron Group]],$R$10:$R$24,$S$10:$S$24)</f>
        <v>Undergraduate</v>
      </c>
      <c r="E2184" s="1" t="d">
        <v>2023-02-09</v>
      </c>
      <c r="F2184" t="s">
        <v>73</v>
      </c>
      <c r="G2184" t="s">
        <v>2272</v>
      </c>
      <c r="H2184" t="str">
        <f>_xlfn.XLOOKUP(Table29[[#This Row],[Unique BarCode]],$N$10:$N$37,$O$10:$O$37)</f>
        <v>WALLADPT</v>
      </c>
      <c r="I2184" t="str">
        <f>_xlfn.XLOOKUP(Table29[[#This Row],[Unique BarCode]],$N$10:$N$37,$P$10:$P$37)</f>
        <v>Charger</v>
      </c>
      <c r="J2184" t="s">
        <v>8</v>
      </c>
    </row>
    <row r="2185" spans="1:11" x14ac:dyDescent="0.2">
      <c r="A2185" s="1" t="d">
        <v>2023-02-09</v>
      </c>
      <c r="B2185" s="45">
        <v>-1</v>
      </c>
      <c r="C2185" t="s">
        <v>77</v>
      </c>
      <c r="D2185" t="str">
        <f>_xlfn.XLOOKUP(Table29[[#This Row],[Patron Group]],$R$10:$R$24,$S$10:$S$24)</f>
        <v>Undergraduate</v>
      </c>
      <c r="E2185" s="1" t="d">
        <v>2023-02-09</v>
      </c>
      <c r="F2185" t="s">
        <v>97</v>
      </c>
      <c r="G2185" t="s">
        <v>2272</v>
      </c>
      <c r="H2185" t="str">
        <f>_xlfn.XLOOKUP(Table29[[#This Row],[Unique BarCode]],$N$10:$N$37,$O$10:$O$37)</f>
        <v>WALLADPT</v>
      </c>
      <c r="I2185" t="str">
        <f>_xlfn.XLOOKUP(Table29[[#This Row],[Unique BarCode]],$N$10:$N$37,$P$10:$P$37)</f>
        <v>Charger</v>
      </c>
      <c r="J2185" t="s">
        <v>8</v>
      </c>
    </row>
    <row r="2186" spans="1:11" x14ac:dyDescent="0.2">
      <c r="A2186" s="1" t="d">
        <v>2023-02-09</v>
      </c>
      <c r="B2186" s="45">
        <v>-1</v>
      </c>
      <c r="C2186" t="s">
        <v>77</v>
      </c>
      <c r="D2186" t="str">
        <f>_xlfn.XLOOKUP(Table29[[#This Row],[Patron Group]],$R$10:$R$24,$S$10:$S$24)</f>
        <v>Undergraduate</v>
      </c>
      <c r="E2186" s="1" t="d">
        <v>2023-02-10</v>
      </c>
      <c r="F2186" t="s">
        <v>709</v>
      </c>
      <c r="G2186" t="s">
        <v>2265</v>
      </c>
      <c r="H2186" t="str">
        <f>_xlfn.XLOOKUP(Table29[[#This Row],[Unique BarCode]],$N$10:$N$37,$O$10:$O$37)</f>
        <v>IPHONE</v>
      </c>
      <c r="I2186" t="str">
        <f>_xlfn.XLOOKUP(Table29[[#This Row],[Unique BarCode]],$N$10:$N$37,$P$10:$P$37)</f>
        <v>Charger</v>
      </c>
      <c r="J2186" t="s">
        <v>128</v>
      </c>
      <c r="K2186" t="s">
        <v>710</v>
      </c>
    </row>
    <row r="2187" spans="1:11" x14ac:dyDescent="0.2">
      <c r="A2187" s="1" t="d">
        <v>2023-02-09</v>
      </c>
      <c r="B2187" s="45">
        <v>-1</v>
      </c>
      <c r="C2187" t="s">
        <v>77</v>
      </c>
      <c r="D2187" t="str">
        <f>_xlfn.XLOOKUP(Table29[[#This Row],[Patron Group]],$R$10:$R$24,$S$10:$S$24)</f>
        <v>Undergraduate</v>
      </c>
      <c r="E2187" s="1" t="d">
        <v>2023-02-10</v>
      </c>
      <c r="F2187" t="s">
        <v>438</v>
      </c>
      <c r="G2187" t="s">
        <v>2296</v>
      </c>
      <c r="H2187" t="str">
        <f>_xlfn.XLOOKUP(Table29[[#This Row],[Unique BarCode]],$N$10:$N$37,$O$10:$O$37)</f>
        <v>MACUSBC</v>
      </c>
      <c r="I2187" t="str">
        <f>_xlfn.XLOOKUP(Table29[[#This Row],[Unique BarCode]],$N$10:$N$37,$P$10:$P$37)</f>
        <v>Charger</v>
      </c>
      <c r="J2187" t="s">
        <v>128</v>
      </c>
      <c r="K2187" t="s">
        <v>439</v>
      </c>
    </row>
    <row r="2188" spans="1:11" x14ac:dyDescent="0.2">
      <c r="A2188" s="1" t="d">
        <v>2023-02-09</v>
      </c>
      <c r="B2188" s="45">
        <v>-1</v>
      </c>
      <c r="C2188" t="s">
        <v>77</v>
      </c>
      <c r="D2188" t="str">
        <f>_xlfn.XLOOKUP(Table29[[#This Row],[Patron Group]],$R$10:$R$24,$S$10:$S$24)</f>
        <v>Undergraduate</v>
      </c>
      <c r="E2188" s="1" t="d">
        <v>2023-02-16</v>
      </c>
      <c r="F2188" t="s">
        <v>145</v>
      </c>
      <c r="G2188" t="s">
        <v>2273</v>
      </c>
      <c r="H2188" t="str">
        <f>_xlfn.XLOOKUP(Table29[[#This Row],[Unique BarCode]],$N$10:$N$37,$O$10:$O$37)</f>
        <v>ChromeBook</v>
      </c>
      <c r="I2188" t="str">
        <f>_xlfn.XLOOKUP(Table29[[#This Row],[Unique BarCode]],$N$10:$N$37,$P$10:$P$37)</f>
        <v>Device</v>
      </c>
      <c r="J2188" t="s">
        <v>8</v>
      </c>
      <c r="K2188" t="s">
        <v>146</v>
      </c>
    </row>
    <row r="2189" spans="1:11" x14ac:dyDescent="0.2">
      <c r="A2189" s="1" t="d">
        <v>2023-02-09</v>
      </c>
      <c r="B2189" s="45">
        <v>-1</v>
      </c>
      <c r="C2189" t="s">
        <v>77</v>
      </c>
      <c r="D2189" t="str">
        <f>_xlfn.XLOOKUP(Table29[[#This Row],[Patron Group]],$R$10:$R$24,$S$10:$S$24)</f>
        <v>Undergraduate</v>
      </c>
      <c r="E2189" s="1" t="d">
        <v>2023-02-16</v>
      </c>
      <c r="F2189" t="s">
        <v>1561</v>
      </c>
      <c r="G2189" t="s">
        <v>2273</v>
      </c>
      <c r="H2189" t="str">
        <f>_xlfn.XLOOKUP(Table29[[#This Row],[Unique BarCode]],$N$10:$N$37,$O$10:$O$37)</f>
        <v>ChromeBook</v>
      </c>
      <c r="I2189" t="str">
        <f>_xlfn.XLOOKUP(Table29[[#This Row],[Unique BarCode]],$N$10:$N$37,$P$10:$P$37)</f>
        <v>Device</v>
      </c>
      <c r="J2189" t="s">
        <v>8</v>
      </c>
      <c r="K2189" t="s">
        <v>1562</v>
      </c>
    </row>
    <row r="2190" spans="1:11" x14ac:dyDescent="0.2">
      <c r="A2190" s="1" t="d">
        <v>2023-02-09</v>
      </c>
      <c r="B2190" s="45">
        <v>-1</v>
      </c>
      <c r="C2190" t="s">
        <v>77</v>
      </c>
      <c r="D2190" t="str">
        <f>_xlfn.XLOOKUP(Table29[[#This Row],[Patron Group]],$R$10:$R$24,$S$10:$S$24)</f>
        <v>Undergraduate</v>
      </c>
      <c r="E2190" s="1" t="d">
        <v>2023-02-16</v>
      </c>
      <c r="F2190" t="s">
        <v>305</v>
      </c>
      <c r="G2190" t="s">
        <v>2273</v>
      </c>
      <c r="H2190" t="str">
        <f>_xlfn.XLOOKUP(Table29[[#This Row],[Unique BarCode]],$N$10:$N$37,$O$10:$O$37)</f>
        <v>ChromeBook</v>
      </c>
      <c r="I2190" t="str">
        <f>_xlfn.XLOOKUP(Table29[[#This Row],[Unique BarCode]],$N$10:$N$37,$P$10:$P$37)</f>
        <v>Device</v>
      </c>
      <c r="J2190" t="s">
        <v>8</v>
      </c>
      <c r="K2190" t="s">
        <v>306</v>
      </c>
    </row>
    <row r="2191" spans="1:11" x14ac:dyDescent="0.2">
      <c r="A2191" s="1" t="d">
        <v>2023-02-09</v>
      </c>
      <c r="B2191" s="45">
        <v>-1</v>
      </c>
      <c r="C2191" t="s">
        <v>77</v>
      </c>
      <c r="D2191" t="str">
        <f>_xlfn.XLOOKUP(Table29[[#This Row],[Patron Group]],$R$10:$R$24,$S$10:$S$24)</f>
        <v>Undergraduate</v>
      </c>
      <c r="E2191" s="1" t="d">
        <v>2023-02-16</v>
      </c>
      <c r="F2191" t="s">
        <v>1480</v>
      </c>
      <c r="G2191" t="s">
        <v>2273</v>
      </c>
      <c r="H2191" t="str">
        <f>_xlfn.XLOOKUP(Table29[[#This Row],[Unique BarCode]],$N$10:$N$37,$O$10:$O$37)</f>
        <v>ChromeBook</v>
      </c>
      <c r="I2191" t="str">
        <f>_xlfn.XLOOKUP(Table29[[#This Row],[Unique BarCode]],$N$10:$N$37,$P$10:$P$37)</f>
        <v>Device</v>
      </c>
      <c r="J2191" t="s">
        <v>8</v>
      </c>
      <c r="K2191" t="s">
        <v>1481</v>
      </c>
    </row>
    <row r="2192" spans="1:11" x14ac:dyDescent="0.2">
      <c r="A2192" s="1" t="d">
        <v>2023-02-09</v>
      </c>
      <c r="B2192" s="45">
        <v>-1</v>
      </c>
      <c r="C2192" t="s">
        <v>77</v>
      </c>
      <c r="D2192" t="str">
        <f>_xlfn.XLOOKUP(Table29[[#This Row],[Patron Group]],$R$10:$R$24,$S$10:$S$24)</f>
        <v>Undergraduate</v>
      </c>
      <c r="E2192" s="1" t="d">
        <v>2023-02-16</v>
      </c>
      <c r="F2192" t="s">
        <v>1303</v>
      </c>
      <c r="G2192" t="s">
        <v>2273</v>
      </c>
      <c r="H2192" t="str">
        <f>_xlfn.XLOOKUP(Table29[[#This Row],[Unique BarCode]],$N$10:$N$37,$O$10:$O$37)</f>
        <v>ChromeBook</v>
      </c>
      <c r="I2192" t="str">
        <f>_xlfn.XLOOKUP(Table29[[#This Row],[Unique BarCode]],$N$10:$N$37,$P$10:$P$37)</f>
        <v>Device</v>
      </c>
      <c r="J2192" t="s">
        <v>13</v>
      </c>
      <c r="K2192" t="s">
        <v>1304</v>
      </c>
    </row>
    <row r="2193" spans="1:11" x14ac:dyDescent="0.2">
      <c r="A2193" s="1" t="d">
        <v>2023-02-09</v>
      </c>
      <c r="B2193" s="45">
        <v>-1</v>
      </c>
      <c r="C2193" t="s">
        <v>77</v>
      </c>
      <c r="D2193" t="str">
        <f>_xlfn.XLOOKUP(Table29[[#This Row],[Patron Group]],$R$10:$R$24,$S$10:$S$24)</f>
        <v>Undergraduate</v>
      </c>
      <c r="E2193" s="1" t="d">
        <v>2023-02-16</v>
      </c>
      <c r="F2193" t="s">
        <v>1563</v>
      </c>
      <c r="G2193" t="s">
        <v>2273</v>
      </c>
      <c r="H2193" t="str">
        <f>_xlfn.XLOOKUP(Table29[[#This Row],[Unique BarCode]],$N$10:$N$37,$O$10:$O$37)</f>
        <v>ChromeBook</v>
      </c>
      <c r="I2193" t="str">
        <f>_xlfn.XLOOKUP(Table29[[#This Row],[Unique BarCode]],$N$10:$N$37,$P$10:$P$37)</f>
        <v>Device</v>
      </c>
      <c r="J2193" t="s">
        <v>8</v>
      </c>
      <c r="K2193" t="s">
        <v>1564</v>
      </c>
    </row>
    <row r="2194" spans="1:11" x14ac:dyDescent="0.2">
      <c r="A2194" s="1" t="d">
        <v>2023-02-09</v>
      </c>
      <c r="B2194" s="45">
        <v>-1</v>
      </c>
      <c r="C2194" t="s">
        <v>77</v>
      </c>
      <c r="D2194" t="str">
        <f>_xlfn.XLOOKUP(Table29[[#This Row],[Patron Group]],$R$10:$R$24,$S$10:$S$24)</f>
        <v>Undergraduate</v>
      </c>
      <c r="E2194" s="1" t="d">
        <v>2023-02-16</v>
      </c>
      <c r="F2194" t="s">
        <v>887</v>
      </c>
      <c r="G2194" t="s">
        <v>2274</v>
      </c>
      <c r="H2194" t="str">
        <f>_xlfn.XLOOKUP(Table29[[#This Row],[Unique BarCode]],$N$10:$N$37,$O$10:$O$37)</f>
        <v>MacBook</v>
      </c>
      <c r="I2194" t="str">
        <f>_xlfn.XLOOKUP(Table29[[#This Row],[Unique BarCode]],$N$10:$N$37,$P$10:$P$37)</f>
        <v>Device</v>
      </c>
      <c r="J2194" t="s">
        <v>8</v>
      </c>
      <c r="K2194" t="s">
        <v>888</v>
      </c>
    </row>
    <row r="2195" spans="1:11" x14ac:dyDescent="0.2">
      <c r="A2195" s="1" t="d">
        <v>2023-02-09</v>
      </c>
      <c r="B2195" s="45">
        <v>-1</v>
      </c>
      <c r="C2195" t="s">
        <v>77</v>
      </c>
      <c r="D2195" t="str">
        <f>_xlfn.XLOOKUP(Table29[[#This Row],[Patron Group]],$R$10:$R$24,$S$10:$S$24)</f>
        <v>Undergraduate</v>
      </c>
      <c r="E2195" s="1" t="d">
        <v>2023-02-16</v>
      </c>
      <c r="F2195" t="s">
        <v>1565</v>
      </c>
      <c r="G2195" t="s">
        <v>2274</v>
      </c>
      <c r="H2195" t="str">
        <f>_xlfn.XLOOKUP(Table29[[#This Row],[Unique BarCode]],$N$10:$N$37,$O$10:$O$37)</f>
        <v>MacBook</v>
      </c>
      <c r="I2195" t="str">
        <f>_xlfn.XLOOKUP(Table29[[#This Row],[Unique BarCode]],$N$10:$N$37,$P$10:$P$37)</f>
        <v>Device</v>
      </c>
      <c r="J2195" t="s">
        <v>8</v>
      </c>
      <c r="K2195" t="s">
        <v>1566</v>
      </c>
    </row>
    <row r="2196" spans="1:11" x14ac:dyDescent="0.2">
      <c r="A2196" s="1" t="d">
        <v>2023-02-09</v>
      </c>
      <c r="B2196" s="45">
        <v>-1</v>
      </c>
      <c r="C2196" t="s">
        <v>77</v>
      </c>
      <c r="D2196" t="str">
        <f>_xlfn.XLOOKUP(Table29[[#This Row],[Patron Group]],$R$10:$R$24,$S$10:$S$24)</f>
        <v>Undergraduate</v>
      </c>
      <c r="E2196" s="1" t="d">
        <v>2023-02-16</v>
      </c>
      <c r="F2196" t="s">
        <v>1567</v>
      </c>
      <c r="G2196" t="s">
        <v>2274</v>
      </c>
      <c r="H2196" t="str">
        <f>_xlfn.XLOOKUP(Table29[[#This Row],[Unique BarCode]],$N$10:$N$37,$O$10:$O$37)</f>
        <v>MacBook</v>
      </c>
      <c r="I2196" t="str">
        <f>_xlfn.XLOOKUP(Table29[[#This Row],[Unique BarCode]],$N$10:$N$37,$P$10:$P$37)</f>
        <v>Device</v>
      </c>
      <c r="J2196" t="s">
        <v>8</v>
      </c>
      <c r="K2196" t="s">
        <v>1567</v>
      </c>
    </row>
    <row r="2197" spans="1:11" x14ac:dyDescent="0.2">
      <c r="A2197" s="1" t="d">
        <v>2023-02-09</v>
      </c>
      <c r="B2197" s="45">
        <v>-1</v>
      </c>
      <c r="C2197" t="s">
        <v>77</v>
      </c>
      <c r="D2197" t="str">
        <f>_xlfn.XLOOKUP(Table29[[#This Row],[Patron Group]],$R$10:$R$24,$S$10:$S$24)</f>
        <v>Undergraduate</v>
      </c>
      <c r="E2197" s="1" t="d">
        <v>2023-02-16</v>
      </c>
      <c r="F2197" t="s">
        <v>1450</v>
      </c>
      <c r="G2197" t="s">
        <v>2274</v>
      </c>
      <c r="H2197" t="str">
        <f>_xlfn.XLOOKUP(Table29[[#This Row],[Unique BarCode]],$N$10:$N$37,$O$10:$O$37)</f>
        <v>MacBook</v>
      </c>
      <c r="I2197" t="str">
        <f>_xlfn.XLOOKUP(Table29[[#This Row],[Unique BarCode]],$N$10:$N$37,$P$10:$P$37)</f>
        <v>Device</v>
      </c>
      <c r="J2197" t="s">
        <v>8</v>
      </c>
      <c r="K2197" t="s">
        <v>1450</v>
      </c>
    </row>
    <row r="2198" spans="1:11" x14ac:dyDescent="0.2">
      <c r="A2198" s="1" t="d">
        <v>2023-02-09</v>
      </c>
      <c r="B2198" s="45">
        <v>-1</v>
      </c>
      <c r="C2198" t="s">
        <v>77</v>
      </c>
      <c r="D2198" t="str">
        <f>_xlfn.XLOOKUP(Table29[[#This Row],[Patron Group]],$R$10:$R$24,$S$10:$S$24)</f>
        <v>Undergraduate</v>
      </c>
      <c r="E2198" s="1" t="d">
        <v>2023-02-16</v>
      </c>
      <c r="F2198" t="s">
        <v>319</v>
      </c>
      <c r="G2198" t="s">
        <v>2274</v>
      </c>
      <c r="H2198" t="str">
        <f>_xlfn.XLOOKUP(Table29[[#This Row],[Unique BarCode]],$N$10:$N$37,$O$10:$O$37)</f>
        <v>MacBook</v>
      </c>
      <c r="I2198" t="str">
        <f>_xlfn.XLOOKUP(Table29[[#This Row],[Unique BarCode]],$N$10:$N$37,$P$10:$P$37)</f>
        <v>Device</v>
      </c>
      <c r="J2198" t="s">
        <v>8</v>
      </c>
      <c r="K2198" t="s">
        <v>319</v>
      </c>
    </row>
    <row r="2199" spans="1:11" x14ac:dyDescent="0.2">
      <c r="A2199" s="1" t="d">
        <v>2023-02-09</v>
      </c>
      <c r="B2199" s="45">
        <v>-1</v>
      </c>
      <c r="C2199" t="s">
        <v>77</v>
      </c>
      <c r="D2199" t="str">
        <f>_xlfn.XLOOKUP(Table29[[#This Row],[Patron Group]],$R$10:$R$24,$S$10:$S$24)</f>
        <v>Undergraduate</v>
      </c>
      <c r="E2199" s="1" t="d">
        <v>2023-02-16</v>
      </c>
      <c r="F2199" t="s">
        <v>427</v>
      </c>
      <c r="G2199" t="s">
        <v>2275</v>
      </c>
      <c r="H2199" t="str">
        <f>_xlfn.XLOOKUP(Table29[[#This Row],[Unique BarCode]],$N$10:$N$37,$O$10:$O$37)</f>
        <v>iPad</v>
      </c>
      <c r="I2199" t="str">
        <f>_xlfn.XLOOKUP(Table29[[#This Row],[Unique BarCode]],$N$10:$N$37,$P$10:$P$37)</f>
        <v>Device</v>
      </c>
      <c r="J2199" t="s">
        <v>8</v>
      </c>
      <c r="K2199" t="s">
        <v>428</v>
      </c>
    </row>
    <row r="2200" spans="1:11" x14ac:dyDescent="0.2">
      <c r="A2200" s="1" t="d">
        <v>2023-02-09</v>
      </c>
      <c r="B2200" s="45">
        <v>-1</v>
      </c>
      <c r="C2200" t="s">
        <v>77</v>
      </c>
      <c r="D2200" t="str">
        <f>_xlfn.XLOOKUP(Table29[[#This Row],[Patron Group]],$R$10:$R$24,$S$10:$S$24)</f>
        <v>Undergraduate</v>
      </c>
      <c r="E2200" s="1" t="d">
        <v>2023-02-16</v>
      </c>
      <c r="F2200" t="s">
        <v>161</v>
      </c>
      <c r="G2200" t="s">
        <v>2275</v>
      </c>
      <c r="H2200" t="str">
        <f>_xlfn.XLOOKUP(Table29[[#This Row],[Unique BarCode]],$N$10:$N$37,$O$10:$O$37)</f>
        <v>iPad</v>
      </c>
      <c r="I2200" t="str">
        <f>_xlfn.XLOOKUP(Table29[[#This Row],[Unique BarCode]],$N$10:$N$37,$P$10:$P$37)</f>
        <v>Device</v>
      </c>
      <c r="J2200" t="s">
        <v>8</v>
      </c>
      <c r="K2200" t="s">
        <v>162</v>
      </c>
    </row>
    <row r="2201" spans="1:11" x14ac:dyDescent="0.2">
      <c r="A2201" s="1" t="d">
        <v>2023-02-09</v>
      </c>
      <c r="B2201" s="45">
        <v>-1</v>
      </c>
      <c r="C2201" t="s">
        <v>77</v>
      </c>
      <c r="D2201" t="str">
        <f>_xlfn.XLOOKUP(Table29[[#This Row],[Patron Group]],$R$10:$R$24,$S$10:$S$24)</f>
        <v>Undergraduate</v>
      </c>
      <c r="E2201" s="1" t="d">
        <v>2023-02-16</v>
      </c>
      <c r="F2201" t="s">
        <v>442</v>
      </c>
      <c r="G2201" t="s">
        <v>2275</v>
      </c>
      <c r="H2201" t="str">
        <f>_xlfn.XLOOKUP(Table29[[#This Row],[Unique BarCode]],$N$10:$N$37,$O$10:$O$37)</f>
        <v>iPad</v>
      </c>
      <c r="I2201" t="str">
        <f>_xlfn.XLOOKUP(Table29[[#This Row],[Unique BarCode]],$N$10:$N$37,$P$10:$P$37)</f>
        <v>Device</v>
      </c>
      <c r="J2201" t="s">
        <v>8</v>
      </c>
    </row>
    <row r="2202" spans="1:11" x14ac:dyDescent="0.2">
      <c r="A2202" s="1" t="d">
        <v>2023-02-09</v>
      </c>
      <c r="B2202" s="45">
        <v>-1</v>
      </c>
      <c r="C2202" t="s">
        <v>77</v>
      </c>
      <c r="D2202" t="str">
        <f>_xlfn.XLOOKUP(Table29[[#This Row],[Patron Group]],$R$10:$R$24,$S$10:$S$24)</f>
        <v>Undergraduate</v>
      </c>
      <c r="E2202" s="1" t="d">
        <v>2023-02-16</v>
      </c>
      <c r="F2202" t="s">
        <v>1084</v>
      </c>
      <c r="G2202" t="s">
        <v>2263</v>
      </c>
      <c r="H2202" t="str">
        <f>_xlfn.XLOOKUP(Table29[[#This Row],[Unique BarCode]],$N$10:$N$37,$O$10:$O$37)</f>
        <v>HP Laptop</v>
      </c>
      <c r="I2202" t="str">
        <f>_xlfn.XLOOKUP(Table29[[#This Row],[Unique BarCode]],$N$10:$N$37,$P$10:$P$37)</f>
        <v>Device</v>
      </c>
      <c r="J2202" t="s">
        <v>8</v>
      </c>
      <c r="K2202" t="s">
        <v>1085</v>
      </c>
    </row>
    <row r="2203" spans="1:11" x14ac:dyDescent="0.2">
      <c r="A2203" s="1" t="d">
        <v>2023-02-09</v>
      </c>
      <c r="B2203" s="45">
        <v>-1</v>
      </c>
      <c r="C2203" t="s">
        <v>77</v>
      </c>
      <c r="D2203" t="str">
        <f>_xlfn.XLOOKUP(Table29[[#This Row],[Patron Group]],$R$10:$R$24,$S$10:$S$24)</f>
        <v>Undergraduate</v>
      </c>
      <c r="E2203" s="1" t="d">
        <v>2023-02-22</v>
      </c>
      <c r="F2203" t="s">
        <v>65</v>
      </c>
      <c r="G2203" t="s">
        <v>2275</v>
      </c>
      <c r="H2203" t="str">
        <f>_xlfn.XLOOKUP(Table29[[#This Row],[Unique BarCode]],$N$10:$N$37,$O$10:$O$37)</f>
        <v>iPad</v>
      </c>
      <c r="I2203" t="str">
        <f>_xlfn.XLOOKUP(Table29[[#This Row],[Unique BarCode]],$N$10:$N$37,$P$10:$P$37)</f>
        <v>Device</v>
      </c>
      <c r="J2203" t="s">
        <v>8</v>
      </c>
    </row>
    <row r="2204" spans="1:11" x14ac:dyDescent="0.2">
      <c r="A2204" s="1" t="d">
        <v>2023-02-09</v>
      </c>
      <c r="B2204" s="45">
        <v>-1</v>
      </c>
      <c r="C2204" t="s">
        <v>77</v>
      </c>
      <c r="D2204" t="str">
        <f>_xlfn.XLOOKUP(Table29[[#This Row],[Patron Group]],$R$10:$R$24,$S$10:$S$24)</f>
        <v>Undergraduate</v>
      </c>
      <c r="E2204" s="1" t="d">
        <v>2023-02-23</v>
      </c>
      <c r="F2204" t="s">
        <v>62</v>
      </c>
      <c r="G2204" t="s">
        <v>2273</v>
      </c>
      <c r="H2204" t="str">
        <f>_xlfn.XLOOKUP(Table29[[#This Row],[Unique BarCode]],$N$10:$N$37,$O$10:$O$37)</f>
        <v>ChromeBook</v>
      </c>
      <c r="I2204" t="str">
        <f>_xlfn.XLOOKUP(Table29[[#This Row],[Unique BarCode]],$N$10:$N$37,$P$10:$P$37)</f>
        <v>Device</v>
      </c>
      <c r="J2204" t="s">
        <v>8</v>
      </c>
      <c r="K2204" t="s">
        <v>63</v>
      </c>
    </row>
    <row r="2205" spans="1:11" x14ac:dyDescent="0.2">
      <c r="A2205" s="1" t="d">
        <v>2023-02-09</v>
      </c>
      <c r="B2205" s="45">
        <v>-1</v>
      </c>
      <c r="C2205" t="s">
        <v>77</v>
      </c>
      <c r="D2205" t="str">
        <f>_xlfn.XLOOKUP(Table29[[#This Row],[Patron Group]],$R$10:$R$24,$S$10:$S$24)</f>
        <v>Undergraduate</v>
      </c>
      <c r="E2205" s="1" t="d">
        <v>2023-02-23</v>
      </c>
      <c r="F2205" t="s">
        <v>155</v>
      </c>
      <c r="G2205" t="s">
        <v>2274</v>
      </c>
      <c r="H2205" t="str">
        <f>_xlfn.XLOOKUP(Table29[[#This Row],[Unique BarCode]],$N$10:$N$37,$O$10:$O$37)</f>
        <v>MacBook</v>
      </c>
      <c r="I2205" t="str">
        <f>_xlfn.XLOOKUP(Table29[[#This Row],[Unique BarCode]],$N$10:$N$37,$P$10:$P$37)</f>
        <v>Device</v>
      </c>
      <c r="J2205" t="s">
        <v>8</v>
      </c>
      <c r="K2205" t="s">
        <v>156</v>
      </c>
    </row>
    <row r="2206" spans="1:11" x14ac:dyDescent="0.2">
      <c r="A2206" s="1" t="d">
        <v>2023-02-09</v>
      </c>
      <c r="B2206" s="45">
        <v>-1</v>
      </c>
      <c r="C2206" t="s">
        <v>77</v>
      </c>
      <c r="D2206" t="str">
        <f>_xlfn.XLOOKUP(Table29[[#This Row],[Patron Group]],$R$10:$R$24,$S$10:$S$24)</f>
        <v>Undergraduate</v>
      </c>
      <c r="E2206" s="1" t="d">
        <v>2023-02-23</v>
      </c>
      <c r="F2206" t="s">
        <v>1474</v>
      </c>
      <c r="G2206" t="s">
        <v>2274</v>
      </c>
      <c r="H2206" t="str">
        <f>_xlfn.XLOOKUP(Table29[[#This Row],[Unique BarCode]],$N$10:$N$37,$O$10:$O$37)</f>
        <v>MacBook</v>
      </c>
      <c r="I2206" t="str">
        <f>_xlfn.XLOOKUP(Table29[[#This Row],[Unique BarCode]],$N$10:$N$37,$P$10:$P$37)</f>
        <v>Device</v>
      </c>
      <c r="J2206" t="s">
        <v>8</v>
      </c>
      <c r="K2206" t="s">
        <v>1475</v>
      </c>
    </row>
    <row r="2207" spans="1:11" x14ac:dyDescent="0.2">
      <c r="A2207" s="1" t="d">
        <v>2023-02-09</v>
      </c>
      <c r="B2207" s="45">
        <v>-1</v>
      </c>
      <c r="C2207" t="s">
        <v>77</v>
      </c>
      <c r="D2207" t="str">
        <f>_xlfn.XLOOKUP(Table29[[#This Row],[Patron Group]],$R$10:$R$24,$S$10:$S$24)</f>
        <v>Undergraduate</v>
      </c>
      <c r="E2207" s="1" t="d">
        <v>2023-02-23</v>
      </c>
      <c r="F2207" t="s">
        <v>742</v>
      </c>
      <c r="G2207" t="s">
        <v>2274</v>
      </c>
      <c r="H2207" t="str">
        <f>_xlfn.XLOOKUP(Table29[[#This Row],[Unique BarCode]],$N$10:$N$37,$O$10:$O$37)</f>
        <v>MacBook</v>
      </c>
      <c r="I2207" t="str">
        <f>_xlfn.XLOOKUP(Table29[[#This Row],[Unique BarCode]],$N$10:$N$37,$P$10:$P$37)</f>
        <v>Device</v>
      </c>
      <c r="J2207" t="s">
        <v>8</v>
      </c>
      <c r="K2207" t="s">
        <v>743</v>
      </c>
    </row>
    <row r="2208" spans="1:11" x14ac:dyDescent="0.2">
      <c r="A2208" s="1" t="d">
        <v>2023-02-09</v>
      </c>
      <c r="B2208" s="45">
        <v>-1</v>
      </c>
      <c r="C2208" t="s">
        <v>77</v>
      </c>
      <c r="D2208" t="str">
        <f>_xlfn.XLOOKUP(Table29[[#This Row],[Patron Group]],$R$10:$R$24,$S$10:$S$24)</f>
        <v>Undergraduate</v>
      </c>
      <c r="E2208" s="1" t="d">
        <v>2023-02-23</v>
      </c>
      <c r="F2208" t="s">
        <v>1568</v>
      </c>
      <c r="G2208" t="s">
        <v>2274</v>
      </c>
      <c r="H2208" t="str">
        <f>_xlfn.XLOOKUP(Table29[[#This Row],[Unique BarCode]],$N$10:$N$37,$O$10:$O$37)</f>
        <v>MacBook</v>
      </c>
      <c r="I2208" t="str">
        <f>_xlfn.XLOOKUP(Table29[[#This Row],[Unique BarCode]],$N$10:$N$37,$P$10:$P$37)</f>
        <v>Device</v>
      </c>
      <c r="J2208" t="s">
        <v>8</v>
      </c>
      <c r="K2208" t="s">
        <v>1568</v>
      </c>
    </row>
    <row r="2209" spans="1:11" x14ac:dyDescent="0.2">
      <c r="A2209" s="1" t="d">
        <v>2023-02-09</v>
      </c>
      <c r="B2209" s="45">
        <v>-1</v>
      </c>
      <c r="C2209" t="s">
        <v>77</v>
      </c>
      <c r="D2209" t="str">
        <f>_xlfn.XLOOKUP(Table29[[#This Row],[Patron Group]],$R$10:$R$24,$S$10:$S$24)</f>
        <v>Undergraduate</v>
      </c>
      <c r="E2209" s="1" t="d">
        <v>2023-02-23</v>
      </c>
      <c r="F2209" t="s">
        <v>1569</v>
      </c>
      <c r="G2209" t="s">
        <v>2274</v>
      </c>
      <c r="H2209" t="str">
        <f>_xlfn.XLOOKUP(Table29[[#This Row],[Unique BarCode]],$N$10:$N$37,$O$10:$O$37)</f>
        <v>MacBook</v>
      </c>
      <c r="I2209" t="str">
        <f>_xlfn.XLOOKUP(Table29[[#This Row],[Unique BarCode]],$N$10:$N$37,$P$10:$P$37)</f>
        <v>Device</v>
      </c>
      <c r="J2209" t="s">
        <v>8</v>
      </c>
      <c r="K2209" t="s">
        <v>1569</v>
      </c>
    </row>
    <row r="2210" spans="1:11" x14ac:dyDescent="0.2">
      <c r="A2210" s="1" t="d">
        <v>2023-02-09</v>
      </c>
      <c r="B2210" s="45">
        <v>-1</v>
      </c>
      <c r="C2210" t="s">
        <v>77</v>
      </c>
      <c r="D2210" t="str">
        <f>_xlfn.XLOOKUP(Table29[[#This Row],[Patron Group]],$R$10:$R$24,$S$10:$S$24)</f>
        <v>Undergraduate</v>
      </c>
      <c r="E2210" s="1" t="d">
        <v>2023-02-23</v>
      </c>
      <c r="F2210" t="s">
        <v>1231</v>
      </c>
      <c r="G2210" t="s">
        <v>2274</v>
      </c>
      <c r="H2210" t="str">
        <f>_xlfn.XLOOKUP(Table29[[#This Row],[Unique BarCode]],$N$10:$N$37,$O$10:$O$37)</f>
        <v>MacBook</v>
      </c>
      <c r="I2210" t="str">
        <f>_xlfn.XLOOKUP(Table29[[#This Row],[Unique BarCode]],$N$10:$N$37,$P$10:$P$37)</f>
        <v>Device</v>
      </c>
      <c r="J2210" t="s">
        <v>8</v>
      </c>
      <c r="K2210" t="s">
        <v>1231</v>
      </c>
    </row>
    <row r="2211" spans="1:11" x14ac:dyDescent="0.2">
      <c r="A2211" s="1" t="d">
        <v>2023-02-09</v>
      </c>
      <c r="B2211" s="45">
        <v>-1</v>
      </c>
      <c r="C2211" t="s">
        <v>77</v>
      </c>
      <c r="D2211" t="str">
        <f>_xlfn.XLOOKUP(Table29[[#This Row],[Patron Group]],$R$10:$R$24,$S$10:$S$24)</f>
        <v>Undergraduate</v>
      </c>
      <c r="E2211" s="1" t="d">
        <v>2023-02-23</v>
      </c>
      <c r="F2211" t="s">
        <v>320</v>
      </c>
      <c r="G2211" t="s">
        <v>2274</v>
      </c>
      <c r="H2211" t="str">
        <f>_xlfn.XLOOKUP(Table29[[#This Row],[Unique BarCode]],$N$10:$N$37,$O$10:$O$37)</f>
        <v>MacBook</v>
      </c>
      <c r="I2211" t="str">
        <f>_xlfn.XLOOKUP(Table29[[#This Row],[Unique BarCode]],$N$10:$N$37,$P$10:$P$37)</f>
        <v>Device</v>
      </c>
      <c r="J2211" t="s">
        <v>8</v>
      </c>
      <c r="K2211" t="s">
        <v>320</v>
      </c>
    </row>
    <row r="2212" spans="1:11" x14ac:dyDescent="0.2">
      <c r="A2212" s="1" t="d">
        <v>2023-02-09</v>
      </c>
      <c r="B2212" s="45">
        <v>-1</v>
      </c>
      <c r="C2212" t="s">
        <v>77</v>
      </c>
      <c r="D2212" t="str">
        <f>_xlfn.XLOOKUP(Table29[[#This Row],[Patron Group]],$R$10:$R$24,$S$10:$S$24)</f>
        <v>Undergraduate</v>
      </c>
      <c r="E2212" s="1" t="d">
        <v>2023-02-23</v>
      </c>
      <c r="F2212" t="s">
        <v>996</v>
      </c>
      <c r="G2212" t="s">
        <v>2275</v>
      </c>
      <c r="H2212" t="str">
        <f>_xlfn.XLOOKUP(Table29[[#This Row],[Unique BarCode]],$N$10:$N$37,$O$10:$O$37)</f>
        <v>iPad</v>
      </c>
      <c r="I2212" t="str">
        <f>_xlfn.XLOOKUP(Table29[[#This Row],[Unique BarCode]],$N$10:$N$37,$P$10:$P$37)</f>
        <v>Device</v>
      </c>
      <c r="J2212" t="s">
        <v>8</v>
      </c>
      <c r="K2212" t="s">
        <v>997</v>
      </c>
    </row>
    <row r="2213" spans="1:11" x14ac:dyDescent="0.2">
      <c r="A2213" s="1" t="d">
        <v>2023-02-09</v>
      </c>
      <c r="B2213" s="45">
        <v>-1</v>
      </c>
      <c r="C2213" t="s">
        <v>77</v>
      </c>
      <c r="D2213" t="str">
        <f>_xlfn.XLOOKUP(Table29[[#This Row],[Patron Group]],$R$10:$R$24,$S$10:$S$24)</f>
        <v>Undergraduate</v>
      </c>
      <c r="E2213" s="1" t="d">
        <v>2023-02-23</v>
      </c>
      <c r="F2213" t="s">
        <v>1025</v>
      </c>
      <c r="G2213" t="s">
        <v>2275</v>
      </c>
      <c r="H2213" t="str">
        <f>_xlfn.XLOOKUP(Table29[[#This Row],[Unique BarCode]],$N$10:$N$37,$O$10:$O$37)</f>
        <v>iPad</v>
      </c>
      <c r="I2213" t="str">
        <f>_xlfn.XLOOKUP(Table29[[#This Row],[Unique BarCode]],$N$10:$N$37,$P$10:$P$37)</f>
        <v>Device</v>
      </c>
      <c r="J2213" t="s">
        <v>8</v>
      </c>
    </row>
    <row r="2214" spans="1:11" x14ac:dyDescent="0.2">
      <c r="A2214" s="1" t="d">
        <v>2023-02-09</v>
      </c>
      <c r="B2214" s="45">
        <v>-1</v>
      </c>
      <c r="C2214" t="s">
        <v>77</v>
      </c>
      <c r="D2214" t="str">
        <f>_xlfn.XLOOKUP(Table29[[#This Row],[Patron Group]],$R$10:$R$24,$S$10:$S$24)</f>
        <v>Undergraduate</v>
      </c>
      <c r="E2214" s="1" t="d">
        <v>2023-02-23</v>
      </c>
      <c r="F2214" t="s">
        <v>57</v>
      </c>
      <c r="G2214" t="s">
        <v>2275</v>
      </c>
      <c r="H2214" t="str">
        <f>_xlfn.XLOOKUP(Table29[[#This Row],[Unique BarCode]],$N$10:$N$37,$O$10:$O$37)</f>
        <v>iPad</v>
      </c>
      <c r="I2214" t="str">
        <f>_xlfn.XLOOKUP(Table29[[#This Row],[Unique BarCode]],$N$10:$N$37,$P$10:$P$37)</f>
        <v>Device</v>
      </c>
      <c r="J2214" t="s">
        <v>8</v>
      </c>
    </row>
    <row r="2215" spans="1:11" x14ac:dyDescent="0.2">
      <c r="A2215" s="1" t="d">
        <v>2023-02-09</v>
      </c>
      <c r="B2215" s="45">
        <v>-1</v>
      </c>
      <c r="C2215" t="s">
        <v>77</v>
      </c>
      <c r="D2215" t="str">
        <f>_xlfn.XLOOKUP(Table29[[#This Row],[Patron Group]],$R$10:$R$24,$S$10:$S$24)</f>
        <v>Undergraduate</v>
      </c>
      <c r="E2215" s="1" t="d">
        <v>2023-02-23</v>
      </c>
      <c r="F2215" t="s">
        <v>998</v>
      </c>
      <c r="G2215" t="s">
        <v>2263</v>
      </c>
      <c r="H2215" t="str">
        <f>_xlfn.XLOOKUP(Table29[[#This Row],[Unique BarCode]],$N$10:$N$37,$O$10:$O$37)</f>
        <v>HP Laptop</v>
      </c>
      <c r="I2215" t="str">
        <f>_xlfn.XLOOKUP(Table29[[#This Row],[Unique BarCode]],$N$10:$N$37,$P$10:$P$37)</f>
        <v>Device</v>
      </c>
      <c r="J2215" t="s">
        <v>8</v>
      </c>
      <c r="K2215" t="s">
        <v>999</v>
      </c>
    </row>
    <row r="2216" spans="1:11" x14ac:dyDescent="0.2">
      <c r="A2216" s="1" t="d">
        <v>2023-02-10</v>
      </c>
      <c r="B2216" s="45">
        <v>-1</v>
      </c>
      <c r="C2216" t="s">
        <v>20</v>
      </c>
      <c r="D2216" t="str">
        <f>_xlfn.XLOOKUP(Table29[[#This Row],[Patron Group]],$R$10:$R$24,$S$10:$S$24)</f>
        <v>Graduate</v>
      </c>
      <c r="E2216" s="1" t="d">
        <v>2023-02-10</v>
      </c>
      <c r="F2216" t="s">
        <v>435</v>
      </c>
      <c r="G2216" t="s">
        <v>2266</v>
      </c>
      <c r="H2216" t="str">
        <f>_xlfn.XLOOKUP(Table29[[#This Row],[Unique BarCode]],$N$10:$N$37,$O$10:$O$37)</f>
        <v>Headphones</v>
      </c>
      <c r="I2216" t="str">
        <f>_xlfn.XLOOKUP(Table29[[#This Row],[Unique BarCode]],$N$10:$N$37,$P$10:$P$37)</f>
        <v>Accessory</v>
      </c>
      <c r="J2216" t="s">
        <v>8</v>
      </c>
    </row>
    <row r="2217" spans="1:11" x14ac:dyDescent="0.2">
      <c r="A2217" s="1" t="d">
        <v>2023-02-10</v>
      </c>
      <c r="B2217" s="45">
        <v>-1</v>
      </c>
      <c r="C2217" t="s">
        <v>20</v>
      </c>
      <c r="D2217" t="str">
        <f>_xlfn.XLOOKUP(Table29[[#This Row],[Patron Group]],$R$10:$R$24,$S$10:$S$24)</f>
        <v>Graduate</v>
      </c>
      <c r="E2217" s="1" t="d">
        <v>2023-02-10</v>
      </c>
      <c r="F2217" t="s">
        <v>263</v>
      </c>
      <c r="G2217" t="s">
        <v>2265</v>
      </c>
      <c r="H2217" t="str">
        <f>_xlfn.XLOOKUP(Table29[[#This Row],[Unique BarCode]],$N$10:$N$37,$O$10:$O$37)</f>
        <v>IPHONE</v>
      </c>
      <c r="I2217" t="str">
        <f>_xlfn.XLOOKUP(Table29[[#This Row],[Unique BarCode]],$N$10:$N$37,$P$10:$P$37)</f>
        <v>Charger</v>
      </c>
      <c r="J2217" t="s">
        <v>8</v>
      </c>
      <c r="K2217" t="s">
        <v>264</v>
      </c>
    </row>
    <row r="2218" spans="1:11" x14ac:dyDescent="0.2">
      <c r="A2218" s="1" t="d">
        <v>2023-02-10</v>
      </c>
      <c r="B2218" s="45">
        <v>-1</v>
      </c>
      <c r="C2218" t="s">
        <v>20</v>
      </c>
      <c r="D2218" t="str">
        <f>_xlfn.XLOOKUP(Table29[[#This Row],[Patron Group]],$R$10:$R$24,$S$10:$S$24)</f>
        <v>Graduate</v>
      </c>
      <c r="E2218" s="1" t="d">
        <v>2023-02-10</v>
      </c>
      <c r="F2218" t="s">
        <v>1497</v>
      </c>
      <c r="G2218" t="s">
        <v>2265</v>
      </c>
      <c r="H2218" t="str">
        <f>_xlfn.XLOOKUP(Table29[[#This Row],[Unique BarCode]],$N$10:$N$37,$O$10:$O$37)</f>
        <v>IPHONE</v>
      </c>
      <c r="I2218" t="str">
        <f>_xlfn.XLOOKUP(Table29[[#This Row],[Unique BarCode]],$N$10:$N$37,$P$10:$P$37)</f>
        <v>Charger</v>
      </c>
      <c r="J2218" t="s">
        <v>8</v>
      </c>
    </row>
    <row r="2219" spans="1:11" x14ac:dyDescent="0.2">
      <c r="A2219" s="1" t="d">
        <v>2023-02-10</v>
      </c>
      <c r="B2219" s="45">
        <v>-1</v>
      </c>
      <c r="C2219" t="s">
        <v>20</v>
      </c>
      <c r="D2219" t="str">
        <f>_xlfn.XLOOKUP(Table29[[#This Row],[Patron Group]],$R$10:$R$24,$S$10:$S$24)</f>
        <v>Graduate</v>
      </c>
      <c r="E2219" s="1" t="d">
        <v>2023-02-10</v>
      </c>
      <c r="F2219" t="s">
        <v>222</v>
      </c>
      <c r="G2219" t="s">
        <v>2265</v>
      </c>
      <c r="H2219" t="str">
        <f>_xlfn.XLOOKUP(Table29[[#This Row],[Unique BarCode]],$N$10:$N$37,$O$10:$O$37)</f>
        <v>IPHONE</v>
      </c>
      <c r="I2219" t="str">
        <f>_xlfn.XLOOKUP(Table29[[#This Row],[Unique BarCode]],$N$10:$N$37,$P$10:$P$37)</f>
        <v>Charger</v>
      </c>
      <c r="J2219" t="s">
        <v>13</v>
      </c>
      <c r="K2219" t="s">
        <v>223</v>
      </c>
    </row>
    <row r="2220" spans="1:11" x14ac:dyDescent="0.2">
      <c r="A2220" s="1" t="d">
        <v>2023-02-10</v>
      </c>
      <c r="B2220" s="45">
        <v>-1</v>
      </c>
      <c r="C2220" t="s">
        <v>20</v>
      </c>
      <c r="D2220" t="str">
        <f>_xlfn.XLOOKUP(Table29[[#This Row],[Patron Group]],$R$10:$R$24,$S$10:$S$24)</f>
        <v>Graduate</v>
      </c>
      <c r="E2220" s="1" t="d">
        <v>2023-02-10</v>
      </c>
      <c r="F2220" t="s">
        <v>813</v>
      </c>
      <c r="G2220" t="s">
        <v>2268</v>
      </c>
      <c r="H2220" t="str">
        <f>_xlfn.XLOOKUP(Table29[[#This Row],[Unique BarCode]],$N$10:$N$37,$O$10:$O$37)</f>
        <v>MACCHRG</v>
      </c>
      <c r="I2220" t="str">
        <f>_xlfn.XLOOKUP(Table29[[#This Row],[Unique BarCode]],$N$10:$N$37,$P$10:$P$37)</f>
        <v>Charger</v>
      </c>
      <c r="J2220" t="s">
        <v>13</v>
      </c>
      <c r="K2220" t="s">
        <v>814</v>
      </c>
    </row>
    <row r="2221" spans="1:11" x14ac:dyDescent="0.2">
      <c r="A2221" s="1" t="d">
        <v>2023-02-10</v>
      </c>
      <c r="B2221" s="45">
        <v>-1</v>
      </c>
      <c r="C2221" t="s">
        <v>20</v>
      </c>
      <c r="D2221" t="str">
        <f>_xlfn.XLOOKUP(Table29[[#This Row],[Patron Group]],$R$10:$R$24,$S$10:$S$24)</f>
        <v>Graduate</v>
      </c>
      <c r="E2221" s="1" t="d">
        <v>2023-02-10</v>
      </c>
      <c r="F2221" t="s">
        <v>471</v>
      </c>
      <c r="G2221" t="s">
        <v>2296</v>
      </c>
      <c r="H2221" t="str">
        <f>_xlfn.XLOOKUP(Table29[[#This Row],[Unique BarCode]],$N$10:$N$37,$O$10:$O$37)</f>
        <v>MACUSBC</v>
      </c>
      <c r="I2221" t="str">
        <f>_xlfn.XLOOKUP(Table29[[#This Row],[Unique BarCode]],$N$10:$N$37,$P$10:$P$37)</f>
        <v>Charger</v>
      </c>
      <c r="J2221" t="s">
        <v>8</v>
      </c>
      <c r="K2221" t="s">
        <v>472</v>
      </c>
    </row>
    <row r="2222" spans="1:11" x14ac:dyDescent="0.2">
      <c r="A2222" s="1" t="d">
        <v>2023-02-10</v>
      </c>
      <c r="B2222" s="45">
        <v>-1</v>
      </c>
      <c r="C2222" t="s">
        <v>20</v>
      </c>
      <c r="D2222" t="str">
        <f>_xlfn.XLOOKUP(Table29[[#This Row],[Patron Group]],$R$10:$R$24,$S$10:$S$24)</f>
        <v>Graduate</v>
      </c>
      <c r="E2222" s="1" t="d">
        <v>2023-02-10</v>
      </c>
      <c r="F2222" t="s">
        <v>843</v>
      </c>
      <c r="G2222" t="s">
        <v>2296</v>
      </c>
      <c r="H2222" t="str">
        <f>_xlfn.XLOOKUP(Table29[[#This Row],[Unique BarCode]],$N$10:$N$37,$O$10:$O$37)</f>
        <v>MACUSBC</v>
      </c>
      <c r="I2222" t="str">
        <f>_xlfn.XLOOKUP(Table29[[#This Row],[Unique BarCode]],$N$10:$N$37,$P$10:$P$37)</f>
        <v>Charger</v>
      </c>
      <c r="J2222" t="s">
        <v>8</v>
      </c>
      <c r="K2222" t="s">
        <v>844</v>
      </c>
    </row>
    <row r="2223" spans="1:11" x14ac:dyDescent="0.2">
      <c r="A2223" s="1" t="d">
        <v>2023-02-10</v>
      </c>
      <c r="B2223" s="45">
        <v>-1</v>
      </c>
      <c r="C2223" t="s">
        <v>20</v>
      </c>
      <c r="D2223" t="str">
        <f>_xlfn.XLOOKUP(Table29[[#This Row],[Patron Group]],$R$10:$R$24,$S$10:$S$24)</f>
        <v>Graduate</v>
      </c>
      <c r="E2223" s="1" t="d">
        <v>2023-02-10</v>
      </c>
      <c r="F2223" t="s">
        <v>39</v>
      </c>
      <c r="G2223" t="s">
        <v>2296</v>
      </c>
      <c r="H2223" t="str">
        <f>_xlfn.XLOOKUP(Table29[[#This Row],[Unique BarCode]],$N$10:$N$37,$O$10:$O$37)</f>
        <v>MACUSBC</v>
      </c>
      <c r="I2223" t="str">
        <f>_xlfn.XLOOKUP(Table29[[#This Row],[Unique BarCode]],$N$10:$N$37,$P$10:$P$37)</f>
        <v>Charger</v>
      </c>
      <c r="J2223" t="s">
        <v>8</v>
      </c>
      <c r="K2223" t="s">
        <v>40</v>
      </c>
    </row>
    <row r="2224" spans="1:11" x14ac:dyDescent="0.2">
      <c r="A2224" s="1" t="d">
        <v>2023-02-10</v>
      </c>
      <c r="B2224" s="45">
        <v>-1</v>
      </c>
      <c r="C2224" t="s">
        <v>20</v>
      </c>
      <c r="D2224" t="str">
        <f>_xlfn.XLOOKUP(Table29[[#This Row],[Patron Group]],$R$10:$R$24,$S$10:$S$24)</f>
        <v>Graduate</v>
      </c>
      <c r="E2224" s="1" t="d">
        <v>2023-02-10</v>
      </c>
      <c r="F2224" t="s">
        <v>919</v>
      </c>
      <c r="G2224" t="s">
        <v>2272</v>
      </c>
      <c r="H2224" t="str">
        <f>_xlfn.XLOOKUP(Table29[[#This Row],[Unique BarCode]],$N$10:$N$37,$O$10:$O$37)</f>
        <v>WALLADPT</v>
      </c>
      <c r="I2224" t="str">
        <f>_xlfn.XLOOKUP(Table29[[#This Row],[Unique BarCode]],$N$10:$N$37,$P$10:$P$37)</f>
        <v>Charger</v>
      </c>
      <c r="J2224" t="s">
        <v>13</v>
      </c>
      <c r="K2224" t="s">
        <v>920</v>
      </c>
    </row>
    <row r="2225" spans="1:11" x14ac:dyDescent="0.2">
      <c r="A2225" s="1" t="d">
        <v>2023-02-10</v>
      </c>
      <c r="B2225" s="45">
        <v>-1</v>
      </c>
      <c r="C2225" t="s">
        <v>20</v>
      </c>
      <c r="D2225" t="str">
        <f>_xlfn.XLOOKUP(Table29[[#This Row],[Patron Group]],$R$10:$R$24,$S$10:$S$24)</f>
        <v>Graduate</v>
      </c>
      <c r="E2225" s="1" t="d">
        <v>2023-02-10</v>
      </c>
      <c r="F2225" t="s">
        <v>1390</v>
      </c>
      <c r="G2225" t="s">
        <v>2272</v>
      </c>
      <c r="H2225" t="str">
        <f>_xlfn.XLOOKUP(Table29[[#This Row],[Unique BarCode]],$N$10:$N$37,$O$10:$O$37)</f>
        <v>WALLADPT</v>
      </c>
      <c r="I2225" t="str">
        <f>_xlfn.XLOOKUP(Table29[[#This Row],[Unique BarCode]],$N$10:$N$37,$P$10:$P$37)</f>
        <v>Charger</v>
      </c>
      <c r="J2225" t="s">
        <v>8</v>
      </c>
      <c r="K2225" t="s">
        <v>1391</v>
      </c>
    </row>
    <row r="2226" spans="1:11" x14ac:dyDescent="0.2">
      <c r="A2226" s="1" t="d">
        <v>2023-02-10</v>
      </c>
      <c r="B2226" s="45">
        <v>-1</v>
      </c>
      <c r="C2226" t="s">
        <v>20</v>
      </c>
      <c r="D2226" t="str">
        <f>_xlfn.XLOOKUP(Table29[[#This Row],[Patron Group]],$R$10:$R$24,$S$10:$S$24)</f>
        <v>Graduate</v>
      </c>
      <c r="E2226" s="1" t="d">
        <v>2023-02-10</v>
      </c>
      <c r="F2226" t="s">
        <v>484</v>
      </c>
      <c r="G2226" t="s">
        <v>2272</v>
      </c>
      <c r="H2226" t="str">
        <f>_xlfn.XLOOKUP(Table29[[#This Row],[Unique BarCode]],$N$10:$N$37,$O$10:$O$37)</f>
        <v>WALLADPT</v>
      </c>
      <c r="I2226" t="str">
        <f>_xlfn.XLOOKUP(Table29[[#This Row],[Unique BarCode]],$N$10:$N$37,$P$10:$P$37)</f>
        <v>Charger</v>
      </c>
      <c r="J2226" t="s">
        <v>8</v>
      </c>
    </row>
    <row r="2227" spans="1:11" x14ac:dyDescent="0.2">
      <c r="A2227" s="1" t="d">
        <v>2023-02-10</v>
      </c>
      <c r="B2227" s="45">
        <v>-1</v>
      </c>
      <c r="C2227" t="s">
        <v>20</v>
      </c>
      <c r="D2227" t="str">
        <f>_xlfn.XLOOKUP(Table29[[#This Row],[Patron Group]],$R$10:$R$24,$S$10:$S$24)</f>
        <v>Graduate</v>
      </c>
      <c r="E2227" s="1" t="d">
        <v>2023-02-13</v>
      </c>
      <c r="F2227" t="s">
        <v>1570</v>
      </c>
      <c r="G2227" t="s">
        <v>2306</v>
      </c>
      <c r="H2227" t="str">
        <f>_xlfn.XLOOKUP(Table29[[#This Row],[Unique BarCode]],$N$10:$N$37,$O$10:$O$37)</f>
        <v>BIOUSBCVGA</v>
      </c>
      <c r="I2227" t="str">
        <f>_xlfn.XLOOKUP(Table29[[#This Row],[Unique BarCode]],$N$10:$N$37,$P$10:$P$37)</f>
        <v>Cable</v>
      </c>
      <c r="J2227" t="s">
        <v>13</v>
      </c>
      <c r="K2227" t="s">
        <v>1571</v>
      </c>
    </row>
    <row r="2228" spans="1:11" x14ac:dyDescent="0.2">
      <c r="A2228" s="1" t="d">
        <v>2023-02-10</v>
      </c>
      <c r="B2228" s="45">
        <v>-1</v>
      </c>
      <c r="C2228" t="s">
        <v>20</v>
      </c>
      <c r="D2228" t="str">
        <f>_xlfn.XLOOKUP(Table29[[#This Row],[Patron Group]],$R$10:$R$24,$S$10:$S$24)</f>
        <v>Graduate</v>
      </c>
      <c r="E2228" s="1" t="d">
        <v>2023-02-13</v>
      </c>
      <c r="F2228" t="s">
        <v>429</v>
      </c>
      <c r="G2228" t="s">
        <v>2281</v>
      </c>
      <c r="H2228" t="str">
        <f>_xlfn.XLOOKUP(Table29[[#This Row],[Unique BarCode]],$N$10:$N$37,$O$10:$O$37)</f>
        <v>HDMIC</v>
      </c>
      <c r="I2228" t="str">
        <f>_xlfn.XLOOKUP(Table29[[#This Row],[Unique BarCode]],$N$10:$N$37,$P$10:$P$37)</f>
        <v>Cable</v>
      </c>
      <c r="J2228" t="s">
        <v>13</v>
      </c>
      <c r="K2228" t="s">
        <v>430</v>
      </c>
    </row>
    <row r="2229" spans="1:11" x14ac:dyDescent="0.2">
      <c r="A2229" s="1" t="d">
        <v>2023-02-10</v>
      </c>
      <c r="B2229" s="45">
        <v>-1</v>
      </c>
      <c r="C2229" t="s">
        <v>20</v>
      </c>
      <c r="D2229" t="str">
        <f>_xlfn.XLOOKUP(Table29[[#This Row],[Patron Group]],$R$10:$R$24,$S$10:$S$24)</f>
        <v>Graduate</v>
      </c>
      <c r="E2229" s="1" t="d">
        <v>2023-02-13</v>
      </c>
      <c r="F2229" t="s">
        <v>1572</v>
      </c>
      <c r="G2229" t="s">
        <v>2303</v>
      </c>
      <c r="H2229" t="str">
        <f>_xlfn.XLOOKUP(Table29[[#This Row],[Unique BarCode]],$N$10:$N$37,$O$10:$O$37)</f>
        <v>VGA Cable</v>
      </c>
      <c r="I2229" t="str">
        <f>_xlfn.XLOOKUP(Table29[[#This Row],[Unique BarCode]],$N$10:$N$37,$P$10:$P$37)</f>
        <v>Cable</v>
      </c>
      <c r="J2229" t="s">
        <v>13</v>
      </c>
      <c r="K2229" t="s">
        <v>1573</v>
      </c>
    </row>
    <row r="2230" spans="1:11" x14ac:dyDescent="0.2">
      <c r="A2230" s="1" t="d">
        <v>2023-02-10</v>
      </c>
      <c r="B2230" s="45">
        <v>-1</v>
      </c>
      <c r="C2230" t="s">
        <v>20</v>
      </c>
      <c r="D2230" t="str">
        <f>_xlfn.XLOOKUP(Table29[[#This Row],[Patron Group]],$R$10:$R$24,$S$10:$S$24)</f>
        <v>Graduate</v>
      </c>
      <c r="E2230" s="1" t="d">
        <v>2023-02-17</v>
      </c>
      <c r="F2230" t="s">
        <v>1574</v>
      </c>
      <c r="G2230" t="s">
        <v>2273</v>
      </c>
      <c r="H2230" t="str">
        <f>_xlfn.XLOOKUP(Table29[[#This Row],[Unique BarCode]],$N$10:$N$37,$O$10:$O$37)</f>
        <v>ChromeBook</v>
      </c>
      <c r="I2230" t="str">
        <f>_xlfn.XLOOKUP(Table29[[#This Row],[Unique BarCode]],$N$10:$N$37,$P$10:$P$37)</f>
        <v>Device</v>
      </c>
      <c r="J2230" t="s">
        <v>128</v>
      </c>
      <c r="K2230" t="s">
        <v>1575</v>
      </c>
    </row>
    <row r="2231" spans="1:11" x14ac:dyDescent="0.2">
      <c r="A2231" s="1" t="d">
        <v>2023-02-10</v>
      </c>
      <c r="B2231" s="45">
        <v>-1</v>
      </c>
      <c r="C2231" t="s">
        <v>20</v>
      </c>
      <c r="D2231" t="str">
        <f>_xlfn.XLOOKUP(Table29[[#This Row],[Patron Group]],$R$10:$R$24,$S$10:$S$24)</f>
        <v>Graduate</v>
      </c>
      <c r="E2231" s="1" t="d">
        <v>2023-02-17</v>
      </c>
      <c r="F2231" t="s">
        <v>1576</v>
      </c>
      <c r="G2231" t="s">
        <v>2274</v>
      </c>
      <c r="H2231" t="str">
        <f>_xlfn.XLOOKUP(Table29[[#This Row],[Unique BarCode]],$N$10:$N$37,$O$10:$O$37)</f>
        <v>MacBook</v>
      </c>
      <c r="I2231" t="str">
        <f>_xlfn.XLOOKUP(Table29[[#This Row],[Unique BarCode]],$N$10:$N$37,$P$10:$P$37)</f>
        <v>Device</v>
      </c>
      <c r="J2231" t="s">
        <v>8</v>
      </c>
      <c r="K2231" t="s">
        <v>1576</v>
      </c>
    </row>
    <row r="2232" spans="1:11" x14ac:dyDescent="0.2">
      <c r="A2232" s="1" t="d">
        <v>2023-02-10</v>
      </c>
      <c r="B2232" s="45">
        <v>-1</v>
      </c>
      <c r="C2232" t="s">
        <v>20</v>
      </c>
      <c r="D2232" t="str">
        <f>_xlfn.XLOOKUP(Table29[[#This Row],[Patron Group]],$R$10:$R$24,$S$10:$S$24)</f>
        <v>Graduate</v>
      </c>
      <c r="E2232" s="1" t="d">
        <v>2023-02-17</v>
      </c>
      <c r="F2232" t="s">
        <v>501</v>
      </c>
      <c r="G2232" t="s">
        <v>2275</v>
      </c>
      <c r="H2232" t="str">
        <f>_xlfn.XLOOKUP(Table29[[#This Row],[Unique BarCode]],$N$10:$N$37,$O$10:$O$37)</f>
        <v>iPad</v>
      </c>
      <c r="I2232" t="str">
        <f>_xlfn.XLOOKUP(Table29[[#This Row],[Unique BarCode]],$N$10:$N$37,$P$10:$P$37)</f>
        <v>Device</v>
      </c>
      <c r="J2232" t="s">
        <v>8</v>
      </c>
      <c r="K2232" t="s">
        <v>502</v>
      </c>
    </row>
    <row r="2233" spans="1:11" x14ac:dyDescent="0.2">
      <c r="A2233" s="1" t="d">
        <v>2023-02-10</v>
      </c>
      <c r="B2233" s="45">
        <v>-1</v>
      </c>
      <c r="C2233" t="s">
        <v>20</v>
      </c>
      <c r="D2233" t="str">
        <f>_xlfn.XLOOKUP(Table29[[#This Row],[Patron Group]],$R$10:$R$24,$S$10:$S$24)</f>
        <v>Graduate</v>
      </c>
      <c r="E2233" s="1" t="d">
        <v>2023-02-17</v>
      </c>
      <c r="F2233" t="s">
        <v>161</v>
      </c>
      <c r="G2233" t="s">
        <v>2275</v>
      </c>
      <c r="H2233" t="str">
        <f>_xlfn.XLOOKUP(Table29[[#This Row],[Unique BarCode]],$N$10:$N$37,$O$10:$O$37)</f>
        <v>iPad</v>
      </c>
      <c r="I2233" t="str">
        <f>_xlfn.XLOOKUP(Table29[[#This Row],[Unique BarCode]],$N$10:$N$37,$P$10:$P$37)</f>
        <v>Device</v>
      </c>
      <c r="J2233" t="s">
        <v>8</v>
      </c>
      <c r="K2233" t="s">
        <v>162</v>
      </c>
    </row>
    <row r="2234" spans="1:11" x14ac:dyDescent="0.2">
      <c r="A2234" s="1" t="d">
        <v>2023-02-10</v>
      </c>
      <c r="B2234" s="45">
        <v>-1</v>
      </c>
      <c r="C2234" t="s">
        <v>20</v>
      </c>
      <c r="D2234" t="str">
        <f>_xlfn.XLOOKUP(Table29[[#This Row],[Patron Group]],$R$10:$R$24,$S$10:$S$24)</f>
        <v>Graduate</v>
      </c>
      <c r="E2234" s="1" t="d">
        <v>2023-02-17</v>
      </c>
      <c r="F2234" t="s">
        <v>1069</v>
      </c>
      <c r="G2234" t="s">
        <v>2275</v>
      </c>
      <c r="H2234" t="str">
        <f>_xlfn.XLOOKUP(Table29[[#This Row],[Unique BarCode]],$N$10:$N$37,$O$10:$O$37)</f>
        <v>iPad</v>
      </c>
      <c r="I2234" t="str">
        <f>_xlfn.XLOOKUP(Table29[[#This Row],[Unique BarCode]],$N$10:$N$37,$P$10:$P$37)</f>
        <v>Device</v>
      </c>
      <c r="J2234" t="s">
        <v>8</v>
      </c>
      <c r="K2234" t="s">
        <v>1070</v>
      </c>
    </row>
    <row r="2235" spans="1:11" x14ac:dyDescent="0.2">
      <c r="A2235" s="1" t="d">
        <v>2023-02-10</v>
      </c>
      <c r="B2235" s="45">
        <v>-1</v>
      </c>
      <c r="C2235" t="s">
        <v>20</v>
      </c>
      <c r="D2235" t="str">
        <f>_xlfn.XLOOKUP(Table29[[#This Row],[Patron Group]],$R$10:$R$24,$S$10:$S$24)</f>
        <v>Graduate</v>
      </c>
      <c r="E2235" s="1" t="d">
        <v>2023-02-17</v>
      </c>
      <c r="F2235" t="s">
        <v>1577</v>
      </c>
      <c r="G2235" t="s">
        <v>2275</v>
      </c>
      <c r="H2235" t="str">
        <f>_xlfn.XLOOKUP(Table29[[#This Row],[Unique BarCode]],$N$10:$N$37,$O$10:$O$37)</f>
        <v>iPad</v>
      </c>
      <c r="I2235" t="str">
        <f>_xlfn.XLOOKUP(Table29[[#This Row],[Unique BarCode]],$N$10:$N$37,$P$10:$P$37)</f>
        <v>Device</v>
      </c>
      <c r="J2235" t="s">
        <v>8</v>
      </c>
      <c r="K2235" t="s">
        <v>1578</v>
      </c>
    </row>
    <row r="2236" spans="1:11" x14ac:dyDescent="0.2">
      <c r="A2236" s="1" t="d">
        <v>2023-02-10</v>
      </c>
      <c r="B2236" s="45">
        <v>-1</v>
      </c>
      <c r="C2236" t="s">
        <v>20</v>
      </c>
      <c r="D2236" t="str">
        <f>_xlfn.XLOOKUP(Table29[[#This Row],[Patron Group]],$R$10:$R$24,$S$10:$S$24)</f>
        <v>Graduate</v>
      </c>
      <c r="E2236" s="1" t="d">
        <v>2023-02-17</v>
      </c>
      <c r="F2236" t="s">
        <v>1579</v>
      </c>
      <c r="G2236" t="s">
        <v>2275</v>
      </c>
      <c r="H2236" t="str">
        <f>_xlfn.XLOOKUP(Table29[[#This Row],[Unique BarCode]],$N$10:$N$37,$O$10:$O$37)</f>
        <v>iPad</v>
      </c>
      <c r="I2236" t="str">
        <f>_xlfn.XLOOKUP(Table29[[#This Row],[Unique BarCode]],$N$10:$N$37,$P$10:$P$37)</f>
        <v>Device</v>
      </c>
      <c r="J2236" t="s">
        <v>8</v>
      </c>
      <c r="K2236" t="s">
        <v>1580</v>
      </c>
    </row>
    <row r="2237" spans="1:11" x14ac:dyDescent="0.2">
      <c r="A2237" s="1" t="d">
        <v>2023-02-10</v>
      </c>
      <c r="B2237" s="45">
        <v>-1</v>
      </c>
      <c r="C2237" t="s">
        <v>20</v>
      </c>
      <c r="D2237" t="str">
        <f>_xlfn.XLOOKUP(Table29[[#This Row],[Patron Group]],$R$10:$R$24,$S$10:$S$24)</f>
        <v>Graduate</v>
      </c>
      <c r="E2237" s="1" t="d">
        <v>2023-02-17</v>
      </c>
      <c r="F2237" t="s">
        <v>1581</v>
      </c>
      <c r="G2237" t="s">
        <v>2275</v>
      </c>
      <c r="H2237" t="str">
        <f>_xlfn.XLOOKUP(Table29[[#This Row],[Unique BarCode]],$N$10:$N$37,$O$10:$O$37)</f>
        <v>iPad</v>
      </c>
      <c r="I2237" t="str">
        <f>_xlfn.XLOOKUP(Table29[[#This Row],[Unique BarCode]],$N$10:$N$37,$P$10:$P$37)</f>
        <v>Device</v>
      </c>
      <c r="J2237" t="s">
        <v>8</v>
      </c>
    </row>
    <row r="2238" spans="1:11" x14ac:dyDescent="0.2">
      <c r="A2238" s="1" t="d">
        <v>2023-02-10</v>
      </c>
      <c r="B2238" s="45">
        <v>-1</v>
      </c>
      <c r="C2238" t="s">
        <v>20</v>
      </c>
      <c r="D2238" t="str">
        <f>_xlfn.XLOOKUP(Table29[[#This Row],[Patron Group]],$R$10:$R$24,$S$10:$S$24)</f>
        <v>Graduate</v>
      </c>
      <c r="E2238" s="1" t="d">
        <v>2023-02-17</v>
      </c>
      <c r="F2238" t="s">
        <v>173</v>
      </c>
      <c r="G2238" t="s">
        <v>2263</v>
      </c>
      <c r="H2238" t="str">
        <f>_xlfn.XLOOKUP(Table29[[#This Row],[Unique BarCode]],$N$10:$N$37,$O$10:$O$37)</f>
        <v>HP Laptop</v>
      </c>
      <c r="I2238" t="str">
        <f>_xlfn.XLOOKUP(Table29[[#This Row],[Unique BarCode]],$N$10:$N$37,$P$10:$P$37)</f>
        <v>Device</v>
      </c>
      <c r="J2238" t="s">
        <v>8</v>
      </c>
      <c r="K2238" t="s">
        <v>174</v>
      </c>
    </row>
    <row r="2239" spans="1:11" x14ac:dyDescent="0.2">
      <c r="A2239" s="1" t="d">
        <v>2023-02-10</v>
      </c>
      <c r="B2239" s="45">
        <v>-1</v>
      </c>
      <c r="C2239" t="s">
        <v>20</v>
      </c>
      <c r="D2239" t="str">
        <f>_xlfn.XLOOKUP(Table29[[#This Row],[Patron Group]],$R$10:$R$24,$S$10:$S$24)</f>
        <v>Graduate</v>
      </c>
      <c r="E2239" s="1" t="d">
        <v>2023-02-24</v>
      </c>
      <c r="F2239" t="s">
        <v>1332</v>
      </c>
      <c r="G2239" t="s">
        <v>2274</v>
      </c>
      <c r="H2239" t="str">
        <f>_xlfn.XLOOKUP(Table29[[#This Row],[Unique BarCode]],$N$10:$N$37,$O$10:$O$37)</f>
        <v>MacBook</v>
      </c>
      <c r="I2239" t="str">
        <f>_xlfn.XLOOKUP(Table29[[#This Row],[Unique BarCode]],$N$10:$N$37,$P$10:$P$37)</f>
        <v>Device</v>
      </c>
      <c r="J2239" t="s">
        <v>8</v>
      </c>
      <c r="K2239" t="s">
        <v>1333</v>
      </c>
    </row>
    <row r="2240" spans="1:11" x14ac:dyDescent="0.2">
      <c r="A2240" s="1" t="d">
        <v>2023-02-10</v>
      </c>
      <c r="B2240" s="45">
        <v>-1</v>
      </c>
      <c r="C2240" t="s">
        <v>20</v>
      </c>
      <c r="D2240" t="str">
        <f>_xlfn.XLOOKUP(Table29[[#This Row],[Patron Group]],$R$10:$R$24,$S$10:$S$24)</f>
        <v>Graduate</v>
      </c>
      <c r="E2240" s="1" t="d">
        <v>2023-02-24</v>
      </c>
      <c r="F2240" t="s">
        <v>514</v>
      </c>
      <c r="G2240" t="s">
        <v>2263</v>
      </c>
      <c r="H2240" t="str">
        <f>_xlfn.XLOOKUP(Table29[[#This Row],[Unique BarCode]],$N$10:$N$37,$O$10:$O$37)</f>
        <v>HP Laptop</v>
      </c>
      <c r="I2240" t="str">
        <f>_xlfn.XLOOKUP(Table29[[#This Row],[Unique BarCode]],$N$10:$N$37,$P$10:$P$37)</f>
        <v>Device</v>
      </c>
      <c r="J2240" t="s">
        <v>8</v>
      </c>
      <c r="K2240" t="s">
        <v>515</v>
      </c>
    </row>
    <row r="2241" spans="1:11" x14ac:dyDescent="0.2">
      <c r="A2241" s="1" t="d">
        <v>2023-02-10</v>
      </c>
      <c r="B2241" s="45">
        <v>-1</v>
      </c>
      <c r="C2241" t="s">
        <v>66</v>
      </c>
      <c r="D2241" t="str">
        <f>_xlfn.XLOOKUP(Table29[[#This Row],[Patron Group]],$R$10:$R$24,$S$10:$S$24)</f>
        <v>Graduate</v>
      </c>
      <c r="E2241" s="1" t="d">
        <v>2023-02-10</v>
      </c>
      <c r="F2241" t="s">
        <v>942</v>
      </c>
      <c r="G2241" t="s">
        <v>2265</v>
      </c>
      <c r="H2241" t="str">
        <f>_xlfn.XLOOKUP(Table29[[#This Row],[Unique BarCode]],$N$10:$N$37,$O$10:$O$37)</f>
        <v>IPHONE</v>
      </c>
      <c r="I2241" t="str">
        <f>_xlfn.XLOOKUP(Table29[[#This Row],[Unique BarCode]],$N$10:$N$37,$P$10:$P$37)</f>
        <v>Charger</v>
      </c>
      <c r="J2241" t="s">
        <v>68</v>
      </c>
      <c r="K2241" t="s">
        <v>943</v>
      </c>
    </row>
    <row r="2242" spans="1:11" x14ac:dyDescent="0.2">
      <c r="A2242" s="1" t="d">
        <v>2023-02-10</v>
      </c>
      <c r="B2242" s="45">
        <v>-1</v>
      </c>
      <c r="C2242" t="s">
        <v>66</v>
      </c>
      <c r="D2242" t="str">
        <f>_xlfn.XLOOKUP(Table29[[#This Row],[Patron Group]],$R$10:$R$24,$S$10:$S$24)</f>
        <v>Graduate</v>
      </c>
      <c r="E2242" s="1" t="d">
        <v>2023-02-10</v>
      </c>
      <c r="F2242" t="s">
        <v>831</v>
      </c>
      <c r="G2242" t="s">
        <v>2271</v>
      </c>
      <c r="H2242" t="str">
        <f>_xlfn.XLOOKUP(Table29[[#This Row],[Unique BarCode]],$N$10:$N$37,$O$10:$O$37)</f>
        <v>OMNI</v>
      </c>
      <c r="I2242" t="str">
        <f>_xlfn.XLOOKUP(Table29[[#This Row],[Unique BarCode]],$N$10:$N$37,$P$10:$P$37)</f>
        <v>Charger</v>
      </c>
      <c r="J2242" t="s">
        <v>68</v>
      </c>
      <c r="K2242" t="s">
        <v>832</v>
      </c>
    </row>
    <row r="2243" spans="1:11" x14ac:dyDescent="0.2">
      <c r="A2243" s="1" t="d">
        <v>2023-02-10</v>
      </c>
      <c r="B2243" s="45">
        <v>-1</v>
      </c>
      <c r="C2243" t="s">
        <v>74</v>
      </c>
      <c r="D2243" t="str">
        <f>_xlfn.XLOOKUP(Table29[[#This Row],[Patron Group]],$R$10:$R$24,$S$10:$S$24)</f>
        <v>Staff</v>
      </c>
      <c r="E2243" s="1" t="d">
        <v>2023-02-17</v>
      </c>
      <c r="F2243" t="s">
        <v>1582</v>
      </c>
      <c r="G2243" t="s">
        <v>2271</v>
      </c>
      <c r="H2243" t="str">
        <f>_xlfn.XLOOKUP(Table29[[#This Row],[Unique BarCode]],$N$10:$N$37,$O$10:$O$37)</f>
        <v>OMNI</v>
      </c>
      <c r="I2243" t="str">
        <f>_xlfn.XLOOKUP(Table29[[#This Row],[Unique BarCode]],$N$10:$N$37,$P$10:$P$37)</f>
        <v>Charger</v>
      </c>
      <c r="J2243" t="s">
        <v>8</v>
      </c>
    </row>
    <row r="2244" spans="1:11" x14ac:dyDescent="0.2">
      <c r="A2244" s="1" t="d">
        <v>2023-02-10</v>
      </c>
      <c r="B2244" s="45">
        <v>-1</v>
      </c>
      <c r="C2244" t="s">
        <v>77</v>
      </c>
      <c r="D2244" t="str">
        <f>_xlfn.XLOOKUP(Table29[[#This Row],[Patron Group]],$R$10:$R$24,$S$10:$S$24)</f>
        <v>Undergraduate</v>
      </c>
      <c r="E2244" s="1" t="d">
        <v>2023-02-10</v>
      </c>
      <c r="F2244" t="s">
        <v>983</v>
      </c>
      <c r="G2244" t="s">
        <v>2288</v>
      </c>
      <c r="H2244" t="str">
        <f>_xlfn.XLOOKUP(Table29[[#This Row],[Unique BarCode]],$N$10:$N$37,$O$10:$O$37)</f>
        <v>Android Charger</v>
      </c>
      <c r="I2244" t="str">
        <f>_xlfn.XLOOKUP(Table29[[#This Row],[Unique BarCode]],$N$10:$N$37,$P$10:$P$37)</f>
        <v>Charger</v>
      </c>
      <c r="J2244" t="s">
        <v>8</v>
      </c>
      <c r="K2244" t="s">
        <v>984</v>
      </c>
    </row>
    <row r="2245" spans="1:11" x14ac:dyDescent="0.2">
      <c r="A2245" s="1" t="d">
        <v>2023-02-10</v>
      </c>
      <c r="B2245" s="45">
        <v>-1</v>
      </c>
      <c r="C2245" t="s">
        <v>77</v>
      </c>
      <c r="D2245" t="str">
        <f>_xlfn.XLOOKUP(Table29[[#This Row],[Patron Group]],$R$10:$R$24,$S$10:$S$24)</f>
        <v>Undergraduate</v>
      </c>
      <c r="E2245" s="1" t="d">
        <v>2023-02-10</v>
      </c>
      <c r="F2245" t="s">
        <v>1583</v>
      </c>
      <c r="G2245" t="s">
        <v>2288</v>
      </c>
      <c r="H2245" t="str">
        <f>_xlfn.XLOOKUP(Table29[[#This Row],[Unique BarCode]],$N$10:$N$37,$O$10:$O$37)</f>
        <v>Android Charger</v>
      </c>
      <c r="I2245" t="str">
        <f>_xlfn.XLOOKUP(Table29[[#This Row],[Unique BarCode]],$N$10:$N$37,$P$10:$P$37)</f>
        <v>Charger</v>
      </c>
      <c r="J2245" t="s">
        <v>13</v>
      </c>
      <c r="K2245" t="s">
        <v>1584</v>
      </c>
    </row>
    <row r="2246" spans="1:11" x14ac:dyDescent="0.2">
      <c r="A2246" s="1" t="d">
        <v>2023-02-10</v>
      </c>
      <c r="B2246" s="45">
        <v>-1</v>
      </c>
      <c r="C2246" t="s">
        <v>77</v>
      </c>
      <c r="D2246" t="str">
        <f>_xlfn.XLOOKUP(Table29[[#This Row],[Patron Group]],$R$10:$R$24,$S$10:$S$24)</f>
        <v>Undergraduate</v>
      </c>
      <c r="E2246" s="1" t="d">
        <v>2023-02-10</v>
      </c>
      <c r="F2246" t="s">
        <v>1123</v>
      </c>
      <c r="G2246" t="s">
        <v>2276</v>
      </c>
      <c r="H2246" t="str">
        <f>_xlfn.XLOOKUP(Table29[[#This Row],[Unique BarCode]],$N$10:$N$37,$O$10:$O$37)</f>
        <v>CALC</v>
      </c>
      <c r="I2246" t="str">
        <f>_xlfn.XLOOKUP(Table29[[#This Row],[Unique BarCode]],$N$10:$N$37,$P$10:$P$37)</f>
        <v>Accessory</v>
      </c>
      <c r="J2246" t="s">
        <v>8</v>
      </c>
      <c r="K2246" t="s">
        <v>1124</v>
      </c>
    </row>
    <row r="2247" spans="1:11" x14ac:dyDescent="0.2">
      <c r="A2247" s="1" t="d">
        <v>2023-02-10</v>
      </c>
      <c r="B2247" s="45">
        <v>-1</v>
      </c>
      <c r="C2247" t="s">
        <v>77</v>
      </c>
      <c r="D2247" t="str">
        <f>_xlfn.XLOOKUP(Table29[[#This Row],[Patron Group]],$R$10:$R$24,$S$10:$S$24)</f>
        <v>Undergraduate</v>
      </c>
      <c r="E2247" s="1" t="d">
        <v>2023-02-10</v>
      </c>
      <c r="F2247" t="s">
        <v>1585</v>
      </c>
      <c r="G2247" t="s">
        <v>2276</v>
      </c>
      <c r="H2247" t="str">
        <f>_xlfn.XLOOKUP(Table29[[#This Row],[Unique BarCode]],$N$10:$N$37,$O$10:$O$37)</f>
        <v>CALC</v>
      </c>
      <c r="I2247" t="str">
        <f>_xlfn.XLOOKUP(Table29[[#This Row],[Unique BarCode]],$N$10:$N$37,$P$10:$P$37)</f>
        <v>Accessory</v>
      </c>
      <c r="J2247" t="s">
        <v>49</v>
      </c>
    </row>
    <row r="2248" spans="1:11" x14ac:dyDescent="0.2">
      <c r="A2248" s="1" t="d">
        <v>2023-02-10</v>
      </c>
      <c r="B2248" s="45">
        <v>-1</v>
      </c>
      <c r="C2248" t="s">
        <v>77</v>
      </c>
      <c r="D2248" t="str">
        <f>_xlfn.XLOOKUP(Table29[[#This Row],[Patron Group]],$R$10:$R$24,$S$10:$S$24)</f>
        <v>Undergraduate</v>
      </c>
      <c r="E2248" s="1" t="d">
        <v>2023-02-10</v>
      </c>
      <c r="F2248" t="s">
        <v>1336</v>
      </c>
      <c r="G2248" t="s">
        <v>2297</v>
      </c>
      <c r="H2248" t="str">
        <f>_xlfn.XLOOKUP(Table29[[#This Row],[Unique BarCode]],$N$10:$N$37,$O$10:$O$37)</f>
        <v>iPad</v>
      </c>
      <c r="I2248" t="str">
        <f>_xlfn.XLOOKUP(Table29[[#This Row],[Unique BarCode]],$N$10:$N$37,$P$10:$P$37)</f>
        <v>Device</v>
      </c>
      <c r="J2248" t="s">
        <v>8</v>
      </c>
      <c r="K2248" t="s">
        <v>1337</v>
      </c>
    </row>
    <row r="2249" spans="1:11" x14ac:dyDescent="0.2">
      <c r="A2249" s="1" t="d">
        <v>2023-02-10</v>
      </c>
      <c r="B2249" s="45">
        <v>-1</v>
      </c>
      <c r="C2249" t="s">
        <v>77</v>
      </c>
      <c r="D2249" t="str">
        <f>_xlfn.XLOOKUP(Table29[[#This Row],[Patron Group]],$R$10:$R$24,$S$10:$S$24)</f>
        <v>Undergraduate</v>
      </c>
      <c r="E2249" s="1" t="d">
        <v>2023-02-10</v>
      </c>
      <c r="F2249" t="s">
        <v>1174</v>
      </c>
      <c r="G2249" t="s">
        <v>2281</v>
      </c>
      <c r="H2249" t="str">
        <f>_xlfn.XLOOKUP(Table29[[#This Row],[Unique BarCode]],$N$10:$N$37,$O$10:$O$37)</f>
        <v>HDMIC</v>
      </c>
      <c r="I2249" t="str">
        <f>_xlfn.XLOOKUP(Table29[[#This Row],[Unique BarCode]],$N$10:$N$37,$P$10:$P$37)</f>
        <v>Cable</v>
      </c>
      <c r="J2249" t="s">
        <v>8</v>
      </c>
      <c r="K2249" t="s">
        <v>1175</v>
      </c>
    </row>
    <row r="2250" spans="1:11" x14ac:dyDescent="0.2">
      <c r="A2250" s="1" t="d">
        <v>2023-02-10</v>
      </c>
      <c r="B2250" s="45">
        <v>-1</v>
      </c>
      <c r="C2250" t="s">
        <v>77</v>
      </c>
      <c r="D2250" t="str">
        <f>_xlfn.XLOOKUP(Table29[[#This Row],[Patron Group]],$R$10:$R$24,$S$10:$S$24)</f>
        <v>Undergraduate</v>
      </c>
      <c r="E2250" s="1" t="d">
        <v>2023-02-10</v>
      </c>
      <c r="F2250" t="s">
        <v>687</v>
      </c>
      <c r="G2250" t="s">
        <v>2282</v>
      </c>
      <c r="H2250" t="str">
        <f>_xlfn.XLOOKUP(Table29[[#This Row],[Unique BarCode]],$N$10:$N$37,$O$10:$O$37)</f>
        <v>HPUSBC</v>
      </c>
      <c r="I2250" t="str">
        <f>_xlfn.XLOOKUP(Table29[[#This Row],[Unique BarCode]],$N$10:$N$37,$P$10:$P$37)</f>
        <v>Charger</v>
      </c>
      <c r="J2250" t="s">
        <v>49</v>
      </c>
    </row>
    <row r="2251" spans="1:11" x14ac:dyDescent="0.2">
      <c r="A2251" s="1" t="d">
        <v>2023-02-10</v>
      </c>
      <c r="B2251" s="45">
        <v>-1</v>
      </c>
      <c r="C2251" t="s">
        <v>77</v>
      </c>
      <c r="D2251" t="str">
        <f>_xlfn.XLOOKUP(Table29[[#This Row],[Patron Group]],$R$10:$R$24,$S$10:$S$24)</f>
        <v>Undergraduate</v>
      </c>
      <c r="E2251" s="1" t="d">
        <v>2023-02-10</v>
      </c>
      <c r="F2251" t="s">
        <v>217</v>
      </c>
      <c r="G2251" t="s">
        <v>2282</v>
      </c>
      <c r="H2251" t="str">
        <f>_xlfn.XLOOKUP(Table29[[#This Row],[Unique BarCode]],$N$10:$N$37,$O$10:$O$37)</f>
        <v>HPUSBC</v>
      </c>
      <c r="I2251" t="str">
        <f>_xlfn.XLOOKUP(Table29[[#This Row],[Unique BarCode]],$N$10:$N$37,$P$10:$P$37)</f>
        <v>Charger</v>
      </c>
      <c r="J2251" t="s">
        <v>49</v>
      </c>
    </row>
    <row r="2252" spans="1:11" x14ac:dyDescent="0.2">
      <c r="A2252" s="1" t="d">
        <v>2023-02-10</v>
      </c>
      <c r="B2252" s="45">
        <v>-1</v>
      </c>
      <c r="C2252" t="s">
        <v>77</v>
      </c>
      <c r="D2252" t="str">
        <f>_xlfn.XLOOKUP(Table29[[#This Row],[Patron Group]],$R$10:$R$24,$S$10:$S$24)</f>
        <v>Undergraduate</v>
      </c>
      <c r="E2252" s="1" t="d">
        <v>2023-02-10</v>
      </c>
      <c r="F2252" t="s">
        <v>942</v>
      </c>
      <c r="G2252" t="s">
        <v>2265</v>
      </c>
      <c r="H2252" t="str">
        <f>_xlfn.XLOOKUP(Table29[[#This Row],[Unique BarCode]],$N$10:$N$37,$O$10:$O$37)</f>
        <v>IPHONE</v>
      </c>
      <c r="I2252" t="str">
        <f>_xlfn.XLOOKUP(Table29[[#This Row],[Unique BarCode]],$N$10:$N$37,$P$10:$P$37)</f>
        <v>Charger</v>
      </c>
      <c r="J2252" t="s">
        <v>68</v>
      </c>
      <c r="K2252" t="s">
        <v>943</v>
      </c>
    </row>
    <row r="2253" spans="1:11" x14ac:dyDescent="0.2">
      <c r="A2253" s="1" t="d">
        <v>2023-02-10</v>
      </c>
      <c r="B2253" s="45">
        <v>-1</v>
      </c>
      <c r="C2253" t="s">
        <v>77</v>
      </c>
      <c r="D2253" t="str">
        <f>_xlfn.XLOOKUP(Table29[[#This Row],[Patron Group]],$R$10:$R$24,$S$10:$S$24)</f>
        <v>Undergraduate</v>
      </c>
      <c r="E2253" s="1" t="d">
        <v>2023-02-10</v>
      </c>
      <c r="F2253" t="s">
        <v>1177</v>
      </c>
      <c r="G2253" t="s">
        <v>2265</v>
      </c>
      <c r="H2253" t="str">
        <f>_xlfn.XLOOKUP(Table29[[#This Row],[Unique BarCode]],$N$10:$N$37,$O$10:$O$37)</f>
        <v>IPHONE</v>
      </c>
      <c r="I2253" t="str">
        <f>_xlfn.XLOOKUP(Table29[[#This Row],[Unique BarCode]],$N$10:$N$37,$P$10:$P$37)</f>
        <v>Charger</v>
      </c>
      <c r="J2253" t="s">
        <v>68</v>
      </c>
      <c r="K2253" t="s">
        <v>1178</v>
      </c>
    </row>
    <row r="2254" spans="1:11" x14ac:dyDescent="0.2">
      <c r="A2254" s="1" t="d">
        <v>2023-02-10</v>
      </c>
      <c r="B2254" s="45">
        <v>-1</v>
      </c>
      <c r="C2254" t="s">
        <v>77</v>
      </c>
      <c r="D2254" t="str">
        <f>_xlfn.XLOOKUP(Table29[[#This Row],[Patron Group]],$R$10:$R$24,$S$10:$S$24)</f>
        <v>Undergraduate</v>
      </c>
      <c r="E2254" s="1" t="d">
        <v>2023-02-10</v>
      </c>
      <c r="F2254" t="s">
        <v>839</v>
      </c>
      <c r="G2254" t="s">
        <v>2265</v>
      </c>
      <c r="H2254" t="str">
        <f>_xlfn.XLOOKUP(Table29[[#This Row],[Unique BarCode]],$N$10:$N$37,$O$10:$O$37)</f>
        <v>IPHONE</v>
      </c>
      <c r="I2254" t="str">
        <f>_xlfn.XLOOKUP(Table29[[#This Row],[Unique BarCode]],$N$10:$N$37,$P$10:$P$37)</f>
        <v>Charger</v>
      </c>
      <c r="J2254" t="s">
        <v>8</v>
      </c>
      <c r="K2254" t="s">
        <v>840</v>
      </c>
    </row>
    <row r="2255" spans="1:11" x14ac:dyDescent="0.2">
      <c r="A2255" s="1" t="d">
        <v>2023-02-10</v>
      </c>
      <c r="B2255" s="45">
        <v>-1</v>
      </c>
      <c r="C2255" t="s">
        <v>77</v>
      </c>
      <c r="D2255" t="str">
        <f>_xlfn.XLOOKUP(Table29[[#This Row],[Patron Group]],$R$10:$R$24,$S$10:$S$24)</f>
        <v>Undergraduate</v>
      </c>
      <c r="E2255" s="1" t="d">
        <v>2023-02-10</v>
      </c>
      <c r="F2255" t="s">
        <v>71</v>
      </c>
      <c r="G2255" t="s">
        <v>2265</v>
      </c>
      <c r="H2255" t="str">
        <f>_xlfn.XLOOKUP(Table29[[#This Row],[Unique BarCode]],$N$10:$N$37,$O$10:$O$37)</f>
        <v>IPHONE</v>
      </c>
      <c r="I2255" t="str">
        <f>_xlfn.XLOOKUP(Table29[[#This Row],[Unique BarCode]],$N$10:$N$37,$P$10:$P$37)</f>
        <v>Charger</v>
      </c>
      <c r="J2255" t="s">
        <v>8</v>
      </c>
      <c r="K2255" t="s">
        <v>72</v>
      </c>
    </row>
    <row r="2256" spans="1:11" x14ac:dyDescent="0.2">
      <c r="A2256" s="1" t="d">
        <v>2023-02-10</v>
      </c>
      <c r="B2256" s="45">
        <v>-1</v>
      </c>
      <c r="C2256" t="s">
        <v>77</v>
      </c>
      <c r="D2256" t="str">
        <f>_xlfn.XLOOKUP(Table29[[#This Row],[Patron Group]],$R$10:$R$24,$S$10:$S$24)</f>
        <v>Undergraduate</v>
      </c>
      <c r="E2256" s="1" t="d">
        <v>2023-02-10</v>
      </c>
      <c r="F2256" t="s">
        <v>86</v>
      </c>
      <c r="G2256" t="s">
        <v>2265</v>
      </c>
      <c r="H2256" t="str">
        <f>_xlfn.XLOOKUP(Table29[[#This Row],[Unique BarCode]],$N$10:$N$37,$O$10:$O$37)</f>
        <v>IPHONE</v>
      </c>
      <c r="I2256" t="str">
        <f>_xlfn.XLOOKUP(Table29[[#This Row],[Unique BarCode]],$N$10:$N$37,$P$10:$P$37)</f>
        <v>Charger</v>
      </c>
      <c r="J2256" t="s">
        <v>8</v>
      </c>
      <c r="K2256" t="s">
        <v>87</v>
      </c>
    </row>
    <row r="2257" spans="1:11" x14ac:dyDescent="0.2">
      <c r="A2257" s="1" t="d">
        <v>2023-02-10</v>
      </c>
      <c r="B2257" s="45">
        <v>-1</v>
      </c>
      <c r="C2257" t="s">
        <v>77</v>
      </c>
      <c r="D2257" t="str">
        <f>_xlfn.XLOOKUP(Table29[[#This Row],[Patron Group]],$R$10:$R$24,$S$10:$S$24)</f>
        <v>Undergraduate</v>
      </c>
      <c r="E2257" s="1" t="d">
        <v>2023-02-10</v>
      </c>
      <c r="F2257" t="s">
        <v>433</v>
      </c>
      <c r="G2257" t="s">
        <v>2265</v>
      </c>
      <c r="H2257" t="str">
        <f>_xlfn.XLOOKUP(Table29[[#This Row],[Unique BarCode]],$N$10:$N$37,$O$10:$O$37)</f>
        <v>IPHONE</v>
      </c>
      <c r="I2257" t="str">
        <f>_xlfn.XLOOKUP(Table29[[#This Row],[Unique BarCode]],$N$10:$N$37,$P$10:$P$37)</f>
        <v>Charger</v>
      </c>
      <c r="J2257" t="s">
        <v>8</v>
      </c>
      <c r="K2257" t="s">
        <v>434</v>
      </c>
    </row>
    <row r="2258" spans="1:11" x14ac:dyDescent="0.2">
      <c r="A2258" s="1" t="d">
        <v>2023-02-10</v>
      </c>
      <c r="B2258" s="45">
        <v>-1</v>
      </c>
      <c r="C2258" t="s">
        <v>77</v>
      </c>
      <c r="D2258" t="str">
        <f>_xlfn.XLOOKUP(Table29[[#This Row],[Patron Group]],$R$10:$R$24,$S$10:$S$24)</f>
        <v>Undergraduate</v>
      </c>
      <c r="E2258" s="1" t="d">
        <v>2023-02-10</v>
      </c>
      <c r="F2258" t="s">
        <v>29</v>
      </c>
      <c r="G2258" t="s">
        <v>2265</v>
      </c>
      <c r="H2258" t="str">
        <f>_xlfn.XLOOKUP(Table29[[#This Row],[Unique BarCode]],$N$10:$N$37,$O$10:$O$37)</f>
        <v>IPHONE</v>
      </c>
      <c r="I2258" t="str">
        <f>_xlfn.XLOOKUP(Table29[[#This Row],[Unique BarCode]],$N$10:$N$37,$P$10:$P$37)</f>
        <v>Charger</v>
      </c>
      <c r="J2258" t="s">
        <v>8</v>
      </c>
      <c r="K2258" t="s">
        <v>30</v>
      </c>
    </row>
    <row r="2259" spans="1:11" x14ac:dyDescent="0.2">
      <c r="A2259" s="1" t="d">
        <v>2023-02-10</v>
      </c>
      <c r="B2259" s="45">
        <v>-1</v>
      </c>
      <c r="C2259" t="s">
        <v>77</v>
      </c>
      <c r="D2259" t="str">
        <f>_xlfn.XLOOKUP(Table29[[#This Row],[Patron Group]],$R$10:$R$24,$S$10:$S$24)</f>
        <v>Undergraduate</v>
      </c>
      <c r="E2259" s="1" t="d">
        <v>2023-02-10</v>
      </c>
      <c r="F2259" t="s">
        <v>220</v>
      </c>
      <c r="G2259" t="s">
        <v>2265</v>
      </c>
      <c r="H2259" t="str">
        <f>_xlfn.XLOOKUP(Table29[[#This Row],[Unique BarCode]],$N$10:$N$37,$O$10:$O$37)</f>
        <v>IPHONE</v>
      </c>
      <c r="I2259" t="str">
        <f>_xlfn.XLOOKUP(Table29[[#This Row],[Unique BarCode]],$N$10:$N$37,$P$10:$P$37)</f>
        <v>Charger</v>
      </c>
      <c r="J2259" t="s">
        <v>13</v>
      </c>
      <c r="K2259" t="s">
        <v>221</v>
      </c>
    </row>
    <row r="2260" spans="1:11" x14ac:dyDescent="0.2">
      <c r="A2260" s="1" t="d">
        <v>2023-02-10</v>
      </c>
      <c r="B2260" s="45">
        <v>-1</v>
      </c>
      <c r="C2260" t="s">
        <v>77</v>
      </c>
      <c r="D2260" t="str">
        <f>_xlfn.XLOOKUP(Table29[[#This Row],[Patron Group]],$R$10:$R$24,$S$10:$S$24)</f>
        <v>Undergraduate</v>
      </c>
      <c r="E2260" s="1" t="d">
        <v>2023-02-10</v>
      </c>
      <c r="F2260" t="s">
        <v>1586</v>
      </c>
      <c r="G2260" t="s">
        <v>2265</v>
      </c>
      <c r="H2260" t="str">
        <f>_xlfn.XLOOKUP(Table29[[#This Row],[Unique BarCode]],$N$10:$N$37,$O$10:$O$37)</f>
        <v>IPHONE</v>
      </c>
      <c r="I2260" t="str">
        <f>_xlfn.XLOOKUP(Table29[[#This Row],[Unique BarCode]],$N$10:$N$37,$P$10:$P$37)</f>
        <v>Charger</v>
      </c>
      <c r="J2260" t="s">
        <v>128</v>
      </c>
    </row>
    <row r="2261" spans="1:11" x14ac:dyDescent="0.2">
      <c r="A2261" s="1" t="d">
        <v>2023-02-10</v>
      </c>
      <c r="B2261" s="45">
        <v>-1</v>
      </c>
      <c r="C2261" t="s">
        <v>77</v>
      </c>
      <c r="D2261" t="str">
        <f>_xlfn.XLOOKUP(Table29[[#This Row],[Patron Group]],$R$10:$R$24,$S$10:$S$24)</f>
        <v>Undergraduate</v>
      </c>
      <c r="E2261" s="1" t="d">
        <v>2023-02-10</v>
      </c>
      <c r="F2261" t="s">
        <v>577</v>
      </c>
      <c r="G2261" t="s">
        <v>2296</v>
      </c>
      <c r="H2261" t="str">
        <f>_xlfn.XLOOKUP(Table29[[#This Row],[Unique BarCode]],$N$10:$N$37,$O$10:$O$37)</f>
        <v>MACUSBC</v>
      </c>
      <c r="I2261" t="str">
        <f>_xlfn.XLOOKUP(Table29[[#This Row],[Unique BarCode]],$N$10:$N$37,$P$10:$P$37)</f>
        <v>Charger</v>
      </c>
      <c r="J2261" t="s">
        <v>8</v>
      </c>
      <c r="K2261" t="s">
        <v>578</v>
      </c>
    </row>
    <row r="2262" spans="1:11" x14ac:dyDescent="0.2">
      <c r="A2262" s="1" t="d">
        <v>2023-02-10</v>
      </c>
      <c r="B2262" s="45">
        <v>-1</v>
      </c>
      <c r="C2262" t="s">
        <v>77</v>
      </c>
      <c r="D2262" t="str">
        <f>_xlfn.XLOOKUP(Table29[[#This Row],[Patron Group]],$R$10:$R$24,$S$10:$S$24)</f>
        <v>Undergraduate</v>
      </c>
      <c r="E2262" s="1" t="d">
        <v>2023-02-10</v>
      </c>
      <c r="F2262" t="s">
        <v>469</v>
      </c>
      <c r="G2262" t="s">
        <v>2296</v>
      </c>
      <c r="H2262" t="str">
        <f>_xlfn.XLOOKUP(Table29[[#This Row],[Unique BarCode]],$N$10:$N$37,$O$10:$O$37)</f>
        <v>MACUSBC</v>
      </c>
      <c r="I2262" t="str">
        <f>_xlfn.XLOOKUP(Table29[[#This Row],[Unique BarCode]],$N$10:$N$37,$P$10:$P$37)</f>
        <v>Charger</v>
      </c>
      <c r="J2262" t="s">
        <v>8</v>
      </c>
      <c r="K2262" t="s">
        <v>470</v>
      </c>
    </row>
    <row r="2263" spans="1:11" x14ac:dyDescent="0.2">
      <c r="A2263" s="1" t="d">
        <v>2023-02-10</v>
      </c>
      <c r="B2263" s="45">
        <v>-1</v>
      </c>
      <c r="C2263" t="s">
        <v>77</v>
      </c>
      <c r="D2263" t="str">
        <f>_xlfn.XLOOKUP(Table29[[#This Row],[Patron Group]],$R$10:$R$24,$S$10:$S$24)</f>
        <v>Undergraduate</v>
      </c>
      <c r="E2263" s="1" t="d">
        <v>2023-02-10</v>
      </c>
      <c r="F2263" t="s">
        <v>471</v>
      </c>
      <c r="G2263" t="s">
        <v>2296</v>
      </c>
      <c r="H2263" t="str">
        <f>_xlfn.XLOOKUP(Table29[[#This Row],[Unique BarCode]],$N$10:$N$37,$O$10:$O$37)</f>
        <v>MACUSBC</v>
      </c>
      <c r="I2263" t="str">
        <f>_xlfn.XLOOKUP(Table29[[#This Row],[Unique BarCode]],$N$10:$N$37,$P$10:$P$37)</f>
        <v>Charger</v>
      </c>
      <c r="J2263" t="s">
        <v>8</v>
      </c>
      <c r="K2263" t="s">
        <v>472</v>
      </c>
    </row>
    <row r="2264" spans="1:11" x14ac:dyDescent="0.2">
      <c r="A2264" s="1" t="d">
        <v>2023-02-10</v>
      </c>
      <c r="B2264" s="45">
        <v>-1</v>
      </c>
      <c r="C2264" t="s">
        <v>77</v>
      </c>
      <c r="D2264" t="str">
        <f>_xlfn.XLOOKUP(Table29[[#This Row],[Patron Group]],$R$10:$R$24,$S$10:$S$24)</f>
        <v>Undergraduate</v>
      </c>
      <c r="E2264" s="1" t="d">
        <v>2023-02-10</v>
      </c>
      <c r="F2264" t="s">
        <v>1286</v>
      </c>
      <c r="G2264" t="s">
        <v>2296</v>
      </c>
      <c r="H2264" t="str">
        <f>_xlfn.XLOOKUP(Table29[[#This Row],[Unique BarCode]],$N$10:$N$37,$O$10:$O$37)</f>
        <v>MACUSBC</v>
      </c>
      <c r="I2264" t="str">
        <f>_xlfn.XLOOKUP(Table29[[#This Row],[Unique BarCode]],$N$10:$N$37,$P$10:$P$37)</f>
        <v>Charger</v>
      </c>
      <c r="J2264" t="s">
        <v>128</v>
      </c>
      <c r="K2264" t="s">
        <v>1287</v>
      </c>
    </row>
    <row r="2265" spans="1:11" x14ac:dyDescent="0.2">
      <c r="A2265" s="1" t="d">
        <v>2023-02-10</v>
      </c>
      <c r="B2265" s="45">
        <v>-1</v>
      </c>
      <c r="C2265" t="s">
        <v>77</v>
      </c>
      <c r="D2265" t="str">
        <f>_xlfn.XLOOKUP(Table29[[#This Row],[Patron Group]],$R$10:$R$24,$S$10:$S$24)</f>
        <v>Undergraduate</v>
      </c>
      <c r="E2265" s="1" t="d">
        <v>2023-02-10</v>
      </c>
      <c r="F2265" t="s">
        <v>843</v>
      </c>
      <c r="G2265" t="s">
        <v>2296</v>
      </c>
      <c r="H2265" t="str">
        <f>_xlfn.XLOOKUP(Table29[[#This Row],[Unique BarCode]],$N$10:$N$37,$O$10:$O$37)</f>
        <v>MACUSBC</v>
      </c>
      <c r="I2265" t="str">
        <f>_xlfn.XLOOKUP(Table29[[#This Row],[Unique BarCode]],$N$10:$N$37,$P$10:$P$37)</f>
        <v>Charger</v>
      </c>
      <c r="J2265" t="s">
        <v>8</v>
      </c>
      <c r="K2265" t="s">
        <v>844</v>
      </c>
    </row>
    <row r="2266" spans="1:11" x14ac:dyDescent="0.2">
      <c r="A2266" s="1" t="d">
        <v>2023-02-10</v>
      </c>
      <c r="B2266" s="45">
        <v>-1</v>
      </c>
      <c r="C2266" t="s">
        <v>77</v>
      </c>
      <c r="D2266" t="str">
        <f>_xlfn.XLOOKUP(Table29[[#This Row],[Patron Group]],$R$10:$R$24,$S$10:$S$24)</f>
        <v>Undergraduate</v>
      </c>
      <c r="E2266" s="1" t="d">
        <v>2023-02-10</v>
      </c>
      <c r="F2266" t="s">
        <v>37</v>
      </c>
      <c r="G2266" t="s">
        <v>2296</v>
      </c>
      <c r="H2266" t="str">
        <f>_xlfn.XLOOKUP(Table29[[#This Row],[Unique BarCode]],$N$10:$N$37,$O$10:$O$37)</f>
        <v>MACUSBC</v>
      </c>
      <c r="I2266" t="str">
        <f>_xlfn.XLOOKUP(Table29[[#This Row],[Unique BarCode]],$N$10:$N$37,$P$10:$P$37)</f>
        <v>Charger</v>
      </c>
      <c r="J2266" t="s">
        <v>8</v>
      </c>
      <c r="K2266" t="s">
        <v>38</v>
      </c>
    </row>
    <row r="2267" spans="1:11" x14ac:dyDescent="0.2">
      <c r="A2267" s="1" t="d">
        <v>2023-02-10</v>
      </c>
      <c r="B2267" s="45">
        <v>-1</v>
      </c>
      <c r="C2267" t="s">
        <v>77</v>
      </c>
      <c r="D2267" t="str">
        <f>_xlfn.XLOOKUP(Table29[[#This Row],[Patron Group]],$R$10:$R$24,$S$10:$S$24)</f>
        <v>Undergraduate</v>
      </c>
      <c r="E2267" s="1" t="d">
        <v>2023-02-10</v>
      </c>
      <c r="F2267" t="s">
        <v>39</v>
      </c>
      <c r="G2267" t="s">
        <v>2296</v>
      </c>
      <c r="H2267" t="str">
        <f>_xlfn.XLOOKUP(Table29[[#This Row],[Unique BarCode]],$N$10:$N$37,$O$10:$O$37)</f>
        <v>MACUSBC</v>
      </c>
      <c r="I2267" t="str">
        <f>_xlfn.XLOOKUP(Table29[[#This Row],[Unique BarCode]],$N$10:$N$37,$P$10:$P$37)</f>
        <v>Charger</v>
      </c>
      <c r="J2267" t="s">
        <v>8</v>
      </c>
      <c r="K2267" t="s">
        <v>40</v>
      </c>
    </row>
    <row r="2268" spans="1:11" x14ac:dyDescent="0.2">
      <c r="A2268" s="1" t="d">
        <v>2023-02-10</v>
      </c>
      <c r="B2268" s="45">
        <v>-1</v>
      </c>
      <c r="C2268" t="s">
        <v>77</v>
      </c>
      <c r="D2268" t="str">
        <f>_xlfn.XLOOKUP(Table29[[#This Row],[Patron Group]],$R$10:$R$24,$S$10:$S$24)</f>
        <v>Undergraduate</v>
      </c>
      <c r="E2268" s="1" t="d">
        <v>2023-02-10</v>
      </c>
      <c r="F2268" t="s">
        <v>847</v>
      </c>
      <c r="G2268" t="s">
        <v>2271</v>
      </c>
      <c r="H2268" t="str">
        <f>_xlfn.XLOOKUP(Table29[[#This Row],[Unique BarCode]],$N$10:$N$37,$O$10:$O$37)</f>
        <v>OMNI</v>
      </c>
      <c r="I2268" t="str">
        <f>_xlfn.XLOOKUP(Table29[[#This Row],[Unique BarCode]],$N$10:$N$37,$P$10:$P$37)</f>
        <v>Charger</v>
      </c>
      <c r="J2268" t="s">
        <v>68</v>
      </c>
      <c r="K2268" t="s">
        <v>848</v>
      </c>
    </row>
    <row r="2269" spans="1:11" x14ac:dyDescent="0.2">
      <c r="A2269" s="1" t="d">
        <v>2023-02-10</v>
      </c>
      <c r="B2269" s="45">
        <v>-1</v>
      </c>
      <c r="C2269" t="s">
        <v>77</v>
      </c>
      <c r="D2269" t="str">
        <f>_xlfn.XLOOKUP(Table29[[#This Row],[Patron Group]],$R$10:$R$24,$S$10:$S$24)</f>
        <v>Undergraduate</v>
      </c>
      <c r="E2269" s="1" t="d">
        <v>2023-02-10</v>
      </c>
      <c r="F2269" t="s">
        <v>944</v>
      </c>
      <c r="G2269" t="s">
        <v>2271</v>
      </c>
      <c r="H2269" t="str">
        <f>_xlfn.XLOOKUP(Table29[[#This Row],[Unique BarCode]],$N$10:$N$37,$O$10:$O$37)</f>
        <v>OMNI</v>
      </c>
      <c r="I2269" t="str">
        <f>_xlfn.XLOOKUP(Table29[[#This Row],[Unique BarCode]],$N$10:$N$37,$P$10:$P$37)</f>
        <v>Charger</v>
      </c>
      <c r="J2269" t="s">
        <v>8</v>
      </c>
    </row>
    <row r="2270" spans="1:11" x14ac:dyDescent="0.2">
      <c r="A2270" s="1" t="d">
        <v>2023-02-10</v>
      </c>
      <c r="B2270" s="45">
        <v>-1</v>
      </c>
      <c r="C2270" t="s">
        <v>77</v>
      </c>
      <c r="D2270" t="str">
        <f>_xlfn.XLOOKUP(Table29[[#This Row],[Patron Group]],$R$10:$R$24,$S$10:$S$24)</f>
        <v>Undergraduate</v>
      </c>
      <c r="E2270" s="1" t="d">
        <v>2023-02-10</v>
      </c>
      <c r="F2270" t="s">
        <v>815</v>
      </c>
      <c r="G2270" t="s">
        <v>2294</v>
      </c>
      <c r="H2270" t="str">
        <f>_xlfn.XLOOKUP(Table29[[#This Row],[Unique BarCode]],$N$10:$N$37,$O$10:$O$37)</f>
        <v>UVGA</v>
      </c>
      <c r="I2270" t="str">
        <f>_xlfn.XLOOKUP(Table29[[#This Row],[Unique BarCode]],$N$10:$N$37,$P$10:$P$37)</f>
        <v>Cable</v>
      </c>
      <c r="J2270" t="s">
        <v>8</v>
      </c>
    </row>
    <row r="2271" spans="1:11" x14ac:dyDescent="0.2">
      <c r="A2271" s="1" t="d">
        <v>2023-02-10</v>
      </c>
      <c r="B2271" s="45">
        <v>-1</v>
      </c>
      <c r="C2271" t="s">
        <v>77</v>
      </c>
      <c r="D2271" t="str">
        <f>_xlfn.XLOOKUP(Table29[[#This Row],[Patron Group]],$R$10:$R$24,$S$10:$S$24)</f>
        <v>Undergraduate</v>
      </c>
      <c r="E2271" s="1" t="d">
        <v>2023-02-10</v>
      </c>
      <c r="F2271" t="s">
        <v>43</v>
      </c>
      <c r="G2271" t="s">
        <v>2272</v>
      </c>
      <c r="H2271" t="str">
        <f>_xlfn.XLOOKUP(Table29[[#This Row],[Unique BarCode]],$N$10:$N$37,$O$10:$O$37)</f>
        <v>WALLADPT</v>
      </c>
      <c r="I2271" t="str">
        <f>_xlfn.XLOOKUP(Table29[[#This Row],[Unique BarCode]],$N$10:$N$37,$P$10:$P$37)</f>
        <v>Charger</v>
      </c>
      <c r="J2271" t="s">
        <v>8</v>
      </c>
      <c r="K2271" t="s">
        <v>44</v>
      </c>
    </row>
    <row r="2272" spans="1:11" x14ac:dyDescent="0.2">
      <c r="A2272" s="1" t="d">
        <v>2023-02-10</v>
      </c>
      <c r="B2272" s="45">
        <v>-1</v>
      </c>
      <c r="C2272" t="s">
        <v>77</v>
      </c>
      <c r="D2272" t="str">
        <f>_xlfn.XLOOKUP(Table29[[#This Row],[Patron Group]],$R$10:$R$24,$S$10:$S$24)</f>
        <v>Undergraduate</v>
      </c>
      <c r="E2272" s="1" t="d">
        <v>2023-02-10</v>
      </c>
      <c r="F2272" t="s">
        <v>1442</v>
      </c>
      <c r="G2272" t="s">
        <v>2272</v>
      </c>
      <c r="H2272" t="str">
        <f>_xlfn.XLOOKUP(Table29[[#This Row],[Unique BarCode]],$N$10:$N$37,$O$10:$O$37)</f>
        <v>WALLADPT</v>
      </c>
      <c r="I2272" t="str">
        <f>_xlfn.XLOOKUP(Table29[[#This Row],[Unique BarCode]],$N$10:$N$37,$P$10:$P$37)</f>
        <v>Charger</v>
      </c>
      <c r="J2272" t="s">
        <v>13</v>
      </c>
      <c r="K2272" t="s">
        <v>1443</v>
      </c>
    </row>
    <row r="2273" spans="1:11" x14ac:dyDescent="0.2">
      <c r="A2273" s="1" t="d">
        <v>2023-02-10</v>
      </c>
      <c r="B2273" s="45">
        <v>-1</v>
      </c>
      <c r="C2273" t="s">
        <v>77</v>
      </c>
      <c r="D2273" t="str">
        <f>_xlfn.XLOOKUP(Table29[[#This Row],[Patron Group]],$R$10:$R$24,$S$10:$S$24)</f>
        <v>Undergraduate</v>
      </c>
      <c r="E2273" s="1" t="d">
        <v>2023-02-10</v>
      </c>
      <c r="F2273" t="s">
        <v>1326</v>
      </c>
      <c r="G2273" t="s">
        <v>2272</v>
      </c>
      <c r="H2273" t="str">
        <f>_xlfn.XLOOKUP(Table29[[#This Row],[Unique BarCode]],$N$10:$N$37,$O$10:$O$37)</f>
        <v>WALLADPT</v>
      </c>
      <c r="I2273" t="str">
        <f>_xlfn.XLOOKUP(Table29[[#This Row],[Unique BarCode]],$N$10:$N$37,$P$10:$P$37)</f>
        <v>Charger</v>
      </c>
      <c r="J2273" t="s">
        <v>8</v>
      </c>
      <c r="K2273" t="s">
        <v>1327</v>
      </c>
    </row>
    <row r="2274" spans="1:11" x14ac:dyDescent="0.2">
      <c r="A2274" s="1" t="d">
        <v>2023-02-10</v>
      </c>
      <c r="B2274" s="45">
        <v>-1</v>
      </c>
      <c r="C2274" t="s">
        <v>77</v>
      </c>
      <c r="D2274" t="str">
        <f>_xlfn.XLOOKUP(Table29[[#This Row],[Patron Group]],$R$10:$R$24,$S$10:$S$24)</f>
        <v>Undergraduate</v>
      </c>
      <c r="E2274" s="1" t="d">
        <v>2023-02-10</v>
      </c>
      <c r="F2274" t="s">
        <v>1587</v>
      </c>
      <c r="G2274" t="s">
        <v>2272</v>
      </c>
      <c r="H2274" t="str">
        <f>_xlfn.XLOOKUP(Table29[[#This Row],[Unique BarCode]],$N$10:$N$37,$O$10:$O$37)</f>
        <v>WALLADPT</v>
      </c>
      <c r="I2274" t="str">
        <f>_xlfn.XLOOKUP(Table29[[#This Row],[Unique BarCode]],$N$10:$N$37,$P$10:$P$37)</f>
        <v>Charger</v>
      </c>
      <c r="J2274" t="s">
        <v>8</v>
      </c>
    </row>
    <row r="2275" spans="1:11" x14ac:dyDescent="0.2">
      <c r="A2275" s="1" t="d">
        <v>2023-02-10</v>
      </c>
      <c r="B2275" s="45">
        <v>-1</v>
      </c>
      <c r="C2275" t="s">
        <v>77</v>
      </c>
      <c r="D2275" t="str">
        <f>_xlfn.XLOOKUP(Table29[[#This Row],[Patron Group]],$R$10:$R$24,$S$10:$S$24)</f>
        <v>Undergraduate</v>
      </c>
      <c r="E2275" s="1" t="d">
        <v>2023-02-10</v>
      </c>
      <c r="F2275" t="s">
        <v>482</v>
      </c>
      <c r="G2275" t="s">
        <v>2272</v>
      </c>
      <c r="H2275" t="str">
        <f>_xlfn.XLOOKUP(Table29[[#This Row],[Unique BarCode]],$N$10:$N$37,$O$10:$O$37)</f>
        <v>WALLADPT</v>
      </c>
      <c r="I2275" t="str">
        <f>_xlfn.XLOOKUP(Table29[[#This Row],[Unique BarCode]],$N$10:$N$37,$P$10:$P$37)</f>
        <v>Charger</v>
      </c>
      <c r="J2275" t="s">
        <v>8</v>
      </c>
    </row>
    <row r="2276" spans="1:11" x14ac:dyDescent="0.2">
      <c r="A2276" s="1" t="d">
        <v>2023-02-10</v>
      </c>
      <c r="B2276" s="45">
        <v>-1</v>
      </c>
      <c r="C2276" t="s">
        <v>77</v>
      </c>
      <c r="D2276" t="str">
        <f>_xlfn.XLOOKUP(Table29[[#This Row],[Patron Group]],$R$10:$R$24,$S$10:$S$24)</f>
        <v>Undergraduate</v>
      </c>
      <c r="E2276" s="1" t="d">
        <v>2023-02-10</v>
      </c>
      <c r="F2276" t="s">
        <v>73</v>
      </c>
      <c r="G2276" t="s">
        <v>2272</v>
      </c>
      <c r="H2276" t="str">
        <f>_xlfn.XLOOKUP(Table29[[#This Row],[Unique BarCode]],$N$10:$N$37,$O$10:$O$37)</f>
        <v>WALLADPT</v>
      </c>
      <c r="I2276" t="str">
        <f>_xlfn.XLOOKUP(Table29[[#This Row],[Unique BarCode]],$N$10:$N$37,$P$10:$P$37)</f>
        <v>Charger</v>
      </c>
      <c r="J2276" t="s">
        <v>8</v>
      </c>
    </row>
    <row r="2277" spans="1:11" x14ac:dyDescent="0.2">
      <c r="A2277" s="1" t="d">
        <v>2023-02-10</v>
      </c>
      <c r="B2277" s="45">
        <v>-1</v>
      </c>
      <c r="C2277" t="s">
        <v>77</v>
      </c>
      <c r="D2277" t="str">
        <f>_xlfn.XLOOKUP(Table29[[#This Row],[Patron Group]],$R$10:$R$24,$S$10:$S$24)</f>
        <v>Undergraduate</v>
      </c>
      <c r="E2277" s="1" t="d">
        <v>2023-02-10</v>
      </c>
      <c r="F2277" t="s">
        <v>96</v>
      </c>
      <c r="G2277" t="s">
        <v>2272</v>
      </c>
      <c r="H2277" t="str">
        <f>_xlfn.XLOOKUP(Table29[[#This Row],[Unique BarCode]],$N$10:$N$37,$O$10:$O$37)</f>
        <v>WALLADPT</v>
      </c>
      <c r="I2277" t="str">
        <f>_xlfn.XLOOKUP(Table29[[#This Row],[Unique BarCode]],$N$10:$N$37,$P$10:$P$37)</f>
        <v>Charger</v>
      </c>
      <c r="J2277" t="s">
        <v>8</v>
      </c>
    </row>
    <row r="2278" spans="1:11" x14ac:dyDescent="0.2">
      <c r="A2278" s="1" t="d">
        <v>2023-02-10</v>
      </c>
      <c r="B2278" s="45">
        <v>-1</v>
      </c>
      <c r="C2278" t="s">
        <v>77</v>
      </c>
      <c r="D2278" t="str">
        <f>_xlfn.XLOOKUP(Table29[[#This Row],[Patron Group]],$R$10:$R$24,$S$10:$S$24)</f>
        <v>Undergraduate</v>
      </c>
      <c r="E2278" s="1" t="d">
        <v>2023-02-17</v>
      </c>
      <c r="F2278" t="s">
        <v>1466</v>
      </c>
      <c r="G2278" t="s">
        <v>2273</v>
      </c>
      <c r="H2278" t="str">
        <f>_xlfn.XLOOKUP(Table29[[#This Row],[Unique BarCode]],$N$10:$N$37,$O$10:$O$37)</f>
        <v>ChromeBook</v>
      </c>
      <c r="I2278" t="str">
        <f>_xlfn.XLOOKUP(Table29[[#This Row],[Unique BarCode]],$N$10:$N$37,$P$10:$P$37)</f>
        <v>Device</v>
      </c>
      <c r="J2278" t="s">
        <v>8</v>
      </c>
      <c r="K2278" t="s">
        <v>1467</v>
      </c>
    </row>
    <row r="2279" spans="1:11" x14ac:dyDescent="0.2">
      <c r="A2279" s="1" t="d">
        <v>2023-02-10</v>
      </c>
      <c r="B2279" s="45">
        <v>-1</v>
      </c>
      <c r="C2279" t="s">
        <v>77</v>
      </c>
      <c r="D2279" t="str">
        <f>_xlfn.XLOOKUP(Table29[[#This Row],[Patron Group]],$R$10:$R$24,$S$10:$S$24)</f>
        <v>Undergraduate</v>
      </c>
      <c r="E2279" s="1" t="d">
        <v>2023-02-17</v>
      </c>
      <c r="F2279" t="s">
        <v>1588</v>
      </c>
      <c r="G2279" t="s">
        <v>2273</v>
      </c>
      <c r="H2279" t="str">
        <f>_xlfn.XLOOKUP(Table29[[#This Row],[Unique BarCode]],$N$10:$N$37,$O$10:$O$37)</f>
        <v>ChromeBook</v>
      </c>
      <c r="I2279" t="str">
        <f>_xlfn.XLOOKUP(Table29[[#This Row],[Unique BarCode]],$N$10:$N$37,$P$10:$P$37)</f>
        <v>Device</v>
      </c>
      <c r="J2279" t="s">
        <v>128</v>
      </c>
      <c r="K2279" t="s">
        <v>1589</v>
      </c>
    </row>
    <row r="2280" spans="1:11" x14ac:dyDescent="0.2">
      <c r="A2280" s="1" t="d">
        <v>2023-02-10</v>
      </c>
      <c r="B2280" s="45">
        <v>-1</v>
      </c>
      <c r="C2280" t="s">
        <v>77</v>
      </c>
      <c r="D2280" t="str">
        <f>_xlfn.XLOOKUP(Table29[[#This Row],[Patron Group]],$R$10:$R$24,$S$10:$S$24)</f>
        <v>Undergraduate</v>
      </c>
      <c r="E2280" s="1" t="d">
        <v>2023-02-17</v>
      </c>
      <c r="F2280" t="s">
        <v>1590</v>
      </c>
      <c r="G2280" t="s">
        <v>2273</v>
      </c>
      <c r="H2280" t="str">
        <f>_xlfn.XLOOKUP(Table29[[#This Row],[Unique BarCode]],$N$10:$N$37,$O$10:$O$37)</f>
        <v>ChromeBook</v>
      </c>
      <c r="I2280" t="str">
        <f>_xlfn.XLOOKUP(Table29[[#This Row],[Unique BarCode]],$N$10:$N$37,$P$10:$P$37)</f>
        <v>Device</v>
      </c>
      <c r="J2280" t="s">
        <v>128</v>
      </c>
      <c r="K2280" t="s">
        <v>1591</v>
      </c>
    </row>
    <row r="2281" spans="1:11" x14ac:dyDescent="0.2">
      <c r="A2281" s="1" t="d">
        <v>2023-02-10</v>
      </c>
      <c r="B2281" s="45">
        <v>-1</v>
      </c>
      <c r="C2281" t="s">
        <v>77</v>
      </c>
      <c r="D2281" t="str">
        <f>_xlfn.XLOOKUP(Table29[[#This Row],[Patron Group]],$R$10:$R$24,$S$10:$S$24)</f>
        <v>Undergraduate</v>
      </c>
      <c r="E2281" s="1" t="d">
        <v>2023-02-17</v>
      </c>
      <c r="F2281" t="s">
        <v>1592</v>
      </c>
      <c r="G2281" t="s">
        <v>2273</v>
      </c>
      <c r="H2281" t="str">
        <f>_xlfn.XLOOKUP(Table29[[#This Row],[Unique BarCode]],$N$10:$N$37,$O$10:$O$37)</f>
        <v>ChromeBook</v>
      </c>
      <c r="I2281" t="str">
        <f>_xlfn.XLOOKUP(Table29[[#This Row],[Unique BarCode]],$N$10:$N$37,$P$10:$P$37)</f>
        <v>Device</v>
      </c>
      <c r="J2281" t="s">
        <v>128</v>
      </c>
      <c r="K2281" t="s">
        <v>1593</v>
      </c>
    </row>
    <row r="2282" spans="1:11" x14ac:dyDescent="0.2">
      <c r="A2282" s="1" t="d">
        <v>2023-02-10</v>
      </c>
      <c r="B2282" s="45">
        <v>-1</v>
      </c>
      <c r="C2282" t="s">
        <v>77</v>
      </c>
      <c r="D2282" t="str">
        <f>_xlfn.XLOOKUP(Table29[[#This Row],[Patron Group]],$R$10:$R$24,$S$10:$S$24)</f>
        <v>Undergraduate</v>
      </c>
      <c r="E2282" s="1" t="d">
        <v>2023-02-17</v>
      </c>
      <c r="F2282" t="s">
        <v>1594</v>
      </c>
      <c r="G2282" t="s">
        <v>2273</v>
      </c>
      <c r="H2282" t="str">
        <f>_xlfn.XLOOKUP(Table29[[#This Row],[Unique BarCode]],$N$10:$N$37,$O$10:$O$37)</f>
        <v>ChromeBook</v>
      </c>
      <c r="I2282" t="str">
        <f>_xlfn.XLOOKUP(Table29[[#This Row],[Unique BarCode]],$N$10:$N$37,$P$10:$P$37)</f>
        <v>Device</v>
      </c>
      <c r="J2282" t="s">
        <v>128</v>
      </c>
      <c r="K2282" t="s">
        <v>1595</v>
      </c>
    </row>
    <row r="2283" spans="1:11" x14ac:dyDescent="0.2">
      <c r="A2283" s="1" t="d">
        <v>2023-02-10</v>
      </c>
      <c r="B2283" s="45">
        <v>-1</v>
      </c>
      <c r="C2283" t="s">
        <v>77</v>
      </c>
      <c r="D2283" t="str">
        <f>_xlfn.XLOOKUP(Table29[[#This Row],[Patron Group]],$R$10:$R$24,$S$10:$S$24)</f>
        <v>Undergraduate</v>
      </c>
      <c r="E2283" s="1" t="d">
        <v>2023-02-17</v>
      </c>
      <c r="F2283" t="s">
        <v>827</v>
      </c>
      <c r="G2283" t="s">
        <v>2274</v>
      </c>
      <c r="H2283" t="str">
        <f>_xlfn.XLOOKUP(Table29[[#This Row],[Unique BarCode]],$N$10:$N$37,$O$10:$O$37)</f>
        <v>MacBook</v>
      </c>
      <c r="I2283" t="str">
        <f>_xlfn.XLOOKUP(Table29[[#This Row],[Unique BarCode]],$N$10:$N$37,$P$10:$P$37)</f>
        <v>Device</v>
      </c>
      <c r="J2283" t="s">
        <v>8</v>
      </c>
      <c r="K2283" t="s">
        <v>828</v>
      </c>
    </row>
    <row r="2284" spans="1:11" x14ac:dyDescent="0.2">
      <c r="A2284" s="1" t="d">
        <v>2023-02-10</v>
      </c>
      <c r="B2284" s="45">
        <v>-1</v>
      </c>
      <c r="C2284" t="s">
        <v>77</v>
      </c>
      <c r="D2284" t="str">
        <f>_xlfn.XLOOKUP(Table29[[#This Row],[Patron Group]],$R$10:$R$24,$S$10:$S$24)</f>
        <v>Undergraduate</v>
      </c>
      <c r="E2284" s="1" t="d">
        <v>2023-02-17</v>
      </c>
      <c r="F2284" t="s">
        <v>315</v>
      </c>
      <c r="G2284" t="s">
        <v>2274</v>
      </c>
      <c r="H2284" t="str">
        <f>_xlfn.XLOOKUP(Table29[[#This Row],[Unique BarCode]],$N$10:$N$37,$O$10:$O$37)</f>
        <v>MacBook</v>
      </c>
      <c r="I2284" t="str">
        <f>_xlfn.XLOOKUP(Table29[[#This Row],[Unique BarCode]],$N$10:$N$37,$P$10:$P$37)</f>
        <v>Device</v>
      </c>
      <c r="J2284" t="s">
        <v>8</v>
      </c>
      <c r="K2284" t="s">
        <v>316</v>
      </c>
    </row>
    <row r="2285" spans="1:11" x14ac:dyDescent="0.2">
      <c r="A2285" s="1" t="d">
        <v>2023-02-10</v>
      </c>
      <c r="B2285" s="45">
        <v>-1</v>
      </c>
      <c r="C2285" t="s">
        <v>77</v>
      </c>
      <c r="D2285" t="str">
        <f>_xlfn.XLOOKUP(Table29[[#This Row],[Patron Group]],$R$10:$R$24,$S$10:$S$24)</f>
        <v>Undergraduate</v>
      </c>
      <c r="E2285" s="1" t="d">
        <v>2023-02-17</v>
      </c>
      <c r="F2285" t="s">
        <v>601</v>
      </c>
      <c r="G2285" t="s">
        <v>2274</v>
      </c>
      <c r="H2285" t="str">
        <f>_xlfn.XLOOKUP(Table29[[#This Row],[Unique BarCode]],$N$10:$N$37,$O$10:$O$37)</f>
        <v>MacBook</v>
      </c>
      <c r="I2285" t="str">
        <f>_xlfn.XLOOKUP(Table29[[#This Row],[Unique BarCode]],$N$10:$N$37,$P$10:$P$37)</f>
        <v>Device</v>
      </c>
      <c r="J2285" t="s">
        <v>8</v>
      </c>
      <c r="K2285" t="s">
        <v>602</v>
      </c>
    </row>
    <row r="2286" spans="1:11" x14ac:dyDescent="0.2">
      <c r="A2286" s="1" t="d">
        <v>2023-02-10</v>
      </c>
      <c r="B2286" s="45">
        <v>-1</v>
      </c>
      <c r="C2286" t="s">
        <v>77</v>
      </c>
      <c r="D2286" t="str">
        <f>_xlfn.XLOOKUP(Table29[[#This Row],[Patron Group]],$R$10:$R$24,$S$10:$S$24)</f>
        <v>Undergraduate</v>
      </c>
      <c r="E2286" s="1" t="d">
        <v>2023-02-17</v>
      </c>
      <c r="F2286" t="s">
        <v>136</v>
      </c>
      <c r="G2286" t="s">
        <v>2275</v>
      </c>
      <c r="H2286" t="str">
        <f>_xlfn.XLOOKUP(Table29[[#This Row],[Unique BarCode]],$N$10:$N$37,$O$10:$O$37)</f>
        <v>iPad</v>
      </c>
      <c r="I2286" t="str">
        <f>_xlfn.XLOOKUP(Table29[[#This Row],[Unique BarCode]],$N$10:$N$37,$P$10:$P$37)</f>
        <v>Device</v>
      </c>
      <c r="J2286" t="s">
        <v>8</v>
      </c>
      <c r="K2286" t="s">
        <v>137</v>
      </c>
    </row>
    <row r="2287" spans="1:11" x14ac:dyDescent="0.2">
      <c r="A2287" s="1" t="d">
        <v>2023-02-10</v>
      </c>
      <c r="B2287" s="45">
        <v>-1</v>
      </c>
      <c r="C2287" t="s">
        <v>77</v>
      </c>
      <c r="D2287" t="str">
        <f>_xlfn.XLOOKUP(Table29[[#This Row],[Patron Group]],$R$10:$R$24,$S$10:$S$24)</f>
        <v>Undergraduate</v>
      </c>
      <c r="E2287" s="1" t="d">
        <v>2023-02-17</v>
      </c>
      <c r="F2287" t="s">
        <v>1596</v>
      </c>
      <c r="G2287" t="s">
        <v>2275</v>
      </c>
      <c r="H2287" t="str">
        <f>_xlfn.XLOOKUP(Table29[[#This Row],[Unique BarCode]],$N$10:$N$37,$O$10:$O$37)</f>
        <v>iPad</v>
      </c>
      <c r="I2287" t="str">
        <f>_xlfn.XLOOKUP(Table29[[#This Row],[Unique BarCode]],$N$10:$N$37,$P$10:$P$37)</f>
        <v>Device</v>
      </c>
      <c r="J2287" t="s">
        <v>8</v>
      </c>
      <c r="K2287" t="s">
        <v>1597</v>
      </c>
    </row>
    <row r="2288" spans="1:11" x14ac:dyDescent="0.2">
      <c r="A2288" s="1" t="d">
        <v>2023-02-10</v>
      </c>
      <c r="B2288" s="45">
        <v>-1</v>
      </c>
      <c r="C2288" t="s">
        <v>77</v>
      </c>
      <c r="D2288" t="str">
        <f>_xlfn.XLOOKUP(Table29[[#This Row],[Patron Group]],$R$10:$R$24,$S$10:$S$24)</f>
        <v>Undergraduate</v>
      </c>
      <c r="E2288" s="1" t="d">
        <v>2023-02-17</v>
      </c>
      <c r="F2288" t="s">
        <v>1598</v>
      </c>
      <c r="G2288" t="s">
        <v>2275</v>
      </c>
      <c r="H2288" t="str">
        <f>_xlfn.XLOOKUP(Table29[[#This Row],[Unique BarCode]],$N$10:$N$37,$O$10:$O$37)</f>
        <v>iPad</v>
      </c>
      <c r="I2288" t="str">
        <f>_xlfn.XLOOKUP(Table29[[#This Row],[Unique BarCode]],$N$10:$N$37,$P$10:$P$37)</f>
        <v>Device</v>
      </c>
      <c r="J2288" t="s">
        <v>8</v>
      </c>
      <c r="K2288" t="s">
        <v>1599</v>
      </c>
    </row>
    <row r="2289" spans="1:11" x14ac:dyDescent="0.2">
      <c r="A2289" s="1" t="d">
        <v>2023-02-10</v>
      </c>
      <c r="B2289" s="45">
        <v>-1</v>
      </c>
      <c r="C2289" t="s">
        <v>77</v>
      </c>
      <c r="D2289" t="str">
        <f>_xlfn.XLOOKUP(Table29[[#This Row],[Patron Group]],$R$10:$R$24,$S$10:$S$24)</f>
        <v>Undergraduate</v>
      </c>
      <c r="E2289" s="1" t="d">
        <v>2023-02-17</v>
      </c>
      <c r="F2289" t="s">
        <v>120</v>
      </c>
      <c r="G2289" t="s">
        <v>2275</v>
      </c>
      <c r="H2289" t="str">
        <f>_xlfn.XLOOKUP(Table29[[#This Row],[Unique BarCode]],$N$10:$N$37,$O$10:$O$37)</f>
        <v>iPad</v>
      </c>
      <c r="I2289" t="str">
        <f>_xlfn.XLOOKUP(Table29[[#This Row],[Unique BarCode]],$N$10:$N$37,$P$10:$P$37)</f>
        <v>Device</v>
      </c>
      <c r="J2289" t="s">
        <v>8</v>
      </c>
    </row>
    <row r="2290" spans="1:11" x14ac:dyDescent="0.2">
      <c r="A2290" s="1" t="d">
        <v>2023-02-10</v>
      </c>
      <c r="B2290" s="45">
        <v>-1</v>
      </c>
      <c r="C2290" t="s">
        <v>77</v>
      </c>
      <c r="D2290" t="str">
        <f>_xlfn.XLOOKUP(Table29[[#This Row],[Patron Group]],$R$10:$R$24,$S$10:$S$24)</f>
        <v>Undergraduate</v>
      </c>
      <c r="E2290" s="1" t="d">
        <v>2023-02-17</v>
      </c>
      <c r="F2290" t="s">
        <v>1600</v>
      </c>
      <c r="G2290" t="s">
        <v>2297</v>
      </c>
      <c r="H2290" t="str">
        <f>_xlfn.XLOOKUP(Table29[[#This Row],[Unique BarCode]],$N$10:$N$37,$O$10:$O$37)</f>
        <v>iPad</v>
      </c>
      <c r="I2290" t="str">
        <f>_xlfn.XLOOKUP(Table29[[#This Row],[Unique BarCode]],$N$10:$N$37,$P$10:$P$37)</f>
        <v>Device</v>
      </c>
      <c r="J2290" t="s">
        <v>8</v>
      </c>
      <c r="K2290" t="s">
        <v>1601</v>
      </c>
    </row>
    <row r="2291" spans="1:11" x14ac:dyDescent="0.2">
      <c r="A2291" s="1" t="d">
        <v>2023-02-10</v>
      </c>
      <c r="B2291" s="45">
        <v>-1</v>
      </c>
      <c r="C2291" t="s">
        <v>77</v>
      </c>
      <c r="D2291" t="str">
        <f>_xlfn.XLOOKUP(Table29[[#This Row],[Patron Group]],$R$10:$R$24,$S$10:$S$24)</f>
        <v>Undergraduate</v>
      </c>
      <c r="E2291" s="1" t="d">
        <v>2023-02-17</v>
      </c>
      <c r="F2291" t="s">
        <v>1309</v>
      </c>
      <c r="G2291" t="s">
        <v>2263</v>
      </c>
      <c r="H2291" t="str">
        <f>_xlfn.XLOOKUP(Table29[[#This Row],[Unique BarCode]],$N$10:$N$37,$O$10:$O$37)</f>
        <v>HP Laptop</v>
      </c>
      <c r="I2291" t="str">
        <f>_xlfn.XLOOKUP(Table29[[#This Row],[Unique BarCode]],$N$10:$N$37,$P$10:$P$37)</f>
        <v>Device</v>
      </c>
      <c r="J2291" t="s">
        <v>8</v>
      </c>
      <c r="K2291" t="s">
        <v>1310</v>
      </c>
    </row>
    <row r="2292" spans="1:11" x14ac:dyDescent="0.2">
      <c r="A2292" s="1" t="d">
        <v>2023-02-10</v>
      </c>
      <c r="B2292" s="45">
        <v>-1</v>
      </c>
      <c r="C2292" t="s">
        <v>77</v>
      </c>
      <c r="D2292" t="str">
        <f>_xlfn.XLOOKUP(Table29[[#This Row],[Patron Group]],$R$10:$R$24,$S$10:$S$24)</f>
        <v>Undergraduate</v>
      </c>
      <c r="E2292" s="1" t="d">
        <v>2023-02-17</v>
      </c>
      <c r="F2292" t="s">
        <v>873</v>
      </c>
      <c r="G2292" t="s">
        <v>2263</v>
      </c>
      <c r="H2292" t="str">
        <f>_xlfn.XLOOKUP(Table29[[#This Row],[Unique BarCode]],$N$10:$N$37,$O$10:$O$37)</f>
        <v>HP Laptop</v>
      </c>
      <c r="I2292" t="str">
        <f>_xlfn.XLOOKUP(Table29[[#This Row],[Unique BarCode]],$N$10:$N$37,$P$10:$P$37)</f>
        <v>Device</v>
      </c>
      <c r="J2292" t="s">
        <v>8</v>
      </c>
      <c r="K2292" t="s">
        <v>874</v>
      </c>
    </row>
    <row r="2293" spans="1:11" x14ac:dyDescent="0.2">
      <c r="A2293" s="1" t="d">
        <v>2023-02-10</v>
      </c>
      <c r="B2293" s="45">
        <v>-1</v>
      </c>
      <c r="C2293" t="s">
        <v>77</v>
      </c>
      <c r="D2293" t="str">
        <f>_xlfn.XLOOKUP(Table29[[#This Row],[Patron Group]],$R$10:$R$24,$S$10:$S$24)</f>
        <v>Undergraduate</v>
      </c>
      <c r="E2293" s="1" t="d">
        <v>2023-02-17</v>
      </c>
      <c r="F2293" t="s">
        <v>971</v>
      </c>
      <c r="G2293" t="s">
        <v>2263</v>
      </c>
      <c r="H2293" t="str">
        <f>_xlfn.XLOOKUP(Table29[[#This Row],[Unique BarCode]],$N$10:$N$37,$O$10:$O$37)</f>
        <v>HP Laptop</v>
      </c>
      <c r="I2293" t="str">
        <f>_xlfn.XLOOKUP(Table29[[#This Row],[Unique BarCode]],$N$10:$N$37,$P$10:$P$37)</f>
        <v>Device</v>
      </c>
      <c r="J2293" t="s">
        <v>8</v>
      </c>
      <c r="K2293" t="s">
        <v>972</v>
      </c>
    </row>
    <row r="2294" spans="1:11" x14ac:dyDescent="0.2">
      <c r="A2294" s="1" t="d">
        <v>2023-02-10</v>
      </c>
      <c r="B2294" s="45">
        <v>-1</v>
      </c>
      <c r="C2294" t="s">
        <v>77</v>
      </c>
      <c r="D2294" t="str">
        <f>_xlfn.XLOOKUP(Table29[[#This Row],[Patron Group]],$R$10:$R$24,$S$10:$S$24)</f>
        <v>Undergraduate</v>
      </c>
      <c r="E2294" s="1" t="d">
        <v>2023-02-19</v>
      </c>
      <c r="F2294" t="s">
        <v>1451</v>
      </c>
      <c r="G2294" t="s">
        <v>2274</v>
      </c>
      <c r="H2294" t="str">
        <f>_xlfn.XLOOKUP(Table29[[#This Row],[Unique BarCode]],$N$10:$N$37,$O$10:$O$37)</f>
        <v>MacBook</v>
      </c>
      <c r="I2294" t="str">
        <f>_xlfn.XLOOKUP(Table29[[#This Row],[Unique BarCode]],$N$10:$N$37,$P$10:$P$37)</f>
        <v>Device</v>
      </c>
      <c r="J2294" t="s">
        <v>8</v>
      </c>
      <c r="K2294" t="s">
        <v>1451</v>
      </c>
    </row>
    <row r="2295" spans="1:11" x14ac:dyDescent="0.2">
      <c r="A2295" s="1" t="d">
        <v>2023-02-10</v>
      </c>
      <c r="B2295" s="45">
        <v>-1</v>
      </c>
      <c r="C2295" t="s">
        <v>77</v>
      </c>
      <c r="D2295" t="str">
        <f>_xlfn.XLOOKUP(Table29[[#This Row],[Patron Group]],$R$10:$R$24,$S$10:$S$24)</f>
        <v>Undergraduate</v>
      </c>
      <c r="E2295" s="1" t="d">
        <v>2023-02-21</v>
      </c>
      <c r="F2295" t="s">
        <v>1139</v>
      </c>
      <c r="G2295" t="s">
        <v>2263</v>
      </c>
      <c r="H2295" t="str">
        <f>_xlfn.XLOOKUP(Table29[[#This Row],[Unique BarCode]],$N$10:$N$37,$O$10:$O$37)</f>
        <v>HP Laptop</v>
      </c>
      <c r="I2295" t="str">
        <f>_xlfn.XLOOKUP(Table29[[#This Row],[Unique BarCode]],$N$10:$N$37,$P$10:$P$37)</f>
        <v>Device</v>
      </c>
      <c r="J2295" t="s">
        <v>8</v>
      </c>
      <c r="K2295" t="s">
        <v>1140</v>
      </c>
    </row>
    <row r="2296" spans="1:11" x14ac:dyDescent="0.2">
      <c r="A2296" s="1" t="d">
        <v>2023-02-10</v>
      </c>
      <c r="B2296" s="45">
        <v>-1</v>
      </c>
      <c r="C2296" t="s">
        <v>77</v>
      </c>
      <c r="D2296" t="str">
        <f>_xlfn.XLOOKUP(Table29[[#This Row],[Patron Group]],$R$10:$R$24,$S$10:$S$24)</f>
        <v>Undergraduate</v>
      </c>
      <c r="E2296" s="1" t="d">
        <v>2023-02-22</v>
      </c>
      <c r="F2296" t="s">
        <v>605</v>
      </c>
      <c r="G2296" t="s">
        <v>2274</v>
      </c>
      <c r="H2296" t="str">
        <f>_xlfn.XLOOKUP(Table29[[#This Row],[Unique BarCode]],$N$10:$N$37,$O$10:$O$37)</f>
        <v>MacBook</v>
      </c>
      <c r="I2296" t="str">
        <f>_xlfn.XLOOKUP(Table29[[#This Row],[Unique BarCode]],$N$10:$N$37,$P$10:$P$37)</f>
        <v>Device</v>
      </c>
      <c r="J2296" t="s">
        <v>8</v>
      </c>
      <c r="K2296" t="s">
        <v>606</v>
      </c>
    </row>
    <row r="2297" spans="1:11" x14ac:dyDescent="0.2">
      <c r="A2297" s="1" t="d">
        <v>2023-02-10</v>
      </c>
      <c r="B2297" s="45">
        <v>-1</v>
      </c>
      <c r="C2297" t="s">
        <v>77</v>
      </c>
      <c r="D2297" t="str">
        <f>_xlfn.XLOOKUP(Table29[[#This Row],[Patron Group]],$R$10:$R$24,$S$10:$S$24)</f>
        <v>Undergraduate</v>
      </c>
      <c r="E2297" s="1" t="d">
        <v>2023-02-22</v>
      </c>
      <c r="F2297" t="s">
        <v>1083</v>
      </c>
      <c r="G2297" t="s">
        <v>2275</v>
      </c>
      <c r="H2297" t="str">
        <f>_xlfn.XLOOKUP(Table29[[#This Row],[Unique BarCode]],$N$10:$N$37,$O$10:$O$37)</f>
        <v>iPad</v>
      </c>
      <c r="I2297" t="str">
        <f>_xlfn.XLOOKUP(Table29[[#This Row],[Unique BarCode]],$N$10:$N$37,$P$10:$P$37)</f>
        <v>Device</v>
      </c>
      <c r="J2297" t="s">
        <v>8</v>
      </c>
    </row>
    <row r="2298" spans="1:11" x14ac:dyDescent="0.2">
      <c r="A2298" s="1" t="d">
        <v>2023-02-10</v>
      </c>
      <c r="B2298" s="45">
        <v>-1</v>
      </c>
      <c r="C2298" t="s">
        <v>77</v>
      </c>
      <c r="D2298" t="str">
        <f>_xlfn.XLOOKUP(Table29[[#This Row],[Patron Group]],$R$10:$R$24,$S$10:$S$24)</f>
        <v>Undergraduate</v>
      </c>
      <c r="E2298" s="1" t="d">
        <v>2023-02-24</v>
      </c>
      <c r="F2298" t="s">
        <v>1602</v>
      </c>
      <c r="G2298" t="s">
        <v>2274</v>
      </c>
      <c r="H2298" t="str">
        <f>_xlfn.XLOOKUP(Table29[[#This Row],[Unique BarCode]],$N$10:$N$37,$O$10:$O$37)</f>
        <v>MacBook</v>
      </c>
      <c r="I2298" t="str">
        <f>_xlfn.XLOOKUP(Table29[[#This Row],[Unique BarCode]],$N$10:$N$37,$P$10:$P$37)</f>
        <v>Device</v>
      </c>
      <c r="J2298" t="s">
        <v>8</v>
      </c>
      <c r="K2298" t="s">
        <v>1602</v>
      </c>
    </row>
    <row r="2299" spans="1:11" x14ac:dyDescent="0.2">
      <c r="A2299" s="1" t="d">
        <v>2023-02-10</v>
      </c>
      <c r="B2299" s="45">
        <v>-1</v>
      </c>
      <c r="C2299" t="s">
        <v>77</v>
      </c>
      <c r="D2299" t="str">
        <f>_xlfn.XLOOKUP(Table29[[#This Row],[Patron Group]],$R$10:$R$24,$S$10:$S$24)</f>
        <v>Undergraduate</v>
      </c>
      <c r="E2299" s="1" t="d">
        <v>2023-02-24</v>
      </c>
      <c r="F2299" t="s">
        <v>995</v>
      </c>
      <c r="G2299" t="s">
        <v>2274</v>
      </c>
      <c r="H2299" t="str">
        <f>_xlfn.XLOOKUP(Table29[[#This Row],[Unique BarCode]],$N$10:$N$37,$O$10:$O$37)</f>
        <v>MacBook</v>
      </c>
      <c r="I2299" t="str">
        <f>_xlfn.XLOOKUP(Table29[[#This Row],[Unique BarCode]],$N$10:$N$37,$P$10:$P$37)</f>
        <v>Device</v>
      </c>
      <c r="J2299" t="s">
        <v>8</v>
      </c>
      <c r="K2299" t="s">
        <v>995</v>
      </c>
    </row>
    <row r="2300" spans="1:11" x14ac:dyDescent="0.2">
      <c r="A2300" s="1" t="d">
        <v>2023-02-10</v>
      </c>
      <c r="B2300" s="45">
        <v>-1</v>
      </c>
      <c r="C2300" t="s">
        <v>77</v>
      </c>
      <c r="D2300" t="str">
        <f>_xlfn.XLOOKUP(Table29[[#This Row],[Patron Group]],$R$10:$R$24,$S$10:$S$24)</f>
        <v>Undergraduate</v>
      </c>
      <c r="E2300" s="1" t="d">
        <v>2023-02-24</v>
      </c>
      <c r="F2300" t="s">
        <v>1603</v>
      </c>
      <c r="G2300" t="s">
        <v>2275</v>
      </c>
      <c r="H2300" t="str">
        <f>_xlfn.XLOOKUP(Table29[[#This Row],[Unique BarCode]],$N$10:$N$37,$O$10:$O$37)</f>
        <v>iPad</v>
      </c>
      <c r="I2300" t="str">
        <f>_xlfn.XLOOKUP(Table29[[#This Row],[Unique BarCode]],$N$10:$N$37,$P$10:$P$37)</f>
        <v>Device</v>
      </c>
      <c r="J2300" t="s">
        <v>8</v>
      </c>
      <c r="K2300" t="s">
        <v>1604</v>
      </c>
    </row>
    <row r="2301" spans="1:11" x14ac:dyDescent="0.2">
      <c r="A2301" s="1" t="d">
        <v>2023-02-10</v>
      </c>
      <c r="B2301" s="45">
        <v>-1</v>
      </c>
      <c r="C2301" t="s">
        <v>77</v>
      </c>
      <c r="D2301" t="str">
        <f>_xlfn.XLOOKUP(Table29[[#This Row],[Patron Group]],$R$10:$R$24,$S$10:$S$24)</f>
        <v>Undergraduate</v>
      </c>
      <c r="E2301" s="1" t="d">
        <v>2023-02-24</v>
      </c>
      <c r="F2301" t="s">
        <v>1598</v>
      </c>
      <c r="G2301" t="s">
        <v>2275</v>
      </c>
      <c r="H2301" t="str">
        <f>_xlfn.XLOOKUP(Table29[[#This Row],[Unique BarCode]],$N$10:$N$37,$O$10:$O$37)</f>
        <v>iPad</v>
      </c>
      <c r="I2301" t="str">
        <f>_xlfn.XLOOKUP(Table29[[#This Row],[Unique BarCode]],$N$10:$N$37,$P$10:$P$37)</f>
        <v>Device</v>
      </c>
      <c r="J2301" t="s">
        <v>8</v>
      </c>
      <c r="K2301" t="s">
        <v>1599</v>
      </c>
    </row>
    <row r="2302" spans="1:11" x14ac:dyDescent="0.2">
      <c r="A2302" s="1" t="d">
        <v>2023-02-10</v>
      </c>
      <c r="B2302" s="45">
        <v>-1</v>
      </c>
      <c r="C2302" t="s">
        <v>77</v>
      </c>
      <c r="D2302" t="str">
        <f>_xlfn.XLOOKUP(Table29[[#This Row],[Patron Group]],$R$10:$R$24,$S$10:$S$24)</f>
        <v>Undergraduate</v>
      </c>
      <c r="E2302" s="1" t="d">
        <v>2023-02-24</v>
      </c>
      <c r="F2302" t="s">
        <v>1227</v>
      </c>
      <c r="G2302" t="s">
        <v>2263</v>
      </c>
      <c r="H2302" t="str">
        <f>_xlfn.XLOOKUP(Table29[[#This Row],[Unique BarCode]],$N$10:$N$37,$O$10:$O$37)</f>
        <v>HP Laptop</v>
      </c>
      <c r="I2302" t="str">
        <f>_xlfn.XLOOKUP(Table29[[#This Row],[Unique BarCode]],$N$10:$N$37,$P$10:$P$37)</f>
        <v>Device</v>
      </c>
      <c r="J2302" t="s">
        <v>8</v>
      </c>
      <c r="K2302" t="s">
        <v>1228</v>
      </c>
    </row>
    <row r="2303" spans="1:11" x14ac:dyDescent="0.2">
      <c r="A2303" s="1" t="d">
        <v>2023-02-10</v>
      </c>
      <c r="B2303" s="45">
        <v>-1</v>
      </c>
      <c r="C2303" t="s">
        <v>77</v>
      </c>
      <c r="D2303" t="str">
        <f>_xlfn.XLOOKUP(Table29[[#This Row],[Patron Group]],$R$10:$R$24,$S$10:$S$24)</f>
        <v>Undergraduate</v>
      </c>
      <c r="E2303" s="1" t="d">
        <v>2023-02-24</v>
      </c>
      <c r="F2303" t="s">
        <v>1605</v>
      </c>
      <c r="G2303" t="s">
        <v>2263</v>
      </c>
      <c r="H2303" t="str">
        <f>_xlfn.XLOOKUP(Table29[[#This Row],[Unique BarCode]],$N$10:$N$37,$O$10:$O$37)</f>
        <v>HP Laptop</v>
      </c>
      <c r="I2303" t="str">
        <f>_xlfn.XLOOKUP(Table29[[#This Row],[Unique BarCode]],$N$10:$N$37,$P$10:$P$37)</f>
        <v>Device</v>
      </c>
      <c r="J2303" t="s">
        <v>8</v>
      </c>
      <c r="K2303" t="s">
        <v>1606</v>
      </c>
    </row>
    <row r="2304" spans="1:11" x14ac:dyDescent="0.2">
      <c r="A2304" s="1" t="d">
        <v>2023-02-10</v>
      </c>
      <c r="B2304" s="45">
        <v>-1</v>
      </c>
      <c r="C2304" t="s">
        <v>77</v>
      </c>
      <c r="D2304" t="str">
        <f>_xlfn.XLOOKUP(Table29[[#This Row],[Patron Group]],$R$10:$R$24,$S$10:$S$24)</f>
        <v>Undergraduate</v>
      </c>
      <c r="E2304" s="1" t="d">
        <v>2023-02-24</v>
      </c>
      <c r="F2304" t="s">
        <v>792</v>
      </c>
      <c r="G2304" t="s">
        <v>2263</v>
      </c>
      <c r="H2304" t="str">
        <f>_xlfn.XLOOKUP(Table29[[#This Row],[Unique BarCode]],$N$10:$N$37,$O$10:$O$37)</f>
        <v>HP Laptop</v>
      </c>
      <c r="I2304" t="str">
        <f>_xlfn.XLOOKUP(Table29[[#This Row],[Unique BarCode]],$N$10:$N$37,$P$10:$P$37)</f>
        <v>Device</v>
      </c>
      <c r="J2304" t="s">
        <v>8</v>
      </c>
      <c r="K2304" t="s">
        <v>793</v>
      </c>
    </row>
    <row r="2305" spans="1:11" x14ac:dyDescent="0.2">
      <c r="A2305" s="1" t="d">
        <v>2023-02-10</v>
      </c>
      <c r="B2305" s="45">
        <v>9398388780006530</v>
      </c>
      <c r="C2305" t="s">
        <v>77</v>
      </c>
      <c r="D2305" t="str">
        <f>_xlfn.XLOOKUP(Table29[[#This Row],[Patron Group]],$R$10:$R$24,$S$10:$S$24)</f>
        <v>Undergraduate</v>
      </c>
      <c r="E2305" s="1" t="d">
        <v>2023-02-10</v>
      </c>
      <c r="F2305" t="s">
        <v>1607</v>
      </c>
      <c r="G2305" t="s">
        <v>2265</v>
      </c>
      <c r="H2305" t="str">
        <f>_xlfn.XLOOKUP(Table29[[#This Row],[Unique BarCode]],$N$10:$N$37,$O$10:$O$37)</f>
        <v>IPHONE</v>
      </c>
      <c r="I2305" t="str">
        <f>_xlfn.XLOOKUP(Table29[[#This Row],[Unique BarCode]],$N$10:$N$37,$P$10:$P$37)</f>
        <v>Charger</v>
      </c>
      <c r="J2305" t="s">
        <v>128</v>
      </c>
    </row>
    <row r="2306" spans="1:11" x14ac:dyDescent="0.2">
      <c r="A2306" s="1" t="d">
        <v>2023-02-11</v>
      </c>
      <c r="B2306" s="45">
        <v>-1</v>
      </c>
      <c r="C2306" t="s">
        <v>20</v>
      </c>
      <c r="D2306" t="str">
        <f>_xlfn.XLOOKUP(Table29[[#This Row],[Patron Group]],$R$10:$R$24,$S$10:$S$24)</f>
        <v>Graduate</v>
      </c>
      <c r="E2306" s="1" t="d">
        <v>2023-02-11</v>
      </c>
      <c r="F2306" t="s">
        <v>37</v>
      </c>
      <c r="G2306" t="s">
        <v>2296</v>
      </c>
      <c r="H2306" t="str">
        <f>_xlfn.XLOOKUP(Table29[[#This Row],[Unique BarCode]],$N$10:$N$37,$O$10:$O$37)</f>
        <v>MACUSBC</v>
      </c>
      <c r="I2306" t="str">
        <f>_xlfn.XLOOKUP(Table29[[#This Row],[Unique BarCode]],$N$10:$N$37,$P$10:$P$37)</f>
        <v>Charger</v>
      </c>
      <c r="J2306" t="s">
        <v>8</v>
      </c>
      <c r="K2306" t="s">
        <v>38</v>
      </c>
    </row>
    <row r="2307" spans="1:11" x14ac:dyDescent="0.2">
      <c r="A2307" s="1" t="d">
        <v>2023-02-11</v>
      </c>
      <c r="B2307" s="45">
        <v>-1</v>
      </c>
      <c r="C2307" t="s">
        <v>20</v>
      </c>
      <c r="D2307" t="str">
        <f>_xlfn.XLOOKUP(Table29[[#This Row],[Patron Group]],$R$10:$R$24,$S$10:$S$24)</f>
        <v>Graduate</v>
      </c>
      <c r="E2307" s="1" t="d">
        <v>2023-02-18</v>
      </c>
      <c r="F2307" t="s">
        <v>1393</v>
      </c>
      <c r="G2307" t="s">
        <v>2273</v>
      </c>
      <c r="H2307" t="str">
        <f>_xlfn.XLOOKUP(Table29[[#This Row],[Unique BarCode]],$N$10:$N$37,$O$10:$O$37)</f>
        <v>ChromeBook</v>
      </c>
      <c r="I2307" t="str">
        <f>_xlfn.XLOOKUP(Table29[[#This Row],[Unique BarCode]],$N$10:$N$37,$P$10:$P$37)</f>
        <v>Device</v>
      </c>
      <c r="J2307" t="s">
        <v>13</v>
      </c>
      <c r="K2307" t="s">
        <v>1394</v>
      </c>
    </row>
    <row r="2308" spans="1:11" x14ac:dyDescent="0.2">
      <c r="A2308" s="1" t="d">
        <v>2023-02-11</v>
      </c>
      <c r="B2308" s="45">
        <v>-1</v>
      </c>
      <c r="C2308" t="s">
        <v>20</v>
      </c>
      <c r="D2308" t="str">
        <f>_xlfn.XLOOKUP(Table29[[#This Row],[Patron Group]],$R$10:$R$24,$S$10:$S$24)</f>
        <v>Graduate</v>
      </c>
      <c r="E2308" s="1" t="d">
        <v>2023-02-18</v>
      </c>
      <c r="F2308" t="s">
        <v>1608</v>
      </c>
      <c r="G2308" t="s">
        <v>2273</v>
      </c>
      <c r="H2308" t="str">
        <f>_xlfn.XLOOKUP(Table29[[#This Row],[Unique BarCode]],$N$10:$N$37,$O$10:$O$37)</f>
        <v>ChromeBook</v>
      </c>
      <c r="I2308" t="str">
        <f>_xlfn.XLOOKUP(Table29[[#This Row],[Unique BarCode]],$N$10:$N$37,$P$10:$P$37)</f>
        <v>Device</v>
      </c>
      <c r="J2308" t="s">
        <v>13</v>
      </c>
      <c r="K2308" t="s">
        <v>1609</v>
      </c>
    </row>
    <row r="2309" spans="1:11" x14ac:dyDescent="0.2">
      <c r="A2309" s="1" t="d">
        <v>2023-02-11</v>
      </c>
      <c r="B2309" s="45">
        <v>-1</v>
      </c>
      <c r="C2309" t="s">
        <v>20</v>
      </c>
      <c r="D2309" t="str">
        <f>_xlfn.XLOOKUP(Table29[[#This Row],[Patron Group]],$R$10:$R$24,$S$10:$S$24)</f>
        <v>Graduate</v>
      </c>
      <c r="E2309" s="1" t="d">
        <v>2023-02-25</v>
      </c>
      <c r="F2309" t="s">
        <v>134</v>
      </c>
      <c r="G2309" t="s">
        <v>2274</v>
      </c>
      <c r="H2309" t="str">
        <f>_xlfn.XLOOKUP(Table29[[#This Row],[Unique BarCode]],$N$10:$N$37,$O$10:$O$37)</f>
        <v>MacBook</v>
      </c>
      <c r="I2309" t="str">
        <f>_xlfn.XLOOKUP(Table29[[#This Row],[Unique BarCode]],$N$10:$N$37,$P$10:$P$37)</f>
        <v>Device</v>
      </c>
      <c r="J2309" t="s">
        <v>8</v>
      </c>
      <c r="K2309" t="s">
        <v>135</v>
      </c>
    </row>
    <row r="2310" spans="1:11" x14ac:dyDescent="0.2">
      <c r="A2310" s="1" t="d">
        <v>2023-02-11</v>
      </c>
      <c r="B2310" s="45">
        <v>-1</v>
      </c>
      <c r="C2310" t="s">
        <v>77</v>
      </c>
      <c r="D2310" t="str">
        <f>_xlfn.XLOOKUP(Table29[[#This Row],[Patron Group]],$R$10:$R$24,$S$10:$S$24)</f>
        <v>Undergraduate</v>
      </c>
      <c r="E2310" s="1" t="d">
        <v>2023-02-11</v>
      </c>
      <c r="F2310" t="s">
        <v>1174</v>
      </c>
      <c r="G2310" t="s">
        <v>2281</v>
      </c>
      <c r="H2310" t="str">
        <f>_xlfn.XLOOKUP(Table29[[#This Row],[Unique BarCode]],$N$10:$N$37,$O$10:$O$37)</f>
        <v>HDMIC</v>
      </c>
      <c r="I2310" t="str">
        <f>_xlfn.XLOOKUP(Table29[[#This Row],[Unique BarCode]],$N$10:$N$37,$P$10:$P$37)</f>
        <v>Cable</v>
      </c>
      <c r="J2310" t="s">
        <v>8</v>
      </c>
      <c r="K2310" t="s">
        <v>1175</v>
      </c>
    </row>
    <row r="2311" spans="1:11" x14ac:dyDescent="0.2">
      <c r="A2311" s="1" t="d">
        <v>2023-02-11</v>
      </c>
      <c r="B2311" s="45">
        <v>-1</v>
      </c>
      <c r="C2311" t="s">
        <v>77</v>
      </c>
      <c r="D2311" t="str">
        <f>_xlfn.XLOOKUP(Table29[[#This Row],[Patron Group]],$R$10:$R$24,$S$10:$S$24)</f>
        <v>Undergraduate</v>
      </c>
      <c r="E2311" s="1" t="d">
        <v>2023-02-11</v>
      </c>
      <c r="F2311" t="s">
        <v>1610</v>
      </c>
      <c r="G2311" t="s">
        <v>2266</v>
      </c>
      <c r="H2311" t="str">
        <f>_xlfn.XLOOKUP(Table29[[#This Row],[Unique BarCode]],$N$10:$N$37,$O$10:$O$37)</f>
        <v>Headphones</v>
      </c>
      <c r="I2311" t="str">
        <f>_xlfn.XLOOKUP(Table29[[#This Row],[Unique BarCode]],$N$10:$N$37,$P$10:$P$37)</f>
        <v>Accessory</v>
      </c>
      <c r="J2311" t="s">
        <v>8</v>
      </c>
      <c r="K2311" t="s">
        <v>1611</v>
      </c>
    </row>
    <row r="2312" spans="1:11" x14ac:dyDescent="0.2">
      <c r="A2312" s="1" t="d">
        <v>2023-02-11</v>
      </c>
      <c r="B2312" s="45">
        <v>-1</v>
      </c>
      <c r="C2312" t="s">
        <v>77</v>
      </c>
      <c r="D2312" t="str">
        <f>_xlfn.XLOOKUP(Table29[[#This Row],[Patron Group]],$R$10:$R$24,$S$10:$S$24)</f>
        <v>Undergraduate</v>
      </c>
      <c r="E2312" s="1" t="d">
        <v>2023-02-11</v>
      </c>
      <c r="F2312" t="s">
        <v>577</v>
      </c>
      <c r="G2312" t="s">
        <v>2296</v>
      </c>
      <c r="H2312" t="str">
        <f>_xlfn.XLOOKUP(Table29[[#This Row],[Unique BarCode]],$N$10:$N$37,$O$10:$O$37)</f>
        <v>MACUSBC</v>
      </c>
      <c r="I2312" t="str">
        <f>_xlfn.XLOOKUP(Table29[[#This Row],[Unique BarCode]],$N$10:$N$37,$P$10:$P$37)</f>
        <v>Charger</v>
      </c>
      <c r="J2312" t="s">
        <v>8</v>
      </c>
      <c r="K2312" t="s">
        <v>578</v>
      </c>
    </row>
    <row r="2313" spans="1:11" x14ac:dyDescent="0.2">
      <c r="A2313" s="1" t="d">
        <v>2023-02-11</v>
      </c>
      <c r="B2313" s="45">
        <v>-1</v>
      </c>
      <c r="C2313" t="s">
        <v>77</v>
      </c>
      <c r="D2313" t="str">
        <f>_xlfn.XLOOKUP(Table29[[#This Row],[Patron Group]],$R$10:$R$24,$S$10:$S$24)</f>
        <v>Undergraduate</v>
      </c>
      <c r="E2313" s="1" t="d">
        <v>2023-02-11</v>
      </c>
      <c r="F2313" t="s">
        <v>473</v>
      </c>
      <c r="G2313" t="s">
        <v>2296</v>
      </c>
      <c r="H2313" t="str">
        <f>_xlfn.XLOOKUP(Table29[[#This Row],[Unique BarCode]],$N$10:$N$37,$O$10:$O$37)</f>
        <v>MACUSBC</v>
      </c>
      <c r="I2313" t="str">
        <f>_xlfn.XLOOKUP(Table29[[#This Row],[Unique BarCode]],$N$10:$N$37,$P$10:$P$37)</f>
        <v>Charger</v>
      </c>
      <c r="J2313" t="s">
        <v>128</v>
      </c>
      <c r="K2313" t="s">
        <v>474</v>
      </c>
    </row>
    <row r="2314" spans="1:11" x14ac:dyDescent="0.2">
      <c r="A2314" s="1" t="d">
        <v>2023-02-11</v>
      </c>
      <c r="B2314" s="45">
        <v>-1</v>
      </c>
      <c r="C2314" t="s">
        <v>77</v>
      </c>
      <c r="D2314" t="str">
        <f>_xlfn.XLOOKUP(Table29[[#This Row],[Patron Group]],$R$10:$R$24,$S$10:$S$24)</f>
        <v>Undergraduate</v>
      </c>
      <c r="E2314" s="1" t="d">
        <v>2023-02-11</v>
      </c>
      <c r="F2314" t="s">
        <v>93</v>
      </c>
      <c r="G2314" t="s">
        <v>2296</v>
      </c>
      <c r="H2314" t="str">
        <f>_xlfn.XLOOKUP(Table29[[#This Row],[Unique BarCode]],$N$10:$N$37,$O$10:$O$37)</f>
        <v>MACUSBC</v>
      </c>
      <c r="I2314" t="str">
        <f>_xlfn.XLOOKUP(Table29[[#This Row],[Unique BarCode]],$N$10:$N$37,$P$10:$P$37)</f>
        <v>Charger</v>
      </c>
      <c r="J2314" t="s">
        <v>8</v>
      </c>
      <c r="K2314" t="s">
        <v>94</v>
      </c>
    </row>
    <row r="2315" spans="1:11" x14ac:dyDescent="0.2">
      <c r="A2315" s="1" t="d">
        <v>2023-02-11</v>
      </c>
      <c r="B2315" s="45">
        <v>-1</v>
      </c>
      <c r="C2315" t="s">
        <v>77</v>
      </c>
      <c r="D2315" t="str">
        <f>_xlfn.XLOOKUP(Table29[[#This Row],[Patron Group]],$R$10:$R$24,$S$10:$S$24)</f>
        <v>Undergraduate</v>
      </c>
      <c r="E2315" s="1" t="d">
        <v>2023-02-11</v>
      </c>
      <c r="F2315" t="s">
        <v>714</v>
      </c>
      <c r="G2315" t="s">
        <v>2285</v>
      </c>
      <c r="H2315" t="str">
        <f>_xlfn.XLOOKUP(Table29[[#This Row],[Unique BarCode]],$N$10:$N$37,$O$10:$O$37)</f>
        <v>UHDMI</v>
      </c>
      <c r="I2315" t="str">
        <f>_xlfn.XLOOKUP(Table29[[#This Row],[Unique BarCode]],$N$10:$N$37,$P$10:$P$37)</f>
        <v>Cable</v>
      </c>
      <c r="J2315" t="s">
        <v>8</v>
      </c>
    </row>
    <row r="2316" spans="1:11" x14ac:dyDescent="0.2">
      <c r="A2316" s="1" t="d">
        <v>2023-02-11</v>
      </c>
      <c r="B2316" s="45">
        <v>-1</v>
      </c>
      <c r="C2316" t="s">
        <v>77</v>
      </c>
      <c r="D2316" t="str">
        <f>_xlfn.XLOOKUP(Table29[[#This Row],[Patron Group]],$R$10:$R$24,$S$10:$S$24)</f>
        <v>Undergraduate</v>
      </c>
      <c r="E2316" s="1" t="d">
        <v>2023-02-18</v>
      </c>
      <c r="F2316" t="s">
        <v>485</v>
      </c>
      <c r="G2316" t="s">
        <v>2273</v>
      </c>
      <c r="H2316" t="str">
        <f>_xlfn.XLOOKUP(Table29[[#This Row],[Unique BarCode]],$N$10:$N$37,$O$10:$O$37)</f>
        <v>ChromeBook</v>
      </c>
      <c r="I2316" t="str">
        <f>_xlfn.XLOOKUP(Table29[[#This Row],[Unique BarCode]],$N$10:$N$37,$P$10:$P$37)</f>
        <v>Device</v>
      </c>
      <c r="J2316" t="s">
        <v>13</v>
      </c>
      <c r="K2316" t="s">
        <v>486</v>
      </c>
    </row>
    <row r="2317" spans="1:11" x14ac:dyDescent="0.2">
      <c r="A2317" s="1" t="d">
        <v>2023-02-11</v>
      </c>
      <c r="B2317" s="45">
        <v>-1</v>
      </c>
      <c r="C2317" t="s">
        <v>77</v>
      </c>
      <c r="D2317" t="str">
        <f>_xlfn.XLOOKUP(Table29[[#This Row],[Patron Group]],$R$10:$R$24,$S$10:$S$24)</f>
        <v>Undergraduate</v>
      </c>
      <c r="E2317" s="1" t="d">
        <v>2023-02-25</v>
      </c>
      <c r="F2317" t="s">
        <v>1144</v>
      </c>
      <c r="G2317" t="s">
        <v>2275</v>
      </c>
      <c r="H2317" t="str">
        <f>_xlfn.XLOOKUP(Table29[[#This Row],[Unique BarCode]],$N$10:$N$37,$O$10:$O$37)</f>
        <v>iPad</v>
      </c>
      <c r="I2317" t="str">
        <f>_xlfn.XLOOKUP(Table29[[#This Row],[Unique BarCode]],$N$10:$N$37,$P$10:$P$37)</f>
        <v>Device</v>
      </c>
      <c r="J2317" t="s">
        <v>8</v>
      </c>
      <c r="K2317" t="s">
        <v>1145</v>
      </c>
    </row>
    <row r="2318" spans="1:11" x14ac:dyDescent="0.2">
      <c r="A2318" s="1" t="d">
        <v>2023-02-12</v>
      </c>
      <c r="B2318" s="45">
        <v>-1</v>
      </c>
      <c r="C2318" t="s">
        <v>77</v>
      </c>
      <c r="D2318" t="str">
        <f>_xlfn.XLOOKUP(Table29[[#This Row],[Patron Group]],$R$10:$R$24,$S$10:$S$24)</f>
        <v>Undergraduate</v>
      </c>
      <c r="E2318" s="1" t="d">
        <v>2023-02-12</v>
      </c>
      <c r="F2318" t="s">
        <v>1037</v>
      </c>
      <c r="G2318" t="s">
        <v>2281</v>
      </c>
      <c r="H2318" t="str">
        <f>_xlfn.XLOOKUP(Table29[[#This Row],[Unique BarCode]],$N$10:$N$37,$O$10:$O$37)</f>
        <v>HDMIC</v>
      </c>
      <c r="I2318" t="str">
        <f>_xlfn.XLOOKUP(Table29[[#This Row],[Unique BarCode]],$N$10:$N$37,$P$10:$P$37)</f>
        <v>Cable</v>
      </c>
      <c r="J2318" t="s">
        <v>8</v>
      </c>
      <c r="K2318" t="s">
        <v>1038</v>
      </c>
    </row>
    <row r="2319" spans="1:11" x14ac:dyDescent="0.2">
      <c r="A2319" s="1" t="d">
        <v>2023-02-12</v>
      </c>
      <c r="B2319" s="45">
        <v>-1</v>
      </c>
      <c r="C2319" t="s">
        <v>77</v>
      </c>
      <c r="D2319" t="str">
        <f>_xlfn.XLOOKUP(Table29[[#This Row],[Patron Group]],$R$10:$R$24,$S$10:$S$24)</f>
        <v>Undergraduate</v>
      </c>
      <c r="E2319" s="1" t="d">
        <v>2023-02-12</v>
      </c>
      <c r="F2319" t="s">
        <v>1406</v>
      </c>
      <c r="G2319" t="s">
        <v>2281</v>
      </c>
      <c r="H2319" t="str">
        <f>_xlfn.XLOOKUP(Table29[[#This Row],[Unique BarCode]],$N$10:$N$37,$O$10:$O$37)</f>
        <v>HDMIC</v>
      </c>
      <c r="I2319" t="str">
        <f>_xlfn.XLOOKUP(Table29[[#This Row],[Unique BarCode]],$N$10:$N$37,$P$10:$P$37)</f>
        <v>Cable</v>
      </c>
      <c r="J2319" t="s">
        <v>8</v>
      </c>
      <c r="K2319" t="s">
        <v>1407</v>
      </c>
    </row>
    <row r="2320" spans="1:11" x14ac:dyDescent="0.2">
      <c r="A2320" s="1" t="d">
        <v>2023-02-12</v>
      </c>
      <c r="B2320" s="45">
        <v>-1</v>
      </c>
      <c r="C2320" t="s">
        <v>77</v>
      </c>
      <c r="D2320" t="str">
        <f>_xlfn.XLOOKUP(Table29[[#This Row],[Patron Group]],$R$10:$R$24,$S$10:$S$24)</f>
        <v>Undergraduate</v>
      </c>
      <c r="E2320" s="1" t="d">
        <v>2023-02-12</v>
      </c>
      <c r="F2320" t="s">
        <v>839</v>
      </c>
      <c r="G2320" t="s">
        <v>2265</v>
      </c>
      <c r="H2320" t="str">
        <f>_xlfn.XLOOKUP(Table29[[#This Row],[Unique BarCode]],$N$10:$N$37,$O$10:$O$37)</f>
        <v>IPHONE</v>
      </c>
      <c r="I2320" t="str">
        <f>_xlfn.XLOOKUP(Table29[[#This Row],[Unique BarCode]],$N$10:$N$37,$P$10:$P$37)</f>
        <v>Charger</v>
      </c>
      <c r="J2320" t="s">
        <v>8</v>
      </c>
      <c r="K2320" t="s">
        <v>840</v>
      </c>
    </row>
    <row r="2321" spans="1:11" x14ac:dyDescent="0.2">
      <c r="A2321" s="1" t="d">
        <v>2023-02-12</v>
      </c>
      <c r="B2321" s="45">
        <v>-1</v>
      </c>
      <c r="C2321" t="s">
        <v>77</v>
      </c>
      <c r="D2321" t="str">
        <f>_xlfn.XLOOKUP(Table29[[#This Row],[Patron Group]],$R$10:$R$24,$S$10:$S$24)</f>
        <v>Undergraduate</v>
      </c>
      <c r="E2321" s="1" t="d">
        <v>2023-02-12</v>
      </c>
      <c r="F2321" t="s">
        <v>222</v>
      </c>
      <c r="G2321" t="s">
        <v>2265</v>
      </c>
      <c r="H2321" t="str">
        <f>_xlfn.XLOOKUP(Table29[[#This Row],[Unique BarCode]],$N$10:$N$37,$O$10:$O$37)</f>
        <v>IPHONE</v>
      </c>
      <c r="I2321" t="str">
        <f>_xlfn.XLOOKUP(Table29[[#This Row],[Unique BarCode]],$N$10:$N$37,$P$10:$P$37)</f>
        <v>Charger</v>
      </c>
      <c r="J2321" t="s">
        <v>13</v>
      </c>
      <c r="K2321" t="s">
        <v>223</v>
      </c>
    </row>
    <row r="2322" spans="1:11" x14ac:dyDescent="0.2">
      <c r="A2322" s="1" t="d">
        <v>2023-02-12</v>
      </c>
      <c r="B2322" s="45">
        <v>-1</v>
      </c>
      <c r="C2322" t="s">
        <v>77</v>
      </c>
      <c r="D2322" t="str">
        <f>_xlfn.XLOOKUP(Table29[[#This Row],[Patron Group]],$R$10:$R$24,$S$10:$S$24)</f>
        <v>Undergraduate</v>
      </c>
      <c r="E2322" s="1" t="d">
        <v>2023-02-12</v>
      </c>
      <c r="F2322" t="s">
        <v>39</v>
      </c>
      <c r="G2322" t="s">
        <v>2296</v>
      </c>
      <c r="H2322" t="str">
        <f>_xlfn.XLOOKUP(Table29[[#This Row],[Unique BarCode]],$N$10:$N$37,$O$10:$O$37)</f>
        <v>MACUSBC</v>
      </c>
      <c r="I2322" t="str">
        <f>_xlfn.XLOOKUP(Table29[[#This Row],[Unique BarCode]],$N$10:$N$37,$P$10:$P$37)</f>
        <v>Charger</v>
      </c>
      <c r="J2322" t="s">
        <v>8</v>
      </c>
      <c r="K2322" t="s">
        <v>40</v>
      </c>
    </row>
    <row r="2323" spans="1:11" x14ac:dyDescent="0.2">
      <c r="A2323" s="1" t="d">
        <v>2023-02-12</v>
      </c>
      <c r="B2323" s="45">
        <v>-1</v>
      </c>
      <c r="C2323" t="s">
        <v>77</v>
      </c>
      <c r="D2323" t="str">
        <f>_xlfn.XLOOKUP(Table29[[#This Row],[Patron Group]],$R$10:$R$24,$S$10:$S$24)</f>
        <v>Undergraduate</v>
      </c>
      <c r="E2323" s="1" t="d">
        <v>2023-02-12</v>
      </c>
      <c r="F2323" t="s">
        <v>1442</v>
      </c>
      <c r="G2323" t="s">
        <v>2272</v>
      </c>
      <c r="H2323" t="str">
        <f>_xlfn.XLOOKUP(Table29[[#This Row],[Unique BarCode]],$N$10:$N$37,$O$10:$O$37)</f>
        <v>WALLADPT</v>
      </c>
      <c r="I2323" t="str">
        <f>_xlfn.XLOOKUP(Table29[[#This Row],[Unique BarCode]],$N$10:$N$37,$P$10:$P$37)</f>
        <v>Charger</v>
      </c>
      <c r="J2323" t="s">
        <v>13</v>
      </c>
      <c r="K2323" t="s">
        <v>1443</v>
      </c>
    </row>
    <row r="2324" spans="1:11" x14ac:dyDescent="0.2">
      <c r="A2324" s="1" t="d">
        <v>2023-02-12</v>
      </c>
      <c r="B2324" s="45">
        <v>-1</v>
      </c>
      <c r="C2324" t="s">
        <v>77</v>
      </c>
      <c r="D2324" t="str">
        <f>_xlfn.XLOOKUP(Table29[[#This Row],[Patron Group]],$R$10:$R$24,$S$10:$S$24)</f>
        <v>Undergraduate</v>
      </c>
      <c r="E2324" s="1" t="d">
        <v>2023-02-12</v>
      </c>
      <c r="F2324" t="s">
        <v>1390</v>
      </c>
      <c r="G2324" t="s">
        <v>2272</v>
      </c>
      <c r="H2324" t="str">
        <f>_xlfn.XLOOKUP(Table29[[#This Row],[Unique BarCode]],$N$10:$N$37,$O$10:$O$37)</f>
        <v>WALLADPT</v>
      </c>
      <c r="I2324" t="str">
        <f>_xlfn.XLOOKUP(Table29[[#This Row],[Unique BarCode]],$N$10:$N$37,$P$10:$P$37)</f>
        <v>Charger</v>
      </c>
      <c r="J2324" t="s">
        <v>8</v>
      </c>
      <c r="K2324" t="s">
        <v>1391</v>
      </c>
    </row>
    <row r="2325" spans="1:11" x14ac:dyDescent="0.2">
      <c r="A2325" s="1" t="d">
        <v>2023-02-12</v>
      </c>
      <c r="B2325" s="45">
        <v>-1</v>
      </c>
      <c r="C2325" t="s">
        <v>77</v>
      </c>
      <c r="D2325" t="str">
        <f>_xlfn.XLOOKUP(Table29[[#This Row],[Patron Group]],$R$10:$R$24,$S$10:$S$24)</f>
        <v>Undergraduate</v>
      </c>
      <c r="E2325" s="1" t="d">
        <v>2023-02-19</v>
      </c>
      <c r="F2325" t="s">
        <v>114</v>
      </c>
      <c r="G2325" t="s">
        <v>2274</v>
      </c>
      <c r="H2325" t="str">
        <f>_xlfn.XLOOKUP(Table29[[#This Row],[Unique BarCode]],$N$10:$N$37,$O$10:$O$37)</f>
        <v>MacBook</v>
      </c>
      <c r="I2325" t="str">
        <f>_xlfn.XLOOKUP(Table29[[#This Row],[Unique BarCode]],$N$10:$N$37,$P$10:$P$37)</f>
        <v>Device</v>
      </c>
      <c r="J2325" t="s">
        <v>8</v>
      </c>
      <c r="K2325" t="s">
        <v>114</v>
      </c>
    </row>
    <row r="2326" spans="1:11" x14ac:dyDescent="0.2">
      <c r="A2326" s="1" t="d">
        <v>2023-02-12</v>
      </c>
      <c r="B2326" s="45">
        <v>-1</v>
      </c>
      <c r="C2326" t="s">
        <v>77</v>
      </c>
      <c r="D2326" t="str">
        <f>_xlfn.XLOOKUP(Table29[[#This Row],[Patron Group]],$R$10:$R$24,$S$10:$S$24)</f>
        <v>Undergraduate</v>
      </c>
      <c r="E2326" s="1" t="d">
        <v>2023-02-19</v>
      </c>
      <c r="F2326" t="s">
        <v>1232</v>
      </c>
      <c r="G2326" t="s">
        <v>2275</v>
      </c>
      <c r="H2326" t="str">
        <f>_xlfn.XLOOKUP(Table29[[#This Row],[Unique BarCode]],$N$10:$N$37,$O$10:$O$37)</f>
        <v>iPad</v>
      </c>
      <c r="I2326" t="str">
        <f>_xlfn.XLOOKUP(Table29[[#This Row],[Unique BarCode]],$N$10:$N$37,$P$10:$P$37)</f>
        <v>Device</v>
      </c>
      <c r="J2326" t="s">
        <v>8</v>
      </c>
      <c r="K2326" t="s">
        <v>1233</v>
      </c>
    </row>
    <row r="2327" spans="1:11" x14ac:dyDescent="0.2">
      <c r="A2327" s="1" t="d">
        <v>2023-02-12</v>
      </c>
      <c r="B2327" s="45">
        <v>-1</v>
      </c>
      <c r="C2327" t="s">
        <v>77</v>
      </c>
      <c r="D2327" t="str">
        <f>_xlfn.XLOOKUP(Table29[[#This Row],[Patron Group]],$R$10:$R$24,$S$10:$S$24)</f>
        <v>Undergraduate</v>
      </c>
      <c r="E2327" s="1" t="d">
        <v>2023-02-26</v>
      </c>
      <c r="F2327" t="s">
        <v>231</v>
      </c>
      <c r="G2327" t="s">
        <v>2273</v>
      </c>
      <c r="H2327" t="str">
        <f>_xlfn.XLOOKUP(Table29[[#This Row],[Unique BarCode]],$N$10:$N$37,$O$10:$O$37)</f>
        <v>ChromeBook</v>
      </c>
      <c r="I2327" t="str">
        <f>_xlfn.XLOOKUP(Table29[[#This Row],[Unique BarCode]],$N$10:$N$37,$P$10:$P$37)</f>
        <v>Device</v>
      </c>
      <c r="J2327" t="s">
        <v>13</v>
      </c>
      <c r="K2327" t="s">
        <v>232</v>
      </c>
    </row>
    <row r="2328" spans="1:11" x14ac:dyDescent="0.2">
      <c r="A2328" s="1" t="d">
        <v>2023-02-13</v>
      </c>
      <c r="B2328" s="45">
        <v>-1</v>
      </c>
      <c r="C2328" t="s">
        <v>15</v>
      </c>
      <c r="D2328" t="str">
        <f>_xlfn.XLOOKUP(Table29[[#This Row],[Patron Group]],$R$10:$R$24,$S$10:$S$24)</f>
        <v>Academic</v>
      </c>
      <c r="E2328" s="1" t="d">
        <v>2023-02-13</v>
      </c>
      <c r="F2328" t="s">
        <v>1493</v>
      </c>
      <c r="G2328" t="s">
        <v>2266</v>
      </c>
      <c r="H2328" t="str">
        <f>_xlfn.XLOOKUP(Table29[[#This Row],[Unique BarCode]],$N$10:$N$37,$O$10:$O$37)</f>
        <v>Headphones</v>
      </c>
      <c r="I2328" t="str">
        <f>_xlfn.XLOOKUP(Table29[[#This Row],[Unique BarCode]],$N$10:$N$37,$P$10:$P$37)</f>
        <v>Accessory</v>
      </c>
      <c r="J2328" t="s">
        <v>13</v>
      </c>
      <c r="K2328" t="s">
        <v>1494</v>
      </c>
    </row>
    <row r="2329" spans="1:11" x14ac:dyDescent="0.2">
      <c r="A2329" s="1" t="d">
        <v>2023-02-13</v>
      </c>
      <c r="B2329" s="45">
        <v>-1</v>
      </c>
      <c r="C2329" t="s">
        <v>20</v>
      </c>
      <c r="D2329" t="str">
        <f>_xlfn.XLOOKUP(Table29[[#This Row],[Patron Group]],$R$10:$R$24,$S$10:$S$24)</f>
        <v>Graduate</v>
      </c>
      <c r="E2329" s="1" t="d">
        <v>2023-02-13</v>
      </c>
      <c r="F2329" t="s">
        <v>1402</v>
      </c>
      <c r="G2329" t="s">
        <v>2276</v>
      </c>
      <c r="H2329" t="str">
        <f>_xlfn.XLOOKUP(Table29[[#This Row],[Unique BarCode]],$N$10:$N$37,$O$10:$O$37)</f>
        <v>CALC</v>
      </c>
      <c r="I2329" t="str">
        <f>_xlfn.XLOOKUP(Table29[[#This Row],[Unique BarCode]],$N$10:$N$37,$P$10:$P$37)</f>
        <v>Accessory</v>
      </c>
      <c r="J2329" t="s">
        <v>8</v>
      </c>
    </row>
    <row r="2330" spans="1:11" x14ac:dyDescent="0.2">
      <c r="A2330" s="1" t="d">
        <v>2023-02-13</v>
      </c>
      <c r="B2330" s="45">
        <v>-1</v>
      </c>
      <c r="C2330" t="s">
        <v>20</v>
      </c>
      <c r="D2330" t="str">
        <f>_xlfn.XLOOKUP(Table29[[#This Row],[Patron Group]],$R$10:$R$24,$S$10:$S$24)</f>
        <v>Graduate</v>
      </c>
      <c r="E2330" s="1" t="d">
        <v>2023-02-13</v>
      </c>
      <c r="F2330" t="s">
        <v>1619</v>
      </c>
      <c r="G2330" t="s">
        <v>2281</v>
      </c>
      <c r="H2330" t="str">
        <f>_xlfn.XLOOKUP(Table29[[#This Row],[Unique BarCode]],$N$10:$N$37,$O$10:$O$37)</f>
        <v>HDMIC</v>
      </c>
      <c r="I2330" t="str">
        <f>_xlfn.XLOOKUP(Table29[[#This Row],[Unique BarCode]],$N$10:$N$37,$P$10:$P$37)</f>
        <v>Cable</v>
      </c>
      <c r="J2330" t="s">
        <v>8</v>
      </c>
      <c r="K2330" t="s">
        <v>1620</v>
      </c>
    </row>
    <row r="2331" spans="1:11" x14ac:dyDescent="0.2">
      <c r="A2331" s="1" t="d">
        <v>2023-02-13</v>
      </c>
      <c r="B2331" s="45">
        <v>-1</v>
      </c>
      <c r="C2331" t="s">
        <v>20</v>
      </c>
      <c r="D2331" t="str">
        <f>_xlfn.XLOOKUP(Table29[[#This Row],[Patron Group]],$R$10:$R$24,$S$10:$S$24)</f>
        <v>Graduate</v>
      </c>
      <c r="E2331" s="1" t="d">
        <v>2023-02-13</v>
      </c>
      <c r="F2331" t="s">
        <v>429</v>
      </c>
      <c r="G2331" t="s">
        <v>2281</v>
      </c>
      <c r="H2331" t="str">
        <f>_xlfn.XLOOKUP(Table29[[#This Row],[Unique BarCode]],$N$10:$N$37,$O$10:$O$37)</f>
        <v>HDMIC</v>
      </c>
      <c r="I2331" t="str">
        <f>_xlfn.XLOOKUP(Table29[[#This Row],[Unique BarCode]],$N$10:$N$37,$P$10:$P$37)</f>
        <v>Cable</v>
      </c>
      <c r="J2331" t="s">
        <v>13</v>
      </c>
      <c r="K2331" t="s">
        <v>430</v>
      </c>
    </row>
    <row r="2332" spans="1:11" x14ac:dyDescent="0.2">
      <c r="A2332" s="1" t="d">
        <v>2023-02-13</v>
      </c>
      <c r="B2332" s="45">
        <v>-1</v>
      </c>
      <c r="C2332" t="s">
        <v>20</v>
      </c>
      <c r="D2332" t="str">
        <f>_xlfn.XLOOKUP(Table29[[#This Row],[Patron Group]],$R$10:$R$24,$S$10:$S$24)</f>
        <v>Graduate</v>
      </c>
      <c r="E2332" s="1" t="d">
        <v>2023-02-13</v>
      </c>
      <c r="F2332" t="s">
        <v>458</v>
      </c>
      <c r="G2332" t="s">
        <v>2282</v>
      </c>
      <c r="H2332" t="str">
        <f>_xlfn.XLOOKUP(Table29[[#This Row],[Unique BarCode]],$N$10:$N$37,$O$10:$O$37)</f>
        <v>HPUSBC</v>
      </c>
      <c r="I2332" t="str">
        <f>_xlfn.XLOOKUP(Table29[[#This Row],[Unique BarCode]],$N$10:$N$37,$P$10:$P$37)</f>
        <v>Charger</v>
      </c>
      <c r="J2332" t="s">
        <v>49</v>
      </c>
    </row>
    <row r="2333" spans="1:11" x14ac:dyDescent="0.2">
      <c r="A2333" s="1" t="d">
        <v>2023-02-13</v>
      </c>
      <c r="B2333" s="45">
        <v>-1</v>
      </c>
      <c r="C2333" t="s">
        <v>20</v>
      </c>
      <c r="D2333" t="str">
        <f>_xlfn.XLOOKUP(Table29[[#This Row],[Patron Group]],$R$10:$R$24,$S$10:$S$24)</f>
        <v>Graduate</v>
      </c>
      <c r="E2333" s="1" t="d">
        <v>2023-02-13</v>
      </c>
      <c r="F2333" t="s">
        <v>217</v>
      </c>
      <c r="G2333" t="s">
        <v>2282</v>
      </c>
      <c r="H2333" t="str">
        <f>_xlfn.XLOOKUP(Table29[[#This Row],[Unique BarCode]],$N$10:$N$37,$O$10:$O$37)</f>
        <v>HPUSBC</v>
      </c>
      <c r="I2333" t="str">
        <f>_xlfn.XLOOKUP(Table29[[#This Row],[Unique BarCode]],$N$10:$N$37,$P$10:$P$37)</f>
        <v>Charger</v>
      </c>
      <c r="J2333" t="s">
        <v>49</v>
      </c>
    </row>
    <row r="2334" spans="1:11" x14ac:dyDescent="0.2">
      <c r="A2334" s="1" t="d">
        <v>2023-02-13</v>
      </c>
      <c r="B2334" s="45">
        <v>-1</v>
      </c>
      <c r="C2334" t="s">
        <v>20</v>
      </c>
      <c r="D2334" t="str">
        <f>_xlfn.XLOOKUP(Table29[[#This Row],[Patron Group]],$R$10:$R$24,$S$10:$S$24)</f>
        <v>Graduate</v>
      </c>
      <c r="E2334" s="1" t="d">
        <v>2023-02-13</v>
      </c>
      <c r="F2334" t="s">
        <v>263</v>
      </c>
      <c r="G2334" t="s">
        <v>2265</v>
      </c>
      <c r="H2334" t="str">
        <f>_xlfn.XLOOKUP(Table29[[#This Row],[Unique BarCode]],$N$10:$N$37,$O$10:$O$37)</f>
        <v>IPHONE</v>
      </c>
      <c r="I2334" t="str">
        <f>_xlfn.XLOOKUP(Table29[[#This Row],[Unique BarCode]],$N$10:$N$37,$P$10:$P$37)</f>
        <v>Charger</v>
      </c>
      <c r="J2334" t="s">
        <v>8</v>
      </c>
      <c r="K2334" t="s">
        <v>264</v>
      </c>
    </row>
    <row r="2335" spans="1:11" x14ac:dyDescent="0.2">
      <c r="A2335" s="1" t="d">
        <v>2023-02-13</v>
      </c>
      <c r="B2335" s="45">
        <v>-1</v>
      </c>
      <c r="C2335" t="s">
        <v>20</v>
      </c>
      <c r="D2335" t="str">
        <f>_xlfn.XLOOKUP(Table29[[#This Row],[Patron Group]],$R$10:$R$24,$S$10:$S$24)</f>
        <v>Graduate</v>
      </c>
      <c r="E2335" s="1" t="d">
        <v>2023-02-13</v>
      </c>
      <c r="F2335" t="s">
        <v>84</v>
      </c>
      <c r="G2335" t="s">
        <v>2265</v>
      </c>
      <c r="H2335" t="str">
        <f>_xlfn.XLOOKUP(Table29[[#This Row],[Unique BarCode]],$N$10:$N$37,$O$10:$O$37)</f>
        <v>IPHONE</v>
      </c>
      <c r="I2335" t="str">
        <f>_xlfn.XLOOKUP(Table29[[#This Row],[Unique BarCode]],$N$10:$N$37,$P$10:$P$37)</f>
        <v>Charger</v>
      </c>
      <c r="J2335" t="s">
        <v>8</v>
      </c>
      <c r="K2335" t="s">
        <v>85</v>
      </c>
    </row>
    <row r="2336" spans="1:11" x14ac:dyDescent="0.2">
      <c r="A2336" s="1" t="d">
        <v>2023-02-13</v>
      </c>
      <c r="B2336" s="45">
        <v>-1</v>
      </c>
      <c r="C2336" t="s">
        <v>20</v>
      </c>
      <c r="D2336" t="str">
        <f>_xlfn.XLOOKUP(Table29[[#This Row],[Patron Group]],$R$10:$R$24,$S$10:$S$24)</f>
        <v>Graduate</v>
      </c>
      <c r="E2336" s="1" t="d">
        <v>2023-02-13</v>
      </c>
      <c r="F2336" t="s">
        <v>86</v>
      </c>
      <c r="G2336" t="s">
        <v>2265</v>
      </c>
      <c r="H2336" t="str">
        <f>_xlfn.XLOOKUP(Table29[[#This Row],[Unique BarCode]],$N$10:$N$37,$O$10:$O$37)</f>
        <v>IPHONE</v>
      </c>
      <c r="I2336" t="str">
        <f>_xlfn.XLOOKUP(Table29[[#This Row],[Unique BarCode]],$N$10:$N$37,$P$10:$P$37)</f>
        <v>Charger</v>
      </c>
      <c r="J2336" t="s">
        <v>8</v>
      </c>
      <c r="K2336" t="s">
        <v>87</v>
      </c>
    </row>
    <row r="2337" spans="1:11" x14ac:dyDescent="0.2">
      <c r="A2337" s="1" t="d">
        <v>2023-02-13</v>
      </c>
      <c r="B2337" s="45">
        <v>-1</v>
      </c>
      <c r="C2337" t="s">
        <v>20</v>
      </c>
      <c r="D2337" t="str">
        <f>_xlfn.XLOOKUP(Table29[[#This Row],[Patron Group]],$R$10:$R$24,$S$10:$S$24)</f>
        <v>Graduate</v>
      </c>
      <c r="E2337" s="1" t="d">
        <v>2023-02-13</v>
      </c>
      <c r="F2337" t="s">
        <v>813</v>
      </c>
      <c r="G2337" t="s">
        <v>2268</v>
      </c>
      <c r="H2337" t="str">
        <f>_xlfn.XLOOKUP(Table29[[#This Row],[Unique BarCode]],$N$10:$N$37,$O$10:$O$37)</f>
        <v>MACCHRG</v>
      </c>
      <c r="I2337" t="str">
        <f>_xlfn.XLOOKUP(Table29[[#This Row],[Unique BarCode]],$N$10:$N$37,$P$10:$P$37)</f>
        <v>Charger</v>
      </c>
      <c r="J2337" t="s">
        <v>13</v>
      </c>
      <c r="K2337" t="s">
        <v>814</v>
      </c>
    </row>
    <row r="2338" spans="1:11" x14ac:dyDescent="0.2">
      <c r="A2338" s="1" t="d">
        <v>2023-02-13</v>
      </c>
      <c r="B2338" s="45">
        <v>-1</v>
      </c>
      <c r="C2338" t="s">
        <v>20</v>
      </c>
      <c r="D2338" t="str">
        <f>_xlfn.XLOOKUP(Table29[[#This Row],[Patron Group]],$R$10:$R$24,$S$10:$S$24)</f>
        <v>Graduate</v>
      </c>
      <c r="E2338" s="1" t="d">
        <v>2023-02-13</v>
      </c>
      <c r="F2338" t="s">
        <v>1621</v>
      </c>
      <c r="G2338" t="s">
        <v>2296</v>
      </c>
      <c r="H2338" t="str">
        <f>_xlfn.XLOOKUP(Table29[[#This Row],[Unique BarCode]],$N$10:$N$37,$O$10:$O$37)</f>
        <v>MACUSBC</v>
      </c>
      <c r="I2338" t="str">
        <f>_xlfn.XLOOKUP(Table29[[#This Row],[Unique BarCode]],$N$10:$N$37,$P$10:$P$37)</f>
        <v>Charger</v>
      </c>
      <c r="J2338" t="s">
        <v>8</v>
      </c>
      <c r="K2338" t="s">
        <v>472</v>
      </c>
    </row>
    <row r="2339" spans="1:11" x14ac:dyDescent="0.2">
      <c r="A2339" s="1" t="d">
        <v>2023-02-13</v>
      </c>
      <c r="B2339" s="45">
        <v>-1</v>
      </c>
      <c r="C2339" t="s">
        <v>20</v>
      </c>
      <c r="D2339" t="str">
        <f>_xlfn.XLOOKUP(Table29[[#This Row],[Patron Group]],$R$10:$R$24,$S$10:$S$24)</f>
        <v>Graduate</v>
      </c>
      <c r="E2339" s="1" t="d">
        <v>2023-02-13</v>
      </c>
      <c r="F2339" t="s">
        <v>471</v>
      </c>
      <c r="G2339" t="s">
        <v>2296</v>
      </c>
      <c r="H2339" t="str">
        <f>_xlfn.XLOOKUP(Table29[[#This Row],[Unique BarCode]],$N$10:$N$37,$O$10:$O$37)</f>
        <v>MACUSBC</v>
      </c>
      <c r="I2339" t="str">
        <f>_xlfn.XLOOKUP(Table29[[#This Row],[Unique BarCode]],$N$10:$N$37,$P$10:$P$37)</f>
        <v>Charger</v>
      </c>
      <c r="J2339" t="s">
        <v>8</v>
      </c>
      <c r="K2339" t="s">
        <v>472</v>
      </c>
    </row>
    <row r="2340" spans="1:11" x14ac:dyDescent="0.2">
      <c r="A2340" s="1" t="d">
        <v>2023-02-13</v>
      </c>
      <c r="B2340" s="45">
        <v>-1</v>
      </c>
      <c r="C2340" t="s">
        <v>20</v>
      </c>
      <c r="D2340" t="str">
        <f>_xlfn.XLOOKUP(Table29[[#This Row],[Patron Group]],$R$10:$R$24,$S$10:$S$24)</f>
        <v>Graduate</v>
      </c>
      <c r="E2340" s="1" t="d">
        <v>2023-02-13</v>
      </c>
      <c r="F2340" t="s">
        <v>276</v>
      </c>
      <c r="G2340" t="s">
        <v>2296</v>
      </c>
      <c r="H2340" t="str">
        <f>_xlfn.XLOOKUP(Table29[[#This Row],[Unique BarCode]],$N$10:$N$37,$O$10:$O$37)</f>
        <v>MACUSBC</v>
      </c>
      <c r="I2340" t="str">
        <f>_xlfn.XLOOKUP(Table29[[#This Row],[Unique BarCode]],$N$10:$N$37,$P$10:$P$37)</f>
        <v>Charger</v>
      </c>
      <c r="J2340" t="s">
        <v>8</v>
      </c>
      <c r="K2340" t="s">
        <v>277</v>
      </c>
    </row>
    <row r="2341" spans="1:11" x14ac:dyDescent="0.2">
      <c r="A2341" s="1" t="d">
        <v>2023-02-13</v>
      </c>
      <c r="B2341" s="45">
        <v>-1</v>
      </c>
      <c r="C2341" t="s">
        <v>20</v>
      </c>
      <c r="D2341" t="str">
        <f>_xlfn.XLOOKUP(Table29[[#This Row],[Patron Group]],$R$10:$R$24,$S$10:$S$24)</f>
        <v>Graduate</v>
      </c>
      <c r="E2341" s="1" t="d">
        <v>2023-02-13</v>
      </c>
      <c r="F2341" t="s">
        <v>37</v>
      </c>
      <c r="G2341" t="s">
        <v>2296</v>
      </c>
      <c r="H2341" t="str">
        <f>_xlfn.XLOOKUP(Table29[[#This Row],[Unique BarCode]],$N$10:$N$37,$O$10:$O$37)</f>
        <v>MACUSBC</v>
      </c>
      <c r="I2341" t="str">
        <f>_xlfn.XLOOKUP(Table29[[#This Row],[Unique BarCode]],$N$10:$N$37,$P$10:$P$37)</f>
        <v>Charger</v>
      </c>
      <c r="J2341" t="s">
        <v>8</v>
      </c>
      <c r="K2341" t="s">
        <v>38</v>
      </c>
    </row>
    <row r="2342" spans="1:11" x14ac:dyDescent="0.2">
      <c r="A2342" s="1" t="d">
        <v>2023-02-13</v>
      </c>
      <c r="B2342" s="45">
        <v>-1</v>
      </c>
      <c r="C2342" t="s">
        <v>20</v>
      </c>
      <c r="D2342" t="str">
        <f>_xlfn.XLOOKUP(Table29[[#This Row],[Patron Group]],$R$10:$R$24,$S$10:$S$24)</f>
        <v>Graduate</v>
      </c>
      <c r="E2342" s="1" t="d">
        <v>2023-02-13</v>
      </c>
      <c r="F2342" t="s">
        <v>1552</v>
      </c>
      <c r="G2342" t="s">
        <v>2271</v>
      </c>
      <c r="H2342" t="str">
        <f>_xlfn.XLOOKUP(Table29[[#This Row],[Unique BarCode]],$N$10:$N$37,$O$10:$O$37)</f>
        <v>OMNI</v>
      </c>
      <c r="I2342" t="str">
        <f>_xlfn.XLOOKUP(Table29[[#This Row],[Unique BarCode]],$N$10:$N$37,$P$10:$P$37)</f>
        <v>Charger</v>
      </c>
      <c r="J2342" t="s">
        <v>49</v>
      </c>
      <c r="K2342" t="s">
        <v>1553</v>
      </c>
    </row>
    <row r="2343" spans="1:11" x14ac:dyDescent="0.2">
      <c r="A2343" s="1" t="d">
        <v>2023-02-13</v>
      </c>
      <c r="B2343" s="45">
        <v>-1</v>
      </c>
      <c r="C2343" t="s">
        <v>20</v>
      </c>
      <c r="D2343" t="str">
        <f>_xlfn.XLOOKUP(Table29[[#This Row],[Patron Group]],$R$10:$R$24,$S$10:$S$24)</f>
        <v>Graduate</v>
      </c>
      <c r="E2343" s="1" t="d">
        <v>2023-02-13</v>
      </c>
      <c r="F2343" t="s">
        <v>1210</v>
      </c>
      <c r="G2343" t="s">
        <v>2285</v>
      </c>
      <c r="H2343" t="str">
        <f>_xlfn.XLOOKUP(Table29[[#This Row],[Unique BarCode]],$N$10:$N$37,$O$10:$O$37)</f>
        <v>UHDMI</v>
      </c>
      <c r="I2343" t="str">
        <f>_xlfn.XLOOKUP(Table29[[#This Row],[Unique BarCode]],$N$10:$N$37,$P$10:$P$37)</f>
        <v>Cable</v>
      </c>
      <c r="J2343" t="s">
        <v>8</v>
      </c>
    </row>
    <row r="2344" spans="1:11" x14ac:dyDescent="0.2">
      <c r="A2344" s="1" t="d">
        <v>2023-02-13</v>
      </c>
      <c r="B2344" s="45">
        <v>-1</v>
      </c>
      <c r="C2344" t="s">
        <v>20</v>
      </c>
      <c r="D2344" t="str">
        <f>_xlfn.XLOOKUP(Table29[[#This Row],[Patron Group]],$R$10:$R$24,$S$10:$S$24)</f>
        <v>Graduate</v>
      </c>
      <c r="E2344" s="1" t="d">
        <v>2023-02-13</v>
      </c>
      <c r="F2344" t="s">
        <v>1355</v>
      </c>
      <c r="G2344" t="s">
        <v>2294</v>
      </c>
      <c r="H2344" t="str">
        <f>_xlfn.XLOOKUP(Table29[[#This Row],[Unique BarCode]],$N$10:$N$37,$O$10:$O$37)</f>
        <v>UVGA</v>
      </c>
      <c r="I2344" t="str">
        <f>_xlfn.XLOOKUP(Table29[[#This Row],[Unique BarCode]],$N$10:$N$37,$P$10:$P$37)</f>
        <v>Cable</v>
      </c>
      <c r="J2344" t="s">
        <v>8</v>
      </c>
    </row>
    <row r="2345" spans="1:11" x14ac:dyDescent="0.2">
      <c r="A2345" s="1" t="d">
        <v>2023-02-13</v>
      </c>
      <c r="B2345" s="45">
        <v>-1</v>
      </c>
      <c r="C2345" t="s">
        <v>20</v>
      </c>
      <c r="D2345" t="str">
        <f>_xlfn.XLOOKUP(Table29[[#This Row],[Patron Group]],$R$10:$R$24,$S$10:$S$24)</f>
        <v>Graduate</v>
      </c>
      <c r="E2345" s="1" t="d">
        <v>2023-02-13</v>
      </c>
      <c r="F2345" t="s">
        <v>816</v>
      </c>
      <c r="G2345" t="s">
        <v>2294</v>
      </c>
      <c r="H2345" t="str">
        <f>_xlfn.XLOOKUP(Table29[[#This Row],[Unique BarCode]],$N$10:$N$37,$O$10:$O$37)</f>
        <v>UVGA</v>
      </c>
      <c r="I2345" t="str">
        <f>_xlfn.XLOOKUP(Table29[[#This Row],[Unique BarCode]],$N$10:$N$37,$P$10:$P$37)</f>
        <v>Cable</v>
      </c>
      <c r="J2345" t="s">
        <v>8</v>
      </c>
    </row>
    <row r="2346" spans="1:11" x14ac:dyDescent="0.2">
      <c r="A2346" s="1" t="d">
        <v>2023-02-13</v>
      </c>
      <c r="B2346" s="45">
        <v>-1</v>
      </c>
      <c r="C2346" t="s">
        <v>20</v>
      </c>
      <c r="D2346" t="str">
        <f>_xlfn.XLOOKUP(Table29[[#This Row],[Patron Group]],$R$10:$R$24,$S$10:$S$24)</f>
        <v>Graduate</v>
      </c>
      <c r="E2346" s="1" t="d">
        <v>2023-02-13</v>
      </c>
      <c r="F2346" t="s">
        <v>482</v>
      </c>
      <c r="G2346" t="s">
        <v>2272</v>
      </c>
      <c r="H2346" t="str">
        <f>_xlfn.XLOOKUP(Table29[[#This Row],[Unique BarCode]],$N$10:$N$37,$O$10:$O$37)</f>
        <v>WALLADPT</v>
      </c>
      <c r="I2346" t="str">
        <f>_xlfn.XLOOKUP(Table29[[#This Row],[Unique BarCode]],$N$10:$N$37,$P$10:$P$37)</f>
        <v>Charger</v>
      </c>
      <c r="J2346" t="s">
        <v>8</v>
      </c>
    </row>
    <row r="2347" spans="1:11" x14ac:dyDescent="0.2">
      <c r="A2347" s="1" t="d">
        <v>2023-02-13</v>
      </c>
      <c r="B2347" s="45">
        <v>-1</v>
      </c>
      <c r="C2347" t="s">
        <v>20</v>
      </c>
      <c r="D2347" t="str">
        <f>_xlfn.XLOOKUP(Table29[[#This Row],[Patron Group]],$R$10:$R$24,$S$10:$S$24)</f>
        <v>Graduate</v>
      </c>
      <c r="E2347" s="1" t="d">
        <v>2023-02-13</v>
      </c>
      <c r="F2347" t="s">
        <v>97</v>
      </c>
      <c r="G2347" t="s">
        <v>2272</v>
      </c>
      <c r="H2347" t="str">
        <f>_xlfn.XLOOKUP(Table29[[#This Row],[Unique BarCode]],$N$10:$N$37,$O$10:$O$37)</f>
        <v>WALLADPT</v>
      </c>
      <c r="I2347" t="str">
        <f>_xlfn.XLOOKUP(Table29[[#This Row],[Unique BarCode]],$N$10:$N$37,$P$10:$P$37)</f>
        <v>Charger</v>
      </c>
      <c r="J2347" t="s">
        <v>8</v>
      </c>
    </row>
    <row r="2348" spans="1:11" x14ac:dyDescent="0.2">
      <c r="A2348" s="1" t="d">
        <v>2023-02-13</v>
      </c>
      <c r="B2348" s="45">
        <v>-1</v>
      </c>
      <c r="C2348" t="s">
        <v>20</v>
      </c>
      <c r="D2348" t="str">
        <f>_xlfn.XLOOKUP(Table29[[#This Row],[Patron Group]],$R$10:$R$24,$S$10:$S$24)</f>
        <v>Graduate</v>
      </c>
      <c r="E2348" s="1" t="d">
        <v>2023-02-13</v>
      </c>
      <c r="F2348" t="s">
        <v>275</v>
      </c>
      <c r="G2348" t="s">
        <v>2272</v>
      </c>
      <c r="H2348" t="str">
        <f>_xlfn.XLOOKUP(Table29[[#This Row],[Unique BarCode]],$N$10:$N$37,$O$10:$O$37)</f>
        <v>WALLADPT</v>
      </c>
      <c r="I2348" t="str">
        <f>_xlfn.XLOOKUP(Table29[[#This Row],[Unique BarCode]],$N$10:$N$37,$P$10:$P$37)</f>
        <v>Charger</v>
      </c>
      <c r="J2348" t="s">
        <v>8</v>
      </c>
    </row>
    <row r="2349" spans="1:11" x14ac:dyDescent="0.2">
      <c r="A2349" s="1" t="d">
        <v>2023-02-13</v>
      </c>
      <c r="B2349" s="45">
        <v>-1</v>
      </c>
      <c r="C2349" t="s">
        <v>20</v>
      </c>
      <c r="D2349" t="str">
        <f>_xlfn.XLOOKUP(Table29[[#This Row],[Patron Group]],$R$10:$R$24,$S$10:$S$24)</f>
        <v>Graduate</v>
      </c>
      <c r="E2349" s="1" t="d">
        <v>2023-02-19</v>
      </c>
      <c r="F2349" t="s">
        <v>721</v>
      </c>
      <c r="G2349" t="s">
        <v>2273</v>
      </c>
      <c r="H2349" t="str">
        <f>_xlfn.XLOOKUP(Table29[[#This Row],[Unique BarCode]],$N$10:$N$37,$O$10:$O$37)</f>
        <v>ChromeBook</v>
      </c>
      <c r="I2349" t="str">
        <f>_xlfn.XLOOKUP(Table29[[#This Row],[Unique BarCode]],$N$10:$N$37,$P$10:$P$37)</f>
        <v>Device</v>
      </c>
      <c r="J2349" t="s">
        <v>49</v>
      </c>
      <c r="K2349" t="s">
        <v>722</v>
      </c>
    </row>
    <row r="2350" spans="1:11" x14ac:dyDescent="0.2">
      <c r="A2350" s="1" t="d">
        <v>2023-02-13</v>
      </c>
      <c r="B2350" s="45">
        <v>-1</v>
      </c>
      <c r="C2350" t="s">
        <v>20</v>
      </c>
      <c r="D2350" t="str">
        <f>_xlfn.XLOOKUP(Table29[[#This Row],[Patron Group]],$R$10:$R$24,$S$10:$S$24)</f>
        <v>Graduate</v>
      </c>
      <c r="E2350" s="1" t="d">
        <v>2023-02-19</v>
      </c>
      <c r="F2350" t="s">
        <v>593</v>
      </c>
      <c r="G2350" t="s">
        <v>2273</v>
      </c>
      <c r="H2350" t="str">
        <f>_xlfn.XLOOKUP(Table29[[#This Row],[Unique BarCode]],$N$10:$N$37,$O$10:$O$37)</f>
        <v>ChromeBook</v>
      </c>
      <c r="I2350" t="str">
        <f>_xlfn.XLOOKUP(Table29[[#This Row],[Unique BarCode]],$N$10:$N$37,$P$10:$P$37)</f>
        <v>Device</v>
      </c>
      <c r="J2350" t="s">
        <v>49</v>
      </c>
      <c r="K2350" t="s">
        <v>594</v>
      </c>
    </row>
    <row r="2351" spans="1:11" x14ac:dyDescent="0.2">
      <c r="A2351" s="1" t="d">
        <v>2023-02-13</v>
      </c>
      <c r="B2351" s="45">
        <v>-1</v>
      </c>
      <c r="C2351" t="s">
        <v>20</v>
      </c>
      <c r="D2351" t="str">
        <f>_xlfn.XLOOKUP(Table29[[#This Row],[Patron Group]],$R$10:$R$24,$S$10:$S$24)</f>
        <v>Graduate</v>
      </c>
      <c r="E2351" s="1" t="d">
        <v>2023-02-19</v>
      </c>
      <c r="F2351" t="s">
        <v>1160</v>
      </c>
      <c r="G2351" t="s">
        <v>2273</v>
      </c>
      <c r="H2351" t="str">
        <f>_xlfn.XLOOKUP(Table29[[#This Row],[Unique BarCode]],$N$10:$N$37,$O$10:$O$37)</f>
        <v>ChromeBook</v>
      </c>
      <c r="I2351" t="str">
        <f>_xlfn.XLOOKUP(Table29[[#This Row],[Unique BarCode]],$N$10:$N$37,$P$10:$P$37)</f>
        <v>Device</v>
      </c>
      <c r="J2351" t="s">
        <v>49</v>
      </c>
      <c r="K2351" t="s">
        <v>1161</v>
      </c>
    </row>
    <row r="2352" spans="1:11" x14ac:dyDescent="0.2">
      <c r="A2352" s="1" t="d">
        <v>2023-02-13</v>
      </c>
      <c r="B2352" s="45">
        <v>-1</v>
      </c>
      <c r="C2352" t="s">
        <v>20</v>
      </c>
      <c r="D2352" t="str">
        <f>_xlfn.XLOOKUP(Table29[[#This Row],[Patron Group]],$R$10:$R$24,$S$10:$S$24)</f>
        <v>Graduate</v>
      </c>
      <c r="E2352" s="1" t="d">
        <v>2023-02-20</v>
      </c>
      <c r="F2352" t="s">
        <v>1094</v>
      </c>
      <c r="G2352" t="s">
        <v>2273</v>
      </c>
      <c r="H2352" t="str">
        <f>_xlfn.XLOOKUP(Table29[[#This Row],[Unique BarCode]],$N$10:$N$37,$O$10:$O$37)</f>
        <v>ChromeBook</v>
      </c>
      <c r="I2352" t="str">
        <f>_xlfn.XLOOKUP(Table29[[#This Row],[Unique BarCode]],$N$10:$N$37,$P$10:$P$37)</f>
        <v>Device</v>
      </c>
      <c r="J2352" t="s">
        <v>128</v>
      </c>
      <c r="K2352" t="s">
        <v>1095</v>
      </c>
    </row>
    <row r="2353" spans="1:11" x14ac:dyDescent="0.2">
      <c r="A2353" s="1" t="d">
        <v>2023-02-13</v>
      </c>
      <c r="B2353" s="45">
        <v>-1</v>
      </c>
      <c r="C2353" t="s">
        <v>20</v>
      </c>
      <c r="D2353" t="str">
        <f>_xlfn.XLOOKUP(Table29[[#This Row],[Patron Group]],$R$10:$R$24,$S$10:$S$24)</f>
        <v>Graduate</v>
      </c>
      <c r="E2353" s="1" t="d">
        <v>2023-02-20</v>
      </c>
      <c r="F2353" t="s">
        <v>1356</v>
      </c>
      <c r="G2353" t="s">
        <v>2273</v>
      </c>
      <c r="H2353" t="str">
        <f>_xlfn.XLOOKUP(Table29[[#This Row],[Unique BarCode]],$N$10:$N$37,$O$10:$O$37)</f>
        <v>ChromeBook</v>
      </c>
      <c r="I2353" t="str">
        <f>_xlfn.XLOOKUP(Table29[[#This Row],[Unique BarCode]],$N$10:$N$37,$P$10:$P$37)</f>
        <v>Device</v>
      </c>
      <c r="J2353" t="s">
        <v>13</v>
      </c>
      <c r="K2353" t="s">
        <v>1357</v>
      </c>
    </row>
    <row r="2354" spans="1:11" x14ac:dyDescent="0.2">
      <c r="A2354" s="1" t="d">
        <v>2023-02-13</v>
      </c>
      <c r="B2354" s="45">
        <v>-1</v>
      </c>
      <c r="C2354" t="s">
        <v>20</v>
      </c>
      <c r="D2354" t="str">
        <f>_xlfn.XLOOKUP(Table29[[#This Row],[Patron Group]],$R$10:$R$24,$S$10:$S$24)</f>
        <v>Graduate</v>
      </c>
      <c r="E2354" s="1" t="d">
        <v>2023-02-20</v>
      </c>
      <c r="F2354" t="s">
        <v>1608</v>
      </c>
      <c r="G2354" t="s">
        <v>2273</v>
      </c>
      <c r="H2354" t="str">
        <f>_xlfn.XLOOKUP(Table29[[#This Row],[Unique BarCode]],$N$10:$N$37,$O$10:$O$37)</f>
        <v>ChromeBook</v>
      </c>
      <c r="I2354" t="str">
        <f>_xlfn.XLOOKUP(Table29[[#This Row],[Unique BarCode]],$N$10:$N$37,$P$10:$P$37)</f>
        <v>Device</v>
      </c>
      <c r="J2354" t="s">
        <v>13</v>
      </c>
      <c r="K2354" t="s">
        <v>1609</v>
      </c>
    </row>
    <row r="2355" spans="1:11" x14ac:dyDescent="0.2">
      <c r="A2355" s="1" t="d">
        <v>2023-02-13</v>
      </c>
      <c r="B2355" s="45">
        <v>-1</v>
      </c>
      <c r="C2355" t="s">
        <v>20</v>
      </c>
      <c r="D2355" t="str">
        <f>_xlfn.XLOOKUP(Table29[[#This Row],[Patron Group]],$R$10:$R$24,$S$10:$S$24)</f>
        <v>Graduate</v>
      </c>
      <c r="E2355" s="1" t="d">
        <v>2023-02-20</v>
      </c>
      <c r="F2355" t="s">
        <v>1395</v>
      </c>
      <c r="G2355" t="s">
        <v>2273</v>
      </c>
      <c r="H2355" t="str">
        <f>_xlfn.XLOOKUP(Table29[[#This Row],[Unique BarCode]],$N$10:$N$37,$O$10:$O$37)</f>
        <v>ChromeBook</v>
      </c>
      <c r="I2355" t="str">
        <f>_xlfn.XLOOKUP(Table29[[#This Row],[Unique BarCode]],$N$10:$N$37,$P$10:$P$37)</f>
        <v>Device</v>
      </c>
      <c r="J2355" t="s">
        <v>13</v>
      </c>
      <c r="K2355" t="s">
        <v>1396</v>
      </c>
    </row>
    <row r="2356" spans="1:11" x14ac:dyDescent="0.2">
      <c r="A2356" s="1" t="d">
        <v>2023-02-13</v>
      </c>
      <c r="B2356" s="45">
        <v>-1</v>
      </c>
      <c r="C2356" t="s">
        <v>20</v>
      </c>
      <c r="D2356" t="str">
        <f>_xlfn.XLOOKUP(Table29[[#This Row],[Patron Group]],$R$10:$R$24,$S$10:$S$24)</f>
        <v>Graduate</v>
      </c>
      <c r="E2356" s="1" t="d">
        <v>2023-02-20</v>
      </c>
      <c r="F2356" t="s">
        <v>698</v>
      </c>
      <c r="G2356" t="s">
        <v>2275</v>
      </c>
      <c r="H2356" t="str">
        <f>_xlfn.XLOOKUP(Table29[[#This Row],[Unique BarCode]],$N$10:$N$37,$O$10:$O$37)</f>
        <v>iPad</v>
      </c>
      <c r="I2356" t="str">
        <f>_xlfn.XLOOKUP(Table29[[#This Row],[Unique BarCode]],$N$10:$N$37,$P$10:$P$37)</f>
        <v>Device</v>
      </c>
      <c r="J2356" t="s">
        <v>8</v>
      </c>
      <c r="K2356" t="s">
        <v>699</v>
      </c>
    </row>
    <row r="2357" spans="1:11" x14ac:dyDescent="0.2">
      <c r="A2357" s="1" t="d">
        <v>2023-02-13</v>
      </c>
      <c r="B2357" s="45">
        <v>-1</v>
      </c>
      <c r="C2357" t="s">
        <v>20</v>
      </c>
      <c r="D2357" t="str">
        <f>_xlfn.XLOOKUP(Table29[[#This Row],[Patron Group]],$R$10:$R$24,$S$10:$S$24)</f>
        <v>Graduate</v>
      </c>
      <c r="E2357" s="1" t="d">
        <v>2023-02-20</v>
      </c>
      <c r="F2357" t="s">
        <v>506</v>
      </c>
      <c r="G2357" t="s">
        <v>2263</v>
      </c>
      <c r="H2357" t="str">
        <f>_xlfn.XLOOKUP(Table29[[#This Row],[Unique BarCode]],$N$10:$N$37,$O$10:$O$37)</f>
        <v>HP Laptop</v>
      </c>
      <c r="I2357" t="str">
        <f>_xlfn.XLOOKUP(Table29[[#This Row],[Unique BarCode]],$N$10:$N$37,$P$10:$P$37)</f>
        <v>Device</v>
      </c>
      <c r="J2357" t="s">
        <v>8</v>
      </c>
      <c r="K2357" t="s">
        <v>507</v>
      </c>
    </row>
    <row r="2358" spans="1:11" x14ac:dyDescent="0.2">
      <c r="A2358" s="1" t="d">
        <v>2023-02-13</v>
      </c>
      <c r="B2358" s="45">
        <v>-1</v>
      </c>
      <c r="C2358" t="s">
        <v>20</v>
      </c>
      <c r="D2358" t="str">
        <f>_xlfn.XLOOKUP(Table29[[#This Row],[Patron Group]],$R$10:$R$24,$S$10:$S$24)</f>
        <v>Graduate</v>
      </c>
      <c r="E2358" s="1" t="d">
        <v>2023-02-24</v>
      </c>
      <c r="F2358" t="s">
        <v>627</v>
      </c>
      <c r="G2358" t="s">
        <v>2274</v>
      </c>
      <c r="H2358" t="str">
        <f>_xlfn.XLOOKUP(Table29[[#This Row],[Unique BarCode]],$N$10:$N$37,$O$10:$O$37)</f>
        <v>MacBook</v>
      </c>
      <c r="I2358" t="str">
        <f>_xlfn.XLOOKUP(Table29[[#This Row],[Unique BarCode]],$N$10:$N$37,$P$10:$P$37)</f>
        <v>Device</v>
      </c>
      <c r="J2358" t="s">
        <v>8</v>
      </c>
      <c r="K2358" t="s">
        <v>628</v>
      </c>
    </row>
    <row r="2359" spans="1:11" x14ac:dyDescent="0.2">
      <c r="A2359" s="1" t="d">
        <v>2023-02-13</v>
      </c>
      <c r="B2359" s="45">
        <v>-1</v>
      </c>
      <c r="C2359" t="s">
        <v>20</v>
      </c>
      <c r="D2359" t="str">
        <f>_xlfn.XLOOKUP(Table29[[#This Row],[Patron Group]],$R$10:$R$24,$S$10:$S$24)</f>
        <v>Graduate</v>
      </c>
      <c r="E2359" s="1" t="d">
        <v>2023-02-27</v>
      </c>
      <c r="F2359" t="s">
        <v>1075</v>
      </c>
      <c r="G2359" t="s">
        <v>2263</v>
      </c>
      <c r="H2359" t="str">
        <f>_xlfn.XLOOKUP(Table29[[#This Row],[Unique BarCode]],$N$10:$N$37,$O$10:$O$37)</f>
        <v>HP Laptop</v>
      </c>
      <c r="I2359" t="str">
        <f>_xlfn.XLOOKUP(Table29[[#This Row],[Unique BarCode]],$N$10:$N$37,$P$10:$P$37)</f>
        <v>Device</v>
      </c>
      <c r="J2359" t="s">
        <v>8</v>
      </c>
      <c r="K2359" t="s">
        <v>1076</v>
      </c>
    </row>
    <row r="2360" spans="1:11" x14ac:dyDescent="0.2">
      <c r="A2360" s="1" t="d">
        <v>2023-02-13</v>
      </c>
      <c r="B2360" s="45">
        <v>-1</v>
      </c>
      <c r="C2360" t="s">
        <v>70</v>
      </c>
      <c r="D2360" t="str">
        <f>_xlfn.XLOOKUP(Table29[[#This Row],[Patron Group]],$R$10:$R$24,$S$10:$S$24)</f>
        <v>Undergraduate</v>
      </c>
      <c r="E2360" s="1" t="d">
        <v>2023-02-20</v>
      </c>
      <c r="F2360" t="s">
        <v>98</v>
      </c>
      <c r="G2360" t="s">
        <v>2273</v>
      </c>
      <c r="H2360" t="str">
        <f>_xlfn.XLOOKUP(Table29[[#This Row],[Unique BarCode]],$N$10:$N$37,$O$10:$O$37)</f>
        <v>ChromeBook</v>
      </c>
      <c r="I2360" t="str">
        <f>_xlfn.XLOOKUP(Table29[[#This Row],[Unique BarCode]],$N$10:$N$37,$P$10:$P$37)</f>
        <v>Device</v>
      </c>
      <c r="J2360" t="s">
        <v>128</v>
      </c>
      <c r="K2360" t="s">
        <v>99</v>
      </c>
    </row>
    <row r="2361" spans="1:11" x14ac:dyDescent="0.2">
      <c r="A2361" s="1" t="d">
        <v>2023-02-13</v>
      </c>
      <c r="B2361" s="45">
        <v>-1</v>
      </c>
      <c r="C2361" t="s">
        <v>70</v>
      </c>
      <c r="D2361" t="str">
        <f>_xlfn.XLOOKUP(Table29[[#This Row],[Patron Group]],$R$10:$R$24,$S$10:$S$24)</f>
        <v>Undergraduate</v>
      </c>
      <c r="E2361" s="1" t="d">
        <v>2023-02-20</v>
      </c>
      <c r="F2361" t="s">
        <v>1622</v>
      </c>
      <c r="G2361" t="s">
        <v>2275</v>
      </c>
      <c r="H2361" t="str">
        <f>_xlfn.XLOOKUP(Table29[[#This Row],[Unique BarCode]],$N$10:$N$37,$O$10:$O$37)</f>
        <v>iPad</v>
      </c>
      <c r="I2361" t="str">
        <f>_xlfn.XLOOKUP(Table29[[#This Row],[Unique BarCode]],$N$10:$N$37,$P$10:$P$37)</f>
        <v>Device</v>
      </c>
      <c r="J2361" t="s">
        <v>8</v>
      </c>
      <c r="K2361" t="s">
        <v>1623</v>
      </c>
    </row>
    <row r="2362" spans="1:11" x14ac:dyDescent="0.2">
      <c r="A2362" s="1" t="d">
        <v>2023-02-13</v>
      </c>
      <c r="B2362" s="45">
        <v>-1</v>
      </c>
      <c r="C2362" t="s">
        <v>70</v>
      </c>
      <c r="D2362" t="str">
        <f>_xlfn.XLOOKUP(Table29[[#This Row],[Patron Group]],$R$10:$R$24,$S$10:$S$24)</f>
        <v>Undergraduate</v>
      </c>
      <c r="E2362" s="1" t="d">
        <v>2023-02-20</v>
      </c>
      <c r="F2362" t="s">
        <v>1624</v>
      </c>
      <c r="G2362" t="s">
        <v>2263</v>
      </c>
      <c r="H2362" t="str">
        <f>_xlfn.XLOOKUP(Table29[[#This Row],[Unique BarCode]],$N$10:$N$37,$O$10:$O$37)</f>
        <v>HP Laptop</v>
      </c>
      <c r="I2362" t="str">
        <f>_xlfn.XLOOKUP(Table29[[#This Row],[Unique BarCode]],$N$10:$N$37,$P$10:$P$37)</f>
        <v>Device</v>
      </c>
      <c r="J2362" t="s">
        <v>8</v>
      </c>
      <c r="K2362" t="s">
        <v>1625</v>
      </c>
    </row>
    <row r="2363" spans="1:11" x14ac:dyDescent="0.2">
      <c r="A2363" s="1" t="d">
        <v>2023-02-13</v>
      </c>
      <c r="B2363" s="45">
        <v>-1</v>
      </c>
      <c r="C2363" t="s">
        <v>74</v>
      </c>
      <c r="D2363" t="str">
        <f>_xlfn.XLOOKUP(Table29[[#This Row],[Patron Group]],$R$10:$R$24,$S$10:$S$24)</f>
        <v>Staff</v>
      </c>
      <c r="E2363" s="1" t="d">
        <v>2023-02-13</v>
      </c>
      <c r="F2363" t="s">
        <v>224</v>
      </c>
      <c r="G2363" t="s">
        <v>2296</v>
      </c>
      <c r="H2363" t="str">
        <f>_xlfn.XLOOKUP(Table29[[#This Row],[Unique BarCode]],$N$10:$N$37,$O$10:$O$37)</f>
        <v>MACUSBC</v>
      </c>
      <c r="I2363" t="str">
        <f>_xlfn.XLOOKUP(Table29[[#This Row],[Unique BarCode]],$N$10:$N$37,$P$10:$P$37)</f>
        <v>Charger</v>
      </c>
      <c r="J2363" t="s">
        <v>8</v>
      </c>
      <c r="K2363" t="s">
        <v>225</v>
      </c>
    </row>
    <row r="2364" spans="1:11" x14ac:dyDescent="0.2">
      <c r="A2364" s="1" t="d">
        <v>2023-02-13</v>
      </c>
      <c r="B2364" s="45">
        <v>-1</v>
      </c>
      <c r="C2364" t="s">
        <v>74</v>
      </c>
      <c r="D2364" t="str">
        <f>_xlfn.XLOOKUP(Table29[[#This Row],[Patron Group]],$R$10:$R$24,$S$10:$S$24)</f>
        <v>Staff</v>
      </c>
      <c r="E2364" s="1" t="d">
        <v>2023-02-20</v>
      </c>
      <c r="F2364" t="s">
        <v>689</v>
      </c>
      <c r="G2364" t="s">
        <v>2273</v>
      </c>
      <c r="H2364" t="str">
        <f>_xlfn.XLOOKUP(Table29[[#This Row],[Unique BarCode]],$N$10:$N$37,$O$10:$O$37)</f>
        <v>ChromeBook</v>
      </c>
      <c r="I2364" t="str">
        <f>_xlfn.XLOOKUP(Table29[[#This Row],[Unique BarCode]],$N$10:$N$37,$P$10:$P$37)</f>
        <v>Device</v>
      </c>
      <c r="J2364" t="s">
        <v>13</v>
      </c>
      <c r="K2364" t="s">
        <v>690</v>
      </c>
    </row>
    <row r="2365" spans="1:11" x14ac:dyDescent="0.2">
      <c r="A2365" s="1" t="d">
        <v>2023-02-13</v>
      </c>
      <c r="B2365" s="45">
        <v>-1</v>
      </c>
      <c r="C2365" t="s">
        <v>77</v>
      </c>
      <c r="D2365" t="str">
        <f>_xlfn.XLOOKUP(Table29[[#This Row],[Patron Group]],$R$10:$R$24,$S$10:$S$24)</f>
        <v>Undergraduate</v>
      </c>
      <c r="E2365" s="1" t="d">
        <v>2023-02-13</v>
      </c>
      <c r="F2365" t="s">
        <v>940</v>
      </c>
      <c r="G2365" t="s">
        <v>2302</v>
      </c>
      <c r="H2365" t="str">
        <f>_xlfn.XLOOKUP(Table29[[#This Row],[Unique BarCode]],$N$10:$N$37,$O$10:$O$37)</f>
        <v>IPHONE</v>
      </c>
      <c r="I2365" t="str">
        <f>_xlfn.XLOOKUP(Table29[[#This Row],[Unique BarCode]],$N$10:$N$37,$P$10:$P$37)</f>
        <v>Charger</v>
      </c>
      <c r="J2365" t="s">
        <v>49</v>
      </c>
      <c r="K2365" t="s">
        <v>941</v>
      </c>
    </row>
    <row r="2366" spans="1:11" x14ac:dyDescent="0.2">
      <c r="A2366" s="1" t="d">
        <v>2023-02-13</v>
      </c>
      <c r="B2366" s="45">
        <v>-1</v>
      </c>
      <c r="C2366" t="s">
        <v>77</v>
      </c>
      <c r="D2366" t="str">
        <f>_xlfn.XLOOKUP(Table29[[#This Row],[Patron Group]],$R$10:$R$24,$S$10:$S$24)</f>
        <v>Undergraduate</v>
      </c>
      <c r="E2366" s="1" t="d">
        <v>2023-02-13</v>
      </c>
      <c r="F2366" t="s">
        <v>1626</v>
      </c>
      <c r="G2366" t="s">
        <v>2276</v>
      </c>
      <c r="H2366" t="str">
        <f>_xlfn.XLOOKUP(Table29[[#This Row],[Unique BarCode]],$N$10:$N$37,$O$10:$O$37)</f>
        <v>CALC</v>
      </c>
      <c r="I2366" t="str">
        <f>_xlfn.XLOOKUP(Table29[[#This Row],[Unique BarCode]],$N$10:$N$37,$P$10:$P$37)</f>
        <v>Accessory</v>
      </c>
      <c r="J2366" t="s">
        <v>8</v>
      </c>
      <c r="K2366" t="s">
        <v>1627</v>
      </c>
    </row>
    <row r="2367" spans="1:11" x14ac:dyDescent="0.2">
      <c r="A2367" s="1" t="d">
        <v>2023-02-13</v>
      </c>
      <c r="B2367" s="45">
        <v>-1</v>
      </c>
      <c r="C2367" t="s">
        <v>77</v>
      </c>
      <c r="D2367" t="str">
        <f>_xlfn.XLOOKUP(Table29[[#This Row],[Patron Group]],$R$10:$R$24,$S$10:$S$24)</f>
        <v>Undergraduate</v>
      </c>
      <c r="E2367" s="1" t="d">
        <v>2023-02-13</v>
      </c>
      <c r="F2367" t="s">
        <v>1206</v>
      </c>
      <c r="G2367" t="s">
        <v>2276</v>
      </c>
      <c r="H2367" t="str">
        <f>_xlfn.XLOOKUP(Table29[[#This Row],[Unique BarCode]],$N$10:$N$37,$O$10:$O$37)</f>
        <v>CALC</v>
      </c>
      <c r="I2367" t="str">
        <f>_xlfn.XLOOKUP(Table29[[#This Row],[Unique BarCode]],$N$10:$N$37,$P$10:$P$37)</f>
        <v>Accessory</v>
      </c>
      <c r="J2367" t="s">
        <v>8</v>
      </c>
      <c r="K2367" t="s">
        <v>1207</v>
      </c>
    </row>
    <row r="2368" spans="1:11" x14ac:dyDescent="0.2">
      <c r="A2368" s="1" t="d">
        <v>2023-02-13</v>
      </c>
      <c r="B2368" s="45">
        <v>-1</v>
      </c>
      <c r="C2368" t="s">
        <v>77</v>
      </c>
      <c r="D2368" t="str">
        <f>_xlfn.XLOOKUP(Table29[[#This Row],[Patron Group]],$R$10:$R$24,$S$10:$S$24)</f>
        <v>Undergraduate</v>
      </c>
      <c r="E2368" s="1" t="d">
        <v>2023-02-13</v>
      </c>
      <c r="F2368" t="s">
        <v>1098</v>
      </c>
      <c r="G2368" t="s">
        <v>2276</v>
      </c>
      <c r="H2368" t="str">
        <f>_xlfn.XLOOKUP(Table29[[#This Row],[Unique BarCode]],$N$10:$N$37,$O$10:$O$37)</f>
        <v>CALC</v>
      </c>
      <c r="I2368" t="str">
        <f>_xlfn.XLOOKUP(Table29[[#This Row],[Unique BarCode]],$N$10:$N$37,$P$10:$P$37)</f>
        <v>Accessory</v>
      </c>
      <c r="J2368" t="s">
        <v>8</v>
      </c>
      <c r="K2368" t="s">
        <v>1099</v>
      </c>
    </row>
    <row r="2369" spans="1:11" x14ac:dyDescent="0.2">
      <c r="A2369" s="1" t="d">
        <v>2023-02-13</v>
      </c>
      <c r="B2369" s="45">
        <v>-1</v>
      </c>
      <c r="C2369" t="s">
        <v>77</v>
      </c>
      <c r="D2369" t="str">
        <f>_xlfn.XLOOKUP(Table29[[#This Row],[Patron Group]],$R$10:$R$24,$S$10:$S$24)</f>
        <v>Undergraduate</v>
      </c>
      <c r="E2369" s="1" t="d">
        <v>2023-02-13</v>
      </c>
      <c r="F2369" t="s">
        <v>1053</v>
      </c>
      <c r="G2369" t="s">
        <v>2276</v>
      </c>
      <c r="H2369" t="str">
        <f>_xlfn.XLOOKUP(Table29[[#This Row],[Unique BarCode]],$N$10:$N$37,$O$10:$O$37)</f>
        <v>CALC</v>
      </c>
      <c r="I2369" t="str">
        <f>_xlfn.XLOOKUP(Table29[[#This Row],[Unique BarCode]],$N$10:$N$37,$P$10:$P$37)</f>
        <v>Accessory</v>
      </c>
      <c r="J2369" t="s">
        <v>8</v>
      </c>
      <c r="K2369" t="s">
        <v>1054</v>
      </c>
    </row>
    <row r="2370" spans="1:11" x14ac:dyDescent="0.2">
      <c r="A2370" s="1" t="d">
        <v>2023-02-13</v>
      </c>
      <c r="B2370" s="45">
        <v>-1</v>
      </c>
      <c r="C2370" t="s">
        <v>77</v>
      </c>
      <c r="D2370" t="str">
        <f>_xlfn.XLOOKUP(Table29[[#This Row],[Patron Group]],$R$10:$R$24,$S$10:$S$24)</f>
        <v>Undergraduate</v>
      </c>
      <c r="E2370" s="1" t="d">
        <v>2023-02-13</v>
      </c>
      <c r="F2370" t="s">
        <v>78</v>
      </c>
      <c r="G2370" t="s">
        <v>2276</v>
      </c>
      <c r="H2370" t="str">
        <f>_xlfn.XLOOKUP(Table29[[#This Row],[Unique BarCode]],$N$10:$N$37,$O$10:$O$37)</f>
        <v>CALC</v>
      </c>
      <c r="I2370" t="str">
        <f>_xlfn.XLOOKUP(Table29[[#This Row],[Unique BarCode]],$N$10:$N$37,$P$10:$P$37)</f>
        <v>Accessory</v>
      </c>
      <c r="J2370" t="s">
        <v>8</v>
      </c>
      <c r="K2370" t="s">
        <v>79</v>
      </c>
    </row>
    <row r="2371" spans="1:11" x14ac:dyDescent="0.2">
      <c r="A2371" s="1" t="d">
        <v>2023-02-13</v>
      </c>
      <c r="B2371" s="45">
        <v>-1</v>
      </c>
      <c r="C2371" t="s">
        <v>77</v>
      </c>
      <c r="D2371" t="str">
        <f>_xlfn.XLOOKUP(Table29[[#This Row],[Patron Group]],$R$10:$R$24,$S$10:$S$24)</f>
        <v>Undergraduate</v>
      </c>
      <c r="E2371" s="1" t="d">
        <v>2023-02-13</v>
      </c>
      <c r="F2371" t="s">
        <v>1123</v>
      </c>
      <c r="G2371" t="s">
        <v>2276</v>
      </c>
      <c r="H2371" t="str">
        <f>_xlfn.XLOOKUP(Table29[[#This Row],[Unique BarCode]],$N$10:$N$37,$O$10:$O$37)</f>
        <v>CALC</v>
      </c>
      <c r="I2371" t="str">
        <f>_xlfn.XLOOKUP(Table29[[#This Row],[Unique BarCode]],$N$10:$N$37,$P$10:$P$37)</f>
        <v>Accessory</v>
      </c>
      <c r="J2371" t="s">
        <v>8</v>
      </c>
      <c r="K2371" t="s">
        <v>1124</v>
      </c>
    </row>
    <row r="2372" spans="1:11" x14ac:dyDescent="0.2">
      <c r="A2372" s="1" t="d">
        <v>2023-02-13</v>
      </c>
      <c r="B2372" s="45">
        <v>-1</v>
      </c>
      <c r="C2372" t="s">
        <v>77</v>
      </c>
      <c r="D2372" t="str">
        <f>_xlfn.XLOOKUP(Table29[[#This Row],[Patron Group]],$R$10:$R$24,$S$10:$S$24)</f>
        <v>Undergraduate</v>
      </c>
      <c r="E2372" s="1" t="d">
        <v>2023-02-13</v>
      </c>
      <c r="F2372" t="s">
        <v>1401</v>
      </c>
      <c r="G2372" t="s">
        <v>2276</v>
      </c>
      <c r="H2372" t="str">
        <f>_xlfn.XLOOKUP(Table29[[#This Row],[Unique BarCode]],$N$10:$N$37,$O$10:$O$37)</f>
        <v>CALC</v>
      </c>
      <c r="I2372" t="str">
        <f>_xlfn.XLOOKUP(Table29[[#This Row],[Unique BarCode]],$N$10:$N$37,$P$10:$P$37)</f>
        <v>Accessory</v>
      </c>
      <c r="J2372" t="s">
        <v>8</v>
      </c>
    </row>
    <row r="2373" spans="1:11" x14ac:dyDescent="0.2">
      <c r="A2373" s="1" t="d">
        <v>2023-02-13</v>
      </c>
      <c r="B2373" s="45">
        <v>-1</v>
      </c>
      <c r="C2373" t="s">
        <v>77</v>
      </c>
      <c r="D2373" t="str">
        <f>_xlfn.XLOOKUP(Table29[[#This Row],[Patron Group]],$R$10:$R$24,$S$10:$S$24)</f>
        <v>Undergraduate</v>
      </c>
      <c r="E2373" s="1" t="d">
        <v>2023-02-13</v>
      </c>
      <c r="F2373" t="s">
        <v>1402</v>
      </c>
      <c r="G2373" t="s">
        <v>2276</v>
      </c>
      <c r="H2373" t="str">
        <f>_xlfn.XLOOKUP(Table29[[#This Row],[Unique BarCode]],$N$10:$N$37,$O$10:$O$37)</f>
        <v>CALC</v>
      </c>
      <c r="I2373" t="str">
        <f>_xlfn.XLOOKUP(Table29[[#This Row],[Unique BarCode]],$N$10:$N$37,$P$10:$P$37)</f>
        <v>Accessory</v>
      </c>
      <c r="J2373" t="s">
        <v>8</v>
      </c>
    </row>
    <row r="2374" spans="1:11" x14ac:dyDescent="0.2">
      <c r="A2374" s="1" t="d">
        <v>2023-02-13</v>
      </c>
      <c r="B2374" s="45">
        <v>-1</v>
      </c>
      <c r="C2374" t="s">
        <v>77</v>
      </c>
      <c r="D2374" t="str">
        <f>_xlfn.XLOOKUP(Table29[[#This Row],[Patron Group]],$R$10:$R$24,$S$10:$S$24)</f>
        <v>Undergraduate</v>
      </c>
      <c r="E2374" s="1" t="d">
        <v>2023-02-13</v>
      </c>
      <c r="F2374" t="s">
        <v>1055</v>
      </c>
      <c r="G2374" t="s">
        <v>2276</v>
      </c>
      <c r="H2374" t="str">
        <f>_xlfn.XLOOKUP(Table29[[#This Row],[Unique BarCode]],$N$10:$N$37,$O$10:$O$37)</f>
        <v>CALC</v>
      </c>
      <c r="I2374" t="str">
        <f>_xlfn.XLOOKUP(Table29[[#This Row],[Unique BarCode]],$N$10:$N$37,$P$10:$P$37)</f>
        <v>Accessory</v>
      </c>
      <c r="J2374" t="s">
        <v>8</v>
      </c>
    </row>
    <row r="2375" spans="1:11" x14ac:dyDescent="0.2">
      <c r="A2375" s="1" t="d">
        <v>2023-02-13</v>
      </c>
      <c r="B2375" s="45">
        <v>-1</v>
      </c>
      <c r="C2375" t="s">
        <v>77</v>
      </c>
      <c r="D2375" t="str">
        <f>_xlfn.XLOOKUP(Table29[[#This Row],[Patron Group]],$R$10:$R$24,$S$10:$S$24)</f>
        <v>Undergraduate</v>
      </c>
      <c r="E2375" s="1" t="d">
        <v>2023-02-13</v>
      </c>
      <c r="F2375" t="s">
        <v>1403</v>
      </c>
      <c r="G2375" t="s">
        <v>2276</v>
      </c>
      <c r="H2375" t="str">
        <f>_xlfn.XLOOKUP(Table29[[#This Row],[Unique BarCode]],$N$10:$N$37,$O$10:$O$37)</f>
        <v>CALC</v>
      </c>
      <c r="I2375" t="str">
        <f>_xlfn.XLOOKUP(Table29[[#This Row],[Unique BarCode]],$N$10:$N$37,$P$10:$P$37)</f>
        <v>Accessory</v>
      </c>
      <c r="J2375" t="s">
        <v>49</v>
      </c>
    </row>
    <row r="2376" spans="1:11" x14ac:dyDescent="0.2">
      <c r="A2376" s="1" t="d">
        <v>2023-02-13</v>
      </c>
      <c r="B2376" s="45">
        <v>-1</v>
      </c>
      <c r="C2376" t="s">
        <v>77</v>
      </c>
      <c r="D2376" t="str">
        <f>_xlfn.XLOOKUP(Table29[[#This Row],[Patron Group]],$R$10:$R$24,$S$10:$S$24)</f>
        <v>Undergraduate</v>
      </c>
      <c r="E2376" s="1" t="d">
        <v>2023-02-13</v>
      </c>
      <c r="F2376" t="s">
        <v>1362</v>
      </c>
      <c r="G2376" t="s">
        <v>2276</v>
      </c>
      <c r="H2376" t="str">
        <f>_xlfn.XLOOKUP(Table29[[#This Row],[Unique BarCode]],$N$10:$N$37,$O$10:$O$37)</f>
        <v>CALC</v>
      </c>
      <c r="I2376" t="str">
        <f>_xlfn.XLOOKUP(Table29[[#This Row],[Unique BarCode]],$N$10:$N$37,$P$10:$P$37)</f>
        <v>Accessory</v>
      </c>
      <c r="J2376" t="s">
        <v>49</v>
      </c>
    </row>
    <row r="2377" spans="1:11" x14ac:dyDescent="0.2">
      <c r="A2377" s="1" t="d">
        <v>2023-02-13</v>
      </c>
      <c r="B2377" s="45">
        <v>-1</v>
      </c>
      <c r="C2377" t="s">
        <v>77</v>
      </c>
      <c r="D2377" t="str">
        <f>_xlfn.XLOOKUP(Table29[[#This Row],[Patron Group]],$R$10:$R$24,$S$10:$S$24)</f>
        <v>Undergraduate</v>
      </c>
      <c r="E2377" s="1" t="d">
        <v>2023-02-13</v>
      </c>
      <c r="F2377" t="s">
        <v>1585</v>
      </c>
      <c r="G2377" t="s">
        <v>2276</v>
      </c>
      <c r="H2377" t="str">
        <f>_xlfn.XLOOKUP(Table29[[#This Row],[Unique BarCode]],$N$10:$N$37,$O$10:$O$37)</f>
        <v>CALC</v>
      </c>
      <c r="I2377" t="str">
        <f>_xlfn.XLOOKUP(Table29[[#This Row],[Unique BarCode]],$N$10:$N$37,$P$10:$P$37)</f>
        <v>Accessory</v>
      </c>
      <c r="J2377" t="s">
        <v>49</v>
      </c>
    </row>
    <row r="2378" spans="1:11" x14ac:dyDescent="0.2">
      <c r="A2378" s="1" t="d">
        <v>2023-02-13</v>
      </c>
      <c r="B2378" s="45">
        <v>-1</v>
      </c>
      <c r="C2378" t="s">
        <v>77</v>
      </c>
      <c r="D2378" t="str">
        <f>_xlfn.XLOOKUP(Table29[[#This Row],[Patron Group]],$R$10:$R$24,$S$10:$S$24)</f>
        <v>Undergraduate</v>
      </c>
      <c r="E2378" s="1" t="d">
        <v>2023-02-13</v>
      </c>
      <c r="F2378" t="s">
        <v>1612</v>
      </c>
      <c r="G2378" t="s">
        <v>2276</v>
      </c>
      <c r="H2378" t="str">
        <f>_xlfn.XLOOKUP(Table29[[#This Row],[Unique BarCode]],$N$10:$N$37,$O$10:$O$37)</f>
        <v>CALC</v>
      </c>
      <c r="I2378" t="str">
        <f>_xlfn.XLOOKUP(Table29[[#This Row],[Unique BarCode]],$N$10:$N$37,$P$10:$P$37)</f>
        <v>Accessory</v>
      </c>
      <c r="J2378" t="s">
        <v>49</v>
      </c>
    </row>
    <row r="2379" spans="1:11" x14ac:dyDescent="0.2">
      <c r="A2379" s="1" t="d">
        <v>2023-02-13</v>
      </c>
      <c r="B2379" s="45">
        <v>-1</v>
      </c>
      <c r="C2379" t="s">
        <v>77</v>
      </c>
      <c r="D2379" t="str">
        <f>_xlfn.XLOOKUP(Table29[[#This Row],[Patron Group]],$R$10:$R$24,$S$10:$S$24)</f>
        <v>Undergraduate</v>
      </c>
      <c r="E2379" s="1" t="d">
        <v>2023-02-13</v>
      </c>
      <c r="F2379" t="s">
        <v>1406</v>
      </c>
      <c r="G2379" t="s">
        <v>2281</v>
      </c>
      <c r="H2379" t="str">
        <f>_xlfn.XLOOKUP(Table29[[#This Row],[Unique BarCode]],$N$10:$N$37,$O$10:$O$37)</f>
        <v>HDMIC</v>
      </c>
      <c r="I2379" t="str">
        <f>_xlfn.XLOOKUP(Table29[[#This Row],[Unique BarCode]],$N$10:$N$37,$P$10:$P$37)</f>
        <v>Cable</v>
      </c>
      <c r="J2379" t="s">
        <v>8</v>
      </c>
      <c r="K2379" t="s">
        <v>1407</v>
      </c>
    </row>
    <row r="2380" spans="1:11" x14ac:dyDescent="0.2">
      <c r="A2380" s="1" t="d">
        <v>2023-02-13</v>
      </c>
      <c r="B2380" s="45">
        <v>-1</v>
      </c>
      <c r="C2380" t="s">
        <v>77</v>
      </c>
      <c r="D2380" t="str">
        <f>_xlfn.XLOOKUP(Table29[[#This Row],[Patron Group]],$R$10:$R$24,$S$10:$S$24)</f>
        <v>Undergraduate</v>
      </c>
      <c r="E2380" s="1" t="d">
        <v>2023-02-13</v>
      </c>
      <c r="F2380" t="s">
        <v>1628</v>
      </c>
      <c r="G2380" t="s">
        <v>2281</v>
      </c>
      <c r="H2380" t="str">
        <f>_xlfn.XLOOKUP(Table29[[#This Row],[Unique BarCode]],$N$10:$N$37,$O$10:$O$37)</f>
        <v>HDMIC</v>
      </c>
      <c r="I2380" t="str">
        <f>_xlfn.XLOOKUP(Table29[[#This Row],[Unique BarCode]],$N$10:$N$37,$P$10:$P$37)</f>
        <v>Cable</v>
      </c>
      <c r="J2380" t="s">
        <v>8</v>
      </c>
      <c r="K2380" t="s">
        <v>1629</v>
      </c>
    </row>
    <row r="2381" spans="1:11" x14ac:dyDescent="0.2">
      <c r="A2381" s="1" t="d">
        <v>2023-02-13</v>
      </c>
      <c r="B2381" s="45">
        <v>-1</v>
      </c>
      <c r="C2381" t="s">
        <v>77</v>
      </c>
      <c r="D2381" t="str">
        <f>_xlfn.XLOOKUP(Table29[[#This Row],[Patron Group]],$R$10:$R$24,$S$10:$S$24)</f>
        <v>Undergraduate</v>
      </c>
      <c r="E2381" s="1" t="d">
        <v>2023-02-13</v>
      </c>
      <c r="F2381" t="s">
        <v>833</v>
      </c>
      <c r="G2381" t="s">
        <v>2266</v>
      </c>
      <c r="H2381" t="str">
        <f>_xlfn.XLOOKUP(Table29[[#This Row],[Unique BarCode]],$N$10:$N$37,$O$10:$O$37)</f>
        <v>Headphones</v>
      </c>
      <c r="I2381" t="str">
        <f>_xlfn.XLOOKUP(Table29[[#This Row],[Unique BarCode]],$N$10:$N$37,$P$10:$P$37)</f>
        <v>Accessory</v>
      </c>
      <c r="J2381" t="s">
        <v>49</v>
      </c>
      <c r="K2381" t="s">
        <v>834</v>
      </c>
    </row>
    <row r="2382" spans="1:11" x14ac:dyDescent="0.2">
      <c r="A2382" s="1" t="d">
        <v>2023-02-13</v>
      </c>
      <c r="B2382" s="45">
        <v>-1</v>
      </c>
      <c r="C2382" t="s">
        <v>77</v>
      </c>
      <c r="D2382" t="str">
        <f>_xlfn.XLOOKUP(Table29[[#This Row],[Patron Group]],$R$10:$R$24,$S$10:$S$24)</f>
        <v>Undergraduate</v>
      </c>
      <c r="E2382" s="1" t="d">
        <v>2023-02-13</v>
      </c>
      <c r="F2382" t="s">
        <v>435</v>
      </c>
      <c r="G2382" t="s">
        <v>2266</v>
      </c>
      <c r="H2382" t="str">
        <f>_xlfn.XLOOKUP(Table29[[#This Row],[Unique BarCode]],$N$10:$N$37,$O$10:$O$37)</f>
        <v>Headphones</v>
      </c>
      <c r="I2382" t="str">
        <f>_xlfn.XLOOKUP(Table29[[#This Row],[Unique BarCode]],$N$10:$N$37,$P$10:$P$37)</f>
        <v>Accessory</v>
      </c>
      <c r="J2382" t="s">
        <v>8</v>
      </c>
    </row>
    <row r="2383" spans="1:11" x14ac:dyDescent="0.2">
      <c r="A2383" s="1" t="d">
        <v>2023-02-13</v>
      </c>
      <c r="B2383" s="45">
        <v>-1</v>
      </c>
      <c r="C2383" t="s">
        <v>77</v>
      </c>
      <c r="D2383" t="str">
        <f>_xlfn.XLOOKUP(Table29[[#This Row],[Patron Group]],$R$10:$R$24,$S$10:$S$24)</f>
        <v>Undergraduate</v>
      </c>
      <c r="E2383" s="1" t="d">
        <v>2023-02-13</v>
      </c>
      <c r="F2383" t="s">
        <v>260</v>
      </c>
      <c r="G2383" t="s">
        <v>2282</v>
      </c>
      <c r="H2383" t="str">
        <f>_xlfn.XLOOKUP(Table29[[#This Row],[Unique BarCode]],$N$10:$N$37,$O$10:$O$37)</f>
        <v>HPUSBC</v>
      </c>
      <c r="I2383" t="str">
        <f>_xlfn.XLOOKUP(Table29[[#This Row],[Unique BarCode]],$N$10:$N$37,$P$10:$P$37)</f>
        <v>Charger</v>
      </c>
      <c r="J2383" t="s">
        <v>49</v>
      </c>
    </row>
    <row r="2384" spans="1:11" x14ac:dyDescent="0.2">
      <c r="A2384" s="1" t="d">
        <v>2023-02-13</v>
      </c>
      <c r="B2384" s="45">
        <v>-1</v>
      </c>
      <c r="C2384" t="s">
        <v>77</v>
      </c>
      <c r="D2384" t="str">
        <f>_xlfn.XLOOKUP(Table29[[#This Row],[Patron Group]],$R$10:$R$24,$S$10:$S$24)</f>
        <v>Undergraduate</v>
      </c>
      <c r="E2384" s="1" t="d">
        <v>2023-02-13</v>
      </c>
      <c r="F2384" t="s">
        <v>687</v>
      </c>
      <c r="G2384" t="s">
        <v>2282</v>
      </c>
      <c r="H2384" t="str">
        <f>_xlfn.XLOOKUP(Table29[[#This Row],[Unique BarCode]],$N$10:$N$37,$O$10:$O$37)</f>
        <v>HPUSBC</v>
      </c>
      <c r="I2384" t="str">
        <f>_xlfn.XLOOKUP(Table29[[#This Row],[Unique BarCode]],$N$10:$N$37,$P$10:$P$37)</f>
        <v>Charger</v>
      </c>
      <c r="J2384" t="s">
        <v>49</v>
      </c>
    </row>
    <row r="2385" spans="1:11" x14ac:dyDescent="0.2">
      <c r="A2385" s="1" t="d">
        <v>2023-02-13</v>
      </c>
      <c r="B2385" s="45">
        <v>-1</v>
      </c>
      <c r="C2385" t="s">
        <v>77</v>
      </c>
      <c r="D2385" t="str">
        <f>_xlfn.XLOOKUP(Table29[[#This Row],[Patron Group]],$R$10:$R$24,$S$10:$S$24)</f>
        <v>Undergraduate</v>
      </c>
      <c r="E2385" s="1" t="d">
        <v>2023-02-13</v>
      </c>
      <c r="F2385" t="s">
        <v>1256</v>
      </c>
      <c r="G2385" t="s">
        <v>2265</v>
      </c>
      <c r="H2385" t="str">
        <f>_xlfn.XLOOKUP(Table29[[#This Row],[Unique BarCode]],$N$10:$N$37,$O$10:$O$37)</f>
        <v>IPHONE</v>
      </c>
      <c r="I2385" t="str">
        <f>_xlfn.XLOOKUP(Table29[[#This Row],[Unique BarCode]],$N$10:$N$37,$P$10:$P$37)</f>
        <v>Charger</v>
      </c>
      <c r="J2385" t="s">
        <v>991</v>
      </c>
      <c r="K2385" t="s">
        <v>1257</v>
      </c>
    </row>
    <row r="2386" spans="1:11" x14ac:dyDescent="0.2">
      <c r="A2386" s="1" t="d">
        <v>2023-02-13</v>
      </c>
      <c r="B2386" s="45">
        <v>-1</v>
      </c>
      <c r="C2386" t="s">
        <v>77</v>
      </c>
      <c r="D2386" t="str">
        <f>_xlfn.XLOOKUP(Table29[[#This Row],[Patron Group]],$R$10:$R$24,$S$10:$S$24)</f>
        <v>Undergraduate</v>
      </c>
      <c r="E2386" s="1" t="d">
        <v>2023-02-13</v>
      </c>
      <c r="F2386" t="s">
        <v>27</v>
      </c>
      <c r="G2386" t="s">
        <v>2265</v>
      </c>
      <c r="H2386" t="str">
        <f>_xlfn.XLOOKUP(Table29[[#This Row],[Unique BarCode]],$N$10:$N$37,$O$10:$O$37)</f>
        <v>IPHONE</v>
      </c>
      <c r="I2386" t="str">
        <f>_xlfn.XLOOKUP(Table29[[#This Row],[Unique BarCode]],$N$10:$N$37,$P$10:$P$37)</f>
        <v>Charger</v>
      </c>
      <c r="J2386" t="s">
        <v>8</v>
      </c>
      <c r="K2386" t="s">
        <v>28</v>
      </c>
    </row>
    <row r="2387" spans="1:11" x14ac:dyDescent="0.2">
      <c r="A2387" s="1" t="d">
        <v>2023-02-13</v>
      </c>
      <c r="B2387" s="45">
        <v>-1</v>
      </c>
      <c r="C2387" t="s">
        <v>77</v>
      </c>
      <c r="D2387" t="str">
        <f>_xlfn.XLOOKUP(Table29[[#This Row],[Patron Group]],$R$10:$R$24,$S$10:$S$24)</f>
        <v>Undergraduate</v>
      </c>
      <c r="E2387" s="1" t="d">
        <v>2023-02-13</v>
      </c>
      <c r="F2387" t="s">
        <v>1100</v>
      </c>
      <c r="G2387" t="s">
        <v>2265</v>
      </c>
      <c r="H2387" t="str">
        <f>_xlfn.XLOOKUP(Table29[[#This Row],[Unique BarCode]],$N$10:$N$37,$O$10:$O$37)</f>
        <v>IPHONE</v>
      </c>
      <c r="I2387" t="str">
        <f>_xlfn.XLOOKUP(Table29[[#This Row],[Unique BarCode]],$N$10:$N$37,$P$10:$P$37)</f>
        <v>Charger</v>
      </c>
      <c r="J2387" t="s">
        <v>8</v>
      </c>
      <c r="K2387" t="s">
        <v>1101</v>
      </c>
    </row>
    <row r="2388" spans="1:11" x14ac:dyDescent="0.2">
      <c r="A2388" s="1" t="d">
        <v>2023-02-13</v>
      </c>
      <c r="B2388" s="45">
        <v>-1</v>
      </c>
      <c r="C2388" t="s">
        <v>77</v>
      </c>
      <c r="D2388" t="str">
        <f>_xlfn.XLOOKUP(Table29[[#This Row],[Patron Group]],$R$10:$R$24,$S$10:$S$24)</f>
        <v>Undergraduate</v>
      </c>
      <c r="E2388" s="1" t="d">
        <v>2023-02-13</v>
      </c>
      <c r="F2388" t="s">
        <v>839</v>
      </c>
      <c r="G2388" t="s">
        <v>2265</v>
      </c>
      <c r="H2388" t="str">
        <f>_xlfn.XLOOKUP(Table29[[#This Row],[Unique BarCode]],$N$10:$N$37,$O$10:$O$37)</f>
        <v>IPHONE</v>
      </c>
      <c r="I2388" t="str">
        <f>_xlfn.XLOOKUP(Table29[[#This Row],[Unique BarCode]],$N$10:$N$37,$P$10:$P$37)</f>
        <v>Charger</v>
      </c>
      <c r="J2388" t="s">
        <v>8</v>
      </c>
      <c r="K2388" t="s">
        <v>840</v>
      </c>
    </row>
    <row r="2389" spans="1:11" x14ac:dyDescent="0.2">
      <c r="A2389" s="1" t="d">
        <v>2023-02-13</v>
      </c>
      <c r="B2389" s="45">
        <v>-1</v>
      </c>
      <c r="C2389" t="s">
        <v>77</v>
      </c>
      <c r="D2389" t="str">
        <f>_xlfn.XLOOKUP(Table29[[#This Row],[Patron Group]],$R$10:$R$24,$S$10:$S$24)</f>
        <v>Undergraduate</v>
      </c>
      <c r="E2389" s="1" t="d">
        <v>2023-02-13</v>
      </c>
      <c r="F2389" t="s">
        <v>1497</v>
      </c>
      <c r="G2389" t="s">
        <v>2265</v>
      </c>
      <c r="H2389" t="str">
        <f>_xlfn.XLOOKUP(Table29[[#This Row],[Unique BarCode]],$N$10:$N$37,$O$10:$O$37)</f>
        <v>IPHONE</v>
      </c>
      <c r="I2389" t="str">
        <f>_xlfn.XLOOKUP(Table29[[#This Row],[Unique BarCode]],$N$10:$N$37,$P$10:$P$37)</f>
        <v>Charger</v>
      </c>
      <c r="J2389" t="s">
        <v>8</v>
      </c>
    </row>
    <row r="2390" spans="1:11" x14ac:dyDescent="0.2">
      <c r="A2390" s="1" t="d">
        <v>2023-02-13</v>
      </c>
      <c r="B2390" s="45">
        <v>-1</v>
      </c>
      <c r="C2390" t="s">
        <v>77</v>
      </c>
      <c r="D2390" t="str">
        <f>_xlfn.XLOOKUP(Table29[[#This Row],[Patron Group]],$R$10:$R$24,$S$10:$S$24)</f>
        <v>Undergraduate</v>
      </c>
      <c r="E2390" s="1" t="d">
        <v>2023-02-13</v>
      </c>
      <c r="F2390" t="s">
        <v>86</v>
      </c>
      <c r="G2390" t="s">
        <v>2265</v>
      </c>
      <c r="H2390" t="str">
        <f>_xlfn.XLOOKUP(Table29[[#This Row],[Unique BarCode]],$N$10:$N$37,$O$10:$O$37)</f>
        <v>IPHONE</v>
      </c>
      <c r="I2390" t="str">
        <f>_xlfn.XLOOKUP(Table29[[#This Row],[Unique BarCode]],$N$10:$N$37,$P$10:$P$37)</f>
        <v>Charger</v>
      </c>
      <c r="J2390" t="s">
        <v>8</v>
      </c>
      <c r="K2390" t="s">
        <v>87</v>
      </c>
    </row>
    <row r="2391" spans="1:11" x14ac:dyDescent="0.2">
      <c r="A2391" s="1" t="d">
        <v>2023-02-13</v>
      </c>
      <c r="B2391" s="45">
        <v>-1</v>
      </c>
      <c r="C2391" t="s">
        <v>77</v>
      </c>
      <c r="D2391" t="str">
        <f>_xlfn.XLOOKUP(Table29[[#This Row],[Patron Group]],$R$10:$R$24,$S$10:$S$24)</f>
        <v>Undergraduate</v>
      </c>
      <c r="E2391" s="1" t="d">
        <v>2023-02-13</v>
      </c>
      <c r="F2391" t="s">
        <v>433</v>
      </c>
      <c r="G2391" t="s">
        <v>2265</v>
      </c>
      <c r="H2391" t="str">
        <f>_xlfn.XLOOKUP(Table29[[#This Row],[Unique BarCode]],$N$10:$N$37,$O$10:$O$37)</f>
        <v>IPHONE</v>
      </c>
      <c r="I2391" t="str">
        <f>_xlfn.XLOOKUP(Table29[[#This Row],[Unique BarCode]],$N$10:$N$37,$P$10:$P$37)</f>
        <v>Charger</v>
      </c>
      <c r="J2391" t="s">
        <v>8</v>
      </c>
      <c r="K2391" t="s">
        <v>434</v>
      </c>
    </row>
    <row r="2392" spans="1:11" x14ac:dyDescent="0.2">
      <c r="A2392" s="1" t="d">
        <v>2023-02-13</v>
      </c>
      <c r="B2392" s="45">
        <v>-1</v>
      </c>
      <c r="C2392" t="s">
        <v>77</v>
      </c>
      <c r="D2392" t="str">
        <f>_xlfn.XLOOKUP(Table29[[#This Row],[Patron Group]],$R$10:$R$24,$S$10:$S$24)</f>
        <v>Undergraduate</v>
      </c>
      <c r="E2392" s="1" t="d">
        <v>2023-02-13</v>
      </c>
      <c r="F2392" t="s">
        <v>29</v>
      </c>
      <c r="G2392" t="s">
        <v>2265</v>
      </c>
      <c r="H2392" t="str">
        <f>_xlfn.XLOOKUP(Table29[[#This Row],[Unique BarCode]],$N$10:$N$37,$O$10:$O$37)</f>
        <v>IPHONE</v>
      </c>
      <c r="I2392" t="str">
        <f>_xlfn.XLOOKUP(Table29[[#This Row],[Unique BarCode]],$N$10:$N$37,$P$10:$P$37)</f>
        <v>Charger</v>
      </c>
      <c r="J2392" t="s">
        <v>8</v>
      </c>
      <c r="K2392" t="s">
        <v>30</v>
      </c>
    </row>
    <row r="2393" spans="1:11" x14ac:dyDescent="0.2">
      <c r="A2393" s="1" t="d">
        <v>2023-02-13</v>
      </c>
      <c r="B2393" s="45">
        <v>-1</v>
      </c>
      <c r="C2393" t="s">
        <v>77</v>
      </c>
      <c r="D2393" t="str">
        <f>_xlfn.XLOOKUP(Table29[[#This Row],[Patron Group]],$R$10:$R$24,$S$10:$S$24)</f>
        <v>Undergraduate</v>
      </c>
      <c r="E2393" s="1" t="d">
        <v>2023-02-13</v>
      </c>
      <c r="F2393" t="s">
        <v>222</v>
      </c>
      <c r="G2393" t="s">
        <v>2265</v>
      </c>
      <c r="H2393" t="str">
        <f>_xlfn.XLOOKUP(Table29[[#This Row],[Unique BarCode]],$N$10:$N$37,$O$10:$O$37)</f>
        <v>IPHONE</v>
      </c>
      <c r="I2393" t="str">
        <f>_xlfn.XLOOKUP(Table29[[#This Row],[Unique BarCode]],$N$10:$N$37,$P$10:$P$37)</f>
        <v>Charger</v>
      </c>
      <c r="J2393" t="s">
        <v>13</v>
      </c>
      <c r="K2393" t="s">
        <v>223</v>
      </c>
    </row>
    <row r="2394" spans="1:11" x14ac:dyDescent="0.2">
      <c r="A2394" s="1" t="d">
        <v>2023-02-13</v>
      </c>
      <c r="B2394" s="45">
        <v>-1</v>
      </c>
      <c r="C2394" t="s">
        <v>77</v>
      </c>
      <c r="D2394" t="str">
        <f>_xlfn.XLOOKUP(Table29[[#This Row],[Patron Group]],$R$10:$R$24,$S$10:$S$24)</f>
        <v>Undergraduate</v>
      </c>
      <c r="E2394" s="1" t="d">
        <v>2023-02-13</v>
      </c>
      <c r="F2394" t="s">
        <v>266</v>
      </c>
      <c r="G2394" t="s">
        <v>2265</v>
      </c>
      <c r="H2394" t="str">
        <f>_xlfn.XLOOKUP(Table29[[#This Row],[Unique BarCode]],$N$10:$N$37,$O$10:$O$37)</f>
        <v>IPHONE</v>
      </c>
      <c r="I2394" t="str">
        <f>_xlfn.XLOOKUP(Table29[[#This Row],[Unique BarCode]],$N$10:$N$37,$P$10:$P$37)</f>
        <v>Charger</v>
      </c>
      <c r="J2394" t="s">
        <v>8</v>
      </c>
    </row>
    <row r="2395" spans="1:11" x14ac:dyDescent="0.2">
      <c r="A2395" s="1" t="d">
        <v>2023-02-13</v>
      </c>
      <c r="B2395" s="45">
        <v>-1</v>
      </c>
      <c r="C2395" t="s">
        <v>77</v>
      </c>
      <c r="D2395" t="str">
        <f>_xlfn.XLOOKUP(Table29[[#This Row],[Patron Group]],$R$10:$R$24,$S$10:$S$24)</f>
        <v>Undergraduate</v>
      </c>
      <c r="E2395" s="1" t="d">
        <v>2023-02-13</v>
      </c>
      <c r="F2395" t="s">
        <v>1630</v>
      </c>
      <c r="G2395" t="s">
        <v>2296</v>
      </c>
      <c r="H2395" t="str">
        <f>_xlfn.XLOOKUP(Table29[[#This Row],[Unique BarCode]],$N$10:$N$37,$O$10:$O$37)</f>
        <v>MACUSBC</v>
      </c>
      <c r="I2395" t="str">
        <f>_xlfn.XLOOKUP(Table29[[#This Row],[Unique BarCode]],$N$10:$N$37,$P$10:$P$37)</f>
        <v>Charger</v>
      </c>
      <c r="J2395" t="s">
        <v>8</v>
      </c>
      <c r="K2395" t="s">
        <v>470</v>
      </c>
    </row>
    <row r="2396" spans="1:11" x14ac:dyDescent="0.2">
      <c r="A2396" s="1" t="d">
        <v>2023-02-13</v>
      </c>
      <c r="B2396" s="45">
        <v>-1</v>
      </c>
      <c r="C2396" t="s">
        <v>77</v>
      </c>
      <c r="D2396" t="str">
        <f>_xlfn.XLOOKUP(Table29[[#This Row],[Patron Group]],$R$10:$R$24,$S$10:$S$24)</f>
        <v>Undergraduate</v>
      </c>
      <c r="E2396" s="1" t="d">
        <v>2023-02-13</v>
      </c>
      <c r="F2396" t="s">
        <v>469</v>
      </c>
      <c r="G2396" t="s">
        <v>2296</v>
      </c>
      <c r="H2396" t="str">
        <f>_xlfn.XLOOKUP(Table29[[#This Row],[Unique BarCode]],$N$10:$N$37,$O$10:$O$37)</f>
        <v>MACUSBC</v>
      </c>
      <c r="I2396" t="str">
        <f>_xlfn.XLOOKUP(Table29[[#This Row],[Unique BarCode]],$N$10:$N$37,$P$10:$P$37)</f>
        <v>Charger</v>
      </c>
      <c r="J2396" t="s">
        <v>8</v>
      </c>
      <c r="K2396" t="s">
        <v>470</v>
      </c>
    </row>
    <row r="2397" spans="1:11" x14ac:dyDescent="0.2">
      <c r="A2397" s="1" t="d">
        <v>2023-02-13</v>
      </c>
      <c r="B2397" s="45">
        <v>-1</v>
      </c>
      <c r="C2397" t="s">
        <v>77</v>
      </c>
      <c r="D2397" t="str">
        <f>_xlfn.XLOOKUP(Table29[[#This Row],[Patron Group]],$R$10:$R$24,$S$10:$S$24)</f>
        <v>Undergraduate</v>
      </c>
      <c r="E2397" s="1" t="d">
        <v>2023-02-13</v>
      </c>
      <c r="F2397" t="s">
        <v>471</v>
      </c>
      <c r="G2397" t="s">
        <v>2296</v>
      </c>
      <c r="H2397" t="str">
        <f>_xlfn.XLOOKUP(Table29[[#This Row],[Unique BarCode]],$N$10:$N$37,$O$10:$O$37)</f>
        <v>MACUSBC</v>
      </c>
      <c r="I2397" t="str">
        <f>_xlfn.XLOOKUP(Table29[[#This Row],[Unique BarCode]],$N$10:$N$37,$P$10:$P$37)</f>
        <v>Charger</v>
      </c>
      <c r="J2397" t="s">
        <v>8</v>
      </c>
      <c r="K2397" t="s">
        <v>472</v>
      </c>
    </row>
    <row r="2398" spans="1:11" x14ac:dyDescent="0.2">
      <c r="A2398" s="1" t="d">
        <v>2023-02-13</v>
      </c>
      <c r="B2398" s="45">
        <v>-1</v>
      </c>
      <c r="C2398" t="s">
        <v>77</v>
      </c>
      <c r="D2398" t="str">
        <f>_xlfn.XLOOKUP(Table29[[#This Row],[Patron Group]],$R$10:$R$24,$S$10:$S$24)</f>
        <v>Undergraduate</v>
      </c>
      <c r="E2398" s="1" t="d">
        <v>2023-02-13</v>
      </c>
      <c r="F2398" t="s">
        <v>1631</v>
      </c>
      <c r="G2398" t="s">
        <v>2296</v>
      </c>
      <c r="H2398" t="str">
        <f>_xlfn.XLOOKUP(Table29[[#This Row],[Unique BarCode]],$N$10:$N$37,$O$10:$O$37)</f>
        <v>MACUSBC</v>
      </c>
      <c r="I2398" t="str">
        <f>_xlfn.XLOOKUP(Table29[[#This Row],[Unique BarCode]],$N$10:$N$37,$P$10:$P$37)</f>
        <v>Charger</v>
      </c>
      <c r="J2398" t="s">
        <v>8</v>
      </c>
      <c r="K2398" t="s">
        <v>277</v>
      </c>
    </row>
    <row r="2399" spans="1:11" x14ac:dyDescent="0.2">
      <c r="A2399" s="1" t="d">
        <v>2023-02-13</v>
      </c>
      <c r="B2399" s="45">
        <v>-1</v>
      </c>
      <c r="C2399" t="s">
        <v>77</v>
      </c>
      <c r="D2399" t="str">
        <f>_xlfn.XLOOKUP(Table29[[#This Row],[Patron Group]],$R$10:$R$24,$S$10:$S$24)</f>
        <v>Undergraduate</v>
      </c>
      <c r="E2399" s="1" t="d">
        <v>2023-02-13</v>
      </c>
      <c r="F2399" t="s">
        <v>1632</v>
      </c>
      <c r="G2399" t="s">
        <v>2296</v>
      </c>
      <c r="H2399" t="str">
        <f>_xlfn.XLOOKUP(Table29[[#This Row],[Unique BarCode]],$N$10:$N$37,$O$10:$O$37)</f>
        <v>MACUSBC</v>
      </c>
      <c r="I2399" t="str">
        <f>_xlfn.XLOOKUP(Table29[[#This Row],[Unique BarCode]],$N$10:$N$37,$P$10:$P$37)</f>
        <v>Charger</v>
      </c>
      <c r="J2399" t="s">
        <v>8</v>
      </c>
      <c r="K2399" t="s">
        <v>214</v>
      </c>
    </row>
    <row r="2400" spans="1:11" x14ac:dyDescent="0.2">
      <c r="A2400" s="1" t="d">
        <v>2023-02-13</v>
      </c>
      <c r="B2400" s="45">
        <v>-1</v>
      </c>
      <c r="C2400" t="s">
        <v>77</v>
      </c>
      <c r="D2400" t="str">
        <f>_xlfn.XLOOKUP(Table29[[#This Row],[Patron Group]],$R$10:$R$24,$S$10:$S$24)</f>
        <v>Undergraduate</v>
      </c>
      <c r="E2400" s="1" t="d">
        <v>2023-02-13</v>
      </c>
      <c r="F2400" t="s">
        <v>1633</v>
      </c>
      <c r="G2400" t="s">
        <v>2296</v>
      </c>
      <c r="H2400" t="str">
        <f>_xlfn.XLOOKUP(Table29[[#This Row],[Unique BarCode]],$N$10:$N$37,$O$10:$O$37)</f>
        <v>MACUSBC</v>
      </c>
      <c r="I2400" t="str">
        <f>_xlfn.XLOOKUP(Table29[[#This Row],[Unique BarCode]],$N$10:$N$37,$P$10:$P$37)</f>
        <v>Charger</v>
      </c>
      <c r="J2400" t="s">
        <v>8</v>
      </c>
      <c r="K2400" t="s">
        <v>844</v>
      </c>
    </row>
    <row r="2401" spans="1:11" x14ac:dyDescent="0.2">
      <c r="A2401" s="1" t="d">
        <v>2023-02-13</v>
      </c>
      <c r="B2401" s="45">
        <v>-1</v>
      </c>
      <c r="C2401" t="s">
        <v>77</v>
      </c>
      <c r="D2401" t="str">
        <f>_xlfn.XLOOKUP(Table29[[#This Row],[Patron Group]],$R$10:$R$24,$S$10:$S$24)</f>
        <v>Undergraduate</v>
      </c>
      <c r="E2401" s="1" t="d">
        <v>2023-02-13</v>
      </c>
      <c r="F2401" t="s">
        <v>843</v>
      </c>
      <c r="G2401" t="s">
        <v>2296</v>
      </c>
      <c r="H2401" t="str">
        <f>_xlfn.XLOOKUP(Table29[[#This Row],[Unique BarCode]],$N$10:$N$37,$O$10:$O$37)</f>
        <v>MACUSBC</v>
      </c>
      <c r="I2401" t="str">
        <f>_xlfn.XLOOKUP(Table29[[#This Row],[Unique BarCode]],$N$10:$N$37,$P$10:$P$37)</f>
        <v>Charger</v>
      </c>
      <c r="J2401" t="s">
        <v>8</v>
      </c>
      <c r="K2401" t="s">
        <v>844</v>
      </c>
    </row>
    <row r="2402" spans="1:11" x14ac:dyDescent="0.2">
      <c r="A2402" s="1" t="d">
        <v>2023-02-13</v>
      </c>
      <c r="B2402" s="45">
        <v>-1</v>
      </c>
      <c r="C2402" t="s">
        <v>77</v>
      </c>
      <c r="D2402" t="str">
        <f>_xlfn.XLOOKUP(Table29[[#This Row],[Patron Group]],$R$10:$R$24,$S$10:$S$24)</f>
        <v>Undergraduate</v>
      </c>
      <c r="E2402" s="1" t="d">
        <v>2023-02-13</v>
      </c>
      <c r="F2402" t="s">
        <v>1634</v>
      </c>
      <c r="G2402" t="s">
        <v>2296</v>
      </c>
      <c r="H2402" t="str">
        <f>_xlfn.XLOOKUP(Table29[[#This Row],[Unique BarCode]],$N$10:$N$37,$O$10:$O$37)</f>
        <v>MACUSBC</v>
      </c>
      <c r="I2402" t="str">
        <f>_xlfn.XLOOKUP(Table29[[#This Row],[Unique BarCode]],$N$10:$N$37,$P$10:$P$37)</f>
        <v>Charger</v>
      </c>
      <c r="J2402" t="s">
        <v>8</v>
      </c>
      <c r="K2402" t="s">
        <v>38</v>
      </c>
    </row>
    <row r="2403" spans="1:11" x14ac:dyDescent="0.2">
      <c r="A2403" s="1" t="d">
        <v>2023-02-13</v>
      </c>
      <c r="B2403" s="45">
        <v>-1</v>
      </c>
      <c r="C2403" t="s">
        <v>77</v>
      </c>
      <c r="D2403" t="str">
        <f>_xlfn.XLOOKUP(Table29[[#This Row],[Patron Group]],$R$10:$R$24,$S$10:$S$24)</f>
        <v>Undergraduate</v>
      </c>
      <c r="E2403" s="1" t="d">
        <v>2023-02-13</v>
      </c>
      <c r="F2403" t="s">
        <v>1614</v>
      </c>
      <c r="G2403" t="s">
        <v>2296</v>
      </c>
      <c r="H2403" t="str">
        <f>_xlfn.XLOOKUP(Table29[[#This Row],[Unique BarCode]],$N$10:$N$37,$O$10:$O$37)</f>
        <v>MACUSBC</v>
      </c>
      <c r="I2403" t="str">
        <f>_xlfn.XLOOKUP(Table29[[#This Row],[Unique BarCode]],$N$10:$N$37,$P$10:$P$37)</f>
        <v>Charger</v>
      </c>
      <c r="J2403" t="s">
        <v>8</v>
      </c>
      <c r="K2403" t="s">
        <v>94</v>
      </c>
    </row>
    <row r="2404" spans="1:11" x14ac:dyDescent="0.2">
      <c r="A2404" s="1" t="d">
        <v>2023-02-13</v>
      </c>
      <c r="B2404" s="45">
        <v>-1</v>
      </c>
      <c r="C2404" t="s">
        <v>77</v>
      </c>
      <c r="D2404" t="str">
        <f>_xlfn.XLOOKUP(Table29[[#This Row],[Patron Group]],$R$10:$R$24,$S$10:$S$24)</f>
        <v>Undergraduate</v>
      </c>
      <c r="E2404" s="1" t="d">
        <v>2023-02-13</v>
      </c>
      <c r="F2404" t="s">
        <v>93</v>
      </c>
      <c r="G2404" t="s">
        <v>2296</v>
      </c>
      <c r="H2404" t="str">
        <f>_xlfn.XLOOKUP(Table29[[#This Row],[Unique BarCode]],$N$10:$N$37,$O$10:$O$37)</f>
        <v>MACUSBC</v>
      </c>
      <c r="I2404" t="str">
        <f>_xlfn.XLOOKUP(Table29[[#This Row],[Unique BarCode]],$N$10:$N$37,$P$10:$P$37)</f>
        <v>Charger</v>
      </c>
      <c r="J2404" t="s">
        <v>8</v>
      </c>
      <c r="K2404" t="s">
        <v>94</v>
      </c>
    </row>
    <row r="2405" spans="1:11" x14ac:dyDescent="0.2">
      <c r="A2405" s="1" t="d">
        <v>2023-02-13</v>
      </c>
      <c r="B2405" s="45">
        <v>-1</v>
      </c>
      <c r="C2405" t="s">
        <v>77</v>
      </c>
      <c r="D2405" t="str">
        <f>_xlfn.XLOOKUP(Table29[[#This Row],[Patron Group]],$R$10:$R$24,$S$10:$S$24)</f>
        <v>Undergraduate</v>
      </c>
      <c r="E2405" s="1" t="d">
        <v>2023-02-13</v>
      </c>
      <c r="F2405" t="s">
        <v>1318</v>
      </c>
      <c r="G2405" t="s">
        <v>2271</v>
      </c>
      <c r="H2405" t="str">
        <f>_xlfn.XLOOKUP(Table29[[#This Row],[Unique BarCode]],$N$10:$N$37,$O$10:$O$37)</f>
        <v>OMNI</v>
      </c>
      <c r="I2405" t="str">
        <f>_xlfn.XLOOKUP(Table29[[#This Row],[Unique BarCode]],$N$10:$N$37,$P$10:$P$37)</f>
        <v>Charger</v>
      </c>
      <c r="J2405" t="s">
        <v>49</v>
      </c>
      <c r="K2405" t="s">
        <v>1319</v>
      </c>
    </row>
    <row r="2406" spans="1:11" x14ac:dyDescent="0.2">
      <c r="A2406" s="1" t="d">
        <v>2023-02-13</v>
      </c>
      <c r="B2406" s="45">
        <v>-1</v>
      </c>
      <c r="C2406" t="s">
        <v>77</v>
      </c>
      <c r="D2406" t="str">
        <f>_xlfn.XLOOKUP(Table29[[#This Row],[Patron Group]],$R$10:$R$24,$S$10:$S$24)</f>
        <v>Undergraduate</v>
      </c>
      <c r="E2406" s="1" t="d">
        <v>2023-02-13</v>
      </c>
      <c r="F2406" t="s">
        <v>944</v>
      </c>
      <c r="G2406" t="s">
        <v>2271</v>
      </c>
      <c r="H2406" t="str">
        <f>_xlfn.XLOOKUP(Table29[[#This Row],[Unique BarCode]],$N$10:$N$37,$O$10:$O$37)</f>
        <v>OMNI</v>
      </c>
      <c r="I2406" t="str">
        <f>_xlfn.XLOOKUP(Table29[[#This Row],[Unique BarCode]],$N$10:$N$37,$P$10:$P$37)</f>
        <v>Charger</v>
      </c>
      <c r="J2406" t="s">
        <v>8</v>
      </c>
    </row>
    <row r="2407" spans="1:11" x14ac:dyDescent="0.2">
      <c r="A2407" s="1" t="d">
        <v>2023-02-13</v>
      </c>
      <c r="B2407" s="45">
        <v>-1</v>
      </c>
      <c r="C2407" t="s">
        <v>77</v>
      </c>
      <c r="D2407" t="str">
        <f>_xlfn.XLOOKUP(Table29[[#This Row],[Patron Group]],$R$10:$R$24,$S$10:$S$24)</f>
        <v>Undergraduate</v>
      </c>
      <c r="E2407" s="1" t="d">
        <v>2023-02-13</v>
      </c>
      <c r="F2407" t="s">
        <v>556</v>
      </c>
      <c r="G2407" t="s">
        <v>2285</v>
      </c>
      <c r="H2407" t="str">
        <f>_xlfn.XLOOKUP(Table29[[#This Row],[Unique BarCode]],$N$10:$N$37,$O$10:$O$37)</f>
        <v>UHDMI</v>
      </c>
      <c r="I2407" t="str">
        <f>_xlfn.XLOOKUP(Table29[[#This Row],[Unique BarCode]],$N$10:$N$37,$P$10:$P$37)</f>
        <v>Cable</v>
      </c>
      <c r="J2407" t="s">
        <v>8</v>
      </c>
    </row>
    <row r="2408" spans="1:11" x14ac:dyDescent="0.2">
      <c r="A2408" s="1" t="d">
        <v>2023-02-13</v>
      </c>
      <c r="B2408" s="45">
        <v>-1</v>
      </c>
      <c r="C2408" t="s">
        <v>77</v>
      </c>
      <c r="D2408" t="str">
        <f>_xlfn.XLOOKUP(Table29[[#This Row],[Patron Group]],$R$10:$R$24,$S$10:$S$24)</f>
        <v>Undergraduate</v>
      </c>
      <c r="E2408" s="1" t="d">
        <v>2023-02-13</v>
      </c>
      <c r="F2408" t="s">
        <v>1322</v>
      </c>
      <c r="G2408" t="s">
        <v>2294</v>
      </c>
      <c r="H2408" t="str">
        <f>_xlfn.XLOOKUP(Table29[[#This Row],[Unique BarCode]],$N$10:$N$37,$O$10:$O$37)</f>
        <v>UVGA</v>
      </c>
      <c r="I2408" t="str">
        <f>_xlfn.XLOOKUP(Table29[[#This Row],[Unique BarCode]],$N$10:$N$37,$P$10:$P$37)</f>
        <v>Cable</v>
      </c>
      <c r="J2408" t="s">
        <v>8</v>
      </c>
      <c r="K2408" t="s">
        <v>1323</v>
      </c>
    </row>
    <row r="2409" spans="1:11" x14ac:dyDescent="0.2">
      <c r="A2409" s="1" t="d">
        <v>2023-02-13</v>
      </c>
      <c r="B2409" s="45">
        <v>-1</v>
      </c>
      <c r="C2409" t="s">
        <v>77</v>
      </c>
      <c r="D2409" t="str">
        <f>_xlfn.XLOOKUP(Table29[[#This Row],[Patron Group]],$R$10:$R$24,$S$10:$S$24)</f>
        <v>Undergraduate</v>
      </c>
      <c r="E2409" s="1" t="d">
        <v>2023-02-13</v>
      </c>
      <c r="F2409" t="s">
        <v>816</v>
      </c>
      <c r="G2409" t="s">
        <v>2294</v>
      </c>
      <c r="H2409" t="str">
        <f>_xlfn.XLOOKUP(Table29[[#This Row],[Unique BarCode]],$N$10:$N$37,$O$10:$O$37)</f>
        <v>UVGA</v>
      </c>
      <c r="I2409" t="str">
        <f>_xlfn.XLOOKUP(Table29[[#This Row],[Unique BarCode]],$N$10:$N$37,$P$10:$P$37)</f>
        <v>Cable</v>
      </c>
      <c r="J2409" t="s">
        <v>8</v>
      </c>
    </row>
    <row r="2410" spans="1:11" x14ac:dyDescent="0.2">
      <c r="A2410" s="1" t="d">
        <v>2023-02-13</v>
      </c>
      <c r="B2410" s="45">
        <v>-1</v>
      </c>
      <c r="C2410" t="s">
        <v>77</v>
      </c>
      <c r="D2410" t="str">
        <f>_xlfn.XLOOKUP(Table29[[#This Row],[Patron Group]],$R$10:$R$24,$S$10:$S$24)</f>
        <v>Undergraduate</v>
      </c>
      <c r="E2410" s="1" t="d">
        <v>2023-02-13</v>
      </c>
      <c r="F2410" t="s">
        <v>1262</v>
      </c>
      <c r="G2410" t="s">
        <v>2294</v>
      </c>
      <c r="H2410" t="str">
        <f>_xlfn.XLOOKUP(Table29[[#This Row],[Unique BarCode]],$N$10:$N$37,$O$10:$O$37)</f>
        <v>UVGA</v>
      </c>
      <c r="I2410" t="str">
        <f>_xlfn.XLOOKUP(Table29[[#This Row],[Unique BarCode]],$N$10:$N$37,$P$10:$P$37)</f>
        <v>Cable</v>
      </c>
      <c r="J2410" t="s">
        <v>8</v>
      </c>
    </row>
    <row r="2411" spans="1:11" x14ac:dyDescent="0.2">
      <c r="A2411" s="1" t="d">
        <v>2023-02-13</v>
      </c>
      <c r="B2411" s="45">
        <v>-1</v>
      </c>
      <c r="C2411" t="s">
        <v>77</v>
      </c>
      <c r="D2411" t="str">
        <f>_xlfn.XLOOKUP(Table29[[#This Row],[Patron Group]],$R$10:$R$24,$S$10:$S$24)</f>
        <v>Undergraduate</v>
      </c>
      <c r="E2411" s="1" t="d">
        <v>2023-02-13</v>
      </c>
      <c r="F2411" t="s">
        <v>1440</v>
      </c>
      <c r="G2411" t="s">
        <v>2272</v>
      </c>
      <c r="H2411" t="str">
        <f>_xlfn.XLOOKUP(Table29[[#This Row],[Unique BarCode]],$N$10:$N$37,$O$10:$O$37)</f>
        <v>WALLADPT</v>
      </c>
      <c r="I2411" t="str">
        <f>_xlfn.XLOOKUP(Table29[[#This Row],[Unique BarCode]],$N$10:$N$37,$P$10:$P$37)</f>
        <v>Charger</v>
      </c>
      <c r="J2411" t="s">
        <v>49</v>
      </c>
      <c r="K2411" t="s">
        <v>1441</v>
      </c>
    </row>
    <row r="2412" spans="1:11" x14ac:dyDescent="0.2">
      <c r="A2412" s="1" t="d">
        <v>2023-02-13</v>
      </c>
      <c r="B2412" s="45">
        <v>-1</v>
      </c>
      <c r="C2412" t="s">
        <v>77</v>
      </c>
      <c r="D2412" t="str">
        <f>_xlfn.XLOOKUP(Table29[[#This Row],[Patron Group]],$R$10:$R$24,$S$10:$S$24)</f>
        <v>Undergraduate</v>
      </c>
      <c r="E2412" s="1" t="d">
        <v>2023-02-13</v>
      </c>
      <c r="F2412" t="s">
        <v>1442</v>
      </c>
      <c r="G2412" t="s">
        <v>2272</v>
      </c>
      <c r="H2412" t="str">
        <f>_xlfn.XLOOKUP(Table29[[#This Row],[Unique BarCode]],$N$10:$N$37,$O$10:$O$37)</f>
        <v>WALLADPT</v>
      </c>
      <c r="I2412" t="str">
        <f>_xlfn.XLOOKUP(Table29[[#This Row],[Unique BarCode]],$N$10:$N$37,$P$10:$P$37)</f>
        <v>Charger</v>
      </c>
      <c r="J2412" t="s">
        <v>13</v>
      </c>
      <c r="K2412" t="s">
        <v>1443</v>
      </c>
    </row>
    <row r="2413" spans="1:11" x14ac:dyDescent="0.2">
      <c r="A2413" s="1" t="d">
        <v>2023-02-13</v>
      </c>
      <c r="B2413" s="45">
        <v>-1</v>
      </c>
      <c r="C2413" t="s">
        <v>77</v>
      </c>
      <c r="D2413" t="str">
        <f>_xlfn.XLOOKUP(Table29[[#This Row],[Patron Group]],$R$10:$R$24,$S$10:$S$24)</f>
        <v>Undergraduate</v>
      </c>
      <c r="E2413" s="1" t="d">
        <v>2023-02-13</v>
      </c>
      <c r="F2413" t="s">
        <v>1390</v>
      </c>
      <c r="G2413" t="s">
        <v>2272</v>
      </c>
      <c r="H2413" t="str">
        <f>_xlfn.XLOOKUP(Table29[[#This Row],[Unique BarCode]],$N$10:$N$37,$O$10:$O$37)</f>
        <v>WALLADPT</v>
      </c>
      <c r="I2413" t="str">
        <f>_xlfn.XLOOKUP(Table29[[#This Row],[Unique BarCode]],$N$10:$N$37,$P$10:$P$37)</f>
        <v>Charger</v>
      </c>
      <c r="J2413" t="s">
        <v>8</v>
      </c>
      <c r="K2413" t="s">
        <v>1391</v>
      </c>
    </row>
    <row r="2414" spans="1:11" x14ac:dyDescent="0.2">
      <c r="A2414" s="1" t="d">
        <v>2023-02-13</v>
      </c>
      <c r="B2414" s="45">
        <v>-1</v>
      </c>
      <c r="C2414" t="s">
        <v>77</v>
      </c>
      <c r="D2414" t="str">
        <f>_xlfn.XLOOKUP(Table29[[#This Row],[Patron Group]],$R$10:$R$24,$S$10:$S$24)</f>
        <v>Undergraduate</v>
      </c>
      <c r="E2414" s="1" t="d">
        <v>2023-02-13</v>
      </c>
      <c r="F2414" t="s">
        <v>1326</v>
      </c>
      <c r="G2414" t="s">
        <v>2272</v>
      </c>
      <c r="H2414" t="str">
        <f>_xlfn.XLOOKUP(Table29[[#This Row],[Unique BarCode]],$N$10:$N$37,$O$10:$O$37)</f>
        <v>WALLADPT</v>
      </c>
      <c r="I2414" t="str">
        <f>_xlfn.XLOOKUP(Table29[[#This Row],[Unique BarCode]],$N$10:$N$37,$P$10:$P$37)</f>
        <v>Charger</v>
      </c>
      <c r="J2414" t="s">
        <v>8</v>
      </c>
      <c r="K2414" t="s">
        <v>1327</v>
      </c>
    </row>
    <row r="2415" spans="1:11" x14ac:dyDescent="0.2">
      <c r="A2415" s="1" t="d">
        <v>2023-02-13</v>
      </c>
      <c r="B2415" s="45">
        <v>-1</v>
      </c>
      <c r="C2415" t="s">
        <v>77</v>
      </c>
      <c r="D2415" t="str">
        <f>_xlfn.XLOOKUP(Table29[[#This Row],[Patron Group]],$R$10:$R$24,$S$10:$S$24)</f>
        <v>Undergraduate</v>
      </c>
      <c r="E2415" s="1" t="d">
        <v>2023-02-13</v>
      </c>
      <c r="F2415" t="s">
        <v>1587</v>
      </c>
      <c r="G2415" t="s">
        <v>2272</v>
      </c>
      <c r="H2415" t="str">
        <f>_xlfn.XLOOKUP(Table29[[#This Row],[Unique BarCode]],$N$10:$N$37,$O$10:$O$37)</f>
        <v>WALLADPT</v>
      </c>
      <c r="I2415" t="str">
        <f>_xlfn.XLOOKUP(Table29[[#This Row],[Unique BarCode]],$N$10:$N$37,$P$10:$P$37)</f>
        <v>Charger</v>
      </c>
      <c r="J2415" t="s">
        <v>8</v>
      </c>
    </row>
    <row r="2416" spans="1:11" x14ac:dyDescent="0.2">
      <c r="A2416" s="1" t="d">
        <v>2023-02-13</v>
      </c>
      <c r="B2416" s="45">
        <v>-1</v>
      </c>
      <c r="C2416" t="s">
        <v>77</v>
      </c>
      <c r="D2416" t="str">
        <f>_xlfn.XLOOKUP(Table29[[#This Row],[Patron Group]],$R$10:$R$24,$S$10:$S$24)</f>
        <v>Undergraduate</v>
      </c>
      <c r="E2416" s="1" t="d">
        <v>2023-02-13</v>
      </c>
      <c r="F2416" t="s">
        <v>483</v>
      </c>
      <c r="G2416" t="s">
        <v>2272</v>
      </c>
      <c r="H2416" t="str">
        <f>_xlfn.XLOOKUP(Table29[[#This Row],[Unique BarCode]],$N$10:$N$37,$O$10:$O$37)</f>
        <v>WALLADPT</v>
      </c>
      <c r="I2416" t="str">
        <f>_xlfn.XLOOKUP(Table29[[#This Row],[Unique BarCode]],$N$10:$N$37,$P$10:$P$37)</f>
        <v>Charger</v>
      </c>
      <c r="J2416" t="s">
        <v>8</v>
      </c>
    </row>
    <row r="2417" spans="1:11" x14ac:dyDescent="0.2">
      <c r="A2417" s="1" t="d">
        <v>2023-02-13</v>
      </c>
      <c r="B2417" s="45">
        <v>-1</v>
      </c>
      <c r="C2417" t="s">
        <v>77</v>
      </c>
      <c r="D2417" t="str">
        <f>_xlfn.XLOOKUP(Table29[[#This Row],[Patron Group]],$R$10:$R$24,$S$10:$S$24)</f>
        <v>Undergraduate</v>
      </c>
      <c r="E2417" s="1" t="d">
        <v>2023-02-13</v>
      </c>
      <c r="F2417" t="s">
        <v>47</v>
      </c>
      <c r="G2417" t="s">
        <v>2272</v>
      </c>
      <c r="H2417" t="str">
        <f>_xlfn.XLOOKUP(Table29[[#This Row],[Unique BarCode]],$N$10:$N$37,$O$10:$O$37)</f>
        <v>WALLADPT</v>
      </c>
      <c r="I2417" t="str">
        <f>_xlfn.XLOOKUP(Table29[[#This Row],[Unique BarCode]],$N$10:$N$37,$P$10:$P$37)</f>
        <v>Charger</v>
      </c>
      <c r="J2417" t="s">
        <v>8</v>
      </c>
    </row>
    <row r="2418" spans="1:11" x14ac:dyDescent="0.2">
      <c r="A2418" s="1" t="d">
        <v>2023-02-13</v>
      </c>
      <c r="B2418" s="45">
        <v>-1</v>
      </c>
      <c r="C2418" t="s">
        <v>77</v>
      </c>
      <c r="D2418" t="str">
        <f>_xlfn.XLOOKUP(Table29[[#This Row],[Patron Group]],$R$10:$R$24,$S$10:$S$24)</f>
        <v>Undergraduate</v>
      </c>
      <c r="E2418" s="1" t="d">
        <v>2023-02-13</v>
      </c>
      <c r="F2418" t="s">
        <v>1422</v>
      </c>
      <c r="G2418" t="s">
        <v>2272</v>
      </c>
      <c r="H2418" t="str">
        <f>_xlfn.XLOOKUP(Table29[[#This Row],[Unique BarCode]],$N$10:$N$37,$O$10:$O$37)</f>
        <v>WALLADPT</v>
      </c>
      <c r="I2418" t="str">
        <f>_xlfn.XLOOKUP(Table29[[#This Row],[Unique BarCode]],$N$10:$N$37,$P$10:$P$37)</f>
        <v>Charger</v>
      </c>
      <c r="J2418" t="s">
        <v>8</v>
      </c>
    </row>
    <row r="2419" spans="1:11" x14ac:dyDescent="0.2">
      <c r="A2419" s="1" t="d">
        <v>2023-02-13</v>
      </c>
      <c r="B2419" s="45">
        <v>-1</v>
      </c>
      <c r="C2419" t="s">
        <v>77</v>
      </c>
      <c r="D2419" t="str">
        <f>_xlfn.XLOOKUP(Table29[[#This Row],[Patron Group]],$R$10:$R$24,$S$10:$S$24)</f>
        <v>Undergraduate</v>
      </c>
      <c r="E2419" s="1" t="d">
        <v>2023-02-13</v>
      </c>
      <c r="F2419" t="s">
        <v>96</v>
      </c>
      <c r="G2419" t="s">
        <v>2272</v>
      </c>
      <c r="H2419" t="str">
        <f>_xlfn.XLOOKUP(Table29[[#This Row],[Unique BarCode]],$N$10:$N$37,$O$10:$O$37)</f>
        <v>WALLADPT</v>
      </c>
      <c r="I2419" t="str">
        <f>_xlfn.XLOOKUP(Table29[[#This Row],[Unique BarCode]],$N$10:$N$37,$P$10:$P$37)</f>
        <v>Charger</v>
      </c>
      <c r="J2419" t="s">
        <v>8</v>
      </c>
    </row>
    <row r="2420" spans="1:11" x14ac:dyDescent="0.2">
      <c r="A2420" s="1" t="d">
        <v>2023-02-13</v>
      </c>
      <c r="B2420" s="45">
        <v>-1</v>
      </c>
      <c r="C2420" t="s">
        <v>77</v>
      </c>
      <c r="D2420" t="str">
        <f>_xlfn.XLOOKUP(Table29[[#This Row],[Patron Group]],$R$10:$R$24,$S$10:$S$24)</f>
        <v>Undergraduate</v>
      </c>
      <c r="E2420" s="1" t="d">
        <v>2023-02-13</v>
      </c>
      <c r="F2420" t="s">
        <v>97</v>
      </c>
      <c r="G2420" t="s">
        <v>2272</v>
      </c>
      <c r="H2420" t="str">
        <f>_xlfn.XLOOKUP(Table29[[#This Row],[Unique BarCode]],$N$10:$N$37,$O$10:$O$37)</f>
        <v>WALLADPT</v>
      </c>
      <c r="I2420" t="str">
        <f>_xlfn.XLOOKUP(Table29[[#This Row],[Unique BarCode]],$N$10:$N$37,$P$10:$P$37)</f>
        <v>Charger</v>
      </c>
      <c r="J2420" t="s">
        <v>8</v>
      </c>
    </row>
    <row r="2421" spans="1:11" x14ac:dyDescent="0.2">
      <c r="A2421" s="1" t="d">
        <v>2023-02-13</v>
      </c>
      <c r="B2421" s="45">
        <v>-1</v>
      </c>
      <c r="C2421" t="s">
        <v>77</v>
      </c>
      <c r="D2421" t="str">
        <f>_xlfn.XLOOKUP(Table29[[#This Row],[Patron Group]],$R$10:$R$24,$S$10:$S$24)</f>
        <v>Undergraduate</v>
      </c>
      <c r="E2421" s="1" t="d">
        <v>2023-02-13</v>
      </c>
      <c r="F2421" t="s">
        <v>275</v>
      </c>
      <c r="G2421" t="s">
        <v>2272</v>
      </c>
      <c r="H2421" t="str">
        <f>_xlfn.XLOOKUP(Table29[[#This Row],[Unique BarCode]],$N$10:$N$37,$O$10:$O$37)</f>
        <v>WALLADPT</v>
      </c>
      <c r="I2421" t="str">
        <f>_xlfn.XLOOKUP(Table29[[#This Row],[Unique BarCode]],$N$10:$N$37,$P$10:$P$37)</f>
        <v>Charger</v>
      </c>
      <c r="J2421" t="s">
        <v>8</v>
      </c>
    </row>
    <row r="2422" spans="1:11" x14ac:dyDescent="0.2">
      <c r="A2422" s="1" t="d">
        <v>2023-02-13</v>
      </c>
      <c r="B2422" s="45">
        <v>-1</v>
      </c>
      <c r="C2422" t="s">
        <v>77</v>
      </c>
      <c r="D2422" t="str">
        <f>_xlfn.XLOOKUP(Table29[[#This Row],[Patron Group]],$R$10:$R$24,$S$10:$S$24)</f>
        <v>Undergraduate</v>
      </c>
      <c r="E2422" s="1" t="d">
        <v>2023-02-13</v>
      </c>
      <c r="F2422" t="s">
        <v>1635</v>
      </c>
      <c r="G2422" t="s">
        <v>2272</v>
      </c>
      <c r="H2422" t="str">
        <f>_xlfn.XLOOKUP(Table29[[#This Row],[Unique BarCode]],$N$10:$N$37,$O$10:$O$37)</f>
        <v>WALLADPT</v>
      </c>
      <c r="I2422" t="str">
        <f>_xlfn.XLOOKUP(Table29[[#This Row],[Unique BarCode]],$N$10:$N$37,$P$10:$P$37)</f>
        <v>Charger</v>
      </c>
      <c r="J2422" t="s">
        <v>8</v>
      </c>
    </row>
    <row r="2423" spans="1:11" x14ac:dyDescent="0.2">
      <c r="A2423" s="1" t="d">
        <v>2023-02-13</v>
      </c>
      <c r="B2423" s="45">
        <v>-1</v>
      </c>
      <c r="C2423" t="s">
        <v>77</v>
      </c>
      <c r="D2423" t="str">
        <f>_xlfn.XLOOKUP(Table29[[#This Row],[Patron Group]],$R$10:$R$24,$S$10:$S$24)</f>
        <v>Undergraduate</v>
      </c>
      <c r="E2423" s="1" t="d">
        <v>2023-02-15</v>
      </c>
      <c r="F2423" t="s">
        <v>1098</v>
      </c>
      <c r="G2423" t="s">
        <v>2276</v>
      </c>
      <c r="H2423" t="str">
        <f>_xlfn.XLOOKUP(Table29[[#This Row],[Unique BarCode]],$N$10:$N$37,$O$10:$O$37)</f>
        <v>CALC</v>
      </c>
      <c r="I2423" t="str">
        <f>_xlfn.XLOOKUP(Table29[[#This Row],[Unique BarCode]],$N$10:$N$37,$P$10:$P$37)</f>
        <v>Accessory</v>
      </c>
      <c r="J2423" t="s">
        <v>8</v>
      </c>
      <c r="K2423" t="s">
        <v>1099</v>
      </c>
    </row>
    <row r="2424" spans="1:11" x14ac:dyDescent="0.2">
      <c r="A2424" s="1" t="d">
        <v>2023-02-13</v>
      </c>
      <c r="B2424" s="45">
        <v>-1</v>
      </c>
      <c r="C2424" t="s">
        <v>77</v>
      </c>
      <c r="D2424" t="str">
        <f>_xlfn.XLOOKUP(Table29[[#This Row],[Patron Group]],$R$10:$R$24,$S$10:$S$24)</f>
        <v>Undergraduate</v>
      </c>
      <c r="E2424" s="1" t="d">
        <v>2023-02-20</v>
      </c>
      <c r="F2424" t="s">
        <v>1356</v>
      </c>
      <c r="G2424" t="s">
        <v>2273</v>
      </c>
      <c r="H2424" t="str">
        <f>_xlfn.XLOOKUP(Table29[[#This Row],[Unique BarCode]],$N$10:$N$37,$O$10:$O$37)</f>
        <v>ChromeBook</v>
      </c>
      <c r="I2424" t="str">
        <f>_xlfn.XLOOKUP(Table29[[#This Row],[Unique BarCode]],$N$10:$N$37,$P$10:$P$37)</f>
        <v>Device</v>
      </c>
      <c r="J2424" t="s">
        <v>13</v>
      </c>
      <c r="K2424" t="s">
        <v>1357</v>
      </c>
    </row>
    <row r="2425" spans="1:11" x14ac:dyDescent="0.2">
      <c r="A2425" s="1" t="d">
        <v>2023-02-13</v>
      </c>
      <c r="B2425" s="45">
        <v>-1</v>
      </c>
      <c r="C2425" t="s">
        <v>77</v>
      </c>
      <c r="D2425" t="str">
        <f>_xlfn.XLOOKUP(Table29[[#This Row],[Patron Group]],$R$10:$R$24,$S$10:$S$24)</f>
        <v>Undergraduate</v>
      </c>
      <c r="E2425" s="1" t="d">
        <v>2023-02-20</v>
      </c>
      <c r="F2425" t="s">
        <v>286</v>
      </c>
      <c r="G2425" t="s">
        <v>2273</v>
      </c>
      <c r="H2425" t="str">
        <f>_xlfn.XLOOKUP(Table29[[#This Row],[Unique BarCode]],$N$10:$N$37,$O$10:$O$37)</f>
        <v>ChromeBook</v>
      </c>
      <c r="I2425" t="str">
        <f>_xlfn.XLOOKUP(Table29[[#This Row],[Unique BarCode]],$N$10:$N$37,$P$10:$P$37)</f>
        <v>Device</v>
      </c>
      <c r="J2425" t="s">
        <v>128</v>
      </c>
      <c r="K2425" t="s">
        <v>287</v>
      </c>
    </row>
    <row r="2426" spans="1:11" x14ac:dyDescent="0.2">
      <c r="A2426" s="1" t="d">
        <v>2023-02-13</v>
      </c>
      <c r="B2426" s="45">
        <v>-1</v>
      </c>
      <c r="C2426" t="s">
        <v>77</v>
      </c>
      <c r="D2426" t="str">
        <f>_xlfn.XLOOKUP(Table29[[#This Row],[Patron Group]],$R$10:$R$24,$S$10:$S$24)</f>
        <v>Undergraduate</v>
      </c>
      <c r="E2426" s="1" t="d">
        <v>2023-02-20</v>
      </c>
      <c r="F2426" t="s">
        <v>112</v>
      </c>
      <c r="G2426" t="s">
        <v>2274</v>
      </c>
      <c r="H2426" t="str">
        <f>_xlfn.XLOOKUP(Table29[[#This Row],[Unique BarCode]],$N$10:$N$37,$O$10:$O$37)</f>
        <v>MacBook</v>
      </c>
      <c r="I2426" t="str">
        <f>_xlfn.XLOOKUP(Table29[[#This Row],[Unique BarCode]],$N$10:$N$37,$P$10:$P$37)</f>
        <v>Device</v>
      </c>
      <c r="J2426" t="s">
        <v>8</v>
      </c>
      <c r="K2426" t="s">
        <v>113</v>
      </c>
    </row>
    <row r="2427" spans="1:11" x14ac:dyDescent="0.2">
      <c r="A2427" s="1" t="d">
        <v>2023-02-13</v>
      </c>
      <c r="B2427" s="45">
        <v>-1</v>
      </c>
      <c r="C2427" t="s">
        <v>77</v>
      </c>
      <c r="D2427" t="str">
        <f>_xlfn.XLOOKUP(Table29[[#This Row],[Patron Group]],$R$10:$R$24,$S$10:$S$24)</f>
        <v>Undergraduate</v>
      </c>
      <c r="E2427" s="1" t="d">
        <v>2023-02-20</v>
      </c>
      <c r="F2427" t="s">
        <v>295</v>
      </c>
      <c r="G2427" t="s">
        <v>2274</v>
      </c>
      <c r="H2427" t="str">
        <f>_xlfn.XLOOKUP(Table29[[#This Row],[Unique BarCode]],$N$10:$N$37,$O$10:$O$37)</f>
        <v>MacBook</v>
      </c>
      <c r="I2427" t="str">
        <f>_xlfn.XLOOKUP(Table29[[#This Row],[Unique BarCode]],$N$10:$N$37,$P$10:$P$37)</f>
        <v>Device</v>
      </c>
      <c r="J2427" t="s">
        <v>8</v>
      </c>
      <c r="K2427" t="s">
        <v>295</v>
      </c>
    </row>
    <row r="2428" spans="1:11" x14ac:dyDescent="0.2">
      <c r="A2428" s="1" t="d">
        <v>2023-02-13</v>
      </c>
      <c r="B2428" s="45">
        <v>-1</v>
      </c>
      <c r="C2428" t="s">
        <v>77</v>
      </c>
      <c r="D2428" t="str">
        <f>_xlfn.XLOOKUP(Table29[[#This Row],[Patron Group]],$R$10:$R$24,$S$10:$S$24)</f>
        <v>Undergraduate</v>
      </c>
      <c r="E2428" s="1" t="d">
        <v>2023-02-20</v>
      </c>
      <c r="F2428" t="s">
        <v>1636</v>
      </c>
      <c r="G2428" t="s">
        <v>2274</v>
      </c>
      <c r="H2428" t="str">
        <f>_xlfn.XLOOKUP(Table29[[#This Row],[Unique BarCode]],$N$10:$N$37,$O$10:$O$37)</f>
        <v>MacBook</v>
      </c>
      <c r="I2428" t="str">
        <f>_xlfn.XLOOKUP(Table29[[#This Row],[Unique BarCode]],$N$10:$N$37,$P$10:$P$37)</f>
        <v>Device</v>
      </c>
      <c r="J2428" t="s">
        <v>8</v>
      </c>
      <c r="K2428" t="s">
        <v>1636</v>
      </c>
    </row>
    <row r="2429" spans="1:11" x14ac:dyDescent="0.2">
      <c r="A2429" s="1" t="d">
        <v>2023-02-13</v>
      </c>
      <c r="B2429" s="45">
        <v>-1</v>
      </c>
      <c r="C2429" t="s">
        <v>77</v>
      </c>
      <c r="D2429" t="str">
        <f>_xlfn.XLOOKUP(Table29[[#This Row],[Patron Group]],$R$10:$R$24,$S$10:$S$24)</f>
        <v>Undergraduate</v>
      </c>
      <c r="E2429" s="1" t="d">
        <v>2023-02-20</v>
      </c>
      <c r="F2429" t="s">
        <v>1081</v>
      </c>
      <c r="G2429" t="s">
        <v>2275</v>
      </c>
      <c r="H2429" t="str">
        <f>_xlfn.XLOOKUP(Table29[[#This Row],[Unique BarCode]],$N$10:$N$37,$O$10:$O$37)</f>
        <v>iPad</v>
      </c>
      <c r="I2429" t="str">
        <f>_xlfn.XLOOKUP(Table29[[#This Row],[Unique BarCode]],$N$10:$N$37,$P$10:$P$37)</f>
        <v>Device</v>
      </c>
      <c r="J2429" t="s">
        <v>8</v>
      </c>
      <c r="K2429" t="s">
        <v>1082</v>
      </c>
    </row>
    <row r="2430" spans="1:11" x14ac:dyDescent="0.2">
      <c r="A2430" s="1" t="d">
        <v>2023-02-13</v>
      </c>
      <c r="B2430" s="45">
        <v>-1</v>
      </c>
      <c r="C2430" t="s">
        <v>77</v>
      </c>
      <c r="D2430" t="str">
        <f>_xlfn.XLOOKUP(Table29[[#This Row],[Patron Group]],$R$10:$R$24,$S$10:$S$24)</f>
        <v>Undergraduate</v>
      </c>
      <c r="E2430" s="1" t="d">
        <v>2023-02-20</v>
      </c>
      <c r="F2430" t="s">
        <v>1637</v>
      </c>
      <c r="G2430" t="s">
        <v>2275</v>
      </c>
      <c r="H2430" t="str">
        <f>_xlfn.XLOOKUP(Table29[[#This Row],[Unique BarCode]],$N$10:$N$37,$O$10:$O$37)</f>
        <v>iPad</v>
      </c>
      <c r="I2430" t="str">
        <f>_xlfn.XLOOKUP(Table29[[#This Row],[Unique BarCode]],$N$10:$N$37,$P$10:$P$37)</f>
        <v>Device</v>
      </c>
      <c r="J2430" t="s">
        <v>8</v>
      </c>
    </row>
    <row r="2431" spans="1:11" x14ac:dyDescent="0.2">
      <c r="A2431" s="1" t="d">
        <v>2023-02-13</v>
      </c>
      <c r="B2431" s="45">
        <v>-1</v>
      </c>
      <c r="C2431" t="s">
        <v>77</v>
      </c>
      <c r="D2431" t="str">
        <f>_xlfn.XLOOKUP(Table29[[#This Row],[Patron Group]],$R$10:$R$24,$S$10:$S$24)</f>
        <v>Undergraduate</v>
      </c>
      <c r="E2431" s="1" t="d">
        <v>2023-02-20</v>
      </c>
      <c r="F2431" t="s">
        <v>1336</v>
      </c>
      <c r="G2431" t="s">
        <v>2297</v>
      </c>
      <c r="H2431" t="str">
        <f>_xlfn.XLOOKUP(Table29[[#This Row],[Unique BarCode]],$N$10:$N$37,$O$10:$O$37)</f>
        <v>iPad</v>
      </c>
      <c r="I2431" t="str">
        <f>_xlfn.XLOOKUP(Table29[[#This Row],[Unique BarCode]],$N$10:$N$37,$P$10:$P$37)</f>
        <v>Device</v>
      </c>
      <c r="J2431" t="s">
        <v>8</v>
      </c>
      <c r="K2431" t="s">
        <v>1337</v>
      </c>
    </row>
    <row r="2432" spans="1:11" x14ac:dyDescent="0.2">
      <c r="A2432" s="1" t="d">
        <v>2023-02-13</v>
      </c>
      <c r="B2432" s="45">
        <v>-1</v>
      </c>
      <c r="C2432" t="s">
        <v>77</v>
      </c>
      <c r="D2432" t="str">
        <f>_xlfn.XLOOKUP(Table29[[#This Row],[Patron Group]],$R$10:$R$24,$S$10:$S$24)</f>
        <v>Undergraduate</v>
      </c>
      <c r="E2432" s="1" t="d">
        <v>2023-02-20</v>
      </c>
      <c r="F2432" t="s">
        <v>1272</v>
      </c>
      <c r="G2432" t="s">
        <v>2297</v>
      </c>
      <c r="H2432" t="str">
        <f>_xlfn.XLOOKUP(Table29[[#This Row],[Unique BarCode]],$N$10:$N$37,$O$10:$O$37)</f>
        <v>iPad</v>
      </c>
      <c r="I2432" t="str">
        <f>_xlfn.XLOOKUP(Table29[[#This Row],[Unique BarCode]],$N$10:$N$37,$P$10:$P$37)</f>
        <v>Device</v>
      </c>
      <c r="J2432" t="s">
        <v>8</v>
      </c>
      <c r="K2432" t="s">
        <v>1273</v>
      </c>
    </row>
    <row r="2433" spans="1:11" x14ac:dyDescent="0.2">
      <c r="A2433" s="1" t="d">
        <v>2023-02-13</v>
      </c>
      <c r="B2433" s="45">
        <v>-1</v>
      </c>
      <c r="C2433" t="s">
        <v>77</v>
      </c>
      <c r="D2433" t="str">
        <f>_xlfn.XLOOKUP(Table29[[#This Row],[Patron Group]],$R$10:$R$24,$S$10:$S$24)</f>
        <v>Undergraduate</v>
      </c>
      <c r="E2433" s="1" t="d">
        <v>2023-02-20</v>
      </c>
      <c r="F2433" t="s">
        <v>569</v>
      </c>
      <c r="G2433" t="s">
        <v>2263</v>
      </c>
      <c r="H2433" t="str">
        <f>_xlfn.XLOOKUP(Table29[[#This Row],[Unique BarCode]],$N$10:$N$37,$O$10:$O$37)</f>
        <v>HP Laptop</v>
      </c>
      <c r="I2433" t="str">
        <f>_xlfn.XLOOKUP(Table29[[#This Row],[Unique BarCode]],$N$10:$N$37,$P$10:$P$37)</f>
        <v>Device</v>
      </c>
      <c r="J2433" t="s">
        <v>8</v>
      </c>
      <c r="K2433" t="s">
        <v>570</v>
      </c>
    </row>
    <row r="2434" spans="1:11" x14ac:dyDescent="0.2">
      <c r="A2434" s="1" t="d">
        <v>2023-02-13</v>
      </c>
      <c r="B2434" s="45">
        <v>-1</v>
      </c>
      <c r="C2434" t="s">
        <v>77</v>
      </c>
      <c r="D2434" t="str">
        <f>_xlfn.XLOOKUP(Table29[[#This Row],[Patron Group]],$R$10:$R$24,$S$10:$S$24)</f>
        <v>Undergraduate</v>
      </c>
      <c r="E2434" s="1" t="d">
        <v>2023-02-20</v>
      </c>
      <c r="F2434" t="s">
        <v>522</v>
      </c>
      <c r="G2434" t="s">
        <v>2263</v>
      </c>
      <c r="H2434" t="str">
        <f>_xlfn.XLOOKUP(Table29[[#This Row],[Unique BarCode]],$N$10:$N$37,$O$10:$O$37)</f>
        <v>HP Laptop</v>
      </c>
      <c r="I2434" t="str">
        <f>_xlfn.XLOOKUP(Table29[[#This Row],[Unique BarCode]],$N$10:$N$37,$P$10:$P$37)</f>
        <v>Device</v>
      </c>
      <c r="J2434" t="s">
        <v>8</v>
      </c>
      <c r="K2434" t="s">
        <v>523</v>
      </c>
    </row>
    <row r="2435" spans="1:11" x14ac:dyDescent="0.2">
      <c r="A2435" s="1" t="d">
        <v>2023-02-13</v>
      </c>
      <c r="B2435" s="45">
        <v>-1</v>
      </c>
      <c r="C2435" t="s">
        <v>77</v>
      </c>
      <c r="D2435" t="str">
        <f>_xlfn.XLOOKUP(Table29[[#This Row],[Patron Group]],$R$10:$R$24,$S$10:$S$24)</f>
        <v>Undergraduate</v>
      </c>
      <c r="E2435" s="1" t="d">
        <v>2023-02-20</v>
      </c>
      <c r="F2435" t="s">
        <v>1334</v>
      </c>
      <c r="G2435" t="s">
        <v>2263</v>
      </c>
      <c r="H2435" t="str">
        <f>_xlfn.XLOOKUP(Table29[[#This Row],[Unique BarCode]],$N$10:$N$37,$O$10:$O$37)</f>
        <v>HP Laptop</v>
      </c>
      <c r="I2435" t="str">
        <f>_xlfn.XLOOKUP(Table29[[#This Row],[Unique BarCode]],$N$10:$N$37,$P$10:$P$37)</f>
        <v>Device</v>
      </c>
      <c r="J2435" t="s">
        <v>8</v>
      </c>
      <c r="K2435" t="s">
        <v>1335</v>
      </c>
    </row>
    <row r="2436" spans="1:11" x14ac:dyDescent="0.2">
      <c r="A2436" s="1" t="d">
        <v>2023-02-13</v>
      </c>
      <c r="B2436" s="45">
        <v>-1</v>
      </c>
      <c r="C2436" t="s">
        <v>77</v>
      </c>
      <c r="D2436" t="str">
        <f>_xlfn.XLOOKUP(Table29[[#This Row],[Patron Group]],$R$10:$R$24,$S$10:$S$24)</f>
        <v>Undergraduate</v>
      </c>
      <c r="E2436" s="1" t="d">
        <v>2023-02-27</v>
      </c>
      <c r="F2436" t="s">
        <v>1638</v>
      </c>
      <c r="G2436" t="s">
        <v>2274</v>
      </c>
      <c r="H2436" t="str">
        <f>_xlfn.XLOOKUP(Table29[[#This Row],[Unique BarCode]],$N$10:$N$37,$O$10:$O$37)</f>
        <v>MacBook</v>
      </c>
      <c r="I2436" t="str">
        <f>_xlfn.XLOOKUP(Table29[[#This Row],[Unique BarCode]],$N$10:$N$37,$P$10:$P$37)</f>
        <v>Device</v>
      </c>
      <c r="J2436" t="s">
        <v>8</v>
      </c>
      <c r="K2436" t="s">
        <v>1639</v>
      </c>
    </row>
    <row r="2437" spans="1:11" x14ac:dyDescent="0.2">
      <c r="A2437" s="1" t="d">
        <v>2023-02-13</v>
      </c>
      <c r="B2437" s="45">
        <v>-1</v>
      </c>
      <c r="C2437" t="s">
        <v>77</v>
      </c>
      <c r="D2437" t="str">
        <f>_xlfn.XLOOKUP(Table29[[#This Row],[Patron Group]],$R$10:$R$24,$S$10:$S$24)</f>
        <v>Undergraduate</v>
      </c>
      <c r="E2437" s="1" t="d">
        <v>2023-02-27</v>
      </c>
      <c r="F2437" t="s">
        <v>1016</v>
      </c>
      <c r="G2437" t="s">
        <v>2274</v>
      </c>
      <c r="H2437" t="str">
        <f>_xlfn.XLOOKUP(Table29[[#This Row],[Unique BarCode]],$N$10:$N$37,$O$10:$O$37)</f>
        <v>MacBook</v>
      </c>
      <c r="I2437" t="str">
        <f>_xlfn.XLOOKUP(Table29[[#This Row],[Unique BarCode]],$N$10:$N$37,$P$10:$P$37)</f>
        <v>Device</v>
      </c>
      <c r="J2437" t="s">
        <v>8</v>
      </c>
      <c r="K2437" t="s">
        <v>1016</v>
      </c>
    </row>
    <row r="2438" spans="1:11" x14ac:dyDescent="0.2">
      <c r="A2438" s="1" t="d">
        <v>2023-02-13</v>
      </c>
      <c r="B2438" s="45">
        <v>-1</v>
      </c>
      <c r="C2438" t="s">
        <v>77</v>
      </c>
      <c r="D2438" t="str">
        <f>_xlfn.XLOOKUP(Table29[[#This Row],[Patron Group]],$R$10:$R$24,$S$10:$S$24)</f>
        <v>Undergraduate</v>
      </c>
      <c r="E2438" s="1" t="d">
        <v>2023-02-27</v>
      </c>
      <c r="F2438" t="s">
        <v>1640</v>
      </c>
      <c r="G2438" t="s">
        <v>2274</v>
      </c>
      <c r="H2438" t="str">
        <f>_xlfn.XLOOKUP(Table29[[#This Row],[Unique BarCode]],$N$10:$N$37,$O$10:$O$37)</f>
        <v>MacBook</v>
      </c>
      <c r="I2438" t="str">
        <f>_xlfn.XLOOKUP(Table29[[#This Row],[Unique BarCode]],$N$10:$N$37,$P$10:$P$37)</f>
        <v>Device</v>
      </c>
      <c r="J2438" t="s">
        <v>8</v>
      </c>
      <c r="K2438" t="s">
        <v>1640</v>
      </c>
    </row>
    <row r="2439" spans="1:11" x14ac:dyDescent="0.2">
      <c r="A2439" s="1" t="d">
        <v>2023-02-13</v>
      </c>
      <c r="B2439" s="45">
        <v>-1</v>
      </c>
      <c r="C2439" t="s">
        <v>77</v>
      </c>
      <c r="D2439" t="str">
        <f>_xlfn.XLOOKUP(Table29[[#This Row],[Patron Group]],$R$10:$R$24,$S$10:$S$24)</f>
        <v>Undergraduate</v>
      </c>
      <c r="E2439" s="1" t="d">
        <v>2023-02-27</v>
      </c>
      <c r="F2439" t="s">
        <v>1641</v>
      </c>
      <c r="G2439" t="s">
        <v>2274</v>
      </c>
      <c r="H2439" t="str">
        <f>_xlfn.XLOOKUP(Table29[[#This Row],[Unique BarCode]],$N$10:$N$37,$O$10:$O$37)</f>
        <v>MacBook</v>
      </c>
      <c r="I2439" t="str">
        <f>_xlfn.XLOOKUP(Table29[[#This Row],[Unique BarCode]],$N$10:$N$37,$P$10:$P$37)</f>
        <v>Device</v>
      </c>
      <c r="J2439" t="s">
        <v>8</v>
      </c>
      <c r="K2439" t="s">
        <v>1641</v>
      </c>
    </row>
    <row r="2440" spans="1:11" x14ac:dyDescent="0.2">
      <c r="A2440" s="1" t="d">
        <v>2023-02-13</v>
      </c>
      <c r="B2440" s="45">
        <v>-1</v>
      </c>
      <c r="C2440" t="s">
        <v>77</v>
      </c>
      <c r="D2440" t="str">
        <f>_xlfn.XLOOKUP(Table29[[#This Row],[Patron Group]],$R$10:$R$24,$S$10:$S$24)</f>
        <v>Undergraduate</v>
      </c>
      <c r="E2440" s="1" t="d">
        <v>2023-02-27</v>
      </c>
      <c r="F2440" t="s">
        <v>1377</v>
      </c>
      <c r="G2440" t="s">
        <v>2274</v>
      </c>
      <c r="H2440" t="str">
        <f>_xlfn.XLOOKUP(Table29[[#This Row],[Unique BarCode]],$N$10:$N$37,$O$10:$O$37)</f>
        <v>MacBook</v>
      </c>
      <c r="I2440" t="str">
        <f>_xlfn.XLOOKUP(Table29[[#This Row],[Unique BarCode]],$N$10:$N$37,$P$10:$P$37)</f>
        <v>Device</v>
      </c>
      <c r="J2440" t="s">
        <v>8</v>
      </c>
      <c r="K2440" t="s">
        <v>1377</v>
      </c>
    </row>
    <row r="2441" spans="1:11" x14ac:dyDescent="0.2">
      <c r="A2441" s="1" t="d">
        <v>2023-02-13</v>
      </c>
      <c r="B2441" s="45">
        <v>-1</v>
      </c>
      <c r="C2441" t="s">
        <v>77</v>
      </c>
      <c r="D2441" t="str">
        <f>_xlfn.XLOOKUP(Table29[[#This Row],[Patron Group]],$R$10:$R$24,$S$10:$S$24)</f>
        <v>Undergraduate</v>
      </c>
      <c r="E2441" s="1" t="d">
        <v>2023-02-27</v>
      </c>
      <c r="F2441" t="s">
        <v>1642</v>
      </c>
      <c r="G2441" t="s">
        <v>2274</v>
      </c>
      <c r="H2441" t="str">
        <f>_xlfn.XLOOKUP(Table29[[#This Row],[Unique BarCode]],$N$10:$N$37,$O$10:$O$37)</f>
        <v>MacBook</v>
      </c>
      <c r="I2441" t="str">
        <f>_xlfn.XLOOKUP(Table29[[#This Row],[Unique BarCode]],$N$10:$N$37,$P$10:$P$37)</f>
        <v>Device</v>
      </c>
      <c r="J2441" t="s">
        <v>8</v>
      </c>
      <c r="K2441" t="s">
        <v>1642</v>
      </c>
    </row>
    <row r="2442" spans="1:11" x14ac:dyDescent="0.2">
      <c r="A2442" s="1" t="d">
        <v>2023-02-13</v>
      </c>
      <c r="B2442" s="45">
        <v>-1</v>
      </c>
      <c r="C2442" t="s">
        <v>77</v>
      </c>
      <c r="D2442" t="str">
        <f>_xlfn.XLOOKUP(Table29[[#This Row],[Patron Group]],$R$10:$R$24,$S$10:$S$24)</f>
        <v>Undergraduate</v>
      </c>
      <c r="E2442" s="1" t="d">
        <v>2023-02-27</v>
      </c>
      <c r="F2442" t="s">
        <v>1643</v>
      </c>
      <c r="G2442" t="s">
        <v>2275</v>
      </c>
      <c r="H2442" t="str">
        <f>_xlfn.XLOOKUP(Table29[[#This Row],[Unique BarCode]],$N$10:$N$37,$O$10:$O$37)</f>
        <v>iPad</v>
      </c>
      <c r="I2442" t="str">
        <f>_xlfn.XLOOKUP(Table29[[#This Row],[Unique BarCode]],$N$10:$N$37,$P$10:$P$37)</f>
        <v>Device</v>
      </c>
      <c r="J2442" t="s">
        <v>8</v>
      </c>
      <c r="K2442" t="s">
        <v>1644</v>
      </c>
    </row>
    <row r="2443" spans="1:11" x14ac:dyDescent="0.2">
      <c r="A2443" s="1" t="d">
        <v>2023-02-13</v>
      </c>
      <c r="B2443" s="45">
        <v>-1</v>
      </c>
      <c r="C2443" t="s">
        <v>77</v>
      </c>
      <c r="D2443" t="str">
        <f>_xlfn.XLOOKUP(Table29[[#This Row],[Patron Group]],$R$10:$R$24,$S$10:$S$24)</f>
        <v>Undergraduate</v>
      </c>
      <c r="E2443" s="1" t="d">
        <v>2023-02-27</v>
      </c>
      <c r="F2443" t="s">
        <v>1645</v>
      </c>
      <c r="G2443" t="s">
        <v>2275</v>
      </c>
      <c r="H2443" t="str">
        <f>_xlfn.XLOOKUP(Table29[[#This Row],[Unique BarCode]],$N$10:$N$37,$O$10:$O$37)</f>
        <v>iPad</v>
      </c>
      <c r="I2443" t="str">
        <f>_xlfn.XLOOKUP(Table29[[#This Row],[Unique BarCode]],$N$10:$N$37,$P$10:$P$37)</f>
        <v>Device</v>
      </c>
      <c r="J2443" t="s">
        <v>8</v>
      </c>
      <c r="K2443" t="s">
        <v>1646</v>
      </c>
    </row>
    <row r="2444" spans="1:11" x14ac:dyDescent="0.2">
      <c r="A2444" s="1" t="d">
        <v>2023-02-13</v>
      </c>
      <c r="B2444" s="45">
        <v>-1</v>
      </c>
      <c r="C2444" t="s">
        <v>77</v>
      </c>
      <c r="D2444" t="str">
        <f>_xlfn.XLOOKUP(Table29[[#This Row],[Patron Group]],$R$10:$R$24,$S$10:$S$24)</f>
        <v>Undergraduate</v>
      </c>
      <c r="E2444" s="1" t="d">
        <v>2023-02-27</v>
      </c>
      <c r="F2444" t="s">
        <v>1647</v>
      </c>
      <c r="G2444" t="s">
        <v>2297</v>
      </c>
      <c r="H2444" t="str">
        <f>_xlfn.XLOOKUP(Table29[[#This Row],[Unique BarCode]],$N$10:$N$37,$O$10:$O$37)</f>
        <v>iPad</v>
      </c>
      <c r="I2444" t="str">
        <f>_xlfn.XLOOKUP(Table29[[#This Row],[Unique BarCode]],$N$10:$N$37,$P$10:$P$37)</f>
        <v>Device</v>
      </c>
      <c r="J2444" t="s">
        <v>8</v>
      </c>
      <c r="K2444" t="s">
        <v>1648</v>
      </c>
    </row>
    <row r="2445" spans="1:11" x14ac:dyDescent="0.2">
      <c r="A2445" s="1" t="d">
        <v>2023-02-13</v>
      </c>
      <c r="B2445" s="45">
        <v>-1</v>
      </c>
      <c r="C2445" t="s">
        <v>77</v>
      </c>
      <c r="D2445" t="str">
        <f>_xlfn.XLOOKUP(Table29[[#This Row],[Patron Group]],$R$10:$R$24,$S$10:$S$24)</f>
        <v>Undergraduate</v>
      </c>
      <c r="E2445" s="1" t="d">
        <v>2023-02-27</v>
      </c>
      <c r="F2445" t="s">
        <v>1649</v>
      </c>
      <c r="G2445" t="s">
        <v>2263</v>
      </c>
      <c r="H2445" t="str">
        <f>_xlfn.XLOOKUP(Table29[[#This Row],[Unique BarCode]],$N$10:$N$37,$O$10:$O$37)</f>
        <v>HP Laptop</v>
      </c>
      <c r="I2445" t="str">
        <f>_xlfn.XLOOKUP(Table29[[#This Row],[Unique BarCode]],$N$10:$N$37,$P$10:$P$37)</f>
        <v>Device</v>
      </c>
      <c r="J2445" t="s">
        <v>8</v>
      </c>
      <c r="K2445" t="s">
        <v>1650</v>
      </c>
    </row>
    <row r="2446" spans="1:11" x14ac:dyDescent="0.2">
      <c r="A2446" s="1" t="d">
        <v>2023-02-13</v>
      </c>
      <c r="B2446" s="45">
        <v>-1</v>
      </c>
      <c r="C2446" t="s">
        <v>77</v>
      </c>
      <c r="D2446" t="str">
        <f>_xlfn.XLOOKUP(Table29[[#This Row],[Patron Group]],$R$10:$R$24,$S$10:$S$24)</f>
        <v>Undergraduate</v>
      </c>
      <c r="E2446" s="1" t="d">
        <v>2023-02-27</v>
      </c>
      <c r="F2446" t="s">
        <v>1274</v>
      </c>
      <c r="G2446" t="s">
        <v>2263</v>
      </c>
      <c r="H2446" t="str">
        <f>_xlfn.XLOOKUP(Table29[[#This Row],[Unique BarCode]],$N$10:$N$37,$O$10:$O$37)</f>
        <v>HP Laptop</v>
      </c>
      <c r="I2446" t="str">
        <f>_xlfn.XLOOKUP(Table29[[#This Row],[Unique BarCode]],$N$10:$N$37,$P$10:$P$37)</f>
        <v>Device</v>
      </c>
      <c r="J2446" t="s">
        <v>8</v>
      </c>
      <c r="K2446" t="s">
        <v>1275</v>
      </c>
    </row>
    <row r="2447" spans="1:11" x14ac:dyDescent="0.2">
      <c r="A2447" s="1" t="d">
        <v>2023-02-13</v>
      </c>
      <c r="B2447" s="45">
        <v>-1</v>
      </c>
      <c r="C2447" t="s">
        <v>77</v>
      </c>
      <c r="D2447" t="str">
        <f>_xlfn.XLOOKUP(Table29[[#This Row],[Patron Group]],$R$10:$R$24,$S$10:$S$24)</f>
        <v>Undergraduate</v>
      </c>
      <c r="E2447" s="1" t="d">
        <v>2023-02-27</v>
      </c>
      <c r="F2447" t="s">
        <v>1148</v>
      </c>
      <c r="G2447" t="s">
        <v>2263</v>
      </c>
      <c r="H2447" t="str">
        <f>_xlfn.XLOOKUP(Table29[[#This Row],[Unique BarCode]],$N$10:$N$37,$O$10:$O$37)</f>
        <v>HP Laptop</v>
      </c>
      <c r="I2447" t="str">
        <f>_xlfn.XLOOKUP(Table29[[#This Row],[Unique BarCode]],$N$10:$N$37,$P$10:$P$37)</f>
        <v>Device</v>
      </c>
      <c r="J2447" t="s">
        <v>8</v>
      </c>
      <c r="K2447" t="s">
        <v>1149</v>
      </c>
    </row>
    <row r="2448" spans="1:11" x14ac:dyDescent="0.2">
      <c r="A2448" s="1" t="d">
        <v>2023-02-13</v>
      </c>
      <c r="B2448" s="45">
        <v>-1</v>
      </c>
      <c r="C2448" t="s">
        <v>77</v>
      </c>
      <c r="D2448" t="str">
        <f>_xlfn.XLOOKUP(Table29[[#This Row],[Patron Group]],$R$10:$R$24,$S$10:$S$24)</f>
        <v>Undergraduate</v>
      </c>
      <c r="E2448" s="1" t="d">
        <v>2023-03-07</v>
      </c>
      <c r="F2448" t="s">
        <v>1382</v>
      </c>
      <c r="G2448" t="s">
        <v>2263</v>
      </c>
      <c r="H2448" t="str">
        <f>_xlfn.XLOOKUP(Table29[[#This Row],[Unique BarCode]],$N$10:$N$37,$O$10:$O$37)</f>
        <v>HP Laptop</v>
      </c>
      <c r="I2448" t="str">
        <f>_xlfn.XLOOKUP(Table29[[#This Row],[Unique BarCode]],$N$10:$N$37,$P$10:$P$37)</f>
        <v>Device</v>
      </c>
      <c r="J2448" t="s">
        <v>8</v>
      </c>
      <c r="K2448" t="s">
        <v>1383</v>
      </c>
    </row>
    <row r="2449" spans="1:11" x14ac:dyDescent="0.2">
      <c r="A2449" s="1" t="d">
        <v>2023-02-13</v>
      </c>
      <c r="B2449" s="45">
        <v>6200476780006530</v>
      </c>
      <c r="C2449" t="s">
        <v>77</v>
      </c>
      <c r="D2449" t="str">
        <f>_xlfn.XLOOKUP(Table29[[#This Row],[Patron Group]],$R$10:$R$24,$S$10:$S$24)</f>
        <v>Undergraduate</v>
      </c>
      <c r="E2449" s="1" t="d">
        <v>2023-02-20</v>
      </c>
      <c r="F2449" t="s">
        <v>1298</v>
      </c>
      <c r="G2449" t="s">
        <v>2297</v>
      </c>
      <c r="H2449" t="str">
        <f>_xlfn.XLOOKUP(Table29[[#This Row],[Unique BarCode]],$N$10:$N$37,$O$10:$O$37)</f>
        <v>iPad</v>
      </c>
      <c r="I2449" t="str">
        <f>_xlfn.XLOOKUP(Table29[[#This Row],[Unique BarCode]],$N$10:$N$37,$P$10:$P$37)</f>
        <v>Device</v>
      </c>
      <c r="J2449" t="s">
        <v>8</v>
      </c>
      <c r="K2449" t="s">
        <v>1299</v>
      </c>
    </row>
    <row r="2450" spans="1:11" x14ac:dyDescent="0.2">
      <c r="A2450" s="1" t="d">
        <v>2023-02-13</v>
      </c>
      <c r="B2450" s="45">
        <v>9669442440006530</v>
      </c>
      <c r="C2450" t="s">
        <v>20</v>
      </c>
      <c r="D2450" t="str">
        <f>_xlfn.XLOOKUP(Table29[[#This Row],[Patron Group]],$R$10:$R$24,$S$10:$S$24)</f>
        <v>Graduate</v>
      </c>
      <c r="E2450" s="1" t="d">
        <v>2023-02-20</v>
      </c>
      <c r="F2450" t="s">
        <v>635</v>
      </c>
      <c r="G2450" t="s">
        <v>2297</v>
      </c>
      <c r="H2450" t="str">
        <f>_xlfn.XLOOKUP(Table29[[#This Row],[Unique BarCode]],$N$10:$N$37,$O$10:$O$37)</f>
        <v>iPad</v>
      </c>
      <c r="I2450" t="str">
        <f>_xlfn.XLOOKUP(Table29[[#This Row],[Unique BarCode]],$N$10:$N$37,$P$10:$P$37)</f>
        <v>Device</v>
      </c>
      <c r="J2450" t="s">
        <v>8</v>
      </c>
      <c r="K2450" t="s">
        <v>636</v>
      </c>
    </row>
    <row r="2451" spans="1:11" x14ac:dyDescent="0.2">
      <c r="A2451" s="1" t="d">
        <v>2023-02-14</v>
      </c>
      <c r="B2451" s="45">
        <v>-1</v>
      </c>
      <c r="C2451" t="s">
        <v>20</v>
      </c>
      <c r="D2451" t="str">
        <f>_xlfn.XLOOKUP(Table29[[#This Row],[Patron Group]],$R$10:$R$24,$S$10:$S$24)</f>
        <v>Graduate</v>
      </c>
      <c r="E2451" s="1" t="d">
        <v>2023-02-14</v>
      </c>
      <c r="F2451" t="s">
        <v>983</v>
      </c>
      <c r="G2451" t="s">
        <v>2288</v>
      </c>
      <c r="H2451" t="str">
        <f>_xlfn.XLOOKUP(Table29[[#This Row],[Unique BarCode]],$N$10:$N$37,$O$10:$O$37)</f>
        <v>Android Charger</v>
      </c>
      <c r="I2451" t="str">
        <f>_xlfn.XLOOKUP(Table29[[#This Row],[Unique BarCode]],$N$10:$N$37,$P$10:$P$37)</f>
        <v>Charger</v>
      </c>
      <c r="J2451" t="s">
        <v>8</v>
      </c>
      <c r="K2451" t="s">
        <v>984</v>
      </c>
    </row>
    <row r="2452" spans="1:11" x14ac:dyDescent="0.2">
      <c r="A2452" s="1" t="d">
        <v>2023-02-14</v>
      </c>
      <c r="B2452" s="45">
        <v>-1</v>
      </c>
      <c r="C2452" t="s">
        <v>20</v>
      </c>
      <c r="D2452" t="str">
        <f>_xlfn.XLOOKUP(Table29[[#This Row],[Patron Group]],$R$10:$R$24,$S$10:$S$24)</f>
        <v>Graduate</v>
      </c>
      <c r="E2452" s="1" t="d">
        <v>2023-02-14</v>
      </c>
      <c r="F2452" t="s">
        <v>435</v>
      </c>
      <c r="G2452" t="s">
        <v>2266</v>
      </c>
      <c r="H2452" t="str">
        <f>_xlfn.XLOOKUP(Table29[[#This Row],[Unique BarCode]],$N$10:$N$37,$O$10:$O$37)</f>
        <v>Headphones</v>
      </c>
      <c r="I2452" t="str">
        <f>_xlfn.XLOOKUP(Table29[[#This Row],[Unique BarCode]],$N$10:$N$37,$P$10:$P$37)</f>
        <v>Accessory</v>
      </c>
      <c r="J2452" t="s">
        <v>8</v>
      </c>
    </row>
    <row r="2453" spans="1:11" x14ac:dyDescent="0.2">
      <c r="A2453" s="1" t="d">
        <v>2023-02-14</v>
      </c>
      <c r="B2453" s="45">
        <v>-1</v>
      </c>
      <c r="C2453" t="s">
        <v>20</v>
      </c>
      <c r="D2453" t="str">
        <f>_xlfn.XLOOKUP(Table29[[#This Row],[Patron Group]],$R$10:$R$24,$S$10:$S$24)</f>
        <v>Graduate</v>
      </c>
      <c r="E2453" s="1" t="d">
        <v>2023-02-14</v>
      </c>
      <c r="F2453" t="s">
        <v>260</v>
      </c>
      <c r="G2453" t="s">
        <v>2282</v>
      </c>
      <c r="H2453" t="str">
        <f>_xlfn.XLOOKUP(Table29[[#This Row],[Unique BarCode]],$N$10:$N$37,$O$10:$O$37)</f>
        <v>HPUSBC</v>
      </c>
      <c r="I2453" t="str">
        <f>_xlfn.XLOOKUP(Table29[[#This Row],[Unique BarCode]],$N$10:$N$37,$P$10:$P$37)</f>
        <v>Charger</v>
      </c>
      <c r="J2453" t="s">
        <v>49</v>
      </c>
    </row>
    <row r="2454" spans="1:11" x14ac:dyDescent="0.2">
      <c r="A2454" s="1" t="d">
        <v>2023-02-14</v>
      </c>
      <c r="B2454" s="45">
        <v>-1</v>
      </c>
      <c r="C2454" t="s">
        <v>20</v>
      </c>
      <c r="D2454" t="str">
        <f>_xlfn.XLOOKUP(Table29[[#This Row],[Patron Group]],$R$10:$R$24,$S$10:$S$24)</f>
        <v>Graduate</v>
      </c>
      <c r="E2454" s="1" t="d">
        <v>2023-02-14</v>
      </c>
      <c r="F2454" t="s">
        <v>581</v>
      </c>
      <c r="G2454" t="s">
        <v>2265</v>
      </c>
      <c r="H2454" t="str">
        <f>_xlfn.XLOOKUP(Table29[[#This Row],[Unique BarCode]],$N$10:$N$37,$O$10:$O$37)</f>
        <v>IPHONE</v>
      </c>
      <c r="I2454" t="str">
        <f>_xlfn.XLOOKUP(Table29[[#This Row],[Unique BarCode]],$N$10:$N$37,$P$10:$P$37)</f>
        <v>Charger</v>
      </c>
      <c r="J2454" t="s">
        <v>49</v>
      </c>
      <c r="K2454" t="s">
        <v>582</v>
      </c>
    </row>
    <row r="2455" spans="1:11" x14ac:dyDescent="0.2">
      <c r="A2455" s="1" t="d">
        <v>2023-02-14</v>
      </c>
      <c r="B2455" s="45">
        <v>-1</v>
      </c>
      <c r="C2455" t="s">
        <v>20</v>
      </c>
      <c r="D2455" t="str">
        <f>_xlfn.XLOOKUP(Table29[[#This Row],[Patron Group]],$R$10:$R$24,$S$10:$S$24)</f>
        <v>Graduate</v>
      </c>
      <c r="E2455" s="1" t="d">
        <v>2023-02-14</v>
      </c>
      <c r="F2455" t="s">
        <v>839</v>
      </c>
      <c r="G2455" t="s">
        <v>2265</v>
      </c>
      <c r="H2455" t="str">
        <f>_xlfn.XLOOKUP(Table29[[#This Row],[Unique BarCode]],$N$10:$N$37,$O$10:$O$37)</f>
        <v>IPHONE</v>
      </c>
      <c r="I2455" t="str">
        <f>_xlfn.XLOOKUP(Table29[[#This Row],[Unique BarCode]],$N$10:$N$37,$P$10:$P$37)</f>
        <v>Charger</v>
      </c>
      <c r="J2455" t="s">
        <v>8</v>
      </c>
      <c r="K2455" t="s">
        <v>840</v>
      </c>
    </row>
    <row r="2456" spans="1:11" x14ac:dyDescent="0.2">
      <c r="A2456" s="1" t="d">
        <v>2023-02-14</v>
      </c>
      <c r="B2456" s="45">
        <v>-1</v>
      </c>
      <c r="C2456" t="s">
        <v>20</v>
      </c>
      <c r="D2456" t="str">
        <f>_xlfn.XLOOKUP(Table29[[#This Row],[Patron Group]],$R$10:$R$24,$S$10:$S$24)</f>
        <v>Graduate</v>
      </c>
      <c r="E2456" s="1" t="d">
        <v>2023-02-14</v>
      </c>
      <c r="F2456" t="s">
        <v>86</v>
      </c>
      <c r="G2456" t="s">
        <v>2265</v>
      </c>
      <c r="H2456" t="str">
        <f>_xlfn.XLOOKUP(Table29[[#This Row],[Unique BarCode]],$N$10:$N$37,$O$10:$O$37)</f>
        <v>IPHONE</v>
      </c>
      <c r="I2456" t="str">
        <f>_xlfn.XLOOKUP(Table29[[#This Row],[Unique BarCode]],$N$10:$N$37,$P$10:$P$37)</f>
        <v>Charger</v>
      </c>
      <c r="J2456" t="s">
        <v>8</v>
      </c>
      <c r="K2456" t="s">
        <v>87</v>
      </c>
    </row>
    <row r="2457" spans="1:11" x14ac:dyDescent="0.2">
      <c r="A2457" s="1" t="d">
        <v>2023-02-14</v>
      </c>
      <c r="B2457" s="45">
        <v>-1</v>
      </c>
      <c r="C2457" t="s">
        <v>20</v>
      </c>
      <c r="D2457" t="str">
        <f>_xlfn.XLOOKUP(Table29[[#This Row],[Patron Group]],$R$10:$R$24,$S$10:$S$24)</f>
        <v>Graduate</v>
      </c>
      <c r="E2457" s="1" t="d">
        <v>2023-02-14</v>
      </c>
      <c r="F2457" t="s">
        <v>220</v>
      </c>
      <c r="G2457" t="s">
        <v>2265</v>
      </c>
      <c r="H2457" t="str">
        <f>_xlfn.XLOOKUP(Table29[[#This Row],[Unique BarCode]],$N$10:$N$37,$O$10:$O$37)</f>
        <v>IPHONE</v>
      </c>
      <c r="I2457" t="str">
        <f>_xlfn.XLOOKUP(Table29[[#This Row],[Unique BarCode]],$N$10:$N$37,$P$10:$P$37)</f>
        <v>Charger</v>
      </c>
      <c r="J2457" t="s">
        <v>13</v>
      </c>
      <c r="K2457" t="s">
        <v>221</v>
      </c>
    </row>
    <row r="2458" spans="1:11" x14ac:dyDescent="0.2">
      <c r="A2458" s="1" t="d">
        <v>2023-02-14</v>
      </c>
      <c r="B2458" s="45">
        <v>-1</v>
      </c>
      <c r="C2458" t="s">
        <v>20</v>
      </c>
      <c r="D2458" t="str">
        <f>_xlfn.XLOOKUP(Table29[[#This Row],[Patron Group]],$R$10:$R$24,$S$10:$S$24)</f>
        <v>Graduate</v>
      </c>
      <c r="E2458" s="1" t="d">
        <v>2023-02-14</v>
      </c>
      <c r="F2458" t="s">
        <v>222</v>
      </c>
      <c r="G2458" t="s">
        <v>2265</v>
      </c>
      <c r="H2458" t="str">
        <f>_xlfn.XLOOKUP(Table29[[#This Row],[Unique BarCode]],$N$10:$N$37,$O$10:$O$37)</f>
        <v>IPHONE</v>
      </c>
      <c r="I2458" t="str">
        <f>_xlfn.XLOOKUP(Table29[[#This Row],[Unique BarCode]],$N$10:$N$37,$P$10:$P$37)</f>
        <v>Charger</v>
      </c>
      <c r="J2458" t="s">
        <v>13</v>
      </c>
      <c r="K2458" t="s">
        <v>223</v>
      </c>
    </row>
    <row r="2459" spans="1:11" x14ac:dyDescent="0.2">
      <c r="A2459" s="1" t="d">
        <v>2023-02-14</v>
      </c>
      <c r="B2459" s="45">
        <v>-1</v>
      </c>
      <c r="C2459" t="s">
        <v>20</v>
      </c>
      <c r="D2459" t="str">
        <f>_xlfn.XLOOKUP(Table29[[#This Row],[Patron Group]],$R$10:$R$24,$S$10:$S$24)</f>
        <v>Graduate</v>
      </c>
      <c r="E2459" s="1" t="d">
        <v>2023-02-14</v>
      </c>
      <c r="F2459" t="s">
        <v>1655</v>
      </c>
      <c r="G2459" t="s">
        <v>2265</v>
      </c>
      <c r="H2459" t="str">
        <f>_xlfn.XLOOKUP(Table29[[#This Row],[Unique BarCode]],$N$10:$N$37,$O$10:$O$37)</f>
        <v>IPHONE</v>
      </c>
      <c r="I2459" t="str">
        <f>_xlfn.XLOOKUP(Table29[[#This Row],[Unique BarCode]],$N$10:$N$37,$P$10:$P$37)</f>
        <v>Charger</v>
      </c>
      <c r="J2459" t="s">
        <v>128</v>
      </c>
    </row>
    <row r="2460" spans="1:11" x14ac:dyDescent="0.2">
      <c r="A2460" s="1" t="d">
        <v>2023-02-14</v>
      </c>
      <c r="B2460" s="45">
        <v>-1</v>
      </c>
      <c r="C2460" t="s">
        <v>20</v>
      </c>
      <c r="D2460" t="str">
        <f>_xlfn.XLOOKUP(Table29[[#This Row],[Patron Group]],$R$10:$R$24,$S$10:$S$24)</f>
        <v>Graduate</v>
      </c>
      <c r="E2460" s="1" t="d">
        <v>2023-02-14</v>
      </c>
      <c r="F2460" t="s">
        <v>1631</v>
      </c>
      <c r="G2460" t="s">
        <v>2296</v>
      </c>
      <c r="H2460" t="str">
        <f>_xlfn.XLOOKUP(Table29[[#This Row],[Unique BarCode]],$N$10:$N$37,$O$10:$O$37)</f>
        <v>MACUSBC</v>
      </c>
      <c r="I2460" t="str">
        <f>_xlfn.XLOOKUP(Table29[[#This Row],[Unique BarCode]],$N$10:$N$37,$P$10:$P$37)</f>
        <v>Charger</v>
      </c>
      <c r="J2460" t="s">
        <v>8</v>
      </c>
      <c r="K2460" t="s">
        <v>277</v>
      </c>
    </row>
    <row r="2461" spans="1:11" x14ac:dyDescent="0.2">
      <c r="A2461" s="1" t="d">
        <v>2023-02-14</v>
      </c>
      <c r="B2461" s="45">
        <v>-1</v>
      </c>
      <c r="C2461" t="s">
        <v>20</v>
      </c>
      <c r="D2461" t="str">
        <f>_xlfn.XLOOKUP(Table29[[#This Row],[Patron Group]],$R$10:$R$24,$S$10:$S$24)</f>
        <v>Graduate</v>
      </c>
      <c r="E2461" s="1" t="d">
        <v>2023-02-14</v>
      </c>
      <c r="F2461" t="s">
        <v>1633</v>
      </c>
      <c r="G2461" t="s">
        <v>2296</v>
      </c>
      <c r="H2461" t="str">
        <f>_xlfn.XLOOKUP(Table29[[#This Row],[Unique BarCode]],$N$10:$N$37,$O$10:$O$37)</f>
        <v>MACUSBC</v>
      </c>
      <c r="I2461" t="str">
        <f>_xlfn.XLOOKUP(Table29[[#This Row],[Unique BarCode]],$N$10:$N$37,$P$10:$P$37)</f>
        <v>Charger</v>
      </c>
      <c r="J2461" t="s">
        <v>8</v>
      </c>
      <c r="K2461" t="s">
        <v>844</v>
      </c>
    </row>
    <row r="2462" spans="1:11" x14ac:dyDescent="0.2">
      <c r="A2462" s="1" t="d">
        <v>2023-02-14</v>
      </c>
      <c r="B2462" s="45">
        <v>-1</v>
      </c>
      <c r="C2462" t="s">
        <v>20</v>
      </c>
      <c r="D2462" t="str">
        <f>_xlfn.XLOOKUP(Table29[[#This Row],[Patron Group]],$R$10:$R$24,$S$10:$S$24)</f>
        <v>Graduate</v>
      </c>
      <c r="E2462" s="1" t="d">
        <v>2023-02-14</v>
      </c>
      <c r="F2462" t="s">
        <v>925</v>
      </c>
      <c r="G2462" t="s">
        <v>2294</v>
      </c>
      <c r="H2462" t="str">
        <f>_xlfn.XLOOKUP(Table29[[#This Row],[Unique BarCode]],$N$10:$N$37,$O$10:$O$37)</f>
        <v>UVGA</v>
      </c>
      <c r="I2462" t="str">
        <f>_xlfn.XLOOKUP(Table29[[#This Row],[Unique BarCode]],$N$10:$N$37,$P$10:$P$37)</f>
        <v>Cable</v>
      </c>
      <c r="J2462" t="s">
        <v>8</v>
      </c>
    </row>
    <row r="2463" spans="1:11" x14ac:dyDescent="0.2">
      <c r="A2463" s="1" t="d">
        <v>2023-02-14</v>
      </c>
      <c r="B2463" s="45">
        <v>-1</v>
      </c>
      <c r="C2463" t="s">
        <v>20</v>
      </c>
      <c r="D2463" t="str">
        <f>_xlfn.XLOOKUP(Table29[[#This Row],[Patron Group]],$R$10:$R$24,$S$10:$S$24)</f>
        <v>Graduate</v>
      </c>
      <c r="E2463" s="1" t="d">
        <v>2023-02-14</v>
      </c>
      <c r="F2463" t="s">
        <v>45</v>
      </c>
      <c r="G2463" t="s">
        <v>2272</v>
      </c>
      <c r="H2463" t="str">
        <f>_xlfn.XLOOKUP(Table29[[#This Row],[Unique BarCode]],$N$10:$N$37,$O$10:$O$37)</f>
        <v>WALLADPT</v>
      </c>
      <c r="I2463" t="str">
        <f>_xlfn.XLOOKUP(Table29[[#This Row],[Unique BarCode]],$N$10:$N$37,$P$10:$P$37)</f>
        <v>Charger</v>
      </c>
      <c r="J2463" t="s">
        <v>13</v>
      </c>
      <c r="K2463" t="s">
        <v>46</v>
      </c>
    </row>
    <row r="2464" spans="1:11" x14ac:dyDescent="0.2">
      <c r="A2464" s="1" t="d">
        <v>2023-02-14</v>
      </c>
      <c r="B2464" s="45">
        <v>-1</v>
      </c>
      <c r="C2464" t="s">
        <v>20</v>
      </c>
      <c r="D2464" t="str">
        <f>_xlfn.XLOOKUP(Table29[[#This Row],[Patron Group]],$R$10:$R$24,$S$10:$S$24)</f>
        <v>Graduate</v>
      </c>
      <c r="E2464" s="1" t="d">
        <v>2023-02-14</v>
      </c>
      <c r="F2464" t="s">
        <v>919</v>
      </c>
      <c r="G2464" t="s">
        <v>2272</v>
      </c>
      <c r="H2464" t="str">
        <f>_xlfn.XLOOKUP(Table29[[#This Row],[Unique BarCode]],$N$10:$N$37,$O$10:$O$37)</f>
        <v>WALLADPT</v>
      </c>
      <c r="I2464" t="str">
        <f>_xlfn.XLOOKUP(Table29[[#This Row],[Unique BarCode]],$N$10:$N$37,$P$10:$P$37)</f>
        <v>Charger</v>
      </c>
      <c r="J2464" t="s">
        <v>13</v>
      </c>
      <c r="K2464" t="s">
        <v>920</v>
      </c>
    </row>
    <row r="2465" spans="1:11" x14ac:dyDescent="0.2">
      <c r="A2465" s="1" t="d">
        <v>2023-02-14</v>
      </c>
      <c r="B2465" s="45">
        <v>-1</v>
      </c>
      <c r="C2465" t="s">
        <v>20</v>
      </c>
      <c r="D2465" t="str">
        <f>_xlfn.XLOOKUP(Table29[[#This Row],[Patron Group]],$R$10:$R$24,$S$10:$S$24)</f>
        <v>Graduate</v>
      </c>
      <c r="E2465" s="1" t="d">
        <v>2023-02-14</v>
      </c>
      <c r="F2465" t="s">
        <v>274</v>
      </c>
      <c r="G2465" t="s">
        <v>2272</v>
      </c>
      <c r="H2465" t="str">
        <f>_xlfn.XLOOKUP(Table29[[#This Row],[Unique BarCode]],$N$10:$N$37,$O$10:$O$37)</f>
        <v>WALLADPT</v>
      </c>
      <c r="I2465" t="str">
        <f>_xlfn.XLOOKUP(Table29[[#This Row],[Unique BarCode]],$N$10:$N$37,$P$10:$P$37)</f>
        <v>Charger</v>
      </c>
      <c r="J2465" t="s">
        <v>8</v>
      </c>
    </row>
    <row r="2466" spans="1:11" x14ac:dyDescent="0.2">
      <c r="A2466" s="1" t="d">
        <v>2023-02-14</v>
      </c>
      <c r="B2466" s="45">
        <v>-1</v>
      </c>
      <c r="C2466" t="s">
        <v>20</v>
      </c>
      <c r="D2466" t="str">
        <f>_xlfn.XLOOKUP(Table29[[#This Row],[Patron Group]],$R$10:$R$24,$S$10:$S$24)</f>
        <v>Graduate</v>
      </c>
      <c r="E2466" s="1" t="d">
        <v>2023-02-14</v>
      </c>
      <c r="F2466" t="s">
        <v>1587</v>
      </c>
      <c r="G2466" t="s">
        <v>2272</v>
      </c>
      <c r="H2466" t="str">
        <f>_xlfn.XLOOKUP(Table29[[#This Row],[Unique BarCode]],$N$10:$N$37,$O$10:$O$37)</f>
        <v>WALLADPT</v>
      </c>
      <c r="I2466" t="str">
        <f>_xlfn.XLOOKUP(Table29[[#This Row],[Unique BarCode]],$N$10:$N$37,$P$10:$P$37)</f>
        <v>Charger</v>
      </c>
      <c r="J2466" t="s">
        <v>8</v>
      </c>
    </row>
    <row r="2467" spans="1:11" x14ac:dyDescent="0.2">
      <c r="A2467" s="1" t="d">
        <v>2023-02-14</v>
      </c>
      <c r="B2467" s="45">
        <v>-1</v>
      </c>
      <c r="C2467" t="s">
        <v>20</v>
      </c>
      <c r="D2467" t="str">
        <f>_xlfn.XLOOKUP(Table29[[#This Row],[Patron Group]],$R$10:$R$24,$S$10:$S$24)</f>
        <v>Graduate</v>
      </c>
      <c r="E2467" s="1" t="d">
        <v>2023-02-14</v>
      </c>
      <c r="F2467" t="s">
        <v>47</v>
      </c>
      <c r="G2467" t="s">
        <v>2272</v>
      </c>
      <c r="H2467" t="str">
        <f>_xlfn.XLOOKUP(Table29[[#This Row],[Unique BarCode]],$N$10:$N$37,$O$10:$O$37)</f>
        <v>WALLADPT</v>
      </c>
      <c r="I2467" t="str">
        <f>_xlfn.XLOOKUP(Table29[[#This Row],[Unique BarCode]],$N$10:$N$37,$P$10:$P$37)</f>
        <v>Charger</v>
      </c>
      <c r="J2467" t="s">
        <v>8</v>
      </c>
    </row>
    <row r="2468" spans="1:11" x14ac:dyDescent="0.2">
      <c r="A2468" s="1" t="d">
        <v>2023-02-14</v>
      </c>
      <c r="B2468" s="45">
        <v>-1</v>
      </c>
      <c r="C2468" t="s">
        <v>20</v>
      </c>
      <c r="D2468" t="str">
        <f>_xlfn.XLOOKUP(Table29[[#This Row],[Patron Group]],$R$10:$R$24,$S$10:$S$24)</f>
        <v>Graduate</v>
      </c>
      <c r="E2468" s="1" t="d">
        <v>2023-02-21</v>
      </c>
      <c r="F2468" t="s">
        <v>1656</v>
      </c>
      <c r="G2468" t="s">
        <v>2273</v>
      </c>
      <c r="H2468" t="str">
        <f>_xlfn.XLOOKUP(Table29[[#This Row],[Unique BarCode]],$N$10:$N$37,$O$10:$O$37)</f>
        <v>ChromeBook</v>
      </c>
      <c r="I2468" t="str">
        <f>_xlfn.XLOOKUP(Table29[[#This Row],[Unique BarCode]],$N$10:$N$37,$P$10:$P$37)</f>
        <v>Device</v>
      </c>
      <c r="J2468" t="s">
        <v>128</v>
      </c>
      <c r="K2468" t="s">
        <v>1657</v>
      </c>
    </row>
    <row r="2469" spans="1:11" x14ac:dyDescent="0.2">
      <c r="A2469" s="1" t="d">
        <v>2023-02-14</v>
      </c>
      <c r="B2469" s="45">
        <v>-1</v>
      </c>
      <c r="C2469" t="s">
        <v>20</v>
      </c>
      <c r="D2469" t="str">
        <f>_xlfn.XLOOKUP(Table29[[#This Row],[Patron Group]],$R$10:$R$24,$S$10:$S$24)</f>
        <v>Graduate</v>
      </c>
      <c r="E2469" s="1" t="d">
        <v>2023-02-21</v>
      </c>
      <c r="F2469" t="s">
        <v>1356</v>
      </c>
      <c r="G2469" t="s">
        <v>2273</v>
      </c>
      <c r="H2469" t="str">
        <f>_xlfn.XLOOKUP(Table29[[#This Row],[Unique BarCode]],$N$10:$N$37,$O$10:$O$37)</f>
        <v>ChromeBook</v>
      </c>
      <c r="I2469" t="str">
        <f>_xlfn.XLOOKUP(Table29[[#This Row],[Unique BarCode]],$N$10:$N$37,$P$10:$P$37)</f>
        <v>Device</v>
      </c>
      <c r="J2469" t="s">
        <v>13</v>
      </c>
      <c r="K2469" t="s">
        <v>1357</v>
      </c>
    </row>
    <row r="2470" spans="1:11" x14ac:dyDescent="0.2">
      <c r="A2470" s="1" t="d">
        <v>2023-02-14</v>
      </c>
      <c r="B2470" s="45">
        <v>-1</v>
      </c>
      <c r="C2470" t="s">
        <v>20</v>
      </c>
      <c r="D2470" t="str">
        <f>_xlfn.XLOOKUP(Table29[[#This Row],[Patron Group]],$R$10:$R$24,$S$10:$S$24)</f>
        <v>Graduate</v>
      </c>
      <c r="E2470" s="1" t="d">
        <v>2023-02-21</v>
      </c>
      <c r="F2470" t="s">
        <v>1658</v>
      </c>
      <c r="G2470" t="s">
        <v>2273</v>
      </c>
      <c r="H2470" t="str">
        <f>_xlfn.XLOOKUP(Table29[[#This Row],[Unique BarCode]],$N$10:$N$37,$O$10:$O$37)</f>
        <v>ChromeBook</v>
      </c>
      <c r="I2470" t="str">
        <f>_xlfn.XLOOKUP(Table29[[#This Row],[Unique BarCode]],$N$10:$N$37,$P$10:$P$37)</f>
        <v>Device</v>
      </c>
      <c r="J2470" t="s">
        <v>8</v>
      </c>
      <c r="K2470" t="s">
        <v>1659</v>
      </c>
    </row>
    <row r="2471" spans="1:11" x14ac:dyDescent="0.2">
      <c r="A2471" s="1" t="d">
        <v>2023-02-14</v>
      </c>
      <c r="B2471" s="45">
        <v>-1</v>
      </c>
      <c r="C2471" t="s">
        <v>20</v>
      </c>
      <c r="D2471" t="str">
        <f>_xlfn.XLOOKUP(Table29[[#This Row],[Patron Group]],$R$10:$R$24,$S$10:$S$24)</f>
        <v>Graduate</v>
      </c>
      <c r="E2471" s="1" t="d">
        <v>2023-02-21</v>
      </c>
      <c r="F2471" t="s">
        <v>501</v>
      </c>
      <c r="G2471" t="s">
        <v>2275</v>
      </c>
      <c r="H2471" t="str">
        <f>_xlfn.XLOOKUP(Table29[[#This Row],[Unique BarCode]],$N$10:$N$37,$O$10:$O$37)</f>
        <v>iPad</v>
      </c>
      <c r="I2471" t="str">
        <f>_xlfn.XLOOKUP(Table29[[#This Row],[Unique BarCode]],$N$10:$N$37,$P$10:$P$37)</f>
        <v>Device</v>
      </c>
      <c r="J2471" t="s">
        <v>8</v>
      </c>
      <c r="K2471" t="s">
        <v>502</v>
      </c>
    </row>
    <row r="2472" spans="1:11" x14ac:dyDescent="0.2">
      <c r="A2472" s="1" t="d">
        <v>2023-02-14</v>
      </c>
      <c r="B2472" s="45">
        <v>-1</v>
      </c>
      <c r="C2472" t="s">
        <v>20</v>
      </c>
      <c r="D2472" t="str">
        <f>_xlfn.XLOOKUP(Table29[[#This Row],[Patron Group]],$R$10:$R$24,$S$10:$S$24)</f>
        <v>Graduate</v>
      </c>
      <c r="E2472" s="1" t="d">
        <v>2023-02-21</v>
      </c>
      <c r="F2472" t="s">
        <v>1190</v>
      </c>
      <c r="G2472" t="s">
        <v>2263</v>
      </c>
      <c r="H2472" t="str">
        <f>_xlfn.XLOOKUP(Table29[[#This Row],[Unique BarCode]],$N$10:$N$37,$O$10:$O$37)</f>
        <v>HP Laptop</v>
      </c>
      <c r="I2472" t="str">
        <f>_xlfn.XLOOKUP(Table29[[#This Row],[Unique BarCode]],$N$10:$N$37,$P$10:$P$37)</f>
        <v>Device</v>
      </c>
      <c r="J2472" t="s">
        <v>8</v>
      </c>
      <c r="K2472" t="s">
        <v>1191</v>
      </c>
    </row>
    <row r="2473" spans="1:11" x14ac:dyDescent="0.2">
      <c r="A2473" s="1" t="d">
        <v>2023-02-14</v>
      </c>
      <c r="B2473" s="45">
        <v>-1</v>
      </c>
      <c r="C2473" t="s">
        <v>20</v>
      </c>
      <c r="D2473" t="str">
        <f>_xlfn.XLOOKUP(Table29[[#This Row],[Patron Group]],$R$10:$R$24,$S$10:$S$24)</f>
        <v>Graduate</v>
      </c>
      <c r="E2473" s="1" t="d">
        <v>2023-02-21</v>
      </c>
      <c r="F2473" t="s">
        <v>177</v>
      </c>
      <c r="G2473" t="s">
        <v>2263</v>
      </c>
      <c r="H2473" t="str">
        <f>_xlfn.XLOOKUP(Table29[[#This Row],[Unique BarCode]],$N$10:$N$37,$O$10:$O$37)</f>
        <v>HP Laptop</v>
      </c>
      <c r="I2473" t="str">
        <f>_xlfn.XLOOKUP(Table29[[#This Row],[Unique BarCode]],$N$10:$N$37,$P$10:$P$37)</f>
        <v>Device</v>
      </c>
      <c r="J2473" t="s">
        <v>8</v>
      </c>
      <c r="K2473" t="s">
        <v>178</v>
      </c>
    </row>
    <row r="2474" spans="1:11" x14ac:dyDescent="0.2">
      <c r="A2474" s="1" t="d">
        <v>2023-02-14</v>
      </c>
      <c r="B2474" s="45">
        <v>-1</v>
      </c>
      <c r="C2474" t="s">
        <v>20</v>
      </c>
      <c r="D2474" t="str">
        <f>_xlfn.XLOOKUP(Table29[[#This Row],[Patron Group]],$R$10:$R$24,$S$10:$S$24)</f>
        <v>Graduate</v>
      </c>
      <c r="E2474" s="1" t="d">
        <v>2023-02-28</v>
      </c>
      <c r="F2474" t="s">
        <v>114</v>
      </c>
      <c r="G2474" t="s">
        <v>2274</v>
      </c>
      <c r="H2474" t="str">
        <f>_xlfn.XLOOKUP(Table29[[#This Row],[Unique BarCode]],$N$10:$N$37,$O$10:$O$37)</f>
        <v>MacBook</v>
      </c>
      <c r="I2474" t="str">
        <f>_xlfn.XLOOKUP(Table29[[#This Row],[Unique BarCode]],$N$10:$N$37,$P$10:$P$37)</f>
        <v>Device</v>
      </c>
      <c r="J2474" t="s">
        <v>8</v>
      </c>
      <c r="K2474" t="s">
        <v>114</v>
      </c>
    </row>
    <row r="2475" spans="1:11" x14ac:dyDescent="0.2">
      <c r="A2475" s="1" t="d">
        <v>2023-02-14</v>
      </c>
      <c r="B2475" s="45">
        <v>-1</v>
      </c>
      <c r="C2475" t="s">
        <v>20</v>
      </c>
      <c r="D2475" t="str">
        <f>_xlfn.XLOOKUP(Table29[[#This Row],[Patron Group]],$R$10:$R$24,$S$10:$S$24)</f>
        <v>Graduate</v>
      </c>
      <c r="E2475" s="1" t="d">
        <v>2023-02-28</v>
      </c>
      <c r="F2475" t="s">
        <v>1253</v>
      </c>
      <c r="G2475" t="s">
        <v>2275</v>
      </c>
      <c r="H2475" t="str">
        <f>_xlfn.XLOOKUP(Table29[[#This Row],[Unique BarCode]],$N$10:$N$37,$O$10:$O$37)</f>
        <v>iPad</v>
      </c>
      <c r="I2475" t="str">
        <f>_xlfn.XLOOKUP(Table29[[#This Row],[Unique BarCode]],$N$10:$N$37,$P$10:$P$37)</f>
        <v>Device</v>
      </c>
      <c r="J2475" t="s">
        <v>8</v>
      </c>
    </row>
    <row r="2476" spans="1:11" x14ac:dyDescent="0.2">
      <c r="A2476" s="1" t="d">
        <v>2023-02-14</v>
      </c>
      <c r="B2476" s="45">
        <v>-1</v>
      </c>
      <c r="C2476" t="s">
        <v>20</v>
      </c>
      <c r="D2476" t="str">
        <f>_xlfn.XLOOKUP(Table29[[#This Row],[Patron Group]],$R$10:$R$24,$S$10:$S$24)</f>
        <v>Graduate</v>
      </c>
      <c r="E2476" s="1" t="d">
        <v>2023-02-28</v>
      </c>
      <c r="F2476" t="s">
        <v>121</v>
      </c>
      <c r="G2476" t="s">
        <v>2263</v>
      </c>
      <c r="H2476" t="str">
        <f>_xlfn.XLOOKUP(Table29[[#This Row],[Unique BarCode]],$N$10:$N$37,$O$10:$O$37)</f>
        <v>HP Laptop</v>
      </c>
      <c r="I2476" t="str">
        <f>_xlfn.XLOOKUP(Table29[[#This Row],[Unique BarCode]],$N$10:$N$37,$P$10:$P$37)</f>
        <v>Device</v>
      </c>
      <c r="J2476" t="s">
        <v>8</v>
      </c>
      <c r="K2476" t="s">
        <v>122</v>
      </c>
    </row>
    <row r="2477" spans="1:11" x14ac:dyDescent="0.2">
      <c r="A2477" s="1" t="d">
        <v>2023-02-14</v>
      </c>
      <c r="B2477" s="45">
        <v>-1</v>
      </c>
      <c r="C2477" t="s">
        <v>20</v>
      </c>
      <c r="D2477" t="str">
        <f>_xlfn.XLOOKUP(Table29[[#This Row],[Patron Group]],$R$10:$R$24,$S$10:$S$24)</f>
        <v>Graduate</v>
      </c>
      <c r="E2477" s="1" t="d">
        <v>2023-02-28</v>
      </c>
      <c r="F2477" t="s">
        <v>805</v>
      </c>
      <c r="G2477" t="s">
        <v>2263</v>
      </c>
      <c r="H2477" t="str">
        <f>_xlfn.XLOOKUP(Table29[[#This Row],[Unique BarCode]],$N$10:$N$37,$O$10:$O$37)</f>
        <v>HP Laptop</v>
      </c>
      <c r="I2477" t="str">
        <f>_xlfn.XLOOKUP(Table29[[#This Row],[Unique BarCode]],$N$10:$N$37,$P$10:$P$37)</f>
        <v>Device</v>
      </c>
      <c r="J2477" t="s">
        <v>8</v>
      </c>
      <c r="K2477" t="s">
        <v>806</v>
      </c>
    </row>
    <row r="2478" spans="1:11" x14ac:dyDescent="0.2">
      <c r="A2478" s="1" t="d">
        <v>2023-02-14</v>
      </c>
      <c r="B2478" s="45">
        <v>-1</v>
      </c>
      <c r="C2478" t="s">
        <v>20</v>
      </c>
      <c r="D2478" t="str">
        <f>_xlfn.XLOOKUP(Table29[[#This Row],[Patron Group]],$R$10:$R$24,$S$10:$S$24)</f>
        <v>Graduate</v>
      </c>
      <c r="E2478" s="1" t="d">
        <v>2023-03-06</v>
      </c>
      <c r="F2478" t="s">
        <v>698</v>
      </c>
      <c r="G2478" t="s">
        <v>2275</v>
      </c>
      <c r="H2478" t="str">
        <f>_xlfn.XLOOKUP(Table29[[#This Row],[Unique BarCode]],$N$10:$N$37,$O$10:$O$37)</f>
        <v>iPad</v>
      </c>
      <c r="I2478" t="str">
        <f>_xlfn.XLOOKUP(Table29[[#This Row],[Unique BarCode]],$N$10:$N$37,$P$10:$P$37)</f>
        <v>Device</v>
      </c>
      <c r="J2478" t="s">
        <v>8</v>
      </c>
      <c r="K2478" t="s">
        <v>699</v>
      </c>
    </row>
    <row r="2479" spans="1:11" x14ac:dyDescent="0.2">
      <c r="A2479" s="1" t="d">
        <v>2023-02-14</v>
      </c>
      <c r="B2479" s="45">
        <v>-1</v>
      </c>
      <c r="C2479" t="s">
        <v>66</v>
      </c>
      <c r="D2479" t="str">
        <f>_xlfn.XLOOKUP(Table29[[#This Row],[Patron Group]],$R$10:$R$24,$S$10:$S$24)</f>
        <v>Graduate</v>
      </c>
      <c r="E2479" s="1" t="d">
        <v>2023-02-14</v>
      </c>
      <c r="F2479" t="s">
        <v>829</v>
      </c>
      <c r="G2479" t="s">
        <v>2271</v>
      </c>
      <c r="H2479" t="str">
        <f>_xlfn.XLOOKUP(Table29[[#This Row],[Unique BarCode]],$N$10:$N$37,$O$10:$O$37)</f>
        <v>OMNI</v>
      </c>
      <c r="I2479" t="str">
        <f>_xlfn.XLOOKUP(Table29[[#This Row],[Unique BarCode]],$N$10:$N$37,$P$10:$P$37)</f>
        <v>Charger</v>
      </c>
      <c r="J2479" t="s">
        <v>68</v>
      </c>
      <c r="K2479" t="s">
        <v>830</v>
      </c>
    </row>
    <row r="2480" spans="1:11" x14ac:dyDescent="0.2">
      <c r="A2480" s="1" t="d">
        <v>2023-02-14</v>
      </c>
      <c r="B2480" s="45">
        <v>-1</v>
      </c>
      <c r="C2480" t="s">
        <v>74</v>
      </c>
      <c r="D2480" t="str">
        <f>_xlfn.XLOOKUP(Table29[[#This Row],[Patron Group]],$R$10:$R$24,$S$10:$S$24)</f>
        <v>Staff</v>
      </c>
      <c r="E2480" s="1" t="d">
        <v>2023-02-14</v>
      </c>
      <c r="F2480" t="s">
        <v>1660</v>
      </c>
      <c r="G2480" t="s">
        <v>2288</v>
      </c>
      <c r="H2480" t="str">
        <f>_xlfn.XLOOKUP(Table29[[#This Row],[Unique BarCode]],$N$10:$N$37,$O$10:$O$37)</f>
        <v>Android Charger</v>
      </c>
      <c r="I2480" t="str">
        <f>_xlfn.XLOOKUP(Table29[[#This Row],[Unique BarCode]],$N$10:$N$37,$P$10:$P$37)</f>
        <v>Charger</v>
      </c>
      <c r="J2480" t="s">
        <v>13</v>
      </c>
      <c r="K2480" t="s">
        <v>1661</v>
      </c>
    </row>
    <row r="2481" spans="1:11" x14ac:dyDescent="0.2">
      <c r="A2481" s="1" t="d">
        <v>2023-02-14</v>
      </c>
      <c r="B2481" s="45">
        <v>-1</v>
      </c>
      <c r="C2481" t="s">
        <v>74</v>
      </c>
      <c r="D2481" t="str">
        <f>_xlfn.XLOOKUP(Table29[[#This Row],[Patron Group]],$R$10:$R$24,$S$10:$S$24)</f>
        <v>Staff</v>
      </c>
      <c r="E2481" s="1" t="d">
        <v>2023-02-14</v>
      </c>
      <c r="F2481" t="s">
        <v>436</v>
      </c>
      <c r="G2481" t="s">
        <v>2282</v>
      </c>
      <c r="H2481" t="str">
        <f>_xlfn.XLOOKUP(Table29[[#This Row],[Unique BarCode]],$N$10:$N$37,$O$10:$O$37)</f>
        <v>HPUSBC</v>
      </c>
      <c r="I2481" t="str">
        <f>_xlfn.XLOOKUP(Table29[[#This Row],[Unique BarCode]],$N$10:$N$37,$P$10:$P$37)</f>
        <v>Charger</v>
      </c>
      <c r="J2481" t="s">
        <v>49</v>
      </c>
      <c r="K2481" t="s">
        <v>437</v>
      </c>
    </row>
    <row r="2482" spans="1:11" x14ac:dyDescent="0.2">
      <c r="A2482" s="1" t="d">
        <v>2023-02-14</v>
      </c>
      <c r="B2482" s="45">
        <v>-1</v>
      </c>
      <c r="C2482" t="s">
        <v>77</v>
      </c>
      <c r="D2482" t="str">
        <f>_xlfn.XLOOKUP(Table29[[#This Row],[Patron Group]],$R$10:$R$24,$S$10:$S$24)</f>
        <v>Undergraduate</v>
      </c>
      <c r="E2482" s="1" t="d">
        <v>2023-02-14</v>
      </c>
      <c r="F2482" t="s">
        <v>1361</v>
      </c>
      <c r="G2482" t="s">
        <v>2298</v>
      </c>
      <c r="H2482" t="str">
        <f>_xlfn.XLOOKUP(Table29[[#This Row],[Unique BarCode]],$N$10:$N$37,$O$10:$O$37)</f>
        <v>ANKER</v>
      </c>
      <c r="I2482" t="str">
        <f>_xlfn.XLOOKUP(Table29[[#This Row],[Unique BarCode]],$N$10:$N$37,$P$10:$P$37)</f>
        <v>Charger</v>
      </c>
      <c r="J2482" t="s">
        <v>8</v>
      </c>
    </row>
    <row r="2483" spans="1:11" x14ac:dyDescent="0.2">
      <c r="A2483" s="1" t="d">
        <v>2023-02-14</v>
      </c>
      <c r="B2483" s="45">
        <v>-1</v>
      </c>
      <c r="C2483" t="s">
        <v>77</v>
      </c>
      <c r="D2483" t="str">
        <f>_xlfn.XLOOKUP(Table29[[#This Row],[Patron Group]],$R$10:$R$24,$S$10:$S$24)</f>
        <v>Undergraduate</v>
      </c>
      <c r="E2483" s="1" t="d">
        <v>2023-02-14</v>
      </c>
      <c r="F2483" t="s">
        <v>1346</v>
      </c>
      <c r="G2483" t="s">
        <v>2298</v>
      </c>
      <c r="H2483" t="str">
        <f>_xlfn.XLOOKUP(Table29[[#This Row],[Unique BarCode]],$N$10:$N$37,$O$10:$O$37)</f>
        <v>ANKER</v>
      </c>
      <c r="I2483" t="str">
        <f>_xlfn.XLOOKUP(Table29[[#This Row],[Unique BarCode]],$N$10:$N$37,$P$10:$P$37)</f>
        <v>Charger</v>
      </c>
      <c r="J2483" t="s">
        <v>8</v>
      </c>
    </row>
    <row r="2484" spans="1:11" x14ac:dyDescent="0.2">
      <c r="A2484" s="1" t="d">
        <v>2023-02-14</v>
      </c>
      <c r="B2484" s="45">
        <v>-1</v>
      </c>
      <c r="C2484" t="s">
        <v>77</v>
      </c>
      <c r="D2484" t="str">
        <f>_xlfn.XLOOKUP(Table29[[#This Row],[Patron Group]],$R$10:$R$24,$S$10:$S$24)</f>
        <v>Undergraduate</v>
      </c>
      <c r="E2484" s="1" t="d">
        <v>2023-02-14</v>
      </c>
      <c r="F2484" t="s">
        <v>1626</v>
      </c>
      <c r="G2484" t="s">
        <v>2276</v>
      </c>
      <c r="H2484" t="str">
        <f>_xlfn.XLOOKUP(Table29[[#This Row],[Unique BarCode]],$N$10:$N$37,$O$10:$O$37)</f>
        <v>CALC</v>
      </c>
      <c r="I2484" t="str">
        <f>_xlfn.XLOOKUP(Table29[[#This Row],[Unique BarCode]],$N$10:$N$37,$P$10:$P$37)</f>
        <v>Accessory</v>
      </c>
      <c r="J2484" t="s">
        <v>8</v>
      </c>
      <c r="K2484" t="s">
        <v>1627</v>
      </c>
    </row>
    <row r="2485" spans="1:11" x14ac:dyDescent="0.2">
      <c r="A2485" s="1" t="d">
        <v>2023-02-14</v>
      </c>
      <c r="B2485" s="45">
        <v>-1</v>
      </c>
      <c r="C2485" t="s">
        <v>77</v>
      </c>
      <c r="D2485" t="str">
        <f>_xlfn.XLOOKUP(Table29[[#This Row],[Patron Group]],$R$10:$R$24,$S$10:$S$24)</f>
        <v>Undergraduate</v>
      </c>
      <c r="E2485" s="1" t="d">
        <v>2023-02-14</v>
      </c>
      <c r="F2485" t="s">
        <v>1053</v>
      </c>
      <c r="G2485" t="s">
        <v>2276</v>
      </c>
      <c r="H2485" t="str">
        <f>_xlfn.XLOOKUP(Table29[[#This Row],[Unique BarCode]],$N$10:$N$37,$O$10:$O$37)</f>
        <v>CALC</v>
      </c>
      <c r="I2485" t="str">
        <f>_xlfn.XLOOKUP(Table29[[#This Row],[Unique BarCode]],$N$10:$N$37,$P$10:$P$37)</f>
        <v>Accessory</v>
      </c>
      <c r="J2485" t="s">
        <v>8</v>
      </c>
      <c r="K2485" t="s">
        <v>1054</v>
      </c>
    </row>
    <row r="2486" spans="1:11" x14ac:dyDescent="0.2">
      <c r="A2486" s="1" t="d">
        <v>2023-02-14</v>
      </c>
      <c r="B2486" s="45">
        <v>-1</v>
      </c>
      <c r="C2486" t="s">
        <v>77</v>
      </c>
      <c r="D2486" t="str">
        <f>_xlfn.XLOOKUP(Table29[[#This Row],[Patron Group]],$R$10:$R$24,$S$10:$S$24)</f>
        <v>Undergraduate</v>
      </c>
      <c r="E2486" s="1" t="d">
        <v>2023-02-14</v>
      </c>
      <c r="F2486" t="s">
        <v>1506</v>
      </c>
      <c r="G2486" t="s">
        <v>2276</v>
      </c>
      <c r="H2486" t="str">
        <f>_xlfn.XLOOKUP(Table29[[#This Row],[Unique BarCode]],$N$10:$N$37,$O$10:$O$37)</f>
        <v>CALC</v>
      </c>
      <c r="I2486" t="str">
        <f>_xlfn.XLOOKUP(Table29[[#This Row],[Unique BarCode]],$N$10:$N$37,$P$10:$P$37)</f>
        <v>Accessory</v>
      </c>
      <c r="J2486" t="s">
        <v>8</v>
      </c>
      <c r="K2486" t="s">
        <v>1507</v>
      </c>
    </row>
    <row r="2487" spans="1:11" x14ac:dyDescent="0.2">
      <c r="A2487" s="1" t="d">
        <v>2023-02-14</v>
      </c>
      <c r="B2487" s="45">
        <v>-1</v>
      </c>
      <c r="C2487" t="s">
        <v>77</v>
      </c>
      <c r="D2487" t="str">
        <f>_xlfn.XLOOKUP(Table29[[#This Row],[Patron Group]],$R$10:$R$24,$S$10:$S$24)</f>
        <v>Undergraduate</v>
      </c>
      <c r="E2487" s="1" t="d">
        <v>2023-02-14</v>
      </c>
      <c r="F2487" t="s">
        <v>1402</v>
      </c>
      <c r="G2487" t="s">
        <v>2276</v>
      </c>
      <c r="H2487" t="str">
        <f>_xlfn.XLOOKUP(Table29[[#This Row],[Unique BarCode]],$N$10:$N$37,$O$10:$O$37)</f>
        <v>CALC</v>
      </c>
      <c r="I2487" t="str">
        <f>_xlfn.XLOOKUP(Table29[[#This Row],[Unique BarCode]],$N$10:$N$37,$P$10:$P$37)</f>
        <v>Accessory</v>
      </c>
      <c r="J2487" t="s">
        <v>8</v>
      </c>
    </row>
    <row r="2488" spans="1:11" x14ac:dyDescent="0.2">
      <c r="A2488" s="1" t="d">
        <v>2023-02-14</v>
      </c>
      <c r="B2488" s="45">
        <v>-1</v>
      </c>
      <c r="C2488" t="s">
        <v>77</v>
      </c>
      <c r="D2488" t="str">
        <f>_xlfn.XLOOKUP(Table29[[#This Row],[Patron Group]],$R$10:$R$24,$S$10:$S$24)</f>
        <v>Undergraduate</v>
      </c>
      <c r="E2488" s="1" t="d">
        <v>2023-02-14</v>
      </c>
      <c r="F2488" t="s">
        <v>1055</v>
      </c>
      <c r="G2488" t="s">
        <v>2276</v>
      </c>
      <c r="H2488" t="str">
        <f>_xlfn.XLOOKUP(Table29[[#This Row],[Unique BarCode]],$N$10:$N$37,$O$10:$O$37)</f>
        <v>CALC</v>
      </c>
      <c r="I2488" t="str">
        <f>_xlfn.XLOOKUP(Table29[[#This Row],[Unique BarCode]],$N$10:$N$37,$P$10:$P$37)</f>
        <v>Accessory</v>
      </c>
      <c r="J2488" t="s">
        <v>8</v>
      </c>
    </row>
    <row r="2489" spans="1:11" x14ac:dyDescent="0.2">
      <c r="A2489" s="1" t="d">
        <v>2023-02-14</v>
      </c>
      <c r="B2489" s="45">
        <v>-1</v>
      </c>
      <c r="C2489" t="s">
        <v>77</v>
      </c>
      <c r="D2489" t="str">
        <f>_xlfn.XLOOKUP(Table29[[#This Row],[Patron Group]],$R$10:$R$24,$S$10:$S$24)</f>
        <v>Undergraduate</v>
      </c>
      <c r="E2489" s="1" t="d">
        <v>2023-02-14</v>
      </c>
      <c r="F2489" t="s">
        <v>1403</v>
      </c>
      <c r="G2489" t="s">
        <v>2276</v>
      </c>
      <c r="H2489" t="str">
        <f>_xlfn.XLOOKUP(Table29[[#This Row],[Unique BarCode]],$N$10:$N$37,$O$10:$O$37)</f>
        <v>CALC</v>
      </c>
      <c r="I2489" t="str">
        <f>_xlfn.XLOOKUP(Table29[[#This Row],[Unique BarCode]],$N$10:$N$37,$P$10:$P$37)</f>
        <v>Accessory</v>
      </c>
      <c r="J2489" t="s">
        <v>49</v>
      </c>
    </row>
    <row r="2490" spans="1:11" x14ac:dyDescent="0.2">
      <c r="A2490" s="1" t="d">
        <v>2023-02-14</v>
      </c>
      <c r="B2490" s="45">
        <v>-1</v>
      </c>
      <c r="C2490" t="s">
        <v>77</v>
      </c>
      <c r="D2490" t="str">
        <f>_xlfn.XLOOKUP(Table29[[#This Row],[Patron Group]],$R$10:$R$24,$S$10:$S$24)</f>
        <v>Undergraduate</v>
      </c>
      <c r="E2490" s="1" t="d">
        <v>2023-02-14</v>
      </c>
      <c r="F2490" t="s">
        <v>1362</v>
      </c>
      <c r="G2490" t="s">
        <v>2276</v>
      </c>
      <c r="H2490" t="str">
        <f>_xlfn.XLOOKUP(Table29[[#This Row],[Unique BarCode]],$N$10:$N$37,$O$10:$O$37)</f>
        <v>CALC</v>
      </c>
      <c r="I2490" t="str">
        <f>_xlfn.XLOOKUP(Table29[[#This Row],[Unique BarCode]],$N$10:$N$37,$P$10:$P$37)</f>
        <v>Accessory</v>
      </c>
      <c r="J2490" t="s">
        <v>49</v>
      </c>
    </row>
    <row r="2491" spans="1:11" x14ac:dyDescent="0.2">
      <c r="A2491" s="1" t="d">
        <v>2023-02-14</v>
      </c>
      <c r="B2491" s="45">
        <v>-1</v>
      </c>
      <c r="C2491" t="s">
        <v>77</v>
      </c>
      <c r="D2491" t="str">
        <f>_xlfn.XLOOKUP(Table29[[#This Row],[Patron Group]],$R$10:$R$24,$S$10:$S$24)</f>
        <v>Undergraduate</v>
      </c>
      <c r="E2491" s="1" t="d">
        <v>2023-02-14</v>
      </c>
      <c r="F2491" t="s">
        <v>1612</v>
      </c>
      <c r="G2491" t="s">
        <v>2276</v>
      </c>
      <c r="H2491" t="str">
        <f>_xlfn.XLOOKUP(Table29[[#This Row],[Unique BarCode]],$N$10:$N$37,$O$10:$O$37)</f>
        <v>CALC</v>
      </c>
      <c r="I2491" t="str">
        <f>_xlfn.XLOOKUP(Table29[[#This Row],[Unique BarCode]],$N$10:$N$37,$P$10:$P$37)</f>
        <v>Accessory</v>
      </c>
      <c r="J2491" t="s">
        <v>49</v>
      </c>
    </row>
    <row r="2492" spans="1:11" x14ac:dyDescent="0.2">
      <c r="A2492" s="1" t="d">
        <v>2023-02-14</v>
      </c>
      <c r="B2492" s="45">
        <v>-1</v>
      </c>
      <c r="C2492" t="s">
        <v>77</v>
      </c>
      <c r="D2492" t="str">
        <f>_xlfn.XLOOKUP(Table29[[#This Row],[Patron Group]],$R$10:$R$24,$S$10:$S$24)</f>
        <v>Undergraduate</v>
      </c>
      <c r="E2492" s="1" t="d">
        <v>2023-02-14</v>
      </c>
      <c r="F2492" t="s">
        <v>1488</v>
      </c>
      <c r="G2492" t="s">
        <v>2276</v>
      </c>
      <c r="H2492" t="str">
        <f>_xlfn.XLOOKUP(Table29[[#This Row],[Unique BarCode]],$N$10:$N$37,$O$10:$O$37)</f>
        <v>CALC</v>
      </c>
      <c r="I2492" t="str">
        <f>_xlfn.XLOOKUP(Table29[[#This Row],[Unique BarCode]],$N$10:$N$37,$P$10:$P$37)</f>
        <v>Accessory</v>
      </c>
      <c r="J2492" t="s">
        <v>49</v>
      </c>
    </row>
    <row r="2493" spans="1:11" x14ac:dyDescent="0.2">
      <c r="A2493" s="1" t="d">
        <v>2023-02-14</v>
      </c>
      <c r="B2493" s="45">
        <v>-1</v>
      </c>
      <c r="C2493" t="s">
        <v>77</v>
      </c>
      <c r="D2493" t="str">
        <f>_xlfn.XLOOKUP(Table29[[#This Row],[Patron Group]],$R$10:$R$24,$S$10:$S$24)</f>
        <v>Undergraduate</v>
      </c>
      <c r="E2493" s="1" t="d">
        <v>2023-02-14</v>
      </c>
      <c r="F2493" t="s">
        <v>1478</v>
      </c>
      <c r="G2493" t="s">
        <v>2281</v>
      </c>
      <c r="H2493" t="str">
        <f>_xlfn.XLOOKUP(Table29[[#This Row],[Unique BarCode]],$N$10:$N$37,$O$10:$O$37)</f>
        <v>HDMIC</v>
      </c>
      <c r="I2493" t="str">
        <f>_xlfn.XLOOKUP(Table29[[#This Row],[Unique BarCode]],$N$10:$N$37,$P$10:$P$37)</f>
        <v>Cable</v>
      </c>
      <c r="J2493" t="s">
        <v>8</v>
      </c>
      <c r="K2493" t="s">
        <v>1479</v>
      </c>
    </row>
    <row r="2494" spans="1:11" x14ac:dyDescent="0.2">
      <c r="A2494" s="1" t="d">
        <v>2023-02-14</v>
      </c>
      <c r="B2494" s="45">
        <v>-1</v>
      </c>
      <c r="C2494" t="s">
        <v>77</v>
      </c>
      <c r="D2494" t="str">
        <f>_xlfn.XLOOKUP(Table29[[#This Row],[Patron Group]],$R$10:$R$24,$S$10:$S$24)</f>
        <v>Undergraduate</v>
      </c>
      <c r="E2494" s="1" t="d">
        <v>2023-02-14</v>
      </c>
      <c r="F2494" t="s">
        <v>1406</v>
      </c>
      <c r="G2494" t="s">
        <v>2281</v>
      </c>
      <c r="H2494" t="str">
        <f>_xlfn.XLOOKUP(Table29[[#This Row],[Unique BarCode]],$N$10:$N$37,$O$10:$O$37)</f>
        <v>HDMIC</v>
      </c>
      <c r="I2494" t="str">
        <f>_xlfn.XLOOKUP(Table29[[#This Row],[Unique BarCode]],$N$10:$N$37,$P$10:$P$37)</f>
        <v>Cable</v>
      </c>
      <c r="J2494" t="s">
        <v>8</v>
      </c>
      <c r="K2494" t="s">
        <v>1407</v>
      </c>
    </row>
    <row r="2495" spans="1:11" x14ac:dyDescent="0.2">
      <c r="A2495" s="1" t="d">
        <v>2023-02-14</v>
      </c>
      <c r="B2495" s="45">
        <v>-1</v>
      </c>
      <c r="C2495" t="s">
        <v>77</v>
      </c>
      <c r="D2495" t="str">
        <f>_xlfn.XLOOKUP(Table29[[#This Row],[Patron Group]],$R$10:$R$24,$S$10:$S$24)</f>
        <v>Undergraduate</v>
      </c>
      <c r="E2495" s="1" t="d">
        <v>2023-02-14</v>
      </c>
      <c r="F2495" t="s">
        <v>1628</v>
      </c>
      <c r="G2495" t="s">
        <v>2281</v>
      </c>
      <c r="H2495" t="str">
        <f>_xlfn.XLOOKUP(Table29[[#This Row],[Unique BarCode]],$N$10:$N$37,$O$10:$O$37)</f>
        <v>HDMIC</v>
      </c>
      <c r="I2495" t="str">
        <f>_xlfn.XLOOKUP(Table29[[#This Row],[Unique BarCode]],$N$10:$N$37,$P$10:$P$37)</f>
        <v>Cable</v>
      </c>
      <c r="J2495" t="s">
        <v>8</v>
      </c>
      <c r="K2495" t="s">
        <v>1629</v>
      </c>
    </row>
    <row r="2496" spans="1:11" x14ac:dyDescent="0.2">
      <c r="A2496" s="1" t="d">
        <v>2023-02-14</v>
      </c>
      <c r="B2496" s="45">
        <v>-1</v>
      </c>
      <c r="C2496" t="s">
        <v>77</v>
      </c>
      <c r="D2496" t="str">
        <f>_xlfn.XLOOKUP(Table29[[#This Row],[Patron Group]],$R$10:$R$24,$S$10:$S$24)</f>
        <v>Undergraduate</v>
      </c>
      <c r="E2496" s="1" t="d">
        <v>2023-02-14</v>
      </c>
      <c r="F2496" t="s">
        <v>833</v>
      </c>
      <c r="G2496" t="s">
        <v>2266</v>
      </c>
      <c r="H2496" t="str">
        <f>_xlfn.XLOOKUP(Table29[[#This Row],[Unique BarCode]],$N$10:$N$37,$O$10:$O$37)</f>
        <v>Headphones</v>
      </c>
      <c r="I2496" t="str">
        <f>_xlfn.XLOOKUP(Table29[[#This Row],[Unique BarCode]],$N$10:$N$37,$P$10:$P$37)</f>
        <v>Accessory</v>
      </c>
      <c r="J2496" t="s">
        <v>49</v>
      </c>
      <c r="K2496" t="s">
        <v>834</v>
      </c>
    </row>
    <row r="2497" spans="1:11" x14ac:dyDescent="0.2">
      <c r="A2497" s="1" t="d">
        <v>2023-02-14</v>
      </c>
      <c r="B2497" s="45">
        <v>-1</v>
      </c>
      <c r="C2497" t="s">
        <v>77</v>
      </c>
      <c r="D2497" t="str">
        <f>_xlfn.XLOOKUP(Table29[[#This Row],[Patron Group]],$R$10:$R$24,$S$10:$S$24)</f>
        <v>Undergraduate</v>
      </c>
      <c r="E2497" s="1" t="d">
        <v>2023-02-14</v>
      </c>
      <c r="F2497" t="s">
        <v>436</v>
      </c>
      <c r="G2497" t="s">
        <v>2282</v>
      </c>
      <c r="H2497" t="str">
        <f>_xlfn.XLOOKUP(Table29[[#This Row],[Unique BarCode]],$N$10:$N$37,$O$10:$O$37)</f>
        <v>HPUSBC</v>
      </c>
      <c r="I2497" t="str">
        <f>_xlfn.XLOOKUP(Table29[[#This Row],[Unique BarCode]],$N$10:$N$37,$P$10:$P$37)</f>
        <v>Charger</v>
      </c>
      <c r="J2497" t="s">
        <v>49</v>
      </c>
      <c r="K2497" t="s">
        <v>437</v>
      </c>
    </row>
    <row r="2498" spans="1:11" x14ac:dyDescent="0.2">
      <c r="A2498" s="1" t="d">
        <v>2023-02-14</v>
      </c>
      <c r="B2498" s="45">
        <v>-1</v>
      </c>
      <c r="C2498" t="s">
        <v>77</v>
      </c>
      <c r="D2498" t="str">
        <f>_xlfn.XLOOKUP(Table29[[#This Row],[Patron Group]],$R$10:$R$24,$S$10:$S$24)</f>
        <v>Undergraduate</v>
      </c>
      <c r="E2498" s="1" t="d">
        <v>2023-02-14</v>
      </c>
      <c r="F2498" t="s">
        <v>458</v>
      </c>
      <c r="G2498" t="s">
        <v>2282</v>
      </c>
      <c r="H2498" t="str">
        <f>_xlfn.XLOOKUP(Table29[[#This Row],[Unique BarCode]],$N$10:$N$37,$O$10:$O$37)</f>
        <v>HPUSBC</v>
      </c>
      <c r="I2498" t="str">
        <f>_xlfn.XLOOKUP(Table29[[#This Row],[Unique BarCode]],$N$10:$N$37,$P$10:$P$37)</f>
        <v>Charger</v>
      </c>
      <c r="J2498" t="s">
        <v>49</v>
      </c>
    </row>
    <row r="2499" spans="1:11" x14ac:dyDescent="0.2">
      <c r="A2499" s="1" t="d">
        <v>2023-02-14</v>
      </c>
      <c r="B2499" s="45">
        <v>-1</v>
      </c>
      <c r="C2499" t="s">
        <v>77</v>
      </c>
      <c r="D2499" t="str">
        <f>_xlfn.XLOOKUP(Table29[[#This Row],[Patron Group]],$R$10:$R$24,$S$10:$S$24)</f>
        <v>Undergraduate</v>
      </c>
      <c r="E2499" s="1" t="d">
        <v>2023-02-14</v>
      </c>
      <c r="F2499" t="s">
        <v>260</v>
      </c>
      <c r="G2499" t="s">
        <v>2282</v>
      </c>
      <c r="H2499" t="str">
        <f>_xlfn.XLOOKUP(Table29[[#This Row],[Unique BarCode]],$N$10:$N$37,$O$10:$O$37)</f>
        <v>HPUSBC</v>
      </c>
      <c r="I2499" t="str">
        <f>_xlfn.XLOOKUP(Table29[[#This Row],[Unique BarCode]],$N$10:$N$37,$P$10:$P$37)</f>
        <v>Charger</v>
      </c>
      <c r="J2499" t="s">
        <v>49</v>
      </c>
    </row>
    <row r="2500" spans="1:11" x14ac:dyDescent="0.2">
      <c r="A2500" s="1" t="d">
        <v>2023-02-14</v>
      </c>
      <c r="B2500" s="45">
        <v>-1</v>
      </c>
      <c r="C2500" t="s">
        <v>77</v>
      </c>
      <c r="D2500" t="str">
        <f>_xlfn.XLOOKUP(Table29[[#This Row],[Patron Group]],$R$10:$R$24,$S$10:$S$24)</f>
        <v>Undergraduate</v>
      </c>
      <c r="E2500" s="1" t="d">
        <v>2023-02-14</v>
      </c>
      <c r="F2500" t="s">
        <v>942</v>
      </c>
      <c r="G2500" t="s">
        <v>2265</v>
      </c>
      <c r="H2500" t="str">
        <f>_xlfn.XLOOKUP(Table29[[#This Row],[Unique BarCode]],$N$10:$N$37,$O$10:$O$37)</f>
        <v>IPHONE</v>
      </c>
      <c r="I2500" t="str">
        <f>_xlfn.XLOOKUP(Table29[[#This Row],[Unique BarCode]],$N$10:$N$37,$P$10:$P$37)</f>
        <v>Charger</v>
      </c>
      <c r="J2500" t="s">
        <v>68</v>
      </c>
      <c r="K2500" t="s">
        <v>943</v>
      </c>
    </row>
    <row r="2501" spans="1:11" x14ac:dyDescent="0.2">
      <c r="A2501" s="1" t="d">
        <v>2023-02-14</v>
      </c>
      <c r="B2501" s="45">
        <v>-1</v>
      </c>
      <c r="C2501" t="s">
        <v>77</v>
      </c>
      <c r="D2501" t="str">
        <f>_xlfn.XLOOKUP(Table29[[#This Row],[Patron Group]],$R$10:$R$24,$S$10:$S$24)</f>
        <v>Undergraduate</v>
      </c>
      <c r="E2501" s="1" t="d">
        <v>2023-02-14</v>
      </c>
      <c r="F2501" t="s">
        <v>579</v>
      </c>
      <c r="G2501" t="s">
        <v>2265</v>
      </c>
      <c r="H2501" t="str">
        <f>_xlfn.XLOOKUP(Table29[[#This Row],[Unique BarCode]],$N$10:$N$37,$O$10:$O$37)</f>
        <v>IPHONE</v>
      </c>
      <c r="I2501" t="str">
        <f>_xlfn.XLOOKUP(Table29[[#This Row],[Unique BarCode]],$N$10:$N$37,$P$10:$P$37)</f>
        <v>Charger</v>
      </c>
      <c r="J2501" t="s">
        <v>49</v>
      </c>
      <c r="K2501" t="s">
        <v>580</v>
      </c>
    </row>
    <row r="2502" spans="1:11" x14ac:dyDescent="0.2">
      <c r="A2502" s="1" t="d">
        <v>2023-02-14</v>
      </c>
      <c r="B2502" s="45">
        <v>-1</v>
      </c>
      <c r="C2502" t="s">
        <v>77</v>
      </c>
      <c r="D2502" t="str">
        <f>_xlfn.XLOOKUP(Table29[[#This Row],[Patron Group]],$R$10:$R$24,$S$10:$S$24)</f>
        <v>Undergraduate</v>
      </c>
      <c r="E2502" s="1" t="d">
        <v>2023-02-14</v>
      </c>
      <c r="F2502" t="s">
        <v>1100</v>
      </c>
      <c r="G2502" t="s">
        <v>2265</v>
      </c>
      <c r="H2502" t="str">
        <f>_xlfn.XLOOKUP(Table29[[#This Row],[Unique BarCode]],$N$10:$N$37,$O$10:$O$37)</f>
        <v>IPHONE</v>
      </c>
      <c r="I2502" t="str">
        <f>_xlfn.XLOOKUP(Table29[[#This Row],[Unique BarCode]],$N$10:$N$37,$P$10:$P$37)</f>
        <v>Charger</v>
      </c>
      <c r="J2502" t="s">
        <v>8</v>
      </c>
      <c r="K2502" t="s">
        <v>1101</v>
      </c>
    </row>
    <row r="2503" spans="1:11" x14ac:dyDescent="0.2">
      <c r="A2503" s="1" t="d">
        <v>2023-02-14</v>
      </c>
      <c r="B2503" s="45">
        <v>-1</v>
      </c>
      <c r="C2503" t="s">
        <v>77</v>
      </c>
      <c r="D2503" t="str">
        <f>_xlfn.XLOOKUP(Table29[[#This Row],[Patron Group]],$R$10:$R$24,$S$10:$S$24)</f>
        <v>Undergraduate</v>
      </c>
      <c r="E2503" s="1" t="d">
        <v>2023-02-14</v>
      </c>
      <c r="F2503" t="s">
        <v>84</v>
      </c>
      <c r="G2503" t="s">
        <v>2265</v>
      </c>
      <c r="H2503" t="str">
        <f>_xlfn.XLOOKUP(Table29[[#This Row],[Unique BarCode]],$N$10:$N$37,$O$10:$O$37)</f>
        <v>IPHONE</v>
      </c>
      <c r="I2503" t="str">
        <f>_xlfn.XLOOKUP(Table29[[#This Row],[Unique BarCode]],$N$10:$N$37,$P$10:$P$37)</f>
        <v>Charger</v>
      </c>
      <c r="J2503" t="s">
        <v>8</v>
      </c>
      <c r="K2503" t="s">
        <v>85</v>
      </c>
    </row>
    <row r="2504" spans="1:11" x14ac:dyDescent="0.2">
      <c r="A2504" s="1" t="d">
        <v>2023-02-14</v>
      </c>
      <c r="B2504" s="45">
        <v>-1</v>
      </c>
      <c r="C2504" t="s">
        <v>77</v>
      </c>
      <c r="D2504" t="str">
        <f>_xlfn.XLOOKUP(Table29[[#This Row],[Patron Group]],$R$10:$R$24,$S$10:$S$24)</f>
        <v>Undergraduate</v>
      </c>
      <c r="E2504" s="1" t="d">
        <v>2023-02-14</v>
      </c>
      <c r="F2504" t="s">
        <v>839</v>
      </c>
      <c r="G2504" t="s">
        <v>2265</v>
      </c>
      <c r="H2504" t="str">
        <f>_xlfn.XLOOKUP(Table29[[#This Row],[Unique BarCode]],$N$10:$N$37,$O$10:$O$37)</f>
        <v>IPHONE</v>
      </c>
      <c r="I2504" t="str">
        <f>_xlfn.XLOOKUP(Table29[[#This Row],[Unique BarCode]],$N$10:$N$37,$P$10:$P$37)</f>
        <v>Charger</v>
      </c>
      <c r="J2504" t="s">
        <v>8</v>
      </c>
      <c r="K2504" t="s">
        <v>840</v>
      </c>
    </row>
    <row r="2505" spans="1:11" x14ac:dyDescent="0.2">
      <c r="A2505" s="1" t="d">
        <v>2023-02-14</v>
      </c>
      <c r="B2505" s="45">
        <v>-1</v>
      </c>
      <c r="C2505" t="s">
        <v>77</v>
      </c>
      <c r="D2505" t="str">
        <f>_xlfn.XLOOKUP(Table29[[#This Row],[Patron Group]],$R$10:$R$24,$S$10:$S$24)</f>
        <v>Undergraduate</v>
      </c>
      <c r="E2505" s="1" t="d">
        <v>2023-02-14</v>
      </c>
      <c r="F2505" t="s">
        <v>1497</v>
      </c>
      <c r="G2505" t="s">
        <v>2265</v>
      </c>
      <c r="H2505" t="str">
        <f>_xlfn.XLOOKUP(Table29[[#This Row],[Unique BarCode]],$N$10:$N$37,$O$10:$O$37)</f>
        <v>IPHONE</v>
      </c>
      <c r="I2505" t="str">
        <f>_xlfn.XLOOKUP(Table29[[#This Row],[Unique BarCode]],$N$10:$N$37,$P$10:$P$37)</f>
        <v>Charger</v>
      </c>
      <c r="J2505" t="s">
        <v>8</v>
      </c>
    </row>
    <row r="2506" spans="1:11" x14ac:dyDescent="0.2">
      <c r="A2506" s="1" t="d">
        <v>2023-02-14</v>
      </c>
      <c r="B2506" s="45">
        <v>-1</v>
      </c>
      <c r="C2506" t="s">
        <v>77</v>
      </c>
      <c r="D2506" t="str">
        <f>_xlfn.XLOOKUP(Table29[[#This Row],[Patron Group]],$R$10:$R$24,$S$10:$S$24)</f>
        <v>Undergraduate</v>
      </c>
      <c r="E2506" s="1" t="d">
        <v>2023-02-14</v>
      </c>
      <c r="F2506" t="s">
        <v>86</v>
      </c>
      <c r="G2506" t="s">
        <v>2265</v>
      </c>
      <c r="H2506" t="str">
        <f>_xlfn.XLOOKUP(Table29[[#This Row],[Unique BarCode]],$N$10:$N$37,$O$10:$O$37)</f>
        <v>IPHONE</v>
      </c>
      <c r="I2506" t="str">
        <f>_xlfn.XLOOKUP(Table29[[#This Row],[Unique BarCode]],$N$10:$N$37,$P$10:$P$37)</f>
        <v>Charger</v>
      </c>
      <c r="J2506" t="s">
        <v>8</v>
      </c>
      <c r="K2506" t="s">
        <v>87</v>
      </c>
    </row>
    <row r="2507" spans="1:11" x14ac:dyDescent="0.2">
      <c r="A2507" s="1" t="d">
        <v>2023-02-14</v>
      </c>
      <c r="B2507" s="45">
        <v>-1</v>
      </c>
      <c r="C2507" t="s">
        <v>77</v>
      </c>
      <c r="D2507" t="str">
        <f>_xlfn.XLOOKUP(Table29[[#This Row],[Patron Group]],$R$10:$R$24,$S$10:$S$24)</f>
        <v>Undergraduate</v>
      </c>
      <c r="E2507" s="1" t="d">
        <v>2023-02-14</v>
      </c>
      <c r="F2507" t="s">
        <v>433</v>
      </c>
      <c r="G2507" t="s">
        <v>2265</v>
      </c>
      <c r="H2507" t="str">
        <f>_xlfn.XLOOKUP(Table29[[#This Row],[Unique BarCode]],$N$10:$N$37,$O$10:$O$37)</f>
        <v>IPHONE</v>
      </c>
      <c r="I2507" t="str">
        <f>_xlfn.XLOOKUP(Table29[[#This Row],[Unique BarCode]],$N$10:$N$37,$P$10:$P$37)</f>
        <v>Charger</v>
      </c>
      <c r="J2507" t="s">
        <v>8</v>
      </c>
      <c r="K2507" t="s">
        <v>434</v>
      </c>
    </row>
    <row r="2508" spans="1:11" x14ac:dyDescent="0.2">
      <c r="A2508" s="1" t="d">
        <v>2023-02-14</v>
      </c>
      <c r="B2508" s="45">
        <v>-1</v>
      </c>
      <c r="C2508" t="s">
        <v>77</v>
      </c>
      <c r="D2508" t="str">
        <f>_xlfn.XLOOKUP(Table29[[#This Row],[Patron Group]],$R$10:$R$24,$S$10:$S$24)</f>
        <v>Undergraduate</v>
      </c>
      <c r="E2508" s="1" t="d">
        <v>2023-02-14</v>
      </c>
      <c r="F2508" t="s">
        <v>1662</v>
      </c>
      <c r="G2508" t="s">
        <v>2265</v>
      </c>
      <c r="H2508" t="str">
        <f>_xlfn.XLOOKUP(Table29[[#This Row],[Unique BarCode]],$N$10:$N$37,$O$10:$O$37)</f>
        <v>IPHONE</v>
      </c>
      <c r="I2508" t="str">
        <f>_xlfn.XLOOKUP(Table29[[#This Row],[Unique BarCode]],$N$10:$N$37,$P$10:$P$37)</f>
        <v>Charger</v>
      </c>
      <c r="J2508" t="s">
        <v>128</v>
      </c>
    </row>
    <row r="2509" spans="1:11" x14ac:dyDescent="0.2">
      <c r="A2509" s="1" t="d">
        <v>2023-02-14</v>
      </c>
      <c r="B2509" s="45">
        <v>-1</v>
      </c>
      <c r="C2509" t="s">
        <v>77</v>
      </c>
      <c r="D2509" t="str">
        <f>_xlfn.XLOOKUP(Table29[[#This Row],[Patron Group]],$R$10:$R$24,$S$10:$S$24)</f>
        <v>Undergraduate</v>
      </c>
      <c r="E2509" s="1" t="d">
        <v>2023-02-14</v>
      </c>
      <c r="F2509" t="s">
        <v>1157</v>
      </c>
      <c r="G2509" t="s">
        <v>2268</v>
      </c>
      <c r="H2509" t="str">
        <f>_xlfn.XLOOKUP(Table29[[#This Row],[Unique BarCode]],$N$10:$N$37,$O$10:$O$37)</f>
        <v>MACCHRG</v>
      </c>
      <c r="I2509" t="str">
        <f>_xlfn.XLOOKUP(Table29[[#This Row],[Unique BarCode]],$N$10:$N$37,$P$10:$P$37)</f>
        <v>Charger</v>
      </c>
      <c r="J2509" t="s">
        <v>8</v>
      </c>
      <c r="K2509" t="s">
        <v>1158</v>
      </c>
    </row>
    <row r="2510" spans="1:11" x14ac:dyDescent="0.2">
      <c r="A2510" s="1" t="d">
        <v>2023-02-14</v>
      </c>
      <c r="B2510" s="45">
        <v>-1</v>
      </c>
      <c r="C2510" t="s">
        <v>77</v>
      </c>
      <c r="D2510" t="str">
        <f>_xlfn.XLOOKUP(Table29[[#This Row],[Patron Group]],$R$10:$R$24,$S$10:$S$24)</f>
        <v>Undergraduate</v>
      </c>
      <c r="E2510" s="1" t="d">
        <v>2023-02-14</v>
      </c>
      <c r="F2510" t="s">
        <v>1630</v>
      </c>
      <c r="G2510" t="s">
        <v>2296</v>
      </c>
      <c r="H2510" t="str">
        <f>_xlfn.XLOOKUP(Table29[[#This Row],[Unique BarCode]],$N$10:$N$37,$O$10:$O$37)</f>
        <v>MACUSBC</v>
      </c>
      <c r="I2510" t="str">
        <f>_xlfn.XLOOKUP(Table29[[#This Row],[Unique BarCode]],$N$10:$N$37,$P$10:$P$37)</f>
        <v>Charger</v>
      </c>
      <c r="J2510" t="s">
        <v>8</v>
      </c>
      <c r="K2510" t="s">
        <v>470</v>
      </c>
    </row>
    <row r="2511" spans="1:11" x14ac:dyDescent="0.2">
      <c r="A2511" s="1" t="d">
        <v>2023-02-14</v>
      </c>
      <c r="B2511" s="45">
        <v>-1</v>
      </c>
      <c r="C2511" t="s">
        <v>77</v>
      </c>
      <c r="D2511" t="str">
        <f>_xlfn.XLOOKUP(Table29[[#This Row],[Patron Group]],$R$10:$R$24,$S$10:$S$24)</f>
        <v>Undergraduate</v>
      </c>
      <c r="E2511" s="1" t="d">
        <v>2023-02-14</v>
      </c>
      <c r="F2511" t="s">
        <v>1631</v>
      </c>
      <c r="G2511" t="s">
        <v>2296</v>
      </c>
      <c r="H2511" t="str">
        <f>_xlfn.XLOOKUP(Table29[[#This Row],[Unique BarCode]],$N$10:$N$37,$O$10:$O$37)</f>
        <v>MACUSBC</v>
      </c>
      <c r="I2511" t="str">
        <f>_xlfn.XLOOKUP(Table29[[#This Row],[Unique BarCode]],$N$10:$N$37,$P$10:$P$37)</f>
        <v>Charger</v>
      </c>
      <c r="J2511" t="s">
        <v>8</v>
      </c>
      <c r="K2511" t="s">
        <v>277</v>
      </c>
    </row>
    <row r="2512" spans="1:11" x14ac:dyDescent="0.2">
      <c r="A2512" s="1" t="d">
        <v>2023-02-14</v>
      </c>
      <c r="B2512" s="45">
        <v>-1</v>
      </c>
      <c r="C2512" t="s">
        <v>77</v>
      </c>
      <c r="D2512" t="str">
        <f>_xlfn.XLOOKUP(Table29[[#This Row],[Patron Group]],$R$10:$R$24,$S$10:$S$24)</f>
        <v>Undergraduate</v>
      </c>
      <c r="E2512" s="1" t="d">
        <v>2023-02-14</v>
      </c>
      <c r="F2512" t="s">
        <v>1632</v>
      </c>
      <c r="G2512" t="s">
        <v>2296</v>
      </c>
      <c r="H2512" t="str">
        <f>_xlfn.XLOOKUP(Table29[[#This Row],[Unique BarCode]],$N$10:$N$37,$O$10:$O$37)</f>
        <v>MACUSBC</v>
      </c>
      <c r="I2512" t="str">
        <f>_xlfn.XLOOKUP(Table29[[#This Row],[Unique BarCode]],$N$10:$N$37,$P$10:$P$37)</f>
        <v>Charger</v>
      </c>
      <c r="J2512" t="s">
        <v>8</v>
      </c>
      <c r="K2512" t="s">
        <v>214</v>
      </c>
    </row>
    <row r="2513" spans="1:11" x14ac:dyDescent="0.2">
      <c r="A2513" s="1" t="d">
        <v>2023-02-14</v>
      </c>
      <c r="B2513" s="45">
        <v>-1</v>
      </c>
      <c r="C2513" t="s">
        <v>77</v>
      </c>
      <c r="D2513" t="str">
        <f>_xlfn.XLOOKUP(Table29[[#This Row],[Patron Group]],$R$10:$R$24,$S$10:$S$24)</f>
        <v>Undergraduate</v>
      </c>
      <c r="E2513" s="1" t="d">
        <v>2023-02-14</v>
      </c>
      <c r="F2513" t="s">
        <v>1634</v>
      </c>
      <c r="G2513" t="s">
        <v>2296</v>
      </c>
      <c r="H2513" t="str">
        <f>_xlfn.XLOOKUP(Table29[[#This Row],[Unique BarCode]],$N$10:$N$37,$O$10:$O$37)</f>
        <v>MACUSBC</v>
      </c>
      <c r="I2513" t="str">
        <f>_xlfn.XLOOKUP(Table29[[#This Row],[Unique BarCode]],$N$10:$N$37,$P$10:$P$37)</f>
        <v>Charger</v>
      </c>
      <c r="J2513" t="s">
        <v>8</v>
      </c>
      <c r="K2513" t="s">
        <v>38</v>
      </c>
    </row>
    <row r="2514" spans="1:11" x14ac:dyDescent="0.2">
      <c r="A2514" s="1" t="d">
        <v>2023-02-14</v>
      </c>
      <c r="B2514" s="45">
        <v>-1</v>
      </c>
      <c r="C2514" t="s">
        <v>77</v>
      </c>
      <c r="D2514" t="str">
        <f>_xlfn.XLOOKUP(Table29[[#This Row],[Patron Group]],$R$10:$R$24,$S$10:$S$24)</f>
        <v>Undergraduate</v>
      </c>
      <c r="E2514" s="1" t="d">
        <v>2023-02-14</v>
      </c>
      <c r="F2514" t="s">
        <v>1652</v>
      </c>
      <c r="G2514" t="s">
        <v>2296</v>
      </c>
      <c r="H2514" t="str">
        <f>_xlfn.XLOOKUP(Table29[[#This Row],[Unique BarCode]],$N$10:$N$37,$O$10:$O$37)</f>
        <v>MACUSBC</v>
      </c>
      <c r="I2514" t="str">
        <f>_xlfn.XLOOKUP(Table29[[#This Row],[Unique BarCode]],$N$10:$N$37,$P$10:$P$37)</f>
        <v>Charger</v>
      </c>
      <c r="J2514" t="s">
        <v>8</v>
      </c>
      <c r="K2514" t="s">
        <v>40</v>
      </c>
    </row>
    <row r="2515" spans="1:11" x14ac:dyDescent="0.2">
      <c r="A2515" s="1" t="d">
        <v>2023-02-14</v>
      </c>
      <c r="B2515" s="45">
        <v>-1</v>
      </c>
      <c r="C2515" t="s">
        <v>77</v>
      </c>
      <c r="D2515" t="str">
        <f>_xlfn.XLOOKUP(Table29[[#This Row],[Patron Group]],$R$10:$R$24,$S$10:$S$24)</f>
        <v>Undergraduate</v>
      </c>
      <c r="E2515" s="1" t="d">
        <v>2023-02-14</v>
      </c>
      <c r="F2515" t="s">
        <v>1614</v>
      </c>
      <c r="G2515" t="s">
        <v>2296</v>
      </c>
      <c r="H2515" t="str">
        <f>_xlfn.XLOOKUP(Table29[[#This Row],[Unique BarCode]],$N$10:$N$37,$O$10:$O$37)</f>
        <v>MACUSBC</v>
      </c>
      <c r="I2515" t="str">
        <f>_xlfn.XLOOKUP(Table29[[#This Row],[Unique BarCode]],$N$10:$N$37,$P$10:$P$37)</f>
        <v>Charger</v>
      </c>
      <c r="J2515" t="s">
        <v>8</v>
      </c>
      <c r="K2515" t="s">
        <v>94</v>
      </c>
    </row>
    <row r="2516" spans="1:11" x14ac:dyDescent="0.2">
      <c r="A2516" s="1" t="d">
        <v>2023-02-14</v>
      </c>
      <c r="B2516" s="45">
        <v>-1</v>
      </c>
      <c r="C2516" t="s">
        <v>77</v>
      </c>
      <c r="D2516" t="str">
        <f>_xlfn.XLOOKUP(Table29[[#This Row],[Patron Group]],$R$10:$R$24,$S$10:$S$24)</f>
        <v>Undergraduate</v>
      </c>
      <c r="E2516" s="1" t="d">
        <v>2023-02-14</v>
      </c>
      <c r="F2516" t="s">
        <v>1663</v>
      </c>
      <c r="G2516" t="s">
        <v>2304</v>
      </c>
      <c r="H2516" t="str">
        <f>_xlfn.XLOOKUP(Table29[[#This Row],[Unique BarCode]],$N$10:$N$37,$O$10:$O$37)</f>
        <v>Mouse</v>
      </c>
      <c r="I2516" t="str">
        <f>_xlfn.XLOOKUP(Table29[[#This Row],[Unique BarCode]],$N$10:$N$37,$P$10:$P$37)</f>
        <v>Accessory</v>
      </c>
      <c r="J2516" t="s">
        <v>49</v>
      </c>
      <c r="K2516" t="s">
        <v>1664</v>
      </c>
    </row>
    <row r="2517" spans="1:11" x14ac:dyDescent="0.2">
      <c r="A2517" s="1" t="d">
        <v>2023-02-14</v>
      </c>
      <c r="B2517" s="45">
        <v>-1</v>
      </c>
      <c r="C2517" t="s">
        <v>77</v>
      </c>
      <c r="D2517" t="str">
        <f>_xlfn.XLOOKUP(Table29[[#This Row],[Patron Group]],$R$10:$R$24,$S$10:$S$24)</f>
        <v>Undergraduate</v>
      </c>
      <c r="E2517" s="1" t="d">
        <v>2023-02-14</v>
      </c>
      <c r="F2517" t="s">
        <v>1552</v>
      </c>
      <c r="G2517" t="s">
        <v>2271</v>
      </c>
      <c r="H2517" t="str">
        <f>_xlfn.XLOOKUP(Table29[[#This Row],[Unique BarCode]],$N$10:$N$37,$O$10:$O$37)</f>
        <v>OMNI</v>
      </c>
      <c r="I2517" t="str">
        <f>_xlfn.XLOOKUP(Table29[[#This Row],[Unique BarCode]],$N$10:$N$37,$P$10:$P$37)</f>
        <v>Charger</v>
      </c>
      <c r="J2517" t="s">
        <v>49</v>
      </c>
      <c r="K2517" t="s">
        <v>1553</v>
      </c>
    </row>
    <row r="2518" spans="1:11" x14ac:dyDescent="0.2">
      <c r="A2518" s="1" t="d">
        <v>2023-02-14</v>
      </c>
      <c r="B2518" s="45">
        <v>-1</v>
      </c>
      <c r="C2518" t="s">
        <v>77</v>
      </c>
      <c r="D2518" t="str">
        <f>_xlfn.XLOOKUP(Table29[[#This Row],[Patron Group]],$R$10:$R$24,$S$10:$S$24)</f>
        <v>Undergraduate</v>
      </c>
      <c r="E2518" s="1" t="d">
        <v>2023-02-14</v>
      </c>
      <c r="F2518" t="s">
        <v>847</v>
      </c>
      <c r="G2518" t="s">
        <v>2271</v>
      </c>
      <c r="H2518" t="str">
        <f>_xlfn.XLOOKUP(Table29[[#This Row],[Unique BarCode]],$N$10:$N$37,$O$10:$O$37)</f>
        <v>OMNI</v>
      </c>
      <c r="I2518" t="str">
        <f>_xlfn.XLOOKUP(Table29[[#This Row],[Unique BarCode]],$N$10:$N$37,$P$10:$P$37)</f>
        <v>Charger</v>
      </c>
      <c r="J2518" t="s">
        <v>68</v>
      </c>
      <c r="K2518" t="s">
        <v>848</v>
      </c>
    </row>
    <row r="2519" spans="1:11" x14ac:dyDescent="0.2">
      <c r="A2519" s="1" t="d">
        <v>2023-02-14</v>
      </c>
      <c r="B2519" s="45">
        <v>-1</v>
      </c>
      <c r="C2519" t="s">
        <v>77</v>
      </c>
      <c r="D2519" t="str">
        <f>_xlfn.XLOOKUP(Table29[[#This Row],[Patron Group]],$R$10:$R$24,$S$10:$S$24)</f>
        <v>Undergraduate</v>
      </c>
      <c r="E2519" s="1" t="d">
        <v>2023-02-14</v>
      </c>
      <c r="F2519" t="s">
        <v>556</v>
      </c>
      <c r="G2519" t="s">
        <v>2285</v>
      </c>
      <c r="H2519" t="str">
        <f>_xlfn.XLOOKUP(Table29[[#This Row],[Unique BarCode]],$N$10:$N$37,$O$10:$O$37)</f>
        <v>UHDMI</v>
      </c>
      <c r="I2519" t="str">
        <f>_xlfn.XLOOKUP(Table29[[#This Row],[Unique BarCode]],$N$10:$N$37,$P$10:$P$37)</f>
        <v>Cable</v>
      </c>
      <c r="J2519" t="s">
        <v>8</v>
      </c>
    </row>
    <row r="2520" spans="1:11" x14ac:dyDescent="0.2">
      <c r="A2520" s="1" t="d">
        <v>2023-02-14</v>
      </c>
      <c r="B2520" s="45">
        <v>-1</v>
      </c>
      <c r="C2520" t="s">
        <v>77</v>
      </c>
      <c r="D2520" t="str">
        <f>_xlfn.XLOOKUP(Table29[[#This Row],[Patron Group]],$R$10:$R$24,$S$10:$S$24)</f>
        <v>Undergraduate</v>
      </c>
      <c r="E2520" s="1" t="d">
        <v>2023-02-14</v>
      </c>
      <c r="F2520" t="s">
        <v>1560</v>
      </c>
      <c r="G2520" t="s">
        <v>2285</v>
      </c>
      <c r="H2520" t="str">
        <f>_xlfn.XLOOKUP(Table29[[#This Row],[Unique BarCode]],$N$10:$N$37,$O$10:$O$37)</f>
        <v>UHDMI</v>
      </c>
      <c r="I2520" t="str">
        <f>_xlfn.XLOOKUP(Table29[[#This Row],[Unique BarCode]],$N$10:$N$37,$P$10:$P$37)</f>
        <v>Cable</v>
      </c>
      <c r="J2520" t="s">
        <v>8</v>
      </c>
    </row>
    <row r="2521" spans="1:11" x14ac:dyDescent="0.2">
      <c r="A2521" s="1" t="d">
        <v>2023-02-14</v>
      </c>
      <c r="B2521" s="45">
        <v>-1</v>
      </c>
      <c r="C2521" t="s">
        <v>77</v>
      </c>
      <c r="D2521" t="str">
        <f>_xlfn.XLOOKUP(Table29[[#This Row],[Patron Group]],$R$10:$R$24,$S$10:$S$24)</f>
        <v>Undergraduate</v>
      </c>
      <c r="E2521" s="1" t="d">
        <v>2023-02-14</v>
      </c>
      <c r="F2521" t="s">
        <v>481</v>
      </c>
      <c r="G2521" t="s">
        <v>2285</v>
      </c>
      <c r="H2521" t="str">
        <f>_xlfn.XLOOKUP(Table29[[#This Row],[Unique BarCode]],$N$10:$N$37,$O$10:$O$37)</f>
        <v>UHDMI</v>
      </c>
      <c r="I2521" t="str">
        <f>_xlfn.XLOOKUP(Table29[[#This Row],[Unique BarCode]],$N$10:$N$37,$P$10:$P$37)</f>
        <v>Cable</v>
      </c>
      <c r="J2521" t="s">
        <v>8</v>
      </c>
    </row>
    <row r="2522" spans="1:11" x14ac:dyDescent="0.2">
      <c r="A2522" s="1" t="d">
        <v>2023-02-14</v>
      </c>
      <c r="B2522" s="45">
        <v>-1</v>
      </c>
      <c r="C2522" t="s">
        <v>77</v>
      </c>
      <c r="D2522" t="str">
        <f>_xlfn.XLOOKUP(Table29[[#This Row],[Patron Group]],$R$10:$R$24,$S$10:$S$24)</f>
        <v>Undergraduate</v>
      </c>
      <c r="E2522" s="1" t="d">
        <v>2023-02-14</v>
      </c>
      <c r="F2522" t="s">
        <v>1440</v>
      </c>
      <c r="G2522" t="s">
        <v>2272</v>
      </c>
      <c r="H2522" t="str">
        <f>_xlfn.XLOOKUP(Table29[[#This Row],[Unique BarCode]],$N$10:$N$37,$O$10:$O$37)</f>
        <v>WALLADPT</v>
      </c>
      <c r="I2522" t="str">
        <f>_xlfn.XLOOKUP(Table29[[#This Row],[Unique BarCode]],$N$10:$N$37,$P$10:$P$37)</f>
        <v>Charger</v>
      </c>
      <c r="J2522" t="s">
        <v>49</v>
      </c>
      <c r="K2522" t="s">
        <v>1441</v>
      </c>
    </row>
    <row r="2523" spans="1:11" x14ac:dyDescent="0.2">
      <c r="A2523" s="1" t="d">
        <v>2023-02-14</v>
      </c>
      <c r="B2523" s="45">
        <v>-1</v>
      </c>
      <c r="C2523" t="s">
        <v>77</v>
      </c>
      <c r="D2523" t="str">
        <f>_xlfn.XLOOKUP(Table29[[#This Row],[Patron Group]],$R$10:$R$24,$S$10:$S$24)</f>
        <v>Undergraduate</v>
      </c>
      <c r="E2523" s="1" t="d">
        <v>2023-02-14</v>
      </c>
      <c r="F2523" t="s">
        <v>1587</v>
      </c>
      <c r="G2523" t="s">
        <v>2272</v>
      </c>
      <c r="H2523" t="str">
        <f>_xlfn.XLOOKUP(Table29[[#This Row],[Unique BarCode]],$N$10:$N$37,$O$10:$O$37)</f>
        <v>WALLADPT</v>
      </c>
      <c r="I2523" t="str">
        <f>_xlfn.XLOOKUP(Table29[[#This Row],[Unique BarCode]],$N$10:$N$37,$P$10:$P$37)</f>
        <v>Charger</v>
      </c>
      <c r="J2523" t="s">
        <v>8</v>
      </c>
    </row>
    <row r="2524" spans="1:11" x14ac:dyDescent="0.2">
      <c r="A2524" s="1" t="d">
        <v>2023-02-14</v>
      </c>
      <c r="B2524" s="45">
        <v>-1</v>
      </c>
      <c r="C2524" t="s">
        <v>77</v>
      </c>
      <c r="D2524" t="str">
        <f>_xlfn.XLOOKUP(Table29[[#This Row],[Patron Group]],$R$10:$R$24,$S$10:$S$24)</f>
        <v>Undergraduate</v>
      </c>
      <c r="E2524" s="1" t="d">
        <v>2023-02-14</v>
      </c>
      <c r="F2524" t="s">
        <v>482</v>
      </c>
      <c r="G2524" t="s">
        <v>2272</v>
      </c>
      <c r="H2524" t="str">
        <f>_xlfn.XLOOKUP(Table29[[#This Row],[Unique BarCode]],$N$10:$N$37,$O$10:$O$37)</f>
        <v>WALLADPT</v>
      </c>
      <c r="I2524" t="str">
        <f>_xlfn.XLOOKUP(Table29[[#This Row],[Unique BarCode]],$N$10:$N$37,$P$10:$P$37)</f>
        <v>Charger</v>
      </c>
      <c r="J2524" t="s">
        <v>8</v>
      </c>
    </row>
    <row r="2525" spans="1:11" x14ac:dyDescent="0.2">
      <c r="A2525" s="1" t="d">
        <v>2023-02-14</v>
      </c>
      <c r="B2525" s="45">
        <v>-1</v>
      </c>
      <c r="C2525" t="s">
        <v>77</v>
      </c>
      <c r="D2525" t="str">
        <f>_xlfn.XLOOKUP(Table29[[#This Row],[Patron Group]],$R$10:$R$24,$S$10:$S$24)</f>
        <v>Undergraduate</v>
      </c>
      <c r="E2525" s="1" t="d">
        <v>2023-02-14</v>
      </c>
      <c r="F2525" t="s">
        <v>47</v>
      </c>
      <c r="G2525" t="s">
        <v>2272</v>
      </c>
      <c r="H2525" t="str">
        <f>_xlfn.XLOOKUP(Table29[[#This Row],[Unique BarCode]],$N$10:$N$37,$O$10:$O$37)</f>
        <v>WALLADPT</v>
      </c>
      <c r="I2525" t="str">
        <f>_xlfn.XLOOKUP(Table29[[#This Row],[Unique BarCode]],$N$10:$N$37,$P$10:$P$37)</f>
        <v>Charger</v>
      </c>
      <c r="J2525" t="s">
        <v>8</v>
      </c>
    </row>
    <row r="2526" spans="1:11" x14ac:dyDescent="0.2">
      <c r="A2526" s="1" t="d">
        <v>2023-02-14</v>
      </c>
      <c r="B2526" s="45">
        <v>-1</v>
      </c>
      <c r="C2526" t="s">
        <v>77</v>
      </c>
      <c r="D2526" t="str">
        <f>_xlfn.XLOOKUP(Table29[[#This Row],[Patron Group]],$R$10:$R$24,$S$10:$S$24)</f>
        <v>Undergraduate</v>
      </c>
      <c r="E2526" s="1" t="d">
        <v>2023-02-14</v>
      </c>
      <c r="F2526" t="s">
        <v>1422</v>
      </c>
      <c r="G2526" t="s">
        <v>2272</v>
      </c>
      <c r="H2526" t="str">
        <f>_xlfn.XLOOKUP(Table29[[#This Row],[Unique BarCode]],$N$10:$N$37,$O$10:$O$37)</f>
        <v>WALLADPT</v>
      </c>
      <c r="I2526" t="str">
        <f>_xlfn.XLOOKUP(Table29[[#This Row],[Unique BarCode]],$N$10:$N$37,$P$10:$P$37)</f>
        <v>Charger</v>
      </c>
      <c r="J2526" t="s">
        <v>8</v>
      </c>
    </row>
    <row r="2527" spans="1:11" x14ac:dyDescent="0.2">
      <c r="A2527" s="1" t="d">
        <v>2023-02-14</v>
      </c>
      <c r="B2527" s="45">
        <v>-1</v>
      </c>
      <c r="C2527" t="s">
        <v>77</v>
      </c>
      <c r="D2527" t="str">
        <f>_xlfn.XLOOKUP(Table29[[#This Row],[Patron Group]],$R$10:$R$24,$S$10:$S$24)</f>
        <v>Undergraduate</v>
      </c>
      <c r="E2527" s="1" t="d">
        <v>2023-02-14</v>
      </c>
      <c r="F2527" t="s">
        <v>97</v>
      </c>
      <c r="G2527" t="s">
        <v>2272</v>
      </c>
      <c r="H2527" t="str">
        <f>_xlfn.XLOOKUP(Table29[[#This Row],[Unique BarCode]],$N$10:$N$37,$O$10:$O$37)</f>
        <v>WALLADPT</v>
      </c>
      <c r="I2527" t="str">
        <f>_xlfn.XLOOKUP(Table29[[#This Row],[Unique BarCode]],$N$10:$N$37,$P$10:$P$37)</f>
        <v>Charger</v>
      </c>
      <c r="J2527" t="s">
        <v>8</v>
      </c>
    </row>
    <row r="2528" spans="1:11" x14ac:dyDescent="0.2">
      <c r="A2528" s="1" t="d">
        <v>2023-02-14</v>
      </c>
      <c r="B2528" s="45">
        <v>-1</v>
      </c>
      <c r="C2528" t="s">
        <v>77</v>
      </c>
      <c r="D2528" t="str">
        <f>_xlfn.XLOOKUP(Table29[[#This Row],[Patron Group]],$R$10:$R$24,$S$10:$S$24)</f>
        <v>Undergraduate</v>
      </c>
      <c r="E2528" s="1" t="d">
        <v>2023-02-14</v>
      </c>
      <c r="F2528" t="s">
        <v>275</v>
      </c>
      <c r="G2528" t="s">
        <v>2272</v>
      </c>
      <c r="H2528" t="str">
        <f>_xlfn.XLOOKUP(Table29[[#This Row],[Unique BarCode]],$N$10:$N$37,$O$10:$O$37)</f>
        <v>WALLADPT</v>
      </c>
      <c r="I2528" t="str">
        <f>_xlfn.XLOOKUP(Table29[[#This Row],[Unique BarCode]],$N$10:$N$37,$P$10:$P$37)</f>
        <v>Charger</v>
      </c>
      <c r="J2528" t="s">
        <v>8</v>
      </c>
    </row>
    <row r="2529" spans="1:11" x14ac:dyDescent="0.2">
      <c r="A2529" s="1" t="d">
        <v>2023-02-14</v>
      </c>
      <c r="B2529" s="45">
        <v>-1</v>
      </c>
      <c r="C2529" t="s">
        <v>77</v>
      </c>
      <c r="D2529" t="str">
        <f>_xlfn.XLOOKUP(Table29[[#This Row],[Patron Group]],$R$10:$R$24,$S$10:$S$24)</f>
        <v>Undergraduate</v>
      </c>
      <c r="E2529" s="1" t="d">
        <v>2023-02-21</v>
      </c>
      <c r="F2529" t="s">
        <v>691</v>
      </c>
      <c r="G2529" t="s">
        <v>2273</v>
      </c>
      <c r="H2529" t="str">
        <f>_xlfn.XLOOKUP(Table29[[#This Row],[Unique BarCode]],$N$10:$N$37,$O$10:$O$37)</f>
        <v>ChromeBook</v>
      </c>
      <c r="I2529" t="str">
        <f>_xlfn.XLOOKUP(Table29[[#This Row],[Unique BarCode]],$N$10:$N$37,$P$10:$P$37)</f>
        <v>Device</v>
      </c>
      <c r="J2529" t="s">
        <v>13</v>
      </c>
      <c r="K2529" t="s">
        <v>692</v>
      </c>
    </row>
    <row r="2530" spans="1:11" x14ac:dyDescent="0.2">
      <c r="A2530" s="1" t="d">
        <v>2023-02-14</v>
      </c>
      <c r="B2530" s="45">
        <v>-1</v>
      </c>
      <c r="C2530" t="s">
        <v>77</v>
      </c>
      <c r="D2530" t="str">
        <f>_xlfn.XLOOKUP(Table29[[#This Row],[Patron Group]],$R$10:$R$24,$S$10:$S$24)</f>
        <v>Undergraduate</v>
      </c>
      <c r="E2530" s="1" t="d">
        <v>2023-02-21</v>
      </c>
      <c r="F2530" t="s">
        <v>1128</v>
      </c>
      <c r="G2530" t="s">
        <v>2273</v>
      </c>
      <c r="H2530" t="str">
        <f>_xlfn.XLOOKUP(Table29[[#This Row],[Unique BarCode]],$N$10:$N$37,$O$10:$O$37)</f>
        <v>ChromeBook</v>
      </c>
      <c r="I2530" t="str">
        <f>_xlfn.XLOOKUP(Table29[[#This Row],[Unique BarCode]],$N$10:$N$37,$P$10:$P$37)</f>
        <v>Device</v>
      </c>
      <c r="J2530" t="s">
        <v>128</v>
      </c>
      <c r="K2530" t="s">
        <v>1129</v>
      </c>
    </row>
    <row r="2531" spans="1:11" x14ac:dyDescent="0.2">
      <c r="A2531" s="1" t="d">
        <v>2023-02-14</v>
      </c>
      <c r="B2531" s="45">
        <v>-1</v>
      </c>
      <c r="C2531" t="s">
        <v>77</v>
      </c>
      <c r="D2531" t="str">
        <f>_xlfn.XLOOKUP(Table29[[#This Row],[Patron Group]],$R$10:$R$24,$S$10:$S$24)</f>
        <v>Undergraduate</v>
      </c>
      <c r="E2531" s="1" t="d">
        <v>2023-02-21</v>
      </c>
      <c r="F2531" t="s">
        <v>491</v>
      </c>
      <c r="G2531" t="s">
        <v>2273</v>
      </c>
      <c r="H2531" t="str">
        <f>_xlfn.XLOOKUP(Table29[[#This Row],[Unique BarCode]],$N$10:$N$37,$O$10:$O$37)</f>
        <v>ChromeBook</v>
      </c>
      <c r="I2531" t="str">
        <f>_xlfn.XLOOKUP(Table29[[#This Row],[Unique BarCode]],$N$10:$N$37,$P$10:$P$37)</f>
        <v>Device</v>
      </c>
      <c r="J2531" t="s">
        <v>8</v>
      </c>
      <c r="K2531" t="s">
        <v>492</v>
      </c>
    </row>
    <row r="2532" spans="1:11" x14ac:dyDescent="0.2">
      <c r="A2532" s="1" t="d">
        <v>2023-02-14</v>
      </c>
      <c r="B2532" s="45">
        <v>-1</v>
      </c>
      <c r="C2532" t="s">
        <v>77</v>
      </c>
      <c r="D2532" t="str">
        <f>_xlfn.XLOOKUP(Table29[[#This Row],[Patron Group]],$R$10:$R$24,$S$10:$S$24)</f>
        <v>Undergraduate</v>
      </c>
      <c r="E2532" s="1" t="d">
        <v>2023-02-21</v>
      </c>
      <c r="F2532" t="s">
        <v>1066</v>
      </c>
      <c r="G2532" t="s">
        <v>2273</v>
      </c>
      <c r="H2532" t="str">
        <f>_xlfn.XLOOKUP(Table29[[#This Row],[Unique BarCode]],$N$10:$N$37,$O$10:$O$37)</f>
        <v>ChromeBook</v>
      </c>
      <c r="I2532" t="str">
        <f>_xlfn.XLOOKUP(Table29[[#This Row],[Unique BarCode]],$N$10:$N$37,$P$10:$P$37)</f>
        <v>Device</v>
      </c>
      <c r="J2532" t="s">
        <v>8</v>
      </c>
      <c r="K2532" t="s">
        <v>1067</v>
      </c>
    </row>
    <row r="2533" spans="1:11" x14ac:dyDescent="0.2">
      <c r="A2533" s="1" t="d">
        <v>2023-02-14</v>
      </c>
      <c r="B2533" s="45">
        <v>-1</v>
      </c>
      <c r="C2533" t="s">
        <v>77</v>
      </c>
      <c r="D2533" t="str">
        <f>_xlfn.XLOOKUP(Table29[[#This Row],[Patron Group]],$R$10:$R$24,$S$10:$S$24)</f>
        <v>Undergraduate</v>
      </c>
      <c r="E2533" s="1" t="d">
        <v>2023-02-21</v>
      </c>
      <c r="F2533" t="s">
        <v>1665</v>
      </c>
      <c r="G2533" t="s">
        <v>2274</v>
      </c>
      <c r="H2533" t="str">
        <f>_xlfn.XLOOKUP(Table29[[#This Row],[Unique BarCode]],$N$10:$N$37,$O$10:$O$37)</f>
        <v>MacBook</v>
      </c>
      <c r="I2533" t="str">
        <f>_xlfn.XLOOKUP(Table29[[#This Row],[Unique BarCode]],$N$10:$N$37,$P$10:$P$37)</f>
        <v>Device</v>
      </c>
      <c r="J2533" t="s">
        <v>8</v>
      </c>
      <c r="K2533" t="s">
        <v>1666</v>
      </c>
    </row>
    <row r="2534" spans="1:11" x14ac:dyDescent="0.2">
      <c r="A2534" s="1" t="d">
        <v>2023-02-14</v>
      </c>
      <c r="B2534" s="45">
        <v>-1</v>
      </c>
      <c r="C2534" t="s">
        <v>77</v>
      </c>
      <c r="D2534" t="str">
        <f>_xlfn.XLOOKUP(Table29[[#This Row],[Patron Group]],$R$10:$R$24,$S$10:$S$24)</f>
        <v>Undergraduate</v>
      </c>
      <c r="E2534" s="1" t="d">
        <v>2023-02-21</v>
      </c>
      <c r="F2534" t="s">
        <v>1472</v>
      </c>
      <c r="G2534" t="s">
        <v>2274</v>
      </c>
      <c r="H2534" t="str">
        <f>_xlfn.XLOOKUP(Table29[[#This Row],[Unique BarCode]],$N$10:$N$37,$O$10:$O$37)</f>
        <v>MacBook</v>
      </c>
      <c r="I2534" t="str">
        <f>_xlfn.XLOOKUP(Table29[[#This Row],[Unique BarCode]],$N$10:$N$37,$P$10:$P$37)</f>
        <v>Device</v>
      </c>
      <c r="J2534" t="s">
        <v>8</v>
      </c>
      <c r="K2534" t="s">
        <v>1473</v>
      </c>
    </row>
    <row r="2535" spans="1:11" x14ac:dyDescent="0.2">
      <c r="A2535" s="1" t="d">
        <v>2023-02-14</v>
      </c>
      <c r="B2535" s="45">
        <v>-1</v>
      </c>
      <c r="C2535" t="s">
        <v>77</v>
      </c>
      <c r="D2535" t="str">
        <f>_xlfn.XLOOKUP(Table29[[#This Row],[Patron Group]],$R$10:$R$24,$S$10:$S$24)</f>
        <v>Undergraduate</v>
      </c>
      <c r="E2535" s="1" t="d">
        <v>2023-02-21</v>
      </c>
      <c r="F2535" t="s">
        <v>1487</v>
      </c>
      <c r="G2535" t="s">
        <v>2274</v>
      </c>
      <c r="H2535" t="str">
        <f>_xlfn.XLOOKUP(Table29[[#This Row],[Unique BarCode]],$N$10:$N$37,$O$10:$O$37)</f>
        <v>MacBook</v>
      </c>
      <c r="I2535" t="str">
        <f>_xlfn.XLOOKUP(Table29[[#This Row],[Unique BarCode]],$N$10:$N$37,$P$10:$P$37)</f>
        <v>Device</v>
      </c>
      <c r="J2535" t="s">
        <v>8</v>
      </c>
      <c r="K2535" t="s">
        <v>1487</v>
      </c>
    </row>
    <row r="2536" spans="1:11" x14ac:dyDescent="0.2">
      <c r="A2536" s="1" t="d">
        <v>2023-02-14</v>
      </c>
      <c r="B2536" s="45">
        <v>-1</v>
      </c>
      <c r="C2536" t="s">
        <v>77</v>
      </c>
      <c r="D2536" t="str">
        <f>_xlfn.XLOOKUP(Table29[[#This Row],[Patron Group]],$R$10:$R$24,$S$10:$S$24)</f>
        <v>Undergraduate</v>
      </c>
      <c r="E2536" s="1" t="d">
        <v>2023-02-21</v>
      </c>
      <c r="F2536" t="s">
        <v>1482</v>
      </c>
      <c r="G2536" t="s">
        <v>2274</v>
      </c>
      <c r="H2536" t="str">
        <f>_xlfn.XLOOKUP(Table29[[#This Row],[Unique BarCode]],$N$10:$N$37,$O$10:$O$37)</f>
        <v>MacBook</v>
      </c>
      <c r="I2536" t="str">
        <f>_xlfn.XLOOKUP(Table29[[#This Row],[Unique BarCode]],$N$10:$N$37,$P$10:$P$37)</f>
        <v>Device</v>
      </c>
      <c r="J2536" t="s">
        <v>8</v>
      </c>
      <c r="K2536" t="s">
        <v>1482</v>
      </c>
    </row>
    <row r="2537" spans="1:11" x14ac:dyDescent="0.2">
      <c r="A2537" s="1" t="d">
        <v>2023-02-14</v>
      </c>
      <c r="B2537" s="45">
        <v>-1</v>
      </c>
      <c r="C2537" t="s">
        <v>77</v>
      </c>
      <c r="D2537" t="str">
        <f>_xlfn.XLOOKUP(Table29[[#This Row],[Patron Group]],$R$10:$R$24,$S$10:$S$24)</f>
        <v>Undergraduate</v>
      </c>
      <c r="E2537" s="1" t="d">
        <v>2023-02-21</v>
      </c>
      <c r="F2537" t="s">
        <v>1667</v>
      </c>
      <c r="G2537" t="s">
        <v>2274</v>
      </c>
      <c r="H2537" t="str">
        <f>_xlfn.XLOOKUP(Table29[[#This Row],[Unique BarCode]],$N$10:$N$37,$O$10:$O$37)</f>
        <v>MacBook</v>
      </c>
      <c r="I2537" t="str">
        <f>_xlfn.XLOOKUP(Table29[[#This Row],[Unique BarCode]],$N$10:$N$37,$P$10:$P$37)</f>
        <v>Device</v>
      </c>
      <c r="J2537" t="s">
        <v>8</v>
      </c>
      <c r="K2537" t="s">
        <v>1667</v>
      </c>
    </row>
    <row r="2538" spans="1:11" x14ac:dyDescent="0.2">
      <c r="A2538" s="1" t="d">
        <v>2023-02-14</v>
      </c>
      <c r="B2538" s="45">
        <v>-1</v>
      </c>
      <c r="C2538" t="s">
        <v>77</v>
      </c>
      <c r="D2538" t="str">
        <f>_xlfn.XLOOKUP(Table29[[#This Row],[Patron Group]],$R$10:$R$24,$S$10:$S$24)</f>
        <v>Undergraduate</v>
      </c>
      <c r="E2538" s="1" t="d">
        <v>2023-02-21</v>
      </c>
      <c r="F2538" t="s">
        <v>1544</v>
      </c>
      <c r="G2538" t="s">
        <v>2274</v>
      </c>
      <c r="H2538" t="str">
        <f>_xlfn.XLOOKUP(Table29[[#This Row],[Unique BarCode]],$N$10:$N$37,$O$10:$O$37)</f>
        <v>MacBook</v>
      </c>
      <c r="I2538" t="str">
        <f>_xlfn.XLOOKUP(Table29[[#This Row],[Unique BarCode]],$N$10:$N$37,$P$10:$P$37)</f>
        <v>Device</v>
      </c>
      <c r="J2538" t="s">
        <v>8</v>
      </c>
      <c r="K2538" t="s">
        <v>1544</v>
      </c>
    </row>
    <row r="2539" spans="1:11" x14ac:dyDescent="0.2">
      <c r="A2539" s="1" t="d">
        <v>2023-02-14</v>
      </c>
      <c r="B2539" s="45">
        <v>-1</v>
      </c>
      <c r="C2539" t="s">
        <v>77</v>
      </c>
      <c r="D2539" t="str">
        <f>_xlfn.XLOOKUP(Table29[[#This Row],[Patron Group]],$R$10:$R$24,$S$10:$S$24)</f>
        <v>Undergraduate</v>
      </c>
      <c r="E2539" s="1" t="d">
        <v>2023-02-21</v>
      </c>
      <c r="F2539" t="s">
        <v>1668</v>
      </c>
      <c r="G2539" t="s">
        <v>2275</v>
      </c>
      <c r="H2539" t="str">
        <f>_xlfn.XLOOKUP(Table29[[#This Row],[Unique BarCode]],$N$10:$N$37,$O$10:$O$37)</f>
        <v>iPad</v>
      </c>
      <c r="I2539" t="str">
        <f>_xlfn.XLOOKUP(Table29[[#This Row],[Unique BarCode]],$N$10:$N$37,$P$10:$P$37)</f>
        <v>Device</v>
      </c>
      <c r="J2539" t="s">
        <v>8</v>
      </c>
      <c r="K2539" t="s">
        <v>1669</v>
      </c>
    </row>
    <row r="2540" spans="1:11" x14ac:dyDescent="0.2">
      <c r="A2540" s="1" t="d">
        <v>2023-02-14</v>
      </c>
      <c r="B2540" s="45">
        <v>-1</v>
      </c>
      <c r="C2540" t="s">
        <v>77</v>
      </c>
      <c r="D2540" t="str">
        <f>_xlfn.XLOOKUP(Table29[[#This Row],[Patron Group]],$R$10:$R$24,$S$10:$S$24)</f>
        <v>Undergraduate</v>
      </c>
      <c r="E2540" s="1" t="d">
        <v>2023-02-21</v>
      </c>
      <c r="F2540" t="s">
        <v>1084</v>
      </c>
      <c r="G2540" t="s">
        <v>2263</v>
      </c>
      <c r="H2540" t="str">
        <f>_xlfn.XLOOKUP(Table29[[#This Row],[Unique BarCode]],$N$10:$N$37,$O$10:$O$37)</f>
        <v>HP Laptop</v>
      </c>
      <c r="I2540" t="str">
        <f>_xlfn.XLOOKUP(Table29[[#This Row],[Unique BarCode]],$N$10:$N$37,$P$10:$P$37)</f>
        <v>Device</v>
      </c>
      <c r="J2540" t="s">
        <v>8</v>
      </c>
      <c r="K2540" t="s">
        <v>1085</v>
      </c>
    </row>
    <row r="2541" spans="1:11" x14ac:dyDescent="0.2">
      <c r="A2541" s="1" t="d">
        <v>2023-02-14</v>
      </c>
      <c r="B2541" s="45">
        <v>-1</v>
      </c>
      <c r="C2541" t="s">
        <v>77</v>
      </c>
      <c r="D2541" t="str">
        <f>_xlfn.XLOOKUP(Table29[[#This Row],[Patron Group]],$R$10:$R$24,$S$10:$S$24)</f>
        <v>Undergraduate</v>
      </c>
      <c r="E2541" s="1" t="d">
        <v>2023-02-21</v>
      </c>
      <c r="F2541" t="s">
        <v>331</v>
      </c>
      <c r="G2541" t="s">
        <v>2263</v>
      </c>
      <c r="H2541" t="str">
        <f>_xlfn.XLOOKUP(Table29[[#This Row],[Unique BarCode]],$N$10:$N$37,$O$10:$O$37)</f>
        <v>HP Laptop</v>
      </c>
      <c r="I2541" t="str">
        <f>_xlfn.XLOOKUP(Table29[[#This Row],[Unique BarCode]],$N$10:$N$37,$P$10:$P$37)</f>
        <v>Device</v>
      </c>
      <c r="J2541" t="s">
        <v>8</v>
      </c>
      <c r="K2541" t="s">
        <v>332</v>
      </c>
    </row>
    <row r="2542" spans="1:11" x14ac:dyDescent="0.2">
      <c r="A2542" s="1" t="d">
        <v>2023-02-14</v>
      </c>
      <c r="B2542" s="45">
        <v>-1</v>
      </c>
      <c r="C2542" t="s">
        <v>77</v>
      </c>
      <c r="D2542" t="str">
        <f>_xlfn.XLOOKUP(Table29[[#This Row],[Patron Group]],$R$10:$R$24,$S$10:$S$24)</f>
        <v>Undergraduate</v>
      </c>
      <c r="E2542" s="1" t="d">
        <v>2023-02-28</v>
      </c>
      <c r="F2542" t="s">
        <v>1670</v>
      </c>
      <c r="G2542" t="s">
        <v>2273</v>
      </c>
      <c r="H2542" t="str">
        <f>_xlfn.XLOOKUP(Table29[[#This Row],[Unique BarCode]],$N$10:$N$37,$O$10:$O$37)</f>
        <v>ChromeBook</v>
      </c>
      <c r="I2542" t="str">
        <f>_xlfn.XLOOKUP(Table29[[#This Row],[Unique BarCode]],$N$10:$N$37,$P$10:$P$37)</f>
        <v>Device</v>
      </c>
      <c r="J2542" t="s">
        <v>128</v>
      </c>
      <c r="K2542" t="s">
        <v>1671</v>
      </c>
    </row>
    <row r="2543" spans="1:11" x14ac:dyDescent="0.2">
      <c r="A2543" s="1" t="d">
        <v>2023-02-14</v>
      </c>
      <c r="B2543" s="45">
        <v>-1</v>
      </c>
      <c r="C2543" t="s">
        <v>77</v>
      </c>
      <c r="D2543" t="str">
        <f>_xlfn.XLOOKUP(Table29[[#This Row],[Patron Group]],$R$10:$R$24,$S$10:$S$24)</f>
        <v>Undergraduate</v>
      </c>
      <c r="E2543" s="1" t="d">
        <v>2023-02-28</v>
      </c>
      <c r="F2543" t="s">
        <v>1672</v>
      </c>
      <c r="G2543" t="s">
        <v>2273</v>
      </c>
      <c r="H2543" t="str">
        <f>_xlfn.XLOOKUP(Table29[[#This Row],[Unique BarCode]],$N$10:$N$37,$O$10:$O$37)</f>
        <v>ChromeBook</v>
      </c>
      <c r="I2543" t="str">
        <f>_xlfn.XLOOKUP(Table29[[#This Row],[Unique BarCode]],$N$10:$N$37,$P$10:$P$37)</f>
        <v>Device</v>
      </c>
      <c r="J2543" t="s">
        <v>8</v>
      </c>
      <c r="K2543" t="s">
        <v>1673</v>
      </c>
    </row>
    <row r="2544" spans="1:11" x14ac:dyDescent="0.2">
      <c r="A2544" s="1" t="d">
        <v>2023-02-14</v>
      </c>
      <c r="B2544" s="45">
        <v>-1</v>
      </c>
      <c r="C2544" t="s">
        <v>77</v>
      </c>
      <c r="D2544" t="str">
        <f>_xlfn.XLOOKUP(Table29[[#This Row],[Patron Group]],$R$10:$R$24,$S$10:$S$24)</f>
        <v>Undergraduate</v>
      </c>
      <c r="E2544" s="1" t="d">
        <v>2023-02-28</v>
      </c>
      <c r="F2544" t="s">
        <v>246</v>
      </c>
      <c r="G2544" t="s">
        <v>2274</v>
      </c>
      <c r="H2544" t="str">
        <f>_xlfn.XLOOKUP(Table29[[#This Row],[Unique BarCode]],$N$10:$N$37,$O$10:$O$37)</f>
        <v>MacBook</v>
      </c>
      <c r="I2544" t="str">
        <f>_xlfn.XLOOKUP(Table29[[#This Row],[Unique BarCode]],$N$10:$N$37,$P$10:$P$37)</f>
        <v>Device</v>
      </c>
      <c r="J2544" t="s">
        <v>8</v>
      </c>
      <c r="K2544" t="s">
        <v>247</v>
      </c>
    </row>
    <row r="2545" spans="1:11" x14ac:dyDescent="0.2">
      <c r="A2545" s="1" t="d">
        <v>2023-02-14</v>
      </c>
      <c r="B2545" s="45">
        <v>-1</v>
      </c>
      <c r="C2545" t="s">
        <v>77</v>
      </c>
      <c r="D2545" t="str">
        <f>_xlfn.XLOOKUP(Table29[[#This Row],[Patron Group]],$R$10:$R$24,$S$10:$S$24)</f>
        <v>Undergraduate</v>
      </c>
      <c r="E2545" s="1" t="d">
        <v>2023-02-28</v>
      </c>
      <c r="F2545" t="s">
        <v>1674</v>
      </c>
      <c r="G2545" t="s">
        <v>2274</v>
      </c>
      <c r="H2545" t="str">
        <f>_xlfn.XLOOKUP(Table29[[#This Row],[Unique BarCode]],$N$10:$N$37,$O$10:$O$37)</f>
        <v>MacBook</v>
      </c>
      <c r="I2545" t="str">
        <f>_xlfn.XLOOKUP(Table29[[#This Row],[Unique BarCode]],$N$10:$N$37,$P$10:$P$37)</f>
        <v>Device</v>
      </c>
      <c r="J2545" t="s">
        <v>8</v>
      </c>
      <c r="K2545" t="s">
        <v>1675</v>
      </c>
    </row>
    <row r="2546" spans="1:11" x14ac:dyDescent="0.2">
      <c r="A2546" s="1" t="d">
        <v>2023-02-14</v>
      </c>
      <c r="B2546" s="45">
        <v>-1</v>
      </c>
      <c r="C2546" t="s">
        <v>77</v>
      </c>
      <c r="D2546" t="str">
        <f>_xlfn.XLOOKUP(Table29[[#This Row],[Patron Group]],$R$10:$R$24,$S$10:$S$24)</f>
        <v>Undergraduate</v>
      </c>
      <c r="E2546" s="1" t="d">
        <v>2023-02-28</v>
      </c>
      <c r="F2546" t="s">
        <v>1676</v>
      </c>
      <c r="G2546" t="s">
        <v>2274</v>
      </c>
      <c r="H2546" t="str">
        <f>_xlfn.XLOOKUP(Table29[[#This Row],[Unique BarCode]],$N$10:$N$37,$O$10:$O$37)</f>
        <v>MacBook</v>
      </c>
      <c r="I2546" t="str">
        <f>_xlfn.XLOOKUP(Table29[[#This Row],[Unique BarCode]],$N$10:$N$37,$P$10:$P$37)</f>
        <v>Device</v>
      </c>
      <c r="J2546" t="s">
        <v>8</v>
      </c>
      <c r="K2546" t="s">
        <v>1676</v>
      </c>
    </row>
    <row r="2547" spans="1:11" x14ac:dyDescent="0.2">
      <c r="A2547" s="1" t="d">
        <v>2023-02-14</v>
      </c>
      <c r="B2547" s="45">
        <v>-1</v>
      </c>
      <c r="C2547" t="s">
        <v>77</v>
      </c>
      <c r="D2547" t="str">
        <f>_xlfn.XLOOKUP(Table29[[#This Row],[Patron Group]],$R$10:$R$24,$S$10:$S$24)</f>
        <v>Undergraduate</v>
      </c>
      <c r="E2547" s="1" t="d">
        <v>2023-02-28</v>
      </c>
      <c r="F2547" t="s">
        <v>735</v>
      </c>
      <c r="G2547" t="s">
        <v>2274</v>
      </c>
      <c r="H2547" t="str">
        <f>_xlfn.XLOOKUP(Table29[[#This Row],[Unique BarCode]],$N$10:$N$37,$O$10:$O$37)</f>
        <v>MacBook</v>
      </c>
      <c r="I2547" t="str">
        <f>_xlfn.XLOOKUP(Table29[[#This Row],[Unique BarCode]],$N$10:$N$37,$P$10:$P$37)</f>
        <v>Device</v>
      </c>
      <c r="J2547" t="s">
        <v>8</v>
      </c>
      <c r="K2547" t="s">
        <v>735</v>
      </c>
    </row>
    <row r="2548" spans="1:11" x14ac:dyDescent="0.2">
      <c r="A2548" s="1" t="d">
        <v>2023-02-14</v>
      </c>
      <c r="B2548" s="45">
        <v>-1</v>
      </c>
      <c r="C2548" t="s">
        <v>77</v>
      </c>
      <c r="D2548" t="str">
        <f>_xlfn.XLOOKUP(Table29[[#This Row],[Patron Group]],$R$10:$R$24,$S$10:$S$24)</f>
        <v>Undergraduate</v>
      </c>
      <c r="E2548" s="1" t="d">
        <v>2023-02-28</v>
      </c>
      <c r="F2548" t="s">
        <v>1279</v>
      </c>
      <c r="G2548" t="s">
        <v>2274</v>
      </c>
      <c r="H2548" t="str">
        <f>_xlfn.XLOOKUP(Table29[[#This Row],[Unique BarCode]],$N$10:$N$37,$O$10:$O$37)</f>
        <v>MacBook</v>
      </c>
      <c r="I2548" t="str">
        <f>_xlfn.XLOOKUP(Table29[[#This Row],[Unique BarCode]],$N$10:$N$37,$P$10:$P$37)</f>
        <v>Device</v>
      </c>
      <c r="J2548" t="s">
        <v>8</v>
      </c>
      <c r="K2548" t="s">
        <v>1279</v>
      </c>
    </row>
    <row r="2549" spans="1:11" x14ac:dyDescent="0.2">
      <c r="A2549" s="1" t="d">
        <v>2023-02-14</v>
      </c>
      <c r="B2549" s="45">
        <v>-1</v>
      </c>
      <c r="C2549" t="s">
        <v>77</v>
      </c>
      <c r="D2549" t="str">
        <f>_xlfn.XLOOKUP(Table29[[#This Row],[Patron Group]],$R$10:$R$24,$S$10:$S$24)</f>
        <v>Undergraduate</v>
      </c>
      <c r="E2549" s="1" t="d">
        <v>2023-02-28</v>
      </c>
      <c r="F2549" t="s">
        <v>1677</v>
      </c>
      <c r="G2549" t="s">
        <v>2274</v>
      </c>
      <c r="H2549" t="str">
        <f>_xlfn.XLOOKUP(Table29[[#This Row],[Unique BarCode]],$N$10:$N$37,$O$10:$O$37)</f>
        <v>MacBook</v>
      </c>
      <c r="I2549" t="str">
        <f>_xlfn.XLOOKUP(Table29[[#This Row],[Unique BarCode]],$N$10:$N$37,$P$10:$P$37)</f>
        <v>Device</v>
      </c>
      <c r="J2549" t="s">
        <v>8</v>
      </c>
      <c r="K2549" t="s">
        <v>1677</v>
      </c>
    </row>
    <row r="2550" spans="1:11" x14ac:dyDescent="0.2">
      <c r="A2550" s="1" t="d">
        <v>2023-02-14</v>
      </c>
      <c r="B2550" s="45">
        <v>-1</v>
      </c>
      <c r="C2550" t="s">
        <v>77</v>
      </c>
      <c r="D2550" t="str">
        <f>_xlfn.XLOOKUP(Table29[[#This Row],[Patron Group]],$R$10:$R$24,$S$10:$S$24)</f>
        <v>Undergraduate</v>
      </c>
      <c r="E2550" s="1" t="d">
        <v>2023-02-28</v>
      </c>
      <c r="F2550" t="s">
        <v>295</v>
      </c>
      <c r="G2550" t="s">
        <v>2274</v>
      </c>
      <c r="H2550" t="str">
        <f>_xlfn.XLOOKUP(Table29[[#This Row],[Unique BarCode]],$N$10:$N$37,$O$10:$O$37)</f>
        <v>MacBook</v>
      </c>
      <c r="I2550" t="str">
        <f>_xlfn.XLOOKUP(Table29[[#This Row],[Unique BarCode]],$N$10:$N$37,$P$10:$P$37)</f>
        <v>Device</v>
      </c>
      <c r="J2550" t="s">
        <v>8</v>
      </c>
      <c r="K2550" t="s">
        <v>295</v>
      </c>
    </row>
    <row r="2551" spans="1:11" x14ac:dyDescent="0.2">
      <c r="A2551" s="1" t="d">
        <v>2023-02-14</v>
      </c>
      <c r="B2551" s="45">
        <v>-1</v>
      </c>
      <c r="C2551" t="s">
        <v>77</v>
      </c>
      <c r="D2551" t="str">
        <f>_xlfn.XLOOKUP(Table29[[#This Row],[Patron Group]],$R$10:$R$24,$S$10:$S$24)</f>
        <v>Undergraduate</v>
      </c>
      <c r="E2551" s="1" t="d">
        <v>2023-02-28</v>
      </c>
      <c r="F2551" t="s">
        <v>1576</v>
      </c>
      <c r="G2551" t="s">
        <v>2274</v>
      </c>
      <c r="H2551" t="str">
        <f>_xlfn.XLOOKUP(Table29[[#This Row],[Unique BarCode]],$N$10:$N$37,$O$10:$O$37)</f>
        <v>MacBook</v>
      </c>
      <c r="I2551" t="str">
        <f>_xlfn.XLOOKUP(Table29[[#This Row],[Unique BarCode]],$N$10:$N$37,$P$10:$P$37)</f>
        <v>Device</v>
      </c>
      <c r="J2551" t="s">
        <v>8</v>
      </c>
      <c r="K2551" t="s">
        <v>1576</v>
      </c>
    </row>
    <row r="2552" spans="1:11" x14ac:dyDescent="0.2">
      <c r="A2552" s="1" t="d">
        <v>2023-02-14</v>
      </c>
      <c r="B2552" s="45">
        <v>-1</v>
      </c>
      <c r="C2552" t="s">
        <v>77</v>
      </c>
      <c r="D2552" t="str">
        <f>_xlfn.XLOOKUP(Table29[[#This Row],[Patron Group]],$R$10:$R$24,$S$10:$S$24)</f>
        <v>Undergraduate</v>
      </c>
      <c r="E2552" s="1" t="d">
        <v>2023-02-28</v>
      </c>
      <c r="F2552" t="s">
        <v>503</v>
      </c>
      <c r="G2552" t="s">
        <v>2275</v>
      </c>
      <c r="H2552" t="str">
        <f>_xlfn.XLOOKUP(Table29[[#This Row],[Unique BarCode]],$N$10:$N$37,$O$10:$O$37)</f>
        <v>iPad</v>
      </c>
      <c r="I2552" t="str">
        <f>_xlfn.XLOOKUP(Table29[[#This Row],[Unique BarCode]],$N$10:$N$37,$P$10:$P$37)</f>
        <v>Device</v>
      </c>
      <c r="J2552" t="s">
        <v>8</v>
      </c>
      <c r="K2552" t="s">
        <v>504</v>
      </c>
    </row>
    <row r="2553" spans="1:11" x14ac:dyDescent="0.2">
      <c r="A2553" s="1" t="d">
        <v>2023-02-14</v>
      </c>
      <c r="B2553" s="45">
        <v>-1</v>
      </c>
      <c r="C2553" t="s">
        <v>77</v>
      </c>
      <c r="D2553" t="str">
        <f>_xlfn.XLOOKUP(Table29[[#This Row],[Patron Group]],$R$10:$R$24,$S$10:$S$24)</f>
        <v>Undergraduate</v>
      </c>
      <c r="E2553" s="1" t="d">
        <v>2023-02-28</v>
      </c>
      <c r="F2553" t="s">
        <v>695</v>
      </c>
      <c r="G2553" t="s">
        <v>2275</v>
      </c>
      <c r="H2553" t="str">
        <f>_xlfn.XLOOKUP(Table29[[#This Row],[Unique BarCode]],$N$10:$N$37,$O$10:$O$37)</f>
        <v>iPad</v>
      </c>
      <c r="I2553" t="str">
        <f>_xlfn.XLOOKUP(Table29[[#This Row],[Unique BarCode]],$N$10:$N$37,$P$10:$P$37)</f>
        <v>Device</v>
      </c>
      <c r="J2553" t="s">
        <v>8</v>
      </c>
    </row>
    <row r="2554" spans="1:11" x14ac:dyDescent="0.2">
      <c r="A2554" s="1" t="d">
        <v>2023-02-14</v>
      </c>
      <c r="B2554" s="45">
        <v>-1</v>
      </c>
      <c r="C2554" t="s">
        <v>77</v>
      </c>
      <c r="D2554" t="str">
        <f>_xlfn.XLOOKUP(Table29[[#This Row],[Patron Group]],$R$10:$R$24,$S$10:$S$24)</f>
        <v>Undergraduate</v>
      </c>
      <c r="E2554" s="1" t="d">
        <v>2023-02-28</v>
      </c>
      <c r="F2554" t="s">
        <v>885</v>
      </c>
      <c r="G2554" t="s">
        <v>2263</v>
      </c>
      <c r="H2554" t="str">
        <f>_xlfn.XLOOKUP(Table29[[#This Row],[Unique BarCode]],$N$10:$N$37,$O$10:$O$37)</f>
        <v>HP Laptop</v>
      </c>
      <c r="I2554" t="str">
        <f>_xlfn.XLOOKUP(Table29[[#This Row],[Unique BarCode]],$N$10:$N$37,$P$10:$P$37)</f>
        <v>Device</v>
      </c>
      <c r="J2554" t="s">
        <v>8</v>
      </c>
      <c r="K2554" t="s">
        <v>886</v>
      </c>
    </row>
    <row r="2555" spans="1:11" x14ac:dyDescent="0.2">
      <c r="A2555" s="1" t="d">
        <v>2023-02-14</v>
      </c>
      <c r="B2555" s="45">
        <v>-1</v>
      </c>
      <c r="C2555" t="s">
        <v>77</v>
      </c>
      <c r="D2555" t="str">
        <f>_xlfn.XLOOKUP(Table29[[#This Row],[Patron Group]],$R$10:$R$24,$S$10:$S$24)</f>
        <v>Undergraduate</v>
      </c>
      <c r="E2555" s="1" t="d">
        <v>2023-02-28</v>
      </c>
      <c r="F2555" t="s">
        <v>617</v>
      </c>
      <c r="G2555" t="s">
        <v>2263</v>
      </c>
      <c r="H2555" t="str">
        <f>_xlfn.XLOOKUP(Table29[[#This Row],[Unique BarCode]],$N$10:$N$37,$O$10:$O$37)</f>
        <v>HP Laptop</v>
      </c>
      <c r="I2555" t="str">
        <f>_xlfn.XLOOKUP(Table29[[#This Row],[Unique BarCode]],$N$10:$N$37,$P$10:$P$37)</f>
        <v>Device</v>
      </c>
      <c r="J2555" t="s">
        <v>8</v>
      </c>
      <c r="K2555" t="s">
        <v>618</v>
      </c>
    </row>
    <row r="2556" spans="1:11" x14ac:dyDescent="0.2">
      <c r="A2556" s="1" t="d">
        <v>2023-02-15</v>
      </c>
      <c r="B2556" s="45">
        <v>-1</v>
      </c>
      <c r="C2556" t="s">
        <v>1682</v>
      </c>
      <c r="D2556" t="str">
        <f>_xlfn.XLOOKUP(Table29[[#This Row],[Patron Group]],$R$10:$R$24,$S$10:$S$24)</f>
        <v>Graduate</v>
      </c>
      <c r="E2556" s="1" t="d">
        <v>2023-02-22</v>
      </c>
      <c r="F2556" t="s">
        <v>1613</v>
      </c>
      <c r="G2556" t="s">
        <v>2275</v>
      </c>
      <c r="H2556" t="str">
        <f>_xlfn.XLOOKUP(Table29[[#This Row],[Unique BarCode]],$N$10:$N$37,$O$10:$O$37)</f>
        <v>iPad</v>
      </c>
      <c r="I2556" t="str">
        <f>_xlfn.XLOOKUP(Table29[[#This Row],[Unique BarCode]],$N$10:$N$37,$P$10:$P$37)</f>
        <v>Device</v>
      </c>
      <c r="J2556" t="s">
        <v>8</v>
      </c>
    </row>
    <row r="2557" spans="1:11" x14ac:dyDescent="0.2">
      <c r="A2557" s="1" t="d">
        <v>2023-02-15</v>
      </c>
      <c r="B2557" s="45">
        <v>-1</v>
      </c>
      <c r="C2557" t="s">
        <v>20</v>
      </c>
      <c r="D2557" t="str">
        <f>_xlfn.XLOOKUP(Table29[[#This Row],[Patron Group]],$R$10:$R$24,$S$10:$S$24)</f>
        <v>Graduate</v>
      </c>
      <c r="E2557" s="1" t="d">
        <v>2023-02-15</v>
      </c>
      <c r="F2557" t="s">
        <v>1123</v>
      </c>
      <c r="G2557" t="s">
        <v>2276</v>
      </c>
      <c r="H2557" t="str">
        <f>_xlfn.XLOOKUP(Table29[[#This Row],[Unique BarCode]],$N$10:$N$37,$O$10:$O$37)</f>
        <v>CALC</v>
      </c>
      <c r="I2557" t="str">
        <f>_xlfn.XLOOKUP(Table29[[#This Row],[Unique BarCode]],$N$10:$N$37,$P$10:$P$37)</f>
        <v>Accessory</v>
      </c>
      <c r="J2557" t="s">
        <v>8</v>
      </c>
      <c r="K2557" t="s">
        <v>1124</v>
      </c>
    </row>
    <row r="2558" spans="1:11" x14ac:dyDescent="0.2">
      <c r="A2558" s="1" t="d">
        <v>2023-02-15</v>
      </c>
      <c r="B2558" s="45">
        <v>-1</v>
      </c>
      <c r="C2558" t="s">
        <v>20</v>
      </c>
      <c r="D2558" t="str">
        <f>_xlfn.XLOOKUP(Table29[[#This Row],[Patron Group]],$R$10:$R$24,$S$10:$S$24)</f>
        <v>Graduate</v>
      </c>
      <c r="E2558" s="1" t="d">
        <v>2023-02-15</v>
      </c>
      <c r="F2558" t="s">
        <v>1401</v>
      </c>
      <c r="G2558" t="s">
        <v>2276</v>
      </c>
      <c r="H2558" t="str">
        <f>_xlfn.XLOOKUP(Table29[[#This Row],[Unique BarCode]],$N$10:$N$37,$O$10:$O$37)</f>
        <v>CALC</v>
      </c>
      <c r="I2558" t="str">
        <f>_xlfn.XLOOKUP(Table29[[#This Row],[Unique BarCode]],$N$10:$N$37,$P$10:$P$37)</f>
        <v>Accessory</v>
      </c>
      <c r="J2558" t="s">
        <v>8</v>
      </c>
    </row>
    <row r="2559" spans="1:11" x14ac:dyDescent="0.2">
      <c r="A2559" s="1" t="d">
        <v>2023-02-15</v>
      </c>
      <c r="B2559" s="45">
        <v>-1</v>
      </c>
      <c r="C2559" t="s">
        <v>20</v>
      </c>
      <c r="D2559" t="str">
        <f>_xlfn.XLOOKUP(Table29[[#This Row],[Patron Group]],$R$10:$R$24,$S$10:$S$24)</f>
        <v>Graduate</v>
      </c>
      <c r="E2559" s="1" t="d">
        <v>2023-02-15</v>
      </c>
      <c r="F2559" t="s">
        <v>1683</v>
      </c>
      <c r="G2559" t="s">
        <v>2276</v>
      </c>
      <c r="H2559" t="str">
        <f>_xlfn.XLOOKUP(Table29[[#This Row],[Unique BarCode]],$N$10:$N$37,$O$10:$O$37)</f>
        <v>CALC</v>
      </c>
      <c r="I2559" t="str">
        <f>_xlfn.XLOOKUP(Table29[[#This Row],[Unique BarCode]],$N$10:$N$37,$P$10:$P$37)</f>
        <v>Accessory</v>
      </c>
      <c r="J2559" t="s">
        <v>13</v>
      </c>
    </row>
    <row r="2560" spans="1:11" x14ac:dyDescent="0.2">
      <c r="A2560" s="1" t="d">
        <v>2023-02-15</v>
      </c>
      <c r="B2560" s="45">
        <v>-1</v>
      </c>
      <c r="C2560" t="s">
        <v>20</v>
      </c>
      <c r="D2560" t="str">
        <f>_xlfn.XLOOKUP(Table29[[#This Row],[Patron Group]],$R$10:$R$24,$S$10:$S$24)</f>
        <v>Graduate</v>
      </c>
      <c r="E2560" s="1" t="d">
        <v>2023-02-15</v>
      </c>
      <c r="F2560" t="s">
        <v>1684</v>
      </c>
      <c r="G2560" t="s">
        <v>2266</v>
      </c>
      <c r="H2560" t="str">
        <f>_xlfn.XLOOKUP(Table29[[#This Row],[Unique BarCode]],$N$10:$N$37,$O$10:$O$37)</f>
        <v>Headphones</v>
      </c>
      <c r="I2560" t="str">
        <f>_xlfn.XLOOKUP(Table29[[#This Row],[Unique BarCode]],$N$10:$N$37,$P$10:$P$37)</f>
        <v>Accessory</v>
      </c>
      <c r="J2560" t="s">
        <v>8</v>
      </c>
      <c r="K2560" t="s">
        <v>1685</v>
      </c>
    </row>
    <row r="2561" spans="1:11" x14ac:dyDescent="0.2">
      <c r="A2561" s="1" t="d">
        <v>2023-02-15</v>
      </c>
      <c r="B2561" s="45">
        <v>-1</v>
      </c>
      <c r="C2561" t="s">
        <v>20</v>
      </c>
      <c r="D2561" t="str">
        <f>_xlfn.XLOOKUP(Table29[[#This Row],[Patron Group]],$R$10:$R$24,$S$10:$S$24)</f>
        <v>Graduate</v>
      </c>
      <c r="E2561" s="1" t="d">
        <v>2023-02-15</v>
      </c>
      <c r="F2561" t="s">
        <v>942</v>
      </c>
      <c r="G2561" t="s">
        <v>2265</v>
      </c>
      <c r="H2561" t="str">
        <f>_xlfn.XLOOKUP(Table29[[#This Row],[Unique BarCode]],$N$10:$N$37,$O$10:$O$37)</f>
        <v>IPHONE</v>
      </c>
      <c r="I2561" t="str">
        <f>_xlfn.XLOOKUP(Table29[[#This Row],[Unique BarCode]],$N$10:$N$37,$P$10:$P$37)</f>
        <v>Charger</v>
      </c>
      <c r="J2561" t="s">
        <v>68</v>
      </c>
      <c r="K2561" t="s">
        <v>943</v>
      </c>
    </row>
    <row r="2562" spans="1:11" x14ac:dyDescent="0.2">
      <c r="A2562" s="1" t="d">
        <v>2023-02-15</v>
      </c>
      <c r="B2562" s="45">
        <v>-1</v>
      </c>
      <c r="C2562" t="s">
        <v>20</v>
      </c>
      <c r="D2562" t="str">
        <f>_xlfn.XLOOKUP(Table29[[#This Row],[Patron Group]],$R$10:$R$24,$S$10:$S$24)</f>
        <v>Graduate</v>
      </c>
      <c r="E2562" s="1" t="d">
        <v>2023-02-15</v>
      </c>
      <c r="F2562" t="s">
        <v>579</v>
      </c>
      <c r="G2562" t="s">
        <v>2265</v>
      </c>
      <c r="H2562" t="str">
        <f>_xlfn.XLOOKUP(Table29[[#This Row],[Unique BarCode]],$N$10:$N$37,$O$10:$O$37)</f>
        <v>IPHONE</v>
      </c>
      <c r="I2562" t="str">
        <f>_xlfn.XLOOKUP(Table29[[#This Row],[Unique BarCode]],$N$10:$N$37,$P$10:$P$37)</f>
        <v>Charger</v>
      </c>
      <c r="J2562" t="s">
        <v>49</v>
      </c>
      <c r="K2562" t="s">
        <v>580</v>
      </c>
    </row>
    <row r="2563" spans="1:11" x14ac:dyDescent="0.2">
      <c r="A2563" s="1" t="d">
        <v>2023-02-15</v>
      </c>
      <c r="B2563" s="45">
        <v>-1</v>
      </c>
      <c r="C2563" t="s">
        <v>20</v>
      </c>
      <c r="D2563" t="str">
        <f>_xlfn.XLOOKUP(Table29[[#This Row],[Patron Group]],$R$10:$R$24,$S$10:$S$24)</f>
        <v>Graduate</v>
      </c>
      <c r="E2563" s="1" t="d">
        <v>2023-02-15</v>
      </c>
      <c r="F2563" t="s">
        <v>86</v>
      </c>
      <c r="G2563" t="s">
        <v>2265</v>
      </c>
      <c r="H2563" t="str">
        <f>_xlfn.XLOOKUP(Table29[[#This Row],[Unique BarCode]],$N$10:$N$37,$O$10:$O$37)</f>
        <v>IPHONE</v>
      </c>
      <c r="I2563" t="str">
        <f>_xlfn.XLOOKUP(Table29[[#This Row],[Unique BarCode]],$N$10:$N$37,$P$10:$P$37)</f>
        <v>Charger</v>
      </c>
      <c r="J2563" t="s">
        <v>8</v>
      </c>
      <c r="K2563" t="s">
        <v>87</v>
      </c>
    </row>
    <row r="2564" spans="1:11" x14ac:dyDescent="0.2">
      <c r="A2564" s="1" t="d">
        <v>2023-02-15</v>
      </c>
      <c r="B2564" s="45">
        <v>-1</v>
      </c>
      <c r="C2564" t="s">
        <v>20</v>
      </c>
      <c r="D2564" t="str">
        <f>_xlfn.XLOOKUP(Table29[[#This Row],[Patron Group]],$R$10:$R$24,$S$10:$S$24)</f>
        <v>Graduate</v>
      </c>
      <c r="E2564" s="1" t="d">
        <v>2023-02-15</v>
      </c>
      <c r="F2564" t="s">
        <v>813</v>
      </c>
      <c r="G2564" t="s">
        <v>2268</v>
      </c>
      <c r="H2564" t="str">
        <f>_xlfn.XLOOKUP(Table29[[#This Row],[Unique BarCode]],$N$10:$N$37,$O$10:$O$37)</f>
        <v>MACCHRG</v>
      </c>
      <c r="I2564" t="str">
        <f>_xlfn.XLOOKUP(Table29[[#This Row],[Unique BarCode]],$N$10:$N$37,$P$10:$P$37)</f>
        <v>Charger</v>
      </c>
      <c r="J2564" t="s">
        <v>13</v>
      </c>
      <c r="K2564" t="s">
        <v>814</v>
      </c>
    </row>
    <row r="2565" spans="1:11" x14ac:dyDescent="0.2">
      <c r="A2565" s="1" t="d">
        <v>2023-02-15</v>
      </c>
      <c r="B2565" s="45">
        <v>-1</v>
      </c>
      <c r="C2565" t="s">
        <v>20</v>
      </c>
      <c r="D2565" t="str">
        <f>_xlfn.XLOOKUP(Table29[[#This Row],[Patron Group]],$R$10:$R$24,$S$10:$S$24)</f>
        <v>Graduate</v>
      </c>
      <c r="E2565" s="1" t="d">
        <v>2023-02-15</v>
      </c>
      <c r="F2565" t="s">
        <v>1631</v>
      </c>
      <c r="G2565" t="s">
        <v>2296</v>
      </c>
      <c r="H2565" t="str">
        <f>_xlfn.XLOOKUP(Table29[[#This Row],[Unique BarCode]],$N$10:$N$37,$O$10:$O$37)</f>
        <v>MACUSBC</v>
      </c>
      <c r="I2565" t="str">
        <f>_xlfn.XLOOKUP(Table29[[#This Row],[Unique BarCode]],$N$10:$N$37,$P$10:$P$37)</f>
        <v>Charger</v>
      </c>
      <c r="J2565" t="s">
        <v>8</v>
      </c>
      <c r="K2565" t="s">
        <v>277</v>
      </c>
    </row>
    <row r="2566" spans="1:11" x14ac:dyDescent="0.2">
      <c r="A2566" s="1" t="d">
        <v>2023-02-15</v>
      </c>
      <c r="B2566" s="45">
        <v>-1</v>
      </c>
      <c r="C2566" t="s">
        <v>20</v>
      </c>
      <c r="D2566" t="str">
        <f>_xlfn.XLOOKUP(Table29[[#This Row],[Patron Group]],$R$10:$R$24,$S$10:$S$24)</f>
        <v>Graduate</v>
      </c>
      <c r="E2566" s="1" t="d">
        <v>2023-02-15</v>
      </c>
      <c r="F2566" t="s">
        <v>1651</v>
      </c>
      <c r="G2566" t="s">
        <v>2296</v>
      </c>
      <c r="H2566" t="str">
        <f>_xlfn.XLOOKUP(Table29[[#This Row],[Unique BarCode]],$N$10:$N$37,$O$10:$O$37)</f>
        <v>MACUSBC</v>
      </c>
      <c r="I2566" t="str">
        <f>_xlfn.XLOOKUP(Table29[[#This Row],[Unique BarCode]],$N$10:$N$37,$P$10:$P$37)</f>
        <v>Charger</v>
      </c>
      <c r="J2566" t="s">
        <v>8</v>
      </c>
      <c r="K2566" t="s">
        <v>92</v>
      </c>
    </row>
    <row r="2567" spans="1:11" x14ac:dyDescent="0.2">
      <c r="A2567" s="1" t="d">
        <v>2023-02-15</v>
      </c>
      <c r="B2567" s="45">
        <v>-1</v>
      </c>
      <c r="C2567" t="s">
        <v>20</v>
      </c>
      <c r="D2567" t="str">
        <f>_xlfn.XLOOKUP(Table29[[#This Row],[Patron Group]],$R$10:$R$24,$S$10:$S$24)</f>
        <v>Graduate</v>
      </c>
      <c r="E2567" s="1" t="d">
        <v>2023-02-15</v>
      </c>
      <c r="F2567" t="s">
        <v>1632</v>
      </c>
      <c r="G2567" t="s">
        <v>2296</v>
      </c>
      <c r="H2567" t="str">
        <f>_xlfn.XLOOKUP(Table29[[#This Row],[Unique BarCode]],$N$10:$N$37,$O$10:$O$37)</f>
        <v>MACUSBC</v>
      </c>
      <c r="I2567" t="str">
        <f>_xlfn.XLOOKUP(Table29[[#This Row],[Unique BarCode]],$N$10:$N$37,$P$10:$P$37)</f>
        <v>Charger</v>
      </c>
      <c r="J2567" t="s">
        <v>8</v>
      </c>
      <c r="K2567" t="s">
        <v>214</v>
      </c>
    </row>
    <row r="2568" spans="1:11" x14ac:dyDescent="0.2">
      <c r="A2568" s="1" t="d">
        <v>2023-02-15</v>
      </c>
      <c r="B2568" s="45">
        <v>-1</v>
      </c>
      <c r="C2568" t="s">
        <v>20</v>
      </c>
      <c r="D2568" t="str">
        <f>_xlfn.XLOOKUP(Table29[[#This Row],[Patron Group]],$R$10:$R$24,$S$10:$S$24)</f>
        <v>Graduate</v>
      </c>
      <c r="E2568" s="1" t="d">
        <v>2023-02-15</v>
      </c>
      <c r="F2568" t="s">
        <v>1288</v>
      </c>
      <c r="G2568" t="s">
        <v>2271</v>
      </c>
      <c r="H2568" t="str">
        <f>_xlfn.XLOOKUP(Table29[[#This Row],[Unique BarCode]],$N$10:$N$37,$O$10:$O$37)</f>
        <v>OMNI</v>
      </c>
      <c r="I2568" t="str">
        <f>_xlfn.XLOOKUP(Table29[[#This Row],[Unique BarCode]],$N$10:$N$37,$P$10:$P$37)</f>
        <v>Charger</v>
      </c>
      <c r="J2568" t="s">
        <v>49</v>
      </c>
      <c r="K2568" t="s">
        <v>1289</v>
      </c>
    </row>
    <row r="2569" spans="1:11" x14ac:dyDescent="0.2">
      <c r="A2569" s="1" t="d">
        <v>2023-02-15</v>
      </c>
      <c r="B2569" s="45">
        <v>-1</v>
      </c>
      <c r="C2569" t="s">
        <v>20</v>
      </c>
      <c r="D2569" t="str">
        <f>_xlfn.XLOOKUP(Table29[[#This Row],[Patron Group]],$R$10:$R$24,$S$10:$S$24)</f>
        <v>Graduate</v>
      </c>
      <c r="E2569" s="1" t="d">
        <v>2023-02-15</v>
      </c>
      <c r="F2569" t="s">
        <v>1154</v>
      </c>
      <c r="G2569" t="s">
        <v>2294</v>
      </c>
      <c r="H2569" t="str">
        <f>_xlfn.XLOOKUP(Table29[[#This Row],[Unique BarCode]],$N$10:$N$37,$O$10:$O$37)</f>
        <v>UVGA</v>
      </c>
      <c r="I2569" t="str">
        <f>_xlfn.XLOOKUP(Table29[[#This Row],[Unique BarCode]],$N$10:$N$37,$P$10:$P$37)</f>
        <v>Cable</v>
      </c>
      <c r="J2569" t="s">
        <v>8</v>
      </c>
    </row>
    <row r="2570" spans="1:11" x14ac:dyDescent="0.2">
      <c r="A2570" s="1" t="d">
        <v>2023-02-15</v>
      </c>
      <c r="B2570" s="45">
        <v>-1</v>
      </c>
      <c r="C2570" t="s">
        <v>20</v>
      </c>
      <c r="D2570" t="str">
        <f>_xlfn.XLOOKUP(Table29[[#This Row],[Patron Group]],$R$10:$R$24,$S$10:$S$24)</f>
        <v>Graduate</v>
      </c>
      <c r="E2570" s="1" t="d">
        <v>2023-02-15</v>
      </c>
      <c r="F2570" t="s">
        <v>1440</v>
      </c>
      <c r="G2570" t="s">
        <v>2272</v>
      </c>
      <c r="H2570" t="str">
        <f>_xlfn.XLOOKUP(Table29[[#This Row],[Unique BarCode]],$N$10:$N$37,$O$10:$O$37)</f>
        <v>WALLADPT</v>
      </c>
      <c r="I2570" t="str">
        <f>_xlfn.XLOOKUP(Table29[[#This Row],[Unique BarCode]],$N$10:$N$37,$P$10:$P$37)</f>
        <v>Charger</v>
      </c>
      <c r="J2570" t="s">
        <v>49</v>
      </c>
      <c r="K2570" t="s">
        <v>1441</v>
      </c>
    </row>
    <row r="2571" spans="1:11" x14ac:dyDescent="0.2">
      <c r="A2571" s="1" t="d">
        <v>2023-02-15</v>
      </c>
      <c r="B2571" s="45">
        <v>-1</v>
      </c>
      <c r="C2571" t="s">
        <v>20</v>
      </c>
      <c r="D2571" t="str">
        <f>_xlfn.XLOOKUP(Table29[[#This Row],[Patron Group]],$R$10:$R$24,$S$10:$S$24)</f>
        <v>Graduate</v>
      </c>
      <c r="E2571" s="1" t="d">
        <v>2023-02-15</v>
      </c>
      <c r="F2571" t="s">
        <v>97</v>
      </c>
      <c r="G2571" t="s">
        <v>2272</v>
      </c>
      <c r="H2571" t="str">
        <f>_xlfn.XLOOKUP(Table29[[#This Row],[Unique BarCode]],$N$10:$N$37,$O$10:$O$37)</f>
        <v>WALLADPT</v>
      </c>
      <c r="I2571" t="str">
        <f>_xlfn.XLOOKUP(Table29[[#This Row],[Unique BarCode]],$N$10:$N$37,$P$10:$P$37)</f>
        <v>Charger</v>
      </c>
      <c r="J2571" t="s">
        <v>8</v>
      </c>
    </row>
    <row r="2572" spans="1:11" x14ac:dyDescent="0.2">
      <c r="A2572" s="1" t="d">
        <v>2023-02-15</v>
      </c>
      <c r="B2572" s="45">
        <v>-1</v>
      </c>
      <c r="C2572" t="s">
        <v>20</v>
      </c>
      <c r="D2572" t="str">
        <f>_xlfn.XLOOKUP(Table29[[#This Row],[Patron Group]],$R$10:$R$24,$S$10:$S$24)</f>
        <v>Graduate</v>
      </c>
      <c r="E2572" s="1" t="d">
        <v>2023-02-22</v>
      </c>
      <c r="F2572" t="s">
        <v>691</v>
      </c>
      <c r="G2572" t="s">
        <v>2273</v>
      </c>
      <c r="H2572" t="str">
        <f>_xlfn.XLOOKUP(Table29[[#This Row],[Unique BarCode]],$N$10:$N$37,$O$10:$O$37)</f>
        <v>ChromeBook</v>
      </c>
      <c r="I2572" t="str">
        <f>_xlfn.XLOOKUP(Table29[[#This Row],[Unique BarCode]],$N$10:$N$37,$P$10:$P$37)</f>
        <v>Device</v>
      </c>
      <c r="J2572" t="s">
        <v>13</v>
      </c>
      <c r="K2572" t="s">
        <v>692</v>
      </c>
    </row>
    <row r="2573" spans="1:11" x14ac:dyDescent="0.2">
      <c r="A2573" s="1" t="d">
        <v>2023-02-15</v>
      </c>
      <c r="B2573" s="45">
        <v>-1</v>
      </c>
      <c r="C2573" t="s">
        <v>20</v>
      </c>
      <c r="D2573" t="str">
        <f>_xlfn.XLOOKUP(Table29[[#This Row],[Patron Group]],$R$10:$R$24,$S$10:$S$24)</f>
        <v>Graduate</v>
      </c>
      <c r="E2573" s="1" t="d">
        <v>2023-02-22</v>
      </c>
      <c r="F2573" t="s">
        <v>593</v>
      </c>
      <c r="G2573" t="s">
        <v>2273</v>
      </c>
      <c r="H2573" t="str">
        <f>_xlfn.XLOOKUP(Table29[[#This Row],[Unique BarCode]],$N$10:$N$37,$O$10:$O$37)</f>
        <v>ChromeBook</v>
      </c>
      <c r="I2573" t="str">
        <f>_xlfn.XLOOKUP(Table29[[#This Row],[Unique BarCode]],$N$10:$N$37,$P$10:$P$37)</f>
        <v>Device</v>
      </c>
      <c r="J2573" t="s">
        <v>49</v>
      </c>
      <c r="K2573" t="s">
        <v>594</v>
      </c>
    </row>
    <row r="2574" spans="1:11" x14ac:dyDescent="0.2">
      <c r="A2574" s="1" t="d">
        <v>2023-02-15</v>
      </c>
      <c r="B2574" s="45">
        <v>-1</v>
      </c>
      <c r="C2574" t="s">
        <v>20</v>
      </c>
      <c r="D2574" t="str">
        <f>_xlfn.XLOOKUP(Table29[[#This Row],[Patron Group]],$R$10:$R$24,$S$10:$S$24)</f>
        <v>Graduate</v>
      </c>
      <c r="E2574" s="1" t="d">
        <v>2023-02-22</v>
      </c>
      <c r="F2574" t="s">
        <v>64</v>
      </c>
      <c r="G2574" t="s">
        <v>2275</v>
      </c>
      <c r="H2574" t="str">
        <f>_xlfn.XLOOKUP(Table29[[#This Row],[Unique BarCode]],$N$10:$N$37,$O$10:$O$37)</f>
        <v>iPad</v>
      </c>
      <c r="I2574" t="str">
        <f>_xlfn.XLOOKUP(Table29[[#This Row],[Unique BarCode]],$N$10:$N$37,$P$10:$P$37)</f>
        <v>Device</v>
      </c>
      <c r="J2574" t="s">
        <v>8</v>
      </c>
    </row>
    <row r="2575" spans="1:11" x14ac:dyDescent="0.2">
      <c r="A2575" s="1" t="d">
        <v>2023-02-15</v>
      </c>
      <c r="B2575" s="45">
        <v>-1</v>
      </c>
      <c r="C2575" t="s">
        <v>20</v>
      </c>
      <c r="D2575" t="str">
        <f>_xlfn.XLOOKUP(Table29[[#This Row],[Patron Group]],$R$10:$R$24,$S$10:$S$24)</f>
        <v>Graduate</v>
      </c>
      <c r="E2575" s="1" t="d">
        <v>2023-02-28</v>
      </c>
      <c r="F2575" t="s">
        <v>1500</v>
      </c>
      <c r="G2575" t="s">
        <v>2274</v>
      </c>
      <c r="H2575" t="str">
        <f>_xlfn.XLOOKUP(Table29[[#This Row],[Unique BarCode]],$N$10:$N$37,$O$10:$O$37)</f>
        <v>MacBook</v>
      </c>
      <c r="I2575" t="str">
        <f>_xlfn.XLOOKUP(Table29[[#This Row],[Unique BarCode]],$N$10:$N$37,$P$10:$P$37)</f>
        <v>Device</v>
      </c>
      <c r="J2575" t="s">
        <v>8</v>
      </c>
      <c r="K2575" t="s">
        <v>1501</v>
      </c>
    </row>
    <row r="2576" spans="1:11" x14ac:dyDescent="0.2">
      <c r="A2576" s="1" t="d">
        <v>2023-02-15</v>
      </c>
      <c r="B2576" s="45">
        <v>-1</v>
      </c>
      <c r="C2576" t="s">
        <v>20</v>
      </c>
      <c r="D2576" t="str">
        <f>_xlfn.XLOOKUP(Table29[[#This Row],[Patron Group]],$R$10:$R$24,$S$10:$S$24)</f>
        <v>Graduate</v>
      </c>
      <c r="E2576" s="1" t="d">
        <v>2023-03-01</v>
      </c>
      <c r="F2576" t="s">
        <v>621</v>
      </c>
      <c r="G2576" t="s">
        <v>2274</v>
      </c>
      <c r="H2576" t="str">
        <f>_xlfn.XLOOKUP(Table29[[#This Row],[Unique BarCode]],$N$10:$N$37,$O$10:$O$37)</f>
        <v>MacBook</v>
      </c>
      <c r="I2576" t="str">
        <f>_xlfn.XLOOKUP(Table29[[#This Row],[Unique BarCode]],$N$10:$N$37,$P$10:$P$37)</f>
        <v>Device</v>
      </c>
      <c r="J2576" t="s">
        <v>8</v>
      </c>
      <c r="K2576" t="s">
        <v>622</v>
      </c>
    </row>
    <row r="2577" spans="1:11" x14ac:dyDescent="0.2">
      <c r="A2577" s="1" t="d">
        <v>2023-02-15</v>
      </c>
      <c r="B2577" s="45">
        <v>-1</v>
      </c>
      <c r="C2577" t="s">
        <v>20</v>
      </c>
      <c r="D2577" t="str">
        <f>_xlfn.XLOOKUP(Table29[[#This Row],[Patron Group]],$R$10:$R$24,$S$10:$S$24)</f>
        <v>Graduate</v>
      </c>
      <c r="E2577" s="1" t="d">
        <v>2023-03-01</v>
      </c>
      <c r="F2577" t="s">
        <v>1220</v>
      </c>
      <c r="G2577" t="s">
        <v>2275</v>
      </c>
      <c r="H2577" t="str">
        <f>_xlfn.XLOOKUP(Table29[[#This Row],[Unique BarCode]],$N$10:$N$37,$O$10:$O$37)</f>
        <v>iPad</v>
      </c>
      <c r="I2577" t="str">
        <f>_xlfn.XLOOKUP(Table29[[#This Row],[Unique BarCode]],$N$10:$N$37,$P$10:$P$37)</f>
        <v>Device</v>
      </c>
      <c r="J2577" t="s">
        <v>8</v>
      </c>
      <c r="K2577" t="s">
        <v>1221</v>
      </c>
    </row>
    <row r="2578" spans="1:11" x14ac:dyDescent="0.2">
      <c r="A2578" s="1" t="d">
        <v>2023-02-15</v>
      </c>
      <c r="B2578" s="45">
        <v>-1</v>
      </c>
      <c r="C2578" t="s">
        <v>20</v>
      </c>
      <c r="D2578" t="str">
        <f>_xlfn.XLOOKUP(Table29[[#This Row],[Patron Group]],$R$10:$R$24,$S$10:$S$24)</f>
        <v>Graduate</v>
      </c>
      <c r="E2578" s="1" t="d">
        <v>2023-03-01</v>
      </c>
      <c r="F2578" t="s">
        <v>1341</v>
      </c>
      <c r="G2578" t="s">
        <v>2275</v>
      </c>
      <c r="H2578" t="str">
        <f>_xlfn.XLOOKUP(Table29[[#This Row],[Unique BarCode]],$N$10:$N$37,$O$10:$O$37)</f>
        <v>iPad</v>
      </c>
      <c r="I2578" t="str">
        <f>_xlfn.XLOOKUP(Table29[[#This Row],[Unique BarCode]],$N$10:$N$37,$P$10:$P$37)</f>
        <v>Device</v>
      </c>
      <c r="J2578" t="s">
        <v>8</v>
      </c>
    </row>
    <row r="2579" spans="1:11" x14ac:dyDescent="0.2">
      <c r="A2579" s="1" t="d">
        <v>2023-02-15</v>
      </c>
      <c r="B2579" s="45">
        <v>-1</v>
      </c>
      <c r="C2579" t="s">
        <v>20</v>
      </c>
      <c r="D2579" t="str">
        <f>_xlfn.XLOOKUP(Table29[[#This Row],[Patron Group]],$R$10:$R$24,$S$10:$S$24)</f>
        <v>Graduate</v>
      </c>
      <c r="E2579" s="1" t="d">
        <v>2023-03-01</v>
      </c>
      <c r="F2579" t="s">
        <v>169</v>
      </c>
      <c r="G2579" t="s">
        <v>2263</v>
      </c>
      <c r="H2579" t="str">
        <f>_xlfn.XLOOKUP(Table29[[#This Row],[Unique BarCode]],$N$10:$N$37,$O$10:$O$37)</f>
        <v>HP Laptop</v>
      </c>
      <c r="I2579" t="str">
        <f>_xlfn.XLOOKUP(Table29[[#This Row],[Unique BarCode]],$N$10:$N$37,$P$10:$P$37)</f>
        <v>Device</v>
      </c>
      <c r="J2579" t="s">
        <v>8</v>
      </c>
      <c r="K2579" t="s">
        <v>170</v>
      </c>
    </row>
    <row r="2580" spans="1:11" x14ac:dyDescent="0.2">
      <c r="A2580" s="1" t="d">
        <v>2023-02-15</v>
      </c>
      <c r="B2580" s="45">
        <v>-1</v>
      </c>
      <c r="C2580" t="s">
        <v>66</v>
      </c>
      <c r="D2580" t="str">
        <f>_xlfn.XLOOKUP(Table29[[#This Row],[Patron Group]],$R$10:$R$24,$S$10:$S$24)</f>
        <v>Graduate</v>
      </c>
      <c r="E2580" s="1" t="d">
        <v>2023-02-15</v>
      </c>
      <c r="F2580" t="s">
        <v>847</v>
      </c>
      <c r="G2580" t="s">
        <v>2271</v>
      </c>
      <c r="H2580" t="str">
        <f>_xlfn.XLOOKUP(Table29[[#This Row],[Unique BarCode]],$N$10:$N$37,$O$10:$O$37)</f>
        <v>OMNI</v>
      </c>
      <c r="I2580" t="str">
        <f>_xlfn.XLOOKUP(Table29[[#This Row],[Unique BarCode]],$N$10:$N$37,$P$10:$P$37)</f>
        <v>Charger</v>
      </c>
      <c r="J2580" t="s">
        <v>68</v>
      </c>
      <c r="K2580" t="s">
        <v>848</v>
      </c>
    </row>
    <row r="2581" spans="1:11" x14ac:dyDescent="0.2">
      <c r="A2581" s="1" t="d">
        <v>2023-02-15</v>
      </c>
      <c r="B2581" s="45">
        <v>-1</v>
      </c>
      <c r="C2581" t="s">
        <v>74</v>
      </c>
      <c r="D2581" t="str">
        <f>_xlfn.XLOOKUP(Table29[[#This Row],[Patron Group]],$R$10:$R$24,$S$10:$S$24)</f>
        <v>Staff</v>
      </c>
      <c r="E2581" s="1" t="d">
        <v>2023-02-15</v>
      </c>
      <c r="F2581" t="s">
        <v>429</v>
      </c>
      <c r="G2581" t="s">
        <v>2281</v>
      </c>
      <c r="H2581" t="str">
        <f>_xlfn.XLOOKUP(Table29[[#This Row],[Unique BarCode]],$N$10:$N$37,$O$10:$O$37)</f>
        <v>HDMIC</v>
      </c>
      <c r="I2581" t="str">
        <f>_xlfn.XLOOKUP(Table29[[#This Row],[Unique BarCode]],$N$10:$N$37,$P$10:$P$37)</f>
        <v>Cable</v>
      </c>
      <c r="J2581" t="s">
        <v>13</v>
      </c>
      <c r="K2581" t="s">
        <v>430</v>
      </c>
    </row>
    <row r="2582" spans="1:11" x14ac:dyDescent="0.2">
      <c r="A2582" s="1" t="d">
        <v>2023-02-15</v>
      </c>
      <c r="B2582" s="45">
        <v>-1</v>
      </c>
      <c r="C2582" t="s">
        <v>74</v>
      </c>
      <c r="D2582" t="str">
        <f>_xlfn.XLOOKUP(Table29[[#This Row],[Patron Group]],$R$10:$R$24,$S$10:$S$24)</f>
        <v>Staff</v>
      </c>
      <c r="E2582" s="1" t="d">
        <v>2023-02-15</v>
      </c>
      <c r="F2582" t="s">
        <v>1493</v>
      </c>
      <c r="G2582" t="s">
        <v>2266</v>
      </c>
      <c r="H2582" t="str">
        <f>_xlfn.XLOOKUP(Table29[[#This Row],[Unique BarCode]],$N$10:$N$37,$O$10:$O$37)</f>
        <v>Headphones</v>
      </c>
      <c r="I2582" t="str">
        <f>_xlfn.XLOOKUP(Table29[[#This Row],[Unique BarCode]],$N$10:$N$37,$P$10:$P$37)</f>
        <v>Accessory</v>
      </c>
      <c r="J2582" t="s">
        <v>13</v>
      </c>
      <c r="K2582" t="s">
        <v>1494</v>
      </c>
    </row>
    <row r="2583" spans="1:11" x14ac:dyDescent="0.2">
      <c r="A2583" s="1" t="d">
        <v>2023-02-15</v>
      </c>
      <c r="B2583" s="45">
        <v>-1</v>
      </c>
      <c r="C2583" t="s">
        <v>74</v>
      </c>
      <c r="D2583" t="str">
        <f>_xlfn.XLOOKUP(Table29[[#This Row],[Patron Group]],$R$10:$R$24,$S$10:$S$24)</f>
        <v>Staff</v>
      </c>
      <c r="E2583" s="1" t="d">
        <v>2023-02-15</v>
      </c>
      <c r="F2583" t="s">
        <v>1652</v>
      </c>
      <c r="G2583" t="s">
        <v>2296</v>
      </c>
      <c r="H2583" t="str">
        <f>_xlfn.XLOOKUP(Table29[[#This Row],[Unique BarCode]],$N$10:$N$37,$O$10:$O$37)</f>
        <v>MACUSBC</v>
      </c>
      <c r="I2583" t="str">
        <f>_xlfn.XLOOKUP(Table29[[#This Row],[Unique BarCode]],$N$10:$N$37,$P$10:$P$37)</f>
        <v>Charger</v>
      </c>
      <c r="J2583" t="s">
        <v>8</v>
      </c>
      <c r="K2583" t="s">
        <v>40</v>
      </c>
    </row>
    <row r="2584" spans="1:11" x14ac:dyDescent="0.2">
      <c r="A2584" s="1" t="d">
        <v>2023-02-15</v>
      </c>
      <c r="B2584" s="45">
        <v>-1</v>
      </c>
      <c r="C2584" t="s">
        <v>74</v>
      </c>
      <c r="D2584" t="str">
        <f>_xlfn.XLOOKUP(Table29[[#This Row],[Patron Group]],$R$10:$R$24,$S$10:$S$24)</f>
        <v>Staff</v>
      </c>
      <c r="E2584" s="1" t="d">
        <v>2023-02-22</v>
      </c>
      <c r="F2584" t="s">
        <v>495</v>
      </c>
      <c r="G2584" t="s">
        <v>2273</v>
      </c>
      <c r="H2584" t="str">
        <f>_xlfn.XLOOKUP(Table29[[#This Row],[Unique BarCode]],$N$10:$N$37,$O$10:$O$37)</f>
        <v>ChromeBook</v>
      </c>
      <c r="I2584" t="str">
        <f>_xlfn.XLOOKUP(Table29[[#This Row],[Unique BarCode]],$N$10:$N$37,$P$10:$P$37)</f>
        <v>Device</v>
      </c>
      <c r="J2584" t="s">
        <v>8</v>
      </c>
      <c r="K2584" t="s">
        <v>496</v>
      </c>
    </row>
    <row r="2585" spans="1:11" x14ac:dyDescent="0.2">
      <c r="A2585" s="1" t="d">
        <v>2023-02-15</v>
      </c>
      <c r="B2585" s="45">
        <v>-1</v>
      </c>
      <c r="C2585" t="s">
        <v>77</v>
      </c>
      <c r="D2585" t="str">
        <f>_xlfn.XLOOKUP(Table29[[#This Row],[Patron Group]],$R$10:$R$24,$S$10:$S$24)</f>
        <v>Undergraduate</v>
      </c>
      <c r="E2585" s="1" t="d">
        <v>2023-02-15</v>
      </c>
      <c r="F2585" t="s">
        <v>1345</v>
      </c>
      <c r="G2585" t="s">
        <v>2298</v>
      </c>
      <c r="H2585" t="str">
        <f>_xlfn.XLOOKUP(Table29[[#This Row],[Unique BarCode]],$N$10:$N$37,$O$10:$O$37)</f>
        <v>ANKER</v>
      </c>
      <c r="I2585" t="str">
        <f>_xlfn.XLOOKUP(Table29[[#This Row],[Unique BarCode]],$N$10:$N$37,$P$10:$P$37)</f>
        <v>Charger</v>
      </c>
      <c r="J2585" t="s">
        <v>8</v>
      </c>
    </row>
    <row r="2586" spans="1:11" x14ac:dyDescent="0.2">
      <c r="A2586" s="1" t="d">
        <v>2023-02-15</v>
      </c>
      <c r="B2586" s="45">
        <v>-1</v>
      </c>
      <c r="C2586" t="s">
        <v>77</v>
      </c>
      <c r="D2586" t="str">
        <f>_xlfn.XLOOKUP(Table29[[#This Row],[Patron Group]],$R$10:$R$24,$S$10:$S$24)</f>
        <v>Undergraduate</v>
      </c>
      <c r="E2586" s="1" t="d">
        <v>2023-02-15</v>
      </c>
      <c r="F2586" t="s">
        <v>1626</v>
      </c>
      <c r="G2586" t="s">
        <v>2276</v>
      </c>
      <c r="H2586" t="str">
        <f>_xlfn.XLOOKUP(Table29[[#This Row],[Unique BarCode]],$N$10:$N$37,$O$10:$O$37)</f>
        <v>CALC</v>
      </c>
      <c r="I2586" t="str">
        <f>_xlfn.XLOOKUP(Table29[[#This Row],[Unique BarCode]],$N$10:$N$37,$P$10:$P$37)</f>
        <v>Accessory</v>
      </c>
      <c r="J2586" t="s">
        <v>8</v>
      </c>
      <c r="K2586" t="s">
        <v>1627</v>
      </c>
    </row>
    <row r="2587" spans="1:11" x14ac:dyDescent="0.2">
      <c r="A2587" s="1" t="d">
        <v>2023-02-15</v>
      </c>
      <c r="B2587" s="45">
        <v>-1</v>
      </c>
      <c r="C2587" t="s">
        <v>77</v>
      </c>
      <c r="D2587" t="str">
        <f>_xlfn.XLOOKUP(Table29[[#This Row],[Patron Group]],$R$10:$R$24,$S$10:$S$24)</f>
        <v>Undergraduate</v>
      </c>
      <c r="E2587" s="1" t="d">
        <v>2023-02-15</v>
      </c>
      <c r="F2587" t="s">
        <v>1401</v>
      </c>
      <c r="G2587" t="s">
        <v>2276</v>
      </c>
      <c r="H2587" t="str">
        <f>_xlfn.XLOOKUP(Table29[[#This Row],[Unique BarCode]],$N$10:$N$37,$O$10:$O$37)</f>
        <v>CALC</v>
      </c>
      <c r="I2587" t="str">
        <f>_xlfn.XLOOKUP(Table29[[#This Row],[Unique BarCode]],$N$10:$N$37,$P$10:$P$37)</f>
        <v>Accessory</v>
      </c>
      <c r="J2587" t="s">
        <v>8</v>
      </c>
    </row>
    <row r="2588" spans="1:11" x14ac:dyDescent="0.2">
      <c r="A2588" s="1" t="d">
        <v>2023-02-15</v>
      </c>
      <c r="B2588" s="45">
        <v>-1</v>
      </c>
      <c r="C2588" t="s">
        <v>77</v>
      </c>
      <c r="D2588" t="str">
        <f>_xlfn.XLOOKUP(Table29[[#This Row],[Patron Group]],$R$10:$R$24,$S$10:$S$24)</f>
        <v>Undergraduate</v>
      </c>
      <c r="E2588" s="1" t="d">
        <v>2023-02-15</v>
      </c>
      <c r="F2588" t="s">
        <v>1505</v>
      </c>
      <c r="G2588" t="s">
        <v>2276</v>
      </c>
      <c r="H2588" t="str">
        <f>_xlfn.XLOOKUP(Table29[[#This Row],[Unique BarCode]],$N$10:$N$37,$O$10:$O$37)</f>
        <v>CALC</v>
      </c>
      <c r="I2588" t="str">
        <f>_xlfn.XLOOKUP(Table29[[#This Row],[Unique BarCode]],$N$10:$N$37,$P$10:$P$37)</f>
        <v>Accessory</v>
      </c>
      <c r="J2588" t="s">
        <v>13</v>
      </c>
    </row>
    <row r="2589" spans="1:11" x14ac:dyDescent="0.2">
      <c r="A2589" s="1" t="d">
        <v>2023-02-15</v>
      </c>
      <c r="B2589" s="45">
        <v>-1</v>
      </c>
      <c r="C2589" t="s">
        <v>77</v>
      </c>
      <c r="D2589" t="str">
        <f>_xlfn.XLOOKUP(Table29[[#This Row],[Patron Group]],$R$10:$R$24,$S$10:$S$24)</f>
        <v>Undergraduate</v>
      </c>
      <c r="E2589" s="1" t="d">
        <v>2023-02-15</v>
      </c>
      <c r="F2589" t="s">
        <v>1585</v>
      </c>
      <c r="G2589" t="s">
        <v>2276</v>
      </c>
      <c r="H2589" t="str">
        <f>_xlfn.XLOOKUP(Table29[[#This Row],[Unique BarCode]],$N$10:$N$37,$O$10:$O$37)</f>
        <v>CALC</v>
      </c>
      <c r="I2589" t="str">
        <f>_xlfn.XLOOKUP(Table29[[#This Row],[Unique BarCode]],$N$10:$N$37,$P$10:$P$37)</f>
        <v>Accessory</v>
      </c>
      <c r="J2589" t="s">
        <v>49</v>
      </c>
    </row>
    <row r="2590" spans="1:11" x14ac:dyDescent="0.2">
      <c r="A2590" s="1" t="d">
        <v>2023-02-15</v>
      </c>
      <c r="B2590" s="45">
        <v>-1</v>
      </c>
      <c r="C2590" t="s">
        <v>77</v>
      </c>
      <c r="D2590" t="str">
        <f>_xlfn.XLOOKUP(Table29[[#This Row],[Patron Group]],$R$10:$R$24,$S$10:$S$24)</f>
        <v>Undergraduate</v>
      </c>
      <c r="E2590" s="1" t="d">
        <v>2023-02-15</v>
      </c>
      <c r="F2590" t="s">
        <v>1628</v>
      </c>
      <c r="G2590" t="s">
        <v>2281</v>
      </c>
      <c r="H2590" t="str">
        <f>_xlfn.XLOOKUP(Table29[[#This Row],[Unique BarCode]],$N$10:$N$37,$O$10:$O$37)</f>
        <v>HDMIC</v>
      </c>
      <c r="I2590" t="str">
        <f>_xlfn.XLOOKUP(Table29[[#This Row],[Unique BarCode]],$N$10:$N$37,$P$10:$P$37)</f>
        <v>Cable</v>
      </c>
      <c r="J2590" t="s">
        <v>8</v>
      </c>
      <c r="K2590" t="s">
        <v>1629</v>
      </c>
    </row>
    <row r="2591" spans="1:11" x14ac:dyDescent="0.2">
      <c r="A2591" s="1" t="d">
        <v>2023-02-15</v>
      </c>
      <c r="B2591" s="45">
        <v>-1</v>
      </c>
      <c r="C2591" t="s">
        <v>77</v>
      </c>
      <c r="D2591" t="str">
        <f>_xlfn.XLOOKUP(Table29[[#This Row],[Patron Group]],$R$10:$R$24,$S$10:$S$24)</f>
        <v>Undergraduate</v>
      </c>
      <c r="E2591" s="1" t="d">
        <v>2023-02-15</v>
      </c>
      <c r="F2591" t="s">
        <v>1610</v>
      </c>
      <c r="G2591" t="s">
        <v>2266</v>
      </c>
      <c r="H2591" t="str">
        <f>_xlfn.XLOOKUP(Table29[[#This Row],[Unique BarCode]],$N$10:$N$37,$O$10:$O$37)</f>
        <v>Headphones</v>
      </c>
      <c r="I2591" t="str">
        <f>_xlfn.XLOOKUP(Table29[[#This Row],[Unique BarCode]],$N$10:$N$37,$P$10:$P$37)</f>
        <v>Accessory</v>
      </c>
      <c r="J2591" t="s">
        <v>8</v>
      </c>
      <c r="K2591" t="s">
        <v>1611</v>
      </c>
    </row>
    <row r="2592" spans="1:11" x14ac:dyDescent="0.2">
      <c r="A2592" s="1" t="d">
        <v>2023-02-15</v>
      </c>
      <c r="B2592" s="45">
        <v>-1</v>
      </c>
      <c r="C2592" t="s">
        <v>77</v>
      </c>
      <c r="D2592" t="str">
        <f>_xlfn.XLOOKUP(Table29[[#This Row],[Patron Group]],$R$10:$R$24,$S$10:$S$24)</f>
        <v>Undergraduate</v>
      </c>
      <c r="E2592" s="1" t="d">
        <v>2023-02-15</v>
      </c>
      <c r="F2592" t="s">
        <v>458</v>
      </c>
      <c r="G2592" t="s">
        <v>2282</v>
      </c>
      <c r="H2592" t="str">
        <f>_xlfn.XLOOKUP(Table29[[#This Row],[Unique BarCode]],$N$10:$N$37,$O$10:$O$37)</f>
        <v>HPUSBC</v>
      </c>
      <c r="I2592" t="str">
        <f>_xlfn.XLOOKUP(Table29[[#This Row],[Unique BarCode]],$N$10:$N$37,$P$10:$P$37)</f>
        <v>Charger</v>
      </c>
      <c r="J2592" t="s">
        <v>49</v>
      </c>
    </row>
    <row r="2593" spans="1:11" x14ac:dyDescent="0.2">
      <c r="A2593" s="1" t="d">
        <v>2023-02-15</v>
      </c>
      <c r="B2593" s="45">
        <v>-1</v>
      </c>
      <c r="C2593" t="s">
        <v>77</v>
      </c>
      <c r="D2593" t="str">
        <f>_xlfn.XLOOKUP(Table29[[#This Row],[Patron Group]],$R$10:$R$24,$S$10:$S$24)</f>
        <v>Undergraduate</v>
      </c>
      <c r="E2593" s="1" t="d">
        <v>2023-02-15</v>
      </c>
      <c r="F2593" t="s">
        <v>217</v>
      </c>
      <c r="G2593" t="s">
        <v>2282</v>
      </c>
      <c r="H2593" t="str">
        <f>_xlfn.XLOOKUP(Table29[[#This Row],[Unique BarCode]],$N$10:$N$37,$O$10:$O$37)</f>
        <v>HPUSBC</v>
      </c>
      <c r="I2593" t="str">
        <f>_xlfn.XLOOKUP(Table29[[#This Row],[Unique BarCode]],$N$10:$N$37,$P$10:$P$37)</f>
        <v>Charger</v>
      </c>
      <c r="J2593" t="s">
        <v>49</v>
      </c>
    </row>
    <row r="2594" spans="1:11" x14ac:dyDescent="0.2">
      <c r="A2594" s="1" t="d">
        <v>2023-02-15</v>
      </c>
      <c r="B2594" s="45">
        <v>-1</v>
      </c>
      <c r="C2594" t="s">
        <v>77</v>
      </c>
      <c r="D2594" t="str">
        <f>_xlfn.XLOOKUP(Table29[[#This Row],[Patron Group]],$R$10:$R$24,$S$10:$S$24)</f>
        <v>Undergraduate</v>
      </c>
      <c r="E2594" s="1" t="d">
        <v>2023-02-15</v>
      </c>
      <c r="F2594" t="s">
        <v>1410</v>
      </c>
      <c r="G2594" t="s">
        <v>2265</v>
      </c>
      <c r="H2594" t="str">
        <f>_xlfn.XLOOKUP(Table29[[#This Row],[Unique BarCode]],$N$10:$N$37,$O$10:$O$37)</f>
        <v>IPHONE</v>
      </c>
      <c r="I2594" t="str">
        <f>_xlfn.XLOOKUP(Table29[[#This Row],[Unique BarCode]],$N$10:$N$37,$P$10:$P$37)</f>
        <v>Charger</v>
      </c>
      <c r="J2594" t="s">
        <v>68</v>
      </c>
      <c r="K2594" t="s">
        <v>1411</v>
      </c>
    </row>
    <row r="2595" spans="1:11" x14ac:dyDescent="0.2">
      <c r="A2595" s="1" t="d">
        <v>2023-02-15</v>
      </c>
      <c r="B2595" s="45">
        <v>-1</v>
      </c>
      <c r="C2595" t="s">
        <v>77</v>
      </c>
      <c r="D2595" t="str">
        <f>_xlfn.XLOOKUP(Table29[[#This Row],[Patron Group]],$R$10:$R$24,$S$10:$S$24)</f>
        <v>Undergraduate</v>
      </c>
      <c r="E2595" s="1" t="d">
        <v>2023-02-15</v>
      </c>
      <c r="F2595" t="s">
        <v>1177</v>
      </c>
      <c r="G2595" t="s">
        <v>2265</v>
      </c>
      <c r="H2595" t="str">
        <f>_xlfn.XLOOKUP(Table29[[#This Row],[Unique BarCode]],$N$10:$N$37,$O$10:$O$37)</f>
        <v>IPHONE</v>
      </c>
      <c r="I2595" t="str">
        <f>_xlfn.XLOOKUP(Table29[[#This Row],[Unique BarCode]],$N$10:$N$37,$P$10:$P$37)</f>
        <v>Charger</v>
      </c>
      <c r="J2595" t="s">
        <v>68</v>
      </c>
      <c r="K2595" t="s">
        <v>1178</v>
      </c>
    </row>
    <row r="2596" spans="1:11" x14ac:dyDescent="0.2">
      <c r="A2596" s="1" t="d">
        <v>2023-02-15</v>
      </c>
      <c r="B2596" s="45">
        <v>-1</v>
      </c>
      <c r="C2596" t="s">
        <v>77</v>
      </c>
      <c r="D2596" t="str">
        <f>_xlfn.XLOOKUP(Table29[[#This Row],[Patron Group]],$R$10:$R$24,$S$10:$S$24)</f>
        <v>Undergraduate</v>
      </c>
      <c r="E2596" s="1" t="d">
        <v>2023-02-15</v>
      </c>
      <c r="F2596" t="s">
        <v>1495</v>
      </c>
      <c r="G2596" t="s">
        <v>2265</v>
      </c>
      <c r="H2596" t="str">
        <f>_xlfn.XLOOKUP(Table29[[#This Row],[Unique BarCode]],$N$10:$N$37,$O$10:$O$37)</f>
        <v>IPHONE</v>
      </c>
      <c r="I2596" t="str">
        <f>_xlfn.XLOOKUP(Table29[[#This Row],[Unique BarCode]],$N$10:$N$37,$P$10:$P$37)</f>
        <v>Charger</v>
      </c>
      <c r="J2596" t="s">
        <v>68</v>
      </c>
      <c r="K2596" t="s">
        <v>1496</v>
      </c>
    </row>
    <row r="2597" spans="1:11" x14ac:dyDescent="0.2">
      <c r="A2597" s="1" t="d">
        <v>2023-02-15</v>
      </c>
      <c r="B2597" s="45">
        <v>-1</v>
      </c>
      <c r="C2597" t="s">
        <v>77</v>
      </c>
      <c r="D2597" t="str">
        <f>_xlfn.XLOOKUP(Table29[[#This Row],[Patron Group]],$R$10:$R$24,$S$10:$S$24)</f>
        <v>Undergraduate</v>
      </c>
      <c r="E2597" s="1" t="d">
        <v>2023-02-15</v>
      </c>
      <c r="F2597" t="s">
        <v>1254</v>
      </c>
      <c r="G2597" t="s">
        <v>2265</v>
      </c>
      <c r="H2597" t="str">
        <f>_xlfn.XLOOKUP(Table29[[#This Row],[Unique BarCode]],$N$10:$N$37,$O$10:$O$37)</f>
        <v>IPHONE</v>
      </c>
      <c r="I2597" t="str">
        <f>_xlfn.XLOOKUP(Table29[[#This Row],[Unique BarCode]],$N$10:$N$37,$P$10:$P$37)</f>
        <v>Charger</v>
      </c>
      <c r="J2597" t="s">
        <v>49</v>
      </c>
      <c r="K2597" t="s">
        <v>1255</v>
      </c>
    </row>
    <row r="2598" spans="1:11" x14ac:dyDescent="0.2">
      <c r="A2598" s="1" t="d">
        <v>2023-02-15</v>
      </c>
      <c r="B2598" s="45">
        <v>-1</v>
      </c>
      <c r="C2598" t="s">
        <v>77</v>
      </c>
      <c r="D2598" t="str">
        <f>_xlfn.XLOOKUP(Table29[[#This Row],[Patron Group]],$R$10:$R$24,$S$10:$S$24)</f>
        <v>Undergraduate</v>
      </c>
      <c r="E2598" s="1" t="d">
        <v>2023-02-15</v>
      </c>
      <c r="F2598" t="s">
        <v>579</v>
      </c>
      <c r="G2598" t="s">
        <v>2265</v>
      </c>
      <c r="H2598" t="str">
        <f>_xlfn.XLOOKUP(Table29[[#This Row],[Unique BarCode]],$N$10:$N$37,$O$10:$O$37)</f>
        <v>IPHONE</v>
      </c>
      <c r="I2598" t="str">
        <f>_xlfn.XLOOKUP(Table29[[#This Row],[Unique BarCode]],$N$10:$N$37,$P$10:$P$37)</f>
        <v>Charger</v>
      </c>
      <c r="J2598" t="s">
        <v>49</v>
      </c>
      <c r="K2598" t="s">
        <v>580</v>
      </c>
    </row>
    <row r="2599" spans="1:11" x14ac:dyDescent="0.2">
      <c r="A2599" s="1" t="d">
        <v>2023-02-15</v>
      </c>
      <c r="B2599" s="45">
        <v>-1</v>
      </c>
      <c r="C2599" t="s">
        <v>77</v>
      </c>
      <c r="D2599" t="str">
        <f>_xlfn.XLOOKUP(Table29[[#This Row],[Patron Group]],$R$10:$R$24,$S$10:$S$24)</f>
        <v>Undergraduate</v>
      </c>
      <c r="E2599" s="1" t="d">
        <v>2023-02-15</v>
      </c>
      <c r="F2599" t="s">
        <v>218</v>
      </c>
      <c r="G2599" t="s">
        <v>2265</v>
      </c>
      <c r="H2599" t="str">
        <f>_xlfn.XLOOKUP(Table29[[#This Row],[Unique BarCode]],$N$10:$N$37,$O$10:$O$37)</f>
        <v>IPHONE</v>
      </c>
      <c r="I2599" t="str">
        <f>_xlfn.XLOOKUP(Table29[[#This Row],[Unique BarCode]],$N$10:$N$37,$P$10:$P$37)</f>
        <v>Charger</v>
      </c>
      <c r="J2599" t="s">
        <v>49</v>
      </c>
      <c r="K2599" t="s">
        <v>219</v>
      </c>
    </row>
    <row r="2600" spans="1:11" x14ac:dyDescent="0.2">
      <c r="A2600" s="1" t="d">
        <v>2023-02-15</v>
      </c>
      <c r="B2600" s="45">
        <v>-1</v>
      </c>
      <c r="C2600" t="s">
        <v>77</v>
      </c>
      <c r="D2600" t="str">
        <f>_xlfn.XLOOKUP(Table29[[#This Row],[Patron Group]],$R$10:$R$24,$S$10:$S$24)</f>
        <v>Undergraduate</v>
      </c>
      <c r="E2600" s="1" t="d">
        <v>2023-02-15</v>
      </c>
      <c r="F2600" t="s">
        <v>1004</v>
      </c>
      <c r="G2600" t="s">
        <v>2265</v>
      </c>
      <c r="H2600" t="str">
        <f>_xlfn.XLOOKUP(Table29[[#This Row],[Unique BarCode]],$N$10:$N$37,$O$10:$O$37)</f>
        <v>IPHONE</v>
      </c>
      <c r="I2600" t="str">
        <f>_xlfn.XLOOKUP(Table29[[#This Row],[Unique BarCode]],$N$10:$N$37,$P$10:$P$37)</f>
        <v>Charger</v>
      </c>
      <c r="J2600" t="s">
        <v>13</v>
      </c>
      <c r="K2600" t="s">
        <v>1005</v>
      </c>
    </row>
    <row r="2601" spans="1:11" x14ac:dyDescent="0.2">
      <c r="A2601" s="1" t="d">
        <v>2023-02-15</v>
      </c>
      <c r="B2601" s="45">
        <v>-1</v>
      </c>
      <c r="C2601" t="s">
        <v>77</v>
      </c>
      <c r="D2601" t="str">
        <f>_xlfn.XLOOKUP(Table29[[#This Row],[Patron Group]],$R$10:$R$24,$S$10:$S$24)</f>
        <v>Undergraduate</v>
      </c>
      <c r="E2601" s="1" t="d">
        <v>2023-02-15</v>
      </c>
      <c r="F2601" t="s">
        <v>27</v>
      </c>
      <c r="G2601" t="s">
        <v>2265</v>
      </c>
      <c r="H2601" t="str">
        <f>_xlfn.XLOOKUP(Table29[[#This Row],[Unique BarCode]],$N$10:$N$37,$O$10:$O$37)</f>
        <v>IPHONE</v>
      </c>
      <c r="I2601" t="str">
        <f>_xlfn.XLOOKUP(Table29[[#This Row],[Unique BarCode]],$N$10:$N$37,$P$10:$P$37)</f>
        <v>Charger</v>
      </c>
      <c r="J2601" t="s">
        <v>8</v>
      </c>
      <c r="K2601" t="s">
        <v>28</v>
      </c>
    </row>
    <row r="2602" spans="1:11" x14ac:dyDescent="0.2">
      <c r="A2602" s="1" t="d">
        <v>2023-02-15</v>
      </c>
      <c r="B2602" s="45">
        <v>-1</v>
      </c>
      <c r="C2602" t="s">
        <v>77</v>
      </c>
      <c r="D2602" t="str">
        <f>_xlfn.XLOOKUP(Table29[[#This Row],[Patron Group]],$R$10:$R$24,$S$10:$S$24)</f>
        <v>Undergraduate</v>
      </c>
      <c r="E2602" s="1" t="d">
        <v>2023-02-15</v>
      </c>
      <c r="F2602" t="s">
        <v>1100</v>
      </c>
      <c r="G2602" t="s">
        <v>2265</v>
      </c>
      <c r="H2602" t="str">
        <f>_xlfn.XLOOKUP(Table29[[#This Row],[Unique BarCode]],$N$10:$N$37,$O$10:$O$37)</f>
        <v>IPHONE</v>
      </c>
      <c r="I2602" t="str">
        <f>_xlfn.XLOOKUP(Table29[[#This Row],[Unique BarCode]],$N$10:$N$37,$P$10:$P$37)</f>
        <v>Charger</v>
      </c>
      <c r="J2602" t="s">
        <v>8</v>
      </c>
      <c r="K2602" t="s">
        <v>1101</v>
      </c>
    </row>
    <row r="2603" spans="1:11" x14ac:dyDescent="0.2">
      <c r="A2603" s="1" t="d">
        <v>2023-02-15</v>
      </c>
      <c r="B2603" s="45">
        <v>-1</v>
      </c>
      <c r="C2603" t="s">
        <v>77</v>
      </c>
      <c r="D2603" t="str">
        <f>_xlfn.XLOOKUP(Table29[[#This Row],[Patron Group]],$R$10:$R$24,$S$10:$S$24)</f>
        <v>Undergraduate</v>
      </c>
      <c r="E2603" s="1" t="d">
        <v>2023-02-15</v>
      </c>
      <c r="F2603" t="s">
        <v>263</v>
      </c>
      <c r="G2603" t="s">
        <v>2265</v>
      </c>
      <c r="H2603" t="str">
        <f>_xlfn.XLOOKUP(Table29[[#This Row],[Unique BarCode]],$N$10:$N$37,$O$10:$O$37)</f>
        <v>IPHONE</v>
      </c>
      <c r="I2603" t="str">
        <f>_xlfn.XLOOKUP(Table29[[#This Row],[Unique BarCode]],$N$10:$N$37,$P$10:$P$37)</f>
        <v>Charger</v>
      </c>
      <c r="J2603" t="s">
        <v>8</v>
      </c>
      <c r="K2603" t="s">
        <v>264</v>
      </c>
    </row>
    <row r="2604" spans="1:11" x14ac:dyDescent="0.2">
      <c r="A2604" s="1" t="d">
        <v>2023-02-15</v>
      </c>
      <c r="B2604" s="45">
        <v>-1</v>
      </c>
      <c r="C2604" t="s">
        <v>77</v>
      </c>
      <c r="D2604" t="str">
        <f>_xlfn.XLOOKUP(Table29[[#This Row],[Patron Group]],$R$10:$R$24,$S$10:$S$24)</f>
        <v>Undergraduate</v>
      </c>
      <c r="E2604" s="1" t="d">
        <v>2023-02-15</v>
      </c>
      <c r="F2604" t="s">
        <v>461</v>
      </c>
      <c r="G2604" t="s">
        <v>2265</v>
      </c>
      <c r="H2604" t="str">
        <f>_xlfn.XLOOKUP(Table29[[#This Row],[Unique BarCode]],$N$10:$N$37,$O$10:$O$37)</f>
        <v>IPHONE</v>
      </c>
      <c r="I2604" t="str">
        <f>_xlfn.XLOOKUP(Table29[[#This Row],[Unique BarCode]],$N$10:$N$37,$P$10:$P$37)</f>
        <v>Charger</v>
      </c>
      <c r="J2604" t="s">
        <v>8</v>
      </c>
      <c r="K2604" t="s">
        <v>462</v>
      </c>
    </row>
    <row r="2605" spans="1:11" x14ac:dyDescent="0.2">
      <c r="A2605" s="1" t="d">
        <v>2023-02-15</v>
      </c>
      <c r="B2605" s="45">
        <v>-1</v>
      </c>
      <c r="C2605" t="s">
        <v>77</v>
      </c>
      <c r="D2605" t="str">
        <f>_xlfn.XLOOKUP(Table29[[#This Row],[Patron Group]],$R$10:$R$24,$S$10:$S$24)</f>
        <v>Undergraduate</v>
      </c>
      <c r="E2605" s="1" t="d">
        <v>2023-02-15</v>
      </c>
      <c r="F2605" t="s">
        <v>84</v>
      </c>
      <c r="G2605" t="s">
        <v>2265</v>
      </c>
      <c r="H2605" t="str">
        <f>_xlfn.XLOOKUP(Table29[[#This Row],[Unique BarCode]],$N$10:$N$37,$O$10:$O$37)</f>
        <v>IPHONE</v>
      </c>
      <c r="I2605" t="str">
        <f>_xlfn.XLOOKUP(Table29[[#This Row],[Unique BarCode]],$N$10:$N$37,$P$10:$P$37)</f>
        <v>Charger</v>
      </c>
      <c r="J2605" t="s">
        <v>8</v>
      </c>
      <c r="K2605" t="s">
        <v>85</v>
      </c>
    </row>
    <row r="2606" spans="1:11" x14ac:dyDescent="0.2">
      <c r="A2606" s="1" t="d">
        <v>2023-02-15</v>
      </c>
      <c r="B2606" s="45">
        <v>-1</v>
      </c>
      <c r="C2606" t="s">
        <v>77</v>
      </c>
      <c r="D2606" t="str">
        <f>_xlfn.XLOOKUP(Table29[[#This Row],[Patron Group]],$R$10:$R$24,$S$10:$S$24)</f>
        <v>Undergraduate</v>
      </c>
      <c r="E2606" s="1" t="d">
        <v>2023-02-15</v>
      </c>
      <c r="F2606" t="s">
        <v>839</v>
      </c>
      <c r="G2606" t="s">
        <v>2265</v>
      </c>
      <c r="H2606" t="str">
        <f>_xlfn.XLOOKUP(Table29[[#This Row],[Unique BarCode]],$N$10:$N$37,$O$10:$O$37)</f>
        <v>IPHONE</v>
      </c>
      <c r="I2606" t="str">
        <f>_xlfn.XLOOKUP(Table29[[#This Row],[Unique BarCode]],$N$10:$N$37,$P$10:$P$37)</f>
        <v>Charger</v>
      </c>
      <c r="J2606" t="s">
        <v>8</v>
      </c>
      <c r="K2606" t="s">
        <v>840</v>
      </c>
    </row>
    <row r="2607" spans="1:11" x14ac:dyDescent="0.2">
      <c r="A2607" s="1" t="d">
        <v>2023-02-15</v>
      </c>
      <c r="B2607" s="45">
        <v>-1</v>
      </c>
      <c r="C2607" t="s">
        <v>77</v>
      </c>
      <c r="D2607" t="str">
        <f>_xlfn.XLOOKUP(Table29[[#This Row],[Patron Group]],$R$10:$R$24,$S$10:$S$24)</f>
        <v>Undergraduate</v>
      </c>
      <c r="E2607" s="1" t="d">
        <v>2023-02-15</v>
      </c>
      <c r="F2607" t="s">
        <v>1497</v>
      </c>
      <c r="G2607" t="s">
        <v>2265</v>
      </c>
      <c r="H2607" t="str">
        <f>_xlfn.XLOOKUP(Table29[[#This Row],[Unique BarCode]],$N$10:$N$37,$O$10:$O$37)</f>
        <v>IPHONE</v>
      </c>
      <c r="I2607" t="str">
        <f>_xlfn.XLOOKUP(Table29[[#This Row],[Unique BarCode]],$N$10:$N$37,$P$10:$P$37)</f>
        <v>Charger</v>
      </c>
      <c r="J2607" t="s">
        <v>8</v>
      </c>
    </row>
    <row r="2608" spans="1:11" x14ac:dyDescent="0.2">
      <c r="A2608" s="1" t="d">
        <v>2023-02-15</v>
      </c>
      <c r="B2608" s="45">
        <v>-1</v>
      </c>
      <c r="C2608" t="s">
        <v>77</v>
      </c>
      <c r="D2608" t="str">
        <f>_xlfn.XLOOKUP(Table29[[#This Row],[Patron Group]],$R$10:$R$24,$S$10:$S$24)</f>
        <v>Undergraduate</v>
      </c>
      <c r="E2608" s="1" t="d">
        <v>2023-02-15</v>
      </c>
      <c r="F2608" t="s">
        <v>86</v>
      </c>
      <c r="G2608" t="s">
        <v>2265</v>
      </c>
      <c r="H2608" t="str">
        <f>_xlfn.XLOOKUP(Table29[[#This Row],[Unique BarCode]],$N$10:$N$37,$O$10:$O$37)</f>
        <v>IPHONE</v>
      </c>
      <c r="I2608" t="str">
        <f>_xlfn.XLOOKUP(Table29[[#This Row],[Unique BarCode]],$N$10:$N$37,$P$10:$P$37)</f>
        <v>Charger</v>
      </c>
      <c r="J2608" t="s">
        <v>8</v>
      </c>
      <c r="K2608" t="s">
        <v>87</v>
      </c>
    </row>
    <row r="2609" spans="1:11" x14ac:dyDescent="0.2">
      <c r="A2609" s="1" t="d">
        <v>2023-02-15</v>
      </c>
      <c r="B2609" s="45">
        <v>-1</v>
      </c>
      <c r="C2609" t="s">
        <v>77</v>
      </c>
      <c r="D2609" t="str">
        <f>_xlfn.XLOOKUP(Table29[[#This Row],[Patron Group]],$R$10:$R$24,$S$10:$S$24)</f>
        <v>Undergraduate</v>
      </c>
      <c r="E2609" s="1" t="d">
        <v>2023-02-15</v>
      </c>
      <c r="F2609" t="s">
        <v>433</v>
      </c>
      <c r="G2609" t="s">
        <v>2265</v>
      </c>
      <c r="H2609" t="str">
        <f>_xlfn.XLOOKUP(Table29[[#This Row],[Unique BarCode]],$N$10:$N$37,$O$10:$O$37)</f>
        <v>IPHONE</v>
      </c>
      <c r="I2609" t="str">
        <f>_xlfn.XLOOKUP(Table29[[#This Row],[Unique BarCode]],$N$10:$N$37,$P$10:$P$37)</f>
        <v>Charger</v>
      </c>
      <c r="J2609" t="s">
        <v>8</v>
      </c>
      <c r="K2609" t="s">
        <v>434</v>
      </c>
    </row>
    <row r="2610" spans="1:11" x14ac:dyDescent="0.2">
      <c r="A2610" s="1" t="d">
        <v>2023-02-15</v>
      </c>
      <c r="B2610" s="45">
        <v>-1</v>
      </c>
      <c r="C2610" t="s">
        <v>77</v>
      </c>
      <c r="D2610" t="str">
        <f>_xlfn.XLOOKUP(Table29[[#This Row],[Patron Group]],$R$10:$R$24,$S$10:$S$24)</f>
        <v>Undergraduate</v>
      </c>
      <c r="E2610" s="1" t="d">
        <v>2023-02-15</v>
      </c>
      <c r="F2610" t="s">
        <v>29</v>
      </c>
      <c r="G2610" t="s">
        <v>2265</v>
      </c>
      <c r="H2610" t="str">
        <f>_xlfn.XLOOKUP(Table29[[#This Row],[Unique BarCode]],$N$10:$N$37,$O$10:$O$37)</f>
        <v>IPHONE</v>
      </c>
      <c r="I2610" t="str">
        <f>_xlfn.XLOOKUP(Table29[[#This Row],[Unique BarCode]],$N$10:$N$37,$P$10:$P$37)</f>
        <v>Charger</v>
      </c>
      <c r="J2610" t="s">
        <v>8</v>
      </c>
      <c r="K2610" t="s">
        <v>30</v>
      </c>
    </row>
    <row r="2611" spans="1:11" x14ac:dyDescent="0.2">
      <c r="A2611" s="1" t="d">
        <v>2023-02-15</v>
      </c>
      <c r="B2611" s="45">
        <v>-1</v>
      </c>
      <c r="C2611" t="s">
        <v>77</v>
      </c>
      <c r="D2611" t="str">
        <f>_xlfn.XLOOKUP(Table29[[#This Row],[Patron Group]],$R$10:$R$24,$S$10:$S$24)</f>
        <v>Undergraduate</v>
      </c>
      <c r="E2611" s="1" t="d">
        <v>2023-02-15</v>
      </c>
      <c r="F2611" t="s">
        <v>220</v>
      </c>
      <c r="G2611" t="s">
        <v>2265</v>
      </c>
      <c r="H2611" t="str">
        <f>_xlfn.XLOOKUP(Table29[[#This Row],[Unique BarCode]],$N$10:$N$37,$O$10:$O$37)</f>
        <v>IPHONE</v>
      </c>
      <c r="I2611" t="str">
        <f>_xlfn.XLOOKUP(Table29[[#This Row],[Unique BarCode]],$N$10:$N$37,$P$10:$P$37)</f>
        <v>Charger</v>
      </c>
      <c r="J2611" t="s">
        <v>13</v>
      </c>
      <c r="K2611" t="s">
        <v>221</v>
      </c>
    </row>
    <row r="2612" spans="1:11" x14ac:dyDescent="0.2">
      <c r="A2612" s="1" t="d">
        <v>2023-02-15</v>
      </c>
      <c r="B2612" s="45">
        <v>-1</v>
      </c>
      <c r="C2612" t="s">
        <v>77</v>
      </c>
      <c r="D2612" t="str">
        <f>_xlfn.XLOOKUP(Table29[[#This Row],[Patron Group]],$R$10:$R$24,$S$10:$S$24)</f>
        <v>Undergraduate</v>
      </c>
      <c r="E2612" s="1" t="d">
        <v>2023-02-15</v>
      </c>
      <c r="F2612" t="s">
        <v>222</v>
      </c>
      <c r="G2612" t="s">
        <v>2265</v>
      </c>
      <c r="H2612" t="str">
        <f>_xlfn.XLOOKUP(Table29[[#This Row],[Unique BarCode]],$N$10:$N$37,$O$10:$O$37)</f>
        <v>IPHONE</v>
      </c>
      <c r="I2612" t="str">
        <f>_xlfn.XLOOKUP(Table29[[#This Row],[Unique BarCode]],$N$10:$N$37,$P$10:$P$37)</f>
        <v>Charger</v>
      </c>
      <c r="J2612" t="s">
        <v>13</v>
      </c>
      <c r="K2612" t="s">
        <v>223</v>
      </c>
    </row>
    <row r="2613" spans="1:11" x14ac:dyDescent="0.2">
      <c r="A2613" s="1" t="d">
        <v>2023-02-15</v>
      </c>
      <c r="B2613" s="45">
        <v>-1</v>
      </c>
      <c r="C2613" t="s">
        <v>77</v>
      </c>
      <c r="D2613" t="str">
        <f>_xlfn.XLOOKUP(Table29[[#This Row],[Patron Group]],$R$10:$R$24,$S$10:$S$24)</f>
        <v>Undergraduate</v>
      </c>
      <c r="E2613" s="1" t="d">
        <v>2023-02-15</v>
      </c>
      <c r="F2613" t="s">
        <v>1188</v>
      </c>
      <c r="G2613" t="s">
        <v>2265</v>
      </c>
      <c r="H2613" t="str">
        <f>_xlfn.XLOOKUP(Table29[[#This Row],[Unique BarCode]],$N$10:$N$37,$O$10:$O$37)</f>
        <v>IPHONE</v>
      </c>
      <c r="I2613" t="str">
        <f>_xlfn.XLOOKUP(Table29[[#This Row],[Unique BarCode]],$N$10:$N$37,$P$10:$P$37)</f>
        <v>Charger</v>
      </c>
      <c r="J2613" t="s">
        <v>128</v>
      </c>
    </row>
    <row r="2614" spans="1:11" x14ac:dyDescent="0.2">
      <c r="A2614" s="1" t="d">
        <v>2023-02-15</v>
      </c>
      <c r="B2614" s="45">
        <v>-1</v>
      </c>
      <c r="C2614" t="s">
        <v>77</v>
      </c>
      <c r="D2614" t="str">
        <f>_xlfn.XLOOKUP(Table29[[#This Row],[Patron Group]],$R$10:$R$24,$S$10:$S$24)</f>
        <v>Undergraduate</v>
      </c>
      <c r="E2614" s="1" t="d">
        <v>2023-02-15</v>
      </c>
      <c r="F2614" t="s">
        <v>1686</v>
      </c>
      <c r="G2614" t="s">
        <v>2268</v>
      </c>
      <c r="H2614" t="str">
        <f>_xlfn.XLOOKUP(Table29[[#This Row],[Unique BarCode]],$N$10:$N$37,$O$10:$O$37)</f>
        <v>MACCHRG</v>
      </c>
      <c r="I2614" t="str">
        <f>_xlfn.XLOOKUP(Table29[[#This Row],[Unique BarCode]],$N$10:$N$37,$P$10:$P$37)</f>
        <v>Charger</v>
      </c>
      <c r="J2614" t="s">
        <v>991</v>
      </c>
      <c r="K2614" t="s">
        <v>1687</v>
      </c>
    </row>
    <row r="2615" spans="1:11" x14ac:dyDescent="0.2">
      <c r="A2615" s="1" t="d">
        <v>2023-02-15</v>
      </c>
      <c r="B2615" s="45">
        <v>-1</v>
      </c>
      <c r="C2615" t="s">
        <v>77</v>
      </c>
      <c r="D2615" t="str">
        <f>_xlfn.XLOOKUP(Table29[[#This Row],[Patron Group]],$R$10:$R$24,$S$10:$S$24)</f>
        <v>Undergraduate</v>
      </c>
      <c r="E2615" s="1" t="d">
        <v>2023-02-15</v>
      </c>
      <c r="F2615" t="s">
        <v>465</v>
      </c>
      <c r="G2615" t="s">
        <v>2268</v>
      </c>
      <c r="H2615" t="str">
        <f>_xlfn.XLOOKUP(Table29[[#This Row],[Unique BarCode]],$N$10:$N$37,$O$10:$O$37)</f>
        <v>MACCHRG</v>
      </c>
      <c r="I2615" t="str">
        <f>_xlfn.XLOOKUP(Table29[[#This Row],[Unique BarCode]],$N$10:$N$37,$P$10:$P$37)</f>
        <v>Charger</v>
      </c>
      <c r="J2615" t="s">
        <v>8</v>
      </c>
      <c r="K2615" t="s">
        <v>466</v>
      </c>
    </row>
    <row r="2616" spans="1:11" x14ac:dyDescent="0.2">
      <c r="A2616" s="1" t="d">
        <v>2023-02-15</v>
      </c>
      <c r="B2616" s="45">
        <v>-1</v>
      </c>
      <c r="C2616" t="s">
        <v>77</v>
      </c>
      <c r="D2616" t="str">
        <f>_xlfn.XLOOKUP(Table29[[#This Row],[Patron Group]],$R$10:$R$24,$S$10:$S$24)</f>
        <v>Undergraduate</v>
      </c>
      <c r="E2616" s="1" t="d">
        <v>2023-02-15</v>
      </c>
      <c r="F2616" t="s">
        <v>1688</v>
      </c>
      <c r="G2616" t="s">
        <v>2296</v>
      </c>
      <c r="H2616" t="str">
        <f>_xlfn.XLOOKUP(Table29[[#This Row],[Unique BarCode]],$N$10:$N$37,$O$10:$O$37)</f>
        <v>MACUSBC</v>
      </c>
      <c r="I2616" t="str">
        <f>_xlfn.XLOOKUP(Table29[[#This Row],[Unique BarCode]],$N$10:$N$37,$P$10:$P$37)</f>
        <v>Charger</v>
      </c>
      <c r="J2616" t="s">
        <v>8</v>
      </c>
      <c r="K2616" t="s">
        <v>225</v>
      </c>
    </row>
    <row r="2617" spans="1:11" x14ac:dyDescent="0.2">
      <c r="A2617" s="1" t="d">
        <v>2023-02-15</v>
      </c>
      <c r="B2617" s="45">
        <v>-1</v>
      </c>
      <c r="C2617" t="s">
        <v>77</v>
      </c>
      <c r="D2617" t="str">
        <f>_xlfn.XLOOKUP(Table29[[#This Row],[Patron Group]],$R$10:$R$24,$S$10:$S$24)</f>
        <v>Undergraduate</v>
      </c>
      <c r="E2617" s="1" t="d">
        <v>2023-02-15</v>
      </c>
      <c r="F2617" t="s">
        <v>1630</v>
      </c>
      <c r="G2617" t="s">
        <v>2296</v>
      </c>
      <c r="H2617" t="str">
        <f>_xlfn.XLOOKUP(Table29[[#This Row],[Unique BarCode]],$N$10:$N$37,$O$10:$O$37)</f>
        <v>MACUSBC</v>
      </c>
      <c r="I2617" t="str">
        <f>_xlfn.XLOOKUP(Table29[[#This Row],[Unique BarCode]],$N$10:$N$37,$P$10:$P$37)</f>
        <v>Charger</v>
      </c>
      <c r="J2617" t="s">
        <v>8</v>
      </c>
      <c r="K2617" t="s">
        <v>470</v>
      </c>
    </row>
    <row r="2618" spans="1:11" x14ac:dyDescent="0.2">
      <c r="A2618" s="1" t="d">
        <v>2023-02-15</v>
      </c>
      <c r="B2618" s="45">
        <v>-1</v>
      </c>
      <c r="C2618" t="s">
        <v>77</v>
      </c>
      <c r="D2618" t="str">
        <f>_xlfn.XLOOKUP(Table29[[#This Row],[Patron Group]],$R$10:$R$24,$S$10:$S$24)</f>
        <v>Undergraduate</v>
      </c>
      <c r="E2618" s="1" t="d">
        <v>2023-02-15</v>
      </c>
      <c r="F2618" t="s">
        <v>1621</v>
      </c>
      <c r="G2618" t="s">
        <v>2296</v>
      </c>
      <c r="H2618" t="str">
        <f>_xlfn.XLOOKUP(Table29[[#This Row],[Unique BarCode]],$N$10:$N$37,$O$10:$O$37)</f>
        <v>MACUSBC</v>
      </c>
      <c r="I2618" t="str">
        <f>_xlfn.XLOOKUP(Table29[[#This Row],[Unique BarCode]],$N$10:$N$37,$P$10:$P$37)</f>
        <v>Charger</v>
      </c>
      <c r="J2618" t="s">
        <v>8</v>
      </c>
      <c r="K2618" t="s">
        <v>472</v>
      </c>
    </row>
    <row r="2619" spans="1:11" x14ac:dyDescent="0.2">
      <c r="A2619" s="1" t="d">
        <v>2023-02-15</v>
      </c>
      <c r="B2619" s="45">
        <v>-1</v>
      </c>
      <c r="C2619" t="s">
        <v>77</v>
      </c>
      <c r="D2619" t="str">
        <f>_xlfn.XLOOKUP(Table29[[#This Row],[Patron Group]],$R$10:$R$24,$S$10:$S$24)</f>
        <v>Undergraduate</v>
      </c>
      <c r="E2619" s="1" t="d">
        <v>2023-02-15</v>
      </c>
      <c r="F2619" t="s">
        <v>1631</v>
      </c>
      <c r="G2619" t="s">
        <v>2296</v>
      </c>
      <c r="H2619" t="str">
        <f>_xlfn.XLOOKUP(Table29[[#This Row],[Unique BarCode]],$N$10:$N$37,$O$10:$O$37)</f>
        <v>MACUSBC</v>
      </c>
      <c r="I2619" t="str">
        <f>_xlfn.XLOOKUP(Table29[[#This Row],[Unique BarCode]],$N$10:$N$37,$P$10:$P$37)</f>
        <v>Charger</v>
      </c>
      <c r="J2619" t="s">
        <v>8</v>
      </c>
      <c r="K2619" t="s">
        <v>277</v>
      </c>
    </row>
    <row r="2620" spans="1:11" x14ac:dyDescent="0.2">
      <c r="A2620" s="1" t="d">
        <v>2023-02-15</v>
      </c>
      <c r="B2620" s="45">
        <v>-1</v>
      </c>
      <c r="C2620" t="s">
        <v>77</v>
      </c>
      <c r="D2620" t="str">
        <f>_xlfn.XLOOKUP(Table29[[#This Row],[Patron Group]],$R$10:$R$24,$S$10:$S$24)</f>
        <v>Undergraduate</v>
      </c>
      <c r="E2620" s="1" t="d">
        <v>2023-02-15</v>
      </c>
      <c r="F2620" t="s">
        <v>1651</v>
      </c>
      <c r="G2620" t="s">
        <v>2296</v>
      </c>
      <c r="H2620" t="str">
        <f>_xlfn.XLOOKUP(Table29[[#This Row],[Unique BarCode]],$N$10:$N$37,$O$10:$O$37)</f>
        <v>MACUSBC</v>
      </c>
      <c r="I2620" t="str">
        <f>_xlfn.XLOOKUP(Table29[[#This Row],[Unique BarCode]],$N$10:$N$37,$P$10:$P$37)</f>
        <v>Charger</v>
      </c>
      <c r="J2620" t="s">
        <v>8</v>
      </c>
      <c r="K2620" t="s">
        <v>92</v>
      </c>
    </row>
    <row r="2621" spans="1:11" x14ac:dyDescent="0.2">
      <c r="A2621" s="1" t="d">
        <v>2023-02-15</v>
      </c>
      <c r="B2621" s="45">
        <v>-1</v>
      </c>
      <c r="C2621" t="s">
        <v>77</v>
      </c>
      <c r="D2621" t="str">
        <f>_xlfn.XLOOKUP(Table29[[#This Row],[Patron Group]],$R$10:$R$24,$S$10:$S$24)</f>
        <v>Undergraduate</v>
      </c>
      <c r="E2621" s="1" t="d">
        <v>2023-02-15</v>
      </c>
      <c r="F2621" t="s">
        <v>1632</v>
      </c>
      <c r="G2621" t="s">
        <v>2296</v>
      </c>
      <c r="H2621" t="str">
        <f>_xlfn.XLOOKUP(Table29[[#This Row],[Unique BarCode]],$N$10:$N$37,$O$10:$O$37)</f>
        <v>MACUSBC</v>
      </c>
      <c r="I2621" t="str">
        <f>_xlfn.XLOOKUP(Table29[[#This Row],[Unique BarCode]],$N$10:$N$37,$P$10:$P$37)</f>
        <v>Charger</v>
      </c>
      <c r="J2621" t="s">
        <v>8</v>
      </c>
      <c r="K2621" t="s">
        <v>214</v>
      </c>
    </row>
    <row r="2622" spans="1:11" x14ac:dyDescent="0.2">
      <c r="A2622" s="1" t="d">
        <v>2023-02-15</v>
      </c>
      <c r="B2622" s="45">
        <v>-1</v>
      </c>
      <c r="C2622" t="s">
        <v>77</v>
      </c>
      <c r="D2622" t="str">
        <f>_xlfn.XLOOKUP(Table29[[#This Row],[Patron Group]],$R$10:$R$24,$S$10:$S$24)</f>
        <v>Undergraduate</v>
      </c>
      <c r="E2622" s="1" t="d">
        <v>2023-02-15</v>
      </c>
      <c r="F2622" t="s">
        <v>1633</v>
      </c>
      <c r="G2622" t="s">
        <v>2296</v>
      </c>
      <c r="H2622" t="str">
        <f>_xlfn.XLOOKUP(Table29[[#This Row],[Unique BarCode]],$N$10:$N$37,$O$10:$O$37)</f>
        <v>MACUSBC</v>
      </c>
      <c r="I2622" t="str">
        <f>_xlfn.XLOOKUP(Table29[[#This Row],[Unique BarCode]],$N$10:$N$37,$P$10:$P$37)</f>
        <v>Charger</v>
      </c>
      <c r="J2622" t="s">
        <v>8</v>
      </c>
      <c r="K2622" t="s">
        <v>844</v>
      </c>
    </row>
    <row r="2623" spans="1:11" x14ac:dyDescent="0.2">
      <c r="A2623" s="1" t="d">
        <v>2023-02-15</v>
      </c>
      <c r="B2623" s="45">
        <v>-1</v>
      </c>
      <c r="C2623" t="s">
        <v>77</v>
      </c>
      <c r="D2623" t="str">
        <f>_xlfn.XLOOKUP(Table29[[#This Row],[Patron Group]],$R$10:$R$24,$S$10:$S$24)</f>
        <v>Undergraduate</v>
      </c>
      <c r="E2623" s="1" t="d">
        <v>2023-02-15</v>
      </c>
      <c r="F2623" t="s">
        <v>1634</v>
      </c>
      <c r="G2623" t="s">
        <v>2296</v>
      </c>
      <c r="H2623" t="str">
        <f>_xlfn.XLOOKUP(Table29[[#This Row],[Unique BarCode]],$N$10:$N$37,$O$10:$O$37)</f>
        <v>MACUSBC</v>
      </c>
      <c r="I2623" t="str">
        <f>_xlfn.XLOOKUP(Table29[[#This Row],[Unique BarCode]],$N$10:$N$37,$P$10:$P$37)</f>
        <v>Charger</v>
      </c>
      <c r="J2623" t="s">
        <v>8</v>
      </c>
      <c r="K2623" t="s">
        <v>38</v>
      </c>
    </row>
    <row r="2624" spans="1:11" x14ac:dyDescent="0.2">
      <c r="A2624" s="1" t="d">
        <v>2023-02-15</v>
      </c>
      <c r="B2624" s="45">
        <v>-1</v>
      </c>
      <c r="C2624" t="s">
        <v>77</v>
      </c>
      <c r="D2624" t="str">
        <f>_xlfn.XLOOKUP(Table29[[#This Row],[Patron Group]],$R$10:$R$24,$S$10:$S$24)</f>
        <v>Undergraduate</v>
      </c>
      <c r="E2624" s="1" t="d">
        <v>2023-02-15</v>
      </c>
      <c r="F2624" t="s">
        <v>1652</v>
      </c>
      <c r="G2624" t="s">
        <v>2296</v>
      </c>
      <c r="H2624" t="str">
        <f>_xlfn.XLOOKUP(Table29[[#This Row],[Unique BarCode]],$N$10:$N$37,$O$10:$O$37)</f>
        <v>MACUSBC</v>
      </c>
      <c r="I2624" t="str">
        <f>_xlfn.XLOOKUP(Table29[[#This Row],[Unique BarCode]],$N$10:$N$37,$P$10:$P$37)</f>
        <v>Charger</v>
      </c>
      <c r="J2624" t="s">
        <v>8</v>
      </c>
      <c r="K2624" t="s">
        <v>40</v>
      </c>
    </row>
    <row r="2625" spans="1:11" x14ac:dyDescent="0.2">
      <c r="A2625" s="1" t="d">
        <v>2023-02-15</v>
      </c>
      <c r="B2625" s="45">
        <v>-1</v>
      </c>
      <c r="C2625" t="s">
        <v>77</v>
      </c>
      <c r="D2625" t="str">
        <f>_xlfn.XLOOKUP(Table29[[#This Row],[Patron Group]],$R$10:$R$24,$S$10:$S$24)</f>
        <v>Undergraduate</v>
      </c>
      <c r="E2625" s="1" t="d">
        <v>2023-02-15</v>
      </c>
      <c r="F2625" t="s">
        <v>1614</v>
      </c>
      <c r="G2625" t="s">
        <v>2296</v>
      </c>
      <c r="H2625" t="str">
        <f>_xlfn.XLOOKUP(Table29[[#This Row],[Unique BarCode]],$N$10:$N$37,$O$10:$O$37)</f>
        <v>MACUSBC</v>
      </c>
      <c r="I2625" t="str">
        <f>_xlfn.XLOOKUP(Table29[[#This Row],[Unique BarCode]],$N$10:$N$37,$P$10:$P$37)</f>
        <v>Charger</v>
      </c>
      <c r="J2625" t="s">
        <v>8</v>
      </c>
      <c r="K2625" t="s">
        <v>94</v>
      </c>
    </row>
    <row r="2626" spans="1:11" x14ac:dyDescent="0.2">
      <c r="A2626" s="1" t="d">
        <v>2023-02-15</v>
      </c>
      <c r="B2626" s="45">
        <v>-1</v>
      </c>
      <c r="C2626" t="s">
        <v>77</v>
      </c>
      <c r="D2626" t="str">
        <f>_xlfn.XLOOKUP(Table29[[#This Row],[Patron Group]],$R$10:$R$24,$S$10:$S$24)</f>
        <v>Undergraduate</v>
      </c>
      <c r="E2626" s="1" t="d">
        <v>2023-02-15</v>
      </c>
      <c r="F2626" t="s">
        <v>1689</v>
      </c>
      <c r="G2626" t="s">
        <v>2293</v>
      </c>
      <c r="H2626" t="str">
        <f>_xlfn.XLOOKUP(Table29[[#This Row],[Unique BarCode]],$N$10:$N$37,$O$10:$O$37)</f>
        <v>OLDMACCHRG</v>
      </c>
      <c r="I2626" t="str">
        <f>_xlfn.XLOOKUP(Table29[[#This Row],[Unique BarCode]],$N$10:$N$37,$P$10:$P$37)</f>
        <v>Charger</v>
      </c>
      <c r="J2626" t="s">
        <v>8</v>
      </c>
      <c r="K2626" t="s">
        <v>1690</v>
      </c>
    </row>
    <row r="2627" spans="1:11" x14ac:dyDescent="0.2">
      <c r="A2627" s="1" t="d">
        <v>2023-02-15</v>
      </c>
      <c r="B2627" s="45">
        <v>-1</v>
      </c>
      <c r="C2627" t="s">
        <v>77</v>
      </c>
      <c r="D2627" t="str">
        <f>_xlfn.XLOOKUP(Table29[[#This Row],[Patron Group]],$R$10:$R$24,$S$10:$S$24)</f>
        <v>Undergraduate</v>
      </c>
      <c r="E2627" s="1" t="d">
        <v>2023-02-15</v>
      </c>
      <c r="F2627" t="s">
        <v>1552</v>
      </c>
      <c r="G2627" t="s">
        <v>2271</v>
      </c>
      <c r="H2627" t="str">
        <f>_xlfn.XLOOKUP(Table29[[#This Row],[Unique BarCode]],$N$10:$N$37,$O$10:$O$37)</f>
        <v>OMNI</v>
      </c>
      <c r="I2627" t="str">
        <f>_xlfn.XLOOKUP(Table29[[#This Row],[Unique BarCode]],$N$10:$N$37,$P$10:$P$37)</f>
        <v>Charger</v>
      </c>
      <c r="J2627" t="s">
        <v>49</v>
      </c>
      <c r="K2627" t="s">
        <v>1553</v>
      </c>
    </row>
    <row r="2628" spans="1:11" x14ac:dyDescent="0.2">
      <c r="A2628" s="1" t="d">
        <v>2023-02-15</v>
      </c>
      <c r="B2628" s="45">
        <v>-1</v>
      </c>
      <c r="C2628" t="s">
        <v>77</v>
      </c>
      <c r="D2628" t="str">
        <f>_xlfn.XLOOKUP(Table29[[#This Row],[Patron Group]],$R$10:$R$24,$S$10:$S$24)</f>
        <v>Undergraduate</v>
      </c>
      <c r="E2628" s="1" t="d">
        <v>2023-02-15</v>
      </c>
      <c r="F2628" t="s">
        <v>1288</v>
      </c>
      <c r="G2628" t="s">
        <v>2271</v>
      </c>
      <c r="H2628" t="str">
        <f>_xlfn.XLOOKUP(Table29[[#This Row],[Unique BarCode]],$N$10:$N$37,$O$10:$O$37)</f>
        <v>OMNI</v>
      </c>
      <c r="I2628" t="str">
        <f>_xlfn.XLOOKUP(Table29[[#This Row],[Unique BarCode]],$N$10:$N$37,$P$10:$P$37)</f>
        <v>Charger</v>
      </c>
      <c r="J2628" t="s">
        <v>49</v>
      </c>
      <c r="K2628" t="s">
        <v>1289</v>
      </c>
    </row>
    <row r="2629" spans="1:11" x14ac:dyDescent="0.2">
      <c r="A2629" s="1" t="d">
        <v>2023-02-15</v>
      </c>
      <c r="B2629" s="45">
        <v>-1</v>
      </c>
      <c r="C2629" t="s">
        <v>77</v>
      </c>
      <c r="D2629" t="str">
        <f>_xlfn.XLOOKUP(Table29[[#This Row],[Patron Group]],$R$10:$R$24,$S$10:$S$24)</f>
        <v>Undergraduate</v>
      </c>
      <c r="E2629" s="1" t="d">
        <v>2023-02-15</v>
      </c>
      <c r="F2629" t="s">
        <v>1035</v>
      </c>
      <c r="G2629" t="s">
        <v>2271</v>
      </c>
      <c r="H2629" t="str">
        <f>_xlfn.XLOOKUP(Table29[[#This Row],[Unique BarCode]],$N$10:$N$37,$O$10:$O$37)</f>
        <v>OMNI</v>
      </c>
      <c r="I2629" t="str">
        <f>_xlfn.XLOOKUP(Table29[[#This Row],[Unique BarCode]],$N$10:$N$37,$P$10:$P$37)</f>
        <v>Charger</v>
      </c>
      <c r="J2629" t="s">
        <v>49</v>
      </c>
      <c r="K2629" t="s">
        <v>1036</v>
      </c>
    </row>
    <row r="2630" spans="1:11" x14ac:dyDescent="0.2">
      <c r="A2630" s="1" t="d">
        <v>2023-02-15</v>
      </c>
      <c r="B2630" s="45">
        <v>-1</v>
      </c>
      <c r="C2630" t="s">
        <v>77</v>
      </c>
      <c r="D2630" t="str">
        <f>_xlfn.XLOOKUP(Table29[[#This Row],[Patron Group]],$R$10:$R$24,$S$10:$S$24)</f>
        <v>Undergraduate</v>
      </c>
      <c r="E2630" s="1" t="d">
        <v>2023-02-15</v>
      </c>
      <c r="F2630" t="s">
        <v>1320</v>
      </c>
      <c r="G2630" t="s">
        <v>2271</v>
      </c>
      <c r="H2630" t="str">
        <f>_xlfn.XLOOKUP(Table29[[#This Row],[Unique BarCode]],$N$10:$N$37,$O$10:$O$37)</f>
        <v>OMNI</v>
      </c>
      <c r="I2630" t="str">
        <f>_xlfn.XLOOKUP(Table29[[#This Row],[Unique BarCode]],$N$10:$N$37,$P$10:$P$37)</f>
        <v>Charger</v>
      </c>
      <c r="J2630" t="s">
        <v>49</v>
      </c>
      <c r="K2630" t="s">
        <v>1321</v>
      </c>
    </row>
    <row r="2631" spans="1:11" x14ac:dyDescent="0.2">
      <c r="A2631" s="1" t="d">
        <v>2023-02-15</v>
      </c>
      <c r="B2631" s="45">
        <v>-1</v>
      </c>
      <c r="C2631" t="s">
        <v>77</v>
      </c>
      <c r="D2631" t="str">
        <f>_xlfn.XLOOKUP(Table29[[#This Row],[Patron Group]],$R$10:$R$24,$S$10:$S$24)</f>
        <v>Undergraduate</v>
      </c>
      <c r="E2631" s="1" t="d">
        <v>2023-02-15</v>
      </c>
      <c r="F2631" t="s">
        <v>479</v>
      </c>
      <c r="G2631" t="s">
        <v>2271</v>
      </c>
      <c r="H2631" t="str">
        <f>_xlfn.XLOOKUP(Table29[[#This Row],[Unique BarCode]],$N$10:$N$37,$O$10:$O$37)</f>
        <v>OMNI</v>
      </c>
      <c r="I2631" t="str">
        <f>_xlfn.XLOOKUP(Table29[[#This Row],[Unique BarCode]],$N$10:$N$37,$P$10:$P$37)</f>
        <v>Charger</v>
      </c>
      <c r="J2631" t="s">
        <v>68</v>
      </c>
      <c r="K2631" t="s">
        <v>480</v>
      </c>
    </row>
    <row r="2632" spans="1:11" x14ac:dyDescent="0.2">
      <c r="A2632" s="1" t="d">
        <v>2023-02-15</v>
      </c>
      <c r="B2632" s="45">
        <v>-1</v>
      </c>
      <c r="C2632" t="s">
        <v>77</v>
      </c>
      <c r="D2632" t="str">
        <f>_xlfn.XLOOKUP(Table29[[#This Row],[Patron Group]],$R$10:$R$24,$S$10:$S$24)</f>
        <v>Undergraduate</v>
      </c>
      <c r="E2632" s="1" t="d">
        <v>2023-02-15</v>
      </c>
      <c r="F2632" t="s">
        <v>711</v>
      </c>
      <c r="G2632" t="s">
        <v>2271</v>
      </c>
      <c r="H2632" t="str">
        <f>_xlfn.XLOOKUP(Table29[[#This Row],[Unique BarCode]],$N$10:$N$37,$O$10:$O$37)</f>
        <v>OMNI</v>
      </c>
      <c r="I2632" t="str">
        <f>_xlfn.XLOOKUP(Table29[[#This Row],[Unique BarCode]],$N$10:$N$37,$P$10:$P$37)</f>
        <v>Charger</v>
      </c>
      <c r="J2632" t="s">
        <v>68</v>
      </c>
      <c r="K2632" t="s">
        <v>712</v>
      </c>
    </row>
    <row r="2633" spans="1:11" x14ac:dyDescent="0.2">
      <c r="A2633" s="1" t="d">
        <v>2023-02-15</v>
      </c>
      <c r="B2633" s="45">
        <v>-1</v>
      </c>
      <c r="C2633" t="s">
        <v>77</v>
      </c>
      <c r="D2633" t="str">
        <f>_xlfn.XLOOKUP(Table29[[#This Row],[Patron Group]],$R$10:$R$24,$S$10:$S$24)</f>
        <v>Undergraduate</v>
      </c>
      <c r="E2633" s="1" t="d">
        <v>2023-02-15</v>
      </c>
      <c r="F2633" t="s">
        <v>713</v>
      </c>
      <c r="G2633" t="s">
        <v>2271</v>
      </c>
      <c r="H2633" t="str">
        <f>_xlfn.XLOOKUP(Table29[[#This Row],[Unique BarCode]],$N$10:$N$37,$O$10:$O$37)</f>
        <v>OMNI</v>
      </c>
      <c r="I2633" t="str">
        <f>_xlfn.XLOOKUP(Table29[[#This Row],[Unique BarCode]],$N$10:$N$37,$P$10:$P$37)</f>
        <v>Charger</v>
      </c>
      <c r="J2633" t="s">
        <v>8</v>
      </c>
    </row>
    <row r="2634" spans="1:11" x14ac:dyDescent="0.2">
      <c r="A2634" s="1" t="d">
        <v>2023-02-15</v>
      </c>
      <c r="B2634" s="45">
        <v>-1</v>
      </c>
      <c r="C2634" t="s">
        <v>77</v>
      </c>
      <c r="D2634" t="str">
        <f>_xlfn.XLOOKUP(Table29[[#This Row],[Patron Group]],$R$10:$R$24,$S$10:$S$24)</f>
        <v>Undergraduate</v>
      </c>
      <c r="E2634" s="1" t="d">
        <v>2023-02-15</v>
      </c>
      <c r="F2634" t="s">
        <v>1560</v>
      </c>
      <c r="G2634" t="s">
        <v>2285</v>
      </c>
      <c r="H2634" t="str">
        <f>_xlfn.XLOOKUP(Table29[[#This Row],[Unique BarCode]],$N$10:$N$37,$O$10:$O$37)</f>
        <v>UHDMI</v>
      </c>
      <c r="I2634" t="str">
        <f>_xlfn.XLOOKUP(Table29[[#This Row],[Unique BarCode]],$N$10:$N$37,$P$10:$P$37)</f>
        <v>Cable</v>
      </c>
      <c r="J2634" t="s">
        <v>8</v>
      </c>
    </row>
    <row r="2635" spans="1:11" x14ac:dyDescent="0.2">
      <c r="A2635" s="1" t="d">
        <v>2023-02-15</v>
      </c>
      <c r="B2635" s="45">
        <v>-1</v>
      </c>
      <c r="C2635" t="s">
        <v>77</v>
      </c>
      <c r="D2635" t="str">
        <f>_xlfn.XLOOKUP(Table29[[#This Row],[Patron Group]],$R$10:$R$24,$S$10:$S$24)</f>
        <v>Undergraduate</v>
      </c>
      <c r="E2635" s="1" t="d">
        <v>2023-02-15</v>
      </c>
      <c r="F2635" t="s">
        <v>925</v>
      </c>
      <c r="G2635" t="s">
        <v>2294</v>
      </c>
      <c r="H2635" t="str">
        <f>_xlfn.XLOOKUP(Table29[[#This Row],[Unique BarCode]],$N$10:$N$37,$O$10:$O$37)</f>
        <v>UVGA</v>
      </c>
      <c r="I2635" t="str">
        <f>_xlfn.XLOOKUP(Table29[[#This Row],[Unique BarCode]],$N$10:$N$37,$P$10:$P$37)</f>
        <v>Cable</v>
      </c>
      <c r="J2635" t="s">
        <v>8</v>
      </c>
    </row>
    <row r="2636" spans="1:11" x14ac:dyDescent="0.2">
      <c r="A2636" s="1" t="d">
        <v>2023-02-15</v>
      </c>
      <c r="B2636" s="45">
        <v>-1</v>
      </c>
      <c r="C2636" t="s">
        <v>77</v>
      </c>
      <c r="D2636" t="str">
        <f>_xlfn.XLOOKUP(Table29[[#This Row],[Patron Group]],$R$10:$R$24,$S$10:$S$24)</f>
        <v>Undergraduate</v>
      </c>
      <c r="E2636" s="1" t="d">
        <v>2023-02-15</v>
      </c>
      <c r="F2636" t="s">
        <v>229</v>
      </c>
      <c r="G2636" t="s">
        <v>2272</v>
      </c>
      <c r="H2636" t="str">
        <f>_xlfn.XLOOKUP(Table29[[#This Row],[Unique BarCode]],$N$10:$N$37,$O$10:$O$37)</f>
        <v>WALLADPT</v>
      </c>
      <c r="I2636" t="str">
        <f>_xlfn.XLOOKUP(Table29[[#This Row],[Unique BarCode]],$N$10:$N$37,$P$10:$P$37)</f>
        <v>Charger</v>
      </c>
      <c r="J2636" t="s">
        <v>49</v>
      </c>
      <c r="K2636" t="s">
        <v>230</v>
      </c>
    </row>
    <row r="2637" spans="1:11" x14ac:dyDescent="0.2">
      <c r="A2637" s="1" t="d">
        <v>2023-02-15</v>
      </c>
      <c r="B2637" s="45">
        <v>-1</v>
      </c>
      <c r="C2637" t="s">
        <v>77</v>
      </c>
      <c r="D2637" t="str">
        <f>_xlfn.XLOOKUP(Table29[[#This Row],[Patron Group]],$R$10:$R$24,$S$10:$S$24)</f>
        <v>Undergraduate</v>
      </c>
      <c r="E2637" s="1" t="d">
        <v>2023-02-15</v>
      </c>
      <c r="F2637" t="s">
        <v>1440</v>
      </c>
      <c r="G2637" t="s">
        <v>2272</v>
      </c>
      <c r="H2637" t="str">
        <f>_xlfn.XLOOKUP(Table29[[#This Row],[Unique BarCode]],$N$10:$N$37,$O$10:$O$37)</f>
        <v>WALLADPT</v>
      </c>
      <c r="I2637" t="str">
        <f>_xlfn.XLOOKUP(Table29[[#This Row],[Unique BarCode]],$N$10:$N$37,$P$10:$P$37)</f>
        <v>Charger</v>
      </c>
      <c r="J2637" t="s">
        <v>49</v>
      </c>
      <c r="K2637" t="s">
        <v>1441</v>
      </c>
    </row>
    <row r="2638" spans="1:11" x14ac:dyDescent="0.2">
      <c r="A2638" s="1" t="d">
        <v>2023-02-15</v>
      </c>
      <c r="B2638" s="45">
        <v>-1</v>
      </c>
      <c r="C2638" t="s">
        <v>77</v>
      </c>
      <c r="D2638" t="str">
        <f>_xlfn.XLOOKUP(Table29[[#This Row],[Patron Group]],$R$10:$R$24,$S$10:$S$24)</f>
        <v>Undergraduate</v>
      </c>
      <c r="E2638" s="1" t="d">
        <v>2023-02-15</v>
      </c>
      <c r="F2638" t="s">
        <v>587</v>
      </c>
      <c r="G2638" t="s">
        <v>2272</v>
      </c>
      <c r="H2638" t="str">
        <f>_xlfn.XLOOKUP(Table29[[#This Row],[Unique BarCode]],$N$10:$N$37,$O$10:$O$37)</f>
        <v>WALLADPT</v>
      </c>
      <c r="I2638" t="str">
        <f>_xlfn.XLOOKUP(Table29[[#This Row],[Unique BarCode]],$N$10:$N$37,$P$10:$P$37)</f>
        <v>Charger</v>
      </c>
      <c r="J2638" t="s">
        <v>49</v>
      </c>
      <c r="K2638" t="s">
        <v>588</v>
      </c>
    </row>
    <row r="2639" spans="1:11" x14ac:dyDescent="0.2">
      <c r="A2639" s="1" t="d">
        <v>2023-02-15</v>
      </c>
      <c r="B2639" s="45">
        <v>-1</v>
      </c>
      <c r="C2639" t="s">
        <v>77</v>
      </c>
      <c r="D2639" t="str">
        <f>_xlfn.XLOOKUP(Table29[[#This Row],[Patron Group]],$R$10:$R$24,$S$10:$S$24)</f>
        <v>Undergraduate</v>
      </c>
      <c r="E2639" s="1" t="d">
        <v>2023-02-15</v>
      </c>
      <c r="F2639" t="s">
        <v>1265</v>
      </c>
      <c r="G2639" t="s">
        <v>2272</v>
      </c>
      <c r="H2639" t="str">
        <f>_xlfn.XLOOKUP(Table29[[#This Row],[Unique BarCode]],$N$10:$N$37,$O$10:$O$37)</f>
        <v>WALLADPT</v>
      </c>
      <c r="I2639" t="str">
        <f>_xlfn.XLOOKUP(Table29[[#This Row],[Unique BarCode]],$N$10:$N$37,$P$10:$P$37)</f>
        <v>Charger</v>
      </c>
      <c r="J2639" t="s">
        <v>13</v>
      </c>
      <c r="K2639" t="s">
        <v>1266</v>
      </c>
    </row>
    <row r="2640" spans="1:11" x14ac:dyDescent="0.2">
      <c r="A2640" s="1" t="d">
        <v>2023-02-15</v>
      </c>
      <c r="B2640" s="45">
        <v>-1</v>
      </c>
      <c r="C2640" t="s">
        <v>77</v>
      </c>
      <c r="D2640" t="str">
        <f>_xlfn.XLOOKUP(Table29[[#This Row],[Patron Group]],$R$10:$R$24,$S$10:$S$24)</f>
        <v>Undergraduate</v>
      </c>
      <c r="E2640" s="1" t="d">
        <v>2023-02-15</v>
      </c>
      <c r="F2640" t="s">
        <v>43</v>
      </c>
      <c r="G2640" t="s">
        <v>2272</v>
      </c>
      <c r="H2640" t="str">
        <f>_xlfn.XLOOKUP(Table29[[#This Row],[Unique BarCode]],$N$10:$N$37,$O$10:$O$37)</f>
        <v>WALLADPT</v>
      </c>
      <c r="I2640" t="str">
        <f>_xlfn.XLOOKUP(Table29[[#This Row],[Unique BarCode]],$N$10:$N$37,$P$10:$P$37)</f>
        <v>Charger</v>
      </c>
      <c r="J2640" t="s">
        <v>8</v>
      </c>
      <c r="K2640" t="s">
        <v>44</v>
      </c>
    </row>
    <row r="2641" spans="1:11" x14ac:dyDescent="0.2">
      <c r="A2641" s="1" t="d">
        <v>2023-02-15</v>
      </c>
      <c r="B2641" s="45">
        <v>-1</v>
      </c>
      <c r="C2641" t="s">
        <v>77</v>
      </c>
      <c r="D2641" t="str">
        <f>_xlfn.XLOOKUP(Table29[[#This Row],[Patron Group]],$R$10:$R$24,$S$10:$S$24)</f>
        <v>Undergraduate</v>
      </c>
      <c r="E2641" s="1" t="d">
        <v>2023-02-15</v>
      </c>
      <c r="F2641" t="s">
        <v>919</v>
      </c>
      <c r="G2641" t="s">
        <v>2272</v>
      </c>
      <c r="H2641" t="str">
        <f>_xlfn.XLOOKUP(Table29[[#This Row],[Unique BarCode]],$N$10:$N$37,$O$10:$O$37)</f>
        <v>WALLADPT</v>
      </c>
      <c r="I2641" t="str">
        <f>_xlfn.XLOOKUP(Table29[[#This Row],[Unique BarCode]],$N$10:$N$37,$P$10:$P$37)</f>
        <v>Charger</v>
      </c>
      <c r="J2641" t="s">
        <v>13</v>
      </c>
      <c r="K2641" t="s">
        <v>920</v>
      </c>
    </row>
    <row r="2642" spans="1:11" x14ac:dyDescent="0.2">
      <c r="A2642" s="1" t="d">
        <v>2023-02-15</v>
      </c>
      <c r="B2642" s="45">
        <v>-1</v>
      </c>
      <c r="C2642" t="s">
        <v>77</v>
      </c>
      <c r="D2642" t="str">
        <f>_xlfn.XLOOKUP(Table29[[#This Row],[Patron Group]],$R$10:$R$24,$S$10:$S$24)</f>
        <v>Undergraduate</v>
      </c>
      <c r="E2642" s="1" t="d">
        <v>2023-02-15</v>
      </c>
      <c r="F2642" t="s">
        <v>1390</v>
      </c>
      <c r="G2642" t="s">
        <v>2272</v>
      </c>
      <c r="H2642" t="str">
        <f>_xlfn.XLOOKUP(Table29[[#This Row],[Unique BarCode]],$N$10:$N$37,$O$10:$O$37)</f>
        <v>WALLADPT</v>
      </c>
      <c r="I2642" t="str">
        <f>_xlfn.XLOOKUP(Table29[[#This Row],[Unique BarCode]],$N$10:$N$37,$P$10:$P$37)</f>
        <v>Charger</v>
      </c>
      <c r="J2642" t="s">
        <v>8</v>
      </c>
      <c r="K2642" t="s">
        <v>1391</v>
      </c>
    </row>
    <row r="2643" spans="1:11" x14ac:dyDescent="0.2">
      <c r="A2643" s="1" t="d">
        <v>2023-02-15</v>
      </c>
      <c r="B2643" s="45">
        <v>-1</v>
      </c>
      <c r="C2643" t="s">
        <v>77</v>
      </c>
      <c r="D2643" t="str">
        <f>_xlfn.XLOOKUP(Table29[[#This Row],[Patron Group]],$R$10:$R$24,$S$10:$S$24)</f>
        <v>Undergraduate</v>
      </c>
      <c r="E2643" s="1" t="d">
        <v>2023-02-15</v>
      </c>
      <c r="F2643" t="s">
        <v>1326</v>
      </c>
      <c r="G2643" t="s">
        <v>2272</v>
      </c>
      <c r="H2643" t="str">
        <f>_xlfn.XLOOKUP(Table29[[#This Row],[Unique BarCode]],$N$10:$N$37,$O$10:$O$37)</f>
        <v>WALLADPT</v>
      </c>
      <c r="I2643" t="str">
        <f>_xlfn.XLOOKUP(Table29[[#This Row],[Unique BarCode]],$N$10:$N$37,$P$10:$P$37)</f>
        <v>Charger</v>
      </c>
      <c r="J2643" t="s">
        <v>8</v>
      </c>
      <c r="K2643" t="s">
        <v>1327</v>
      </c>
    </row>
    <row r="2644" spans="1:11" x14ac:dyDescent="0.2">
      <c r="A2644" s="1" t="d">
        <v>2023-02-15</v>
      </c>
      <c r="B2644" s="45">
        <v>-1</v>
      </c>
      <c r="C2644" t="s">
        <v>77</v>
      </c>
      <c r="D2644" t="str">
        <f>_xlfn.XLOOKUP(Table29[[#This Row],[Patron Group]],$R$10:$R$24,$S$10:$S$24)</f>
        <v>Undergraduate</v>
      </c>
      <c r="E2644" s="1" t="d">
        <v>2023-02-15</v>
      </c>
      <c r="F2644" t="s">
        <v>854</v>
      </c>
      <c r="G2644" t="s">
        <v>2272</v>
      </c>
      <c r="H2644" t="str">
        <f>_xlfn.XLOOKUP(Table29[[#This Row],[Unique BarCode]],$N$10:$N$37,$O$10:$O$37)</f>
        <v>WALLADPT</v>
      </c>
      <c r="I2644" t="str">
        <f>_xlfn.XLOOKUP(Table29[[#This Row],[Unique BarCode]],$N$10:$N$37,$P$10:$P$37)</f>
        <v>Charger</v>
      </c>
      <c r="J2644" t="s">
        <v>8</v>
      </c>
    </row>
    <row r="2645" spans="1:11" x14ac:dyDescent="0.2">
      <c r="A2645" s="1" t="d">
        <v>2023-02-15</v>
      </c>
      <c r="B2645" s="45">
        <v>-1</v>
      </c>
      <c r="C2645" t="s">
        <v>77</v>
      </c>
      <c r="D2645" t="str">
        <f>_xlfn.XLOOKUP(Table29[[#This Row],[Patron Group]],$R$10:$R$24,$S$10:$S$24)</f>
        <v>Undergraduate</v>
      </c>
      <c r="E2645" s="1" t="d">
        <v>2023-02-15</v>
      </c>
      <c r="F2645" t="s">
        <v>274</v>
      </c>
      <c r="G2645" t="s">
        <v>2272</v>
      </c>
      <c r="H2645" t="str">
        <f>_xlfn.XLOOKUP(Table29[[#This Row],[Unique BarCode]],$N$10:$N$37,$O$10:$O$37)</f>
        <v>WALLADPT</v>
      </c>
      <c r="I2645" t="str">
        <f>_xlfn.XLOOKUP(Table29[[#This Row],[Unique BarCode]],$N$10:$N$37,$P$10:$P$37)</f>
        <v>Charger</v>
      </c>
      <c r="J2645" t="s">
        <v>8</v>
      </c>
    </row>
    <row r="2646" spans="1:11" x14ac:dyDescent="0.2">
      <c r="A2646" s="1" t="d">
        <v>2023-02-15</v>
      </c>
      <c r="B2646" s="45">
        <v>-1</v>
      </c>
      <c r="C2646" t="s">
        <v>77</v>
      </c>
      <c r="D2646" t="str">
        <f>_xlfn.XLOOKUP(Table29[[#This Row],[Patron Group]],$R$10:$R$24,$S$10:$S$24)</f>
        <v>Undergraduate</v>
      </c>
      <c r="E2646" s="1" t="d">
        <v>2023-02-15</v>
      </c>
      <c r="F2646" t="s">
        <v>856</v>
      </c>
      <c r="G2646" t="s">
        <v>2272</v>
      </c>
      <c r="H2646" t="str">
        <f>_xlfn.XLOOKUP(Table29[[#This Row],[Unique BarCode]],$N$10:$N$37,$O$10:$O$37)</f>
        <v>WALLADPT</v>
      </c>
      <c r="I2646" t="str">
        <f>_xlfn.XLOOKUP(Table29[[#This Row],[Unique BarCode]],$N$10:$N$37,$P$10:$P$37)</f>
        <v>Charger</v>
      </c>
      <c r="J2646" t="s">
        <v>8</v>
      </c>
    </row>
    <row r="2647" spans="1:11" x14ac:dyDescent="0.2">
      <c r="A2647" s="1" t="d">
        <v>2023-02-15</v>
      </c>
      <c r="B2647" s="45">
        <v>-1</v>
      </c>
      <c r="C2647" t="s">
        <v>77</v>
      </c>
      <c r="D2647" t="str">
        <f>_xlfn.XLOOKUP(Table29[[#This Row],[Patron Group]],$R$10:$R$24,$S$10:$S$24)</f>
        <v>Undergraduate</v>
      </c>
      <c r="E2647" s="1" t="d">
        <v>2023-02-15</v>
      </c>
      <c r="F2647" t="s">
        <v>482</v>
      </c>
      <c r="G2647" t="s">
        <v>2272</v>
      </c>
      <c r="H2647" t="str">
        <f>_xlfn.XLOOKUP(Table29[[#This Row],[Unique BarCode]],$N$10:$N$37,$O$10:$O$37)</f>
        <v>WALLADPT</v>
      </c>
      <c r="I2647" t="str">
        <f>_xlfn.XLOOKUP(Table29[[#This Row],[Unique BarCode]],$N$10:$N$37,$P$10:$P$37)</f>
        <v>Charger</v>
      </c>
      <c r="J2647" t="s">
        <v>8</v>
      </c>
    </row>
    <row r="2648" spans="1:11" x14ac:dyDescent="0.2">
      <c r="A2648" s="1" t="d">
        <v>2023-02-15</v>
      </c>
      <c r="B2648" s="45">
        <v>-1</v>
      </c>
      <c r="C2648" t="s">
        <v>77</v>
      </c>
      <c r="D2648" t="str">
        <f>_xlfn.XLOOKUP(Table29[[#This Row],[Patron Group]],$R$10:$R$24,$S$10:$S$24)</f>
        <v>Undergraduate</v>
      </c>
      <c r="E2648" s="1" t="d">
        <v>2023-02-15</v>
      </c>
      <c r="F2648" t="s">
        <v>484</v>
      </c>
      <c r="G2648" t="s">
        <v>2272</v>
      </c>
      <c r="H2648" t="str">
        <f>_xlfn.XLOOKUP(Table29[[#This Row],[Unique BarCode]],$N$10:$N$37,$O$10:$O$37)</f>
        <v>WALLADPT</v>
      </c>
      <c r="I2648" t="str">
        <f>_xlfn.XLOOKUP(Table29[[#This Row],[Unique BarCode]],$N$10:$N$37,$P$10:$P$37)</f>
        <v>Charger</v>
      </c>
      <c r="J2648" t="s">
        <v>8</v>
      </c>
    </row>
    <row r="2649" spans="1:11" x14ac:dyDescent="0.2">
      <c r="A2649" s="1" t="d">
        <v>2023-02-15</v>
      </c>
      <c r="B2649" s="45">
        <v>-1</v>
      </c>
      <c r="C2649" t="s">
        <v>77</v>
      </c>
      <c r="D2649" t="str">
        <f>_xlfn.XLOOKUP(Table29[[#This Row],[Patron Group]],$R$10:$R$24,$S$10:$S$24)</f>
        <v>Undergraduate</v>
      </c>
      <c r="E2649" s="1" t="d">
        <v>2023-02-15</v>
      </c>
      <c r="F2649" t="s">
        <v>47</v>
      </c>
      <c r="G2649" t="s">
        <v>2272</v>
      </c>
      <c r="H2649" t="str">
        <f>_xlfn.XLOOKUP(Table29[[#This Row],[Unique BarCode]],$N$10:$N$37,$O$10:$O$37)</f>
        <v>WALLADPT</v>
      </c>
      <c r="I2649" t="str">
        <f>_xlfn.XLOOKUP(Table29[[#This Row],[Unique BarCode]],$N$10:$N$37,$P$10:$P$37)</f>
        <v>Charger</v>
      </c>
      <c r="J2649" t="s">
        <v>8</v>
      </c>
    </row>
    <row r="2650" spans="1:11" x14ac:dyDescent="0.2">
      <c r="A2650" s="1" t="d">
        <v>2023-02-15</v>
      </c>
      <c r="B2650" s="45">
        <v>-1</v>
      </c>
      <c r="C2650" t="s">
        <v>77</v>
      </c>
      <c r="D2650" t="str">
        <f>_xlfn.XLOOKUP(Table29[[#This Row],[Patron Group]],$R$10:$R$24,$S$10:$S$24)</f>
        <v>Undergraduate</v>
      </c>
      <c r="E2650" s="1" t="d">
        <v>2023-02-15</v>
      </c>
      <c r="F2650" t="s">
        <v>1422</v>
      </c>
      <c r="G2650" t="s">
        <v>2272</v>
      </c>
      <c r="H2650" t="str">
        <f>_xlfn.XLOOKUP(Table29[[#This Row],[Unique BarCode]],$N$10:$N$37,$O$10:$O$37)</f>
        <v>WALLADPT</v>
      </c>
      <c r="I2650" t="str">
        <f>_xlfn.XLOOKUP(Table29[[#This Row],[Unique BarCode]],$N$10:$N$37,$P$10:$P$37)</f>
        <v>Charger</v>
      </c>
      <c r="J2650" t="s">
        <v>8</v>
      </c>
    </row>
    <row r="2651" spans="1:11" x14ac:dyDescent="0.2">
      <c r="A2651" s="1" t="d">
        <v>2023-02-15</v>
      </c>
      <c r="B2651" s="45">
        <v>-1</v>
      </c>
      <c r="C2651" t="s">
        <v>77</v>
      </c>
      <c r="D2651" t="str">
        <f>_xlfn.XLOOKUP(Table29[[#This Row],[Patron Group]],$R$10:$R$24,$S$10:$S$24)</f>
        <v>Undergraduate</v>
      </c>
      <c r="E2651" s="1" t="d">
        <v>2023-02-15</v>
      </c>
      <c r="F2651" t="s">
        <v>275</v>
      </c>
      <c r="G2651" t="s">
        <v>2272</v>
      </c>
      <c r="H2651" t="str">
        <f>_xlfn.XLOOKUP(Table29[[#This Row],[Unique BarCode]],$N$10:$N$37,$O$10:$O$37)</f>
        <v>WALLADPT</v>
      </c>
      <c r="I2651" t="str">
        <f>_xlfn.XLOOKUP(Table29[[#This Row],[Unique BarCode]],$N$10:$N$37,$P$10:$P$37)</f>
        <v>Charger</v>
      </c>
      <c r="J2651" t="s">
        <v>8</v>
      </c>
    </row>
    <row r="2652" spans="1:11" x14ac:dyDescent="0.2">
      <c r="A2652" s="1" t="d">
        <v>2023-02-15</v>
      </c>
      <c r="B2652" s="45">
        <v>-1</v>
      </c>
      <c r="C2652" t="s">
        <v>77</v>
      </c>
      <c r="D2652" t="str">
        <f>_xlfn.XLOOKUP(Table29[[#This Row],[Patron Group]],$R$10:$R$24,$S$10:$S$24)</f>
        <v>Undergraduate</v>
      </c>
      <c r="E2652" s="1" t="d">
        <v>2023-02-15</v>
      </c>
      <c r="F2652" t="s">
        <v>1635</v>
      </c>
      <c r="G2652" t="s">
        <v>2272</v>
      </c>
      <c r="H2652" t="str">
        <f>_xlfn.XLOOKUP(Table29[[#This Row],[Unique BarCode]],$N$10:$N$37,$O$10:$O$37)</f>
        <v>WALLADPT</v>
      </c>
      <c r="I2652" t="str">
        <f>_xlfn.XLOOKUP(Table29[[#This Row],[Unique BarCode]],$N$10:$N$37,$P$10:$P$37)</f>
        <v>Charger</v>
      </c>
      <c r="J2652" t="s">
        <v>8</v>
      </c>
    </row>
    <row r="2653" spans="1:11" x14ac:dyDescent="0.2">
      <c r="A2653" s="1" t="d">
        <v>2023-02-15</v>
      </c>
      <c r="B2653" s="45">
        <v>-1</v>
      </c>
      <c r="C2653" t="s">
        <v>77</v>
      </c>
      <c r="D2653" t="str">
        <f>_xlfn.XLOOKUP(Table29[[#This Row],[Patron Group]],$R$10:$R$24,$S$10:$S$24)</f>
        <v>Undergraduate</v>
      </c>
      <c r="E2653" s="1" t="d">
        <v>2023-02-22</v>
      </c>
      <c r="F2653" t="s">
        <v>147</v>
      </c>
      <c r="G2653" t="s">
        <v>2273</v>
      </c>
      <c r="H2653" t="str">
        <f>_xlfn.XLOOKUP(Table29[[#This Row],[Unique BarCode]],$N$10:$N$37,$O$10:$O$37)</f>
        <v>ChromeBook</v>
      </c>
      <c r="I2653" t="str">
        <f>_xlfn.XLOOKUP(Table29[[#This Row],[Unique BarCode]],$N$10:$N$37,$P$10:$P$37)</f>
        <v>Device</v>
      </c>
      <c r="J2653" t="s">
        <v>8</v>
      </c>
      <c r="K2653" t="s">
        <v>148</v>
      </c>
    </row>
    <row r="2654" spans="1:11" x14ac:dyDescent="0.2">
      <c r="A2654" s="1" t="d">
        <v>2023-02-15</v>
      </c>
      <c r="B2654" s="45">
        <v>-1</v>
      </c>
      <c r="C2654" t="s">
        <v>77</v>
      </c>
      <c r="D2654" t="str">
        <f>_xlfn.XLOOKUP(Table29[[#This Row],[Patron Group]],$R$10:$R$24,$S$10:$S$24)</f>
        <v>Undergraduate</v>
      </c>
      <c r="E2654" s="1" t="d">
        <v>2023-02-22</v>
      </c>
      <c r="F2654" t="s">
        <v>1658</v>
      </c>
      <c r="G2654" t="s">
        <v>2273</v>
      </c>
      <c r="H2654" t="str">
        <f>_xlfn.XLOOKUP(Table29[[#This Row],[Unique BarCode]],$N$10:$N$37,$O$10:$O$37)</f>
        <v>ChromeBook</v>
      </c>
      <c r="I2654" t="str">
        <f>_xlfn.XLOOKUP(Table29[[#This Row],[Unique BarCode]],$N$10:$N$37,$P$10:$P$37)</f>
        <v>Device</v>
      </c>
      <c r="J2654" t="s">
        <v>8</v>
      </c>
      <c r="K2654" t="s">
        <v>1659</v>
      </c>
    </row>
    <row r="2655" spans="1:11" x14ac:dyDescent="0.2">
      <c r="A2655" s="1" t="d">
        <v>2023-02-15</v>
      </c>
      <c r="B2655" s="45">
        <v>-1</v>
      </c>
      <c r="C2655" t="s">
        <v>77</v>
      </c>
      <c r="D2655" t="str">
        <f>_xlfn.XLOOKUP(Table29[[#This Row],[Patron Group]],$R$10:$R$24,$S$10:$S$24)</f>
        <v>Undergraduate</v>
      </c>
      <c r="E2655" s="1" t="d">
        <v>2023-02-22</v>
      </c>
      <c r="F2655" t="s">
        <v>1066</v>
      </c>
      <c r="G2655" t="s">
        <v>2273</v>
      </c>
      <c r="H2655" t="str">
        <f>_xlfn.XLOOKUP(Table29[[#This Row],[Unique BarCode]],$N$10:$N$37,$O$10:$O$37)</f>
        <v>ChromeBook</v>
      </c>
      <c r="I2655" t="str">
        <f>_xlfn.XLOOKUP(Table29[[#This Row],[Unique BarCode]],$N$10:$N$37,$P$10:$P$37)</f>
        <v>Device</v>
      </c>
      <c r="J2655" t="s">
        <v>8</v>
      </c>
      <c r="K2655" t="s">
        <v>1067</v>
      </c>
    </row>
    <row r="2656" spans="1:11" x14ac:dyDescent="0.2">
      <c r="A2656" s="1" t="d">
        <v>2023-02-15</v>
      </c>
      <c r="B2656" s="45">
        <v>-1</v>
      </c>
      <c r="C2656" t="s">
        <v>77</v>
      </c>
      <c r="D2656" t="str">
        <f>_xlfn.XLOOKUP(Table29[[#This Row],[Patron Group]],$R$10:$R$24,$S$10:$S$24)</f>
        <v>Undergraduate</v>
      </c>
      <c r="E2656" s="1" t="d">
        <v>2023-02-22</v>
      </c>
      <c r="F2656" t="s">
        <v>317</v>
      </c>
      <c r="G2656" t="s">
        <v>2274</v>
      </c>
      <c r="H2656" t="str">
        <f>_xlfn.XLOOKUP(Table29[[#This Row],[Unique BarCode]],$N$10:$N$37,$O$10:$O$37)</f>
        <v>MacBook</v>
      </c>
      <c r="I2656" t="str">
        <f>_xlfn.XLOOKUP(Table29[[#This Row],[Unique BarCode]],$N$10:$N$37,$P$10:$P$37)</f>
        <v>Device</v>
      </c>
      <c r="J2656" t="s">
        <v>8</v>
      </c>
      <c r="K2656" t="s">
        <v>318</v>
      </c>
    </row>
    <row r="2657" spans="1:11" x14ac:dyDescent="0.2">
      <c r="A2657" s="1" t="d">
        <v>2023-02-15</v>
      </c>
      <c r="B2657" s="45">
        <v>-1</v>
      </c>
      <c r="C2657" t="s">
        <v>77</v>
      </c>
      <c r="D2657" t="str">
        <f>_xlfn.XLOOKUP(Table29[[#This Row],[Patron Group]],$R$10:$R$24,$S$10:$S$24)</f>
        <v>Undergraduate</v>
      </c>
      <c r="E2657" s="1" t="d">
        <v>2023-02-22</v>
      </c>
      <c r="F2657" t="s">
        <v>80</v>
      </c>
      <c r="G2657" t="s">
        <v>2275</v>
      </c>
      <c r="H2657" t="str">
        <f>_xlfn.XLOOKUP(Table29[[#This Row],[Unique BarCode]],$N$10:$N$37,$O$10:$O$37)</f>
        <v>iPad</v>
      </c>
      <c r="I2657" t="str">
        <f>_xlfn.XLOOKUP(Table29[[#This Row],[Unique BarCode]],$N$10:$N$37,$P$10:$P$37)</f>
        <v>Device</v>
      </c>
      <c r="J2657" t="s">
        <v>8</v>
      </c>
      <c r="K2657" t="s">
        <v>81</v>
      </c>
    </row>
    <row r="2658" spans="1:11" x14ac:dyDescent="0.2">
      <c r="A2658" s="1" t="d">
        <v>2023-02-15</v>
      </c>
      <c r="B2658" s="45">
        <v>-1</v>
      </c>
      <c r="C2658" t="s">
        <v>77</v>
      </c>
      <c r="D2658" t="str">
        <f>_xlfn.XLOOKUP(Table29[[#This Row],[Patron Group]],$R$10:$R$24,$S$10:$S$24)</f>
        <v>Undergraduate</v>
      </c>
      <c r="E2658" s="1" t="d">
        <v>2023-02-22</v>
      </c>
      <c r="F2658" t="s">
        <v>1105</v>
      </c>
      <c r="G2658" t="s">
        <v>2263</v>
      </c>
      <c r="H2658" t="str">
        <f>_xlfn.XLOOKUP(Table29[[#This Row],[Unique BarCode]],$N$10:$N$37,$O$10:$O$37)</f>
        <v>HP Laptop</v>
      </c>
      <c r="I2658" t="str">
        <f>_xlfn.XLOOKUP(Table29[[#This Row],[Unique BarCode]],$N$10:$N$37,$P$10:$P$37)</f>
        <v>Device</v>
      </c>
      <c r="J2658" t="s">
        <v>8</v>
      </c>
      <c r="K2658" t="s">
        <v>1106</v>
      </c>
    </row>
    <row r="2659" spans="1:11" x14ac:dyDescent="0.2">
      <c r="A2659" s="1" t="d">
        <v>2023-02-15</v>
      </c>
      <c r="B2659" s="45">
        <v>-1</v>
      </c>
      <c r="C2659" t="s">
        <v>77</v>
      </c>
      <c r="D2659" t="str">
        <f>_xlfn.XLOOKUP(Table29[[#This Row],[Patron Group]],$R$10:$R$24,$S$10:$S$24)</f>
        <v>Undergraduate</v>
      </c>
      <c r="E2659" s="1" t="d">
        <v>2023-02-28</v>
      </c>
      <c r="F2659" t="s">
        <v>512</v>
      </c>
      <c r="G2659" t="s">
        <v>2274</v>
      </c>
      <c r="H2659" t="str">
        <f>_xlfn.XLOOKUP(Table29[[#This Row],[Unique BarCode]],$N$10:$N$37,$O$10:$O$37)</f>
        <v>MacBook</v>
      </c>
      <c r="I2659" t="str">
        <f>_xlfn.XLOOKUP(Table29[[#This Row],[Unique BarCode]],$N$10:$N$37,$P$10:$P$37)</f>
        <v>Device</v>
      </c>
      <c r="J2659" t="s">
        <v>8</v>
      </c>
      <c r="K2659" t="s">
        <v>513</v>
      </c>
    </row>
    <row r="2660" spans="1:11" x14ac:dyDescent="0.2">
      <c r="A2660" s="1" t="d">
        <v>2023-02-15</v>
      </c>
      <c r="B2660" s="45">
        <v>-1</v>
      </c>
      <c r="C2660" t="s">
        <v>77</v>
      </c>
      <c r="D2660" t="str">
        <f>_xlfn.XLOOKUP(Table29[[#This Row],[Patron Group]],$R$10:$R$24,$S$10:$S$24)</f>
        <v>Undergraduate</v>
      </c>
      <c r="E2660" s="1" t="d">
        <v>2023-03-01</v>
      </c>
      <c r="F2660" t="s">
        <v>1378</v>
      </c>
      <c r="G2660" t="s">
        <v>2274</v>
      </c>
      <c r="H2660" t="str">
        <f>_xlfn.XLOOKUP(Table29[[#This Row],[Unique BarCode]],$N$10:$N$37,$O$10:$O$37)</f>
        <v>MacBook</v>
      </c>
      <c r="I2660" t="str">
        <f>_xlfn.XLOOKUP(Table29[[#This Row],[Unique BarCode]],$N$10:$N$37,$P$10:$P$37)</f>
        <v>Device</v>
      </c>
      <c r="J2660" t="s">
        <v>8</v>
      </c>
      <c r="K2660" t="s">
        <v>1379</v>
      </c>
    </row>
    <row r="2661" spans="1:11" x14ac:dyDescent="0.2">
      <c r="A2661" s="1" t="d">
        <v>2023-02-15</v>
      </c>
      <c r="B2661" s="45">
        <v>-1</v>
      </c>
      <c r="C2661" t="s">
        <v>77</v>
      </c>
      <c r="D2661" t="str">
        <f>_xlfn.XLOOKUP(Table29[[#This Row],[Patron Group]],$R$10:$R$24,$S$10:$S$24)</f>
        <v>Undergraduate</v>
      </c>
      <c r="E2661" s="1" t="d">
        <v>2023-03-01</v>
      </c>
      <c r="F2661" t="s">
        <v>1192</v>
      </c>
      <c r="G2661" t="s">
        <v>2274</v>
      </c>
      <c r="H2661" t="str">
        <f>_xlfn.XLOOKUP(Table29[[#This Row],[Unique BarCode]],$N$10:$N$37,$O$10:$O$37)</f>
        <v>MacBook</v>
      </c>
      <c r="I2661" t="str">
        <f>_xlfn.XLOOKUP(Table29[[#This Row],[Unique BarCode]],$N$10:$N$37,$P$10:$P$37)</f>
        <v>Device</v>
      </c>
      <c r="J2661" t="s">
        <v>8</v>
      </c>
      <c r="K2661" t="s">
        <v>1193</v>
      </c>
    </row>
    <row r="2662" spans="1:11" x14ac:dyDescent="0.2">
      <c r="A2662" s="1" t="d">
        <v>2023-02-15</v>
      </c>
      <c r="B2662" s="45">
        <v>-1</v>
      </c>
      <c r="C2662" t="s">
        <v>77</v>
      </c>
      <c r="D2662" t="str">
        <f>_xlfn.XLOOKUP(Table29[[#This Row],[Patron Group]],$R$10:$R$24,$S$10:$S$24)</f>
        <v>Undergraduate</v>
      </c>
      <c r="E2662" s="1" t="d">
        <v>2023-03-01</v>
      </c>
      <c r="F2662" t="s">
        <v>1691</v>
      </c>
      <c r="G2662" t="s">
        <v>2274</v>
      </c>
      <c r="H2662" t="str">
        <f>_xlfn.XLOOKUP(Table29[[#This Row],[Unique BarCode]],$N$10:$N$37,$O$10:$O$37)</f>
        <v>MacBook</v>
      </c>
      <c r="I2662" t="str">
        <f>_xlfn.XLOOKUP(Table29[[#This Row],[Unique BarCode]],$N$10:$N$37,$P$10:$P$37)</f>
        <v>Device</v>
      </c>
      <c r="J2662" t="s">
        <v>8</v>
      </c>
      <c r="K2662" t="s">
        <v>1691</v>
      </c>
    </row>
    <row r="2663" spans="1:11" x14ac:dyDescent="0.2">
      <c r="A2663" s="1" t="d">
        <v>2023-02-15</v>
      </c>
      <c r="B2663" s="45">
        <v>-1</v>
      </c>
      <c r="C2663" t="s">
        <v>77</v>
      </c>
      <c r="D2663" t="str">
        <f>_xlfn.XLOOKUP(Table29[[#This Row],[Patron Group]],$R$10:$R$24,$S$10:$S$24)</f>
        <v>Undergraduate</v>
      </c>
      <c r="E2663" s="1" t="d">
        <v>2023-03-01</v>
      </c>
      <c r="F2663" t="s">
        <v>1692</v>
      </c>
      <c r="G2663" t="s">
        <v>2274</v>
      </c>
      <c r="H2663" t="str">
        <f>_xlfn.XLOOKUP(Table29[[#This Row],[Unique BarCode]],$N$10:$N$37,$O$10:$O$37)</f>
        <v>MacBook</v>
      </c>
      <c r="I2663" t="str">
        <f>_xlfn.XLOOKUP(Table29[[#This Row],[Unique BarCode]],$N$10:$N$37,$P$10:$P$37)</f>
        <v>Device</v>
      </c>
      <c r="J2663" t="s">
        <v>8</v>
      </c>
      <c r="K2663" t="s">
        <v>1692</v>
      </c>
    </row>
    <row r="2664" spans="1:11" x14ac:dyDescent="0.2">
      <c r="A2664" s="1" t="d">
        <v>2023-02-15</v>
      </c>
      <c r="B2664" s="45">
        <v>-1</v>
      </c>
      <c r="C2664" t="s">
        <v>77</v>
      </c>
      <c r="D2664" t="str">
        <f>_xlfn.XLOOKUP(Table29[[#This Row],[Patron Group]],$R$10:$R$24,$S$10:$S$24)</f>
        <v>Undergraduate</v>
      </c>
      <c r="E2664" s="1" t="d">
        <v>2023-03-01</v>
      </c>
      <c r="F2664" t="s">
        <v>1693</v>
      </c>
      <c r="G2664" t="s">
        <v>2274</v>
      </c>
      <c r="H2664" t="str">
        <f>_xlfn.XLOOKUP(Table29[[#This Row],[Unique BarCode]],$N$10:$N$37,$O$10:$O$37)</f>
        <v>MacBook</v>
      </c>
      <c r="I2664" t="str">
        <f>_xlfn.XLOOKUP(Table29[[#This Row],[Unique BarCode]],$N$10:$N$37,$P$10:$P$37)</f>
        <v>Device</v>
      </c>
      <c r="J2664" t="s">
        <v>8</v>
      </c>
      <c r="K2664" t="s">
        <v>1693</v>
      </c>
    </row>
    <row r="2665" spans="1:11" x14ac:dyDescent="0.2">
      <c r="A2665" s="1" t="d">
        <v>2023-02-15</v>
      </c>
      <c r="B2665" s="45">
        <v>-1</v>
      </c>
      <c r="C2665" t="s">
        <v>77</v>
      </c>
      <c r="D2665" t="str">
        <f>_xlfn.XLOOKUP(Table29[[#This Row],[Patron Group]],$R$10:$R$24,$S$10:$S$24)</f>
        <v>Undergraduate</v>
      </c>
      <c r="E2665" s="1" t="d">
        <v>2023-03-01</v>
      </c>
      <c r="F2665" t="s">
        <v>1694</v>
      </c>
      <c r="G2665" t="s">
        <v>2275</v>
      </c>
      <c r="H2665" t="str">
        <f>_xlfn.XLOOKUP(Table29[[#This Row],[Unique BarCode]],$N$10:$N$37,$O$10:$O$37)</f>
        <v>iPad</v>
      </c>
      <c r="I2665" t="str">
        <f>_xlfn.XLOOKUP(Table29[[#This Row],[Unique BarCode]],$N$10:$N$37,$P$10:$P$37)</f>
        <v>Device</v>
      </c>
      <c r="J2665" t="s">
        <v>8</v>
      </c>
      <c r="K2665" t="s">
        <v>1695</v>
      </c>
    </row>
    <row r="2666" spans="1:11" x14ac:dyDescent="0.2">
      <c r="A2666" s="1" t="d">
        <v>2023-02-15</v>
      </c>
      <c r="B2666" s="45">
        <v>-1</v>
      </c>
      <c r="C2666" t="s">
        <v>77</v>
      </c>
      <c r="D2666" t="str">
        <f>_xlfn.XLOOKUP(Table29[[#This Row],[Patron Group]],$R$10:$R$24,$S$10:$S$24)</f>
        <v>Undergraduate</v>
      </c>
      <c r="E2666" s="1" t="d">
        <v>2023-03-01</v>
      </c>
      <c r="F2666" t="s">
        <v>790</v>
      </c>
      <c r="G2666" t="s">
        <v>2263</v>
      </c>
      <c r="H2666" t="str">
        <f>_xlfn.XLOOKUP(Table29[[#This Row],[Unique BarCode]],$N$10:$N$37,$O$10:$O$37)</f>
        <v>HP Laptop</v>
      </c>
      <c r="I2666" t="str">
        <f>_xlfn.XLOOKUP(Table29[[#This Row],[Unique BarCode]],$N$10:$N$37,$P$10:$P$37)</f>
        <v>Device</v>
      </c>
      <c r="J2666" t="s">
        <v>8</v>
      </c>
      <c r="K2666" t="s">
        <v>791</v>
      </c>
    </row>
    <row r="2667" spans="1:11" x14ac:dyDescent="0.2">
      <c r="A2667" s="1" t="d">
        <v>2023-02-15</v>
      </c>
      <c r="B2667" s="45">
        <v>-1</v>
      </c>
      <c r="C2667" t="s">
        <v>77</v>
      </c>
      <c r="D2667" t="str">
        <f>_xlfn.XLOOKUP(Table29[[#This Row],[Patron Group]],$R$10:$R$24,$S$10:$S$24)</f>
        <v>Undergraduate</v>
      </c>
      <c r="E2667" s="1" t="d">
        <v>2023-03-01</v>
      </c>
      <c r="F2667" t="s">
        <v>1017</v>
      </c>
      <c r="G2667" t="s">
        <v>2263</v>
      </c>
      <c r="H2667" t="str">
        <f>_xlfn.XLOOKUP(Table29[[#This Row],[Unique BarCode]],$N$10:$N$37,$O$10:$O$37)</f>
        <v>HP Laptop</v>
      </c>
      <c r="I2667" t="str">
        <f>_xlfn.XLOOKUP(Table29[[#This Row],[Unique BarCode]],$N$10:$N$37,$P$10:$P$37)</f>
        <v>Device</v>
      </c>
      <c r="J2667" t="s">
        <v>8</v>
      </c>
      <c r="K2667" t="s">
        <v>1018</v>
      </c>
    </row>
    <row r="2668" spans="1:11" x14ac:dyDescent="0.2">
      <c r="A2668" s="1" t="d">
        <v>2023-02-15</v>
      </c>
      <c r="B2668" s="45">
        <v>-1</v>
      </c>
      <c r="C2668" t="s">
        <v>77</v>
      </c>
      <c r="D2668" t="str">
        <f>_xlfn.XLOOKUP(Table29[[#This Row],[Patron Group]],$R$10:$R$24,$S$10:$S$24)</f>
        <v>Undergraduate</v>
      </c>
      <c r="E2668" s="1" t="d">
        <v>2023-03-01</v>
      </c>
      <c r="F2668" t="s">
        <v>1019</v>
      </c>
      <c r="G2668" t="s">
        <v>2263</v>
      </c>
      <c r="H2668" t="str">
        <f>_xlfn.XLOOKUP(Table29[[#This Row],[Unique BarCode]],$N$10:$N$37,$O$10:$O$37)</f>
        <v>HP Laptop</v>
      </c>
      <c r="I2668" t="str">
        <f>_xlfn.XLOOKUP(Table29[[#This Row],[Unique BarCode]],$N$10:$N$37,$P$10:$P$37)</f>
        <v>Device</v>
      </c>
      <c r="J2668" t="s">
        <v>8</v>
      </c>
      <c r="K2668" t="s">
        <v>1020</v>
      </c>
    </row>
    <row r="2669" spans="1:11" x14ac:dyDescent="0.2">
      <c r="A2669" s="1" t="d">
        <v>2023-02-15</v>
      </c>
      <c r="B2669" s="45">
        <v>-1</v>
      </c>
      <c r="C2669" t="s">
        <v>77</v>
      </c>
      <c r="D2669" t="str">
        <f>_xlfn.XLOOKUP(Table29[[#This Row],[Patron Group]],$R$10:$R$24,$S$10:$S$24)</f>
        <v>Undergraduate</v>
      </c>
      <c r="E2669" s="1" t="d">
        <v>2023-03-01</v>
      </c>
      <c r="F2669" t="s">
        <v>445</v>
      </c>
      <c r="G2669" t="s">
        <v>2263</v>
      </c>
      <c r="H2669" t="str">
        <f>_xlfn.XLOOKUP(Table29[[#This Row],[Unique BarCode]],$N$10:$N$37,$O$10:$O$37)</f>
        <v>HP Laptop</v>
      </c>
      <c r="I2669" t="str">
        <f>_xlfn.XLOOKUP(Table29[[#This Row],[Unique BarCode]],$N$10:$N$37,$P$10:$P$37)</f>
        <v>Device</v>
      </c>
      <c r="J2669" t="s">
        <v>8</v>
      </c>
      <c r="K2669" t="s">
        <v>446</v>
      </c>
    </row>
    <row r="2670" spans="1:11" x14ac:dyDescent="0.2">
      <c r="A2670" s="1" t="d">
        <v>2023-02-15</v>
      </c>
      <c r="B2670" s="45">
        <v>-1</v>
      </c>
      <c r="C2670" t="s">
        <v>77</v>
      </c>
      <c r="D2670" t="str">
        <f>_xlfn.XLOOKUP(Table29[[#This Row],[Patron Group]],$R$10:$R$24,$S$10:$S$24)</f>
        <v>Undergraduate</v>
      </c>
      <c r="E2670" s="1" t="d">
        <v>2023-03-01</v>
      </c>
      <c r="F2670" t="s">
        <v>1305</v>
      </c>
      <c r="G2670" t="s">
        <v>2263</v>
      </c>
      <c r="H2670" t="str">
        <f>_xlfn.XLOOKUP(Table29[[#This Row],[Unique BarCode]],$N$10:$N$37,$O$10:$O$37)</f>
        <v>HP Laptop</v>
      </c>
      <c r="I2670" t="str">
        <f>_xlfn.XLOOKUP(Table29[[#This Row],[Unique BarCode]],$N$10:$N$37,$P$10:$P$37)</f>
        <v>Device</v>
      </c>
      <c r="J2670" t="s">
        <v>8</v>
      </c>
      <c r="K2670" t="s">
        <v>1306</v>
      </c>
    </row>
    <row r="2671" spans="1:11" x14ac:dyDescent="0.2">
      <c r="A2671" s="1" t="d">
        <v>2023-02-15</v>
      </c>
      <c r="B2671" s="45">
        <v>-1</v>
      </c>
      <c r="C2671" t="s">
        <v>77</v>
      </c>
      <c r="D2671" t="str">
        <f>_xlfn.XLOOKUP(Table29[[#This Row],[Patron Group]],$R$10:$R$24,$S$10:$S$24)</f>
        <v>Undergraduate</v>
      </c>
      <c r="E2671" s="1" t="d">
        <v>2023-03-01</v>
      </c>
      <c r="F2671" t="s">
        <v>875</v>
      </c>
      <c r="G2671" t="s">
        <v>2263</v>
      </c>
      <c r="H2671" t="str">
        <f>_xlfn.XLOOKUP(Table29[[#This Row],[Unique BarCode]],$N$10:$N$37,$O$10:$O$37)</f>
        <v>HP Laptop</v>
      </c>
      <c r="I2671" t="str">
        <f>_xlfn.XLOOKUP(Table29[[#This Row],[Unique BarCode]],$N$10:$N$37,$P$10:$P$37)</f>
        <v>Device</v>
      </c>
      <c r="J2671" t="s">
        <v>8</v>
      </c>
      <c r="K2671" t="s">
        <v>876</v>
      </c>
    </row>
    <row r="2672" spans="1:11" x14ac:dyDescent="0.2">
      <c r="A2672" s="1" t="d">
        <v>2023-02-15</v>
      </c>
      <c r="B2672" s="45">
        <v>9292950800006530</v>
      </c>
      <c r="C2672" t="s">
        <v>77</v>
      </c>
      <c r="D2672" t="str">
        <f>_xlfn.XLOOKUP(Table29[[#This Row],[Patron Group]],$R$10:$R$24,$S$10:$S$24)</f>
        <v>Undergraduate</v>
      </c>
      <c r="E2672" s="1" t="d">
        <v>2023-02-22</v>
      </c>
      <c r="F2672" t="s">
        <v>1696</v>
      </c>
      <c r="G2672" t="s">
        <v>2297</v>
      </c>
      <c r="H2672" t="str">
        <f>_xlfn.XLOOKUP(Table29[[#This Row],[Unique BarCode]],$N$10:$N$37,$O$10:$O$37)</f>
        <v>iPad</v>
      </c>
      <c r="I2672" t="str">
        <f>_xlfn.XLOOKUP(Table29[[#This Row],[Unique BarCode]],$N$10:$N$37,$P$10:$P$37)</f>
        <v>Device</v>
      </c>
      <c r="J2672" t="s">
        <v>8</v>
      </c>
      <c r="K2672" t="s">
        <v>1697</v>
      </c>
    </row>
    <row r="2673" spans="1:11" x14ac:dyDescent="0.2">
      <c r="A2673" s="1" t="d">
        <v>2023-02-15</v>
      </c>
      <c r="B2673" s="45">
        <v>9406670710006530</v>
      </c>
      <c r="C2673" t="s">
        <v>20</v>
      </c>
      <c r="D2673" t="str">
        <f>_xlfn.XLOOKUP(Table29[[#This Row],[Patron Group]],$R$10:$R$24,$S$10:$S$24)</f>
        <v>Graduate</v>
      </c>
      <c r="E2673" s="1" t="d">
        <v>2023-03-24</v>
      </c>
      <c r="F2673" t="s">
        <v>879</v>
      </c>
      <c r="G2673" t="s">
        <v>2263</v>
      </c>
      <c r="H2673" t="str">
        <f>_xlfn.XLOOKUP(Table29[[#This Row],[Unique BarCode]],$N$10:$N$37,$O$10:$O$37)</f>
        <v>HP Laptop</v>
      </c>
      <c r="I2673" t="str">
        <f>_xlfn.XLOOKUP(Table29[[#This Row],[Unique BarCode]],$N$10:$N$37,$P$10:$P$37)</f>
        <v>Device</v>
      </c>
      <c r="J2673" t="s">
        <v>8</v>
      </c>
      <c r="K2673" t="s">
        <v>880</v>
      </c>
    </row>
    <row r="2674" spans="1:11" x14ac:dyDescent="0.2">
      <c r="A2674" s="1" t="d">
        <v>2023-02-16</v>
      </c>
      <c r="B2674" s="45">
        <v>-1</v>
      </c>
      <c r="C2674" t="s">
        <v>15</v>
      </c>
      <c r="D2674" t="str">
        <f>_xlfn.XLOOKUP(Table29[[#This Row],[Patron Group]],$R$10:$R$24,$S$10:$S$24)</f>
        <v>Academic</v>
      </c>
      <c r="E2674" s="1" t="d">
        <v>2023-02-23</v>
      </c>
      <c r="F2674" t="s">
        <v>691</v>
      </c>
      <c r="G2674" t="s">
        <v>2273</v>
      </c>
      <c r="H2674" t="str">
        <f>_xlfn.XLOOKUP(Table29[[#This Row],[Unique BarCode]],$N$10:$N$37,$O$10:$O$37)</f>
        <v>ChromeBook</v>
      </c>
      <c r="I2674" t="str">
        <f>_xlfn.XLOOKUP(Table29[[#This Row],[Unique BarCode]],$N$10:$N$37,$P$10:$P$37)</f>
        <v>Device</v>
      </c>
      <c r="J2674" t="s">
        <v>13</v>
      </c>
      <c r="K2674" t="s">
        <v>692</v>
      </c>
    </row>
    <row r="2675" spans="1:11" x14ac:dyDescent="0.2">
      <c r="A2675" s="1" t="d">
        <v>2023-02-16</v>
      </c>
      <c r="B2675" s="45">
        <v>-1</v>
      </c>
      <c r="C2675" t="s">
        <v>20</v>
      </c>
      <c r="D2675" t="str">
        <f>_xlfn.XLOOKUP(Table29[[#This Row],[Patron Group]],$R$10:$R$24,$S$10:$S$24)</f>
        <v>Graduate</v>
      </c>
      <c r="E2675" s="1" t="d">
        <v>2023-02-16</v>
      </c>
      <c r="F2675" t="s">
        <v>1123</v>
      </c>
      <c r="G2675" t="s">
        <v>2276</v>
      </c>
      <c r="H2675" t="str">
        <f>_xlfn.XLOOKUP(Table29[[#This Row],[Unique BarCode]],$N$10:$N$37,$O$10:$O$37)</f>
        <v>CALC</v>
      </c>
      <c r="I2675" t="str">
        <f>_xlfn.XLOOKUP(Table29[[#This Row],[Unique BarCode]],$N$10:$N$37,$P$10:$P$37)</f>
        <v>Accessory</v>
      </c>
      <c r="J2675" t="s">
        <v>8</v>
      </c>
      <c r="K2675" t="s">
        <v>1124</v>
      </c>
    </row>
    <row r="2676" spans="1:11" x14ac:dyDescent="0.2">
      <c r="A2676" s="1" t="d">
        <v>2023-02-16</v>
      </c>
      <c r="B2676" s="45">
        <v>-1</v>
      </c>
      <c r="C2676" t="s">
        <v>20</v>
      </c>
      <c r="D2676" t="str">
        <f>_xlfn.XLOOKUP(Table29[[#This Row],[Patron Group]],$R$10:$R$24,$S$10:$S$24)</f>
        <v>Graduate</v>
      </c>
      <c r="E2676" s="1" t="d">
        <v>2023-02-16</v>
      </c>
      <c r="F2676" t="s">
        <v>1700</v>
      </c>
      <c r="G2676" t="s">
        <v>2276</v>
      </c>
      <c r="H2676" t="str">
        <f>_xlfn.XLOOKUP(Table29[[#This Row],[Unique BarCode]],$N$10:$N$37,$O$10:$O$37)</f>
        <v>CALC</v>
      </c>
      <c r="I2676" t="str">
        <f>_xlfn.XLOOKUP(Table29[[#This Row],[Unique BarCode]],$N$10:$N$37,$P$10:$P$37)</f>
        <v>Accessory</v>
      </c>
      <c r="J2676" t="s">
        <v>8</v>
      </c>
    </row>
    <row r="2677" spans="1:11" x14ac:dyDescent="0.2">
      <c r="A2677" s="1" t="d">
        <v>2023-02-16</v>
      </c>
      <c r="B2677" s="45">
        <v>-1</v>
      </c>
      <c r="C2677" t="s">
        <v>20</v>
      </c>
      <c r="D2677" t="str">
        <f>_xlfn.XLOOKUP(Table29[[#This Row],[Patron Group]],$R$10:$R$24,$S$10:$S$24)</f>
        <v>Graduate</v>
      </c>
      <c r="E2677" s="1" t="d">
        <v>2023-02-16</v>
      </c>
      <c r="F2677" t="s">
        <v>21</v>
      </c>
      <c r="G2677" t="s">
        <v>2266</v>
      </c>
      <c r="H2677" t="str">
        <f>_xlfn.XLOOKUP(Table29[[#This Row],[Unique BarCode]],$N$10:$N$37,$O$10:$O$37)</f>
        <v>Headphones</v>
      </c>
      <c r="I2677" t="str">
        <f>_xlfn.XLOOKUP(Table29[[#This Row],[Unique BarCode]],$N$10:$N$37,$P$10:$P$37)</f>
        <v>Accessory</v>
      </c>
      <c r="J2677" t="s">
        <v>8</v>
      </c>
      <c r="K2677" t="s">
        <v>22</v>
      </c>
    </row>
    <row r="2678" spans="1:11" x14ac:dyDescent="0.2">
      <c r="A2678" s="1" t="d">
        <v>2023-02-16</v>
      </c>
      <c r="B2678" s="45">
        <v>-1</v>
      </c>
      <c r="C2678" t="s">
        <v>20</v>
      </c>
      <c r="D2678" t="str">
        <f>_xlfn.XLOOKUP(Table29[[#This Row],[Patron Group]],$R$10:$R$24,$S$10:$S$24)</f>
        <v>Graduate</v>
      </c>
      <c r="E2678" s="1" t="d">
        <v>2023-02-16</v>
      </c>
      <c r="F2678" t="s">
        <v>436</v>
      </c>
      <c r="G2678" t="s">
        <v>2282</v>
      </c>
      <c r="H2678" t="str">
        <f>_xlfn.XLOOKUP(Table29[[#This Row],[Unique BarCode]],$N$10:$N$37,$O$10:$O$37)</f>
        <v>HPUSBC</v>
      </c>
      <c r="I2678" t="str">
        <f>_xlfn.XLOOKUP(Table29[[#This Row],[Unique BarCode]],$N$10:$N$37,$P$10:$P$37)</f>
        <v>Charger</v>
      </c>
      <c r="J2678" t="s">
        <v>49</v>
      </c>
      <c r="K2678" t="s">
        <v>437</v>
      </c>
    </row>
    <row r="2679" spans="1:11" x14ac:dyDescent="0.2">
      <c r="A2679" s="1" t="d">
        <v>2023-02-16</v>
      </c>
      <c r="B2679" s="45">
        <v>-1</v>
      </c>
      <c r="C2679" t="s">
        <v>20</v>
      </c>
      <c r="D2679" t="str">
        <f>_xlfn.XLOOKUP(Table29[[#This Row],[Patron Group]],$R$10:$R$24,$S$10:$S$24)</f>
        <v>Graduate</v>
      </c>
      <c r="E2679" s="1" t="d">
        <v>2023-02-16</v>
      </c>
      <c r="F2679" t="s">
        <v>84</v>
      </c>
      <c r="G2679" t="s">
        <v>2265</v>
      </c>
      <c r="H2679" t="str">
        <f>_xlfn.XLOOKUP(Table29[[#This Row],[Unique BarCode]],$N$10:$N$37,$O$10:$O$37)</f>
        <v>IPHONE</v>
      </c>
      <c r="I2679" t="str">
        <f>_xlfn.XLOOKUP(Table29[[#This Row],[Unique BarCode]],$N$10:$N$37,$P$10:$P$37)</f>
        <v>Charger</v>
      </c>
      <c r="J2679" t="s">
        <v>8</v>
      </c>
      <c r="K2679" t="s">
        <v>85</v>
      </c>
    </row>
    <row r="2680" spans="1:11" x14ac:dyDescent="0.2">
      <c r="A2680" s="1" t="d">
        <v>2023-02-16</v>
      </c>
      <c r="B2680" s="45">
        <v>-1</v>
      </c>
      <c r="C2680" t="s">
        <v>20</v>
      </c>
      <c r="D2680" t="str">
        <f>_xlfn.XLOOKUP(Table29[[#This Row],[Patron Group]],$R$10:$R$24,$S$10:$S$24)</f>
        <v>Graduate</v>
      </c>
      <c r="E2680" s="1" t="d">
        <v>2023-02-16</v>
      </c>
      <c r="F2680" t="s">
        <v>1497</v>
      </c>
      <c r="G2680" t="s">
        <v>2265</v>
      </c>
      <c r="H2680" t="str">
        <f>_xlfn.XLOOKUP(Table29[[#This Row],[Unique BarCode]],$N$10:$N$37,$O$10:$O$37)</f>
        <v>IPHONE</v>
      </c>
      <c r="I2680" t="str">
        <f>_xlfn.XLOOKUP(Table29[[#This Row],[Unique BarCode]],$N$10:$N$37,$P$10:$P$37)</f>
        <v>Charger</v>
      </c>
      <c r="J2680" t="s">
        <v>8</v>
      </c>
    </row>
    <row r="2681" spans="1:11" x14ac:dyDescent="0.2">
      <c r="A2681" s="1" t="d">
        <v>2023-02-16</v>
      </c>
      <c r="B2681" s="45">
        <v>-1</v>
      </c>
      <c r="C2681" t="s">
        <v>20</v>
      </c>
      <c r="D2681" t="str">
        <f>_xlfn.XLOOKUP(Table29[[#This Row],[Patron Group]],$R$10:$R$24,$S$10:$S$24)</f>
        <v>Graduate</v>
      </c>
      <c r="E2681" s="1" t="d">
        <v>2023-02-16</v>
      </c>
      <c r="F2681" t="s">
        <v>220</v>
      </c>
      <c r="G2681" t="s">
        <v>2265</v>
      </c>
      <c r="H2681" t="str">
        <f>_xlfn.XLOOKUP(Table29[[#This Row],[Unique BarCode]],$N$10:$N$37,$O$10:$O$37)</f>
        <v>IPHONE</v>
      </c>
      <c r="I2681" t="str">
        <f>_xlfn.XLOOKUP(Table29[[#This Row],[Unique BarCode]],$N$10:$N$37,$P$10:$P$37)</f>
        <v>Charger</v>
      </c>
      <c r="J2681" t="s">
        <v>13</v>
      </c>
      <c r="K2681" t="s">
        <v>221</v>
      </c>
    </row>
    <row r="2682" spans="1:11" x14ac:dyDescent="0.2">
      <c r="A2682" s="1" t="d">
        <v>2023-02-16</v>
      </c>
      <c r="B2682" s="45">
        <v>-1</v>
      </c>
      <c r="C2682" t="s">
        <v>20</v>
      </c>
      <c r="D2682" t="str">
        <f>_xlfn.XLOOKUP(Table29[[#This Row],[Patron Group]],$R$10:$R$24,$S$10:$S$24)</f>
        <v>Graduate</v>
      </c>
      <c r="E2682" s="1" t="d">
        <v>2023-02-16</v>
      </c>
      <c r="F2682" t="s">
        <v>266</v>
      </c>
      <c r="G2682" t="s">
        <v>2265</v>
      </c>
      <c r="H2682" t="str">
        <f>_xlfn.XLOOKUP(Table29[[#This Row],[Unique BarCode]],$N$10:$N$37,$O$10:$O$37)</f>
        <v>IPHONE</v>
      </c>
      <c r="I2682" t="str">
        <f>_xlfn.XLOOKUP(Table29[[#This Row],[Unique BarCode]],$N$10:$N$37,$P$10:$P$37)</f>
        <v>Charger</v>
      </c>
      <c r="J2682" t="s">
        <v>8</v>
      </c>
    </row>
    <row r="2683" spans="1:11" x14ac:dyDescent="0.2">
      <c r="A2683" s="1" t="d">
        <v>2023-02-16</v>
      </c>
      <c r="B2683" s="45">
        <v>-1</v>
      </c>
      <c r="C2683" t="s">
        <v>20</v>
      </c>
      <c r="D2683" t="str">
        <f>_xlfn.XLOOKUP(Table29[[#This Row],[Patron Group]],$R$10:$R$24,$S$10:$S$24)</f>
        <v>Graduate</v>
      </c>
      <c r="E2683" s="1" t="d">
        <v>2023-02-16</v>
      </c>
      <c r="F2683" t="s">
        <v>1688</v>
      </c>
      <c r="G2683" t="s">
        <v>2296</v>
      </c>
      <c r="H2683" t="str">
        <f>_xlfn.XLOOKUP(Table29[[#This Row],[Unique BarCode]],$N$10:$N$37,$O$10:$O$37)</f>
        <v>MACUSBC</v>
      </c>
      <c r="I2683" t="str">
        <f>_xlfn.XLOOKUP(Table29[[#This Row],[Unique BarCode]],$N$10:$N$37,$P$10:$P$37)</f>
        <v>Charger</v>
      </c>
      <c r="J2683" t="s">
        <v>8</v>
      </c>
      <c r="K2683" t="s">
        <v>225</v>
      </c>
    </row>
    <row r="2684" spans="1:11" x14ac:dyDescent="0.2">
      <c r="A2684" s="1" t="d">
        <v>2023-02-16</v>
      </c>
      <c r="B2684" s="45">
        <v>-1</v>
      </c>
      <c r="C2684" t="s">
        <v>20</v>
      </c>
      <c r="D2684" t="str">
        <f>_xlfn.XLOOKUP(Table29[[#This Row],[Patron Group]],$R$10:$R$24,$S$10:$S$24)</f>
        <v>Graduate</v>
      </c>
      <c r="E2684" s="1" t="d">
        <v>2023-02-16</v>
      </c>
      <c r="F2684" t="s">
        <v>1630</v>
      </c>
      <c r="G2684" t="s">
        <v>2296</v>
      </c>
      <c r="H2684" t="str">
        <f>_xlfn.XLOOKUP(Table29[[#This Row],[Unique BarCode]],$N$10:$N$37,$O$10:$O$37)</f>
        <v>MACUSBC</v>
      </c>
      <c r="I2684" t="str">
        <f>_xlfn.XLOOKUP(Table29[[#This Row],[Unique BarCode]],$N$10:$N$37,$P$10:$P$37)</f>
        <v>Charger</v>
      </c>
      <c r="J2684" t="s">
        <v>8</v>
      </c>
      <c r="K2684" t="s">
        <v>470</v>
      </c>
    </row>
    <row r="2685" spans="1:11" x14ac:dyDescent="0.2">
      <c r="A2685" s="1" t="d">
        <v>2023-02-16</v>
      </c>
      <c r="B2685" s="45">
        <v>-1</v>
      </c>
      <c r="C2685" t="s">
        <v>20</v>
      </c>
      <c r="D2685" t="str">
        <f>_xlfn.XLOOKUP(Table29[[#This Row],[Patron Group]],$R$10:$R$24,$S$10:$S$24)</f>
        <v>Graduate</v>
      </c>
      <c r="E2685" s="1" t="d">
        <v>2023-02-16</v>
      </c>
      <c r="F2685" t="s">
        <v>1634</v>
      </c>
      <c r="G2685" t="s">
        <v>2296</v>
      </c>
      <c r="H2685" t="str">
        <f>_xlfn.XLOOKUP(Table29[[#This Row],[Unique BarCode]],$N$10:$N$37,$O$10:$O$37)</f>
        <v>MACUSBC</v>
      </c>
      <c r="I2685" t="str">
        <f>_xlfn.XLOOKUP(Table29[[#This Row],[Unique BarCode]],$N$10:$N$37,$P$10:$P$37)</f>
        <v>Charger</v>
      </c>
      <c r="J2685" t="s">
        <v>8</v>
      </c>
      <c r="K2685" t="s">
        <v>38</v>
      </c>
    </row>
    <row r="2686" spans="1:11" x14ac:dyDescent="0.2">
      <c r="A2686" s="1" t="d">
        <v>2023-02-16</v>
      </c>
      <c r="B2686" s="45">
        <v>-1</v>
      </c>
      <c r="C2686" t="s">
        <v>20</v>
      </c>
      <c r="D2686" t="str">
        <f>_xlfn.XLOOKUP(Table29[[#This Row],[Patron Group]],$R$10:$R$24,$S$10:$S$24)</f>
        <v>Graduate</v>
      </c>
      <c r="E2686" s="1" t="d">
        <v>2023-02-16</v>
      </c>
      <c r="F2686" t="s">
        <v>1614</v>
      </c>
      <c r="G2686" t="s">
        <v>2296</v>
      </c>
      <c r="H2686" t="str">
        <f>_xlfn.XLOOKUP(Table29[[#This Row],[Unique BarCode]],$N$10:$N$37,$O$10:$O$37)</f>
        <v>MACUSBC</v>
      </c>
      <c r="I2686" t="str">
        <f>_xlfn.XLOOKUP(Table29[[#This Row],[Unique BarCode]],$N$10:$N$37,$P$10:$P$37)</f>
        <v>Charger</v>
      </c>
      <c r="J2686" t="s">
        <v>8</v>
      </c>
      <c r="K2686" t="s">
        <v>94</v>
      </c>
    </row>
    <row r="2687" spans="1:11" x14ac:dyDescent="0.2">
      <c r="A2687" s="1" t="d">
        <v>2023-02-16</v>
      </c>
      <c r="B2687" s="45">
        <v>-1</v>
      </c>
      <c r="C2687" t="s">
        <v>20</v>
      </c>
      <c r="D2687" t="str">
        <f>_xlfn.XLOOKUP(Table29[[#This Row],[Patron Group]],$R$10:$R$24,$S$10:$S$24)</f>
        <v>Graduate</v>
      </c>
      <c r="E2687" s="1" t="d">
        <v>2023-02-16</v>
      </c>
      <c r="F2687" t="s">
        <v>1035</v>
      </c>
      <c r="G2687" t="s">
        <v>2271</v>
      </c>
      <c r="H2687" t="str">
        <f>_xlfn.XLOOKUP(Table29[[#This Row],[Unique BarCode]],$N$10:$N$37,$O$10:$O$37)</f>
        <v>OMNI</v>
      </c>
      <c r="I2687" t="str">
        <f>_xlfn.XLOOKUP(Table29[[#This Row],[Unique BarCode]],$N$10:$N$37,$P$10:$P$37)</f>
        <v>Charger</v>
      </c>
      <c r="J2687" t="s">
        <v>49</v>
      </c>
      <c r="K2687" t="s">
        <v>1036</v>
      </c>
    </row>
    <row r="2688" spans="1:11" x14ac:dyDescent="0.2">
      <c r="A2688" s="1" t="d">
        <v>2023-02-16</v>
      </c>
      <c r="B2688" s="45">
        <v>-1</v>
      </c>
      <c r="C2688" t="s">
        <v>20</v>
      </c>
      <c r="D2688" t="str">
        <f>_xlfn.XLOOKUP(Table29[[#This Row],[Patron Group]],$R$10:$R$24,$S$10:$S$24)</f>
        <v>Graduate</v>
      </c>
      <c r="E2688" s="1" t="d">
        <v>2023-02-16</v>
      </c>
      <c r="F2688" t="s">
        <v>559</v>
      </c>
      <c r="G2688" t="s">
        <v>2294</v>
      </c>
      <c r="H2688" t="str">
        <f>_xlfn.XLOOKUP(Table29[[#This Row],[Unique BarCode]],$N$10:$N$37,$O$10:$O$37)</f>
        <v>UVGA</v>
      </c>
      <c r="I2688" t="str">
        <f>_xlfn.XLOOKUP(Table29[[#This Row],[Unique BarCode]],$N$10:$N$37,$P$10:$P$37)</f>
        <v>Cable</v>
      </c>
      <c r="J2688" t="s">
        <v>8</v>
      </c>
    </row>
    <row r="2689" spans="1:11" x14ac:dyDescent="0.2">
      <c r="A2689" s="1" t="d">
        <v>2023-02-16</v>
      </c>
      <c r="B2689" s="45">
        <v>-1</v>
      </c>
      <c r="C2689" t="s">
        <v>20</v>
      </c>
      <c r="D2689" t="str">
        <f>_xlfn.XLOOKUP(Table29[[#This Row],[Patron Group]],$R$10:$R$24,$S$10:$S$24)</f>
        <v>Graduate</v>
      </c>
      <c r="E2689" s="1" t="d">
        <v>2023-02-16</v>
      </c>
      <c r="F2689" t="s">
        <v>45</v>
      </c>
      <c r="G2689" t="s">
        <v>2272</v>
      </c>
      <c r="H2689" t="str">
        <f>_xlfn.XLOOKUP(Table29[[#This Row],[Unique BarCode]],$N$10:$N$37,$O$10:$O$37)</f>
        <v>WALLADPT</v>
      </c>
      <c r="I2689" t="str">
        <f>_xlfn.XLOOKUP(Table29[[#This Row],[Unique BarCode]],$N$10:$N$37,$P$10:$P$37)</f>
        <v>Charger</v>
      </c>
      <c r="J2689" t="s">
        <v>13</v>
      </c>
      <c r="K2689" t="s">
        <v>46</v>
      </c>
    </row>
    <row r="2690" spans="1:11" x14ac:dyDescent="0.2">
      <c r="A2690" s="1" t="d">
        <v>2023-02-16</v>
      </c>
      <c r="B2690" s="45">
        <v>-1</v>
      </c>
      <c r="C2690" t="s">
        <v>20</v>
      </c>
      <c r="D2690" t="str">
        <f>_xlfn.XLOOKUP(Table29[[#This Row],[Patron Group]],$R$10:$R$24,$S$10:$S$24)</f>
        <v>Graduate</v>
      </c>
      <c r="E2690" s="1" t="d">
        <v>2023-02-16</v>
      </c>
      <c r="F2690" t="s">
        <v>919</v>
      </c>
      <c r="G2690" t="s">
        <v>2272</v>
      </c>
      <c r="H2690" t="str">
        <f>_xlfn.XLOOKUP(Table29[[#This Row],[Unique BarCode]],$N$10:$N$37,$O$10:$O$37)</f>
        <v>WALLADPT</v>
      </c>
      <c r="I2690" t="str">
        <f>_xlfn.XLOOKUP(Table29[[#This Row],[Unique BarCode]],$N$10:$N$37,$P$10:$P$37)</f>
        <v>Charger</v>
      </c>
      <c r="J2690" t="s">
        <v>13</v>
      </c>
      <c r="K2690" t="s">
        <v>920</v>
      </c>
    </row>
    <row r="2691" spans="1:11" x14ac:dyDescent="0.2">
      <c r="A2691" s="1" t="d">
        <v>2023-02-16</v>
      </c>
      <c r="B2691" s="45">
        <v>-1</v>
      </c>
      <c r="C2691" t="s">
        <v>20</v>
      </c>
      <c r="D2691" t="str">
        <f>_xlfn.XLOOKUP(Table29[[#This Row],[Patron Group]],$R$10:$R$24,$S$10:$S$24)</f>
        <v>Graduate</v>
      </c>
      <c r="E2691" s="1" t="d">
        <v>2023-02-16</v>
      </c>
      <c r="F2691" t="s">
        <v>1326</v>
      </c>
      <c r="G2691" t="s">
        <v>2272</v>
      </c>
      <c r="H2691" t="str">
        <f>_xlfn.XLOOKUP(Table29[[#This Row],[Unique BarCode]],$N$10:$N$37,$O$10:$O$37)</f>
        <v>WALLADPT</v>
      </c>
      <c r="I2691" t="str">
        <f>_xlfn.XLOOKUP(Table29[[#This Row],[Unique BarCode]],$N$10:$N$37,$P$10:$P$37)</f>
        <v>Charger</v>
      </c>
      <c r="J2691" t="s">
        <v>8</v>
      </c>
      <c r="K2691" t="s">
        <v>1327</v>
      </c>
    </row>
    <row r="2692" spans="1:11" x14ac:dyDescent="0.2">
      <c r="A2692" s="1" t="d">
        <v>2023-02-16</v>
      </c>
      <c r="B2692" s="45">
        <v>-1</v>
      </c>
      <c r="C2692" t="s">
        <v>20</v>
      </c>
      <c r="D2692" t="str">
        <f>_xlfn.XLOOKUP(Table29[[#This Row],[Patron Group]],$R$10:$R$24,$S$10:$S$24)</f>
        <v>Graduate</v>
      </c>
      <c r="E2692" s="1" t="d">
        <v>2023-02-23</v>
      </c>
      <c r="F2692" t="s">
        <v>717</v>
      </c>
      <c r="G2692" t="s">
        <v>2273</v>
      </c>
      <c r="H2692" t="str">
        <f>_xlfn.XLOOKUP(Table29[[#This Row],[Unique BarCode]],$N$10:$N$37,$O$10:$O$37)</f>
        <v>ChromeBook</v>
      </c>
      <c r="I2692" t="str">
        <f>_xlfn.XLOOKUP(Table29[[#This Row],[Unique BarCode]],$N$10:$N$37,$P$10:$P$37)</f>
        <v>Device</v>
      </c>
      <c r="J2692" t="s">
        <v>128</v>
      </c>
      <c r="K2692" t="s">
        <v>718</v>
      </c>
    </row>
    <row r="2693" spans="1:11" x14ac:dyDescent="0.2">
      <c r="A2693" s="1" t="d">
        <v>2023-02-16</v>
      </c>
      <c r="B2693" s="45">
        <v>-1</v>
      </c>
      <c r="C2693" t="s">
        <v>20</v>
      </c>
      <c r="D2693" t="str">
        <f>_xlfn.XLOOKUP(Table29[[#This Row],[Patron Group]],$R$10:$R$24,$S$10:$S$24)</f>
        <v>Graduate</v>
      </c>
      <c r="E2693" s="1" t="d">
        <v>2023-02-23</v>
      </c>
      <c r="F2693" t="s">
        <v>1701</v>
      </c>
      <c r="G2693" t="s">
        <v>2273</v>
      </c>
      <c r="H2693" t="str">
        <f>_xlfn.XLOOKUP(Table29[[#This Row],[Unique BarCode]],$N$10:$N$37,$O$10:$O$37)</f>
        <v>ChromeBook</v>
      </c>
      <c r="I2693" t="str">
        <f>_xlfn.XLOOKUP(Table29[[#This Row],[Unique BarCode]],$N$10:$N$37,$P$10:$P$37)</f>
        <v>Device</v>
      </c>
      <c r="J2693" t="s">
        <v>8</v>
      </c>
      <c r="K2693" t="s">
        <v>1702</v>
      </c>
    </row>
    <row r="2694" spans="1:11" x14ac:dyDescent="0.2">
      <c r="A2694" s="1" t="d">
        <v>2023-02-16</v>
      </c>
      <c r="B2694" s="45">
        <v>-1</v>
      </c>
      <c r="C2694" t="s">
        <v>20</v>
      </c>
      <c r="D2694" t="str">
        <f>_xlfn.XLOOKUP(Table29[[#This Row],[Patron Group]],$R$10:$R$24,$S$10:$S$24)</f>
        <v>Graduate</v>
      </c>
      <c r="E2694" s="1" t="d">
        <v>2023-02-23</v>
      </c>
      <c r="F2694" t="s">
        <v>1703</v>
      </c>
      <c r="G2694" t="s">
        <v>2273</v>
      </c>
      <c r="H2694" t="str">
        <f>_xlfn.XLOOKUP(Table29[[#This Row],[Unique BarCode]],$N$10:$N$37,$O$10:$O$37)</f>
        <v>ChromeBook</v>
      </c>
      <c r="I2694" t="str">
        <f>_xlfn.XLOOKUP(Table29[[#This Row],[Unique BarCode]],$N$10:$N$37,$P$10:$P$37)</f>
        <v>Device</v>
      </c>
      <c r="J2694" t="s">
        <v>8</v>
      </c>
      <c r="K2694" t="s">
        <v>1704</v>
      </c>
    </row>
    <row r="2695" spans="1:11" x14ac:dyDescent="0.2">
      <c r="A2695" s="1" t="d">
        <v>2023-02-16</v>
      </c>
      <c r="B2695" s="45">
        <v>-1</v>
      </c>
      <c r="C2695" t="s">
        <v>20</v>
      </c>
      <c r="D2695" t="str">
        <f>_xlfn.XLOOKUP(Table29[[#This Row],[Patron Group]],$R$10:$R$24,$S$10:$S$24)</f>
        <v>Graduate</v>
      </c>
      <c r="E2695" s="1" t="d">
        <v>2023-02-23</v>
      </c>
      <c r="F2695" t="s">
        <v>75</v>
      </c>
      <c r="G2695" t="s">
        <v>2273</v>
      </c>
      <c r="H2695" t="str">
        <f>_xlfn.XLOOKUP(Table29[[#This Row],[Unique BarCode]],$N$10:$N$37,$O$10:$O$37)</f>
        <v>ChromeBook</v>
      </c>
      <c r="I2695" t="str">
        <f>_xlfn.XLOOKUP(Table29[[#This Row],[Unique BarCode]],$N$10:$N$37,$P$10:$P$37)</f>
        <v>Device</v>
      </c>
      <c r="J2695" t="s">
        <v>49</v>
      </c>
      <c r="K2695" t="s">
        <v>76</v>
      </c>
    </row>
    <row r="2696" spans="1:11" x14ac:dyDescent="0.2">
      <c r="A2696" s="1" t="d">
        <v>2023-02-16</v>
      </c>
      <c r="B2696" s="45">
        <v>-1</v>
      </c>
      <c r="C2696" t="s">
        <v>20</v>
      </c>
      <c r="D2696" t="str">
        <f>_xlfn.XLOOKUP(Table29[[#This Row],[Patron Group]],$R$10:$R$24,$S$10:$S$24)</f>
        <v>Graduate</v>
      </c>
      <c r="E2696" s="1" t="d">
        <v>2023-02-23</v>
      </c>
      <c r="F2696" t="s">
        <v>1435</v>
      </c>
      <c r="G2696" t="s">
        <v>2274</v>
      </c>
      <c r="H2696" t="str">
        <f>_xlfn.XLOOKUP(Table29[[#This Row],[Unique BarCode]],$N$10:$N$37,$O$10:$O$37)</f>
        <v>MacBook</v>
      </c>
      <c r="I2696" t="str">
        <f>_xlfn.XLOOKUP(Table29[[#This Row],[Unique BarCode]],$N$10:$N$37,$P$10:$P$37)</f>
        <v>Device</v>
      </c>
      <c r="J2696" t="s">
        <v>8</v>
      </c>
      <c r="K2696" t="s">
        <v>1436</v>
      </c>
    </row>
    <row r="2697" spans="1:11" x14ac:dyDescent="0.2">
      <c r="A2697" s="1" t="d">
        <v>2023-02-16</v>
      </c>
      <c r="B2697" s="45">
        <v>-1</v>
      </c>
      <c r="C2697" t="s">
        <v>20</v>
      </c>
      <c r="D2697" t="str">
        <f>_xlfn.XLOOKUP(Table29[[#This Row],[Patron Group]],$R$10:$R$24,$S$10:$S$24)</f>
        <v>Graduate</v>
      </c>
      <c r="E2697" s="1" t="d">
        <v>2023-02-23</v>
      </c>
      <c r="F2697" t="s">
        <v>889</v>
      </c>
      <c r="G2697" t="s">
        <v>2274</v>
      </c>
      <c r="H2697" t="str">
        <f>_xlfn.XLOOKUP(Table29[[#This Row],[Unique BarCode]],$N$10:$N$37,$O$10:$O$37)</f>
        <v>MacBook</v>
      </c>
      <c r="I2697" t="str">
        <f>_xlfn.XLOOKUP(Table29[[#This Row],[Unique BarCode]],$N$10:$N$37,$P$10:$P$37)</f>
        <v>Device</v>
      </c>
      <c r="J2697" t="s">
        <v>8</v>
      </c>
      <c r="K2697" t="s">
        <v>890</v>
      </c>
    </row>
    <row r="2698" spans="1:11" x14ac:dyDescent="0.2">
      <c r="A2698" s="1" t="d">
        <v>2023-02-16</v>
      </c>
      <c r="B2698" s="45">
        <v>-1</v>
      </c>
      <c r="C2698" t="s">
        <v>20</v>
      </c>
      <c r="D2698" t="str">
        <f>_xlfn.XLOOKUP(Table29[[#This Row],[Patron Group]],$R$10:$R$24,$S$10:$S$24)</f>
        <v>Graduate</v>
      </c>
      <c r="E2698" s="1" t="d">
        <v>2023-02-23</v>
      </c>
      <c r="F2698" t="s">
        <v>1380</v>
      </c>
      <c r="G2698" t="s">
        <v>2274</v>
      </c>
      <c r="H2698" t="str">
        <f>_xlfn.XLOOKUP(Table29[[#This Row],[Unique BarCode]],$N$10:$N$37,$O$10:$O$37)</f>
        <v>MacBook</v>
      </c>
      <c r="I2698" t="str">
        <f>_xlfn.XLOOKUP(Table29[[#This Row],[Unique BarCode]],$N$10:$N$37,$P$10:$P$37)</f>
        <v>Device</v>
      </c>
      <c r="J2698" t="s">
        <v>8</v>
      </c>
      <c r="K2698" t="s">
        <v>1380</v>
      </c>
    </row>
    <row r="2699" spans="1:11" x14ac:dyDescent="0.2">
      <c r="A2699" s="1" t="d">
        <v>2023-02-16</v>
      </c>
      <c r="B2699" s="45">
        <v>-1</v>
      </c>
      <c r="C2699" t="s">
        <v>20</v>
      </c>
      <c r="D2699" t="str">
        <f>_xlfn.XLOOKUP(Table29[[#This Row],[Patron Group]],$R$10:$R$24,$S$10:$S$24)</f>
        <v>Graduate</v>
      </c>
      <c r="E2699" s="1" t="d">
        <v>2023-02-23</v>
      </c>
      <c r="F2699" t="s">
        <v>1268</v>
      </c>
      <c r="G2699" t="s">
        <v>2274</v>
      </c>
      <c r="H2699" t="str">
        <f>_xlfn.XLOOKUP(Table29[[#This Row],[Unique BarCode]],$N$10:$N$37,$O$10:$O$37)</f>
        <v>MacBook</v>
      </c>
      <c r="I2699" t="str">
        <f>_xlfn.XLOOKUP(Table29[[#This Row],[Unique BarCode]],$N$10:$N$37,$P$10:$P$37)</f>
        <v>Device</v>
      </c>
      <c r="J2699" t="s">
        <v>8</v>
      </c>
      <c r="K2699" t="s">
        <v>1268</v>
      </c>
    </row>
    <row r="2700" spans="1:11" x14ac:dyDescent="0.2">
      <c r="A2700" s="1" t="d">
        <v>2023-02-16</v>
      </c>
      <c r="B2700" s="45">
        <v>-1</v>
      </c>
      <c r="C2700" t="s">
        <v>20</v>
      </c>
      <c r="D2700" t="str">
        <f>_xlfn.XLOOKUP(Table29[[#This Row],[Patron Group]],$R$10:$R$24,$S$10:$S$24)</f>
        <v>Graduate</v>
      </c>
      <c r="E2700" s="1" t="d">
        <v>2023-02-23</v>
      </c>
      <c r="F2700" t="s">
        <v>1705</v>
      </c>
      <c r="G2700" t="s">
        <v>2275</v>
      </c>
      <c r="H2700" t="str">
        <f>_xlfn.XLOOKUP(Table29[[#This Row],[Unique BarCode]],$N$10:$N$37,$O$10:$O$37)</f>
        <v>iPad</v>
      </c>
      <c r="I2700" t="str">
        <f>_xlfn.XLOOKUP(Table29[[#This Row],[Unique BarCode]],$N$10:$N$37,$P$10:$P$37)</f>
        <v>Device</v>
      </c>
      <c r="J2700" t="s">
        <v>8</v>
      </c>
      <c r="K2700" t="s">
        <v>1706</v>
      </c>
    </row>
    <row r="2701" spans="1:11" x14ac:dyDescent="0.2">
      <c r="A2701" s="1" t="d">
        <v>2023-02-16</v>
      </c>
      <c r="B2701" s="45">
        <v>-1</v>
      </c>
      <c r="C2701" t="s">
        <v>20</v>
      </c>
      <c r="D2701" t="str">
        <f>_xlfn.XLOOKUP(Table29[[#This Row],[Patron Group]],$R$10:$R$24,$S$10:$S$24)</f>
        <v>Graduate</v>
      </c>
      <c r="E2701" s="1" t="d">
        <v>2023-02-28</v>
      </c>
      <c r="F2701" t="s">
        <v>693</v>
      </c>
      <c r="G2701" t="s">
        <v>2274</v>
      </c>
      <c r="H2701" t="str">
        <f>_xlfn.XLOOKUP(Table29[[#This Row],[Unique BarCode]],$N$10:$N$37,$O$10:$O$37)</f>
        <v>MacBook</v>
      </c>
      <c r="I2701" t="str">
        <f>_xlfn.XLOOKUP(Table29[[#This Row],[Unique BarCode]],$N$10:$N$37,$P$10:$P$37)</f>
        <v>Device</v>
      </c>
      <c r="J2701" t="s">
        <v>8</v>
      </c>
      <c r="K2701" t="s">
        <v>694</v>
      </c>
    </row>
    <row r="2702" spans="1:11" x14ac:dyDescent="0.2">
      <c r="A2702" s="1" t="d">
        <v>2023-02-16</v>
      </c>
      <c r="B2702" s="45">
        <v>-1</v>
      </c>
      <c r="C2702" t="s">
        <v>20</v>
      </c>
      <c r="D2702" t="str">
        <f>_xlfn.XLOOKUP(Table29[[#This Row],[Patron Group]],$R$10:$R$24,$S$10:$S$24)</f>
        <v>Graduate</v>
      </c>
      <c r="E2702" s="1" t="d">
        <v>2023-03-02</v>
      </c>
      <c r="F2702" t="s">
        <v>106</v>
      </c>
      <c r="G2702" t="s">
        <v>2274</v>
      </c>
      <c r="H2702" t="str">
        <f>_xlfn.XLOOKUP(Table29[[#This Row],[Unique BarCode]],$N$10:$N$37,$O$10:$O$37)</f>
        <v>MacBook</v>
      </c>
      <c r="I2702" t="str">
        <f>_xlfn.XLOOKUP(Table29[[#This Row],[Unique BarCode]],$N$10:$N$37,$P$10:$P$37)</f>
        <v>Device</v>
      </c>
      <c r="J2702" t="s">
        <v>8</v>
      </c>
      <c r="K2702" t="s">
        <v>107</v>
      </c>
    </row>
    <row r="2703" spans="1:11" x14ac:dyDescent="0.2">
      <c r="A2703" s="1" t="d">
        <v>2023-02-16</v>
      </c>
      <c r="B2703" s="45">
        <v>-1</v>
      </c>
      <c r="C2703" t="s">
        <v>20</v>
      </c>
      <c r="D2703" t="str">
        <f>_xlfn.XLOOKUP(Table29[[#This Row],[Patron Group]],$R$10:$R$24,$S$10:$S$24)</f>
        <v>Graduate</v>
      </c>
      <c r="E2703" s="1" t="d">
        <v>2023-03-02</v>
      </c>
      <c r="F2703" t="s">
        <v>985</v>
      </c>
      <c r="G2703" t="s">
        <v>2274</v>
      </c>
      <c r="H2703" t="str">
        <f>_xlfn.XLOOKUP(Table29[[#This Row],[Unique BarCode]],$N$10:$N$37,$O$10:$O$37)</f>
        <v>MacBook</v>
      </c>
      <c r="I2703" t="str">
        <f>_xlfn.XLOOKUP(Table29[[#This Row],[Unique BarCode]],$N$10:$N$37,$P$10:$P$37)</f>
        <v>Device</v>
      </c>
      <c r="J2703" t="s">
        <v>8</v>
      </c>
      <c r="K2703" t="s">
        <v>986</v>
      </c>
    </row>
    <row r="2704" spans="1:11" x14ac:dyDescent="0.2">
      <c r="A2704" s="1" t="d">
        <v>2023-02-16</v>
      </c>
      <c r="B2704" s="45">
        <v>-1</v>
      </c>
      <c r="C2704" t="s">
        <v>20</v>
      </c>
      <c r="D2704" t="str">
        <f>_xlfn.XLOOKUP(Table29[[#This Row],[Patron Group]],$R$10:$R$24,$S$10:$S$24)</f>
        <v>Graduate</v>
      </c>
      <c r="E2704" s="1" t="d">
        <v>2023-03-02</v>
      </c>
      <c r="F2704" t="s">
        <v>1472</v>
      </c>
      <c r="G2704" t="s">
        <v>2274</v>
      </c>
      <c r="H2704" t="str">
        <f>_xlfn.XLOOKUP(Table29[[#This Row],[Unique BarCode]],$N$10:$N$37,$O$10:$O$37)</f>
        <v>MacBook</v>
      </c>
      <c r="I2704" t="str">
        <f>_xlfn.XLOOKUP(Table29[[#This Row],[Unique BarCode]],$N$10:$N$37,$P$10:$P$37)</f>
        <v>Device</v>
      </c>
      <c r="J2704" t="s">
        <v>8</v>
      </c>
      <c r="K2704" t="s">
        <v>1473</v>
      </c>
    </row>
    <row r="2705" spans="1:11" x14ac:dyDescent="0.2">
      <c r="A2705" s="1" t="d">
        <v>2023-02-16</v>
      </c>
      <c r="B2705" s="45">
        <v>-1</v>
      </c>
      <c r="C2705" t="s">
        <v>20</v>
      </c>
      <c r="D2705" t="str">
        <f>_xlfn.XLOOKUP(Table29[[#This Row],[Patron Group]],$R$10:$R$24,$S$10:$S$24)</f>
        <v>Graduate</v>
      </c>
      <c r="E2705" s="1" t="d">
        <v>2023-03-02</v>
      </c>
      <c r="F2705" t="s">
        <v>796</v>
      </c>
      <c r="G2705" t="s">
        <v>2263</v>
      </c>
      <c r="H2705" t="str">
        <f>_xlfn.XLOOKUP(Table29[[#This Row],[Unique BarCode]],$N$10:$N$37,$O$10:$O$37)</f>
        <v>HP Laptop</v>
      </c>
      <c r="I2705" t="str">
        <f>_xlfn.XLOOKUP(Table29[[#This Row],[Unique BarCode]],$N$10:$N$37,$P$10:$P$37)</f>
        <v>Device</v>
      </c>
      <c r="J2705" t="s">
        <v>8</v>
      </c>
      <c r="K2705" t="s">
        <v>797</v>
      </c>
    </row>
    <row r="2706" spans="1:11" x14ac:dyDescent="0.2">
      <c r="A2706" s="1" t="d">
        <v>2023-02-16</v>
      </c>
      <c r="B2706" s="45">
        <v>-1</v>
      </c>
      <c r="C2706" t="s">
        <v>20</v>
      </c>
      <c r="D2706" t="str">
        <f>_xlfn.XLOOKUP(Table29[[#This Row],[Patron Group]],$R$10:$R$24,$S$10:$S$24)</f>
        <v>Graduate</v>
      </c>
      <c r="E2706" s="1" t="d">
        <v>2023-03-02</v>
      </c>
      <c r="F2706" t="s">
        <v>696</v>
      </c>
      <c r="G2706" t="s">
        <v>2263</v>
      </c>
      <c r="H2706" t="str">
        <f>_xlfn.XLOOKUP(Table29[[#This Row],[Unique BarCode]],$N$10:$N$37,$O$10:$O$37)</f>
        <v>HP Laptop</v>
      </c>
      <c r="I2706" t="str">
        <f>_xlfn.XLOOKUP(Table29[[#This Row],[Unique BarCode]],$N$10:$N$37,$P$10:$P$37)</f>
        <v>Device</v>
      </c>
      <c r="J2706" t="s">
        <v>8</v>
      </c>
      <c r="K2706" t="s">
        <v>697</v>
      </c>
    </row>
    <row r="2707" spans="1:11" x14ac:dyDescent="0.2">
      <c r="A2707" s="1" t="d">
        <v>2023-02-16</v>
      </c>
      <c r="B2707" s="45">
        <v>-1</v>
      </c>
      <c r="C2707" t="s">
        <v>66</v>
      </c>
      <c r="D2707" t="str">
        <f>_xlfn.XLOOKUP(Table29[[#This Row],[Patron Group]],$R$10:$R$24,$S$10:$S$24)</f>
        <v>Graduate</v>
      </c>
      <c r="E2707" s="1" t="d">
        <v>2023-02-16</v>
      </c>
      <c r="F2707" t="s">
        <v>1707</v>
      </c>
      <c r="G2707" t="s">
        <v>2268</v>
      </c>
      <c r="H2707" t="str">
        <f>_xlfn.XLOOKUP(Table29[[#This Row],[Unique BarCode]],$N$10:$N$37,$O$10:$O$37)</f>
        <v>MACCHRG</v>
      </c>
      <c r="I2707" t="str">
        <f>_xlfn.XLOOKUP(Table29[[#This Row],[Unique BarCode]],$N$10:$N$37,$P$10:$P$37)</f>
        <v>Charger</v>
      </c>
      <c r="J2707" t="s">
        <v>68</v>
      </c>
    </row>
    <row r="2708" spans="1:11" x14ac:dyDescent="0.2">
      <c r="A2708" s="1" t="d">
        <v>2023-02-16</v>
      </c>
      <c r="B2708" s="45">
        <v>-1</v>
      </c>
      <c r="C2708" t="s">
        <v>66</v>
      </c>
      <c r="D2708" t="str">
        <f>_xlfn.XLOOKUP(Table29[[#This Row],[Patron Group]],$R$10:$R$24,$S$10:$S$24)</f>
        <v>Graduate</v>
      </c>
      <c r="E2708" s="1" t="d">
        <v>2023-02-16</v>
      </c>
      <c r="F2708" t="s">
        <v>1708</v>
      </c>
      <c r="G2708" t="s">
        <v>2294</v>
      </c>
      <c r="H2708" t="str">
        <f>_xlfn.XLOOKUP(Table29[[#This Row],[Unique BarCode]],$N$10:$N$37,$O$10:$O$37)</f>
        <v>UVGA</v>
      </c>
      <c r="I2708" t="str">
        <f>_xlfn.XLOOKUP(Table29[[#This Row],[Unique BarCode]],$N$10:$N$37,$P$10:$P$37)</f>
        <v>Cable</v>
      </c>
      <c r="J2708" t="s">
        <v>68</v>
      </c>
      <c r="K2708" t="s">
        <v>1709</v>
      </c>
    </row>
    <row r="2709" spans="1:11" x14ac:dyDescent="0.2">
      <c r="A2709" s="1" t="d">
        <v>2023-02-16</v>
      </c>
      <c r="B2709" s="45">
        <v>-1</v>
      </c>
      <c r="C2709" t="s">
        <v>66</v>
      </c>
      <c r="D2709" t="str">
        <f>_xlfn.XLOOKUP(Table29[[#This Row],[Patron Group]],$R$10:$R$24,$S$10:$S$24)</f>
        <v>Graduate</v>
      </c>
      <c r="E2709" s="1" t="d">
        <v>2023-02-23</v>
      </c>
      <c r="F2709" t="s">
        <v>1710</v>
      </c>
      <c r="G2709" t="s">
        <v>2273</v>
      </c>
      <c r="H2709" t="str">
        <f>_xlfn.XLOOKUP(Table29[[#This Row],[Unique BarCode]],$N$10:$N$37,$O$10:$O$37)</f>
        <v>ChromeBook</v>
      </c>
      <c r="I2709" t="str">
        <f>_xlfn.XLOOKUP(Table29[[#This Row],[Unique BarCode]],$N$10:$N$37,$P$10:$P$37)</f>
        <v>Device</v>
      </c>
      <c r="J2709" t="s">
        <v>68</v>
      </c>
      <c r="K2709" t="s">
        <v>1711</v>
      </c>
    </row>
    <row r="2710" spans="1:11" x14ac:dyDescent="0.2">
      <c r="A2710" s="1" t="d">
        <v>2023-02-16</v>
      </c>
      <c r="B2710" s="45">
        <v>-1</v>
      </c>
      <c r="C2710" t="s">
        <v>74</v>
      </c>
      <c r="D2710" t="str">
        <f>_xlfn.XLOOKUP(Table29[[#This Row],[Patron Group]],$R$10:$R$24,$S$10:$S$24)</f>
        <v>Staff</v>
      </c>
      <c r="E2710" s="1" t="d">
        <v>2023-03-02</v>
      </c>
      <c r="F2710" t="s">
        <v>1133</v>
      </c>
      <c r="G2710" t="s">
        <v>2263</v>
      </c>
      <c r="H2710" t="str">
        <f>_xlfn.XLOOKUP(Table29[[#This Row],[Unique BarCode]],$N$10:$N$37,$O$10:$O$37)</f>
        <v>HP Laptop</v>
      </c>
      <c r="I2710" t="str">
        <f>_xlfn.XLOOKUP(Table29[[#This Row],[Unique BarCode]],$N$10:$N$37,$P$10:$P$37)</f>
        <v>Device</v>
      </c>
      <c r="J2710" t="s">
        <v>8</v>
      </c>
      <c r="K2710" t="s">
        <v>1134</v>
      </c>
    </row>
    <row r="2711" spans="1:11" x14ac:dyDescent="0.2">
      <c r="A2711" s="1" t="d">
        <v>2023-02-16</v>
      </c>
      <c r="B2711" s="45">
        <v>-1</v>
      </c>
      <c r="C2711" t="s">
        <v>77</v>
      </c>
      <c r="D2711" t="str">
        <f>_xlfn.XLOOKUP(Table29[[#This Row],[Patron Group]],$R$10:$R$24,$S$10:$S$24)</f>
        <v>Undergraduate</v>
      </c>
      <c r="E2711" s="1" t="d">
        <v>2023-02-16</v>
      </c>
      <c r="F2711" t="s">
        <v>940</v>
      </c>
      <c r="G2711" t="s">
        <v>2302</v>
      </c>
      <c r="H2711" t="str">
        <f>_xlfn.XLOOKUP(Table29[[#This Row],[Unique BarCode]],$N$10:$N$37,$O$10:$O$37)</f>
        <v>IPHONE</v>
      </c>
      <c r="I2711" t="str">
        <f>_xlfn.XLOOKUP(Table29[[#This Row],[Unique BarCode]],$N$10:$N$37,$P$10:$P$37)</f>
        <v>Charger</v>
      </c>
      <c r="J2711" t="s">
        <v>49</v>
      </c>
      <c r="K2711" t="s">
        <v>941</v>
      </c>
    </row>
    <row r="2712" spans="1:11" x14ac:dyDescent="0.2">
      <c r="A2712" s="1" t="d">
        <v>2023-02-16</v>
      </c>
      <c r="B2712" s="45">
        <v>-1</v>
      </c>
      <c r="C2712" t="s">
        <v>77</v>
      </c>
      <c r="D2712" t="str">
        <f>_xlfn.XLOOKUP(Table29[[#This Row],[Patron Group]],$R$10:$R$24,$S$10:$S$24)</f>
        <v>Undergraduate</v>
      </c>
      <c r="E2712" s="1" t="d">
        <v>2023-02-16</v>
      </c>
      <c r="F2712" t="s">
        <v>1401</v>
      </c>
      <c r="G2712" t="s">
        <v>2276</v>
      </c>
      <c r="H2712" t="str">
        <f>_xlfn.XLOOKUP(Table29[[#This Row],[Unique BarCode]],$N$10:$N$37,$O$10:$O$37)</f>
        <v>CALC</v>
      </c>
      <c r="I2712" t="str">
        <f>_xlfn.XLOOKUP(Table29[[#This Row],[Unique BarCode]],$N$10:$N$37,$P$10:$P$37)</f>
        <v>Accessory</v>
      </c>
      <c r="J2712" t="s">
        <v>8</v>
      </c>
    </row>
    <row r="2713" spans="1:11" x14ac:dyDescent="0.2">
      <c r="A2713" s="1" t="d">
        <v>2023-02-16</v>
      </c>
      <c r="B2713" s="45">
        <v>-1</v>
      </c>
      <c r="C2713" t="s">
        <v>77</v>
      </c>
      <c r="D2713" t="str">
        <f>_xlfn.XLOOKUP(Table29[[#This Row],[Patron Group]],$R$10:$R$24,$S$10:$S$24)</f>
        <v>Undergraduate</v>
      </c>
      <c r="E2713" s="1" t="d">
        <v>2023-02-16</v>
      </c>
      <c r="F2713" t="s">
        <v>1532</v>
      </c>
      <c r="G2713" t="s">
        <v>2276</v>
      </c>
      <c r="H2713" t="str">
        <f>_xlfn.XLOOKUP(Table29[[#This Row],[Unique BarCode]],$N$10:$N$37,$O$10:$O$37)</f>
        <v>CALC</v>
      </c>
      <c r="I2713" t="str">
        <f>_xlfn.XLOOKUP(Table29[[#This Row],[Unique BarCode]],$N$10:$N$37,$P$10:$P$37)</f>
        <v>Accessory</v>
      </c>
      <c r="J2713" t="s">
        <v>49</v>
      </c>
    </row>
    <row r="2714" spans="1:11" x14ac:dyDescent="0.2">
      <c r="A2714" s="1" t="d">
        <v>2023-02-16</v>
      </c>
      <c r="B2714" s="45">
        <v>-1</v>
      </c>
      <c r="C2714" t="s">
        <v>77</v>
      </c>
      <c r="D2714" t="str">
        <f>_xlfn.XLOOKUP(Table29[[#This Row],[Patron Group]],$R$10:$R$24,$S$10:$S$24)</f>
        <v>Undergraduate</v>
      </c>
      <c r="E2714" s="1" t="d">
        <v>2023-02-16</v>
      </c>
      <c r="F2714" t="s">
        <v>1585</v>
      </c>
      <c r="G2714" t="s">
        <v>2276</v>
      </c>
      <c r="H2714" t="str">
        <f>_xlfn.XLOOKUP(Table29[[#This Row],[Unique BarCode]],$N$10:$N$37,$O$10:$O$37)</f>
        <v>CALC</v>
      </c>
      <c r="I2714" t="str">
        <f>_xlfn.XLOOKUP(Table29[[#This Row],[Unique BarCode]],$N$10:$N$37,$P$10:$P$37)</f>
        <v>Accessory</v>
      </c>
      <c r="J2714" t="s">
        <v>49</v>
      </c>
    </row>
    <row r="2715" spans="1:11" x14ac:dyDescent="0.2">
      <c r="A2715" s="1" t="d">
        <v>2023-02-16</v>
      </c>
      <c r="B2715" s="45">
        <v>-1</v>
      </c>
      <c r="C2715" t="s">
        <v>77</v>
      </c>
      <c r="D2715" t="str">
        <f>_xlfn.XLOOKUP(Table29[[#This Row],[Patron Group]],$R$10:$R$24,$S$10:$S$24)</f>
        <v>Undergraduate</v>
      </c>
      <c r="E2715" s="1" t="d">
        <v>2023-02-16</v>
      </c>
      <c r="F2715" t="s">
        <v>1406</v>
      </c>
      <c r="G2715" t="s">
        <v>2281</v>
      </c>
      <c r="H2715" t="str">
        <f>_xlfn.XLOOKUP(Table29[[#This Row],[Unique BarCode]],$N$10:$N$37,$O$10:$O$37)</f>
        <v>HDMIC</v>
      </c>
      <c r="I2715" t="str">
        <f>_xlfn.XLOOKUP(Table29[[#This Row],[Unique BarCode]],$N$10:$N$37,$P$10:$P$37)</f>
        <v>Cable</v>
      </c>
      <c r="J2715" t="s">
        <v>8</v>
      </c>
      <c r="K2715" t="s">
        <v>1407</v>
      </c>
    </row>
    <row r="2716" spans="1:11" x14ac:dyDescent="0.2">
      <c r="A2716" s="1" t="d">
        <v>2023-02-16</v>
      </c>
      <c r="B2716" s="45">
        <v>-1</v>
      </c>
      <c r="C2716" t="s">
        <v>77</v>
      </c>
      <c r="D2716" t="str">
        <f>_xlfn.XLOOKUP(Table29[[#This Row],[Patron Group]],$R$10:$R$24,$S$10:$S$24)</f>
        <v>Undergraduate</v>
      </c>
      <c r="E2716" s="1" t="d">
        <v>2023-02-16</v>
      </c>
      <c r="F2716" t="s">
        <v>1684</v>
      </c>
      <c r="G2716" t="s">
        <v>2266</v>
      </c>
      <c r="H2716" t="str">
        <f>_xlfn.XLOOKUP(Table29[[#This Row],[Unique BarCode]],$N$10:$N$37,$O$10:$O$37)</f>
        <v>Headphones</v>
      </c>
      <c r="I2716" t="str">
        <f>_xlfn.XLOOKUP(Table29[[#This Row],[Unique BarCode]],$N$10:$N$37,$P$10:$P$37)</f>
        <v>Accessory</v>
      </c>
      <c r="J2716" t="s">
        <v>8</v>
      </c>
      <c r="K2716" t="s">
        <v>1685</v>
      </c>
    </row>
    <row r="2717" spans="1:11" x14ac:dyDescent="0.2">
      <c r="A2717" s="1" t="d">
        <v>2023-02-16</v>
      </c>
      <c r="B2717" s="45">
        <v>-1</v>
      </c>
      <c r="C2717" t="s">
        <v>77</v>
      </c>
      <c r="D2717" t="str">
        <f>_xlfn.XLOOKUP(Table29[[#This Row],[Patron Group]],$R$10:$R$24,$S$10:$S$24)</f>
        <v>Undergraduate</v>
      </c>
      <c r="E2717" s="1" t="d">
        <v>2023-02-16</v>
      </c>
      <c r="F2717" t="s">
        <v>458</v>
      </c>
      <c r="G2717" t="s">
        <v>2282</v>
      </c>
      <c r="H2717" t="str">
        <f>_xlfn.XLOOKUP(Table29[[#This Row],[Unique BarCode]],$N$10:$N$37,$O$10:$O$37)</f>
        <v>HPUSBC</v>
      </c>
      <c r="I2717" t="str">
        <f>_xlfn.XLOOKUP(Table29[[#This Row],[Unique BarCode]],$N$10:$N$37,$P$10:$P$37)</f>
        <v>Charger</v>
      </c>
      <c r="J2717" t="s">
        <v>49</v>
      </c>
    </row>
    <row r="2718" spans="1:11" x14ac:dyDescent="0.2">
      <c r="A2718" s="1" t="d">
        <v>2023-02-16</v>
      </c>
      <c r="B2718" s="45">
        <v>-1</v>
      </c>
      <c r="C2718" t="s">
        <v>77</v>
      </c>
      <c r="D2718" t="str">
        <f>_xlfn.XLOOKUP(Table29[[#This Row],[Patron Group]],$R$10:$R$24,$S$10:$S$24)</f>
        <v>Undergraduate</v>
      </c>
      <c r="E2718" s="1" t="d">
        <v>2023-02-16</v>
      </c>
      <c r="F2718" t="s">
        <v>687</v>
      </c>
      <c r="G2718" t="s">
        <v>2282</v>
      </c>
      <c r="H2718" t="str">
        <f>_xlfn.XLOOKUP(Table29[[#This Row],[Unique BarCode]],$N$10:$N$37,$O$10:$O$37)</f>
        <v>HPUSBC</v>
      </c>
      <c r="I2718" t="str">
        <f>_xlfn.XLOOKUP(Table29[[#This Row],[Unique BarCode]],$N$10:$N$37,$P$10:$P$37)</f>
        <v>Charger</v>
      </c>
      <c r="J2718" t="s">
        <v>49</v>
      </c>
    </row>
    <row r="2719" spans="1:11" x14ac:dyDescent="0.2">
      <c r="A2719" s="1" t="d">
        <v>2023-02-16</v>
      </c>
      <c r="B2719" s="45">
        <v>-1</v>
      </c>
      <c r="C2719" t="s">
        <v>77</v>
      </c>
      <c r="D2719" t="str">
        <f>_xlfn.XLOOKUP(Table29[[#This Row],[Patron Group]],$R$10:$R$24,$S$10:$S$24)</f>
        <v>Undergraduate</v>
      </c>
      <c r="E2719" s="1" t="d">
        <v>2023-02-16</v>
      </c>
      <c r="F2719" t="s">
        <v>217</v>
      </c>
      <c r="G2719" t="s">
        <v>2282</v>
      </c>
      <c r="H2719" t="str">
        <f>_xlfn.XLOOKUP(Table29[[#This Row],[Unique BarCode]],$N$10:$N$37,$O$10:$O$37)</f>
        <v>HPUSBC</v>
      </c>
      <c r="I2719" t="str">
        <f>_xlfn.XLOOKUP(Table29[[#This Row],[Unique BarCode]],$N$10:$N$37,$P$10:$P$37)</f>
        <v>Charger</v>
      </c>
      <c r="J2719" t="s">
        <v>49</v>
      </c>
    </row>
    <row r="2720" spans="1:11" x14ac:dyDescent="0.2">
      <c r="A2720" s="1" t="d">
        <v>2023-02-16</v>
      </c>
      <c r="B2720" s="45">
        <v>-1</v>
      </c>
      <c r="C2720" t="s">
        <v>77</v>
      </c>
      <c r="D2720" t="str">
        <f>_xlfn.XLOOKUP(Table29[[#This Row],[Patron Group]],$R$10:$R$24,$S$10:$S$24)</f>
        <v>Undergraduate</v>
      </c>
      <c r="E2720" s="1" t="d">
        <v>2023-02-16</v>
      </c>
      <c r="F2720" t="s">
        <v>1712</v>
      </c>
      <c r="G2720" t="s">
        <v>2265</v>
      </c>
      <c r="H2720" t="str">
        <f>_xlfn.XLOOKUP(Table29[[#This Row],[Unique BarCode]],$N$10:$N$37,$O$10:$O$37)</f>
        <v>IPHONE</v>
      </c>
      <c r="I2720" t="str">
        <f>_xlfn.XLOOKUP(Table29[[#This Row],[Unique BarCode]],$N$10:$N$37,$P$10:$P$37)</f>
        <v>Charger</v>
      </c>
      <c r="J2720" t="s">
        <v>1115</v>
      </c>
      <c r="K2720" t="s">
        <v>1713</v>
      </c>
    </row>
    <row r="2721" spans="1:11" x14ac:dyDescent="0.2">
      <c r="A2721" s="1" t="d">
        <v>2023-02-16</v>
      </c>
      <c r="B2721" s="45">
        <v>-1</v>
      </c>
      <c r="C2721" t="s">
        <v>77</v>
      </c>
      <c r="D2721" t="str">
        <f>_xlfn.XLOOKUP(Table29[[#This Row],[Patron Group]],$R$10:$R$24,$S$10:$S$24)</f>
        <v>Undergraduate</v>
      </c>
      <c r="E2721" s="1" t="d">
        <v>2023-02-16</v>
      </c>
      <c r="F2721" t="s">
        <v>218</v>
      </c>
      <c r="G2721" t="s">
        <v>2265</v>
      </c>
      <c r="H2721" t="str">
        <f>_xlfn.XLOOKUP(Table29[[#This Row],[Unique BarCode]],$N$10:$N$37,$O$10:$O$37)</f>
        <v>IPHONE</v>
      </c>
      <c r="I2721" t="str">
        <f>_xlfn.XLOOKUP(Table29[[#This Row],[Unique BarCode]],$N$10:$N$37,$P$10:$P$37)</f>
        <v>Charger</v>
      </c>
      <c r="J2721" t="s">
        <v>49</v>
      </c>
      <c r="K2721" t="s">
        <v>219</v>
      </c>
    </row>
    <row r="2722" spans="1:11" x14ac:dyDescent="0.2">
      <c r="A2722" s="1" t="d">
        <v>2023-02-16</v>
      </c>
      <c r="B2722" s="45">
        <v>-1</v>
      </c>
      <c r="C2722" t="s">
        <v>77</v>
      </c>
      <c r="D2722" t="str">
        <f>_xlfn.XLOOKUP(Table29[[#This Row],[Patron Group]],$R$10:$R$24,$S$10:$S$24)</f>
        <v>Undergraduate</v>
      </c>
      <c r="E2722" s="1" t="d">
        <v>2023-02-16</v>
      </c>
      <c r="F2722" t="s">
        <v>27</v>
      </c>
      <c r="G2722" t="s">
        <v>2265</v>
      </c>
      <c r="H2722" t="str">
        <f>_xlfn.XLOOKUP(Table29[[#This Row],[Unique BarCode]],$N$10:$N$37,$O$10:$O$37)</f>
        <v>IPHONE</v>
      </c>
      <c r="I2722" t="str">
        <f>_xlfn.XLOOKUP(Table29[[#This Row],[Unique BarCode]],$N$10:$N$37,$P$10:$P$37)</f>
        <v>Charger</v>
      </c>
      <c r="J2722" t="s">
        <v>8</v>
      </c>
      <c r="K2722" t="s">
        <v>28</v>
      </c>
    </row>
    <row r="2723" spans="1:11" x14ac:dyDescent="0.2">
      <c r="A2723" s="1" t="d">
        <v>2023-02-16</v>
      </c>
      <c r="B2723" s="45">
        <v>-1</v>
      </c>
      <c r="C2723" t="s">
        <v>77</v>
      </c>
      <c r="D2723" t="str">
        <f>_xlfn.XLOOKUP(Table29[[#This Row],[Patron Group]],$R$10:$R$24,$S$10:$S$24)</f>
        <v>Undergraduate</v>
      </c>
      <c r="E2723" s="1" t="d">
        <v>2023-02-16</v>
      </c>
      <c r="F2723" t="s">
        <v>1100</v>
      </c>
      <c r="G2723" t="s">
        <v>2265</v>
      </c>
      <c r="H2723" t="str">
        <f>_xlfn.XLOOKUP(Table29[[#This Row],[Unique BarCode]],$N$10:$N$37,$O$10:$O$37)</f>
        <v>IPHONE</v>
      </c>
      <c r="I2723" t="str">
        <f>_xlfn.XLOOKUP(Table29[[#This Row],[Unique BarCode]],$N$10:$N$37,$P$10:$P$37)</f>
        <v>Charger</v>
      </c>
      <c r="J2723" t="s">
        <v>8</v>
      </c>
      <c r="K2723" t="s">
        <v>1101</v>
      </c>
    </row>
    <row r="2724" spans="1:11" x14ac:dyDescent="0.2">
      <c r="A2724" s="1" t="d">
        <v>2023-02-16</v>
      </c>
      <c r="B2724" s="45">
        <v>-1</v>
      </c>
      <c r="C2724" t="s">
        <v>77</v>
      </c>
      <c r="D2724" t="str">
        <f>_xlfn.XLOOKUP(Table29[[#This Row],[Patron Group]],$R$10:$R$24,$S$10:$S$24)</f>
        <v>Undergraduate</v>
      </c>
      <c r="E2724" s="1" t="d">
        <v>2023-02-16</v>
      </c>
      <c r="F2724" t="s">
        <v>461</v>
      </c>
      <c r="G2724" t="s">
        <v>2265</v>
      </c>
      <c r="H2724" t="str">
        <f>_xlfn.XLOOKUP(Table29[[#This Row],[Unique BarCode]],$N$10:$N$37,$O$10:$O$37)</f>
        <v>IPHONE</v>
      </c>
      <c r="I2724" t="str">
        <f>_xlfn.XLOOKUP(Table29[[#This Row],[Unique BarCode]],$N$10:$N$37,$P$10:$P$37)</f>
        <v>Charger</v>
      </c>
      <c r="J2724" t="s">
        <v>8</v>
      </c>
      <c r="K2724" t="s">
        <v>462</v>
      </c>
    </row>
    <row r="2725" spans="1:11" x14ac:dyDescent="0.2">
      <c r="A2725" s="1" t="d">
        <v>2023-02-16</v>
      </c>
      <c r="B2725" s="45">
        <v>-1</v>
      </c>
      <c r="C2725" t="s">
        <v>77</v>
      </c>
      <c r="D2725" t="str">
        <f>_xlfn.XLOOKUP(Table29[[#This Row],[Patron Group]],$R$10:$R$24,$S$10:$S$24)</f>
        <v>Undergraduate</v>
      </c>
      <c r="E2725" s="1" t="d">
        <v>2023-02-16</v>
      </c>
      <c r="F2725" t="s">
        <v>84</v>
      </c>
      <c r="G2725" t="s">
        <v>2265</v>
      </c>
      <c r="H2725" t="str">
        <f>_xlfn.XLOOKUP(Table29[[#This Row],[Unique BarCode]],$N$10:$N$37,$O$10:$O$37)</f>
        <v>IPHONE</v>
      </c>
      <c r="I2725" t="str">
        <f>_xlfn.XLOOKUP(Table29[[#This Row],[Unique BarCode]],$N$10:$N$37,$P$10:$P$37)</f>
        <v>Charger</v>
      </c>
      <c r="J2725" t="s">
        <v>8</v>
      </c>
      <c r="K2725" t="s">
        <v>85</v>
      </c>
    </row>
    <row r="2726" spans="1:11" x14ac:dyDescent="0.2">
      <c r="A2726" s="1" t="d">
        <v>2023-02-16</v>
      </c>
      <c r="B2726" s="45">
        <v>-1</v>
      </c>
      <c r="C2726" t="s">
        <v>77</v>
      </c>
      <c r="D2726" t="str">
        <f>_xlfn.XLOOKUP(Table29[[#This Row],[Patron Group]],$R$10:$R$24,$S$10:$S$24)</f>
        <v>Undergraduate</v>
      </c>
      <c r="E2726" s="1" t="d">
        <v>2023-02-16</v>
      </c>
      <c r="F2726" t="s">
        <v>839</v>
      </c>
      <c r="G2726" t="s">
        <v>2265</v>
      </c>
      <c r="H2726" t="str">
        <f>_xlfn.XLOOKUP(Table29[[#This Row],[Unique BarCode]],$N$10:$N$37,$O$10:$O$37)</f>
        <v>IPHONE</v>
      </c>
      <c r="I2726" t="str">
        <f>_xlfn.XLOOKUP(Table29[[#This Row],[Unique BarCode]],$N$10:$N$37,$P$10:$P$37)</f>
        <v>Charger</v>
      </c>
      <c r="J2726" t="s">
        <v>8</v>
      </c>
      <c r="K2726" t="s">
        <v>840</v>
      </c>
    </row>
    <row r="2727" spans="1:11" x14ac:dyDescent="0.2">
      <c r="A2727" s="1" t="d">
        <v>2023-02-16</v>
      </c>
      <c r="B2727" s="45">
        <v>-1</v>
      </c>
      <c r="C2727" t="s">
        <v>77</v>
      </c>
      <c r="D2727" t="str">
        <f>_xlfn.XLOOKUP(Table29[[#This Row],[Patron Group]],$R$10:$R$24,$S$10:$S$24)</f>
        <v>Undergraduate</v>
      </c>
      <c r="E2727" s="1" t="d">
        <v>2023-02-16</v>
      </c>
      <c r="F2727" t="s">
        <v>1497</v>
      </c>
      <c r="G2727" t="s">
        <v>2265</v>
      </c>
      <c r="H2727" t="str">
        <f>_xlfn.XLOOKUP(Table29[[#This Row],[Unique BarCode]],$N$10:$N$37,$O$10:$O$37)</f>
        <v>IPHONE</v>
      </c>
      <c r="I2727" t="str">
        <f>_xlfn.XLOOKUP(Table29[[#This Row],[Unique BarCode]],$N$10:$N$37,$P$10:$P$37)</f>
        <v>Charger</v>
      </c>
      <c r="J2727" t="s">
        <v>8</v>
      </c>
    </row>
    <row r="2728" spans="1:11" x14ac:dyDescent="0.2">
      <c r="A2728" s="1" t="d">
        <v>2023-02-16</v>
      </c>
      <c r="B2728" s="45">
        <v>-1</v>
      </c>
      <c r="C2728" t="s">
        <v>77</v>
      </c>
      <c r="D2728" t="str">
        <f>_xlfn.XLOOKUP(Table29[[#This Row],[Patron Group]],$R$10:$R$24,$S$10:$S$24)</f>
        <v>Undergraduate</v>
      </c>
      <c r="E2728" s="1" t="d">
        <v>2023-02-16</v>
      </c>
      <c r="F2728" t="s">
        <v>86</v>
      </c>
      <c r="G2728" t="s">
        <v>2265</v>
      </c>
      <c r="H2728" t="str">
        <f>_xlfn.XLOOKUP(Table29[[#This Row],[Unique BarCode]],$N$10:$N$37,$O$10:$O$37)</f>
        <v>IPHONE</v>
      </c>
      <c r="I2728" t="str">
        <f>_xlfn.XLOOKUP(Table29[[#This Row],[Unique BarCode]],$N$10:$N$37,$P$10:$P$37)</f>
        <v>Charger</v>
      </c>
      <c r="J2728" t="s">
        <v>8</v>
      </c>
      <c r="K2728" t="s">
        <v>87</v>
      </c>
    </row>
    <row r="2729" spans="1:11" x14ac:dyDescent="0.2">
      <c r="A2729" s="1" t="d">
        <v>2023-02-16</v>
      </c>
      <c r="B2729" s="45">
        <v>-1</v>
      </c>
      <c r="C2729" t="s">
        <v>77</v>
      </c>
      <c r="D2729" t="str">
        <f>_xlfn.XLOOKUP(Table29[[#This Row],[Patron Group]],$R$10:$R$24,$S$10:$S$24)</f>
        <v>Undergraduate</v>
      </c>
      <c r="E2729" s="1" t="d">
        <v>2023-02-16</v>
      </c>
      <c r="F2729" t="s">
        <v>433</v>
      </c>
      <c r="G2729" t="s">
        <v>2265</v>
      </c>
      <c r="H2729" t="str">
        <f>_xlfn.XLOOKUP(Table29[[#This Row],[Unique BarCode]],$N$10:$N$37,$O$10:$O$37)</f>
        <v>IPHONE</v>
      </c>
      <c r="I2729" t="str">
        <f>_xlfn.XLOOKUP(Table29[[#This Row],[Unique BarCode]],$N$10:$N$37,$P$10:$P$37)</f>
        <v>Charger</v>
      </c>
      <c r="J2729" t="s">
        <v>8</v>
      </c>
      <c r="K2729" t="s">
        <v>434</v>
      </c>
    </row>
    <row r="2730" spans="1:11" x14ac:dyDescent="0.2">
      <c r="A2730" s="1" t="d">
        <v>2023-02-16</v>
      </c>
      <c r="B2730" s="45">
        <v>-1</v>
      </c>
      <c r="C2730" t="s">
        <v>77</v>
      </c>
      <c r="D2730" t="str">
        <f>_xlfn.XLOOKUP(Table29[[#This Row],[Patron Group]],$R$10:$R$24,$S$10:$S$24)</f>
        <v>Undergraduate</v>
      </c>
      <c r="E2730" s="1" t="d">
        <v>2023-02-16</v>
      </c>
      <c r="F2730" t="s">
        <v>1534</v>
      </c>
      <c r="G2730" t="s">
        <v>2265</v>
      </c>
      <c r="H2730" t="str">
        <f>_xlfn.XLOOKUP(Table29[[#This Row],[Unique BarCode]],$N$10:$N$37,$O$10:$O$37)</f>
        <v>IPHONE</v>
      </c>
      <c r="I2730" t="str">
        <f>_xlfn.XLOOKUP(Table29[[#This Row],[Unique BarCode]],$N$10:$N$37,$P$10:$P$37)</f>
        <v>Charger</v>
      </c>
      <c r="J2730" t="s">
        <v>128</v>
      </c>
    </row>
    <row r="2731" spans="1:11" x14ac:dyDescent="0.2">
      <c r="A2731" s="1" t="d">
        <v>2023-02-16</v>
      </c>
      <c r="B2731" s="45">
        <v>-1</v>
      </c>
      <c r="C2731" t="s">
        <v>77</v>
      </c>
      <c r="D2731" t="str">
        <f>_xlfn.XLOOKUP(Table29[[#This Row],[Patron Group]],$R$10:$R$24,$S$10:$S$24)</f>
        <v>Undergraduate</v>
      </c>
      <c r="E2731" s="1" t="d">
        <v>2023-02-16</v>
      </c>
      <c r="F2731" t="s">
        <v>266</v>
      </c>
      <c r="G2731" t="s">
        <v>2265</v>
      </c>
      <c r="H2731" t="str">
        <f>_xlfn.XLOOKUP(Table29[[#This Row],[Unique BarCode]],$N$10:$N$37,$O$10:$O$37)</f>
        <v>IPHONE</v>
      </c>
      <c r="I2731" t="str">
        <f>_xlfn.XLOOKUP(Table29[[#This Row],[Unique BarCode]],$N$10:$N$37,$P$10:$P$37)</f>
        <v>Charger</v>
      </c>
      <c r="J2731" t="s">
        <v>8</v>
      </c>
    </row>
    <row r="2732" spans="1:11" x14ac:dyDescent="0.2">
      <c r="A2732" s="1" t="d">
        <v>2023-02-16</v>
      </c>
      <c r="B2732" s="45">
        <v>-1</v>
      </c>
      <c r="C2732" t="s">
        <v>77</v>
      </c>
      <c r="D2732" t="str">
        <f>_xlfn.XLOOKUP(Table29[[#This Row],[Patron Group]],$R$10:$R$24,$S$10:$S$24)</f>
        <v>Undergraduate</v>
      </c>
      <c r="E2732" s="1" t="d">
        <v>2023-02-16</v>
      </c>
      <c r="F2732" t="s">
        <v>1714</v>
      </c>
      <c r="G2732" t="s">
        <v>2296</v>
      </c>
      <c r="H2732" t="str">
        <f>_xlfn.XLOOKUP(Table29[[#This Row],[Unique BarCode]],$N$10:$N$37,$O$10:$O$37)</f>
        <v>MACUSBC</v>
      </c>
      <c r="I2732" t="str">
        <f>_xlfn.XLOOKUP(Table29[[#This Row],[Unique BarCode]],$N$10:$N$37,$P$10:$P$37)</f>
        <v>Charger</v>
      </c>
      <c r="J2732" t="s">
        <v>8</v>
      </c>
      <c r="K2732" t="s">
        <v>578</v>
      </c>
    </row>
    <row r="2733" spans="1:11" x14ac:dyDescent="0.2">
      <c r="A2733" s="1" t="d">
        <v>2023-02-16</v>
      </c>
      <c r="B2733" s="45">
        <v>-1</v>
      </c>
      <c r="C2733" t="s">
        <v>77</v>
      </c>
      <c r="D2733" t="str">
        <f>_xlfn.XLOOKUP(Table29[[#This Row],[Patron Group]],$R$10:$R$24,$S$10:$S$24)</f>
        <v>Undergraduate</v>
      </c>
      <c r="E2733" s="1" t="d">
        <v>2023-02-16</v>
      </c>
      <c r="F2733" t="s">
        <v>1621</v>
      </c>
      <c r="G2733" t="s">
        <v>2296</v>
      </c>
      <c r="H2733" t="str">
        <f>_xlfn.XLOOKUP(Table29[[#This Row],[Unique BarCode]],$N$10:$N$37,$O$10:$O$37)</f>
        <v>MACUSBC</v>
      </c>
      <c r="I2733" t="str">
        <f>_xlfn.XLOOKUP(Table29[[#This Row],[Unique BarCode]],$N$10:$N$37,$P$10:$P$37)</f>
        <v>Charger</v>
      </c>
      <c r="J2733" t="s">
        <v>8</v>
      </c>
      <c r="K2733" t="s">
        <v>472</v>
      </c>
    </row>
    <row r="2734" spans="1:11" x14ac:dyDescent="0.2">
      <c r="A2734" s="1" t="d">
        <v>2023-02-16</v>
      </c>
      <c r="B2734" s="45">
        <v>-1</v>
      </c>
      <c r="C2734" t="s">
        <v>77</v>
      </c>
      <c r="D2734" t="str">
        <f>_xlfn.XLOOKUP(Table29[[#This Row],[Patron Group]],$R$10:$R$24,$S$10:$S$24)</f>
        <v>Undergraduate</v>
      </c>
      <c r="E2734" s="1" t="d">
        <v>2023-02-16</v>
      </c>
      <c r="F2734" t="s">
        <v>1631</v>
      </c>
      <c r="G2734" t="s">
        <v>2296</v>
      </c>
      <c r="H2734" t="str">
        <f>_xlfn.XLOOKUP(Table29[[#This Row],[Unique BarCode]],$N$10:$N$37,$O$10:$O$37)</f>
        <v>MACUSBC</v>
      </c>
      <c r="I2734" t="str">
        <f>_xlfn.XLOOKUP(Table29[[#This Row],[Unique BarCode]],$N$10:$N$37,$P$10:$P$37)</f>
        <v>Charger</v>
      </c>
      <c r="J2734" t="s">
        <v>8</v>
      </c>
      <c r="K2734" t="s">
        <v>277</v>
      </c>
    </row>
    <row r="2735" spans="1:11" x14ac:dyDescent="0.2">
      <c r="A2735" s="1" t="d">
        <v>2023-02-16</v>
      </c>
      <c r="B2735" s="45">
        <v>-1</v>
      </c>
      <c r="C2735" t="s">
        <v>77</v>
      </c>
      <c r="D2735" t="str">
        <f>_xlfn.XLOOKUP(Table29[[#This Row],[Patron Group]],$R$10:$R$24,$S$10:$S$24)</f>
        <v>Undergraduate</v>
      </c>
      <c r="E2735" s="1" t="d">
        <v>2023-02-16</v>
      </c>
      <c r="F2735" t="s">
        <v>1651</v>
      </c>
      <c r="G2735" t="s">
        <v>2296</v>
      </c>
      <c r="H2735" t="str">
        <f>_xlfn.XLOOKUP(Table29[[#This Row],[Unique BarCode]],$N$10:$N$37,$O$10:$O$37)</f>
        <v>MACUSBC</v>
      </c>
      <c r="I2735" t="str">
        <f>_xlfn.XLOOKUP(Table29[[#This Row],[Unique BarCode]],$N$10:$N$37,$P$10:$P$37)</f>
        <v>Charger</v>
      </c>
      <c r="J2735" t="s">
        <v>8</v>
      </c>
      <c r="K2735" t="s">
        <v>92</v>
      </c>
    </row>
    <row r="2736" spans="1:11" x14ac:dyDescent="0.2">
      <c r="A2736" s="1" t="d">
        <v>2023-02-16</v>
      </c>
      <c r="B2736" s="45">
        <v>-1</v>
      </c>
      <c r="C2736" t="s">
        <v>77</v>
      </c>
      <c r="D2736" t="str">
        <f>_xlfn.XLOOKUP(Table29[[#This Row],[Patron Group]],$R$10:$R$24,$S$10:$S$24)</f>
        <v>Undergraduate</v>
      </c>
      <c r="E2736" s="1" t="d">
        <v>2023-02-16</v>
      </c>
      <c r="F2736" t="s">
        <v>1632</v>
      </c>
      <c r="G2736" t="s">
        <v>2296</v>
      </c>
      <c r="H2736" t="str">
        <f>_xlfn.XLOOKUP(Table29[[#This Row],[Unique BarCode]],$N$10:$N$37,$O$10:$O$37)</f>
        <v>MACUSBC</v>
      </c>
      <c r="I2736" t="str">
        <f>_xlfn.XLOOKUP(Table29[[#This Row],[Unique BarCode]],$N$10:$N$37,$P$10:$P$37)</f>
        <v>Charger</v>
      </c>
      <c r="J2736" t="s">
        <v>8</v>
      </c>
      <c r="K2736" t="s">
        <v>214</v>
      </c>
    </row>
    <row r="2737" spans="1:11" x14ac:dyDescent="0.2">
      <c r="A2737" s="1" t="d">
        <v>2023-02-16</v>
      </c>
      <c r="B2737" s="45">
        <v>-1</v>
      </c>
      <c r="C2737" t="s">
        <v>77</v>
      </c>
      <c r="D2737" t="str">
        <f>_xlfn.XLOOKUP(Table29[[#This Row],[Patron Group]],$R$10:$R$24,$S$10:$S$24)</f>
        <v>Undergraduate</v>
      </c>
      <c r="E2737" s="1" t="d">
        <v>2023-02-16</v>
      </c>
      <c r="F2737" t="s">
        <v>1633</v>
      </c>
      <c r="G2737" t="s">
        <v>2296</v>
      </c>
      <c r="H2737" t="str">
        <f>_xlfn.XLOOKUP(Table29[[#This Row],[Unique BarCode]],$N$10:$N$37,$O$10:$O$37)</f>
        <v>MACUSBC</v>
      </c>
      <c r="I2737" t="str">
        <f>_xlfn.XLOOKUP(Table29[[#This Row],[Unique BarCode]],$N$10:$N$37,$P$10:$P$37)</f>
        <v>Charger</v>
      </c>
      <c r="J2737" t="s">
        <v>8</v>
      </c>
      <c r="K2737" t="s">
        <v>844</v>
      </c>
    </row>
    <row r="2738" spans="1:11" x14ac:dyDescent="0.2">
      <c r="A2738" s="1" t="d">
        <v>2023-02-16</v>
      </c>
      <c r="B2738" s="45">
        <v>-1</v>
      </c>
      <c r="C2738" t="s">
        <v>77</v>
      </c>
      <c r="D2738" t="str">
        <f>_xlfn.XLOOKUP(Table29[[#This Row],[Patron Group]],$R$10:$R$24,$S$10:$S$24)</f>
        <v>Undergraduate</v>
      </c>
      <c r="E2738" s="1" t="d">
        <v>2023-02-16</v>
      </c>
      <c r="F2738" t="s">
        <v>1634</v>
      </c>
      <c r="G2738" t="s">
        <v>2296</v>
      </c>
      <c r="H2738" t="str">
        <f>_xlfn.XLOOKUP(Table29[[#This Row],[Unique BarCode]],$N$10:$N$37,$O$10:$O$37)</f>
        <v>MACUSBC</v>
      </c>
      <c r="I2738" t="str">
        <f>_xlfn.XLOOKUP(Table29[[#This Row],[Unique BarCode]],$N$10:$N$37,$P$10:$P$37)</f>
        <v>Charger</v>
      </c>
      <c r="J2738" t="s">
        <v>8</v>
      </c>
      <c r="K2738" t="s">
        <v>38</v>
      </c>
    </row>
    <row r="2739" spans="1:11" x14ac:dyDescent="0.2">
      <c r="A2739" s="1" t="d">
        <v>2023-02-16</v>
      </c>
      <c r="B2739" s="45">
        <v>-1</v>
      </c>
      <c r="C2739" t="s">
        <v>77</v>
      </c>
      <c r="D2739" t="str">
        <f>_xlfn.XLOOKUP(Table29[[#This Row],[Patron Group]],$R$10:$R$24,$S$10:$S$24)</f>
        <v>Undergraduate</v>
      </c>
      <c r="E2739" s="1" t="d">
        <v>2023-02-16</v>
      </c>
      <c r="F2739" t="s">
        <v>1652</v>
      </c>
      <c r="G2739" t="s">
        <v>2296</v>
      </c>
      <c r="H2739" t="str">
        <f>_xlfn.XLOOKUP(Table29[[#This Row],[Unique BarCode]],$N$10:$N$37,$O$10:$O$37)</f>
        <v>MACUSBC</v>
      </c>
      <c r="I2739" t="str">
        <f>_xlfn.XLOOKUP(Table29[[#This Row],[Unique BarCode]],$N$10:$N$37,$P$10:$P$37)</f>
        <v>Charger</v>
      </c>
      <c r="J2739" t="s">
        <v>8</v>
      </c>
      <c r="K2739" t="s">
        <v>40</v>
      </c>
    </row>
    <row r="2740" spans="1:11" x14ac:dyDescent="0.2">
      <c r="A2740" s="1" t="d">
        <v>2023-02-16</v>
      </c>
      <c r="B2740" s="45">
        <v>-1</v>
      </c>
      <c r="C2740" t="s">
        <v>77</v>
      </c>
      <c r="D2740" t="str">
        <f>_xlfn.XLOOKUP(Table29[[#This Row],[Patron Group]],$R$10:$R$24,$S$10:$S$24)</f>
        <v>Undergraduate</v>
      </c>
      <c r="E2740" s="1" t="d">
        <v>2023-02-16</v>
      </c>
      <c r="F2740" t="s">
        <v>916</v>
      </c>
      <c r="G2740" t="s">
        <v>2271</v>
      </c>
      <c r="H2740" t="str">
        <f>_xlfn.XLOOKUP(Table29[[#This Row],[Unique BarCode]],$N$10:$N$37,$O$10:$O$37)</f>
        <v>OMNI</v>
      </c>
      <c r="I2740" t="str">
        <f>_xlfn.XLOOKUP(Table29[[#This Row],[Unique BarCode]],$N$10:$N$37,$P$10:$P$37)</f>
        <v>Charger</v>
      </c>
      <c r="J2740" t="s">
        <v>49</v>
      </c>
      <c r="K2740" t="s">
        <v>917</v>
      </c>
    </row>
    <row r="2741" spans="1:11" x14ac:dyDescent="0.2">
      <c r="A2741" s="1" t="d">
        <v>2023-02-16</v>
      </c>
      <c r="B2741" s="45">
        <v>-1</v>
      </c>
      <c r="C2741" t="s">
        <v>77</v>
      </c>
      <c r="D2741" t="str">
        <f>_xlfn.XLOOKUP(Table29[[#This Row],[Patron Group]],$R$10:$R$24,$S$10:$S$24)</f>
        <v>Undergraduate</v>
      </c>
      <c r="E2741" s="1" t="d">
        <v>2023-02-16</v>
      </c>
      <c r="F2741" t="s">
        <v>1288</v>
      </c>
      <c r="G2741" t="s">
        <v>2271</v>
      </c>
      <c r="H2741" t="str">
        <f>_xlfn.XLOOKUP(Table29[[#This Row],[Unique BarCode]],$N$10:$N$37,$O$10:$O$37)</f>
        <v>OMNI</v>
      </c>
      <c r="I2741" t="str">
        <f>_xlfn.XLOOKUP(Table29[[#This Row],[Unique BarCode]],$N$10:$N$37,$P$10:$P$37)</f>
        <v>Charger</v>
      </c>
      <c r="J2741" t="s">
        <v>49</v>
      </c>
      <c r="K2741" t="s">
        <v>1289</v>
      </c>
    </row>
    <row r="2742" spans="1:11" x14ac:dyDescent="0.2">
      <c r="A2742" s="1" t="d">
        <v>2023-02-16</v>
      </c>
      <c r="B2742" s="45">
        <v>-1</v>
      </c>
      <c r="C2742" t="s">
        <v>77</v>
      </c>
      <c r="D2742" t="str">
        <f>_xlfn.XLOOKUP(Table29[[#This Row],[Patron Group]],$R$10:$R$24,$S$10:$S$24)</f>
        <v>Undergraduate</v>
      </c>
      <c r="E2742" s="1" t="d">
        <v>2023-02-16</v>
      </c>
      <c r="F2742" t="s">
        <v>556</v>
      </c>
      <c r="G2742" t="s">
        <v>2285</v>
      </c>
      <c r="H2742" t="str">
        <f>_xlfn.XLOOKUP(Table29[[#This Row],[Unique BarCode]],$N$10:$N$37,$O$10:$O$37)</f>
        <v>UHDMI</v>
      </c>
      <c r="I2742" t="str">
        <f>_xlfn.XLOOKUP(Table29[[#This Row],[Unique BarCode]],$N$10:$N$37,$P$10:$P$37)</f>
        <v>Cable</v>
      </c>
      <c r="J2742" t="s">
        <v>8</v>
      </c>
    </row>
    <row r="2743" spans="1:11" x14ac:dyDescent="0.2">
      <c r="A2743" s="1" t="d">
        <v>2023-02-16</v>
      </c>
      <c r="B2743" s="45">
        <v>-1</v>
      </c>
      <c r="C2743" t="s">
        <v>77</v>
      </c>
      <c r="D2743" t="str">
        <f>_xlfn.XLOOKUP(Table29[[#This Row],[Patron Group]],$R$10:$R$24,$S$10:$S$24)</f>
        <v>Undergraduate</v>
      </c>
      <c r="E2743" s="1" t="d">
        <v>2023-02-16</v>
      </c>
      <c r="F2743" t="s">
        <v>688</v>
      </c>
      <c r="G2743" t="s">
        <v>2285</v>
      </c>
      <c r="H2743" t="str">
        <f>_xlfn.XLOOKUP(Table29[[#This Row],[Unique BarCode]],$N$10:$N$37,$O$10:$O$37)</f>
        <v>UHDMI</v>
      </c>
      <c r="I2743" t="str">
        <f>_xlfn.XLOOKUP(Table29[[#This Row],[Unique BarCode]],$N$10:$N$37,$P$10:$P$37)</f>
        <v>Cable</v>
      </c>
      <c r="J2743" t="s">
        <v>8</v>
      </c>
    </row>
    <row r="2744" spans="1:11" x14ac:dyDescent="0.2">
      <c r="A2744" s="1" t="d">
        <v>2023-02-16</v>
      </c>
      <c r="B2744" s="45">
        <v>-1</v>
      </c>
      <c r="C2744" t="s">
        <v>77</v>
      </c>
      <c r="D2744" t="str">
        <f>_xlfn.XLOOKUP(Table29[[#This Row],[Patron Group]],$R$10:$R$24,$S$10:$S$24)</f>
        <v>Undergraduate</v>
      </c>
      <c r="E2744" s="1" t="d">
        <v>2023-02-16</v>
      </c>
      <c r="F2744" t="s">
        <v>1322</v>
      </c>
      <c r="G2744" t="s">
        <v>2294</v>
      </c>
      <c r="H2744" t="str">
        <f>_xlfn.XLOOKUP(Table29[[#This Row],[Unique BarCode]],$N$10:$N$37,$O$10:$O$37)</f>
        <v>UVGA</v>
      </c>
      <c r="I2744" t="str">
        <f>_xlfn.XLOOKUP(Table29[[#This Row],[Unique BarCode]],$N$10:$N$37,$P$10:$P$37)</f>
        <v>Cable</v>
      </c>
      <c r="J2744" t="s">
        <v>8</v>
      </c>
      <c r="K2744" t="s">
        <v>1323</v>
      </c>
    </row>
    <row r="2745" spans="1:11" x14ac:dyDescent="0.2">
      <c r="A2745" s="1" t="d">
        <v>2023-02-16</v>
      </c>
      <c r="B2745" s="45">
        <v>-1</v>
      </c>
      <c r="C2745" t="s">
        <v>77</v>
      </c>
      <c r="D2745" t="str">
        <f>_xlfn.XLOOKUP(Table29[[#This Row],[Patron Group]],$R$10:$R$24,$S$10:$S$24)</f>
        <v>Undergraduate</v>
      </c>
      <c r="E2745" s="1" t="d">
        <v>2023-02-16</v>
      </c>
      <c r="F2745" t="s">
        <v>1119</v>
      </c>
      <c r="G2745" t="s">
        <v>2272</v>
      </c>
      <c r="H2745" t="str">
        <f>_xlfn.XLOOKUP(Table29[[#This Row],[Unique BarCode]],$N$10:$N$37,$O$10:$O$37)</f>
        <v>WALLADPT</v>
      </c>
      <c r="I2745" t="str">
        <f>_xlfn.XLOOKUP(Table29[[#This Row],[Unique BarCode]],$N$10:$N$37,$P$10:$P$37)</f>
        <v>Charger</v>
      </c>
      <c r="J2745" t="s">
        <v>1115</v>
      </c>
      <c r="K2745" t="s">
        <v>1120</v>
      </c>
    </row>
    <row r="2746" spans="1:11" x14ac:dyDescent="0.2">
      <c r="A2746" s="1" t="d">
        <v>2023-02-16</v>
      </c>
      <c r="B2746" s="45">
        <v>-1</v>
      </c>
      <c r="C2746" t="s">
        <v>77</v>
      </c>
      <c r="D2746" t="str">
        <f>_xlfn.XLOOKUP(Table29[[#This Row],[Patron Group]],$R$10:$R$24,$S$10:$S$24)</f>
        <v>Undergraduate</v>
      </c>
      <c r="E2746" s="1" t="d">
        <v>2023-02-16</v>
      </c>
      <c r="F2746" t="s">
        <v>1184</v>
      </c>
      <c r="G2746" t="s">
        <v>2272</v>
      </c>
      <c r="H2746" t="str">
        <f>_xlfn.XLOOKUP(Table29[[#This Row],[Unique BarCode]],$N$10:$N$37,$O$10:$O$37)</f>
        <v>WALLADPT</v>
      </c>
      <c r="I2746" t="str">
        <f>_xlfn.XLOOKUP(Table29[[#This Row],[Unique BarCode]],$N$10:$N$37,$P$10:$P$37)</f>
        <v>Charger</v>
      </c>
      <c r="J2746" t="s">
        <v>49</v>
      </c>
      <c r="K2746" t="s">
        <v>1185</v>
      </c>
    </row>
    <row r="2747" spans="1:11" x14ac:dyDescent="0.2">
      <c r="A2747" s="1" t="d">
        <v>2023-02-16</v>
      </c>
      <c r="B2747" s="45">
        <v>-1</v>
      </c>
      <c r="C2747" t="s">
        <v>77</v>
      </c>
      <c r="D2747" t="str">
        <f>_xlfn.XLOOKUP(Table29[[#This Row],[Patron Group]],$R$10:$R$24,$S$10:$S$24)</f>
        <v>Undergraduate</v>
      </c>
      <c r="E2747" s="1" t="d">
        <v>2023-02-16</v>
      </c>
      <c r="F2747" t="s">
        <v>587</v>
      </c>
      <c r="G2747" t="s">
        <v>2272</v>
      </c>
      <c r="H2747" t="str">
        <f>_xlfn.XLOOKUP(Table29[[#This Row],[Unique BarCode]],$N$10:$N$37,$O$10:$O$37)</f>
        <v>WALLADPT</v>
      </c>
      <c r="I2747" t="str">
        <f>_xlfn.XLOOKUP(Table29[[#This Row],[Unique BarCode]],$N$10:$N$37,$P$10:$P$37)</f>
        <v>Charger</v>
      </c>
      <c r="J2747" t="s">
        <v>49</v>
      </c>
      <c r="K2747" t="s">
        <v>588</v>
      </c>
    </row>
    <row r="2748" spans="1:11" x14ac:dyDescent="0.2">
      <c r="A2748" s="1" t="d">
        <v>2023-02-16</v>
      </c>
      <c r="B2748" s="45">
        <v>-1</v>
      </c>
      <c r="C2748" t="s">
        <v>77</v>
      </c>
      <c r="D2748" t="str">
        <f>_xlfn.XLOOKUP(Table29[[#This Row],[Patron Group]],$R$10:$R$24,$S$10:$S$24)</f>
        <v>Undergraduate</v>
      </c>
      <c r="E2748" s="1" t="d">
        <v>2023-02-16</v>
      </c>
      <c r="F2748" t="s">
        <v>1326</v>
      </c>
      <c r="G2748" t="s">
        <v>2272</v>
      </c>
      <c r="H2748" t="str">
        <f>_xlfn.XLOOKUP(Table29[[#This Row],[Unique BarCode]],$N$10:$N$37,$O$10:$O$37)</f>
        <v>WALLADPT</v>
      </c>
      <c r="I2748" t="str">
        <f>_xlfn.XLOOKUP(Table29[[#This Row],[Unique BarCode]],$N$10:$N$37,$P$10:$P$37)</f>
        <v>Charger</v>
      </c>
      <c r="J2748" t="s">
        <v>8</v>
      </c>
      <c r="K2748" t="s">
        <v>1327</v>
      </c>
    </row>
    <row r="2749" spans="1:11" x14ac:dyDescent="0.2">
      <c r="A2749" s="1" t="d">
        <v>2023-02-16</v>
      </c>
      <c r="B2749" s="45">
        <v>-1</v>
      </c>
      <c r="C2749" t="s">
        <v>77</v>
      </c>
      <c r="D2749" t="str">
        <f>_xlfn.XLOOKUP(Table29[[#This Row],[Patron Group]],$R$10:$R$24,$S$10:$S$24)</f>
        <v>Undergraduate</v>
      </c>
      <c r="E2749" s="1" t="d">
        <v>2023-02-16</v>
      </c>
      <c r="F2749" t="s">
        <v>1715</v>
      </c>
      <c r="G2749" t="s">
        <v>2272</v>
      </c>
      <c r="H2749" t="str">
        <f>_xlfn.XLOOKUP(Table29[[#This Row],[Unique BarCode]],$N$10:$N$37,$O$10:$O$37)</f>
        <v>WALLADPT</v>
      </c>
      <c r="I2749" t="str">
        <f>_xlfn.XLOOKUP(Table29[[#This Row],[Unique BarCode]],$N$10:$N$37,$P$10:$P$37)</f>
        <v>Charger</v>
      </c>
      <c r="J2749" t="s">
        <v>8</v>
      </c>
    </row>
    <row r="2750" spans="1:11" x14ac:dyDescent="0.2">
      <c r="A2750" s="1" t="d">
        <v>2023-02-16</v>
      </c>
      <c r="B2750" s="45">
        <v>-1</v>
      </c>
      <c r="C2750" t="s">
        <v>77</v>
      </c>
      <c r="D2750" t="str">
        <f>_xlfn.XLOOKUP(Table29[[#This Row],[Patron Group]],$R$10:$R$24,$S$10:$S$24)</f>
        <v>Undergraduate</v>
      </c>
      <c r="E2750" s="1" t="d">
        <v>2023-02-16</v>
      </c>
      <c r="F2750" t="s">
        <v>989</v>
      </c>
      <c r="G2750" t="s">
        <v>2272</v>
      </c>
      <c r="H2750" t="str">
        <f>_xlfn.XLOOKUP(Table29[[#This Row],[Unique BarCode]],$N$10:$N$37,$O$10:$O$37)</f>
        <v>WALLADPT</v>
      </c>
      <c r="I2750" t="str">
        <f>_xlfn.XLOOKUP(Table29[[#This Row],[Unique BarCode]],$N$10:$N$37,$P$10:$P$37)</f>
        <v>Charger</v>
      </c>
      <c r="J2750" t="s">
        <v>8</v>
      </c>
    </row>
    <row r="2751" spans="1:11" x14ac:dyDescent="0.2">
      <c r="A2751" s="1" t="d">
        <v>2023-02-16</v>
      </c>
      <c r="B2751" s="45">
        <v>-1</v>
      </c>
      <c r="C2751" t="s">
        <v>77</v>
      </c>
      <c r="D2751" t="str">
        <f>_xlfn.XLOOKUP(Table29[[#This Row],[Patron Group]],$R$10:$R$24,$S$10:$S$24)</f>
        <v>Undergraduate</v>
      </c>
      <c r="E2751" s="1" t="d">
        <v>2023-02-16</v>
      </c>
      <c r="F2751" t="s">
        <v>856</v>
      </c>
      <c r="G2751" t="s">
        <v>2272</v>
      </c>
      <c r="H2751" t="str">
        <f>_xlfn.XLOOKUP(Table29[[#This Row],[Unique BarCode]],$N$10:$N$37,$O$10:$O$37)</f>
        <v>WALLADPT</v>
      </c>
      <c r="I2751" t="str">
        <f>_xlfn.XLOOKUP(Table29[[#This Row],[Unique BarCode]],$N$10:$N$37,$P$10:$P$37)</f>
        <v>Charger</v>
      </c>
      <c r="J2751" t="s">
        <v>8</v>
      </c>
    </row>
    <row r="2752" spans="1:11" x14ac:dyDescent="0.2">
      <c r="A2752" s="1" t="d">
        <v>2023-02-16</v>
      </c>
      <c r="B2752" s="45">
        <v>-1</v>
      </c>
      <c r="C2752" t="s">
        <v>77</v>
      </c>
      <c r="D2752" t="str">
        <f>_xlfn.XLOOKUP(Table29[[#This Row],[Patron Group]],$R$10:$R$24,$S$10:$S$24)</f>
        <v>Undergraduate</v>
      </c>
      <c r="E2752" s="1" t="d">
        <v>2023-02-16</v>
      </c>
      <c r="F2752" t="s">
        <v>47</v>
      </c>
      <c r="G2752" t="s">
        <v>2272</v>
      </c>
      <c r="H2752" t="str">
        <f>_xlfn.XLOOKUP(Table29[[#This Row],[Unique BarCode]],$N$10:$N$37,$O$10:$O$37)</f>
        <v>WALLADPT</v>
      </c>
      <c r="I2752" t="str">
        <f>_xlfn.XLOOKUP(Table29[[#This Row],[Unique BarCode]],$N$10:$N$37,$P$10:$P$37)</f>
        <v>Charger</v>
      </c>
      <c r="J2752" t="s">
        <v>8</v>
      </c>
    </row>
    <row r="2753" spans="1:11" x14ac:dyDescent="0.2">
      <c r="A2753" s="1" t="d">
        <v>2023-02-16</v>
      </c>
      <c r="B2753" s="45">
        <v>-1</v>
      </c>
      <c r="C2753" t="s">
        <v>77</v>
      </c>
      <c r="D2753" t="str">
        <f>_xlfn.XLOOKUP(Table29[[#This Row],[Patron Group]],$R$10:$R$24,$S$10:$S$24)</f>
        <v>Undergraduate</v>
      </c>
      <c r="E2753" s="1" t="d">
        <v>2023-02-16</v>
      </c>
      <c r="F2753" t="s">
        <v>96</v>
      </c>
      <c r="G2753" t="s">
        <v>2272</v>
      </c>
      <c r="H2753" t="str">
        <f>_xlfn.XLOOKUP(Table29[[#This Row],[Unique BarCode]],$N$10:$N$37,$O$10:$O$37)</f>
        <v>WALLADPT</v>
      </c>
      <c r="I2753" t="str">
        <f>_xlfn.XLOOKUP(Table29[[#This Row],[Unique BarCode]],$N$10:$N$37,$P$10:$P$37)</f>
        <v>Charger</v>
      </c>
      <c r="J2753" t="s">
        <v>8</v>
      </c>
    </row>
    <row r="2754" spans="1:11" x14ac:dyDescent="0.2">
      <c r="A2754" s="1" t="d">
        <v>2023-02-16</v>
      </c>
      <c r="B2754" s="45">
        <v>-1</v>
      </c>
      <c r="C2754" t="s">
        <v>77</v>
      </c>
      <c r="D2754" t="str">
        <f>_xlfn.XLOOKUP(Table29[[#This Row],[Patron Group]],$R$10:$R$24,$S$10:$S$24)</f>
        <v>Undergraduate</v>
      </c>
      <c r="E2754" s="1" t="d">
        <v>2023-02-16</v>
      </c>
      <c r="F2754" t="s">
        <v>97</v>
      </c>
      <c r="G2754" t="s">
        <v>2272</v>
      </c>
      <c r="H2754" t="str">
        <f>_xlfn.XLOOKUP(Table29[[#This Row],[Unique BarCode]],$N$10:$N$37,$O$10:$O$37)</f>
        <v>WALLADPT</v>
      </c>
      <c r="I2754" t="str">
        <f>_xlfn.XLOOKUP(Table29[[#This Row],[Unique BarCode]],$N$10:$N$37,$P$10:$P$37)</f>
        <v>Charger</v>
      </c>
      <c r="J2754" t="s">
        <v>8</v>
      </c>
    </row>
    <row r="2755" spans="1:11" x14ac:dyDescent="0.2">
      <c r="A2755" s="1" t="d">
        <v>2023-02-16</v>
      </c>
      <c r="B2755" s="45">
        <v>-1</v>
      </c>
      <c r="C2755" t="s">
        <v>77</v>
      </c>
      <c r="D2755" t="str">
        <f>_xlfn.XLOOKUP(Table29[[#This Row],[Patron Group]],$R$10:$R$24,$S$10:$S$24)</f>
        <v>Undergraduate</v>
      </c>
      <c r="E2755" s="1" t="d">
        <v>2023-02-16</v>
      </c>
      <c r="F2755" t="s">
        <v>275</v>
      </c>
      <c r="G2755" t="s">
        <v>2272</v>
      </c>
      <c r="H2755" t="str">
        <f>_xlfn.XLOOKUP(Table29[[#This Row],[Unique BarCode]],$N$10:$N$37,$O$10:$O$37)</f>
        <v>WALLADPT</v>
      </c>
      <c r="I2755" t="str">
        <f>_xlfn.XLOOKUP(Table29[[#This Row],[Unique BarCode]],$N$10:$N$37,$P$10:$P$37)</f>
        <v>Charger</v>
      </c>
      <c r="J2755" t="s">
        <v>8</v>
      </c>
    </row>
    <row r="2756" spans="1:11" x14ac:dyDescent="0.2">
      <c r="A2756" s="1" t="d">
        <v>2023-02-16</v>
      </c>
      <c r="B2756" s="45">
        <v>-1</v>
      </c>
      <c r="C2756" t="s">
        <v>77</v>
      </c>
      <c r="D2756" t="str">
        <f>_xlfn.XLOOKUP(Table29[[#This Row],[Patron Group]],$R$10:$R$24,$S$10:$S$24)</f>
        <v>Undergraduate</v>
      </c>
      <c r="E2756" s="1" t="d">
        <v>2023-02-23</v>
      </c>
      <c r="F2756" t="s">
        <v>1211</v>
      </c>
      <c r="G2756" t="s">
        <v>2273</v>
      </c>
      <c r="H2756" t="str">
        <f>_xlfn.XLOOKUP(Table29[[#This Row],[Unique BarCode]],$N$10:$N$37,$O$10:$O$37)</f>
        <v>ChromeBook</v>
      </c>
      <c r="I2756" t="str">
        <f>_xlfn.XLOOKUP(Table29[[#This Row],[Unique BarCode]],$N$10:$N$37,$P$10:$P$37)</f>
        <v>Device</v>
      </c>
      <c r="J2756" t="s">
        <v>68</v>
      </c>
    </row>
    <row r="2757" spans="1:11" x14ac:dyDescent="0.2">
      <c r="A2757" s="1" t="d">
        <v>2023-02-16</v>
      </c>
      <c r="B2757" s="45">
        <v>-1</v>
      </c>
      <c r="C2757" t="s">
        <v>77</v>
      </c>
      <c r="D2757" t="str">
        <f>_xlfn.XLOOKUP(Table29[[#This Row],[Patron Group]],$R$10:$R$24,$S$10:$S$24)</f>
        <v>Undergraduate</v>
      </c>
      <c r="E2757" s="1" t="d">
        <v>2023-02-23</v>
      </c>
      <c r="F2757" t="s">
        <v>561</v>
      </c>
      <c r="G2757" t="s">
        <v>2273</v>
      </c>
      <c r="H2757" t="str">
        <f>_xlfn.XLOOKUP(Table29[[#This Row],[Unique BarCode]],$N$10:$N$37,$O$10:$O$37)</f>
        <v>ChromeBook</v>
      </c>
      <c r="I2757" t="str">
        <f>_xlfn.XLOOKUP(Table29[[#This Row],[Unique BarCode]],$N$10:$N$37,$P$10:$P$37)</f>
        <v>Device</v>
      </c>
      <c r="J2757" t="s">
        <v>128</v>
      </c>
      <c r="K2757" t="s">
        <v>562</v>
      </c>
    </row>
    <row r="2758" spans="1:11" x14ac:dyDescent="0.2">
      <c r="A2758" s="1" t="d">
        <v>2023-02-16</v>
      </c>
      <c r="B2758" s="45">
        <v>-1</v>
      </c>
      <c r="C2758" t="s">
        <v>77</v>
      </c>
      <c r="D2758" t="str">
        <f>_xlfn.XLOOKUP(Table29[[#This Row],[Patron Group]],$R$10:$R$24,$S$10:$S$24)</f>
        <v>Undergraduate</v>
      </c>
      <c r="E2758" s="1" t="d">
        <v>2023-02-23</v>
      </c>
      <c r="F2758" t="s">
        <v>1716</v>
      </c>
      <c r="G2758" t="s">
        <v>2274</v>
      </c>
      <c r="H2758" t="str">
        <f>_xlfn.XLOOKUP(Table29[[#This Row],[Unique BarCode]],$N$10:$N$37,$O$10:$O$37)</f>
        <v>MacBook</v>
      </c>
      <c r="I2758" t="str">
        <f>_xlfn.XLOOKUP(Table29[[#This Row],[Unique BarCode]],$N$10:$N$37,$P$10:$P$37)</f>
        <v>Device</v>
      </c>
      <c r="J2758" t="s">
        <v>8</v>
      </c>
      <c r="K2758" t="s">
        <v>1717</v>
      </c>
    </row>
    <row r="2759" spans="1:11" x14ac:dyDescent="0.2">
      <c r="A2759" s="1" t="d">
        <v>2023-02-16</v>
      </c>
      <c r="B2759" s="45">
        <v>-1</v>
      </c>
      <c r="C2759" t="s">
        <v>77</v>
      </c>
      <c r="D2759" t="str">
        <f>_xlfn.XLOOKUP(Table29[[#This Row],[Patron Group]],$R$10:$R$24,$S$10:$S$24)</f>
        <v>Undergraduate</v>
      </c>
      <c r="E2759" s="1" t="d">
        <v>2023-02-23</v>
      </c>
      <c r="F2759" t="s">
        <v>1718</v>
      </c>
      <c r="G2759" t="s">
        <v>2274</v>
      </c>
      <c r="H2759" t="str">
        <f>_xlfn.XLOOKUP(Table29[[#This Row],[Unique BarCode]],$N$10:$N$37,$O$10:$O$37)</f>
        <v>MacBook</v>
      </c>
      <c r="I2759" t="str">
        <f>_xlfn.XLOOKUP(Table29[[#This Row],[Unique BarCode]],$N$10:$N$37,$P$10:$P$37)</f>
        <v>Device</v>
      </c>
      <c r="J2759" t="s">
        <v>8</v>
      </c>
      <c r="K2759" t="s">
        <v>1719</v>
      </c>
    </row>
    <row r="2760" spans="1:11" x14ac:dyDescent="0.2">
      <c r="A2760" s="1" t="d">
        <v>2023-02-16</v>
      </c>
      <c r="B2760" s="45">
        <v>-1</v>
      </c>
      <c r="C2760" t="s">
        <v>77</v>
      </c>
      <c r="D2760" t="str">
        <f>_xlfn.XLOOKUP(Table29[[#This Row],[Patron Group]],$R$10:$R$24,$S$10:$S$24)</f>
        <v>Undergraduate</v>
      </c>
      <c r="E2760" s="1" t="d">
        <v>2023-02-23</v>
      </c>
      <c r="F2760" t="s">
        <v>1720</v>
      </c>
      <c r="G2760" t="s">
        <v>2274</v>
      </c>
      <c r="H2760" t="str">
        <f>_xlfn.XLOOKUP(Table29[[#This Row],[Unique BarCode]],$N$10:$N$37,$O$10:$O$37)</f>
        <v>MacBook</v>
      </c>
      <c r="I2760" t="str">
        <f>_xlfn.XLOOKUP(Table29[[#This Row],[Unique BarCode]],$N$10:$N$37,$P$10:$P$37)</f>
        <v>Device</v>
      </c>
      <c r="J2760" t="s">
        <v>8</v>
      </c>
      <c r="K2760" t="s">
        <v>1720</v>
      </c>
    </row>
    <row r="2761" spans="1:11" x14ac:dyDescent="0.2">
      <c r="A2761" s="1" t="d">
        <v>2023-02-16</v>
      </c>
      <c r="B2761" s="45">
        <v>-1</v>
      </c>
      <c r="C2761" t="s">
        <v>77</v>
      </c>
      <c r="D2761" t="str">
        <f>_xlfn.XLOOKUP(Table29[[#This Row],[Patron Group]],$R$10:$R$24,$S$10:$S$24)</f>
        <v>Undergraduate</v>
      </c>
      <c r="E2761" s="1" t="d">
        <v>2023-02-23</v>
      </c>
      <c r="F2761" t="s">
        <v>1721</v>
      </c>
      <c r="G2761" t="s">
        <v>2274</v>
      </c>
      <c r="H2761" t="str">
        <f>_xlfn.XLOOKUP(Table29[[#This Row],[Unique BarCode]],$N$10:$N$37,$O$10:$O$37)</f>
        <v>MacBook</v>
      </c>
      <c r="I2761" t="str">
        <f>_xlfn.XLOOKUP(Table29[[#This Row],[Unique BarCode]],$N$10:$N$37,$P$10:$P$37)</f>
        <v>Device</v>
      </c>
      <c r="J2761" t="s">
        <v>8</v>
      </c>
      <c r="K2761" t="s">
        <v>1721</v>
      </c>
    </row>
    <row r="2762" spans="1:11" x14ac:dyDescent="0.2">
      <c r="A2762" s="1" t="d">
        <v>2023-02-16</v>
      </c>
      <c r="B2762" s="45">
        <v>-1</v>
      </c>
      <c r="C2762" t="s">
        <v>77</v>
      </c>
      <c r="D2762" t="str">
        <f>_xlfn.XLOOKUP(Table29[[#This Row],[Patron Group]],$R$10:$R$24,$S$10:$S$24)</f>
        <v>Undergraduate</v>
      </c>
      <c r="E2762" s="1" t="d">
        <v>2023-02-23</v>
      </c>
      <c r="F2762" t="s">
        <v>1722</v>
      </c>
      <c r="G2762" t="s">
        <v>2275</v>
      </c>
      <c r="H2762" t="str">
        <f>_xlfn.XLOOKUP(Table29[[#This Row],[Unique BarCode]],$N$10:$N$37,$O$10:$O$37)</f>
        <v>iPad</v>
      </c>
      <c r="I2762" t="str">
        <f>_xlfn.XLOOKUP(Table29[[#This Row],[Unique BarCode]],$N$10:$N$37,$P$10:$P$37)</f>
        <v>Device</v>
      </c>
      <c r="J2762" t="s">
        <v>8</v>
      </c>
      <c r="K2762" t="s">
        <v>1723</v>
      </c>
    </row>
    <row r="2763" spans="1:11" x14ac:dyDescent="0.2">
      <c r="A2763" s="1" t="d">
        <v>2023-02-16</v>
      </c>
      <c r="B2763" s="45">
        <v>-1</v>
      </c>
      <c r="C2763" t="s">
        <v>77</v>
      </c>
      <c r="D2763" t="str">
        <f>_xlfn.XLOOKUP(Table29[[#This Row],[Patron Group]],$R$10:$R$24,$S$10:$S$24)</f>
        <v>Undergraduate</v>
      </c>
      <c r="E2763" s="1" t="d">
        <v>2023-02-23</v>
      </c>
      <c r="F2763" t="s">
        <v>239</v>
      </c>
      <c r="G2763" t="s">
        <v>2275</v>
      </c>
      <c r="H2763" t="str">
        <f>_xlfn.XLOOKUP(Table29[[#This Row],[Unique BarCode]],$N$10:$N$37,$O$10:$O$37)</f>
        <v>iPad</v>
      </c>
      <c r="I2763" t="str">
        <f>_xlfn.XLOOKUP(Table29[[#This Row],[Unique BarCode]],$N$10:$N$37,$P$10:$P$37)</f>
        <v>Device</v>
      </c>
      <c r="J2763" t="s">
        <v>8</v>
      </c>
    </row>
    <row r="2764" spans="1:11" x14ac:dyDescent="0.2">
      <c r="A2764" s="1" t="d">
        <v>2023-02-16</v>
      </c>
      <c r="B2764" s="45">
        <v>-1</v>
      </c>
      <c r="C2764" t="s">
        <v>77</v>
      </c>
      <c r="D2764" t="str">
        <f>_xlfn.XLOOKUP(Table29[[#This Row],[Patron Group]],$R$10:$R$24,$S$10:$S$24)</f>
        <v>Undergraduate</v>
      </c>
      <c r="E2764" s="1" t="d">
        <v>2023-02-23</v>
      </c>
      <c r="F2764" t="s">
        <v>167</v>
      </c>
      <c r="G2764" t="s">
        <v>2263</v>
      </c>
      <c r="H2764" t="str">
        <f>_xlfn.XLOOKUP(Table29[[#This Row],[Unique BarCode]],$N$10:$N$37,$O$10:$O$37)</f>
        <v>HP Laptop</v>
      </c>
      <c r="I2764" t="str">
        <f>_xlfn.XLOOKUP(Table29[[#This Row],[Unique BarCode]],$N$10:$N$37,$P$10:$P$37)</f>
        <v>Device</v>
      </c>
      <c r="J2764" t="s">
        <v>8</v>
      </c>
      <c r="K2764" t="s">
        <v>168</v>
      </c>
    </row>
    <row r="2765" spans="1:11" x14ac:dyDescent="0.2">
      <c r="A2765" s="1" t="d">
        <v>2023-02-16</v>
      </c>
      <c r="B2765" s="45">
        <v>-1</v>
      </c>
      <c r="C2765" t="s">
        <v>77</v>
      </c>
      <c r="D2765" t="str">
        <f>_xlfn.XLOOKUP(Table29[[#This Row],[Patron Group]],$R$10:$R$24,$S$10:$S$24)</f>
        <v>Undergraduate</v>
      </c>
      <c r="E2765" s="1" t="d">
        <v>2023-02-23</v>
      </c>
      <c r="F2765" t="s">
        <v>177</v>
      </c>
      <c r="G2765" t="s">
        <v>2263</v>
      </c>
      <c r="H2765" t="str">
        <f>_xlfn.XLOOKUP(Table29[[#This Row],[Unique BarCode]],$N$10:$N$37,$O$10:$O$37)</f>
        <v>HP Laptop</v>
      </c>
      <c r="I2765" t="str">
        <f>_xlfn.XLOOKUP(Table29[[#This Row],[Unique BarCode]],$N$10:$N$37,$P$10:$P$37)</f>
        <v>Device</v>
      </c>
      <c r="J2765" t="s">
        <v>8</v>
      </c>
      <c r="K2765" t="s">
        <v>178</v>
      </c>
    </row>
    <row r="2766" spans="1:11" x14ac:dyDescent="0.2">
      <c r="A2766" s="1" t="d">
        <v>2023-02-16</v>
      </c>
      <c r="B2766" s="45">
        <v>-1</v>
      </c>
      <c r="C2766" t="s">
        <v>77</v>
      </c>
      <c r="D2766" t="str">
        <f>_xlfn.XLOOKUP(Table29[[#This Row],[Patron Group]],$R$10:$R$24,$S$10:$S$24)</f>
        <v>Undergraduate</v>
      </c>
      <c r="E2766" s="1" t="d">
        <v>2023-03-01</v>
      </c>
      <c r="F2766" t="s">
        <v>1724</v>
      </c>
      <c r="G2766" t="s">
        <v>2273</v>
      </c>
      <c r="H2766" t="str">
        <f>_xlfn.XLOOKUP(Table29[[#This Row],[Unique BarCode]],$N$10:$N$37,$O$10:$O$37)</f>
        <v>ChromeBook</v>
      </c>
      <c r="I2766" t="str">
        <f>_xlfn.XLOOKUP(Table29[[#This Row],[Unique BarCode]],$N$10:$N$37,$P$10:$P$37)</f>
        <v>Device</v>
      </c>
      <c r="J2766" t="s">
        <v>8</v>
      </c>
      <c r="K2766" t="s">
        <v>1725</v>
      </c>
    </row>
    <row r="2767" spans="1:11" x14ac:dyDescent="0.2">
      <c r="A2767" s="1" t="d">
        <v>2023-02-16</v>
      </c>
      <c r="B2767" s="45">
        <v>-1</v>
      </c>
      <c r="C2767" t="s">
        <v>77</v>
      </c>
      <c r="D2767" t="str">
        <f>_xlfn.XLOOKUP(Table29[[#This Row],[Patron Group]],$R$10:$R$24,$S$10:$S$24)</f>
        <v>Undergraduate</v>
      </c>
      <c r="E2767" s="1" t="d">
        <v>2023-03-02</v>
      </c>
      <c r="F2767" t="s">
        <v>1358</v>
      </c>
      <c r="G2767" t="s">
        <v>2274</v>
      </c>
      <c r="H2767" t="str">
        <f>_xlfn.XLOOKUP(Table29[[#This Row],[Unique BarCode]],$N$10:$N$37,$O$10:$O$37)</f>
        <v>MacBook</v>
      </c>
      <c r="I2767" t="str">
        <f>_xlfn.XLOOKUP(Table29[[#This Row],[Unique BarCode]],$N$10:$N$37,$P$10:$P$37)</f>
        <v>Device</v>
      </c>
      <c r="J2767" t="s">
        <v>8</v>
      </c>
      <c r="K2767" t="s">
        <v>1359</v>
      </c>
    </row>
    <row r="2768" spans="1:11" x14ac:dyDescent="0.2">
      <c r="A2768" s="1" t="d">
        <v>2023-02-16</v>
      </c>
      <c r="B2768" s="45">
        <v>-1</v>
      </c>
      <c r="C2768" t="s">
        <v>77</v>
      </c>
      <c r="D2768" t="str">
        <f>_xlfn.XLOOKUP(Table29[[#This Row],[Patron Group]],$R$10:$R$24,$S$10:$S$24)</f>
        <v>Undergraduate</v>
      </c>
      <c r="E2768" s="1" t="d">
        <v>2023-03-02</v>
      </c>
      <c r="F2768" t="s">
        <v>1375</v>
      </c>
      <c r="G2768" t="s">
        <v>2274</v>
      </c>
      <c r="H2768" t="str">
        <f>_xlfn.XLOOKUP(Table29[[#This Row],[Unique BarCode]],$N$10:$N$37,$O$10:$O$37)</f>
        <v>MacBook</v>
      </c>
      <c r="I2768" t="str">
        <f>_xlfn.XLOOKUP(Table29[[#This Row],[Unique BarCode]],$N$10:$N$37,$P$10:$P$37)</f>
        <v>Device</v>
      </c>
      <c r="J2768" t="s">
        <v>8</v>
      </c>
      <c r="K2768" t="s">
        <v>1375</v>
      </c>
    </row>
    <row r="2769" spans="1:11" x14ac:dyDescent="0.2">
      <c r="A2769" s="1" t="d">
        <v>2023-02-16</v>
      </c>
      <c r="B2769" s="45">
        <v>-1</v>
      </c>
      <c r="C2769" t="s">
        <v>77</v>
      </c>
      <c r="D2769" t="str">
        <f>_xlfn.XLOOKUP(Table29[[#This Row],[Patron Group]],$R$10:$R$24,$S$10:$S$24)</f>
        <v>Undergraduate</v>
      </c>
      <c r="E2769" s="1" t="d">
        <v>2023-03-02</v>
      </c>
      <c r="F2769" t="s">
        <v>1437</v>
      </c>
      <c r="G2769" t="s">
        <v>2274</v>
      </c>
      <c r="H2769" t="str">
        <f>_xlfn.XLOOKUP(Table29[[#This Row],[Unique BarCode]],$N$10:$N$37,$O$10:$O$37)</f>
        <v>MacBook</v>
      </c>
      <c r="I2769" t="str">
        <f>_xlfn.XLOOKUP(Table29[[#This Row],[Unique BarCode]],$N$10:$N$37,$P$10:$P$37)</f>
        <v>Device</v>
      </c>
      <c r="J2769" t="s">
        <v>8</v>
      </c>
      <c r="K2769" t="s">
        <v>1437</v>
      </c>
    </row>
    <row r="2770" spans="1:11" x14ac:dyDescent="0.2">
      <c r="A2770" s="1" t="d">
        <v>2023-02-16</v>
      </c>
      <c r="B2770" s="45">
        <v>-1</v>
      </c>
      <c r="C2770" t="s">
        <v>77</v>
      </c>
      <c r="D2770" t="str">
        <f>_xlfn.XLOOKUP(Table29[[#This Row],[Patron Group]],$R$10:$R$24,$S$10:$S$24)</f>
        <v>Undergraduate</v>
      </c>
      <c r="E2770" s="1" t="d">
        <v>2023-03-02</v>
      </c>
      <c r="F2770" t="s">
        <v>1295</v>
      </c>
      <c r="G2770" t="s">
        <v>2274</v>
      </c>
      <c r="H2770" t="str">
        <f>_xlfn.XLOOKUP(Table29[[#This Row],[Unique BarCode]],$N$10:$N$37,$O$10:$O$37)</f>
        <v>MacBook</v>
      </c>
      <c r="I2770" t="str">
        <f>_xlfn.XLOOKUP(Table29[[#This Row],[Unique BarCode]],$N$10:$N$37,$P$10:$P$37)</f>
        <v>Device</v>
      </c>
      <c r="J2770" t="s">
        <v>8</v>
      </c>
      <c r="K2770" t="s">
        <v>1295</v>
      </c>
    </row>
    <row r="2771" spans="1:11" x14ac:dyDescent="0.2">
      <c r="A2771" s="1" t="d">
        <v>2023-02-16</v>
      </c>
      <c r="B2771" s="45">
        <v>-1</v>
      </c>
      <c r="C2771" t="s">
        <v>77</v>
      </c>
      <c r="D2771" t="str">
        <f>_xlfn.XLOOKUP(Table29[[#This Row],[Patron Group]],$R$10:$R$24,$S$10:$S$24)</f>
        <v>Undergraduate</v>
      </c>
      <c r="E2771" s="1" t="d">
        <v>2023-03-02</v>
      </c>
      <c r="F2771" t="s">
        <v>1698</v>
      </c>
      <c r="G2771" t="s">
        <v>2275</v>
      </c>
      <c r="H2771" t="str">
        <f>_xlfn.XLOOKUP(Table29[[#This Row],[Unique BarCode]],$N$10:$N$37,$O$10:$O$37)</f>
        <v>iPad</v>
      </c>
      <c r="I2771" t="str">
        <f>_xlfn.XLOOKUP(Table29[[#This Row],[Unique BarCode]],$N$10:$N$37,$P$10:$P$37)</f>
        <v>Device</v>
      </c>
      <c r="J2771" t="s">
        <v>8</v>
      </c>
      <c r="K2771" t="s">
        <v>1699</v>
      </c>
    </row>
    <row r="2772" spans="1:11" x14ac:dyDescent="0.2">
      <c r="A2772" s="1" t="d">
        <v>2023-02-16</v>
      </c>
      <c r="B2772" s="45">
        <v>-1</v>
      </c>
      <c r="C2772" t="s">
        <v>77</v>
      </c>
      <c r="D2772" t="str">
        <f>_xlfn.XLOOKUP(Table29[[#This Row],[Patron Group]],$R$10:$R$24,$S$10:$S$24)</f>
        <v>Undergraduate</v>
      </c>
      <c r="E2772" s="1" t="d">
        <v>2023-03-02</v>
      </c>
      <c r="F2772" t="s">
        <v>1726</v>
      </c>
      <c r="G2772" t="s">
        <v>2275</v>
      </c>
      <c r="H2772" t="str">
        <f>_xlfn.XLOOKUP(Table29[[#This Row],[Unique BarCode]],$N$10:$N$37,$O$10:$O$37)</f>
        <v>iPad</v>
      </c>
      <c r="I2772" t="str">
        <f>_xlfn.XLOOKUP(Table29[[#This Row],[Unique BarCode]],$N$10:$N$37,$P$10:$P$37)</f>
        <v>Device</v>
      </c>
      <c r="J2772" t="s">
        <v>8</v>
      </c>
      <c r="K2772" t="s">
        <v>1727</v>
      </c>
    </row>
    <row r="2773" spans="1:11" x14ac:dyDescent="0.2">
      <c r="A2773" s="1" t="d">
        <v>2023-02-16</v>
      </c>
      <c r="B2773" s="45">
        <v>5561697820006530</v>
      </c>
      <c r="C2773" t="s">
        <v>77</v>
      </c>
      <c r="D2773" t="str">
        <f>_xlfn.XLOOKUP(Table29[[#This Row],[Patron Group]],$R$10:$R$24,$S$10:$S$24)</f>
        <v>Undergraduate</v>
      </c>
      <c r="E2773" s="1" t="d">
        <v>2023-02-23</v>
      </c>
      <c r="F2773" t="s">
        <v>125</v>
      </c>
      <c r="G2773" t="s">
        <v>2263</v>
      </c>
      <c r="H2773" t="str">
        <f>_xlfn.XLOOKUP(Table29[[#This Row],[Unique BarCode]],$N$10:$N$37,$O$10:$O$37)</f>
        <v>HP Laptop</v>
      </c>
      <c r="I2773" t="str">
        <f>_xlfn.XLOOKUP(Table29[[#This Row],[Unique BarCode]],$N$10:$N$37,$P$10:$P$37)</f>
        <v>Device</v>
      </c>
      <c r="J2773" t="s">
        <v>8</v>
      </c>
      <c r="K2773" t="s">
        <v>126</v>
      </c>
    </row>
    <row r="2774" spans="1:11" x14ac:dyDescent="0.2">
      <c r="A2774" s="1" t="d">
        <v>2023-02-17</v>
      </c>
      <c r="B2774" s="45">
        <v>-1</v>
      </c>
      <c r="C2774" t="s">
        <v>20</v>
      </c>
      <c r="D2774" t="str">
        <f>_xlfn.XLOOKUP(Table29[[#This Row],[Patron Group]],$R$10:$R$24,$S$10:$S$24)</f>
        <v>Graduate</v>
      </c>
      <c r="E2774" s="1" t="d">
        <v>2023-02-17</v>
      </c>
      <c r="F2774" t="s">
        <v>809</v>
      </c>
      <c r="G2774" t="s">
        <v>2266</v>
      </c>
      <c r="H2774" t="str">
        <f>_xlfn.XLOOKUP(Table29[[#This Row],[Unique BarCode]],$N$10:$N$37,$O$10:$O$37)</f>
        <v>Headphones</v>
      </c>
      <c r="I2774" t="str">
        <f>_xlfn.XLOOKUP(Table29[[#This Row],[Unique BarCode]],$N$10:$N$37,$P$10:$P$37)</f>
        <v>Accessory</v>
      </c>
      <c r="J2774" t="s">
        <v>8</v>
      </c>
      <c r="K2774" t="s">
        <v>810</v>
      </c>
    </row>
    <row r="2775" spans="1:11" x14ac:dyDescent="0.2">
      <c r="A2775" s="1" t="d">
        <v>2023-02-17</v>
      </c>
      <c r="B2775" s="45">
        <v>-1</v>
      </c>
      <c r="C2775" t="s">
        <v>20</v>
      </c>
      <c r="D2775" t="str">
        <f>_xlfn.XLOOKUP(Table29[[#This Row],[Patron Group]],$R$10:$R$24,$S$10:$S$24)</f>
        <v>Graduate</v>
      </c>
      <c r="E2775" s="1" t="d">
        <v>2023-02-17</v>
      </c>
      <c r="F2775" t="s">
        <v>21</v>
      </c>
      <c r="G2775" t="s">
        <v>2266</v>
      </c>
      <c r="H2775" t="str">
        <f>_xlfn.XLOOKUP(Table29[[#This Row],[Unique BarCode]],$N$10:$N$37,$O$10:$O$37)</f>
        <v>Headphones</v>
      </c>
      <c r="I2775" t="str">
        <f>_xlfn.XLOOKUP(Table29[[#This Row],[Unique BarCode]],$N$10:$N$37,$P$10:$P$37)</f>
        <v>Accessory</v>
      </c>
      <c r="J2775" t="s">
        <v>8</v>
      </c>
      <c r="K2775" t="s">
        <v>22</v>
      </c>
    </row>
    <row r="2776" spans="1:11" x14ac:dyDescent="0.2">
      <c r="A2776" s="1" t="d">
        <v>2023-02-17</v>
      </c>
      <c r="B2776" s="45">
        <v>-1</v>
      </c>
      <c r="C2776" t="s">
        <v>20</v>
      </c>
      <c r="D2776" t="str">
        <f>_xlfn.XLOOKUP(Table29[[#This Row],[Patron Group]],$R$10:$R$24,$S$10:$S$24)</f>
        <v>Graduate</v>
      </c>
      <c r="E2776" s="1" t="d">
        <v>2023-02-17</v>
      </c>
      <c r="F2776" t="s">
        <v>458</v>
      </c>
      <c r="G2776" t="s">
        <v>2282</v>
      </c>
      <c r="H2776" t="str">
        <f>_xlfn.XLOOKUP(Table29[[#This Row],[Unique BarCode]],$N$10:$N$37,$O$10:$O$37)</f>
        <v>HPUSBC</v>
      </c>
      <c r="I2776" t="str">
        <f>_xlfn.XLOOKUP(Table29[[#This Row],[Unique BarCode]],$N$10:$N$37,$P$10:$P$37)</f>
        <v>Charger</v>
      </c>
      <c r="J2776" t="s">
        <v>49</v>
      </c>
    </row>
    <row r="2777" spans="1:11" x14ac:dyDescent="0.2">
      <c r="A2777" s="1" t="d">
        <v>2023-02-17</v>
      </c>
      <c r="B2777" s="45">
        <v>-1</v>
      </c>
      <c r="C2777" t="s">
        <v>20</v>
      </c>
      <c r="D2777" t="str">
        <f>_xlfn.XLOOKUP(Table29[[#This Row],[Patron Group]],$R$10:$R$24,$S$10:$S$24)</f>
        <v>Graduate</v>
      </c>
      <c r="E2777" s="1" t="d">
        <v>2023-02-17</v>
      </c>
      <c r="F2777" t="s">
        <v>84</v>
      </c>
      <c r="G2777" t="s">
        <v>2265</v>
      </c>
      <c r="H2777" t="str">
        <f>_xlfn.XLOOKUP(Table29[[#This Row],[Unique BarCode]],$N$10:$N$37,$O$10:$O$37)</f>
        <v>IPHONE</v>
      </c>
      <c r="I2777" t="str">
        <f>_xlfn.XLOOKUP(Table29[[#This Row],[Unique BarCode]],$N$10:$N$37,$P$10:$P$37)</f>
        <v>Charger</v>
      </c>
      <c r="J2777" t="s">
        <v>8</v>
      </c>
      <c r="K2777" t="s">
        <v>85</v>
      </c>
    </row>
    <row r="2778" spans="1:11" x14ac:dyDescent="0.2">
      <c r="A2778" s="1" t="d">
        <v>2023-02-17</v>
      </c>
      <c r="B2778" s="45">
        <v>-1</v>
      </c>
      <c r="C2778" t="s">
        <v>20</v>
      </c>
      <c r="D2778" t="str">
        <f>_xlfn.XLOOKUP(Table29[[#This Row],[Patron Group]],$R$10:$R$24,$S$10:$S$24)</f>
        <v>Graduate</v>
      </c>
      <c r="E2778" s="1" t="d">
        <v>2023-02-17</v>
      </c>
      <c r="F2778" t="s">
        <v>29</v>
      </c>
      <c r="G2778" t="s">
        <v>2265</v>
      </c>
      <c r="H2778" t="str">
        <f>_xlfn.XLOOKUP(Table29[[#This Row],[Unique BarCode]],$N$10:$N$37,$O$10:$O$37)</f>
        <v>IPHONE</v>
      </c>
      <c r="I2778" t="str">
        <f>_xlfn.XLOOKUP(Table29[[#This Row],[Unique BarCode]],$N$10:$N$37,$P$10:$P$37)</f>
        <v>Charger</v>
      </c>
      <c r="J2778" t="s">
        <v>8</v>
      </c>
      <c r="K2778" t="s">
        <v>30</v>
      </c>
    </row>
    <row r="2779" spans="1:11" x14ac:dyDescent="0.2">
      <c r="A2779" s="1" t="d">
        <v>2023-02-17</v>
      </c>
      <c r="B2779" s="45">
        <v>-1</v>
      </c>
      <c r="C2779" t="s">
        <v>20</v>
      </c>
      <c r="D2779" t="str">
        <f>_xlfn.XLOOKUP(Table29[[#This Row],[Patron Group]],$R$10:$R$24,$S$10:$S$24)</f>
        <v>Graduate</v>
      </c>
      <c r="E2779" s="1" t="d">
        <v>2023-02-17</v>
      </c>
      <c r="F2779" t="s">
        <v>813</v>
      </c>
      <c r="G2779" t="s">
        <v>2268</v>
      </c>
      <c r="H2779" t="str">
        <f>_xlfn.XLOOKUP(Table29[[#This Row],[Unique BarCode]],$N$10:$N$37,$O$10:$O$37)</f>
        <v>MACCHRG</v>
      </c>
      <c r="I2779" t="str">
        <f>_xlfn.XLOOKUP(Table29[[#This Row],[Unique BarCode]],$N$10:$N$37,$P$10:$P$37)</f>
        <v>Charger</v>
      </c>
      <c r="J2779" t="s">
        <v>13</v>
      </c>
      <c r="K2779" t="s">
        <v>814</v>
      </c>
    </row>
    <row r="2780" spans="1:11" x14ac:dyDescent="0.2">
      <c r="A2780" s="1" t="d">
        <v>2023-02-17</v>
      </c>
      <c r="B2780" s="45">
        <v>-1</v>
      </c>
      <c r="C2780" t="s">
        <v>20</v>
      </c>
      <c r="D2780" t="str">
        <f>_xlfn.XLOOKUP(Table29[[#This Row],[Patron Group]],$R$10:$R$24,$S$10:$S$24)</f>
        <v>Graduate</v>
      </c>
      <c r="E2780" s="1" t="d">
        <v>2023-02-17</v>
      </c>
      <c r="F2780" t="s">
        <v>1688</v>
      </c>
      <c r="G2780" t="s">
        <v>2296</v>
      </c>
      <c r="H2780" t="str">
        <f>_xlfn.XLOOKUP(Table29[[#This Row],[Unique BarCode]],$N$10:$N$37,$O$10:$O$37)</f>
        <v>MACUSBC</v>
      </c>
      <c r="I2780" t="str">
        <f>_xlfn.XLOOKUP(Table29[[#This Row],[Unique BarCode]],$N$10:$N$37,$P$10:$P$37)</f>
        <v>Charger</v>
      </c>
      <c r="J2780" t="s">
        <v>8</v>
      </c>
      <c r="K2780" t="s">
        <v>225</v>
      </c>
    </row>
    <row r="2781" spans="1:11" x14ac:dyDescent="0.2">
      <c r="A2781" s="1" t="d">
        <v>2023-02-17</v>
      </c>
      <c r="B2781" s="45">
        <v>-1</v>
      </c>
      <c r="C2781" t="s">
        <v>20</v>
      </c>
      <c r="D2781" t="str">
        <f>_xlfn.XLOOKUP(Table29[[#This Row],[Patron Group]],$R$10:$R$24,$S$10:$S$24)</f>
        <v>Graduate</v>
      </c>
      <c r="E2781" s="1" t="d">
        <v>2023-02-17</v>
      </c>
      <c r="F2781" t="s">
        <v>1630</v>
      </c>
      <c r="G2781" t="s">
        <v>2296</v>
      </c>
      <c r="H2781" t="str">
        <f>_xlfn.XLOOKUP(Table29[[#This Row],[Unique BarCode]],$N$10:$N$37,$O$10:$O$37)</f>
        <v>MACUSBC</v>
      </c>
      <c r="I2781" t="str">
        <f>_xlfn.XLOOKUP(Table29[[#This Row],[Unique BarCode]],$N$10:$N$37,$P$10:$P$37)</f>
        <v>Charger</v>
      </c>
      <c r="J2781" t="s">
        <v>8</v>
      </c>
      <c r="K2781" t="s">
        <v>470</v>
      </c>
    </row>
    <row r="2782" spans="1:11" x14ac:dyDescent="0.2">
      <c r="A2782" s="1" t="d">
        <v>2023-02-17</v>
      </c>
      <c r="B2782" s="45">
        <v>-1</v>
      </c>
      <c r="C2782" t="s">
        <v>20</v>
      </c>
      <c r="D2782" t="str">
        <f>_xlfn.XLOOKUP(Table29[[#This Row],[Patron Group]],$R$10:$R$24,$S$10:$S$24)</f>
        <v>Graduate</v>
      </c>
      <c r="E2782" s="1" t="d">
        <v>2023-02-17</v>
      </c>
      <c r="F2782" t="s">
        <v>1621</v>
      </c>
      <c r="G2782" t="s">
        <v>2296</v>
      </c>
      <c r="H2782" t="str">
        <f>_xlfn.XLOOKUP(Table29[[#This Row],[Unique BarCode]],$N$10:$N$37,$O$10:$O$37)</f>
        <v>MACUSBC</v>
      </c>
      <c r="I2782" t="str">
        <f>_xlfn.XLOOKUP(Table29[[#This Row],[Unique BarCode]],$N$10:$N$37,$P$10:$P$37)</f>
        <v>Charger</v>
      </c>
      <c r="J2782" t="s">
        <v>8</v>
      </c>
      <c r="K2782" t="s">
        <v>472</v>
      </c>
    </row>
    <row r="2783" spans="1:11" x14ac:dyDescent="0.2">
      <c r="A2783" s="1" t="d">
        <v>2023-02-17</v>
      </c>
      <c r="B2783" s="45">
        <v>-1</v>
      </c>
      <c r="C2783" t="s">
        <v>20</v>
      </c>
      <c r="D2783" t="str">
        <f>_xlfn.XLOOKUP(Table29[[#This Row],[Patron Group]],$R$10:$R$24,$S$10:$S$24)</f>
        <v>Graduate</v>
      </c>
      <c r="E2783" s="1" t="d">
        <v>2023-02-17</v>
      </c>
      <c r="F2783" t="s">
        <v>1634</v>
      </c>
      <c r="G2783" t="s">
        <v>2296</v>
      </c>
      <c r="H2783" t="str">
        <f>_xlfn.XLOOKUP(Table29[[#This Row],[Unique BarCode]],$N$10:$N$37,$O$10:$O$37)</f>
        <v>MACUSBC</v>
      </c>
      <c r="I2783" t="str">
        <f>_xlfn.XLOOKUP(Table29[[#This Row],[Unique BarCode]],$N$10:$N$37,$P$10:$P$37)</f>
        <v>Charger</v>
      </c>
      <c r="J2783" t="s">
        <v>8</v>
      </c>
      <c r="K2783" t="s">
        <v>38</v>
      </c>
    </row>
    <row r="2784" spans="1:11" x14ac:dyDescent="0.2">
      <c r="A2784" s="1" t="d">
        <v>2023-02-17</v>
      </c>
      <c r="B2784" s="45">
        <v>-1</v>
      </c>
      <c r="C2784" t="s">
        <v>20</v>
      </c>
      <c r="D2784" t="str">
        <f>_xlfn.XLOOKUP(Table29[[#This Row],[Patron Group]],$R$10:$R$24,$S$10:$S$24)</f>
        <v>Graduate</v>
      </c>
      <c r="E2784" s="1" t="d">
        <v>2023-02-17</v>
      </c>
      <c r="F2784" t="s">
        <v>47</v>
      </c>
      <c r="G2784" t="s">
        <v>2272</v>
      </c>
      <c r="H2784" t="str">
        <f>_xlfn.XLOOKUP(Table29[[#This Row],[Unique BarCode]],$N$10:$N$37,$O$10:$O$37)</f>
        <v>WALLADPT</v>
      </c>
      <c r="I2784" t="str">
        <f>_xlfn.XLOOKUP(Table29[[#This Row],[Unique BarCode]],$N$10:$N$37,$P$10:$P$37)</f>
        <v>Charger</v>
      </c>
      <c r="J2784" t="s">
        <v>8</v>
      </c>
    </row>
    <row r="2785" spans="1:11" x14ac:dyDescent="0.2">
      <c r="A2785" s="1" t="d">
        <v>2023-02-17</v>
      </c>
      <c r="B2785" s="45">
        <v>-1</v>
      </c>
      <c r="C2785" t="s">
        <v>20</v>
      </c>
      <c r="D2785" t="str">
        <f>_xlfn.XLOOKUP(Table29[[#This Row],[Patron Group]],$R$10:$R$24,$S$10:$S$24)</f>
        <v>Graduate</v>
      </c>
      <c r="E2785" s="1" t="d">
        <v>2023-02-24</v>
      </c>
      <c r="F2785" t="s">
        <v>440</v>
      </c>
      <c r="G2785" t="s">
        <v>2273</v>
      </c>
      <c r="H2785" t="str">
        <f>_xlfn.XLOOKUP(Table29[[#This Row],[Unique BarCode]],$N$10:$N$37,$O$10:$O$37)</f>
        <v>ChromeBook</v>
      </c>
      <c r="I2785" t="str">
        <f>_xlfn.XLOOKUP(Table29[[#This Row],[Unique BarCode]],$N$10:$N$37,$P$10:$P$37)</f>
        <v>Device</v>
      </c>
      <c r="J2785" t="s">
        <v>13</v>
      </c>
      <c r="K2785" t="s">
        <v>441</v>
      </c>
    </row>
    <row r="2786" spans="1:11" x14ac:dyDescent="0.2">
      <c r="A2786" s="1" t="d">
        <v>2023-02-17</v>
      </c>
      <c r="B2786" s="45">
        <v>-1</v>
      </c>
      <c r="C2786" t="s">
        <v>20</v>
      </c>
      <c r="D2786" t="str">
        <f>_xlfn.XLOOKUP(Table29[[#This Row],[Patron Group]],$R$10:$R$24,$S$10:$S$24)</f>
        <v>Graduate</v>
      </c>
      <c r="E2786" s="1" t="d">
        <v>2023-02-24</v>
      </c>
      <c r="F2786" t="s">
        <v>691</v>
      </c>
      <c r="G2786" t="s">
        <v>2273</v>
      </c>
      <c r="H2786" t="str">
        <f>_xlfn.XLOOKUP(Table29[[#This Row],[Unique BarCode]],$N$10:$N$37,$O$10:$O$37)</f>
        <v>ChromeBook</v>
      </c>
      <c r="I2786" t="str">
        <f>_xlfn.XLOOKUP(Table29[[#This Row],[Unique BarCode]],$N$10:$N$37,$P$10:$P$37)</f>
        <v>Device</v>
      </c>
      <c r="J2786" t="s">
        <v>13</v>
      </c>
      <c r="K2786" t="s">
        <v>692</v>
      </c>
    </row>
    <row r="2787" spans="1:11" x14ac:dyDescent="0.2">
      <c r="A2787" s="1" t="d">
        <v>2023-02-17</v>
      </c>
      <c r="B2787" s="45">
        <v>-1</v>
      </c>
      <c r="C2787" t="s">
        <v>20</v>
      </c>
      <c r="D2787" t="str">
        <f>_xlfn.XLOOKUP(Table29[[#This Row],[Patron Group]],$R$10:$R$24,$S$10:$S$24)</f>
        <v>Graduate</v>
      </c>
      <c r="E2787" s="1" t="d">
        <v>2023-02-24</v>
      </c>
      <c r="F2787" t="s">
        <v>1728</v>
      </c>
      <c r="G2787" t="s">
        <v>2273</v>
      </c>
      <c r="H2787" t="str">
        <f>_xlfn.XLOOKUP(Table29[[#This Row],[Unique BarCode]],$N$10:$N$37,$O$10:$O$37)</f>
        <v>ChromeBook</v>
      </c>
      <c r="I2787" t="str">
        <f>_xlfn.XLOOKUP(Table29[[#This Row],[Unique BarCode]],$N$10:$N$37,$P$10:$P$37)</f>
        <v>Device</v>
      </c>
      <c r="J2787" t="s">
        <v>128</v>
      </c>
      <c r="K2787" t="s">
        <v>1729</v>
      </c>
    </row>
    <row r="2788" spans="1:11" x14ac:dyDescent="0.2">
      <c r="A2788" s="1" t="d">
        <v>2023-02-17</v>
      </c>
      <c r="B2788" s="45">
        <v>-1</v>
      </c>
      <c r="C2788" t="s">
        <v>20</v>
      </c>
      <c r="D2788" t="str">
        <f>_xlfn.XLOOKUP(Table29[[#This Row],[Patron Group]],$R$10:$R$24,$S$10:$S$24)</f>
        <v>Graduate</v>
      </c>
      <c r="E2788" s="1" t="d">
        <v>2023-02-24</v>
      </c>
      <c r="F2788" t="s">
        <v>1730</v>
      </c>
      <c r="G2788" t="s">
        <v>2273</v>
      </c>
      <c r="H2788" t="str">
        <f>_xlfn.XLOOKUP(Table29[[#This Row],[Unique BarCode]],$N$10:$N$37,$O$10:$O$37)</f>
        <v>ChromeBook</v>
      </c>
      <c r="I2788" t="str">
        <f>_xlfn.XLOOKUP(Table29[[#This Row],[Unique BarCode]],$N$10:$N$37,$P$10:$P$37)</f>
        <v>Device</v>
      </c>
      <c r="J2788" t="s">
        <v>8</v>
      </c>
      <c r="K2788" t="s">
        <v>1731</v>
      </c>
    </row>
    <row r="2789" spans="1:11" x14ac:dyDescent="0.2">
      <c r="A2789" s="1" t="d">
        <v>2023-02-17</v>
      </c>
      <c r="B2789" s="45">
        <v>-1</v>
      </c>
      <c r="C2789" t="s">
        <v>20</v>
      </c>
      <c r="D2789" t="str">
        <f>_xlfn.XLOOKUP(Table29[[#This Row],[Patron Group]],$R$10:$R$24,$S$10:$S$24)</f>
        <v>Graduate</v>
      </c>
      <c r="E2789" s="1" t="d">
        <v>2023-02-24</v>
      </c>
      <c r="F2789" t="s">
        <v>497</v>
      </c>
      <c r="G2789" t="s">
        <v>2274</v>
      </c>
      <c r="H2789" t="str">
        <f>_xlfn.XLOOKUP(Table29[[#This Row],[Unique BarCode]],$N$10:$N$37,$O$10:$O$37)</f>
        <v>MacBook</v>
      </c>
      <c r="I2789" t="str">
        <f>_xlfn.XLOOKUP(Table29[[#This Row],[Unique BarCode]],$N$10:$N$37,$P$10:$P$37)</f>
        <v>Device</v>
      </c>
      <c r="J2789" t="s">
        <v>8</v>
      </c>
      <c r="K2789" t="s">
        <v>498</v>
      </c>
    </row>
    <row r="2790" spans="1:11" x14ac:dyDescent="0.2">
      <c r="A2790" s="1" t="d">
        <v>2023-02-17</v>
      </c>
      <c r="B2790" s="45">
        <v>-1</v>
      </c>
      <c r="C2790" t="s">
        <v>20</v>
      </c>
      <c r="D2790" t="str">
        <f>_xlfn.XLOOKUP(Table29[[#This Row],[Patron Group]],$R$10:$R$24,$S$10:$S$24)</f>
        <v>Graduate</v>
      </c>
      <c r="E2790" s="1" t="d">
        <v>2023-02-24</v>
      </c>
      <c r="F2790" t="s">
        <v>1732</v>
      </c>
      <c r="G2790" t="s">
        <v>2274</v>
      </c>
      <c r="H2790" t="str">
        <f>_xlfn.XLOOKUP(Table29[[#This Row],[Unique BarCode]],$N$10:$N$37,$O$10:$O$37)</f>
        <v>MacBook</v>
      </c>
      <c r="I2790" t="str">
        <f>_xlfn.XLOOKUP(Table29[[#This Row],[Unique BarCode]],$N$10:$N$37,$P$10:$P$37)</f>
        <v>Device</v>
      </c>
      <c r="J2790" t="s">
        <v>8</v>
      </c>
      <c r="K2790" t="s">
        <v>1733</v>
      </c>
    </row>
    <row r="2791" spans="1:11" x14ac:dyDescent="0.2">
      <c r="A2791" s="1" t="d">
        <v>2023-02-17</v>
      </c>
      <c r="B2791" s="45">
        <v>-1</v>
      </c>
      <c r="C2791" t="s">
        <v>20</v>
      </c>
      <c r="D2791" t="str">
        <f>_xlfn.XLOOKUP(Table29[[#This Row],[Patron Group]],$R$10:$R$24,$S$10:$S$24)</f>
        <v>Graduate</v>
      </c>
      <c r="E2791" s="1" t="d">
        <v>2023-02-24</v>
      </c>
      <c r="F2791" t="s">
        <v>1194</v>
      </c>
      <c r="G2791" t="s">
        <v>2274</v>
      </c>
      <c r="H2791" t="str">
        <f>_xlfn.XLOOKUP(Table29[[#This Row],[Unique BarCode]],$N$10:$N$37,$O$10:$O$37)</f>
        <v>MacBook</v>
      </c>
      <c r="I2791" t="str">
        <f>_xlfn.XLOOKUP(Table29[[#This Row],[Unique BarCode]],$N$10:$N$37,$P$10:$P$37)</f>
        <v>Device</v>
      </c>
      <c r="J2791" t="s">
        <v>8</v>
      </c>
      <c r="K2791" t="s">
        <v>1194</v>
      </c>
    </row>
    <row r="2792" spans="1:11" x14ac:dyDescent="0.2">
      <c r="A2792" s="1" t="d">
        <v>2023-02-17</v>
      </c>
      <c r="B2792" s="45">
        <v>-1</v>
      </c>
      <c r="C2792" t="s">
        <v>20</v>
      </c>
      <c r="D2792" t="str">
        <f>_xlfn.XLOOKUP(Table29[[#This Row],[Patron Group]],$R$10:$R$24,$S$10:$S$24)</f>
        <v>Graduate</v>
      </c>
      <c r="E2792" s="1" t="d">
        <v>2023-02-24</v>
      </c>
      <c r="F2792" t="s">
        <v>427</v>
      </c>
      <c r="G2792" t="s">
        <v>2275</v>
      </c>
      <c r="H2792" t="str">
        <f>_xlfn.XLOOKUP(Table29[[#This Row],[Unique BarCode]],$N$10:$N$37,$O$10:$O$37)</f>
        <v>iPad</v>
      </c>
      <c r="I2792" t="str">
        <f>_xlfn.XLOOKUP(Table29[[#This Row],[Unique BarCode]],$N$10:$N$37,$P$10:$P$37)</f>
        <v>Device</v>
      </c>
      <c r="J2792" t="s">
        <v>8</v>
      </c>
      <c r="K2792" t="s">
        <v>428</v>
      </c>
    </row>
    <row r="2793" spans="1:11" x14ac:dyDescent="0.2">
      <c r="A2793" s="1" t="d">
        <v>2023-02-17</v>
      </c>
      <c r="B2793" s="45">
        <v>-1</v>
      </c>
      <c r="C2793" t="s">
        <v>20</v>
      </c>
      <c r="D2793" t="str">
        <f>_xlfn.XLOOKUP(Table29[[#This Row],[Patron Group]],$R$10:$R$24,$S$10:$S$24)</f>
        <v>Graduate</v>
      </c>
      <c r="E2793" s="1" t="d">
        <v>2023-02-24</v>
      </c>
      <c r="F2793" t="s">
        <v>521</v>
      </c>
      <c r="G2793" t="s">
        <v>2275</v>
      </c>
      <c r="H2793" t="str">
        <f>_xlfn.XLOOKUP(Table29[[#This Row],[Unique BarCode]],$N$10:$N$37,$O$10:$O$37)</f>
        <v>iPad</v>
      </c>
      <c r="I2793" t="str">
        <f>_xlfn.XLOOKUP(Table29[[#This Row],[Unique BarCode]],$N$10:$N$37,$P$10:$P$37)</f>
        <v>Device</v>
      </c>
      <c r="J2793" t="s">
        <v>8</v>
      </c>
    </row>
    <row r="2794" spans="1:11" x14ac:dyDescent="0.2">
      <c r="A2794" s="1" t="d">
        <v>2023-02-17</v>
      </c>
      <c r="B2794" s="45">
        <v>-1</v>
      </c>
      <c r="C2794" t="s">
        <v>20</v>
      </c>
      <c r="D2794" t="str">
        <f>_xlfn.XLOOKUP(Table29[[#This Row],[Patron Group]],$R$10:$R$24,$S$10:$S$24)</f>
        <v>Graduate</v>
      </c>
      <c r="E2794" s="1" t="d">
        <v>2023-03-02</v>
      </c>
      <c r="F2794" t="s">
        <v>1734</v>
      </c>
      <c r="G2794" t="s">
        <v>2263</v>
      </c>
      <c r="H2794" t="str">
        <f>_xlfn.XLOOKUP(Table29[[#This Row],[Unique BarCode]],$N$10:$N$37,$O$10:$O$37)</f>
        <v>HP Laptop</v>
      </c>
      <c r="I2794" t="str">
        <f>_xlfn.XLOOKUP(Table29[[#This Row],[Unique BarCode]],$N$10:$N$37,$P$10:$P$37)</f>
        <v>Device</v>
      </c>
      <c r="J2794" t="s">
        <v>8</v>
      </c>
      <c r="K2794" t="s">
        <v>326</v>
      </c>
    </row>
    <row r="2795" spans="1:11" x14ac:dyDescent="0.2">
      <c r="A2795" s="1" t="d">
        <v>2023-02-17</v>
      </c>
      <c r="B2795" s="45">
        <v>-1</v>
      </c>
      <c r="C2795" t="s">
        <v>20</v>
      </c>
      <c r="D2795" t="str">
        <f>_xlfn.XLOOKUP(Table29[[#This Row],[Patron Group]],$R$10:$R$24,$S$10:$S$24)</f>
        <v>Graduate</v>
      </c>
      <c r="E2795" s="1" t="d">
        <v>2023-03-03</v>
      </c>
      <c r="F2795" t="s">
        <v>1735</v>
      </c>
      <c r="G2795" t="s">
        <v>2274</v>
      </c>
      <c r="H2795" t="str">
        <f>_xlfn.XLOOKUP(Table29[[#This Row],[Unique BarCode]],$N$10:$N$37,$O$10:$O$37)</f>
        <v>MacBook</v>
      </c>
      <c r="I2795" t="str">
        <f>_xlfn.XLOOKUP(Table29[[#This Row],[Unique BarCode]],$N$10:$N$37,$P$10:$P$37)</f>
        <v>Device</v>
      </c>
      <c r="J2795" t="s">
        <v>8</v>
      </c>
      <c r="K2795" t="s">
        <v>1735</v>
      </c>
    </row>
    <row r="2796" spans="1:11" x14ac:dyDescent="0.2">
      <c r="A2796" s="1" t="d">
        <v>2023-02-17</v>
      </c>
      <c r="B2796" s="45">
        <v>-1</v>
      </c>
      <c r="C2796" t="s">
        <v>20</v>
      </c>
      <c r="D2796" t="str">
        <f>_xlfn.XLOOKUP(Table29[[#This Row],[Patron Group]],$R$10:$R$24,$S$10:$S$24)</f>
        <v>Graduate</v>
      </c>
      <c r="E2796" s="1" t="d">
        <v>2023-03-03</v>
      </c>
      <c r="F2796" t="s">
        <v>1736</v>
      </c>
      <c r="G2796" t="s">
        <v>2275</v>
      </c>
      <c r="H2796" t="str">
        <f>_xlfn.XLOOKUP(Table29[[#This Row],[Unique BarCode]],$N$10:$N$37,$O$10:$O$37)</f>
        <v>iPad</v>
      </c>
      <c r="I2796" t="str">
        <f>_xlfn.XLOOKUP(Table29[[#This Row],[Unique BarCode]],$N$10:$N$37,$P$10:$P$37)</f>
        <v>Device</v>
      </c>
      <c r="J2796" t="s">
        <v>8</v>
      </c>
      <c r="K2796" t="s">
        <v>1737</v>
      </c>
    </row>
    <row r="2797" spans="1:11" x14ac:dyDescent="0.2">
      <c r="A2797" s="1" t="d">
        <v>2023-02-17</v>
      </c>
      <c r="B2797" s="45">
        <v>-1</v>
      </c>
      <c r="C2797" t="s">
        <v>20</v>
      </c>
      <c r="D2797" t="str">
        <f>_xlfn.XLOOKUP(Table29[[#This Row],[Patron Group]],$R$10:$R$24,$S$10:$S$24)</f>
        <v>Graduate</v>
      </c>
      <c r="E2797" s="1" t="d">
        <v>2023-03-03</v>
      </c>
      <c r="F2797" t="s">
        <v>634</v>
      </c>
      <c r="G2797" t="s">
        <v>2275</v>
      </c>
      <c r="H2797" t="str">
        <f>_xlfn.XLOOKUP(Table29[[#This Row],[Unique BarCode]],$N$10:$N$37,$O$10:$O$37)</f>
        <v>iPad</v>
      </c>
      <c r="I2797" t="str">
        <f>_xlfn.XLOOKUP(Table29[[#This Row],[Unique BarCode]],$N$10:$N$37,$P$10:$P$37)</f>
        <v>Device</v>
      </c>
      <c r="J2797" t="s">
        <v>8</v>
      </c>
    </row>
    <row r="2798" spans="1:11" x14ac:dyDescent="0.2">
      <c r="A2798" s="1" t="d">
        <v>2023-02-17</v>
      </c>
      <c r="B2798" s="45">
        <v>-1</v>
      </c>
      <c r="C2798" t="s">
        <v>20</v>
      </c>
      <c r="D2798" t="str">
        <f>_xlfn.XLOOKUP(Table29[[#This Row],[Patron Group]],$R$10:$R$24,$S$10:$S$24)</f>
        <v>Graduate</v>
      </c>
      <c r="E2798" s="1" t="d">
        <v>2023-03-03</v>
      </c>
      <c r="F2798" t="s">
        <v>1738</v>
      </c>
      <c r="G2798" t="s">
        <v>2263</v>
      </c>
      <c r="H2798" t="str">
        <f>_xlfn.XLOOKUP(Table29[[#This Row],[Unique BarCode]],$N$10:$N$37,$O$10:$O$37)</f>
        <v>HP Laptop</v>
      </c>
      <c r="I2798" t="str">
        <f>_xlfn.XLOOKUP(Table29[[#This Row],[Unique BarCode]],$N$10:$N$37,$P$10:$P$37)</f>
        <v>Device</v>
      </c>
      <c r="J2798" t="s">
        <v>8</v>
      </c>
      <c r="K2798" t="s">
        <v>1085</v>
      </c>
    </row>
    <row r="2799" spans="1:11" x14ac:dyDescent="0.2">
      <c r="A2799" s="1" t="d">
        <v>2023-02-17</v>
      </c>
      <c r="B2799" s="45">
        <v>-1</v>
      </c>
      <c r="C2799" t="s">
        <v>1113</v>
      </c>
      <c r="D2799" t="str">
        <f>_xlfn.XLOOKUP(Table29[[#This Row],[Patron Group]],$R$10:$R$24,$S$10:$S$24)</f>
        <v>Graduate</v>
      </c>
      <c r="E2799" s="1" t="d">
        <v>2023-02-17</v>
      </c>
      <c r="F2799" t="s">
        <v>839</v>
      </c>
      <c r="G2799" t="s">
        <v>2265</v>
      </c>
      <c r="H2799" t="str">
        <f>_xlfn.XLOOKUP(Table29[[#This Row],[Unique BarCode]],$N$10:$N$37,$O$10:$O$37)</f>
        <v>IPHONE</v>
      </c>
      <c r="I2799" t="str">
        <f>_xlfn.XLOOKUP(Table29[[#This Row],[Unique BarCode]],$N$10:$N$37,$P$10:$P$37)</f>
        <v>Charger</v>
      </c>
      <c r="J2799" t="s">
        <v>8</v>
      </c>
      <c r="K2799" t="s">
        <v>840</v>
      </c>
    </row>
    <row r="2800" spans="1:11" x14ac:dyDescent="0.2">
      <c r="A2800" s="1" t="d">
        <v>2023-02-17</v>
      </c>
      <c r="B2800" s="45">
        <v>-1</v>
      </c>
      <c r="C2800" t="s">
        <v>1113</v>
      </c>
      <c r="D2800" t="str">
        <f>_xlfn.XLOOKUP(Table29[[#This Row],[Patron Group]],$R$10:$R$24,$S$10:$S$24)</f>
        <v>Graduate</v>
      </c>
      <c r="E2800" s="1" t="d">
        <v>2023-02-17</v>
      </c>
      <c r="F2800" t="s">
        <v>856</v>
      </c>
      <c r="G2800" t="s">
        <v>2272</v>
      </c>
      <c r="H2800" t="str">
        <f>_xlfn.XLOOKUP(Table29[[#This Row],[Unique BarCode]],$N$10:$N$37,$O$10:$O$37)</f>
        <v>WALLADPT</v>
      </c>
      <c r="I2800" t="str">
        <f>_xlfn.XLOOKUP(Table29[[#This Row],[Unique BarCode]],$N$10:$N$37,$P$10:$P$37)</f>
        <v>Charger</v>
      </c>
      <c r="J2800" t="s">
        <v>8</v>
      </c>
    </row>
    <row r="2801" spans="1:11" x14ac:dyDescent="0.2">
      <c r="A2801" s="1" t="d">
        <v>2023-02-17</v>
      </c>
      <c r="B2801" s="45">
        <v>-1</v>
      </c>
      <c r="C2801" t="s">
        <v>452</v>
      </c>
      <c r="D2801" t="str">
        <f>_xlfn.XLOOKUP(Table29[[#This Row],[Patron Group]],$R$10:$R$24,$S$10:$S$24)</f>
        <v>Graduate</v>
      </c>
      <c r="E2801" s="1" t="d">
        <v>2023-02-24</v>
      </c>
      <c r="F2801" t="s">
        <v>120</v>
      </c>
      <c r="G2801" t="s">
        <v>2275</v>
      </c>
      <c r="H2801" t="str">
        <f>_xlfn.XLOOKUP(Table29[[#This Row],[Unique BarCode]],$N$10:$N$37,$O$10:$O$37)</f>
        <v>iPad</v>
      </c>
      <c r="I2801" t="str">
        <f>_xlfn.XLOOKUP(Table29[[#This Row],[Unique BarCode]],$N$10:$N$37,$P$10:$P$37)</f>
        <v>Device</v>
      </c>
      <c r="J2801" t="s">
        <v>8</v>
      </c>
    </row>
    <row r="2802" spans="1:11" x14ac:dyDescent="0.2">
      <c r="A2802" s="1" t="d">
        <v>2023-02-17</v>
      </c>
      <c r="B2802" s="45">
        <v>-1</v>
      </c>
      <c r="C2802" t="s">
        <v>74</v>
      </c>
      <c r="D2802" t="str">
        <f>_xlfn.XLOOKUP(Table29[[#This Row],[Patron Group]],$R$10:$R$24,$S$10:$S$24)</f>
        <v>Staff</v>
      </c>
      <c r="E2802" s="1" t="d">
        <v>2023-02-24</v>
      </c>
      <c r="F2802" t="s">
        <v>485</v>
      </c>
      <c r="G2802" t="s">
        <v>2273</v>
      </c>
      <c r="H2802" t="str">
        <f>_xlfn.XLOOKUP(Table29[[#This Row],[Unique BarCode]],$N$10:$N$37,$O$10:$O$37)</f>
        <v>ChromeBook</v>
      </c>
      <c r="I2802" t="str">
        <f>_xlfn.XLOOKUP(Table29[[#This Row],[Unique BarCode]],$N$10:$N$37,$P$10:$P$37)</f>
        <v>Device</v>
      </c>
      <c r="J2802" t="s">
        <v>49</v>
      </c>
      <c r="K2802" t="s">
        <v>486</v>
      </c>
    </row>
    <row r="2803" spans="1:11" x14ac:dyDescent="0.2">
      <c r="A2803" s="1" t="d">
        <v>2023-02-17</v>
      </c>
      <c r="B2803" s="45">
        <v>-1</v>
      </c>
      <c r="C2803" t="s">
        <v>74</v>
      </c>
      <c r="D2803" t="str">
        <f>_xlfn.XLOOKUP(Table29[[#This Row],[Patron Group]],$R$10:$R$24,$S$10:$S$24)</f>
        <v>Staff</v>
      </c>
      <c r="E2803" s="1" t="d">
        <v>2023-02-24</v>
      </c>
      <c r="F2803" t="s">
        <v>591</v>
      </c>
      <c r="G2803" t="s">
        <v>2273</v>
      </c>
      <c r="H2803" t="str">
        <f>_xlfn.XLOOKUP(Table29[[#This Row],[Unique BarCode]],$N$10:$N$37,$O$10:$O$37)</f>
        <v>ChromeBook</v>
      </c>
      <c r="I2803" t="str">
        <f>_xlfn.XLOOKUP(Table29[[#This Row],[Unique BarCode]],$N$10:$N$37,$P$10:$P$37)</f>
        <v>Device</v>
      </c>
      <c r="J2803" t="s">
        <v>49</v>
      </c>
      <c r="K2803" t="s">
        <v>592</v>
      </c>
    </row>
    <row r="2804" spans="1:11" x14ac:dyDescent="0.2">
      <c r="A2804" s="1" t="d">
        <v>2023-02-17</v>
      </c>
      <c r="B2804" s="45">
        <v>-1</v>
      </c>
      <c r="C2804" t="s">
        <v>77</v>
      </c>
      <c r="D2804" t="str">
        <f>_xlfn.XLOOKUP(Table29[[#This Row],[Patron Group]],$R$10:$R$24,$S$10:$S$24)</f>
        <v>Undergraduate</v>
      </c>
      <c r="E2804" s="1" t="d">
        <v>2023-02-17</v>
      </c>
      <c r="F2804" t="s">
        <v>1361</v>
      </c>
      <c r="G2804" t="s">
        <v>2298</v>
      </c>
      <c r="H2804" t="str">
        <f>_xlfn.XLOOKUP(Table29[[#This Row],[Unique BarCode]],$N$10:$N$37,$O$10:$O$37)</f>
        <v>ANKER</v>
      </c>
      <c r="I2804" t="str">
        <f>_xlfn.XLOOKUP(Table29[[#This Row],[Unique BarCode]],$N$10:$N$37,$P$10:$P$37)</f>
        <v>Charger</v>
      </c>
      <c r="J2804" t="s">
        <v>8</v>
      </c>
    </row>
    <row r="2805" spans="1:11" x14ac:dyDescent="0.2">
      <c r="A2805" s="1" t="d">
        <v>2023-02-17</v>
      </c>
      <c r="B2805" s="45">
        <v>-1</v>
      </c>
      <c r="C2805" t="s">
        <v>77</v>
      </c>
      <c r="D2805" t="str">
        <f>_xlfn.XLOOKUP(Table29[[#This Row],[Patron Group]],$R$10:$R$24,$S$10:$S$24)</f>
        <v>Undergraduate</v>
      </c>
      <c r="E2805" s="1" t="d">
        <v>2023-02-17</v>
      </c>
      <c r="F2805" t="s">
        <v>1532</v>
      </c>
      <c r="G2805" t="s">
        <v>2276</v>
      </c>
      <c r="H2805" t="str">
        <f>_xlfn.XLOOKUP(Table29[[#This Row],[Unique BarCode]],$N$10:$N$37,$O$10:$O$37)</f>
        <v>CALC</v>
      </c>
      <c r="I2805" t="str">
        <f>_xlfn.XLOOKUP(Table29[[#This Row],[Unique BarCode]],$N$10:$N$37,$P$10:$P$37)</f>
        <v>Accessory</v>
      </c>
      <c r="J2805" t="s">
        <v>49</v>
      </c>
    </row>
    <row r="2806" spans="1:11" x14ac:dyDescent="0.2">
      <c r="A2806" s="1" t="d">
        <v>2023-02-17</v>
      </c>
      <c r="B2806" s="45">
        <v>-1</v>
      </c>
      <c r="C2806" t="s">
        <v>77</v>
      </c>
      <c r="D2806" t="str">
        <f>_xlfn.XLOOKUP(Table29[[#This Row],[Patron Group]],$R$10:$R$24,$S$10:$S$24)</f>
        <v>Undergraduate</v>
      </c>
      <c r="E2806" s="1" t="d">
        <v>2023-02-17</v>
      </c>
      <c r="F2806" t="s">
        <v>1610</v>
      </c>
      <c r="G2806" t="s">
        <v>2266</v>
      </c>
      <c r="H2806" t="str">
        <f>_xlfn.XLOOKUP(Table29[[#This Row],[Unique BarCode]],$N$10:$N$37,$O$10:$O$37)</f>
        <v>Headphones</v>
      </c>
      <c r="I2806" t="str">
        <f>_xlfn.XLOOKUP(Table29[[#This Row],[Unique BarCode]],$N$10:$N$37,$P$10:$P$37)</f>
        <v>Accessory</v>
      </c>
      <c r="J2806" t="s">
        <v>8</v>
      </c>
      <c r="K2806" t="s">
        <v>1611</v>
      </c>
    </row>
    <row r="2807" spans="1:11" x14ac:dyDescent="0.2">
      <c r="A2807" s="1" t="d">
        <v>2023-02-17</v>
      </c>
      <c r="B2807" s="45">
        <v>-1</v>
      </c>
      <c r="C2807" t="s">
        <v>77</v>
      </c>
      <c r="D2807" t="str">
        <f>_xlfn.XLOOKUP(Table29[[#This Row],[Patron Group]],$R$10:$R$24,$S$10:$S$24)</f>
        <v>Undergraduate</v>
      </c>
      <c r="E2807" s="1" t="d">
        <v>2023-02-17</v>
      </c>
      <c r="F2807" t="s">
        <v>807</v>
      </c>
      <c r="G2807" t="s">
        <v>2266</v>
      </c>
      <c r="H2807" t="str">
        <f>_xlfn.XLOOKUP(Table29[[#This Row],[Unique BarCode]],$N$10:$N$37,$O$10:$O$37)</f>
        <v>Headphones</v>
      </c>
      <c r="I2807" t="str">
        <f>_xlfn.XLOOKUP(Table29[[#This Row],[Unique BarCode]],$N$10:$N$37,$P$10:$P$37)</f>
        <v>Accessory</v>
      </c>
      <c r="J2807" t="s">
        <v>8</v>
      </c>
      <c r="K2807" t="s">
        <v>808</v>
      </c>
    </row>
    <row r="2808" spans="1:11" x14ac:dyDescent="0.2">
      <c r="A2808" s="1" t="d">
        <v>2023-02-17</v>
      </c>
      <c r="B2808" s="45">
        <v>-1</v>
      </c>
      <c r="C2808" t="s">
        <v>77</v>
      </c>
      <c r="D2808" t="str">
        <f>_xlfn.XLOOKUP(Table29[[#This Row],[Patron Group]],$R$10:$R$24,$S$10:$S$24)</f>
        <v>Undergraduate</v>
      </c>
      <c r="E2808" s="1" t="d">
        <v>2023-02-17</v>
      </c>
      <c r="F2808" t="s">
        <v>458</v>
      </c>
      <c r="G2808" t="s">
        <v>2282</v>
      </c>
      <c r="H2808" t="str">
        <f>_xlfn.XLOOKUP(Table29[[#This Row],[Unique BarCode]],$N$10:$N$37,$O$10:$O$37)</f>
        <v>HPUSBC</v>
      </c>
      <c r="I2808" t="str">
        <f>_xlfn.XLOOKUP(Table29[[#This Row],[Unique BarCode]],$N$10:$N$37,$P$10:$P$37)</f>
        <v>Charger</v>
      </c>
      <c r="J2808" t="s">
        <v>49</v>
      </c>
    </row>
    <row r="2809" spans="1:11" x14ac:dyDescent="0.2">
      <c r="A2809" s="1" t="d">
        <v>2023-02-17</v>
      </c>
      <c r="B2809" s="45">
        <v>-1</v>
      </c>
      <c r="C2809" t="s">
        <v>77</v>
      </c>
      <c r="D2809" t="str">
        <f>_xlfn.XLOOKUP(Table29[[#This Row],[Patron Group]],$R$10:$R$24,$S$10:$S$24)</f>
        <v>Undergraduate</v>
      </c>
      <c r="E2809" s="1" t="d">
        <v>2023-02-17</v>
      </c>
      <c r="F2809" t="s">
        <v>687</v>
      </c>
      <c r="G2809" t="s">
        <v>2282</v>
      </c>
      <c r="H2809" t="str">
        <f>_xlfn.XLOOKUP(Table29[[#This Row],[Unique BarCode]],$N$10:$N$37,$O$10:$O$37)</f>
        <v>HPUSBC</v>
      </c>
      <c r="I2809" t="str">
        <f>_xlfn.XLOOKUP(Table29[[#This Row],[Unique BarCode]],$N$10:$N$37,$P$10:$P$37)</f>
        <v>Charger</v>
      </c>
      <c r="J2809" t="s">
        <v>49</v>
      </c>
    </row>
    <row r="2810" spans="1:11" x14ac:dyDescent="0.2">
      <c r="A2810" s="1" t="d">
        <v>2023-02-17</v>
      </c>
      <c r="B2810" s="45">
        <v>-1</v>
      </c>
      <c r="C2810" t="s">
        <v>77</v>
      </c>
      <c r="D2810" t="str">
        <f>_xlfn.XLOOKUP(Table29[[#This Row],[Patron Group]],$R$10:$R$24,$S$10:$S$24)</f>
        <v>Undergraduate</v>
      </c>
      <c r="E2810" s="1" t="d">
        <v>2023-02-17</v>
      </c>
      <c r="F2810" t="s">
        <v>942</v>
      </c>
      <c r="G2810" t="s">
        <v>2265</v>
      </c>
      <c r="H2810" t="str">
        <f>_xlfn.XLOOKUP(Table29[[#This Row],[Unique BarCode]],$N$10:$N$37,$O$10:$O$37)</f>
        <v>IPHONE</v>
      </c>
      <c r="I2810" t="str">
        <f>_xlfn.XLOOKUP(Table29[[#This Row],[Unique BarCode]],$N$10:$N$37,$P$10:$P$37)</f>
        <v>Charger</v>
      </c>
      <c r="J2810" t="s">
        <v>68</v>
      </c>
      <c r="K2810" t="s">
        <v>943</v>
      </c>
    </row>
    <row r="2811" spans="1:11" x14ac:dyDescent="0.2">
      <c r="A2811" s="1" t="d">
        <v>2023-02-17</v>
      </c>
      <c r="B2811" s="45">
        <v>-1</v>
      </c>
      <c r="C2811" t="s">
        <v>77</v>
      </c>
      <c r="D2811" t="str">
        <f>_xlfn.XLOOKUP(Table29[[#This Row],[Patron Group]],$R$10:$R$24,$S$10:$S$24)</f>
        <v>Undergraduate</v>
      </c>
      <c r="E2811" s="1" t="d">
        <v>2023-02-17</v>
      </c>
      <c r="F2811" t="s">
        <v>461</v>
      </c>
      <c r="G2811" t="s">
        <v>2265</v>
      </c>
      <c r="H2811" t="str">
        <f>_xlfn.XLOOKUP(Table29[[#This Row],[Unique BarCode]],$N$10:$N$37,$O$10:$O$37)</f>
        <v>IPHONE</v>
      </c>
      <c r="I2811" t="str">
        <f>_xlfn.XLOOKUP(Table29[[#This Row],[Unique BarCode]],$N$10:$N$37,$P$10:$P$37)</f>
        <v>Charger</v>
      </c>
      <c r="J2811" t="s">
        <v>8</v>
      </c>
      <c r="K2811" t="s">
        <v>462</v>
      </c>
    </row>
    <row r="2812" spans="1:11" x14ac:dyDescent="0.2">
      <c r="A2812" s="1" t="d">
        <v>2023-02-17</v>
      </c>
      <c r="B2812" s="45">
        <v>-1</v>
      </c>
      <c r="C2812" t="s">
        <v>77</v>
      </c>
      <c r="D2812" t="str">
        <f>_xlfn.XLOOKUP(Table29[[#This Row],[Patron Group]],$R$10:$R$24,$S$10:$S$24)</f>
        <v>Undergraduate</v>
      </c>
      <c r="E2812" s="1" t="d">
        <v>2023-02-17</v>
      </c>
      <c r="F2812" t="s">
        <v>1369</v>
      </c>
      <c r="G2812" t="s">
        <v>2265</v>
      </c>
      <c r="H2812" t="str">
        <f>_xlfn.XLOOKUP(Table29[[#This Row],[Unique BarCode]],$N$10:$N$37,$O$10:$O$37)</f>
        <v>IPHONE</v>
      </c>
      <c r="I2812" t="str">
        <f>_xlfn.XLOOKUP(Table29[[#This Row],[Unique BarCode]],$N$10:$N$37,$P$10:$P$37)</f>
        <v>Charger</v>
      </c>
      <c r="J2812" t="s">
        <v>8</v>
      </c>
      <c r="K2812" t="s">
        <v>1370</v>
      </c>
    </row>
    <row r="2813" spans="1:11" x14ac:dyDescent="0.2">
      <c r="A2813" s="1" t="d">
        <v>2023-02-17</v>
      </c>
      <c r="B2813" s="45">
        <v>-1</v>
      </c>
      <c r="C2813" t="s">
        <v>77</v>
      </c>
      <c r="D2813" t="str">
        <f>_xlfn.XLOOKUP(Table29[[#This Row],[Patron Group]],$R$10:$R$24,$S$10:$S$24)</f>
        <v>Undergraduate</v>
      </c>
      <c r="E2813" s="1" t="d">
        <v>2023-02-17</v>
      </c>
      <c r="F2813" t="s">
        <v>1739</v>
      </c>
      <c r="G2813" t="s">
        <v>2265</v>
      </c>
      <c r="H2813" t="str">
        <f>_xlfn.XLOOKUP(Table29[[#This Row],[Unique BarCode]],$N$10:$N$37,$O$10:$O$37)</f>
        <v>IPHONE</v>
      </c>
      <c r="I2813" t="str">
        <f>_xlfn.XLOOKUP(Table29[[#This Row],[Unique BarCode]],$N$10:$N$37,$P$10:$P$37)</f>
        <v>Charger</v>
      </c>
      <c r="J2813" t="s">
        <v>128</v>
      </c>
      <c r="K2813" t="s">
        <v>1740</v>
      </c>
    </row>
    <row r="2814" spans="1:11" x14ac:dyDescent="0.2">
      <c r="A2814" s="1" t="d">
        <v>2023-02-17</v>
      </c>
      <c r="B2814" s="45">
        <v>-1</v>
      </c>
      <c r="C2814" t="s">
        <v>77</v>
      </c>
      <c r="D2814" t="str">
        <f>_xlfn.XLOOKUP(Table29[[#This Row],[Patron Group]],$R$10:$R$24,$S$10:$S$24)</f>
        <v>Undergraduate</v>
      </c>
      <c r="E2814" s="1" t="d">
        <v>2023-02-17</v>
      </c>
      <c r="F2814" t="s">
        <v>1497</v>
      </c>
      <c r="G2814" t="s">
        <v>2265</v>
      </c>
      <c r="H2814" t="str">
        <f>_xlfn.XLOOKUP(Table29[[#This Row],[Unique BarCode]],$N$10:$N$37,$O$10:$O$37)</f>
        <v>IPHONE</v>
      </c>
      <c r="I2814" t="str">
        <f>_xlfn.XLOOKUP(Table29[[#This Row],[Unique BarCode]],$N$10:$N$37,$P$10:$P$37)</f>
        <v>Charger</v>
      </c>
      <c r="J2814" t="s">
        <v>8</v>
      </c>
    </row>
    <row r="2815" spans="1:11" x14ac:dyDescent="0.2">
      <c r="A2815" s="1" t="d">
        <v>2023-02-17</v>
      </c>
      <c r="B2815" s="45">
        <v>-1</v>
      </c>
      <c r="C2815" t="s">
        <v>77</v>
      </c>
      <c r="D2815" t="str">
        <f>_xlfn.XLOOKUP(Table29[[#This Row],[Patron Group]],$R$10:$R$24,$S$10:$S$24)</f>
        <v>Undergraduate</v>
      </c>
      <c r="E2815" s="1" t="d">
        <v>2023-02-17</v>
      </c>
      <c r="F2815" t="s">
        <v>86</v>
      </c>
      <c r="G2815" t="s">
        <v>2265</v>
      </c>
      <c r="H2815" t="str">
        <f>_xlfn.XLOOKUP(Table29[[#This Row],[Unique BarCode]],$N$10:$N$37,$O$10:$O$37)</f>
        <v>IPHONE</v>
      </c>
      <c r="I2815" t="str">
        <f>_xlfn.XLOOKUP(Table29[[#This Row],[Unique BarCode]],$N$10:$N$37,$P$10:$P$37)</f>
        <v>Charger</v>
      </c>
      <c r="J2815" t="s">
        <v>8</v>
      </c>
      <c r="K2815" t="s">
        <v>87</v>
      </c>
    </row>
    <row r="2816" spans="1:11" x14ac:dyDescent="0.2">
      <c r="A2816" s="1" t="d">
        <v>2023-02-17</v>
      </c>
      <c r="B2816" s="45">
        <v>-1</v>
      </c>
      <c r="C2816" t="s">
        <v>77</v>
      </c>
      <c r="D2816" t="str">
        <f>_xlfn.XLOOKUP(Table29[[#This Row],[Patron Group]],$R$10:$R$24,$S$10:$S$24)</f>
        <v>Undergraduate</v>
      </c>
      <c r="E2816" s="1" t="d">
        <v>2023-02-17</v>
      </c>
      <c r="F2816" t="s">
        <v>433</v>
      </c>
      <c r="G2816" t="s">
        <v>2265</v>
      </c>
      <c r="H2816" t="str">
        <f>_xlfn.XLOOKUP(Table29[[#This Row],[Unique BarCode]],$N$10:$N$37,$O$10:$O$37)</f>
        <v>IPHONE</v>
      </c>
      <c r="I2816" t="str">
        <f>_xlfn.XLOOKUP(Table29[[#This Row],[Unique BarCode]],$N$10:$N$37,$P$10:$P$37)</f>
        <v>Charger</v>
      </c>
      <c r="J2816" t="s">
        <v>8</v>
      </c>
      <c r="K2816" t="s">
        <v>434</v>
      </c>
    </row>
    <row r="2817" spans="1:11" x14ac:dyDescent="0.2">
      <c r="A2817" s="1" t="d">
        <v>2023-02-17</v>
      </c>
      <c r="B2817" s="45">
        <v>-1</v>
      </c>
      <c r="C2817" t="s">
        <v>77</v>
      </c>
      <c r="D2817" t="str">
        <f>_xlfn.XLOOKUP(Table29[[#This Row],[Patron Group]],$R$10:$R$24,$S$10:$S$24)</f>
        <v>Undergraduate</v>
      </c>
      <c r="E2817" s="1" t="d">
        <v>2023-02-17</v>
      </c>
      <c r="F2817" t="s">
        <v>33</v>
      </c>
      <c r="G2817" t="s">
        <v>2268</v>
      </c>
      <c r="H2817" t="str">
        <f>_xlfn.XLOOKUP(Table29[[#This Row],[Unique BarCode]],$N$10:$N$37,$O$10:$O$37)</f>
        <v>MACCHRG</v>
      </c>
      <c r="I2817" t="str">
        <f>_xlfn.XLOOKUP(Table29[[#This Row],[Unique BarCode]],$N$10:$N$37,$P$10:$P$37)</f>
        <v>Charger</v>
      </c>
      <c r="J2817" t="s">
        <v>8</v>
      </c>
      <c r="K2817" t="s">
        <v>34</v>
      </c>
    </row>
    <row r="2818" spans="1:11" x14ac:dyDescent="0.2">
      <c r="A2818" s="1" t="d">
        <v>2023-02-17</v>
      </c>
      <c r="B2818" s="45">
        <v>-1</v>
      </c>
      <c r="C2818" t="s">
        <v>77</v>
      </c>
      <c r="D2818" t="str">
        <f>_xlfn.XLOOKUP(Table29[[#This Row],[Patron Group]],$R$10:$R$24,$S$10:$S$24)</f>
        <v>Undergraduate</v>
      </c>
      <c r="E2818" s="1" t="d">
        <v>2023-02-17</v>
      </c>
      <c r="F2818" t="s">
        <v>1631</v>
      </c>
      <c r="G2818" t="s">
        <v>2296</v>
      </c>
      <c r="H2818" t="str">
        <f>_xlfn.XLOOKUP(Table29[[#This Row],[Unique BarCode]],$N$10:$N$37,$O$10:$O$37)</f>
        <v>MACUSBC</v>
      </c>
      <c r="I2818" t="str">
        <f>_xlfn.XLOOKUP(Table29[[#This Row],[Unique BarCode]],$N$10:$N$37,$P$10:$P$37)</f>
        <v>Charger</v>
      </c>
      <c r="J2818" t="s">
        <v>8</v>
      </c>
      <c r="K2818" t="s">
        <v>277</v>
      </c>
    </row>
    <row r="2819" spans="1:11" x14ac:dyDescent="0.2">
      <c r="A2819" s="1" t="d">
        <v>2023-02-17</v>
      </c>
      <c r="B2819" s="45">
        <v>-1</v>
      </c>
      <c r="C2819" t="s">
        <v>77</v>
      </c>
      <c r="D2819" t="str">
        <f>_xlfn.XLOOKUP(Table29[[#This Row],[Patron Group]],$R$10:$R$24,$S$10:$S$24)</f>
        <v>Undergraduate</v>
      </c>
      <c r="E2819" s="1" t="d">
        <v>2023-02-17</v>
      </c>
      <c r="F2819" t="s">
        <v>1651</v>
      </c>
      <c r="G2819" t="s">
        <v>2296</v>
      </c>
      <c r="H2819" t="str">
        <f>_xlfn.XLOOKUP(Table29[[#This Row],[Unique BarCode]],$N$10:$N$37,$O$10:$O$37)</f>
        <v>MACUSBC</v>
      </c>
      <c r="I2819" t="str">
        <f>_xlfn.XLOOKUP(Table29[[#This Row],[Unique BarCode]],$N$10:$N$37,$P$10:$P$37)</f>
        <v>Charger</v>
      </c>
      <c r="J2819" t="s">
        <v>8</v>
      </c>
      <c r="K2819" t="s">
        <v>92</v>
      </c>
    </row>
    <row r="2820" spans="1:11" x14ac:dyDescent="0.2">
      <c r="A2820" s="1" t="d">
        <v>2023-02-17</v>
      </c>
      <c r="B2820" s="45">
        <v>-1</v>
      </c>
      <c r="C2820" t="s">
        <v>77</v>
      </c>
      <c r="D2820" t="str">
        <f>_xlfn.XLOOKUP(Table29[[#This Row],[Patron Group]],$R$10:$R$24,$S$10:$S$24)</f>
        <v>Undergraduate</v>
      </c>
      <c r="E2820" s="1" t="d">
        <v>2023-02-17</v>
      </c>
      <c r="F2820" t="s">
        <v>1632</v>
      </c>
      <c r="G2820" t="s">
        <v>2296</v>
      </c>
      <c r="H2820" t="str">
        <f>_xlfn.XLOOKUP(Table29[[#This Row],[Unique BarCode]],$N$10:$N$37,$O$10:$O$37)</f>
        <v>MACUSBC</v>
      </c>
      <c r="I2820" t="str">
        <f>_xlfn.XLOOKUP(Table29[[#This Row],[Unique BarCode]],$N$10:$N$37,$P$10:$P$37)</f>
        <v>Charger</v>
      </c>
      <c r="J2820" t="s">
        <v>8</v>
      </c>
      <c r="K2820" t="s">
        <v>214</v>
      </c>
    </row>
    <row r="2821" spans="1:11" x14ac:dyDescent="0.2">
      <c r="A2821" s="1" t="d">
        <v>2023-02-17</v>
      </c>
      <c r="B2821" s="45">
        <v>-1</v>
      </c>
      <c r="C2821" t="s">
        <v>77</v>
      </c>
      <c r="D2821" t="str">
        <f>_xlfn.XLOOKUP(Table29[[#This Row],[Patron Group]],$R$10:$R$24,$S$10:$S$24)</f>
        <v>Undergraduate</v>
      </c>
      <c r="E2821" s="1" t="d">
        <v>2023-02-17</v>
      </c>
      <c r="F2821" t="s">
        <v>1633</v>
      </c>
      <c r="G2821" t="s">
        <v>2296</v>
      </c>
      <c r="H2821" t="str">
        <f>_xlfn.XLOOKUP(Table29[[#This Row],[Unique BarCode]],$N$10:$N$37,$O$10:$O$37)</f>
        <v>MACUSBC</v>
      </c>
      <c r="I2821" t="str">
        <f>_xlfn.XLOOKUP(Table29[[#This Row],[Unique BarCode]],$N$10:$N$37,$P$10:$P$37)</f>
        <v>Charger</v>
      </c>
      <c r="J2821" t="s">
        <v>8</v>
      </c>
      <c r="K2821" t="s">
        <v>844</v>
      </c>
    </row>
    <row r="2822" spans="1:11" x14ac:dyDescent="0.2">
      <c r="A2822" s="1" t="d">
        <v>2023-02-17</v>
      </c>
      <c r="B2822" s="45">
        <v>-1</v>
      </c>
      <c r="C2822" t="s">
        <v>77</v>
      </c>
      <c r="D2822" t="str">
        <f>_xlfn.XLOOKUP(Table29[[#This Row],[Patron Group]],$R$10:$R$24,$S$10:$S$24)</f>
        <v>Undergraduate</v>
      </c>
      <c r="E2822" s="1" t="d">
        <v>2023-02-17</v>
      </c>
      <c r="F2822" t="s">
        <v>1652</v>
      </c>
      <c r="G2822" t="s">
        <v>2296</v>
      </c>
      <c r="H2822" t="str">
        <f>_xlfn.XLOOKUP(Table29[[#This Row],[Unique BarCode]],$N$10:$N$37,$O$10:$O$37)</f>
        <v>MACUSBC</v>
      </c>
      <c r="I2822" t="str">
        <f>_xlfn.XLOOKUP(Table29[[#This Row],[Unique BarCode]],$N$10:$N$37,$P$10:$P$37)</f>
        <v>Charger</v>
      </c>
      <c r="J2822" t="s">
        <v>8</v>
      </c>
      <c r="K2822" t="s">
        <v>40</v>
      </c>
    </row>
    <row r="2823" spans="1:11" x14ac:dyDescent="0.2">
      <c r="A2823" s="1" t="d">
        <v>2023-02-17</v>
      </c>
      <c r="B2823" s="45">
        <v>-1</v>
      </c>
      <c r="C2823" t="s">
        <v>77</v>
      </c>
      <c r="D2823" t="str">
        <f>_xlfn.XLOOKUP(Table29[[#This Row],[Patron Group]],$R$10:$R$24,$S$10:$S$24)</f>
        <v>Undergraduate</v>
      </c>
      <c r="E2823" s="1" t="d">
        <v>2023-02-17</v>
      </c>
      <c r="F2823" t="s">
        <v>1614</v>
      </c>
      <c r="G2823" t="s">
        <v>2296</v>
      </c>
      <c r="H2823" t="str">
        <f>_xlfn.XLOOKUP(Table29[[#This Row],[Unique BarCode]],$N$10:$N$37,$O$10:$O$37)</f>
        <v>MACUSBC</v>
      </c>
      <c r="I2823" t="str">
        <f>_xlfn.XLOOKUP(Table29[[#This Row],[Unique BarCode]],$N$10:$N$37,$P$10:$P$37)</f>
        <v>Charger</v>
      </c>
      <c r="J2823" t="s">
        <v>8</v>
      </c>
      <c r="K2823" t="s">
        <v>94</v>
      </c>
    </row>
    <row r="2824" spans="1:11" x14ac:dyDescent="0.2">
      <c r="A2824" s="1" t="d">
        <v>2023-02-17</v>
      </c>
      <c r="B2824" s="45">
        <v>-1</v>
      </c>
      <c r="C2824" t="s">
        <v>77</v>
      </c>
      <c r="D2824" t="str">
        <f>_xlfn.XLOOKUP(Table29[[#This Row],[Patron Group]],$R$10:$R$24,$S$10:$S$24)</f>
        <v>Undergraduate</v>
      </c>
      <c r="E2824" s="1" t="d">
        <v>2023-02-17</v>
      </c>
      <c r="F2824" t="s">
        <v>845</v>
      </c>
      <c r="G2824" t="s">
        <v>2271</v>
      </c>
      <c r="H2824" t="str">
        <f>_xlfn.XLOOKUP(Table29[[#This Row],[Unique BarCode]],$N$10:$N$37,$O$10:$O$37)</f>
        <v>OMNI</v>
      </c>
      <c r="I2824" t="str">
        <f>_xlfn.XLOOKUP(Table29[[#This Row],[Unique BarCode]],$N$10:$N$37,$P$10:$P$37)</f>
        <v>Charger</v>
      </c>
      <c r="J2824" t="s">
        <v>49</v>
      </c>
      <c r="K2824" t="s">
        <v>846</v>
      </c>
    </row>
    <row r="2825" spans="1:11" x14ac:dyDescent="0.2">
      <c r="A2825" s="1" t="d">
        <v>2023-02-17</v>
      </c>
      <c r="B2825" s="45">
        <v>-1</v>
      </c>
      <c r="C2825" t="s">
        <v>77</v>
      </c>
      <c r="D2825" t="str">
        <f>_xlfn.XLOOKUP(Table29[[#This Row],[Patron Group]],$R$10:$R$24,$S$10:$S$24)</f>
        <v>Undergraduate</v>
      </c>
      <c r="E2825" s="1" t="d">
        <v>2023-02-17</v>
      </c>
      <c r="F2825" t="s">
        <v>829</v>
      </c>
      <c r="G2825" t="s">
        <v>2271</v>
      </c>
      <c r="H2825" t="str">
        <f>_xlfn.XLOOKUP(Table29[[#This Row],[Unique BarCode]],$N$10:$N$37,$O$10:$O$37)</f>
        <v>OMNI</v>
      </c>
      <c r="I2825" t="str">
        <f>_xlfn.XLOOKUP(Table29[[#This Row],[Unique BarCode]],$N$10:$N$37,$P$10:$P$37)</f>
        <v>Charger</v>
      </c>
      <c r="J2825" t="s">
        <v>68</v>
      </c>
      <c r="K2825" t="s">
        <v>830</v>
      </c>
    </row>
    <row r="2826" spans="1:11" x14ac:dyDescent="0.2">
      <c r="A2826" s="1" t="d">
        <v>2023-02-17</v>
      </c>
      <c r="B2826" s="45">
        <v>-1</v>
      </c>
      <c r="C2826" t="s">
        <v>77</v>
      </c>
      <c r="D2826" t="str">
        <f>_xlfn.XLOOKUP(Table29[[#This Row],[Patron Group]],$R$10:$R$24,$S$10:$S$24)</f>
        <v>Undergraduate</v>
      </c>
      <c r="E2826" s="1" t="d">
        <v>2023-02-17</v>
      </c>
      <c r="F2826" t="s">
        <v>1680</v>
      </c>
      <c r="G2826" t="s">
        <v>2271</v>
      </c>
      <c r="H2826" t="str">
        <f>_xlfn.XLOOKUP(Table29[[#This Row],[Unique BarCode]],$N$10:$N$37,$O$10:$O$37)</f>
        <v>OMNI</v>
      </c>
      <c r="I2826" t="str">
        <f>_xlfn.XLOOKUP(Table29[[#This Row],[Unique BarCode]],$N$10:$N$37,$P$10:$P$37)</f>
        <v>Charger</v>
      </c>
      <c r="J2826" t="s">
        <v>8</v>
      </c>
      <c r="K2826" t="s">
        <v>1681</v>
      </c>
    </row>
    <row r="2827" spans="1:11" x14ac:dyDescent="0.2">
      <c r="A2827" s="1" t="d">
        <v>2023-02-17</v>
      </c>
      <c r="B2827" s="45">
        <v>-1</v>
      </c>
      <c r="C2827" t="s">
        <v>77</v>
      </c>
      <c r="D2827" t="str">
        <f>_xlfn.XLOOKUP(Table29[[#This Row],[Patron Group]],$R$10:$R$24,$S$10:$S$24)</f>
        <v>Undergraduate</v>
      </c>
      <c r="E2827" s="1" t="d">
        <v>2023-02-17</v>
      </c>
      <c r="F2827" t="s">
        <v>1741</v>
      </c>
      <c r="G2827" t="s">
        <v>2271</v>
      </c>
      <c r="H2827" t="str">
        <f>_xlfn.XLOOKUP(Table29[[#This Row],[Unique BarCode]],$N$10:$N$37,$O$10:$O$37)</f>
        <v>OMNI</v>
      </c>
      <c r="I2827" t="str">
        <f>_xlfn.XLOOKUP(Table29[[#This Row],[Unique BarCode]],$N$10:$N$37,$P$10:$P$37)</f>
        <v>Charger</v>
      </c>
      <c r="J2827" t="s">
        <v>8</v>
      </c>
      <c r="K2827" t="s">
        <v>1742</v>
      </c>
    </row>
    <row r="2828" spans="1:11" x14ac:dyDescent="0.2">
      <c r="A2828" s="1" t="d">
        <v>2023-02-17</v>
      </c>
      <c r="B2828" s="45">
        <v>-1</v>
      </c>
      <c r="C2828" t="s">
        <v>77</v>
      </c>
      <c r="D2828" t="str">
        <f>_xlfn.XLOOKUP(Table29[[#This Row],[Patron Group]],$R$10:$R$24,$S$10:$S$24)</f>
        <v>Undergraduate</v>
      </c>
      <c r="E2828" s="1" t="d">
        <v>2023-02-17</v>
      </c>
      <c r="F2828" t="s">
        <v>41</v>
      </c>
      <c r="G2828" t="s">
        <v>2271</v>
      </c>
      <c r="H2828" t="str">
        <f>_xlfn.XLOOKUP(Table29[[#This Row],[Unique BarCode]],$N$10:$N$37,$O$10:$O$37)</f>
        <v>OMNI</v>
      </c>
      <c r="I2828" t="str">
        <f>_xlfn.XLOOKUP(Table29[[#This Row],[Unique BarCode]],$N$10:$N$37,$P$10:$P$37)</f>
        <v>Charger</v>
      </c>
      <c r="J2828" t="s">
        <v>8</v>
      </c>
      <c r="K2828" t="s">
        <v>42</v>
      </c>
    </row>
    <row r="2829" spans="1:11" x14ac:dyDescent="0.2">
      <c r="A2829" s="1" t="d">
        <v>2023-02-17</v>
      </c>
      <c r="B2829" s="45">
        <v>-1</v>
      </c>
      <c r="C2829" t="s">
        <v>77</v>
      </c>
      <c r="D2829" t="str">
        <f>_xlfn.XLOOKUP(Table29[[#This Row],[Patron Group]],$R$10:$R$24,$S$10:$S$24)</f>
        <v>Undergraduate</v>
      </c>
      <c r="E2829" s="1" t="d">
        <v>2023-02-17</v>
      </c>
      <c r="F2829" t="s">
        <v>815</v>
      </c>
      <c r="G2829" t="s">
        <v>2294</v>
      </c>
      <c r="H2829" t="str">
        <f>_xlfn.XLOOKUP(Table29[[#This Row],[Unique BarCode]],$N$10:$N$37,$O$10:$O$37)</f>
        <v>UVGA</v>
      </c>
      <c r="I2829" t="str">
        <f>_xlfn.XLOOKUP(Table29[[#This Row],[Unique BarCode]],$N$10:$N$37,$P$10:$P$37)</f>
        <v>Cable</v>
      </c>
      <c r="J2829" t="s">
        <v>8</v>
      </c>
    </row>
    <row r="2830" spans="1:11" x14ac:dyDescent="0.2">
      <c r="A2830" s="1" t="d">
        <v>2023-02-17</v>
      </c>
      <c r="B2830" s="45">
        <v>-1</v>
      </c>
      <c r="C2830" t="s">
        <v>77</v>
      </c>
      <c r="D2830" t="str">
        <f>_xlfn.XLOOKUP(Table29[[#This Row],[Patron Group]],$R$10:$R$24,$S$10:$S$24)</f>
        <v>Undergraduate</v>
      </c>
      <c r="E2830" s="1" t="d">
        <v>2023-02-17</v>
      </c>
      <c r="F2830" t="s">
        <v>43</v>
      </c>
      <c r="G2830" t="s">
        <v>2272</v>
      </c>
      <c r="H2830" t="str">
        <f>_xlfn.XLOOKUP(Table29[[#This Row],[Unique BarCode]],$N$10:$N$37,$O$10:$O$37)</f>
        <v>WALLADPT</v>
      </c>
      <c r="I2830" t="str">
        <f>_xlfn.XLOOKUP(Table29[[#This Row],[Unique BarCode]],$N$10:$N$37,$P$10:$P$37)</f>
        <v>Charger</v>
      </c>
      <c r="J2830" t="s">
        <v>8</v>
      </c>
      <c r="K2830" t="s">
        <v>44</v>
      </c>
    </row>
    <row r="2831" spans="1:11" x14ac:dyDescent="0.2">
      <c r="A2831" s="1" t="d">
        <v>2023-02-17</v>
      </c>
      <c r="B2831" s="45">
        <v>-1</v>
      </c>
      <c r="C2831" t="s">
        <v>77</v>
      </c>
      <c r="D2831" t="str">
        <f>_xlfn.XLOOKUP(Table29[[#This Row],[Patron Group]],$R$10:$R$24,$S$10:$S$24)</f>
        <v>Undergraduate</v>
      </c>
      <c r="E2831" s="1" t="d">
        <v>2023-02-17</v>
      </c>
      <c r="F2831" t="s">
        <v>1715</v>
      </c>
      <c r="G2831" t="s">
        <v>2272</v>
      </c>
      <c r="H2831" t="str">
        <f>_xlfn.XLOOKUP(Table29[[#This Row],[Unique BarCode]],$N$10:$N$37,$O$10:$O$37)</f>
        <v>WALLADPT</v>
      </c>
      <c r="I2831" t="str">
        <f>_xlfn.XLOOKUP(Table29[[#This Row],[Unique BarCode]],$N$10:$N$37,$P$10:$P$37)</f>
        <v>Charger</v>
      </c>
      <c r="J2831" t="s">
        <v>8</v>
      </c>
    </row>
    <row r="2832" spans="1:11" x14ac:dyDescent="0.2">
      <c r="A2832" s="1" t="d">
        <v>2023-02-17</v>
      </c>
      <c r="B2832" s="45">
        <v>-1</v>
      </c>
      <c r="C2832" t="s">
        <v>77</v>
      </c>
      <c r="D2832" t="str">
        <f>_xlfn.XLOOKUP(Table29[[#This Row],[Patron Group]],$R$10:$R$24,$S$10:$S$24)</f>
        <v>Undergraduate</v>
      </c>
      <c r="E2832" s="1" t="d">
        <v>2023-02-17</v>
      </c>
      <c r="F2832" t="s">
        <v>95</v>
      </c>
      <c r="G2832" t="s">
        <v>2272</v>
      </c>
      <c r="H2832" t="str">
        <f>_xlfn.XLOOKUP(Table29[[#This Row],[Unique BarCode]],$N$10:$N$37,$O$10:$O$37)</f>
        <v>WALLADPT</v>
      </c>
      <c r="I2832" t="str">
        <f>_xlfn.XLOOKUP(Table29[[#This Row],[Unique BarCode]],$N$10:$N$37,$P$10:$P$37)</f>
        <v>Charger</v>
      </c>
      <c r="J2832" t="s">
        <v>8</v>
      </c>
    </row>
    <row r="2833" spans="1:11" x14ac:dyDescent="0.2">
      <c r="A2833" s="1" t="d">
        <v>2023-02-17</v>
      </c>
      <c r="B2833" s="45">
        <v>-1</v>
      </c>
      <c r="C2833" t="s">
        <v>77</v>
      </c>
      <c r="D2833" t="str">
        <f>_xlfn.XLOOKUP(Table29[[#This Row],[Patron Group]],$R$10:$R$24,$S$10:$S$24)</f>
        <v>Undergraduate</v>
      </c>
      <c r="E2833" s="1" t="d">
        <v>2023-02-17</v>
      </c>
      <c r="F2833" t="s">
        <v>96</v>
      </c>
      <c r="G2833" t="s">
        <v>2272</v>
      </c>
      <c r="H2833" t="str">
        <f>_xlfn.XLOOKUP(Table29[[#This Row],[Unique BarCode]],$N$10:$N$37,$O$10:$O$37)</f>
        <v>WALLADPT</v>
      </c>
      <c r="I2833" t="str">
        <f>_xlfn.XLOOKUP(Table29[[#This Row],[Unique BarCode]],$N$10:$N$37,$P$10:$P$37)</f>
        <v>Charger</v>
      </c>
      <c r="J2833" t="s">
        <v>8</v>
      </c>
    </row>
    <row r="2834" spans="1:11" x14ac:dyDescent="0.2">
      <c r="A2834" s="1" t="d">
        <v>2023-02-17</v>
      </c>
      <c r="B2834" s="45">
        <v>-1</v>
      </c>
      <c r="C2834" t="s">
        <v>77</v>
      </c>
      <c r="D2834" t="str">
        <f>_xlfn.XLOOKUP(Table29[[#This Row],[Patron Group]],$R$10:$R$24,$S$10:$S$24)</f>
        <v>Undergraduate</v>
      </c>
      <c r="E2834" s="1" t="d">
        <v>2023-02-17</v>
      </c>
      <c r="F2834" t="s">
        <v>275</v>
      </c>
      <c r="G2834" t="s">
        <v>2272</v>
      </c>
      <c r="H2834" t="str">
        <f>_xlfn.XLOOKUP(Table29[[#This Row],[Unique BarCode]],$N$10:$N$37,$O$10:$O$37)</f>
        <v>WALLADPT</v>
      </c>
      <c r="I2834" t="str">
        <f>_xlfn.XLOOKUP(Table29[[#This Row],[Unique BarCode]],$N$10:$N$37,$P$10:$P$37)</f>
        <v>Charger</v>
      </c>
      <c r="J2834" t="s">
        <v>8</v>
      </c>
    </row>
    <row r="2835" spans="1:11" x14ac:dyDescent="0.2">
      <c r="A2835" s="1" t="d">
        <v>2023-02-17</v>
      </c>
      <c r="B2835" s="45">
        <v>-1</v>
      </c>
      <c r="C2835" t="s">
        <v>77</v>
      </c>
      <c r="D2835" t="str">
        <f>_xlfn.XLOOKUP(Table29[[#This Row],[Patron Group]],$R$10:$R$24,$S$10:$S$24)</f>
        <v>Undergraduate</v>
      </c>
      <c r="E2835" s="1" t="d">
        <v>2023-02-24</v>
      </c>
      <c r="F2835" t="s">
        <v>1330</v>
      </c>
      <c r="G2835" t="s">
        <v>2273</v>
      </c>
      <c r="H2835" t="str">
        <f>_xlfn.XLOOKUP(Table29[[#This Row],[Unique BarCode]],$N$10:$N$37,$O$10:$O$37)</f>
        <v>ChromeBook</v>
      </c>
      <c r="I2835" t="str">
        <f>_xlfn.XLOOKUP(Table29[[#This Row],[Unique BarCode]],$N$10:$N$37,$P$10:$P$37)</f>
        <v>Device</v>
      </c>
      <c r="J2835" t="s">
        <v>8</v>
      </c>
      <c r="K2835" t="s">
        <v>1331</v>
      </c>
    </row>
    <row r="2836" spans="1:11" x14ac:dyDescent="0.2">
      <c r="A2836" s="1" t="d">
        <v>2023-02-17</v>
      </c>
      <c r="B2836" s="45">
        <v>-1</v>
      </c>
      <c r="C2836" t="s">
        <v>77</v>
      </c>
      <c r="D2836" t="str">
        <f>_xlfn.XLOOKUP(Table29[[#This Row],[Patron Group]],$R$10:$R$24,$S$10:$S$24)</f>
        <v>Undergraduate</v>
      </c>
      <c r="E2836" s="1" t="d">
        <v>2023-02-24</v>
      </c>
      <c r="F2836" t="s">
        <v>689</v>
      </c>
      <c r="G2836" t="s">
        <v>2273</v>
      </c>
      <c r="H2836" t="str">
        <f>_xlfn.XLOOKUP(Table29[[#This Row],[Unique BarCode]],$N$10:$N$37,$O$10:$O$37)</f>
        <v>ChromeBook</v>
      </c>
      <c r="I2836" t="str">
        <f>_xlfn.XLOOKUP(Table29[[#This Row],[Unique BarCode]],$N$10:$N$37,$P$10:$P$37)</f>
        <v>Device</v>
      </c>
      <c r="J2836" t="s">
        <v>13</v>
      </c>
      <c r="K2836" t="s">
        <v>690</v>
      </c>
    </row>
    <row r="2837" spans="1:11" x14ac:dyDescent="0.2">
      <c r="A2837" s="1" t="d">
        <v>2023-02-17</v>
      </c>
      <c r="B2837" s="45">
        <v>-1</v>
      </c>
      <c r="C2837" t="s">
        <v>77</v>
      </c>
      <c r="D2837" t="str">
        <f>_xlfn.XLOOKUP(Table29[[#This Row],[Patron Group]],$R$10:$R$24,$S$10:$S$24)</f>
        <v>Undergraduate</v>
      </c>
      <c r="E2837" s="1" t="d">
        <v>2023-02-24</v>
      </c>
      <c r="F2837" t="s">
        <v>1608</v>
      </c>
      <c r="G2837" t="s">
        <v>2273</v>
      </c>
      <c r="H2837" t="str">
        <f>_xlfn.XLOOKUP(Table29[[#This Row],[Unique BarCode]],$N$10:$N$37,$O$10:$O$37)</f>
        <v>ChromeBook</v>
      </c>
      <c r="I2837" t="str">
        <f>_xlfn.XLOOKUP(Table29[[#This Row],[Unique BarCode]],$N$10:$N$37,$P$10:$P$37)</f>
        <v>Device</v>
      </c>
      <c r="J2837" t="s">
        <v>13</v>
      </c>
      <c r="K2837" t="s">
        <v>1609</v>
      </c>
    </row>
    <row r="2838" spans="1:11" x14ac:dyDescent="0.2">
      <c r="A2838" s="1" t="d">
        <v>2023-02-17</v>
      </c>
      <c r="B2838" s="45">
        <v>-1</v>
      </c>
      <c r="C2838" t="s">
        <v>77</v>
      </c>
      <c r="D2838" t="str">
        <f>_xlfn.XLOOKUP(Table29[[#This Row],[Patron Group]],$R$10:$R$24,$S$10:$S$24)</f>
        <v>Undergraduate</v>
      </c>
      <c r="E2838" s="1" t="d">
        <v>2023-02-24</v>
      </c>
      <c r="F2838" t="s">
        <v>1743</v>
      </c>
      <c r="G2838" t="s">
        <v>2273</v>
      </c>
      <c r="H2838" t="str">
        <f>_xlfn.XLOOKUP(Table29[[#This Row],[Unique BarCode]],$N$10:$N$37,$O$10:$O$37)</f>
        <v>ChromeBook</v>
      </c>
      <c r="I2838" t="str">
        <f>_xlfn.XLOOKUP(Table29[[#This Row],[Unique BarCode]],$N$10:$N$37,$P$10:$P$37)</f>
        <v>Device</v>
      </c>
      <c r="J2838" t="s">
        <v>13</v>
      </c>
      <c r="K2838" t="s">
        <v>1744</v>
      </c>
    </row>
    <row r="2839" spans="1:11" x14ac:dyDescent="0.2">
      <c r="A2839" s="1" t="d">
        <v>2023-02-17</v>
      </c>
      <c r="B2839" s="45">
        <v>-1</v>
      </c>
      <c r="C2839" t="s">
        <v>77</v>
      </c>
      <c r="D2839" t="str">
        <f>_xlfn.XLOOKUP(Table29[[#This Row],[Patron Group]],$R$10:$R$24,$S$10:$S$24)</f>
        <v>Undergraduate</v>
      </c>
      <c r="E2839" s="1" t="d">
        <v>2023-02-24</v>
      </c>
      <c r="F2839" t="s">
        <v>127</v>
      </c>
      <c r="G2839" t="s">
        <v>2273</v>
      </c>
      <c r="H2839" t="str">
        <f>_xlfn.XLOOKUP(Table29[[#This Row],[Unique BarCode]],$N$10:$N$37,$O$10:$O$37)</f>
        <v>ChromeBook</v>
      </c>
      <c r="I2839" t="str">
        <f>_xlfn.XLOOKUP(Table29[[#This Row],[Unique BarCode]],$N$10:$N$37,$P$10:$P$37)</f>
        <v>Device</v>
      </c>
      <c r="J2839" t="s">
        <v>128</v>
      </c>
      <c r="K2839" t="s">
        <v>129</v>
      </c>
    </row>
    <row r="2840" spans="1:11" x14ac:dyDescent="0.2">
      <c r="A2840" s="1" t="d">
        <v>2023-02-17</v>
      </c>
      <c r="B2840" s="45">
        <v>-1</v>
      </c>
      <c r="C2840" t="s">
        <v>77</v>
      </c>
      <c r="D2840" t="str">
        <f>_xlfn.XLOOKUP(Table29[[#This Row],[Patron Group]],$R$10:$R$24,$S$10:$S$24)</f>
        <v>Undergraduate</v>
      </c>
      <c r="E2840" s="1" t="d">
        <v>2023-02-24</v>
      </c>
      <c r="F2840" t="s">
        <v>1745</v>
      </c>
      <c r="G2840" t="s">
        <v>2274</v>
      </c>
      <c r="H2840" t="str">
        <f>_xlfn.XLOOKUP(Table29[[#This Row],[Unique BarCode]],$N$10:$N$37,$O$10:$O$37)</f>
        <v>MacBook</v>
      </c>
      <c r="I2840" t="str">
        <f>_xlfn.XLOOKUP(Table29[[#This Row],[Unique BarCode]],$N$10:$N$37,$P$10:$P$37)</f>
        <v>Device</v>
      </c>
      <c r="J2840" t="s">
        <v>8</v>
      </c>
      <c r="K2840" t="s">
        <v>1746</v>
      </c>
    </row>
    <row r="2841" spans="1:11" x14ac:dyDescent="0.2">
      <c r="A2841" s="1" t="d">
        <v>2023-02-17</v>
      </c>
      <c r="B2841" s="45">
        <v>-1</v>
      </c>
      <c r="C2841" t="s">
        <v>77</v>
      </c>
      <c r="D2841" t="str">
        <f>_xlfn.XLOOKUP(Table29[[#This Row],[Patron Group]],$R$10:$R$24,$S$10:$S$24)</f>
        <v>Undergraduate</v>
      </c>
      <c r="E2841" s="1" t="d">
        <v>2023-02-24</v>
      </c>
      <c r="F2841" t="s">
        <v>607</v>
      </c>
      <c r="G2841" t="s">
        <v>2274</v>
      </c>
      <c r="H2841" t="str">
        <f>_xlfn.XLOOKUP(Table29[[#This Row],[Unique BarCode]],$N$10:$N$37,$O$10:$O$37)</f>
        <v>MacBook</v>
      </c>
      <c r="I2841" t="str">
        <f>_xlfn.XLOOKUP(Table29[[#This Row],[Unique BarCode]],$N$10:$N$37,$P$10:$P$37)</f>
        <v>Device</v>
      </c>
      <c r="J2841" t="s">
        <v>8</v>
      </c>
      <c r="K2841" t="s">
        <v>608</v>
      </c>
    </row>
    <row r="2842" spans="1:11" x14ac:dyDescent="0.2">
      <c r="A2842" s="1" t="d">
        <v>2023-02-17</v>
      </c>
      <c r="B2842" s="45">
        <v>-1</v>
      </c>
      <c r="C2842" t="s">
        <v>77</v>
      </c>
      <c r="D2842" t="str">
        <f>_xlfn.XLOOKUP(Table29[[#This Row],[Patron Group]],$R$10:$R$24,$S$10:$S$24)</f>
        <v>Undergraduate</v>
      </c>
      <c r="E2842" s="1" t="d">
        <v>2023-02-24</v>
      </c>
      <c r="F2842" t="s">
        <v>1747</v>
      </c>
      <c r="G2842" t="s">
        <v>2274</v>
      </c>
      <c r="H2842" t="str">
        <f>_xlfn.XLOOKUP(Table29[[#This Row],[Unique BarCode]],$N$10:$N$37,$O$10:$O$37)</f>
        <v>MacBook</v>
      </c>
      <c r="I2842" t="str">
        <f>_xlfn.XLOOKUP(Table29[[#This Row],[Unique BarCode]],$N$10:$N$37,$P$10:$P$37)</f>
        <v>Device</v>
      </c>
      <c r="J2842" t="s">
        <v>8</v>
      </c>
      <c r="K2842" t="s">
        <v>1747</v>
      </c>
    </row>
    <row r="2843" spans="1:11" x14ac:dyDescent="0.2">
      <c r="A2843" s="1" t="d">
        <v>2023-02-17</v>
      </c>
      <c r="B2843" s="45">
        <v>-1</v>
      </c>
      <c r="C2843" t="s">
        <v>77</v>
      </c>
      <c r="D2843" t="str">
        <f>_xlfn.XLOOKUP(Table29[[#This Row],[Patron Group]],$R$10:$R$24,$S$10:$S$24)</f>
        <v>Undergraduate</v>
      </c>
      <c r="E2843" s="1" t="d">
        <v>2023-02-24</v>
      </c>
      <c r="F2843" t="s">
        <v>1068</v>
      </c>
      <c r="G2843" t="s">
        <v>2274</v>
      </c>
      <c r="H2843" t="str">
        <f>_xlfn.XLOOKUP(Table29[[#This Row],[Unique BarCode]],$N$10:$N$37,$O$10:$O$37)</f>
        <v>MacBook</v>
      </c>
      <c r="I2843" t="str">
        <f>_xlfn.XLOOKUP(Table29[[#This Row],[Unique BarCode]],$N$10:$N$37,$P$10:$P$37)</f>
        <v>Device</v>
      </c>
      <c r="J2843" t="s">
        <v>8</v>
      </c>
      <c r="K2843" t="s">
        <v>1068</v>
      </c>
    </row>
    <row r="2844" spans="1:11" x14ac:dyDescent="0.2">
      <c r="A2844" s="1" t="d">
        <v>2023-02-17</v>
      </c>
      <c r="B2844" s="45">
        <v>-1</v>
      </c>
      <c r="C2844" t="s">
        <v>77</v>
      </c>
      <c r="D2844" t="str">
        <f>_xlfn.XLOOKUP(Table29[[#This Row],[Patron Group]],$R$10:$R$24,$S$10:$S$24)</f>
        <v>Undergraduate</v>
      </c>
      <c r="E2844" s="1" t="d">
        <v>2023-02-24</v>
      </c>
      <c r="F2844" t="s">
        <v>746</v>
      </c>
      <c r="G2844" t="s">
        <v>2263</v>
      </c>
      <c r="H2844" t="str">
        <f>_xlfn.XLOOKUP(Table29[[#This Row],[Unique BarCode]],$N$10:$N$37,$O$10:$O$37)</f>
        <v>HP Laptop</v>
      </c>
      <c r="I2844" t="str">
        <f>_xlfn.XLOOKUP(Table29[[#This Row],[Unique BarCode]],$N$10:$N$37,$P$10:$P$37)</f>
        <v>Device</v>
      </c>
      <c r="J2844" t="s">
        <v>8</v>
      </c>
      <c r="K2844" t="s">
        <v>747</v>
      </c>
    </row>
    <row r="2845" spans="1:11" x14ac:dyDescent="0.2">
      <c r="A2845" s="1" t="d">
        <v>2023-02-17</v>
      </c>
      <c r="B2845" s="45">
        <v>-1</v>
      </c>
      <c r="C2845" t="s">
        <v>77</v>
      </c>
      <c r="D2845" t="str">
        <f>_xlfn.XLOOKUP(Table29[[#This Row],[Patron Group]],$R$10:$R$24,$S$10:$S$24)</f>
        <v>Undergraduate</v>
      </c>
      <c r="E2845" s="1" t="d">
        <v>2023-03-01</v>
      </c>
      <c r="F2845" t="s">
        <v>82</v>
      </c>
      <c r="G2845" t="s">
        <v>2275</v>
      </c>
      <c r="H2845" t="str">
        <f>_xlfn.XLOOKUP(Table29[[#This Row],[Unique BarCode]],$N$10:$N$37,$O$10:$O$37)</f>
        <v>iPad</v>
      </c>
      <c r="I2845" t="str">
        <f>_xlfn.XLOOKUP(Table29[[#This Row],[Unique BarCode]],$N$10:$N$37,$P$10:$P$37)</f>
        <v>Device</v>
      </c>
      <c r="J2845" t="s">
        <v>8</v>
      </c>
      <c r="K2845" t="s">
        <v>83</v>
      </c>
    </row>
    <row r="2846" spans="1:11" x14ac:dyDescent="0.2">
      <c r="A2846" s="1" t="d">
        <v>2023-02-17</v>
      </c>
      <c r="B2846" s="45">
        <v>-1</v>
      </c>
      <c r="C2846" t="s">
        <v>77</v>
      </c>
      <c r="D2846" t="str">
        <f>_xlfn.XLOOKUP(Table29[[#This Row],[Patron Group]],$R$10:$R$24,$S$10:$S$24)</f>
        <v>Undergraduate</v>
      </c>
      <c r="E2846" s="1" t="d">
        <v>2023-03-03</v>
      </c>
      <c r="F2846" t="s">
        <v>1435</v>
      </c>
      <c r="G2846" t="s">
        <v>2274</v>
      </c>
      <c r="H2846" t="str">
        <f>_xlfn.XLOOKUP(Table29[[#This Row],[Unique BarCode]],$N$10:$N$37,$O$10:$O$37)</f>
        <v>MacBook</v>
      </c>
      <c r="I2846" t="str">
        <f>_xlfn.XLOOKUP(Table29[[#This Row],[Unique BarCode]],$N$10:$N$37,$P$10:$P$37)</f>
        <v>Device</v>
      </c>
      <c r="J2846" t="s">
        <v>8</v>
      </c>
      <c r="K2846" t="s">
        <v>1436</v>
      </c>
    </row>
    <row r="2847" spans="1:11" x14ac:dyDescent="0.2">
      <c r="A2847" s="1" t="d">
        <v>2023-02-17</v>
      </c>
      <c r="B2847" s="45">
        <v>-1</v>
      </c>
      <c r="C2847" t="s">
        <v>77</v>
      </c>
      <c r="D2847" t="str">
        <f>_xlfn.XLOOKUP(Table29[[#This Row],[Patron Group]],$R$10:$R$24,$S$10:$S$24)</f>
        <v>Undergraduate</v>
      </c>
      <c r="E2847" s="1" t="d">
        <v>2023-03-03</v>
      </c>
      <c r="F2847" t="s">
        <v>913</v>
      </c>
      <c r="G2847" t="s">
        <v>2275</v>
      </c>
      <c r="H2847" t="str">
        <f>_xlfn.XLOOKUP(Table29[[#This Row],[Unique BarCode]],$N$10:$N$37,$O$10:$O$37)</f>
        <v>iPad</v>
      </c>
      <c r="I2847" t="str">
        <f>_xlfn.XLOOKUP(Table29[[#This Row],[Unique BarCode]],$N$10:$N$37,$P$10:$P$37)</f>
        <v>Device</v>
      </c>
      <c r="J2847" t="s">
        <v>8</v>
      </c>
    </row>
    <row r="2848" spans="1:11" x14ac:dyDescent="0.2">
      <c r="A2848" s="1" t="d">
        <v>2023-02-17</v>
      </c>
      <c r="B2848" s="45">
        <v>-1</v>
      </c>
      <c r="C2848" t="s">
        <v>77</v>
      </c>
      <c r="D2848" t="str">
        <f>_xlfn.XLOOKUP(Table29[[#This Row],[Patron Group]],$R$10:$R$24,$S$10:$S$24)</f>
        <v>Undergraduate</v>
      </c>
      <c r="E2848" s="1" t="d">
        <v>2023-03-03</v>
      </c>
      <c r="F2848" t="s">
        <v>257</v>
      </c>
      <c r="G2848" t="s">
        <v>2275</v>
      </c>
      <c r="H2848" t="str">
        <f>_xlfn.XLOOKUP(Table29[[#This Row],[Unique BarCode]],$N$10:$N$37,$O$10:$O$37)</f>
        <v>iPad</v>
      </c>
      <c r="I2848" t="str">
        <f>_xlfn.XLOOKUP(Table29[[#This Row],[Unique BarCode]],$N$10:$N$37,$P$10:$P$37)</f>
        <v>Device</v>
      </c>
      <c r="J2848" t="s">
        <v>8</v>
      </c>
      <c r="K2848">
        <v>2022</v>
      </c>
    </row>
    <row r="2849" spans="1:11" x14ac:dyDescent="0.2">
      <c r="A2849" s="1" t="d">
        <v>2023-02-17</v>
      </c>
      <c r="B2849" s="45">
        <v>-1</v>
      </c>
      <c r="C2849" t="s">
        <v>77</v>
      </c>
      <c r="D2849" t="str">
        <f>_xlfn.XLOOKUP(Table29[[#This Row],[Patron Group]],$R$10:$R$24,$S$10:$S$24)</f>
        <v>Undergraduate</v>
      </c>
      <c r="E2849" s="1" t="d">
        <v>2023-03-03</v>
      </c>
      <c r="F2849" t="s">
        <v>510</v>
      </c>
      <c r="G2849" t="s">
        <v>2263</v>
      </c>
      <c r="H2849" t="str">
        <f>_xlfn.XLOOKUP(Table29[[#This Row],[Unique BarCode]],$N$10:$N$37,$O$10:$O$37)</f>
        <v>HP Laptop</v>
      </c>
      <c r="I2849" t="str">
        <f>_xlfn.XLOOKUP(Table29[[#This Row],[Unique BarCode]],$N$10:$N$37,$P$10:$P$37)</f>
        <v>Device</v>
      </c>
      <c r="J2849" t="s">
        <v>8</v>
      </c>
      <c r="K2849" t="s">
        <v>511</v>
      </c>
    </row>
    <row r="2850" spans="1:11" x14ac:dyDescent="0.2">
      <c r="A2850" s="1" t="d">
        <v>2023-02-18</v>
      </c>
      <c r="B2850" s="45">
        <v>-1</v>
      </c>
      <c r="C2850" t="s">
        <v>20</v>
      </c>
      <c r="D2850" t="str">
        <f>_xlfn.XLOOKUP(Table29[[#This Row],[Patron Group]],$R$10:$R$24,$S$10:$S$24)</f>
        <v>Graduate</v>
      </c>
      <c r="E2850" s="1" t="d">
        <v>2023-02-18</v>
      </c>
      <c r="F2850" t="s">
        <v>86</v>
      </c>
      <c r="G2850" t="s">
        <v>2265</v>
      </c>
      <c r="H2850" t="str">
        <f>_xlfn.XLOOKUP(Table29[[#This Row],[Unique BarCode]],$N$10:$N$37,$O$10:$O$37)</f>
        <v>IPHONE</v>
      </c>
      <c r="I2850" t="str">
        <f>_xlfn.XLOOKUP(Table29[[#This Row],[Unique BarCode]],$N$10:$N$37,$P$10:$P$37)</f>
        <v>Charger</v>
      </c>
      <c r="J2850" t="s">
        <v>8</v>
      </c>
      <c r="K2850" t="s">
        <v>87</v>
      </c>
    </row>
    <row r="2851" spans="1:11" x14ac:dyDescent="0.2">
      <c r="A2851" s="1" t="d">
        <v>2023-02-18</v>
      </c>
      <c r="B2851" s="45">
        <v>-1</v>
      </c>
      <c r="C2851" t="s">
        <v>20</v>
      </c>
      <c r="D2851" t="str">
        <f>_xlfn.XLOOKUP(Table29[[#This Row],[Patron Group]],$R$10:$R$24,$S$10:$S$24)</f>
        <v>Graduate</v>
      </c>
      <c r="E2851" s="1" t="d">
        <v>2023-02-18</v>
      </c>
      <c r="F2851" t="s">
        <v>47</v>
      </c>
      <c r="G2851" t="s">
        <v>2272</v>
      </c>
      <c r="H2851" t="str">
        <f>_xlfn.XLOOKUP(Table29[[#This Row],[Unique BarCode]],$N$10:$N$37,$O$10:$O$37)</f>
        <v>WALLADPT</v>
      </c>
      <c r="I2851" t="str">
        <f>_xlfn.XLOOKUP(Table29[[#This Row],[Unique BarCode]],$N$10:$N$37,$P$10:$P$37)</f>
        <v>Charger</v>
      </c>
      <c r="J2851" t="s">
        <v>8</v>
      </c>
    </row>
    <row r="2852" spans="1:11" x14ac:dyDescent="0.2">
      <c r="A2852" s="1" t="d">
        <v>2023-02-19</v>
      </c>
      <c r="B2852" s="45">
        <v>-1</v>
      </c>
      <c r="C2852" t="s">
        <v>20</v>
      </c>
      <c r="D2852" t="str">
        <f>_xlfn.XLOOKUP(Table29[[#This Row],[Patron Group]],$R$10:$R$24,$S$10:$S$24)</f>
        <v>Graduate</v>
      </c>
      <c r="E2852" s="1" t="d">
        <v>2023-02-19</v>
      </c>
      <c r="F2852" t="s">
        <v>222</v>
      </c>
      <c r="G2852" t="s">
        <v>2265</v>
      </c>
      <c r="H2852" t="str">
        <f>_xlfn.XLOOKUP(Table29[[#This Row],[Unique BarCode]],$N$10:$N$37,$O$10:$O$37)</f>
        <v>IPHONE</v>
      </c>
      <c r="I2852" t="str">
        <f>_xlfn.XLOOKUP(Table29[[#This Row],[Unique BarCode]],$N$10:$N$37,$P$10:$P$37)</f>
        <v>Charger</v>
      </c>
      <c r="J2852" t="s">
        <v>13</v>
      </c>
      <c r="K2852" t="s">
        <v>223</v>
      </c>
    </row>
    <row r="2853" spans="1:11" x14ac:dyDescent="0.2">
      <c r="A2853" s="1" t="d">
        <v>2023-02-19</v>
      </c>
      <c r="B2853" s="45">
        <v>-1</v>
      </c>
      <c r="C2853" t="s">
        <v>20</v>
      </c>
      <c r="D2853" t="str">
        <f>_xlfn.XLOOKUP(Table29[[#This Row],[Patron Group]],$R$10:$R$24,$S$10:$S$24)</f>
        <v>Graduate</v>
      </c>
      <c r="E2853" s="1" t="d">
        <v>2023-02-19</v>
      </c>
      <c r="F2853" t="s">
        <v>1748</v>
      </c>
      <c r="G2853" t="s">
        <v>2272</v>
      </c>
      <c r="H2853" t="str">
        <f>_xlfn.XLOOKUP(Table29[[#This Row],[Unique BarCode]],$N$10:$N$37,$O$10:$O$37)</f>
        <v>WALLADPT</v>
      </c>
      <c r="I2853" t="str">
        <f>_xlfn.XLOOKUP(Table29[[#This Row],[Unique BarCode]],$N$10:$N$37,$P$10:$P$37)</f>
        <v>Charger</v>
      </c>
      <c r="J2853" t="s">
        <v>13</v>
      </c>
      <c r="K2853" t="s">
        <v>1749</v>
      </c>
    </row>
    <row r="2854" spans="1:11" x14ac:dyDescent="0.2">
      <c r="A2854" s="1" t="d">
        <v>2023-02-19</v>
      </c>
      <c r="B2854" s="45">
        <v>-1</v>
      </c>
      <c r="C2854" t="s">
        <v>20</v>
      </c>
      <c r="D2854" t="str">
        <f>_xlfn.XLOOKUP(Table29[[#This Row],[Patron Group]],$R$10:$R$24,$S$10:$S$24)</f>
        <v>Graduate</v>
      </c>
      <c r="E2854" s="1" t="d">
        <v>2023-02-26</v>
      </c>
      <c r="F2854" t="s">
        <v>733</v>
      </c>
      <c r="G2854" t="s">
        <v>2274</v>
      </c>
      <c r="H2854" t="str">
        <f>_xlfn.XLOOKUP(Table29[[#This Row],[Unique BarCode]],$N$10:$N$37,$O$10:$O$37)</f>
        <v>MacBook</v>
      </c>
      <c r="I2854" t="str">
        <f>_xlfn.XLOOKUP(Table29[[#This Row],[Unique BarCode]],$N$10:$N$37,$P$10:$P$37)</f>
        <v>Device</v>
      </c>
      <c r="J2854" t="s">
        <v>8</v>
      </c>
      <c r="K2854" t="s">
        <v>734</v>
      </c>
    </row>
    <row r="2855" spans="1:11" x14ac:dyDescent="0.2">
      <c r="A2855" s="1" t="d">
        <v>2023-02-19</v>
      </c>
      <c r="B2855" s="45">
        <v>-1</v>
      </c>
      <c r="C2855" t="s">
        <v>20</v>
      </c>
      <c r="D2855" t="str">
        <f>_xlfn.XLOOKUP(Table29[[#This Row],[Patron Group]],$R$10:$R$24,$S$10:$S$24)</f>
        <v>Graduate</v>
      </c>
      <c r="E2855" s="1" t="d">
        <v>2023-03-04</v>
      </c>
      <c r="F2855" t="s">
        <v>1071</v>
      </c>
      <c r="G2855" t="s">
        <v>2263</v>
      </c>
      <c r="H2855" t="str">
        <f>_xlfn.XLOOKUP(Table29[[#This Row],[Unique BarCode]],$N$10:$N$37,$O$10:$O$37)</f>
        <v>HP Laptop</v>
      </c>
      <c r="I2855" t="str">
        <f>_xlfn.XLOOKUP(Table29[[#This Row],[Unique BarCode]],$N$10:$N$37,$P$10:$P$37)</f>
        <v>Device</v>
      </c>
      <c r="J2855" t="s">
        <v>8</v>
      </c>
      <c r="K2855" t="s">
        <v>1072</v>
      </c>
    </row>
    <row r="2856" spans="1:11" x14ac:dyDescent="0.2">
      <c r="A2856" s="1" t="d">
        <v>2023-02-19</v>
      </c>
      <c r="B2856" s="45">
        <v>-1</v>
      </c>
      <c r="C2856" t="s">
        <v>77</v>
      </c>
      <c r="D2856" t="str">
        <f>_xlfn.XLOOKUP(Table29[[#This Row],[Patron Group]],$R$10:$R$24,$S$10:$S$24)</f>
        <v>Undergraduate</v>
      </c>
      <c r="E2856" s="1" t="d">
        <v>2023-02-19</v>
      </c>
      <c r="F2856" t="s">
        <v>1301</v>
      </c>
      <c r="G2856" t="s">
        <v>2265</v>
      </c>
      <c r="H2856" t="str">
        <f>_xlfn.XLOOKUP(Table29[[#This Row],[Unique BarCode]],$N$10:$N$37,$O$10:$O$37)</f>
        <v>IPHONE</v>
      </c>
      <c r="I2856" t="str">
        <f>_xlfn.XLOOKUP(Table29[[#This Row],[Unique BarCode]],$N$10:$N$37,$P$10:$P$37)</f>
        <v>Charger</v>
      </c>
      <c r="J2856" t="s">
        <v>128</v>
      </c>
      <c r="K2856" t="s">
        <v>1302</v>
      </c>
    </row>
    <row r="2857" spans="1:11" x14ac:dyDescent="0.2">
      <c r="A2857" s="1" t="d">
        <v>2023-02-19</v>
      </c>
      <c r="B2857" s="45">
        <v>-1</v>
      </c>
      <c r="C2857" t="s">
        <v>77</v>
      </c>
      <c r="D2857" t="str">
        <f>_xlfn.XLOOKUP(Table29[[#This Row],[Patron Group]],$R$10:$R$24,$S$10:$S$24)</f>
        <v>Undergraduate</v>
      </c>
      <c r="E2857" s="1" t="d">
        <v>2023-02-19</v>
      </c>
      <c r="F2857" t="s">
        <v>1750</v>
      </c>
      <c r="G2857" t="s">
        <v>2296</v>
      </c>
      <c r="H2857" t="str">
        <f>_xlfn.XLOOKUP(Table29[[#This Row],[Unique BarCode]],$N$10:$N$37,$O$10:$O$37)</f>
        <v>MACUSBC</v>
      </c>
      <c r="I2857" t="str">
        <f>_xlfn.XLOOKUP(Table29[[#This Row],[Unique BarCode]],$N$10:$N$37,$P$10:$P$37)</f>
        <v>Charger</v>
      </c>
      <c r="J2857" t="s">
        <v>128</v>
      </c>
      <c r="K2857" t="s">
        <v>439</v>
      </c>
    </row>
    <row r="2858" spans="1:11" x14ac:dyDescent="0.2">
      <c r="A2858" s="1" t="d">
        <v>2023-02-19</v>
      </c>
      <c r="B2858" s="45">
        <v>-1</v>
      </c>
      <c r="C2858" t="s">
        <v>77</v>
      </c>
      <c r="D2858" t="str">
        <f>_xlfn.XLOOKUP(Table29[[#This Row],[Patron Group]],$R$10:$R$24,$S$10:$S$24)</f>
        <v>Undergraduate</v>
      </c>
      <c r="E2858" s="1" t="d">
        <v>2023-02-19</v>
      </c>
      <c r="F2858" t="s">
        <v>688</v>
      </c>
      <c r="G2858" t="s">
        <v>2285</v>
      </c>
      <c r="H2858" t="str">
        <f>_xlfn.XLOOKUP(Table29[[#This Row],[Unique BarCode]],$N$10:$N$37,$O$10:$O$37)</f>
        <v>UHDMI</v>
      </c>
      <c r="I2858" t="str">
        <f>_xlfn.XLOOKUP(Table29[[#This Row],[Unique BarCode]],$N$10:$N$37,$P$10:$P$37)</f>
        <v>Cable</v>
      </c>
      <c r="J2858" t="s">
        <v>8</v>
      </c>
    </row>
    <row r="2859" spans="1:11" x14ac:dyDescent="0.2">
      <c r="A2859" s="1" t="d">
        <v>2023-02-19</v>
      </c>
      <c r="B2859" s="45">
        <v>-1</v>
      </c>
      <c r="C2859" t="s">
        <v>77</v>
      </c>
      <c r="D2859" t="str">
        <f>_xlfn.XLOOKUP(Table29[[#This Row],[Patron Group]],$R$10:$R$24,$S$10:$S$24)</f>
        <v>Undergraduate</v>
      </c>
      <c r="E2859" s="1" t="d">
        <v>2023-02-26</v>
      </c>
      <c r="F2859" t="s">
        <v>859</v>
      </c>
      <c r="G2859" t="s">
        <v>2273</v>
      </c>
      <c r="H2859" t="str">
        <f>_xlfn.XLOOKUP(Table29[[#This Row],[Unique BarCode]],$N$10:$N$37,$O$10:$O$37)</f>
        <v>ChromeBook</v>
      </c>
      <c r="I2859" t="str">
        <f>_xlfn.XLOOKUP(Table29[[#This Row],[Unique BarCode]],$N$10:$N$37,$P$10:$P$37)</f>
        <v>Device</v>
      </c>
      <c r="J2859" t="s">
        <v>128</v>
      </c>
      <c r="K2859" t="s">
        <v>860</v>
      </c>
    </row>
    <row r="2860" spans="1:11" x14ac:dyDescent="0.2">
      <c r="A2860" s="1" t="d">
        <v>2023-02-19</v>
      </c>
      <c r="B2860" s="45">
        <v>-1</v>
      </c>
      <c r="C2860" t="s">
        <v>77</v>
      </c>
      <c r="D2860" t="str">
        <f>_xlfn.XLOOKUP(Table29[[#This Row],[Patron Group]],$R$10:$R$24,$S$10:$S$24)</f>
        <v>Undergraduate</v>
      </c>
      <c r="E2860" s="1" t="d">
        <v>2023-02-26</v>
      </c>
      <c r="F2860" t="s">
        <v>1751</v>
      </c>
      <c r="G2860" t="s">
        <v>2273</v>
      </c>
      <c r="H2860" t="str">
        <f>_xlfn.XLOOKUP(Table29[[#This Row],[Unique BarCode]],$N$10:$N$37,$O$10:$O$37)</f>
        <v>ChromeBook</v>
      </c>
      <c r="I2860" t="str">
        <f>_xlfn.XLOOKUP(Table29[[#This Row],[Unique BarCode]],$N$10:$N$37,$P$10:$P$37)</f>
        <v>Device</v>
      </c>
      <c r="J2860" t="s">
        <v>128</v>
      </c>
      <c r="K2860" t="s">
        <v>1752</v>
      </c>
    </row>
    <row r="2861" spans="1:11" x14ac:dyDescent="0.2">
      <c r="A2861" s="1" t="d">
        <v>2023-02-19</v>
      </c>
      <c r="B2861" s="45">
        <v>-1</v>
      </c>
      <c r="C2861" t="s">
        <v>77</v>
      </c>
      <c r="D2861" t="str">
        <f>_xlfn.XLOOKUP(Table29[[#This Row],[Patron Group]],$R$10:$R$24,$S$10:$S$24)</f>
        <v>Undergraduate</v>
      </c>
      <c r="E2861" s="1" t="d">
        <v>2023-02-26</v>
      </c>
      <c r="F2861" t="s">
        <v>861</v>
      </c>
      <c r="G2861" t="s">
        <v>2273</v>
      </c>
      <c r="H2861" t="str">
        <f>_xlfn.XLOOKUP(Table29[[#This Row],[Unique BarCode]],$N$10:$N$37,$O$10:$O$37)</f>
        <v>ChromeBook</v>
      </c>
      <c r="I2861" t="str">
        <f>_xlfn.XLOOKUP(Table29[[#This Row],[Unique BarCode]],$N$10:$N$37,$P$10:$P$37)</f>
        <v>Device</v>
      </c>
      <c r="J2861" t="s">
        <v>128</v>
      </c>
      <c r="K2861" t="s">
        <v>862</v>
      </c>
    </row>
    <row r="2862" spans="1:11" x14ac:dyDescent="0.2">
      <c r="A2862" s="1" t="d">
        <v>2023-02-19</v>
      </c>
      <c r="B2862" s="45">
        <v>-1</v>
      </c>
      <c r="C2862" t="s">
        <v>77</v>
      </c>
      <c r="D2862" t="str">
        <f>_xlfn.XLOOKUP(Table29[[#This Row],[Patron Group]],$R$10:$R$24,$S$10:$S$24)</f>
        <v>Undergraduate</v>
      </c>
      <c r="E2862" s="1" t="d">
        <v>2023-02-26</v>
      </c>
      <c r="F2862" t="s">
        <v>1753</v>
      </c>
      <c r="G2862" t="s">
        <v>2274</v>
      </c>
      <c r="H2862" t="str">
        <f>_xlfn.XLOOKUP(Table29[[#This Row],[Unique BarCode]],$N$10:$N$37,$O$10:$O$37)</f>
        <v>MacBook</v>
      </c>
      <c r="I2862" t="str">
        <f>_xlfn.XLOOKUP(Table29[[#This Row],[Unique BarCode]],$N$10:$N$37,$P$10:$P$37)</f>
        <v>Device</v>
      </c>
      <c r="J2862" t="s">
        <v>8</v>
      </c>
      <c r="K2862" t="s">
        <v>1754</v>
      </c>
    </row>
    <row r="2863" spans="1:11" x14ac:dyDescent="0.2">
      <c r="A2863" s="1" t="d">
        <v>2023-02-19</v>
      </c>
      <c r="B2863" s="45">
        <v>-1</v>
      </c>
      <c r="C2863" t="s">
        <v>77</v>
      </c>
      <c r="D2863" t="str">
        <f>_xlfn.XLOOKUP(Table29[[#This Row],[Patron Group]],$R$10:$R$24,$S$10:$S$24)</f>
        <v>Undergraduate</v>
      </c>
      <c r="E2863" s="1" t="d">
        <v>2023-02-26</v>
      </c>
      <c r="F2863" t="s">
        <v>1755</v>
      </c>
      <c r="G2863" t="s">
        <v>2274</v>
      </c>
      <c r="H2863" t="str">
        <f>_xlfn.XLOOKUP(Table29[[#This Row],[Unique BarCode]],$N$10:$N$37,$O$10:$O$37)</f>
        <v>MacBook</v>
      </c>
      <c r="I2863" t="str">
        <f>_xlfn.XLOOKUP(Table29[[#This Row],[Unique BarCode]],$N$10:$N$37,$P$10:$P$37)</f>
        <v>Device</v>
      </c>
      <c r="J2863" t="s">
        <v>8</v>
      </c>
      <c r="K2863" t="s">
        <v>1756</v>
      </c>
    </row>
    <row r="2864" spans="1:11" x14ac:dyDescent="0.2">
      <c r="A2864" s="1" t="d">
        <v>2023-02-19</v>
      </c>
      <c r="B2864" s="45">
        <v>-1</v>
      </c>
      <c r="C2864" t="s">
        <v>77</v>
      </c>
      <c r="D2864" t="str">
        <f>_xlfn.XLOOKUP(Table29[[#This Row],[Patron Group]],$R$10:$R$24,$S$10:$S$24)</f>
        <v>Undergraduate</v>
      </c>
      <c r="E2864" s="1" t="d">
        <v>2023-02-26</v>
      </c>
      <c r="F2864" t="s">
        <v>965</v>
      </c>
      <c r="G2864" t="s">
        <v>2263</v>
      </c>
      <c r="H2864" t="str">
        <f>_xlfn.XLOOKUP(Table29[[#This Row],[Unique BarCode]],$N$10:$N$37,$O$10:$O$37)</f>
        <v>HP Laptop</v>
      </c>
      <c r="I2864" t="str">
        <f>_xlfn.XLOOKUP(Table29[[#This Row],[Unique BarCode]],$N$10:$N$37,$P$10:$P$37)</f>
        <v>Device</v>
      </c>
      <c r="J2864" t="s">
        <v>8</v>
      </c>
      <c r="K2864" t="s">
        <v>966</v>
      </c>
    </row>
    <row r="2865" spans="1:11" x14ac:dyDescent="0.2">
      <c r="A2865" s="1" t="d">
        <v>2023-02-19</v>
      </c>
      <c r="B2865" s="45">
        <v>-1</v>
      </c>
      <c r="C2865" t="s">
        <v>77</v>
      </c>
      <c r="D2865" t="str">
        <f>_xlfn.XLOOKUP(Table29[[#This Row],[Patron Group]],$R$10:$R$24,$S$10:$S$24)</f>
        <v>Undergraduate</v>
      </c>
      <c r="E2865" s="1" t="d">
        <v>2023-03-04</v>
      </c>
      <c r="F2865" t="s">
        <v>993</v>
      </c>
      <c r="G2865" t="s">
        <v>2275</v>
      </c>
      <c r="H2865" t="str">
        <f>_xlfn.XLOOKUP(Table29[[#This Row],[Unique BarCode]],$N$10:$N$37,$O$10:$O$37)</f>
        <v>iPad</v>
      </c>
      <c r="I2865" t="str">
        <f>_xlfn.XLOOKUP(Table29[[#This Row],[Unique BarCode]],$N$10:$N$37,$P$10:$P$37)</f>
        <v>Device</v>
      </c>
      <c r="J2865" t="s">
        <v>8</v>
      </c>
      <c r="K2865" t="s">
        <v>994</v>
      </c>
    </row>
    <row r="2866" spans="1:11" x14ac:dyDescent="0.2">
      <c r="A2866" s="1" t="d">
        <v>2023-02-19</v>
      </c>
      <c r="B2866" s="45">
        <v>-1</v>
      </c>
      <c r="C2866" t="s">
        <v>77</v>
      </c>
      <c r="D2866" t="str">
        <f>_xlfn.XLOOKUP(Table29[[#This Row],[Patron Group]],$R$10:$R$24,$S$10:$S$24)</f>
        <v>Undergraduate</v>
      </c>
      <c r="E2866" s="1" t="d">
        <v>2023-03-05</v>
      </c>
      <c r="F2866" t="s">
        <v>1143</v>
      </c>
      <c r="G2866" t="s">
        <v>2274</v>
      </c>
      <c r="H2866" t="str">
        <f>_xlfn.XLOOKUP(Table29[[#This Row],[Unique BarCode]],$N$10:$N$37,$O$10:$O$37)</f>
        <v>MacBook</v>
      </c>
      <c r="I2866" t="str">
        <f>_xlfn.XLOOKUP(Table29[[#This Row],[Unique BarCode]],$N$10:$N$37,$P$10:$P$37)</f>
        <v>Device</v>
      </c>
      <c r="J2866" t="s">
        <v>8</v>
      </c>
      <c r="K2866" t="s">
        <v>1143</v>
      </c>
    </row>
    <row r="2867" spans="1:11" x14ac:dyDescent="0.2">
      <c r="A2867" s="1" t="d">
        <v>2023-02-20</v>
      </c>
      <c r="B2867" s="45">
        <v>-1</v>
      </c>
      <c r="C2867" t="s">
        <v>20</v>
      </c>
      <c r="D2867" t="str">
        <f>_xlfn.XLOOKUP(Table29[[#This Row],[Patron Group]],$R$10:$R$24,$S$10:$S$24)</f>
        <v>Graduate</v>
      </c>
      <c r="E2867" s="1" t="d">
        <v>2023-02-27</v>
      </c>
      <c r="F2867" t="s">
        <v>440</v>
      </c>
      <c r="G2867" t="s">
        <v>2273</v>
      </c>
      <c r="H2867" t="str">
        <f>_xlfn.XLOOKUP(Table29[[#This Row],[Unique BarCode]],$N$10:$N$37,$O$10:$O$37)</f>
        <v>ChromeBook</v>
      </c>
      <c r="I2867" t="str">
        <f>_xlfn.XLOOKUP(Table29[[#This Row],[Unique BarCode]],$N$10:$N$37,$P$10:$P$37)</f>
        <v>Device</v>
      </c>
      <c r="J2867" t="s">
        <v>13</v>
      </c>
      <c r="K2867" t="s">
        <v>441</v>
      </c>
    </row>
    <row r="2868" spans="1:11" x14ac:dyDescent="0.2">
      <c r="A2868" s="1" t="d">
        <v>2023-02-20</v>
      </c>
      <c r="B2868" s="45">
        <v>-1</v>
      </c>
      <c r="C2868" t="s">
        <v>20</v>
      </c>
      <c r="D2868" t="str">
        <f>_xlfn.XLOOKUP(Table29[[#This Row],[Patron Group]],$R$10:$R$24,$S$10:$S$24)</f>
        <v>Graduate</v>
      </c>
      <c r="E2868" s="1" t="d">
        <v>2023-02-27</v>
      </c>
      <c r="F2868" t="s">
        <v>1759</v>
      </c>
      <c r="G2868" t="s">
        <v>2275</v>
      </c>
      <c r="H2868" t="str">
        <f>_xlfn.XLOOKUP(Table29[[#This Row],[Unique BarCode]],$N$10:$N$37,$O$10:$O$37)</f>
        <v>iPad</v>
      </c>
      <c r="I2868" t="str">
        <f>_xlfn.XLOOKUP(Table29[[#This Row],[Unique BarCode]],$N$10:$N$37,$P$10:$P$37)</f>
        <v>Device</v>
      </c>
      <c r="J2868" t="s">
        <v>8</v>
      </c>
      <c r="K2868" t="s">
        <v>1760</v>
      </c>
    </row>
    <row r="2869" spans="1:11" x14ac:dyDescent="0.2">
      <c r="A2869" s="1" t="d">
        <v>2023-02-20</v>
      </c>
      <c r="B2869" s="45">
        <v>-1</v>
      </c>
      <c r="C2869" t="s">
        <v>20</v>
      </c>
      <c r="D2869" t="str">
        <f>_xlfn.XLOOKUP(Table29[[#This Row],[Patron Group]],$R$10:$R$24,$S$10:$S$24)</f>
        <v>Graduate</v>
      </c>
      <c r="E2869" s="1" t="d">
        <v>2023-03-06</v>
      </c>
      <c r="F2869" t="s">
        <v>1732</v>
      </c>
      <c r="G2869" t="s">
        <v>2274</v>
      </c>
      <c r="H2869" t="str">
        <f>_xlfn.XLOOKUP(Table29[[#This Row],[Unique BarCode]],$N$10:$N$37,$O$10:$O$37)</f>
        <v>MacBook</v>
      </c>
      <c r="I2869" t="str">
        <f>_xlfn.XLOOKUP(Table29[[#This Row],[Unique BarCode]],$N$10:$N$37,$P$10:$P$37)</f>
        <v>Device</v>
      </c>
      <c r="J2869" t="s">
        <v>8</v>
      </c>
      <c r="K2869" t="s">
        <v>1733</v>
      </c>
    </row>
    <row r="2870" spans="1:11" x14ac:dyDescent="0.2">
      <c r="A2870" s="1" t="d">
        <v>2023-02-20</v>
      </c>
      <c r="B2870" s="45">
        <v>-1</v>
      </c>
      <c r="C2870" t="s">
        <v>1113</v>
      </c>
      <c r="D2870" t="str">
        <f>_xlfn.XLOOKUP(Table29[[#This Row],[Patron Group]],$R$10:$R$24,$S$10:$S$24)</f>
        <v>Graduate</v>
      </c>
      <c r="E2870" s="1" t="d">
        <v>2023-03-05</v>
      </c>
      <c r="F2870" t="s">
        <v>157</v>
      </c>
      <c r="G2870" t="s">
        <v>2274</v>
      </c>
      <c r="H2870" t="str">
        <f>_xlfn.XLOOKUP(Table29[[#This Row],[Unique BarCode]],$N$10:$N$37,$O$10:$O$37)</f>
        <v>MacBook</v>
      </c>
      <c r="I2870" t="str">
        <f>_xlfn.XLOOKUP(Table29[[#This Row],[Unique BarCode]],$N$10:$N$37,$P$10:$P$37)</f>
        <v>Device</v>
      </c>
      <c r="J2870" t="s">
        <v>8</v>
      </c>
      <c r="K2870" t="s">
        <v>158</v>
      </c>
    </row>
    <row r="2871" spans="1:11" x14ac:dyDescent="0.2">
      <c r="A2871" s="1" t="d">
        <v>2023-02-20</v>
      </c>
      <c r="B2871" s="45">
        <v>-1</v>
      </c>
      <c r="C2871" t="s">
        <v>77</v>
      </c>
      <c r="D2871" t="str">
        <f>_xlfn.XLOOKUP(Table29[[#This Row],[Patron Group]],$R$10:$R$24,$S$10:$S$24)</f>
        <v>Undergraduate</v>
      </c>
      <c r="E2871" s="1" t="d">
        <v>2023-02-20</v>
      </c>
      <c r="F2871" t="s">
        <v>1406</v>
      </c>
      <c r="G2871" t="s">
        <v>2281</v>
      </c>
      <c r="H2871" t="str">
        <f>_xlfn.XLOOKUP(Table29[[#This Row],[Unique BarCode]],$N$10:$N$37,$O$10:$O$37)</f>
        <v>HDMIC</v>
      </c>
      <c r="I2871" t="str">
        <f>_xlfn.XLOOKUP(Table29[[#This Row],[Unique BarCode]],$N$10:$N$37,$P$10:$P$37)</f>
        <v>Cable</v>
      </c>
      <c r="J2871" t="s">
        <v>8</v>
      </c>
      <c r="K2871" t="s">
        <v>1407</v>
      </c>
    </row>
    <row r="2872" spans="1:11" x14ac:dyDescent="0.2">
      <c r="A2872" s="1" t="d">
        <v>2023-02-20</v>
      </c>
      <c r="B2872" s="45">
        <v>-1</v>
      </c>
      <c r="C2872" t="s">
        <v>77</v>
      </c>
      <c r="D2872" t="str">
        <f>_xlfn.XLOOKUP(Table29[[#This Row],[Patron Group]],$R$10:$R$24,$S$10:$S$24)</f>
        <v>Undergraduate</v>
      </c>
      <c r="E2872" s="1" t="d">
        <v>2023-02-20</v>
      </c>
      <c r="F2872" t="s">
        <v>807</v>
      </c>
      <c r="G2872" t="s">
        <v>2266</v>
      </c>
      <c r="H2872" t="str">
        <f>_xlfn.XLOOKUP(Table29[[#This Row],[Unique BarCode]],$N$10:$N$37,$O$10:$O$37)</f>
        <v>Headphones</v>
      </c>
      <c r="I2872" t="str">
        <f>_xlfn.XLOOKUP(Table29[[#This Row],[Unique BarCode]],$N$10:$N$37,$P$10:$P$37)</f>
        <v>Accessory</v>
      </c>
      <c r="J2872" t="s">
        <v>8</v>
      </c>
      <c r="K2872" t="s">
        <v>808</v>
      </c>
    </row>
    <row r="2873" spans="1:11" x14ac:dyDescent="0.2">
      <c r="A2873" s="1" t="d">
        <v>2023-02-20</v>
      </c>
      <c r="B2873" s="45">
        <v>-1</v>
      </c>
      <c r="C2873" t="s">
        <v>77</v>
      </c>
      <c r="D2873" t="str">
        <f>_xlfn.XLOOKUP(Table29[[#This Row],[Patron Group]],$R$10:$R$24,$S$10:$S$24)</f>
        <v>Undergraduate</v>
      </c>
      <c r="E2873" s="1" t="d">
        <v>2023-02-20</v>
      </c>
      <c r="F2873" t="s">
        <v>809</v>
      </c>
      <c r="G2873" t="s">
        <v>2266</v>
      </c>
      <c r="H2873" t="str">
        <f>_xlfn.XLOOKUP(Table29[[#This Row],[Unique BarCode]],$N$10:$N$37,$O$10:$O$37)</f>
        <v>Headphones</v>
      </c>
      <c r="I2873" t="str">
        <f>_xlfn.XLOOKUP(Table29[[#This Row],[Unique BarCode]],$N$10:$N$37,$P$10:$P$37)</f>
        <v>Accessory</v>
      </c>
      <c r="J2873" t="s">
        <v>8</v>
      </c>
      <c r="K2873" t="s">
        <v>810</v>
      </c>
    </row>
    <row r="2874" spans="1:11" x14ac:dyDescent="0.2">
      <c r="A2874" s="1" t="d">
        <v>2023-02-20</v>
      </c>
      <c r="B2874" s="45">
        <v>-1</v>
      </c>
      <c r="C2874" t="s">
        <v>77</v>
      </c>
      <c r="D2874" t="str">
        <f>_xlfn.XLOOKUP(Table29[[#This Row],[Patron Group]],$R$10:$R$24,$S$10:$S$24)</f>
        <v>Undergraduate</v>
      </c>
      <c r="E2874" s="1" t="d">
        <v>2023-02-20</v>
      </c>
      <c r="F2874" t="s">
        <v>709</v>
      </c>
      <c r="G2874" t="s">
        <v>2265</v>
      </c>
      <c r="H2874" t="str">
        <f>_xlfn.XLOOKUP(Table29[[#This Row],[Unique BarCode]],$N$10:$N$37,$O$10:$O$37)</f>
        <v>IPHONE</v>
      </c>
      <c r="I2874" t="str">
        <f>_xlfn.XLOOKUP(Table29[[#This Row],[Unique BarCode]],$N$10:$N$37,$P$10:$P$37)</f>
        <v>Charger</v>
      </c>
      <c r="J2874" t="s">
        <v>128</v>
      </c>
      <c r="K2874" t="s">
        <v>710</v>
      </c>
    </row>
    <row r="2875" spans="1:11" x14ac:dyDescent="0.2">
      <c r="A2875" s="1" t="d">
        <v>2023-02-20</v>
      </c>
      <c r="B2875" s="45">
        <v>-1</v>
      </c>
      <c r="C2875" t="s">
        <v>77</v>
      </c>
      <c r="D2875" t="str">
        <f>_xlfn.XLOOKUP(Table29[[#This Row],[Patron Group]],$R$10:$R$24,$S$10:$S$24)</f>
        <v>Undergraduate</v>
      </c>
      <c r="E2875" s="1" t="d">
        <v>2023-02-20</v>
      </c>
      <c r="F2875" t="s">
        <v>1631</v>
      </c>
      <c r="G2875" t="s">
        <v>2296</v>
      </c>
      <c r="H2875" t="str">
        <f>_xlfn.XLOOKUP(Table29[[#This Row],[Unique BarCode]],$N$10:$N$37,$O$10:$O$37)</f>
        <v>MACUSBC</v>
      </c>
      <c r="I2875" t="str">
        <f>_xlfn.XLOOKUP(Table29[[#This Row],[Unique BarCode]],$N$10:$N$37,$P$10:$P$37)</f>
        <v>Charger</v>
      </c>
      <c r="J2875" t="s">
        <v>8</v>
      </c>
      <c r="K2875" t="s">
        <v>277</v>
      </c>
    </row>
    <row r="2876" spans="1:11" x14ac:dyDescent="0.2">
      <c r="A2876" s="1" t="d">
        <v>2023-02-20</v>
      </c>
      <c r="B2876" s="45">
        <v>-1</v>
      </c>
      <c r="C2876" t="s">
        <v>77</v>
      </c>
      <c r="D2876" t="str">
        <f>_xlfn.XLOOKUP(Table29[[#This Row],[Patron Group]],$R$10:$R$24,$S$10:$S$24)</f>
        <v>Undergraduate</v>
      </c>
      <c r="E2876" s="1" t="d">
        <v>2023-02-20</v>
      </c>
      <c r="F2876" t="s">
        <v>1328</v>
      </c>
      <c r="G2876" t="s">
        <v>2285</v>
      </c>
      <c r="H2876" t="str">
        <f>_xlfn.XLOOKUP(Table29[[#This Row],[Unique BarCode]],$N$10:$N$37,$O$10:$O$37)</f>
        <v>UHDMI</v>
      </c>
      <c r="I2876" t="str">
        <f>_xlfn.XLOOKUP(Table29[[#This Row],[Unique BarCode]],$N$10:$N$37,$P$10:$P$37)</f>
        <v>Cable</v>
      </c>
      <c r="J2876" t="s">
        <v>8</v>
      </c>
      <c r="K2876" t="s">
        <v>1329</v>
      </c>
    </row>
    <row r="2877" spans="1:11" x14ac:dyDescent="0.2">
      <c r="A2877" s="1" t="d">
        <v>2023-02-20</v>
      </c>
      <c r="B2877" s="45">
        <v>-1</v>
      </c>
      <c r="C2877" t="s">
        <v>77</v>
      </c>
      <c r="D2877" t="str">
        <f>_xlfn.XLOOKUP(Table29[[#This Row],[Patron Group]],$R$10:$R$24,$S$10:$S$24)</f>
        <v>Undergraduate</v>
      </c>
      <c r="E2877" s="1" t="d">
        <v>2023-02-27</v>
      </c>
      <c r="F2877" t="s">
        <v>1431</v>
      </c>
      <c r="G2877" t="s">
        <v>2274</v>
      </c>
      <c r="H2877" t="str">
        <f>_xlfn.XLOOKUP(Table29[[#This Row],[Unique BarCode]],$N$10:$N$37,$O$10:$O$37)</f>
        <v>MacBook</v>
      </c>
      <c r="I2877" t="str">
        <f>_xlfn.XLOOKUP(Table29[[#This Row],[Unique BarCode]],$N$10:$N$37,$P$10:$P$37)</f>
        <v>Device</v>
      </c>
      <c r="J2877" t="s">
        <v>8</v>
      </c>
      <c r="K2877" t="s">
        <v>1432</v>
      </c>
    </row>
    <row r="2878" spans="1:11" x14ac:dyDescent="0.2">
      <c r="A2878" s="1" t="d">
        <v>2023-02-20</v>
      </c>
      <c r="B2878" s="45">
        <v>-1</v>
      </c>
      <c r="C2878" t="s">
        <v>77</v>
      </c>
      <c r="D2878" t="str">
        <f>_xlfn.XLOOKUP(Table29[[#This Row],[Patron Group]],$R$10:$R$24,$S$10:$S$24)</f>
        <v>Undergraduate</v>
      </c>
      <c r="E2878" s="1" t="d">
        <v>2023-02-27</v>
      </c>
      <c r="F2878" t="s">
        <v>516</v>
      </c>
      <c r="G2878" t="s">
        <v>2274</v>
      </c>
      <c r="H2878" t="str">
        <f>_xlfn.XLOOKUP(Table29[[#This Row],[Unique BarCode]],$N$10:$N$37,$O$10:$O$37)</f>
        <v>MacBook</v>
      </c>
      <c r="I2878" t="str">
        <f>_xlfn.XLOOKUP(Table29[[#This Row],[Unique BarCode]],$N$10:$N$37,$P$10:$P$37)</f>
        <v>Device</v>
      </c>
      <c r="J2878" t="s">
        <v>8</v>
      </c>
      <c r="K2878" t="s">
        <v>517</v>
      </c>
    </row>
    <row r="2879" spans="1:11" x14ac:dyDescent="0.2">
      <c r="A2879" s="1" t="d">
        <v>2023-02-20</v>
      </c>
      <c r="B2879" s="45">
        <v>-1</v>
      </c>
      <c r="C2879" t="s">
        <v>77</v>
      </c>
      <c r="D2879" t="str">
        <f>_xlfn.XLOOKUP(Table29[[#This Row],[Patron Group]],$R$10:$R$24,$S$10:$S$24)</f>
        <v>Undergraduate</v>
      </c>
      <c r="E2879" s="1" t="d">
        <v>2023-02-27</v>
      </c>
      <c r="F2879" t="s">
        <v>971</v>
      </c>
      <c r="G2879" t="s">
        <v>2263</v>
      </c>
      <c r="H2879" t="str">
        <f>_xlfn.XLOOKUP(Table29[[#This Row],[Unique BarCode]],$N$10:$N$37,$O$10:$O$37)</f>
        <v>HP Laptop</v>
      </c>
      <c r="I2879" t="str">
        <f>_xlfn.XLOOKUP(Table29[[#This Row],[Unique BarCode]],$N$10:$N$37,$P$10:$P$37)</f>
        <v>Device</v>
      </c>
      <c r="J2879" t="s">
        <v>8</v>
      </c>
      <c r="K2879" t="s">
        <v>972</v>
      </c>
    </row>
    <row r="2880" spans="1:11" x14ac:dyDescent="0.2">
      <c r="A2880" s="1" t="d">
        <v>2023-02-20</v>
      </c>
      <c r="B2880" s="45">
        <v>-1</v>
      </c>
      <c r="C2880" t="s">
        <v>77</v>
      </c>
      <c r="D2880" t="str">
        <f>_xlfn.XLOOKUP(Table29[[#This Row],[Patron Group]],$R$10:$R$24,$S$10:$S$24)</f>
        <v>Undergraduate</v>
      </c>
      <c r="E2880" s="1" t="d">
        <v>2023-03-06</v>
      </c>
      <c r="F2880" t="s">
        <v>1482</v>
      </c>
      <c r="G2880" t="s">
        <v>2274</v>
      </c>
      <c r="H2880" t="str">
        <f>_xlfn.XLOOKUP(Table29[[#This Row],[Unique BarCode]],$N$10:$N$37,$O$10:$O$37)</f>
        <v>MacBook</v>
      </c>
      <c r="I2880" t="str">
        <f>_xlfn.XLOOKUP(Table29[[#This Row],[Unique BarCode]],$N$10:$N$37,$P$10:$P$37)</f>
        <v>Device</v>
      </c>
      <c r="J2880" t="s">
        <v>8</v>
      </c>
      <c r="K2880" t="s">
        <v>1482</v>
      </c>
    </row>
    <row r="2881" spans="1:11" x14ac:dyDescent="0.2">
      <c r="A2881" s="1" t="d">
        <v>2023-02-20</v>
      </c>
      <c r="B2881" s="45">
        <v>-1</v>
      </c>
      <c r="C2881" t="s">
        <v>77</v>
      </c>
      <c r="D2881" t="str">
        <f>_xlfn.XLOOKUP(Table29[[#This Row],[Patron Group]],$R$10:$R$24,$S$10:$S$24)</f>
        <v>Undergraduate</v>
      </c>
      <c r="E2881" s="1" t="d">
        <v>2023-03-06</v>
      </c>
      <c r="F2881" t="s">
        <v>953</v>
      </c>
      <c r="G2881" t="s">
        <v>2297</v>
      </c>
      <c r="H2881" t="str">
        <f>_xlfn.XLOOKUP(Table29[[#This Row],[Unique BarCode]],$N$10:$N$37,$O$10:$O$37)</f>
        <v>iPad</v>
      </c>
      <c r="I2881" t="str">
        <f>_xlfn.XLOOKUP(Table29[[#This Row],[Unique BarCode]],$N$10:$N$37,$P$10:$P$37)</f>
        <v>Device</v>
      </c>
      <c r="J2881" t="s">
        <v>8</v>
      </c>
      <c r="K2881" t="s">
        <v>954</v>
      </c>
    </row>
    <row r="2882" spans="1:11" x14ac:dyDescent="0.2">
      <c r="A2882" s="1" t="d">
        <v>2023-02-20</v>
      </c>
      <c r="B2882" s="45">
        <v>-1</v>
      </c>
      <c r="C2882" t="s">
        <v>77</v>
      </c>
      <c r="D2882" t="str">
        <f>_xlfn.XLOOKUP(Table29[[#This Row],[Patron Group]],$R$10:$R$24,$S$10:$S$24)</f>
        <v>Undergraduate</v>
      </c>
      <c r="E2882" s="1" t="d">
        <v>2023-03-06</v>
      </c>
      <c r="F2882" t="s">
        <v>1761</v>
      </c>
      <c r="G2882" t="s">
        <v>2263</v>
      </c>
      <c r="H2882" t="str">
        <f>_xlfn.XLOOKUP(Table29[[#This Row],[Unique BarCode]],$N$10:$N$37,$O$10:$O$37)</f>
        <v>HP Laptop</v>
      </c>
      <c r="I2882" t="str">
        <f>_xlfn.XLOOKUP(Table29[[#This Row],[Unique BarCode]],$N$10:$N$37,$P$10:$P$37)</f>
        <v>Device</v>
      </c>
      <c r="J2882" t="s">
        <v>8</v>
      </c>
      <c r="K2882" t="s">
        <v>332</v>
      </c>
    </row>
    <row r="2883" spans="1:11" x14ac:dyDescent="0.2">
      <c r="A2883" s="1" t="d">
        <v>2023-02-21</v>
      </c>
      <c r="B2883" s="45">
        <v>-1</v>
      </c>
      <c r="C2883" t="s">
        <v>15</v>
      </c>
      <c r="D2883" t="str">
        <f>_xlfn.XLOOKUP(Table29[[#This Row],[Patron Group]],$R$10:$R$24,$S$10:$S$24)</f>
        <v>Academic</v>
      </c>
      <c r="E2883" s="1" t="d">
        <v>2023-02-21</v>
      </c>
      <c r="F2883" t="s">
        <v>1560</v>
      </c>
      <c r="G2883" t="s">
        <v>2285</v>
      </c>
      <c r="H2883" t="str">
        <f>_xlfn.XLOOKUP(Table29[[#This Row],[Unique BarCode]],$N$10:$N$37,$O$10:$O$37)</f>
        <v>UHDMI</v>
      </c>
      <c r="I2883" t="str">
        <f>_xlfn.XLOOKUP(Table29[[#This Row],[Unique BarCode]],$N$10:$N$37,$P$10:$P$37)</f>
        <v>Cable</v>
      </c>
      <c r="J2883" t="s">
        <v>8</v>
      </c>
    </row>
    <row r="2884" spans="1:11" x14ac:dyDescent="0.2">
      <c r="A2884" s="1" t="d">
        <v>2023-02-21</v>
      </c>
      <c r="B2884" s="45">
        <v>-1</v>
      </c>
      <c r="C2884" t="s">
        <v>15</v>
      </c>
      <c r="D2884" t="str">
        <f>_xlfn.XLOOKUP(Table29[[#This Row],[Patron Group]],$R$10:$R$24,$S$10:$S$24)</f>
        <v>Academic</v>
      </c>
      <c r="E2884" s="1" t="d">
        <v>2023-02-28</v>
      </c>
      <c r="F2884" t="s">
        <v>1079</v>
      </c>
      <c r="G2884" t="s">
        <v>2273</v>
      </c>
      <c r="H2884" t="str">
        <f>_xlfn.XLOOKUP(Table29[[#This Row],[Unique BarCode]],$N$10:$N$37,$O$10:$O$37)</f>
        <v>ChromeBook</v>
      </c>
      <c r="I2884" t="str">
        <f>_xlfn.XLOOKUP(Table29[[#This Row],[Unique BarCode]],$N$10:$N$37,$P$10:$P$37)</f>
        <v>Device</v>
      </c>
      <c r="J2884" t="s">
        <v>8</v>
      </c>
      <c r="K2884" t="s">
        <v>1080</v>
      </c>
    </row>
    <row r="2885" spans="1:11" x14ac:dyDescent="0.2">
      <c r="A2885" s="1" t="d">
        <v>2023-02-21</v>
      </c>
      <c r="B2885" s="45">
        <v>-1</v>
      </c>
      <c r="C2885" t="s">
        <v>15</v>
      </c>
      <c r="D2885" t="str">
        <f>_xlfn.XLOOKUP(Table29[[#This Row],[Patron Group]],$R$10:$R$24,$S$10:$S$24)</f>
        <v>Academic</v>
      </c>
      <c r="E2885" s="1" t="d">
        <v>2023-02-28</v>
      </c>
      <c r="F2885" t="s">
        <v>1762</v>
      </c>
      <c r="G2885" t="s">
        <v>2273</v>
      </c>
      <c r="H2885" t="str">
        <f>_xlfn.XLOOKUP(Table29[[#This Row],[Unique BarCode]],$N$10:$N$37,$O$10:$O$37)</f>
        <v>ChromeBook</v>
      </c>
      <c r="I2885" t="str">
        <f>_xlfn.XLOOKUP(Table29[[#This Row],[Unique BarCode]],$N$10:$N$37,$P$10:$P$37)</f>
        <v>Device</v>
      </c>
      <c r="J2885" t="s">
        <v>49</v>
      </c>
      <c r="K2885" t="s">
        <v>1763</v>
      </c>
    </row>
    <row r="2886" spans="1:11" x14ac:dyDescent="0.2">
      <c r="A2886" s="1" t="d">
        <v>2023-02-21</v>
      </c>
      <c r="B2886" s="45">
        <v>-1</v>
      </c>
      <c r="C2886" t="s">
        <v>20</v>
      </c>
      <c r="D2886" t="str">
        <f>_xlfn.XLOOKUP(Table29[[#This Row],[Patron Group]],$R$10:$R$24,$S$10:$S$24)</f>
        <v>Graduate</v>
      </c>
      <c r="E2886" s="1" t="d">
        <v>2023-02-21</v>
      </c>
      <c r="F2886" t="s">
        <v>1764</v>
      </c>
      <c r="G2886" t="s">
        <v>2288</v>
      </c>
      <c r="H2886" t="str">
        <f>_xlfn.XLOOKUP(Table29[[#This Row],[Unique BarCode]],$N$10:$N$37,$O$10:$O$37)</f>
        <v>Android Charger</v>
      </c>
      <c r="I2886" t="str">
        <f>_xlfn.XLOOKUP(Table29[[#This Row],[Unique BarCode]],$N$10:$N$37,$P$10:$P$37)</f>
        <v>Charger</v>
      </c>
      <c r="J2886" t="s">
        <v>8</v>
      </c>
      <c r="K2886" t="s">
        <v>1765</v>
      </c>
    </row>
    <row r="2887" spans="1:11" x14ac:dyDescent="0.2">
      <c r="A2887" s="1" t="d">
        <v>2023-02-21</v>
      </c>
      <c r="B2887" s="45">
        <v>-1</v>
      </c>
      <c r="C2887" t="s">
        <v>20</v>
      </c>
      <c r="D2887" t="str">
        <f>_xlfn.XLOOKUP(Table29[[#This Row],[Patron Group]],$R$10:$R$24,$S$10:$S$24)</f>
        <v>Graduate</v>
      </c>
      <c r="E2887" s="1" t="d">
        <v>2023-02-21</v>
      </c>
      <c r="F2887" t="s">
        <v>217</v>
      </c>
      <c r="G2887" t="s">
        <v>2282</v>
      </c>
      <c r="H2887" t="str">
        <f>_xlfn.XLOOKUP(Table29[[#This Row],[Unique BarCode]],$N$10:$N$37,$O$10:$O$37)</f>
        <v>HPUSBC</v>
      </c>
      <c r="I2887" t="str">
        <f>_xlfn.XLOOKUP(Table29[[#This Row],[Unique BarCode]],$N$10:$N$37,$P$10:$P$37)</f>
        <v>Charger</v>
      </c>
      <c r="J2887" t="s">
        <v>49</v>
      </c>
    </row>
    <row r="2888" spans="1:11" x14ac:dyDescent="0.2">
      <c r="A2888" s="1" t="d">
        <v>2023-02-21</v>
      </c>
      <c r="B2888" s="45">
        <v>-1</v>
      </c>
      <c r="C2888" t="s">
        <v>20</v>
      </c>
      <c r="D2888" t="str">
        <f>_xlfn.XLOOKUP(Table29[[#This Row],[Patron Group]],$R$10:$R$24,$S$10:$S$24)</f>
        <v>Graduate</v>
      </c>
      <c r="E2888" s="1" t="d">
        <v>2023-02-21</v>
      </c>
      <c r="F2888" t="s">
        <v>835</v>
      </c>
      <c r="G2888" t="s">
        <v>2265</v>
      </c>
      <c r="H2888" t="str">
        <f>_xlfn.XLOOKUP(Table29[[#This Row],[Unique BarCode]],$N$10:$N$37,$O$10:$O$37)</f>
        <v>IPHONE</v>
      </c>
      <c r="I2888" t="str">
        <f>_xlfn.XLOOKUP(Table29[[#This Row],[Unique BarCode]],$N$10:$N$37,$P$10:$P$37)</f>
        <v>Charger</v>
      </c>
      <c r="J2888" t="s">
        <v>68</v>
      </c>
      <c r="K2888" t="s">
        <v>836</v>
      </c>
    </row>
    <row r="2889" spans="1:11" x14ac:dyDescent="0.2">
      <c r="A2889" s="1" t="d">
        <v>2023-02-21</v>
      </c>
      <c r="B2889" s="45">
        <v>-1</v>
      </c>
      <c r="C2889" t="s">
        <v>20</v>
      </c>
      <c r="D2889" t="str">
        <f>_xlfn.XLOOKUP(Table29[[#This Row],[Patron Group]],$R$10:$R$24,$S$10:$S$24)</f>
        <v>Graduate</v>
      </c>
      <c r="E2889" s="1" t="d">
        <v>2023-02-21</v>
      </c>
      <c r="F2889" t="s">
        <v>1314</v>
      </c>
      <c r="G2889" t="s">
        <v>2265</v>
      </c>
      <c r="H2889" t="str">
        <f>_xlfn.XLOOKUP(Table29[[#This Row],[Unique BarCode]],$N$10:$N$37,$O$10:$O$37)</f>
        <v>IPHONE</v>
      </c>
      <c r="I2889" t="str">
        <f>_xlfn.XLOOKUP(Table29[[#This Row],[Unique BarCode]],$N$10:$N$37,$P$10:$P$37)</f>
        <v>Charger</v>
      </c>
      <c r="J2889" t="s">
        <v>8</v>
      </c>
      <c r="K2889" t="s">
        <v>1315</v>
      </c>
    </row>
    <row r="2890" spans="1:11" x14ac:dyDescent="0.2">
      <c r="A2890" s="1" t="d">
        <v>2023-02-21</v>
      </c>
      <c r="B2890" s="45">
        <v>-1</v>
      </c>
      <c r="C2890" t="s">
        <v>20</v>
      </c>
      <c r="D2890" t="str">
        <f>_xlfn.XLOOKUP(Table29[[#This Row],[Patron Group]],$R$10:$R$24,$S$10:$S$24)</f>
        <v>Graduate</v>
      </c>
      <c r="E2890" s="1" t="d">
        <v>2023-02-21</v>
      </c>
      <c r="F2890" t="s">
        <v>839</v>
      </c>
      <c r="G2890" t="s">
        <v>2265</v>
      </c>
      <c r="H2890" t="str">
        <f>_xlfn.XLOOKUP(Table29[[#This Row],[Unique BarCode]],$N$10:$N$37,$O$10:$O$37)</f>
        <v>IPHONE</v>
      </c>
      <c r="I2890" t="str">
        <f>_xlfn.XLOOKUP(Table29[[#This Row],[Unique BarCode]],$N$10:$N$37,$P$10:$P$37)</f>
        <v>Charger</v>
      </c>
      <c r="J2890" t="s">
        <v>8</v>
      </c>
      <c r="K2890" t="s">
        <v>840</v>
      </c>
    </row>
    <row r="2891" spans="1:11" x14ac:dyDescent="0.2">
      <c r="A2891" s="1" t="d">
        <v>2023-02-21</v>
      </c>
      <c r="B2891" s="45">
        <v>-1</v>
      </c>
      <c r="C2891" t="s">
        <v>20</v>
      </c>
      <c r="D2891" t="str">
        <f>_xlfn.XLOOKUP(Table29[[#This Row],[Patron Group]],$R$10:$R$24,$S$10:$S$24)</f>
        <v>Graduate</v>
      </c>
      <c r="E2891" s="1" t="d">
        <v>2023-02-21</v>
      </c>
      <c r="F2891" t="s">
        <v>433</v>
      </c>
      <c r="G2891" t="s">
        <v>2265</v>
      </c>
      <c r="H2891" t="str">
        <f>_xlfn.XLOOKUP(Table29[[#This Row],[Unique BarCode]],$N$10:$N$37,$O$10:$O$37)</f>
        <v>IPHONE</v>
      </c>
      <c r="I2891" t="str">
        <f>_xlfn.XLOOKUP(Table29[[#This Row],[Unique BarCode]],$N$10:$N$37,$P$10:$P$37)</f>
        <v>Charger</v>
      </c>
      <c r="J2891" t="s">
        <v>8</v>
      </c>
      <c r="K2891" t="s">
        <v>434</v>
      </c>
    </row>
    <row r="2892" spans="1:11" x14ac:dyDescent="0.2">
      <c r="A2892" s="1" t="d">
        <v>2023-02-21</v>
      </c>
      <c r="B2892" s="45">
        <v>-1</v>
      </c>
      <c r="C2892" t="s">
        <v>20</v>
      </c>
      <c r="D2892" t="str">
        <f>_xlfn.XLOOKUP(Table29[[#This Row],[Patron Group]],$R$10:$R$24,$S$10:$S$24)</f>
        <v>Graduate</v>
      </c>
      <c r="E2892" s="1" t="d">
        <v>2023-02-21</v>
      </c>
      <c r="F2892" t="s">
        <v>29</v>
      </c>
      <c r="G2892" t="s">
        <v>2265</v>
      </c>
      <c r="H2892" t="str">
        <f>_xlfn.XLOOKUP(Table29[[#This Row],[Unique BarCode]],$N$10:$N$37,$O$10:$O$37)</f>
        <v>IPHONE</v>
      </c>
      <c r="I2892" t="str">
        <f>_xlfn.XLOOKUP(Table29[[#This Row],[Unique BarCode]],$N$10:$N$37,$P$10:$P$37)</f>
        <v>Charger</v>
      </c>
      <c r="J2892" t="s">
        <v>8</v>
      </c>
      <c r="K2892" t="s">
        <v>30</v>
      </c>
    </row>
    <row r="2893" spans="1:11" x14ac:dyDescent="0.2">
      <c r="A2893" s="1" t="d">
        <v>2023-02-21</v>
      </c>
      <c r="B2893" s="45">
        <v>-1</v>
      </c>
      <c r="C2893" t="s">
        <v>20</v>
      </c>
      <c r="D2893" t="str">
        <f>_xlfn.XLOOKUP(Table29[[#This Row],[Patron Group]],$R$10:$R$24,$S$10:$S$24)</f>
        <v>Graduate</v>
      </c>
      <c r="E2893" s="1" t="d">
        <v>2023-02-21</v>
      </c>
      <c r="F2893" t="s">
        <v>220</v>
      </c>
      <c r="G2893" t="s">
        <v>2265</v>
      </c>
      <c r="H2893" t="str">
        <f>_xlfn.XLOOKUP(Table29[[#This Row],[Unique BarCode]],$N$10:$N$37,$O$10:$O$37)</f>
        <v>IPHONE</v>
      </c>
      <c r="I2893" t="str">
        <f>_xlfn.XLOOKUP(Table29[[#This Row],[Unique BarCode]],$N$10:$N$37,$P$10:$P$37)</f>
        <v>Charger</v>
      </c>
      <c r="J2893" t="s">
        <v>49</v>
      </c>
      <c r="K2893" t="s">
        <v>221</v>
      </c>
    </row>
    <row r="2894" spans="1:11" x14ac:dyDescent="0.2">
      <c r="A2894" s="1" t="d">
        <v>2023-02-21</v>
      </c>
      <c r="B2894" s="45">
        <v>-1</v>
      </c>
      <c r="C2894" t="s">
        <v>20</v>
      </c>
      <c r="D2894" t="str">
        <f>_xlfn.XLOOKUP(Table29[[#This Row],[Patron Group]],$R$10:$R$24,$S$10:$S$24)</f>
        <v>Graduate</v>
      </c>
      <c r="E2894" s="1" t="d">
        <v>2023-02-21</v>
      </c>
      <c r="F2894" t="s">
        <v>266</v>
      </c>
      <c r="G2894" t="s">
        <v>2265</v>
      </c>
      <c r="H2894" t="str">
        <f>_xlfn.XLOOKUP(Table29[[#This Row],[Unique BarCode]],$N$10:$N$37,$O$10:$O$37)</f>
        <v>IPHONE</v>
      </c>
      <c r="I2894" t="str">
        <f>_xlfn.XLOOKUP(Table29[[#This Row],[Unique BarCode]],$N$10:$N$37,$P$10:$P$37)</f>
        <v>Charger</v>
      </c>
      <c r="J2894" t="s">
        <v>8</v>
      </c>
    </row>
    <row r="2895" spans="1:11" x14ac:dyDescent="0.2">
      <c r="A2895" s="1" t="d">
        <v>2023-02-21</v>
      </c>
      <c r="B2895" s="45">
        <v>-1</v>
      </c>
      <c r="C2895" t="s">
        <v>20</v>
      </c>
      <c r="D2895" t="str">
        <f>_xlfn.XLOOKUP(Table29[[#This Row],[Patron Group]],$R$10:$R$24,$S$10:$S$24)</f>
        <v>Graduate</v>
      </c>
      <c r="E2895" s="1" t="d">
        <v>2023-02-21</v>
      </c>
      <c r="F2895" t="s">
        <v>1652</v>
      </c>
      <c r="G2895" t="s">
        <v>2296</v>
      </c>
      <c r="H2895" t="str">
        <f>_xlfn.XLOOKUP(Table29[[#This Row],[Unique BarCode]],$N$10:$N$37,$O$10:$O$37)</f>
        <v>MACUSBC</v>
      </c>
      <c r="I2895" t="str">
        <f>_xlfn.XLOOKUP(Table29[[#This Row],[Unique BarCode]],$N$10:$N$37,$P$10:$P$37)</f>
        <v>Charger</v>
      </c>
      <c r="J2895" t="s">
        <v>8</v>
      </c>
      <c r="K2895" t="s">
        <v>40</v>
      </c>
    </row>
    <row r="2896" spans="1:11" x14ac:dyDescent="0.2">
      <c r="A2896" s="1" t="d">
        <v>2023-02-21</v>
      </c>
      <c r="B2896" s="45">
        <v>-1</v>
      </c>
      <c r="C2896" t="s">
        <v>20</v>
      </c>
      <c r="D2896" t="str">
        <f>_xlfn.XLOOKUP(Table29[[#This Row],[Patron Group]],$R$10:$R$24,$S$10:$S$24)</f>
        <v>Graduate</v>
      </c>
      <c r="E2896" s="1" t="d">
        <v>2023-02-21</v>
      </c>
      <c r="F2896" t="s">
        <v>1614</v>
      </c>
      <c r="G2896" t="s">
        <v>2296</v>
      </c>
      <c r="H2896" t="str">
        <f>_xlfn.XLOOKUP(Table29[[#This Row],[Unique BarCode]],$N$10:$N$37,$O$10:$O$37)</f>
        <v>MACUSBC</v>
      </c>
      <c r="I2896" t="str">
        <f>_xlfn.XLOOKUP(Table29[[#This Row],[Unique BarCode]],$N$10:$N$37,$P$10:$P$37)</f>
        <v>Charger</v>
      </c>
      <c r="J2896" t="s">
        <v>8</v>
      </c>
      <c r="K2896" t="s">
        <v>94</v>
      </c>
    </row>
    <row r="2897" spans="1:11" x14ac:dyDescent="0.2">
      <c r="A2897" s="1" t="d">
        <v>2023-02-21</v>
      </c>
      <c r="B2897" s="45">
        <v>-1</v>
      </c>
      <c r="C2897" t="s">
        <v>20</v>
      </c>
      <c r="D2897" t="str">
        <f>_xlfn.XLOOKUP(Table29[[#This Row],[Patron Group]],$R$10:$R$24,$S$10:$S$24)</f>
        <v>Graduate</v>
      </c>
      <c r="E2897" s="1" t="d">
        <v>2023-02-21</v>
      </c>
      <c r="F2897" t="s">
        <v>847</v>
      </c>
      <c r="G2897" t="s">
        <v>2271</v>
      </c>
      <c r="H2897" t="str">
        <f>_xlfn.XLOOKUP(Table29[[#This Row],[Unique BarCode]],$N$10:$N$37,$O$10:$O$37)</f>
        <v>OMNI</v>
      </c>
      <c r="I2897" t="str">
        <f>_xlfn.XLOOKUP(Table29[[#This Row],[Unique BarCode]],$N$10:$N$37,$P$10:$P$37)</f>
        <v>Charger</v>
      </c>
      <c r="J2897" t="s">
        <v>68</v>
      </c>
      <c r="K2897" t="s">
        <v>848</v>
      </c>
    </row>
    <row r="2898" spans="1:11" x14ac:dyDescent="0.2">
      <c r="A2898" s="1" t="d">
        <v>2023-02-21</v>
      </c>
      <c r="B2898" s="45">
        <v>-1</v>
      </c>
      <c r="C2898" t="s">
        <v>20</v>
      </c>
      <c r="D2898" t="str">
        <f>_xlfn.XLOOKUP(Table29[[#This Row],[Patron Group]],$R$10:$R$24,$S$10:$S$24)</f>
        <v>Graduate</v>
      </c>
      <c r="E2898" s="1" t="d">
        <v>2023-02-21</v>
      </c>
      <c r="F2898" t="s">
        <v>1355</v>
      </c>
      <c r="G2898" t="s">
        <v>2294</v>
      </c>
      <c r="H2898" t="str">
        <f>_xlfn.XLOOKUP(Table29[[#This Row],[Unique BarCode]],$N$10:$N$37,$O$10:$O$37)</f>
        <v>UVGA</v>
      </c>
      <c r="I2898" t="str">
        <f>_xlfn.XLOOKUP(Table29[[#This Row],[Unique BarCode]],$N$10:$N$37,$P$10:$P$37)</f>
        <v>Cable</v>
      </c>
      <c r="J2898" t="s">
        <v>8</v>
      </c>
    </row>
    <row r="2899" spans="1:11" x14ac:dyDescent="0.2">
      <c r="A2899" s="1" t="d">
        <v>2023-02-21</v>
      </c>
      <c r="B2899" s="45">
        <v>-1</v>
      </c>
      <c r="C2899" t="s">
        <v>20</v>
      </c>
      <c r="D2899" t="str">
        <f>_xlfn.XLOOKUP(Table29[[#This Row],[Patron Group]],$R$10:$R$24,$S$10:$S$24)</f>
        <v>Graduate</v>
      </c>
      <c r="E2899" s="1" t="d">
        <v>2023-02-21</v>
      </c>
      <c r="F2899" t="s">
        <v>815</v>
      </c>
      <c r="G2899" t="s">
        <v>2294</v>
      </c>
      <c r="H2899" t="str">
        <f>_xlfn.XLOOKUP(Table29[[#This Row],[Unique BarCode]],$N$10:$N$37,$O$10:$O$37)</f>
        <v>UVGA</v>
      </c>
      <c r="I2899" t="str">
        <f>_xlfn.XLOOKUP(Table29[[#This Row],[Unique BarCode]],$N$10:$N$37,$P$10:$P$37)</f>
        <v>Cable</v>
      </c>
      <c r="J2899" t="s">
        <v>8</v>
      </c>
    </row>
    <row r="2900" spans="1:11" x14ac:dyDescent="0.2">
      <c r="A2900" s="1" t="d">
        <v>2023-02-21</v>
      </c>
      <c r="B2900" s="45">
        <v>-1</v>
      </c>
      <c r="C2900" t="s">
        <v>20</v>
      </c>
      <c r="D2900" t="str">
        <f>_xlfn.XLOOKUP(Table29[[#This Row],[Patron Group]],$R$10:$R$24,$S$10:$S$24)</f>
        <v>Graduate</v>
      </c>
      <c r="E2900" s="1" t="d">
        <v>2023-02-21</v>
      </c>
      <c r="F2900" t="s">
        <v>45</v>
      </c>
      <c r="G2900" t="s">
        <v>2272</v>
      </c>
      <c r="H2900" t="str">
        <f>_xlfn.XLOOKUP(Table29[[#This Row],[Unique BarCode]],$N$10:$N$37,$O$10:$O$37)</f>
        <v>WALLADPT</v>
      </c>
      <c r="I2900" t="str">
        <f>_xlfn.XLOOKUP(Table29[[#This Row],[Unique BarCode]],$N$10:$N$37,$P$10:$P$37)</f>
        <v>Charger</v>
      </c>
      <c r="J2900" t="s">
        <v>49</v>
      </c>
      <c r="K2900" t="s">
        <v>46</v>
      </c>
    </row>
    <row r="2901" spans="1:11" x14ac:dyDescent="0.2">
      <c r="A2901" s="1" t="d">
        <v>2023-02-21</v>
      </c>
      <c r="B2901" s="45">
        <v>-1</v>
      </c>
      <c r="C2901" t="s">
        <v>20</v>
      </c>
      <c r="D2901" t="str">
        <f>_xlfn.XLOOKUP(Table29[[#This Row],[Patron Group]],$R$10:$R$24,$S$10:$S$24)</f>
        <v>Graduate</v>
      </c>
      <c r="E2901" s="1" t="d">
        <v>2023-02-21</v>
      </c>
      <c r="F2901" t="s">
        <v>1267</v>
      </c>
      <c r="G2901" t="s">
        <v>2272</v>
      </c>
      <c r="H2901" t="str">
        <f>_xlfn.XLOOKUP(Table29[[#This Row],[Unique BarCode]],$N$10:$N$37,$O$10:$O$37)</f>
        <v>WALLADPT</v>
      </c>
      <c r="I2901" t="str">
        <f>_xlfn.XLOOKUP(Table29[[#This Row],[Unique BarCode]],$N$10:$N$37,$P$10:$P$37)</f>
        <v>Charger</v>
      </c>
      <c r="J2901" t="s">
        <v>8</v>
      </c>
    </row>
    <row r="2902" spans="1:11" x14ac:dyDescent="0.2">
      <c r="A2902" s="1" t="d">
        <v>2023-02-21</v>
      </c>
      <c r="B2902" s="45">
        <v>-1</v>
      </c>
      <c r="C2902" t="s">
        <v>20</v>
      </c>
      <c r="D2902" t="str">
        <f>_xlfn.XLOOKUP(Table29[[#This Row],[Patron Group]],$R$10:$R$24,$S$10:$S$24)</f>
        <v>Graduate</v>
      </c>
      <c r="E2902" s="1" t="d">
        <v>2023-02-21</v>
      </c>
      <c r="F2902" t="s">
        <v>483</v>
      </c>
      <c r="G2902" t="s">
        <v>2272</v>
      </c>
      <c r="H2902" t="str">
        <f>_xlfn.XLOOKUP(Table29[[#This Row],[Unique BarCode]],$N$10:$N$37,$O$10:$O$37)</f>
        <v>WALLADPT</v>
      </c>
      <c r="I2902" t="str">
        <f>_xlfn.XLOOKUP(Table29[[#This Row],[Unique BarCode]],$N$10:$N$37,$P$10:$P$37)</f>
        <v>Charger</v>
      </c>
      <c r="J2902" t="s">
        <v>8</v>
      </c>
    </row>
    <row r="2903" spans="1:11" x14ac:dyDescent="0.2">
      <c r="A2903" s="1" t="d">
        <v>2023-02-21</v>
      </c>
      <c r="B2903" s="45">
        <v>-1</v>
      </c>
      <c r="C2903" t="s">
        <v>20</v>
      </c>
      <c r="D2903" t="str">
        <f>_xlfn.XLOOKUP(Table29[[#This Row],[Patron Group]],$R$10:$R$24,$S$10:$S$24)</f>
        <v>Graduate</v>
      </c>
      <c r="E2903" s="1" t="d">
        <v>2023-02-21</v>
      </c>
      <c r="F2903" t="s">
        <v>95</v>
      </c>
      <c r="G2903" t="s">
        <v>2272</v>
      </c>
      <c r="H2903" t="str">
        <f>_xlfn.XLOOKUP(Table29[[#This Row],[Unique BarCode]],$N$10:$N$37,$O$10:$O$37)</f>
        <v>WALLADPT</v>
      </c>
      <c r="I2903" t="str">
        <f>_xlfn.XLOOKUP(Table29[[#This Row],[Unique BarCode]],$N$10:$N$37,$P$10:$P$37)</f>
        <v>Charger</v>
      </c>
      <c r="J2903" t="s">
        <v>8</v>
      </c>
    </row>
    <row r="2904" spans="1:11" x14ac:dyDescent="0.2">
      <c r="A2904" s="1" t="d">
        <v>2023-02-21</v>
      </c>
      <c r="B2904" s="45">
        <v>-1</v>
      </c>
      <c r="C2904" t="s">
        <v>20</v>
      </c>
      <c r="D2904" t="str">
        <f>_xlfn.XLOOKUP(Table29[[#This Row],[Patron Group]],$R$10:$R$24,$S$10:$S$24)</f>
        <v>Graduate</v>
      </c>
      <c r="E2904" s="1" t="d">
        <v>2023-02-21</v>
      </c>
      <c r="F2904" t="s">
        <v>1635</v>
      </c>
      <c r="G2904" t="s">
        <v>2272</v>
      </c>
      <c r="H2904" t="str">
        <f>_xlfn.XLOOKUP(Table29[[#This Row],[Unique BarCode]],$N$10:$N$37,$O$10:$O$37)</f>
        <v>WALLADPT</v>
      </c>
      <c r="I2904" t="str">
        <f>_xlfn.XLOOKUP(Table29[[#This Row],[Unique BarCode]],$N$10:$N$37,$P$10:$P$37)</f>
        <v>Charger</v>
      </c>
      <c r="J2904" t="s">
        <v>8</v>
      </c>
    </row>
    <row r="2905" spans="1:11" x14ac:dyDescent="0.2">
      <c r="A2905" s="1" t="d">
        <v>2023-02-21</v>
      </c>
      <c r="B2905" s="45">
        <v>-1</v>
      </c>
      <c r="C2905" t="s">
        <v>20</v>
      </c>
      <c r="D2905" t="str">
        <f>_xlfn.XLOOKUP(Table29[[#This Row],[Patron Group]],$R$10:$R$24,$S$10:$S$24)</f>
        <v>Graduate</v>
      </c>
      <c r="E2905" s="1" t="d">
        <v>2023-02-28</v>
      </c>
      <c r="F2905" t="s">
        <v>75</v>
      </c>
      <c r="G2905" t="s">
        <v>2273</v>
      </c>
      <c r="H2905" t="str">
        <f>_xlfn.XLOOKUP(Table29[[#This Row],[Unique BarCode]],$N$10:$N$37,$O$10:$O$37)</f>
        <v>ChromeBook</v>
      </c>
      <c r="I2905" t="str">
        <f>_xlfn.XLOOKUP(Table29[[#This Row],[Unique BarCode]],$N$10:$N$37,$P$10:$P$37)</f>
        <v>Device</v>
      </c>
      <c r="J2905" t="s">
        <v>13</v>
      </c>
      <c r="K2905" t="s">
        <v>76</v>
      </c>
    </row>
    <row r="2906" spans="1:11" x14ac:dyDescent="0.2">
      <c r="A2906" s="1" t="d">
        <v>2023-02-21</v>
      </c>
      <c r="B2906" s="45">
        <v>-1</v>
      </c>
      <c r="C2906" t="s">
        <v>20</v>
      </c>
      <c r="D2906" t="str">
        <f>_xlfn.XLOOKUP(Table29[[#This Row],[Patron Group]],$R$10:$R$24,$S$10:$S$24)</f>
        <v>Graduate</v>
      </c>
      <c r="E2906" s="1" t="d">
        <v>2023-02-28</v>
      </c>
      <c r="F2906" t="s">
        <v>1766</v>
      </c>
      <c r="G2906" t="s">
        <v>2275</v>
      </c>
      <c r="H2906" t="str">
        <f>_xlfn.XLOOKUP(Table29[[#This Row],[Unique BarCode]],$N$10:$N$37,$O$10:$O$37)</f>
        <v>iPad</v>
      </c>
      <c r="I2906" t="str">
        <f>_xlfn.XLOOKUP(Table29[[#This Row],[Unique BarCode]],$N$10:$N$37,$P$10:$P$37)</f>
        <v>Device</v>
      </c>
      <c r="J2906" t="s">
        <v>8</v>
      </c>
      <c r="K2906" t="s">
        <v>1767</v>
      </c>
    </row>
    <row r="2907" spans="1:11" x14ac:dyDescent="0.2">
      <c r="A2907" s="1" t="d">
        <v>2023-02-21</v>
      </c>
      <c r="B2907" s="45">
        <v>-1</v>
      </c>
      <c r="C2907" t="s">
        <v>20</v>
      </c>
      <c r="D2907" t="str">
        <f>_xlfn.XLOOKUP(Table29[[#This Row],[Patron Group]],$R$10:$R$24,$S$10:$S$24)</f>
        <v>Graduate</v>
      </c>
      <c r="E2907" s="1" t="d">
        <v>2023-02-28</v>
      </c>
      <c r="F2907" t="s">
        <v>1768</v>
      </c>
      <c r="G2907" t="s">
        <v>2275</v>
      </c>
      <c r="H2907" t="str">
        <f>_xlfn.XLOOKUP(Table29[[#This Row],[Unique BarCode]],$N$10:$N$37,$O$10:$O$37)</f>
        <v>iPad</v>
      </c>
      <c r="I2907" t="str">
        <f>_xlfn.XLOOKUP(Table29[[#This Row],[Unique BarCode]],$N$10:$N$37,$P$10:$P$37)</f>
        <v>Device</v>
      </c>
      <c r="J2907" t="s">
        <v>8</v>
      </c>
      <c r="K2907" t="s">
        <v>1769</v>
      </c>
    </row>
    <row r="2908" spans="1:11" x14ac:dyDescent="0.2">
      <c r="A2908" s="1" t="d">
        <v>2023-02-21</v>
      </c>
      <c r="B2908" s="45">
        <v>-1</v>
      </c>
      <c r="C2908" t="s">
        <v>20</v>
      </c>
      <c r="D2908" t="str">
        <f>_xlfn.XLOOKUP(Table29[[#This Row],[Patron Group]],$R$10:$R$24,$S$10:$S$24)</f>
        <v>Graduate</v>
      </c>
      <c r="E2908" s="1" t="d">
        <v>2023-02-28</v>
      </c>
      <c r="F2908" t="s">
        <v>1770</v>
      </c>
      <c r="G2908" t="s">
        <v>2275</v>
      </c>
      <c r="H2908" t="str">
        <f>_xlfn.XLOOKUP(Table29[[#This Row],[Unique BarCode]],$N$10:$N$37,$O$10:$O$37)</f>
        <v>iPad</v>
      </c>
      <c r="I2908" t="str">
        <f>_xlfn.XLOOKUP(Table29[[#This Row],[Unique BarCode]],$N$10:$N$37,$P$10:$P$37)</f>
        <v>Device</v>
      </c>
      <c r="J2908" t="s">
        <v>8</v>
      </c>
      <c r="K2908" t="s">
        <v>1771</v>
      </c>
    </row>
    <row r="2909" spans="1:11" x14ac:dyDescent="0.2">
      <c r="A2909" s="1" t="d">
        <v>2023-02-21</v>
      </c>
      <c r="B2909" s="45">
        <v>-1</v>
      </c>
      <c r="C2909" t="s">
        <v>20</v>
      </c>
      <c r="D2909" t="str">
        <f>_xlfn.XLOOKUP(Table29[[#This Row],[Patron Group]],$R$10:$R$24,$S$10:$S$24)</f>
        <v>Graduate</v>
      </c>
      <c r="E2909" s="1" t="d">
        <v>2023-03-06</v>
      </c>
      <c r="F2909" t="s">
        <v>1146</v>
      </c>
      <c r="G2909" t="s">
        <v>2263</v>
      </c>
      <c r="H2909" t="str">
        <f>_xlfn.XLOOKUP(Table29[[#This Row],[Unique BarCode]],$N$10:$N$37,$O$10:$O$37)</f>
        <v>HP Laptop</v>
      </c>
      <c r="I2909" t="str">
        <f>_xlfn.XLOOKUP(Table29[[#This Row],[Unique BarCode]],$N$10:$N$37,$P$10:$P$37)</f>
        <v>Device</v>
      </c>
      <c r="J2909" t="s">
        <v>8</v>
      </c>
      <c r="K2909" t="s">
        <v>1147</v>
      </c>
    </row>
    <row r="2910" spans="1:11" x14ac:dyDescent="0.2">
      <c r="A2910" s="1" t="d">
        <v>2023-02-21</v>
      </c>
      <c r="B2910" s="45">
        <v>-1</v>
      </c>
      <c r="C2910" t="s">
        <v>20</v>
      </c>
      <c r="D2910" t="str">
        <f>_xlfn.XLOOKUP(Table29[[#This Row],[Patron Group]],$R$10:$R$24,$S$10:$S$24)</f>
        <v>Graduate</v>
      </c>
      <c r="E2910" s="1" t="d">
        <v>2023-03-06</v>
      </c>
      <c r="F2910" t="s">
        <v>508</v>
      </c>
      <c r="G2910" t="s">
        <v>2263</v>
      </c>
      <c r="H2910" t="str">
        <f>_xlfn.XLOOKUP(Table29[[#This Row],[Unique BarCode]],$N$10:$N$37,$O$10:$O$37)</f>
        <v>HP Laptop</v>
      </c>
      <c r="I2910" t="str">
        <f>_xlfn.XLOOKUP(Table29[[#This Row],[Unique BarCode]],$N$10:$N$37,$P$10:$P$37)</f>
        <v>Device</v>
      </c>
      <c r="J2910" t="s">
        <v>8</v>
      </c>
      <c r="K2910" t="s">
        <v>509</v>
      </c>
    </row>
    <row r="2911" spans="1:11" x14ac:dyDescent="0.2">
      <c r="A2911" s="1" t="d">
        <v>2023-02-21</v>
      </c>
      <c r="B2911" s="45">
        <v>-1</v>
      </c>
      <c r="C2911" t="s">
        <v>20</v>
      </c>
      <c r="D2911" t="str">
        <f>_xlfn.XLOOKUP(Table29[[#This Row],[Patron Group]],$R$10:$R$24,$S$10:$S$24)</f>
        <v>Graduate</v>
      </c>
      <c r="E2911" s="1" t="d">
        <v>2023-03-07</v>
      </c>
      <c r="F2911" t="s">
        <v>619</v>
      </c>
      <c r="G2911" t="s">
        <v>2274</v>
      </c>
      <c r="H2911" t="str">
        <f>_xlfn.XLOOKUP(Table29[[#This Row],[Unique BarCode]],$N$10:$N$37,$O$10:$O$37)</f>
        <v>MacBook</v>
      </c>
      <c r="I2911" t="str">
        <f>_xlfn.XLOOKUP(Table29[[#This Row],[Unique BarCode]],$N$10:$N$37,$P$10:$P$37)</f>
        <v>Device</v>
      </c>
      <c r="J2911" t="s">
        <v>8</v>
      </c>
      <c r="K2911" t="s">
        <v>620</v>
      </c>
    </row>
    <row r="2912" spans="1:11" x14ac:dyDescent="0.2">
      <c r="A2912" s="1" t="d">
        <v>2023-02-21</v>
      </c>
      <c r="B2912" s="45">
        <v>-1</v>
      </c>
      <c r="C2912" t="s">
        <v>20</v>
      </c>
      <c r="D2912" t="str">
        <f>_xlfn.XLOOKUP(Table29[[#This Row],[Patron Group]],$R$10:$R$24,$S$10:$S$24)</f>
        <v>Graduate</v>
      </c>
      <c r="E2912" s="1" t="d">
        <v>2023-03-07</v>
      </c>
      <c r="F2912" t="s">
        <v>1745</v>
      </c>
      <c r="G2912" t="s">
        <v>2274</v>
      </c>
      <c r="H2912" t="str">
        <f>_xlfn.XLOOKUP(Table29[[#This Row],[Unique BarCode]],$N$10:$N$37,$O$10:$O$37)</f>
        <v>MacBook</v>
      </c>
      <c r="I2912" t="str">
        <f>_xlfn.XLOOKUP(Table29[[#This Row],[Unique BarCode]],$N$10:$N$37,$P$10:$P$37)</f>
        <v>Device</v>
      </c>
      <c r="J2912" t="s">
        <v>8</v>
      </c>
      <c r="K2912" t="s">
        <v>1746</v>
      </c>
    </row>
    <row r="2913" spans="1:11" x14ac:dyDescent="0.2">
      <c r="A2913" s="1" t="d">
        <v>2023-02-21</v>
      </c>
      <c r="B2913" s="45">
        <v>-1</v>
      </c>
      <c r="C2913" t="s">
        <v>20</v>
      </c>
      <c r="D2913" t="str">
        <f>_xlfn.XLOOKUP(Table29[[#This Row],[Patron Group]],$R$10:$R$24,$S$10:$S$24)</f>
        <v>Graduate</v>
      </c>
      <c r="E2913" s="1" t="d">
        <v>2023-03-07</v>
      </c>
      <c r="F2913" t="s">
        <v>1376</v>
      </c>
      <c r="G2913" t="s">
        <v>2274</v>
      </c>
      <c r="H2913" t="str">
        <f>_xlfn.XLOOKUP(Table29[[#This Row],[Unique BarCode]],$N$10:$N$37,$O$10:$O$37)</f>
        <v>MacBook</v>
      </c>
      <c r="I2913" t="str">
        <f>_xlfn.XLOOKUP(Table29[[#This Row],[Unique BarCode]],$N$10:$N$37,$P$10:$P$37)</f>
        <v>Device</v>
      </c>
      <c r="J2913" t="s">
        <v>8</v>
      </c>
      <c r="K2913" t="s">
        <v>1376</v>
      </c>
    </row>
    <row r="2914" spans="1:11" x14ac:dyDescent="0.2">
      <c r="A2914" s="1" t="d">
        <v>2023-02-21</v>
      </c>
      <c r="B2914" s="45">
        <v>-1</v>
      </c>
      <c r="C2914" t="s">
        <v>20</v>
      </c>
      <c r="D2914" t="str">
        <f>_xlfn.XLOOKUP(Table29[[#This Row],[Patron Group]],$R$10:$R$24,$S$10:$S$24)</f>
        <v>Graduate</v>
      </c>
      <c r="E2914" s="1" t="d">
        <v>2023-03-07</v>
      </c>
      <c r="F2914" t="s">
        <v>329</v>
      </c>
      <c r="G2914" t="s">
        <v>2263</v>
      </c>
      <c r="H2914" t="str">
        <f>_xlfn.XLOOKUP(Table29[[#This Row],[Unique BarCode]],$N$10:$N$37,$O$10:$O$37)</f>
        <v>HP Laptop</v>
      </c>
      <c r="I2914" t="str">
        <f>_xlfn.XLOOKUP(Table29[[#This Row],[Unique BarCode]],$N$10:$N$37,$P$10:$P$37)</f>
        <v>Device</v>
      </c>
      <c r="J2914" t="s">
        <v>8</v>
      </c>
      <c r="K2914" t="s">
        <v>330</v>
      </c>
    </row>
    <row r="2915" spans="1:11" x14ac:dyDescent="0.2">
      <c r="A2915" s="1" t="d">
        <v>2023-02-21</v>
      </c>
      <c r="B2915" s="45">
        <v>-1</v>
      </c>
      <c r="C2915" t="s">
        <v>20</v>
      </c>
      <c r="D2915" t="str">
        <f>_xlfn.XLOOKUP(Table29[[#This Row],[Patron Group]],$R$10:$R$24,$S$10:$S$24)</f>
        <v>Graduate</v>
      </c>
      <c r="E2915" s="1" t="d">
        <v>2023-03-13</v>
      </c>
      <c r="F2915" t="s">
        <v>1772</v>
      </c>
      <c r="G2915" t="s">
        <v>2297</v>
      </c>
      <c r="H2915" t="str">
        <f>_xlfn.XLOOKUP(Table29[[#This Row],[Unique BarCode]],$N$10:$N$37,$O$10:$O$37)</f>
        <v>iPad</v>
      </c>
      <c r="I2915" t="str">
        <f>_xlfn.XLOOKUP(Table29[[#This Row],[Unique BarCode]],$N$10:$N$37,$P$10:$P$37)</f>
        <v>Device</v>
      </c>
      <c r="J2915" t="s">
        <v>8</v>
      </c>
      <c r="K2915" t="s">
        <v>1773</v>
      </c>
    </row>
    <row r="2916" spans="1:11" x14ac:dyDescent="0.2">
      <c r="A2916" s="1" t="d">
        <v>2023-02-21</v>
      </c>
      <c r="B2916" s="45">
        <v>-1</v>
      </c>
      <c r="C2916" t="s">
        <v>1113</v>
      </c>
      <c r="D2916" t="str">
        <f>_xlfn.XLOOKUP(Table29[[#This Row],[Patron Group]],$R$10:$R$24,$S$10:$S$24)</f>
        <v>Graduate</v>
      </c>
      <c r="E2916" s="1" t="d">
        <v>2023-03-07</v>
      </c>
      <c r="F2916" t="s">
        <v>794</v>
      </c>
      <c r="G2916" t="s">
        <v>2263</v>
      </c>
      <c r="H2916" t="str">
        <f>_xlfn.XLOOKUP(Table29[[#This Row],[Unique BarCode]],$N$10:$N$37,$O$10:$O$37)</f>
        <v>HP Laptop</v>
      </c>
      <c r="I2916" t="str">
        <f>_xlfn.XLOOKUP(Table29[[#This Row],[Unique BarCode]],$N$10:$N$37,$P$10:$P$37)</f>
        <v>Device</v>
      </c>
      <c r="J2916" t="s">
        <v>8</v>
      </c>
      <c r="K2916" t="s">
        <v>795</v>
      </c>
    </row>
    <row r="2917" spans="1:11" x14ac:dyDescent="0.2">
      <c r="A2917" s="1" t="d">
        <v>2023-02-21</v>
      </c>
      <c r="B2917" s="45">
        <v>-1</v>
      </c>
      <c r="C2917" t="s">
        <v>452</v>
      </c>
      <c r="D2917" t="str">
        <f>_xlfn.XLOOKUP(Table29[[#This Row],[Patron Group]],$R$10:$R$24,$S$10:$S$24)</f>
        <v>Graduate</v>
      </c>
      <c r="E2917" s="1" t="d">
        <v>2023-03-07</v>
      </c>
      <c r="F2917" t="s">
        <v>1766</v>
      </c>
      <c r="G2917" t="s">
        <v>2275</v>
      </c>
      <c r="H2917" t="str">
        <f>_xlfn.XLOOKUP(Table29[[#This Row],[Unique BarCode]],$N$10:$N$37,$O$10:$O$37)</f>
        <v>iPad</v>
      </c>
      <c r="I2917" t="str">
        <f>_xlfn.XLOOKUP(Table29[[#This Row],[Unique BarCode]],$N$10:$N$37,$P$10:$P$37)</f>
        <v>Device</v>
      </c>
      <c r="J2917" t="s">
        <v>8</v>
      </c>
      <c r="K2917" t="s">
        <v>1767</v>
      </c>
    </row>
    <row r="2918" spans="1:11" x14ac:dyDescent="0.2">
      <c r="A2918" s="1" t="d">
        <v>2023-02-21</v>
      </c>
      <c r="B2918" s="45">
        <v>-1</v>
      </c>
      <c r="C2918" t="s">
        <v>74</v>
      </c>
      <c r="D2918" t="str">
        <f>_xlfn.XLOOKUP(Table29[[#This Row],[Patron Group]],$R$10:$R$24,$S$10:$S$24)</f>
        <v>Staff</v>
      </c>
      <c r="E2918" s="1" t="d">
        <v>2023-02-21</v>
      </c>
      <c r="F2918" t="s">
        <v>1177</v>
      </c>
      <c r="G2918" t="s">
        <v>2265</v>
      </c>
      <c r="H2918" t="str">
        <f>_xlfn.XLOOKUP(Table29[[#This Row],[Unique BarCode]],$N$10:$N$37,$O$10:$O$37)</f>
        <v>IPHONE</v>
      </c>
      <c r="I2918" t="str">
        <f>_xlfn.XLOOKUP(Table29[[#This Row],[Unique BarCode]],$N$10:$N$37,$P$10:$P$37)</f>
        <v>Charger</v>
      </c>
      <c r="J2918" t="s">
        <v>68</v>
      </c>
      <c r="K2918" t="s">
        <v>1178</v>
      </c>
    </row>
    <row r="2919" spans="1:11" x14ac:dyDescent="0.2">
      <c r="A2919" s="1" t="d">
        <v>2023-02-21</v>
      </c>
      <c r="B2919" s="45">
        <v>-1</v>
      </c>
      <c r="C2919" t="s">
        <v>74</v>
      </c>
      <c r="D2919" t="str">
        <f>_xlfn.XLOOKUP(Table29[[#This Row],[Patron Group]],$R$10:$R$24,$S$10:$S$24)</f>
        <v>Staff</v>
      </c>
      <c r="E2919" s="1" t="d">
        <v>2023-02-21</v>
      </c>
      <c r="F2919" t="s">
        <v>479</v>
      </c>
      <c r="G2919" t="s">
        <v>2271</v>
      </c>
      <c r="H2919" t="str">
        <f>_xlfn.XLOOKUP(Table29[[#This Row],[Unique BarCode]],$N$10:$N$37,$O$10:$O$37)</f>
        <v>OMNI</v>
      </c>
      <c r="I2919" t="str">
        <f>_xlfn.XLOOKUP(Table29[[#This Row],[Unique BarCode]],$N$10:$N$37,$P$10:$P$37)</f>
        <v>Charger</v>
      </c>
      <c r="J2919" t="s">
        <v>68</v>
      </c>
      <c r="K2919" t="s">
        <v>480</v>
      </c>
    </row>
    <row r="2920" spans="1:11" x14ac:dyDescent="0.2">
      <c r="A2920" s="1" t="d">
        <v>2023-02-21</v>
      </c>
      <c r="B2920" s="45">
        <v>-1</v>
      </c>
      <c r="C2920" t="s">
        <v>77</v>
      </c>
      <c r="D2920" t="str">
        <f>_xlfn.XLOOKUP(Table29[[#This Row],[Patron Group]],$R$10:$R$24,$S$10:$S$24)</f>
        <v>Undergraduate</v>
      </c>
      <c r="E2920" s="1" t="d">
        <v>2023-02-21</v>
      </c>
      <c r="F2920" t="s">
        <v>1764</v>
      </c>
      <c r="G2920" t="s">
        <v>2288</v>
      </c>
      <c r="H2920" t="str">
        <f>_xlfn.XLOOKUP(Table29[[#This Row],[Unique BarCode]],$N$10:$N$37,$O$10:$O$37)</f>
        <v>Android Charger</v>
      </c>
      <c r="I2920" t="str">
        <f>_xlfn.XLOOKUP(Table29[[#This Row],[Unique BarCode]],$N$10:$N$37,$P$10:$P$37)</f>
        <v>Charger</v>
      </c>
      <c r="J2920" t="s">
        <v>8</v>
      </c>
      <c r="K2920" t="s">
        <v>1765</v>
      </c>
    </row>
    <row r="2921" spans="1:11" x14ac:dyDescent="0.2">
      <c r="A2921" s="1" t="d">
        <v>2023-02-21</v>
      </c>
      <c r="B2921" s="45">
        <v>-1</v>
      </c>
      <c r="C2921" t="s">
        <v>77</v>
      </c>
      <c r="D2921" t="str">
        <f>_xlfn.XLOOKUP(Table29[[#This Row],[Patron Group]],$R$10:$R$24,$S$10:$S$24)</f>
        <v>Undergraduate</v>
      </c>
      <c r="E2921" s="1" t="d">
        <v>2023-02-21</v>
      </c>
      <c r="F2921" t="s">
        <v>1522</v>
      </c>
      <c r="G2921" t="s">
        <v>2288</v>
      </c>
      <c r="H2921" t="str">
        <f>_xlfn.XLOOKUP(Table29[[#This Row],[Unique BarCode]],$N$10:$N$37,$O$10:$O$37)</f>
        <v>Android Charger</v>
      </c>
      <c r="I2921" t="str">
        <f>_xlfn.XLOOKUP(Table29[[#This Row],[Unique BarCode]],$N$10:$N$37,$P$10:$P$37)</f>
        <v>Charger</v>
      </c>
      <c r="J2921" t="s">
        <v>8</v>
      </c>
      <c r="K2921" t="s">
        <v>1523</v>
      </c>
    </row>
    <row r="2922" spans="1:11" x14ac:dyDescent="0.2">
      <c r="A2922" s="1" t="d">
        <v>2023-02-21</v>
      </c>
      <c r="B2922" s="45">
        <v>-1</v>
      </c>
      <c r="C2922" t="s">
        <v>77</v>
      </c>
      <c r="D2922" t="str">
        <f>_xlfn.XLOOKUP(Table29[[#This Row],[Patron Group]],$R$10:$R$24,$S$10:$S$24)</f>
        <v>Undergraduate</v>
      </c>
      <c r="E2922" s="1" t="d">
        <v>2023-02-21</v>
      </c>
      <c r="F2922" t="s">
        <v>1626</v>
      </c>
      <c r="G2922" t="s">
        <v>2276</v>
      </c>
      <c r="H2922" t="str">
        <f>_xlfn.XLOOKUP(Table29[[#This Row],[Unique BarCode]],$N$10:$N$37,$O$10:$O$37)</f>
        <v>CALC</v>
      </c>
      <c r="I2922" t="str">
        <f>_xlfn.XLOOKUP(Table29[[#This Row],[Unique BarCode]],$N$10:$N$37,$P$10:$P$37)</f>
        <v>Accessory</v>
      </c>
      <c r="J2922" t="s">
        <v>8</v>
      </c>
      <c r="K2922" t="s">
        <v>1627</v>
      </c>
    </row>
    <row r="2923" spans="1:11" x14ac:dyDescent="0.2">
      <c r="A2923" s="1" t="d">
        <v>2023-02-21</v>
      </c>
      <c r="B2923" s="45">
        <v>-1</v>
      </c>
      <c r="C2923" t="s">
        <v>77</v>
      </c>
      <c r="D2923" t="str">
        <f>_xlfn.XLOOKUP(Table29[[#This Row],[Patron Group]],$R$10:$R$24,$S$10:$S$24)</f>
        <v>Undergraduate</v>
      </c>
      <c r="E2923" s="1" t="d">
        <v>2023-02-21</v>
      </c>
      <c r="F2923" t="s">
        <v>1506</v>
      </c>
      <c r="G2923" t="s">
        <v>2276</v>
      </c>
      <c r="H2923" t="str">
        <f>_xlfn.XLOOKUP(Table29[[#This Row],[Unique BarCode]],$N$10:$N$37,$O$10:$O$37)</f>
        <v>CALC</v>
      </c>
      <c r="I2923" t="str">
        <f>_xlfn.XLOOKUP(Table29[[#This Row],[Unique BarCode]],$N$10:$N$37,$P$10:$P$37)</f>
        <v>Accessory</v>
      </c>
      <c r="J2923" t="s">
        <v>8</v>
      </c>
      <c r="K2923" t="s">
        <v>1507</v>
      </c>
    </row>
    <row r="2924" spans="1:11" x14ac:dyDescent="0.2">
      <c r="A2924" s="1" t="d">
        <v>2023-02-21</v>
      </c>
      <c r="B2924" s="45">
        <v>-1</v>
      </c>
      <c r="C2924" t="s">
        <v>77</v>
      </c>
      <c r="D2924" t="str">
        <f>_xlfn.XLOOKUP(Table29[[#This Row],[Patron Group]],$R$10:$R$24,$S$10:$S$24)</f>
        <v>Undergraduate</v>
      </c>
      <c r="E2924" s="1" t="d">
        <v>2023-02-21</v>
      </c>
      <c r="F2924" t="s">
        <v>1402</v>
      </c>
      <c r="G2924" t="s">
        <v>2276</v>
      </c>
      <c r="H2924" t="str">
        <f>_xlfn.XLOOKUP(Table29[[#This Row],[Unique BarCode]],$N$10:$N$37,$O$10:$O$37)</f>
        <v>CALC</v>
      </c>
      <c r="I2924" t="str">
        <f>_xlfn.XLOOKUP(Table29[[#This Row],[Unique BarCode]],$N$10:$N$37,$P$10:$P$37)</f>
        <v>Accessory</v>
      </c>
      <c r="J2924" t="s">
        <v>8</v>
      </c>
    </row>
    <row r="2925" spans="1:11" x14ac:dyDescent="0.2">
      <c r="A2925" s="1" t="d">
        <v>2023-02-21</v>
      </c>
      <c r="B2925" s="45">
        <v>-1</v>
      </c>
      <c r="C2925" t="s">
        <v>77</v>
      </c>
      <c r="D2925" t="str">
        <f>_xlfn.XLOOKUP(Table29[[#This Row],[Patron Group]],$R$10:$R$24,$S$10:$S$24)</f>
        <v>Undergraduate</v>
      </c>
      <c r="E2925" s="1" t="d">
        <v>2023-02-21</v>
      </c>
      <c r="F2925" t="s">
        <v>1774</v>
      </c>
      <c r="G2925" t="s">
        <v>2276</v>
      </c>
      <c r="H2925" t="str">
        <f>_xlfn.XLOOKUP(Table29[[#This Row],[Unique BarCode]],$N$10:$N$37,$O$10:$O$37)</f>
        <v>CALC</v>
      </c>
      <c r="I2925" t="str">
        <f>_xlfn.XLOOKUP(Table29[[#This Row],[Unique BarCode]],$N$10:$N$37,$P$10:$P$37)</f>
        <v>Accessory</v>
      </c>
      <c r="J2925" t="s">
        <v>13</v>
      </c>
    </row>
    <row r="2926" spans="1:11" x14ac:dyDescent="0.2">
      <c r="A2926" s="1" t="d">
        <v>2023-02-21</v>
      </c>
      <c r="B2926" s="45">
        <v>-1</v>
      </c>
      <c r="C2926" t="s">
        <v>77</v>
      </c>
      <c r="D2926" t="str">
        <f>_xlfn.XLOOKUP(Table29[[#This Row],[Patron Group]],$R$10:$R$24,$S$10:$S$24)</f>
        <v>Undergraduate</v>
      </c>
      <c r="E2926" s="1" t="d">
        <v>2023-02-21</v>
      </c>
      <c r="F2926" t="s">
        <v>1532</v>
      </c>
      <c r="G2926" t="s">
        <v>2276</v>
      </c>
      <c r="H2926" t="str">
        <f>_xlfn.XLOOKUP(Table29[[#This Row],[Unique BarCode]],$N$10:$N$37,$O$10:$O$37)</f>
        <v>CALC</v>
      </c>
      <c r="I2926" t="str">
        <f>_xlfn.XLOOKUP(Table29[[#This Row],[Unique BarCode]],$N$10:$N$37,$P$10:$P$37)</f>
        <v>Accessory</v>
      </c>
      <c r="J2926" t="s">
        <v>49</v>
      </c>
    </row>
    <row r="2927" spans="1:11" x14ac:dyDescent="0.2">
      <c r="A2927" s="1" t="d">
        <v>2023-02-21</v>
      </c>
      <c r="B2927" s="45">
        <v>-1</v>
      </c>
      <c r="C2927" t="s">
        <v>77</v>
      </c>
      <c r="D2927" t="str">
        <f>_xlfn.XLOOKUP(Table29[[#This Row],[Patron Group]],$R$10:$R$24,$S$10:$S$24)</f>
        <v>Undergraduate</v>
      </c>
      <c r="E2927" s="1" t="d">
        <v>2023-02-21</v>
      </c>
      <c r="F2927" t="s">
        <v>1775</v>
      </c>
      <c r="G2927" t="s">
        <v>2266</v>
      </c>
      <c r="H2927" t="str">
        <f>_xlfn.XLOOKUP(Table29[[#This Row],[Unique BarCode]],$N$10:$N$37,$O$10:$O$37)</f>
        <v>Headphones</v>
      </c>
      <c r="I2927" t="str">
        <f>_xlfn.XLOOKUP(Table29[[#This Row],[Unique BarCode]],$N$10:$N$37,$P$10:$P$37)</f>
        <v>Accessory</v>
      </c>
      <c r="J2927" t="s">
        <v>49</v>
      </c>
      <c r="K2927" t="s">
        <v>1776</v>
      </c>
    </row>
    <row r="2928" spans="1:11" x14ac:dyDescent="0.2">
      <c r="A2928" s="1" t="d">
        <v>2023-02-21</v>
      </c>
      <c r="B2928" s="45">
        <v>-1</v>
      </c>
      <c r="C2928" t="s">
        <v>77</v>
      </c>
      <c r="D2928" t="str">
        <f>_xlfn.XLOOKUP(Table29[[#This Row],[Patron Group]],$R$10:$R$24,$S$10:$S$24)</f>
        <v>Undergraduate</v>
      </c>
      <c r="E2928" s="1" t="d">
        <v>2023-02-21</v>
      </c>
      <c r="F2928" t="s">
        <v>458</v>
      </c>
      <c r="G2928" t="s">
        <v>2282</v>
      </c>
      <c r="H2928" t="str">
        <f>_xlfn.XLOOKUP(Table29[[#This Row],[Unique BarCode]],$N$10:$N$37,$O$10:$O$37)</f>
        <v>HPUSBC</v>
      </c>
      <c r="I2928" t="str">
        <f>_xlfn.XLOOKUP(Table29[[#This Row],[Unique BarCode]],$N$10:$N$37,$P$10:$P$37)</f>
        <v>Charger</v>
      </c>
      <c r="J2928" t="s">
        <v>49</v>
      </c>
    </row>
    <row r="2929" spans="1:11" x14ac:dyDescent="0.2">
      <c r="A2929" s="1" t="d">
        <v>2023-02-21</v>
      </c>
      <c r="B2929" s="45">
        <v>-1</v>
      </c>
      <c r="C2929" t="s">
        <v>77</v>
      </c>
      <c r="D2929" t="str">
        <f>_xlfn.XLOOKUP(Table29[[#This Row],[Patron Group]],$R$10:$R$24,$S$10:$S$24)</f>
        <v>Undergraduate</v>
      </c>
      <c r="E2929" s="1" t="d">
        <v>2023-02-21</v>
      </c>
      <c r="F2929" t="s">
        <v>942</v>
      </c>
      <c r="G2929" t="s">
        <v>2265</v>
      </c>
      <c r="H2929" t="str">
        <f>_xlfn.XLOOKUP(Table29[[#This Row],[Unique BarCode]],$N$10:$N$37,$O$10:$O$37)</f>
        <v>IPHONE</v>
      </c>
      <c r="I2929" t="str">
        <f>_xlfn.XLOOKUP(Table29[[#This Row],[Unique BarCode]],$N$10:$N$37,$P$10:$P$37)</f>
        <v>Charger</v>
      </c>
      <c r="J2929" t="s">
        <v>68</v>
      </c>
      <c r="K2929" t="s">
        <v>943</v>
      </c>
    </row>
    <row r="2930" spans="1:11" x14ac:dyDescent="0.2">
      <c r="A2930" s="1" t="d">
        <v>2023-02-21</v>
      </c>
      <c r="B2930" s="45">
        <v>-1</v>
      </c>
      <c r="C2930" t="s">
        <v>77</v>
      </c>
      <c r="D2930" t="str">
        <f>_xlfn.XLOOKUP(Table29[[#This Row],[Patron Group]],$R$10:$R$24,$S$10:$S$24)</f>
        <v>Undergraduate</v>
      </c>
      <c r="E2930" s="1" t="d">
        <v>2023-02-21</v>
      </c>
      <c r="F2930" t="s">
        <v>1004</v>
      </c>
      <c r="G2930" t="s">
        <v>2265</v>
      </c>
      <c r="H2930" t="str">
        <f>_xlfn.XLOOKUP(Table29[[#This Row],[Unique BarCode]],$N$10:$N$37,$O$10:$O$37)</f>
        <v>IPHONE</v>
      </c>
      <c r="I2930" t="str">
        <f>_xlfn.XLOOKUP(Table29[[#This Row],[Unique BarCode]],$N$10:$N$37,$P$10:$P$37)</f>
        <v>Charger</v>
      </c>
      <c r="J2930" t="s">
        <v>991</v>
      </c>
      <c r="K2930" t="s">
        <v>1005</v>
      </c>
    </row>
    <row r="2931" spans="1:11" x14ac:dyDescent="0.2">
      <c r="A2931" s="1" t="d">
        <v>2023-02-21</v>
      </c>
      <c r="B2931" s="45">
        <v>-1</v>
      </c>
      <c r="C2931" t="s">
        <v>77</v>
      </c>
      <c r="D2931" t="str">
        <f>_xlfn.XLOOKUP(Table29[[#This Row],[Patron Group]],$R$10:$R$24,$S$10:$S$24)</f>
        <v>Undergraduate</v>
      </c>
      <c r="E2931" s="1" t="d">
        <v>2023-02-21</v>
      </c>
      <c r="F2931" t="s">
        <v>263</v>
      </c>
      <c r="G2931" t="s">
        <v>2265</v>
      </c>
      <c r="H2931" t="str">
        <f>_xlfn.XLOOKUP(Table29[[#This Row],[Unique BarCode]],$N$10:$N$37,$O$10:$O$37)</f>
        <v>IPHONE</v>
      </c>
      <c r="I2931" t="str">
        <f>_xlfn.XLOOKUP(Table29[[#This Row],[Unique BarCode]],$N$10:$N$37,$P$10:$P$37)</f>
        <v>Charger</v>
      </c>
      <c r="J2931" t="s">
        <v>8</v>
      </c>
      <c r="K2931" t="s">
        <v>264</v>
      </c>
    </row>
    <row r="2932" spans="1:11" x14ac:dyDescent="0.2">
      <c r="A2932" s="1" t="d">
        <v>2023-02-21</v>
      </c>
      <c r="B2932" s="45">
        <v>-1</v>
      </c>
      <c r="C2932" t="s">
        <v>77</v>
      </c>
      <c r="D2932" t="str">
        <f>_xlfn.XLOOKUP(Table29[[#This Row],[Patron Group]],$R$10:$R$24,$S$10:$S$24)</f>
        <v>Undergraduate</v>
      </c>
      <c r="E2932" s="1" t="d">
        <v>2023-02-21</v>
      </c>
      <c r="F2932" t="s">
        <v>461</v>
      </c>
      <c r="G2932" t="s">
        <v>2265</v>
      </c>
      <c r="H2932" t="str">
        <f>_xlfn.XLOOKUP(Table29[[#This Row],[Unique BarCode]],$N$10:$N$37,$O$10:$O$37)</f>
        <v>IPHONE</v>
      </c>
      <c r="I2932" t="str">
        <f>_xlfn.XLOOKUP(Table29[[#This Row],[Unique BarCode]],$N$10:$N$37,$P$10:$P$37)</f>
        <v>Charger</v>
      </c>
      <c r="J2932" t="s">
        <v>8</v>
      </c>
      <c r="K2932" t="s">
        <v>462</v>
      </c>
    </row>
    <row r="2933" spans="1:11" x14ac:dyDescent="0.2">
      <c r="A2933" s="1" t="d">
        <v>2023-02-21</v>
      </c>
      <c r="B2933" s="45">
        <v>-1</v>
      </c>
      <c r="C2933" t="s">
        <v>77</v>
      </c>
      <c r="D2933" t="str">
        <f>_xlfn.XLOOKUP(Table29[[#This Row],[Patron Group]],$R$10:$R$24,$S$10:$S$24)</f>
        <v>Undergraduate</v>
      </c>
      <c r="E2933" s="1" t="d">
        <v>2023-02-21</v>
      </c>
      <c r="F2933" t="s">
        <v>84</v>
      </c>
      <c r="G2933" t="s">
        <v>2265</v>
      </c>
      <c r="H2933" t="str">
        <f>_xlfn.XLOOKUP(Table29[[#This Row],[Unique BarCode]],$N$10:$N$37,$O$10:$O$37)</f>
        <v>IPHONE</v>
      </c>
      <c r="I2933" t="str">
        <f>_xlfn.XLOOKUP(Table29[[#This Row],[Unique BarCode]],$N$10:$N$37,$P$10:$P$37)</f>
        <v>Charger</v>
      </c>
      <c r="J2933" t="s">
        <v>8</v>
      </c>
      <c r="K2933" t="s">
        <v>85</v>
      </c>
    </row>
    <row r="2934" spans="1:11" x14ac:dyDescent="0.2">
      <c r="A2934" s="1" t="d">
        <v>2023-02-21</v>
      </c>
      <c r="B2934" s="45">
        <v>-1</v>
      </c>
      <c r="C2934" t="s">
        <v>77</v>
      </c>
      <c r="D2934" t="str">
        <f>_xlfn.XLOOKUP(Table29[[#This Row],[Patron Group]],$R$10:$R$24,$S$10:$S$24)</f>
        <v>Undergraduate</v>
      </c>
      <c r="E2934" s="1" t="d">
        <v>2023-02-21</v>
      </c>
      <c r="F2934" t="s">
        <v>1369</v>
      </c>
      <c r="G2934" t="s">
        <v>2265</v>
      </c>
      <c r="H2934" t="str">
        <f>_xlfn.XLOOKUP(Table29[[#This Row],[Unique BarCode]],$N$10:$N$37,$O$10:$O$37)</f>
        <v>IPHONE</v>
      </c>
      <c r="I2934" t="str">
        <f>_xlfn.XLOOKUP(Table29[[#This Row],[Unique BarCode]],$N$10:$N$37,$P$10:$P$37)</f>
        <v>Charger</v>
      </c>
      <c r="J2934" t="s">
        <v>8</v>
      </c>
      <c r="K2934" t="s">
        <v>1370</v>
      </c>
    </row>
    <row r="2935" spans="1:11" x14ac:dyDescent="0.2">
      <c r="A2935" s="1" t="d">
        <v>2023-02-21</v>
      </c>
      <c r="B2935" s="45">
        <v>-1</v>
      </c>
      <c r="C2935" t="s">
        <v>77</v>
      </c>
      <c r="D2935" t="str">
        <f>_xlfn.XLOOKUP(Table29[[#This Row],[Patron Group]],$R$10:$R$24,$S$10:$S$24)</f>
        <v>Undergraduate</v>
      </c>
      <c r="E2935" s="1" t="d">
        <v>2023-02-21</v>
      </c>
      <c r="F2935" t="s">
        <v>839</v>
      </c>
      <c r="G2935" t="s">
        <v>2265</v>
      </c>
      <c r="H2935" t="str">
        <f>_xlfn.XLOOKUP(Table29[[#This Row],[Unique BarCode]],$N$10:$N$37,$O$10:$O$37)</f>
        <v>IPHONE</v>
      </c>
      <c r="I2935" t="str">
        <f>_xlfn.XLOOKUP(Table29[[#This Row],[Unique BarCode]],$N$10:$N$37,$P$10:$P$37)</f>
        <v>Charger</v>
      </c>
      <c r="J2935" t="s">
        <v>8</v>
      </c>
      <c r="K2935" t="s">
        <v>840</v>
      </c>
    </row>
    <row r="2936" spans="1:11" x14ac:dyDescent="0.2">
      <c r="A2936" s="1" t="d">
        <v>2023-02-21</v>
      </c>
      <c r="B2936" s="45">
        <v>-1</v>
      </c>
      <c r="C2936" t="s">
        <v>77</v>
      </c>
      <c r="D2936" t="str">
        <f>_xlfn.XLOOKUP(Table29[[#This Row],[Patron Group]],$R$10:$R$24,$S$10:$S$24)</f>
        <v>Undergraduate</v>
      </c>
      <c r="E2936" s="1" t="d">
        <v>2023-02-21</v>
      </c>
      <c r="F2936" t="s">
        <v>1497</v>
      </c>
      <c r="G2936" t="s">
        <v>2265</v>
      </c>
      <c r="H2936" t="str">
        <f>_xlfn.XLOOKUP(Table29[[#This Row],[Unique BarCode]],$N$10:$N$37,$O$10:$O$37)</f>
        <v>IPHONE</v>
      </c>
      <c r="I2936" t="str">
        <f>_xlfn.XLOOKUP(Table29[[#This Row],[Unique BarCode]],$N$10:$N$37,$P$10:$P$37)</f>
        <v>Charger</v>
      </c>
      <c r="J2936" t="s">
        <v>8</v>
      </c>
    </row>
    <row r="2937" spans="1:11" x14ac:dyDescent="0.2">
      <c r="A2937" s="1" t="d">
        <v>2023-02-21</v>
      </c>
      <c r="B2937" s="45">
        <v>-1</v>
      </c>
      <c r="C2937" t="s">
        <v>77</v>
      </c>
      <c r="D2937" t="str">
        <f>_xlfn.XLOOKUP(Table29[[#This Row],[Patron Group]],$R$10:$R$24,$S$10:$S$24)</f>
        <v>Undergraduate</v>
      </c>
      <c r="E2937" s="1" t="d">
        <v>2023-02-21</v>
      </c>
      <c r="F2937" t="s">
        <v>86</v>
      </c>
      <c r="G2937" t="s">
        <v>2265</v>
      </c>
      <c r="H2937" t="str">
        <f>_xlfn.XLOOKUP(Table29[[#This Row],[Unique BarCode]],$N$10:$N$37,$O$10:$O$37)</f>
        <v>IPHONE</v>
      </c>
      <c r="I2937" t="str">
        <f>_xlfn.XLOOKUP(Table29[[#This Row],[Unique BarCode]],$N$10:$N$37,$P$10:$P$37)</f>
        <v>Charger</v>
      </c>
      <c r="J2937" t="s">
        <v>8</v>
      </c>
      <c r="K2937" t="s">
        <v>87</v>
      </c>
    </row>
    <row r="2938" spans="1:11" x14ac:dyDescent="0.2">
      <c r="A2938" s="1" t="d">
        <v>2023-02-21</v>
      </c>
      <c r="B2938" s="45">
        <v>-1</v>
      </c>
      <c r="C2938" t="s">
        <v>77</v>
      </c>
      <c r="D2938" t="str">
        <f>_xlfn.XLOOKUP(Table29[[#This Row],[Patron Group]],$R$10:$R$24,$S$10:$S$24)</f>
        <v>Undergraduate</v>
      </c>
      <c r="E2938" s="1" t="d">
        <v>2023-02-21</v>
      </c>
      <c r="F2938" t="s">
        <v>29</v>
      </c>
      <c r="G2938" t="s">
        <v>2265</v>
      </c>
      <c r="H2938" t="str">
        <f>_xlfn.XLOOKUP(Table29[[#This Row],[Unique BarCode]],$N$10:$N$37,$O$10:$O$37)</f>
        <v>IPHONE</v>
      </c>
      <c r="I2938" t="str">
        <f>_xlfn.XLOOKUP(Table29[[#This Row],[Unique BarCode]],$N$10:$N$37,$P$10:$P$37)</f>
        <v>Charger</v>
      </c>
      <c r="J2938" t="s">
        <v>8</v>
      </c>
      <c r="K2938" t="s">
        <v>30</v>
      </c>
    </row>
    <row r="2939" spans="1:11" x14ac:dyDescent="0.2">
      <c r="A2939" s="1" t="d">
        <v>2023-02-21</v>
      </c>
      <c r="B2939" s="45">
        <v>-1</v>
      </c>
      <c r="C2939" t="s">
        <v>77</v>
      </c>
      <c r="D2939" t="str">
        <f>_xlfn.XLOOKUP(Table29[[#This Row],[Patron Group]],$R$10:$R$24,$S$10:$S$24)</f>
        <v>Undergraduate</v>
      </c>
      <c r="E2939" s="1" t="d">
        <v>2023-02-21</v>
      </c>
      <c r="F2939" t="s">
        <v>1662</v>
      </c>
      <c r="G2939" t="s">
        <v>2265</v>
      </c>
      <c r="H2939" t="str">
        <f>_xlfn.XLOOKUP(Table29[[#This Row],[Unique BarCode]],$N$10:$N$37,$O$10:$O$37)</f>
        <v>IPHONE</v>
      </c>
      <c r="I2939" t="str">
        <f>_xlfn.XLOOKUP(Table29[[#This Row],[Unique BarCode]],$N$10:$N$37,$P$10:$P$37)</f>
        <v>Charger</v>
      </c>
      <c r="J2939" t="s">
        <v>128</v>
      </c>
    </row>
    <row r="2940" spans="1:11" x14ac:dyDescent="0.2">
      <c r="A2940" s="1" t="d">
        <v>2023-02-21</v>
      </c>
      <c r="B2940" s="45">
        <v>-1</v>
      </c>
      <c r="C2940" t="s">
        <v>77</v>
      </c>
      <c r="D2940" t="str">
        <f>_xlfn.XLOOKUP(Table29[[#This Row],[Patron Group]],$R$10:$R$24,$S$10:$S$24)</f>
        <v>Undergraduate</v>
      </c>
      <c r="E2940" s="1" t="d">
        <v>2023-02-21</v>
      </c>
      <c r="F2940" t="s">
        <v>1655</v>
      </c>
      <c r="G2940" t="s">
        <v>2265</v>
      </c>
      <c r="H2940" t="str">
        <f>_xlfn.XLOOKUP(Table29[[#This Row],[Unique BarCode]],$N$10:$N$37,$O$10:$O$37)</f>
        <v>IPHONE</v>
      </c>
      <c r="I2940" t="str">
        <f>_xlfn.XLOOKUP(Table29[[#This Row],[Unique BarCode]],$N$10:$N$37,$P$10:$P$37)</f>
        <v>Charger</v>
      </c>
      <c r="J2940" t="s">
        <v>128</v>
      </c>
    </row>
    <row r="2941" spans="1:11" x14ac:dyDescent="0.2">
      <c r="A2941" s="1" t="d">
        <v>2023-02-21</v>
      </c>
      <c r="B2941" s="45">
        <v>-1</v>
      </c>
      <c r="C2941" t="s">
        <v>77</v>
      </c>
      <c r="D2941" t="str">
        <f>_xlfn.XLOOKUP(Table29[[#This Row],[Patron Group]],$R$10:$R$24,$S$10:$S$24)</f>
        <v>Undergraduate</v>
      </c>
      <c r="E2941" s="1" t="d">
        <v>2023-02-21</v>
      </c>
      <c r="F2941" t="s">
        <v>1412</v>
      </c>
      <c r="G2941" t="s">
        <v>2268</v>
      </c>
      <c r="H2941" t="str">
        <f>_xlfn.XLOOKUP(Table29[[#This Row],[Unique BarCode]],$N$10:$N$37,$O$10:$O$37)</f>
        <v>MACCHRG</v>
      </c>
      <c r="I2941" t="str">
        <f>_xlfn.XLOOKUP(Table29[[#This Row],[Unique BarCode]],$N$10:$N$37,$P$10:$P$37)</f>
        <v>Charger</v>
      </c>
      <c r="J2941" t="s">
        <v>49</v>
      </c>
      <c r="K2941" t="s">
        <v>1413</v>
      </c>
    </row>
    <row r="2942" spans="1:11" x14ac:dyDescent="0.2">
      <c r="A2942" s="1" t="d">
        <v>2023-02-21</v>
      </c>
      <c r="B2942" s="45">
        <v>-1</v>
      </c>
      <c r="C2942" t="s">
        <v>77</v>
      </c>
      <c r="D2942" t="str">
        <f>_xlfn.XLOOKUP(Table29[[#This Row],[Patron Group]],$R$10:$R$24,$S$10:$S$24)</f>
        <v>Undergraduate</v>
      </c>
      <c r="E2942" s="1" t="d">
        <v>2023-02-21</v>
      </c>
      <c r="F2942" t="s">
        <v>33</v>
      </c>
      <c r="G2942" t="s">
        <v>2268</v>
      </c>
      <c r="H2942" t="str">
        <f>_xlfn.XLOOKUP(Table29[[#This Row],[Unique BarCode]],$N$10:$N$37,$O$10:$O$37)</f>
        <v>MACCHRG</v>
      </c>
      <c r="I2942" t="str">
        <f>_xlfn.XLOOKUP(Table29[[#This Row],[Unique BarCode]],$N$10:$N$37,$P$10:$P$37)</f>
        <v>Charger</v>
      </c>
      <c r="J2942" t="s">
        <v>8</v>
      </c>
      <c r="K2942" t="s">
        <v>34</v>
      </c>
    </row>
    <row r="2943" spans="1:11" x14ac:dyDescent="0.2">
      <c r="A2943" s="1" t="d">
        <v>2023-02-21</v>
      </c>
      <c r="B2943" s="45">
        <v>-1</v>
      </c>
      <c r="C2943" t="s">
        <v>77</v>
      </c>
      <c r="D2943" t="str">
        <f>_xlfn.XLOOKUP(Table29[[#This Row],[Patron Group]],$R$10:$R$24,$S$10:$S$24)</f>
        <v>Undergraduate</v>
      </c>
      <c r="E2943" s="1" t="d">
        <v>2023-02-21</v>
      </c>
      <c r="F2943" t="s">
        <v>1714</v>
      </c>
      <c r="G2943" t="s">
        <v>2296</v>
      </c>
      <c r="H2943" t="str">
        <f>_xlfn.XLOOKUP(Table29[[#This Row],[Unique BarCode]],$N$10:$N$37,$O$10:$O$37)</f>
        <v>MACUSBC</v>
      </c>
      <c r="I2943" t="str">
        <f>_xlfn.XLOOKUP(Table29[[#This Row],[Unique BarCode]],$N$10:$N$37,$P$10:$P$37)</f>
        <v>Charger</v>
      </c>
      <c r="J2943" t="s">
        <v>8</v>
      </c>
      <c r="K2943" t="s">
        <v>578</v>
      </c>
    </row>
    <row r="2944" spans="1:11" x14ac:dyDescent="0.2">
      <c r="A2944" s="1" t="d">
        <v>2023-02-21</v>
      </c>
      <c r="B2944" s="45">
        <v>-1</v>
      </c>
      <c r="C2944" t="s">
        <v>77</v>
      </c>
      <c r="D2944" t="str">
        <f>_xlfn.XLOOKUP(Table29[[#This Row],[Patron Group]],$R$10:$R$24,$S$10:$S$24)</f>
        <v>Undergraduate</v>
      </c>
      <c r="E2944" s="1" t="d">
        <v>2023-02-21</v>
      </c>
      <c r="F2944" t="s">
        <v>1688</v>
      </c>
      <c r="G2944" t="s">
        <v>2296</v>
      </c>
      <c r="H2944" t="str">
        <f>_xlfn.XLOOKUP(Table29[[#This Row],[Unique BarCode]],$N$10:$N$37,$O$10:$O$37)</f>
        <v>MACUSBC</v>
      </c>
      <c r="I2944" t="str">
        <f>_xlfn.XLOOKUP(Table29[[#This Row],[Unique BarCode]],$N$10:$N$37,$P$10:$P$37)</f>
        <v>Charger</v>
      </c>
      <c r="J2944" t="s">
        <v>8</v>
      </c>
      <c r="K2944" t="s">
        <v>225</v>
      </c>
    </row>
    <row r="2945" spans="1:11" x14ac:dyDescent="0.2">
      <c r="A2945" s="1" t="d">
        <v>2023-02-21</v>
      </c>
      <c r="B2945" s="45">
        <v>-1</v>
      </c>
      <c r="C2945" t="s">
        <v>77</v>
      </c>
      <c r="D2945" t="str">
        <f>_xlfn.XLOOKUP(Table29[[#This Row],[Patron Group]],$R$10:$R$24,$S$10:$S$24)</f>
        <v>Undergraduate</v>
      </c>
      <c r="E2945" s="1" t="d">
        <v>2023-02-21</v>
      </c>
      <c r="F2945" t="s">
        <v>1630</v>
      </c>
      <c r="G2945" t="s">
        <v>2296</v>
      </c>
      <c r="H2945" t="str">
        <f>_xlfn.XLOOKUP(Table29[[#This Row],[Unique BarCode]],$N$10:$N$37,$O$10:$O$37)</f>
        <v>MACUSBC</v>
      </c>
      <c r="I2945" t="str">
        <f>_xlfn.XLOOKUP(Table29[[#This Row],[Unique BarCode]],$N$10:$N$37,$P$10:$P$37)</f>
        <v>Charger</v>
      </c>
      <c r="J2945" t="s">
        <v>8</v>
      </c>
      <c r="K2945" t="s">
        <v>470</v>
      </c>
    </row>
    <row r="2946" spans="1:11" x14ac:dyDescent="0.2">
      <c r="A2946" s="1" t="d">
        <v>2023-02-21</v>
      </c>
      <c r="B2946" s="45">
        <v>-1</v>
      </c>
      <c r="C2946" t="s">
        <v>77</v>
      </c>
      <c r="D2946" t="str">
        <f>_xlfn.XLOOKUP(Table29[[#This Row],[Patron Group]],$R$10:$R$24,$S$10:$S$24)</f>
        <v>Undergraduate</v>
      </c>
      <c r="E2946" s="1" t="d">
        <v>2023-02-21</v>
      </c>
      <c r="F2946" t="s">
        <v>1621</v>
      </c>
      <c r="G2946" t="s">
        <v>2296</v>
      </c>
      <c r="H2946" t="str">
        <f>_xlfn.XLOOKUP(Table29[[#This Row],[Unique BarCode]],$N$10:$N$37,$O$10:$O$37)</f>
        <v>MACUSBC</v>
      </c>
      <c r="I2946" t="str">
        <f>_xlfn.XLOOKUP(Table29[[#This Row],[Unique BarCode]],$N$10:$N$37,$P$10:$P$37)</f>
        <v>Charger</v>
      </c>
      <c r="J2946" t="s">
        <v>8</v>
      </c>
      <c r="K2946" t="s">
        <v>472</v>
      </c>
    </row>
    <row r="2947" spans="1:11" x14ac:dyDescent="0.2">
      <c r="A2947" s="1" t="d">
        <v>2023-02-21</v>
      </c>
      <c r="B2947" s="45">
        <v>-1</v>
      </c>
      <c r="C2947" t="s">
        <v>77</v>
      </c>
      <c r="D2947" t="str">
        <f>_xlfn.XLOOKUP(Table29[[#This Row],[Patron Group]],$R$10:$R$24,$S$10:$S$24)</f>
        <v>Undergraduate</v>
      </c>
      <c r="E2947" s="1" t="d">
        <v>2023-02-21</v>
      </c>
      <c r="F2947" t="s">
        <v>1631</v>
      </c>
      <c r="G2947" t="s">
        <v>2296</v>
      </c>
      <c r="H2947" t="str">
        <f>_xlfn.XLOOKUP(Table29[[#This Row],[Unique BarCode]],$N$10:$N$37,$O$10:$O$37)</f>
        <v>MACUSBC</v>
      </c>
      <c r="I2947" t="str">
        <f>_xlfn.XLOOKUP(Table29[[#This Row],[Unique BarCode]],$N$10:$N$37,$P$10:$P$37)</f>
        <v>Charger</v>
      </c>
      <c r="J2947" t="s">
        <v>8</v>
      </c>
      <c r="K2947" t="s">
        <v>277</v>
      </c>
    </row>
    <row r="2948" spans="1:11" x14ac:dyDescent="0.2">
      <c r="A2948" s="1" t="d">
        <v>2023-02-21</v>
      </c>
      <c r="B2948" s="45">
        <v>-1</v>
      </c>
      <c r="C2948" t="s">
        <v>77</v>
      </c>
      <c r="D2948" t="str">
        <f>_xlfn.XLOOKUP(Table29[[#This Row],[Patron Group]],$R$10:$R$24,$S$10:$S$24)</f>
        <v>Undergraduate</v>
      </c>
      <c r="E2948" s="1" t="d">
        <v>2023-02-21</v>
      </c>
      <c r="F2948" t="s">
        <v>1777</v>
      </c>
      <c r="G2948" t="s">
        <v>2296</v>
      </c>
      <c r="H2948" t="str">
        <f>_xlfn.XLOOKUP(Table29[[#This Row],[Unique BarCode]],$N$10:$N$37,$O$10:$O$37)</f>
        <v>MACUSBC</v>
      </c>
      <c r="I2948" t="str">
        <f>_xlfn.XLOOKUP(Table29[[#This Row],[Unique BarCode]],$N$10:$N$37,$P$10:$P$37)</f>
        <v>Charger</v>
      </c>
      <c r="J2948" t="s">
        <v>128</v>
      </c>
      <c r="K2948" t="s">
        <v>1287</v>
      </c>
    </row>
    <row r="2949" spans="1:11" x14ac:dyDescent="0.2">
      <c r="A2949" s="1" t="d">
        <v>2023-02-21</v>
      </c>
      <c r="B2949" s="45">
        <v>-1</v>
      </c>
      <c r="C2949" t="s">
        <v>77</v>
      </c>
      <c r="D2949" t="str">
        <f>_xlfn.XLOOKUP(Table29[[#This Row],[Patron Group]],$R$10:$R$24,$S$10:$S$24)</f>
        <v>Undergraduate</v>
      </c>
      <c r="E2949" s="1" t="d">
        <v>2023-02-21</v>
      </c>
      <c r="F2949" t="s">
        <v>1632</v>
      </c>
      <c r="G2949" t="s">
        <v>2296</v>
      </c>
      <c r="H2949" t="str">
        <f>_xlfn.XLOOKUP(Table29[[#This Row],[Unique BarCode]],$N$10:$N$37,$O$10:$O$37)</f>
        <v>MACUSBC</v>
      </c>
      <c r="I2949" t="str">
        <f>_xlfn.XLOOKUP(Table29[[#This Row],[Unique BarCode]],$N$10:$N$37,$P$10:$P$37)</f>
        <v>Charger</v>
      </c>
      <c r="J2949" t="s">
        <v>8</v>
      </c>
      <c r="K2949" t="s">
        <v>214</v>
      </c>
    </row>
    <row r="2950" spans="1:11" x14ac:dyDescent="0.2">
      <c r="A2950" s="1" t="d">
        <v>2023-02-21</v>
      </c>
      <c r="B2950" s="45">
        <v>-1</v>
      </c>
      <c r="C2950" t="s">
        <v>77</v>
      </c>
      <c r="D2950" t="str">
        <f>_xlfn.XLOOKUP(Table29[[#This Row],[Patron Group]],$R$10:$R$24,$S$10:$S$24)</f>
        <v>Undergraduate</v>
      </c>
      <c r="E2950" s="1" t="d">
        <v>2023-02-21</v>
      </c>
      <c r="F2950" t="s">
        <v>1633</v>
      </c>
      <c r="G2950" t="s">
        <v>2296</v>
      </c>
      <c r="H2950" t="str">
        <f>_xlfn.XLOOKUP(Table29[[#This Row],[Unique BarCode]],$N$10:$N$37,$O$10:$O$37)</f>
        <v>MACUSBC</v>
      </c>
      <c r="I2950" t="str">
        <f>_xlfn.XLOOKUP(Table29[[#This Row],[Unique BarCode]],$N$10:$N$37,$P$10:$P$37)</f>
        <v>Charger</v>
      </c>
      <c r="J2950" t="s">
        <v>8</v>
      </c>
      <c r="K2950" t="s">
        <v>844</v>
      </c>
    </row>
    <row r="2951" spans="1:11" x14ac:dyDescent="0.2">
      <c r="A2951" s="1" t="d">
        <v>2023-02-21</v>
      </c>
      <c r="B2951" s="45">
        <v>-1</v>
      </c>
      <c r="C2951" t="s">
        <v>77</v>
      </c>
      <c r="D2951" t="str">
        <f>_xlfn.XLOOKUP(Table29[[#This Row],[Patron Group]],$R$10:$R$24,$S$10:$S$24)</f>
        <v>Undergraduate</v>
      </c>
      <c r="E2951" s="1" t="d">
        <v>2023-02-21</v>
      </c>
      <c r="F2951" t="s">
        <v>1634</v>
      </c>
      <c r="G2951" t="s">
        <v>2296</v>
      </c>
      <c r="H2951" t="str">
        <f>_xlfn.XLOOKUP(Table29[[#This Row],[Unique BarCode]],$N$10:$N$37,$O$10:$O$37)</f>
        <v>MACUSBC</v>
      </c>
      <c r="I2951" t="str">
        <f>_xlfn.XLOOKUP(Table29[[#This Row],[Unique BarCode]],$N$10:$N$37,$P$10:$P$37)</f>
        <v>Charger</v>
      </c>
      <c r="J2951" t="s">
        <v>8</v>
      </c>
      <c r="K2951" t="s">
        <v>38</v>
      </c>
    </row>
    <row r="2952" spans="1:11" x14ac:dyDescent="0.2">
      <c r="A2952" s="1" t="d">
        <v>2023-02-21</v>
      </c>
      <c r="B2952" s="45">
        <v>-1</v>
      </c>
      <c r="C2952" t="s">
        <v>77</v>
      </c>
      <c r="D2952" t="str">
        <f>_xlfn.XLOOKUP(Table29[[#This Row],[Patron Group]],$R$10:$R$24,$S$10:$S$24)</f>
        <v>Undergraduate</v>
      </c>
      <c r="E2952" s="1" t="d">
        <v>2023-02-21</v>
      </c>
      <c r="F2952" t="s">
        <v>1652</v>
      </c>
      <c r="G2952" t="s">
        <v>2296</v>
      </c>
      <c r="H2952" t="str">
        <f>_xlfn.XLOOKUP(Table29[[#This Row],[Unique BarCode]],$N$10:$N$37,$O$10:$O$37)</f>
        <v>MACUSBC</v>
      </c>
      <c r="I2952" t="str">
        <f>_xlfn.XLOOKUP(Table29[[#This Row],[Unique BarCode]],$N$10:$N$37,$P$10:$P$37)</f>
        <v>Charger</v>
      </c>
      <c r="J2952" t="s">
        <v>8</v>
      </c>
      <c r="K2952" t="s">
        <v>40</v>
      </c>
    </row>
    <row r="2953" spans="1:11" x14ac:dyDescent="0.2">
      <c r="A2953" s="1" t="d">
        <v>2023-02-21</v>
      </c>
      <c r="B2953" s="45">
        <v>-1</v>
      </c>
      <c r="C2953" t="s">
        <v>77</v>
      </c>
      <c r="D2953" t="str">
        <f>_xlfn.XLOOKUP(Table29[[#This Row],[Patron Group]],$R$10:$R$24,$S$10:$S$24)</f>
        <v>Undergraduate</v>
      </c>
      <c r="E2953" s="1" t="d">
        <v>2023-02-21</v>
      </c>
      <c r="F2953" t="s">
        <v>1778</v>
      </c>
      <c r="G2953" t="s">
        <v>2304</v>
      </c>
      <c r="H2953" t="str">
        <f>_xlfn.XLOOKUP(Table29[[#This Row],[Unique BarCode]],$N$10:$N$37,$O$10:$O$37)</f>
        <v>Mouse</v>
      </c>
      <c r="I2953" t="str">
        <f>_xlfn.XLOOKUP(Table29[[#This Row],[Unique BarCode]],$N$10:$N$37,$P$10:$P$37)</f>
        <v>Accessory</v>
      </c>
      <c r="J2953" t="s">
        <v>49</v>
      </c>
      <c r="K2953" t="s">
        <v>1779</v>
      </c>
    </row>
    <row r="2954" spans="1:11" x14ac:dyDescent="0.2">
      <c r="A2954" s="1" t="d">
        <v>2023-02-21</v>
      </c>
      <c r="B2954" s="45">
        <v>-1</v>
      </c>
      <c r="C2954" t="s">
        <v>77</v>
      </c>
      <c r="D2954" t="str">
        <f>_xlfn.XLOOKUP(Table29[[#This Row],[Patron Group]],$R$10:$R$24,$S$10:$S$24)</f>
        <v>Undergraduate</v>
      </c>
      <c r="E2954" s="1" t="d">
        <v>2023-02-21</v>
      </c>
      <c r="F2954" t="s">
        <v>845</v>
      </c>
      <c r="G2954" t="s">
        <v>2271</v>
      </c>
      <c r="H2954" t="str">
        <f>_xlfn.XLOOKUP(Table29[[#This Row],[Unique BarCode]],$N$10:$N$37,$O$10:$O$37)</f>
        <v>OMNI</v>
      </c>
      <c r="I2954" t="str">
        <f>_xlfn.XLOOKUP(Table29[[#This Row],[Unique BarCode]],$N$10:$N$37,$P$10:$P$37)</f>
        <v>Charger</v>
      </c>
      <c r="J2954" t="s">
        <v>49</v>
      </c>
      <c r="K2954" t="s">
        <v>846</v>
      </c>
    </row>
    <row r="2955" spans="1:11" x14ac:dyDescent="0.2">
      <c r="A2955" s="1" t="d">
        <v>2023-02-21</v>
      </c>
      <c r="B2955" s="45">
        <v>-1</v>
      </c>
      <c r="C2955" t="s">
        <v>77</v>
      </c>
      <c r="D2955" t="str">
        <f>_xlfn.XLOOKUP(Table29[[#This Row],[Patron Group]],$R$10:$R$24,$S$10:$S$24)</f>
        <v>Undergraduate</v>
      </c>
      <c r="E2955" s="1" t="d">
        <v>2023-02-21</v>
      </c>
      <c r="F2955" t="s">
        <v>1552</v>
      </c>
      <c r="G2955" t="s">
        <v>2271</v>
      </c>
      <c r="H2955" t="str">
        <f>_xlfn.XLOOKUP(Table29[[#This Row],[Unique BarCode]],$N$10:$N$37,$O$10:$O$37)</f>
        <v>OMNI</v>
      </c>
      <c r="I2955" t="str">
        <f>_xlfn.XLOOKUP(Table29[[#This Row],[Unique BarCode]],$N$10:$N$37,$P$10:$P$37)</f>
        <v>Charger</v>
      </c>
      <c r="J2955" t="s">
        <v>49</v>
      </c>
      <c r="K2955" t="s">
        <v>1553</v>
      </c>
    </row>
    <row r="2956" spans="1:11" x14ac:dyDescent="0.2">
      <c r="A2956" s="1" t="d">
        <v>2023-02-21</v>
      </c>
      <c r="B2956" s="45">
        <v>-1</v>
      </c>
      <c r="C2956" t="s">
        <v>77</v>
      </c>
      <c r="D2956" t="str">
        <f>_xlfn.XLOOKUP(Table29[[#This Row],[Patron Group]],$R$10:$R$24,$S$10:$S$24)</f>
        <v>Undergraduate</v>
      </c>
      <c r="E2956" s="1" t="d">
        <v>2023-02-21</v>
      </c>
      <c r="F2956" t="s">
        <v>1780</v>
      </c>
      <c r="G2956" t="s">
        <v>2271</v>
      </c>
      <c r="H2956" t="str">
        <f>_xlfn.XLOOKUP(Table29[[#This Row],[Unique BarCode]],$N$10:$N$37,$O$10:$O$37)</f>
        <v>OMNI</v>
      </c>
      <c r="I2956" t="str">
        <f>_xlfn.XLOOKUP(Table29[[#This Row],[Unique BarCode]],$N$10:$N$37,$P$10:$P$37)</f>
        <v>Charger</v>
      </c>
      <c r="J2956" t="s">
        <v>49</v>
      </c>
      <c r="K2956" t="s">
        <v>1781</v>
      </c>
    </row>
    <row r="2957" spans="1:11" x14ac:dyDescent="0.2">
      <c r="A2957" s="1" t="d">
        <v>2023-02-21</v>
      </c>
      <c r="B2957" s="45">
        <v>-1</v>
      </c>
      <c r="C2957" t="s">
        <v>77</v>
      </c>
      <c r="D2957" t="str">
        <f>_xlfn.XLOOKUP(Table29[[#This Row],[Patron Group]],$R$10:$R$24,$S$10:$S$24)</f>
        <v>Undergraduate</v>
      </c>
      <c r="E2957" s="1" t="d">
        <v>2023-02-21</v>
      </c>
      <c r="F2957" t="s">
        <v>1035</v>
      </c>
      <c r="G2957" t="s">
        <v>2271</v>
      </c>
      <c r="H2957" t="str">
        <f>_xlfn.XLOOKUP(Table29[[#This Row],[Unique BarCode]],$N$10:$N$37,$O$10:$O$37)</f>
        <v>OMNI</v>
      </c>
      <c r="I2957" t="str">
        <f>_xlfn.XLOOKUP(Table29[[#This Row],[Unique BarCode]],$N$10:$N$37,$P$10:$P$37)</f>
        <v>Charger</v>
      </c>
      <c r="J2957" t="s">
        <v>49</v>
      </c>
      <c r="K2957" t="s">
        <v>1036</v>
      </c>
    </row>
    <row r="2958" spans="1:11" x14ac:dyDescent="0.2">
      <c r="A2958" s="1" t="d">
        <v>2023-02-21</v>
      </c>
      <c r="B2958" s="45">
        <v>-1</v>
      </c>
      <c r="C2958" t="s">
        <v>77</v>
      </c>
      <c r="D2958" t="str">
        <f>_xlfn.XLOOKUP(Table29[[#This Row],[Patron Group]],$R$10:$R$24,$S$10:$S$24)</f>
        <v>Undergraduate</v>
      </c>
      <c r="E2958" s="1" t="d">
        <v>2023-02-21</v>
      </c>
      <c r="F2958" t="s">
        <v>829</v>
      </c>
      <c r="G2958" t="s">
        <v>2271</v>
      </c>
      <c r="H2958" t="str">
        <f>_xlfn.XLOOKUP(Table29[[#This Row],[Unique BarCode]],$N$10:$N$37,$O$10:$O$37)</f>
        <v>OMNI</v>
      </c>
      <c r="I2958" t="str">
        <f>_xlfn.XLOOKUP(Table29[[#This Row],[Unique BarCode]],$N$10:$N$37,$P$10:$P$37)</f>
        <v>Charger</v>
      </c>
      <c r="J2958" t="s">
        <v>68</v>
      </c>
      <c r="K2958" t="s">
        <v>830</v>
      </c>
    </row>
    <row r="2959" spans="1:11" x14ac:dyDescent="0.2">
      <c r="A2959" s="1" t="d">
        <v>2023-02-21</v>
      </c>
      <c r="B2959" s="45">
        <v>-1</v>
      </c>
      <c r="C2959" t="s">
        <v>77</v>
      </c>
      <c r="D2959" t="str">
        <f>_xlfn.XLOOKUP(Table29[[#This Row],[Patron Group]],$R$10:$R$24,$S$10:$S$24)</f>
        <v>Undergraduate</v>
      </c>
      <c r="E2959" s="1" t="d">
        <v>2023-02-21</v>
      </c>
      <c r="F2959" t="s">
        <v>847</v>
      </c>
      <c r="G2959" t="s">
        <v>2271</v>
      </c>
      <c r="H2959" t="str">
        <f>_xlfn.XLOOKUP(Table29[[#This Row],[Unique BarCode]],$N$10:$N$37,$O$10:$O$37)</f>
        <v>OMNI</v>
      </c>
      <c r="I2959" t="str">
        <f>_xlfn.XLOOKUP(Table29[[#This Row],[Unique BarCode]],$N$10:$N$37,$P$10:$P$37)</f>
        <v>Charger</v>
      </c>
      <c r="J2959" t="s">
        <v>68</v>
      </c>
      <c r="K2959" t="s">
        <v>848</v>
      </c>
    </row>
    <row r="2960" spans="1:11" x14ac:dyDescent="0.2">
      <c r="A2960" s="1" t="d">
        <v>2023-02-21</v>
      </c>
      <c r="B2960" s="45">
        <v>-1</v>
      </c>
      <c r="C2960" t="s">
        <v>77</v>
      </c>
      <c r="D2960" t="str">
        <f>_xlfn.XLOOKUP(Table29[[#This Row],[Patron Group]],$R$10:$R$24,$S$10:$S$24)</f>
        <v>Undergraduate</v>
      </c>
      <c r="E2960" s="1" t="d">
        <v>2023-02-21</v>
      </c>
      <c r="F2960" t="s">
        <v>1328</v>
      </c>
      <c r="G2960" t="s">
        <v>2285</v>
      </c>
      <c r="H2960" t="str">
        <f>_xlfn.XLOOKUP(Table29[[#This Row],[Unique BarCode]],$N$10:$N$37,$O$10:$O$37)</f>
        <v>UHDMI</v>
      </c>
      <c r="I2960" t="str">
        <f>_xlfn.XLOOKUP(Table29[[#This Row],[Unique BarCode]],$N$10:$N$37,$P$10:$P$37)</f>
        <v>Cable</v>
      </c>
      <c r="J2960" t="s">
        <v>8</v>
      </c>
      <c r="K2960" t="s">
        <v>1329</v>
      </c>
    </row>
    <row r="2961" spans="1:11" x14ac:dyDescent="0.2">
      <c r="A2961" s="1" t="d">
        <v>2023-02-21</v>
      </c>
      <c r="B2961" s="45">
        <v>-1</v>
      </c>
      <c r="C2961" t="s">
        <v>77</v>
      </c>
      <c r="D2961" t="str">
        <f>_xlfn.XLOOKUP(Table29[[#This Row],[Patron Group]],$R$10:$R$24,$S$10:$S$24)</f>
        <v>Undergraduate</v>
      </c>
      <c r="E2961" s="1" t="d">
        <v>2023-02-21</v>
      </c>
      <c r="F2961" t="s">
        <v>1560</v>
      </c>
      <c r="G2961" t="s">
        <v>2285</v>
      </c>
      <c r="H2961" t="str">
        <f>_xlfn.XLOOKUP(Table29[[#This Row],[Unique BarCode]],$N$10:$N$37,$O$10:$O$37)</f>
        <v>UHDMI</v>
      </c>
      <c r="I2961" t="str">
        <f>_xlfn.XLOOKUP(Table29[[#This Row],[Unique BarCode]],$N$10:$N$37,$P$10:$P$37)</f>
        <v>Cable</v>
      </c>
      <c r="J2961" t="s">
        <v>8</v>
      </c>
    </row>
    <row r="2962" spans="1:11" x14ac:dyDescent="0.2">
      <c r="A2962" s="1" t="d">
        <v>2023-02-21</v>
      </c>
      <c r="B2962" s="45">
        <v>-1</v>
      </c>
      <c r="C2962" t="s">
        <v>77</v>
      </c>
      <c r="D2962" t="str">
        <f>_xlfn.XLOOKUP(Table29[[#This Row],[Patron Group]],$R$10:$R$24,$S$10:$S$24)</f>
        <v>Undergraduate</v>
      </c>
      <c r="E2962" s="1" t="d">
        <v>2023-02-21</v>
      </c>
      <c r="F2962" t="s">
        <v>1322</v>
      </c>
      <c r="G2962" t="s">
        <v>2294</v>
      </c>
      <c r="H2962" t="str">
        <f>_xlfn.XLOOKUP(Table29[[#This Row],[Unique BarCode]],$N$10:$N$37,$O$10:$O$37)</f>
        <v>UVGA</v>
      </c>
      <c r="I2962" t="str">
        <f>_xlfn.XLOOKUP(Table29[[#This Row],[Unique BarCode]],$N$10:$N$37,$P$10:$P$37)</f>
        <v>Cable</v>
      </c>
      <c r="J2962" t="s">
        <v>8</v>
      </c>
      <c r="K2962" t="s">
        <v>1323</v>
      </c>
    </row>
    <row r="2963" spans="1:11" x14ac:dyDescent="0.2">
      <c r="A2963" s="1" t="d">
        <v>2023-02-21</v>
      </c>
      <c r="B2963" s="45">
        <v>-1</v>
      </c>
      <c r="C2963" t="s">
        <v>77</v>
      </c>
      <c r="D2963" t="str">
        <f>_xlfn.XLOOKUP(Table29[[#This Row],[Patron Group]],$R$10:$R$24,$S$10:$S$24)</f>
        <v>Undergraduate</v>
      </c>
      <c r="E2963" s="1" t="d">
        <v>2023-02-21</v>
      </c>
      <c r="F2963" t="s">
        <v>1154</v>
      </c>
      <c r="G2963" t="s">
        <v>2294</v>
      </c>
      <c r="H2963" t="str">
        <f>_xlfn.XLOOKUP(Table29[[#This Row],[Unique BarCode]],$N$10:$N$37,$O$10:$O$37)</f>
        <v>UVGA</v>
      </c>
      <c r="I2963" t="str">
        <f>_xlfn.XLOOKUP(Table29[[#This Row],[Unique BarCode]],$N$10:$N$37,$P$10:$P$37)</f>
        <v>Cable</v>
      </c>
      <c r="J2963" t="s">
        <v>8</v>
      </c>
    </row>
    <row r="2964" spans="1:11" x14ac:dyDescent="0.2">
      <c r="A2964" s="1" t="d">
        <v>2023-02-21</v>
      </c>
      <c r="B2964" s="45">
        <v>-1</v>
      </c>
      <c r="C2964" t="s">
        <v>77</v>
      </c>
      <c r="D2964" t="str">
        <f>_xlfn.XLOOKUP(Table29[[#This Row],[Patron Group]],$R$10:$R$24,$S$10:$S$24)</f>
        <v>Undergraduate</v>
      </c>
      <c r="E2964" s="1" t="d">
        <v>2023-02-21</v>
      </c>
      <c r="F2964" t="s">
        <v>1265</v>
      </c>
      <c r="G2964" t="s">
        <v>2272</v>
      </c>
      <c r="H2964" t="str">
        <f>_xlfn.XLOOKUP(Table29[[#This Row],[Unique BarCode]],$N$10:$N$37,$O$10:$O$37)</f>
        <v>WALLADPT</v>
      </c>
      <c r="I2964" t="str">
        <f>_xlfn.XLOOKUP(Table29[[#This Row],[Unique BarCode]],$N$10:$N$37,$P$10:$P$37)</f>
        <v>Charger</v>
      </c>
      <c r="J2964" t="s">
        <v>991</v>
      </c>
      <c r="K2964" t="s">
        <v>1266</v>
      </c>
    </row>
    <row r="2965" spans="1:11" x14ac:dyDescent="0.2">
      <c r="A2965" s="1" t="d">
        <v>2023-02-21</v>
      </c>
      <c r="B2965" s="45">
        <v>-1</v>
      </c>
      <c r="C2965" t="s">
        <v>77</v>
      </c>
      <c r="D2965" t="str">
        <f>_xlfn.XLOOKUP(Table29[[#This Row],[Patron Group]],$R$10:$R$24,$S$10:$S$24)</f>
        <v>Undergraduate</v>
      </c>
      <c r="E2965" s="1" t="d">
        <v>2023-02-21</v>
      </c>
      <c r="F2965" t="s">
        <v>1326</v>
      </c>
      <c r="G2965" t="s">
        <v>2272</v>
      </c>
      <c r="H2965" t="str">
        <f>_xlfn.XLOOKUP(Table29[[#This Row],[Unique BarCode]],$N$10:$N$37,$O$10:$O$37)</f>
        <v>WALLADPT</v>
      </c>
      <c r="I2965" t="str">
        <f>_xlfn.XLOOKUP(Table29[[#This Row],[Unique BarCode]],$N$10:$N$37,$P$10:$P$37)</f>
        <v>Charger</v>
      </c>
      <c r="J2965" t="s">
        <v>8</v>
      </c>
      <c r="K2965" t="s">
        <v>1327</v>
      </c>
    </row>
    <row r="2966" spans="1:11" x14ac:dyDescent="0.2">
      <c r="A2966" s="1" t="d">
        <v>2023-02-21</v>
      </c>
      <c r="B2966" s="45">
        <v>-1</v>
      </c>
      <c r="C2966" t="s">
        <v>77</v>
      </c>
      <c r="D2966" t="str">
        <f>_xlfn.XLOOKUP(Table29[[#This Row],[Patron Group]],$R$10:$R$24,$S$10:$S$24)</f>
        <v>Undergraduate</v>
      </c>
      <c r="E2966" s="1" t="d">
        <v>2023-02-21</v>
      </c>
      <c r="F2966" t="s">
        <v>274</v>
      </c>
      <c r="G2966" t="s">
        <v>2272</v>
      </c>
      <c r="H2966" t="str">
        <f>_xlfn.XLOOKUP(Table29[[#This Row],[Unique BarCode]],$N$10:$N$37,$O$10:$O$37)</f>
        <v>WALLADPT</v>
      </c>
      <c r="I2966" t="str">
        <f>_xlfn.XLOOKUP(Table29[[#This Row],[Unique BarCode]],$N$10:$N$37,$P$10:$P$37)</f>
        <v>Charger</v>
      </c>
      <c r="J2966" t="s">
        <v>8</v>
      </c>
    </row>
    <row r="2967" spans="1:11" x14ac:dyDescent="0.2">
      <c r="A2967" s="1" t="d">
        <v>2023-02-21</v>
      </c>
      <c r="B2967" s="45">
        <v>-1</v>
      </c>
      <c r="C2967" t="s">
        <v>77</v>
      </c>
      <c r="D2967" t="str">
        <f>_xlfn.XLOOKUP(Table29[[#This Row],[Patron Group]],$R$10:$R$24,$S$10:$S$24)</f>
        <v>Undergraduate</v>
      </c>
      <c r="E2967" s="1" t="d">
        <v>2023-02-21</v>
      </c>
      <c r="F2967" t="s">
        <v>856</v>
      </c>
      <c r="G2967" t="s">
        <v>2272</v>
      </c>
      <c r="H2967" t="str">
        <f>_xlfn.XLOOKUP(Table29[[#This Row],[Unique BarCode]],$N$10:$N$37,$O$10:$O$37)</f>
        <v>WALLADPT</v>
      </c>
      <c r="I2967" t="str">
        <f>_xlfn.XLOOKUP(Table29[[#This Row],[Unique BarCode]],$N$10:$N$37,$P$10:$P$37)</f>
        <v>Charger</v>
      </c>
      <c r="J2967" t="s">
        <v>8</v>
      </c>
    </row>
    <row r="2968" spans="1:11" x14ac:dyDescent="0.2">
      <c r="A2968" s="1" t="d">
        <v>2023-02-21</v>
      </c>
      <c r="B2968" s="45">
        <v>-1</v>
      </c>
      <c r="C2968" t="s">
        <v>77</v>
      </c>
      <c r="D2968" t="str">
        <f>_xlfn.XLOOKUP(Table29[[#This Row],[Patron Group]],$R$10:$R$24,$S$10:$S$24)</f>
        <v>Undergraduate</v>
      </c>
      <c r="E2968" s="1" t="d">
        <v>2023-02-21</v>
      </c>
      <c r="F2968" t="s">
        <v>482</v>
      </c>
      <c r="G2968" t="s">
        <v>2272</v>
      </c>
      <c r="H2968" t="str">
        <f>_xlfn.XLOOKUP(Table29[[#This Row],[Unique BarCode]],$N$10:$N$37,$O$10:$O$37)</f>
        <v>WALLADPT</v>
      </c>
      <c r="I2968" t="str">
        <f>_xlfn.XLOOKUP(Table29[[#This Row],[Unique BarCode]],$N$10:$N$37,$P$10:$P$37)</f>
        <v>Charger</v>
      </c>
      <c r="J2968" t="s">
        <v>8</v>
      </c>
    </row>
    <row r="2969" spans="1:11" x14ac:dyDescent="0.2">
      <c r="A2969" s="1" t="d">
        <v>2023-02-21</v>
      </c>
      <c r="B2969" s="45">
        <v>-1</v>
      </c>
      <c r="C2969" t="s">
        <v>77</v>
      </c>
      <c r="D2969" t="str">
        <f>_xlfn.XLOOKUP(Table29[[#This Row],[Patron Group]],$R$10:$R$24,$S$10:$S$24)</f>
        <v>Undergraduate</v>
      </c>
      <c r="E2969" s="1" t="d">
        <v>2023-02-21</v>
      </c>
      <c r="F2969" t="s">
        <v>483</v>
      </c>
      <c r="G2969" t="s">
        <v>2272</v>
      </c>
      <c r="H2969" t="str">
        <f>_xlfn.XLOOKUP(Table29[[#This Row],[Unique BarCode]],$N$10:$N$37,$O$10:$O$37)</f>
        <v>WALLADPT</v>
      </c>
      <c r="I2969" t="str">
        <f>_xlfn.XLOOKUP(Table29[[#This Row],[Unique BarCode]],$N$10:$N$37,$P$10:$P$37)</f>
        <v>Charger</v>
      </c>
      <c r="J2969" t="s">
        <v>8</v>
      </c>
    </row>
    <row r="2970" spans="1:11" x14ac:dyDescent="0.2">
      <c r="A2970" s="1" t="d">
        <v>2023-02-21</v>
      </c>
      <c r="B2970" s="45">
        <v>-1</v>
      </c>
      <c r="C2970" t="s">
        <v>77</v>
      </c>
      <c r="D2970" t="str">
        <f>_xlfn.XLOOKUP(Table29[[#This Row],[Patron Group]],$R$10:$R$24,$S$10:$S$24)</f>
        <v>Undergraduate</v>
      </c>
      <c r="E2970" s="1" t="d">
        <v>2023-02-21</v>
      </c>
      <c r="F2970" t="s">
        <v>47</v>
      </c>
      <c r="G2970" t="s">
        <v>2272</v>
      </c>
      <c r="H2970" t="str">
        <f>_xlfn.XLOOKUP(Table29[[#This Row],[Unique BarCode]],$N$10:$N$37,$O$10:$O$37)</f>
        <v>WALLADPT</v>
      </c>
      <c r="I2970" t="str">
        <f>_xlfn.XLOOKUP(Table29[[#This Row],[Unique BarCode]],$N$10:$N$37,$P$10:$P$37)</f>
        <v>Charger</v>
      </c>
      <c r="J2970" t="s">
        <v>8</v>
      </c>
    </row>
    <row r="2971" spans="1:11" x14ac:dyDescent="0.2">
      <c r="A2971" s="1" t="d">
        <v>2023-02-21</v>
      </c>
      <c r="B2971" s="45">
        <v>-1</v>
      </c>
      <c r="C2971" t="s">
        <v>77</v>
      </c>
      <c r="D2971" t="str">
        <f>_xlfn.XLOOKUP(Table29[[#This Row],[Patron Group]],$R$10:$R$24,$S$10:$S$24)</f>
        <v>Undergraduate</v>
      </c>
      <c r="E2971" s="1" t="d">
        <v>2023-02-21</v>
      </c>
      <c r="F2971" t="s">
        <v>560</v>
      </c>
      <c r="G2971" t="s">
        <v>2272</v>
      </c>
      <c r="H2971" t="str">
        <f>_xlfn.XLOOKUP(Table29[[#This Row],[Unique BarCode]],$N$10:$N$37,$O$10:$O$37)</f>
        <v>WALLADPT</v>
      </c>
      <c r="I2971" t="str">
        <f>_xlfn.XLOOKUP(Table29[[#This Row],[Unique BarCode]],$N$10:$N$37,$P$10:$P$37)</f>
        <v>Charger</v>
      </c>
      <c r="J2971" t="s">
        <v>8</v>
      </c>
    </row>
    <row r="2972" spans="1:11" x14ac:dyDescent="0.2">
      <c r="A2972" s="1" t="d">
        <v>2023-02-21</v>
      </c>
      <c r="B2972" s="45">
        <v>-1</v>
      </c>
      <c r="C2972" t="s">
        <v>77</v>
      </c>
      <c r="D2972" t="str">
        <f>_xlfn.XLOOKUP(Table29[[#This Row],[Patron Group]],$R$10:$R$24,$S$10:$S$24)</f>
        <v>Undergraduate</v>
      </c>
      <c r="E2972" s="1" t="d">
        <v>2023-02-21</v>
      </c>
      <c r="F2972" t="s">
        <v>95</v>
      </c>
      <c r="G2972" t="s">
        <v>2272</v>
      </c>
      <c r="H2972" t="str">
        <f>_xlfn.XLOOKUP(Table29[[#This Row],[Unique BarCode]],$N$10:$N$37,$O$10:$O$37)</f>
        <v>WALLADPT</v>
      </c>
      <c r="I2972" t="str">
        <f>_xlfn.XLOOKUP(Table29[[#This Row],[Unique BarCode]],$N$10:$N$37,$P$10:$P$37)</f>
        <v>Charger</v>
      </c>
      <c r="J2972" t="s">
        <v>8</v>
      </c>
    </row>
    <row r="2973" spans="1:11" x14ac:dyDescent="0.2">
      <c r="A2973" s="1" t="d">
        <v>2023-02-21</v>
      </c>
      <c r="B2973" s="45">
        <v>-1</v>
      </c>
      <c r="C2973" t="s">
        <v>77</v>
      </c>
      <c r="D2973" t="str">
        <f>_xlfn.XLOOKUP(Table29[[#This Row],[Patron Group]],$R$10:$R$24,$S$10:$S$24)</f>
        <v>Undergraduate</v>
      </c>
      <c r="E2973" s="1" t="d">
        <v>2023-02-21</v>
      </c>
      <c r="F2973" t="s">
        <v>96</v>
      </c>
      <c r="G2973" t="s">
        <v>2272</v>
      </c>
      <c r="H2973" t="str">
        <f>_xlfn.XLOOKUP(Table29[[#This Row],[Unique BarCode]],$N$10:$N$37,$O$10:$O$37)</f>
        <v>WALLADPT</v>
      </c>
      <c r="I2973" t="str">
        <f>_xlfn.XLOOKUP(Table29[[#This Row],[Unique BarCode]],$N$10:$N$37,$P$10:$P$37)</f>
        <v>Charger</v>
      </c>
      <c r="J2973" t="s">
        <v>8</v>
      </c>
    </row>
    <row r="2974" spans="1:11" x14ac:dyDescent="0.2">
      <c r="A2974" s="1" t="d">
        <v>2023-02-21</v>
      </c>
      <c r="B2974" s="45">
        <v>-1</v>
      </c>
      <c r="C2974" t="s">
        <v>77</v>
      </c>
      <c r="D2974" t="str">
        <f>_xlfn.XLOOKUP(Table29[[#This Row],[Patron Group]],$R$10:$R$24,$S$10:$S$24)</f>
        <v>Undergraduate</v>
      </c>
      <c r="E2974" s="1" t="d">
        <v>2023-02-21</v>
      </c>
      <c r="F2974" t="s">
        <v>275</v>
      </c>
      <c r="G2974" t="s">
        <v>2272</v>
      </c>
      <c r="H2974" t="str">
        <f>_xlfn.XLOOKUP(Table29[[#This Row],[Unique BarCode]],$N$10:$N$37,$O$10:$O$37)</f>
        <v>WALLADPT</v>
      </c>
      <c r="I2974" t="str">
        <f>_xlfn.XLOOKUP(Table29[[#This Row],[Unique BarCode]],$N$10:$N$37,$P$10:$P$37)</f>
        <v>Charger</v>
      </c>
      <c r="J2974" t="s">
        <v>8</v>
      </c>
    </row>
    <row r="2975" spans="1:11" x14ac:dyDescent="0.2">
      <c r="A2975" s="1" t="d">
        <v>2023-02-21</v>
      </c>
      <c r="B2975" s="45">
        <v>-1</v>
      </c>
      <c r="C2975" t="s">
        <v>77</v>
      </c>
      <c r="D2975" t="str">
        <f>_xlfn.XLOOKUP(Table29[[#This Row],[Patron Group]],$R$10:$R$24,$S$10:$S$24)</f>
        <v>Undergraduate</v>
      </c>
      <c r="E2975" s="1" t="d">
        <v>2023-02-21</v>
      </c>
      <c r="F2975" t="s">
        <v>1635</v>
      </c>
      <c r="G2975" t="s">
        <v>2272</v>
      </c>
      <c r="H2975" t="str">
        <f>_xlfn.XLOOKUP(Table29[[#This Row],[Unique BarCode]],$N$10:$N$37,$O$10:$O$37)</f>
        <v>WALLADPT</v>
      </c>
      <c r="I2975" t="str">
        <f>_xlfn.XLOOKUP(Table29[[#This Row],[Unique BarCode]],$N$10:$N$37,$P$10:$P$37)</f>
        <v>Charger</v>
      </c>
      <c r="J2975" t="s">
        <v>8</v>
      </c>
    </row>
    <row r="2976" spans="1:11" x14ac:dyDescent="0.2">
      <c r="A2976" s="1" t="d">
        <v>2023-02-21</v>
      </c>
      <c r="B2976" s="45">
        <v>-1</v>
      </c>
      <c r="C2976" t="s">
        <v>77</v>
      </c>
      <c r="D2976" t="str">
        <f>_xlfn.XLOOKUP(Table29[[#This Row],[Patron Group]],$R$10:$R$24,$S$10:$S$24)</f>
        <v>Undergraduate</v>
      </c>
      <c r="E2976" s="1" t="d">
        <v>2023-02-22</v>
      </c>
      <c r="F2976" t="s">
        <v>1186</v>
      </c>
      <c r="G2976" t="s">
        <v>2265</v>
      </c>
      <c r="H2976" t="str">
        <f>_xlfn.XLOOKUP(Table29[[#This Row],[Unique BarCode]],$N$10:$N$37,$O$10:$O$37)</f>
        <v>IPHONE</v>
      </c>
      <c r="I2976" t="str">
        <f>_xlfn.XLOOKUP(Table29[[#This Row],[Unique BarCode]],$N$10:$N$37,$P$10:$P$37)</f>
        <v>Charger</v>
      </c>
      <c r="J2976" t="s">
        <v>128</v>
      </c>
      <c r="K2976" t="s">
        <v>1187</v>
      </c>
    </row>
    <row r="2977" spans="1:11" x14ac:dyDescent="0.2">
      <c r="A2977" s="1" t="d">
        <v>2023-02-21</v>
      </c>
      <c r="B2977" s="45">
        <v>-1</v>
      </c>
      <c r="C2977" t="s">
        <v>77</v>
      </c>
      <c r="D2977" t="str">
        <f>_xlfn.XLOOKUP(Table29[[#This Row],[Patron Group]],$R$10:$R$24,$S$10:$S$24)</f>
        <v>Undergraduate</v>
      </c>
      <c r="E2977" s="1" t="d">
        <v>2023-02-22</v>
      </c>
      <c r="F2977" t="s">
        <v>1739</v>
      </c>
      <c r="G2977" t="s">
        <v>2265</v>
      </c>
      <c r="H2977" t="str">
        <f>_xlfn.XLOOKUP(Table29[[#This Row],[Unique BarCode]],$N$10:$N$37,$O$10:$O$37)</f>
        <v>IPHONE</v>
      </c>
      <c r="I2977" t="str">
        <f>_xlfn.XLOOKUP(Table29[[#This Row],[Unique BarCode]],$N$10:$N$37,$P$10:$P$37)</f>
        <v>Charger</v>
      </c>
      <c r="J2977" t="s">
        <v>128</v>
      </c>
      <c r="K2977" t="s">
        <v>1740</v>
      </c>
    </row>
    <row r="2978" spans="1:11" x14ac:dyDescent="0.2">
      <c r="A2978" s="1" t="d">
        <v>2023-02-21</v>
      </c>
      <c r="B2978" s="45">
        <v>-1</v>
      </c>
      <c r="C2978" t="s">
        <v>77</v>
      </c>
      <c r="D2978" t="str">
        <f>_xlfn.XLOOKUP(Table29[[#This Row],[Patron Group]],$R$10:$R$24,$S$10:$S$24)</f>
        <v>Undergraduate</v>
      </c>
      <c r="E2978" s="1" t="d">
        <v>2023-02-22</v>
      </c>
      <c r="F2978" t="s">
        <v>1632</v>
      </c>
      <c r="G2978" t="s">
        <v>2296</v>
      </c>
      <c r="H2978" t="str">
        <f>_xlfn.XLOOKUP(Table29[[#This Row],[Unique BarCode]],$N$10:$N$37,$O$10:$O$37)</f>
        <v>MACUSBC</v>
      </c>
      <c r="I2978" t="str">
        <f>_xlfn.XLOOKUP(Table29[[#This Row],[Unique BarCode]],$N$10:$N$37,$P$10:$P$37)</f>
        <v>Charger</v>
      </c>
      <c r="J2978" t="s">
        <v>8</v>
      </c>
      <c r="K2978" t="s">
        <v>214</v>
      </c>
    </row>
    <row r="2979" spans="1:11" x14ac:dyDescent="0.2">
      <c r="A2979" s="1" t="d">
        <v>2023-02-21</v>
      </c>
      <c r="B2979" s="45">
        <v>-1</v>
      </c>
      <c r="C2979" t="s">
        <v>77</v>
      </c>
      <c r="D2979" t="str">
        <f>_xlfn.XLOOKUP(Table29[[#This Row],[Patron Group]],$R$10:$R$24,$S$10:$S$24)</f>
        <v>Undergraduate</v>
      </c>
      <c r="E2979" s="1" t="d">
        <v>2023-02-28</v>
      </c>
      <c r="F2979" t="s">
        <v>1608</v>
      </c>
      <c r="G2979" t="s">
        <v>2273</v>
      </c>
      <c r="H2979" t="str">
        <f>_xlfn.XLOOKUP(Table29[[#This Row],[Unique BarCode]],$N$10:$N$37,$O$10:$O$37)</f>
        <v>ChromeBook</v>
      </c>
      <c r="I2979" t="str">
        <f>_xlfn.XLOOKUP(Table29[[#This Row],[Unique BarCode]],$N$10:$N$37,$P$10:$P$37)</f>
        <v>Device</v>
      </c>
      <c r="J2979" t="s">
        <v>13</v>
      </c>
      <c r="K2979" t="s">
        <v>1609</v>
      </c>
    </row>
    <row r="2980" spans="1:11" x14ac:dyDescent="0.2">
      <c r="A2980" s="1" t="d">
        <v>2023-02-21</v>
      </c>
      <c r="B2980" s="45">
        <v>-1</v>
      </c>
      <c r="C2980" t="s">
        <v>77</v>
      </c>
      <c r="D2980" t="str">
        <f>_xlfn.XLOOKUP(Table29[[#This Row],[Patron Group]],$R$10:$R$24,$S$10:$S$24)</f>
        <v>Undergraduate</v>
      </c>
      <c r="E2980" s="1" t="d">
        <v>2023-02-28</v>
      </c>
      <c r="F2980" t="s">
        <v>303</v>
      </c>
      <c r="G2980" t="s">
        <v>2273</v>
      </c>
      <c r="H2980" t="str">
        <f>_xlfn.XLOOKUP(Table29[[#This Row],[Unique BarCode]],$N$10:$N$37,$O$10:$O$37)</f>
        <v>ChromeBook</v>
      </c>
      <c r="I2980" t="str">
        <f>_xlfn.XLOOKUP(Table29[[#This Row],[Unique BarCode]],$N$10:$N$37,$P$10:$P$37)</f>
        <v>Device</v>
      </c>
      <c r="J2980" t="s">
        <v>128</v>
      </c>
      <c r="K2980" t="s">
        <v>304</v>
      </c>
    </row>
    <row r="2981" spans="1:11" x14ac:dyDescent="0.2">
      <c r="A2981" s="1" t="d">
        <v>2023-02-21</v>
      </c>
      <c r="B2981" s="45">
        <v>-1</v>
      </c>
      <c r="C2981" t="s">
        <v>77</v>
      </c>
      <c r="D2981" t="str">
        <f>_xlfn.XLOOKUP(Table29[[#This Row],[Patron Group]],$R$10:$R$24,$S$10:$S$24)</f>
        <v>Undergraduate</v>
      </c>
      <c r="E2981" s="1" t="d">
        <v>2023-02-28</v>
      </c>
      <c r="F2981" t="s">
        <v>1530</v>
      </c>
      <c r="G2981" t="s">
        <v>2273</v>
      </c>
      <c r="H2981" t="str">
        <f>_xlfn.XLOOKUP(Table29[[#This Row],[Unique BarCode]],$N$10:$N$37,$O$10:$O$37)</f>
        <v>ChromeBook</v>
      </c>
      <c r="I2981" t="str">
        <f>_xlfn.XLOOKUP(Table29[[#This Row],[Unique BarCode]],$N$10:$N$37,$P$10:$P$37)</f>
        <v>Device</v>
      </c>
      <c r="J2981" t="s">
        <v>8</v>
      </c>
      <c r="K2981" t="s">
        <v>1531</v>
      </c>
    </row>
    <row r="2982" spans="1:11" x14ac:dyDescent="0.2">
      <c r="A2982" s="1" t="d">
        <v>2023-02-21</v>
      </c>
      <c r="B2982" s="45">
        <v>-1</v>
      </c>
      <c r="C2982" t="s">
        <v>77</v>
      </c>
      <c r="D2982" t="str">
        <f>_xlfn.XLOOKUP(Table29[[#This Row],[Patron Group]],$R$10:$R$24,$S$10:$S$24)</f>
        <v>Undergraduate</v>
      </c>
      <c r="E2982" s="1" t="d">
        <v>2023-02-28</v>
      </c>
      <c r="F2982" t="s">
        <v>1463</v>
      </c>
      <c r="G2982" t="s">
        <v>2274</v>
      </c>
      <c r="H2982" t="str">
        <f>_xlfn.XLOOKUP(Table29[[#This Row],[Unique BarCode]],$N$10:$N$37,$O$10:$O$37)</f>
        <v>MacBook</v>
      </c>
      <c r="I2982" t="str">
        <f>_xlfn.XLOOKUP(Table29[[#This Row],[Unique BarCode]],$N$10:$N$37,$P$10:$P$37)</f>
        <v>Device</v>
      </c>
      <c r="J2982" t="s">
        <v>8</v>
      </c>
      <c r="K2982" t="s">
        <v>1464</v>
      </c>
    </row>
    <row r="2983" spans="1:11" x14ac:dyDescent="0.2">
      <c r="A2983" s="1" t="d">
        <v>2023-02-21</v>
      </c>
      <c r="B2983" s="45">
        <v>-1</v>
      </c>
      <c r="C2983" t="s">
        <v>77</v>
      </c>
      <c r="D2983" t="str">
        <f>_xlfn.XLOOKUP(Table29[[#This Row],[Patron Group]],$R$10:$R$24,$S$10:$S$24)</f>
        <v>Undergraduate</v>
      </c>
      <c r="E2983" s="1" t="d">
        <v>2023-02-28</v>
      </c>
      <c r="F2983" t="s">
        <v>1782</v>
      </c>
      <c r="G2983" t="s">
        <v>2274</v>
      </c>
      <c r="H2983" t="str">
        <f>_xlfn.XLOOKUP(Table29[[#This Row],[Unique BarCode]],$N$10:$N$37,$O$10:$O$37)</f>
        <v>MacBook</v>
      </c>
      <c r="I2983" t="str">
        <f>_xlfn.XLOOKUP(Table29[[#This Row],[Unique BarCode]],$N$10:$N$37,$P$10:$P$37)</f>
        <v>Device</v>
      </c>
      <c r="J2983" t="s">
        <v>8</v>
      </c>
      <c r="K2983" t="s">
        <v>1783</v>
      </c>
    </row>
    <row r="2984" spans="1:11" x14ac:dyDescent="0.2">
      <c r="A2984" s="1" t="d">
        <v>2023-02-21</v>
      </c>
      <c r="B2984" s="45">
        <v>-1</v>
      </c>
      <c r="C2984" t="s">
        <v>77</v>
      </c>
      <c r="D2984" t="str">
        <f>_xlfn.XLOOKUP(Table29[[#This Row],[Patron Group]],$R$10:$R$24,$S$10:$S$24)</f>
        <v>Undergraduate</v>
      </c>
      <c r="E2984" s="1" t="d">
        <v>2023-02-28</v>
      </c>
      <c r="F2984" t="s">
        <v>1271</v>
      </c>
      <c r="G2984" t="s">
        <v>2274</v>
      </c>
      <c r="H2984" t="str">
        <f>_xlfn.XLOOKUP(Table29[[#This Row],[Unique BarCode]],$N$10:$N$37,$O$10:$O$37)</f>
        <v>MacBook</v>
      </c>
      <c r="I2984" t="str">
        <f>_xlfn.XLOOKUP(Table29[[#This Row],[Unique BarCode]],$N$10:$N$37,$P$10:$P$37)</f>
        <v>Device</v>
      </c>
      <c r="J2984" t="s">
        <v>8</v>
      </c>
      <c r="K2984" t="s">
        <v>1271</v>
      </c>
    </row>
    <row r="2985" spans="1:11" x14ac:dyDescent="0.2">
      <c r="A2985" s="1" t="d">
        <v>2023-02-21</v>
      </c>
      <c r="B2985" s="45">
        <v>-1</v>
      </c>
      <c r="C2985" t="s">
        <v>77</v>
      </c>
      <c r="D2985" t="str">
        <f>_xlfn.XLOOKUP(Table29[[#This Row],[Patron Group]],$R$10:$R$24,$S$10:$S$24)</f>
        <v>Undergraduate</v>
      </c>
      <c r="E2985" s="1" t="d">
        <v>2023-02-28</v>
      </c>
      <c r="F2985" t="s">
        <v>1784</v>
      </c>
      <c r="G2985" t="s">
        <v>2274</v>
      </c>
      <c r="H2985" t="str">
        <f>_xlfn.XLOOKUP(Table29[[#This Row],[Unique BarCode]],$N$10:$N$37,$O$10:$O$37)</f>
        <v>MacBook</v>
      </c>
      <c r="I2985" t="str">
        <f>_xlfn.XLOOKUP(Table29[[#This Row],[Unique BarCode]],$N$10:$N$37,$P$10:$P$37)</f>
        <v>Device</v>
      </c>
      <c r="J2985" t="s">
        <v>8</v>
      </c>
      <c r="K2985" t="s">
        <v>1784</v>
      </c>
    </row>
    <row r="2986" spans="1:11" x14ac:dyDescent="0.2">
      <c r="A2986" s="1" t="d">
        <v>2023-02-21</v>
      </c>
      <c r="B2986" s="45">
        <v>-1</v>
      </c>
      <c r="C2986" t="s">
        <v>77</v>
      </c>
      <c r="D2986" t="str">
        <f>_xlfn.XLOOKUP(Table29[[#This Row],[Patron Group]],$R$10:$R$24,$S$10:$S$24)</f>
        <v>Undergraduate</v>
      </c>
      <c r="E2986" s="1" t="d">
        <v>2023-02-28</v>
      </c>
      <c r="F2986" t="s">
        <v>161</v>
      </c>
      <c r="G2986" t="s">
        <v>2275</v>
      </c>
      <c r="H2986" t="str">
        <f>_xlfn.XLOOKUP(Table29[[#This Row],[Unique BarCode]],$N$10:$N$37,$O$10:$O$37)</f>
        <v>iPad</v>
      </c>
      <c r="I2986" t="str">
        <f>_xlfn.XLOOKUP(Table29[[#This Row],[Unique BarCode]],$N$10:$N$37,$P$10:$P$37)</f>
        <v>Device</v>
      </c>
      <c r="J2986" t="s">
        <v>8</v>
      </c>
      <c r="K2986" t="s">
        <v>162</v>
      </c>
    </row>
    <row r="2987" spans="1:11" x14ac:dyDescent="0.2">
      <c r="A2987" s="1" t="d">
        <v>2023-02-21</v>
      </c>
      <c r="B2987" s="45">
        <v>-1</v>
      </c>
      <c r="C2987" t="s">
        <v>77</v>
      </c>
      <c r="D2987" t="str">
        <f>_xlfn.XLOOKUP(Table29[[#This Row],[Patron Group]],$R$10:$R$24,$S$10:$S$24)</f>
        <v>Undergraduate</v>
      </c>
      <c r="E2987" s="1" t="d">
        <v>2023-02-28</v>
      </c>
      <c r="F2987" t="s">
        <v>321</v>
      </c>
      <c r="G2987" t="s">
        <v>2275</v>
      </c>
      <c r="H2987" t="str">
        <f>_xlfn.XLOOKUP(Table29[[#This Row],[Unique BarCode]],$N$10:$N$37,$O$10:$O$37)</f>
        <v>iPad</v>
      </c>
      <c r="I2987" t="str">
        <f>_xlfn.XLOOKUP(Table29[[#This Row],[Unique BarCode]],$N$10:$N$37,$P$10:$P$37)</f>
        <v>Device</v>
      </c>
      <c r="J2987" t="s">
        <v>8</v>
      </c>
      <c r="K2987" t="s">
        <v>322</v>
      </c>
    </row>
    <row r="2988" spans="1:11" x14ac:dyDescent="0.2">
      <c r="A2988" s="1" t="d">
        <v>2023-02-21</v>
      </c>
      <c r="B2988" s="45">
        <v>-1</v>
      </c>
      <c r="C2988" t="s">
        <v>77</v>
      </c>
      <c r="D2988" t="str">
        <f>_xlfn.XLOOKUP(Table29[[#This Row],[Patron Group]],$R$10:$R$24,$S$10:$S$24)</f>
        <v>Undergraduate</v>
      </c>
      <c r="E2988" s="1" t="d">
        <v>2023-02-28</v>
      </c>
      <c r="F2988" t="s">
        <v>56</v>
      </c>
      <c r="G2988" t="s">
        <v>2275</v>
      </c>
      <c r="H2988" t="str">
        <f>_xlfn.XLOOKUP(Table29[[#This Row],[Unique BarCode]],$N$10:$N$37,$O$10:$O$37)</f>
        <v>iPad</v>
      </c>
      <c r="I2988" t="str">
        <f>_xlfn.XLOOKUP(Table29[[#This Row],[Unique BarCode]],$N$10:$N$37,$P$10:$P$37)</f>
        <v>Device</v>
      </c>
      <c r="J2988" t="s">
        <v>8</v>
      </c>
    </row>
    <row r="2989" spans="1:11" x14ac:dyDescent="0.2">
      <c r="A2989" s="1" t="d">
        <v>2023-02-21</v>
      </c>
      <c r="B2989" s="45">
        <v>-1</v>
      </c>
      <c r="C2989" t="s">
        <v>77</v>
      </c>
      <c r="D2989" t="str">
        <f>_xlfn.XLOOKUP(Table29[[#This Row],[Patron Group]],$R$10:$R$24,$S$10:$S$24)</f>
        <v>Undergraduate</v>
      </c>
      <c r="E2989" s="1" t="d">
        <v>2023-02-28</v>
      </c>
      <c r="F2989" t="s">
        <v>1785</v>
      </c>
      <c r="G2989" t="s">
        <v>2263</v>
      </c>
      <c r="H2989" t="str">
        <f>_xlfn.XLOOKUP(Table29[[#This Row],[Unique BarCode]],$N$10:$N$37,$O$10:$O$37)</f>
        <v>HP Laptop</v>
      </c>
      <c r="I2989" t="str">
        <f>_xlfn.XLOOKUP(Table29[[#This Row],[Unique BarCode]],$N$10:$N$37,$P$10:$P$37)</f>
        <v>Device</v>
      </c>
      <c r="J2989" t="s">
        <v>8</v>
      </c>
      <c r="K2989" t="s">
        <v>1171</v>
      </c>
    </row>
    <row r="2990" spans="1:11" x14ac:dyDescent="0.2">
      <c r="A2990" s="1" t="d">
        <v>2023-02-21</v>
      </c>
      <c r="B2990" s="45">
        <v>-1</v>
      </c>
      <c r="C2990" t="s">
        <v>77</v>
      </c>
      <c r="D2990" t="str">
        <f>_xlfn.XLOOKUP(Table29[[#This Row],[Patron Group]],$R$10:$R$24,$S$10:$S$24)</f>
        <v>Undergraduate</v>
      </c>
      <c r="E2990" s="1" t="d">
        <v>2023-02-28</v>
      </c>
      <c r="F2990" t="s">
        <v>751</v>
      </c>
      <c r="G2990" t="s">
        <v>2263</v>
      </c>
      <c r="H2990" t="str">
        <f>_xlfn.XLOOKUP(Table29[[#This Row],[Unique BarCode]],$N$10:$N$37,$O$10:$O$37)</f>
        <v>HP Laptop</v>
      </c>
      <c r="I2990" t="str">
        <f>_xlfn.XLOOKUP(Table29[[#This Row],[Unique BarCode]],$N$10:$N$37,$P$10:$P$37)</f>
        <v>Device</v>
      </c>
      <c r="J2990" t="s">
        <v>8</v>
      </c>
      <c r="K2990" t="s">
        <v>752</v>
      </c>
    </row>
    <row r="2991" spans="1:11" x14ac:dyDescent="0.2">
      <c r="A2991" s="1" t="d">
        <v>2023-02-21</v>
      </c>
      <c r="B2991" s="45">
        <v>-1</v>
      </c>
      <c r="C2991" t="s">
        <v>77</v>
      </c>
      <c r="D2991" t="str">
        <f>_xlfn.XLOOKUP(Table29[[#This Row],[Patron Group]],$R$10:$R$24,$S$10:$S$24)</f>
        <v>Undergraduate</v>
      </c>
      <c r="E2991" s="1" t="d">
        <v>2023-02-28</v>
      </c>
      <c r="F2991" t="s">
        <v>928</v>
      </c>
      <c r="G2991" t="s">
        <v>2263</v>
      </c>
      <c r="H2991" t="str">
        <f>_xlfn.XLOOKUP(Table29[[#This Row],[Unique BarCode]],$N$10:$N$37,$O$10:$O$37)</f>
        <v>HP Laptop</v>
      </c>
      <c r="I2991" t="str">
        <f>_xlfn.XLOOKUP(Table29[[#This Row],[Unique BarCode]],$N$10:$N$37,$P$10:$P$37)</f>
        <v>Device</v>
      </c>
      <c r="J2991" t="s">
        <v>8</v>
      </c>
      <c r="K2991" t="s">
        <v>929</v>
      </c>
    </row>
    <row r="2992" spans="1:11" x14ac:dyDescent="0.2">
      <c r="A2992" s="1" t="d">
        <v>2023-02-21</v>
      </c>
      <c r="B2992" s="45">
        <v>-1</v>
      </c>
      <c r="C2992" t="s">
        <v>77</v>
      </c>
      <c r="D2992" t="str">
        <f>_xlfn.XLOOKUP(Table29[[#This Row],[Patron Group]],$R$10:$R$24,$S$10:$S$24)</f>
        <v>Undergraduate</v>
      </c>
      <c r="E2992" s="1" t="d">
        <v>2023-02-28</v>
      </c>
      <c r="F2992" t="s">
        <v>753</v>
      </c>
      <c r="G2992" t="s">
        <v>2263</v>
      </c>
      <c r="H2992" t="str">
        <f>_xlfn.XLOOKUP(Table29[[#This Row],[Unique BarCode]],$N$10:$N$37,$O$10:$O$37)</f>
        <v>HP Laptop</v>
      </c>
      <c r="I2992" t="str">
        <f>_xlfn.XLOOKUP(Table29[[#This Row],[Unique BarCode]],$N$10:$N$37,$P$10:$P$37)</f>
        <v>Device</v>
      </c>
      <c r="J2992" t="s">
        <v>8</v>
      </c>
      <c r="K2992" t="s">
        <v>754</v>
      </c>
    </row>
    <row r="2993" spans="1:11" x14ac:dyDescent="0.2">
      <c r="A2993" s="1" t="d">
        <v>2023-02-21</v>
      </c>
      <c r="B2993" s="45">
        <v>-1</v>
      </c>
      <c r="C2993" t="s">
        <v>77</v>
      </c>
      <c r="D2993" t="str">
        <f>_xlfn.XLOOKUP(Table29[[#This Row],[Patron Group]],$R$10:$R$24,$S$10:$S$24)</f>
        <v>Undergraduate</v>
      </c>
      <c r="E2993" s="1" t="d">
        <v>2023-02-28</v>
      </c>
      <c r="F2993" t="s">
        <v>143</v>
      </c>
      <c r="G2993" t="s">
        <v>2263</v>
      </c>
      <c r="H2993" t="str">
        <f>_xlfn.XLOOKUP(Table29[[#This Row],[Unique BarCode]],$N$10:$N$37,$O$10:$O$37)</f>
        <v>HP Laptop</v>
      </c>
      <c r="I2993" t="str">
        <f>_xlfn.XLOOKUP(Table29[[#This Row],[Unique BarCode]],$N$10:$N$37,$P$10:$P$37)</f>
        <v>Device</v>
      </c>
      <c r="J2993" t="s">
        <v>8</v>
      </c>
      <c r="K2993" t="s">
        <v>144</v>
      </c>
    </row>
    <row r="2994" spans="1:11" x14ac:dyDescent="0.2">
      <c r="A2994" s="1" t="d">
        <v>2023-02-21</v>
      </c>
      <c r="B2994" s="45">
        <v>-1</v>
      </c>
      <c r="C2994" t="s">
        <v>77</v>
      </c>
      <c r="D2994" t="str">
        <f>_xlfn.XLOOKUP(Table29[[#This Row],[Patron Group]],$R$10:$R$24,$S$10:$S$24)</f>
        <v>Undergraduate</v>
      </c>
      <c r="E2994" s="1" t="d">
        <v>2023-03-03</v>
      </c>
      <c r="F2994" t="s">
        <v>292</v>
      </c>
      <c r="G2994" t="s">
        <v>2274</v>
      </c>
      <c r="H2994" t="str">
        <f>_xlfn.XLOOKUP(Table29[[#This Row],[Unique BarCode]],$N$10:$N$37,$O$10:$O$37)</f>
        <v>MacBook</v>
      </c>
      <c r="I2994" t="str">
        <f>_xlfn.XLOOKUP(Table29[[#This Row],[Unique BarCode]],$N$10:$N$37,$P$10:$P$37)</f>
        <v>Device</v>
      </c>
      <c r="J2994" t="s">
        <v>8</v>
      </c>
      <c r="K2994" t="s">
        <v>293</v>
      </c>
    </row>
    <row r="2995" spans="1:11" x14ac:dyDescent="0.2">
      <c r="A2995" s="1" t="d">
        <v>2023-02-21</v>
      </c>
      <c r="B2995" s="45">
        <v>-1</v>
      </c>
      <c r="C2995" t="s">
        <v>77</v>
      </c>
      <c r="D2995" t="str">
        <f>_xlfn.XLOOKUP(Table29[[#This Row],[Patron Group]],$R$10:$R$24,$S$10:$S$24)</f>
        <v>Undergraduate</v>
      </c>
      <c r="E2995" s="1" t="d">
        <v>2023-03-06</v>
      </c>
      <c r="F2995" t="s">
        <v>1596</v>
      </c>
      <c r="G2995" t="s">
        <v>2275</v>
      </c>
      <c r="H2995" t="str">
        <f>_xlfn.XLOOKUP(Table29[[#This Row],[Unique BarCode]],$N$10:$N$37,$O$10:$O$37)</f>
        <v>iPad</v>
      </c>
      <c r="I2995" t="str">
        <f>_xlfn.XLOOKUP(Table29[[#This Row],[Unique BarCode]],$N$10:$N$37,$P$10:$P$37)</f>
        <v>Device</v>
      </c>
      <c r="J2995" t="s">
        <v>8</v>
      </c>
      <c r="K2995" t="s">
        <v>1597</v>
      </c>
    </row>
    <row r="2996" spans="1:11" x14ac:dyDescent="0.2">
      <c r="A2996" s="1" t="d">
        <v>2023-02-21</v>
      </c>
      <c r="B2996" s="45">
        <v>-1</v>
      </c>
      <c r="C2996" t="s">
        <v>77</v>
      </c>
      <c r="D2996" t="str">
        <f>_xlfn.XLOOKUP(Table29[[#This Row],[Patron Group]],$R$10:$R$24,$S$10:$S$24)</f>
        <v>Undergraduate</v>
      </c>
      <c r="E2996" s="1" t="d">
        <v>2023-03-07</v>
      </c>
      <c r="F2996" t="s">
        <v>1786</v>
      </c>
      <c r="G2996" t="s">
        <v>2274</v>
      </c>
      <c r="H2996" t="str">
        <f>_xlfn.XLOOKUP(Table29[[#This Row],[Unique BarCode]],$N$10:$N$37,$O$10:$O$37)</f>
        <v>MacBook</v>
      </c>
      <c r="I2996" t="str">
        <f>_xlfn.XLOOKUP(Table29[[#This Row],[Unique BarCode]],$N$10:$N$37,$P$10:$P$37)</f>
        <v>Device</v>
      </c>
      <c r="J2996" t="s">
        <v>8</v>
      </c>
      <c r="K2996" t="s">
        <v>1787</v>
      </c>
    </row>
    <row r="2997" spans="1:11" x14ac:dyDescent="0.2">
      <c r="A2997" s="1" t="d">
        <v>2023-02-21</v>
      </c>
      <c r="B2997" s="45">
        <v>-1</v>
      </c>
      <c r="C2997" t="s">
        <v>77</v>
      </c>
      <c r="D2997" t="str">
        <f>_xlfn.XLOOKUP(Table29[[#This Row],[Patron Group]],$R$10:$R$24,$S$10:$S$24)</f>
        <v>Undergraduate</v>
      </c>
      <c r="E2997" s="1" t="d">
        <v>2023-03-07</v>
      </c>
      <c r="F2997" t="s">
        <v>887</v>
      </c>
      <c r="G2997" t="s">
        <v>2274</v>
      </c>
      <c r="H2997" t="str">
        <f>_xlfn.XLOOKUP(Table29[[#This Row],[Unique BarCode]],$N$10:$N$37,$O$10:$O$37)</f>
        <v>MacBook</v>
      </c>
      <c r="I2997" t="str">
        <f>_xlfn.XLOOKUP(Table29[[#This Row],[Unique BarCode]],$N$10:$N$37,$P$10:$P$37)</f>
        <v>Device</v>
      </c>
      <c r="J2997" t="s">
        <v>8</v>
      </c>
      <c r="K2997" t="s">
        <v>888</v>
      </c>
    </row>
    <row r="2998" spans="1:11" x14ac:dyDescent="0.2">
      <c r="A2998" s="1" t="d">
        <v>2023-02-21</v>
      </c>
      <c r="B2998" s="45">
        <v>-1</v>
      </c>
      <c r="C2998" t="s">
        <v>77</v>
      </c>
      <c r="D2998" t="str">
        <f>_xlfn.XLOOKUP(Table29[[#This Row],[Patron Group]],$R$10:$R$24,$S$10:$S$24)</f>
        <v>Undergraduate</v>
      </c>
      <c r="E2998" s="1" t="d">
        <v>2023-03-07</v>
      </c>
      <c r="F2998" t="s">
        <v>516</v>
      </c>
      <c r="G2998" t="s">
        <v>2274</v>
      </c>
      <c r="H2998" t="str">
        <f>_xlfn.XLOOKUP(Table29[[#This Row],[Unique BarCode]],$N$10:$N$37,$O$10:$O$37)</f>
        <v>MacBook</v>
      </c>
      <c r="I2998" t="str">
        <f>_xlfn.XLOOKUP(Table29[[#This Row],[Unique BarCode]],$N$10:$N$37,$P$10:$P$37)</f>
        <v>Device</v>
      </c>
      <c r="J2998" t="s">
        <v>8</v>
      </c>
      <c r="K2998" t="s">
        <v>517</v>
      </c>
    </row>
    <row r="2999" spans="1:11" x14ac:dyDescent="0.2">
      <c r="A2999" s="1" t="d">
        <v>2023-02-21</v>
      </c>
      <c r="B2999" s="45">
        <v>-1</v>
      </c>
      <c r="C2999" t="s">
        <v>77</v>
      </c>
      <c r="D2999" t="str">
        <f>_xlfn.XLOOKUP(Table29[[#This Row],[Patron Group]],$R$10:$R$24,$S$10:$S$24)</f>
        <v>Undergraduate</v>
      </c>
      <c r="E2999" s="1" t="d">
        <v>2023-03-07</v>
      </c>
      <c r="F2999" t="s">
        <v>288</v>
      </c>
      <c r="G2999" t="s">
        <v>2274</v>
      </c>
      <c r="H2999" t="str">
        <f>_xlfn.XLOOKUP(Table29[[#This Row],[Unique BarCode]],$N$10:$N$37,$O$10:$O$37)</f>
        <v>MacBook</v>
      </c>
      <c r="I2999" t="str">
        <f>_xlfn.XLOOKUP(Table29[[#This Row],[Unique BarCode]],$N$10:$N$37,$P$10:$P$37)</f>
        <v>Device</v>
      </c>
      <c r="J2999" t="s">
        <v>8</v>
      </c>
      <c r="K2999" t="s">
        <v>289</v>
      </c>
    </row>
    <row r="3000" spans="1:11" x14ac:dyDescent="0.2">
      <c r="A3000" s="1" t="d">
        <v>2023-02-21</v>
      </c>
      <c r="B3000" s="45">
        <v>-1</v>
      </c>
      <c r="C3000" t="s">
        <v>77</v>
      </c>
      <c r="D3000" t="str">
        <f>_xlfn.XLOOKUP(Table29[[#This Row],[Patron Group]],$R$10:$R$24,$S$10:$S$24)</f>
        <v>Undergraduate</v>
      </c>
      <c r="E3000" s="1" t="d">
        <v>2023-03-07</v>
      </c>
      <c r="F3000" t="s">
        <v>629</v>
      </c>
      <c r="G3000" t="s">
        <v>2274</v>
      </c>
      <c r="H3000" t="str">
        <f>_xlfn.XLOOKUP(Table29[[#This Row],[Unique BarCode]],$N$10:$N$37,$O$10:$O$37)</f>
        <v>MacBook</v>
      </c>
      <c r="I3000" t="str">
        <f>_xlfn.XLOOKUP(Table29[[#This Row],[Unique BarCode]],$N$10:$N$37,$P$10:$P$37)</f>
        <v>Device</v>
      </c>
      <c r="J3000" t="s">
        <v>8</v>
      </c>
      <c r="K3000" t="s">
        <v>630</v>
      </c>
    </row>
    <row r="3001" spans="1:11" x14ac:dyDescent="0.2">
      <c r="A3001" s="1" t="d">
        <v>2023-02-21</v>
      </c>
      <c r="B3001" s="45">
        <v>-1</v>
      </c>
      <c r="C3001" t="s">
        <v>77</v>
      </c>
      <c r="D3001" t="str">
        <f>_xlfn.XLOOKUP(Table29[[#This Row],[Patron Group]],$R$10:$R$24,$S$10:$S$24)</f>
        <v>Undergraduate</v>
      </c>
      <c r="E3001" s="1" t="d">
        <v>2023-03-07</v>
      </c>
      <c r="F3001" t="s">
        <v>1788</v>
      </c>
      <c r="G3001" t="s">
        <v>2274</v>
      </c>
      <c r="H3001" t="str">
        <f>_xlfn.XLOOKUP(Table29[[#This Row],[Unique BarCode]],$N$10:$N$37,$O$10:$O$37)</f>
        <v>MacBook</v>
      </c>
      <c r="I3001" t="str">
        <f>_xlfn.XLOOKUP(Table29[[#This Row],[Unique BarCode]],$N$10:$N$37,$P$10:$P$37)</f>
        <v>Device</v>
      </c>
      <c r="J3001" t="s">
        <v>8</v>
      </c>
      <c r="K3001" t="s">
        <v>1788</v>
      </c>
    </row>
    <row r="3002" spans="1:11" x14ac:dyDescent="0.2">
      <c r="A3002" s="1" t="d">
        <v>2023-02-21</v>
      </c>
      <c r="B3002" s="45">
        <v>-1</v>
      </c>
      <c r="C3002" t="s">
        <v>77</v>
      </c>
      <c r="D3002" t="str">
        <f>_xlfn.XLOOKUP(Table29[[#This Row],[Patron Group]],$R$10:$R$24,$S$10:$S$24)</f>
        <v>Undergraduate</v>
      </c>
      <c r="E3002" s="1" t="d">
        <v>2023-03-07</v>
      </c>
      <c r="F3002" t="s">
        <v>1789</v>
      </c>
      <c r="G3002" t="s">
        <v>2274</v>
      </c>
      <c r="H3002" t="str">
        <f>_xlfn.XLOOKUP(Table29[[#This Row],[Unique BarCode]],$N$10:$N$37,$O$10:$O$37)</f>
        <v>MacBook</v>
      </c>
      <c r="I3002" t="str">
        <f>_xlfn.XLOOKUP(Table29[[#This Row],[Unique BarCode]],$N$10:$N$37,$P$10:$P$37)</f>
        <v>Device</v>
      </c>
      <c r="J3002" t="s">
        <v>8</v>
      </c>
      <c r="K3002" t="s">
        <v>1789</v>
      </c>
    </row>
    <row r="3003" spans="1:11" x14ac:dyDescent="0.2">
      <c r="A3003" s="1" t="d">
        <v>2023-02-21</v>
      </c>
      <c r="B3003" s="45">
        <v>-1</v>
      </c>
      <c r="C3003" t="s">
        <v>77</v>
      </c>
      <c r="D3003" t="str">
        <f>_xlfn.XLOOKUP(Table29[[#This Row],[Patron Group]],$R$10:$R$24,$S$10:$S$24)</f>
        <v>Undergraduate</v>
      </c>
      <c r="E3003" s="1" t="d">
        <v>2023-03-07</v>
      </c>
      <c r="F3003" t="s">
        <v>1271</v>
      </c>
      <c r="G3003" t="s">
        <v>2274</v>
      </c>
      <c r="H3003" t="str">
        <f>_xlfn.XLOOKUP(Table29[[#This Row],[Unique BarCode]],$N$10:$N$37,$O$10:$O$37)</f>
        <v>MacBook</v>
      </c>
      <c r="I3003" t="str">
        <f>_xlfn.XLOOKUP(Table29[[#This Row],[Unique BarCode]],$N$10:$N$37,$P$10:$P$37)</f>
        <v>Device</v>
      </c>
      <c r="J3003" t="s">
        <v>8</v>
      </c>
      <c r="K3003" t="s">
        <v>1271</v>
      </c>
    </row>
    <row r="3004" spans="1:11" x14ac:dyDescent="0.2">
      <c r="A3004" s="1" t="d">
        <v>2023-02-21</v>
      </c>
      <c r="B3004" s="45">
        <v>-1</v>
      </c>
      <c r="C3004" t="s">
        <v>77</v>
      </c>
      <c r="D3004" t="str">
        <f>_xlfn.XLOOKUP(Table29[[#This Row],[Patron Group]],$R$10:$R$24,$S$10:$S$24)</f>
        <v>Undergraduate</v>
      </c>
      <c r="E3004" s="1" t="d">
        <v>2023-03-07</v>
      </c>
      <c r="F3004" t="s">
        <v>1790</v>
      </c>
      <c r="G3004" t="s">
        <v>2275</v>
      </c>
      <c r="H3004" t="str">
        <f>_xlfn.XLOOKUP(Table29[[#This Row],[Unique BarCode]],$N$10:$N$37,$O$10:$O$37)</f>
        <v>iPad</v>
      </c>
      <c r="I3004" t="str">
        <f>_xlfn.XLOOKUP(Table29[[#This Row],[Unique BarCode]],$N$10:$N$37,$P$10:$P$37)</f>
        <v>Device</v>
      </c>
      <c r="J3004" t="s">
        <v>8</v>
      </c>
      <c r="K3004" t="s">
        <v>1791</v>
      </c>
    </row>
    <row r="3005" spans="1:11" x14ac:dyDescent="0.2">
      <c r="A3005" s="1" t="d">
        <v>2023-02-21</v>
      </c>
      <c r="B3005" s="45">
        <v>-1</v>
      </c>
      <c r="C3005" t="s">
        <v>77</v>
      </c>
      <c r="D3005" t="str">
        <f>_xlfn.XLOOKUP(Table29[[#This Row],[Patron Group]],$R$10:$R$24,$S$10:$S$24)</f>
        <v>Undergraduate</v>
      </c>
      <c r="E3005" s="1" t="d">
        <v>2023-03-07</v>
      </c>
      <c r="F3005" t="s">
        <v>748</v>
      </c>
      <c r="G3005" t="s">
        <v>2275</v>
      </c>
      <c r="H3005" t="str">
        <f>_xlfn.XLOOKUP(Table29[[#This Row],[Unique BarCode]],$N$10:$N$37,$O$10:$O$37)</f>
        <v>iPad</v>
      </c>
      <c r="I3005" t="str">
        <f>_xlfn.XLOOKUP(Table29[[#This Row],[Unique BarCode]],$N$10:$N$37,$P$10:$P$37)</f>
        <v>Device</v>
      </c>
      <c r="J3005" t="s">
        <v>8</v>
      </c>
    </row>
    <row r="3006" spans="1:11" x14ac:dyDescent="0.2">
      <c r="A3006" s="1" t="d">
        <v>2023-02-21</v>
      </c>
      <c r="B3006" s="45">
        <v>-1</v>
      </c>
      <c r="C3006" t="s">
        <v>77</v>
      </c>
      <c r="D3006" t="str">
        <f>_xlfn.XLOOKUP(Table29[[#This Row],[Patron Group]],$R$10:$R$24,$S$10:$S$24)</f>
        <v>Undergraduate</v>
      </c>
      <c r="E3006" s="1" t="d">
        <v>2023-03-07</v>
      </c>
      <c r="F3006" t="s">
        <v>963</v>
      </c>
      <c r="G3006" t="s">
        <v>2263</v>
      </c>
      <c r="H3006" t="str">
        <f>_xlfn.XLOOKUP(Table29[[#This Row],[Unique BarCode]],$N$10:$N$37,$O$10:$O$37)</f>
        <v>HP Laptop</v>
      </c>
      <c r="I3006" t="str">
        <f>_xlfn.XLOOKUP(Table29[[#This Row],[Unique BarCode]],$N$10:$N$37,$P$10:$P$37)</f>
        <v>Device</v>
      </c>
      <c r="J3006" t="s">
        <v>8</v>
      </c>
      <c r="K3006" t="s">
        <v>964</v>
      </c>
    </row>
    <row r="3007" spans="1:11" x14ac:dyDescent="0.2">
      <c r="A3007" s="1" t="d">
        <v>2023-02-21</v>
      </c>
      <c r="B3007" s="45">
        <v>-1</v>
      </c>
      <c r="C3007" t="s">
        <v>77</v>
      </c>
      <c r="D3007" t="str">
        <f>_xlfn.XLOOKUP(Table29[[#This Row],[Patron Group]],$R$10:$R$24,$S$10:$S$24)</f>
        <v>Undergraduate</v>
      </c>
      <c r="E3007" s="1" t="d">
        <v>2023-03-07</v>
      </c>
      <c r="F3007" t="s">
        <v>1202</v>
      </c>
      <c r="G3007" t="s">
        <v>2263</v>
      </c>
      <c r="H3007" t="str">
        <f>_xlfn.XLOOKUP(Table29[[#This Row],[Unique BarCode]],$N$10:$N$37,$O$10:$O$37)</f>
        <v>HP Laptop</v>
      </c>
      <c r="I3007" t="str">
        <f>_xlfn.XLOOKUP(Table29[[#This Row],[Unique BarCode]],$N$10:$N$37,$P$10:$P$37)</f>
        <v>Device</v>
      </c>
      <c r="J3007" t="s">
        <v>8</v>
      </c>
      <c r="K3007" t="s">
        <v>1203</v>
      </c>
    </row>
    <row r="3008" spans="1:11" x14ac:dyDescent="0.2">
      <c r="A3008" s="1" t="d">
        <v>2023-02-21</v>
      </c>
      <c r="B3008" s="45">
        <v>-1</v>
      </c>
      <c r="C3008" t="s">
        <v>77</v>
      </c>
      <c r="D3008" t="str">
        <f>_xlfn.XLOOKUP(Table29[[#This Row],[Patron Group]],$R$10:$R$24,$S$10:$S$24)</f>
        <v>Undergraduate</v>
      </c>
      <c r="E3008" s="1" t="d">
        <v>2023-03-07</v>
      </c>
      <c r="F3008" t="s">
        <v>1476</v>
      </c>
      <c r="G3008" t="s">
        <v>2263</v>
      </c>
      <c r="H3008" t="str">
        <f>_xlfn.XLOOKUP(Table29[[#This Row],[Unique BarCode]],$N$10:$N$37,$O$10:$O$37)</f>
        <v>HP Laptop</v>
      </c>
      <c r="I3008" t="str">
        <f>_xlfn.XLOOKUP(Table29[[#This Row],[Unique BarCode]],$N$10:$N$37,$P$10:$P$37)</f>
        <v>Device</v>
      </c>
      <c r="J3008" t="s">
        <v>8</v>
      </c>
      <c r="K3008" t="s">
        <v>1477</v>
      </c>
    </row>
    <row r="3009" spans="1:11" x14ac:dyDescent="0.2">
      <c r="A3009" s="1" t="d">
        <v>2023-02-21</v>
      </c>
      <c r="B3009" s="45">
        <v>5560137890006530</v>
      </c>
      <c r="C3009" t="s">
        <v>77</v>
      </c>
      <c r="D3009" t="str">
        <f>_xlfn.XLOOKUP(Table29[[#This Row],[Patron Group]],$R$10:$R$24,$S$10:$S$24)</f>
        <v>Undergraduate</v>
      </c>
      <c r="E3009" s="1" t="d">
        <v>2023-02-28</v>
      </c>
      <c r="F3009" t="s">
        <v>1792</v>
      </c>
      <c r="G3009" t="s">
        <v>2274</v>
      </c>
      <c r="H3009" t="str">
        <f>_xlfn.XLOOKUP(Table29[[#This Row],[Unique BarCode]],$N$10:$N$37,$O$10:$O$37)</f>
        <v>MacBook</v>
      </c>
      <c r="I3009" t="str">
        <f>_xlfn.XLOOKUP(Table29[[#This Row],[Unique BarCode]],$N$10:$N$37,$P$10:$P$37)</f>
        <v>Device</v>
      </c>
      <c r="J3009" t="s">
        <v>8</v>
      </c>
      <c r="K3009" t="s">
        <v>1793</v>
      </c>
    </row>
    <row r="3010" spans="1:11" x14ac:dyDescent="0.2">
      <c r="A3010" s="1" t="d">
        <v>2023-02-21</v>
      </c>
      <c r="B3010" s="45">
        <v>5563560380006530</v>
      </c>
      <c r="C3010" t="s">
        <v>20</v>
      </c>
      <c r="D3010" t="str">
        <f>_xlfn.XLOOKUP(Table29[[#This Row],[Patron Group]],$R$10:$R$24,$S$10:$S$24)</f>
        <v>Graduate</v>
      </c>
      <c r="E3010" s="1" t="d">
        <v>2023-03-24</v>
      </c>
      <c r="F3010" t="s">
        <v>1794</v>
      </c>
      <c r="G3010" t="s">
        <v>2275</v>
      </c>
      <c r="H3010" t="str">
        <f>_xlfn.XLOOKUP(Table29[[#This Row],[Unique BarCode]],$N$10:$N$37,$O$10:$O$37)</f>
        <v>iPad</v>
      </c>
      <c r="I3010" t="str">
        <f>_xlfn.XLOOKUP(Table29[[#This Row],[Unique BarCode]],$N$10:$N$37,$P$10:$P$37)</f>
        <v>Device</v>
      </c>
      <c r="J3010" t="s">
        <v>8</v>
      </c>
      <c r="K3010" t="s">
        <v>1795</v>
      </c>
    </row>
    <row r="3011" spans="1:11" x14ac:dyDescent="0.2">
      <c r="A3011" s="1" t="d">
        <v>2023-02-21</v>
      </c>
      <c r="B3011" s="45">
        <v>5563823480006530</v>
      </c>
      <c r="C3011" t="s">
        <v>20</v>
      </c>
      <c r="D3011" t="str">
        <f>_xlfn.XLOOKUP(Table29[[#This Row],[Patron Group]],$R$10:$R$24,$S$10:$S$24)</f>
        <v>Graduate</v>
      </c>
      <c r="E3011" s="1" t="d">
        <v>2023-04-03</v>
      </c>
      <c r="F3011" t="s">
        <v>565</v>
      </c>
      <c r="G3011" t="s">
        <v>2275</v>
      </c>
      <c r="H3011" t="str">
        <f>_xlfn.XLOOKUP(Table29[[#This Row],[Unique BarCode]],$N$10:$N$37,$O$10:$O$37)</f>
        <v>iPad</v>
      </c>
      <c r="I3011" t="str">
        <f>_xlfn.XLOOKUP(Table29[[#This Row],[Unique BarCode]],$N$10:$N$37,$P$10:$P$37)</f>
        <v>Device</v>
      </c>
      <c r="J3011" t="s">
        <v>8</v>
      </c>
      <c r="K3011" t="s">
        <v>566</v>
      </c>
    </row>
    <row r="3012" spans="1:11" x14ac:dyDescent="0.2">
      <c r="A3012" s="1" t="d">
        <v>2023-02-21</v>
      </c>
      <c r="B3012" s="45">
        <v>6201026490006530</v>
      </c>
      <c r="C3012" t="s">
        <v>77</v>
      </c>
      <c r="D3012" t="str">
        <f>_xlfn.XLOOKUP(Table29[[#This Row],[Patron Group]],$R$10:$R$24,$S$10:$S$24)</f>
        <v>Undergraduate</v>
      </c>
      <c r="E3012" s="1" t="d">
        <v>2023-02-28</v>
      </c>
      <c r="F3012" t="s">
        <v>1796</v>
      </c>
      <c r="G3012" t="s">
        <v>2273</v>
      </c>
      <c r="H3012" t="str">
        <f>_xlfn.XLOOKUP(Table29[[#This Row],[Unique BarCode]],$N$10:$N$37,$O$10:$O$37)</f>
        <v>ChromeBook</v>
      </c>
      <c r="I3012" t="str">
        <f>_xlfn.XLOOKUP(Table29[[#This Row],[Unique BarCode]],$N$10:$N$37,$P$10:$P$37)</f>
        <v>Device</v>
      </c>
      <c r="J3012" t="s">
        <v>8</v>
      </c>
      <c r="K3012" t="s">
        <v>1797</v>
      </c>
    </row>
    <row r="3013" spans="1:11" x14ac:dyDescent="0.2">
      <c r="A3013" s="1" t="d">
        <v>2023-02-22</v>
      </c>
      <c r="B3013" s="45">
        <v>-1</v>
      </c>
      <c r="C3013" t="s">
        <v>15</v>
      </c>
      <c r="D3013" t="str">
        <f>_xlfn.XLOOKUP(Table29[[#This Row],[Patron Group]],$R$10:$R$24,$S$10:$S$24)</f>
        <v>Academic</v>
      </c>
      <c r="E3013" s="1" t="d">
        <v>2023-02-22</v>
      </c>
      <c r="F3013" t="s">
        <v>12</v>
      </c>
      <c r="G3013" t="s">
        <v>2265</v>
      </c>
      <c r="H3013" t="str">
        <f>_xlfn.XLOOKUP(Table29[[#This Row],[Unique BarCode]],$N$10:$N$37,$O$10:$O$37)</f>
        <v>IPHONE</v>
      </c>
      <c r="I3013" t="str">
        <f>_xlfn.XLOOKUP(Table29[[#This Row],[Unique BarCode]],$N$10:$N$37,$P$10:$P$37)</f>
        <v>Charger</v>
      </c>
      <c r="J3013" t="s">
        <v>13</v>
      </c>
      <c r="K3013" t="s">
        <v>14</v>
      </c>
    </row>
    <row r="3014" spans="1:11" x14ac:dyDescent="0.2">
      <c r="A3014" s="1" t="d">
        <v>2023-02-22</v>
      </c>
      <c r="B3014" s="45">
        <v>-1</v>
      </c>
      <c r="C3014" t="s">
        <v>15</v>
      </c>
      <c r="D3014" t="str">
        <f>_xlfn.XLOOKUP(Table29[[#This Row],[Patron Group]],$R$10:$R$24,$S$10:$S$24)</f>
        <v>Academic</v>
      </c>
      <c r="E3014" s="1" t="d">
        <v>2023-02-22</v>
      </c>
      <c r="F3014" t="s">
        <v>919</v>
      </c>
      <c r="G3014" t="s">
        <v>2272</v>
      </c>
      <c r="H3014" t="str">
        <f>_xlfn.XLOOKUP(Table29[[#This Row],[Unique BarCode]],$N$10:$N$37,$O$10:$O$37)</f>
        <v>WALLADPT</v>
      </c>
      <c r="I3014" t="str">
        <f>_xlfn.XLOOKUP(Table29[[#This Row],[Unique BarCode]],$N$10:$N$37,$P$10:$P$37)</f>
        <v>Charger</v>
      </c>
      <c r="J3014" t="s">
        <v>13</v>
      </c>
      <c r="K3014" t="s">
        <v>920</v>
      </c>
    </row>
    <row r="3015" spans="1:11" x14ac:dyDescent="0.2">
      <c r="A3015" s="1" t="d">
        <v>2023-02-22</v>
      </c>
      <c r="B3015" s="45">
        <v>-1</v>
      </c>
      <c r="C3015" t="s">
        <v>15</v>
      </c>
      <c r="D3015" t="str">
        <f>_xlfn.XLOOKUP(Table29[[#This Row],[Patron Group]],$R$10:$R$24,$S$10:$S$24)</f>
        <v>Academic</v>
      </c>
      <c r="E3015" s="1" t="d">
        <v>2023-03-01</v>
      </c>
      <c r="F3015" t="s">
        <v>1798</v>
      </c>
      <c r="G3015" t="s">
        <v>2263</v>
      </c>
      <c r="H3015" t="str">
        <f>_xlfn.XLOOKUP(Table29[[#This Row],[Unique BarCode]],$N$10:$N$37,$O$10:$O$37)</f>
        <v>HP Laptop</v>
      </c>
      <c r="I3015" t="str">
        <f>_xlfn.XLOOKUP(Table29[[#This Row],[Unique BarCode]],$N$10:$N$37,$P$10:$P$37)</f>
        <v>Device</v>
      </c>
      <c r="J3015" t="s">
        <v>8</v>
      </c>
      <c r="K3015" t="s">
        <v>874</v>
      </c>
    </row>
    <row r="3016" spans="1:11" x14ac:dyDescent="0.2">
      <c r="A3016" s="1" t="d">
        <v>2023-02-22</v>
      </c>
      <c r="B3016" s="45">
        <v>-1</v>
      </c>
      <c r="C3016" t="s">
        <v>20</v>
      </c>
      <c r="D3016" t="str">
        <f>_xlfn.XLOOKUP(Table29[[#This Row],[Patron Group]],$R$10:$R$24,$S$10:$S$24)</f>
        <v>Graduate</v>
      </c>
      <c r="E3016" s="1" t="d">
        <v>2023-02-22</v>
      </c>
      <c r="F3016" t="s">
        <v>833</v>
      </c>
      <c r="G3016" t="s">
        <v>2266</v>
      </c>
      <c r="H3016" t="str">
        <f>_xlfn.XLOOKUP(Table29[[#This Row],[Unique BarCode]],$N$10:$N$37,$O$10:$O$37)</f>
        <v>Headphones</v>
      </c>
      <c r="I3016" t="str">
        <f>_xlfn.XLOOKUP(Table29[[#This Row],[Unique BarCode]],$N$10:$N$37,$P$10:$P$37)</f>
        <v>Accessory</v>
      </c>
      <c r="J3016" t="s">
        <v>49</v>
      </c>
      <c r="K3016" t="s">
        <v>834</v>
      </c>
    </row>
    <row r="3017" spans="1:11" x14ac:dyDescent="0.2">
      <c r="A3017" s="1" t="d">
        <v>2023-02-22</v>
      </c>
      <c r="B3017" s="45">
        <v>-1</v>
      </c>
      <c r="C3017" t="s">
        <v>20</v>
      </c>
      <c r="D3017" t="str">
        <f>_xlfn.XLOOKUP(Table29[[#This Row],[Patron Group]],$R$10:$R$24,$S$10:$S$24)</f>
        <v>Graduate</v>
      </c>
      <c r="E3017" s="1" t="d">
        <v>2023-02-22</v>
      </c>
      <c r="F3017" t="s">
        <v>1757</v>
      </c>
      <c r="G3017" t="s">
        <v>2266</v>
      </c>
      <c r="H3017" t="str">
        <f>_xlfn.XLOOKUP(Table29[[#This Row],[Unique BarCode]],$N$10:$N$37,$O$10:$O$37)</f>
        <v>Headphones</v>
      </c>
      <c r="I3017" t="str">
        <f>_xlfn.XLOOKUP(Table29[[#This Row],[Unique BarCode]],$N$10:$N$37,$P$10:$P$37)</f>
        <v>Accessory</v>
      </c>
      <c r="J3017" t="s">
        <v>8</v>
      </c>
      <c r="K3017" t="s">
        <v>1758</v>
      </c>
    </row>
    <row r="3018" spans="1:11" x14ac:dyDescent="0.2">
      <c r="A3018" s="1" t="d">
        <v>2023-02-22</v>
      </c>
      <c r="B3018" s="45">
        <v>-1</v>
      </c>
      <c r="C3018" t="s">
        <v>20</v>
      </c>
      <c r="D3018" t="str">
        <f>_xlfn.XLOOKUP(Table29[[#This Row],[Patron Group]],$R$10:$R$24,$S$10:$S$24)</f>
        <v>Graduate</v>
      </c>
      <c r="E3018" s="1" t="d">
        <v>2023-02-22</v>
      </c>
      <c r="F3018" t="s">
        <v>1495</v>
      </c>
      <c r="G3018" t="s">
        <v>2265</v>
      </c>
      <c r="H3018" t="str">
        <f>_xlfn.XLOOKUP(Table29[[#This Row],[Unique BarCode]],$N$10:$N$37,$O$10:$O$37)</f>
        <v>IPHONE</v>
      </c>
      <c r="I3018" t="str">
        <f>_xlfn.XLOOKUP(Table29[[#This Row],[Unique BarCode]],$N$10:$N$37,$P$10:$P$37)</f>
        <v>Charger</v>
      </c>
      <c r="J3018" t="s">
        <v>68</v>
      </c>
      <c r="K3018" t="s">
        <v>1496</v>
      </c>
    </row>
    <row r="3019" spans="1:11" x14ac:dyDescent="0.2">
      <c r="A3019" s="1" t="d">
        <v>2023-02-22</v>
      </c>
      <c r="B3019" s="45">
        <v>-1</v>
      </c>
      <c r="C3019" t="s">
        <v>20</v>
      </c>
      <c r="D3019" t="str">
        <f>_xlfn.XLOOKUP(Table29[[#This Row],[Patron Group]],$R$10:$R$24,$S$10:$S$24)</f>
        <v>Graduate</v>
      </c>
      <c r="E3019" s="1" t="d">
        <v>2023-02-22</v>
      </c>
      <c r="F3019" t="s">
        <v>263</v>
      </c>
      <c r="G3019" t="s">
        <v>2265</v>
      </c>
      <c r="H3019" t="str">
        <f>_xlfn.XLOOKUP(Table29[[#This Row],[Unique BarCode]],$N$10:$N$37,$O$10:$O$37)</f>
        <v>IPHONE</v>
      </c>
      <c r="I3019" t="str">
        <f>_xlfn.XLOOKUP(Table29[[#This Row],[Unique BarCode]],$N$10:$N$37,$P$10:$P$37)</f>
        <v>Charger</v>
      </c>
      <c r="J3019" t="s">
        <v>8</v>
      </c>
      <c r="K3019" t="s">
        <v>264</v>
      </c>
    </row>
    <row r="3020" spans="1:11" x14ac:dyDescent="0.2">
      <c r="A3020" s="1" t="d">
        <v>2023-02-22</v>
      </c>
      <c r="B3020" s="45">
        <v>-1</v>
      </c>
      <c r="C3020" t="s">
        <v>20</v>
      </c>
      <c r="D3020" t="str">
        <f>_xlfn.XLOOKUP(Table29[[#This Row],[Patron Group]],$R$10:$R$24,$S$10:$S$24)</f>
        <v>Graduate</v>
      </c>
      <c r="E3020" s="1" t="d">
        <v>2023-02-22</v>
      </c>
      <c r="F3020" t="s">
        <v>84</v>
      </c>
      <c r="G3020" t="s">
        <v>2265</v>
      </c>
      <c r="H3020" t="str">
        <f>_xlfn.XLOOKUP(Table29[[#This Row],[Unique BarCode]],$N$10:$N$37,$O$10:$O$37)</f>
        <v>IPHONE</v>
      </c>
      <c r="I3020" t="str">
        <f>_xlfn.XLOOKUP(Table29[[#This Row],[Unique BarCode]],$N$10:$N$37,$P$10:$P$37)</f>
        <v>Charger</v>
      </c>
      <c r="J3020" t="s">
        <v>8</v>
      </c>
      <c r="K3020" t="s">
        <v>85</v>
      </c>
    </row>
    <row r="3021" spans="1:11" x14ac:dyDescent="0.2">
      <c r="A3021" s="1" t="d">
        <v>2023-02-22</v>
      </c>
      <c r="B3021" s="45">
        <v>-1</v>
      </c>
      <c r="C3021" t="s">
        <v>20</v>
      </c>
      <c r="D3021" t="str">
        <f>_xlfn.XLOOKUP(Table29[[#This Row],[Patron Group]],$R$10:$R$24,$S$10:$S$24)</f>
        <v>Graduate</v>
      </c>
      <c r="E3021" s="1" t="d">
        <v>2023-02-22</v>
      </c>
      <c r="F3021" t="s">
        <v>29</v>
      </c>
      <c r="G3021" t="s">
        <v>2265</v>
      </c>
      <c r="H3021" t="str">
        <f>_xlfn.XLOOKUP(Table29[[#This Row],[Unique BarCode]],$N$10:$N$37,$O$10:$O$37)</f>
        <v>IPHONE</v>
      </c>
      <c r="I3021" t="str">
        <f>_xlfn.XLOOKUP(Table29[[#This Row],[Unique BarCode]],$N$10:$N$37,$P$10:$P$37)</f>
        <v>Charger</v>
      </c>
      <c r="J3021" t="s">
        <v>8</v>
      </c>
      <c r="K3021" t="s">
        <v>30</v>
      </c>
    </row>
    <row r="3022" spans="1:11" x14ac:dyDescent="0.2">
      <c r="A3022" s="1" t="d">
        <v>2023-02-22</v>
      </c>
      <c r="B3022" s="45">
        <v>-1</v>
      </c>
      <c r="C3022" t="s">
        <v>20</v>
      </c>
      <c r="D3022" t="str">
        <f>_xlfn.XLOOKUP(Table29[[#This Row],[Patron Group]],$R$10:$R$24,$S$10:$S$24)</f>
        <v>Graduate</v>
      </c>
      <c r="E3022" s="1" t="d">
        <v>2023-02-22</v>
      </c>
      <c r="F3022" t="s">
        <v>222</v>
      </c>
      <c r="G3022" t="s">
        <v>2265</v>
      </c>
      <c r="H3022" t="str">
        <f>_xlfn.XLOOKUP(Table29[[#This Row],[Unique BarCode]],$N$10:$N$37,$O$10:$O$37)</f>
        <v>IPHONE</v>
      </c>
      <c r="I3022" t="str">
        <f>_xlfn.XLOOKUP(Table29[[#This Row],[Unique BarCode]],$N$10:$N$37,$P$10:$P$37)</f>
        <v>Charger</v>
      </c>
      <c r="J3022" t="s">
        <v>13</v>
      </c>
      <c r="K3022" t="s">
        <v>223</v>
      </c>
    </row>
    <row r="3023" spans="1:11" x14ac:dyDescent="0.2">
      <c r="A3023" s="1" t="d">
        <v>2023-02-22</v>
      </c>
      <c r="B3023" s="45">
        <v>-1</v>
      </c>
      <c r="C3023" t="s">
        <v>20</v>
      </c>
      <c r="D3023" t="str">
        <f>_xlfn.XLOOKUP(Table29[[#This Row],[Patron Group]],$R$10:$R$24,$S$10:$S$24)</f>
        <v>Graduate</v>
      </c>
      <c r="E3023" s="1" t="d">
        <v>2023-02-22</v>
      </c>
      <c r="F3023" t="s">
        <v>12</v>
      </c>
      <c r="G3023" t="s">
        <v>2265</v>
      </c>
      <c r="H3023" t="str">
        <f>_xlfn.XLOOKUP(Table29[[#This Row],[Unique BarCode]],$N$10:$N$37,$O$10:$O$37)</f>
        <v>IPHONE</v>
      </c>
      <c r="I3023" t="str">
        <f>_xlfn.XLOOKUP(Table29[[#This Row],[Unique BarCode]],$N$10:$N$37,$P$10:$P$37)</f>
        <v>Charger</v>
      </c>
      <c r="J3023" t="s">
        <v>13</v>
      </c>
      <c r="K3023" t="s">
        <v>14</v>
      </c>
    </row>
    <row r="3024" spans="1:11" x14ac:dyDescent="0.2">
      <c r="A3024" s="1" t="d">
        <v>2023-02-22</v>
      </c>
      <c r="B3024" s="45">
        <v>-1</v>
      </c>
      <c r="C3024" t="s">
        <v>20</v>
      </c>
      <c r="D3024" t="str">
        <f>_xlfn.XLOOKUP(Table29[[#This Row],[Patron Group]],$R$10:$R$24,$S$10:$S$24)</f>
        <v>Graduate</v>
      </c>
      <c r="E3024" s="1" t="d">
        <v>2023-02-22</v>
      </c>
      <c r="F3024" t="s">
        <v>465</v>
      </c>
      <c r="G3024" t="s">
        <v>2268</v>
      </c>
      <c r="H3024" t="str">
        <f>_xlfn.XLOOKUP(Table29[[#This Row],[Unique BarCode]],$N$10:$N$37,$O$10:$O$37)</f>
        <v>MACCHRG</v>
      </c>
      <c r="I3024" t="str">
        <f>_xlfn.XLOOKUP(Table29[[#This Row],[Unique BarCode]],$N$10:$N$37,$P$10:$P$37)</f>
        <v>Charger</v>
      </c>
      <c r="J3024" t="s">
        <v>8</v>
      </c>
      <c r="K3024" t="s">
        <v>466</v>
      </c>
    </row>
    <row r="3025" spans="1:11" x14ac:dyDescent="0.2">
      <c r="A3025" s="1" t="d">
        <v>2023-02-22</v>
      </c>
      <c r="B3025" s="45">
        <v>-1</v>
      </c>
      <c r="C3025" t="s">
        <v>20</v>
      </c>
      <c r="D3025" t="str">
        <f>_xlfn.XLOOKUP(Table29[[#This Row],[Patron Group]],$R$10:$R$24,$S$10:$S$24)</f>
        <v>Graduate</v>
      </c>
      <c r="E3025" s="1" t="d">
        <v>2023-02-22</v>
      </c>
      <c r="F3025" t="s">
        <v>35</v>
      </c>
      <c r="G3025" t="s">
        <v>2268</v>
      </c>
      <c r="H3025" t="str">
        <f>_xlfn.XLOOKUP(Table29[[#This Row],[Unique BarCode]],$N$10:$N$37,$O$10:$O$37)</f>
        <v>MACCHRG</v>
      </c>
      <c r="I3025" t="str">
        <f>_xlfn.XLOOKUP(Table29[[#This Row],[Unique BarCode]],$N$10:$N$37,$P$10:$P$37)</f>
        <v>Charger</v>
      </c>
      <c r="J3025" t="s">
        <v>13</v>
      </c>
      <c r="K3025" t="s">
        <v>36</v>
      </c>
    </row>
    <row r="3026" spans="1:11" x14ac:dyDescent="0.2">
      <c r="A3026" s="1" t="d">
        <v>2023-02-22</v>
      </c>
      <c r="B3026" s="45">
        <v>-1</v>
      </c>
      <c r="C3026" t="s">
        <v>20</v>
      </c>
      <c r="D3026" t="str">
        <f>_xlfn.XLOOKUP(Table29[[#This Row],[Patron Group]],$R$10:$R$24,$S$10:$S$24)</f>
        <v>Graduate</v>
      </c>
      <c r="E3026" s="1" t="d">
        <v>2023-02-22</v>
      </c>
      <c r="F3026" t="s">
        <v>1632</v>
      </c>
      <c r="G3026" t="s">
        <v>2296</v>
      </c>
      <c r="H3026" t="str">
        <f>_xlfn.XLOOKUP(Table29[[#This Row],[Unique BarCode]],$N$10:$N$37,$O$10:$O$37)</f>
        <v>MACUSBC</v>
      </c>
      <c r="I3026" t="str">
        <f>_xlfn.XLOOKUP(Table29[[#This Row],[Unique BarCode]],$N$10:$N$37,$P$10:$P$37)</f>
        <v>Charger</v>
      </c>
      <c r="J3026" t="s">
        <v>8</v>
      </c>
      <c r="K3026" t="s">
        <v>214</v>
      </c>
    </row>
    <row r="3027" spans="1:11" x14ac:dyDescent="0.2">
      <c r="A3027" s="1" t="d">
        <v>2023-02-22</v>
      </c>
      <c r="B3027" s="45">
        <v>-1</v>
      </c>
      <c r="C3027" t="s">
        <v>20</v>
      </c>
      <c r="D3027" t="str">
        <f>_xlfn.XLOOKUP(Table29[[#This Row],[Patron Group]],$R$10:$R$24,$S$10:$S$24)</f>
        <v>Graduate</v>
      </c>
      <c r="E3027" s="1" t="d">
        <v>2023-02-22</v>
      </c>
      <c r="F3027" t="s">
        <v>1799</v>
      </c>
      <c r="G3027" t="s">
        <v>2271</v>
      </c>
      <c r="H3027" t="str">
        <f>_xlfn.XLOOKUP(Table29[[#This Row],[Unique BarCode]],$N$10:$N$37,$O$10:$O$37)</f>
        <v>OMNI</v>
      </c>
      <c r="I3027" t="str">
        <f>_xlfn.XLOOKUP(Table29[[#This Row],[Unique BarCode]],$N$10:$N$37,$P$10:$P$37)</f>
        <v>Charger</v>
      </c>
      <c r="J3027" t="s">
        <v>13</v>
      </c>
      <c r="K3027" t="s">
        <v>1800</v>
      </c>
    </row>
    <row r="3028" spans="1:11" x14ac:dyDescent="0.2">
      <c r="A3028" s="1" t="d">
        <v>2023-02-22</v>
      </c>
      <c r="B3028" s="45">
        <v>-1</v>
      </c>
      <c r="C3028" t="s">
        <v>20</v>
      </c>
      <c r="D3028" t="str">
        <f>_xlfn.XLOOKUP(Table29[[#This Row],[Patron Group]],$R$10:$R$24,$S$10:$S$24)</f>
        <v>Graduate</v>
      </c>
      <c r="E3028" s="1" t="d">
        <v>2023-02-22</v>
      </c>
      <c r="F3028" t="s">
        <v>1801</v>
      </c>
      <c r="G3028" t="s">
        <v>2271</v>
      </c>
      <c r="H3028" t="str">
        <f>_xlfn.XLOOKUP(Table29[[#This Row],[Unique BarCode]],$N$10:$N$37,$O$10:$O$37)</f>
        <v>OMNI</v>
      </c>
      <c r="I3028" t="str">
        <f>_xlfn.XLOOKUP(Table29[[#This Row],[Unique BarCode]],$N$10:$N$37,$P$10:$P$37)</f>
        <v>Charger</v>
      </c>
      <c r="J3028" t="s">
        <v>13</v>
      </c>
      <c r="K3028" t="s">
        <v>1802</v>
      </c>
    </row>
    <row r="3029" spans="1:11" x14ac:dyDescent="0.2">
      <c r="A3029" s="1" t="d">
        <v>2023-02-22</v>
      </c>
      <c r="B3029" s="45">
        <v>-1</v>
      </c>
      <c r="C3029" t="s">
        <v>20</v>
      </c>
      <c r="D3029" t="str">
        <f>_xlfn.XLOOKUP(Table29[[#This Row],[Patron Group]],$R$10:$R$24,$S$10:$S$24)</f>
        <v>Graduate</v>
      </c>
      <c r="E3029" s="1" t="d">
        <v>2023-02-22</v>
      </c>
      <c r="F3029" t="s">
        <v>847</v>
      </c>
      <c r="G3029" t="s">
        <v>2271</v>
      </c>
      <c r="H3029" t="str">
        <f>_xlfn.XLOOKUP(Table29[[#This Row],[Unique BarCode]],$N$10:$N$37,$O$10:$O$37)</f>
        <v>OMNI</v>
      </c>
      <c r="I3029" t="str">
        <f>_xlfn.XLOOKUP(Table29[[#This Row],[Unique BarCode]],$N$10:$N$37,$P$10:$P$37)</f>
        <v>Charger</v>
      </c>
      <c r="J3029" t="s">
        <v>68</v>
      </c>
      <c r="K3029" t="s">
        <v>848</v>
      </c>
    </row>
    <row r="3030" spans="1:11" x14ac:dyDescent="0.2">
      <c r="A3030" s="1" t="d">
        <v>2023-02-22</v>
      </c>
      <c r="B3030" s="45">
        <v>-1</v>
      </c>
      <c r="C3030" t="s">
        <v>20</v>
      </c>
      <c r="D3030" t="str">
        <f>_xlfn.XLOOKUP(Table29[[#This Row],[Patron Group]],$R$10:$R$24,$S$10:$S$24)</f>
        <v>Graduate</v>
      </c>
      <c r="E3030" s="1" t="d">
        <v>2023-02-22</v>
      </c>
      <c r="F3030" t="s">
        <v>713</v>
      </c>
      <c r="G3030" t="s">
        <v>2271</v>
      </c>
      <c r="H3030" t="str">
        <f>_xlfn.XLOOKUP(Table29[[#This Row],[Unique BarCode]],$N$10:$N$37,$O$10:$O$37)</f>
        <v>OMNI</v>
      </c>
      <c r="I3030" t="str">
        <f>_xlfn.XLOOKUP(Table29[[#This Row],[Unique BarCode]],$N$10:$N$37,$P$10:$P$37)</f>
        <v>Charger</v>
      </c>
      <c r="J3030" t="s">
        <v>8</v>
      </c>
    </row>
    <row r="3031" spans="1:11" x14ac:dyDescent="0.2">
      <c r="A3031" s="1" t="d">
        <v>2023-02-22</v>
      </c>
      <c r="B3031" s="45">
        <v>-1</v>
      </c>
      <c r="C3031" t="s">
        <v>20</v>
      </c>
      <c r="D3031" t="str">
        <f>_xlfn.XLOOKUP(Table29[[#This Row],[Patron Group]],$R$10:$R$24,$S$10:$S$24)</f>
        <v>Graduate</v>
      </c>
      <c r="E3031" s="1" t="d">
        <v>2023-02-22</v>
      </c>
      <c r="F3031" t="s">
        <v>1442</v>
      </c>
      <c r="G3031" t="s">
        <v>2272</v>
      </c>
      <c r="H3031" t="str">
        <f>_xlfn.XLOOKUP(Table29[[#This Row],[Unique BarCode]],$N$10:$N$37,$O$10:$O$37)</f>
        <v>WALLADPT</v>
      </c>
      <c r="I3031" t="str">
        <f>_xlfn.XLOOKUP(Table29[[#This Row],[Unique BarCode]],$N$10:$N$37,$P$10:$P$37)</f>
        <v>Charger</v>
      </c>
      <c r="J3031" t="s">
        <v>13</v>
      </c>
      <c r="K3031" t="s">
        <v>1443</v>
      </c>
    </row>
    <row r="3032" spans="1:11" x14ac:dyDescent="0.2">
      <c r="A3032" s="1" t="d">
        <v>2023-02-22</v>
      </c>
      <c r="B3032" s="45">
        <v>-1</v>
      </c>
      <c r="C3032" t="s">
        <v>20</v>
      </c>
      <c r="D3032" t="str">
        <f>_xlfn.XLOOKUP(Table29[[#This Row],[Patron Group]],$R$10:$R$24,$S$10:$S$24)</f>
        <v>Graduate</v>
      </c>
      <c r="E3032" s="1" t="d">
        <v>2023-02-22</v>
      </c>
      <c r="F3032" t="s">
        <v>1267</v>
      </c>
      <c r="G3032" t="s">
        <v>2272</v>
      </c>
      <c r="H3032" t="str">
        <f>_xlfn.XLOOKUP(Table29[[#This Row],[Unique BarCode]],$N$10:$N$37,$O$10:$O$37)</f>
        <v>WALLADPT</v>
      </c>
      <c r="I3032" t="str">
        <f>_xlfn.XLOOKUP(Table29[[#This Row],[Unique BarCode]],$N$10:$N$37,$P$10:$P$37)</f>
        <v>Charger</v>
      </c>
      <c r="J3032" t="s">
        <v>8</v>
      </c>
    </row>
    <row r="3033" spans="1:11" x14ac:dyDescent="0.2">
      <c r="A3033" s="1" t="d">
        <v>2023-02-22</v>
      </c>
      <c r="B3033" s="45">
        <v>-1</v>
      </c>
      <c r="C3033" t="s">
        <v>20</v>
      </c>
      <c r="D3033" t="str">
        <f>_xlfn.XLOOKUP(Table29[[#This Row],[Patron Group]],$R$10:$R$24,$S$10:$S$24)</f>
        <v>Graduate</v>
      </c>
      <c r="E3033" s="1" t="d">
        <v>2023-02-22</v>
      </c>
      <c r="F3033" t="s">
        <v>856</v>
      </c>
      <c r="G3033" t="s">
        <v>2272</v>
      </c>
      <c r="H3033" t="str">
        <f>_xlfn.XLOOKUP(Table29[[#This Row],[Unique BarCode]],$N$10:$N$37,$O$10:$O$37)</f>
        <v>WALLADPT</v>
      </c>
      <c r="I3033" t="str">
        <f>_xlfn.XLOOKUP(Table29[[#This Row],[Unique BarCode]],$N$10:$N$37,$P$10:$P$37)</f>
        <v>Charger</v>
      </c>
      <c r="J3033" t="s">
        <v>8</v>
      </c>
    </row>
    <row r="3034" spans="1:11" x14ac:dyDescent="0.2">
      <c r="A3034" s="1" t="d">
        <v>2023-02-22</v>
      </c>
      <c r="B3034" s="45">
        <v>-1</v>
      </c>
      <c r="C3034" t="s">
        <v>20</v>
      </c>
      <c r="D3034" t="str">
        <f>_xlfn.XLOOKUP(Table29[[#This Row],[Patron Group]],$R$10:$R$24,$S$10:$S$24)</f>
        <v>Graduate</v>
      </c>
      <c r="E3034" s="1" t="d">
        <v>2023-02-22</v>
      </c>
      <c r="F3034" t="s">
        <v>47</v>
      </c>
      <c r="G3034" t="s">
        <v>2272</v>
      </c>
      <c r="H3034" t="str">
        <f>_xlfn.XLOOKUP(Table29[[#This Row],[Unique BarCode]],$N$10:$N$37,$O$10:$O$37)</f>
        <v>WALLADPT</v>
      </c>
      <c r="I3034" t="str">
        <f>_xlfn.XLOOKUP(Table29[[#This Row],[Unique BarCode]],$N$10:$N$37,$P$10:$P$37)</f>
        <v>Charger</v>
      </c>
      <c r="J3034" t="s">
        <v>8</v>
      </c>
    </row>
    <row r="3035" spans="1:11" x14ac:dyDescent="0.2">
      <c r="A3035" s="1" t="d">
        <v>2023-02-22</v>
      </c>
      <c r="B3035" s="45">
        <v>-1</v>
      </c>
      <c r="C3035" t="s">
        <v>20</v>
      </c>
      <c r="D3035" t="str">
        <f>_xlfn.XLOOKUP(Table29[[#This Row],[Patron Group]],$R$10:$R$24,$S$10:$S$24)</f>
        <v>Graduate</v>
      </c>
      <c r="E3035" s="1" t="d">
        <v>2023-03-01</v>
      </c>
      <c r="F3035" t="s">
        <v>1307</v>
      </c>
      <c r="G3035" t="s">
        <v>2273</v>
      </c>
      <c r="H3035" t="str">
        <f>_xlfn.XLOOKUP(Table29[[#This Row],[Unique BarCode]],$N$10:$N$37,$O$10:$O$37)</f>
        <v>ChromeBook</v>
      </c>
      <c r="I3035" t="str">
        <f>_xlfn.XLOOKUP(Table29[[#This Row],[Unique BarCode]],$N$10:$N$37,$P$10:$P$37)</f>
        <v>Device</v>
      </c>
      <c r="J3035" t="s">
        <v>13</v>
      </c>
      <c r="K3035" t="s">
        <v>1308</v>
      </c>
    </row>
    <row r="3036" spans="1:11" x14ac:dyDescent="0.2">
      <c r="A3036" s="1" t="d">
        <v>2023-02-22</v>
      </c>
      <c r="B3036" s="45">
        <v>-1</v>
      </c>
      <c r="C3036" t="s">
        <v>20</v>
      </c>
      <c r="D3036" t="str">
        <f>_xlfn.XLOOKUP(Table29[[#This Row],[Patron Group]],$R$10:$R$24,$S$10:$S$24)</f>
        <v>Graduate</v>
      </c>
      <c r="E3036" s="1" t="d">
        <v>2023-03-01</v>
      </c>
      <c r="F3036" t="s">
        <v>1393</v>
      </c>
      <c r="G3036" t="s">
        <v>2273</v>
      </c>
      <c r="H3036" t="str">
        <f>_xlfn.XLOOKUP(Table29[[#This Row],[Unique BarCode]],$N$10:$N$37,$O$10:$O$37)</f>
        <v>ChromeBook</v>
      </c>
      <c r="I3036" t="str">
        <f>_xlfn.XLOOKUP(Table29[[#This Row],[Unique BarCode]],$N$10:$N$37,$P$10:$P$37)</f>
        <v>Device</v>
      </c>
      <c r="J3036" t="s">
        <v>13</v>
      </c>
      <c r="K3036" t="s">
        <v>1394</v>
      </c>
    </row>
    <row r="3037" spans="1:11" x14ac:dyDescent="0.2">
      <c r="A3037" s="1" t="d">
        <v>2023-02-22</v>
      </c>
      <c r="B3037" s="45">
        <v>-1</v>
      </c>
      <c r="C3037" t="s">
        <v>20</v>
      </c>
      <c r="D3037" t="str">
        <f>_xlfn.XLOOKUP(Table29[[#This Row],[Patron Group]],$R$10:$R$24,$S$10:$S$24)</f>
        <v>Graduate</v>
      </c>
      <c r="E3037" s="1" t="d">
        <v>2023-03-01</v>
      </c>
      <c r="F3037" t="s">
        <v>1395</v>
      </c>
      <c r="G3037" t="s">
        <v>2273</v>
      </c>
      <c r="H3037" t="str">
        <f>_xlfn.XLOOKUP(Table29[[#This Row],[Unique BarCode]],$N$10:$N$37,$O$10:$O$37)</f>
        <v>ChromeBook</v>
      </c>
      <c r="I3037" t="str">
        <f>_xlfn.XLOOKUP(Table29[[#This Row],[Unique BarCode]],$N$10:$N$37,$P$10:$P$37)</f>
        <v>Device</v>
      </c>
      <c r="J3037" t="s">
        <v>13</v>
      </c>
      <c r="K3037" t="s">
        <v>1396</v>
      </c>
    </row>
    <row r="3038" spans="1:11" x14ac:dyDescent="0.2">
      <c r="A3038" s="1" t="d">
        <v>2023-02-22</v>
      </c>
      <c r="B3038" s="45">
        <v>-1</v>
      </c>
      <c r="C3038" t="s">
        <v>20</v>
      </c>
      <c r="D3038" t="str">
        <f>_xlfn.XLOOKUP(Table29[[#This Row],[Patron Group]],$R$10:$R$24,$S$10:$S$24)</f>
        <v>Graduate</v>
      </c>
      <c r="E3038" s="1" t="d">
        <v>2023-03-01</v>
      </c>
      <c r="F3038" t="s">
        <v>1716</v>
      </c>
      <c r="G3038" t="s">
        <v>2274</v>
      </c>
      <c r="H3038" t="str">
        <f>_xlfn.XLOOKUP(Table29[[#This Row],[Unique BarCode]],$N$10:$N$37,$O$10:$O$37)</f>
        <v>MacBook</v>
      </c>
      <c r="I3038" t="str">
        <f>_xlfn.XLOOKUP(Table29[[#This Row],[Unique BarCode]],$N$10:$N$37,$P$10:$P$37)</f>
        <v>Device</v>
      </c>
      <c r="J3038" t="s">
        <v>8</v>
      </c>
      <c r="K3038" t="s">
        <v>1717</v>
      </c>
    </row>
    <row r="3039" spans="1:11" x14ac:dyDescent="0.2">
      <c r="A3039" s="1" t="d">
        <v>2023-02-22</v>
      </c>
      <c r="B3039" s="45">
        <v>-1</v>
      </c>
      <c r="C3039" t="s">
        <v>20</v>
      </c>
      <c r="D3039" t="str">
        <f>_xlfn.XLOOKUP(Table29[[#This Row],[Patron Group]],$R$10:$R$24,$S$10:$S$24)</f>
        <v>Graduate</v>
      </c>
      <c r="E3039" s="1" t="d">
        <v>2023-03-01</v>
      </c>
      <c r="F3039" t="s">
        <v>625</v>
      </c>
      <c r="G3039" t="s">
        <v>2274</v>
      </c>
      <c r="H3039" t="str">
        <f>_xlfn.XLOOKUP(Table29[[#This Row],[Unique BarCode]],$N$10:$N$37,$O$10:$O$37)</f>
        <v>MacBook</v>
      </c>
      <c r="I3039" t="str">
        <f>_xlfn.XLOOKUP(Table29[[#This Row],[Unique BarCode]],$N$10:$N$37,$P$10:$P$37)</f>
        <v>Device</v>
      </c>
      <c r="J3039" t="s">
        <v>8</v>
      </c>
      <c r="K3039" t="s">
        <v>626</v>
      </c>
    </row>
    <row r="3040" spans="1:11" x14ac:dyDescent="0.2">
      <c r="A3040" s="1" t="d">
        <v>2023-02-22</v>
      </c>
      <c r="B3040" s="45">
        <v>-1</v>
      </c>
      <c r="C3040" t="s">
        <v>20</v>
      </c>
      <c r="D3040" t="str">
        <f>_xlfn.XLOOKUP(Table29[[#This Row],[Patron Group]],$R$10:$R$24,$S$10:$S$24)</f>
        <v>Graduate</v>
      </c>
      <c r="E3040" s="1" t="d">
        <v>2023-03-01</v>
      </c>
      <c r="F3040" t="s">
        <v>1785</v>
      </c>
      <c r="G3040" t="s">
        <v>2263</v>
      </c>
      <c r="H3040" t="str">
        <f>_xlfn.XLOOKUP(Table29[[#This Row],[Unique BarCode]],$N$10:$N$37,$O$10:$O$37)</f>
        <v>HP Laptop</v>
      </c>
      <c r="I3040" t="str">
        <f>_xlfn.XLOOKUP(Table29[[#This Row],[Unique BarCode]],$N$10:$N$37,$P$10:$P$37)</f>
        <v>Device</v>
      </c>
      <c r="J3040" t="s">
        <v>8</v>
      </c>
      <c r="K3040" t="s">
        <v>1171</v>
      </c>
    </row>
    <row r="3041" spans="1:11" x14ac:dyDescent="0.2">
      <c r="A3041" s="1" t="d">
        <v>2023-02-22</v>
      </c>
      <c r="B3041" s="45">
        <v>-1</v>
      </c>
      <c r="C3041" t="s">
        <v>20</v>
      </c>
      <c r="D3041" t="str">
        <f>_xlfn.XLOOKUP(Table29[[#This Row],[Patron Group]],$R$10:$R$24,$S$10:$S$24)</f>
        <v>Graduate</v>
      </c>
      <c r="E3041" s="1" t="d">
        <v>2023-03-01</v>
      </c>
      <c r="F3041" t="s">
        <v>932</v>
      </c>
      <c r="G3041" t="s">
        <v>2263</v>
      </c>
      <c r="H3041" t="str">
        <f>_xlfn.XLOOKUP(Table29[[#This Row],[Unique BarCode]],$N$10:$N$37,$O$10:$O$37)</f>
        <v>HP Laptop</v>
      </c>
      <c r="I3041" t="str">
        <f>_xlfn.XLOOKUP(Table29[[#This Row],[Unique BarCode]],$N$10:$N$37,$P$10:$P$37)</f>
        <v>Device</v>
      </c>
      <c r="J3041" t="s">
        <v>8</v>
      </c>
      <c r="K3041" t="s">
        <v>933</v>
      </c>
    </row>
    <row r="3042" spans="1:11" x14ac:dyDescent="0.2">
      <c r="A3042" s="1" t="d">
        <v>2023-02-22</v>
      </c>
      <c r="B3042" s="45">
        <v>-1</v>
      </c>
      <c r="C3042" t="s">
        <v>20</v>
      </c>
      <c r="D3042" t="str">
        <f>_xlfn.XLOOKUP(Table29[[#This Row],[Patron Group]],$R$10:$R$24,$S$10:$S$24)</f>
        <v>Graduate</v>
      </c>
      <c r="E3042" s="1" t="d">
        <v>2023-03-01</v>
      </c>
      <c r="F3042" t="s">
        <v>1384</v>
      </c>
      <c r="G3042" t="s">
        <v>2263</v>
      </c>
      <c r="H3042" t="str">
        <f>_xlfn.XLOOKUP(Table29[[#This Row],[Unique BarCode]],$N$10:$N$37,$O$10:$O$37)</f>
        <v>HP Laptop</v>
      </c>
      <c r="I3042" t="str">
        <f>_xlfn.XLOOKUP(Table29[[#This Row],[Unique BarCode]],$N$10:$N$37,$P$10:$P$37)</f>
        <v>Device</v>
      </c>
      <c r="J3042" t="s">
        <v>8</v>
      </c>
      <c r="K3042" t="s">
        <v>1385</v>
      </c>
    </row>
    <row r="3043" spans="1:11" x14ac:dyDescent="0.2">
      <c r="A3043" s="1" t="d">
        <v>2023-02-22</v>
      </c>
      <c r="B3043" s="45">
        <v>-1</v>
      </c>
      <c r="C3043" t="s">
        <v>20</v>
      </c>
      <c r="D3043" t="str">
        <f>_xlfn.XLOOKUP(Table29[[#This Row],[Patron Group]],$R$10:$R$24,$S$10:$S$24)</f>
        <v>Graduate</v>
      </c>
      <c r="E3043" s="1" t="d">
        <v>2023-03-06</v>
      </c>
      <c r="F3043" t="s">
        <v>1803</v>
      </c>
      <c r="G3043" t="s">
        <v>2263</v>
      </c>
      <c r="H3043" t="str">
        <f>_xlfn.XLOOKUP(Table29[[#This Row],[Unique BarCode]],$N$10:$N$37,$O$10:$O$37)</f>
        <v>HP Laptop</v>
      </c>
      <c r="I3043" t="str">
        <f>_xlfn.XLOOKUP(Table29[[#This Row],[Unique BarCode]],$N$10:$N$37,$P$10:$P$37)</f>
        <v>Device</v>
      </c>
      <c r="J3043" t="s">
        <v>8</v>
      </c>
      <c r="K3043" t="s">
        <v>616</v>
      </c>
    </row>
    <row r="3044" spans="1:11" x14ac:dyDescent="0.2">
      <c r="A3044" s="1" t="d">
        <v>2023-02-22</v>
      </c>
      <c r="B3044" s="45">
        <v>-1</v>
      </c>
      <c r="C3044" t="s">
        <v>20</v>
      </c>
      <c r="D3044" t="str">
        <f>_xlfn.XLOOKUP(Table29[[#This Row],[Patron Group]],$R$10:$R$24,$S$10:$S$24)</f>
        <v>Graduate</v>
      </c>
      <c r="E3044" s="1" t="d">
        <v>2023-03-08</v>
      </c>
      <c r="F3044" t="s">
        <v>1517</v>
      </c>
      <c r="G3044" t="s">
        <v>2274</v>
      </c>
      <c r="H3044" t="str">
        <f>_xlfn.XLOOKUP(Table29[[#This Row],[Unique BarCode]],$N$10:$N$37,$O$10:$O$37)</f>
        <v>MacBook</v>
      </c>
      <c r="I3044" t="str">
        <f>_xlfn.XLOOKUP(Table29[[#This Row],[Unique BarCode]],$N$10:$N$37,$P$10:$P$37)</f>
        <v>Device</v>
      </c>
      <c r="J3044" t="s">
        <v>8</v>
      </c>
      <c r="K3044" t="s">
        <v>1517</v>
      </c>
    </row>
    <row r="3045" spans="1:11" x14ac:dyDescent="0.2">
      <c r="A3045" s="1" t="d">
        <v>2023-02-22</v>
      </c>
      <c r="B3045" s="45">
        <v>-1</v>
      </c>
      <c r="C3045" t="s">
        <v>20</v>
      </c>
      <c r="D3045" t="str">
        <f>_xlfn.XLOOKUP(Table29[[#This Row],[Patron Group]],$R$10:$R$24,$S$10:$S$24)</f>
        <v>Graduate</v>
      </c>
      <c r="E3045" s="1" t="d">
        <v>2023-03-24</v>
      </c>
      <c r="F3045" t="s">
        <v>1804</v>
      </c>
      <c r="G3045" t="s">
        <v>2275</v>
      </c>
      <c r="H3045" t="str">
        <f>_xlfn.XLOOKUP(Table29[[#This Row],[Unique BarCode]],$N$10:$N$37,$O$10:$O$37)</f>
        <v>iPad</v>
      </c>
      <c r="I3045" t="str">
        <f>_xlfn.XLOOKUP(Table29[[#This Row],[Unique BarCode]],$N$10:$N$37,$P$10:$P$37)</f>
        <v>Device</v>
      </c>
      <c r="J3045" t="s">
        <v>8</v>
      </c>
      <c r="K3045" t="s">
        <v>1805</v>
      </c>
    </row>
    <row r="3046" spans="1:11" x14ac:dyDescent="0.2">
      <c r="A3046" s="1" t="d">
        <v>2023-02-22</v>
      </c>
      <c r="B3046" s="45">
        <v>-1</v>
      </c>
      <c r="C3046" t="s">
        <v>1113</v>
      </c>
      <c r="D3046" t="str">
        <f>_xlfn.XLOOKUP(Table29[[#This Row],[Patron Group]],$R$10:$R$24,$S$10:$S$24)</f>
        <v>Graduate</v>
      </c>
      <c r="E3046" s="1" t="d">
        <v>2023-03-01</v>
      </c>
      <c r="F3046" t="s">
        <v>1373</v>
      </c>
      <c r="G3046" t="s">
        <v>2275</v>
      </c>
      <c r="H3046" t="str">
        <f>_xlfn.XLOOKUP(Table29[[#This Row],[Unique BarCode]],$N$10:$N$37,$O$10:$O$37)</f>
        <v>iPad</v>
      </c>
      <c r="I3046" t="str">
        <f>_xlfn.XLOOKUP(Table29[[#This Row],[Unique BarCode]],$N$10:$N$37,$P$10:$P$37)</f>
        <v>Device</v>
      </c>
      <c r="J3046" t="s">
        <v>8</v>
      </c>
      <c r="K3046" t="s">
        <v>1374</v>
      </c>
    </row>
    <row r="3047" spans="1:11" x14ac:dyDescent="0.2">
      <c r="A3047" s="1" t="d">
        <v>2023-02-22</v>
      </c>
      <c r="B3047" s="45">
        <v>-1</v>
      </c>
      <c r="C3047" t="s">
        <v>66</v>
      </c>
      <c r="D3047" t="str">
        <f>_xlfn.XLOOKUP(Table29[[#This Row],[Patron Group]],$R$10:$R$24,$S$10:$S$24)</f>
        <v>Graduate</v>
      </c>
      <c r="E3047" s="1" t="d">
        <v>2023-02-22</v>
      </c>
      <c r="F3047" t="s">
        <v>829</v>
      </c>
      <c r="G3047" t="s">
        <v>2271</v>
      </c>
      <c r="H3047" t="str">
        <f>_xlfn.XLOOKUP(Table29[[#This Row],[Unique BarCode]],$N$10:$N$37,$O$10:$O$37)</f>
        <v>OMNI</v>
      </c>
      <c r="I3047" t="str">
        <f>_xlfn.XLOOKUP(Table29[[#This Row],[Unique BarCode]],$N$10:$N$37,$P$10:$P$37)</f>
        <v>Charger</v>
      </c>
      <c r="J3047" t="s">
        <v>68</v>
      </c>
      <c r="K3047" t="s">
        <v>830</v>
      </c>
    </row>
    <row r="3048" spans="1:11" x14ac:dyDescent="0.2">
      <c r="A3048" s="1" t="d">
        <v>2023-02-22</v>
      </c>
      <c r="B3048" s="45">
        <v>-1</v>
      </c>
      <c r="C3048" t="s">
        <v>74</v>
      </c>
      <c r="D3048" t="str">
        <f>_xlfn.XLOOKUP(Table29[[#This Row],[Patron Group]],$R$10:$R$24,$S$10:$S$24)</f>
        <v>Staff</v>
      </c>
      <c r="E3048" s="1" t="d">
        <v>2023-03-01</v>
      </c>
      <c r="F3048" t="s">
        <v>1608</v>
      </c>
      <c r="G3048" t="s">
        <v>2273</v>
      </c>
      <c r="H3048" t="str">
        <f>_xlfn.XLOOKUP(Table29[[#This Row],[Unique BarCode]],$N$10:$N$37,$O$10:$O$37)</f>
        <v>ChromeBook</v>
      </c>
      <c r="I3048" t="str">
        <f>_xlfn.XLOOKUP(Table29[[#This Row],[Unique BarCode]],$N$10:$N$37,$P$10:$P$37)</f>
        <v>Device</v>
      </c>
      <c r="J3048" t="s">
        <v>13</v>
      </c>
      <c r="K3048" t="s">
        <v>1609</v>
      </c>
    </row>
    <row r="3049" spans="1:11" x14ac:dyDescent="0.2">
      <c r="A3049" s="1" t="d">
        <v>2023-02-22</v>
      </c>
      <c r="B3049" s="45">
        <v>-1</v>
      </c>
      <c r="C3049" t="s">
        <v>77</v>
      </c>
      <c r="D3049" t="str">
        <f>_xlfn.XLOOKUP(Table29[[#This Row],[Patron Group]],$R$10:$R$24,$S$10:$S$24)</f>
        <v>Undergraduate</v>
      </c>
      <c r="E3049" s="1" t="d">
        <v>2023-02-22</v>
      </c>
      <c r="F3049" t="s">
        <v>940</v>
      </c>
      <c r="G3049" t="s">
        <v>2302</v>
      </c>
      <c r="H3049" t="str">
        <f>_xlfn.XLOOKUP(Table29[[#This Row],[Unique BarCode]],$N$10:$N$37,$O$10:$O$37)</f>
        <v>IPHONE</v>
      </c>
      <c r="I3049" t="str">
        <f>_xlfn.XLOOKUP(Table29[[#This Row],[Unique BarCode]],$N$10:$N$37,$P$10:$P$37)</f>
        <v>Charger</v>
      </c>
      <c r="J3049" t="s">
        <v>49</v>
      </c>
      <c r="K3049" t="s">
        <v>941</v>
      </c>
    </row>
    <row r="3050" spans="1:11" x14ac:dyDescent="0.2">
      <c r="A3050" s="1" t="d">
        <v>2023-02-22</v>
      </c>
      <c r="B3050" s="45">
        <v>-1</v>
      </c>
      <c r="C3050" t="s">
        <v>77</v>
      </c>
      <c r="D3050" t="str">
        <f>_xlfn.XLOOKUP(Table29[[#This Row],[Patron Group]],$R$10:$R$24,$S$10:$S$24)</f>
        <v>Undergraduate</v>
      </c>
      <c r="E3050" s="1" t="d">
        <v>2023-02-22</v>
      </c>
      <c r="F3050" t="s">
        <v>1098</v>
      </c>
      <c r="G3050" t="s">
        <v>2276</v>
      </c>
      <c r="H3050" t="str">
        <f>_xlfn.XLOOKUP(Table29[[#This Row],[Unique BarCode]],$N$10:$N$37,$O$10:$O$37)</f>
        <v>CALC</v>
      </c>
      <c r="I3050" t="str">
        <f>_xlfn.XLOOKUP(Table29[[#This Row],[Unique BarCode]],$N$10:$N$37,$P$10:$P$37)</f>
        <v>Accessory</v>
      </c>
      <c r="J3050" t="s">
        <v>8</v>
      </c>
      <c r="K3050" t="s">
        <v>1099</v>
      </c>
    </row>
    <row r="3051" spans="1:11" x14ac:dyDescent="0.2">
      <c r="A3051" s="1" t="d">
        <v>2023-02-22</v>
      </c>
      <c r="B3051" s="45">
        <v>-1</v>
      </c>
      <c r="C3051" t="s">
        <v>77</v>
      </c>
      <c r="D3051" t="str">
        <f>_xlfn.XLOOKUP(Table29[[#This Row],[Patron Group]],$R$10:$R$24,$S$10:$S$24)</f>
        <v>Undergraduate</v>
      </c>
      <c r="E3051" s="1" t="d">
        <v>2023-02-22</v>
      </c>
      <c r="F3051" t="s">
        <v>1506</v>
      </c>
      <c r="G3051" t="s">
        <v>2276</v>
      </c>
      <c r="H3051" t="str">
        <f>_xlfn.XLOOKUP(Table29[[#This Row],[Unique BarCode]],$N$10:$N$37,$O$10:$O$37)</f>
        <v>CALC</v>
      </c>
      <c r="I3051" t="str">
        <f>_xlfn.XLOOKUP(Table29[[#This Row],[Unique BarCode]],$N$10:$N$37,$P$10:$P$37)</f>
        <v>Accessory</v>
      </c>
      <c r="J3051" t="s">
        <v>8</v>
      </c>
      <c r="K3051" t="s">
        <v>1507</v>
      </c>
    </row>
    <row r="3052" spans="1:11" x14ac:dyDescent="0.2">
      <c r="A3052" s="1" t="d">
        <v>2023-02-22</v>
      </c>
      <c r="B3052" s="45">
        <v>-1</v>
      </c>
      <c r="C3052" t="s">
        <v>77</v>
      </c>
      <c r="D3052" t="str">
        <f>_xlfn.XLOOKUP(Table29[[#This Row],[Patron Group]],$R$10:$R$24,$S$10:$S$24)</f>
        <v>Undergraduate</v>
      </c>
      <c r="E3052" s="1" t="d">
        <v>2023-02-22</v>
      </c>
      <c r="F3052" t="s">
        <v>1123</v>
      </c>
      <c r="G3052" t="s">
        <v>2276</v>
      </c>
      <c r="H3052" t="str">
        <f>_xlfn.XLOOKUP(Table29[[#This Row],[Unique BarCode]],$N$10:$N$37,$O$10:$O$37)</f>
        <v>CALC</v>
      </c>
      <c r="I3052" t="str">
        <f>_xlfn.XLOOKUP(Table29[[#This Row],[Unique BarCode]],$N$10:$N$37,$P$10:$P$37)</f>
        <v>Accessory</v>
      </c>
      <c r="J3052" t="s">
        <v>8</v>
      </c>
      <c r="K3052" t="s">
        <v>1124</v>
      </c>
    </row>
    <row r="3053" spans="1:11" x14ac:dyDescent="0.2">
      <c r="A3053" s="1" t="d">
        <v>2023-02-22</v>
      </c>
      <c r="B3053" s="45">
        <v>-1</v>
      </c>
      <c r="C3053" t="s">
        <v>77</v>
      </c>
      <c r="D3053" t="str">
        <f>_xlfn.XLOOKUP(Table29[[#This Row],[Patron Group]],$R$10:$R$24,$S$10:$S$24)</f>
        <v>Undergraduate</v>
      </c>
      <c r="E3053" s="1" t="d">
        <v>2023-02-22</v>
      </c>
      <c r="F3053" t="s">
        <v>1401</v>
      </c>
      <c r="G3053" t="s">
        <v>2276</v>
      </c>
      <c r="H3053" t="str">
        <f>_xlfn.XLOOKUP(Table29[[#This Row],[Unique BarCode]],$N$10:$N$37,$O$10:$O$37)</f>
        <v>CALC</v>
      </c>
      <c r="I3053" t="str">
        <f>_xlfn.XLOOKUP(Table29[[#This Row],[Unique BarCode]],$N$10:$N$37,$P$10:$P$37)</f>
        <v>Accessory</v>
      </c>
      <c r="J3053" t="s">
        <v>8</v>
      </c>
    </row>
    <row r="3054" spans="1:11" x14ac:dyDescent="0.2">
      <c r="A3054" s="1" t="d">
        <v>2023-02-22</v>
      </c>
      <c r="B3054" s="45">
        <v>-1</v>
      </c>
      <c r="C3054" t="s">
        <v>77</v>
      </c>
      <c r="D3054" t="str">
        <f>_xlfn.XLOOKUP(Table29[[#This Row],[Patron Group]],$R$10:$R$24,$S$10:$S$24)</f>
        <v>Undergraduate</v>
      </c>
      <c r="E3054" s="1" t="d">
        <v>2023-02-22</v>
      </c>
      <c r="F3054" t="s">
        <v>1402</v>
      </c>
      <c r="G3054" t="s">
        <v>2276</v>
      </c>
      <c r="H3054" t="str">
        <f>_xlfn.XLOOKUP(Table29[[#This Row],[Unique BarCode]],$N$10:$N$37,$O$10:$O$37)</f>
        <v>CALC</v>
      </c>
      <c r="I3054" t="str">
        <f>_xlfn.XLOOKUP(Table29[[#This Row],[Unique BarCode]],$N$10:$N$37,$P$10:$P$37)</f>
        <v>Accessory</v>
      </c>
      <c r="J3054" t="s">
        <v>8</v>
      </c>
    </row>
    <row r="3055" spans="1:11" x14ac:dyDescent="0.2">
      <c r="A3055" s="1" t="d">
        <v>2023-02-22</v>
      </c>
      <c r="B3055" s="45">
        <v>-1</v>
      </c>
      <c r="C3055" t="s">
        <v>77</v>
      </c>
      <c r="D3055" t="str">
        <f>_xlfn.XLOOKUP(Table29[[#This Row],[Patron Group]],$R$10:$R$24,$S$10:$S$24)</f>
        <v>Undergraduate</v>
      </c>
      <c r="E3055" s="1" t="d">
        <v>2023-02-22</v>
      </c>
      <c r="F3055" t="s">
        <v>1700</v>
      </c>
      <c r="G3055" t="s">
        <v>2276</v>
      </c>
      <c r="H3055" t="str">
        <f>_xlfn.XLOOKUP(Table29[[#This Row],[Unique BarCode]],$N$10:$N$37,$O$10:$O$37)</f>
        <v>CALC</v>
      </c>
      <c r="I3055" t="str">
        <f>_xlfn.XLOOKUP(Table29[[#This Row],[Unique BarCode]],$N$10:$N$37,$P$10:$P$37)</f>
        <v>Accessory</v>
      </c>
      <c r="J3055" t="s">
        <v>8</v>
      </c>
    </row>
    <row r="3056" spans="1:11" x14ac:dyDescent="0.2">
      <c r="A3056" s="1" t="d">
        <v>2023-02-22</v>
      </c>
      <c r="B3056" s="45">
        <v>-1</v>
      </c>
      <c r="C3056" t="s">
        <v>77</v>
      </c>
      <c r="D3056" t="str">
        <f>_xlfn.XLOOKUP(Table29[[#This Row],[Patron Group]],$R$10:$R$24,$S$10:$S$24)</f>
        <v>Undergraduate</v>
      </c>
      <c r="E3056" s="1" t="d">
        <v>2023-02-22</v>
      </c>
      <c r="F3056" t="s">
        <v>1055</v>
      </c>
      <c r="G3056" t="s">
        <v>2276</v>
      </c>
      <c r="H3056" t="str">
        <f>_xlfn.XLOOKUP(Table29[[#This Row],[Unique BarCode]],$N$10:$N$37,$O$10:$O$37)</f>
        <v>CALC</v>
      </c>
      <c r="I3056" t="str">
        <f>_xlfn.XLOOKUP(Table29[[#This Row],[Unique BarCode]],$N$10:$N$37,$P$10:$P$37)</f>
        <v>Accessory</v>
      </c>
      <c r="J3056" t="s">
        <v>8</v>
      </c>
    </row>
    <row r="3057" spans="1:11" x14ac:dyDescent="0.2">
      <c r="A3057" s="1" t="d">
        <v>2023-02-22</v>
      </c>
      <c r="B3057" s="45">
        <v>-1</v>
      </c>
      <c r="C3057" t="s">
        <v>77</v>
      </c>
      <c r="D3057" t="str">
        <f>_xlfn.XLOOKUP(Table29[[#This Row],[Patron Group]],$R$10:$R$24,$S$10:$S$24)</f>
        <v>Undergraduate</v>
      </c>
      <c r="E3057" s="1" t="d">
        <v>2023-02-22</v>
      </c>
      <c r="F3057" t="s">
        <v>1532</v>
      </c>
      <c r="G3057" t="s">
        <v>2276</v>
      </c>
      <c r="H3057" t="str">
        <f>_xlfn.XLOOKUP(Table29[[#This Row],[Unique BarCode]],$N$10:$N$37,$O$10:$O$37)</f>
        <v>CALC</v>
      </c>
      <c r="I3057" t="str">
        <f>_xlfn.XLOOKUP(Table29[[#This Row],[Unique BarCode]],$N$10:$N$37,$P$10:$P$37)</f>
        <v>Accessory</v>
      </c>
      <c r="J3057" t="s">
        <v>49</v>
      </c>
    </row>
    <row r="3058" spans="1:11" x14ac:dyDescent="0.2">
      <c r="A3058" s="1" t="d">
        <v>2023-02-22</v>
      </c>
      <c r="B3058" s="45">
        <v>-1</v>
      </c>
      <c r="C3058" t="s">
        <v>77</v>
      </c>
      <c r="D3058" t="str">
        <f>_xlfn.XLOOKUP(Table29[[#This Row],[Patron Group]],$R$10:$R$24,$S$10:$S$24)</f>
        <v>Undergraduate</v>
      </c>
      <c r="E3058" s="1" t="d">
        <v>2023-02-22</v>
      </c>
      <c r="F3058" t="s">
        <v>1775</v>
      </c>
      <c r="G3058" t="s">
        <v>2266</v>
      </c>
      <c r="H3058" t="str">
        <f>_xlfn.XLOOKUP(Table29[[#This Row],[Unique BarCode]],$N$10:$N$37,$O$10:$O$37)</f>
        <v>Headphones</v>
      </c>
      <c r="I3058" t="str">
        <f>_xlfn.XLOOKUP(Table29[[#This Row],[Unique BarCode]],$N$10:$N$37,$P$10:$P$37)</f>
        <v>Accessory</v>
      </c>
      <c r="J3058" t="s">
        <v>49</v>
      </c>
      <c r="K3058" t="s">
        <v>1776</v>
      </c>
    </row>
    <row r="3059" spans="1:11" x14ac:dyDescent="0.2">
      <c r="A3059" s="1" t="d">
        <v>2023-02-22</v>
      </c>
      <c r="B3059" s="45">
        <v>-1</v>
      </c>
      <c r="C3059" t="s">
        <v>77</v>
      </c>
      <c r="D3059" t="str">
        <f>_xlfn.XLOOKUP(Table29[[#This Row],[Patron Group]],$R$10:$R$24,$S$10:$S$24)</f>
        <v>Undergraduate</v>
      </c>
      <c r="E3059" s="1" t="d">
        <v>2023-02-22</v>
      </c>
      <c r="F3059" t="s">
        <v>1806</v>
      </c>
      <c r="G3059" t="s">
        <v>2266</v>
      </c>
      <c r="H3059" t="str">
        <f>_xlfn.XLOOKUP(Table29[[#This Row],[Unique BarCode]],$N$10:$N$37,$O$10:$O$37)</f>
        <v>Headphones</v>
      </c>
      <c r="I3059" t="str">
        <f>_xlfn.XLOOKUP(Table29[[#This Row],[Unique BarCode]],$N$10:$N$37,$P$10:$P$37)</f>
        <v>Accessory</v>
      </c>
      <c r="J3059" t="s">
        <v>8</v>
      </c>
      <c r="K3059" t="s">
        <v>1807</v>
      </c>
    </row>
    <row r="3060" spans="1:11" x14ac:dyDescent="0.2">
      <c r="A3060" s="1" t="d">
        <v>2023-02-22</v>
      </c>
      <c r="B3060" s="45">
        <v>-1</v>
      </c>
      <c r="C3060" t="s">
        <v>77</v>
      </c>
      <c r="D3060" t="str">
        <f>_xlfn.XLOOKUP(Table29[[#This Row],[Patron Group]],$R$10:$R$24,$S$10:$S$24)</f>
        <v>Undergraduate</v>
      </c>
      <c r="E3060" s="1" t="d">
        <v>2023-02-22</v>
      </c>
      <c r="F3060" t="s">
        <v>436</v>
      </c>
      <c r="G3060" t="s">
        <v>2282</v>
      </c>
      <c r="H3060" t="str">
        <f>_xlfn.XLOOKUP(Table29[[#This Row],[Unique BarCode]],$N$10:$N$37,$O$10:$O$37)</f>
        <v>HPUSBC</v>
      </c>
      <c r="I3060" t="str">
        <f>_xlfn.XLOOKUP(Table29[[#This Row],[Unique BarCode]],$N$10:$N$37,$P$10:$P$37)</f>
        <v>Charger</v>
      </c>
      <c r="J3060" t="s">
        <v>49</v>
      </c>
      <c r="K3060" t="s">
        <v>437</v>
      </c>
    </row>
    <row r="3061" spans="1:11" x14ac:dyDescent="0.2">
      <c r="A3061" s="1" t="d">
        <v>2023-02-22</v>
      </c>
      <c r="B3061" s="45">
        <v>-1</v>
      </c>
      <c r="C3061" t="s">
        <v>77</v>
      </c>
      <c r="D3061" t="str">
        <f>_xlfn.XLOOKUP(Table29[[#This Row],[Patron Group]],$R$10:$R$24,$S$10:$S$24)</f>
        <v>Undergraduate</v>
      </c>
      <c r="E3061" s="1" t="d">
        <v>2023-02-22</v>
      </c>
      <c r="F3061" t="s">
        <v>260</v>
      </c>
      <c r="G3061" t="s">
        <v>2282</v>
      </c>
      <c r="H3061" t="str">
        <f>_xlfn.XLOOKUP(Table29[[#This Row],[Unique BarCode]],$N$10:$N$37,$O$10:$O$37)</f>
        <v>HPUSBC</v>
      </c>
      <c r="I3061" t="str">
        <f>_xlfn.XLOOKUP(Table29[[#This Row],[Unique BarCode]],$N$10:$N$37,$P$10:$P$37)</f>
        <v>Charger</v>
      </c>
      <c r="J3061" t="s">
        <v>49</v>
      </c>
    </row>
    <row r="3062" spans="1:11" x14ac:dyDescent="0.2">
      <c r="A3062" s="1" t="d">
        <v>2023-02-22</v>
      </c>
      <c r="B3062" s="45">
        <v>-1</v>
      </c>
      <c r="C3062" t="s">
        <v>77</v>
      </c>
      <c r="D3062" t="str">
        <f>_xlfn.XLOOKUP(Table29[[#This Row],[Patron Group]],$R$10:$R$24,$S$10:$S$24)</f>
        <v>Undergraduate</v>
      </c>
      <c r="E3062" s="1" t="d">
        <v>2023-02-22</v>
      </c>
      <c r="F3062" t="s">
        <v>687</v>
      </c>
      <c r="G3062" t="s">
        <v>2282</v>
      </c>
      <c r="H3062" t="str">
        <f>_xlfn.XLOOKUP(Table29[[#This Row],[Unique BarCode]],$N$10:$N$37,$O$10:$O$37)</f>
        <v>HPUSBC</v>
      </c>
      <c r="I3062" t="str">
        <f>_xlfn.XLOOKUP(Table29[[#This Row],[Unique BarCode]],$N$10:$N$37,$P$10:$P$37)</f>
        <v>Charger</v>
      </c>
      <c r="J3062" t="s">
        <v>49</v>
      </c>
    </row>
    <row r="3063" spans="1:11" x14ac:dyDescent="0.2">
      <c r="A3063" s="1" t="d">
        <v>2023-02-22</v>
      </c>
      <c r="B3063" s="45">
        <v>-1</v>
      </c>
      <c r="C3063" t="s">
        <v>77</v>
      </c>
      <c r="D3063" t="str">
        <f>_xlfn.XLOOKUP(Table29[[#This Row],[Patron Group]],$R$10:$R$24,$S$10:$S$24)</f>
        <v>Undergraduate</v>
      </c>
      <c r="E3063" s="1" t="d">
        <v>2023-02-22</v>
      </c>
      <c r="F3063" t="s">
        <v>1179</v>
      </c>
      <c r="G3063" t="s">
        <v>2265</v>
      </c>
      <c r="H3063" t="str">
        <f>_xlfn.XLOOKUP(Table29[[#This Row],[Unique BarCode]],$N$10:$N$37,$O$10:$O$37)</f>
        <v>IPHONE</v>
      </c>
      <c r="I3063" t="str">
        <f>_xlfn.XLOOKUP(Table29[[#This Row],[Unique BarCode]],$N$10:$N$37,$P$10:$P$37)</f>
        <v>Charger</v>
      </c>
      <c r="J3063" t="s">
        <v>49</v>
      </c>
      <c r="K3063" t="s">
        <v>1180</v>
      </c>
    </row>
    <row r="3064" spans="1:11" x14ac:dyDescent="0.2">
      <c r="A3064" s="1" t="d">
        <v>2023-02-22</v>
      </c>
      <c r="B3064" s="45">
        <v>-1</v>
      </c>
      <c r="C3064" t="s">
        <v>77</v>
      </c>
      <c r="D3064" t="str">
        <f>_xlfn.XLOOKUP(Table29[[#This Row],[Patron Group]],$R$10:$R$24,$S$10:$S$24)</f>
        <v>Undergraduate</v>
      </c>
      <c r="E3064" s="1" t="d">
        <v>2023-02-22</v>
      </c>
      <c r="F3064" t="s">
        <v>579</v>
      </c>
      <c r="G3064" t="s">
        <v>2265</v>
      </c>
      <c r="H3064" t="str">
        <f>_xlfn.XLOOKUP(Table29[[#This Row],[Unique BarCode]],$N$10:$N$37,$O$10:$O$37)</f>
        <v>IPHONE</v>
      </c>
      <c r="I3064" t="str">
        <f>_xlfn.XLOOKUP(Table29[[#This Row],[Unique BarCode]],$N$10:$N$37,$P$10:$P$37)</f>
        <v>Charger</v>
      </c>
      <c r="J3064" t="s">
        <v>49</v>
      </c>
      <c r="K3064" t="s">
        <v>580</v>
      </c>
    </row>
    <row r="3065" spans="1:11" x14ac:dyDescent="0.2">
      <c r="A3065" s="1" t="d">
        <v>2023-02-22</v>
      </c>
      <c r="B3065" s="45">
        <v>-1</v>
      </c>
      <c r="C3065" t="s">
        <v>77</v>
      </c>
      <c r="D3065" t="str">
        <f>_xlfn.XLOOKUP(Table29[[#This Row],[Patron Group]],$R$10:$R$24,$S$10:$S$24)</f>
        <v>Undergraduate</v>
      </c>
      <c r="E3065" s="1" t="d">
        <v>2023-02-22</v>
      </c>
      <c r="F3065" t="s">
        <v>581</v>
      </c>
      <c r="G3065" t="s">
        <v>2265</v>
      </c>
      <c r="H3065" t="str">
        <f>_xlfn.XLOOKUP(Table29[[#This Row],[Unique BarCode]],$N$10:$N$37,$O$10:$O$37)</f>
        <v>IPHONE</v>
      </c>
      <c r="I3065" t="str">
        <f>_xlfn.XLOOKUP(Table29[[#This Row],[Unique BarCode]],$N$10:$N$37,$P$10:$P$37)</f>
        <v>Charger</v>
      </c>
      <c r="J3065" t="s">
        <v>49</v>
      </c>
      <c r="K3065" t="s">
        <v>582</v>
      </c>
    </row>
    <row r="3066" spans="1:11" x14ac:dyDescent="0.2">
      <c r="A3066" s="1" t="d">
        <v>2023-02-22</v>
      </c>
      <c r="B3066" s="45">
        <v>-1</v>
      </c>
      <c r="C3066" t="s">
        <v>77</v>
      </c>
      <c r="D3066" t="str">
        <f>_xlfn.XLOOKUP(Table29[[#This Row],[Patron Group]],$R$10:$R$24,$S$10:$S$24)</f>
        <v>Undergraduate</v>
      </c>
      <c r="E3066" s="1" t="d">
        <v>2023-02-22</v>
      </c>
      <c r="F3066" t="s">
        <v>84</v>
      </c>
      <c r="G3066" t="s">
        <v>2265</v>
      </c>
      <c r="H3066" t="str">
        <f>_xlfn.XLOOKUP(Table29[[#This Row],[Unique BarCode]],$N$10:$N$37,$O$10:$O$37)</f>
        <v>IPHONE</v>
      </c>
      <c r="I3066" t="str">
        <f>_xlfn.XLOOKUP(Table29[[#This Row],[Unique BarCode]],$N$10:$N$37,$P$10:$P$37)</f>
        <v>Charger</v>
      </c>
      <c r="J3066" t="s">
        <v>8</v>
      </c>
      <c r="K3066" t="s">
        <v>85</v>
      </c>
    </row>
    <row r="3067" spans="1:11" x14ac:dyDescent="0.2">
      <c r="A3067" s="1" t="d">
        <v>2023-02-22</v>
      </c>
      <c r="B3067" s="45">
        <v>-1</v>
      </c>
      <c r="C3067" t="s">
        <v>77</v>
      </c>
      <c r="D3067" t="str">
        <f>_xlfn.XLOOKUP(Table29[[#This Row],[Patron Group]],$R$10:$R$24,$S$10:$S$24)</f>
        <v>Undergraduate</v>
      </c>
      <c r="E3067" s="1" t="d">
        <v>2023-02-22</v>
      </c>
      <c r="F3067" t="s">
        <v>1369</v>
      </c>
      <c r="G3067" t="s">
        <v>2265</v>
      </c>
      <c r="H3067" t="str">
        <f>_xlfn.XLOOKUP(Table29[[#This Row],[Unique BarCode]],$N$10:$N$37,$O$10:$O$37)</f>
        <v>IPHONE</v>
      </c>
      <c r="I3067" t="str">
        <f>_xlfn.XLOOKUP(Table29[[#This Row],[Unique BarCode]],$N$10:$N$37,$P$10:$P$37)</f>
        <v>Charger</v>
      </c>
      <c r="J3067" t="s">
        <v>8</v>
      </c>
      <c r="K3067" t="s">
        <v>1370</v>
      </c>
    </row>
    <row r="3068" spans="1:11" x14ac:dyDescent="0.2">
      <c r="A3068" s="1" t="d">
        <v>2023-02-22</v>
      </c>
      <c r="B3068" s="45">
        <v>-1</v>
      </c>
      <c r="C3068" t="s">
        <v>77</v>
      </c>
      <c r="D3068" t="str">
        <f>_xlfn.XLOOKUP(Table29[[#This Row],[Patron Group]],$R$10:$R$24,$S$10:$S$24)</f>
        <v>Undergraduate</v>
      </c>
      <c r="E3068" s="1" t="d">
        <v>2023-02-22</v>
      </c>
      <c r="F3068" t="s">
        <v>839</v>
      </c>
      <c r="G3068" t="s">
        <v>2265</v>
      </c>
      <c r="H3068" t="str">
        <f>_xlfn.XLOOKUP(Table29[[#This Row],[Unique BarCode]],$N$10:$N$37,$O$10:$O$37)</f>
        <v>IPHONE</v>
      </c>
      <c r="I3068" t="str">
        <f>_xlfn.XLOOKUP(Table29[[#This Row],[Unique BarCode]],$N$10:$N$37,$P$10:$P$37)</f>
        <v>Charger</v>
      </c>
      <c r="J3068" t="s">
        <v>8</v>
      </c>
      <c r="K3068" t="s">
        <v>840</v>
      </c>
    </row>
    <row r="3069" spans="1:11" x14ac:dyDescent="0.2">
      <c r="A3069" s="1" t="d">
        <v>2023-02-22</v>
      </c>
      <c r="B3069" s="45">
        <v>-1</v>
      </c>
      <c r="C3069" t="s">
        <v>77</v>
      </c>
      <c r="D3069" t="str">
        <f>_xlfn.XLOOKUP(Table29[[#This Row],[Patron Group]],$R$10:$R$24,$S$10:$S$24)</f>
        <v>Undergraduate</v>
      </c>
      <c r="E3069" s="1" t="d">
        <v>2023-02-22</v>
      </c>
      <c r="F3069" t="s">
        <v>1497</v>
      </c>
      <c r="G3069" t="s">
        <v>2265</v>
      </c>
      <c r="H3069" t="str">
        <f>_xlfn.XLOOKUP(Table29[[#This Row],[Unique BarCode]],$N$10:$N$37,$O$10:$O$37)</f>
        <v>IPHONE</v>
      </c>
      <c r="I3069" t="str">
        <f>_xlfn.XLOOKUP(Table29[[#This Row],[Unique BarCode]],$N$10:$N$37,$P$10:$P$37)</f>
        <v>Charger</v>
      </c>
      <c r="J3069" t="s">
        <v>8</v>
      </c>
    </row>
    <row r="3070" spans="1:11" x14ac:dyDescent="0.2">
      <c r="A3070" s="1" t="d">
        <v>2023-02-22</v>
      </c>
      <c r="B3070" s="45">
        <v>-1</v>
      </c>
      <c r="C3070" t="s">
        <v>77</v>
      </c>
      <c r="D3070" t="str">
        <f>_xlfn.XLOOKUP(Table29[[#This Row],[Patron Group]],$R$10:$R$24,$S$10:$S$24)</f>
        <v>Undergraduate</v>
      </c>
      <c r="E3070" s="1" t="d">
        <v>2023-02-22</v>
      </c>
      <c r="F3070" t="s">
        <v>86</v>
      </c>
      <c r="G3070" t="s">
        <v>2265</v>
      </c>
      <c r="H3070" t="str">
        <f>_xlfn.XLOOKUP(Table29[[#This Row],[Unique BarCode]],$N$10:$N$37,$O$10:$O$37)</f>
        <v>IPHONE</v>
      </c>
      <c r="I3070" t="str">
        <f>_xlfn.XLOOKUP(Table29[[#This Row],[Unique BarCode]],$N$10:$N$37,$P$10:$P$37)</f>
        <v>Charger</v>
      </c>
      <c r="J3070" t="s">
        <v>8</v>
      </c>
      <c r="K3070" t="s">
        <v>87</v>
      </c>
    </row>
    <row r="3071" spans="1:11" x14ac:dyDescent="0.2">
      <c r="A3071" s="1" t="d">
        <v>2023-02-22</v>
      </c>
      <c r="B3071" s="45">
        <v>-1</v>
      </c>
      <c r="C3071" t="s">
        <v>77</v>
      </c>
      <c r="D3071" t="str">
        <f>_xlfn.XLOOKUP(Table29[[#This Row],[Patron Group]],$R$10:$R$24,$S$10:$S$24)</f>
        <v>Undergraduate</v>
      </c>
      <c r="E3071" s="1" t="d">
        <v>2023-02-22</v>
      </c>
      <c r="F3071" t="s">
        <v>433</v>
      </c>
      <c r="G3071" t="s">
        <v>2265</v>
      </c>
      <c r="H3071" t="str">
        <f>_xlfn.XLOOKUP(Table29[[#This Row],[Unique BarCode]],$N$10:$N$37,$O$10:$O$37)</f>
        <v>IPHONE</v>
      </c>
      <c r="I3071" t="str">
        <f>_xlfn.XLOOKUP(Table29[[#This Row],[Unique BarCode]],$N$10:$N$37,$P$10:$P$37)</f>
        <v>Charger</v>
      </c>
      <c r="J3071" t="s">
        <v>8</v>
      </c>
      <c r="K3071" t="s">
        <v>434</v>
      </c>
    </row>
    <row r="3072" spans="1:11" x14ac:dyDescent="0.2">
      <c r="A3072" s="1" t="d">
        <v>2023-02-22</v>
      </c>
      <c r="B3072" s="45">
        <v>-1</v>
      </c>
      <c r="C3072" t="s">
        <v>77</v>
      </c>
      <c r="D3072" t="str">
        <f>_xlfn.XLOOKUP(Table29[[#This Row],[Patron Group]],$R$10:$R$24,$S$10:$S$24)</f>
        <v>Undergraduate</v>
      </c>
      <c r="E3072" s="1" t="d">
        <v>2023-02-22</v>
      </c>
      <c r="F3072" t="s">
        <v>29</v>
      </c>
      <c r="G3072" t="s">
        <v>2265</v>
      </c>
      <c r="H3072" t="str">
        <f>_xlfn.XLOOKUP(Table29[[#This Row],[Unique BarCode]],$N$10:$N$37,$O$10:$O$37)</f>
        <v>IPHONE</v>
      </c>
      <c r="I3072" t="str">
        <f>_xlfn.XLOOKUP(Table29[[#This Row],[Unique BarCode]],$N$10:$N$37,$P$10:$P$37)</f>
        <v>Charger</v>
      </c>
      <c r="J3072" t="s">
        <v>8</v>
      </c>
      <c r="K3072" t="s">
        <v>30</v>
      </c>
    </row>
    <row r="3073" spans="1:11" x14ac:dyDescent="0.2">
      <c r="A3073" s="1" t="d">
        <v>2023-02-22</v>
      </c>
      <c r="B3073" s="45">
        <v>-1</v>
      </c>
      <c r="C3073" t="s">
        <v>77</v>
      </c>
      <c r="D3073" t="str">
        <f>_xlfn.XLOOKUP(Table29[[#This Row],[Patron Group]],$R$10:$R$24,$S$10:$S$24)</f>
        <v>Undergraduate</v>
      </c>
      <c r="E3073" s="1" t="d">
        <v>2023-02-22</v>
      </c>
      <c r="F3073" t="s">
        <v>220</v>
      </c>
      <c r="G3073" t="s">
        <v>2265</v>
      </c>
      <c r="H3073" t="str">
        <f>_xlfn.XLOOKUP(Table29[[#This Row],[Unique BarCode]],$N$10:$N$37,$O$10:$O$37)</f>
        <v>IPHONE</v>
      </c>
      <c r="I3073" t="str">
        <f>_xlfn.XLOOKUP(Table29[[#This Row],[Unique BarCode]],$N$10:$N$37,$P$10:$P$37)</f>
        <v>Charger</v>
      </c>
      <c r="J3073" t="s">
        <v>13</v>
      </c>
      <c r="K3073" t="s">
        <v>221</v>
      </c>
    </row>
    <row r="3074" spans="1:11" x14ac:dyDescent="0.2">
      <c r="A3074" s="1" t="d">
        <v>2023-02-22</v>
      </c>
      <c r="B3074" s="45">
        <v>-1</v>
      </c>
      <c r="C3074" t="s">
        <v>77</v>
      </c>
      <c r="D3074" t="str">
        <f>_xlfn.XLOOKUP(Table29[[#This Row],[Patron Group]],$R$10:$R$24,$S$10:$S$24)</f>
        <v>Undergraduate</v>
      </c>
      <c r="E3074" s="1" t="d">
        <v>2023-02-22</v>
      </c>
      <c r="F3074" t="s">
        <v>266</v>
      </c>
      <c r="G3074" t="s">
        <v>2265</v>
      </c>
      <c r="H3074" t="str">
        <f>_xlfn.XLOOKUP(Table29[[#This Row],[Unique BarCode]],$N$10:$N$37,$O$10:$O$37)</f>
        <v>IPHONE</v>
      </c>
      <c r="I3074" t="str">
        <f>_xlfn.XLOOKUP(Table29[[#This Row],[Unique BarCode]],$N$10:$N$37,$P$10:$P$37)</f>
        <v>Charger</v>
      </c>
      <c r="J3074" t="s">
        <v>8</v>
      </c>
    </row>
    <row r="3075" spans="1:11" x14ac:dyDescent="0.2">
      <c r="A3075" s="1" t="d">
        <v>2023-02-22</v>
      </c>
      <c r="B3075" s="45">
        <v>-1</v>
      </c>
      <c r="C3075" t="s">
        <v>77</v>
      </c>
      <c r="D3075" t="str">
        <f>_xlfn.XLOOKUP(Table29[[#This Row],[Patron Group]],$R$10:$R$24,$S$10:$S$24)</f>
        <v>Undergraduate</v>
      </c>
      <c r="E3075" s="1" t="d">
        <v>2023-02-22</v>
      </c>
      <c r="F3075" t="s">
        <v>33</v>
      </c>
      <c r="G3075" t="s">
        <v>2268</v>
      </c>
      <c r="H3075" t="str">
        <f>_xlfn.XLOOKUP(Table29[[#This Row],[Unique BarCode]],$N$10:$N$37,$O$10:$O$37)</f>
        <v>MACCHRG</v>
      </c>
      <c r="I3075" t="str">
        <f>_xlfn.XLOOKUP(Table29[[#This Row],[Unique BarCode]],$N$10:$N$37,$P$10:$P$37)</f>
        <v>Charger</v>
      </c>
      <c r="J3075" t="s">
        <v>8</v>
      </c>
      <c r="K3075" t="s">
        <v>34</v>
      </c>
    </row>
    <row r="3076" spans="1:11" x14ac:dyDescent="0.2">
      <c r="A3076" s="1" t="d">
        <v>2023-02-22</v>
      </c>
      <c r="B3076" s="45">
        <v>-1</v>
      </c>
      <c r="C3076" t="s">
        <v>77</v>
      </c>
      <c r="D3076" t="str">
        <f>_xlfn.XLOOKUP(Table29[[#This Row],[Patron Group]],$R$10:$R$24,$S$10:$S$24)</f>
        <v>Undergraduate</v>
      </c>
      <c r="E3076" s="1" t="d">
        <v>2023-02-22</v>
      </c>
      <c r="F3076" t="s">
        <v>465</v>
      </c>
      <c r="G3076" t="s">
        <v>2268</v>
      </c>
      <c r="H3076" t="str">
        <f>_xlfn.XLOOKUP(Table29[[#This Row],[Unique BarCode]],$N$10:$N$37,$O$10:$O$37)</f>
        <v>MACCHRG</v>
      </c>
      <c r="I3076" t="str">
        <f>_xlfn.XLOOKUP(Table29[[#This Row],[Unique BarCode]],$N$10:$N$37,$P$10:$P$37)</f>
        <v>Charger</v>
      </c>
      <c r="J3076" t="s">
        <v>8</v>
      </c>
      <c r="K3076" t="s">
        <v>466</v>
      </c>
    </row>
    <row r="3077" spans="1:11" x14ac:dyDescent="0.2">
      <c r="A3077" s="1" t="d">
        <v>2023-02-22</v>
      </c>
      <c r="B3077" s="45">
        <v>-1</v>
      </c>
      <c r="C3077" t="s">
        <v>77</v>
      </c>
      <c r="D3077" t="str">
        <f>_xlfn.XLOOKUP(Table29[[#This Row],[Patron Group]],$R$10:$R$24,$S$10:$S$24)</f>
        <v>Undergraduate</v>
      </c>
      <c r="E3077" s="1" t="d">
        <v>2023-02-22</v>
      </c>
      <c r="F3077" t="s">
        <v>1714</v>
      </c>
      <c r="G3077" t="s">
        <v>2296</v>
      </c>
      <c r="H3077" t="str">
        <f>_xlfn.XLOOKUP(Table29[[#This Row],[Unique BarCode]],$N$10:$N$37,$O$10:$O$37)</f>
        <v>MACUSBC</v>
      </c>
      <c r="I3077" t="str">
        <f>_xlfn.XLOOKUP(Table29[[#This Row],[Unique BarCode]],$N$10:$N$37,$P$10:$P$37)</f>
        <v>Charger</v>
      </c>
      <c r="J3077" t="s">
        <v>8</v>
      </c>
      <c r="K3077" t="s">
        <v>578</v>
      </c>
    </row>
    <row r="3078" spans="1:11" x14ac:dyDescent="0.2">
      <c r="A3078" s="1" t="d">
        <v>2023-02-22</v>
      </c>
      <c r="B3078" s="45">
        <v>-1</v>
      </c>
      <c r="C3078" t="s">
        <v>77</v>
      </c>
      <c r="D3078" t="str">
        <f>_xlfn.XLOOKUP(Table29[[#This Row],[Patron Group]],$R$10:$R$24,$S$10:$S$24)</f>
        <v>Undergraduate</v>
      </c>
      <c r="E3078" s="1" t="d">
        <v>2023-02-22</v>
      </c>
      <c r="F3078" t="s">
        <v>1688</v>
      </c>
      <c r="G3078" t="s">
        <v>2296</v>
      </c>
      <c r="H3078" t="str">
        <f>_xlfn.XLOOKUP(Table29[[#This Row],[Unique BarCode]],$N$10:$N$37,$O$10:$O$37)</f>
        <v>MACUSBC</v>
      </c>
      <c r="I3078" t="str">
        <f>_xlfn.XLOOKUP(Table29[[#This Row],[Unique BarCode]],$N$10:$N$37,$P$10:$P$37)</f>
        <v>Charger</v>
      </c>
      <c r="J3078" t="s">
        <v>8</v>
      </c>
      <c r="K3078" t="s">
        <v>225</v>
      </c>
    </row>
    <row r="3079" spans="1:11" x14ac:dyDescent="0.2">
      <c r="A3079" s="1" t="d">
        <v>2023-02-22</v>
      </c>
      <c r="B3079" s="45">
        <v>-1</v>
      </c>
      <c r="C3079" t="s">
        <v>77</v>
      </c>
      <c r="D3079" t="str">
        <f>_xlfn.XLOOKUP(Table29[[#This Row],[Patron Group]],$R$10:$R$24,$S$10:$S$24)</f>
        <v>Undergraduate</v>
      </c>
      <c r="E3079" s="1" t="d">
        <v>2023-02-22</v>
      </c>
      <c r="F3079" t="s">
        <v>1630</v>
      </c>
      <c r="G3079" t="s">
        <v>2296</v>
      </c>
      <c r="H3079" t="str">
        <f>_xlfn.XLOOKUP(Table29[[#This Row],[Unique BarCode]],$N$10:$N$37,$O$10:$O$37)</f>
        <v>MACUSBC</v>
      </c>
      <c r="I3079" t="str">
        <f>_xlfn.XLOOKUP(Table29[[#This Row],[Unique BarCode]],$N$10:$N$37,$P$10:$P$37)</f>
        <v>Charger</v>
      </c>
      <c r="J3079" t="s">
        <v>8</v>
      </c>
      <c r="K3079" t="s">
        <v>470</v>
      </c>
    </row>
    <row r="3080" spans="1:11" x14ac:dyDescent="0.2">
      <c r="A3080" s="1" t="d">
        <v>2023-02-22</v>
      </c>
      <c r="B3080" s="45">
        <v>-1</v>
      </c>
      <c r="C3080" t="s">
        <v>77</v>
      </c>
      <c r="D3080" t="str">
        <f>_xlfn.XLOOKUP(Table29[[#This Row],[Patron Group]],$R$10:$R$24,$S$10:$S$24)</f>
        <v>Undergraduate</v>
      </c>
      <c r="E3080" s="1" t="d">
        <v>2023-02-22</v>
      </c>
      <c r="F3080" t="s">
        <v>1621</v>
      </c>
      <c r="G3080" t="s">
        <v>2296</v>
      </c>
      <c r="H3080" t="str">
        <f>_xlfn.XLOOKUP(Table29[[#This Row],[Unique BarCode]],$N$10:$N$37,$O$10:$O$37)</f>
        <v>MACUSBC</v>
      </c>
      <c r="I3080" t="str">
        <f>_xlfn.XLOOKUP(Table29[[#This Row],[Unique BarCode]],$N$10:$N$37,$P$10:$P$37)</f>
        <v>Charger</v>
      </c>
      <c r="J3080" t="s">
        <v>8</v>
      </c>
      <c r="K3080" t="s">
        <v>472</v>
      </c>
    </row>
    <row r="3081" spans="1:11" x14ac:dyDescent="0.2">
      <c r="A3081" s="1" t="d">
        <v>2023-02-22</v>
      </c>
      <c r="B3081" s="45">
        <v>-1</v>
      </c>
      <c r="C3081" t="s">
        <v>77</v>
      </c>
      <c r="D3081" t="str">
        <f>_xlfn.XLOOKUP(Table29[[#This Row],[Patron Group]],$R$10:$R$24,$S$10:$S$24)</f>
        <v>Undergraduate</v>
      </c>
      <c r="E3081" s="1" t="d">
        <v>2023-02-22</v>
      </c>
      <c r="F3081" t="s">
        <v>1631</v>
      </c>
      <c r="G3081" t="s">
        <v>2296</v>
      </c>
      <c r="H3081" t="str">
        <f>_xlfn.XLOOKUP(Table29[[#This Row],[Unique BarCode]],$N$10:$N$37,$O$10:$O$37)</f>
        <v>MACUSBC</v>
      </c>
      <c r="I3081" t="str">
        <f>_xlfn.XLOOKUP(Table29[[#This Row],[Unique BarCode]],$N$10:$N$37,$P$10:$P$37)</f>
        <v>Charger</v>
      </c>
      <c r="J3081" t="s">
        <v>8</v>
      </c>
      <c r="K3081" t="s">
        <v>277</v>
      </c>
    </row>
    <row r="3082" spans="1:11" x14ac:dyDescent="0.2">
      <c r="A3082" s="1" t="d">
        <v>2023-02-22</v>
      </c>
      <c r="B3082" s="45">
        <v>-1</v>
      </c>
      <c r="C3082" t="s">
        <v>77</v>
      </c>
      <c r="D3082" t="str">
        <f>_xlfn.XLOOKUP(Table29[[#This Row],[Patron Group]],$R$10:$R$24,$S$10:$S$24)</f>
        <v>Undergraduate</v>
      </c>
      <c r="E3082" s="1" t="d">
        <v>2023-02-22</v>
      </c>
      <c r="F3082" t="s">
        <v>1651</v>
      </c>
      <c r="G3082" t="s">
        <v>2296</v>
      </c>
      <c r="H3082" t="str">
        <f>_xlfn.XLOOKUP(Table29[[#This Row],[Unique BarCode]],$N$10:$N$37,$O$10:$O$37)</f>
        <v>MACUSBC</v>
      </c>
      <c r="I3082" t="str">
        <f>_xlfn.XLOOKUP(Table29[[#This Row],[Unique BarCode]],$N$10:$N$37,$P$10:$P$37)</f>
        <v>Charger</v>
      </c>
      <c r="J3082" t="s">
        <v>8</v>
      </c>
      <c r="K3082" t="s">
        <v>92</v>
      </c>
    </row>
    <row r="3083" spans="1:11" x14ac:dyDescent="0.2">
      <c r="A3083" s="1" t="d">
        <v>2023-02-22</v>
      </c>
      <c r="B3083" s="45">
        <v>-1</v>
      </c>
      <c r="C3083" t="s">
        <v>77</v>
      </c>
      <c r="D3083" t="str">
        <f>_xlfn.XLOOKUP(Table29[[#This Row],[Patron Group]],$R$10:$R$24,$S$10:$S$24)</f>
        <v>Undergraduate</v>
      </c>
      <c r="E3083" s="1" t="d">
        <v>2023-02-22</v>
      </c>
      <c r="F3083" t="s">
        <v>1633</v>
      </c>
      <c r="G3083" t="s">
        <v>2296</v>
      </c>
      <c r="H3083" t="str">
        <f>_xlfn.XLOOKUP(Table29[[#This Row],[Unique BarCode]],$N$10:$N$37,$O$10:$O$37)</f>
        <v>MACUSBC</v>
      </c>
      <c r="I3083" t="str">
        <f>_xlfn.XLOOKUP(Table29[[#This Row],[Unique BarCode]],$N$10:$N$37,$P$10:$P$37)</f>
        <v>Charger</v>
      </c>
      <c r="J3083" t="s">
        <v>8</v>
      </c>
      <c r="K3083" t="s">
        <v>844</v>
      </c>
    </row>
    <row r="3084" spans="1:11" x14ac:dyDescent="0.2">
      <c r="A3084" s="1" t="d">
        <v>2023-02-22</v>
      </c>
      <c r="B3084" s="45">
        <v>-1</v>
      </c>
      <c r="C3084" t="s">
        <v>77</v>
      </c>
      <c r="D3084" t="str">
        <f>_xlfn.XLOOKUP(Table29[[#This Row],[Patron Group]],$R$10:$R$24,$S$10:$S$24)</f>
        <v>Undergraduate</v>
      </c>
      <c r="E3084" s="1" t="d">
        <v>2023-02-22</v>
      </c>
      <c r="F3084" t="s">
        <v>1634</v>
      </c>
      <c r="G3084" t="s">
        <v>2296</v>
      </c>
      <c r="H3084" t="str">
        <f>_xlfn.XLOOKUP(Table29[[#This Row],[Unique BarCode]],$N$10:$N$37,$O$10:$O$37)</f>
        <v>MACUSBC</v>
      </c>
      <c r="I3084" t="str">
        <f>_xlfn.XLOOKUP(Table29[[#This Row],[Unique BarCode]],$N$10:$N$37,$P$10:$P$37)</f>
        <v>Charger</v>
      </c>
      <c r="J3084" t="s">
        <v>8</v>
      </c>
      <c r="K3084" t="s">
        <v>38</v>
      </c>
    </row>
    <row r="3085" spans="1:11" x14ac:dyDescent="0.2">
      <c r="A3085" s="1" t="d">
        <v>2023-02-22</v>
      </c>
      <c r="B3085" s="45">
        <v>-1</v>
      </c>
      <c r="C3085" t="s">
        <v>77</v>
      </c>
      <c r="D3085" t="str">
        <f>_xlfn.XLOOKUP(Table29[[#This Row],[Patron Group]],$R$10:$R$24,$S$10:$S$24)</f>
        <v>Undergraduate</v>
      </c>
      <c r="E3085" s="1" t="d">
        <v>2023-02-22</v>
      </c>
      <c r="F3085" t="s">
        <v>1652</v>
      </c>
      <c r="G3085" t="s">
        <v>2296</v>
      </c>
      <c r="H3085" t="str">
        <f>_xlfn.XLOOKUP(Table29[[#This Row],[Unique BarCode]],$N$10:$N$37,$O$10:$O$37)</f>
        <v>MACUSBC</v>
      </c>
      <c r="I3085" t="str">
        <f>_xlfn.XLOOKUP(Table29[[#This Row],[Unique BarCode]],$N$10:$N$37,$P$10:$P$37)</f>
        <v>Charger</v>
      </c>
      <c r="J3085" t="s">
        <v>8</v>
      </c>
      <c r="K3085" t="s">
        <v>40</v>
      </c>
    </row>
    <row r="3086" spans="1:11" x14ac:dyDescent="0.2">
      <c r="A3086" s="1" t="d">
        <v>2023-02-22</v>
      </c>
      <c r="B3086" s="45">
        <v>-1</v>
      </c>
      <c r="C3086" t="s">
        <v>77</v>
      </c>
      <c r="D3086" t="str">
        <f>_xlfn.XLOOKUP(Table29[[#This Row],[Patron Group]],$R$10:$R$24,$S$10:$S$24)</f>
        <v>Undergraduate</v>
      </c>
      <c r="E3086" s="1" t="d">
        <v>2023-02-22</v>
      </c>
      <c r="F3086" t="s">
        <v>1808</v>
      </c>
      <c r="G3086" t="s">
        <v>2293</v>
      </c>
      <c r="H3086" t="str">
        <f>_xlfn.XLOOKUP(Table29[[#This Row],[Unique BarCode]],$N$10:$N$37,$O$10:$O$37)</f>
        <v>OLDMACCHRG</v>
      </c>
      <c r="I3086" t="str">
        <f>_xlfn.XLOOKUP(Table29[[#This Row],[Unique BarCode]],$N$10:$N$37,$P$10:$P$37)</f>
        <v>Charger</v>
      </c>
      <c r="J3086" t="s">
        <v>49</v>
      </c>
      <c r="K3086" t="s">
        <v>1809</v>
      </c>
    </row>
    <row r="3087" spans="1:11" x14ac:dyDescent="0.2">
      <c r="A3087" s="1" t="d">
        <v>2023-02-22</v>
      </c>
      <c r="B3087" s="45">
        <v>-1</v>
      </c>
      <c r="C3087" t="s">
        <v>77</v>
      </c>
      <c r="D3087" t="str">
        <f>_xlfn.XLOOKUP(Table29[[#This Row],[Patron Group]],$R$10:$R$24,$S$10:$S$24)</f>
        <v>Undergraduate</v>
      </c>
      <c r="E3087" s="1" t="d">
        <v>2023-02-22</v>
      </c>
      <c r="F3087" t="s">
        <v>1780</v>
      </c>
      <c r="G3087" t="s">
        <v>2271</v>
      </c>
      <c r="H3087" t="str">
        <f>_xlfn.XLOOKUP(Table29[[#This Row],[Unique BarCode]],$N$10:$N$37,$O$10:$O$37)</f>
        <v>OMNI</v>
      </c>
      <c r="I3087" t="str">
        <f>_xlfn.XLOOKUP(Table29[[#This Row],[Unique BarCode]],$N$10:$N$37,$P$10:$P$37)</f>
        <v>Charger</v>
      </c>
      <c r="J3087" t="s">
        <v>49</v>
      </c>
      <c r="K3087" t="s">
        <v>1781</v>
      </c>
    </row>
    <row r="3088" spans="1:11" x14ac:dyDescent="0.2">
      <c r="A3088" s="1" t="d">
        <v>2023-02-22</v>
      </c>
      <c r="B3088" s="45">
        <v>-1</v>
      </c>
      <c r="C3088" t="s">
        <v>77</v>
      </c>
      <c r="D3088" t="str">
        <f>_xlfn.XLOOKUP(Table29[[#This Row],[Patron Group]],$R$10:$R$24,$S$10:$S$24)</f>
        <v>Undergraduate</v>
      </c>
      <c r="E3088" s="1" t="d">
        <v>2023-02-22</v>
      </c>
      <c r="F3088" t="s">
        <v>1035</v>
      </c>
      <c r="G3088" t="s">
        <v>2271</v>
      </c>
      <c r="H3088" t="str">
        <f>_xlfn.XLOOKUP(Table29[[#This Row],[Unique BarCode]],$N$10:$N$37,$O$10:$O$37)</f>
        <v>OMNI</v>
      </c>
      <c r="I3088" t="str">
        <f>_xlfn.XLOOKUP(Table29[[#This Row],[Unique BarCode]],$N$10:$N$37,$P$10:$P$37)</f>
        <v>Charger</v>
      </c>
      <c r="J3088" t="s">
        <v>49</v>
      </c>
      <c r="K3088" t="s">
        <v>1036</v>
      </c>
    </row>
    <row r="3089" spans="1:11" x14ac:dyDescent="0.2">
      <c r="A3089" s="1" t="d">
        <v>2023-02-22</v>
      </c>
      <c r="B3089" s="45">
        <v>-1</v>
      </c>
      <c r="C3089" t="s">
        <v>77</v>
      </c>
      <c r="D3089" t="str">
        <f>_xlfn.XLOOKUP(Table29[[#This Row],[Patron Group]],$R$10:$R$24,$S$10:$S$24)</f>
        <v>Undergraduate</v>
      </c>
      <c r="E3089" s="1" t="d">
        <v>2023-02-22</v>
      </c>
      <c r="F3089" t="s">
        <v>1680</v>
      </c>
      <c r="G3089" t="s">
        <v>2271</v>
      </c>
      <c r="H3089" t="str">
        <f>_xlfn.XLOOKUP(Table29[[#This Row],[Unique BarCode]],$N$10:$N$37,$O$10:$O$37)</f>
        <v>OMNI</v>
      </c>
      <c r="I3089" t="str">
        <f>_xlfn.XLOOKUP(Table29[[#This Row],[Unique BarCode]],$N$10:$N$37,$P$10:$P$37)</f>
        <v>Charger</v>
      </c>
      <c r="J3089" t="s">
        <v>8</v>
      </c>
      <c r="K3089" t="s">
        <v>1681</v>
      </c>
    </row>
    <row r="3090" spans="1:11" x14ac:dyDescent="0.2">
      <c r="A3090" s="1" t="d">
        <v>2023-02-22</v>
      </c>
      <c r="B3090" s="45">
        <v>-1</v>
      </c>
      <c r="C3090" t="s">
        <v>77</v>
      </c>
      <c r="D3090" t="str">
        <f>_xlfn.XLOOKUP(Table29[[#This Row],[Patron Group]],$R$10:$R$24,$S$10:$S$24)</f>
        <v>Undergraduate</v>
      </c>
      <c r="E3090" s="1" t="d">
        <v>2023-02-22</v>
      </c>
      <c r="F3090" t="s">
        <v>1810</v>
      </c>
      <c r="G3090" t="s">
        <v>2271</v>
      </c>
      <c r="H3090" t="str">
        <f>_xlfn.XLOOKUP(Table29[[#This Row],[Unique BarCode]],$N$10:$N$37,$O$10:$O$37)</f>
        <v>OMNI</v>
      </c>
      <c r="I3090" t="str">
        <f>_xlfn.XLOOKUP(Table29[[#This Row],[Unique BarCode]],$N$10:$N$37,$P$10:$P$37)</f>
        <v>Charger</v>
      </c>
      <c r="J3090" t="s">
        <v>8</v>
      </c>
    </row>
    <row r="3091" spans="1:11" x14ac:dyDescent="0.2">
      <c r="A3091" s="1" t="d">
        <v>2023-02-22</v>
      </c>
      <c r="B3091" s="45">
        <v>-1</v>
      </c>
      <c r="C3091" t="s">
        <v>77</v>
      </c>
      <c r="D3091" t="str">
        <f>_xlfn.XLOOKUP(Table29[[#This Row],[Patron Group]],$R$10:$R$24,$S$10:$S$24)</f>
        <v>Undergraduate</v>
      </c>
      <c r="E3091" s="1" t="d">
        <v>2023-02-22</v>
      </c>
      <c r="F3091" t="s">
        <v>815</v>
      </c>
      <c r="G3091" t="s">
        <v>2294</v>
      </c>
      <c r="H3091" t="str">
        <f>_xlfn.XLOOKUP(Table29[[#This Row],[Unique BarCode]],$N$10:$N$37,$O$10:$O$37)</f>
        <v>UVGA</v>
      </c>
      <c r="I3091" t="str">
        <f>_xlfn.XLOOKUP(Table29[[#This Row],[Unique BarCode]],$N$10:$N$37,$P$10:$P$37)</f>
        <v>Cable</v>
      </c>
      <c r="J3091" t="s">
        <v>8</v>
      </c>
    </row>
    <row r="3092" spans="1:11" x14ac:dyDescent="0.2">
      <c r="A3092" s="1" t="d">
        <v>2023-02-22</v>
      </c>
      <c r="B3092" s="45">
        <v>-1</v>
      </c>
      <c r="C3092" t="s">
        <v>77</v>
      </c>
      <c r="D3092" t="str">
        <f>_xlfn.XLOOKUP(Table29[[#This Row],[Patron Group]],$R$10:$R$24,$S$10:$S$24)</f>
        <v>Undergraduate</v>
      </c>
      <c r="E3092" s="1" t="d">
        <v>2023-02-22</v>
      </c>
      <c r="F3092" t="s">
        <v>1455</v>
      </c>
      <c r="G3092" t="s">
        <v>2272</v>
      </c>
      <c r="H3092" t="str">
        <f>_xlfn.XLOOKUP(Table29[[#This Row],[Unique BarCode]],$N$10:$N$37,$O$10:$O$37)</f>
        <v>WALLADPT</v>
      </c>
      <c r="I3092" t="str">
        <f>_xlfn.XLOOKUP(Table29[[#This Row],[Unique BarCode]],$N$10:$N$37,$P$10:$P$37)</f>
        <v>Charger</v>
      </c>
      <c r="J3092" t="s">
        <v>49</v>
      </c>
      <c r="K3092" t="s">
        <v>1456</v>
      </c>
    </row>
    <row r="3093" spans="1:11" x14ac:dyDescent="0.2">
      <c r="A3093" s="1" t="d">
        <v>2023-02-22</v>
      </c>
      <c r="B3093" s="45">
        <v>-1</v>
      </c>
      <c r="C3093" t="s">
        <v>77</v>
      </c>
      <c r="D3093" t="str">
        <f>_xlfn.XLOOKUP(Table29[[#This Row],[Patron Group]],$R$10:$R$24,$S$10:$S$24)</f>
        <v>Undergraduate</v>
      </c>
      <c r="E3093" s="1" t="d">
        <v>2023-02-22</v>
      </c>
      <c r="F3093" t="s">
        <v>272</v>
      </c>
      <c r="G3093" t="s">
        <v>2272</v>
      </c>
      <c r="H3093" t="str">
        <f>_xlfn.XLOOKUP(Table29[[#This Row],[Unique BarCode]],$N$10:$N$37,$O$10:$O$37)</f>
        <v>WALLADPT</v>
      </c>
      <c r="I3093" t="str">
        <f>_xlfn.XLOOKUP(Table29[[#This Row],[Unique BarCode]],$N$10:$N$37,$P$10:$P$37)</f>
        <v>Charger</v>
      </c>
      <c r="J3093" t="s">
        <v>49</v>
      </c>
      <c r="K3093" t="s">
        <v>273</v>
      </c>
    </row>
    <row r="3094" spans="1:11" x14ac:dyDescent="0.2">
      <c r="A3094" s="1" t="d">
        <v>2023-02-22</v>
      </c>
      <c r="B3094" s="45">
        <v>-1</v>
      </c>
      <c r="C3094" t="s">
        <v>77</v>
      </c>
      <c r="D3094" t="str">
        <f>_xlfn.XLOOKUP(Table29[[#This Row],[Patron Group]],$R$10:$R$24,$S$10:$S$24)</f>
        <v>Undergraduate</v>
      </c>
      <c r="E3094" s="1" t="d">
        <v>2023-02-22</v>
      </c>
      <c r="F3094" t="s">
        <v>1440</v>
      </c>
      <c r="G3094" t="s">
        <v>2272</v>
      </c>
      <c r="H3094" t="str">
        <f>_xlfn.XLOOKUP(Table29[[#This Row],[Unique BarCode]],$N$10:$N$37,$O$10:$O$37)</f>
        <v>WALLADPT</v>
      </c>
      <c r="I3094" t="str">
        <f>_xlfn.XLOOKUP(Table29[[#This Row],[Unique BarCode]],$N$10:$N$37,$P$10:$P$37)</f>
        <v>Charger</v>
      </c>
      <c r="J3094" t="s">
        <v>49</v>
      </c>
      <c r="K3094" t="s">
        <v>1441</v>
      </c>
    </row>
    <row r="3095" spans="1:11" x14ac:dyDescent="0.2">
      <c r="A3095" s="1" t="d">
        <v>2023-02-22</v>
      </c>
      <c r="B3095" s="45">
        <v>-1</v>
      </c>
      <c r="C3095" t="s">
        <v>77</v>
      </c>
      <c r="D3095" t="str">
        <f>_xlfn.XLOOKUP(Table29[[#This Row],[Patron Group]],$R$10:$R$24,$S$10:$S$24)</f>
        <v>Undergraduate</v>
      </c>
      <c r="E3095" s="1" t="d">
        <v>2023-02-22</v>
      </c>
      <c r="F3095" t="s">
        <v>1184</v>
      </c>
      <c r="G3095" t="s">
        <v>2272</v>
      </c>
      <c r="H3095" t="str">
        <f>_xlfn.XLOOKUP(Table29[[#This Row],[Unique BarCode]],$N$10:$N$37,$O$10:$O$37)</f>
        <v>WALLADPT</v>
      </c>
      <c r="I3095" t="str">
        <f>_xlfn.XLOOKUP(Table29[[#This Row],[Unique BarCode]],$N$10:$N$37,$P$10:$P$37)</f>
        <v>Charger</v>
      </c>
      <c r="J3095" t="s">
        <v>49</v>
      </c>
      <c r="K3095" t="s">
        <v>1185</v>
      </c>
    </row>
    <row r="3096" spans="1:11" x14ac:dyDescent="0.2">
      <c r="A3096" s="1" t="d">
        <v>2023-02-22</v>
      </c>
      <c r="B3096" s="45">
        <v>-1</v>
      </c>
      <c r="C3096" t="s">
        <v>77</v>
      </c>
      <c r="D3096" t="str">
        <f>_xlfn.XLOOKUP(Table29[[#This Row],[Patron Group]],$R$10:$R$24,$S$10:$S$24)</f>
        <v>Undergraduate</v>
      </c>
      <c r="E3096" s="1" t="d">
        <v>2023-02-22</v>
      </c>
      <c r="F3096" t="s">
        <v>43</v>
      </c>
      <c r="G3096" t="s">
        <v>2272</v>
      </c>
      <c r="H3096" t="str">
        <f>_xlfn.XLOOKUP(Table29[[#This Row],[Unique BarCode]],$N$10:$N$37,$O$10:$O$37)</f>
        <v>WALLADPT</v>
      </c>
      <c r="I3096" t="str">
        <f>_xlfn.XLOOKUP(Table29[[#This Row],[Unique BarCode]],$N$10:$N$37,$P$10:$P$37)</f>
        <v>Charger</v>
      </c>
      <c r="J3096" t="s">
        <v>8</v>
      </c>
      <c r="K3096" t="s">
        <v>44</v>
      </c>
    </row>
    <row r="3097" spans="1:11" x14ac:dyDescent="0.2">
      <c r="A3097" s="1" t="d">
        <v>2023-02-22</v>
      </c>
      <c r="B3097" s="45">
        <v>-1</v>
      </c>
      <c r="C3097" t="s">
        <v>77</v>
      </c>
      <c r="D3097" t="str">
        <f>_xlfn.XLOOKUP(Table29[[#This Row],[Patron Group]],$R$10:$R$24,$S$10:$S$24)</f>
        <v>Undergraduate</v>
      </c>
      <c r="E3097" s="1" t="d">
        <v>2023-02-22</v>
      </c>
      <c r="F3097" t="s">
        <v>274</v>
      </c>
      <c r="G3097" t="s">
        <v>2272</v>
      </c>
      <c r="H3097" t="str">
        <f>_xlfn.XLOOKUP(Table29[[#This Row],[Unique BarCode]],$N$10:$N$37,$O$10:$O$37)</f>
        <v>WALLADPT</v>
      </c>
      <c r="I3097" t="str">
        <f>_xlfn.XLOOKUP(Table29[[#This Row],[Unique BarCode]],$N$10:$N$37,$P$10:$P$37)</f>
        <v>Charger</v>
      </c>
      <c r="J3097" t="s">
        <v>8</v>
      </c>
    </row>
    <row r="3098" spans="1:11" x14ac:dyDescent="0.2">
      <c r="A3098" s="1" t="d">
        <v>2023-02-22</v>
      </c>
      <c r="B3098" s="45">
        <v>-1</v>
      </c>
      <c r="C3098" t="s">
        <v>77</v>
      </c>
      <c r="D3098" t="str">
        <f>_xlfn.XLOOKUP(Table29[[#This Row],[Patron Group]],$R$10:$R$24,$S$10:$S$24)</f>
        <v>Undergraduate</v>
      </c>
      <c r="E3098" s="1" t="d">
        <v>2023-02-22</v>
      </c>
      <c r="F3098" t="s">
        <v>483</v>
      </c>
      <c r="G3098" t="s">
        <v>2272</v>
      </c>
      <c r="H3098" t="str">
        <f>_xlfn.XLOOKUP(Table29[[#This Row],[Unique BarCode]],$N$10:$N$37,$O$10:$O$37)</f>
        <v>WALLADPT</v>
      </c>
      <c r="I3098" t="str">
        <f>_xlfn.XLOOKUP(Table29[[#This Row],[Unique BarCode]],$N$10:$N$37,$P$10:$P$37)</f>
        <v>Charger</v>
      </c>
      <c r="J3098" t="s">
        <v>8</v>
      </c>
    </row>
    <row r="3099" spans="1:11" x14ac:dyDescent="0.2">
      <c r="A3099" s="1" t="d">
        <v>2023-02-22</v>
      </c>
      <c r="B3099" s="45">
        <v>-1</v>
      </c>
      <c r="C3099" t="s">
        <v>77</v>
      </c>
      <c r="D3099" t="str">
        <f>_xlfn.XLOOKUP(Table29[[#This Row],[Patron Group]],$R$10:$R$24,$S$10:$S$24)</f>
        <v>Undergraduate</v>
      </c>
      <c r="E3099" s="1" t="d">
        <v>2023-02-22</v>
      </c>
      <c r="F3099" t="s">
        <v>484</v>
      </c>
      <c r="G3099" t="s">
        <v>2272</v>
      </c>
      <c r="H3099" t="str">
        <f>_xlfn.XLOOKUP(Table29[[#This Row],[Unique BarCode]],$N$10:$N$37,$O$10:$O$37)</f>
        <v>WALLADPT</v>
      </c>
      <c r="I3099" t="str">
        <f>_xlfn.XLOOKUP(Table29[[#This Row],[Unique BarCode]],$N$10:$N$37,$P$10:$P$37)</f>
        <v>Charger</v>
      </c>
      <c r="J3099" t="s">
        <v>8</v>
      </c>
    </row>
    <row r="3100" spans="1:11" x14ac:dyDescent="0.2">
      <c r="A3100" s="1" t="d">
        <v>2023-02-22</v>
      </c>
      <c r="B3100" s="45">
        <v>-1</v>
      </c>
      <c r="C3100" t="s">
        <v>77</v>
      </c>
      <c r="D3100" t="str">
        <f>_xlfn.XLOOKUP(Table29[[#This Row],[Patron Group]],$R$10:$R$24,$S$10:$S$24)</f>
        <v>Undergraduate</v>
      </c>
      <c r="E3100" s="1" t="d">
        <v>2023-02-22</v>
      </c>
      <c r="F3100" t="s">
        <v>47</v>
      </c>
      <c r="G3100" t="s">
        <v>2272</v>
      </c>
      <c r="H3100" t="str">
        <f>_xlfn.XLOOKUP(Table29[[#This Row],[Unique BarCode]],$N$10:$N$37,$O$10:$O$37)</f>
        <v>WALLADPT</v>
      </c>
      <c r="I3100" t="str">
        <f>_xlfn.XLOOKUP(Table29[[#This Row],[Unique BarCode]],$N$10:$N$37,$P$10:$P$37)</f>
        <v>Charger</v>
      </c>
      <c r="J3100" t="s">
        <v>8</v>
      </c>
    </row>
    <row r="3101" spans="1:11" x14ac:dyDescent="0.2">
      <c r="A3101" s="1" t="d">
        <v>2023-02-22</v>
      </c>
      <c r="B3101" s="45">
        <v>-1</v>
      </c>
      <c r="C3101" t="s">
        <v>77</v>
      </c>
      <c r="D3101" t="str">
        <f>_xlfn.XLOOKUP(Table29[[#This Row],[Patron Group]],$R$10:$R$24,$S$10:$S$24)</f>
        <v>Undergraduate</v>
      </c>
      <c r="E3101" s="1" t="d">
        <v>2023-02-22</v>
      </c>
      <c r="F3101" t="s">
        <v>1422</v>
      </c>
      <c r="G3101" t="s">
        <v>2272</v>
      </c>
      <c r="H3101" t="str">
        <f>_xlfn.XLOOKUP(Table29[[#This Row],[Unique BarCode]],$N$10:$N$37,$O$10:$O$37)</f>
        <v>WALLADPT</v>
      </c>
      <c r="I3101" t="str">
        <f>_xlfn.XLOOKUP(Table29[[#This Row],[Unique BarCode]],$N$10:$N$37,$P$10:$P$37)</f>
        <v>Charger</v>
      </c>
      <c r="J3101" t="s">
        <v>8</v>
      </c>
    </row>
    <row r="3102" spans="1:11" x14ac:dyDescent="0.2">
      <c r="A3102" s="1" t="d">
        <v>2023-02-22</v>
      </c>
      <c r="B3102" s="45">
        <v>-1</v>
      </c>
      <c r="C3102" t="s">
        <v>77</v>
      </c>
      <c r="D3102" t="str">
        <f>_xlfn.XLOOKUP(Table29[[#This Row],[Patron Group]],$R$10:$R$24,$S$10:$S$24)</f>
        <v>Undergraduate</v>
      </c>
      <c r="E3102" s="1" t="d">
        <v>2023-02-22</v>
      </c>
      <c r="F3102" t="s">
        <v>95</v>
      </c>
      <c r="G3102" t="s">
        <v>2272</v>
      </c>
      <c r="H3102" t="str">
        <f>_xlfn.XLOOKUP(Table29[[#This Row],[Unique BarCode]],$N$10:$N$37,$O$10:$O$37)</f>
        <v>WALLADPT</v>
      </c>
      <c r="I3102" t="str">
        <f>_xlfn.XLOOKUP(Table29[[#This Row],[Unique BarCode]],$N$10:$N$37,$P$10:$P$37)</f>
        <v>Charger</v>
      </c>
      <c r="J3102" t="s">
        <v>8</v>
      </c>
    </row>
    <row r="3103" spans="1:11" x14ac:dyDescent="0.2">
      <c r="A3103" s="1" t="d">
        <v>2023-02-22</v>
      </c>
      <c r="B3103" s="45">
        <v>-1</v>
      </c>
      <c r="C3103" t="s">
        <v>77</v>
      </c>
      <c r="D3103" t="str">
        <f>_xlfn.XLOOKUP(Table29[[#This Row],[Patron Group]],$R$10:$R$24,$S$10:$S$24)</f>
        <v>Undergraduate</v>
      </c>
      <c r="E3103" s="1" t="d">
        <v>2023-02-22</v>
      </c>
      <c r="F3103" t="s">
        <v>275</v>
      </c>
      <c r="G3103" t="s">
        <v>2272</v>
      </c>
      <c r="H3103" t="str">
        <f>_xlfn.XLOOKUP(Table29[[#This Row],[Unique BarCode]],$N$10:$N$37,$O$10:$O$37)</f>
        <v>WALLADPT</v>
      </c>
      <c r="I3103" t="str">
        <f>_xlfn.XLOOKUP(Table29[[#This Row],[Unique BarCode]],$N$10:$N$37,$P$10:$P$37)</f>
        <v>Charger</v>
      </c>
      <c r="J3103" t="s">
        <v>8</v>
      </c>
    </row>
    <row r="3104" spans="1:11" x14ac:dyDescent="0.2">
      <c r="A3104" s="1" t="d">
        <v>2023-02-22</v>
      </c>
      <c r="B3104" s="45">
        <v>-1</v>
      </c>
      <c r="C3104" t="s">
        <v>77</v>
      </c>
      <c r="D3104" t="str">
        <f>_xlfn.XLOOKUP(Table29[[#This Row],[Patron Group]],$R$10:$R$24,$S$10:$S$24)</f>
        <v>Undergraduate</v>
      </c>
      <c r="E3104" s="1" t="d">
        <v>2023-03-01</v>
      </c>
      <c r="F3104" t="s">
        <v>1010</v>
      </c>
      <c r="G3104" t="s">
        <v>2273</v>
      </c>
      <c r="H3104" t="str">
        <f>_xlfn.XLOOKUP(Table29[[#This Row],[Unique BarCode]],$N$10:$N$37,$O$10:$O$37)</f>
        <v>ChromeBook</v>
      </c>
      <c r="I3104" t="str">
        <f>_xlfn.XLOOKUP(Table29[[#This Row],[Unique BarCode]],$N$10:$N$37,$P$10:$P$37)</f>
        <v>Device</v>
      </c>
      <c r="J3104" t="s">
        <v>128</v>
      </c>
      <c r="K3104" t="s">
        <v>1011</v>
      </c>
    </row>
    <row r="3105" spans="1:11" x14ac:dyDescent="0.2">
      <c r="A3105" s="1" t="d">
        <v>2023-02-22</v>
      </c>
      <c r="B3105" s="45">
        <v>-1</v>
      </c>
      <c r="C3105" t="s">
        <v>77</v>
      </c>
      <c r="D3105" t="str">
        <f>_xlfn.XLOOKUP(Table29[[#This Row],[Patron Group]],$R$10:$R$24,$S$10:$S$24)</f>
        <v>Undergraduate</v>
      </c>
      <c r="E3105" s="1" t="d">
        <v>2023-03-01</v>
      </c>
      <c r="F3105" t="s">
        <v>147</v>
      </c>
      <c r="G3105" t="s">
        <v>2273</v>
      </c>
      <c r="H3105" t="str">
        <f>_xlfn.XLOOKUP(Table29[[#This Row],[Unique BarCode]],$N$10:$N$37,$O$10:$O$37)</f>
        <v>ChromeBook</v>
      </c>
      <c r="I3105" t="str">
        <f>_xlfn.XLOOKUP(Table29[[#This Row],[Unique BarCode]],$N$10:$N$37,$P$10:$P$37)</f>
        <v>Device</v>
      </c>
      <c r="J3105" t="s">
        <v>8</v>
      </c>
      <c r="K3105" t="s">
        <v>148</v>
      </c>
    </row>
    <row r="3106" spans="1:11" x14ac:dyDescent="0.2">
      <c r="A3106" s="1" t="d">
        <v>2023-02-22</v>
      </c>
      <c r="B3106" s="45">
        <v>-1</v>
      </c>
      <c r="C3106" t="s">
        <v>77</v>
      </c>
      <c r="D3106" t="str">
        <f>_xlfn.XLOOKUP(Table29[[#This Row],[Patron Group]],$R$10:$R$24,$S$10:$S$24)</f>
        <v>Undergraduate</v>
      </c>
      <c r="E3106" s="1" t="d">
        <v>2023-03-01</v>
      </c>
      <c r="F3106" t="s">
        <v>1811</v>
      </c>
      <c r="G3106" t="s">
        <v>2273</v>
      </c>
      <c r="H3106" t="str">
        <f>_xlfn.XLOOKUP(Table29[[#This Row],[Unique BarCode]],$N$10:$N$37,$O$10:$O$37)</f>
        <v>ChromeBook</v>
      </c>
      <c r="I3106" t="str">
        <f>_xlfn.XLOOKUP(Table29[[#This Row],[Unique BarCode]],$N$10:$N$37,$P$10:$P$37)</f>
        <v>Device</v>
      </c>
      <c r="J3106" t="s">
        <v>8</v>
      </c>
      <c r="K3106" t="s">
        <v>1812</v>
      </c>
    </row>
    <row r="3107" spans="1:11" x14ac:dyDescent="0.2">
      <c r="A3107" s="1" t="d">
        <v>2023-02-22</v>
      </c>
      <c r="B3107" s="45">
        <v>-1</v>
      </c>
      <c r="C3107" t="s">
        <v>77</v>
      </c>
      <c r="D3107" t="str">
        <f>_xlfn.XLOOKUP(Table29[[#This Row],[Patron Group]],$R$10:$R$24,$S$10:$S$24)</f>
        <v>Undergraduate</v>
      </c>
      <c r="E3107" s="1" t="d">
        <v>2023-03-01</v>
      </c>
      <c r="F3107" t="s">
        <v>1813</v>
      </c>
      <c r="G3107" t="s">
        <v>2274</v>
      </c>
      <c r="H3107" t="str">
        <f>_xlfn.XLOOKUP(Table29[[#This Row],[Unique BarCode]],$N$10:$N$37,$O$10:$O$37)</f>
        <v>MacBook</v>
      </c>
      <c r="I3107" t="str">
        <f>_xlfn.XLOOKUP(Table29[[#This Row],[Unique BarCode]],$N$10:$N$37,$P$10:$P$37)</f>
        <v>Device</v>
      </c>
      <c r="J3107" t="s">
        <v>8</v>
      </c>
      <c r="K3107" t="s">
        <v>1813</v>
      </c>
    </row>
    <row r="3108" spans="1:11" x14ac:dyDescent="0.2">
      <c r="A3108" s="1" t="d">
        <v>2023-02-22</v>
      </c>
      <c r="B3108" s="45">
        <v>-1</v>
      </c>
      <c r="C3108" t="s">
        <v>77</v>
      </c>
      <c r="D3108" t="str">
        <f>_xlfn.XLOOKUP(Table29[[#This Row],[Patron Group]],$R$10:$R$24,$S$10:$S$24)</f>
        <v>Undergraduate</v>
      </c>
      <c r="E3108" s="1" t="d">
        <v>2023-03-01</v>
      </c>
      <c r="F3108" t="s">
        <v>1814</v>
      </c>
      <c r="G3108" t="s">
        <v>2274</v>
      </c>
      <c r="H3108" t="str">
        <f>_xlfn.XLOOKUP(Table29[[#This Row],[Unique BarCode]],$N$10:$N$37,$O$10:$O$37)</f>
        <v>MacBook</v>
      </c>
      <c r="I3108" t="str">
        <f>_xlfn.XLOOKUP(Table29[[#This Row],[Unique BarCode]],$N$10:$N$37,$P$10:$P$37)</f>
        <v>Device</v>
      </c>
      <c r="J3108" t="s">
        <v>8</v>
      </c>
      <c r="K3108" t="s">
        <v>1814</v>
      </c>
    </row>
    <row r="3109" spans="1:11" x14ac:dyDescent="0.2">
      <c r="A3109" s="1" t="d">
        <v>2023-02-22</v>
      </c>
      <c r="B3109" s="45">
        <v>-1</v>
      </c>
      <c r="C3109" t="s">
        <v>77</v>
      </c>
      <c r="D3109" t="str">
        <f>_xlfn.XLOOKUP(Table29[[#This Row],[Patron Group]],$R$10:$R$24,$S$10:$S$24)</f>
        <v>Undergraduate</v>
      </c>
      <c r="E3109" s="1" t="d">
        <v>2023-03-01</v>
      </c>
      <c r="F3109" t="s">
        <v>1815</v>
      </c>
      <c r="G3109" t="s">
        <v>2274</v>
      </c>
      <c r="H3109" t="str">
        <f>_xlfn.XLOOKUP(Table29[[#This Row],[Unique BarCode]],$N$10:$N$37,$O$10:$O$37)</f>
        <v>MacBook</v>
      </c>
      <c r="I3109" t="str">
        <f>_xlfn.XLOOKUP(Table29[[#This Row],[Unique BarCode]],$N$10:$N$37,$P$10:$P$37)</f>
        <v>Device</v>
      </c>
      <c r="J3109" t="s">
        <v>8</v>
      </c>
      <c r="K3109" t="s">
        <v>1815</v>
      </c>
    </row>
    <row r="3110" spans="1:11" x14ac:dyDescent="0.2">
      <c r="A3110" s="1" t="d">
        <v>2023-02-22</v>
      </c>
      <c r="B3110" s="45">
        <v>-1</v>
      </c>
      <c r="C3110" t="s">
        <v>77</v>
      </c>
      <c r="D3110" t="str">
        <f>_xlfn.XLOOKUP(Table29[[#This Row],[Patron Group]],$R$10:$R$24,$S$10:$S$24)</f>
        <v>Undergraduate</v>
      </c>
      <c r="E3110" s="1" t="d">
        <v>2023-03-01</v>
      </c>
      <c r="F3110" t="s">
        <v>1816</v>
      </c>
      <c r="G3110" t="s">
        <v>2275</v>
      </c>
      <c r="H3110" t="str">
        <f>_xlfn.XLOOKUP(Table29[[#This Row],[Unique BarCode]],$N$10:$N$37,$O$10:$O$37)</f>
        <v>iPad</v>
      </c>
      <c r="I3110" t="str">
        <f>_xlfn.XLOOKUP(Table29[[#This Row],[Unique BarCode]],$N$10:$N$37,$P$10:$P$37)</f>
        <v>Device</v>
      </c>
      <c r="J3110" t="s">
        <v>8</v>
      </c>
      <c r="K3110" t="s">
        <v>1817</v>
      </c>
    </row>
    <row r="3111" spans="1:11" x14ac:dyDescent="0.2">
      <c r="A3111" s="1" t="d">
        <v>2023-02-22</v>
      </c>
      <c r="B3111" s="45">
        <v>-1</v>
      </c>
      <c r="C3111" t="s">
        <v>77</v>
      </c>
      <c r="D3111" t="str">
        <f>_xlfn.XLOOKUP(Table29[[#This Row],[Patron Group]],$R$10:$R$24,$S$10:$S$24)</f>
        <v>Undergraduate</v>
      </c>
      <c r="E3111" s="1" t="d">
        <v>2023-03-01</v>
      </c>
      <c r="F3111" t="s">
        <v>1818</v>
      </c>
      <c r="G3111" t="s">
        <v>2263</v>
      </c>
      <c r="H3111" t="str">
        <f>_xlfn.XLOOKUP(Table29[[#This Row],[Unique BarCode]],$N$10:$N$37,$O$10:$O$37)</f>
        <v>HP Laptop</v>
      </c>
      <c r="I3111" t="str">
        <f>_xlfn.XLOOKUP(Table29[[#This Row],[Unique BarCode]],$N$10:$N$37,$P$10:$P$37)</f>
        <v>Device</v>
      </c>
      <c r="J3111" t="s">
        <v>8</v>
      </c>
      <c r="K3111" t="s">
        <v>793</v>
      </c>
    </row>
    <row r="3112" spans="1:11" x14ac:dyDescent="0.2">
      <c r="A3112" s="1" t="d">
        <v>2023-02-22</v>
      </c>
      <c r="B3112" s="45">
        <v>-1</v>
      </c>
      <c r="C3112" t="s">
        <v>77</v>
      </c>
      <c r="D3112" t="str">
        <f>_xlfn.XLOOKUP(Table29[[#This Row],[Patron Group]],$R$10:$R$24,$S$10:$S$24)</f>
        <v>Undergraduate</v>
      </c>
      <c r="E3112" s="1" t="d">
        <v>2023-03-01</v>
      </c>
      <c r="F3112" t="s">
        <v>1819</v>
      </c>
      <c r="G3112" t="s">
        <v>2263</v>
      </c>
      <c r="H3112" t="str">
        <f>_xlfn.XLOOKUP(Table29[[#This Row],[Unique BarCode]],$N$10:$N$37,$O$10:$O$37)</f>
        <v>HP Laptop</v>
      </c>
      <c r="I3112" t="str">
        <f>_xlfn.XLOOKUP(Table29[[#This Row],[Unique BarCode]],$N$10:$N$37,$P$10:$P$37)</f>
        <v>Device</v>
      </c>
      <c r="J3112" t="s">
        <v>8</v>
      </c>
      <c r="K3112" t="s">
        <v>972</v>
      </c>
    </row>
    <row r="3113" spans="1:11" x14ac:dyDescent="0.2">
      <c r="A3113" s="1" t="d">
        <v>2023-02-22</v>
      </c>
      <c r="B3113" s="45">
        <v>-1</v>
      </c>
      <c r="C3113" t="s">
        <v>77</v>
      </c>
      <c r="D3113" t="str">
        <f>_xlfn.XLOOKUP(Table29[[#This Row],[Patron Group]],$R$10:$R$24,$S$10:$S$24)</f>
        <v>Undergraduate</v>
      </c>
      <c r="E3113" s="1" t="d">
        <v>2023-03-07</v>
      </c>
      <c r="F3113" t="s">
        <v>447</v>
      </c>
      <c r="G3113" t="s">
        <v>2274</v>
      </c>
      <c r="H3113" t="str">
        <f>_xlfn.XLOOKUP(Table29[[#This Row],[Unique BarCode]],$N$10:$N$37,$O$10:$O$37)</f>
        <v>MacBook</v>
      </c>
      <c r="I3113" t="str">
        <f>_xlfn.XLOOKUP(Table29[[#This Row],[Unique BarCode]],$N$10:$N$37,$P$10:$P$37)</f>
        <v>Device</v>
      </c>
      <c r="J3113" t="s">
        <v>8</v>
      </c>
      <c r="K3113" t="s">
        <v>448</v>
      </c>
    </row>
    <row r="3114" spans="1:11" x14ac:dyDescent="0.2">
      <c r="A3114" s="1" t="d">
        <v>2023-02-22</v>
      </c>
      <c r="B3114" s="45">
        <v>-1</v>
      </c>
      <c r="C3114" t="s">
        <v>77</v>
      </c>
      <c r="D3114" t="str">
        <f>_xlfn.XLOOKUP(Table29[[#This Row],[Patron Group]],$R$10:$R$24,$S$10:$S$24)</f>
        <v>Undergraduate</v>
      </c>
      <c r="E3114" s="1" t="d">
        <v>2023-03-07</v>
      </c>
      <c r="F3114" t="s">
        <v>934</v>
      </c>
      <c r="G3114" t="s">
        <v>2263</v>
      </c>
      <c r="H3114" t="str">
        <f>_xlfn.XLOOKUP(Table29[[#This Row],[Unique BarCode]],$N$10:$N$37,$O$10:$O$37)</f>
        <v>HP Laptop</v>
      </c>
      <c r="I3114" t="str">
        <f>_xlfn.XLOOKUP(Table29[[#This Row],[Unique BarCode]],$N$10:$N$37,$P$10:$P$37)</f>
        <v>Device</v>
      </c>
      <c r="J3114" t="s">
        <v>8</v>
      </c>
      <c r="K3114" t="s">
        <v>935</v>
      </c>
    </row>
    <row r="3115" spans="1:11" x14ac:dyDescent="0.2">
      <c r="A3115" s="1" t="d">
        <v>2023-02-22</v>
      </c>
      <c r="B3115" s="45">
        <v>-1</v>
      </c>
      <c r="C3115" t="s">
        <v>77</v>
      </c>
      <c r="D3115" t="str">
        <f>_xlfn.XLOOKUP(Table29[[#This Row],[Patron Group]],$R$10:$R$24,$S$10:$S$24)</f>
        <v>Undergraduate</v>
      </c>
      <c r="E3115" s="1" t="d">
        <v>2023-03-08</v>
      </c>
      <c r="F3115" t="s">
        <v>1820</v>
      </c>
      <c r="G3115" t="s">
        <v>2274</v>
      </c>
      <c r="H3115" t="str">
        <f>_xlfn.XLOOKUP(Table29[[#This Row],[Unique BarCode]],$N$10:$N$37,$O$10:$O$37)</f>
        <v>MacBook</v>
      </c>
      <c r="I3115" t="str">
        <f>_xlfn.XLOOKUP(Table29[[#This Row],[Unique BarCode]],$N$10:$N$37,$P$10:$P$37)</f>
        <v>Device</v>
      </c>
      <c r="J3115" t="s">
        <v>8</v>
      </c>
      <c r="K3115" t="s">
        <v>1821</v>
      </c>
    </row>
    <row r="3116" spans="1:11" x14ac:dyDescent="0.2">
      <c r="A3116" s="1" t="d">
        <v>2023-02-22</v>
      </c>
      <c r="B3116" s="45">
        <v>-1</v>
      </c>
      <c r="C3116" t="s">
        <v>77</v>
      </c>
      <c r="D3116" t="str">
        <f>_xlfn.XLOOKUP(Table29[[#This Row],[Patron Group]],$R$10:$R$24,$S$10:$S$24)</f>
        <v>Undergraduate</v>
      </c>
      <c r="E3116" s="1" t="d">
        <v>2023-03-08</v>
      </c>
      <c r="F3116" t="s">
        <v>290</v>
      </c>
      <c r="G3116" t="s">
        <v>2274</v>
      </c>
      <c r="H3116" t="str">
        <f>_xlfn.XLOOKUP(Table29[[#This Row],[Unique BarCode]],$N$10:$N$37,$O$10:$O$37)</f>
        <v>MacBook</v>
      </c>
      <c r="I3116" t="str">
        <f>_xlfn.XLOOKUP(Table29[[#This Row],[Unique BarCode]],$N$10:$N$37,$P$10:$P$37)</f>
        <v>Device</v>
      </c>
      <c r="J3116" t="s">
        <v>8</v>
      </c>
      <c r="K3116" t="s">
        <v>291</v>
      </c>
    </row>
    <row r="3117" spans="1:11" x14ac:dyDescent="0.2">
      <c r="A3117" s="1" t="d">
        <v>2023-02-22</v>
      </c>
      <c r="B3117" s="45">
        <v>-1</v>
      </c>
      <c r="C3117" t="s">
        <v>77</v>
      </c>
      <c r="D3117" t="str">
        <f>_xlfn.XLOOKUP(Table29[[#This Row],[Patron Group]],$R$10:$R$24,$S$10:$S$24)</f>
        <v>Undergraduate</v>
      </c>
      <c r="E3117" s="1" t="d">
        <v>2023-03-08</v>
      </c>
      <c r="F3117" t="s">
        <v>1515</v>
      </c>
      <c r="G3117" t="s">
        <v>2274</v>
      </c>
      <c r="H3117" t="str">
        <f>_xlfn.XLOOKUP(Table29[[#This Row],[Unique BarCode]],$N$10:$N$37,$O$10:$O$37)</f>
        <v>MacBook</v>
      </c>
      <c r="I3117" t="str">
        <f>_xlfn.XLOOKUP(Table29[[#This Row],[Unique BarCode]],$N$10:$N$37,$P$10:$P$37)</f>
        <v>Device</v>
      </c>
      <c r="J3117" t="s">
        <v>8</v>
      </c>
      <c r="K3117" t="s">
        <v>1515</v>
      </c>
    </row>
    <row r="3118" spans="1:11" x14ac:dyDescent="0.2">
      <c r="A3118" s="1" t="d">
        <v>2023-02-22</v>
      </c>
      <c r="B3118" s="45">
        <v>-1</v>
      </c>
      <c r="C3118" t="s">
        <v>77</v>
      </c>
      <c r="D3118" t="str">
        <f>_xlfn.XLOOKUP(Table29[[#This Row],[Patron Group]],$R$10:$R$24,$S$10:$S$24)</f>
        <v>Undergraduate</v>
      </c>
      <c r="E3118" s="1" t="d">
        <v>2023-03-08</v>
      </c>
      <c r="F3118" t="s">
        <v>1815</v>
      </c>
      <c r="G3118" t="s">
        <v>2274</v>
      </c>
      <c r="H3118" t="str">
        <f>_xlfn.XLOOKUP(Table29[[#This Row],[Unique BarCode]],$N$10:$N$37,$O$10:$O$37)</f>
        <v>MacBook</v>
      </c>
      <c r="I3118" t="str">
        <f>_xlfn.XLOOKUP(Table29[[#This Row],[Unique BarCode]],$N$10:$N$37,$P$10:$P$37)</f>
        <v>Device</v>
      </c>
      <c r="J3118" t="s">
        <v>8</v>
      </c>
      <c r="K3118" t="s">
        <v>1815</v>
      </c>
    </row>
    <row r="3119" spans="1:11" x14ac:dyDescent="0.2">
      <c r="A3119" s="1" t="d">
        <v>2023-02-22</v>
      </c>
      <c r="B3119" s="45">
        <v>-1</v>
      </c>
      <c r="C3119" t="s">
        <v>77</v>
      </c>
      <c r="D3119" t="str">
        <f>_xlfn.XLOOKUP(Table29[[#This Row],[Patron Group]],$R$10:$R$24,$S$10:$S$24)</f>
        <v>Undergraduate</v>
      </c>
      <c r="E3119" s="1" t="d">
        <v>2023-03-08</v>
      </c>
      <c r="F3119" t="s">
        <v>1822</v>
      </c>
      <c r="G3119" t="s">
        <v>2274</v>
      </c>
      <c r="H3119" t="str">
        <f>_xlfn.XLOOKUP(Table29[[#This Row],[Unique BarCode]],$N$10:$N$37,$O$10:$O$37)</f>
        <v>MacBook</v>
      </c>
      <c r="I3119" t="str">
        <f>_xlfn.XLOOKUP(Table29[[#This Row],[Unique BarCode]],$N$10:$N$37,$P$10:$P$37)</f>
        <v>Device</v>
      </c>
      <c r="J3119" t="s">
        <v>8</v>
      </c>
      <c r="K3119" t="s">
        <v>1822</v>
      </c>
    </row>
    <row r="3120" spans="1:11" x14ac:dyDescent="0.2">
      <c r="A3120" s="1" t="d">
        <v>2023-02-22</v>
      </c>
      <c r="B3120" s="45">
        <v>-1</v>
      </c>
      <c r="C3120" t="s">
        <v>77</v>
      </c>
      <c r="D3120" t="str">
        <f>_xlfn.XLOOKUP(Table29[[#This Row],[Patron Group]],$R$10:$R$24,$S$10:$S$24)</f>
        <v>Undergraduate</v>
      </c>
      <c r="E3120" s="1" t="d">
        <v>2023-03-08</v>
      </c>
      <c r="F3120" t="s">
        <v>1450</v>
      </c>
      <c r="G3120" t="s">
        <v>2274</v>
      </c>
      <c r="H3120" t="str">
        <f>_xlfn.XLOOKUP(Table29[[#This Row],[Unique BarCode]],$N$10:$N$37,$O$10:$O$37)</f>
        <v>MacBook</v>
      </c>
      <c r="I3120" t="str">
        <f>_xlfn.XLOOKUP(Table29[[#This Row],[Unique BarCode]],$N$10:$N$37,$P$10:$P$37)</f>
        <v>Device</v>
      </c>
      <c r="J3120" t="s">
        <v>8</v>
      </c>
      <c r="K3120" t="s">
        <v>1450</v>
      </c>
    </row>
    <row r="3121" spans="1:11" x14ac:dyDescent="0.2">
      <c r="A3121" s="1" t="d">
        <v>2023-02-22</v>
      </c>
      <c r="B3121" s="45">
        <v>-1</v>
      </c>
      <c r="C3121" t="s">
        <v>77</v>
      </c>
      <c r="D3121" t="str">
        <f>_xlfn.XLOOKUP(Table29[[#This Row],[Patron Group]],$R$10:$R$24,$S$10:$S$24)</f>
        <v>Undergraduate</v>
      </c>
      <c r="E3121" s="1" t="d">
        <v>2023-03-08</v>
      </c>
      <c r="F3121" t="s">
        <v>239</v>
      </c>
      <c r="G3121" t="s">
        <v>2275</v>
      </c>
      <c r="H3121" t="str">
        <f>_xlfn.XLOOKUP(Table29[[#This Row],[Unique BarCode]],$N$10:$N$37,$O$10:$O$37)</f>
        <v>iPad</v>
      </c>
      <c r="I3121" t="str">
        <f>_xlfn.XLOOKUP(Table29[[#This Row],[Unique BarCode]],$N$10:$N$37,$P$10:$P$37)</f>
        <v>Device</v>
      </c>
      <c r="J3121" t="s">
        <v>8</v>
      </c>
    </row>
    <row r="3122" spans="1:11" x14ac:dyDescent="0.2">
      <c r="A3122" s="1" t="d">
        <v>2023-02-22</v>
      </c>
      <c r="B3122" s="45">
        <v>-1</v>
      </c>
      <c r="C3122" t="s">
        <v>77</v>
      </c>
      <c r="D3122" t="str">
        <f>_xlfn.XLOOKUP(Table29[[#This Row],[Patron Group]],$R$10:$R$24,$S$10:$S$24)</f>
        <v>Undergraduate</v>
      </c>
      <c r="E3122" s="1" t="d">
        <v>2023-03-08</v>
      </c>
      <c r="F3122" t="s">
        <v>506</v>
      </c>
      <c r="G3122" t="s">
        <v>2263</v>
      </c>
      <c r="H3122" t="str">
        <f>_xlfn.XLOOKUP(Table29[[#This Row],[Unique BarCode]],$N$10:$N$37,$O$10:$O$37)</f>
        <v>HP Laptop</v>
      </c>
      <c r="I3122" t="str">
        <f>_xlfn.XLOOKUP(Table29[[#This Row],[Unique BarCode]],$N$10:$N$37,$P$10:$P$37)</f>
        <v>Device</v>
      </c>
      <c r="J3122" t="s">
        <v>8</v>
      </c>
      <c r="K3122" t="s">
        <v>507</v>
      </c>
    </row>
    <row r="3123" spans="1:11" x14ac:dyDescent="0.2">
      <c r="A3123" s="1" t="d">
        <v>2023-02-22</v>
      </c>
      <c r="B3123" s="45">
        <v>-1</v>
      </c>
      <c r="C3123" t="s">
        <v>77</v>
      </c>
      <c r="D3123" t="str">
        <f>_xlfn.XLOOKUP(Table29[[#This Row],[Patron Group]],$R$10:$R$24,$S$10:$S$24)</f>
        <v>Undergraduate</v>
      </c>
      <c r="E3123" s="1" t="d">
        <v>2023-03-08</v>
      </c>
      <c r="F3123" t="s">
        <v>58</v>
      </c>
      <c r="G3123" t="s">
        <v>2263</v>
      </c>
      <c r="H3123" t="str">
        <f>_xlfn.XLOOKUP(Table29[[#This Row],[Unique BarCode]],$N$10:$N$37,$O$10:$O$37)</f>
        <v>HP Laptop</v>
      </c>
      <c r="I3123" t="str">
        <f>_xlfn.XLOOKUP(Table29[[#This Row],[Unique BarCode]],$N$10:$N$37,$P$10:$P$37)</f>
        <v>Device</v>
      </c>
      <c r="J3123" t="s">
        <v>8</v>
      </c>
      <c r="K3123" t="s">
        <v>59</v>
      </c>
    </row>
    <row r="3124" spans="1:11" x14ac:dyDescent="0.2">
      <c r="A3124" s="1" t="d">
        <v>2023-02-22</v>
      </c>
      <c r="B3124" s="45">
        <v>-1</v>
      </c>
      <c r="C3124" t="s">
        <v>77</v>
      </c>
      <c r="D3124" t="str">
        <f>_xlfn.XLOOKUP(Table29[[#This Row],[Patron Group]],$R$10:$R$24,$S$10:$S$24)</f>
        <v>Undergraduate</v>
      </c>
      <c r="E3124" s="1" t="d">
        <v>2023-03-08</v>
      </c>
      <c r="F3124" t="s">
        <v>1073</v>
      </c>
      <c r="G3124" t="s">
        <v>2263</v>
      </c>
      <c r="H3124" t="str">
        <f>_xlfn.XLOOKUP(Table29[[#This Row],[Unique BarCode]],$N$10:$N$37,$O$10:$O$37)</f>
        <v>HP Laptop</v>
      </c>
      <c r="I3124" t="str">
        <f>_xlfn.XLOOKUP(Table29[[#This Row],[Unique BarCode]],$N$10:$N$37,$P$10:$P$37)</f>
        <v>Device</v>
      </c>
      <c r="J3124" t="s">
        <v>8</v>
      </c>
      <c r="K3124" t="s">
        <v>1074</v>
      </c>
    </row>
    <row r="3125" spans="1:11" x14ac:dyDescent="0.2">
      <c r="A3125" s="1" t="d">
        <v>2023-02-22</v>
      </c>
      <c r="B3125" s="45">
        <v>-1</v>
      </c>
      <c r="C3125" t="s">
        <v>77</v>
      </c>
      <c r="D3125" t="str">
        <f>_xlfn.XLOOKUP(Table29[[#This Row],[Patron Group]],$R$10:$R$24,$S$10:$S$24)</f>
        <v>Undergraduate</v>
      </c>
      <c r="E3125" s="1" t="d">
        <v>2023-03-15</v>
      </c>
      <c r="F3125" t="s">
        <v>926</v>
      </c>
      <c r="G3125" t="s">
        <v>2273</v>
      </c>
      <c r="H3125" t="str">
        <f>_xlfn.XLOOKUP(Table29[[#This Row],[Unique BarCode]],$N$10:$N$37,$O$10:$O$37)</f>
        <v>ChromeBook</v>
      </c>
      <c r="I3125" t="str">
        <f>_xlfn.XLOOKUP(Table29[[#This Row],[Unique BarCode]],$N$10:$N$37,$P$10:$P$37)</f>
        <v>Device</v>
      </c>
      <c r="J3125" t="s">
        <v>8</v>
      </c>
      <c r="K3125" t="s">
        <v>927</v>
      </c>
    </row>
    <row r="3126" spans="1:11" x14ac:dyDescent="0.2">
      <c r="A3126" s="1" t="d">
        <v>2023-02-23</v>
      </c>
      <c r="B3126" s="45">
        <v>-1</v>
      </c>
      <c r="C3126" t="s">
        <v>1823</v>
      </c>
      <c r="D3126" t="str">
        <f>_xlfn.XLOOKUP(Table29[[#This Row],[Patron Group]],$R$10:$R$24,$S$10:$S$24)</f>
        <v>External 10 + Access</v>
      </c>
      <c r="E3126" s="1" t="d">
        <v>2023-02-23</v>
      </c>
      <c r="F3126" t="s">
        <v>1824</v>
      </c>
      <c r="G3126" t="s">
        <v>2273</v>
      </c>
      <c r="H3126" t="str">
        <f>_xlfn.XLOOKUP(Table29[[#This Row],[Unique BarCode]],$N$10:$N$37,$O$10:$O$37)</f>
        <v>ChromeBook</v>
      </c>
      <c r="I3126" t="str">
        <f>_xlfn.XLOOKUP(Table29[[#This Row],[Unique BarCode]],$N$10:$N$37,$P$10:$P$37)</f>
        <v>Device</v>
      </c>
      <c r="J3126" t="s">
        <v>1825</v>
      </c>
      <c r="K3126" t="s">
        <v>1826</v>
      </c>
    </row>
    <row r="3127" spans="1:11" x14ac:dyDescent="0.2">
      <c r="A3127" s="1" t="d">
        <v>2023-02-23</v>
      </c>
      <c r="B3127" s="45">
        <v>-1</v>
      </c>
      <c r="C3127" t="s">
        <v>20</v>
      </c>
      <c r="D3127" t="str">
        <f>_xlfn.XLOOKUP(Table29[[#This Row],[Patron Group]],$R$10:$R$24,$S$10:$S$24)</f>
        <v>Graduate</v>
      </c>
      <c r="E3127" s="1" t="d">
        <v>2023-02-23</v>
      </c>
      <c r="F3127" t="s">
        <v>1406</v>
      </c>
      <c r="G3127" t="s">
        <v>2281</v>
      </c>
      <c r="H3127" t="str">
        <f>_xlfn.XLOOKUP(Table29[[#This Row],[Unique BarCode]],$N$10:$N$37,$O$10:$O$37)</f>
        <v>HDMIC</v>
      </c>
      <c r="I3127" t="str">
        <f>_xlfn.XLOOKUP(Table29[[#This Row],[Unique BarCode]],$N$10:$N$37,$P$10:$P$37)</f>
        <v>Cable</v>
      </c>
      <c r="J3127" t="s">
        <v>8</v>
      </c>
      <c r="K3127" t="s">
        <v>1407</v>
      </c>
    </row>
    <row r="3128" spans="1:11" x14ac:dyDescent="0.2">
      <c r="A3128" s="1" t="d">
        <v>2023-02-23</v>
      </c>
      <c r="B3128" s="45">
        <v>-1</v>
      </c>
      <c r="C3128" t="s">
        <v>20</v>
      </c>
      <c r="D3128" t="str">
        <f>_xlfn.XLOOKUP(Table29[[#This Row],[Patron Group]],$R$10:$R$24,$S$10:$S$24)</f>
        <v>Graduate</v>
      </c>
      <c r="E3128" s="1" t="d">
        <v>2023-02-23</v>
      </c>
      <c r="F3128" t="s">
        <v>1757</v>
      </c>
      <c r="G3128" t="s">
        <v>2266</v>
      </c>
      <c r="H3128" t="str">
        <f>_xlfn.XLOOKUP(Table29[[#This Row],[Unique BarCode]],$N$10:$N$37,$O$10:$O$37)</f>
        <v>Headphones</v>
      </c>
      <c r="I3128" t="str">
        <f>_xlfn.XLOOKUP(Table29[[#This Row],[Unique BarCode]],$N$10:$N$37,$P$10:$P$37)</f>
        <v>Accessory</v>
      </c>
      <c r="J3128" t="s">
        <v>8</v>
      </c>
      <c r="K3128" t="s">
        <v>1758</v>
      </c>
    </row>
    <row r="3129" spans="1:11" x14ac:dyDescent="0.2">
      <c r="A3129" s="1" t="d">
        <v>2023-02-23</v>
      </c>
      <c r="B3129" s="45">
        <v>-1</v>
      </c>
      <c r="C3129" t="s">
        <v>20</v>
      </c>
      <c r="D3129" t="str">
        <f>_xlfn.XLOOKUP(Table29[[#This Row],[Patron Group]],$R$10:$R$24,$S$10:$S$24)</f>
        <v>Graduate</v>
      </c>
      <c r="E3129" s="1" t="d">
        <v>2023-02-23</v>
      </c>
      <c r="F3129" t="s">
        <v>1684</v>
      </c>
      <c r="G3129" t="s">
        <v>2266</v>
      </c>
      <c r="H3129" t="str">
        <f>_xlfn.XLOOKUP(Table29[[#This Row],[Unique BarCode]],$N$10:$N$37,$O$10:$O$37)</f>
        <v>Headphones</v>
      </c>
      <c r="I3129" t="str">
        <f>_xlfn.XLOOKUP(Table29[[#This Row],[Unique BarCode]],$N$10:$N$37,$P$10:$P$37)</f>
        <v>Accessory</v>
      </c>
      <c r="J3129" t="s">
        <v>8</v>
      </c>
      <c r="K3129" t="s">
        <v>1685</v>
      </c>
    </row>
    <row r="3130" spans="1:11" x14ac:dyDescent="0.2">
      <c r="A3130" s="1" t="d">
        <v>2023-02-23</v>
      </c>
      <c r="B3130" s="45">
        <v>-1</v>
      </c>
      <c r="C3130" t="s">
        <v>20</v>
      </c>
      <c r="D3130" t="str">
        <f>_xlfn.XLOOKUP(Table29[[#This Row],[Patron Group]],$R$10:$R$24,$S$10:$S$24)</f>
        <v>Graduate</v>
      </c>
      <c r="E3130" s="1" t="d">
        <v>2023-02-23</v>
      </c>
      <c r="F3130" t="s">
        <v>579</v>
      </c>
      <c r="G3130" t="s">
        <v>2265</v>
      </c>
      <c r="H3130" t="str">
        <f>_xlfn.XLOOKUP(Table29[[#This Row],[Unique BarCode]],$N$10:$N$37,$O$10:$O$37)</f>
        <v>IPHONE</v>
      </c>
      <c r="I3130" t="str">
        <f>_xlfn.XLOOKUP(Table29[[#This Row],[Unique BarCode]],$N$10:$N$37,$P$10:$P$37)</f>
        <v>Charger</v>
      </c>
      <c r="J3130" t="s">
        <v>49</v>
      </c>
      <c r="K3130" t="s">
        <v>580</v>
      </c>
    </row>
    <row r="3131" spans="1:11" x14ac:dyDescent="0.2">
      <c r="A3131" s="1" t="d">
        <v>2023-02-23</v>
      </c>
      <c r="B3131" s="45">
        <v>-1</v>
      </c>
      <c r="C3131" t="s">
        <v>20</v>
      </c>
      <c r="D3131" t="str">
        <f>_xlfn.XLOOKUP(Table29[[#This Row],[Patron Group]],$R$10:$R$24,$S$10:$S$24)</f>
        <v>Graduate</v>
      </c>
      <c r="E3131" s="1" t="d">
        <v>2023-02-23</v>
      </c>
      <c r="F3131" t="s">
        <v>1314</v>
      </c>
      <c r="G3131" t="s">
        <v>2265</v>
      </c>
      <c r="H3131" t="str">
        <f>_xlfn.XLOOKUP(Table29[[#This Row],[Unique BarCode]],$N$10:$N$37,$O$10:$O$37)</f>
        <v>IPHONE</v>
      </c>
      <c r="I3131" t="str">
        <f>_xlfn.XLOOKUP(Table29[[#This Row],[Unique BarCode]],$N$10:$N$37,$P$10:$P$37)</f>
        <v>Charger</v>
      </c>
      <c r="J3131" t="s">
        <v>8</v>
      </c>
      <c r="K3131" t="s">
        <v>1315</v>
      </c>
    </row>
    <row r="3132" spans="1:11" x14ac:dyDescent="0.2">
      <c r="A3132" s="1" t="d">
        <v>2023-02-23</v>
      </c>
      <c r="B3132" s="45">
        <v>-1</v>
      </c>
      <c r="C3132" t="s">
        <v>20</v>
      </c>
      <c r="D3132" t="str">
        <f>_xlfn.XLOOKUP(Table29[[#This Row],[Patron Group]],$R$10:$R$24,$S$10:$S$24)</f>
        <v>Graduate</v>
      </c>
      <c r="E3132" s="1" t="d">
        <v>2023-02-23</v>
      </c>
      <c r="F3132" t="s">
        <v>84</v>
      </c>
      <c r="G3132" t="s">
        <v>2265</v>
      </c>
      <c r="H3132" t="str">
        <f>_xlfn.XLOOKUP(Table29[[#This Row],[Unique BarCode]],$N$10:$N$37,$O$10:$O$37)</f>
        <v>IPHONE</v>
      </c>
      <c r="I3132" t="str">
        <f>_xlfn.XLOOKUP(Table29[[#This Row],[Unique BarCode]],$N$10:$N$37,$P$10:$P$37)</f>
        <v>Charger</v>
      </c>
      <c r="J3132" t="s">
        <v>8</v>
      </c>
      <c r="K3132" t="s">
        <v>85</v>
      </c>
    </row>
    <row r="3133" spans="1:11" x14ac:dyDescent="0.2">
      <c r="A3133" s="1" t="d">
        <v>2023-02-23</v>
      </c>
      <c r="B3133" s="45">
        <v>-1</v>
      </c>
      <c r="C3133" t="s">
        <v>20</v>
      </c>
      <c r="D3133" t="str">
        <f>_xlfn.XLOOKUP(Table29[[#This Row],[Patron Group]],$R$10:$R$24,$S$10:$S$24)</f>
        <v>Graduate</v>
      </c>
      <c r="E3133" s="1" t="d">
        <v>2023-02-23</v>
      </c>
      <c r="F3133" t="s">
        <v>29</v>
      </c>
      <c r="G3133" t="s">
        <v>2265</v>
      </c>
      <c r="H3133" t="str">
        <f>_xlfn.XLOOKUP(Table29[[#This Row],[Unique BarCode]],$N$10:$N$37,$O$10:$O$37)</f>
        <v>IPHONE</v>
      </c>
      <c r="I3133" t="str">
        <f>_xlfn.XLOOKUP(Table29[[#This Row],[Unique BarCode]],$N$10:$N$37,$P$10:$P$37)</f>
        <v>Charger</v>
      </c>
      <c r="J3133" t="s">
        <v>8</v>
      </c>
      <c r="K3133" t="s">
        <v>30</v>
      </c>
    </row>
    <row r="3134" spans="1:11" x14ac:dyDescent="0.2">
      <c r="A3134" s="1" t="d">
        <v>2023-02-23</v>
      </c>
      <c r="B3134" s="45">
        <v>-1</v>
      </c>
      <c r="C3134" t="s">
        <v>20</v>
      </c>
      <c r="D3134" t="str">
        <f>_xlfn.XLOOKUP(Table29[[#This Row],[Patron Group]],$R$10:$R$24,$S$10:$S$24)</f>
        <v>Graduate</v>
      </c>
      <c r="E3134" s="1" t="d">
        <v>2023-02-23</v>
      </c>
      <c r="F3134" t="s">
        <v>220</v>
      </c>
      <c r="G3134" t="s">
        <v>2265</v>
      </c>
      <c r="H3134" t="str">
        <f>_xlfn.XLOOKUP(Table29[[#This Row],[Unique BarCode]],$N$10:$N$37,$O$10:$O$37)</f>
        <v>IPHONE</v>
      </c>
      <c r="I3134" t="str">
        <f>_xlfn.XLOOKUP(Table29[[#This Row],[Unique BarCode]],$N$10:$N$37,$P$10:$P$37)</f>
        <v>Charger</v>
      </c>
      <c r="J3134" t="s">
        <v>13</v>
      </c>
      <c r="K3134" t="s">
        <v>221</v>
      </c>
    </row>
    <row r="3135" spans="1:11" x14ac:dyDescent="0.2">
      <c r="A3135" s="1" t="d">
        <v>2023-02-23</v>
      </c>
      <c r="B3135" s="45">
        <v>-1</v>
      </c>
      <c r="C3135" t="s">
        <v>20</v>
      </c>
      <c r="D3135" t="str">
        <f>_xlfn.XLOOKUP(Table29[[#This Row],[Patron Group]],$R$10:$R$24,$S$10:$S$24)</f>
        <v>Graduate</v>
      </c>
      <c r="E3135" s="1" t="d">
        <v>2023-02-23</v>
      </c>
      <c r="F3135" t="s">
        <v>12</v>
      </c>
      <c r="G3135" t="s">
        <v>2265</v>
      </c>
      <c r="H3135" t="str">
        <f>_xlfn.XLOOKUP(Table29[[#This Row],[Unique BarCode]],$N$10:$N$37,$O$10:$O$37)</f>
        <v>IPHONE</v>
      </c>
      <c r="I3135" t="str">
        <f>_xlfn.XLOOKUP(Table29[[#This Row],[Unique BarCode]],$N$10:$N$37,$P$10:$P$37)</f>
        <v>Charger</v>
      </c>
      <c r="J3135" t="s">
        <v>13</v>
      </c>
      <c r="K3135" t="s">
        <v>14</v>
      </c>
    </row>
    <row r="3136" spans="1:11" x14ac:dyDescent="0.2">
      <c r="A3136" s="1" t="d">
        <v>2023-02-23</v>
      </c>
      <c r="B3136" s="45">
        <v>-1</v>
      </c>
      <c r="C3136" t="s">
        <v>20</v>
      </c>
      <c r="D3136" t="str">
        <f>_xlfn.XLOOKUP(Table29[[#This Row],[Patron Group]],$R$10:$R$24,$S$10:$S$24)</f>
        <v>Graduate</v>
      </c>
      <c r="E3136" s="1" t="d">
        <v>2023-02-23</v>
      </c>
      <c r="F3136" t="s">
        <v>35</v>
      </c>
      <c r="G3136" t="s">
        <v>2268</v>
      </c>
      <c r="H3136" t="str">
        <f>_xlfn.XLOOKUP(Table29[[#This Row],[Unique BarCode]],$N$10:$N$37,$O$10:$O$37)</f>
        <v>MACCHRG</v>
      </c>
      <c r="I3136" t="str">
        <f>_xlfn.XLOOKUP(Table29[[#This Row],[Unique BarCode]],$N$10:$N$37,$P$10:$P$37)</f>
        <v>Charger</v>
      </c>
      <c r="J3136" t="s">
        <v>13</v>
      </c>
      <c r="K3136" t="s">
        <v>36</v>
      </c>
    </row>
    <row r="3137" spans="1:11" x14ac:dyDescent="0.2">
      <c r="A3137" s="1" t="d">
        <v>2023-02-23</v>
      </c>
      <c r="B3137" s="45">
        <v>-1</v>
      </c>
      <c r="C3137" t="s">
        <v>20</v>
      </c>
      <c r="D3137" t="str">
        <f>_xlfn.XLOOKUP(Table29[[#This Row],[Patron Group]],$R$10:$R$24,$S$10:$S$24)</f>
        <v>Graduate</v>
      </c>
      <c r="E3137" s="1" t="d">
        <v>2023-02-23</v>
      </c>
      <c r="F3137" t="s">
        <v>1633</v>
      </c>
      <c r="G3137" t="s">
        <v>2296</v>
      </c>
      <c r="H3137" t="str">
        <f>_xlfn.XLOOKUP(Table29[[#This Row],[Unique BarCode]],$N$10:$N$37,$O$10:$O$37)</f>
        <v>MACUSBC</v>
      </c>
      <c r="I3137" t="str">
        <f>_xlfn.XLOOKUP(Table29[[#This Row],[Unique BarCode]],$N$10:$N$37,$P$10:$P$37)</f>
        <v>Charger</v>
      </c>
      <c r="J3137" t="s">
        <v>8</v>
      </c>
      <c r="K3137" t="s">
        <v>844</v>
      </c>
    </row>
    <row r="3138" spans="1:11" x14ac:dyDescent="0.2">
      <c r="A3138" s="1" t="d">
        <v>2023-02-23</v>
      </c>
      <c r="B3138" s="45">
        <v>-1</v>
      </c>
      <c r="C3138" t="s">
        <v>20</v>
      </c>
      <c r="D3138" t="str">
        <f>_xlfn.XLOOKUP(Table29[[#This Row],[Patron Group]],$R$10:$R$24,$S$10:$S$24)</f>
        <v>Graduate</v>
      </c>
      <c r="E3138" s="1" t="d">
        <v>2023-02-23</v>
      </c>
      <c r="F3138" t="s">
        <v>1320</v>
      </c>
      <c r="G3138" t="s">
        <v>2271</v>
      </c>
      <c r="H3138" t="str">
        <f>_xlfn.XLOOKUP(Table29[[#This Row],[Unique BarCode]],$N$10:$N$37,$O$10:$O$37)</f>
        <v>OMNI</v>
      </c>
      <c r="I3138" t="str">
        <f>_xlfn.XLOOKUP(Table29[[#This Row],[Unique BarCode]],$N$10:$N$37,$P$10:$P$37)</f>
        <v>Charger</v>
      </c>
      <c r="J3138" t="s">
        <v>49</v>
      </c>
      <c r="K3138" t="s">
        <v>1321</v>
      </c>
    </row>
    <row r="3139" spans="1:11" x14ac:dyDescent="0.2">
      <c r="A3139" s="1" t="d">
        <v>2023-02-23</v>
      </c>
      <c r="B3139" s="45">
        <v>-1</v>
      </c>
      <c r="C3139" t="s">
        <v>20</v>
      </c>
      <c r="D3139" t="str">
        <f>_xlfn.XLOOKUP(Table29[[#This Row],[Patron Group]],$R$10:$R$24,$S$10:$S$24)</f>
        <v>Graduate</v>
      </c>
      <c r="E3139" s="1" t="d">
        <v>2023-02-23</v>
      </c>
      <c r="F3139" t="s">
        <v>1210</v>
      </c>
      <c r="G3139" t="s">
        <v>2285</v>
      </c>
      <c r="H3139" t="str">
        <f>_xlfn.XLOOKUP(Table29[[#This Row],[Unique BarCode]],$N$10:$N$37,$O$10:$O$37)</f>
        <v>UHDMI</v>
      </c>
      <c r="I3139" t="str">
        <f>_xlfn.XLOOKUP(Table29[[#This Row],[Unique BarCode]],$N$10:$N$37,$P$10:$P$37)</f>
        <v>Cable</v>
      </c>
      <c r="J3139" t="s">
        <v>8</v>
      </c>
    </row>
    <row r="3140" spans="1:11" x14ac:dyDescent="0.2">
      <c r="A3140" s="1" t="d">
        <v>2023-02-23</v>
      </c>
      <c r="B3140" s="45">
        <v>-1</v>
      </c>
      <c r="C3140" t="s">
        <v>20</v>
      </c>
      <c r="D3140" t="str">
        <f>_xlfn.XLOOKUP(Table29[[#This Row],[Patron Group]],$R$10:$R$24,$S$10:$S$24)</f>
        <v>Graduate</v>
      </c>
      <c r="E3140" s="1" t="d">
        <v>2023-02-23</v>
      </c>
      <c r="F3140" t="s">
        <v>587</v>
      </c>
      <c r="G3140" t="s">
        <v>2272</v>
      </c>
      <c r="H3140" t="str">
        <f>_xlfn.XLOOKUP(Table29[[#This Row],[Unique BarCode]],$N$10:$N$37,$O$10:$O$37)</f>
        <v>WALLADPT</v>
      </c>
      <c r="I3140" t="str">
        <f>_xlfn.XLOOKUP(Table29[[#This Row],[Unique BarCode]],$N$10:$N$37,$P$10:$P$37)</f>
        <v>Charger</v>
      </c>
      <c r="J3140" t="s">
        <v>49</v>
      </c>
      <c r="K3140" t="s">
        <v>588</v>
      </c>
    </row>
    <row r="3141" spans="1:11" x14ac:dyDescent="0.2">
      <c r="A3141" s="1" t="d">
        <v>2023-02-23</v>
      </c>
      <c r="B3141" s="45">
        <v>-1</v>
      </c>
      <c r="C3141" t="s">
        <v>20</v>
      </c>
      <c r="D3141" t="str">
        <f>_xlfn.XLOOKUP(Table29[[#This Row],[Patron Group]],$R$10:$R$24,$S$10:$S$24)</f>
        <v>Graduate</v>
      </c>
      <c r="E3141" s="1" t="d">
        <v>2023-02-23</v>
      </c>
      <c r="F3141" t="s">
        <v>1324</v>
      </c>
      <c r="G3141" t="s">
        <v>2272</v>
      </c>
      <c r="H3141" t="str">
        <f>_xlfn.XLOOKUP(Table29[[#This Row],[Unique BarCode]],$N$10:$N$37,$O$10:$O$37)</f>
        <v>WALLADPT</v>
      </c>
      <c r="I3141" t="str">
        <f>_xlfn.XLOOKUP(Table29[[#This Row],[Unique BarCode]],$N$10:$N$37,$P$10:$P$37)</f>
        <v>Charger</v>
      </c>
      <c r="J3141" t="s">
        <v>13</v>
      </c>
      <c r="K3141" t="s">
        <v>1325</v>
      </c>
    </row>
    <row r="3142" spans="1:11" x14ac:dyDescent="0.2">
      <c r="A3142" s="1" t="d">
        <v>2023-02-23</v>
      </c>
      <c r="B3142" s="45">
        <v>-1</v>
      </c>
      <c r="C3142" t="s">
        <v>20</v>
      </c>
      <c r="D3142" t="str">
        <f>_xlfn.XLOOKUP(Table29[[#This Row],[Patron Group]],$R$10:$R$24,$S$10:$S$24)</f>
        <v>Graduate</v>
      </c>
      <c r="E3142" s="1" t="d">
        <v>2023-02-23</v>
      </c>
      <c r="F3142" t="s">
        <v>1715</v>
      </c>
      <c r="G3142" t="s">
        <v>2272</v>
      </c>
      <c r="H3142" t="str">
        <f>_xlfn.XLOOKUP(Table29[[#This Row],[Unique BarCode]],$N$10:$N$37,$O$10:$O$37)</f>
        <v>WALLADPT</v>
      </c>
      <c r="I3142" t="str">
        <f>_xlfn.XLOOKUP(Table29[[#This Row],[Unique BarCode]],$N$10:$N$37,$P$10:$P$37)</f>
        <v>Charger</v>
      </c>
      <c r="J3142" t="s">
        <v>8</v>
      </c>
    </row>
    <row r="3143" spans="1:11" x14ac:dyDescent="0.2">
      <c r="A3143" s="1" t="d">
        <v>2023-02-23</v>
      </c>
      <c r="B3143" s="45">
        <v>-1</v>
      </c>
      <c r="C3143" t="s">
        <v>20</v>
      </c>
      <c r="D3143" t="str">
        <f>_xlfn.XLOOKUP(Table29[[#This Row],[Patron Group]],$R$10:$R$24,$S$10:$S$24)</f>
        <v>Graduate</v>
      </c>
      <c r="E3143" s="1" t="d">
        <v>2023-02-23</v>
      </c>
      <c r="F3143" t="s">
        <v>1422</v>
      </c>
      <c r="G3143" t="s">
        <v>2272</v>
      </c>
      <c r="H3143" t="str">
        <f>_xlfn.XLOOKUP(Table29[[#This Row],[Unique BarCode]],$N$10:$N$37,$O$10:$O$37)</f>
        <v>WALLADPT</v>
      </c>
      <c r="I3143" t="str">
        <f>_xlfn.XLOOKUP(Table29[[#This Row],[Unique BarCode]],$N$10:$N$37,$P$10:$P$37)</f>
        <v>Charger</v>
      </c>
      <c r="J3143" t="s">
        <v>8</v>
      </c>
    </row>
    <row r="3144" spans="1:11" x14ac:dyDescent="0.2">
      <c r="A3144" s="1" t="d">
        <v>2023-02-23</v>
      </c>
      <c r="B3144" s="45">
        <v>-1</v>
      </c>
      <c r="C3144" t="s">
        <v>20</v>
      </c>
      <c r="D3144" t="str">
        <f>_xlfn.XLOOKUP(Table29[[#This Row],[Patron Group]],$R$10:$R$24,$S$10:$S$24)</f>
        <v>Graduate</v>
      </c>
      <c r="E3144" s="1" t="d">
        <v>2023-02-23</v>
      </c>
      <c r="F3144" t="s">
        <v>97</v>
      </c>
      <c r="G3144" t="s">
        <v>2272</v>
      </c>
      <c r="H3144" t="str">
        <f>_xlfn.XLOOKUP(Table29[[#This Row],[Unique BarCode]],$N$10:$N$37,$O$10:$O$37)</f>
        <v>WALLADPT</v>
      </c>
      <c r="I3144" t="str">
        <f>_xlfn.XLOOKUP(Table29[[#This Row],[Unique BarCode]],$N$10:$N$37,$P$10:$P$37)</f>
        <v>Charger</v>
      </c>
      <c r="J3144" t="s">
        <v>8</v>
      </c>
    </row>
    <row r="3145" spans="1:11" x14ac:dyDescent="0.2">
      <c r="A3145" s="1" t="d">
        <v>2023-02-23</v>
      </c>
      <c r="B3145" s="45">
        <v>-1</v>
      </c>
      <c r="C3145" t="s">
        <v>20</v>
      </c>
      <c r="D3145" t="str">
        <f>_xlfn.XLOOKUP(Table29[[#This Row],[Patron Group]],$R$10:$R$24,$S$10:$S$24)</f>
        <v>Graduate</v>
      </c>
      <c r="E3145" s="1" t="d">
        <v>2023-03-02</v>
      </c>
      <c r="F3145" t="s">
        <v>1530</v>
      </c>
      <c r="G3145" t="s">
        <v>2273</v>
      </c>
      <c r="H3145" t="str">
        <f>_xlfn.XLOOKUP(Table29[[#This Row],[Unique BarCode]],$N$10:$N$37,$O$10:$O$37)</f>
        <v>ChromeBook</v>
      </c>
      <c r="I3145" t="str">
        <f>_xlfn.XLOOKUP(Table29[[#This Row],[Unique BarCode]],$N$10:$N$37,$P$10:$P$37)</f>
        <v>Device</v>
      </c>
      <c r="J3145" t="s">
        <v>8</v>
      </c>
      <c r="K3145" t="s">
        <v>1531</v>
      </c>
    </row>
    <row r="3146" spans="1:11" x14ac:dyDescent="0.2">
      <c r="A3146" s="1" t="d">
        <v>2023-02-23</v>
      </c>
      <c r="B3146" s="45">
        <v>-1</v>
      </c>
      <c r="C3146" t="s">
        <v>20</v>
      </c>
      <c r="D3146" t="str">
        <f>_xlfn.XLOOKUP(Table29[[#This Row],[Patron Group]],$R$10:$R$24,$S$10:$S$24)</f>
        <v>Graduate</v>
      </c>
      <c r="E3146" s="1" t="d">
        <v>2023-03-02</v>
      </c>
      <c r="F3146" t="s">
        <v>497</v>
      </c>
      <c r="G3146" t="s">
        <v>2274</v>
      </c>
      <c r="H3146" t="str">
        <f>_xlfn.XLOOKUP(Table29[[#This Row],[Unique BarCode]],$N$10:$N$37,$O$10:$O$37)</f>
        <v>MacBook</v>
      </c>
      <c r="I3146" t="str">
        <f>_xlfn.XLOOKUP(Table29[[#This Row],[Unique BarCode]],$N$10:$N$37,$P$10:$P$37)</f>
        <v>Device</v>
      </c>
      <c r="J3146" t="s">
        <v>8</v>
      </c>
      <c r="K3146" t="s">
        <v>498</v>
      </c>
    </row>
    <row r="3147" spans="1:11" x14ac:dyDescent="0.2">
      <c r="A3147" s="1" t="d">
        <v>2023-02-23</v>
      </c>
      <c r="B3147" s="45">
        <v>-1</v>
      </c>
      <c r="C3147" t="s">
        <v>20</v>
      </c>
      <c r="D3147" t="str">
        <f>_xlfn.XLOOKUP(Table29[[#This Row],[Patron Group]],$R$10:$R$24,$S$10:$S$24)</f>
        <v>Graduate</v>
      </c>
      <c r="E3147" s="1" t="d">
        <v>2023-03-02</v>
      </c>
      <c r="F3147" t="s">
        <v>603</v>
      </c>
      <c r="G3147" t="s">
        <v>2274</v>
      </c>
      <c r="H3147" t="str">
        <f>_xlfn.XLOOKUP(Table29[[#This Row],[Unique BarCode]],$N$10:$N$37,$O$10:$O$37)</f>
        <v>MacBook</v>
      </c>
      <c r="I3147" t="str">
        <f>_xlfn.XLOOKUP(Table29[[#This Row],[Unique BarCode]],$N$10:$N$37,$P$10:$P$37)</f>
        <v>Device</v>
      </c>
      <c r="J3147" t="s">
        <v>8</v>
      </c>
      <c r="K3147" t="s">
        <v>604</v>
      </c>
    </row>
    <row r="3148" spans="1:11" x14ac:dyDescent="0.2">
      <c r="A3148" s="1" t="d">
        <v>2023-02-23</v>
      </c>
      <c r="B3148" s="45">
        <v>-1</v>
      </c>
      <c r="C3148" t="s">
        <v>20</v>
      </c>
      <c r="D3148" t="str">
        <f>_xlfn.XLOOKUP(Table29[[#This Row],[Patron Group]],$R$10:$R$24,$S$10:$S$24)</f>
        <v>Graduate</v>
      </c>
      <c r="E3148" s="1" t="d">
        <v>2023-03-02</v>
      </c>
      <c r="F3148" t="s">
        <v>605</v>
      </c>
      <c r="G3148" t="s">
        <v>2274</v>
      </c>
      <c r="H3148" t="str">
        <f>_xlfn.XLOOKUP(Table29[[#This Row],[Unique BarCode]],$N$10:$N$37,$O$10:$O$37)</f>
        <v>MacBook</v>
      </c>
      <c r="I3148" t="str">
        <f>_xlfn.XLOOKUP(Table29[[#This Row],[Unique BarCode]],$N$10:$N$37,$P$10:$P$37)</f>
        <v>Device</v>
      </c>
      <c r="J3148" t="s">
        <v>8</v>
      </c>
      <c r="K3148" t="s">
        <v>606</v>
      </c>
    </row>
    <row r="3149" spans="1:11" x14ac:dyDescent="0.2">
      <c r="A3149" s="1" t="d">
        <v>2023-02-23</v>
      </c>
      <c r="B3149" s="45">
        <v>-1</v>
      </c>
      <c r="C3149" t="s">
        <v>20</v>
      </c>
      <c r="D3149" t="str">
        <f>_xlfn.XLOOKUP(Table29[[#This Row],[Patron Group]],$R$10:$R$24,$S$10:$S$24)</f>
        <v>Graduate</v>
      </c>
      <c r="E3149" s="1" t="d">
        <v>2023-03-02</v>
      </c>
      <c r="F3149" t="s">
        <v>1827</v>
      </c>
      <c r="G3149" t="s">
        <v>2274</v>
      </c>
      <c r="H3149" t="str">
        <f>_xlfn.XLOOKUP(Table29[[#This Row],[Unique BarCode]],$N$10:$N$37,$O$10:$O$37)</f>
        <v>MacBook</v>
      </c>
      <c r="I3149" t="str">
        <f>_xlfn.XLOOKUP(Table29[[#This Row],[Unique BarCode]],$N$10:$N$37,$P$10:$P$37)</f>
        <v>Device</v>
      </c>
      <c r="J3149" t="s">
        <v>8</v>
      </c>
      <c r="K3149" t="s">
        <v>1827</v>
      </c>
    </row>
    <row r="3150" spans="1:11" x14ac:dyDescent="0.2">
      <c r="A3150" s="1" t="d">
        <v>2023-02-23</v>
      </c>
      <c r="B3150" s="45">
        <v>-1</v>
      </c>
      <c r="C3150" t="s">
        <v>20</v>
      </c>
      <c r="D3150" t="str">
        <f>_xlfn.XLOOKUP(Table29[[#This Row],[Patron Group]],$R$10:$R$24,$S$10:$S$24)</f>
        <v>Graduate</v>
      </c>
      <c r="E3150" s="1" t="d">
        <v>2023-03-08</v>
      </c>
      <c r="F3150" t="s">
        <v>1828</v>
      </c>
      <c r="G3150" t="s">
        <v>2274</v>
      </c>
      <c r="H3150" t="str">
        <f>_xlfn.XLOOKUP(Table29[[#This Row],[Unique BarCode]],$N$10:$N$37,$O$10:$O$37)</f>
        <v>MacBook</v>
      </c>
      <c r="I3150" t="str">
        <f>_xlfn.XLOOKUP(Table29[[#This Row],[Unique BarCode]],$N$10:$N$37,$P$10:$P$37)</f>
        <v>Device</v>
      </c>
      <c r="J3150" t="s">
        <v>8</v>
      </c>
      <c r="K3150" t="s">
        <v>1828</v>
      </c>
    </row>
    <row r="3151" spans="1:11" x14ac:dyDescent="0.2">
      <c r="A3151" s="1" t="d">
        <v>2023-02-23</v>
      </c>
      <c r="B3151" s="45">
        <v>-1</v>
      </c>
      <c r="C3151" t="s">
        <v>20</v>
      </c>
      <c r="D3151" t="str">
        <f>_xlfn.XLOOKUP(Table29[[#This Row],[Patron Group]],$R$10:$R$24,$S$10:$S$24)</f>
        <v>Graduate</v>
      </c>
      <c r="E3151" s="1" t="d">
        <v>2023-03-08</v>
      </c>
      <c r="F3151" t="s">
        <v>1829</v>
      </c>
      <c r="G3151" t="s">
        <v>2263</v>
      </c>
      <c r="H3151" t="str">
        <f>_xlfn.XLOOKUP(Table29[[#This Row],[Unique BarCode]],$N$10:$N$37,$O$10:$O$37)</f>
        <v>HP Laptop</v>
      </c>
      <c r="I3151" t="str">
        <f>_xlfn.XLOOKUP(Table29[[#This Row],[Unique BarCode]],$N$10:$N$37,$P$10:$P$37)</f>
        <v>Device</v>
      </c>
      <c r="J3151" t="s">
        <v>8</v>
      </c>
      <c r="K3151" t="s">
        <v>176</v>
      </c>
    </row>
    <row r="3152" spans="1:11" x14ac:dyDescent="0.2">
      <c r="A3152" s="1" t="d">
        <v>2023-02-23</v>
      </c>
      <c r="B3152" s="45">
        <v>-1</v>
      </c>
      <c r="C3152" t="s">
        <v>20</v>
      </c>
      <c r="D3152" t="str">
        <f>_xlfn.XLOOKUP(Table29[[#This Row],[Patron Group]],$R$10:$R$24,$S$10:$S$24)</f>
        <v>Graduate</v>
      </c>
      <c r="E3152" s="1" t="d">
        <v>2023-03-09</v>
      </c>
      <c r="F3152" t="s">
        <v>1444</v>
      </c>
      <c r="G3152" t="s">
        <v>2274</v>
      </c>
      <c r="H3152" t="str">
        <f>_xlfn.XLOOKUP(Table29[[#This Row],[Unique BarCode]],$N$10:$N$37,$O$10:$O$37)</f>
        <v>MacBook</v>
      </c>
      <c r="I3152" t="str">
        <f>_xlfn.XLOOKUP(Table29[[#This Row],[Unique BarCode]],$N$10:$N$37,$P$10:$P$37)</f>
        <v>Device</v>
      </c>
      <c r="J3152" t="s">
        <v>8</v>
      </c>
      <c r="K3152" t="s">
        <v>1445</v>
      </c>
    </row>
    <row r="3153" spans="1:11" x14ac:dyDescent="0.2">
      <c r="A3153" s="1" t="d">
        <v>2023-02-23</v>
      </c>
      <c r="B3153" s="45">
        <v>-1</v>
      </c>
      <c r="C3153" t="s">
        <v>20</v>
      </c>
      <c r="D3153" t="str">
        <f>_xlfn.XLOOKUP(Table29[[#This Row],[Patron Group]],$R$10:$R$24,$S$10:$S$24)</f>
        <v>Graduate</v>
      </c>
      <c r="E3153" s="1" t="d">
        <v>2023-03-09</v>
      </c>
      <c r="F3153" t="s">
        <v>1332</v>
      </c>
      <c r="G3153" t="s">
        <v>2274</v>
      </c>
      <c r="H3153" t="str">
        <f>_xlfn.XLOOKUP(Table29[[#This Row],[Unique BarCode]],$N$10:$N$37,$O$10:$O$37)</f>
        <v>MacBook</v>
      </c>
      <c r="I3153" t="str">
        <f>_xlfn.XLOOKUP(Table29[[#This Row],[Unique BarCode]],$N$10:$N$37,$P$10:$P$37)</f>
        <v>Device</v>
      </c>
      <c r="J3153" t="s">
        <v>8</v>
      </c>
      <c r="K3153" t="s">
        <v>1333</v>
      </c>
    </row>
    <row r="3154" spans="1:11" x14ac:dyDescent="0.2">
      <c r="A3154" s="1" t="d">
        <v>2023-02-23</v>
      </c>
      <c r="B3154" s="45">
        <v>-1</v>
      </c>
      <c r="C3154" t="s">
        <v>20</v>
      </c>
      <c r="D3154" t="str">
        <f>_xlfn.XLOOKUP(Table29[[#This Row],[Patron Group]],$R$10:$R$24,$S$10:$S$24)</f>
        <v>Graduate</v>
      </c>
      <c r="E3154" s="1" t="d">
        <v>2023-03-09</v>
      </c>
      <c r="F3154" t="s">
        <v>1169</v>
      </c>
      <c r="G3154" t="s">
        <v>2274</v>
      </c>
      <c r="H3154" t="str">
        <f>_xlfn.XLOOKUP(Table29[[#This Row],[Unique BarCode]],$N$10:$N$37,$O$10:$O$37)</f>
        <v>MacBook</v>
      </c>
      <c r="I3154" t="str">
        <f>_xlfn.XLOOKUP(Table29[[#This Row],[Unique BarCode]],$N$10:$N$37,$P$10:$P$37)</f>
        <v>Device</v>
      </c>
      <c r="J3154" t="s">
        <v>8</v>
      </c>
      <c r="K3154" t="s">
        <v>1169</v>
      </c>
    </row>
    <row r="3155" spans="1:11" x14ac:dyDescent="0.2">
      <c r="A3155" s="1" t="d">
        <v>2023-02-23</v>
      </c>
      <c r="B3155" s="45">
        <v>-1</v>
      </c>
      <c r="C3155" t="s">
        <v>20</v>
      </c>
      <c r="D3155" t="str">
        <f>_xlfn.XLOOKUP(Table29[[#This Row],[Patron Group]],$R$10:$R$24,$S$10:$S$24)</f>
        <v>Graduate</v>
      </c>
      <c r="E3155" s="1" t="d">
        <v>2023-03-09</v>
      </c>
      <c r="F3155" t="s">
        <v>1830</v>
      </c>
      <c r="G3155" t="s">
        <v>2275</v>
      </c>
      <c r="H3155" t="str">
        <f>_xlfn.XLOOKUP(Table29[[#This Row],[Unique BarCode]],$N$10:$N$37,$O$10:$O$37)</f>
        <v>iPad</v>
      </c>
      <c r="I3155" t="str">
        <f>_xlfn.XLOOKUP(Table29[[#This Row],[Unique BarCode]],$N$10:$N$37,$P$10:$P$37)</f>
        <v>Device</v>
      </c>
      <c r="J3155" t="s">
        <v>8</v>
      </c>
      <c r="K3155" t="s">
        <v>1831</v>
      </c>
    </row>
    <row r="3156" spans="1:11" x14ac:dyDescent="0.2">
      <c r="A3156" s="1" t="d">
        <v>2023-02-23</v>
      </c>
      <c r="B3156" s="45">
        <v>-1</v>
      </c>
      <c r="C3156" t="s">
        <v>20</v>
      </c>
      <c r="D3156" t="str">
        <f>_xlfn.XLOOKUP(Table29[[#This Row],[Patron Group]],$R$10:$R$24,$S$10:$S$24)</f>
        <v>Graduate</v>
      </c>
      <c r="E3156" s="1" t="d">
        <v>2023-03-09</v>
      </c>
      <c r="F3156" t="s">
        <v>1224</v>
      </c>
      <c r="G3156" t="s">
        <v>2275</v>
      </c>
      <c r="H3156" t="str">
        <f>_xlfn.XLOOKUP(Table29[[#This Row],[Unique BarCode]],$N$10:$N$37,$O$10:$O$37)</f>
        <v>iPad</v>
      </c>
      <c r="I3156" t="str">
        <f>_xlfn.XLOOKUP(Table29[[#This Row],[Unique BarCode]],$N$10:$N$37,$P$10:$P$37)</f>
        <v>Device</v>
      </c>
      <c r="J3156" t="s">
        <v>8</v>
      </c>
      <c r="K3156" t="s">
        <v>1225</v>
      </c>
    </row>
    <row r="3157" spans="1:11" x14ac:dyDescent="0.2">
      <c r="A3157" s="1" t="d">
        <v>2023-02-23</v>
      </c>
      <c r="B3157" s="45">
        <v>-1</v>
      </c>
      <c r="C3157" t="s">
        <v>20</v>
      </c>
      <c r="D3157" t="str">
        <f>_xlfn.XLOOKUP(Table29[[#This Row],[Patron Group]],$R$10:$R$24,$S$10:$S$24)</f>
        <v>Graduate</v>
      </c>
      <c r="E3157" s="1" t="d">
        <v>2023-03-09</v>
      </c>
      <c r="F3157" t="s">
        <v>138</v>
      </c>
      <c r="G3157" t="s">
        <v>2275</v>
      </c>
      <c r="H3157" t="str">
        <f>_xlfn.XLOOKUP(Table29[[#This Row],[Unique BarCode]],$N$10:$N$37,$O$10:$O$37)</f>
        <v>iPad</v>
      </c>
      <c r="I3157" t="str">
        <f>_xlfn.XLOOKUP(Table29[[#This Row],[Unique BarCode]],$N$10:$N$37,$P$10:$P$37)</f>
        <v>Device</v>
      </c>
      <c r="J3157" t="s">
        <v>8</v>
      </c>
    </row>
    <row r="3158" spans="1:11" x14ac:dyDescent="0.2">
      <c r="A3158" s="1" t="d">
        <v>2023-02-23</v>
      </c>
      <c r="B3158" s="45">
        <v>-1</v>
      </c>
      <c r="C3158" t="s">
        <v>20</v>
      </c>
      <c r="D3158" t="str">
        <f>_xlfn.XLOOKUP(Table29[[#This Row],[Patron Group]],$R$10:$R$24,$S$10:$S$24)</f>
        <v>Graduate</v>
      </c>
      <c r="E3158" s="1" t="d">
        <v>2023-03-09</v>
      </c>
      <c r="F3158" t="s">
        <v>1832</v>
      </c>
      <c r="G3158" t="s">
        <v>2263</v>
      </c>
      <c r="H3158" t="str">
        <f>_xlfn.XLOOKUP(Table29[[#This Row],[Unique BarCode]],$N$10:$N$37,$O$10:$O$37)</f>
        <v>HP Laptop</v>
      </c>
      <c r="I3158" t="str">
        <f>_xlfn.XLOOKUP(Table29[[#This Row],[Unique BarCode]],$N$10:$N$37,$P$10:$P$37)</f>
        <v>Device</v>
      </c>
      <c r="J3158" t="s">
        <v>8</v>
      </c>
      <c r="K3158" t="s">
        <v>893</v>
      </c>
    </row>
    <row r="3159" spans="1:11" x14ac:dyDescent="0.2">
      <c r="A3159" s="1" t="d">
        <v>2023-02-23</v>
      </c>
      <c r="B3159" s="45">
        <v>-1</v>
      </c>
      <c r="C3159" t="s">
        <v>1113</v>
      </c>
      <c r="D3159" t="str">
        <f>_xlfn.XLOOKUP(Table29[[#This Row],[Patron Group]],$R$10:$R$24,$S$10:$S$24)</f>
        <v>Graduate</v>
      </c>
      <c r="E3159" s="1" t="d">
        <v>2023-03-09</v>
      </c>
      <c r="F3159" t="s">
        <v>1833</v>
      </c>
      <c r="G3159" t="s">
        <v>2275</v>
      </c>
      <c r="H3159" t="str">
        <f>_xlfn.XLOOKUP(Table29[[#This Row],[Unique BarCode]],$N$10:$N$37,$O$10:$O$37)</f>
        <v>iPad</v>
      </c>
      <c r="I3159" t="str">
        <f>_xlfn.XLOOKUP(Table29[[#This Row],[Unique BarCode]],$N$10:$N$37,$P$10:$P$37)</f>
        <v>Device</v>
      </c>
      <c r="J3159" t="s">
        <v>8</v>
      </c>
      <c r="K3159" t="s">
        <v>1834</v>
      </c>
    </row>
    <row r="3160" spans="1:11" x14ac:dyDescent="0.2">
      <c r="A3160" s="1" t="d">
        <v>2023-02-23</v>
      </c>
      <c r="B3160" s="45">
        <v>-1</v>
      </c>
      <c r="C3160" t="s">
        <v>66</v>
      </c>
      <c r="D3160" t="str">
        <f>_xlfn.XLOOKUP(Table29[[#This Row],[Patron Group]],$R$10:$R$24,$S$10:$S$24)</f>
        <v>Graduate</v>
      </c>
      <c r="E3160" s="1" t="d">
        <v>2023-02-23</v>
      </c>
      <c r="F3160" t="s">
        <v>479</v>
      </c>
      <c r="G3160" t="s">
        <v>2271</v>
      </c>
      <c r="H3160" t="str">
        <f>_xlfn.XLOOKUP(Table29[[#This Row],[Unique BarCode]],$N$10:$N$37,$O$10:$O$37)</f>
        <v>OMNI</v>
      </c>
      <c r="I3160" t="str">
        <f>_xlfn.XLOOKUP(Table29[[#This Row],[Unique BarCode]],$N$10:$N$37,$P$10:$P$37)</f>
        <v>Charger</v>
      </c>
      <c r="J3160" t="s">
        <v>68</v>
      </c>
      <c r="K3160" t="s">
        <v>480</v>
      </c>
    </row>
    <row r="3161" spans="1:11" x14ac:dyDescent="0.2">
      <c r="A3161" s="1" t="d">
        <v>2023-02-23</v>
      </c>
      <c r="B3161" s="45">
        <v>-1</v>
      </c>
      <c r="C3161" t="s">
        <v>74</v>
      </c>
      <c r="D3161" t="str">
        <f>_xlfn.XLOOKUP(Table29[[#This Row],[Patron Group]],$R$10:$R$24,$S$10:$S$24)</f>
        <v>Staff</v>
      </c>
      <c r="E3161" s="1" t="d">
        <v>2023-02-23</v>
      </c>
      <c r="F3161" t="s">
        <v>435</v>
      </c>
      <c r="G3161" t="s">
        <v>2266</v>
      </c>
      <c r="H3161" t="str">
        <f>_xlfn.XLOOKUP(Table29[[#This Row],[Unique BarCode]],$N$10:$N$37,$O$10:$O$37)</f>
        <v>Headphones</v>
      </c>
      <c r="I3161" t="str">
        <f>_xlfn.XLOOKUP(Table29[[#This Row],[Unique BarCode]],$N$10:$N$37,$P$10:$P$37)</f>
        <v>Accessory</v>
      </c>
      <c r="J3161" t="s">
        <v>8</v>
      </c>
    </row>
    <row r="3162" spans="1:11" x14ac:dyDescent="0.2">
      <c r="A3162" s="1" t="d">
        <v>2023-02-23</v>
      </c>
      <c r="B3162" s="45">
        <v>-1</v>
      </c>
      <c r="C3162" t="s">
        <v>77</v>
      </c>
      <c r="D3162" t="str">
        <f>_xlfn.XLOOKUP(Table29[[#This Row],[Patron Group]],$R$10:$R$24,$S$10:$S$24)</f>
        <v>Undergraduate</v>
      </c>
      <c r="E3162" s="1" t="d">
        <v>2023-02-23</v>
      </c>
      <c r="F3162" t="s">
        <v>1346</v>
      </c>
      <c r="G3162" t="s">
        <v>2298</v>
      </c>
      <c r="H3162" t="str">
        <f>_xlfn.XLOOKUP(Table29[[#This Row],[Unique BarCode]],$N$10:$N$37,$O$10:$O$37)</f>
        <v>ANKER</v>
      </c>
      <c r="I3162" t="str">
        <f>_xlfn.XLOOKUP(Table29[[#This Row],[Unique BarCode]],$N$10:$N$37,$P$10:$P$37)</f>
        <v>Charger</v>
      </c>
      <c r="J3162" t="s">
        <v>8</v>
      </c>
    </row>
    <row r="3163" spans="1:11" x14ac:dyDescent="0.2">
      <c r="A3163" s="1" t="d">
        <v>2023-02-23</v>
      </c>
      <c r="B3163" s="45">
        <v>-1</v>
      </c>
      <c r="C3163" t="s">
        <v>77</v>
      </c>
      <c r="D3163" t="str">
        <f>_xlfn.XLOOKUP(Table29[[#This Row],[Patron Group]],$R$10:$R$24,$S$10:$S$24)</f>
        <v>Undergraduate</v>
      </c>
      <c r="E3163" s="1" t="d">
        <v>2023-02-23</v>
      </c>
      <c r="F3163" t="s">
        <v>1401</v>
      </c>
      <c r="G3163" t="s">
        <v>2276</v>
      </c>
      <c r="H3163" t="str">
        <f>_xlfn.XLOOKUP(Table29[[#This Row],[Unique BarCode]],$N$10:$N$37,$O$10:$O$37)</f>
        <v>CALC</v>
      </c>
      <c r="I3163" t="str">
        <f>_xlfn.XLOOKUP(Table29[[#This Row],[Unique BarCode]],$N$10:$N$37,$P$10:$P$37)</f>
        <v>Accessory</v>
      </c>
      <c r="J3163" t="s">
        <v>8</v>
      </c>
    </row>
    <row r="3164" spans="1:11" x14ac:dyDescent="0.2">
      <c r="A3164" s="1" t="d">
        <v>2023-02-23</v>
      </c>
      <c r="B3164" s="45">
        <v>-1</v>
      </c>
      <c r="C3164" t="s">
        <v>77</v>
      </c>
      <c r="D3164" t="str">
        <f>_xlfn.XLOOKUP(Table29[[#This Row],[Patron Group]],$R$10:$R$24,$S$10:$S$24)</f>
        <v>Undergraduate</v>
      </c>
      <c r="E3164" s="1" t="d">
        <v>2023-02-23</v>
      </c>
      <c r="F3164" t="s">
        <v>1037</v>
      </c>
      <c r="G3164" t="s">
        <v>2281</v>
      </c>
      <c r="H3164" t="str">
        <f>_xlfn.XLOOKUP(Table29[[#This Row],[Unique BarCode]],$N$10:$N$37,$O$10:$O$37)</f>
        <v>HDMIC</v>
      </c>
      <c r="I3164" t="str">
        <f>_xlfn.XLOOKUP(Table29[[#This Row],[Unique BarCode]],$N$10:$N$37,$P$10:$P$37)</f>
        <v>Cable</v>
      </c>
      <c r="J3164" t="s">
        <v>8</v>
      </c>
      <c r="K3164" t="s">
        <v>1038</v>
      </c>
    </row>
    <row r="3165" spans="1:11" x14ac:dyDescent="0.2">
      <c r="A3165" s="1" t="d">
        <v>2023-02-23</v>
      </c>
      <c r="B3165" s="45">
        <v>-1</v>
      </c>
      <c r="C3165" t="s">
        <v>77</v>
      </c>
      <c r="D3165" t="str">
        <f>_xlfn.XLOOKUP(Table29[[#This Row],[Patron Group]],$R$10:$R$24,$S$10:$S$24)</f>
        <v>Undergraduate</v>
      </c>
      <c r="E3165" s="1" t="d">
        <v>2023-02-23</v>
      </c>
      <c r="F3165" t="s">
        <v>1406</v>
      </c>
      <c r="G3165" t="s">
        <v>2281</v>
      </c>
      <c r="H3165" t="str">
        <f>_xlfn.XLOOKUP(Table29[[#This Row],[Unique BarCode]],$N$10:$N$37,$O$10:$O$37)</f>
        <v>HDMIC</v>
      </c>
      <c r="I3165" t="str">
        <f>_xlfn.XLOOKUP(Table29[[#This Row],[Unique BarCode]],$N$10:$N$37,$P$10:$P$37)</f>
        <v>Cable</v>
      </c>
      <c r="J3165" t="s">
        <v>8</v>
      </c>
      <c r="K3165" t="s">
        <v>1407</v>
      </c>
    </row>
    <row r="3166" spans="1:11" x14ac:dyDescent="0.2">
      <c r="A3166" s="1" t="d">
        <v>2023-02-23</v>
      </c>
      <c r="B3166" s="45">
        <v>-1</v>
      </c>
      <c r="C3166" t="s">
        <v>77</v>
      </c>
      <c r="D3166" t="str">
        <f>_xlfn.XLOOKUP(Table29[[#This Row],[Patron Group]],$R$10:$R$24,$S$10:$S$24)</f>
        <v>Undergraduate</v>
      </c>
      <c r="E3166" s="1" t="d">
        <v>2023-02-23</v>
      </c>
      <c r="F3166" t="s">
        <v>1208</v>
      </c>
      <c r="G3166" t="s">
        <v>2281</v>
      </c>
      <c r="H3166" t="str">
        <f>_xlfn.XLOOKUP(Table29[[#This Row],[Unique BarCode]],$N$10:$N$37,$O$10:$O$37)</f>
        <v>HDMIC</v>
      </c>
      <c r="I3166" t="str">
        <f>_xlfn.XLOOKUP(Table29[[#This Row],[Unique BarCode]],$N$10:$N$37,$P$10:$P$37)</f>
        <v>Cable</v>
      </c>
      <c r="J3166" t="s">
        <v>8</v>
      </c>
      <c r="K3166" t="s">
        <v>1209</v>
      </c>
    </row>
    <row r="3167" spans="1:11" x14ac:dyDescent="0.2">
      <c r="A3167" s="1" t="d">
        <v>2023-02-23</v>
      </c>
      <c r="B3167" s="45">
        <v>-1</v>
      </c>
      <c r="C3167" t="s">
        <v>77</v>
      </c>
      <c r="D3167" t="str">
        <f>_xlfn.XLOOKUP(Table29[[#This Row],[Patron Group]],$R$10:$R$24,$S$10:$S$24)</f>
        <v>Undergraduate</v>
      </c>
      <c r="E3167" s="1" t="d">
        <v>2023-02-23</v>
      </c>
      <c r="F3167" t="s">
        <v>1365</v>
      </c>
      <c r="G3167" t="s">
        <v>2266</v>
      </c>
      <c r="H3167" t="str">
        <f>_xlfn.XLOOKUP(Table29[[#This Row],[Unique BarCode]],$N$10:$N$37,$O$10:$O$37)</f>
        <v>Headphones</v>
      </c>
      <c r="I3167" t="str">
        <f>_xlfn.XLOOKUP(Table29[[#This Row],[Unique BarCode]],$N$10:$N$37,$P$10:$P$37)</f>
        <v>Accessory</v>
      </c>
      <c r="J3167" t="s">
        <v>8</v>
      </c>
      <c r="K3167" t="s">
        <v>1366</v>
      </c>
    </row>
    <row r="3168" spans="1:11" x14ac:dyDescent="0.2">
      <c r="A3168" s="1" t="d">
        <v>2023-02-23</v>
      </c>
      <c r="B3168" s="45">
        <v>-1</v>
      </c>
      <c r="C3168" t="s">
        <v>77</v>
      </c>
      <c r="D3168" t="str">
        <f>_xlfn.XLOOKUP(Table29[[#This Row],[Patron Group]],$R$10:$R$24,$S$10:$S$24)</f>
        <v>Undergraduate</v>
      </c>
      <c r="E3168" s="1" t="d">
        <v>2023-02-23</v>
      </c>
      <c r="F3168" t="s">
        <v>809</v>
      </c>
      <c r="G3168" t="s">
        <v>2266</v>
      </c>
      <c r="H3168" t="str">
        <f>_xlfn.XLOOKUP(Table29[[#This Row],[Unique BarCode]],$N$10:$N$37,$O$10:$O$37)</f>
        <v>Headphones</v>
      </c>
      <c r="I3168" t="str">
        <f>_xlfn.XLOOKUP(Table29[[#This Row],[Unique BarCode]],$N$10:$N$37,$P$10:$P$37)</f>
        <v>Accessory</v>
      </c>
      <c r="J3168" t="s">
        <v>8</v>
      </c>
      <c r="K3168" t="s">
        <v>810</v>
      </c>
    </row>
    <row r="3169" spans="1:11" x14ac:dyDescent="0.2">
      <c r="A3169" s="1" t="d">
        <v>2023-02-23</v>
      </c>
      <c r="B3169" s="45">
        <v>-1</v>
      </c>
      <c r="C3169" t="s">
        <v>77</v>
      </c>
      <c r="D3169" t="str">
        <f>_xlfn.XLOOKUP(Table29[[#This Row],[Patron Group]],$R$10:$R$24,$S$10:$S$24)</f>
        <v>Undergraduate</v>
      </c>
      <c r="E3169" s="1" t="d">
        <v>2023-02-23</v>
      </c>
      <c r="F3169" t="s">
        <v>436</v>
      </c>
      <c r="G3169" t="s">
        <v>2282</v>
      </c>
      <c r="H3169" t="str">
        <f>_xlfn.XLOOKUP(Table29[[#This Row],[Unique BarCode]],$N$10:$N$37,$O$10:$O$37)</f>
        <v>HPUSBC</v>
      </c>
      <c r="I3169" t="str">
        <f>_xlfn.XLOOKUP(Table29[[#This Row],[Unique BarCode]],$N$10:$N$37,$P$10:$P$37)</f>
        <v>Charger</v>
      </c>
      <c r="J3169" t="s">
        <v>49</v>
      </c>
      <c r="K3169" t="s">
        <v>437</v>
      </c>
    </row>
    <row r="3170" spans="1:11" x14ac:dyDescent="0.2">
      <c r="A3170" s="1" t="d">
        <v>2023-02-23</v>
      </c>
      <c r="B3170" s="45">
        <v>-1</v>
      </c>
      <c r="C3170" t="s">
        <v>77</v>
      </c>
      <c r="D3170" t="str">
        <f>_xlfn.XLOOKUP(Table29[[#This Row],[Patron Group]],$R$10:$R$24,$S$10:$S$24)</f>
        <v>Undergraduate</v>
      </c>
      <c r="E3170" s="1" t="d">
        <v>2023-02-23</v>
      </c>
      <c r="F3170" t="s">
        <v>687</v>
      </c>
      <c r="G3170" t="s">
        <v>2282</v>
      </c>
      <c r="H3170" t="str">
        <f>_xlfn.XLOOKUP(Table29[[#This Row],[Unique BarCode]],$N$10:$N$37,$O$10:$O$37)</f>
        <v>HPUSBC</v>
      </c>
      <c r="I3170" t="str">
        <f>_xlfn.XLOOKUP(Table29[[#This Row],[Unique BarCode]],$N$10:$N$37,$P$10:$P$37)</f>
        <v>Charger</v>
      </c>
      <c r="J3170" t="s">
        <v>49</v>
      </c>
    </row>
    <row r="3171" spans="1:11" x14ac:dyDescent="0.2">
      <c r="A3171" s="1" t="d">
        <v>2023-02-23</v>
      </c>
      <c r="B3171" s="45">
        <v>-1</v>
      </c>
      <c r="C3171" t="s">
        <v>77</v>
      </c>
      <c r="D3171" t="str">
        <f>_xlfn.XLOOKUP(Table29[[#This Row],[Patron Group]],$R$10:$R$24,$S$10:$S$24)</f>
        <v>Undergraduate</v>
      </c>
      <c r="E3171" s="1" t="d">
        <v>2023-02-23</v>
      </c>
      <c r="F3171" t="s">
        <v>218</v>
      </c>
      <c r="G3171" t="s">
        <v>2265</v>
      </c>
      <c r="H3171" t="str">
        <f>_xlfn.XLOOKUP(Table29[[#This Row],[Unique BarCode]],$N$10:$N$37,$O$10:$O$37)</f>
        <v>IPHONE</v>
      </c>
      <c r="I3171" t="str">
        <f>_xlfn.XLOOKUP(Table29[[#This Row],[Unique BarCode]],$N$10:$N$37,$P$10:$P$37)</f>
        <v>Charger</v>
      </c>
      <c r="J3171" t="s">
        <v>49</v>
      </c>
      <c r="K3171" t="s">
        <v>219</v>
      </c>
    </row>
    <row r="3172" spans="1:11" x14ac:dyDescent="0.2">
      <c r="A3172" s="1" t="d">
        <v>2023-02-23</v>
      </c>
      <c r="B3172" s="45">
        <v>-1</v>
      </c>
      <c r="C3172" t="s">
        <v>77</v>
      </c>
      <c r="D3172" t="str">
        <f>_xlfn.XLOOKUP(Table29[[#This Row],[Patron Group]],$R$10:$R$24,$S$10:$S$24)</f>
        <v>Undergraduate</v>
      </c>
      <c r="E3172" s="1" t="d">
        <v>2023-02-23</v>
      </c>
      <c r="F3172" t="s">
        <v>1314</v>
      </c>
      <c r="G3172" t="s">
        <v>2265</v>
      </c>
      <c r="H3172" t="str">
        <f>_xlfn.XLOOKUP(Table29[[#This Row],[Unique BarCode]],$N$10:$N$37,$O$10:$O$37)</f>
        <v>IPHONE</v>
      </c>
      <c r="I3172" t="str">
        <f>_xlfn.XLOOKUP(Table29[[#This Row],[Unique BarCode]],$N$10:$N$37,$P$10:$P$37)</f>
        <v>Charger</v>
      </c>
      <c r="J3172" t="s">
        <v>8</v>
      </c>
      <c r="K3172" t="s">
        <v>1315</v>
      </c>
    </row>
    <row r="3173" spans="1:11" x14ac:dyDescent="0.2">
      <c r="A3173" s="1" t="d">
        <v>2023-02-23</v>
      </c>
      <c r="B3173" s="45">
        <v>-1</v>
      </c>
      <c r="C3173" t="s">
        <v>77</v>
      </c>
      <c r="D3173" t="str">
        <f>_xlfn.XLOOKUP(Table29[[#This Row],[Patron Group]],$R$10:$R$24,$S$10:$S$24)</f>
        <v>Undergraduate</v>
      </c>
      <c r="E3173" s="1" t="d">
        <v>2023-02-23</v>
      </c>
      <c r="F3173" t="s">
        <v>84</v>
      </c>
      <c r="G3173" t="s">
        <v>2265</v>
      </c>
      <c r="H3173" t="str">
        <f>_xlfn.XLOOKUP(Table29[[#This Row],[Unique BarCode]],$N$10:$N$37,$O$10:$O$37)</f>
        <v>IPHONE</v>
      </c>
      <c r="I3173" t="str">
        <f>_xlfn.XLOOKUP(Table29[[#This Row],[Unique BarCode]],$N$10:$N$37,$P$10:$P$37)</f>
        <v>Charger</v>
      </c>
      <c r="J3173" t="s">
        <v>8</v>
      </c>
      <c r="K3173" t="s">
        <v>85</v>
      </c>
    </row>
    <row r="3174" spans="1:11" x14ac:dyDescent="0.2">
      <c r="A3174" s="1" t="d">
        <v>2023-02-23</v>
      </c>
      <c r="B3174" s="45">
        <v>-1</v>
      </c>
      <c r="C3174" t="s">
        <v>77</v>
      </c>
      <c r="D3174" t="str">
        <f>_xlfn.XLOOKUP(Table29[[#This Row],[Patron Group]],$R$10:$R$24,$S$10:$S$24)</f>
        <v>Undergraduate</v>
      </c>
      <c r="E3174" s="1" t="d">
        <v>2023-02-23</v>
      </c>
      <c r="F3174" t="s">
        <v>1369</v>
      </c>
      <c r="G3174" t="s">
        <v>2265</v>
      </c>
      <c r="H3174" t="str">
        <f>_xlfn.XLOOKUP(Table29[[#This Row],[Unique BarCode]],$N$10:$N$37,$O$10:$O$37)</f>
        <v>IPHONE</v>
      </c>
      <c r="I3174" t="str">
        <f>_xlfn.XLOOKUP(Table29[[#This Row],[Unique BarCode]],$N$10:$N$37,$P$10:$P$37)</f>
        <v>Charger</v>
      </c>
      <c r="J3174" t="s">
        <v>8</v>
      </c>
      <c r="K3174" t="s">
        <v>1370</v>
      </c>
    </row>
    <row r="3175" spans="1:11" x14ac:dyDescent="0.2">
      <c r="A3175" s="1" t="d">
        <v>2023-02-23</v>
      </c>
      <c r="B3175" s="45">
        <v>-1</v>
      </c>
      <c r="C3175" t="s">
        <v>77</v>
      </c>
      <c r="D3175" t="str">
        <f>_xlfn.XLOOKUP(Table29[[#This Row],[Patron Group]],$R$10:$R$24,$S$10:$S$24)</f>
        <v>Undergraduate</v>
      </c>
      <c r="E3175" s="1" t="d">
        <v>2023-02-23</v>
      </c>
      <c r="F3175" t="s">
        <v>839</v>
      </c>
      <c r="G3175" t="s">
        <v>2265</v>
      </c>
      <c r="H3175" t="str">
        <f>_xlfn.XLOOKUP(Table29[[#This Row],[Unique BarCode]],$N$10:$N$37,$O$10:$O$37)</f>
        <v>IPHONE</v>
      </c>
      <c r="I3175" t="str">
        <f>_xlfn.XLOOKUP(Table29[[#This Row],[Unique BarCode]],$N$10:$N$37,$P$10:$P$37)</f>
        <v>Charger</v>
      </c>
      <c r="J3175" t="s">
        <v>8</v>
      </c>
      <c r="K3175" t="s">
        <v>840</v>
      </c>
    </row>
    <row r="3176" spans="1:11" x14ac:dyDescent="0.2">
      <c r="A3176" s="1" t="d">
        <v>2023-02-23</v>
      </c>
      <c r="B3176" s="45">
        <v>-1</v>
      </c>
      <c r="C3176" t="s">
        <v>77</v>
      </c>
      <c r="D3176" t="str">
        <f>_xlfn.XLOOKUP(Table29[[#This Row],[Patron Group]],$R$10:$R$24,$S$10:$S$24)</f>
        <v>Undergraduate</v>
      </c>
      <c r="E3176" s="1" t="d">
        <v>2023-02-23</v>
      </c>
      <c r="F3176" t="s">
        <v>1497</v>
      </c>
      <c r="G3176" t="s">
        <v>2265</v>
      </c>
      <c r="H3176" t="str">
        <f>_xlfn.XLOOKUP(Table29[[#This Row],[Unique BarCode]],$N$10:$N$37,$O$10:$O$37)</f>
        <v>IPHONE</v>
      </c>
      <c r="I3176" t="str">
        <f>_xlfn.XLOOKUP(Table29[[#This Row],[Unique BarCode]],$N$10:$N$37,$P$10:$P$37)</f>
        <v>Charger</v>
      </c>
      <c r="J3176" t="s">
        <v>8</v>
      </c>
    </row>
    <row r="3177" spans="1:11" x14ac:dyDescent="0.2">
      <c r="A3177" s="1" t="d">
        <v>2023-02-23</v>
      </c>
      <c r="B3177" s="45">
        <v>-1</v>
      </c>
      <c r="C3177" t="s">
        <v>77</v>
      </c>
      <c r="D3177" t="str">
        <f>_xlfn.XLOOKUP(Table29[[#This Row],[Patron Group]],$R$10:$R$24,$S$10:$S$24)</f>
        <v>Undergraduate</v>
      </c>
      <c r="E3177" s="1" t="d">
        <v>2023-02-23</v>
      </c>
      <c r="F3177" t="s">
        <v>86</v>
      </c>
      <c r="G3177" t="s">
        <v>2265</v>
      </c>
      <c r="H3177" t="str">
        <f>_xlfn.XLOOKUP(Table29[[#This Row],[Unique BarCode]],$N$10:$N$37,$O$10:$O$37)</f>
        <v>IPHONE</v>
      </c>
      <c r="I3177" t="str">
        <f>_xlfn.XLOOKUP(Table29[[#This Row],[Unique BarCode]],$N$10:$N$37,$P$10:$P$37)</f>
        <v>Charger</v>
      </c>
      <c r="J3177" t="s">
        <v>8</v>
      </c>
      <c r="K3177" t="s">
        <v>87</v>
      </c>
    </row>
    <row r="3178" spans="1:11" x14ac:dyDescent="0.2">
      <c r="A3178" s="1" t="d">
        <v>2023-02-23</v>
      </c>
      <c r="B3178" s="45">
        <v>-1</v>
      </c>
      <c r="C3178" t="s">
        <v>77</v>
      </c>
      <c r="D3178" t="str">
        <f>_xlfn.XLOOKUP(Table29[[#This Row],[Patron Group]],$R$10:$R$24,$S$10:$S$24)</f>
        <v>Undergraduate</v>
      </c>
      <c r="E3178" s="1" t="d">
        <v>2023-02-23</v>
      </c>
      <c r="F3178" t="s">
        <v>433</v>
      </c>
      <c r="G3178" t="s">
        <v>2265</v>
      </c>
      <c r="H3178" t="str">
        <f>_xlfn.XLOOKUP(Table29[[#This Row],[Unique BarCode]],$N$10:$N$37,$O$10:$O$37)</f>
        <v>IPHONE</v>
      </c>
      <c r="I3178" t="str">
        <f>_xlfn.XLOOKUP(Table29[[#This Row],[Unique BarCode]],$N$10:$N$37,$P$10:$P$37)</f>
        <v>Charger</v>
      </c>
      <c r="J3178" t="s">
        <v>8</v>
      </c>
      <c r="K3178" t="s">
        <v>434</v>
      </c>
    </row>
    <row r="3179" spans="1:11" x14ac:dyDescent="0.2">
      <c r="A3179" s="1" t="d">
        <v>2023-02-23</v>
      </c>
      <c r="B3179" s="45">
        <v>-1</v>
      </c>
      <c r="C3179" t="s">
        <v>77</v>
      </c>
      <c r="D3179" t="str">
        <f>_xlfn.XLOOKUP(Table29[[#This Row],[Patron Group]],$R$10:$R$24,$S$10:$S$24)</f>
        <v>Undergraduate</v>
      </c>
      <c r="E3179" s="1" t="d">
        <v>2023-02-23</v>
      </c>
      <c r="F3179" t="s">
        <v>29</v>
      </c>
      <c r="G3179" t="s">
        <v>2265</v>
      </c>
      <c r="H3179" t="str">
        <f>_xlfn.XLOOKUP(Table29[[#This Row],[Unique BarCode]],$N$10:$N$37,$O$10:$O$37)</f>
        <v>IPHONE</v>
      </c>
      <c r="I3179" t="str">
        <f>_xlfn.XLOOKUP(Table29[[#This Row],[Unique BarCode]],$N$10:$N$37,$P$10:$P$37)</f>
        <v>Charger</v>
      </c>
      <c r="J3179" t="s">
        <v>8</v>
      </c>
      <c r="K3179" t="s">
        <v>30</v>
      </c>
    </row>
    <row r="3180" spans="1:11" x14ac:dyDescent="0.2">
      <c r="A3180" s="1" t="d">
        <v>2023-02-23</v>
      </c>
      <c r="B3180" s="45">
        <v>-1</v>
      </c>
      <c r="C3180" t="s">
        <v>77</v>
      </c>
      <c r="D3180" t="str">
        <f>_xlfn.XLOOKUP(Table29[[#This Row],[Patron Group]],$R$10:$R$24,$S$10:$S$24)</f>
        <v>Undergraduate</v>
      </c>
      <c r="E3180" s="1" t="d">
        <v>2023-02-23</v>
      </c>
      <c r="F3180" t="s">
        <v>465</v>
      </c>
      <c r="G3180" t="s">
        <v>2268</v>
      </c>
      <c r="H3180" t="str">
        <f>_xlfn.XLOOKUP(Table29[[#This Row],[Unique BarCode]],$N$10:$N$37,$O$10:$O$37)</f>
        <v>MACCHRG</v>
      </c>
      <c r="I3180" t="str">
        <f>_xlfn.XLOOKUP(Table29[[#This Row],[Unique BarCode]],$N$10:$N$37,$P$10:$P$37)</f>
        <v>Charger</v>
      </c>
      <c r="J3180" t="s">
        <v>8</v>
      </c>
      <c r="K3180" t="s">
        <v>466</v>
      </c>
    </row>
    <row r="3181" spans="1:11" x14ac:dyDescent="0.2">
      <c r="A3181" s="1" t="d">
        <v>2023-02-23</v>
      </c>
      <c r="B3181" s="45">
        <v>-1</v>
      </c>
      <c r="C3181" t="s">
        <v>77</v>
      </c>
      <c r="D3181" t="str">
        <f>_xlfn.XLOOKUP(Table29[[#This Row],[Patron Group]],$R$10:$R$24,$S$10:$S$24)</f>
        <v>Undergraduate</v>
      </c>
      <c r="E3181" s="1" t="d">
        <v>2023-02-23</v>
      </c>
      <c r="F3181" t="s">
        <v>1630</v>
      </c>
      <c r="G3181" t="s">
        <v>2296</v>
      </c>
      <c r="H3181" t="str">
        <f>_xlfn.XLOOKUP(Table29[[#This Row],[Unique BarCode]],$N$10:$N$37,$O$10:$O$37)</f>
        <v>MACUSBC</v>
      </c>
      <c r="I3181" t="str">
        <f>_xlfn.XLOOKUP(Table29[[#This Row],[Unique BarCode]],$N$10:$N$37,$P$10:$P$37)</f>
        <v>Charger</v>
      </c>
      <c r="J3181" t="s">
        <v>8</v>
      </c>
      <c r="K3181" t="s">
        <v>470</v>
      </c>
    </row>
    <row r="3182" spans="1:11" x14ac:dyDescent="0.2">
      <c r="A3182" s="1" t="d">
        <v>2023-02-23</v>
      </c>
      <c r="B3182" s="45">
        <v>-1</v>
      </c>
      <c r="C3182" t="s">
        <v>77</v>
      </c>
      <c r="D3182" t="str">
        <f>_xlfn.XLOOKUP(Table29[[#This Row],[Patron Group]],$R$10:$R$24,$S$10:$S$24)</f>
        <v>Undergraduate</v>
      </c>
      <c r="E3182" s="1" t="d">
        <v>2023-02-23</v>
      </c>
      <c r="F3182" t="s">
        <v>1621</v>
      </c>
      <c r="G3182" t="s">
        <v>2296</v>
      </c>
      <c r="H3182" t="str">
        <f>_xlfn.XLOOKUP(Table29[[#This Row],[Unique BarCode]],$N$10:$N$37,$O$10:$O$37)</f>
        <v>MACUSBC</v>
      </c>
      <c r="I3182" t="str">
        <f>_xlfn.XLOOKUP(Table29[[#This Row],[Unique BarCode]],$N$10:$N$37,$P$10:$P$37)</f>
        <v>Charger</v>
      </c>
      <c r="J3182" t="s">
        <v>8</v>
      </c>
      <c r="K3182" t="s">
        <v>472</v>
      </c>
    </row>
    <row r="3183" spans="1:11" x14ac:dyDescent="0.2">
      <c r="A3183" s="1" t="d">
        <v>2023-02-23</v>
      </c>
      <c r="B3183" s="45">
        <v>-1</v>
      </c>
      <c r="C3183" t="s">
        <v>77</v>
      </c>
      <c r="D3183" t="str">
        <f>_xlfn.XLOOKUP(Table29[[#This Row],[Patron Group]],$R$10:$R$24,$S$10:$S$24)</f>
        <v>Undergraduate</v>
      </c>
      <c r="E3183" s="1" t="d">
        <v>2023-02-23</v>
      </c>
      <c r="F3183" t="s">
        <v>1632</v>
      </c>
      <c r="G3183" t="s">
        <v>2296</v>
      </c>
      <c r="H3183" t="str">
        <f>_xlfn.XLOOKUP(Table29[[#This Row],[Unique BarCode]],$N$10:$N$37,$O$10:$O$37)</f>
        <v>MACUSBC</v>
      </c>
      <c r="I3183" t="str">
        <f>_xlfn.XLOOKUP(Table29[[#This Row],[Unique BarCode]],$N$10:$N$37,$P$10:$P$37)</f>
        <v>Charger</v>
      </c>
      <c r="J3183" t="s">
        <v>8</v>
      </c>
      <c r="K3183" t="s">
        <v>214</v>
      </c>
    </row>
    <row r="3184" spans="1:11" x14ac:dyDescent="0.2">
      <c r="A3184" s="1" t="d">
        <v>2023-02-23</v>
      </c>
      <c r="B3184" s="45">
        <v>-1</v>
      </c>
      <c r="C3184" t="s">
        <v>77</v>
      </c>
      <c r="D3184" t="str">
        <f>_xlfn.XLOOKUP(Table29[[#This Row],[Patron Group]],$R$10:$R$24,$S$10:$S$24)</f>
        <v>Undergraduate</v>
      </c>
      <c r="E3184" s="1" t="d">
        <v>2023-02-23</v>
      </c>
      <c r="F3184" t="s">
        <v>1633</v>
      </c>
      <c r="G3184" t="s">
        <v>2296</v>
      </c>
      <c r="H3184" t="str">
        <f>_xlfn.XLOOKUP(Table29[[#This Row],[Unique BarCode]],$N$10:$N$37,$O$10:$O$37)</f>
        <v>MACUSBC</v>
      </c>
      <c r="I3184" t="str">
        <f>_xlfn.XLOOKUP(Table29[[#This Row],[Unique BarCode]],$N$10:$N$37,$P$10:$P$37)</f>
        <v>Charger</v>
      </c>
      <c r="J3184" t="s">
        <v>8</v>
      </c>
      <c r="K3184" t="s">
        <v>844</v>
      </c>
    </row>
    <row r="3185" spans="1:11" x14ac:dyDescent="0.2">
      <c r="A3185" s="1" t="d">
        <v>2023-02-23</v>
      </c>
      <c r="B3185" s="45">
        <v>-1</v>
      </c>
      <c r="C3185" t="s">
        <v>77</v>
      </c>
      <c r="D3185" t="str">
        <f>_xlfn.XLOOKUP(Table29[[#This Row],[Patron Group]],$R$10:$R$24,$S$10:$S$24)</f>
        <v>Undergraduate</v>
      </c>
      <c r="E3185" s="1" t="d">
        <v>2023-02-23</v>
      </c>
      <c r="F3185" t="s">
        <v>1652</v>
      </c>
      <c r="G3185" t="s">
        <v>2296</v>
      </c>
      <c r="H3185" t="str">
        <f>_xlfn.XLOOKUP(Table29[[#This Row],[Unique BarCode]],$N$10:$N$37,$O$10:$O$37)</f>
        <v>MACUSBC</v>
      </c>
      <c r="I3185" t="str">
        <f>_xlfn.XLOOKUP(Table29[[#This Row],[Unique BarCode]],$N$10:$N$37,$P$10:$P$37)</f>
        <v>Charger</v>
      </c>
      <c r="J3185" t="s">
        <v>8</v>
      </c>
      <c r="K3185" t="s">
        <v>40</v>
      </c>
    </row>
    <row r="3186" spans="1:11" x14ac:dyDescent="0.2">
      <c r="A3186" s="1" t="d">
        <v>2023-02-23</v>
      </c>
      <c r="B3186" s="45">
        <v>-1</v>
      </c>
      <c r="C3186" t="s">
        <v>77</v>
      </c>
      <c r="D3186" t="str">
        <f>_xlfn.XLOOKUP(Table29[[#This Row],[Patron Group]],$R$10:$R$24,$S$10:$S$24)</f>
        <v>Undergraduate</v>
      </c>
      <c r="E3186" s="1" t="d">
        <v>2023-02-23</v>
      </c>
      <c r="F3186" t="s">
        <v>1835</v>
      </c>
      <c r="G3186" t="s">
        <v>2296</v>
      </c>
      <c r="H3186" t="str">
        <f>_xlfn.XLOOKUP(Table29[[#This Row],[Unique BarCode]],$N$10:$N$37,$O$10:$O$37)</f>
        <v>MACUSBC</v>
      </c>
      <c r="I3186" t="str">
        <f>_xlfn.XLOOKUP(Table29[[#This Row],[Unique BarCode]],$N$10:$N$37,$P$10:$P$37)</f>
        <v>Charger</v>
      </c>
      <c r="J3186" t="s">
        <v>8</v>
      </c>
    </row>
    <row r="3187" spans="1:11" x14ac:dyDescent="0.2">
      <c r="A3187" s="1" t="d">
        <v>2023-02-23</v>
      </c>
      <c r="B3187" s="45">
        <v>-1</v>
      </c>
      <c r="C3187" t="s">
        <v>77</v>
      </c>
      <c r="D3187" t="str">
        <f>_xlfn.XLOOKUP(Table29[[#This Row],[Patron Group]],$R$10:$R$24,$S$10:$S$24)</f>
        <v>Undergraduate</v>
      </c>
      <c r="E3187" s="1" t="d">
        <v>2023-02-23</v>
      </c>
      <c r="F3187" t="s">
        <v>1204</v>
      </c>
      <c r="G3187" t="s">
        <v>2271</v>
      </c>
      <c r="H3187" t="str">
        <f>_xlfn.XLOOKUP(Table29[[#This Row],[Unique BarCode]],$N$10:$N$37,$O$10:$O$37)</f>
        <v>OMNI</v>
      </c>
      <c r="I3187" t="str">
        <f>_xlfn.XLOOKUP(Table29[[#This Row],[Unique BarCode]],$N$10:$N$37,$P$10:$P$37)</f>
        <v>Charger</v>
      </c>
      <c r="J3187" t="s">
        <v>49</v>
      </c>
      <c r="K3187" t="s">
        <v>1205</v>
      </c>
    </row>
    <row r="3188" spans="1:11" x14ac:dyDescent="0.2">
      <c r="A3188" s="1" t="d">
        <v>2023-02-23</v>
      </c>
      <c r="B3188" s="45">
        <v>-1</v>
      </c>
      <c r="C3188" t="s">
        <v>77</v>
      </c>
      <c r="D3188" t="str">
        <f>_xlfn.XLOOKUP(Table29[[#This Row],[Patron Group]],$R$10:$R$24,$S$10:$S$24)</f>
        <v>Undergraduate</v>
      </c>
      <c r="E3188" s="1" t="d">
        <v>2023-02-23</v>
      </c>
      <c r="F3188" t="s">
        <v>1035</v>
      </c>
      <c r="G3188" t="s">
        <v>2271</v>
      </c>
      <c r="H3188" t="str">
        <f>_xlfn.XLOOKUP(Table29[[#This Row],[Unique BarCode]],$N$10:$N$37,$O$10:$O$37)</f>
        <v>OMNI</v>
      </c>
      <c r="I3188" t="str">
        <f>_xlfn.XLOOKUP(Table29[[#This Row],[Unique BarCode]],$N$10:$N$37,$P$10:$P$37)</f>
        <v>Charger</v>
      </c>
      <c r="J3188" t="s">
        <v>49</v>
      </c>
      <c r="K3188" t="s">
        <v>1036</v>
      </c>
    </row>
    <row r="3189" spans="1:11" x14ac:dyDescent="0.2">
      <c r="A3189" s="1" t="d">
        <v>2023-02-23</v>
      </c>
      <c r="B3189" s="45">
        <v>-1</v>
      </c>
      <c r="C3189" t="s">
        <v>77</v>
      </c>
      <c r="D3189" t="str">
        <f>_xlfn.XLOOKUP(Table29[[#This Row],[Patron Group]],$R$10:$R$24,$S$10:$S$24)</f>
        <v>Undergraduate</v>
      </c>
      <c r="E3189" s="1" t="d">
        <v>2023-02-23</v>
      </c>
      <c r="F3189" t="s">
        <v>1836</v>
      </c>
      <c r="G3189" t="s">
        <v>2271</v>
      </c>
      <c r="H3189" t="str">
        <f>_xlfn.XLOOKUP(Table29[[#This Row],[Unique BarCode]],$N$10:$N$37,$O$10:$O$37)</f>
        <v>OMNI</v>
      </c>
      <c r="I3189" t="str">
        <f>_xlfn.XLOOKUP(Table29[[#This Row],[Unique BarCode]],$N$10:$N$37,$P$10:$P$37)</f>
        <v>Charger</v>
      </c>
      <c r="J3189" t="s">
        <v>8</v>
      </c>
      <c r="K3189" t="s">
        <v>1837</v>
      </c>
    </row>
    <row r="3190" spans="1:11" x14ac:dyDescent="0.2">
      <c r="A3190" s="1" t="d">
        <v>2023-02-23</v>
      </c>
      <c r="B3190" s="45">
        <v>-1</v>
      </c>
      <c r="C3190" t="s">
        <v>77</v>
      </c>
      <c r="D3190" t="str">
        <f>_xlfn.XLOOKUP(Table29[[#This Row],[Patron Group]],$R$10:$R$24,$S$10:$S$24)</f>
        <v>Undergraduate</v>
      </c>
      <c r="E3190" s="1" t="d">
        <v>2023-02-23</v>
      </c>
      <c r="F3190" t="s">
        <v>713</v>
      </c>
      <c r="G3190" t="s">
        <v>2271</v>
      </c>
      <c r="H3190" t="str">
        <f>_xlfn.XLOOKUP(Table29[[#This Row],[Unique BarCode]],$N$10:$N$37,$O$10:$O$37)</f>
        <v>OMNI</v>
      </c>
      <c r="I3190" t="str">
        <f>_xlfn.XLOOKUP(Table29[[#This Row],[Unique BarCode]],$N$10:$N$37,$P$10:$P$37)</f>
        <v>Charger</v>
      </c>
      <c r="J3190" t="s">
        <v>8</v>
      </c>
    </row>
    <row r="3191" spans="1:11" x14ac:dyDescent="0.2">
      <c r="A3191" s="1" t="d">
        <v>2023-02-23</v>
      </c>
      <c r="B3191" s="45">
        <v>-1</v>
      </c>
      <c r="C3191" t="s">
        <v>77</v>
      </c>
      <c r="D3191" t="str">
        <f>_xlfn.XLOOKUP(Table29[[#This Row],[Patron Group]],$R$10:$R$24,$S$10:$S$24)</f>
        <v>Undergraduate</v>
      </c>
      <c r="E3191" s="1" t="d">
        <v>2023-02-23</v>
      </c>
      <c r="F3191" t="s">
        <v>1838</v>
      </c>
      <c r="G3191" t="s">
        <v>2300</v>
      </c>
      <c r="H3191" t="str">
        <f>_xlfn.XLOOKUP(Table29[[#This Row],[Unique BarCode]],$N$10:$N$37,$O$10:$O$37)</f>
        <v>Super Drive</v>
      </c>
      <c r="I3191" t="str">
        <f>_xlfn.XLOOKUP(Table29[[#This Row],[Unique BarCode]],$N$10:$N$37,$P$10:$P$37)</f>
        <v>Accessory</v>
      </c>
      <c r="J3191" t="s">
        <v>49</v>
      </c>
      <c r="K3191" t="s">
        <v>1839</v>
      </c>
    </row>
    <row r="3192" spans="1:11" x14ac:dyDescent="0.2">
      <c r="A3192" s="1" t="d">
        <v>2023-02-23</v>
      </c>
      <c r="B3192" s="45">
        <v>-1</v>
      </c>
      <c r="C3192" t="s">
        <v>77</v>
      </c>
      <c r="D3192" t="str">
        <f>_xlfn.XLOOKUP(Table29[[#This Row],[Patron Group]],$R$10:$R$24,$S$10:$S$24)</f>
        <v>Undergraduate</v>
      </c>
      <c r="E3192" s="1" t="d">
        <v>2023-02-23</v>
      </c>
      <c r="F3192" t="s">
        <v>1840</v>
      </c>
      <c r="G3192" t="s">
        <v>2285</v>
      </c>
      <c r="H3192" t="str">
        <f>_xlfn.XLOOKUP(Table29[[#This Row],[Unique BarCode]],$N$10:$N$37,$O$10:$O$37)</f>
        <v>UHDMI</v>
      </c>
      <c r="I3192" t="str">
        <f>_xlfn.XLOOKUP(Table29[[#This Row],[Unique BarCode]],$N$10:$N$37,$P$10:$P$37)</f>
        <v>Cable</v>
      </c>
      <c r="J3192" t="s">
        <v>49</v>
      </c>
      <c r="K3192" t="s">
        <v>1841</v>
      </c>
    </row>
    <row r="3193" spans="1:11" x14ac:dyDescent="0.2">
      <c r="A3193" s="1" t="d">
        <v>2023-02-23</v>
      </c>
      <c r="B3193" s="45">
        <v>-1</v>
      </c>
      <c r="C3193" t="s">
        <v>77</v>
      </c>
      <c r="D3193" t="str">
        <f>_xlfn.XLOOKUP(Table29[[#This Row],[Patron Group]],$R$10:$R$24,$S$10:$S$24)</f>
        <v>Undergraduate</v>
      </c>
      <c r="E3193" s="1" t="d">
        <v>2023-02-23</v>
      </c>
      <c r="F3193" t="s">
        <v>1210</v>
      </c>
      <c r="G3193" t="s">
        <v>2285</v>
      </c>
      <c r="H3193" t="str">
        <f>_xlfn.XLOOKUP(Table29[[#This Row],[Unique BarCode]],$N$10:$N$37,$O$10:$O$37)</f>
        <v>UHDMI</v>
      </c>
      <c r="I3193" t="str">
        <f>_xlfn.XLOOKUP(Table29[[#This Row],[Unique BarCode]],$N$10:$N$37,$P$10:$P$37)</f>
        <v>Cable</v>
      </c>
      <c r="J3193" t="s">
        <v>8</v>
      </c>
    </row>
    <row r="3194" spans="1:11" x14ac:dyDescent="0.2">
      <c r="A3194" s="1" t="d">
        <v>2023-02-23</v>
      </c>
      <c r="B3194" s="45">
        <v>-1</v>
      </c>
      <c r="C3194" t="s">
        <v>77</v>
      </c>
      <c r="D3194" t="str">
        <f>_xlfn.XLOOKUP(Table29[[#This Row],[Patron Group]],$R$10:$R$24,$S$10:$S$24)</f>
        <v>Undergraduate</v>
      </c>
      <c r="E3194" s="1" t="d">
        <v>2023-02-23</v>
      </c>
      <c r="F3194" t="s">
        <v>1842</v>
      </c>
      <c r="G3194" t="s">
        <v>2285</v>
      </c>
      <c r="H3194" t="str">
        <f>_xlfn.XLOOKUP(Table29[[#This Row],[Unique BarCode]],$N$10:$N$37,$O$10:$O$37)</f>
        <v>UHDMI</v>
      </c>
      <c r="I3194" t="str">
        <f>_xlfn.XLOOKUP(Table29[[#This Row],[Unique BarCode]],$N$10:$N$37,$P$10:$P$37)</f>
        <v>Cable</v>
      </c>
      <c r="J3194" t="s">
        <v>8</v>
      </c>
    </row>
    <row r="3195" spans="1:11" x14ac:dyDescent="0.2">
      <c r="A3195" s="1" t="d">
        <v>2023-02-23</v>
      </c>
      <c r="B3195" s="45">
        <v>-1</v>
      </c>
      <c r="C3195" t="s">
        <v>77</v>
      </c>
      <c r="D3195" t="str">
        <f>_xlfn.XLOOKUP(Table29[[#This Row],[Patron Group]],$R$10:$R$24,$S$10:$S$24)</f>
        <v>Undergraduate</v>
      </c>
      <c r="E3195" s="1" t="d">
        <v>2023-02-23</v>
      </c>
      <c r="F3195" t="s">
        <v>1183</v>
      </c>
      <c r="G3195" t="s">
        <v>2294</v>
      </c>
      <c r="H3195" t="str">
        <f>_xlfn.XLOOKUP(Table29[[#This Row],[Unique BarCode]],$N$10:$N$37,$O$10:$O$37)</f>
        <v>UVGA</v>
      </c>
      <c r="I3195" t="str">
        <f>_xlfn.XLOOKUP(Table29[[#This Row],[Unique BarCode]],$N$10:$N$37,$P$10:$P$37)</f>
        <v>Cable</v>
      </c>
      <c r="J3195" t="s">
        <v>8</v>
      </c>
    </row>
    <row r="3196" spans="1:11" x14ac:dyDescent="0.2">
      <c r="A3196" s="1" t="d">
        <v>2023-02-23</v>
      </c>
      <c r="B3196" s="45">
        <v>-1</v>
      </c>
      <c r="C3196" t="s">
        <v>77</v>
      </c>
      <c r="D3196" t="str">
        <f>_xlfn.XLOOKUP(Table29[[#This Row],[Patron Group]],$R$10:$R$24,$S$10:$S$24)</f>
        <v>Undergraduate</v>
      </c>
      <c r="E3196" s="1" t="d">
        <v>2023-02-23</v>
      </c>
      <c r="F3196" t="s">
        <v>1455</v>
      </c>
      <c r="G3196" t="s">
        <v>2272</v>
      </c>
      <c r="H3196" t="str">
        <f>_xlfn.XLOOKUP(Table29[[#This Row],[Unique BarCode]],$N$10:$N$37,$O$10:$O$37)</f>
        <v>WALLADPT</v>
      </c>
      <c r="I3196" t="str">
        <f>_xlfn.XLOOKUP(Table29[[#This Row],[Unique BarCode]],$N$10:$N$37,$P$10:$P$37)</f>
        <v>Charger</v>
      </c>
      <c r="J3196" t="s">
        <v>49</v>
      </c>
      <c r="K3196" t="s">
        <v>1456</v>
      </c>
    </row>
    <row r="3197" spans="1:11" x14ac:dyDescent="0.2">
      <c r="A3197" s="1" t="d">
        <v>2023-02-23</v>
      </c>
      <c r="B3197" s="45">
        <v>-1</v>
      </c>
      <c r="C3197" t="s">
        <v>77</v>
      </c>
      <c r="D3197" t="str">
        <f>_xlfn.XLOOKUP(Table29[[#This Row],[Patron Group]],$R$10:$R$24,$S$10:$S$24)</f>
        <v>Undergraduate</v>
      </c>
      <c r="E3197" s="1" t="d">
        <v>2023-02-23</v>
      </c>
      <c r="F3197" t="s">
        <v>1184</v>
      </c>
      <c r="G3197" t="s">
        <v>2272</v>
      </c>
      <c r="H3197" t="str">
        <f>_xlfn.XLOOKUP(Table29[[#This Row],[Unique BarCode]],$N$10:$N$37,$O$10:$O$37)</f>
        <v>WALLADPT</v>
      </c>
      <c r="I3197" t="str">
        <f>_xlfn.XLOOKUP(Table29[[#This Row],[Unique BarCode]],$N$10:$N$37,$P$10:$P$37)</f>
        <v>Charger</v>
      </c>
      <c r="J3197" t="s">
        <v>49</v>
      </c>
      <c r="K3197" t="s">
        <v>1185</v>
      </c>
    </row>
    <row r="3198" spans="1:11" x14ac:dyDescent="0.2">
      <c r="A3198" s="1" t="d">
        <v>2023-02-23</v>
      </c>
      <c r="B3198" s="45">
        <v>-1</v>
      </c>
      <c r="C3198" t="s">
        <v>77</v>
      </c>
      <c r="D3198" t="str">
        <f>_xlfn.XLOOKUP(Table29[[#This Row],[Patron Group]],$R$10:$R$24,$S$10:$S$24)</f>
        <v>Undergraduate</v>
      </c>
      <c r="E3198" s="1" t="d">
        <v>2023-02-23</v>
      </c>
      <c r="F3198" t="s">
        <v>43</v>
      </c>
      <c r="G3198" t="s">
        <v>2272</v>
      </c>
      <c r="H3198" t="str">
        <f>_xlfn.XLOOKUP(Table29[[#This Row],[Unique BarCode]],$N$10:$N$37,$O$10:$O$37)</f>
        <v>WALLADPT</v>
      </c>
      <c r="I3198" t="str">
        <f>_xlfn.XLOOKUP(Table29[[#This Row],[Unique BarCode]],$N$10:$N$37,$P$10:$P$37)</f>
        <v>Charger</v>
      </c>
      <c r="J3198" t="s">
        <v>8</v>
      </c>
      <c r="K3198" t="s">
        <v>44</v>
      </c>
    </row>
    <row r="3199" spans="1:11" x14ac:dyDescent="0.2">
      <c r="A3199" s="1" t="d">
        <v>2023-02-23</v>
      </c>
      <c r="B3199" s="45">
        <v>-1</v>
      </c>
      <c r="C3199" t="s">
        <v>77</v>
      </c>
      <c r="D3199" t="str">
        <f>_xlfn.XLOOKUP(Table29[[#This Row],[Patron Group]],$R$10:$R$24,$S$10:$S$24)</f>
        <v>Undergraduate</v>
      </c>
      <c r="E3199" s="1" t="d">
        <v>2023-02-23</v>
      </c>
      <c r="F3199" t="s">
        <v>1267</v>
      </c>
      <c r="G3199" t="s">
        <v>2272</v>
      </c>
      <c r="H3199" t="str">
        <f>_xlfn.XLOOKUP(Table29[[#This Row],[Unique BarCode]],$N$10:$N$37,$O$10:$O$37)</f>
        <v>WALLADPT</v>
      </c>
      <c r="I3199" t="str">
        <f>_xlfn.XLOOKUP(Table29[[#This Row],[Unique BarCode]],$N$10:$N$37,$P$10:$P$37)</f>
        <v>Charger</v>
      </c>
      <c r="J3199" t="s">
        <v>8</v>
      </c>
    </row>
    <row r="3200" spans="1:11" x14ac:dyDescent="0.2">
      <c r="A3200" s="1" t="d">
        <v>2023-02-23</v>
      </c>
      <c r="B3200" s="45">
        <v>-1</v>
      </c>
      <c r="C3200" t="s">
        <v>77</v>
      </c>
      <c r="D3200" t="str">
        <f>_xlfn.XLOOKUP(Table29[[#This Row],[Patron Group]],$R$10:$R$24,$S$10:$S$24)</f>
        <v>Undergraduate</v>
      </c>
      <c r="E3200" s="1" t="d">
        <v>2023-02-23</v>
      </c>
      <c r="F3200" t="s">
        <v>483</v>
      </c>
      <c r="G3200" t="s">
        <v>2272</v>
      </c>
      <c r="H3200" t="str">
        <f>_xlfn.XLOOKUP(Table29[[#This Row],[Unique BarCode]],$N$10:$N$37,$O$10:$O$37)</f>
        <v>WALLADPT</v>
      </c>
      <c r="I3200" t="str">
        <f>_xlfn.XLOOKUP(Table29[[#This Row],[Unique BarCode]],$N$10:$N$37,$P$10:$P$37)</f>
        <v>Charger</v>
      </c>
      <c r="J3200" t="s">
        <v>8</v>
      </c>
    </row>
    <row r="3201" spans="1:11" x14ac:dyDescent="0.2">
      <c r="A3201" s="1" t="d">
        <v>2023-02-23</v>
      </c>
      <c r="B3201" s="45">
        <v>-1</v>
      </c>
      <c r="C3201" t="s">
        <v>77</v>
      </c>
      <c r="D3201" t="str">
        <f>_xlfn.XLOOKUP(Table29[[#This Row],[Patron Group]],$R$10:$R$24,$S$10:$S$24)</f>
        <v>Undergraduate</v>
      </c>
      <c r="E3201" s="1" t="d">
        <v>2023-02-23</v>
      </c>
      <c r="F3201" t="s">
        <v>47</v>
      </c>
      <c r="G3201" t="s">
        <v>2272</v>
      </c>
      <c r="H3201" t="str">
        <f>_xlfn.XLOOKUP(Table29[[#This Row],[Unique BarCode]],$N$10:$N$37,$O$10:$O$37)</f>
        <v>WALLADPT</v>
      </c>
      <c r="I3201" t="str">
        <f>_xlfn.XLOOKUP(Table29[[#This Row],[Unique BarCode]],$N$10:$N$37,$P$10:$P$37)</f>
        <v>Charger</v>
      </c>
      <c r="J3201" t="s">
        <v>8</v>
      </c>
    </row>
    <row r="3202" spans="1:11" x14ac:dyDescent="0.2">
      <c r="A3202" s="1" t="d">
        <v>2023-02-23</v>
      </c>
      <c r="B3202" s="45">
        <v>-1</v>
      </c>
      <c r="C3202" t="s">
        <v>77</v>
      </c>
      <c r="D3202" t="str">
        <f>_xlfn.XLOOKUP(Table29[[#This Row],[Patron Group]],$R$10:$R$24,$S$10:$S$24)</f>
        <v>Undergraduate</v>
      </c>
      <c r="E3202" s="1" t="d">
        <v>2023-02-23</v>
      </c>
      <c r="F3202" t="s">
        <v>1422</v>
      </c>
      <c r="G3202" t="s">
        <v>2272</v>
      </c>
      <c r="H3202" t="str">
        <f>_xlfn.XLOOKUP(Table29[[#This Row],[Unique BarCode]],$N$10:$N$37,$O$10:$O$37)</f>
        <v>WALLADPT</v>
      </c>
      <c r="I3202" t="str">
        <f>_xlfn.XLOOKUP(Table29[[#This Row],[Unique BarCode]],$N$10:$N$37,$P$10:$P$37)</f>
        <v>Charger</v>
      </c>
      <c r="J3202" t="s">
        <v>8</v>
      </c>
    </row>
    <row r="3203" spans="1:11" x14ac:dyDescent="0.2">
      <c r="A3203" s="1" t="d">
        <v>2023-02-23</v>
      </c>
      <c r="B3203" s="45">
        <v>-1</v>
      </c>
      <c r="C3203" t="s">
        <v>77</v>
      </c>
      <c r="D3203" t="str">
        <f>_xlfn.XLOOKUP(Table29[[#This Row],[Patron Group]],$R$10:$R$24,$S$10:$S$24)</f>
        <v>Undergraduate</v>
      </c>
      <c r="E3203" s="1" t="d">
        <v>2023-02-23</v>
      </c>
      <c r="F3203" t="s">
        <v>560</v>
      </c>
      <c r="G3203" t="s">
        <v>2272</v>
      </c>
      <c r="H3203" t="str">
        <f>_xlfn.XLOOKUP(Table29[[#This Row],[Unique BarCode]],$N$10:$N$37,$O$10:$O$37)</f>
        <v>WALLADPT</v>
      </c>
      <c r="I3203" t="str">
        <f>_xlfn.XLOOKUP(Table29[[#This Row],[Unique BarCode]],$N$10:$N$37,$P$10:$P$37)</f>
        <v>Charger</v>
      </c>
      <c r="J3203" t="s">
        <v>8</v>
      </c>
    </row>
    <row r="3204" spans="1:11" x14ac:dyDescent="0.2">
      <c r="A3204" s="1" t="d">
        <v>2023-02-23</v>
      </c>
      <c r="B3204" s="45">
        <v>-1</v>
      </c>
      <c r="C3204" t="s">
        <v>77</v>
      </c>
      <c r="D3204" t="str">
        <f>_xlfn.XLOOKUP(Table29[[#This Row],[Patron Group]],$R$10:$R$24,$S$10:$S$24)</f>
        <v>Undergraduate</v>
      </c>
      <c r="E3204" s="1" t="d">
        <v>2023-02-23</v>
      </c>
      <c r="F3204" t="s">
        <v>95</v>
      </c>
      <c r="G3204" t="s">
        <v>2272</v>
      </c>
      <c r="H3204" t="str">
        <f>_xlfn.XLOOKUP(Table29[[#This Row],[Unique BarCode]],$N$10:$N$37,$O$10:$O$37)</f>
        <v>WALLADPT</v>
      </c>
      <c r="I3204" t="str">
        <f>_xlfn.XLOOKUP(Table29[[#This Row],[Unique BarCode]],$N$10:$N$37,$P$10:$P$37)</f>
        <v>Charger</v>
      </c>
      <c r="J3204" t="s">
        <v>8</v>
      </c>
    </row>
    <row r="3205" spans="1:11" x14ac:dyDescent="0.2">
      <c r="A3205" s="1" t="d">
        <v>2023-02-23</v>
      </c>
      <c r="B3205" s="45">
        <v>-1</v>
      </c>
      <c r="C3205" t="s">
        <v>77</v>
      </c>
      <c r="D3205" t="str">
        <f>_xlfn.XLOOKUP(Table29[[#This Row],[Patron Group]],$R$10:$R$24,$S$10:$S$24)</f>
        <v>Undergraduate</v>
      </c>
      <c r="E3205" s="1" t="d">
        <v>2023-02-23</v>
      </c>
      <c r="F3205" t="s">
        <v>97</v>
      </c>
      <c r="G3205" t="s">
        <v>2272</v>
      </c>
      <c r="H3205" t="str">
        <f>_xlfn.XLOOKUP(Table29[[#This Row],[Unique BarCode]],$N$10:$N$37,$O$10:$O$37)</f>
        <v>WALLADPT</v>
      </c>
      <c r="I3205" t="str">
        <f>_xlfn.XLOOKUP(Table29[[#This Row],[Unique BarCode]],$N$10:$N$37,$P$10:$P$37)</f>
        <v>Charger</v>
      </c>
      <c r="J3205" t="s">
        <v>8</v>
      </c>
    </row>
    <row r="3206" spans="1:11" x14ac:dyDescent="0.2">
      <c r="A3206" s="1" t="d">
        <v>2023-02-23</v>
      </c>
      <c r="B3206" s="45">
        <v>-1</v>
      </c>
      <c r="C3206" t="s">
        <v>77</v>
      </c>
      <c r="D3206" t="str">
        <f>_xlfn.XLOOKUP(Table29[[#This Row],[Patron Group]],$R$10:$R$24,$S$10:$S$24)</f>
        <v>Undergraduate</v>
      </c>
      <c r="E3206" s="1" t="d">
        <v>2023-02-23</v>
      </c>
      <c r="F3206" t="s">
        <v>1635</v>
      </c>
      <c r="G3206" t="s">
        <v>2272</v>
      </c>
      <c r="H3206" t="str">
        <f>_xlfn.XLOOKUP(Table29[[#This Row],[Unique BarCode]],$N$10:$N$37,$O$10:$O$37)</f>
        <v>WALLADPT</v>
      </c>
      <c r="I3206" t="str">
        <f>_xlfn.XLOOKUP(Table29[[#This Row],[Unique BarCode]],$N$10:$N$37,$P$10:$P$37)</f>
        <v>Charger</v>
      </c>
      <c r="J3206" t="s">
        <v>8</v>
      </c>
    </row>
    <row r="3207" spans="1:11" x14ac:dyDescent="0.2">
      <c r="A3207" s="1" t="d">
        <v>2023-02-23</v>
      </c>
      <c r="B3207" s="45">
        <v>-1</v>
      </c>
      <c r="C3207" t="s">
        <v>77</v>
      </c>
      <c r="D3207" t="str">
        <f>_xlfn.XLOOKUP(Table29[[#This Row],[Patron Group]],$R$10:$R$24,$S$10:$S$24)</f>
        <v>Undergraduate</v>
      </c>
      <c r="E3207" s="1" t="d">
        <v>2023-02-24</v>
      </c>
      <c r="F3207" t="s">
        <v>709</v>
      </c>
      <c r="G3207" t="s">
        <v>2265</v>
      </c>
      <c r="H3207" t="str">
        <f>_xlfn.XLOOKUP(Table29[[#This Row],[Unique BarCode]],$N$10:$N$37,$O$10:$O$37)</f>
        <v>IPHONE</v>
      </c>
      <c r="I3207" t="str">
        <f>_xlfn.XLOOKUP(Table29[[#This Row],[Unique BarCode]],$N$10:$N$37,$P$10:$P$37)</f>
        <v>Charger</v>
      </c>
      <c r="J3207" t="s">
        <v>128</v>
      </c>
      <c r="K3207" t="s">
        <v>710</v>
      </c>
    </row>
    <row r="3208" spans="1:11" x14ac:dyDescent="0.2">
      <c r="A3208" s="1" t="d">
        <v>2023-02-23</v>
      </c>
      <c r="B3208" s="45">
        <v>-1</v>
      </c>
      <c r="C3208" t="s">
        <v>77</v>
      </c>
      <c r="D3208" t="str">
        <f>_xlfn.XLOOKUP(Table29[[#This Row],[Patron Group]],$R$10:$R$24,$S$10:$S$24)</f>
        <v>Undergraduate</v>
      </c>
      <c r="E3208" s="1" t="d">
        <v>2023-03-02</v>
      </c>
      <c r="F3208" t="s">
        <v>147</v>
      </c>
      <c r="G3208" t="s">
        <v>2273</v>
      </c>
      <c r="H3208" t="str">
        <f>_xlfn.XLOOKUP(Table29[[#This Row],[Unique BarCode]],$N$10:$N$37,$O$10:$O$37)</f>
        <v>ChromeBook</v>
      </c>
      <c r="I3208" t="str">
        <f>_xlfn.XLOOKUP(Table29[[#This Row],[Unique BarCode]],$N$10:$N$37,$P$10:$P$37)</f>
        <v>Device</v>
      </c>
      <c r="J3208" t="s">
        <v>8</v>
      </c>
      <c r="K3208" t="s">
        <v>148</v>
      </c>
    </row>
    <row r="3209" spans="1:11" x14ac:dyDescent="0.2">
      <c r="A3209" s="1" t="d">
        <v>2023-02-23</v>
      </c>
      <c r="B3209" s="45">
        <v>-1</v>
      </c>
      <c r="C3209" t="s">
        <v>77</v>
      </c>
      <c r="D3209" t="str">
        <f>_xlfn.XLOOKUP(Table29[[#This Row],[Patron Group]],$R$10:$R$24,$S$10:$S$24)</f>
        <v>Undergraduate</v>
      </c>
      <c r="E3209" s="1" t="d">
        <v>2023-03-02</v>
      </c>
      <c r="F3209" t="s">
        <v>1094</v>
      </c>
      <c r="G3209" t="s">
        <v>2273</v>
      </c>
      <c r="H3209" t="str">
        <f>_xlfn.XLOOKUP(Table29[[#This Row],[Unique BarCode]],$N$10:$N$37,$O$10:$O$37)</f>
        <v>ChromeBook</v>
      </c>
      <c r="I3209" t="str">
        <f>_xlfn.XLOOKUP(Table29[[#This Row],[Unique BarCode]],$N$10:$N$37,$P$10:$P$37)</f>
        <v>Device</v>
      </c>
      <c r="J3209" t="s">
        <v>128</v>
      </c>
      <c r="K3209" t="s">
        <v>1095</v>
      </c>
    </row>
    <row r="3210" spans="1:11" x14ac:dyDescent="0.2">
      <c r="A3210" s="1" t="d">
        <v>2023-02-23</v>
      </c>
      <c r="B3210" s="45">
        <v>-1</v>
      </c>
      <c r="C3210" t="s">
        <v>77</v>
      </c>
      <c r="D3210" t="str">
        <f>_xlfn.XLOOKUP(Table29[[#This Row],[Patron Group]],$R$10:$R$24,$S$10:$S$24)</f>
        <v>Undergraduate</v>
      </c>
      <c r="E3210" s="1" t="d">
        <v>2023-03-02</v>
      </c>
      <c r="F3210" t="s">
        <v>1762</v>
      </c>
      <c r="G3210" t="s">
        <v>2273</v>
      </c>
      <c r="H3210" t="str">
        <f>_xlfn.XLOOKUP(Table29[[#This Row],[Unique BarCode]],$N$10:$N$37,$O$10:$O$37)</f>
        <v>ChromeBook</v>
      </c>
      <c r="I3210" t="str">
        <f>_xlfn.XLOOKUP(Table29[[#This Row],[Unique BarCode]],$N$10:$N$37,$P$10:$P$37)</f>
        <v>Device</v>
      </c>
      <c r="J3210" t="s">
        <v>49</v>
      </c>
      <c r="K3210" t="s">
        <v>1763</v>
      </c>
    </row>
    <row r="3211" spans="1:11" x14ac:dyDescent="0.2">
      <c r="A3211" s="1" t="d">
        <v>2023-02-23</v>
      </c>
      <c r="B3211" s="45">
        <v>-1</v>
      </c>
      <c r="C3211" t="s">
        <v>77</v>
      </c>
      <c r="D3211" t="str">
        <f>_xlfn.XLOOKUP(Table29[[#This Row],[Patron Group]],$R$10:$R$24,$S$10:$S$24)</f>
        <v>Undergraduate</v>
      </c>
      <c r="E3211" s="1" t="d">
        <v>2023-03-02</v>
      </c>
      <c r="F3211" t="s">
        <v>1351</v>
      </c>
      <c r="G3211" t="s">
        <v>2273</v>
      </c>
      <c r="H3211" t="str">
        <f>_xlfn.XLOOKUP(Table29[[#This Row],[Unique BarCode]],$N$10:$N$37,$O$10:$O$37)</f>
        <v>ChromeBook</v>
      </c>
      <c r="I3211" t="str">
        <f>_xlfn.XLOOKUP(Table29[[#This Row],[Unique BarCode]],$N$10:$N$37,$P$10:$P$37)</f>
        <v>Device</v>
      </c>
      <c r="J3211" t="s">
        <v>991</v>
      </c>
      <c r="K3211" t="s">
        <v>1352</v>
      </c>
    </row>
    <row r="3212" spans="1:11" x14ac:dyDescent="0.2">
      <c r="A3212" s="1" t="d">
        <v>2023-02-23</v>
      </c>
      <c r="B3212" s="45">
        <v>-1</v>
      </c>
      <c r="C3212" t="s">
        <v>77</v>
      </c>
      <c r="D3212" t="str">
        <f>_xlfn.XLOOKUP(Table29[[#This Row],[Patron Group]],$R$10:$R$24,$S$10:$S$24)</f>
        <v>Undergraduate</v>
      </c>
      <c r="E3212" s="1" t="d">
        <v>2023-03-02</v>
      </c>
      <c r="F3212" t="s">
        <v>151</v>
      </c>
      <c r="G3212" t="s">
        <v>2273</v>
      </c>
      <c r="H3212" t="str">
        <f>_xlfn.XLOOKUP(Table29[[#This Row],[Unique BarCode]],$N$10:$N$37,$O$10:$O$37)</f>
        <v>ChromeBook</v>
      </c>
      <c r="I3212" t="str">
        <f>_xlfn.XLOOKUP(Table29[[#This Row],[Unique BarCode]],$N$10:$N$37,$P$10:$P$37)</f>
        <v>Device</v>
      </c>
      <c r="J3212" t="s">
        <v>128</v>
      </c>
      <c r="K3212" t="s">
        <v>152</v>
      </c>
    </row>
    <row r="3213" spans="1:11" x14ac:dyDescent="0.2">
      <c r="A3213" s="1" t="d">
        <v>2023-02-23</v>
      </c>
      <c r="B3213" s="45">
        <v>-1</v>
      </c>
      <c r="C3213" t="s">
        <v>77</v>
      </c>
      <c r="D3213" t="str">
        <f>_xlfn.XLOOKUP(Table29[[#This Row],[Patron Group]],$R$10:$R$24,$S$10:$S$24)</f>
        <v>Undergraduate</v>
      </c>
      <c r="E3213" s="1" t="d">
        <v>2023-03-02</v>
      </c>
      <c r="F3213" t="s">
        <v>1096</v>
      </c>
      <c r="G3213" t="s">
        <v>2273</v>
      </c>
      <c r="H3213" t="str">
        <f>_xlfn.XLOOKUP(Table29[[#This Row],[Unique BarCode]],$N$10:$N$37,$O$10:$O$37)</f>
        <v>ChromeBook</v>
      </c>
      <c r="I3213" t="str">
        <f>_xlfn.XLOOKUP(Table29[[#This Row],[Unique BarCode]],$N$10:$N$37,$P$10:$P$37)</f>
        <v>Device</v>
      </c>
      <c r="J3213" t="s">
        <v>128</v>
      </c>
      <c r="K3213" t="s">
        <v>1097</v>
      </c>
    </row>
    <row r="3214" spans="1:11" x14ac:dyDescent="0.2">
      <c r="A3214" s="1" t="d">
        <v>2023-02-23</v>
      </c>
      <c r="B3214" s="45">
        <v>-1</v>
      </c>
      <c r="C3214" t="s">
        <v>77</v>
      </c>
      <c r="D3214" t="str">
        <f>_xlfn.XLOOKUP(Table29[[#This Row],[Patron Group]],$R$10:$R$24,$S$10:$S$24)</f>
        <v>Undergraduate</v>
      </c>
      <c r="E3214" s="1" t="d">
        <v>2023-03-02</v>
      </c>
      <c r="F3214" t="s">
        <v>286</v>
      </c>
      <c r="G3214" t="s">
        <v>2273</v>
      </c>
      <c r="H3214" t="str">
        <f>_xlfn.XLOOKUP(Table29[[#This Row],[Unique BarCode]],$N$10:$N$37,$O$10:$O$37)</f>
        <v>ChromeBook</v>
      </c>
      <c r="I3214" t="str">
        <f>_xlfn.XLOOKUP(Table29[[#This Row],[Unique BarCode]],$N$10:$N$37,$P$10:$P$37)</f>
        <v>Device</v>
      </c>
      <c r="J3214" t="s">
        <v>128</v>
      </c>
      <c r="K3214" t="s">
        <v>287</v>
      </c>
    </row>
    <row r="3215" spans="1:11" x14ac:dyDescent="0.2">
      <c r="A3215" s="1" t="d">
        <v>2023-02-23</v>
      </c>
      <c r="B3215" s="45">
        <v>-1</v>
      </c>
      <c r="C3215" t="s">
        <v>77</v>
      </c>
      <c r="D3215" t="str">
        <f>_xlfn.XLOOKUP(Table29[[#This Row],[Patron Group]],$R$10:$R$24,$S$10:$S$24)</f>
        <v>Undergraduate</v>
      </c>
      <c r="E3215" s="1" t="d">
        <v>2023-03-02</v>
      </c>
      <c r="F3215" t="s">
        <v>487</v>
      </c>
      <c r="G3215" t="s">
        <v>2273</v>
      </c>
      <c r="H3215" t="str">
        <f>_xlfn.XLOOKUP(Table29[[#This Row],[Unique BarCode]],$N$10:$N$37,$O$10:$O$37)</f>
        <v>ChromeBook</v>
      </c>
      <c r="I3215" t="str">
        <f>_xlfn.XLOOKUP(Table29[[#This Row],[Unique BarCode]],$N$10:$N$37,$P$10:$P$37)</f>
        <v>Device</v>
      </c>
      <c r="J3215" t="s">
        <v>128</v>
      </c>
      <c r="K3215" t="s">
        <v>488</v>
      </c>
    </row>
    <row r="3216" spans="1:11" x14ac:dyDescent="0.2">
      <c r="A3216" s="1" t="d">
        <v>2023-02-23</v>
      </c>
      <c r="B3216" s="45">
        <v>-1</v>
      </c>
      <c r="C3216" t="s">
        <v>77</v>
      </c>
      <c r="D3216" t="str">
        <f>_xlfn.XLOOKUP(Table29[[#This Row],[Patron Group]],$R$10:$R$24,$S$10:$S$24)</f>
        <v>Undergraduate</v>
      </c>
      <c r="E3216" s="1" t="d">
        <v>2023-03-02</v>
      </c>
      <c r="F3216" t="s">
        <v>235</v>
      </c>
      <c r="G3216" t="s">
        <v>2273</v>
      </c>
      <c r="H3216" t="str">
        <f>_xlfn.XLOOKUP(Table29[[#This Row],[Unique BarCode]],$N$10:$N$37,$O$10:$O$37)</f>
        <v>ChromeBook</v>
      </c>
      <c r="I3216" t="str">
        <f>_xlfn.XLOOKUP(Table29[[#This Row],[Unique BarCode]],$N$10:$N$37,$P$10:$P$37)</f>
        <v>Device</v>
      </c>
      <c r="J3216" t="s">
        <v>128</v>
      </c>
      <c r="K3216" t="s">
        <v>236</v>
      </c>
    </row>
    <row r="3217" spans="1:11" x14ac:dyDescent="0.2">
      <c r="A3217" s="1" t="d">
        <v>2023-02-23</v>
      </c>
      <c r="B3217" s="45">
        <v>-1</v>
      </c>
      <c r="C3217" t="s">
        <v>77</v>
      </c>
      <c r="D3217" t="str">
        <f>_xlfn.XLOOKUP(Table29[[#This Row],[Patron Group]],$R$10:$R$24,$S$10:$S$24)</f>
        <v>Undergraduate</v>
      </c>
      <c r="E3217" s="1" t="d">
        <v>2023-03-02</v>
      </c>
      <c r="F3217" t="s">
        <v>1485</v>
      </c>
      <c r="G3217" t="s">
        <v>2274</v>
      </c>
      <c r="H3217" t="str">
        <f>_xlfn.XLOOKUP(Table29[[#This Row],[Unique BarCode]],$N$10:$N$37,$O$10:$O$37)</f>
        <v>MacBook</v>
      </c>
      <c r="I3217" t="str">
        <f>_xlfn.XLOOKUP(Table29[[#This Row],[Unique BarCode]],$N$10:$N$37,$P$10:$P$37)</f>
        <v>Device</v>
      </c>
      <c r="J3217" t="s">
        <v>8</v>
      </c>
      <c r="K3217" t="s">
        <v>1486</v>
      </c>
    </row>
    <row r="3218" spans="1:11" x14ac:dyDescent="0.2">
      <c r="A3218" s="1" t="d">
        <v>2023-02-23</v>
      </c>
      <c r="B3218" s="45">
        <v>-1</v>
      </c>
      <c r="C3218" t="s">
        <v>77</v>
      </c>
      <c r="D3218" t="str">
        <f>_xlfn.XLOOKUP(Table29[[#This Row],[Patron Group]],$R$10:$R$24,$S$10:$S$24)</f>
        <v>Undergraduate</v>
      </c>
      <c r="E3218" s="1" t="d">
        <v>2023-03-02</v>
      </c>
      <c r="F3218" t="s">
        <v>627</v>
      </c>
      <c r="G3218" t="s">
        <v>2274</v>
      </c>
      <c r="H3218" t="str">
        <f>_xlfn.XLOOKUP(Table29[[#This Row],[Unique BarCode]],$N$10:$N$37,$O$10:$O$37)</f>
        <v>MacBook</v>
      </c>
      <c r="I3218" t="str">
        <f>_xlfn.XLOOKUP(Table29[[#This Row],[Unique BarCode]],$N$10:$N$37,$P$10:$P$37)</f>
        <v>Device</v>
      </c>
      <c r="J3218" t="s">
        <v>8</v>
      </c>
      <c r="K3218" t="s">
        <v>628</v>
      </c>
    </row>
    <row r="3219" spans="1:11" x14ac:dyDescent="0.2">
      <c r="A3219" s="1" t="d">
        <v>2023-02-23</v>
      </c>
      <c r="B3219" s="45">
        <v>-1</v>
      </c>
      <c r="C3219" t="s">
        <v>77</v>
      </c>
      <c r="D3219" t="str">
        <f>_xlfn.XLOOKUP(Table29[[#This Row],[Patron Group]],$R$10:$R$24,$S$10:$S$24)</f>
        <v>Undergraduate</v>
      </c>
      <c r="E3219" s="1" t="d">
        <v>2023-03-02</v>
      </c>
      <c r="F3219" t="s">
        <v>317</v>
      </c>
      <c r="G3219" t="s">
        <v>2274</v>
      </c>
      <c r="H3219" t="str">
        <f>_xlfn.XLOOKUP(Table29[[#This Row],[Unique BarCode]],$N$10:$N$37,$O$10:$O$37)</f>
        <v>MacBook</v>
      </c>
      <c r="I3219" t="str">
        <f>_xlfn.XLOOKUP(Table29[[#This Row],[Unique BarCode]],$N$10:$N$37,$P$10:$P$37)</f>
        <v>Device</v>
      </c>
      <c r="J3219" t="s">
        <v>8</v>
      </c>
      <c r="K3219" t="s">
        <v>318</v>
      </c>
    </row>
    <row r="3220" spans="1:11" x14ac:dyDescent="0.2">
      <c r="A3220" s="1" t="d">
        <v>2023-02-23</v>
      </c>
      <c r="B3220" s="45">
        <v>-1</v>
      </c>
      <c r="C3220" t="s">
        <v>77</v>
      </c>
      <c r="D3220" t="str">
        <f>_xlfn.XLOOKUP(Table29[[#This Row],[Patron Group]],$R$10:$R$24,$S$10:$S$24)</f>
        <v>Undergraduate</v>
      </c>
      <c r="E3220" s="1" t="d">
        <v>2023-03-02</v>
      </c>
      <c r="F3220" t="s">
        <v>1052</v>
      </c>
      <c r="G3220" t="s">
        <v>2274</v>
      </c>
      <c r="H3220" t="str">
        <f>_xlfn.XLOOKUP(Table29[[#This Row],[Unique BarCode]],$N$10:$N$37,$O$10:$O$37)</f>
        <v>MacBook</v>
      </c>
      <c r="I3220" t="str">
        <f>_xlfn.XLOOKUP(Table29[[#This Row],[Unique BarCode]],$N$10:$N$37,$P$10:$P$37)</f>
        <v>Device</v>
      </c>
      <c r="J3220" t="s">
        <v>8</v>
      </c>
      <c r="K3220" t="s">
        <v>1052</v>
      </c>
    </row>
    <row r="3221" spans="1:11" x14ac:dyDescent="0.2">
      <c r="A3221" s="1" t="d">
        <v>2023-02-23</v>
      </c>
      <c r="B3221" s="45">
        <v>-1</v>
      </c>
      <c r="C3221" t="s">
        <v>77</v>
      </c>
      <c r="D3221" t="str">
        <f>_xlfn.XLOOKUP(Table29[[#This Row],[Patron Group]],$R$10:$R$24,$S$10:$S$24)</f>
        <v>Undergraduate</v>
      </c>
      <c r="E3221" s="1" t="d">
        <v>2023-03-02</v>
      </c>
      <c r="F3221" t="s">
        <v>1294</v>
      </c>
      <c r="G3221" t="s">
        <v>2274</v>
      </c>
      <c r="H3221" t="str">
        <f>_xlfn.XLOOKUP(Table29[[#This Row],[Unique BarCode]],$N$10:$N$37,$O$10:$O$37)</f>
        <v>MacBook</v>
      </c>
      <c r="I3221" t="str">
        <f>_xlfn.XLOOKUP(Table29[[#This Row],[Unique BarCode]],$N$10:$N$37,$P$10:$P$37)</f>
        <v>Device</v>
      </c>
      <c r="J3221" t="s">
        <v>8</v>
      </c>
      <c r="K3221" t="s">
        <v>1294</v>
      </c>
    </row>
    <row r="3222" spans="1:11" x14ac:dyDescent="0.2">
      <c r="A3222" s="1" t="d">
        <v>2023-02-23</v>
      </c>
      <c r="B3222" s="45">
        <v>-1</v>
      </c>
      <c r="C3222" t="s">
        <v>77</v>
      </c>
      <c r="D3222" t="str">
        <f>_xlfn.XLOOKUP(Table29[[#This Row],[Patron Group]],$R$10:$R$24,$S$10:$S$24)</f>
        <v>Undergraduate</v>
      </c>
      <c r="E3222" s="1" t="d">
        <v>2023-03-02</v>
      </c>
      <c r="F3222" t="s">
        <v>1843</v>
      </c>
      <c r="G3222" t="s">
        <v>2275</v>
      </c>
      <c r="H3222" t="str">
        <f>_xlfn.XLOOKUP(Table29[[#This Row],[Unique BarCode]],$N$10:$N$37,$O$10:$O$37)</f>
        <v>iPad</v>
      </c>
      <c r="I3222" t="str">
        <f>_xlfn.XLOOKUP(Table29[[#This Row],[Unique BarCode]],$N$10:$N$37,$P$10:$P$37)</f>
        <v>Device</v>
      </c>
      <c r="J3222" t="s">
        <v>8</v>
      </c>
      <c r="K3222" t="s">
        <v>1844</v>
      </c>
    </row>
    <row r="3223" spans="1:11" x14ac:dyDescent="0.2">
      <c r="A3223" s="1" t="d">
        <v>2023-02-23</v>
      </c>
      <c r="B3223" s="45">
        <v>-1</v>
      </c>
      <c r="C3223" t="s">
        <v>77</v>
      </c>
      <c r="D3223" t="str">
        <f>_xlfn.XLOOKUP(Table29[[#This Row],[Patron Group]],$R$10:$R$24,$S$10:$S$24)</f>
        <v>Undergraduate</v>
      </c>
      <c r="E3223" s="1" t="d">
        <v>2023-03-02</v>
      </c>
      <c r="F3223" t="s">
        <v>1135</v>
      </c>
      <c r="G3223" t="s">
        <v>2275</v>
      </c>
      <c r="H3223" t="str">
        <f>_xlfn.XLOOKUP(Table29[[#This Row],[Unique BarCode]],$N$10:$N$37,$O$10:$O$37)</f>
        <v>iPad</v>
      </c>
      <c r="I3223" t="str">
        <f>_xlfn.XLOOKUP(Table29[[#This Row],[Unique BarCode]],$N$10:$N$37,$P$10:$P$37)</f>
        <v>Device</v>
      </c>
      <c r="J3223" t="s">
        <v>8</v>
      </c>
    </row>
    <row r="3224" spans="1:11" x14ac:dyDescent="0.2">
      <c r="A3224" s="1" t="d">
        <v>2023-02-23</v>
      </c>
      <c r="B3224" s="45">
        <v>-1</v>
      </c>
      <c r="C3224" t="s">
        <v>77</v>
      </c>
      <c r="D3224" t="str">
        <f>_xlfn.XLOOKUP(Table29[[#This Row],[Patron Group]],$R$10:$R$24,$S$10:$S$24)</f>
        <v>Undergraduate</v>
      </c>
      <c r="E3224" s="1" t="d">
        <v>2023-03-02</v>
      </c>
      <c r="F3224" t="s">
        <v>869</v>
      </c>
      <c r="G3224" t="s">
        <v>2263</v>
      </c>
      <c r="H3224" t="str">
        <f>_xlfn.XLOOKUP(Table29[[#This Row],[Unique BarCode]],$N$10:$N$37,$O$10:$O$37)</f>
        <v>HP Laptop</v>
      </c>
      <c r="I3224" t="str">
        <f>_xlfn.XLOOKUP(Table29[[#This Row],[Unique BarCode]],$N$10:$N$37,$P$10:$P$37)</f>
        <v>Device</v>
      </c>
      <c r="J3224" t="s">
        <v>8</v>
      </c>
      <c r="K3224" t="s">
        <v>870</v>
      </c>
    </row>
    <row r="3225" spans="1:11" x14ac:dyDescent="0.2">
      <c r="A3225" s="1" t="d">
        <v>2023-02-23</v>
      </c>
      <c r="B3225" s="45">
        <v>-1</v>
      </c>
      <c r="C3225" t="s">
        <v>77</v>
      </c>
      <c r="D3225" t="str">
        <f>_xlfn.XLOOKUP(Table29[[#This Row],[Patron Group]],$R$10:$R$24,$S$10:$S$24)</f>
        <v>Undergraduate</v>
      </c>
      <c r="E3225" s="1" t="d">
        <v>2023-03-02</v>
      </c>
      <c r="F3225" t="s">
        <v>571</v>
      </c>
      <c r="G3225" t="s">
        <v>2263</v>
      </c>
      <c r="H3225" t="str">
        <f>_xlfn.XLOOKUP(Table29[[#This Row],[Unique BarCode]],$N$10:$N$37,$O$10:$O$37)</f>
        <v>HP Laptop</v>
      </c>
      <c r="I3225" t="str">
        <f>_xlfn.XLOOKUP(Table29[[#This Row],[Unique BarCode]],$N$10:$N$37,$P$10:$P$37)</f>
        <v>Device</v>
      </c>
      <c r="J3225" t="s">
        <v>8</v>
      </c>
      <c r="K3225" t="s">
        <v>572</v>
      </c>
    </row>
    <row r="3226" spans="1:11" x14ac:dyDescent="0.2">
      <c r="A3226" s="1" t="d">
        <v>2023-02-23</v>
      </c>
      <c r="B3226" s="45">
        <v>-1</v>
      </c>
      <c r="C3226" t="s">
        <v>77</v>
      </c>
      <c r="D3226" t="str">
        <f>_xlfn.XLOOKUP(Table29[[#This Row],[Patron Group]],$R$10:$R$24,$S$10:$S$24)</f>
        <v>Undergraduate</v>
      </c>
      <c r="E3226" s="1" t="d">
        <v>2023-03-02</v>
      </c>
      <c r="F3226" t="s">
        <v>894</v>
      </c>
      <c r="G3226" t="s">
        <v>2263</v>
      </c>
      <c r="H3226" t="str">
        <f>_xlfn.XLOOKUP(Table29[[#This Row],[Unique BarCode]],$N$10:$N$37,$O$10:$O$37)</f>
        <v>HP Laptop</v>
      </c>
      <c r="I3226" t="str">
        <f>_xlfn.XLOOKUP(Table29[[#This Row],[Unique BarCode]],$N$10:$N$37,$P$10:$P$37)</f>
        <v>Device</v>
      </c>
      <c r="J3226" t="s">
        <v>8</v>
      </c>
      <c r="K3226" t="s">
        <v>895</v>
      </c>
    </row>
    <row r="3227" spans="1:11" x14ac:dyDescent="0.2">
      <c r="A3227" s="1" t="d">
        <v>2023-02-23</v>
      </c>
      <c r="B3227" s="45">
        <v>-1</v>
      </c>
      <c r="C3227" t="s">
        <v>77</v>
      </c>
      <c r="D3227" t="str">
        <f>_xlfn.XLOOKUP(Table29[[#This Row],[Patron Group]],$R$10:$R$24,$S$10:$S$24)</f>
        <v>Undergraduate</v>
      </c>
      <c r="E3227" s="1" t="d">
        <v>2023-03-05</v>
      </c>
      <c r="F3227" t="s">
        <v>1782</v>
      </c>
      <c r="G3227" t="s">
        <v>2274</v>
      </c>
      <c r="H3227" t="str">
        <f>_xlfn.XLOOKUP(Table29[[#This Row],[Unique BarCode]],$N$10:$N$37,$O$10:$O$37)</f>
        <v>MacBook</v>
      </c>
      <c r="I3227" t="str">
        <f>_xlfn.XLOOKUP(Table29[[#This Row],[Unique BarCode]],$N$10:$N$37,$P$10:$P$37)</f>
        <v>Device</v>
      </c>
      <c r="J3227" t="s">
        <v>8</v>
      </c>
      <c r="K3227" t="s">
        <v>1783</v>
      </c>
    </row>
    <row r="3228" spans="1:11" x14ac:dyDescent="0.2">
      <c r="A3228" s="1" t="d">
        <v>2023-02-23</v>
      </c>
      <c r="B3228" s="45">
        <v>-1</v>
      </c>
      <c r="C3228" t="s">
        <v>77</v>
      </c>
      <c r="D3228" t="str">
        <f>_xlfn.XLOOKUP(Table29[[#This Row],[Patron Group]],$R$10:$R$24,$S$10:$S$24)</f>
        <v>Undergraduate</v>
      </c>
      <c r="E3228" s="1" t="d">
        <v>2023-03-06</v>
      </c>
      <c r="F3228" t="s">
        <v>98</v>
      </c>
      <c r="G3228" t="s">
        <v>2273</v>
      </c>
      <c r="H3228" t="str">
        <f>_xlfn.XLOOKUP(Table29[[#This Row],[Unique BarCode]],$N$10:$N$37,$O$10:$O$37)</f>
        <v>ChromeBook</v>
      </c>
      <c r="I3228" t="str">
        <f>_xlfn.XLOOKUP(Table29[[#This Row],[Unique BarCode]],$N$10:$N$37,$P$10:$P$37)</f>
        <v>Device</v>
      </c>
      <c r="J3228" t="s">
        <v>128</v>
      </c>
      <c r="K3228" t="s">
        <v>99</v>
      </c>
    </row>
    <row r="3229" spans="1:11" x14ac:dyDescent="0.2">
      <c r="A3229" s="1" t="d">
        <v>2023-02-23</v>
      </c>
      <c r="B3229" s="45">
        <v>-1</v>
      </c>
      <c r="C3229" t="s">
        <v>77</v>
      </c>
      <c r="D3229" t="str">
        <f>_xlfn.XLOOKUP(Table29[[#This Row],[Patron Group]],$R$10:$R$24,$S$10:$S$24)</f>
        <v>Undergraduate</v>
      </c>
      <c r="E3229" s="1" t="d">
        <v>2023-03-09</v>
      </c>
      <c r="F3229" t="s">
        <v>495</v>
      </c>
      <c r="G3229" t="s">
        <v>2273</v>
      </c>
      <c r="H3229" t="str">
        <f>_xlfn.XLOOKUP(Table29[[#This Row],[Unique BarCode]],$N$10:$N$37,$O$10:$O$37)</f>
        <v>ChromeBook</v>
      </c>
      <c r="I3229" t="str">
        <f>_xlfn.XLOOKUP(Table29[[#This Row],[Unique BarCode]],$N$10:$N$37,$P$10:$P$37)</f>
        <v>Device</v>
      </c>
      <c r="J3229" t="s">
        <v>8</v>
      </c>
      <c r="K3229" t="s">
        <v>496</v>
      </c>
    </row>
    <row r="3230" spans="1:11" x14ac:dyDescent="0.2">
      <c r="A3230" s="1" t="d">
        <v>2023-02-23</v>
      </c>
      <c r="B3230" s="45">
        <v>-1</v>
      </c>
      <c r="C3230" t="s">
        <v>77</v>
      </c>
      <c r="D3230" t="str">
        <f>_xlfn.XLOOKUP(Table29[[#This Row],[Patron Group]],$R$10:$R$24,$S$10:$S$24)</f>
        <v>Undergraduate</v>
      </c>
      <c r="E3230" s="1" t="d">
        <v>2023-03-09</v>
      </c>
      <c r="F3230" t="s">
        <v>1845</v>
      </c>
      <c r="G3230" t="s">
        <v>2274</v>
      </c>
      <c r="H3230" t="str">
        <f>_xlfn.XLOOKUP(Table29[[#This Row],[Unique BarCode]],$N$10:$N$37,$O$10:$O$37)</f>
        <v>MacBook</v>
      </c>
      <c r="I3230" t="str">
        <f>_xlfn.XLOOKUP(Table29[[#This Row],[Unique BarCode]],$N$10:$N$37,$P$10:$P$37)</f>
        <v>Device</v>
      </c>
      <c r="J3230" t="s">
        <v>8</v>
      </c>
      <c r="K3230" t="s">
        <v>1846</v>
      </c>
    </row>
    <row r="3231" spans="1:11" x14ac:dyDescent="0.2">
      <c r="A3231" s="1" t="d">
        <v>2023-02-23</v>
      </c>
      <c r="B3231" s="45">
        <v>-1</v>
      </c>
      <c r="C3231" t="s">
        <v>77</v>
      </c>
      <c r="D3231" t="str">
        <f>_xlfn.XLOOKUP(Table29[[#This Row],[Patron Group]],$R$10:$R$24,$S$10:$S$24)</f>
        <v>Undergraduate</v>
      </c>
      <c r="E3231" s="1" t="d">
        <v>2023-03-09</v>
      </c>
      <c r="F3231" t="s">
        <v>733</v>
      </c>
      <c r="G3231" t="s">
        <v>2274</v>
      </c>
      <c r="H3231" t="str">
        <f>_xlfn.XLOOKUP(Table29[[#This Row],[Unique BarCode]],$N$10:$N$37,$O$10:$O$37)</f>
        <v>MacBook</v>
      </c>
      <c r="I3231" t="str">
        <f>_xlfn.XLOOKUP(Table29[[#This Row],[Unique BarCode]],$N$10:$N$37,$P$10:$P$37)</f>
        <v>Device</v>
      </c>
      <c r="J3231" t="s">
        <v>8</v>
      </c>
      <c r="K3231" t="s">
        <v>734</v>
      </c>
    </row>
    <row r="3232" spans="1:11" x14ac:dyDescent="0.2">
      <c r="A3232" s="1" t="d">
        <v>2023-02-23</v>
      </c>
      <c r="B3232" s="45">
        <v>-1</v>
      </c>
      <c r="C3232" t="s">
        <v>77</v>
      </c>
      <c r="D3232" t="str">
        <f>_xlfn.XLOOKUP(Table29[[#This Row],[Patron Group]],$R$10:$R$24,$S$10:$S$24)</f>
        <v>Undergraduate</v>
      </c>
      <c r="E3232" s="1" t="d">
        <v>2023-03-09</v>
      </c>
      <c r="F3232" t="s">
        <v>1046</v>
      </c>
      <c r="G3232" t="s">
        <v>2274</v>
      </c>
      <c r="H3232" t="str">
        <f>_xlfn.XLOOKUP(Table29[[#This Row],[Unique BarCode]],$N$10:$N$37,$O$10:$O$37)</f>
        <v>MacBook</v>
      </c>
      <c r="I3232" t="str">
        <f>_xlfn.XLOOKUP(Table29[[#This Row],[Unique BarCode]],$N$10:$N$37,$P$10:$P$37)</f>
        <v>Device</v>
      </c>
      <c r="J3232" t="s">
        <v>8</v>
      </c>
      <c r="K3232" t="s">
        <v>1047</v>
      </c>
    </row>
    <row r="3233" spans="1:11" x14ac:dyDescent="0.2">
      <c r="A3233" s="1" t="d">
        <v>2023-02-23</v>
      </c>
      <c r="B3233" s="45">
        <v>-1</v>
      </c>
      <c r="C3233" t="s">
        <v>77</v>
      </c>
      <c r="D3233" t="str">
        <f>_xlfn.XLOOKUP(Table29[[#This Row],[Patron Group]],$R$10:$R$24,$S$10:$S$24)</f>
        <v>Undergraduate</v>
      </c>
      <c r="E3233" s="1" t="d">
        <v>2023-03-09</v>
      </c>
      <c r="F3233" t="s">
        <v>1380</v>
      </c>
      <c r="G3233" t="s">
        <v>2274</v>
      </c>
      <c r="H3233" t="str">
        <f>_xlfn.XLOOKUP(Table29[[#This Row],[Unique BarCode]],$N$10:$N$37,$O$10:$O$37)</f>
        <v>MacBook</v>
      </c>
      <c r="I3233" t="str">
        <f>_xlfn.XLOOKUP(Table29[[#This Row],[Unique BarCode]],$N$10:$N$37,$P$10:$P$37)</f>
        <v>Device</v>
      </c>
      <c r="J3233" t="s">
        <v>8</v>
      </c>
      <c r="K3233" t="s">
        <v>1380</v>
      </c>
    </row>
    <row r="3234" spans="1:11" x14ac:dyDescent="0.2">
      <c r="A3234" s="1" t="d">
        <v>2023-02-23</v>
      </c>
      <c r="B3234" s="45">
        <v>-1</v>
      </c>
      <c r="C3234" t="s">
        <v>77</v>
      </c>
      <c r="D3234" t="str">
        <f>_xlfn.XLOOKUP(Table29[[#This Row],[Patron Group]],$R$10:$R$24,$S$10:$S$24)</f>
        <v>Undergraduate</v>
      </c>
      <c r="E3234" s="1" t="d">
        <v>2023-03-09</v>
      </c>
      <c r="F3234" t="s">
        <v>1194</v>
      </c>
      <c r="G3234" t="s">
        <v>2274</v>
      </c>
      <c r="H3234" t="str">
        <f>_xlfn.XLOOKUP(Table29[[#This Row],[Unique BarCode]],$N$10:$N$37,$O$10:$O$37)</f>
        <v>MacBook</v>
      </c>
      <c r="I3234" t="str">
        <f>_xlfn.XLOOKUP(Table29[[#This Row],[Unique BarCode]],$N$10:$N$37,$P$10:$P$37)</f>
        <v>Device</v>
      </c>
      <c r="J3234" t="s">
        <v>8</v>
      </c>
      <c r="K3234" t="s">
        <v>1194</v>
      </c>
    </row>
    <row r="3235" spans="1:11" x14ac:dyDescent="0.2">
      <c r="A3235" s="1" t="d">
        <v>2023-02-23</v>
      </c>
      <c r="B3235" s="45">
        <v>-1</v>
      </c>
      <c r="C3235" t="s">
        <v>77</v>
      </c>
      <c r="D3235" t="str">
        <f>_xlfn.XLOOKUP(Table29[[#This Row],[Patron Group]],$R$10:$R$24,$S$10:$S$24)</f>
        <v>Undergraduate</v>
      </c>
      <c r="E3235" s="1" t="d">
        <v>2023-03-09</v>
      </c>
      <c r="F3235" t="s">
        <v>1068</v>
      </c>
      <c r="G3235" t="s">
        <v>2274</v>
      </c>
      <c r="H3235" t="str">
        <f>_xlfn.XLOOKUP(Table29[[#This Row],[Unique BarCode]],$N$10:$N$37,$O$10:$O$37)</f>
        <v>MacBook</v>
      </c>
      <c r="I3235" t="str">
        <f>_xlfn.XLOOKUP(Table29[[#This Row],[Unique BarCode]],$N$10:$N$37,$P$10:$P$37)</f>
        <v>Device</v>
      </c>
      <c r="J3235" t="s">
        <v>8</v>
      </c>
      <c r="K3235" t="s">
        <v>1068</v>
      </c>
    </row>
    <row r="3236" spans="1:11" x14ac:dyDescent="0.2">
      <c r="A3236" s="1" t="d">
        <v>2023-02-23</v>
      </c>
      <c r="B3236" s="45">
        <v>-1</v>
      </c>
      <c r="C3236" t="s">
        <v>77</v>
      </c>
      <c r="D3236" t="str">
        <f>_xlfn.XLOOKUP(Table29[[#This Row],[Patron Group]],$R$10:$R$24,$S$10:$S$24)</f>
        <v>Undergraduate</v>
      </c>
      <c r="E3236" s="1" t="d">
        <v>2023-03-09</v>
      </c>
      <c r="F3236" t="s">
        <v>1847</v>
      </c>
      <c r="G3236" t="s">
        <v>2297</v>
      </c>
      <c r="H3236" t="str">
        <f>_xlfn.XLOOKUP(Table29[[#This Row],[Unique BarCode]],$N$10:$N$37,$O$10:$O$37)</f>
        <v>iPad</v>
      </c>
      <c r="I3236" t="str">
        <f>_xlfn.XLOOKUP(Table29[[#This Row],[Unique BarCode]],$N$10:$N$37,$P$10:$P$37)</f>
        <v>Device</v>
      </c>
      <c r="J3236" t="s">
        <v>8</v>
      </c>
      <c r="K3236" t="s">
        <v>1848</v>
      </c>
    </row>
    <row r="3237" spans="1:11" x14ac:dyDescent="0.2">
      <c r="A3237" s="1" t="d">
        <v>2023-02-23</v>
      </c>
      <c r="B3237" s="45">
        <v>-1</v>
      </c>
      <c r="C3237" t="s">
        <v>77</v>
      </c>
      <c r="D3237" t="str">
        <f>_xlfn.XLOOKUP(Table29[[#This Row],[Patron Group]],$R$10:$R$24,$S$10:$S$24)</f>
        <v>Undergraduate</v>
      </c>
      <c r="E3237" s="1" t="d">
        <v>2023-03-09</v>
      </c>
      <c r="F3237" t="s">
        <v>938</v>
      </c>
      <c r="G3237" t="s">
        <v>2263</v>
      </c>
      <c r="H3237" t="str">
        <f>_xlfn.XLOOKUP(Table29[[#This Row],[Unique BarCode]],$N$10:$N$37,$O$10:$O$37)</f>
        <v>HP Laptop</v>
      </c>
      <c r="I3237" t="str">
        <f>_xlfn.XLOOKUP(Table29[[#This Row],[Unique BarCode]],$N$10:$N$37,$P$10:$P$37)</f>
        <v>Device</v>
      </c>
      <c r="J3237" t="s">
        <v>8</v>
      </c>
      <c r="K3237" t="s">
        <v>939</v>
      </c>
    </row>
    <row r="3238" spans="1:11" x14ac:dyDescent="0.2">
      <c r="A3238" s="1" t="d">
        <v>2023-02-23</v>
      </c>
      <c r="B3238" s="45">
        <v>-1</v>
      </c>
      <c r="C3238" t="s">
        <v>77</v>
      </c>
      <c r="D3238" t="str">
        <f>_xlfn.XLOOKUP(Table29[[#This Row],[Patron Group]],$R$10:$R$24,$S$10:$S$24)</f>
        <v>Undergraduate</v>
      </c>
      <c r="E3238" s="1" t="d">
        <v>2023-03-20</v>
      </c>
      <c r="F3238" t="s">
        <v>1843</v>
      </c>
      <c r="G3238" t="s">
        <v>2275</v>
      </c>
      <c r="H3238" t="str">
        <f>_xlfn.XLOOKUP(Table29[[#This Row],[Unique BarCode]],$N$10:$N$37,$O$10:$O$37)</f>
        <v>iPad</v>
      </c>
      <c r="I3238" t="str">
        <f>_xlfn.XLOOKUP(Table29[[#This Row],[Unique BarCode]],$N$10:$N$37,$P$10:$P$37)</f>
        <v>Device</v>
      </c>
      <c r="J3238" t="s">
        <v>8</v>
      </c>
      <c r="K3238" t="s">
        <v>1844</v>
      </c>
    </row>
    <row r="3239" spans="1:11" x14ac:dyDescent="0.2">
      <c r="A3239" s="1" t="d">
        <v>2023-02-23</v>
      </c>
      <c r="B3239" s="45">
        <v>5569745740006530</v>
      </c>
      <c r="C3239" t="s">
        <v>77</v>
      </c>
      <c r="D3239" t="str">
        <f>_xlfn.XLOOKUP(Table29[[#This Row],[Patron Group]],$R$10:$R$24,$S$10:$S$24)</f>
        <v>Undergraduate</v>
      </c>
      <c r="E3239" s="1" t="d">
        <v>2023-03-09</v>
      </c>
      <c r="F3239" t="s">
        <v>1747</v>
      </c>
      <c r="G3239" t="s">
        <v>2274</v>
      </c>
      <c r="H3239" t="str">
        <f>_xlfn.XLOOKUP(Table29[[#This Row],[Unique BarCode]],$N$10:$N$37,$O$10:$O$37)</f>
        <v>MacBook</v>
      </c>
      <c r="I3239" t="str">
        <f>_xlfn.XLOOKUP(Table29[[#This Row],[Unique BarCode]],$N$10:$N$37,$P$10:$P$37)</f>
        <v>Device</v>
      </c>
      <c r="J3239" t="s">
        <v>8</v>
      </c>
      <c r="K3239" t="s">
        <v>1747</v>
      </c>
    </row>
    <row r="3240" spans="1:11" x14ac:dyDescent="0.2">
      <c r="A3240" s="1" t="d">
        <v>2023-02-23</v>
      </c>
      <c r="B3240" s="45">
        <v>9401385950006530</v>
      </c>
      <c r="C3240" t="s">
        <v>20</v>
      </c>
      <c r="D3240" t="str">
        <f>_xlfn.XLOOKUP(Table29[[#This Row],[Patron Group]],$R$10:$R$24,$S$10:$S$24)</f>
        <v>Graduate</v>
      </c>
      <c r="E3240" s="1" t="d">
        <v>2023-03-02</v>
      </c>
      <c r="F3240" t="s">
        <v>1849</v>
      </c>
      <c r="G3240" t="s">
        <v>2275</v>
      </c>
      <c r="H3240" t="str">
        <f>_xlfn.XLOOKUP(Table29[[#This Row],[Unique BarCode]],$N$10:$N$37,$O$10:$O$37)</f>
        <v>iPad</v>
      </c>
      <c r="I3240" t="str">
        <f>_xlfn.XLOOKUP(Table29[[#This Row],[Unique BarCode]],$N$10:$N$37,$P$10:$P$37)</f>
        <v>Device</v>
      </c>
      <c r="J3240" t="s">
        <v>8</v>
      </c>
      <c r="K3240" t="s">
        <v>1850</v>
      </c>
    </row>
    <row r="3241" spans="1:11" x14ac:dyDescent="0.2">
      <c r="A3241" s="1" t="d">
        <v>2023-02-24</v>
      </c>
      <c r="B3241" s="45">
        <v>-1</v>
      </c>
      <c r="C3241" t="s">
        <v>20</v>
      </c>
      <c r="D3241" t="str">
        <f>_xlfn.XLOOKUP(Table29[[#This Row],[Patron Group]],$R$10:$R$24,$S$10:$S$24)</f>
        <v>Graduate</v>
      </c>
      <c r="E3241" s="1" t="d">
        <v>2023-02-24</v>
      </c>
      <c r="F3241" t="s">
        <v>1570</v>
      </c>
      <c r="G3241" t="s">
        <v>2306</v>
      </c>
      <c r="H3241" t="str">
        <f>_xlfn.XLOOKUP(Table29[[#This Row],[Unique BarCode]],$N$10:$N$37,$O$10:$O$37)</f>
        <v>BIOUSBCVGA</v>
      </c>
      <c r="I3241" t="str">
        <f>_xlfn.XLOOKUP(Table29[[#This Row],[Unique BarCode]],$N$10:$N$37,$P$10:$P$37)</f>
        <v>Cable</v>
      </c>
      <c r="J3241" t="s">
        <v>13</v>
      </c>
      <c r="K3241" t="s">
        <v>1571</v>
      </c>
    </row>
    <row r="3242" spans="1:11" x14ac:dyDescent="0.2">
      <c r="A3242" s="1" t="d">
        <v>2023-02-24</v>
      </c>
      <c r="B3242" s="45">
        <v>-1</v>
      </c>
      <c r="C3242" t="s">
        <v>20</v>
      </c>
      <c r="D3242" t="str">
        <f>_xlfn.XLOOKUP(Table29[[#This Row],[Patron Group]],$R$10:$R$24,$S$10:$S$24)</f>
        <v>Graduate</v>
      </c>
      <c r="E3242" s="1" t="d">
        <v>2023-02-24</v>
      </c>
      <c r="F3242" t="s">
        <v>839</v>
      </c>
      <c r="G3242" t="s">
        <v>2265</v>
      </c>
      <c r="H3242" t="str">
        <f>_xlfn.XLOOKUP(Table29[[#This Row],[Unique BarCode]],$N$10:$N$37,$O$10:$O$37)</f>
        <v>IPHONE</v>
      </c>
      <c r="I3242" t="str">
        <f>_xlfn.XLOOKUP(Table29[[#This Row],[Unique BarCode]],$N$10:$N$37,$P$10:$P$37)</f>
        <v>Charger</v>
      </c>
      <c r="J3242" t="s">
        <v>8</v>
      </c>
      <c r="K3242" t="s">
        <v>840</v>
      </c>
    </row>
    <row r="3243" spans="1:11" x14ac:dyDescent="0.2">
      <c r="A3243" s="1" t="d">
        <v>2023-02-24</v>
      </c>
      <c r="B3243" s="45">
        <v>-1</v>
      </c>
      <c r="C3243" t="s">
        <v>20</v>
      </c>
      <c r="D3243" t="str">
        <f>_xlfn.XLOOKUP(Table29[[#This Row],[Patron Group]],$R$10:$R$24,$S$10:$S$24)</f>
        <v>Graduate</v>
      </c>
      <c r="E3243" s="1" t="d">
        <v>2023-02-24</v>
      </c>
      <c r="F3243" t="s">
        <v>220</v>
      </c>
      <c r="G3243" t="s">
        <v>2265</v>
      </c>
      <c r="H3243" t="str">
        <f>_xlfn.XLOOKUP(Table29[[#This Row],[Unique BarCode]],$N$10:$N$37,$O$10:$O$37)</f>
        <v>IPHONE</v>
      </c>
      <c r="I3243" t="str">
        <f>_xlfn.XLOOKUP(Table29[[#This Row],[Unique BarCode]],$N$10:$N$37,$P$10:$P$37)</f>
        <v>Charger</v>
      </c>
      <c r="J3243" t="s">
        <v>13</v>
      </c>
      <c r="K3243" t="s">
        <v>221</v>
      </c>
    </row>
    <row r="3244" spans="1:11" x14ac:dyDescent="0.2">
      <c r="A3244" s="1" t="d">
        <v>2023-02-24</v>
      </c>
      <c r="B3244" s="45">
        <v>-1</v>
      </c>
      <c r="C3244" t="s">
        <v>20</v>
      </c>
      <c r="D3244" t="str">
        <f>_xlfn.XLOOKUP(Table29[[#This Row],[Patron Group]],$R$10:$R$24,$S$10:$S$24)</f>
        <v>Graduate</v>
      </c>
      <c r="E3244" s="1" t="d">
        <v>2023-02-24</v>
      </c>
      <c r="F3244" t="s">
        <v>222</v>
      </c>
      <c r="G3244" t="s">
        <v>2265</v>
      </c>
      <c r="H3244" t="str">
        <f>_xlfn.XLOOKUP(Table29[[#This Row],[Unique BarCode]],$N$10:$N$37,$O$10:$O$37)</f>
        <v>IPHONE</v>
      </c>
      <c r="I3244" t="str">
        <f>_xlfn.XLOOKUP(Table29[[#This Row],[Unique BarCode]],$N$10:$N$37,$P$10:$P$37)</f>
        <v>Charger</v>
      </c>
      <c r="J3244" t="s">
        <v>13</v>
      </c>
      <c r="K3244" t="s">
        <v>223</v>
      </c>
    </row>
    <row r="3245" spans="1:11" x14ac:dyDescent="0.2">
      <c r="A3245" s="1" t="d">
        <v>2023-02-24</v>
      </c>
      <c r="B3245" s="45">
        <v>-1</v>
      </c>
      <c r="C3245" t="s">
        <v>20</v>
      </c>
      <c r="D3245" t="str">
        <f>_xlfn.XLOOKUP(Table29[[#This Row],[Patron Group]],$R$10:$R$24,$S$10:$S$24)</f>
        <v>Graduate</v>
      </c>
      <c r="E3245" s="1" t="d">
        <v>2023-02-24</v>
      </c>
      <c r="F3245" t="s">
        <v>35</v>
      </c>
      <c r="G3245" t="s">
        <v>2268</v>
      </c>
      <c r="H3245" t="str">
        <f>_xlfn.XLOOKUP(Table29[[#This Row],[Unique BarCode]],$N$10:$N$37,$O$10:$O$37)</f>
        <v>MACCHRG</v>
      </c>
      <c r="I3245" t="str">
        <f>_xlfn.XLOOKUP(Table29[[#This Row],[Unique BarCode]],$N$10:$N$37,$P$10:$P$37)</f>
        <v>Charger</v>
      </c>
      <c r="J3245" t="s">
        <v>13</v>
      </c>
      <c r="K3245" t="s">
        <v>36</v>
      </c>
    </row>
    <row r="3246" spans="1:11" x14ac:dyDescent="0.2">
      <c r="A3246" s="1" t="d">
        <v>2023-02-24</v>
      </c>
      <c r="B3246" s="45">
        <v>-1</v>
      </c>
      <c r="C3246" t="s">
        <v>20</v>
      </c>
      <c r="D3246" t="str">
        <f>_xlfn.XLOOKUP(Table29[[#This Row],[Patron Group]],$R$10:$R$24,$S$10:$S$24)</f>
        <v>Graduate</v>
      </c>
      <c r="E3246" s="1" t="d">
        <v>2023-02-24</v>
      </c>
      <c r="F3246" t="s">
        <v>1688</v>
      </c>
      <c r="G3246" t="s">
        <v>2296</v>
      </c>
      <c r="H3246" t="str">
        <f>_xlfn.XLOOKUP(Table29[[#This Row],[Unique BarCode]],$N$10:$N$37,$O$10:$O$37)</f>
        <v>MACUSBC</v>
      </c>
      <c r="I3246" t="str">
        <f>_xlfn.XLOOKUP(Table29[[#This Row],[Unique BarCode]],$N$10:$N$37,$P$10:$P$37)</f>
        <v>Charger</v>
      </c>
      <c r="J3246" t="s">
        <v>8</v>
      </c>
      <c r="K3246" t="s">
        <v>225</v>
      </c>
    </row>
    <row r="3247" spans="1:11" x14ac:dyDescent="0.2">
      <c r="A3247" s="1" t="d">
        <v>2023-02-24</v>
      </c>
      <c r="B3247" s="45">
        <v>-1</v>
      </c>
      <c r="C3247" t="s">
        <v>20</v>
      </c>
      <c r="D3247" t="str">
        <f>_xlfn.XLOOKUP(Table29[[#This Row],[Patron Group]],$R$10:$R$24,$S$10:$S$24)</f>
        <v>Graduate</v>
      </c>
      <c r="E3247" s="1" t="d">
        <v>2023-02-24</v>
      </c>
      <c r="F3247" t="s">
        <v>1652</v>
      </c>
      <c r="G3247" t="s">
        <v>2296</v>
      </c>
      <c r="H3247" t="str">
        <f>_xlfn.XLOOKUP(Table29[[#This Row],[Unique BarCode]],$N$10:$N$37,$O$10:$O$37)</f>
        <v>MACUSBC</v>
      </c>
      <c r="I3247" t="str">
        <f>_xlfn.XLOOKUP(Table29[[#This Row],[Unique BarCode]],$N$10:$N$37,$P$10:$P$37)</f>
        <v>Charger</v>
      </c>
      <c r="J3247" t="s">
        <v>8</v>
      </c>
      <c r="K3247" t="s">
        <v>40</v>
      </c>
    </row>
    <row r="3248" spans="1:11" x14ac:dyDescent="0.2">
      <c r="A3248" s="1" t="d">
        <v>2023-02-24</v>
      </c>
      <c r="B3248" s="45">
        <v>-1</v>
      </c>
      <c r="C3248" t="s">
        <v>20</v>
      </c>
      <c r="D3248" t="str">
        <f>_xlfn.XLOOKUP(Table29[[#This Row],[Patron Group]],$R$10:$R$24,$S$10:$S$24)</f>
        <v>Graduate</v>
      </c>
      <c r="E3248" s="1" t="d">
        <v>2023-02-24</v>
      </c>
      <c r="F3248" t="s">
        <v>1267</v>
      </c>
      <c r="G3248" t="s">
        <v>2272</v>
      </c>
      <c r="H3248" t="str">
        <f>_xlfn.XLOOKUP(Table29[[#This Row],[Unique BarCode]],$N$10:$N$37,$O$10:$O$37)</f>
        <v>WALLADPT</v>
      </c>
      <c r="I3248" t="str">
        <f>_xlfn.XLOOKUP(Table29[[#This Row],[Unique BarCode]],$N$10:$N$37,$P$10:$P$37)</f>
        <v>Charger</v>
      </c>
      <c r="J3248" t="s">
        <v>8</v>
      </c>
    </row>
    <row r="3249" spans="1:11" x14ac:dyDescent="0.2">
      <c r="A3249" s="1" t="d">
        <v>2023-02-24</v>
      </c>
      <c r="B3249" s="45">
        <v>-1</v>
      </c>
      <c r="C3249" t="s">
        <v>20</v>
      </c>
      <c r="D3249" t="str">
        <f>_xlfn.XLOOKUP(Table29[[#This Row],[Patron Group]],$R$10:$R$24,$S$10:$S$24)</f>
        <v>Graduate</v>
      </c>
      <c r="E3249" s="1" t="d">
        <v>2023-02-27</v>
      </c>
      <c r="F3249" t="s">
        <v>1505</v>
      </c>
      <c r="G3249" t="s">
        <v>2276</v>
      </c>
      <c r="H3249" t="str">
        <f>_xlfn.XLOOKUP(Table29[[#This Row],[Unique BarCode]],$N$10:$N$37,$O$10:$O$37)</f>
        <v>CALC</v>
      </c>
      <c r="I3249" t="str">
        <f>_xlfn.XLOOKUP(Table29[[#This Row],[Unique BarCode]],$N$10:$N$37,$P$10:$P$37)</f>
        <v>Accessory</v>
      </c>
      <c r="J3249" t="s">
        <v>13</v>
      </c>
    </row>
    <row r="3250" spans="1:11" x14ac:dyDescent="0.2">
      <c r="A3250" s="1" t="d">
        <v>2023-02-24</v>
      </c>
      <c r="B3250" s="45">
        <v>-1</v>
      </c>
      <c r="C3250" t="s">
        <v>20</v>
      </c>
      <c r="D3250" t="str">
        <f>_xlfn.XLOOKUP(Table29[[#This Row],[Patron Group]],$R$10:$R$24,$S$10:$S$24)</f>
        <v>Graduate</v>
      </c>
      <c r="E3250" s="1" t="d">
        <v>2023-03-03</v>
      </c>
      <c r="F3250" t="s">
        <v>147</v>
      </c>
      <c r="G3250" t="s">
        <v>2273</v>
      </c>
      <c r="H3250" t="str">
        <f>_xlfn.XLOOKUP(Table29[[#This Row],[Unique BarCode]],$N$10:$N$37,$O$10:$O$37)</f>
        <v>ChromeBook</v>
      </c>
      <c r="I3250" t="str">
        <f>_xlfn.XLOOKUP(Table29[[#This Row],[Unique BarCode]],$N$10:$N$37,$P$10:$P$37)</f>
        <v>Device</v>
      </c>
      <c r="J3250" t="s">
        <v>8</v>
      </c>
      <c r="K3250" t="s">
        <v>148</v>
      </c>
    </row>
    <row r="3251" spans="1:11" x14ac:dyDescent="0.2">
      <c r="A3251" s="1" t="d">
        <v>2023-02-24</v>
      </c>
      <c r="B3251" s="45">
        <v>-1</v>
      </c>
      <c r="C3251" t="s">
        <v>20</v>
      </c>
      <c r="D3251" t="str">
        <f>_xlfn.XLOOKUP(Table29[[#This Row],[Patron Group]],$R$10:$R$24,$S$10:$S$24)</f>
        <v>Graduate</v>
      </c>
      <c r="E3251" s="1" t="d">
        <v>2023-03-03</v>
      </c>
      <c r="F3251" t="s">
        <v>959</v>
      </c>
      <c r="G3251" t="s">
        <v>2273</v>
      </c>
      <c r="H3251" t="str">
        <f>_xlfn.XLOOKUP(Table29[[#This Row],[Unique BarCode]],$N$10:$N$37,$O$10:$O$37)</f>
        <v>ChromeBook</v>
      </c>
      <c r="I3251" t="str">
        <f>_xlfn.XLOOKUP(Table29[[#This Row],[Unique BarCode]],$N$10:$N$37,$P$10:$P$37)</f>
        <v>Device</v>
      </c>
      <c r="J3251" t="s">
        <v>8</v>
      </c>
      <c r="K3251" t="s">
        <v>960</v>
      </c>
    </row>
    <row r="3252" spans="1:11" x14ac:dyDescent="0.2">
      <c r="A3252" s="1" t="d">
        <v>2023-02-24</v>
      </c>
      <c r="B3252" s="45">
        <v>-1</v>
      </c>
      <c r="C3252" t="s">
        <v>20</v>
      </c>
      <c r="D3252" t="str">
        <f>_xlfn.XLOOKUP(Table29[[#This Row],[Patron Group]],$R$10:$R$24,$S$10:$S$24)</f>
        <v>Graduate</v>
      </c>
      <c r="E3252" s="1" t="d">
        <v>2023-03-03</v>
      </c>
      <c r="F3252" t="s">
        <v>1855</v>
      </c>
      <c r="G3252" t="s">
        <v>2273</v>
      </c>
      <c r="H3252" t="str">
        <f>_xlfn.XLOOKUP(Table29[[#This Row],[Unique BarCode]],$N$10:$N$37,$O$10:$O$37)</f>
        <v>ChromeBook</v>
      </c>
      <c r="I3252" t="str">
        <f>_xlfn.XLOOKUP(Table29[[#This Row],[Unique BarCode]],$N$10:$N$37,$P$10:$P$37)</f>
        <v>Device</v>
      </c>
      <c r="J3252" t="s">
        <v>128</v>
      </c>
      <c r="K3252" t="s">
        <v>1856</v>
      </c>
    </row>
    <row r="3253" spans="1:11" x14ac:dyDescent="0.2">
      <c r="A3253" s="1" t="d">
        <v>2023-02-24</v>
      </c>
      <c r="B3253" s="45">
        <v>-1</v>
      </c>
      <c r="C3253" t="s">
        <v>20</v>
      </c>
      <c r="D3253" t="str">
        <f>_xlfn.XLOOKUP(Table29[[#This Row],[Patron Group]],$R$10:$R$24,$S$10:$S$24)</f>
        <v>Graduate</v>
      </c>
      <c r="E3253" s="1" t="d">
        <v>2023-03-03</v>
      </c>
      <c r="F3253" t="s">
        <v>1857</v>
      </c>
      <c r="G3253" t="s">
        <v>2275</v>
      </c>
      <c r="H3253" t="str">
        <f>_xlfn.XLOOKUP(Table29[[#This Row],[Unique BarCode]],$N$10:$N$37,$O$10:$O$37)</f>
        <v>iPad</v>
      </c>
      <c r="I3253" t="str">
        <f>_xlfn.XLOOKUP(Table29[[#This Row],[Unique BarCode]],$N$10:$N$37,$P$10:$P$37)</f>
        <v>Device</v>
      </c>
      <c r="J3253" t="s">
        <v>8</v>
      </c>
      <c r="K3253" t="s">
        <v>1858</v>
      </c>
    </row>
    <row r="3254" spans="1:11" x14ac:dyDescent="0.2">
      <c r="A3254" s="1" t="d">
        <v>2023-02-24</v>
      </c>
      <c r="B3254" s="45">
        <v>-1</v>
      </c>
      <c r="C3254" t="s">
        <v>20</v>
      </c>
      <c r="D3254" t="str">
        <f>_xlfn.XLOOKUP(Table29[[#This Row],[Patron Group]],$R$10:$R$24,$S$10:$S$24)</f>
        <v>Graduate</v>
      </c>
      <c r="E3254" s="1" t="d">
        <v>2023-03-09</v>
      </c>
      <c r="F3254" t="s">
        <v>1814</v>
      </c>
      <c r="G3254" t="s">
        <v>2274</v>
      </c>
      <c r="H3254" t="str">
        <f>_xlfn.XLOOKUP(Table29[[#This Row],[Unique BarCode]],$N$10:$N$37,$O$10:$O$37)</f>
        <v>MacBook</v>
      </c>
      <c r="I3254" t="str">
        <f>_xlfn.XLOOKUP(Table29[[#This Row],[Unique BarCode]],$N$10:$N$37,$P$10:$P$37)</f>
        <v>Device</v>
      </c>
      <c r="J3254" t="s">
        <v>8</v>
      </c>
      <c r="K3254" t="s">
        <v>1814</v>
      </c>
    </row>
    <row r="3255" spans="1:11" x14ac:dyDescent="0.2">
      <c r="A3255" s="1" t="d">
        <v>2023-02-24</v>
      </c>
      <c r="B3255" s="45">
        <v>-1</v>
      </c>
      <c r="C3255" t="s">
        <v>20</v>
      </c>
      <c r="D3255" t="str">
        <f>_xlfn.XLOOKUP(Table29[[#This Row],[Patron Group]],$R$10:$R$24,$S$10:$S$24)</f>
        <v>Graduate</v>
      </c>
      <c r="E3255" s="1" t="d">
        <v>2023-03-09</v>
      </c>
      <c r="F3255" t="s">
        <v>1859</v>
      </c>
      <c r="G3255" t="s">
        <v>2263</v>
      </c>
      <c r="H3255" t="str">
        <f>_xlfn.XLOOKUP(Table29[[#This Row],[Unique BarCode]],$N$10:$N$37,$O$10:$O$37)</f>
        <v>HP Laptop</v>
      </c>
      <c r="I3255" t="str">
        <f>_xlfn.XLOOKUP(Table29[[#This Row],[Unique BarCode]],$N$10:$N$37,$P$10:$P$37)</f>
        <v>Device</v>
      </c>
      <c r="J3255" t="s">
        <v>8</v>
      </c>
      <c r="K3255" t="s">
        <v>1022</v>
      </c>
    </row>
    <row r="3256" spans="1:11" x14ac:dyDescent="0.2">
      <c r="A3256" s="1" t="d">
        <v>2023-02-24</v>
      </c>
      <c r="B3256" s="45">
        <v>-1</v>
      </c>
      <c r="C3256" t="s">
        <v>1113</v>
      </c>
      <c r="D3256" t="str">
        <f>_xlfn.XLOOKUP(Table29[[#This Row],[Patron Group]],$R$10:$R$24,$S$10:$S$24)</f>
        <v>Graduate</v>
      </c>
      <c r="E3256" s="1" t="d">
        <v>2023-02-24</v>
      </c>
      <c r="F3256" t="s">
        <v>266</v>
      </c>
      <c r="G3256" t="s">
        <v>2265</v>
      </c>
      <c r="H3256" t="str">
        <f>_xlfn.XLOOKUP(Table29[[#This Row],[Unique BarCode]],$N$10:$N$37,$O$10:$O$37)</f>
        <v>IPHONE</v>
      </c>
      <c r="I3256" t="str">
        <f>_xlfn.XLOOKUP(Table29[[#This Row],[Unique BarCode]],$N$10:$N$37,$P$10:$P$37)</f>
        <v>Charger</v>
      </c>
      <c r="J3256" t="s">
        <v>8</v>
      </c>
    </row>
    <row r="3257" spans="1:11" x14ac:dyDescent="0.2">
      <c r="A3257" s="1" t="d">
        <v>2023-02-24</v>
      </c>
      <c r="B3257" s="45">
        <v>-1</v>
      </c>
      <c r="C3257" t="s">
        <v>66</v>
      </c>
      <c r="D3257" t="str">
        <f>_xlfn.XLOOKUP(Table29[[#This Row],[Patron Group]],$R$10:$R$24,$S$10:$S$24)</f>
        <v>Graduate</v>
      </c>
      <c r="E3257" s="1" t="d">
        <v>2023-02-24</v>
      </c>
      <c r="F3257" t="s">
        <v>829</v>
      </c>
      <c r="G3257" t="s">
        <v>2271</v>
      </c>
      <c r="H3257" t="str">
        <f>_xlfn.XLOOKUP(Table29[[#This Row],[Unique BarCode]],$N$10:$N$37,$O$10:$O$37)</f>
        <v>OMNI</v>
      </c>
      <c r="I3257" t="str">
        <f>_xlfn.XLOOKUP(Table29[[#This Row],[Unique BarCode]],$N$10:$N$37,$P$10:$P$37)</f>
        <v>Charger</v>
      </c>
      <c r="J3257" t="s">
        <v>68</v>
      </c>
      <c r="K3257" t="s">
        <v>830</v>
      </c>
    </row>
    <row r="3258" spans="1:11" x14ac:dyDescent="0.2">
      <c r="A3258" s="1" t="d">
        <v>2023-02-24</v>
      </c>
      <c r="B3258" s="45">
        <v>-1</v>
      </c>
      <c r="C3258" t="s">
        <v>74</v>
      </c>
      <c r="D3258" t="str">
        <f>_xlfn.XLOOKUP(Table29[[#This Row],[Patron Group]],$R$10:$R$24,$S$10:$S$24)</f>
        <v>Staff</v>
      </c>
      <c r="E3258" s="1" t="d">
        <v>2023-02-24</v>
      </c>
      <c r="F3258" t="s">
        <v>1838</v>
      </c>
      <c r="G3258" t="s">
        <v>2300</v>
      </c>
      <c r="H3258" t="str">
        <f>_xlfn.XLOOKUP(Table29[[#This Row],[Unique BarCode]],$N$10:$N$37,$O$10:$O$37)</f>
        <v>Super Drive</v>
      </c>
      <c r="I3258" t="str">
        <f>_xlfn.XLOOKUP(Table29[[#This Row],[Unique BarCode]],$N$10:$N$37,$P$10:$P$37)</f>
        <v>Accessory</v>
      </c>
      <c r="J3258" t="s">
        <v>49</v>
      </c>
      <c r="K3258" t="s">
        <v>1839</v>
      </c>
    </row>
    <row r="3259" spans="1:11" x14ac:dyDescent="0.2">
      <c r="A3259" s="1" t="d">
        <v>2023-02-24</v>
      </c>
      <c r="B3259" s="45">
        <v>-1</v>
      </c>
      <c r="C3259" t="s">
        <v>74</v>
      </c>
      <c r="D3259" t="str">
        <f>_xlfn.XLOOKUP(Table29[[#This Row],[Patron Group]],$R$10:$R$24,$S$10:$S$24)</f>
        <v>Staff</v>
      </c>
      <c r="E3259" s="1" t="d">
        <v>2023-03-03</v>
      </c>
      <c r="F3259" t="s">
        <v>591</v>
      </c>
      <c r="G3259" t="s">
        <v>2273</v>
      </c>
      <c r="H3259" t="str">
        <f>_xlfn.XLOOKUP(Table29[[#This Row],[Unique BarCode]],$N$10:$N$37,$O$10:$O$37)</f>
        <v>ChromeBook</v>
      </c>
      <c r="I3259" t="str">
        <f>_xlfn.XLOOKUP(Table29[[#This Row],[Unique BarCode]],$N$10:$N$37,$P$10:$P$37)</f>
        <v>Device</v>
      </c>
      <c r="J3259" t="s">
        <v>49</v>
      </c>
      <c r="K3259" t="s">
        <v>592</v>
      </c>
    </row>
    <row r="3260" spans="1:11" x14ac:dyDescent="0.2">
      <c r="A3260" s="1" t="d">
        <v>2023-02-24</v>
      </c>
      <c r="B3260" s="45">
        <v>-1</v>
      </c>
      <c r="C3260" t="s">
        <v>74</v>
      </c>
      <c r="D3260" t="str">
        <f>_xlfn.XLOOKUP(Table29[[#This Row],[Patron Group]],$R$10:$R$24,$S$10:$S$24)</f>
        <v>Staff</v>
      </c>
      <c r="E3260" s="1" t="d">
        <v>2023-03-03</v>
      </c>
      <c r="F3260" t="s">
        <v>62</v>
      </c>
      <c r="G3260" t="s">
        <v>2273</v>
      </c>
      <c r="H3260" t="str">
        <f>_xlfn.XLOOKUP(Table29[[#This Row],[Unique BarCode]],$N$10:$N$37,$O$10:$O$37)</f>
        <v>ChromeBook</v>
      </c>
      <c r="I3260" t="str">
        <f>_xlfn.XLOOKUP(Table29[[#This Row],[Unique BarCode]],$N$10:$N$37,$P$10:$P$37)</f>
        <v>Device</v>
      </c>
      <c r="J3260" t="s">
        <v>8</v>
      </c>
      <c r="K3260" t="s">
        <v>63</v>
      </c>
    </row>
    <row r="3261" spans="1:11" x14ac:dyDescent="0.2">
      <c r="A3261" s="1" t="d">
        <v>2023-02-24</v>
      </c>
      <c r="B3261" s="45">
        <v>-1</v>
      </c>
      <c r="C3261" t="s">
        <v>77</v>
      </c>
      <c r="D3261" t="str">
        <f>_xlfn.XLOOKUP(Table29[[#This Row],[Patron Group]],$R$10:$R$24,$S$10:$S$24)</f>
        <v>Undergraduate</v>
      </c>
      <c r="E3261" s="1" t="d">
        <v>2023-02-24</v>
      </c>
      <c r="F3261" t="s">
        <v>1775</v>
      </c>
      <c r="G3261" t="s">
        <v>2266</v>
      </c>
      <c r="H3261" t="str">
        <f>_xlfn.XLOOKUP(Table29[[#This Row],[Unique BarCode]],$N$10:$N$37,$O$10:$O$37)</f>
        <v>Headphones</v>
      </c>
      <c r="I3261" t="str">
        <f>_xlfn.XLOOKUP(Table29[[#This Row],[Unique BarCode]],$N$10:$N$37,$P$10:$P$37)</f>
        <v>Accessory</v>
      </c>
      <c r="J3261" t="s">
        <v>49</v>
      </c>
      <c r="K3261" t="s">
        <v>1776</v>
      </c>
    </row>
    <row r="3262" spans="1:11" x14ac:dyDescent="0.2">
      <c r="A3262" s="1" t="d">
        <v>2023-02-24</v>
      </c>
      <c r="B3262" s="45">
        <v>-1</v>
      </c>
      <c r="C3262" t="s">
        <v>77</v>
      </c>
      <c r="D3262" t="str">
        <f>_xlfn.XLOOKUP(Table29[[#This Row],[Patron Group]],$R$10:$R$24,$S$10:$S$24)</f>
        <v>Undergraduate</v>
      </c>
      <c r="E3262" s="1" t="d">
        <v>2023-02-24</v>
      </c>
      <c r="F3262" t="s">
        <v>807</v>
      </c>
      <c r="G3262" t="s">
        <v>2266</v>
      </c>
      <c r="H3262" t="str">
        <f>_xlfn.XLOOKUP(Table29[[#This Row],[Unique BarCode]],$N$10:$N$37,$O$10:$O$37)</f>
        <v>Headphones</v>
      </c>
      <c r="I3262" t="str">
        <f>_xlfn.XLOOKUP(Table29[[#This Row],[Unique BarCode]],$N$10:$N$37,$P$10:$P$37)</f>
        <v>Accessory</v>
      </c>
      <c r="J3262" t="s">
        <v>8</v>
      </c>
      <c r="K3262" t="s">
        <v>808</v>
      </c>
    </row>
    <row r="3263" spans="1:11" x14ac:dyDescent="0.2">
      <c r="A3263" s="1" t="d">
        <v>2023-02-24</v>
      </c>
      <c r="B3263" s="45">
        <v>-1</v>
      </c>
      <c r="C3263" t="s">
        <v>77</v>
      </c>
      <c r="D3263" t="str">
        <f>_xlfn.XLOOKUP(Table29[[#This Row],[Patron Group]],$R$10:$R$24,$S$10:$S$24)</f>
        <v>Undergraduate</v>
      </c>
      <c r="E3263" s="1" t="d">
        <v>2023-02-24</v>
      </c>
      <c r="F3263" t="s">
        <v>809</v>
      </c>
      <c r="G3263" t="s">
        <v>2266</v>
      </c>
      <c r="H3263" t="str">
        <f>_xlfn.XLOOKUP(Table29[[#This Row],[Unique BarCode]],$N$10:$N$37,$O$10:$O$37)</f>
        <v>Headphones</v>
      </c>
      <c r="I3263" t="str">
        <f>_xlfn.XLOOKUP(Table29[[#This Row],[Unique BarCode]],$N$10:$N$37,$P$10:$P$37)</f>
        <v>Accessory</v>
      </c>
      <c r="J3263" t="s">
        <v>8</v>
      </c>
      <c r="K3263" t="s">
        <v>810</v>
      </c>
    </row>
    <row r="3264" spans="1:11" x14ac:dyDescent="0.2">
      <c r="A3264" s="1" t="d">
        <v>2023-02-24</v>
      </c>
      <c r="B3264" s="45">
        <v>-1</v>
      </c>
      <c r="C3264" t="s">
        <v>77</v>
      </c>
      <c r="D3264" t="str">
        <f>_xlfn.XLOOKUP(Table29[[#This Row],[Patron Group]],$R$10:$R$24,$S$10:$S$24)</f>
        <v>Undergraduate</v>
      </c>
      <c r="E3264" s="1" t="d">
        <v>2023-02-24</v>
      </c>
      <c r="F3264" t="s">
        <v>1757</v>
      </c>
      <c r="G3264" t="s">
        <v>2266</v>
      </c>
      <c r="H3264" t="str">
        <f>_xlfn.XLOOKUP(Table29[[#This Row],[Unique BarCode]],$N$10:$N$37,$O$10:$O$37)</f>
        <v>Headphones</v>
      </c>
      <c r="I3264" t="str">
        <f>_xlfn.XLOOKUP(Table29[[#This Row],[Unique BarCode]],$N$10:$N$37,$P$10:$P$37)</f>
        <v>Accessory</v>
      </c>
      <c r="J3264" t="s">
        <v>8</v>
      </c>
      <c r="K3264" t="s">
        <v>1758</v>
      </c>
    </row>
    <row r="3265" spans="1:11" x14ac:dyDescent="0.2">
      <c r="A3265" s="1" t="d">
        <v>2023-02-24</v>
      </c>
      <c r="B3265" s="45">
        <v>-1</v>
      </c>
      <c r="C3265" t="s">
        <v>77</v>
      </c>
      <c r="D3265" t="str">
        <f>_xlfn.XLOOKUP(Table29[[#This Row],[Patron Group]],$R$10:$R$24,$S$10:$S$24)</f>
        <v>Undergraduate</v>
      </c>
      <c r="E3265" s="1" t="d">
        <v>2023-02-24</v>
      </c>
      <c r="F3265" t="s">
        <v>1684</v>
      </c>
      <c r="G3265" t="s">
        <v>2266</v>
      </c>
      <c r="H3265" t="str">
        <f>_xlfn.XLOOKUP(Table29[[#This Row],[Unique BarCode]],$N$10:$N$37,$O$10:$O$37)</f>
        <v>Headphones</v>
      </c>
      <c r="I3265" t="str">
        <f>_xlfn.XLOOKUP(Table29[[#This Row],[Unique BarCode]],$N$10:$N$37,$P$10:$P$37)</f>
        <v>Accessory</v>
      </c>
      <c r="J3265" t="s">
        <v>8</v>
      </c>
      <c r="K3265" t="s">
        <v>1685</v>
      </c>
    </row>
    <row r="3266" spans="1:11" x14ac:dyDescent="0.2">
      <c r="A3266" s="1" t="d">
        <v>2023-02-24</v>
      </c>
      <c r="B3266" s="45">
        <v>-1</v>
      </c>
      <c r="C3266" t="s">
        <v>77</v>
      </c>
      <c r="D3266" t="str">
        <f>_xlfn.XLOOKUP(Table29[[#This Row],[Patron Group]],$R$10:$R$24,$S$10:$S$24)</f>
        <v>Undergraduate</v>
      </c>
      <c r="E3266" s="1" t="d">
        <v>2023-02-24</v>
      </c>
      <c r="F3266" t="s">
        <v>1860</v>
      </c>
      <c r="G3266" t="s">
        <v>2282</v>
      </c>
      <c r="H3266" t="str">
        <f>_xlfn.XLOOKUP(Table29[[#This Row],[Unique BarCode]],$N$10:$N$37,$O$10:$O$37)</f>
        <v>HPUSBC</v>
      </c>
      <c r="I3266" t="str">
        <f>_xlfn.XLOOKUP(Table29[[#This Row],[Unique BarCode]],$N$10:$N$37,$P$10:$P$37)</f>
        <v>Charger</v>
      </c>
      <c r="J3266" t="s">
        <v>49</v>
      </c>
    </row>
    <row r="3267" spans="1:11" x14ac:dyDescent="0.2">
      <c r="A3267" s="1" t="d">
        <v>2023-02-24</v>
      </c>
      <c r="B3267" s="45">
        <v>-1</v>
      </c>
      <c r="C3267" t="s">
        <v>77</v>
      </c>
      <c r="D3267" t="str">
        <f>_xlfn.XLOOKUP(Table29[[#This Row],[Patron Group]],$R$10:$R$24,$S$10:$S$24)</f>
        <v>Undergraduate</v>
      </c>
      <c r="E3267" s="1" t="d">
        <v>2023-02-24</v>
      </c>
      <c r="F3267" t="s">
        <v>687</v>
      </c>
      <c r="G3267" t="s">
        <v>2282</v>
      </c>
      <c r="H3267" t="str">
        <f>_xlfn.XLOOKUP(Table29[[#This Row],[Unique BarCode]],$N$10:$N$37,$O$10:$O$37)</f>
        <v>HPUSBC</v>
      </c>
      <c r="I3267" t="str">
        <f>_xlfn.XLOOKUP(Table29[[#This Row],[Unique BarCode]],$N$10:$N$37,$P$10:$P$37)</f>
        <v>Charger</v>
      </c>
      <c r="J3267" t="s">
        <v>49</v>
      </c>
    </row>
    <row r="3268" spans="1:11" x14ac:dyDescent="0.2">
      <c r="A3268" s="1" t="d">
        <v>2023-02-24</v>
      </c>
      <c r="B3268" s="45">
        <v>-1</v>
      </c>
      <c r="C3268" t="s">
        <v>77</v>
      </c>
      <c r="D3268" t="str">
        <f>_xlfn.XLOOKUP(Table29[[#This Row],[Patron Group]],$R$10:$R$24,$S$10:$S$24)</f>
        <v>Undergraduate</v>
      </c>
      <c r="E3268" s="1" t="d">
        <v>2023-02-24</v>
      </c>
      <c r="F3268" t="s">
        <v>835</v>
      </c>
      <c r="G3268" t="s">
        <v>2265</v>
      </c>
      <c r="H3268" t="str">
        <f>_xlfn.XLOOKUP(Table29[[#This Row],[Unique BarCode]],$N$10:$N$37,$O$10:$O$37)</f>
        <v>IPHONE</v>
      </c>
      <c r="I3268" t="str">
        <f>_xlfn.XLOOKUP(Table29[[#This Row],[Unique BarCode]],$N$10:$N$37,$P$10:$P$37)</f>
        <v>Charger</v>
      </c>
      <c r="J3268" t="s">
        <v>68</v>
      </c>
      <c r="K3268" t="s">
        <v>836</v>
      </c>
    </row>
    <row r="3269" spans="1:11" x14ac:dyDescent="0.2">
      <c r="A3269" s="1" t="d">
        <v>2023-02-24</v>
      </c>
      <c r="B3269" s="45">
        <v>-1</v>
      </c>
      <c r="C3269" t="s">
        <v>77</v>
      </c>
      <c r="D3269" t="str">
        <f>_xlfn.XLOOKUP(Table29[[#This Row],[Patron Group]],$R$10:$R$24,$S$10:$S$24)</f>
        <v>Undergraduate</v>
      </c>
      <c r="E3269" s="1" t="d">
        <v>2023-02-24</v>
      </c>
      <c r="F3269" t="s">
        <v>1314</v>
      </c>
      <c r="G3269" t="s">
        <v>2265</v>
      </c>
      <c r="H3269" t="str">
        <f>_xlfn.XLOOKUP(Table29[[#This Row],[Unique BarCode]],$N$10:$N$37,$O$10:$O$37)</f>
        <v>IPHONE</v>
      </c>
      <c r="I3269" t="str">
        <f>_xlfn.XLOOKUP(Table29[[#This Row],[Unique BarCode]],$N$10:$N$37,$P$10:$P$37)</f>
        <v>Charger</v>
      </c>
      <c r="J3269" t="s">
        <v>8</v>
      </c>
      <c r="K3269" t="s">
        <v>1315</v>
      </c>
    </row>
    <row r="3270" spans="1:11" x14ac:dyDescent="0.2">
      <c r="A3270" s="1" t="d">
        <v>2023-02-24</v>
      </c>
      <c r="B3270" s="45">
        <v>-1</v>
      </c>
      <c r="C3270" t="s">
        <v>77</v>
      </c>
      <c r="D3270" t="str">
        <f>_xlfn.XLOOKUP(Table29[[#This Row],[Patron Group]],$R$10:$R$24,$S$10:$S$24)</f>
        <v>Undergraduate</v>
      </c>
      <c r="E3270" s="1" t="d">
        <v>2023-02-24</v>
      </c>
      <c r="F3270" t="s">
        <v>84</v>
      </c>
      <c r="G3270" t="s">
        <v>2265</v>
      </c>
      <c r="H3270" t="str">
        <f>_xlfn.XLOOKUP(Table29[[#This Row],[Unique BarCode]],$N$10:$N$37,$O$10:$O$37)</f>
        <v>IPHONE</v>
      </c>
      <c r="I3270" t="str">
        <f>_xlfn.XLOOKUP(Table29[[#This Row],[Unique BarCode]],$N$10:$N$37,$P$10:$P$37)</f>
        <v>Charger</v>
      </c>
      <c r="J3270" t="s">
        <v>8</v>
      </c>
      <c r="K3270" t="s">
        <v>85</v>
      </c>
    </row>
    <row r="3271" spans="1:11" x14ac:dyDescent="0.2">
      <c r="A3271" s="1" t="d">
        <v>2023-02-24</v>
      </c>
      <c r="B3271" s="45">
        <v>-1</v>
      </c>
      <c r="C3271" t="s">
        <v>77</v>
      </c>
      <c r="D3271" t="str">
        <f>_xlfn.XLOOKUP(Table29[[#This Row],[Patron Group]],$R$10:$R$24,$S$10:$S$24)</f>
        <v>Undergraduate</v>
      </c>
      <c r="E3271" s="1" t="d">
        <v>2023-02-24</v>
      </c>
      <c r="F3271" t="s">
        <v>1861</v>
      </c>
      <c r="G3271" t="s">
        <v>2265</v>
      </c>
      <c r="H3271" t="str">
        <f>_xlfn.XLOOKUP(Table29[[#This Row],[Unique BarCode]],$N$10:$N$37,$O$10:$O$37)</f>
        <v>IPHONE</v>
      </c>
      <c r="I3271" t="str">
        <f>_xlfn.XLOOKUP(Table29[[#This Row],[Unique BarCode]],$N$10:$N$37,$P$10:$P$37)</f>
        <v>Charger</v>
      </c>
      <c r="J3271" t="s">
        <v>8</v>
      </c>
      <c r="K3271" t="s">
        <v>1862</v>
      </c>
    </row>
    <row r="3272" spans="1:11" x14ac:dyDescent="0.2">
      <c r="A3272" s="1" t="d">
        <v>2023-02-24</v>
      </c>
      <c r="B3272" s="45">
        <v>-1</v>
      </c>
      <c r="C3272" t="s">
        <v>77</v>
      </c>
      <c r="D3272" t="str">
        <f>_xlfn.XLOOKUP(Table29[[#This Row],[Patron Group]],$R$10:$R$24,$S$10:$S$24)</f>
        <v>Undergraduate</v>
      </c>
      <c r="E3272" s="1" t="d">
        <v>2023-02-24</v>
      </c>
      <c r="F3272" t="s">
        <v>29</v>
      </c>
      <c r="G3272" t="s">
        <v>2265</v>
      </c>
      <c r="H3272" t="str">
        <f>_xlfn.XLOOKUP(Table29[[#This Row],[Unique BarCode]],$N$10:$N$37,$O$10:$O$37)</f>
        <v>IPHONE</v>
      </c>
      <c r="I3272" t="str">
        <f>_xlfn.XLOOKUP(Table29[[#This Row],[Unique BarCode]],$N$10:$N$37,$P$10:$P$37)</f>
        <v>Charger</v>
      </c>
      <c r="J3272" t="s">
        <v>8</v>
      </c>
      <c r="K3272" t="s">
        <v>30</v>
      </c>
    </row>
    <row r="3273" spans="1:11" x14ac:dyDescent="0.2">
      <c r="A3273" s="1" t="d">
        <v>2023-02-24</v>
      </c>
      <c r="B3273" s="45">
        <v>-1</v>
      </c>
      <c r="C3273" t="s">
        <v>77</v>
      </c>
      <c r="D3273" t="str">
        <f>_xlfn.XLOOKUP(Table29[[#This Row],[Patron Group]],$R$10:$R$24,$S$10:$S$24)</f>
        <v>Undergraduate</v>
      </c>
      <c r="E3273" s="1" t="d">
        <v>2023-02-24</v>
      </c>
      <c r="F3273" t="s">
        <v>1157</v>
      </c>
      <c r="G3273" t="s">
        <v>2268</v>
      </c>
      <c r="H3273" t="str">
        <f>_xlfn.XLOOKUP(Table29[[#This Row],[Unique BarCode]],$N$10:$N$37,$O$10:$O$37)</f>
        <v>MACCHRG</v>
      </c>
      <c r="I3273" t="str">
        <f>_xlfn.XLOOKUP(Table29[[#This Row],[Unique BarCode]],$N$10:$N$37,$P$10:$P$37)</f>
        <v>Charger</v>
      </c>
      <c r="J3273" t="s">
        <v>8</v>
      </c>
      <c r="K3273" t="s">
        <v>1158</v>
      </c>
    </row>
    <row r="3274" spans="1:11" x14ac:dyDescent="0.2">
      <c r="A3274" s="1" t="d">
        <v>2023-02-24</v>
      </c>
      <c r="B3274" s="45">
        <v>-1</v>
      </c>
      <c r="C3274" t="s">
        <v>77</v>
      </c>
      <c r="D3274" t="str">
        <f>_xlfn.XLOOKUP(Table29[[#This Row],[Patron Group]],$R$10:$R$24,$S$10:$S$24)</f>
        <v>Undergraduate</v>
      </c>
      <c r="E3274" s="1" t="d">
        <v>2023-02-24</v>
      </c>
      <c r="F3274" t="s">
        <v>465</v>
      </c>
      <c r="G3274" t="s">
        <v>2268</v>
      </c>
      <c r="H3274" t="str">
        <f>_xlfn.XLOOKUP(Table29[[#This Row],[Unique BarCode]],$N$10:$N$37,$O$10:$O$37)</f>
        <v>MACCHRG</v>
      </c>
      <c r="I3274" t="str">
        <f>_xlfn.XLOOKUP(Table29[[#This Row],[Unique BarCode]],$N$10:$N$37,$P$10:$P$37)</f>
        <v>Charger</v>
      </c>
      <c r="J3274" t="s">
        <v>8</v>
      </c>
      <c r="K3274" t="s">
        <v>466</v>
      </c>
    </row>
    <row r="3275" spans="1:11" x14ac:dyDescent="0.2">
      <c r="A3275" s="1" t="d">
        <v>2023-02-24</v>
      </c>
      <c r="B3275" s="45">
        <v>-1</v>
      </c>
      <c r="C3275" t="s">
        <v>77</v>
      </c>
      <c r="D3275" t="str">
        <f>_xlfn.XLOOKUP(Table29[[#This Row],[Patron Group]],$R$10:$R$24,$S$10:$S$24)</f>
        <v>Undergraduate</v>
      </c>
      <c r="E3275" s="1" t="d">
        <v>2023-02-24</v>
      </c>
      <c r="F3275" t="s">
        <v>467</v>
      </c>
      <c r="G3275" t="s">
        <v>2268</v>
      </c>
      <c r="H3275" t="str">
        <f>_xlfn.XLOOKUP(Table29[[#This Row],[Unique BarCode]],$N$10:$N$37,$O$10:$O$37)</f>
        <v>MACCHRG</v>
      </c>
      <c r="I3275" t="str">
        <f>_xlfn.XLOOKUP(Table29[[#This Row],[Unique BarCode]],$N$10:$N$37,$P$10:$P$37)</f>
        <v>Charger</v>
      </c>
      <c r="J3275" t="s">
        <v>8</v>
      </c>
      <c r="K3275" t="s">
        <v>468</v>
      </c>
    </row>
    <row r="3276" spans="1:11" x14ac:dyDescent="0.2">
      <c r="A3276" s="1" t="d">
        <v>2023-02-24</v>
      </c>
      <c r="B3276" s="45">
        <v>-1</v>
      </c>
      <c r="C3276" t="s">
        <v>77</v>
      </c>
      <c r="D3276" t="str">
        <f>_xlfn.XLOOKUP(Table29[[#This Row],[Patron Group]],$R$10:$R$24,$S$10:$S$24)</f>
        <v>Undergraduate</v>
      </c>
      <c r="E3276" s="1" t="d">
        <v>2023-02-24</v>
      </c>
      <c r="F3276" t="s">
        <v>1714</v>
      </c>
      <c r="G3276" t="s">
        <v>2296</v>
      </c>
      <c r="H3276" t="str">
        <f>_xlfn.XLOOKUP(Table29[[#This Row],[Unique BarCode]],$N$10:$N$37,$O$10:$O$37)</f>
        <v>MACUSBC</v>
      </c>
      <c r="I3276" t="str">
        <f>_xlfn.XLOOKUP(Table29[[#This Row],[Unique BarCode]],$N$10:$N$37,$P$10:$P$37)</f>
        <v>Charger</v>
      </c>
      <c r="J3276" t="s">
        <v>8</v>
      </c>
      <c r="K3276" t="s">
        <v>578</v>
      </c>
    </row>
    <row r="3277" spans="1:11" x14ac:dyDescent="0.2">
      <c r="A3277" s="1" t="d">
        <v>2023-02-24</v>
      </c>
      <c r="B3277" s="45">
        <v>-1</v>
      </c>
      <c r="C3277" t="s">
        <v>77</v>
      </c>
      <c r="D3277" t="str">
        <f>_xlfn.XLOOKUP(Table29[[#This Row],[Patron Group]],$R$10:$R$24,$S$10:$S$24)</f>
        <v>Undergraduate</v>
      </c>
      <c r="E3277" s="1" t="d">
        <v>2023-02-24</v>
      </c>
      <c r="F3277" t="s">
        <v>1632</v>
      </c>
      <c r="G3277" t="s">
        <v>2296</v>
      </c>
      <c r="H3277" t="str">
        <f>_xlfn.XLOOKUP(Table29[[#This Row],[Unique BarCode]],$N$10:$N$37,$O$10:$O$37)</f>
        <v>MACUSBC</v>
      </c>
      <c r="I3277" t="str">
        <f>_xlfn.XLOOKUP(Table29[[#This Row],[Unique BarCode]],$N$10:$N$37,$P$10:$P$37)</f>
        <v>Charger</v>
      </c>
      <c r="J3277" t="s">
        <v>8</v>
      </c>
      <c r="K3277" t="s">
        <v>214</v>
      </c>
    </row>
    <row r="3278" spans="1:11" x14ac:dyDescent="0.2">
      <c r="A3278" s="1" t="d">
        <v>2023-02-24</v>
      </c>
      <c r="B3278" s="45">
        <v>-1</v>
      </c>
      <c r="C3278" t="s">
        <v>77</v>
      </c>
      <c r="D3278" t="str">
        <f>_xlfn.XLOOKUP(Table29[[#This Row],[Patron Group]],$R$10:$R$24,$S$10:$S$24)</f>
        <v>Undergraduate</v>
      </c>
      <c r="E3278" s="1" t="d">
        <v>2023-02-24</v>
      </c>
      <c r="F3278" t="s">
        <v>1614</v>
      </c>
      <c r="G3278" t="s">
        <v>2296</v>
      </c>
      <c r="H3278" t="str">
        <f>_xlfn.XLOOKUP(Table29[[#This Row],[Unique BarCode]],$N$10:$N$37,$O$10:$O$37)</f>
        <v>MACUSBC</v>
      </c>
      <c r="I3278" t="str">
        <f>_xlfn.XLOOKUP(Table29[[#This Row],[Unique BarCode]],$N$10:$N$37,$P$10:$P$37)</f>
        <v>Charger</v>
      </c>
      <c r="J3278" t="s">
        <v>8</v>
      </c>
      <c r="K3278" t="s">
        <v>94</v>
      </c>
    </row>
    <row r="3279" spans="1:11" x14ac:dyDescent="0.2">
      <c r="A3279" s="1" t="d">
        <v>2023-02-24</v>
      </c>
      <c r="B3279" s="45">
        <v>-1</v>
      </c>
      <c r="C3279" t="s">
        <v>77</v>
      </c>
      <c r="D3279" t="str">
        <f>_xlfn.XLOOKUP(Table29[[#This Row],[Patron Group]],$R$10:$R$24,$S$10:$S$24)</f>
        <v>Undergraduate</v>
      </c>
      <c r="E3279" s="1" t="d">
        <v>2023-02-24</v>
      </c>
      <c r="F3279" t="s">
        <v>1835</v>
      </c>
      <c r="G3279" t="s">
        <v>2296</v>
      </c>
      <c r="H3279" t="str">
        <f>_xlfn.XLOOKUP(Table29[[#This Row],[Unique BarCode]],$N$10:$N$37,$O$10:$O$37)</f>
        <v>MACUSBC</v>
      </c>
      <c r="I3279" t="str">
        <f>_xlfn.XLOOKUP(Table29[[#This Row],[Unique BarCode]],$N$10:$N$37,$P$10:$P$37)</f>
        <v>Charger</v>
      </c>
      <c r="J3279" t="s">
        <v>8</v>
      </c>
    </row>
    <row r="3280" spans="1:11" x14ac:dyDescent="0.2">
      <c r="A3280" s="1" t="d">
        <v>2023-02-24</v>
      </c>
      <c r="B3280" s="45">
        <v>-1</v>
      </c>
      <c r="C3280" t="s">
        <v>77</v>
      </c>
      <c r="D3280" t="str">
        <f>_xlfn.XLOOKUP(Table29[[#This Row],[Patron Group]],$R$10:$R$24,$S$10:$S$24)</f>
        <v>Undergraduate</v>
      </c>
      <c r="E3280" s="1" t="d">
        <v>2023-02-24</v>
      </c>
      <c r="F3280" t="s">
        <v>845</v>
      </c>
      <c r="G3280" t="s">
        <v>2271</v>
      </c>
      <c r="H3280" t="str">
        <f>_xlfn.XLOOKUP(Table29[[#This Row],[Unique BarCode]],$N$10:$N$37,$O$10:$O$37)</f>
        <v>OMNI</v>
      </c>
      <c r="I3280" t="str">
        <f>_xlfn.XLOOKUP(Table29[[#This Row],[Unique BarCode]],$N$10:$N$37,$P$10:$P$37)</f>
        <v>Charger</v>
      </c>
      <c r="J3280" t="s">
        <v>49</v>
      </c>
      <c r="K3280" t="s">
        <v>846</v>
      </c>
    </row>
    <row r="3281" spans="1:11" x14ac:dyDescent="0.2">
      <c r="A3281" s="1" t="d">
        <v>2023-02-24</v>
      </c>
      <c r="B3281" s="45">
        <v>-1</v>
      </c>
      <c r="C3281" t="s">
        <v>77</v>
      </c>
      <c r="D3281" t="str">
        <f>_xlfn.XLOOKUP(Table29[[#This Row],[Patron Group]],$R$10:$R$24,$S$10:$S$24)</f>
        <v>Undergraduate</v>
      </c>
      <c r="E3281" s="1" t="d">
        <v>2023-02-24</v>
      </c>
      <c r="F3281" t="s">
        <v>1552</v>
      </c>
      <c r="G3281" t="s">
        <v>2271</v>
      </c>
      <c r="H3281" t="str">
        <f>_xlfn.XLOOKUP(Table29[[#This Row],[Unique BarCode]],$N$10:$N$37,$O$10:$O$37)</f>
        <v>OMNI</v>
      </c>
      <c r="I3281" t="str">
        <f>_xlfn.XLOOKUP(Table29[[#This Row],[Unique BarCode]],$N$10:$N$37,$P$10:$P$37)</f>
        <v>Charger</v>
      </c>
      <c r="J3281" t="s">
        <v>49</v>
      </c>
      <c r="K3281" t="s">
        <v>1553</v>
      </c>
    </row>
    <row r="3282" spans="1:11" x14ac:dyDescent="0.2">
      <c r="A3282" s="1" t="d">
        <v>2023-02-24</v>
      </c>
      <c r="B3282" s="45">
        <v>-1</v>
      </c>
      <c r="C3282" t="s">
        <v>77</v>
      </c>
      <c r="D3282" t="str">
        <f>_xlfn.XLOOKUP(Table29[[#This Row],[Patron Group]],$R$10:$R$24,$S$10:$S$24)</f>
        <v>Undergraduate</v>
      </c>
      <c r="E3282" s="1" t="d">
        <v>2023-02-24</v>
      </c>
      <c r="F3282" t="s">
        <v>1780</v>
      </c>
      <c r="G3282" t="s">
        <v>2271</v>
      </c>
      <c r="H3282" t="str">
        <f>_xlfn.XLOOKUP(Table29[[#This Row],[Unique BarCode]],$N$10:$N$37,$O$10:$O$37)</f>
        <v>OMNI</v>
      </c>
      <c r="I3282" t="str">
        <f>_xlfn.XLOOKUP(Table29[[#This Row],[Unique BarCode]],$N$10:$N$37,$P$10:$P$37)</f>
        <v>Charger</v>
      </c>
      <c r="J3282" t="s">
        <v>49</v>
      </c>
      <c r="K3282" t="s">
        <v>1781</v>
      </c>
    </row>
    <row r="3283" spans="1:11" x14ac:dyDescent="0.2">
      <c r="A3283" s="1" t="d">
        <v>2023-02-24</v>
      </c>
      <c r="B3283" s="45">
        <v>-1</v>
      </c>
      <c r="C3283" t="s">
        <v>77</v>
      </c>
      <c r="D3283" t="str">
        <f>_xlfn.XLOOKUP(Table29[[#This Row],[Patron Group]],$R$10:$R$24,$S$10:$S$24)</f>
        <v>Undergraduate</v>
      </c>
      <c r="E3283" s="1" t="d">
        <v>2023-02-24</v>
      </c>
      <c r="F3283" t="s">
        <v>829</v>
      </c>
      <c r="G3283" t="s">
        <v>2271</v>
      </c>
      <c r="H3283" t="str">
        <f>_xlfn.XLOOKUP(Table29[[#This Row],[Unique BarCode]],$N$10:$N$37,$O$10:$O$37)</f>
        <v>OMNI</v>
      </c>
      <c r="I3283" t="str">
        <f>_xlfn.XLOOKUP(Table29[[#This Row],[Unique BarCode]],$N$10:$N$37,$P$10:$P$37)</f>
        <v>Charger</v>
      </c>
      <c r="J3283" t="s">
        <v>68</v>
      </c>
      <c r="K3283" t="s">
        <v>830</v>
      </c>
    </row>
    <row r="3284" spans="1:11" x14ac:dyDescent="0.2">
      <c r="A3284" s="1" t="d">
        <v>2023-02-24</v>
      </c>
      <c r="B3284" s="45">
        <v>-1</v>
      </c>
      <c r="C3284" t="s">
        <v>77</v>
      </c>
      <c r="D3284" t="str">
        <f>_xlfn.XLOOKUP(Table29[[#This Row],[Patron Group]],$R$10:$R$24,$S$10:$S$24)</f>
        <v>Undergraduate</v>
      </c>
      <c r="E3284" s="1" t="d">
        <v>2023-02-24</v>
      </c>
      <c r="F3284" t="s">
        <v>1680</v>
      </c>
      <c r="G3284" t="s">
        <v>2271</v>
      </c>
      <c r="H3284" t="str">
        <f>_xlfn.XLOOKUP(Table29[[#This Row],[Unique BarCode]],$N$10:$N$37,$O$10:$O$37)</f>
        <v>OMNI</v>
      </c>
      <c r="I3284" t="str">
        <f>_xlfn.XLOOKUP(Table29[[#This Row],[Unique BarCode]],$N$10:$N$37,$P$10:$P$37)</f>
        <v>Charger</v>
      </c>
      <c r="J3284" t="s">
        <v>8</v>
      </c>
      <c r="K3284" t="s">
        <v>1681</v>
      </c>
    </row>
    <row r="3285" spans="1:11" x14ac:dyDescent="0.2">
      <c r="A3285" s="1" t="d">
        <v>2023-02-24</v>
      </c>
      <c r="B3285" s="45">
        <v>-1</v>
      </c>
      <c r="C3285" t="s">
        <v>77</v>
      </c>
      <c r="D3285" t="str">
        <f>_xlfn.XLOOKUP(Table29[[#This Row],[Patron Group]],$R$10:$R$24,$S$10:$S$24)</f>
        <v>Undergraduate</v>
      </c>
      <c r="E3285" s="1" t="d">
        <v>2023-02-24</v>
      </c>
      <c r="F3285" t="s">
        <v>1842</v>
      </c>
      <c r="G3285" t="s">
        <v>2285</v>
      </c>
      <c r="H3285" t="str">
        <f>_xlfn.XLOOKUP(Table29[[#This Row],[Unique BarCode]],$N$10:$N$37,$O$10:$O$37)</f>
        <v>UHDMI</v>
      </c>
      <c r="I3285" t="str">
        <f>_xlfn.XLOOKUP(Table29[[#This Row],[Unique BarCode]],$N$10:$N$37,$P$10:$P$37)</f>
        <v>Cable</v>
      </c>
      <c r="J3285" t="s">
        <v>8</v>
      </c>
    </row>
    <row r="3286" spans="1:11" x14ac:dyDescent="0.2">
      <c r="A3286" s="1" t="d">
        <v>2023-02-24</v>
      </c>
      <c r="B3286" s="45">
        <v>-1</v>
      </c>
      <c r="C3286" t="s">
        <v>77</v>
      </c>
      <c r="D3286" t="str">
        <f>_xlfn.XLOOKUP(Table29[[#This Row],[Patron Group]],$R$10:$R$24,$S$10:$S$24)</f>
        <v>Undergraduate</v>
      </c>
      <c r="E3286" s="1" t="d">
        <v>2023-02-24</v>
      </c>
      <c r="F3286" t="s">
        <v>1715</v>
      </c>
      <c r="G3286" t="s">
        <v>2272</v>
      </c>
      <c r="H3286" t="str">
        <f>_xlfn.XLOOKUP(Table29[[#This Row],[Unique BarCode]],$N$10:$N$37,$O$10:$O$37)</f>
        <v>WALLADPT</v>
      </c>
      <c r="I3286" t="str">
        <f>_xlfn.XLOOKUP(Table29[[#This Row],[Unique BarCode]],$N$10:$N$37,$P$10:$P$37)</f>
        <v>Charger</v>
      </c>
      <c r="J3286" t="s">
        <v>8</v>
      </c>
    </row>
    <row r="3287" spans="1:11" x14ac:dyDescent="0.2">
      <c r="A3287" s="1" t="d">
        <v>2023-02-24</v>
      </c>
      <c r="B3287" s="45">
        <v>-1</v>
      </c>
      <c r="C3287" t="s">
        <v>77</v>
      </c>
      <c r="D3287" t="str">
        <f>_xlfn.XLOOKUP(Table29[[#This Row],[Patron Group]],$R$10:$R$24,$S$10:$S$24)</f>
        <v>Undergraduate</v>
      </c>
      <c r="E3287" s="1" t="d">
        <v>2023-02-24</v>
      </c>
      <c r="F3287" t="s">
        <v>483</v>
      </c>
      <c r="G3287" t="s">
        <v>2272</v>
      </c>
      <c r="H3287" t="str">
        <f>_xlfn.XLOOKUP(Table29[[#This Row],[Unique BarCode]],$N$10:$N$37,$O$10:$O$37)</f>
        <v>WALLADPT</v>
      </c>
      <c r="I3287" t="str">
        <f>_xlfn.XLOOKUP(Table29[[#This Row],[Unique BarCode]],$N$10:$N$37,$P$10:$P$37)</f>
        <v>Charger</v>
      </c>
      <c r="J3287" t="s">
        <v>8</v>
      </c>
    </row>
    <row r="3288" spans="1:11" x14ac:dyDescent="0.2">
      <c r="A3288" s="1" t="d">
        <v>2023-02-24</v>
      </c>
      <c r="B3288" s="45">
        <v>-1</v>
      </c>
      <c r="C3288" t="s">
        <v>77</v>
      </c>
      <c r="D3288" t="str">
        <f>_xlfn.XLOOKUP(Table29[[#This Row],[Patron Group]],$R$10:$R$24,$S$10:$S$24)</f>
        <v>Undergraduate</v>
      </c>
      <c r="E3288" s="1" t="d">
        <v>2023-02-24</v>
      </c>
      <c r="F3288" t="s">
        <v>1422</v>
      </c>
      <c r="G3288" t="s">
        <v>2272</v>
      </c>
      <c r="H3288" t="str">
        <f>_xlfn.XLOOKUP(Table29[[#This Row],[Unique BarCode]],$N$10:$N$37,$O$10:$O$37)</f>
        <v>WALLADPT</v>
      </c>
      <c r="I3288" t="str">
        <f>_xlfn.XLOOKUP(Table29[[#This Row],[Unique BarCode]],$N$10:$N$37,$P$10:$P$37)</f>
        <v>Charger</v>
      </c>
      <c r="J3288" t="s">
        <v>8</v>
      </c>
    </row>
    <row r="3289" spans="1:11" x14ac:dyDescent="0.2">
      <c r="A3289" s="1" t="d">
        <v>2023-02-24</v>
      </c>
      <c r="B3289" s="45">
        <v>-1</v>
      </c>
      <c r="C3289" t="s">
        <v>77</v>
      </c>
      <c r="D3289" t="str">
        <f>_xlfn.XLOOKUP(Table29[[#This Row],[Patron Group]],$R$10:$R$24,$S$10:$S$24)</f>
        <v>Undergraduate</v>
      </c>
      <c r="E3289" s="1" t="d">
        <v>2023-02-24</v>
      </c>
      <c r="F3289" t="s">
        <v>95</v>
      </c>
      <c r="G3289" t="s">
        <v>2272</v>
      </c>
      <c r="H3289" t="str">
        <f>_xlfn.XLOOKUP(Table29[[#This Row],[Unique BarCode]],$N$10:$N$37,$O$10:$O$37)</f>
        <v>WALLADPT</v>
      </c>
      <c r="I3289" t="str">
        <f>_xlfn.XLOOKUP(Table29[[#This Row],[Unique BarCode]],$N$10:$N$37,$P$10:$P$37)</f>
        <v>Charger</v>
      </c>
      <c r="J3289" t="s">
        <v>8</v>
      </c>
    </row>
    <row r="3290" spans="1:11" x14ac:dyDescent="0.2">
      <c r="A3290" s="1" t="d">
        <v>2023-02-24</v>
      </c>
      <c r="B3290" s="45">
        <v>-1</v>
      </c>
      <c r="C3290" t="s">
        <v>77</v>
      </c>
      <c r="D3290" t="str">
        <f>_xlfn.XLOOKUP(Table29[[#This Row],[Patron Group]],$R$10:$R$24,$S$10:$S$24)</f>
        <v>Undergraduate</v>
      </c>
      <c r="E3290" s="1" t="d">
        <v>2023-03-03</v>
      </c>
      <c r="F3290" t="s">
        <v>1102</v>
      </c>
      <c r="G3290" t="s">
        <v>2273</v>
      </c>
      <c r="H3290" t="str">
        <f>_xlfn.XLOOKUP(Table29[[#This Row],[Unique BarCode]],$N$10:$N$37,$O$10:$O$37)</f>
        <v>ChromeBook</v>
      </c>
      <c r="I3290" t="str">
        <f>_xlfn.XLOOKUP(Table29[[#This Row],[Unique BarCode]],$N$10:$N$37,$P$10:$P$37)</f>
        <v>Device</v>
      </c>
      <c r="J3290" t="s">
        <v>13</v>
      </c>
      <c r="K3290" t="s">
        <v>1103</v>
      </c>
    </row>
    <row r="3291" spans="1:11" x14ac:dyDescent="0.2">
      <c r="A3291" s="1" t="d">
        <v>2023-02-24</v>
      </c>
      <c r="B3291" s="45">
        <v>-1</v>
      </c>
      <c r="C3291" t="s">
        <v>77</v>
      </c>
      <c r="D3291" t="str">
        <f>_xlfn.XLOOKUP(Table29[[#This Row],[Patron Group]],$R$10:$R$24,$S$10:$S$24)</f>
        <v>Undergraduate</v>
      </c>
      <c r="E3291" s="1" t="d">
        <v>2023-03-03</v>
      </c>
      <c r="F3291" t="s">
        <v>1351</v>
      </c>
      <c r="G3291" t="s">
        <v>2273</v>
      </c>
      <c r="H3291" t="str">
        <f>_xlfn.XLOOKUP(Table29[[#This Row],[Unique BarCode]],$N$10:$N$37,$O$10:$O$37)</f>
        <v>ChromeBook</v>
      </c>
      <c r="I3291" t="str">
        <f>_xlfn.XLOOKUP(Table29[[#This Row],[Unique BarCode]],$N$10:$N$37,$P$10:$P$37)</f>
        <v>Device</v>
      </c>
      <c r="J3291" t="s">
        <v>991</v>
      </c>
      <c r="K3291" t="s">
        <v>1352</v>
      </c>
    </row>
    <row r="3292" spans="1:11" x14ac:dyDescent="0.2">
      <c r="A3292" s="1" t="d">
        <v>2023-02-24</v>
      </c>
      <c r="B3292" s="45">
        <v>-1</v>
      </c>
      <c r="C3292" t="s">
        <v>77</v>
      </c>
      <c r="D3292" t="str">
        <f>_xlfn.XLOOKUP(Table29[[#This Row],[Patron Group]],$R$10:$R$24,$S$10:$S$24)</f>
        <v>Undergraduate</v>
      </c>
      <c r="E3292" s="1" t="d">
        <v>2023-03-03</v>
      </c>
      <c r="F3292" t="s">
        <v>1667</v>
      </c>
      <c r="G3292" t="s">
        <v>2274</v>
      </c>
      <c r="H3292" t="str">
        <f>_xlfn.XLOOKUP(Table29[[#This Row],[Unique BarCode]],$N$10:$N$37,$O$10:$O$37)</f>
        <v>MacBook</v>
      </c>
      <c r="I3292" t="str">
        <f>_xlfn.XLOOKUP(Table29[[#This Row],[Unique BarCode]],$N$10:$N$37,$P$10:$P$37)</f>
        <v>Device</v>
      </c>
      <c r="J3292" t="s">
        <v>8</v>
      </c>
      <c r="K3292" t="s">
        <v>1667</v>
      </c>
    </row>
    <row r="3293" spans="1:11" x14ac:dyDescent="0.2">
      <c r="A3293" s="1" t="d">
        <v>2023-02-24</v>
      </c>
      <c r="B3293" s="45">
        <v>-1</v>
      </c>
      <c r="C3293" t="s">
        <v>77</v>
      </c>
      <c r="D3293" t="str">
        <f>_xlfn.XLOOKUP(Table29[[#This Row],[Patron Group]],$R$10:$R$24,$S$10:$S$24)</f>
        <v>Undergraduate</v>
      </c>
      <c r="E3293" s="1" t="d">
        <v>2023-03-03</v>
      </c>
      <c r="F3293" t="s">
        <v>1863</v>
      </c>
      <c r="G3293" t="s">
        <v>2275</v>
      </c>
      <c r="H3293" t="str">
        <f>_xlfn.XLOOKUP(Table29[[#This Row],[Unique BarCode]],$N$10:$N$37,$O$10:$O$37)</f>
        <v>iPad</v>
      </c>
      <c r="I3293" t="str">
        <f>_xlfn.XLOOKUP(Table29[[#This Row],[Unique BarCode]],$N$10:$N$37,$P$10:$P$37)</f>
        <v>Device</v>
      </c>
      <c r="J3293" t="s">
        <v>8</v>
      </c>
      <c r="K3293" t="s">
        <v>1864</v>
      </c>
    </row>
    <row r="3294" spans="1:11" x14ac:dyDescent="0.2">
      <c r="A3294" s="1" t="d">
        <v>2023-02-24</v>
      </c>
      <c r="B3294" s="45">
        <v>-1</v>
      </c>
      <c r="C3294" t="s">
        <v>77</v>
      </c>
      <c r="D3294" t="str">
        <f>_xlfn.XLOOKUP(Table29[[#This Row],[Patron Group]],$R$10:$R$24,$S$10:$S$24)</f>
        <v>Undergraduate</v>
      </c>
      <c r="E3294" s="1" t="d">
        <v>2023-03-03</v>
      </c>
      <c r="F3294" t="s">
        <v>1865</v>
      </c>
      <c r="G3294" t="s">
        <v>2263</v>
      </c>
      <c r="H3294" t="str">
        <f>_xlfn.XLOOKUP(Table29[[#This Row],[Unique BarCode]],$N$10:$N$37,$O$10:$O$37)</f>
        <v>HP Laptop</v>
      </c>
      <c r="I3294" t="str">
        <f>_xlfn.XLOOKUP(Table29[[#This Row],[Unique BarCode]],$N$10:$N$37,$P$10:$P$37)</f>
        <v>Device</v>
      </c>
      <c r="J3294" t="s">
        <v>8</v>
      </c>
      <c r="K3294" t="s">
        <v>752</v>
      </c>
    </row>
    <row r="3295" spans="1:11" x14ac:dyDescent="0.2">
      <c r="A3295" s="1" t="d">
        <v>2023-02-24</v>
      </c>
      <c r="B3295" s="45">
        <v>-1</v>
      </c>
      <c r="C3295" t="s">
        <v>77</v>
      </c>
      <c r="D3295" t="str">
        <f>_xlfn.XLOOKUP(Table29[[#This Row],[Patron Group]],$R$10:$R$24,$S$10:$S$24)</f>
        <v>Undergraduate</v>
      </c>
      <c r="E3295" s="1" t="d">
        <v>2023-03-03</v>
      </c>
      <c r="F3295" t="s">
        <v>1866</v>
      </c>
      <c r="G3295" t="s">
        <v>2263</v>
      </c>
      <c r="H3295" t="str">
        <f>_xlfn.XLOOKUP(Table29[[#This Row],[Unique BarCode]],$N$10:$N$37,$O$10:$O$37)</f>
        <v>HP Laptop</v>
      </c>
      <c r="I3295" t="str">
        <f>_xlfn.XLOOKUP(Table29[[#This Row],[Unique BarCode]],$N$10:$N$37,$P$10:$P$37)</f>
        <v>Device</v>
      </c>
      <c r="J3295" t="s">
        <v>8</v>
      </c>
      <c r="K3295" t="s">
        <v>61</v>
      </c>
    </row>
    <row r="3296" spans="1:11" x14ac:dyDescent="0.2">
      <c r="A3296" s="1" t="d">
        <v>2023-02-24</v>
      </c>
      <c r="B3296" s="45">
        <v>-1</v>
      </c>
      <c r="C3296" t="s">
        <v>77</v>
      </c>
      <c r="D3296" t="str">
        <f>_xlfn.XLOOKUP(Table29[[#This Row],[Patron Group]],$R$10:$R$24,$S$10:$S$24)</f>
        <v>Undergraduate</v>
      </c>
      <c r="E3296" s="1" t="d">
        <v>2023-03-10</v>
      </c>
      <c r="F3296" t="s">
        <v>1248</v>
      </c>
      <c r="G3296" t="s">
        <v>2274</v>
      </c>
      <c r="H3296" t="str">
        <f>_xlfn.XLOOKUP(Table29[[#This Row],[Unique BarCode]],$N$10:$N$37,$O$10:$O$37)</f>
        <v>MacBook</v>
      </c>
      <c r="I3296" t="str">
        <f>_xlfn.XLOOKUP(Table29[[#This Row],[Unique BarCode]],$N$10:$N$37,$P$10:$P$37)</f>
        <v>Device</v>
      </c>
      <c r="J3296" t="s">
        <v>8</v>
      </c>
      <c r="K3296" t="s">
        <v>1249</v>
      </c>
    </row>
    <row r="3297" spans="1:11" x14ac:dyDescent="0.2">
      <c r="A3297" s="1" t="d">
        <v>2023-02-24</v>
      </c>
      <c r="B3297" s="45">
        <v>-1</v>
      </c>
      <c r="C3297" t="s">
        <v>77</v>
      </c>
      <c r="D3297" t="str">
        <f>_xlfn.XLOOKUP(Table29[[#This Row],[Patron Group]],$R$10:$R$24,$S$10:$S$24)</f>
        <v>Undergraduate</v>
      </c>
      <c r="E3297" s="1" t="d">
        <v>2023-03-10</v>
      </c>
      <c r="F3297" t="s">
        <v>1755</v>
      </c>
      <c r="G3297" t="s">
        <v>2274</v>
      </c>
      <c r="H3297" t="str">
        <f>_xlfn.XLOOKUP(Table29[[#This Row],[Unique BarCode]],$N$10:$N$37,$O$10:$O$37)</f>
        <v>MacBook</v>
      </c>
      <c r="I3297" t="str">
        <f>_xlfn.XLOOKUP(Table29[[#This Row],[Unique BarCode]],$N$10:$N$37,$P$10:$P$37)</f>
        <v>Device</v>
      </c>
      <c r="J3297" t="s">
        <v>8</v>
      </c>
      <c r="K3297" t="s">
        <v>1756</v>
      </c>
    </row>
    <row r="3298" spans="1:11" x14ac:dyDescent="0.2">
      <c r="A3298" s="1" t="d">
        <v>2023-02-24</v>
      </c>
      <c r="B3298" s="45">
        <v>-1</v>
      </c>
      <c r="C3298" t="s">
        <v>77</v>
      </c>
      <c r="D3298" t="str">
        <f>_xlfn.XLOOKUP(Table29[[#This Row],[Patron Group]],$R$10:$R$24,$S$10:$S$24)</f>
        <v>Undergraduate</v>
      </c>
      <c r="E3298" s="1" t="d">
        <v>2023-03-10</v>
      </c>
      <c r="F3298" t="s">
        <v>599</v>
      </c>
      <c r="G3298" t="s">
        <v>2274</v>
      </c>
      <c r="H3298" t="str">
        <f>_xlfn.XLOOKUP(Table29[[#This Row],[Unique BarCode]],$N$10:$N$37,$O$10:$O$37)</f>
        <v>MacBook</v>
      </c>
      <c r="I3298" t="str">
        <f>_xlfn.XLOOKUP(Table29[[#This Row],[Unique BarCode]],$N$10:$N$37,$P$10:$P$37)</f>
        <v>Device</v>
      </c>
      <c r="J3298" t="s">
        <v>8</v>
      </c>
      <c r="K3298" t="s">
        <v>600</v>
      </c>
    </row>
    <row r="3299" spans="1:11" x14ac:dyDescent="0.2">
      <c r="A3299" s="1" t="d">
        <v>2023-02-24</v>
      </c>
      <c r="B3299" s="45">
        <v>-1</v>
      </c>
      <c r="C3299" t="s">
        <v>77</v>
      </c>
      <c r="D3299" t="str">
        <f>_xlfn.XLOOKUP(Table29[[#This Row],[Patron Group]],$R$10:$R$24,$S$10:$S$24)</f>
        <v>Undergraduate</v>
      </c>
      <c r="E3299" s="1" t="d">
        <v>2023-03-10</v>
      </c>
      <c r="F3299" t="s">
        <v>1867</v>
      </c>
      <c r="G3299" t="s">
        <v>2263</v>
      </c>
      <c r="H3299" t="str">
        <f>_xlfn.XLOOKUP(Table29[[#This Row],[Unique BarCode]],$N$10:$N$37,$O$10:$O$37)</f>
        <v>HP Laptop</v>
      </c>
      <c r="I3299" t="str">
        <f>_xlfn.XLOOKUP(Table29[[#This Row],[Unique BarCode]],$N$10:$N$37,$P$10:$P$37)</f>
        <v>Device</v>
      </c>
      <c r="J3299" t="s">
        <v>8</v>
      </c>
      <c r="K3299" t="s">
        <v>1191</v>
      </c>
    </row>
    <row r="3300" spans="1:11" x14ac:dyDescent="0.2">
      <c r="A3300" s="1" t="d">
        <v>2023-02-24</v>
      </c>
      <c r="B3300" s="45">
        <v>-1</v>
      </c>
      <c r="C3300" t="s">
        <v>77</v>
      </c>
      <c r="D3300" t="str">
        <f>_xlfn.XLOOKUP(Table29[[#This Row],[Patron Group]],$R$10:$R$24,$S$10:$S$24)</f>
        <v>Undergraduate</v>
      </c>
      <c r="E3300" s="1" t="d">
        <v>2023-03-10</v>
      </c>
      <c r="F3300" t="s">
        <v>736</v>
      </c>
      <c r="G3300" t="s">
        <v>2263</v>
      </c>
      <c r="H3300" t="str">
        <f>_xlfn.XLOOKUP(Table29[[#This Row],[Unique BarCode]],$N$10:$N$37,$O$10:$O$37)</f>
        <v>HP Laptop</v>
      </c>
      <c r="I3300" t="str">
        <f>_xlfn.XLOOKUP(Table29[[#This Row],[Unique BarCode]],$N$10:$N$37,$P$10:$P$37)</f>
        <v>Device</v>
      </c>
      <c r="J3300" t="s">
        <v>8</v>
      </c>
      <c r="K3300" t="s">
        <v>737</v>
      </c>
    </row>
    <row r="3301" spans="1:11" x14ac:dyDescent="0.2">
      <c r="A3301" s="1" t="d">
        <v>2023-02-24</v>
      </c>
      <c r="B3301" s="45">
        <v>-1</v>
      </c>
      <c r="C3301" t="s">
        <v>77</v>
      </c>
      <c r="D3301" t="str">
        <f>_xlfn.XLOOKUP(Table29[[#This Row],[Patron Group]],$R$10:$R$24,$S$10:$S$24)</f>
        <v>Undergraduate</v>
      </c>
      <c r="E3301" s="1" t="d">
        <v>2023-03-10</v>
      </c>
      <c r="F3301" t="s">
        <v>1483</v>
      </c>
      <c r="G3301" t="s">
        <v>2263</v>
      </c>
      <c r="H3301" t="str">
        <f>_xlfn.XLOOKUP(Table29[[#This Row],[Unique BarCode]],$N$10:$N$37,$O$10:$O$37)</f>
        <v>HP Laptop</v>
      </c>
      <c r="I3301" t="str">
        <f>_xlfn.XLOOKUP(Table29[[#This Row],[Unique BarCode]],$N$10:$N$37,$P$10:$P$37)</f>
        <v>Device</v>
      </c>
      <c r="J3301" t="s">
        <v>8</v>
      </c>
      <c r="K3301" t="s">
        <v>1484</v>
      </c>
    </row>
    <row r="3302" spans="1:11" x14ac:dyDescent="0.2">
      <c r="A3302" s="1" t="d">
        <v>2023-02-24</v>
      </c>
      <c r="B3302" s="45">
        <v>-1</v>
      </c>
      <c r="C3302" t="s">
        <v>77</v>
      </c>
      <c r="D3302" t="str">
        <f>_xlfn.XLOOKUP(Table29[[#This Row],[Patron Group]],$R$10:$R$24,$S$10:$S$24)</f>
        <v>Undergraduate</v>
      </c>
      <c r="E3302" s="1" t="d">
        <v>2023-03-24</v>
      </c>
      <c r="F3302" t="s">
        <v>865</v>
      </c>
      <c r="G3302" t="s">
        <v>2273</v>
      </c>
      <c r="H3302" t="str">
        <f>_xlfn.XLOOKUP(Table29[[#This Row],[Unique BarCode]],$N$10:$N$37,$O$10:$O$37)</f>
        <v>ChromeBook</v>
      </c>
      <c r="I3302" t="str">
        <f>_xlfn.XLOOKUP(Table29[[#This Row],[Unique BarCode]],$N$10:$N$37,$P$10:$P$37)</f>
        <v>Device</v>
      </c>
      <c r="J3302" t="s">
        <v>8</v>
      </c>
      <c r="K3302" t="s">
        <v>866</v>
      </c>
    </row>
    <row r="3303" spans="1:11" x14ac:dyDescent="0.2">
      <c r="A3303" s="1" t="d">
        <v>2023-02-25</v>
      </c>
      <c r="B3303" s="45">
        <v>-1</v>
      </c>
      <c r="C3303" t="s">
        <v>20</v>
      </c>
      <c r="D3303" t="str">
        <f>_xlfn.XLOOKUP(Table29[[#This Row],[Patron Group]],$R$10:$R$24,$S$10:$S$24)</f>
        <v>Graduate</v>
      </c>
      <c r="E3303" s="1" t="d">
        <v>2023-02-25</v>
      </c>
      <c r="F3303" t="s">
        <v>1183</v>
      </c>
      <c r="G3303" t="s">
        <v>2294</v>
      </c>
      <c r="H3303" t="str">
        <f>_xlfn.XLOOKUP(Table29[[#This Row],[Unique BarCode]],$N$10:$N$37,$O$10:$O$37)</f>
        <v>UVGA</v>
      </c>
      <c r="I3303" t="str">
        <f>_xlfn.XLOOKUP(Table29[[#This Row],[Unique BarCode]],$N$10:$N$37,$P$10:$P$37)</f>
        <v>Cable</v>
      </c>
      <c r="J3303" t="s">
        <v>8</v>
      </c>
    </row>
    <row r="3304" spans="1:11" x14ac:dyDescent="0.2">
      <c r="A3304" s="1" t="d">
        <v>2023-02-25</v>
      </c>
      <c r="B3304" s="45">
        <v>-1</v>
      </c>
      <c r="C3304" t="s">
        <v>20</v>
      </c>
      <c r="D3304" t="str">
        <f>_xlfn.XLOOKUP(Table29[[#This Row],[Patron Group]],$R$10:$R$24,$S$10:$S$24)</f>
        <v>Graduate</v>
      </c>
      <c r="E3304" s="1" t="d">
        <v>2023-03-11</v>
      </c>
      <c r="F3304" t="s">
        <v>1381</v>
      </c>
      <c r="G3304" t="s">
        <v>2274</v>
      </c>
      <c r="H3304" t="str">
        <f>_xlfn.XLOOKUP(Table29[[#This Row],[Unique BarCode]],$N$10:$N$37,$O$10:$O$37)</f>
        <v>MacBook</v>
      </c>
      <c r="I3304" t="str">
        <f>_xlfn.XLOOKUP(Table29[[#This Row],[Unique BarCode]],$N$10:$N$37,$P$10:$P$37)</f>
        <v>Device</v>
      </c>
      <c r="J3304" t="s">
        <v>8</v>
      </c>
      <c r="K3304" t="s">
        <v>1381</v>
      </c>
    </row>
    <row r="3305" spans="1:11" x14ac:dyDescent="0.2">
      <c r="A3305" s="1" t="d">
        <v>2023-02-25</v>
      </c>
      <c r="B3305" s="45">
        <v>-1</v>
      </c>
      <c r="C3305" t="s">
        <v>66</v>
      </c>
      <c r="D3305" t="str">
        <f>_xlfn.XLOOKUP(Table29[[#This Row],[Patron Group]],$R$10:$R$24,$S$10:$S$24)</f>
        <v>Graduate</v>
      </c>
      <c r="E3305" s="1" t="d">
        <v>2023-02-25</v>
      </c>
      <c r="F3305" t="s">
        <v>1708</v>
      </c>
      <c r="G3305" t="s">
        <v>2294</v>
      </c>
      <c r="H3305" t="str">
        <f>_xlfn.XLOOKUP(Table29[[#This Row],[Unique BarCode]],$N$10:$N$37,$O$10:$O$37)</f>
        <v>UVGA</v>
      </c>
      <c r="I3305" t="str">
        <f>_xlfn.XLOOKUP(Table29[[#This Row],[Unique BarCode]],$N$10:$N$37,$P$10:$P$37)</f>
        <v>Cable</v>
      </c>
      <c r="J3305" t="s">
        <v>68</v>
      </c>
      <c r="K3305" t="s">
        <v>1709</v>
      </c>
    </row>
    <row r="3306" spans="1:11" x14ac:dyDescent="0.2">
      <c r="A3306" s="1" t="d">
        <v>2023-02-25</v>
      </c>
      <c r="B3306" s="45">
        <v>-1</v>
      </c>
      <c r="C3306" t="s">
        <v>77</v>
      </c>
      <c r="D3306" t="str">
        <f>_xlfn.XLOOKUP(Table29[[#This Row],[Patron Group]],$R$10:$R$24,$S$10:$S$24)</f>
        <v>Undergraduate</v>
      </c>
      <c r="E3306" s="1" t="d">
        <v>2023-02-25</v>
      </c>
      <c r="F3306" t="s">
        <v>1037</v>
      </c>
      <c r="G3306" t="s">
        <v>2281</v>
      </c>
      <c r="H3306" t="str">
        <f>_xlfn.XLOOKUP(Table29[[#This Row],[Unique BarCode]],$N$10:$N$37,$O$10:$O$37)</f>
        <v>HDMIC</v>
      </c>
      <c r="I3306" t="str">
        <f>_xlfn.XLOOKUP(Table29[[#This Row],[Unique BarCode]],$N$10:$N$37,$P$10:$P$37)</f>
        <v>Cable</v>
      </c>
      <c r="J3306" t="s">
        <v>8</v>
      </c>
      <c r="K3306" t="s">
        <v>1038</v>
      </c>
    </row>
    <row r="3307" spans="1:11" x14ac:dyDescent="0.2">
      <c r="A3307" s="1" t="d">
        <v>2023-02-25</v>
      </c>
      <c r="B3307" s="45">
        <v>-1</v>
      </c>
      <c r="C3307" t="s">
        <v>77</v>
      </c>
      <c r="D3307" t="str">
        <f>_xlfn.XLOOKUP(Table29[[#This Row],[Patron Group]],$R$10:$R$24,$S$10:$S$24)</f>
        <v>Undergraduate</v>
      </c>
      <c r="E3307" s="1" t="d">
        <v>2023-02-25</v>
      </c>
      <c r="F3307" t="s">
        <v>1628</v>
      </c>
      <c r="G3307" t="s">
        <v>2281</v>
      </c>
      <c r="H3307" t="str">
        <f>_xlfn.XLOOKUP(Table29[[#This Row],[Unique BarCode]],$N$10:$N$37,$O$10:$O$37)</f>
        <v>HDMIC</v>
      </c>
      <c r="I3307" t="str">
        <f>_xlfn.XLOOKUP(Table29[[#This Row],[Unique BarCode]],$N$10:$N$37,$P$10:$P$37)</f>
        <v>Cable</v>
      </c>
      <c r="J3307" t="s">
        <v>8</v>
      </c>
      <c r="K3307" t="s">
        <v>1629</v>
      </c>
    </row>
    <row r="3308" spans="1:11" x14ac:dyDescent="0.2">
      <c r="A3308" s="1" t="d">
        <v>2023-02-25</v>
      </c>
      <c r="B3308" s="45">
        <v>-1</v>
      </c>
      <c r="C3308" t="s">
        <v>77</v>
      </c>
      <c r="D3308" t="str">
        <f>_xlfn.XLOOKUP(Table29[[#This Row],[Patron Group]],$R$10:$R$24,$S$10:$S$24)</f>
        <v>Undergraduate</v>
      </c>
      <c r="E3308" s="1" t="d">
        <v>2023-02-25</v>
      </c>
      <c r="F3308" t="s">
        <v>1714</v>
      </c>
      <c r="G3308" t="s">
        <v>2296</v>
      </c>
      <c r="H3308" t="str">
        <f>_xlfn.XLOOKUP(Table29[[#This Row],[Unique BarCode]],$N$10:$N$37,$O$10:$O$37)</f>
        <v>MACUSBC</v>
      </c>
      <c r="I3308" t="str">
        <f>_xlfn.XLOOKUP(Table29[[#This Row],[Unique BarCode]],$N$10:$N$37,$P$10:$P$37)</f>
        <v>Charger</v>
      </c>
      <c r="J3308" t="s">
        <v>8</v>
      </c>
      <c r="K3308" t="s">
        <v>578</v>
      </c>
    </row>
    <row r="3309" spans="1:11" x14ac:dyDescent="0.2">
      <c r="A3309" s="1" t="d">
        <v>2023-02-25</v>
      </c>
      <c r="B3309" s="45">
        <v>-1</v>
      </c>
      <c r="C3309" t="s">
        <v>77</v>
      </c>
      <c r="D3309" t="str">
        <f>_xlfn.XLOOKUP(Table29[[#This Row],[Patron Group]],$R$10:$R$24,$S$10:$S$24)</f>
        <v>Undergraduate</v>
      </c>
      <c r="E3309" s="1" t="d">
        <v>2023-02-25</v>
      </c>
      <c r="F3309" t="s">
        <v>271</v>
      </c>
      <c r="G3309" t="s">
        <v>2285</v>
      </c>
      <c r="H3309" t="str">
        <f>_xlfn.XLOOKUP(Table29[[#This Row],[Unique BarCode]],$N$10:$N$37,$O$10:$O$37)</f>
        <v>UHDMI</v>
      </c>
      <c r="I3309" t="str">
        <f>_xlfn.XLOOKUP(Table29[[#This Row],[Unique BarCode]],$N$10:$N$37,$P$10:$P$37)</f>
        <v>Cable</v>
      </c>
      <c r="J3309" t="s">
        <v>8</v>
      </c>
    </row>
    <row r="3310" spans="1:11" x14ac:dyDescent="0.2">
      <c r="A3310" s="1" t="d">
        <v>2023-02-25</v>
      </c>
      <c r="B3310" s="45">
        <v>-1</v>
      </c>
      <c r="C3310" t="s">
        <v>77</v>
      </c>
      <c r="D3310" t="str">
        <f>_xlfn.XLOOKUP(Table29[[#This Row],[Patron Group]],$R$10:$R$24,$S$10:$S$24)</f>
        <v>Undergraduate</v>
      </c>
      <c r="E3310" s="1" t="d">
        <v>2023-03-04</v>
      </c>
      <c r="F3310" t="s">
        <v>1868</v>
      </c>
      <c r="G3310" t="s">
        <v>2275</v>
      </c>
      <c r="H3310" t="str">
        <f>_xlfn.XLOOKUP(Table29[[#This Row],[Unique BarCode]],$N$10:$N$37,$O$10:$O$37)</f>
        <v>iPad</v>
      </c>
      <c r="I3310" t="str">
        <f>_xlfn.XLOOKUP(Table29[[#This Row],[Unique BarCode]],$N$10:$N$37,$P$10:$P$37)</f>
        <v>Device</v>
      </c>
      <c r="J3310" t="s">
        <v>8</v>
      </c>
      <c r="K3310" t="s">
        <v>1869</v>
      </c>
    </row>
    <row r="3311" spans="1:11" x14ac:dyDescent="0.2">
      <c r="A3311" s="1" t="d">
        <v>2023-02-25</v>
      </c>
      <c r="B3311" s="45">
        <v>-1</v>
      </c>
      <c r="C3311" t="s">
        <v>77</v>
      </c>
      <c r="D3311" t="str">
        <f>_xlfn.XLOOKUP(Table29[[#This Row],[Patron Group]],$R$10:$R$24,$S$10:$S$24)</f>
        <v>Undergraduate</v>
      </c>
      <c r="E3311" s="1" t="d">
        <v>2023-03-04</v>
      </c>
      <c r="F3311" t="s">
        <v>744</v>
      </c>
      <c r="G3311" t="s">
        <v>2263</v>
      </c>
      <c r="H3311" t="str">
        <f>_xlfn.XLOOKUP(Table29[[#This Row],[Unique BarCode]],$N$10:$N$37,$O$10:$O$37)</f>
        <v>HP Laptop</v>
      </c>
      <c r="I3311" t="str">
        <f>_xlfn.XLOOKUP(Table29[[#This Row],[Unique BarCode]],$N$10:$N$37,$P$10:$P$37)</f>
        <v>Device</v>
      </c>
      <c r="J3311" t="s">
        <v>8</v>
      </c>
      <c r="K3311" t="s">
        <v>745</v>
      </c>
    </row>
    <row r="3312" spans="1:11" x14ac:dyDescent="0.2">
      <c r="A3312" s="1" t="d">
        <v>2023-02-25</v>
      </c>
      <c r="B3312" s="45">
        <v>-1</v>
      </c>
      <c r="C3312" t="s">
        <v>77</v>
      </c>
      <c r="D3312" t="str">
        <f>_xlfn.XLOOKUP(Table29[[#This Row],[Patron Group]],$R$10:$R$24,$S$10:$S$24)</f>
        <v>Undergraduate</v>
      </c>
      <c r="E3312" s="1" t="d">
        <v>2023-03-11</v>
      </c>
      <c r="F3312" t="s">
        <v>1451</v>
      </c>
      <c r="G3312" t="s">
        <v>2274</v>
      </c>
      <c r="H3312" t="str">
        <f>_xlfn.XLOOKUP(Table29[[#This Row],[Unique BarCode]],$N$10:$N$37,$O$10:$O$37)</f>
        <v>MacBook</v>
      </c>
      <c r="I3312" t="str">
        <f>_xlfn.XLOOKUP(Table29[[#This Row],[Unique BarCode]],$N$10:$N$37,$P$10:$P$37)</f>
        <v>Device</v>
      </c>
      <c r="J3312" t="s">
        <v>8</v>
      </c>
      <c r="K3312" t="s">
        <v>1451</v>
      </c>
    </row>
    <row r="3313" spans="1:11" x14ac:dyDescent="0.2">
      <c r="A3313" s="1" t="d">
        <v>2023-02-26</v>
      </c>
      <c r="B3313" s="45">
        <v>-1</v>
      </c>
      <c r="C3313" t="s">
        <v>15</v>
      </c>
      <c r="D3313" t="str">
        <f>_xlfn.XLOOKUP(Table29[[#This Row],[Patron Group]],$R$10:$R$24,$S$10:$S$24)</f>
        <v>Academic</v>
      </c>
      <c r="E3313" s="1" t="d">
        <v>2023-03-05</v>
      </c>
      <c r="F3313" t="s">
        <v>284</v>
      </c>
      <c r="G3313" t="s">
        <v>2273</v>
      </c>
      <c r="H3313" t="str">
        <f>_xlfn.XLOOKUP(Table29[[#This Row],[Unique BarCode]],$N$10:$N$37,$O$10:$O$37)</f>
        <v>ChromeBook</v>
      </c>
      <c r="I3313" t="str">
        <f>_xlfn.XLOOKUP(Table29[[#This Row],[Unique BarCode]],$N$10:$N$37,$P$10:$P$37)</f>
        <v>Device</v>
      </c>
      <c r="J3313" t="s">
        <v>8</v>
      </c>
      <c r="K3313" t="s">
        <v>285</v>
      </c>
    </row>
    <row r="3314" spans="1:11" x14ac:dyDescent="0.2">
      <c r="A3314" s="1" t="d">
        <v>2023-02-26</v>
      </c>
      <c r="B3314" s="45">
        <v>-1</v>
      </c>
      <c r="C3314" t="s">
        <v>20</v>
      </c>
      <c r="D3314" t="str">
        <f>_xlfn.XLOOKUP(Table29[[#This Row],[Patron Group]],$R$10:$R$24,$S$10:$S$24)</f>
        <v>Graduate</v>
      </c>
      <c r="E3314" s="1" t="d">
        <v>2023-02-26</v>
      </c>
      <c r="F3314" t="s">
        <v>1860</v>
      </c>
      <c r="G3314" t="s">
        <v>2282</v>
      </c>
      <c r="H3314" t="str">
        <f>_xlfn.XLOOKUP(Table29[[#This Row],[Unique BarCode]],$N$10:$N$37,$O$10:$O$37)</f>
        <v>HPUSBC</v>
      </c>
      <c r="I3314" t="str">
        <f>_xlfn.XLOOKUP(Table29[[#This Row],[Unique BarCode]],$N$10:$N$37,$P$10:$P$37)</f>
        <v>Charger</v>
      </c>
      <c r="J3314" t="s">
        <v>49</v>
      </c>
    </row>
    <row r="3315" spans="1:11" x14ac:dyDescent="0.2">
      <c r="A3315" s="1" t="d">
        <v>2023-02-26</v>
      </c>
      <c r="B3315" s="45">
        <v>-1</v>
      </c>
      <c r="C3315" t="s">
        <v>20</v>
      </c>
      <c r="D3315" t="str">
        <f>_xlfn.XLOOKUP(Table29[[#This Row],[Patron Group]],$R$10:$R$24,$S$10:$S$24)</f>
        <v>Graduate</v>
      </c>
      <c r="E3315" s="1" t="d">
        <v>2023-03-05</v>
      </c>
      <c r="F3315" t="s">
        <v>299</v>
      </c>
      <c r="G3315" t="s">
        <v>2263</v>
      </c>
      <c r="H3315" t="str">
        <f>_xlfn.XLOOKUP(Table29[[#This Row],[Unique BarCode]],$N$10:$N$37,$O$10:$O$37)</f>
        <v>HP Laptop</v>
      </c>
      <c r="I3315" t="str">
        <f>_xlfn.XLOOKUP(Table29[[#This Row],[Unique BarCode]],$N$10:$N$37,$P$10:$P$37)</f>
        <v>Device</v>
      </c>
      <c r="J3315" t="s">
        <v>8</v>
      </c>
      <c r="K3315" t="s">
        <v>300</v>
      </c>
    </row>
    <row r="3316" spans="1:11" x14ac:dyDescent="0.2">
      <c r="A3316" s="1" t="d">
        <v>2023-02-26</v>
      </c>
      <c r="B3316" s="45">
        <v>-1</v>
      </c>
      <c r="C3316" t="s">
        <v>77</v>
      </c>
      <c r="D3316" t="str">
        <f>_xlfn.XLOOKUP(Table29[[#This Row],[Patron Group]],$R$10:$R$24,$S$10:$S$24)</f>
        <v>Undergraduate</v>
      </c>
      <c r="E3316" s="1" t="d">
        <v>2023-02-26</v>
      </c>
      <c r="F3316" t="s">
        <v>1684</v>
      </c>
      <c r="G3316" t="s">
        <v>2266</v>
      </c>
      <c r="H3316" t="str">
        <f>_xlfn.XLOOKUP(Table29[[#This Row],[Unique BarCode]],$N$10:$N$37,$O$10:$O$37)</f>
        <v>Headphones</v>
      </c>
      <c r="I3316" t="str">
        <f>_xlfn.XLOOKUP(Table29[[#This Row],[Unique BarCode]],$N$10:$N$37,$P$10:$P$37)</f>
        <v>Accessory</v>
      </c>
      <c r="J3316" t="s">
        <v>8</v>
      </c>
      <c r="K3316" t="s">
        <v>1685</v>
      </c>
    </row>
    <row r="3317" spans="1:11" x14ac:dyDescent="0.2">
      <c r="A3317" s="1" t="d">
        <v>2023-02-26</v>
      </c>
      <c r="B3317" s="45">
        <v>-1</v>
      </c>
      <c r="C3317" t="s">
        <v>77</v>
      </c>
      <c r="D3317" t="str">
        <f>_xlfn.XLOOKUP(Table29[[#This Row],[Patron Group]],$R$10:$R$24,$S$10:$S$24)</f>
        <v>Undergraduate</v>
      </c>
      <c r="E3317" s="1" t="d">
        <v>2023-02-26</v>
      </c>
      <c r="F3317" t="s">
        <v>1368</v>
      </c>
      <c r="G3317" t="s">
        <v>2282</v>
      </c>
      <c r="H3317" t="str">
        <f>_xlfn.XLOOKUP(Table29[[#This Row],[Unique BarCode]],$N$10:$N$37,$O$10:$O$37)</f>
        <v>HPUSBC</v>
      </c>
      <c r="I3317" t="str">
        <f>_xlfn.XLOOKUP(Table29[[#This Row],[Unique BarCode]],$N$10:$N$37,$P$10:$P$37)</f>
        <v>Charger</v>
      </c>
      <c r="J3317" t="s">
        <v>49</v>
      </c>
    </row>
    <row r="3318" spans="1:11" x14ac:dyDescent="0.2">
      <c r="A3318" s="1" t="d">
        <v>2023-02-26</v>
      </c>
      <c r="B3318" s="45">
        <v>-1</v>
      </c>
      <c r="C3318" t="s">
        <v>77</v>
      </c>
      <c r="D3318" t="str">
        <f>_xlfn.XLOOKUP(Table29[[#This Row],[Patron Group]],$R$10:$R$24,$S$10:$S$24)</f>
        <v>Undergraduate</v>
      </c>
      <c r="E3318" s="1" t="d">
        <v>2023-02-26</v>
      </c>
      <c r="F3318" t="s">
        <v>849</v>
      </c>
      <c r="G3318" t="s">
        <v>2300</v>
      </c>
      <c r="H3318" t="str">
        <f>_xlfn.XLOOKUP(Table29[[#This Row],[Unique BarCode]],$N$10:$N$37,$O$10:$O$37)</f>
        <v>Super Drive</v>
      </c>
      <c r="I3318" t="str">
        <f>_xlfn.XLOOKUP(Table29[[#This Row],[Unique BarCode]],$N$10:$N$37,$P$10:$P$37)</f>
        <v>Accessory</v>
      </c>
      <c r="J3318" t="s">
        <v>68</v>
      </c>
      <c r="K3318" t="s">
        <v>850</v>
      </c>
    </row>
    <row r="3319" spans="1:11" x14ac:dyDescent="0.2">
      <c r="A3319" s="1" t="d">
        <v>2023-02-26</v>
      </c>
      <c r="B3319" s="45">
        <v>-1</v>
      </c>
      <c r="C3319" t="s">
        <v>77</v>
      </c>
      <c r="D3319" t="str">
        <f>_xlfn.XLOOKUP(Table29[[#This Row],[Patron Group]],$R$10:$R$24,$S$10:$S$24)</f>
        <v>Undergraduate</v>
      </c>
      <c r="E3319" s="1" t="d">
        <v>2023-02-26</v>
      </c>
      <c r="F3319" t="s">
        <v>1528</v>
      </c>
      <c r="G3319" t="s">
        <v>2294</v>
      </c>
      <c r="H3319" t="str">
        <f>_xlfn.XLOOKUP(Table29[[#This Row],[Unique BarCode]],$N$10:$N$37,$O$10:$O$37)</f>
        <v>UVGA</v>
      </c>
      <c r="I3319" t="str">
        <f>_xlfn.XLOOKUP(Table29[[#This Row],[Unique BarCode]],$N$10:$N$37,$P$10:$P$37)</f>
        <v>Cable</v>
      </c>
      <c r="J3319" t="s">
        <v>68</v>
      </c>
      <c r="K3319" t="s">
        <v>1529</v>
      </c>
    </row>
    <row r="3320" spans="1:11" x14ac:dyDescent="0.2">
      <c r="A3320" s="1" t="d">
        <v>2023-02-26</v>
      </c>
      <c r="B3320" s="45">
        <v>-1</v>
      </c>
      <c r="C3320" t="s">
        <v>77</v>
      </c>
      <c r="D3320" t="str">
        <f>_xlfn.XLOOKUP(Table29[[#This Row],[Patron Group]],$R$10:$R$24,$S$10:$S$24)</f>
        <v>Undergraduate</v>
      </c>
      <c r="E3320" s="1" t="d">
        <v>2023-03-05</v>
      </c>
      <c r="F3320" t="s">
        <v>231</v>
      </c>
      <c r="G3320" t="s">
        <v>2273</v>
      </c>
      <c r="H3320" t="str">
        <f>_xlfn.XLOOKUP(Table29[[#This Row],[Unique BarCode]],$N$10:$N$37,$O$10:$O$37)</f>
        <v>ChromeBook</v>
      </c>
      <c r="I3320" t="str">
        <f>_xlfn.XLOOKUP(Table29[[#This Row],[Unique BarCode]],$N$10:$N$37,$P$10:$P$37)</f>
        <v>Device</v>
      </c>
      <c r="J3320" t="s">
        <v>13</v>
      </c>
      <c r="K3320" t="s">
        <v>232</v>
      </c>
    </row>
    <row r="3321" spans="1:11" x14ac:dyDescent="0.2">
      <c r="A3321" s="1" t="d">
        <v>2023-02-26</v>
      </c>
      <c r="B3321" s="45">
        <v>-1</v>
      </c>
      <c r="C3321" t="s">
        <v>77</v>
      </c>
      <c r="D3321" t="str">
        <f>_xlfn.XLOOKUP(Table29[[#This Row],[Patron Group]],$R$10:$R$24,$S$10:$S$24)</f>
        <v>Undergraduate</v>
      </c>
      <c r="E3321" s="1" t="d">
        <v>2023-03-05</v>
      </c>
      <c r="F3321" t="s">
        <v>691</v>
      </c>
      <c r="G3321" t="s">
        <v>2273</v>
      </c>
      <c r="H3321" t="str">
        <f>_xlfn.XLOOKUP(Table29[[#This Row],[Unique BarCode]],$N$10:$N$37,$O$10:$O$37)</f>
        <v>ChromeBook</v>
      </c>
      <c r="I3321" t="str">
        <f>_xlfn.XLOOKUP(Table29[[#This Row],[Unique BarCode]],$N$10:$N$37,$P$10:$P$37)</f>
        <v>Device</v>
      </c>
      <c r="J3321" t="s">
        <v>13</v>
      </c>
      <c r="K3321" t="s">
        <v>692</v>
      </c>
    </row>
    <row r="3322" spans="1:11" x14ac:dyDescent="0.2">
      <c r="A3322" s="1" t="d">
        <v>2023-02-26</v>
      </c>
      <c r="B3322" s="45">
        <v>-1</v>
      </c>
      <c r="C3322" t="s">
        <v>77</v>
      </c>
      <c r="D3322" t="str">
        <f>_xlfn.XLOOKUP(Table29[[#This Row],[Patron Group]],$R$10:$R$24,$S$10:$S$24)</f>
        <v>Undergraduate</v>
      </c>
      <c r="E3322" s="1" t="d">
        <v>2023-03-11</v>
      </c>
      <c r="F3322" t="s">
        <v>749</v>
      </c>
      <c r="G3322" t="s">
        <v>2263</v>
      </c>
      <c r="H3322" t="str">
        <f>_xlfn.XLOOKUP(Table29[[#This Row],[Unique BarCode]],$N$10:$N$37,$O$10:$O$37)</f>
        <v>HP Laptop</v>
      </c>
      <c r="I3322" t="str">
        <f>_xlfn.XLOOKUP(Table29[[#This Row],[Unique BarCode]],$N$10:$N$37,$P$10:$P$37)</f>
        <v>Device</v>
      </c>
      <c r="J3322" t="s">
        <v>8</v>
      </c>
      <c r="K3322" t="s">
        <v>750</v>
      </c>
    </row>
    <row r="3323" spans="1:11" x14ac:dyDescent="0.2">
      <c r="A3323" s="1" t="d">
        <v>2023-02-27</v>
      </c>
      <c r="B3323" s="45">
        <v>-1</v>
      </c>
      <c r="C3323" t="s">
        <v>1872</v>
      </c>
      <c r="D3323" t="str">
        <f>_xlfn.XLOOKUP(Table29[[#This Row],[Patron Group]],$R$10:$R$24,$S$10:$S$24)</f>
        <v>External 10 + Access</v>
      </c>
      <c r="E3323" s="1" t="d">
        <v>2023-02-27</v>
      </c>
      <c r="F3323" t="s">
        <v>691</v>
      </c>
      <c r="G3323" t="s">
        <v>2273</v>
      </c>
      <c r="H3323" t="str">
        <f>_xlfn.XLOOKUP(Table29[[#This Row],[Unique BarCode]],$N$10:$N$37,$O$10:$O$37)</f>
        <v>ChromeBook</v>
      </c>
      <c r="I3323" t="str">
        <f>_xlfn.XLOOKUP(Table29[[#This Row],[Unique BarCode]],$N$10:$N$37,$P$10:$P$37)</f>
        <v>Device</v>
      </c>
      <c r="J3323" t="s">
        <v>13</v>
      </c>
      <c r="K3323" t="s">
        <v>692</v>
      </c>
    </row>
    <row r="3324" spans="1:11" x14ac:dyDescent="0.2">
      <c r="A3324" s="1" t="d">
        <v>2023-02-27</v>
      </c>
      <c r="B3324" s="45">
        <v>-1</v>
      </c>
      <c r="C3324" t="s">
        <v>15</v>
      </c>
      <c r="D3324" t="str">
        <f>_xlfn.XLOOKUP(Table29[[#This Row],[Patron Group]],$R$10:$R$24,$S$10:$S$24)</f>
        <v>Academic</v>
      </c>
      <c r="E3324" s="1" t="d">
        <v>2023-02-27</v>
      </c>
      <c r="F3324" t="s">
        <v>557</v>
      </c>
      <c r="G3324" t="s">
        <v>2294</v>
      </c>
      <c r="H3324" t="str">
        <f>_xlfn.XLOOKUP(Table29[[#This Row],[Unique BarCode]],$N$10:$N$37,$O$10:$O$37)</f>
        <v>UVGA</v>
      </c>
      <c r="I3324" t="str">
        <f>_xlfn.XLOOKUP(Table29[[#This Row],[Unique BarCode]],$N$10:$N$37,$P$10:$P$37)</f>
        <v>Cable</v>
      </c>
      <c r="J3324" t="s">
        <v>13</v>
      </c>
      <c r="K3324" t="s">
        <v>558</v>
      </c>
    </row>
    <row r="3325" spans="1:11" x14ac:dyDescent="0.2">
      <c r="A3325" s="1" t="d">
        <v>2023-02-27</v>
      </c>
      <c r="B3325" s="45">
        <v>-1</v>
      </c>
      <c r="C3325" t="s">
        <v>15</v>
      </c>
      <c r="D3325" t="str">
        <f>_xlfn.XLOOKUP(Table29[[#This Row],[Patron Group]],$R$10:$R$24,$S$10:$S$24)</f>
        <v>Academic</v>
      </c>
      <c r="E3325" s="1" t="d">
        <v>2023-03-06</v>
      </c>
      <c r="F3325" t="s">
        <v>1431</v>
      </c>
      <c r="G3325" t="s">
        <v>2274</v>
      </c>
      <c r="H3325" t="str">
        <f>_xlfn.XLOOKUP(Table29[[#This Row],[Unique BarCode]],$N$10:$N$37,$O$10:$O$37)</f>
        <v>MacBook</v>
      </c>
      <c r="I3325" t="str">
        <f>_xlfn.XLOOKUP(Table29[[#This Row],[Unique BarCode]],$N$10:$N$37,$P$10:$P$37)</f>
        <v>Device</v>
      </c>
      <c r="J3325" t="s">
        <v>8</v>
      </c>
      <c r="K3325" t="s">
        <v>1432</v>
      </c>
    </row>
    <row r="3326" spans="1:11" x14ac:dyDescent="0.2">
      <c r="A3326" s="1" t="d">
        <v>2023-02-27</v>
      </c>
      <c r="B3326" s="45">
        <v>-1</v>
      </c>
      <c r="C3326" t="s">
        <v>20</v>
      </c>
      <c r="D3326" t="str">
        <f>_xlfn.XLOOKUP(Table29[[#This Row],[Patron Group]],$R$10:$R$24,$S$10:$S$24)</f>
        <v>Graduate</v>
      </c>
      <c r="E3326" s="1" t="d">
        <v>2023-02-27</v>
      </c>
      <c r="F3326" t="s">
        <v>1408</v>
      </c>
      <c r="G3326" t="s">
        <v>2266</v>
      </c>
      <c r="H3326" t="str">
        <f>_xlfn.XLOOKUP(Table29[[#This Row],[Unique BarCode]],$N$10:$N$37,$O$10:$O$37)</f>
        <v>Headphones</v>
      </c>
      <c r="I3326" t="str">
        <f>_xlfn.XLOOKUP(Table29[[#This Row],[Unique BarCode]],$N$10:$N$37,$P$10:$P$37)</f>
        <v>Accessory</v>
      </c>
      <c r="J3326" t="s">
        <v>49</v>
      </c>
      <c r="K3326" t="s">
        <v>1409</v>
      </c>
    </row>
    <row r="3327" spans="1:11" x14ac:dyDescent="0.2">
      <c r="A3327" s="1" t="d">
        <v>2023-02-27</v>
      </c>
      <c r="B3327" s="45">
        <v>-1</v>
      </c>
      <c r="C3327" t="s">
        <v>20</v>
      </c>
      <c r="D3327" t="str">
        <f>_xlfn.XLOOKUP(Table29[[#This Row],[Patron Group]],$R$10:$R$24,$S$10:$S$24)</f>
        <v>Graduate</v>
      </c>
      <c r="E3327" s="1" t="d">
        <v>2023-02-27</v>
      </c>
      <c r="F3327" t="s">
        <v>1757</v>
      </c>
      <c r="G3327" t="s">
        <v>2266</v>
      </c>
      <c r="H3327" t="str">
        <f>_xlfn.XLOOKUP(Table29[[#This Row],[Unique BarCode]],$N$10:$N$37,$O$10:$O$37)</f>
        <v>Headphones</v>
      </c>
      <c r="I3327" t="str">
        <f>_xlfn.XLOOKUP(Table29[[#This Row],[Unique BarCode]],$N$10:$N$37,$P$10:$P$37)</f>
        <v>Accessory</v>
      </c>
      <c r="J3327" t="s">
        <v>8</v>
      </c>
      <c r="K3327" t="s">
        <v>1758</v>
      </c>
    </row>
    <row r="3328" spans="1:11" x14ac:dyDescent="0.2">
      <c r="A3328" s="1" t="d">
        <v>2023-02-27</v>
      </c>
      <c r="B3328" s="45">
        <v>-1</v>
      </c>
      <c r="C3328" t="s">
        <v>20</v>
      </c>
      <c r="D3328" t="str">
        <f>_xlfn.XLOOKUP(Table29[[#This Row],[Patron Group]],$R$10:$R$24,$S$10:$S$24)</f>
        <v>Graduate</v>
      </c>
      <c r="E3328" s="1" t="d">
        <v>2023-02-27</v>
      </c>
      <c r="F3328" t="s">
        <v>1493</v>
      </c>
      <c r="G3328" t="s">
        <v>2266</v>
      </c>
      <c r="H3328" t="str">
        <f>_xlfn.XLOOKUP(Table29[[#This Row],[Unique BarCode]],$N$10:$N$37,$O$10:$O$37)</f>
        <v>Headphones</v>
      </c>
      <c r="I3328" t="str">
        <f>_xlfn.XLOOKUP(Table29[[#This Row],[Unique BarCode]],$N$10:$N$37,$P$10:$P$37)</f>
        <v>Accessory</v>
      </c>
      <c r="J3328" t="s">
        <v>13</v>
      </c>
      <c r="K3328" t="s">
        <v>1494</v>
      </c>
    </row>
    <row r="3329" spans="1:11" x14ac:dyDescent="0.2">
      <c r="A3329" s="1" t="d">
        <v>2023-02-27</v>
      </c>
      <c r="B3329" s="45">
        <v>-1</v>
      </c>
      <c r="C3329" t="s">
        <v>20</v>
      </c>
      <c r="D3329" t="str">
        <f>_xlfn.XLOOKUP(Table29[[#This Row],[Patron Group]],$R$10:$R$24,$S$10:$S$24)</f>
        <v>Graduate</v>
      </c>
      <c r="E3329" s="1" t="d">
        <v>2023-02-27</v>
      </c>
      <c r="F3329" t="s">
        <v>1860</v>
      </c>
      <c r="G3329" t="s">
        <v>2282</v>
      </c>
      <c r="H3329" t="str">
        <f>_xlfn.XLOOKUP(Table29[[#This Row],[Unique BarCode]],$N$10:$N$37,$O$10:$O$37)</f>
        <v>HPUSBC</v>
      </c>
      <c r="I3329" t="str">
        <f>_xlfn.XLOOKUP(Table29[[#This Row],[Unique BarCode]],$N$10:$N$37,$P$10:$P$37)</f>
        <v>Charger</v>
      </c>
      <c r="J3329" t="s">
        <v>49</v>
      </c>
    </row>
    <row r="3330" spans="1:11" x14ac:dyDescent="0.2">
      <c r="A3330" s="1" t="d">
        <v>2023-02-27</v>
      </c>
      <c r="B3330" s="45">
        <v>-1</v>
      </c>
      <c r="C3330" t="s">
        <v>20</v>
      </c>
      <c r="D3330" t="str">
        <f>_xlfn.XLOOKUP(Table29[[#This Row],[Patron Group]],$R$10:$R$24,$S$10:$S$24)</f>
        <v>Graduate</v>
      </c>
      <c r="E3330" s="1" t="d">
        <v>2023-02-27</v>
      </c>
      <c r="F3330" t="s">
        <v>1368</v>
      </c>
      <c r="G3330" t="s">
        <v>2282</v>
      </c>
      <c r="H3330" t="str">
        <f>_xlfn.XLOOKUP(Table29[[#This Row],[Unique BarCode]],$N$10:$N$37,$O$10:$O$37)</f>
        <v>HPUSBC</v>
      </c>
      <c r="I3330" t="str">
        <f>_xlfn.XLOOKUP(Table29[[#This Row],[Unique BarCode]],$N$10:$N$37,$P$10:$P$37)</f>
        <v>Charger</v>
      </c>
      <c r="J3330" t="s">
        <v>49</v>
      </c>
    </row>
    <row r="3331" spans="1:11" x14ac:dyDescent="0.2">
      <c r="A3331" s="1" t="d">
        <v>2023-02-27</v>
      </c>
      <c r="B3331" s="45">
        <v>-1</v>
      </c>
      <c r="C3331" t="s">
        <v>20</v>
      </c>
      <c r="D3331" t="str">
        <f>_xlfn.XLOOKUP(Table29[[#This Row],[Patron Group]],$R$10:$R$24,$S$10:$S$24)</f>
        <v>Graduate</v>
      </c>
      <c r="E3331" s="1" t="d">
        <v>2023-02-27</v>
      </c>
      <c r="F3331" t="s">
        <v>687</v>
      </c>
      <c r="G3331" t="s">
        <v>2282</v>
      </c>
      <c r="H3331" t="str">
        <f>_xlfn.XLOOKUP(Table29[[#This Row],[Unique BarCode]],$N$10:$N$37,$O$10:$O$37)</f>
        <v>HPUSBC</v>
      </c>
      <c r="I3331" t="str">
        <f>_xlfn.XLOOKUP(Table29[[#This Row],[Unique BarCode]],$N$10:$N$37,$P$10:$P$37)</f>
        <v>Charger</v>
      </c>
      <c r="J3331" t="s">
        <v>49</v>
      </c>
    </row>
    <row r="3332" spans="1:11" x14ac:dyDescent="0.2">
      <c r="A3332" s="1" t="d">
        <v>2023-02-27</v>
      </c>
      <c r="B3332" s="45">
        <v>-1</v>
      </c>
      <c r="C3332" t="s">
        <v>20</v>
      </c>
      <c r="D3332" t="str">
        <f>_xlfn.XLOOKUP(Table29[[#This Row],[Patron Group]],$R$10:$R$24,$S$10:$S$24)</f>
        <v>Graduate</v>
      </c>
      <c r="E3332" s="1" t="d">
        <v>2023-02-27</v>
      </c>
      <c r="F3332" t="s">
        <v>579</v>
      </c>
      <c r="G3332" t="s">
        <v>2265</v>
      </c>
      <c r="H3332" t="str">
        <f>_xlfn.XLOOKUP(Table29[[#This Row],[Unique BarCode]],$N$10:$N$37,$O$10:$O$37)</f>
        <v>IPHONE</v>
      </c>
      <c r="I3332" t="str">
        <f>_xlfn.XLOOKUP(Table29[[#This Row],[Unique BarCode]],$N$10:$N$37,$P$10:$P$37)</f>
        <v>Charger</v>
      </c>
      <c r="J3332" t="s">
        <v>49</v>
      </c>
      <c r="K3332" t="s">
        <v>580</v>
      </c>
    </row>
    <row r="3333" spans="1:11" x14ac:dyDescent="0.2">
      <c r="A3333" s="1" t="d">
        <v>2023-02-27</v>
      </c>
      <c r="B3333" s="45">
        <v>-1</v>
      </c>
      <c r="C3333" t="s">
        <v>20</v>
      </c>
      <c r="D3333" t="str">
        <f>_xlfn.XLOOKUP(Table29[[#This Row],[Patron Group]],$R$10:$R$24,$S$10:$S$24)</f>
        <v>Graduate</v>
      </c>
      <c r="E3333" s="1" t="d">
        <v>2023-02-27</v>
      </c>
      <c r="F3333" t="s">
        <v>1314</v>
      </c>
      <c r="G3333" t="s">
        <v>2265</v>
      </c>
      <c r="H3333" t="str">
        <f>_xlfn.XLOOKUP(Table29[[#This Row],[Unique BarCode]],$N$10:$N$37,$O$10:$O$37)</f>
        <v>IPHONE</v>
      </c>
      <c r="I3333" t="str">
        <f>_xlfn.XLOOKUP(Table29[[#This Row],[Unique BarCode]],$N$10:$N$37,$P$10:$P$37)</f>
        <v>Charger</v>
      </c>
      <c r="J3333" t="s">
        <v>8</v>
      </c>
      <c r="K3333" t="s">
        <v>1315</v>
      </c>
    </row>
    <row r="3334" spans="1:11" x14ac:dyDescent="0.2">
      <c r="A3334" s="1" t="d">
        <v>2023-02-27</v>
      </c>
      <c r="B3334" s="45">
        <v>-1</v>
      </c>
      <c r="C3334" t="s">
        <v>20</v>
      </c>
      <c r="D3334" t="str">
        <f>_xlfn.XLOOKUP(Table29[[#This Row],[Patron Group]],$R$10:$R$24,$S$10:$S$24)</f>
        <v>Graduate</v>
      </c>
      <c r="E3334" s="1" t="d">
        <v>2023-02-27</v>
      </c>
      <c r="F3334" t="s">
        <v>222</v>
      </c>
      <c r="G3334" t="s">
        <v>2265</v>
      </c>
      <c r="H3334" t="str">
        <f>_xlfn.XLOOKUP(Table29[[#This Row],[Unique BarCode]],$N$10:$N$37,$O$10:$O$37)</f>
        <v>IPHONE</v>
      </c>
      <c r="I3334" t="str">
        <f>_xlfn.XLOOKUP(Table29[[#This Row],[Unique BarCode]],$N$10:$N$37,$P$10:$P$37)</f>
        <v>Charger</v>
      </c>
      <c r="J3334" t="s">
        <v>13</v>
      </c>
      <c r="K3334" t="s">
        <v>223</v>
      </c>
    </row>
    <row r="3335" spans="1:11" x14ac:dyDescent="0.2">
      <c r="A3335" s="1" t="d">
        <v>2023-02-27</v>
      </c>
      <c r="B3335" s="45">
        <v>-1</v>
      </c>
      <c r="C3335" t="s">
        <v>20</v>
      </c>
      <c r="D3335" t="str">
        <f>_xlfn.XLOOKUP(Table29[[#This Row],[Patron Group]],$R$10:$R$24,$S$10:$S$24)</f>
        <v>Graduate</v>
      </c>
      <c r="E3335" s="1" t="d">
        <v>2023-02-27</v>
      </c>
      <c r="F3335" t="s">
        <v>33</v>
      </c>
      <c r="G3335" t="s">
        <v>2268</v>
      </c>
      <c r="H3335" t="str">
        <f>_xlfn.XLOOKUP(Table29[[#This Row],[Unique BarCode]],$N$10:$N$37,$O$10:$O$37)</f>
        <v>MACCHRG</v>
      </c>
      <c r="I3335" t="str">
        <f>_xlfn.XLOOKUP(Table29[[#This Row],[Unique BarCode]],$N$10:$N$37,$P$10:$P$37)</f>
        <v>Charger</v>
      </c>
      <c r="J3335" t="s">
        <v>8</v>
      </c>
      <c r="K3335" t="s">
        <v>34</v>
      </c>
    </row>
    <row r="3336" spans="1:11" x14ac:dyDescent="0.2">
      <c r="A3336" s="1" t="d">
        <v>2023-02-27</v>
      </c>
      <c r="B3336" s="45">
        <v>-1</v>
      </c>
      <c r="C3336" t="s">
        <v>20</v>
      </c>
      <c r="D3336" t="str">
        <f>_xlfn.XLOOKUP(Table29[[#This Row],[Patron Group]],$R$10:$R$24,$S$10:$S$24)</f>
        <v>Graduate</v>
      </c>
      <c r="E3336" s="1" t="d">
        <v>2023-02-27</v>
      </c>
      <c r="F3336" t="s">
        <v>35</v>
      </c>
      <c r="G3336" t="s">
        <v>2268</v>
      </c>
      <c r="H3336" t="str">
        <f>_xlfn.XLOOKUP(Table29[[#This Row],[Unique BarCode]],$N$10:$N$37,$O$10:$O$37)</f>
        <v>MACCHRG</v>
      </c>
      <c r="I3336" t="str">
        <f>_xlfn.XLOOKUP(Table29[[#This Row],[Unique BarCode]],$N$10:$N$37,$P$10:$P$37)</f>
        <v>Charger</v>
      </c>
      <c r="J3336" t="s">
        <v>13</v>
      </c>
      <c r="K3336" t="s">
        <v>36</v>
      </c>
    </row>
    <row r="3337" spans="1:11" x14ac:dyDescent="0.2">
      <c r="A3337" s="1" t="d">
        <v>2023-02-27</v>
      </c>
      <c r="B3337" s="45">
        <v>-1</v>
      </c>
      <c r="C3337" t="s">
        <v>20</v>
      </c>
      <c r="D3337" t="str">
        <f>_xlfn.XLOOKUP(Table29[[#This Row],[Patron Group]],$R$10:$R$24,$S$10:$S$24)</f>
        <v>Graduate</v>
      </c>
      <c r="E3337" s="1" t="d">
        <v>2023-02-27</v>
      </c>
      <c r="F3337" t="s">
        <v>1621</v>
      </c>
      <c r="G3337" t="s">
        <v>2296</v>
      </c>
      <c r="H3337" t="str">
        <f>_xlfn.XLOOKUP(Table29[[#This Row],[Unique BarCode]],$N$10:$N$37,$O$10:$O$37)</f>
        <v>MACUSBC</v>
      </c>
      <c r="I3337" t="str">
        <f>_xlfn.XLOOKUP(Table29[[#This Row],[Unique BarCode]],$N$10:$N$37,$P$10:$P$37)</f>
        <v>Charger</v>
      </c>
      <c r="J3337" t="s">
        <v>8</v>
      </c>
      <c r="K3337" t="s">
        <v>472</v>
      </c>
    </row>
    <row r="3338" spans="1:11" x14ac:dyDescent="0.2">
      <c r="A3338" s="1" t="d">
        <v>2023-02-27</v>
      </c>
      <c r="B3338" s="45">
        <v>-1</v>
      </c>
      <c r="C3338" t="s">
        <v>20</v>
      </c>
      <c r="D3338" t="str">
        <f>_xlfn.XLOOKUP(Table29[[#This Row],[Patron Group]],$R$10:$R$24,$S$10:$S$24)</f>
        <v>Graduate</v>
      </c>
      <c r="E3338" s="1" t="d">
        <v>2023-02-27</v>
      </c>
      <c r="F3338" t="s">
        <v>1632</v>
      </c>
      <c r="G3338" t="s">
        <v>2296</v>
      </c>
      <c r="H3338" t="str">
        <f>_xlfn.XLOOKUP(Table29[[#This Row],[Unique BarCode]],$N$10:$N$37,$O$10:$O$37)</f>
        <v>MACUSBC</v>
      </c>
      <c r="I3338" t="str">
        <f>_xlfn.XLOOKUP(Table29[[#This Row],[Unique BarCode]],$N$10:$N$37,$P$10:$P$37)</f>
        <v>Charger</v>
      </c>
      <c r="J3338" t="s">
        <v>8</v>
      </c>
      <c r="K3338" t="s">
        <v>214</v>
      </c>
    </row>
    <row r="3339" spans="1:11" x14ac:dyDescent="0.2">
      <c r="A3339" s="1" t="d">
        <v>2023-02-27</v>
      </c>
      <c r="B3339" s="45">
        <v>-1</v>
      </c>
      <c r="C3339" t="s">
        <v>20</v>
      </c>
      <c r="D3339" t="str">
        <f>_xlfn.XLOOKUP(Table29[[#This Row],[Patron Group]],$R$10:$R$24,$S$10:$S$24)</f>
        <v>Graduate</v>
      </c>
      <c r="E3339" s="1" t="d">
        <v>2023-02-27</v>
      </c>
      <c r="F3339" t="s">
        <v>1614</v>
      </c>
      <c r="G3339" t="s">
        <v>2296</v>
      </c>
      <c r="H3339" t="str">
        <f>_xlfn.XLOOKUP(Table29[[#This Row],[Unique BarCode]],$N$10:$N$37,$O$10:$O$37)</f>
        <v>MACUSBC</v>
      </c>
      <c r="I3339" t="str">
        <f>_xlfn.XLOOKUP(Table29[[#This Row],[Unique BarCode]],$N$10:$N$37,$P$10:$P$37)</f>
        <v>Charger</v>
      </c>
      <c r="J3339" t="s">
        <v>8</v>
      </c>
      <c r="K3339" t="s">
        <v>94</v>
      </c>
    </row>
    <row r="3340" spans="1:11" x14ac:dyDescent="0.2">
      <c r="A3340" s="1" t="d">
        <v>2023-02-27</v>
      </c>
      <c r="B3340" s="45">
        <v>-1</v>
      </c>
      <c r="C3340" t="s">
        <v>20</v>
      </c>
      <c r="D3340" t="str">
        <f>_xlfn.XLOOKUP(Table29[[#This Row],[Patron Group]],$R$10:$R$24,$S$10:$S$24)</f>
        <v>Graduate</v>
      </c>
      <c r="E3340" s="1" t="d">
        <v>2023-02-27</v>
      </c>
      <c r="F3340" t="s">
        <v>587</v>
      </c>
      <c r="G3340" t="s">
        <v>2272</v>
      </c>
      <c r="H3340" t="str">
        <f>_xlfn.XLOOKUP(Table29[[#This Row],[Unique BarCode]],$N$10:$N$37,$O$10:$O$37)</f>
        <v>WALLADPT</v>
      </c>
      <c r="I3340" t="str">
        <f>_xlfn.XLOOKUP(Table29[[#This Row],[Unique BarCode]],$N$10:$N$37,$P$10:$P$37)</f>
        <v>Charger</v>
      </c>
      <c r="J3340" t="s">
        <v>49</v>
      </c>
      <c r="K3340" t="s">
        <v>588</v>
      </c>
    </row>
    <row r="3341" spans="1:11" x14ac:dyDescent="0.2">
      <c r="A3341" s="1" t="d">
        <v>2023-02-27</v>
      </c>
      <c r="B3341" s="45">
        <v>-1</v>
      </c>
      <c r="C3341" t="s">
        <v>20</v>
      </c>
      <c r="D3341" t="str">
        <f>_xlfn.XLOOKUP(Table29[[#This Row],[Patron Group]],$R$10:$R$24,$S$10:$S$24)</f>
        <v>Graduate</v>
      </c>
      <c r="E3341" s="1" t="d">
        <v>2023-02-27</v>
      </c>
      <c r="F3341" t="s">
        <v>1324</v>
      </c>
      <c r="G3341" t="s">
        <v>2272</v>
      </c>
      <c r="H3341" t="str">
        <f>_xlfn.XLOOKUP(Table29[[#This Row],[Unique BarCode]],$N$10:$N$37,$O$10:$O$37)</f>
        <v>WALLADPT</v>
      </c>
      <c r="I3341" t="str">
        <f>_xlfn.XLOOKUP(Table29[[#This Row],[Unique BarCode]],$N$10:$N$37,$P$10:$P$37)</f>
        <v>Charger</v>
      </c>
      <c r="J3341" t="s">
        <v>13</v>
      </c>
      <c r="K3341" t="s">
        <v>1325</v>
      </c>
    </row>
    <row r="3342" spans="1:11" x14ac:dyDescent="0.2">
      <c r="A3342" s="1" t="d">
        <v>2023-02-27</v>
      </c>
      <c r="B3342" s="45">
        <v>-1</v>
      </c>
      <c r="C3342" t="s">
        <v>20</v>
      </c>
      <c r="D3342" t="str">
        <f>_xlfn.XLOOKUP(Table29[[#This Row],[Patron Group]],$R$10:$R$24,$S$10:$S$24)</f>
        <v>Graduate</v>
      </c>
      <c r="E3342" s="1" t="d">
        <v>2023-02-27</v>
      </c>
      <c r="F3342" t="s">
        <v>482</v>
      </c>
      <c r="G3342" t="s">
        <v>2272</v>
      </c>
      <c r="H3342" t="str">
        <f>_xlfn.XLOOKUP(Table29[[#This Row],[Unique BarCode]],$N$10:$N$37,$O$10:$O$37)</f>
        <v>WALLADPT</v>
      </c>
      <c r="I3342" t="str">
        <f>_xlfn.XLOOKUP(Table29[[#This Row],[Unique BarCode]],$N$10:$N$37,$P$10:$P$37)</f>
        <v>Charger</v>
      </c>
      <c r="J3342" t="s">
        <v>8</v>
      </c>
    </row>
    <row r="3343" spans="1:11" x14ac:dyDescent="0.2">
      <c r="A3343" s="1" t="d">
        <v>2023-02-27</v>
      </c>
      <c r="B3343" s="45">
        <v>-1</v>
      </c>
      <c r="C3343" t="s">
        <v>20</v>
      </c>
      <c r="D3343" t="str">
        <f>_xlfn.XLOOKUP(Table29[[#This Row],[Patron Group]],$R$10:$R$24,$S$10:$S$24)</f>
        <v>Graduate</v>
      </c>
      <c r="E3343" s="1" t="d">
        <v>2023-03-06</v>
      </c>
      <c r="F3343" t="s">
        <v>1141</v>
      </c>
      <c r="G3343" t="s">
        <v>2273</v>
      </c>
      <c r="H3343" t="str">
        <f>_xlfn.XLOOKUP(Table29[[#This Row],[Unique BarCode]],$N$10:$N$37,$O$10:$O$37)</f>
        <v>ChromeBook</v>
      </c>
      <c r="I3343" t="str">
        <f>_xlfn.XLOOKUP(Table29[[#This Row],[Unique BarCode]],$N$10:$N$37,$P$10:$P$37)</f>
        <v>Device</v>
      </c>
      <c r="J3343" t="s">
        <v>8</v>
      </c>
      <c r="K3343" t="s">
        <v>1142</v>
      </c>
    </row>
    <row r="3344" spans="1:11" x14ac:dyDescent="0.2">
      <c r="A3344" s="1" t="d">
        <v>2023-02-27</v>
      </c>
      <c r="B3344" s="45">
        <v>-1</v>
      </c>
      <c r="C3344" t="s">
        <v>20</v>
      </c>
      <c r="D3344" t="str">
        <f>_xlfn.XLOOKUP(Table29[[#This Row],[Patron Group]],$R$10:$R$24,$S$10:$S$24)</f>
        <v>Graduate</v>
      </c>
      <c r="E3344" s="1" t="d">
        <v>2023-03-06</v>
      </c>
      <c r="F3344" t="s">
        <v>689</v>
      </c>
      <c r="G3344" t="s">
        <v>2273</v>
      </c>
      <c r="H3344" t="str">
        <f>_xlfn.XLOOKUP(Table29[[#This Row],[Unique BarCode]],$N$10:$N$37,$O$10:$O$37)</f>
        <v>ChromeBook</v>
      </c>
      <c r="I3344" t="str">
        <f>_xlfn.XLOOKUP(Table29[[#This Row],[Unique BarCode]],$N$10:$N$37,$P$10:$P$37)</f>
        <v>Device</v>
      </c>
      <c r="J3344" t="s">
        <v>13</v>
      </c>
      <c r="K3344" t="s">
        <v>690</v>
      </c>
    </row>
    <row r="3345" spans="1:11" x14ac:dyDescent="0.2">
      <c r="A3345" s="1" t="d">
        <v>2023-02-27</v>
      </c>
      <c r="B3345" s="45">
        <v>-1</v>
      </c>
      <c r="C3345" t="s">
        <v>20</v>
      </c>
      <c r="D3345" t="str">
        <f>_xlfn.XLOOKUP(Table29[[#This Row],[Patron Group]],$R$10:$R$24,$S$10:$S$24)</f>
        <v>Graduate</v>
      </c>
      <c r="E3345" s="1" t="d">
        <v>2023-03-06</v>
      </c>
      <c r="F3345" t="s">
        <v>75</v>
      </c>
      <c r="G3345" t="s">
        <v>2273</v>
      </c>
      <c r="H3345" t="str">
        <f>_xlfn.XLOOKUP(Table29[[#This Row],[Unique BarCode]],$N$10:$N$37,$O$10:$O$37)</f>
        <v>ChromeBook</v>
      </c>
      <c r="I3345" t="str">
        <f>_xlfn.XLOOKUP(Table29[[#This Row],[Unique BarCode]],$N$10:$N$37,$P$10:$P$37)</f>
        <v>Device</v>
      </c>
      <c r="J3345" t="s">
        <v>13</v>
      </c>
      <c r="K3345" t="s">
        <v>76</v>
      </c>
    </row>
    <row r="3346" spans="1:11" x14ac:dyDescent="0.2">
      <c r="A3346" s="1" t="d">
        <v>2023-02-27</v>
      </c>
      <c r="B3346" s="45">
        <v>-1</v>
      </c>
      <c r="C3346" t="s">
        <v>20</v>
      </c>
      <c r="D3346" t="str">
        <f>_xlfn.XLOOKUP(Table29[[#This Row],[Patron Group]],$R$10:$R$24,$S$10:$S$24)</f>
        <v>Graduate</v>
      </c>
      <c r="E3346" s="1" t="d">
        <v>2023-03-06</v>
      </c>
      <c r="F3346" t="s">
        <v>440</v>
      </c>
      <c r="G3346" t="s">
        <v>2273</v>
      </c>
      <c r="H3346" t="str">
        <f>_xlfn.XLOOKUP(Table29[[#This Row],[Unique BarCode]],$N$10:$N$37,$O$10:$O$37)</f>
        <v>ChromeBook</v>
      </c>
      <c r="I3346" t="str">
        <f>_xlfn.XLOOKUP(Table29[[#This Row],[Unique BarCode]],$N$10:$N$37,$P$10:$P$37)</f>
        <v>Device</v>
      </c>
      <c r="J3346" t="s">
        <v>13</v>
      </c>
      <c r="K3346" t="s">
        <v>441</v>
      </c>
    </row>
    <row r="3347" spans="1:11" x14ac:dyDescent="0.2">
      <c r="A3347" s="1" t="d">
        <v>2023-02-27</v>
      </c>
      <c r="B3347" s="45">
        <v>-1</v>
      </c>
      <c r="C3347" t="s">
        <v>20</v>
      </c>
      <c r="D3347" t="str">
        <f>_xlfn.XLOOKUP(Table29[[#This Row],[Patron Group]],$R$10:$R$24,$S$10:$S$24)</f>
        <v>Graduate</v>
      </c>
      <c r="E3347" s="1" t="d">
        <v>2023-03-06</v>
      </c>
      <c r="F3347" t="s">
        <v>691</v>
      </c>
      <c r="G3347" t="s">
        <v>2273</v>
      </c>
      <c r="H3347" t="str">
        <f>_xlfn.XLOOKUP(Table29[[#This Row],[Unique BarCode]],$N$10:$N$37,$O$10:$O$37)</f>
        <v>ChromeBook</v>
      </c>
      <c r="I3347" t="str">
        <f>_xlfn.XLOOKUP(Table29[[#This Row],[Unique BarCode]],$N$10:$N$37,$P$10:$P$37)</f>
        <v>Device</v>
      </c>
      <c r="J3347" t="s">
        <v>13</v>
      </c>
      <c r="K3347" t="s">
        <v>692</v>
      </c>
    </row>
    <row r="3348" spans="1:11" x14ac:dyDescent="0.2">
      <c r="A3348" s="1" t="d">
        <v>2023-02-27</v>
      </c>
      <c r="B3348" s="45">
        <v>-1</v>
      </c>
      <c r="C3348" t="s">
        <v>20</v>
      </c>
      <c r="D3348" t="str">
        <f>_xlfn.XLOOKUP(Table29[[#This Row],[Patron Group]],$R$10:$R$24,$S$10:$S$24)</f>
        <v>Graduate</v>
      </c>
      <c r="E3348" s="1" t="d">
        <v>2023-03-06</v>
      </c>
      <c r="F3348" t="s">
        <v>1395</v>
      </c>
      <c r="G3348" t="s">
        <v>2273</v>
      </c>
      <c r="H3348" t="str">
        <f>_xlfn.XLOOKUP(Table29[[#This Row],[Unique BarCode]],$N$10:$N$37,$O$10:$O$37)</f>
        <v>ChromeBook</v>
      </c>
      <c r="I3348" t="str">
        <f>_xlfn.XLOOKUP(Table29[[#This Row],[Unique BarCode]],$N$10:$N$37,$P$10:$P$37)</f>
        <v>Device</v>
      </c>
      <c r="J3348" t="s">
        <v>13</v>
      </c>
      <c r="K3348" t="s">
        <v>1396</v>
      </c>
    </row>
    <row r="3349" spans="1:11" x14ac:dyDescent="0.2">
      <c r="A3349" s="1" t="d">
        <v>2023-02-27</v>
      </c>
      <c r="B3349" s="45">
        <v>-1</v>
      </c>
      <c r="C3349" t="s">
        <v>20</v>
      </c>
      <c r="D3349" t="str">
        <f>_xlfn.XLOOKUP(Table29[[#This Row],[Patron Group]],$R$10:$R$24,$S$10:$S$24)</f>
        <v>Graduate</v>
      </c>
      <c r="E3349" s="1" t="d">
        <v>2023-03-06</v>
      </c>
      <c r="F3349" t="s">
        <v>685</v>
      </c>
      <c r="G3349" t="s">
        <v>2273</v>
      </c>
      <c r="H3349" t="str">
        <f>_xlfn.XLOOKUP(Table29[[#This Row],[Unique BarCode]],$N$10:$N$37,$O$10:$O$37)</f>
        <v>ChromeBook</v>
      </c>
      <c r="I3349" t="str">
        <f>_xlfn.XLOOKUP(Table29[[#This Row],[Unique BarCode]],$N$10:$N$37,$P$10:$P$37)</f>
        <v>Device</v>
      </c>
      <c r="J3349" t="s">
        <v>49</v>
      </c>
      <c r="K3349" t="s">
        <v>686</v>
      </c>
    </row>
    <row r="3350" spans="1:11" x14ac:dyDescent="0.2">
      <c r="A3350" s="1" t="d">
        <v>2023-02-27</v>
      </c>
      <c r="B3350" s="45">
        <v>-1</v>
      </c>
      <c r="C3350" t="s">
        <v>20</v>
      </c>
      <c r="D3350" t="str">
        <f>_xlfn.XLOOKUP(Table29[[#This Row],[Patron Group]],$R$10:$R$24,$S$10:$S$24)</f>
        <v>Graduate</v>
      </c>
      <c r="E3350" s="1" t="d">
        <v>2023-03-06</v>
      </c>
      <c r="F3350" t="s">
        <v>1730</v>
      </c>
      <c r="G3350" t="s">
        <v>2273</v>
      </c>
      <c r="H3350" t="str">
        <f>_xlfn.XLOOKUP(Table29[[#This Row],[Unique BarCode]],$N$10:$N$37,$O$10:$O$37)</f>
        <v>ChromeBook</v>
      </c>
      <c r="I3350" t="str">
        <f>_xlfn.XLOOKUP(Table29[[#This Row],[Unique BarCode]],$N$10:$N$37,$P$10:$P$37)</f>
        <v>Device</v>
      </c>
      <c r="J3350" t="s">
        <v>8</v>
      </c>
      <c r="K3350" t="s">
        <v>1731</v>
      </c>
    </row>
    <row r="3351" spans="1:11" x14ac:dyDescent="0.2">
      <c r="A3351" s="1" t="d">
        <v>2023-02-27</v>
      </c>
      <c r="B3351" s="45">
        <v>-1</v>
      </c>
      <c r="C3351" t="s">
        <v>20</v>
      </c>
      <c r="D3351" t="str">
        <f>_xlfn.XLOOKUP(Table29[[#This Row],[Patron Group]],$R$10:$R$24,$S$10:$S$24)</f>
        <v>Graduate</v>
      </c>
      <c r="E3351" s="1" t="d">
        <v>2023-03-06</v>
      </c>
      <c r="F3351" t="s">
        <v>1487</v>
      </c>
      <c r="G3351" t="s">
        <v>2274</v>
      </c>
      <c r="H3351" t="str">
        <f>_xlfn.XLOOKUP(Table29[[#This Row],[Unique BarCode]],$N$10:$N$37,$O$10:$O$37)</f>
        <v>MacBook</v>
      </c>
      <c r="I3351" t="str">
        <f>_xlfn.XLOOKUP(Table29[[#This Row],[Unique BarCode]],$N$10:$N$37,$P$10:$P$37)</f>
        <v>Device</v>
      </c>
      <c r="J3351" t="s">
        <v>8</v>
      </c>
      <c r="K3351" t="s">
        <v>1487</v>
      </c>
    </row>
    <row r="3352" spans="1:11" x14ac:dyDescent="0.2">
      <c r="A3352" s="1" t="d">
        <v>2023-02-27</v>
      </c>
      <c r="B3352" s="45">
        <v>-1</v>
      </c>
      <c r="C3352" t="s">
        <v>20</v>
      </c>
      <c r="D3352" t="str">
        <f>_xlfn.XLOOKUP(Table29[[#This Row],[Patron Group]],$R$10:$R$24,$S$10:$S$24)</f>
        <v>Graduate</v>
      </c>
      <c r="E3352" s="1" t="d">
        <v>2023-03-06</v>
      </c>
      <c r="F3352" t="s">
        <v>136</v>
      </c>
      <c r="G3352" t="s">
        <v>2275</v>
      </c>
      <c r="H3352" t="str">
        <f>_xlfn.XLOOKUP(Table29[[#This Row],[Unique BarCode]],$N$10:$N$37,$O$10:$O$37)</f>
        <v>iPad</v>
      </c>
      <c r="I3352" t="str">
        <f>_xlfn.XLOOKUP(Table29[[#This Row],[Unique BarCode]],$N$10:$N$37,$P$10:$P$37)</f>
        <v>Device</v>
      </c>
      <c r="J3352" t="s">
        <v>8</v>
      </c>
      <c r="K3352" t="s">
        <v>137</v>
      </c>
    </row>
    <row r="3353" spans="1:11" x14ac:dyDescent="0.2">
      <c r="A3353" s="1" t="d">
        <v>2023-02-27</v>
      </c>
      <c r="B3353" s="45">
        <v>-1</v>
      </c>
      <c r="C3353" t="s">
        <v>20</v>
      </c>
      <c r="D3353" t="str">
        <f>_xlfn.XLOOKUP(Table29[[#This Row],[Patron Group]],$R$10:$R$24,$S$10:$S$24)</f>
        <v>Graduate</v>
      </c>
      <c r="E3353" s="1" t="d">
        <v>2023-03-12</v>
      </c>
      <c r="F3353" t="s">
        <v>1873</v>
      </c>
      <c r="G3353" t="s">
        <v>2275</v>
      </c>
      <c r="H3353" t="str">
        <f>_xlfn.XLOOKUP(Table29[[#This Row],[Unique BarCode]],$N$10:$N$37,$O$10:$O$37)</f>
        <v>iPad</v>
      </c>
      <c r="I3353" t="str">
        <f>_xlfn.XLOOKUP(Table29[[#This Row],[Unique BarCode]],$N$10:$N$37,$P$10:$P$37)</f>
        <v>Device</v>
      </c>
      <c r="J3353" t="s">
        <v>8</v>
      </c>
      <c r="K3353" t="s">
        <v>1874</v>
      </c>
    </row>
    <row r="3354" spans="1:11" x14ac:dyDescent="0.2">
      <c r="A3354" s="1" t="d">
        <v>2023-02-27</v>
      </c>
      <c r="B3354" s="45">
        <v>-1</v>
      </c>
      <c r="C3354" t="s">
        <v>20</v>
      </c>
      <c r="D3354" t="str">
        <f>_xlfn.XLOOKUP(Table29[[#This Row],[Patron Group]],$R$10:$R$24,$S$10:$S$24)</f>
        <v>Graduate</v>
      </c>
      <c r="E3354" s="1" t="d">
        <v>2023-03-13</v>
      </c>
      <c r="F3354" t="s">
        <v>1452</v>
      </c>
      <c r="G3354" t="s">
        <v>2274</v>
      </c>
      <c r="H3354" t="str">
        <f>_xlfn.XLOOKUP(Table29[[#This Row],[Unique BarCode]],$N$10:$N$37,$O$10:$O$37)</f>
        <v>MacBook</v>
      </c>
      <c r="I3354" t="str">
        <f>_xlfn.XLOOKUP(Table29[[#This Row],[Unique BarCode]],$N$10:$N$37,$P$10:$P$37)</f>
        <v>Device</v>
      </c>
      <c r="J3354" t="s">
        <v>8</v>
      </c>
      <c r="K3354" t="s">
        <v>1452</v>
      </c>
    </row>
    <row r="3355" spans="1:11" x14ac:dyDescent="0.2">
      <c r="A3355" s="1" t="d">
        <v>2023-02-27</v>
      </c>
      <c r="B3355" s="45">
        <v>-1</v>
      </c>
      <c r="C3355" t="s">
        <v>20</v>
      </c>
      <c r="D3355" t="str">
        <f>_xlfn.XLOOKUP(Table29[[#This Row],[Patron Group]],$R$10:$R$24,$S$10:$S$24)</f>
        <v>Graduate</v>
      </c>
      <c r="E3355" s="1" t="d">
        <v>2023-03-20</v>
      </c>
      <c r="F3355" t="s">
        <v>1048</v>
      </c>
      <c r="G3355" t="s">
        <v>2275</v>
      </c>
      <c r="H3355" t="str">
        <f>_xlfn.XLOOKUP(Table29[[#This Row],[Unique BarCode]],$N$10:$N$37,$O$10:$O$37)</f>
        <v>iPad</v>
      </c>
      <c r="I3355" t="str">
        <f>_xlfn.XLOOKUP(Table29[[#This Row],[Unique BarCode]],$N$10:$N$37,$P$10:$P$37)</f>
        <v>Device</v>
      </c>
      <c r="J3355" t="s">
        <v>8</v>
      </c>
    </row>
    <row r="3356" spans="1:11" x14ac:dyDescent="0.2">
      <c r="A3356" s="1" t="d">
        <v>2023-02-27</v>
      </c>
      <c r="B3356" s="45">
        <v>-1</v>
      </c>
      <c r="C3356" t="s">
        <v>66</v>
      </c>
      <c r="D3356" t="str">
        <f>_xlfn.XLOOKUP(Table29[[#This Row],[Patron Group]],$R$10:$R$24,$S$10:$S$24)</f>
        <v>Graduate</v>
      </c>
      <c r="E3356" s="1" t="d">
        <v>2023-02-27</v>
      </c>
      <c r="F3356" t="s">
        <v>479</v>
      </c>
      <c r="G3356" t="s">
        <v>2271</v>
      </c>
      <c r="H3356" t="str">
        <f>_xlfn.XLOOKUP(Table29[[#This Row],[Unique BarCode]],$N$10:$N$37,$O$10:$O$37)</f>
        <v>OMNI</v>
      </c>
      <c r="I3356" t="str">
        <f>_xlfn.XLOOKUP(Table29[[#This Row],[Unique BarCode]],$N$10:$N$37,$P$10:$P$37)</f>
        <v>Charger</v>
      </c>
      <c r="J3356" t="s">
        <v>68</v>
      </c>
      <c r="K3356" t="s">
        <v>480</v>
      </c>
    </row>
    <row r="3357" spans="1:11" x14ac:dyDescent="0.2">
      <c r="A3357" s="1" t="d">
        <v>2023-02-27</v>
      </c>
      <c r="B3357" s="45">
        <v>-1</v>
      </c>
      <c r="C3357" t="s">
        <v>70</v>
      </c>
      <c r="D3357" t="str">
        <f>_xlfn.XLOOKUP(Table29[[#This Row],[Patron Group]],$R$10:$R$24,$S$10:$S$24)</f>
        <v>Undergraduate</v>
      </c>
      <c r="E3357" s="1" t="d">
        <v>2023-02-27</v>
      </c>
      <c r="F3357" t="s">
        <v>1871</v>
      </c>
      <c r="G3357" t="s">
        <v>2296</v>
      </c>
      <c r="H3357" t="str">
        <f>_xlfn.XLOOKUP(Table29[[#This Row],[Unique BarCode]],$N$10:$N$37,$O$10:$O$37)</f>
        <v>MACUSBC</v>
      </c>
      <c r="I3357" t="str">
        <f>_xlfn.XLOOKUP(Table29[[#This Row],[Unique BarCode]],$N$10:$N$37,$P$10:$P$37)</f>
        <v>Charger</v>
      </c>
      <c r="J3357" t="s">
        <v>128</v>
      </c>
      <c r="K3357" t="s">
        <v>476</v>
      </c>
    </row>
    <row r="3358" spans="1:11" x14ac:dyDescent="0.2">
      <c r="A3358" s="1" t="d">
        <v>2023-02-27</v>
      </c>
      <c r="B3358" s="45">
        <v>-1</v>
      </c>
      <c r="C3358" t="s">
        <v>77</v>
      </c>
      <c r="D3358" t="str">
        <f>_xlfn.XLOOKUP(Table29[[#This Row],[Patron Group]],$R$10:$R$24,$S$10:$S$24)</f>
        <v>Undergraduate</v>
      </c>
      <c r="E3358" s="1" t="d">
        <v>2023-02-27</v>
      </c>
      <c r="F3358" t="s">
        <v>940</v>
      </c>
      <c r="G3358" t="s">
        <v>2302</v>
      </c>
      <c r="H3358" t="str">
        <f>_xlfn.XLOOKUP(Table29[[#This Row],[Unique BarCode]],$N$10:$N$37,$O$10:$O$37)</f>
        <v>IPHONE</v>
      </c>
      <c r="I3358" t="str">
        <f>_xlfn.XLOOKUP(Table29[[#This Row],[Unique BarCode]],$N$10:$N$37,$P$10:$P$37)</f>
        <v>Charger</v>
      </c>
      <c r="J3358" t="s">
        <v>49</v>
      </c>
      <c r="K3358" t="s">
        <v>941</v>
      </c>
    </row>
    <row r="3359" spans="1:11" x14ac:dyDescent="0.2">
      <c r="A3359" s="1" t="d">
        <v>2023-02-27</v>
      </c>
      <c r="B3359" s="45">
        <v>-1</v>
      </c>
      <c r="C3359" t="s">
        <v>77</v>
      </c>
      <c r="D3359" t="str">
        <f>_xlfn.XLOOKUP(Table29[[#This Row],[Patron Group]],$R$10:$R$24,$S$10:$S$24)</f>
        <v>Undergraduate</v>
      </c>
      <c r="E3359" s="1" t="d">
        <v>2023-02-27</v>
      </c>
      <c r="F3359" t="s">
        <v>1408</v>
      </c>
      <c r="G3359" t="s">
        <v>2266</v>
      </c>
      <c r="H3359" t="str">
        <f>_xlfn.XLOOKUP(Table29[[#This Row],[Unique BarCode]],$N$10:$N$37,$O$10:$O$37)</f>
        <v>Headphones</v>
      </c>
      <c r="I3359" t="str">
        <f>_xlfn.XLOOKUP(Table29[[#This Row],[Unique BarCode]],$N$10:$N$37,$P$10:$P$37)</f>
        <v>Accessory</v>
      </c>
      <c r="J3359" t="s">
        <v>49</v>
      </c>
      <c r="K3359" t="s">
        <v>1409</v>
      </c>
    </row>
    <row r="3360" spans="1:11" x14ac:dyDescent="0.2">
      <c r="A3360" s="1" t="d">
        <v>2023-02-27</v>
      </c>
      <c r="B3360" s="45">
        <v>-1</v>
      </c>
      <c r="C3360" t="s">
        <v>77</v>
      </c>
      <c r="D3360" t="str">
        <f>_xlfn.XLOOKUP(Table29[[#This Row],[Patron Group]],$R$10:$R$24,$S$10:$S$24)</f>
        <v>Undergraduate</v>
      </c>
      <c r="E3360" s="1" t="d">
        <v>2023-02-27</v>
      </c>
      <c r="F3360" t="s">
        <v>1610</v>
      </c>
      <c r="G3360" t="s">
        <v>2266</v>
      </c>
      <c r="H3360" t="str">
        <f>_xlfn.XLOOKUP(Table29[[#This Row],[Unique BarCode]],$N$10:$N$37,$O$10:$O$37)</f>
        <v>Headphones</v>
      </c>
      <c r="I3360" t="str">
        <f>_xlfn.XLOOKUP(Table29[[#This Row],[Unique BarCode]],$N$10:$N$37,$P$10:$P$37)</f>
        <v>Accessory</v>
      </c>
      <c r="J3360" t="s">
        <v>8</v>
      </c>
      <c r="K3360" t="s">
        <v>1611</v>
      </c>
    </row>
    <row r="3361" spans="1:11" x14ac:dyDescent="0.2">
      <c r="A3361" s="1" t="d">
        <v>2023-02-27</v>
      </c>
      <c r="B3361" s="45">
        <v>-1</v>
      </c>
      <c r="C3361" t="s">
        <v>77</v>
      </c>
      <c r="D3361" t="str">
        <f>_xlfn.XLOOKUP(Table29[[#This Row],[Patron Group]],$R$10:$R$24,$S$10:$S$24)</f>
        <v>Undergraduate</v>
      </c>
      <c r="E3361" s="1" t="d">
        <v>2023-02-27</v>
      </c>
      <c r="F3361" t="s">
        <v>1806</v>
      </c>
      <c r="G3361" t="s">
        <v>2266</v>
      </c>
      <c r="H3361" t="str">
        <f>_xlfn.XLOOKUP(Table29[[#This Row],[Unique BarCode]],$N$10:$N$37,$O$10:$O$37)</f>
        <v>Headphones</v>
      </c>
      <c r="I3361" t="str">
        <f>_xlfn.XLOOKUP(Table29[[#This Row],[Unique BarCode]],$N$10:$N$37,$P$10:$P$37)</f>
        <v>Accessory</v>
      </c>
      <c r="J3361" t="s">
        <v>8</v>
      </c>
      <c r="K3361" t="s">
        <v>1807</v>
      </c>
    </row>
    <row r="3362" spans="1:11" x14ac:dyDescent="0.2">
      <c r="A3362" s="1" t="d">
        <v>2023-02-27</v>
      </c>
      <c r="B3362" s="45">
        <v>-1</v>
      </c>
      <c r="C3362" t="s">
        <v>77</v>
      </c>
      <c r="D3362" t="str">
        <f>_xlfn.XLOOKUP(Table29[[#This Row],[Patron Group]],$R$10:$R$24,$S$10:$S$24)</f>
        <v>Undergraduate</v>
      </c>
      <c r="E3362" s="1" t="d">
        <v>2023-02-27</v>
      </c>
      <c r="F3362" t="s">
        <v>1684</v>
      </c>
      <c r="G3362" t="s">
        <v>2266</v>
      </c>
      <c r="H3362" t="str">
        <f>_xlfn.XLOOKUP(Table29[[#This Row],[Unique BarCode]],$N$10:$N$37,$O$10:$O$37)</f>
        <v>Headphones</v>
      </c>
      <c r="I3362" t="str">
        <f>_xlfn.XLOOKUP(Table29[[#This Row],[Unique BarCode]],$N$10:$N$37,$P$10:$P$37)</f>
        <v>Accessory</v>
      </c>
      <c r="J3362" t="s">
        <v>8</v>
      </c>
      <c r="K3362" t="s">
        <v>1685</v>
      </c>
    </row>
    <row r="3363" spans="1:11" x14ac:dyDescent="0.2">
      <c r="A3363" s="1" t="d">
        <v>2023-02-27</v>
      </c>
      <c r="B3363" s="45">
        <v>-1</v>
      </c>
      <c r="C3363" t="s">
        <v>77</v>
      </c>
      <c r="D3363" t="str">
        <f>_xlfn.XLOOKUP(Table29[[#This Row],[Patron Group]],$R$10:$R$24,$S$10:$S$24)</f>
        <v>Undergraduate</v>
      </c>
      <c r="E3363" s="1" t="d">
        <v>2023-02-27</v>
      </c>
      <c r="F3363" t="s">
        <v>1039</v>
      </c>
      <c r="G3363" t="s">
        <v>2282</v>
      </c>
      <c r="H3363" t="str">
        <f>_xlfn.XLOOKUP(Table29[[#This Row],[Unique BarCode]],$N$10:$N$37,$O$10:$O$37)</f>
        <v>HPUSBC</v>
      </c>
      <c r="I3363" t="str">
        <f>_xlfn.XLOOKUP(Table29[[#This Row],[Unique BarCode]],$N$10:$N$37,$P$10:$P$37)</f>
        <v>Charger</v>
      </c>
      <c r="J3363" t="s">
        <v>49</v>
      </c>
      <c r="K3363" t="s">
        <v>1040</v>
      </c>
    </row>
    <row r="3364" spans="1:11" x14ac:dyDescent="0.2">
      <c r="A3364" s="1" t="d">
        <v>2023-02-27</v>
      </c>
      <c r="B3364" s="45">
        <v>-1</v>
      </c>
      <c r="C3364" t="s">
        <v>77</v>
      </c>
      <c r="D3364" t="str">
        <f>_xlfn.XLOOKUP(Table29[[#This Row],[Patron Group]],$R$10:$R$24,$S$10:$S$24)</f>
        <v>Undergraduate</v>
      </c>
      <c r="E3364" s="1" t="d">
        <v>2023-02-27</v>
      </c>
      <c r="F3364" t="s">
        <v>436</v>
      </c>
      <c r="G3364" t="s">
        <v>2282</v>
      </c>
      <c r="H3364" t="str">
        <f>_xlfn.XLOOKUP(Table29[[#This Row],[Unique BarCode]],$N$10:$N$37,$O$10:$O$37)</f>
        <v>HPUSBC</v>
      </c>
      <c r="I3364" t="str">
        <f>_xlfn.XLOOKUP(Table29[[#This Row],[Unique BarCode]],$N$10:$N$37,$P$10:$P$37)</f>
        <v>Charger</v>
      </c>
      <c r="J3364" t="s">
        <v>49</v>
      </c>
      <c r="K3364" t="s">
        <v>437</v>
      </c>
    </row>
    <row r="3365" spans="1:11" x14ac:dyDescent="0.2">
      <c r="A3365" s="1" t="d">
        <v>2023-02-27</v>
      </c>
      <c r="B3365" s="45">
        <v>-1</v>
      </c>
      <c r="C3365" t="s">
        <v>77</v>
      </c>
      <c r="D3365" t="str">
        <f>_xlfn.XLOOKUP(Table29[[#This Row],[Patron Group]],$R$10:$R$24,$S$10:$S$24)</f>
        <v>Undergraduate</v>
      </c>
      <c r="E3365" s="1" t="d">
        <v>2023-02-27</v>
      </c>
      <c r="F3365" t="s">
        <v>1860</v>
      </c>
      <c r="G3365" t="s">
        <v>2282</v>
      </c>
      <c r="H3365" t="str">
        <f>_xlfn.XLOOKUP(Table29[[#This Row],[Unique BarCode]],$N$10:$N$37,$O$10:$O$37)</f>
        <v>HPUSBC</v>
      </c>
      <c r="I3365" t="str">
        <f>_xlfn.XLOOKUP(Table29[[#This Row],[Unique BarCode]],$N$10:$N$37,$P$10:$P$37)</f>
        <v>Charger</v>
      </c>
      <c r="J3365" t="s">
        <v>49</v>
      </c>
    </row>
    <row r="3366" spans="1:11" x14ac:dyDescent="0.2">
      <c r="A3366" s="1" t="d">
        <v>2023-02-27</v>
      </c>
      <c r="B3366" s="45">
        <v>-1</v>
      </c>
      <c r="C3366" t="s">
        <v>77</v>
      </c>
      <c r="D3366" t="str">
        <f>_xlfn.XLOOKUP(Table29[[#This Row],[Patron Group]],$R$10:$R$24,$S$10:$S$24)</f>
        <v>Undergraduate</v>
      </c>
      <c r="E3366" s="1" t="d">
        <v>2023-02-27</v>
      </c>
      <c r="F3366" t="s">
        <v>217</v>
      </c>
      <c r="G3366" t="s">
        <v>2282</v>
      </c>
      <c r="H3366" t="str">
        <f>_xlfn.XLOOKUP(Table29[[#This Row],[Unique BarCode]],$N$10:$N$37,$O$10:$O$37)</f>
        <v>HPUSBC</v>
      </c>
      <c r="I3366" t="str">
        <f>_xlfn.XLOOKUP(Table29[[#This Row],[Unique BarCode]],$N$10:$N$37,$P$10:$P$37)</f>
        <v>Charger</v>
      </c>
      <c r="J3366" t="s">
        <v>49</v>
      </c>
    </row>
    <row r="3367" spans="1:11" x14ac:dyDescent="0.2">
      <c r="A3367" s="1" t="d">
        <v>2023-02-27</v>
      </c>
      <c r="B3367" s="45">
        <v>-1</v>
      </c>
      <c r="C3367" t="s">
        <v>77</v>
      </c>
      <c r="D3367" t="str">
        <f>_xlfn.XLOOKUP(Table29[[#This Row],[Patron Group]],$R$10:$R$24,$S$10:$S$24)</f>
        <v>Undergraduate</v>
      </c>
      <c r="E3367" s="1" t="d">
        <v>2023-02-27</v>
      </c>
      <c r="F3367" t="s">
        <v>218</v>
      </c>
      <c r="G3367" t="s">
        <v>2265</v>
      </c>
      <c r="H3367" t="str">
        <f>_xlfn.XLOOKUP(Table29[[#This Row],[Unique BarCode]],$N$10:$N$37,$O$10:$O$37)</f>
        <v>IPHONE</v>
      </c>
      <c r="I3367" t="str">
        <f>_xlfn.XLOOKUP(Table29[[#This Row],[Unique BarCode]],$N$10:$N$37,$P$10:$P$37)</f>
        <v>Charger</v>
      </c>
      <c r="J3367" t="s">
        <v>49</v>
      </c>
      <c r="K3367" t="s">
        <v>219</v>
      </c>
    </row>
    <row r="3368" spans="1:11" x14ac:dyDescent="0.2">
      <c r="A3368" s="1" t="d">
        <v>2023-02-27</v>
      </c>
      <c r="B3368" s="45">
        <v>-1</v>
      </c>
      <c r="C3368" t="s">
        <v>77</v>
      </c>
      <c r="D3368" t="str">
        <f>_xlfn.XLOOKUP(Table29[[#This Row],[Patron Group]],$R$10:$R$24,$S$10:$S$24)</f>
        <v>Undergraduate</v>
      </c>
      <c r="E3368" s="1" t="d">
        <v>2023-02-27</v>
      </c>
      <c r="F3368" t="s">
        <v>27</v>
      </c>
      <c r="G3368" t="s">
        <v>2265</v>
      </c>
      <c r="H3368" t="str">
        <f>_xlfn.XLOOKUP(Table29[[#This Row],[Unique BarCode]],$N$10:$N$37,$O$10:$O$37)</f>
        <v>IPHONE</v>
      </c>
      <c r="I3368" t="str">
        <f>_xlfn.XLOOKUP(Table29[[#This Row],[Unique BarCode]],$N$10:$N$37,$P$10:$P$37)</f>
        <v>Charger</v>
      </c>
      <c r="J3368" t="s">
        <v>8</v>
      </c>
      <c r="K3368" t="s">
        <v>28</v>
      </c>
    </row>
    <row r="3369" spans="1:11" x14ac:dyDescent="0.2">
      <c r="A3369" s="1" t="d">
        <v>2023-02-27</v>
      </c>
      <c r="B3369" s="45">
        <v>-1</v>
      </c>
      <c r="C3369" t="s">
        <v>77</v>
      </c>
      <c r="D3369" t="str">
        <f>_xlfn.XLOOKUP(Table29[[#This Row],[Patron Group]],$R$10:$R$24,$S$10:$S$24)</f>
        <v>Undergraduate</v>
      </c>
      <c r="E3369" s="1" t="d">
        <v>2023-02-27</v>
      </c>
      <c r="F3369" t="s">
        <v>84</v>
      </c>
      <c r="G3369" t="s">
        <v>2265</v>
      </c>
      <c r="H3369" t="str">
        <f>_xlfn.XLOOKUP(Table29[[#This Row],[Unique BarCode]],$N$10:$N$37,$O$10:$O$37)</f>
        <v>IPHONE</v>
      </c>
      <c r="I3369" t="str">
        <f>_xlfn.XLOOKUP(Table29[[#This Row],[Unique BarCode]],$N$10:$N$37,$P$10:$P$37)</f>
        <v>Charger</v>
      </c>
      <c r="J3369" t="s">
        <v>8</v>
      </c>
      <c r="K3369" t="s">
        <v>85</v>
      </c>
    </row>
    <row r="3370" spans="1:11" x14ac:dyDescent="0.2">
      <c r="A3370" s="1" t="d">
        <v>2023-02-27</v>
      </c>
      <c r="B3370" s="45">
        <v>-1</v>
      </c>
      <c r="C3370" t="s">
        <v>77</v>
      </c>
      <c r="D3370" t="str">
        <f>_xlfn.XLOOKUP(Table29[[#This Row],[Patron Group]],$R$10:$R$24,$S$10:$S$24)</f>
        <v>Undergraduate</v>
      </c>
      <c r="E3370" s="1" t="d">
        <v>2023-02-27</v>
      </c>
      <c r="F3370" t="s">
        <v>1861</v>
      </c>
      <c r="G3370" t="s">
        <v>2265</v>
      </c>
      <c r="H3370" t="str">
        <f>_xlfn.XLOOKUP(Table29[[#This Row],[Unique BarCode]],$N$10:$N$37,$O$10:$O$37)</f>
        <v>IPHONE</v>
      </c>
      <c r="I3370" t="str">
        <f>_xlfn.XLOOKUP(Table29[[#This Row],[Unique BarCode]],$N$10:$N$37,$P$10:$P$37)</f>
        <v>Charger</v>
      </c>
      <c r="J3370" t="s">
        <v>8</v>
      </c>
      <c r="K3370" t="s">
        <v>1862</v>
      </c>
    </row>
    <row r="3371" spans="1:11" x14ac:dyDescent="0.2">
      <c r="A3371" s="1" t="d">
        <v>2023-02-27</v>
      </c>
      <c r="B3371" s="45">
        <v>-1</v>
      </c>
      <c r="C3371" t="s">
        <v>77</v>
      </c>
      <c r="D3371" t="str">
        <f>_xlfn.XLOOKUP(Table29[[#This Row],[Patron Group]],$R$10:$R$24,$S$10:$S$24)</f>
        <v>Undergraduate</v>
      </c>
      <c r="E3371" s="1" t="d">
        <v>2023-02-27</v>
      </c>
      <c r="F3371" t="s">
        <v>839</v>
      </c>
      <c r="G3371" t="s">
        <v>2265</v>
      </c>
      <c r="H3371" t="str">
        <f>_xlfn.XLOOKUP(Table29[[#This Row],[Unique BarCode]],$N$10:$N$37,$O$10:$O$37)</f>
        <v>IPHONE</v>
      </c>
      <c r="I3371" t="str">
        <f>_xlfn.XLOOKUP(Table29[[#This Row],[Unique BarCode]],$N$10:$N$37,$P$10:$P$37)</f>
        <v>Charger</v>
      </c>
      <c r="J3371" t="s">
        <v>8</v>
      </c>
      <c r="K3371" t="s">
        <v>840</v>
      </c>
    </row>
    <row r="3372" spans="1:11" x14ac:dyDescent="0.2">
      <c r="A3372" s="1" t="d">
        <v>2023-02-27</v>
      </c>
      <c r="B3372" s="45">
        <v>-1</v>
      </c>
      <c r="C3372" t="s">
        <v>77</v>
      </c>
      <c r="D3372" t="str">
        <f>_xlfn.XLOOKUP(Table29[[#This Row],[Patron Group]],$R$10:$R$24,$S$10:$S$24)</f>
        <v>Undergraduate</v>
      </c>
      <c r="E3372" s="1" t="d">
        <v>2023-02-27</v>
      </c>
      <c r="F3372" t="s">
        <v>86</v>
      </c>
      <c r="G3372" t="s">
        <v>2265</v>
      </c>
      <c r="H3372" t="str">
        <f>_xlfn.XLOOKUP(Table29[[#This Row],[Unique BarCode]],$N$10:$N$37,$O$10:$O$37)</f>
        <v>IPHONE</v>
      </c>
      <c r="I3372" t="str">
        <f>_xlfn.XLOOKUP(Table29[[#This Row],[Unique BarCode]],$N$10:$N$37,$P$10:$P$37)</f>
        <v>Charger</v>
      </c>
      <c r="J3372" t="s">
        <v>8</v>
      </c>
      <c r="K3372" t="s">
        <v>87</v>
      </c>
    </row>
    <row r="3373" spans="1:11" x14ac:dyDescent="0.2">
      <c r="A3373" s="1" t="d">
        <v>2023-02-27</v>
      </c>
      <c r="B3373" s="45">
        <v>-1</v>
      </c>
      <c r="C3373" t="s">
        <v>77</v>
      </c>
      <c r="D3373" t="str">
        <f>_xlfn.XLOOKUP(Table29[[#This Row],[Patron Group]],$R$10:$R$24,$S$10:$S$24)</f>
        <v>Undergraduate</v>
      </c>
      <c r="E3373" s="1" t="d">
        <v>2023-02-27</v>
      </c>
      <c r="F3373" t="s">
        <v>433</v>
      </c>
      <c r="G3373" t="s">
        <v>2265</v>
      </c>
      <c r="H3373" t="str">
        <f>_xlfn.XLOOKUP(Table29[[#This Row],[Unique BarCode]],$N$10:$N$37,$O$10:$O$37)</f>
        <v>IPHONE</v>
      </c>
      <c r="I3373" t="str">
        <f>_xlfn.XLOOKUP(Table29[[#This Row],[Unique BarCode]],$N$10:$N$37,$P$10:$P$37)</f>
        <v>Charger</v>
      </c>
      <c r="J3373" t="s">
        <v>8</v>
      </c>
      <c r="K3373" t="s">
        <v>434</v>
      </c>
    </row>
    <row r="3374" spans="1:11" x14ac:dyDescent="0.2">
      <c r="A3374" s="1" t="d">
        <v>2023-02-27</v>
      </c>
      <c r="B3374" s="45">
        <v>-1</v>
      </c>
      <c r="C3374" t="s">
        <v>77</v>
      </c>
      <c r="D3374" t="str">
        <f>_xlfn.XLOOKUP(Table29[[#This Row],[Patron Group]],$R$10:$R$24,$S$10:$S$24)</f>
        <v>Undergraduate</v>
      </c>
      <c r="E3374" s="1" t="d">
        <v>2023-02-27</v>
      </c>
      <c r="F3374" t="s">
        <v>29</v>
      </c>
      <c r="G3374" t="s">
        <v>2265</v>
      </c>
      <c r="H3374" t="str">
        <f>_xlfn.XLOOKUP(Table29[[#This Row],[Unique BarCode]],$N$10:$N$37,$O$10:$O$37)</f>
        <v>IPHONE</v>
      </c>
      <c r="I3374" t="str">
        <f>_xlfn.XLOOKUP(Table29[[#This Row],[Unique BarCode]],$N$10:$N$37,$P$10:$P$37)</f>
        <v>Charger</v>
      </c>
      <c r="J3374" t="s">
        <v>8</v>
      </c>
      <c r="K3374" t="s">
        <v>30</v>
      </c>
    </row>
    <row r="3375" spans="1:11" x14ac:dyDescent="0.2">
      <c r="A3375" s="1" t="d">
        <v>2023-02-27</v>
      </c>
      <c r="B3375" s="45">
        <v>-1</v>
      </c>
      <c r="C3375" t="s">
        <v>77</v>
      </c>
      <c r="D3375" t="str">
        <f>_xlfn.XLOOKUP(Table29[[#This Row],[Patron Group]],$R$10:$R$24,$S$10:$S$24)</f>
        <v>Undergraduate</v>
      </c>
      <c r="E3375" s="1" t="d">
        <v>2023-02-27</v>
      </c>
      <c r="F3375" t="s">
        <v>1875</v>
      </c>
      <c r="G3375" t="s">
        <v>2265</v>
      </c>
      <c r="H3375" t="str">
        <f>_xlfn.XLOOKUP(Table29[[#This Row],[Unique BarCode]],$N$10:$N$37,$O$10:$O$37)</f>
        <v>IPHONE</v>
      </c>
      <c r="I3375" t="str">
        <f>_xlfn.XLOOKUP(Table29[[#This Row],[Unique BarCode]],$N$10:$N$37,$P$10:$P$37)</f>
        <v>Charger</v>
      </c>
      <c r="J3375" t="s">
        <v>8</v>
      </c>
      <c r="K3375" t="s">
        <v>1876</v>
      </c>
    </row>
    <row r="3376" spans="1:11" x14ac:dyDescent="0.2">
      <c r="A3376" s="1" t="d">
        <v>2023-02-27</v>
      </c>
      <c r="B3376" s="45">
        <v>-1</v>
      </c>
      <c r="C3376" t="s">
        <v>77</v>
      </c>
      <c r="D3376" t="str">
        <f>_xlfn.XLOOKUP(Table29[[#This Row],[Patron Group]],$R$10:$R$24,$S$10:$S$24)</f>
        <v>Undergraduate</v>
      </c>
      <c r="E3376" s="1" t="d">
        <v>2023-02-27</v>
      </c>
      <c r="F3376" t="s">
        <v>1534</v>
      </c>
      <c r="G3376" t="s">
        <v>2265</v>
      </c>
      <c r="H3376" t="str">
        <f>_xlfn.XLOOKUP(Table29[[#This Row],[Unique BarCode]],$N$10:$N$37,$O$10:$O$37)</f>
        <v>IPHONE</v>
      </c>
      <c r="I3376" t="str">
        <f>_xlfn.XLOOKUP(Table29[[#This Row],[Unique BarCode]],$N$10:$N$37,$P$10:$P$37)</f>
        <v>Charger</v>
      </c>
      <c r="J3376" t="s">
        <v>128</v>
      </c>
    </row>
    <row r="3377" spans="1:11" x14ac:dyDescent="0.2">
      <c r="A3377" s="1" t="d">
        <v>2023-02-27</v>
      </c>
      <c r="B3377" s="45">
        <v>-1</v>
      </c>
      <c r="C3377" t="s">
        <v>77</v>
      </c>
      <c r="D3377" t="str">
        <f>_xlfn.XLOOKUP(Table29[[#This Row],[Patron Group]],$R$10:$R$24,$S$10:$S$24)</f>
        <v>Undergraduate</v>
      </c>
      <c r="E3377" s="1" t="d">
        <v>2023-02-27</v>
      </c>
      <c r="F3377" t="s">
        <v>465</v>
      </c>
      <c r="G3377" t="s">
        <v>2268</v>
      </c>
      <c r="H3377" t="str">
        <f>_xlfn.XLOOKUP(Table29[[#This Row],[Unique BarCode]],$N$10:$N$37,$O$10:$O$37)</f>
        <v>MACCHRG</v>
      </c>
      <c r="I3377" t="str">
        <f>_xlfn.XLOOKUP(Table29[[#This Row],[Unique BarCode]],$N$10:$N$37,$P$10:$P$37)</f>
        <v>Charger</v>
      </c>
      <c r="J3377" t="s">
        <v>8</v>
      </c>
      <c r="K3377" t="s">
        <v>466</v>
      </c>
    </row>
    <row r="3378" spans="1:11" x14ac:dyDescent="0.2">
      <c r="A3378" s="1" t="d">
        <v>2023-02-27</v>
      </c>
      <c r="B3378" s="45">
        <v>-1</v>
      </c>
      <c r="C3378" t="s">
        <v>77</v>
      </c>
      <c r="D3378" t="str">
        <f>_xlfn.XLOOKUP(Table29[[#This Row],[Patron Group]],$R$10:$R$24,$S$10:$S$24)</f>
        <v>Undergraduate</v>
      </c>
      <c r="E3378" s="1" t="d">
        <v>2023-02-27</v>
      </c>
      <c r="F3378" t="s">
        <v>467</v>
      </c>
      <c r="G3378" t="s">
        <v>2268</v>
      </c>
      <c r="H3378" t="str">
        <f>_xlfn.XLOOKUP(Table29[[#This Row],[Unique BarCode]],$N$10:$N$37,$O$10:$O$37)</f>
        <v>MACCHRG</v>
      </c>
      <c r="I3378" t="str">
        <f>_xlfn.XLOOKUP(Table29[[#This Row],[Unique BarCode]],$N$10:$N$37,$P$10:$P$37)</f>
        <v>Charger</v>
      </c>
      <c r="J3378" t="s">
        <v>8</v>
      </c>
      <c r="K3378" t="s">
        <v>468</v>
      </c>
    </row>
    <row r="3379" spans="1:11" x14ac:dyDescent="0.2">
      <c r="A3379" s="1" t="d">
        <v>2023-02-27</v>
      </c>
      <c r="B3379" s="45">
        <v>-1</v>
      </c>
      <c r="C3379" t="s">
        <v>77</v>
      </c>
      <c r="D3379" t="str">
        <f>_xlfn.XLOOKUP(Table29[[#This Row],[Patron Group]],$R$10:$R$24,$S$10:$S$24)</f>
        <v>Undergraduate</v>
      </c>
      <c r="E3379" s="1" t="d">
        <v>2023-02-27</v>
      </c>
      <c r="F3379" t="s">
        <v>1714</v>
      </c>
      <c r="G3379" t="s">
        <v>2296</v>
      </c>
      <c r="H3379" t="str">
        <f>_xlfn.XLOOKUP(Table29[[#This Row],[Unique BarCode]],$N$10:$N$37,$O$10:$O$37)</f>
        <v>MACUSBC</v>
      </c>
      <c r="I3379" t="str">
        <f>_xlfn.XLOOKUP(Table29[[#This Row],[Unique BarCode]],$N$10:$N$37,$P$10:$P$37)</f>
        <v>Charger</v>
      </c>
      <c r="J3379" t="s">
        <v>8</v>
      </c>
      <c r="K3379" t="s">
        <v>578</v>
      </c>
    </row>
    <row r="3380" spans="1:11" x14ac:dyDescent="0.2">
      <c r="A3380" s="1" t="d">
        <v>2023-02-27</v>
      </c>
      <c r="B3380" s="45">
        <v>-1</v>
      </c>
      <c r="C3380" t="s">
        <v>77</v>
      </c>
      <c r="D3380" t="str">
        <f>_xlfn.XLOOKUP(Table29[[#This Row],[Patron Group]],$R$10:$R$24,$S$10:$S$24)</f>
        <v>Undergraduate</v>
      </c>
      <c r="E3380" s="1" t="d">
        <v>2023-02-27</v>
      </c>
      <c r="F3380" t="s">
        <v>1688</v>
      </c>
      <c r="G3380" t="s">
        <v>2296</v>
      </c>
      <c r="H3380" t="str">
        <f>_xlfn.XLOOKUP(Table29[[#This Row],[Unique BarCode]],$N$10:$N$37,$O$10:$O$37)</f>
        <v>MACUSBC</v>
      </c>
      <c r="I3380" t="str">
        <f>_xlfn.XLOOKUP(Table29[[#This Row],[Unique BarCode]],$N$10:$N$37,$P$10:$P$37)</f>
        <v>Charger</v>
      </c>
      <c r="J3380" t="s">
        <v>8</v>
      </c>
      <c r="K3380" t="s">
        <v>225</v>
      </c>
    </row>
    <row r="3381" spans="1:11" x14ac:dyDescent="0.2">
      <c r="A3381" s="1" t="d">
        <v>2023-02-27</v>
      </c>
      <c r="B3381" s="45">
        <v>-1</v>
      </c>
      <c r="C3381" t="s">
        <v>77</v>
      </c>
      <c r="D3381" t="str">
        <f>_xlfn.XLOOKUP(Table29[[#This Row],[Patron Group]],$R$10:$R$24,$S$10:$S$24)</f>
        <v>Undergraduate</v>
      </c>
      <c r="E3381" s="1" t="d">
        <v>2023-02-27</v>
      </c>
      <c r="F3381" t="s">
        <v>1630</v>
      </c>
      <c r="G3381" t="s">
        <v>2296</v>
      </c>
      <c r="H3381" t="str">
        <f>_xlfn.XLOOKUP(Table29[[#This Row],[Unique BarCode]],$N$10:$N$37,$O$10:$O$37)</f>
        <v>MACUSBC</v>
      </c>
      <c r="I3381" t="str">
        <f>_xlfn.XLOOKUP(Table29[[#This Row],[Unique BarCode]],$N$10:$N$37,$P$10:$P$37)</f>
        <v>Charger</v>
      </c>
      <c r="J3381" t="s">
        <v>8</v>
      </c>
      <c r="K3381" t="s">
        <v>470</v>
      </c>
    </row>
    <row r="3382" spans="1:11" x14ac:dyDescent="0.2">
      <c r="A3382" s="1" t="d">
        <v>2023-02-27</v>
      </c>
      <c r="B3382" s="45">
        <v>-1</v>
      </c>
      <c r="C3382" t="s">
        <v>77</v>
      </c>
      <c r="D3382" t="str">
        <f>_xlfn.XLOOKUP(Table29[[#This Row],[Patron Group]],$R$10:$R$24,$S$10:$S$24)</f>
        <v>Undergraduate</v>
      </c>
      <c r="E3382" s="1" t="d">
        <v>2023-02-27</v>
      </c>
      <c r="F3382" t="s">
        <v>1777</v>
      </c>
      <c r="G3382" t="s">
        <v>2296</v>
      </c>
      <c r="H3382" t="str">
        <f>_xlfn.XLOOKUP(Table29[[#This Row],[Unique BarCode]],$N$10:$N$37,$O$10:$O$37)</f>
        <v>MACUSBC</v>
      </c>
      <c r="I3382" t="str">
        <f>_xlfn.XLOOKUP(Table29[[#This Row],[Unique BarCode]],$N$10:$N$37,$P$10:$P$37)</f>
        <v>Charger</v>
      </c>
      <c r="J3382" t="s">
        <v>128</v>
      </c>
      <c r="K3382" t="s">
        <v>1287</v>
      </c>
    </row>
    <row r="3383" spans="1:11" x14ac:dyDescent="0.2">
      <c r="A3383" s="1" t="d">
        <v>2023-02-27</v>
      </c>
      <c r="B3383" s="45">
        <v>-1</v>
      </c>
      <c r="C3383" t="s">
        <v>77</v>
      </c>
      <c r="D3383" t="str">
        <f>_xlfn.XLOOKUP(Table29[[#This Row],[Patron Group]],$R$10:$R$24,$S$10:$S$24)</f>
        <v>Undergraduate</v>
      </c>
      <c r="E3383" s="1" t="d">
        <v>2023-02-27</v>
      </c>
      <c r="F3383" t="s">
        <v>1871</v>
      </c>
      <c r="G3383" t="s">
        <v>2296</v>
      </c>
      <c r="H3383" t="str">
        <f>_xlfn.XLOOKUP(Table29[[#This Row],[Unique BarCode]],$N$10:$N$37,$O$10:$O$37)</f>
        <v>MACUSBC</v>
      </c>
      <c r="I3383" t="str">
        <f>_xlfn.XLOOKUP(Table29[[#This Row],[Unique BarCode]],$N$10:$N$37,$P$10:$P$37)</f>
        <v>Charger</v>
      </c>
      <c r="J3383" t="s">
        <v>128</v>
      </c>
      <c r="K3383" t="s">
        <v>476</v>
      </c>
    </row>
    <row r="3384" spans="1:11" x14ac:dyDescent="0.2">
      <c r="A3384" s="1" t="d">
        <v>2023-02-27</v>
      </c>
      <c r="B3384" s="45">
        <v>-1</v>
      </c>
      <c r="C3384" t="s">
        <v>77</v>
      </c>
      <c r="D3384" t="str">
        <f>_xlfn.XLOOKUP(Table29[[#This Row],[Patron Group]],$R$10:$R$24,$S$10:$S$24)</f>
        <v>Undergraduate</v>
      </c>
      <c r="E3384" s="1" t="d">
        <v>2023-02-27</v>
      </c>
      <c r="F3384" t="s">
        <v>1633</v>
      </c>
      <c r="G3384" t="s">
        <v>2296</v>
      </c>
      <c r="H3384" t="str">
        <f>_xlfn.XLOOKUP(Table29[[#This Row],[Unique BarCode]],$N$10:$N$37,$O$10:$O$37)</f>
        <v>MACUSBC</v>
      </c>
      <c r="I3384" t="str">
        <f>_xlfn.XLOOKUP(Table29[[#This Row],[Unique BarCode]],$N$10:$N$37,$P$10:$P$37)</f>
        <v>Charger</v>
      </c>
      <c r="J3384" t="s">
        <v>8</v>
      </c>
      <c r="K3384" t="s">
        <v>844</v>
      </c>
    </row>
    <row r="3385" spans="1:11" x14ac:dyDescent="0.2">
      <c r="A3385" s="1" t="d">
        <v>2023-02-27</v>
      </c>
      <c r="B3385" s="45">
        <v>-1</v>
      </c>
      <c r="C3385" t="s">
        <v>77</v>
      </c>
      <c r="D3385" t="str">
        <f>_xlfn.XLOOKUP(Table29[[#This Row],[Patron Group]],$R$10:$R$24,$S$10:$S$24)</f>
        <v>Undergraduate</v>
      </c>
      <c r="E3385" s="1" t="d">
        <v>2023-02-27</v>
      </c>
      <c r="F3385" t="s">
        <v>1835</v>
      </c>
      <c r="G3385" t="s">
        <v>2296</v>
      </c>
      <c r="H3385" t="str">
        <f>_xlfn.XLOOKUP(Table29[[#This Row],[Unique BarCode]],$N$10:$N$37,$O$10:$O$37)</f>
        <v>MACUSBC</v>
      </c>
      <c r="I3385" t="str">
        <f>_xlfn.XLOOKUP(Table29[[#This Row],[Unique BarCode]],$N$10:$N$37,$P$10:$P$37)</f>
        <v>Charger</v>
      </c>
      <c r="J3385" t="s">
        <v>8</v>
      </c>
    </row>
    <row r="3386" spans="1:11" x14ac:dyDescent="0.2">
      <c r="A3386" s="1" t="d">
        <v>2023-02-27</v>
      </c>
      <c r="B3386" s="45">
        <v>-1</v>
      </c>
      <c r="C3386" t="s">
        <v>77</v>
      </c>
      <c r="D3386" t="str">
        <f>_xlfn.XLOOKUP(Table29[[#This Row],[Patron Group]],$R$10:$R$24,$S$10:$S$24)</f>
        <v>Undergraduate</v>
      </c>
      <c r="E3386" s="1" t="d">
        <v>2023-02-27</v>
      </c>
      <c r="F3386" t="s">
        <v>1680</v>
      </c>
      <c r="G3386" t="s">
        <v>2271</v>
      </c>
      <c r="H3386" t="str">
        <f>_xlfn.XLOOKUP(Table29[[#This Row],[Unique BarCode]],$N$10:$N$37,$O$10:$O$37)</f>
        <v>OMNI</v>
      </c>
      <c r="I3386" t="str">
        <f>_xlfn.XLOOKUP(Table29[[#This Row],[Unique BarCode]],$N$10:$N$37,$P$10:$P$37)</f>
        <v>Charger</v>
      </c>
      <c r="J3386" t="s">
        <v>8</v>
      </c>
      <c r="K3386" t="s">
        <v>1681</v>
      </c>
    </row>
    <row r="3387" spans="1:11" x14ac:dyDescent="0.2">
      <c r="A3387" s="1" t="d">
        <v>2023-02-27</v>
      </c>
      <c r="B3387" s="45">
        <v>-1</v>
      </c>
      <c r="C3387" t="s">
        <v>77</v>
      </c>
      <c r="D3387" t="str">
        <f>_xlfn.XLOOKUP(Table29[[#This Row],[Patron Group]],$R$10:$R$24,$S$10:$S$24)</f>
        <v>Undergraduate</v>
      </c>
      <c r="E3387" s="1" t="d">
        <v>2023-02-27</v>
      </c>
      <c r="F3387" t="s">
        <v>1008</v>
      </c>
      <c r="G3387" t="s">
        <v>2271</v>
      </c>
      <c r="H3387" t="str">
        <f>_xlfn.XLOOKUP(Table29[[#This Row],[Unique BarCode]],$N$10:$N$37,$O$10:$O$37)</f>
        <v>OMNI</v>
      </c>
      <c r="I3387" t="str">
        <f>_xlfn.XLOOKUP(Table29[[#This Row],[Unique BarCode]],$N$10:$N$37,$P$10:$P$37)</f>
        <v>Charger</v>
      </c>
      <c r="J3387" t="s">
        <v>8</v>
      </c>
      <c r="K3387" t="s">
        <v>1009</v>
      </c>
    </row>
    <row r="3388" spans="1:11" x14ac:dyDescent="0.2">
      <c r="A3388" s="1" t="d">
        <v>2023-02-27</v>
      </c>
      <c r="B3388" s="45">
        <v>-1</v>
      </c>
      <c r="C3388" t="s">
        <v>77</v>
      </c>
      <c r="D3388" t="str">
        <f>_xlfn.XLOOKUP(Table29[[#This Row],[Patron Group]],$R$10:$R$24,$S$10:$S$24)</f>
        <v>Undergraduate</v>
      </c>
      <c r="E3388" s="1" t="d">
        <v>2023-02-27</v>
      </c>
      <c r="F3388" t="s">
        <v>1535</v>
      </c>
      <c r="G3388" t="s">
        <v>2294</v>
      </c>
      <c r="H3388" t="str">
        <f>_xlfn.XLOOKUP(Table29[[#This Row],[Unique BarCode]],$N$10:$N$37,$O$10:$O$37)</f>
        <v>UVGA</v>
      </c>
      <c r="I3388" t="str">
        <f>_xlfn.XLOOKUP(Table29[[#This Row],[Unique BarCode]],$N$10:$N$37,$P$10:$P$37)</f>
        <v>Cable</v>
      </c>
      <c r="J3388" t="s">
        <v>8</v>
      </c>
    </row>
    <row r="3389" spans="1:11" x14ac:dyDescent="0.2">
      <c r="A3389" s="1" t="d">
        <v>2023-02-27</v>
      </c>
      <c r="B3389" s="45">
        <v>-1</v>
      </c>
      <c r="C3389" t="s">
        <v>77</v>
      </c>
      <c r="D3389" t="str">
        <f>_xlfn.XLOOKUP(Table29[[#This Row],[Patron Group]],$R$10:$R$24,$S$10:$S$24)</f>
        <v>Undergraduate</v>
      </c>
      <c r="E3389" s="1" t="d">
        <v>2023-02-27</v>
      </c>
      <c r="F3389" t="s">
        <v>229</v>
      </c>
      <c r="G3389" t="s">
        <v>2272</v>
      </c>
      <c r="H3389" t="str">
        <f>_xlfn.XLOOKUP(Table29[[#This Row],[Unique BarCode]],$N$10:$N$37,$O$10:$O$37)</f>
        <v>WALLADPT</v>
      </c>
      <c r="I3389" t="str">
        <f>_xlfn.XLOOKUP(Table29[[#This Row],[Unique BarCode]],$N$10:$N$37,$P$10:$P$37)</f>
        <v>Charger</v>
      </c>
      <c r="J3389" t="s">
        <v>49</v>
      </c>
      <c r="K3389" t="s">
        <v>230</v>
      </c>
    </row>
    <row r="3390" spans="1:11" x14ac:dyDescent="0.2">
      <c r="A3390" s="1" t="d">
        <v>2023-02-27</v>
      </c>
      <c r="B3390" s="45">
        <v>-1</v>
      </c>
      <c r="C3390" t="s">
        <v>77</v>
      </c>
      <c r="D3390" t="str">
        <f>_xlfn.XLOOKUP(Table29[[#This Row],[Patron Group]],$R$10:$R$24,$S$10:$S$24)</f>
        <v>Undergraduate</v>
      </c>
      <c r="E3390" s="1" t="d">
        <v>2023-02-27</v>
      </c>
      <c r="F3390" t="s">
        <v>1440</v>
      </c>
      <c r="G3390" t="s">
        <v>2272</v>
      </c>
      <c r="H3390" t="str">
        <f>_xlfn.XLOOKUP(Table29[[#This Row],[Unique BarCode]],$N$10:$N$37,$O$10:$O$37)</f>
        <v>WALLADPT</v>
      </c>
      <c r="I3390" t="str">
        <f>_xlfn.XLOOKUP(Table29[[#This Row],[Unique BarCode]],$N$10:$N$37,$P$10:$P$37)</f>
        <v>Charger</v>
      </c>
      <c r="J3390" t="s">
        <v>49</v>
      </c>
      <c r="K3390" t="s">
        <v>1441</v>
      </c>
    </row>
    <row r="3391" spans="1:11" x14ac:dyDescent="0.2">
      <c r="A3391" s="1" t="d">
        <v>2023-02-27</v>
      </c>
      <c r="B3391" s="45">
        <v>-1</v>
      </c>
      <c r="C3391" t="s">
        <v>77</v>
      </c>
      <c r="D3391" t="str">
        <f>_xlfn.XLOOKUP(Table29[[#This Row],[Patron Group]],$R$10:$R$24,$S$10:$S$24)</f>
        <v>Undergraduate</v>
      </c>
      <c r="E3391" s="1" t="d">
        <v>2023-02-27</v>
      </c>
      <c r="F3391" t="s">
        <v>1184</v>
      </c>
      <c r="G3391" t="s">
        <v>2272</v>
      </c>
      <c r="H3391" t="str">
        <f>_xlfn.XLOOKUP(Table29[[#This Row],[Unique BarCode]],$N$10:$N$37,$O$10:$O$37)</f>
        <v>WALLADPT</v>
      </c>
      <c r="I3391" t="str">
        <f>_xlfn.XLOOKUP(Table29[[#This Row],[Unique BarCode]],$N$10:$N$37,$P$10:$P$37)</f>
        <v>Charger</v>
      </c>
      <c r="J3391" t="s">
        <v>49</v>
      </c>
      <c r="K3391" t="s">
        <v>1185</v>
      </c>
    </row>
    <row r="3392" spans="1:11" x14ac:dyDescent="0.2">
      <c r="A3392" s="1" t="d">
        <v>2023-02-27</v>
      </c>
      <c r="B3392" s="45">
        <v>-1</v>
      </c>
      <c r="C3392" t="s">
        <v>77</v>
      </c>
      <c r="D3392" t="str">
        <f>_xlfn.XLOOKUP(Table29[[#This Row],[Patron Group]],$R$10:$R$24,$S$10:$S$24)</f>
        <v>Undergraduate</v>
      </c>
      <c r="E3392" s="1" t="d">
        <v>2023-02-27</v>
      </c>
      <c r="F3392" t="s">
        <v>1715</v>
      </c>
      <c r="G3392" t="s">
        <v>2272</v>
      </c>
      <c r="H3392" t="str">
        <f>_xlfn.XLOOKUP(Table29[[#This Row],[Unique BarCode]],$N$10:$N$37,$O$10:$O$37)</f>
        <v>WALLADPT</v>
      </c>
      <c r="I3392" t="str">
        <f>_xlfn.XLOOKUP(Table29[[#This Row],[Unique BarCode]],$N$10:$N$37,$P$10:$P$37)</f>
        <v>Charger</v>
      </c>
      <c r="J3392" t="s">
        <v>8</v>
      </c>
    </row>
    <row r="3393" spans="1:11" x14ac:dyDescent="0.2">
      <c r="A3393" s="1" t="d">
        <v>2023-02-27</v>
      </c>
      <c r="B3393" s="45">
        <v>-1</v>
      </c>
      <c r="C3393" t="s">
        <v>77</v>
      </c>
      <c r="D3393" t="str">
        <f>_xlfn.XLOOKUP(Table29[[#This Row],[Patron Group]],$R$10:$R$24,$S$10:$S$24)</f>
        <v>Undergraduate</v>
      </c>
      <c r="E3393" s="1" t="d">
        <v>2023-02-27</v>
      </c>
      <c r="F3393" t="s">
        <v>989</v>
      </c>
      <c r="G3393" t="s">
        <v>2272</v>
      </c>
      <c r="H3393" t="str">
        <f>_xlfn.XLOOKUP(Table29[[#This Row],[Unique BarCode]],$N$10:$N$37,$O$10:$O$37)</f>
        <v>WALLADPT</v>
      </c>
      <c r="I3393" t="str">
        <f>_xlfn.XLOOKUP(Table29[[#This Row],[Unique BarCode]],$N$10:$N$37,$P$10:$P$37)</f>
        <v>Charger</v>
      </c>
      <c r="J3393" t="s">
        <v>8</v>
      </c>
    </row>
    <row r="3394" spans="1:11" x14ac:dyDescent="0.2">
      <c r="A3394" s="1" t="d">
        <v>2023-02-27</v>
      </c>
      <c r="B3394" s="45">
        <v>-1</v>
      </c>
      <c r="C3394" t="s">
        <v>77</v>
      </c>
      <c r="D3394" t="str">
        <f>_xlfn.XLOOKUP(Table29[[#This Row],[Patron Group]],$R$10:$R$24,$S$10:$S$24)</f>
        <v>Undergraduate</v>
      </c>
      <c r="E3394" s="1" t="d">
        <v>2023-02-27</v>
      </c>
      <c r="F3394" t="s">
        <v>482</v>
      </c>
      <c r="G3394" t="s">
        <v>2272</v>
      </c>
      <c r="H3394" t="str">
        <f>_xlfn.XLOOKUP(Table29[[#This Row],[Unique BarCode]],$N$10:$N$37,$O$10:$O$37)</f>
        <v>WALLADPT</v>
      </c>
      <c r="I3394" t="str">
        <f>_xlfn.XLOOKUP(Table29[[#This Row],[Unique BarCode]],$N$10:$N$37,$P$10:$P$37)</f>
        <v>Charger</v>
      </c>
      <c r="J3394" t="s">
        <v>8</v>
      </c>
    </row>
    <row r="3395" spans="1:11" x14ac:dyDescent="0.2">
      <c r="A3395" s="1" t="d">
        <v>2023-02-27</v>
      </c>
      <c r="B3395" s="45">
        <v>-1</v>
      </c>
      <c r="C3395" t="s">
        <v>77</v>
      </c>
      <c r="D3395" t="str">
        <f>_xlfn.XLOOKUP(Table29[[#This Row],[Patron Group]],$R$10:$R$24,$S$10:$S$24)</f>
        <v>Undergraduate</v>
      </c>
      <c r="E3395" s="1" t="d">
        <v>2023-02-27</v>
      </c>
      <c r="F3395" t="s">
        <v>47</v>
      </c>
      <c r="G3395" t="s">
        <v>2272</v>
      </c>
      <c r="H3395" t="str">
        <f>_xlfn.XLOOKUP(Table29[[#This Row],[Unique BarCode]],$N$10:$N$37,$O$10:$O$37)</f>
        <v>WALLADPT</v>
      </c>
      <c r="I3395" t="str">
        <f>_xlfn.XLOOKUP(Table29[[#This Row],[Unique BarCode]],$N$10:$N$37,$P$10:$P$37)</f>
        <v>Charger</v>
      </c>
      <c r="J3395" t="s">
        <v>8</v>
      </c>
    </row>
    <row r="3396" spans="1:11" x14ac:dyDescent="0.2">
      <c r="A3396" s="1" t="d">
        <v>2023-02-27</v>
      </c>
      <c r="B3396" s="45">
        <v>-1</v>
      </c>
      <c r="C3396" t="s">
        <v>77</v>
      </c>
      <c r="D3396" t="str">
        <f>_xlfn.XLOOKUP(Table29[[#This Row],[Patron Group]],$R$10:$R$24,$S$10:$S$24)</f>
        <v>Undergraduate</v>
      </c>
      <c r="E3396" s="1" t="d">
        <v>2023-02-27</v>
      </c>
      <c r="F3396" t="s">
        <v>560</v>
      </c>
      <c r="G3396" t="s">
        <v>2272</v>
      </c>
      <c r="H3396" t="str">
        <f>_xlfn.XLOOKUP(Table29[[#This Row],[Unique BarCode]],$N$10:$N$37,$O$10:$O$37)</f>
        <v>WALLADPT</v>
      </c>
      <c r="I3396" t="str">
        <f>_xlfn.XLOOKUP(Table29[[#This Row],[Unique BarCode]],$N$10:$N$37,$P$10:$P$37)</f>
        <v>Charger</v>
      </c>
      <c r="J3396" t="s">
        <v>8</v>
      </c>
    </row>
    <row r="3397" spans="1:11" x14ac:dyDescent="0.2">
      <c r="A3397" s="1" t="d">
        <v>2023-02-27</v>
      </c>
      <c r="B3397" s="45">
        <v>-1</v>
      </c>
      <c r="C3397" t="s">
        <v>77</v>
      </c>
      <c r="D3397" t="str">
        <f>_xlfn.XLOOKUP(Table29[[#This Row],[Patron Group]],$R$10:$R$24,$S$10:$S$24)</f>
        <v>Undergraduate</v>
      </c>
      <c r="E3397" s="1" t="d">
        <v>2023-02-27</v>
      </c>
      <c r="F3397" t="s">
        <v>95</v>
      </c>
      <c r="G3397" t="s">
        <v>2272</v>
      </c>
      <c r="H3397" t="str">
        <f>_xlfn.XLOOKUP(Table29[[#This Row],[Unique BarCode]],$N$10:$N$37,$O$10:$O$37)</f>
        <v>WALLADPT</v>
      </c>
      <c r="I3397" t="str">
        <f>_xlfn.XLOOKUP(Table29[[#This Row],[Unique BarCode]],$N$10:$N$37,$P$10:$P$37)</f>
        <v>Charger</v>
      </c>
      <c r="J3397" t="s">
        <v>8</v>
      </c>
    </row>
    <row r="3398" spans="1:11" x14ac:dyDescent="0.2">
      <c r="A3398" s="1" t="d">
        <v>2023-02-27</v>
      </c>
      <c r="B3398" s="45">
        <v>-1</v>
      </c>
      <c r="C3398" t="s">
        <v>77</v>
      </c>
      <c r="D3398" t="str">
        <f>_xlfn.XLOOKUP(Table29[[#This Row],[Patron Group]],$R$10:$R$24,$S$10:$S$24)</f>
        <v>Undergraduate</v>
      </c>
      <c r="E3398" s="1" t="d">
        <v>2023-02-27</v>
      </c>
      <c r="F3398" t="s">
        <v>1635</v>
      </c>
      <c r="G3398" t="s">
        <v>2272</v>
      </c>
      <c r="H3398" t="str">
        <f>_xlfn.XLOOKUP(Table29[[#This Row],[Unique BarCode]],$N$10:$N$37,$O$10:$O$37)</f>
        <v>WALLADPT</v>
      </c>
      <c r="I3398" t="str">
        <f>_xlfn.XLOOKUP(Table29[[#This Row],[Unique BarCode]],$N$10:$N$37,$P$10:$P$37)</f>
        <v>Charger</v>
      </c>
      <c r="J3398" t="s">
        <v>8</v>
      </c>
    </row>
    <row r="3399" spans="1:11" x14ac:dyDescent="0.2">
      <c r="A3399" s="1" t="d">
        <v>2023-02-27</v>
      </c>
      <c r="B3399" s="45">
        <v>-1</v>
      </c>
      <c r="C3399" t="s">
        <v>77</v>
      </c>
      <c r="D3399" t="str">
        <f>_xlfn.XLOOKUP(Table29[[#This Row],[Patron Group]],$R$10:$R$24,$S$10:$S$24)</f>
        <v>Undergraduate</v>
      </c>
      <c r="E3399" s="1" t="d">
        <v>2023-03-02</v>
      </c>
      <c r="F3399" t="s">
        <v>1401</v>
      </c>
      <c r="G3399" t="s">
        <v>2276</v>
      </c>
      <c r="H3399" t="str">
        <f>_xlfn.XLOOKUP(Table29[[#This Row],[Unique BarCode]],$N$10:$N$37,$O$10:$O$37)</f>
        <v>CALC</v>
      </c>
      <c r="I3399" t="str">
        <f>_xlfn.XLOOKUP(Table29[[#This Row],[Unique BarCode]],$N$10:$N$37,$P$10:$P$37)</f>
        <v>Accessory</v>
      </c>
      <c r="J3399" t="s">
        <v>8</v>
      </c>
    </row>
    <row r="3400" spans="1:11" x14ac:dyDescent="0.2">
      <c r="A3400" s="1" t="d">
        <v>2023-02-27</v>
      </c>
      <c r="B3400" s="45">
        <v>-1</v>
      </c>
      <c r="C3400" t="s">
        <v>77</v>
      </c>
      <c r="D3400" t="str">
        <f>_xlfn.XLOOKUP(Table29[[#This Row],[Patron Group]],$R$10:$R$24,$S$10:$S$24)</f>
        <v>Undergraduate</v>
      </c>
      <c r="E3400" s="1" t="d">
        <v>2023-03-02</v>
      </c>
      <c r="F3400" t="s">
        <v>1055</v>
      </c>
      <c r="G3400" t="s">
        <v>2276</v>
      </c>
      <c r="H3400" t="str">
        <f>_xlfn.XLOOKUP(Table29[[#This Row],[Unique BarCode]],$N$10:$N$37,$O$10:$O$37)</f>
        <v>CALC</v>
      </c>
      <c r="I3400" t="str">
        <f>_xlfn.XLOOKUP(Table29[[#This Row],[Unique BarCode]],$N$10:$N$37,$P$10:$P$37)</f>
        <v>Accessory</v>
      </c>
      <c r="J3400" t="s">
        <v>8</v>
      </c>
    </row>
    <row r="3401" spans="1:11" x14ac:dyDescent="0.2">
      <c r="A3401" s="1" t="d">
        <v>2023-02-27</v>
      </c>
      <c r="B3401" s="45">
        <v>-1</v>
      </c>
      <c r="C3401" t="s">
        <v>77</v>
      </c>
      <c r="D3401" t="str">
        <f>_xlfn.XLOOKUP(Table29[[#This Row],[Patron Group]],$R$10:$R$24,$S$10:$S$24)</f>
        <v>Undergraduate</v>
      </c>
      <c r="E3401" s="1" t="d">
        <v>2023-03-02</v>
      </c>
      <c r="F3401" t="s">
        <v>1774</v>
      </c>
      <c r="G3401" t="s">
        <v>2276</v>
      </c>
      <c r="H3401" t="str">
        <f>_xlfn.XLOOKUP(Table29[[#This Row],[Unique BarCode]],$N$10:$N$37,$O$10:$O$37)</f>
        <v>CALC</v>
      </c>
      <c r="I3401" t="str">
        <f>_xlfn.XLOOKUP(Table29[[#This Row],[Unique BarCode]],$N$10:$N$37,$P$10:$P$37)</f>
        <v>Accessory</v>
      </c>
      <c r="J3401" t="s">
        <v>13</v>
      </c>
    </row>
    <row r="3402" spans="1:11" x14ac:dyDescent="0.2">
      <c r="A3402" s="1" t="d">
        <v>2023-02-27</v>
      </c>
      <c r="B3402" s="45">
        <v>-1</v>
      </c>
      <c r="C3402" t="s">
        <v>77</v>
      </c>
      <c r="D3402" t="str">
        <f>_xlfn.XLOOKUP(Table29[[#This Row],[Patron Group]],$R$10:$R$24,$S$10:$S$24)</f>
        <v>Undergraduate</v>
      </c>
      <c r="E3402" s="1" t="d">
        <v>2023-03-02</v>
      </c>
      <c r="F3402" t="s">
        <v>1532</v>
      </c>
      <c r="G3402" t="s">
        <v>2276</v>
      </c>
      <c r="H3402" t="str">
        <f>_xlfn.XLOOKUP(Table29[[#This Row],[Unique BarCode]],$N$10:$N$37,$O$10:$O$37)</f>
        <v>CALC</v>
      </c>
      <c r="I3402" t="str">
        <f>_xlfn.XLOOKUP(Table29[[#This Row],[Unique BarCode]],$N$10:$N$37,$P$10:$P$37)</f>
        <v>Accessory</v>
      </c>
      <c r="J3402" t="s">
        <v>49</v>
      </c>
    </row>
    <row r="3403" spans="1:11" x14ac:dyDescent="0.2">
      <c r="A3403" s="1" t="d">
        <v>2023-02-27</v>
      </c>
      <c r="B3403" s="45">
        <v>-1</v>
      </c>
      <c r="C3403" t="s">
        <v>77</v>
      </c>
      <c r="D3403" t="str">
        <f>_xlfn.XLOOKUP(Table29[[#This Row],[Patron Group]],$R$10:$R$24,$S$10:$S$24)</f>
        <v>Undergraduate</v>
      </c>
      <c r="E3403" s="1" t="d">
        <v>2023-03-06</v>
      </c>
      <c r="F3403" t="s">
        <v>1010</v>
      </c>
      <c r="G3403" t="s">
        <v>2273</v>
      </c>
      <c r="H3403" t="str">
        <f>_xlfn.XLOOKUP(Table29[[#This Row],[Unique BarCode]],$N$10:$N$37,$O$10:$O$37)</f>
        <v>ChromeBook</v>
      </c>
      <c r="I3403" t="str">
        <f>_xlfn.XLOOKUP(Table29[[#This Row],[Unique BarCode]],$N$10:$N$37,$P$10:$P$37)</f>
        <v>Device</v>
      </c>
      <c r="J3403" t="s">
        <v>128</v>
      </c>
      <c r="K3403" t="s">
        <v>1011</v>
      </c>
    </row>
    <row r="3404" spans="1:11" x14ac:dyDescent="0.2">
      <c r="A3404" s="1" t="d">
        <v>2023-02-27</v>
      </c>
      <c r="B3404" s="45">
        <v>-1</v>
      </c>
      <c r="C3404" t="s">
        <v>77</v>
      </c>
      <c r="D3404" t="str">
        <f>_xlfn.XLOOKUP(Table29[[#This Row],[Patron Group]],$R$10:$R$24,$S$10:$S$24)</f>
        <v>Undergraduate</v>
      </c>
      <c r="E3404" s="1" t="d">
        <v>2023-03-06</v>
      </c>
      <c r="F3404" t="s">
        <v>721</v>
      </c>
      <c r="G3404" t="s">
        <v>2273</v>
      </c>
      <c r="H3404" t="str">
        <f>_xlfn.XLOOKUP(Table29[[#This Row],[Unique BarCode]],$N$10:$N$37,$O$10:$O$37)</f>
        <v>ChromeBook</v>
      </c>
      <c r="I3404" t="str">
        <f>_xlfn.XLOOKUP(Table29[[#This Row],[Unique BarCode]],$N$10:$N$37,$P$10:$P$37)</f>
        <v>Device</v>
      </c>
      <c r="J3404" t="s">
        <v>49</v>
      </c>
      <c r="K3404" t="s">
        <v>722</v>
      </c>
    </row>
    <row r="3405" spans="1:11" x14ac:dyDescent="0.2">
      <c r="A3405" s="1" t="d">
        <v>2023-02-27</v>
      </c>
      <c r="B3405" s="45">
        <v>-1</v>
      </c>
      <c r="C3405" t="s">
        <v>77</v>
      </c>
      <c r="D3405" t="str">
        <f>_xlfn.XLOOKUP(Table29[[#This Row],[Patron Group]],$R$10:$R$24,$S$10:$S$24)</f>
        <v>Undergraduate</v>
      </c>
      <c r="E3405" s="1" t="d">
        <v>2023-03-06</v>
      </c>
      <c r="F3405" t="s">
        <v>1877</v>
      </c>
      <c r="G3405" t="s">
        <v>2273</v>
      </c>
      <c r="H3405" t="str">
        <f>_xlfn.XLOOKUP(Table29[[#This Row],[Unique BarCode]],$N$10:$N$37,$O$10:$O$37)</f>
        <v>ChromeBook</v>
      </c>
      <c r="I3405" t="str">
        <f>_xlfn.XLOOKUP(Table29[[#This Row],[Unique BarCode]],$N$10:$N$37,$P$10:$P$37)</f>
        <v>Device</v>
      </c>
      <c r="J3405" t="s">
        <v>991</v>
      </c>
      <c r="K3405" t="s">
        <v>1878</v>
      </c>
    </row>
    <row r="3406" spans="1:11" x14ac:dyDescent="0.2">
      <c r="A3406" s="1" t="d">
        <v>2023-02-27</v>
      </c>
      <c r="B3406" s="45">
        <v>-1</v>
      </c>
      <c r="C3406" t="s">
        <v>77</v>
      </c>
      <c r="D3406" t="str">
        <f>_xlfn.XLOOKUP(Table29[[#This Row],[Patron Group]],$R$10:$R$24,$S$10:$S$24)</f>
        <v>Undergraduate</v>
      </c>
      <c r="E3406" s="1" t="d">
        <v>2023-03-06</v>
      </c>
      <c r="F3406" t="s">
        <v>1096</v>
      </c>
      <c r="G3406" t="s">
        <v>2273</v>
      </c>
      <c r="H3406" t="str">
        <f>_xlfn.XLOOKUP(Table29[[#This Row],[Unique BarCode]],$N$10:$N$37,$O$10:$O$37)</f>
        <v>ChromeBook</v>
      </c>
      <c r="I3406" t="str">
        <f>_xlfn.XLOOKUP(Table29[[#This Row],[Unique BarCode]],$N$10:$N$37,$P$10:$P$37)</f>
        <v>Device</v>
      </c>
      <c r="J3406" t="s">
        <v>128</v>
      </c>
      <c r="K3406" t="s">
        <v>1097</v>
      </c>
    </row>
    <row r="3407" spans="1:11" x14ac:dyDescent="0.2">
      <c r="A3407" s="1" t="d">
        <v>2023-02-27</v>
      </c>
      <c r="B3407" s="45">
        <v>-1</v>
      </c>
      <c r="C3407" t="s">
        <v>77</v>
      </c>
      <c r="D3407" t="str">
        <f>_xlfn.XLOOKUP(Table29[[#This Row],[Patron Group]],$R$10:$R$24,$S$10:$S$24)</f>
        <v>Undergraduate</v>
      </c>
      <c r="E3407" s="1" t="d">
        <v>2023-03-06</v>
      </c>
      <c r="F3407" t="s">
        <v>286</v>
      </c>
      <c r="G3407" t="s">
        <v>2273</v>
      </c>
      <c r="H3407" t="str">
        <f>_xlfn.XLOOKUP(Table29[[#This Row],[Unique BarCode]],$N$10:$N$37,$O$10:$O$37)</f>
        <v>ChromeBook</v>
      </c>
      <c r="I3407" t="str">
        <f>_xlfn.XLOOKUP(Table29[[#This Row],[Unique BarCode]],$N$10:$N$37,$P$10:$P$37)</f>
        <v>Device</v>
      </c>
      <c r="J3407" t="s">
        <v>128</v>
      </c>
      <c r="K3407" t="s">
        <v>287</v>
      </c>
    </row>
    <row r="3408" spans="1:11" x14ac:dyDescent="0.2">
      <c r="A3408" s="1" t="d">
        <v>2023-02-27</v>
      </c>
      <c r="B3408" s="45">
        <v>-1</v>
      </c>
      <c r="C3408" t="s">
        <v>77</v>
      </c>
      <c r="D3408" t="str">
        <f>_xlfn.XLOOKUP(Table29[[#This Row],[Patron Group]],$R$10:$R$24,$S$10:$S$24)</f>
        <v>Undergraduate</v>
      </c>
      <c r="E3408" s="1" t="d">
        <v>2023-03-06</v>
      </c>
      <c r="F3408" t="s">
        <v>819</v>
      </c>
      <c r="G3408" t="s">
        <v>2273</v>
      </c>
      <c r="H3408" t="str">
        <f>_xlfn.XLOOKUP(Table29[[#This Row],[Unique BarCode]],$N$10:$N$37,$O$10:$O$37)</f>
        <v>ChromeBook</v>
      </c>
      <c r="I3408" t="str">
        <f>_xlfn.XLOOKUP(Table29[[#This Row],[Unique BarCode]],$N$10:$N$37,$P$10:$P$37)</f>
        <v>Device</v>
      </c>
      <c r="J3408" t="s">
        <v>8</v>
      </c>
      <c r="K3408" t="s">
        <v>820</v>
      </c>
    </row>
    <row r="3409" spans="1:11" x14ac:dyDescent="0.2">
      <c r="A3409" s="1" t="d">
        <v>2023-02-27</v>
      </c>
      <c r="B3409" s="45">
        <v>-1</v>
      </c>
      <c r="C3409" t="s">
        <v>77</v>
      </c>
      <c r="D3409" t="str">
        <f>_xlfn.XLOOKUP(Table29[[#This Row],[Patron Group]],$R$10:$R$24,$S$10:$S$24)</f>
        <v>Undergraduate</v>
      </c>
      <c r="E3409" s="1" t="d">
        <v>2023-03-06</v>
      </c>
      <c r="F3409" t="s">
        <v>625</v>
      </c>
      <c r="G3409" t="s">
        <v>2274</v>
      </c>
      <c r="H3409" t="str">
        <f>_xlfn.XLOOKUP(Table29[[#This Row],[Unique BarCode]],$N$10:$N$37,$O$10:$O$37)</f>
        <v>MacBook</v>
      </c>
      <c r="I3409" t="str">
        <f>_xlfn.XLOOKUP(Table29[[#This Row],[Unique BarCode]],$N$10:$N$37,$P$10:$P$37)</f>
        <v>Device</v>
      </c>
      <c r="J3409" t="s">
        <v>8</v>
      </c>
      <c r="K3409" t="s">
        <v>626</v>
      </c>
    </row>
    <row r="3410" spans="1:11" x14ac:dyDescent="0.2">
      <c r="A3410" s="1" t="d">
        <v>2023-02-27</v>
      </c>
      <c r="B3410" s="45">
        <v>-1</v>
      </c>
      <c r="C3410" t="s">
        <v>77</v>
      </c>
      <c r="D3410" t="str">
        <f>_xlfn.XLOOKUP(Table29[[#This Row],[Patron Group]],$R$10:$R$24,$S$10:$S$24)</f>
        <v>Undergraduate</v>
      </c>
      <c r="E3410" s="1" t="d">
        <v>2023-03-06</v>
      </c>
      <c r="F3410" t="s">
        <v>1879</v>
      </c>
      <c r="G3410" t="s">
        <v>2275</v>
      </c>
      <c r="H3410" t="str">
        <f>_xlfn.XLOOKUP(Table29[[#This Row],[Unique BarCode]],$N$10:$N$37,$O$10:$O$37)</f>
        <v>iPad</v>
      </c>
      <c r="I3410" t="str">
        <f>_xlfn.XLOOKUP(Table29[[#This Row],[Unique BarCode]],$N$10:$N$37,$P$10:$P$37)</f>
        <v>Device</v>
      </c>
      <c r="J3410" t="s">
        <v>8</v>
      </c>
      <c r="K3410" t="s">
        <v>1880</v>
      </c>
    </row>
    <row r="3411" spans="1:11" x14ac:dyDescent="0.2">
      <c r="A3411" s="1" t="d">
        <v>2023-02-27</v>
      </c>
      <c r="B3411" s="45">
        <v>-1</v>
      </c>
      <c r="C3411" t="s">
        <v>77</v>
      </c>
      <c r="D3411" t="str">
        <f>_xlfn.XLOOKUP(Table29[[#This Row],[Patron Group]],$R$10:$R$24,$S$10:$S$24)</f>
        <v>Undergraduate</v>
      </c>
      <c r="E3411" s="1" t="d">
        <v>2023-03-06</v>
      </c>
      <c r="F3411" t="s">
        <v>1083</v>
      </c>
      <c r="G3411" t="s">
        <v>2275</v>
      </c>
      <c r="H3411" t="str">
        <f>_xlfn.XLOOKUP(Table29[[#This Row],[Unique BarCode]],$N$10:$N$37,$O$10:$O$37)</f>
        <v>iPad</v>
      </c>
      <c r="I3411" t="str">
        <f>_xlfn.XLOOKUP(Table29[[#This Row],[Unique BarCode]],$N$10:$N$37,$P$10:$P$37)</f>
        <v>Device</v>
      </c>
      <c r="J3411" t="s">
        <v>8</v>
      </c>
    </row>
    <row r="3412" spans="1:11" x14ac:dyDescent="0.2">
      <c r="A3412" s="1" t="d">
        <v>2023-02-27</v>
      </c>
      <c r="B3412" s="45">
        <v>-1</v>
      </c>
      <c r="C3412" t="s">
        <v>77</v>
      </c>
      <c r="D3412" t="str">
        <f>_xlfn.XLOOKUP(Table29[[#This Row],[Patron Group]],$R$10:$R$24,$S$10:$S$24)</f>
        <v>Undergraduate</v>
      </c>
      <c r="E3412" s="1" t="d">
        <v>2023-03-06</v>
      </c>
      <c r="F3412" t="s">
        <v>171</v>
      </c>
      <c r="G3412" t="s">
        <v>2263</v>
      </c>
      <c r="H3412" t="str">
        <f>_xlfn.XLOOKUP(Table29[[#This Row],[Unique BarCode]],$N$10:$N$37,$O$10:$O$37)</f>
        <v>HP Laptop</v>
      </c>
      <c r="I3412" t="str">
        <f>_xlfn.XLOOKUP(Table29[[#This Row],[Unique BarCode]],$N$10:$N$37,$P$10:$P$37)</f>
        <v>Device</v>
      </c>
      <c r="J3412" t="s">
        <v>8</v>
      </c>
      <c r="K3412" t="s">
        <v>172</v>
      </c>
    </row>
    <row r="3413" spans="1:11" x14ac:dyDescent="0.2">
      <c r="A3413" s="1" t="d">
        <v>2023-02-27</v>
      </c>
      <c r="B3413" s="45">
        <v>-1</v>
      </c>
      <c r="C3413" t="s">
        <v>77</v>
      </c>
      <c r="D3413" t="str">
        <f>_xlfn.XLOOKUP(Table29[[#This Row],[Patron Group]],$R$10:$R$24,$S$10:$S$24)</f>
        <v>Undergraduate</v>
      </c>
      <c r="E3413" s="1" t="d">
        <v>2023-03-06</v>
      </c>
      <c r="F3413" t="s">
        <v>623</v>
      </c>
      <c r="G3413" t="s">
        <v>2263</v>
      </c>
      <c r="H3413" t="str">
        <f>_xlfn.XLOOKUP(Table29[[#This Row],[Unique BarCode]],$N$10:$N$37,$O$10:$O$37)</f>
        <v>HP Laptop</v>
      </c>
      <c r="I3413" t="str">
        <f>_xlfn.XLOOKUP(Table29[[#This Row],[Unique BarCode]],$N$10:$N$37,$P$10:$P$37)</f>
        <v>Device</v>
      </c>
      <c r="J3413" t="s">
        <v>8</v>
      </c>
      <c r="K3413" t="s">
        <v>624</v>
      </c>
    </row>
    <row r="3414" spans="1:11" x14ac:dyDescent="0.2">
      <c r="A3414" s="1" t="d">
        <v>2023-02-27</v>
      </c>
      <c r="B3414" s="45">
        <v>-1</v>
      </c>
      <c r="C3414" t="s">
        <v>77</v>
      </c>
      <c r="D3414" t="str">
        <f>_xlfn.XLOOKUP(Table29[[#This Row],[Patron Group]],$R$10:$R$24,$S$10:$S$24)</f>
        <v>Undergraduate</v>
      </c>
      <c r="E3414" s="1" t="d">
        <v>2023-03-06</v>
      </c>
      <c r="F3414" t="s">
        <v>177</v>
      </c>
      <c r="G3414" t="s">
        <v>2263</v>
      </c>
      <c r="H3414" t="str">
        <f>_xlfn.XLOOKUP(Table29[[#This Row],[Unique BarCode]],$N$10:$N$37,$O$10:$O$37)</f>
        <v>HP Laptop</v>
      </c>
      <c r="I3414" t="str">
        <f>_xlfn.XLOOKUP(Table29[[#This Row],[Unique BarCode]],$N$10:$N$37,$P$10:$P$37)</f>
        <v>Device</v>
      </c>
      <c r="J3414" t="s">
        <v>8</v>
      </c>
      <c r="K3414" t="s">
        <v>178</v>
      </c>
    </row>
    <row r="3415" spans="1:11" x14ac:dyDescent="0.2">
      <c r="A3415" s="1" t="d">
        <v>2023-02-27</v>
      </c>
      <c r="B3415" s="45">
        <v>-1</v>
      </c>
      <c r="C3415" t="s">
        <v>77</v>
      </c>
      <c r="D3415" t="str">
        <f>_xlfn.XLOOKUP(Table29[[#This Row],[Patron Group]],$R$10:$R$24,$S$10:$S$24)</f>
        <v>Undergraduate</v>
      </c>
      <c r="E3415" s="1" t="d">
        <v>2023-03-10</v>
      </c>
      <c r="F3415" t="s">
        <v>1881</v>
      </c>
      <c r="G3415" t="s">
        <v>2273</v>
      </c>
      <c r="H3415" t="str">
        <f>_xlfn.XLOOKUP(Table29[[#This Row],[Unique BarCode]],$N$10:$N$37,$O$10:$O$37)</f>
        <v>ChromeBook</v>
      </c>
      <c r="I3415" t="str">
        <f>_xlfn.XLOOKUP(Table29[[#This Row],[Unique BarCode]],$N$10:$N$37,$P$10:$P$37)</f>
        <v>Device</v>
      </c>
      <c r="J3415" t="s">
        <v>8</v>
      </c>
      <c r="K3415" t="s">
        <v>1061</v>
      </c>
    </row>
    <row r="3416" spans="1:11" x14ac:dyDescent="0.2">
      <c r="A3416" s="1" t="d">
        <v>2023-02-27</v>
      </c>
      <c r="B3416" s="45">
        <v>-1</v>
      </c>
      <c r="C3416" t="s">
        <v>77</v>
      </c>
      <c r="D3416" t="str">
        <f>_xlfn.XLOOKUP(Table29[[#This Row],[Patron Group]],$R$10:$R$24,$S$10:$S$24)</f>
        <v>Undergraduate</v>
      </c>
      <c r="E3416" s="1" t="d">
        <v>2023-03-10</v>
      </c>
      <c r="F3416" t="s">
        <v>1600</v>
      </c>
      <c r="G3416" t="s">
        <v>2297</v>
      </c>
      <c r="H3416" t="str">
        <f>_xlfn.XLOOKUP(Table29[[#This Row],[Unique BarCode]],$N$10:$N$37,$O$10:$O$37)</f>
        <v>iPad</v>
      </c>
      <c r="I3416" t="str">
        <f>_xlfn.XLOOKUP(Table29[[#This Row],[Unique BarCode]],$N$10:$N$37,$P$10:$P$37)</f>
        <v>Device</v>
      </c>
      <c r="J3416" t="s">
        <v>8</v>
      </c>
      <c r="K3416" t="s">
        <v>1601</v>
      </c>
    </row>
    <row r="3417" spans="1:11" x14ac:dyDescent="0.2">
      <c r="A3417" s="1" t="d">
        <v>2023-02-27</v>
      </c>
      <c r="B3417" s="45">
        <v>-1</v>
      </c>
      <c r="C3417" t="s">
        <v>77</v>
      </c>
      <c r="D3417" t="str">
        <f>_xlfn.XLOOKUP(Table29[[#This Row],[Patron Group]],$R$10:$R$24,$S$10:$S$24)</f>
        <v>Undergraduate</v>
      </c>
      <c r="E3417" s="1" t="d">
        <v>2023-03-11</v>
      </c>
      <c r="F3417" t="s">
        <v>1130</v>
      </c>
      <c r="G3417" t="s">
        <v>2274</v>
      </c>
      <c r="H3417" t="str">
        <f>_xlfn.XLOOKUP(Table29[[#This Row],[Unique BarCode]],$N$10:$N$37,$O$10:$O$37)</f>
        <v>MacBook</v>
      </c>
      <c r="I3417" t="str">
        <f>_xlfn.XLOOKUP(Table29[[#This Row],[Unique BarCode]],$N$10:$N$37,$P$10:$P$37)</f>
        <v>Device</v>
      </c>
      <c r="J3417" t="s">
        <v>8</v>
      </c>
      <c r="K3417" t="s">
        <v>1131</v>
      </c>
    </row>
    <row r="3418" spans="1:11" x14ac:dyDescent="0.2">
      <c r="A3418" s="1" t="d">
        <v>2023-02-27</v>
      </c>
      <c r="B3418" s="45">
        <v>-1</v>
      </c>
      <c r="C3418" t="s">
        <v>77</v>
      </c>
      <c r="D3418" t="str">
        <f>_xlfn.XLOOKUP(Table29[[#This Row],[Patron Group]],$R$10:$R$24,$S$10:$S$24)</f>
        <v>Undergraduate</v>
      </c>
      <c r="E3418" s="1" t="d">
        <v>2023-03-12</v>
      </c>
      <c r="F3418" t="s">
        <v>1882</v>
      </c>
      <c r="G3418" t="s">
        <v>2274</v>
      </c>
      <c r="H3418" t="str">
        <f>_xlfn.XLOOKUP(Table29[[#This Row],[Unique BarCode]],$N$10:$N$37,$O$10:$O$37)</f>
        <v>MacBook</v>
      </c>
      <c r="I3418" t="str">
        <f>_xlfn.XLOOKUP(Table29[[#This Row],[Unique BarCode]],$N$10:$N$37,$P$10:$P$37)</f>
        <v>Device</v>
      </c>
      <c r="J3418" t="s">
        <v>8</v>
      </c>
      <c r="K3418" t="s">
        <v>1883</v>
      </c>
    </row>
    <row r="3419" spans="1:11" x14ac:dyDescent="0.2">
      <c r="A3419" s="1" t="d">
        <v>2023-02-27</v>
      </c>
      <c r="B3419" s="45">
        <v>-1</v>
      </c>
      <c r="C3419" t="s">
        <v>77</v>
      </c>
      <c r="D3419" t="str">
        <f>_xlfn.XLOOKUP(Table29[[#This Row],[Patron Group]],$R$10:$R$24,$S$10:$S$24)</f>
        <v>Undergraduate</v>
      </c>
      <c r="E3419" s="1" t="d">
        <v>2023-03-12</v>
      </c>
      <c r="F3419" t="s">
        <v>1884</v>
      </c>
      <c r="G3419" t="s">
        <v>2275</v>
      </c>
      <c r="H3419" t="str">
        <f>_xlfn.XLOOKUP(Table29[[#This Row],[Unique BarCode]],$N$10:$N$37,$O$10:$O$37)</f>
        <v>iPad</v>
      </c>
      <c r="I3419" t="str">
        <f>_xlfn.XLOOKUP(Table29[[#This Row],[Unique BarCode]],$N$10:$N$37,$P$10:$P$37)</f>
        <v>Device</v>
      </c>
      <c r="J3419" t="s">
        <v>8</v>
      </c>
      <c r="K3419" t="s">
        <v>1885</v>
      </c>
    </row>
    <row r="3420" spans="1:11" x14ac:dyDescent="0.2">
      <c r="A3420" s="1" t="d">
        <v>2023-02-27</v>
      </c>
      <c r="B3420" s="45">
        <v>-1</v>
      </c>
      <c r="C3420" t="s">
        <v>77</v>
      </c>
      <c r="D3420" t="str">
        <f>_xlfn.XLOOKUP(Table29[[#This Row],[Patron Group]],$R$10:$R$24,$S$10:$S$24)</f>
        <v>Undergraduate</v>
      </c>
      <c r="E3420" s="1" t="d">
        <v>2023-03-13</v>
      </c>
      <c r="F3420" t="s">
        <v>1023</v>
      </c>
      <c r="G3420" t="s">
        <v>2274</v>
      </c>
      <c r="H3420" t="str">
        <f>_xlfn.XLOOKUP(Table29[[#This Row],[Unique BarCode]],$N$10:$N$37,$O$10:$O$37)</f>
        <v>MacBook</v>
      </c>
      <c r="I3420" t="str">
        <f>_xlfn.XLOOKUP(Table29[[#This Row],[Unique BarCode]],$N$10:$N$37,$P$10:$P$37)</f>
        <v>Device</v>
      </c>
      <c r="J3420" t="s">
        <v>8</v>
      </c>
      <c r="K3420" t="s">
        <v>1024</v>
      </c>
    </row>
    <row r="3421" spans="1:11" x14ac:dyDescent="0.2">
      <c r="A3421" s="1" t="d">
        <v>2023-02-27</v>
      </c>
      <c r="B3421" s="45">
        <v>-1</v>
      </c>
      <c r="C3421" t="s">
        <v>77</v>
      </c>
      <c r="D3421" t="str">
        <f>_xlfn.XLOOKUP(Table29[[#This Row],[Patron Group]],$R$10:$R$24,$S$10:$S$24)</f>
        <v>Undergraduate</v>
      </c>
      <c r="E3421" s="1" t="d">
        <v>2023-03-13</v>
      </c>
      <c r="F3421" t="s">
        <v>1463</v>
      </c>
      <c r="G3421" t="s">
        <v>2274</v>
      </c>
      <c r="H3421" t="str">
        <f>_xlfn.XLOOKUP(Table29[[#This Row],[Unique BarCode]],$N$10:$N$37,$O$10:$O$37)</f>
        <v>MacBook</v>
      </c>
      <c r="I3421" t="str">
        <f>_xlfn.XLOOKUP(Table29[[#This Row],[Unique BarCode]],$N$10:$N$37,$P$10:$P$37)</f>
        <v>Device</v>
      </c>
      <c r="J3421" t="s">
        <v>8</v>
      </c>
      <c r="K3421" t="s">
        <v>1464</v>
      </c>
    </row>
    <row r="3422" spans="1:11" x14ac:dyDescent="0.2">
      <c r="A3422" s="1" t="d">
        <v>2023-02-27</v>
      </c>
      <c r="B3422" s="45">
        <v>-1</v>
      </c>
      <c r="C3422" t="s">
        <v>77</v>
      </c>
      <c r="D3422" t="str">
        <f>_xlfn.XLOOKUP(Table29[[#This Row],[Patron Group]],$R$10:$R$24,$S$10:$S$24)</f>
        <v>Undergraduate</v>
      </c>
      <c r="E3422" s="1" t="d">
        <v>2023-03-13</v>
      </c>
      <c r="F3422" t="s">
        <v>1214</v>
      </c>
      <c r="G3422" t="s">
        <v>2274</v>
      </c>
      <c r="H3422" t="str">
        <f>_xlfn.XLOOKUP(Table29[[#This Row],[Unique BarCode]],$N$10:$N$37,$O$10:$O$37)</f>
        <v>MacBook</v>
      </c>
      <c r="I3422" t="str">
        <f>_xlfn.XLOOKUP(Table29[[#This Row],[Unique BarCode]],$N$10:$N$37,$P$10:$P$37)</f>
        <v>Device</v>
      </c>
      <c r="J3422" t="s">
        <v>8</v>
      </c>
      <c r="K3422" t="s">
        <v>1214</v>
      </c>
    </row>
    <row r="3423" spans="1:11" x14ac:dyDescent="0.2">
      <c r="A3423" s="1" t="d">
        <v>2023-02-27</v>
      </c>
      <c r="B3423" s="45">
        <v>-1</v>
      </c>
      <c r="C3423" t="s">
        <v>77</v>
      </c>
      <c r="D3423" t="str">
        <f>_xlfn.XLOOKUP(Table29[[#This Row],[Patron Group]],$R$10:$R$24,$S$10:$S$24)</f>
        <v>Undergraduate</v>
      </c>
      <c r="E3423" s="1" t="d">
        <v>2023-03-13</v>
      </c>
      <c r="F3423" t="s">
        <v>1886</v>
      </c>
      <c r="G3423" t="s">
        <v>2274</v>
      </c>
      <c r="H3423" t="str">
        <f>_xlfn.XLOOKUP(Table29[[#This Row],[Unique BarCode]],$N$10:$N$37,$O$10:$O$37)</f>
        <v>MacBook</v>
      </c>
      <c r="I3423" t="str">
        <f>_xlfn.XLOOKUP(Table29[[#This Row],[Unique BarCode]],$N$10:$N$37,$P$10:$P$37)</f>
        <v>Device</v>
      </c>
      <c r="J3423" t="s">
        <v>8</v>
      </c>
      <c r="K3423" t="s">
        <v>1886</v>
      </c>
    </row>
    <row r="3424" spans="1:11" x14ac:dyDescent="0.2">
      <c r="A3424" s="1" t="d">
        <v>2023-02-27</v>
      </c>
      <c r="B3424" s="45">
        <v>-1</v>
      </c>
      <c r="C3424" t="s">
        <v>77</v>
      </c>
      <c r="D3424" t="str">
        <f>_xlfn.XLOOKUP(Table29[[#This Row],[Patron Group]],$R$10:$R$24,$S$10:$S$24)</f>
        <v>Undergraduate</v>
      </c>
      <c r="E3424" s="1" t="d">
        <v>2023-03-13</v>
      </c>
      <c r="F3424" t="s">
        <v>1545</v>
      </c>
      <c r="G3424" t="s">
        <v>2275</v>
      </c>
      <c r="H3424" t="str">
        <f>_xlfn.XLOOKUP(Table29[[#This Row],[Unique BarCode]],$N$10:$N$37,$O$10:$O$37)</f>
        <v>iPad</v>
      </c>
      <c r="I3424" t="str">
        <f>_xlfn.XLOOKUP(Table29[[#This Row],[Unique BarCode]],$N$10:$N$37,$P$10:$P$37)</f>
        <v>Device</v>
      </c>
      <c r="J3424" t="s">
        <v>8</v>
      </c>
      <c r="K3424" t="s">
        <v>1546</v>
      </c>
    </row>
    <row r="3425" spans="1:11" x14ac:dyDescent="0.2">
      <c r="A3425" s="1" t="d">
        <v>2023-02-27</v>
      </c>
      <c r="B3425" s="45">
        <v>-1</v>
      </c>
      <c r="C3425" t="s">
        <v>77</v>
      </c>
      <c r="D3425" t="str">
        <f>_xlfn.XLOOKUP(Table29[[#This Row],[Patron Group]],$R$10:$R$24,$S$10:$S$24)</f>
        <v>Undergraduate</v>
      </c>
      <c r="E3425" s="1" t="d">
        <v>2023-03-13</v>
      </c>
      <c r="F3425" t="s">
        <v>117</v>
      </c>
      <c r="G3425" t="s">
        <v>2275</v>
      </c>
      <c r="H3425" t="str">
        <f>_xlfn.XLOOKUP(Table29[[#This Row],[Unique BarCode]],$N$10:$N$37,$O$10:$O$37)</f>
        <v>iPad</v>
      </c>
      <c r="I3425" t="str">
        <f>_xlfn.XLOOKUP(Table29[[#This Row],[Unique BarCode]],$N$10:$N$37,$P$10:$P$37)</f>
        <v>Device</v>
      </c>
      <c r="J3425" t="s">
        <v>8</v>
      </c>
      <c r="K3425" t="s">
        <v>118</v>
      </c>
    </row>
    <row r="3426" spans="1:11" x14ac:dyDescent="0.2">
      <c r="A3426" s="1" t="d">
        <v>2023-02-27</v>
      </c>
      <c r="B3426" s="45">
        <v>-1</v>
      </c>
      <c r="C3426" t="s">
        <v>77</v>
      </c>
      <c r="D3426" t="str">
        <f>_xlfn.XLOOKUP(Table29[[#This Row],[Patron Group]],$R$10:$R$24,$S$10:$S$24)</f>
        <v>Undergraduate</v>
      </c>
      <c r="E3426" s="1" t="d">
        <v>2023-03-13</v>
      </c>
      <c r="F3426" t="s">
        <v>1218</v>
      </c>
      <c r="G3426" t="s">
        <v>2275</v>
      </c>
      <c r="H3426" t="str">
        <f>_xlfn.XLOOKUP(Table29[[#This Row],[Unique BarCode]],$N$10:$N$37,$O$10:$O$37)</f>
        <v>iPad</v>
      </c>
      <c r="I3426" t="str">
        <f>_xlfn.XLOOKUP(Table29[[#This Row],[Unique BarCode]],$N$10:$N$37,$P$10:$P$37)</f>
        <v>Device</v>
      </c>
      <c r="J3426" t="s">
        <v>8</v>
      </c>
      <c r="K3426" t="s">
        <v>1219</v>
      </c>
    </row>
    <row r="3427" spans="1:11" x14ac:dyDescent="0.2">
      <c r="A3427" s="1" t="d">
        <v>2023-02-27</v>
      </c>
      <c r="B3427" s="45">
        <v>-1</v>
      </c>
      <c r="C3427" t="s">
        <v>77</v>
      </c>
      <c r="D3427" t="str">
        <f>_xlfn.XLOOKUP(Table29[[#This Row],[Patron Group]],$R$10:$R$24,$S$10:$S$24)</f>
        <v>Undergraduate</v>
      </c>
      <c r="E3427" s="1" t="d">
        <v>2023-03-13</v>
      </c>
      <c r="F3427" t="s">
        <v>1887</v>
      </c>
      <c r="G3427" t="s">
        <v>2275</v>
      </c>
      <c r="H3427" t="str">
        <f>_xlfn.XLOOKUP(Table29[[#This Row],[Unique BarCode]],$N$10:$N$37,$O$10:$O$37)</f>
        <v>iPad</v>
      </c>
      <c r="I3427" t="str">
        <f>_xlfn.XLOOKUP(Table29[[#This Row],[Unique BarCode]],$N$10:$N$37,$P$10:$P$37)</f>
        <v>Device</v>
      </c>
      <c r="J3427" t="s">
        <v>8</v>
      </c>
      <c r="K3427" t="s">
        <v>1888</v>
      </c>
    </row>
    <row r="3428" spans="1:11" x14ac:dyDescent="0.2">
      <c r="A3428" s="1" t="d">
        <v>2023-02-27</v>
      </c>
      <c r="B3428" s="45">
        <v>-1</v>
      </c>
      <c r="C3428" t="s">
        <v>77</v>
      </c>
      <c r="D3428" t="str">
        <f>_xlfn.XLOOKUP(Table29[[#This Row],[Patron Group]],$R$10:$R$24,$S$10:$S$24)</f>
        <v>Undergraduate</v>
      </c>
      <c r="E3428" s="1" t="d">
        <v>2023-03-13</v>
      </c>
      <c r="F3428" t="s">
        <v>1889</v>
      </c>
      <c r="G3428" t="s">
        <v>2275</v>
      </c>
      <c r="H3428" t="str">
        <f>_xlfn.XLOOKUP(Table29[[#This Row],[Unique BarCode]],$N$10:$N$37,$O$10:$O$37)</f>
        <v>iPad</v>
      </c>
      <c r="I3428" t="str">
        <f>_xlfn.XLOOKUP(Table29[[#This Row],[Unique BarCode]],$N$10:$N$37,$P$10:$P$37)</f>
        <v>Device</v>
      </c>
      <c r="J3428" t="s">
        <v>8</v>
      </c>
      <c r="K3428" t="s">
        <v>1890</v>
      </c>
    </row>
    <row r="3429" spans="1:11" x14ac:dyDescent="0.2">
      <c r="A3429" s="1" t="d">
        <v>2023-02-27</v>
      </c>
      <c r="B3429" s="45">
        <v>-1</v>
      </c>
      <c r="C3429" t="s">
        <v>77</v>
      </c>
      <c r="D3429" t="str">
        <f>_xlfn.XLOOKUP(Table29[[#This Row],[Patron Group]],$R$10:$R$24,$S$10:$S$24)</f>
        <v>Undergraduate</v>
      </c>
      <c r="E3429" s="1" t="d">
        <v>2023-03-13</v>
      </c>
      <c r="F3429" t="s">
        <v>1865</v>
      </c>
      <c r="G3429" t="s">
        <v>2263</v>
      </c>
      <c r="H3429" t="str">
        <f>_xlfn.XLOOKUP(Table29[[#This Row],[Unique BarCode]],$N$10:$N$37,$O$10:$O$37)</f>
        <v>HP Laptop</v>
      </c>
      <c r="I3429" t="str">
        <f>_xlfn.XLOOKUP(Table29[[#This Row],[Unique BarCode]],$N$10:$N$37,$P$10:$P$37)</f>
        <v>Device</v>
      </c>
      <c r="J3429" t="s">
        <v>8</v>
      </c>
      <c r="K3429" t="s">
        <v>752</v>
      </c>
    </row>
    <row r="3430" spans="1:11" x14ac:dyDescent="0.2">
      <c r="A3430" s="1" t="d">
        <v>2023-02-27</v>
      </c>
      <c r="B3430" s="45">
        <v>5570469130006530</v>
      </c>
      <c r="C3430" t="s">
        <v>77</v>
      </c>
      <c r="D3430" t="str">
        <f>_xlfn.XLOOKUP(Table29[[#This Row],[Patron Group]],$R$10:$R$24,$S$10:$S$24)</f>
        <v>Undergraduate</v>
      </c>
      <c r="E3430" s="1" t="d">
        <v>2023-03-07</v>
      </c>
      <c r="F3430" t="s">
        <v>296</v>
      </c>
      <c r="G3430" t="s">
        <v>2274</v>
      </c>
      <c r="H3430" t="str">
        <f>_xlfn.XLOOKUP(Table29[[#This Row],[Unique BarCode]],$N$10:$N$37,$O$10:$O$37)</f>
        <v>MacBook</v>
      </c>
      <c r="I3430" t="str">
        <f>_xlfn.XLOOKUP(Table29[[#This Row],[Unique BarCode]],$N$10:$N$37,$P$10:$P$37)</f>
        <v>Device</v>
      </c>
      <c r="J3430" t="s">
        <v>8</v>
      </c>
      <c r="K3430" t="s">
        <v>296</v>
      </c>
    </row>
    <row r="3431" spans="1:11" x14ac:dyDescent="0.2">
      <c r="A3431" s="1" t="d">
        <v>2023-02-28</v>
      </c>
      <c r="B3431" s="45">
        <v>-1</v>
      </c>
      <c r="C3431" t="s">
        <v>15</v>
      </c>
      <c r="D3431" t="str">
        <f>_xlfn.XLOOKUP(Table29[[#This Row],[Patron Group]],$R$10:$R$24,$S$10:$S$24)</f>
        <v>Academic</v>
      </c>
      <c r="E3431" s="1" t="d">
        <v>2023-02-28</v>
      </c>
      <c r="F3431" t="s">
        <v>1493</v>
      </c>
      <c r="G3431" t="s">
        <v>2266</v>
      </c>
      <c r="H3431" t="str">
        <f>_xlfn.XLOOKUP(Table29[[#This Row],[Unique BarCode]],$N$10:$N$37,$O$10:$O$37)</f>
        <v>Headphones</v>
      </c>
      <c r="I3431" t="str">
        <f>_xlfn.XLOOKUP(Table29[[#This Row],[Unique BarCode]],$N$10:$N$37,$P$10:$P$37)</f>
        <v>Accessory</v>
      </c>
      <c r="J3431" t="s">
        <v>13</v>
      </c>
      <c r="K3431" t="s">
        <v>1494</v>
      </c>
    </row>
    <row r="3432" spans="1:11" x14ac:dyDescent="0.2">
      <c r="A3432" s="1" t="d">
        <v>2023-02-28</v>
      </c>
      <c r="B3432" s="45">
        <v>-1</v>
      </c>
      <c r="C3432" t="s">
        <v>15</v>
      </c>
      <c r="D3432" t="str">
        <f>_xlfn.XLOOKUP(Table29[[#This Row],[Patron Group]],$R$10:$R$24,$S$10:$S$24)</f>
        <v>Academic</v>
      </c>
      <c r="E3432" s="1" t="d">
        <v>2023-03-09</v>
      </c>
      <c r="F3432" t="s">
        <v>721</v>
      </c>
      <c r="G3432" t="s">
        <v>2273</v>
      </c>
      <c r="H3432" t="str">
        <f>_xlfn.XLOOKUP(Table29[[#This Row],[Unique BarCode]],$N$10:$N$37,$O$10:$O$37)</f>
        <v>ChromeBook</v>
      </c>
      <c r="I3432" t="str">
        <f>_xlfn.XLOOKUP(Table29[[#This Row],[Unique BarCode]],$N$10:$N$37,$P$10:$P$37)</f>
        <v>Device</v>
      </c>
      <c r="J3432" t="s">
        <v>49</v>
      </c>
      <c r="K3432" t="s">
        <v>722</v>
      </c>
    </row>
    <row r="3433" spans="1:11" x14ac:dyDescent="0.2">
      <c r="A3433" s="1" t="d">
        <v>2023-02-28</v>
      </c>
      <c r="B3433" s="45">
        <v>-1</v>
      </c>
      <c r="C3433" t="s">
        <v>20</v>
      </c>
      <c r="D3433" t="str">
        <f>_xlfn.XLOOKUP(Table29[[#This Row],[Patron Group]],$R$10:$R$24,$S$10:$S$24)</f>
        <v>Graduate</v>
      </c>
      <c r="E3433" s="1" t="d">
        <v>2023-02-28</v>
      </c>
      <c r="F3433" t="s">
        <v>1583</v>
      </c>
      <c r="G3433" t="s">
        <v>2288</v>
      </c>
      <c r="H3433" t="str">
        <f>_xlfn.XLOOKUP(Table29[[#This Row],[Unique BarCode]],$N$10:$N$37,$O$10:$O$37)</f>
        <v>Android Charger</v>
      </c>
      <c r="I3433" t="str">
        <f>_xlfn.XLOOKUP(Table29[[#This Row],[Unique BarCode]],$N$10:$N$37,$P$10:$P$37)</f>
        <v>Charger</v>
      </c>
      <c r="J3433" t="s">
        <v>13</v>
      </c>
      <c r="K3433" t="s">
        <v>1584</v>
      </c>
    </row>
    <row r="3434" spans="1:11" x14ac:dyDescent="0.2">
      <c r="A3434" s="1" t="d">
        <v>2023-02-28</v>
      </c>
      <c r="B3434" s="45">
        <v>-1</v>
      </c>
      <c r="C3434" t="s">
        <v>20</v>
      </c>
      <c r="D3434" t="str">
        <f>_xlfn.XLOOKUP(Table29[[#This Row],[Patron Group]],$R$10:$R$24,$S$10:$S$24)</f>
        <v>Graduate</v>
      </c>
      <c r="E3434" s="1" t="d">
        <v>2023-02-28</v>
      </c>
      <c r="F3434" t="s">
        <v>1628</v>
      </c>
      <c r="G3434" t="s">
        <v>2281</v>
      </c>
      <c r="H3434" t="str">
        <f>_xlfn.XLOOKUP(Table29[[#This Row],[Unique BarCode]],$N$10:$N$37,$O$10:$O$37)</f>
        <v>HDMIC</v>
      </c>
      <c r="I3434" t="str">
        <f>_xlfn.XLOOKUP(Table29[[#This Row],[Unique BarCode]],$N$10:$N$37,$P$10:$P$37)</f>
        <v>Cable</v>
      </c>
      <c r="J3434" t="s">
        <v>8</v>
      </c>
      <c r="K3434" t="s">
        <v>1629</v>
      </c>
    </row>
    <row r="3435" spans="1:11" x14ac:dyDescent="0.2">
      <c r="A3435" s="1" t="d">
        <v>2023-02-28</v>
      </c>
      <c r="B3435" s="45">
        <v>-1</v>
      </c>
      <c r="C3435" t="s">
        <v>20</v>
      </c>
      <c r="D3435" t="str">
        <f>_xlfn.XLOOKUP(Table29[[#This Row],[Patron Group]],$R$10:$R$24,$S$10:$S$24)</f>
        <v>Graduate</v>
      </c>
      <c r="E3435" s="1" t="d">
        <v>2023-02-28</v>
      </c>
      <c r="F3435" t="s">
        <v>86</v>
      </c>
      <c r="G3435" t="s">
        <v>2265</v>
      </c>
      <c r="H3435" t="str">
        <f>_xlfn.XLOOKUP(Table29[[#This Row],[Unique BarCode]],$N$10:$N$37,$O$10:$O$37)</f>
        <v>IPHONE</v>
      </c>
      <c r="I3435" t="str">
        <f>_xlfn.XLOOKUP(Table29[[#This Row],[Unique BarCode]],$N$10:$N$37,$P$10:$P$37)</f>
        <v>Charger</v>
      </c>
      <c r="J3435" t="s">
        <v>8</v>
      </c>
      <c r="K3435" t="s">
        <v>87</v>
      </c>
    </row>
    <row r="3436" spans="1:11" x14ac:dyDescent="0.2">
      <c r="A3436" s="1" t="d">
        <v>2023-02-28</v>
      </c>
      <c r="B3436" s="45">
        <v>-1</v>
      </c>
      <c r="C3436" t="s">
        <v>20</v>
      </c>
      <c r="D3436" t="str">
        <f>_xlfn.XLOOKUP(Table29[[#This Row],[Patron Group]],$R$10:$R$24,$S$10:$S$24)</f>
        <v>Graduate</v>
      </c>
      <c r="E3436" s="1" t="d">
        <v>2023-02-28</v>
      </c>
      <c r="F3436" t="s">
        <v>1875</v>
      </c>
      <c r="G3436" t="s">
        <v>2265</v>
      </c>
      <c r="H3436" t="str">
        <f>_xlfn.XLOOKUP(Table29[[#This Row],[Unique BarCode]],$N$10:$N$37,$O$10:$O$37)</f>
        <v>IPHONE</v>
      </c>
      <c r="I3436" t="str">
        <f>_xlfn.XLOOKUP(Table29[[#This Row],[Unique BarCode]],$N$10:$N$37,$P$10:$P$37)</f>
        <v>Charger</v>
      </c>
      <c r="J3436" t="s">
        <v>8</v>
      </c>
      <c r="K3436" t="s">
        <v>1876</v>
      </c>
    </row>
    <row r="3437" spans="1:11" x14ac:dyDescent="0.2">
      <c r="A3437" s="1" t="d">
        <v>2023-02-28</v>
      </c>
      <c r="B3437" s="45">
        <v>-1</v>
      </c>
      <c r="C3437" t="s">
        <v>20</v>
      </c>
      <c r="D3437" t="str">
        <f>_xlfn.XLOOKUP(Table29[[#This Row],[Patron Group]],$R$10:$R$24,$S$10:$S$24)</f>
        <v>Graduate</v>
      </c>
      <c r="E3437" s="1" t="d">
        <v>2023-02-28</v>
      </c>
      <c r="F3437" t="s">
        <v>220</v>
      </c>
      <c r="G3437" t="s">
        <v>2265</v>
      </c>
      <c r="H3437" t="str">
        <f>_xlfn.XLOOKUP(Table29[[#This Row],[Unique BarCode]],$N$10:$N$37,$O$10:$O$37)</f>
        <v>IPHONE</v>
      </c>
      <c r="I3437" t="str">
        <f>_xlfn.XLOOKUP(Table29[[#This Row],[Unique BarCode]],$N$10:$N$37,$P$10:$P$37)</f>
        <v>Charger</v>
      </c>
      <c r="J3437" t="s">
        <v>13</v>
      </c>
      <c r="K3437" t="s">
        <v>221</v>
      </c>
    </row>
    <row r="3438" spans="1:11" x14ac:dyDescent="0.2">
      <c r="A3438" s="1" t="d">
        <v>2023-02-28</v>
      </c>
      <c r="B3438" s="45">
        <v>-1</v>
      </c>
      <c r="C3438" t="s">
        <v>20</v>
      </c>
      <c r="D3438" t="str">
        <f>_xlfn.XLOOKUP(Table29[[#This Row],[Patron Group]],$R$10:$R$24,$S$10:$S$24)</f>
        <v>Graduate</v>
      </c>
      <c r="E3438" s="1" t="d">
        <v>2023-02-28</v>
      </c>
      <c r="F3438" t="s">
        <v>222</v>
      </c>
      <c r="G3438" t="s">
        <v>2265</v>
      </c>
      <c r="H3438" t="str">
        <f>_xlfn.XLOOKUP(Table29[[#This Row],[Unique BarCode]],$N$10:$N$37,$O$10:$O$37)</f>
        <v>IPHONE</v>
      </c>
      <c r="I3438" t="str">
        <f>_xlfn.XLOOKUP(Table29[[#This Row],[Unique BarCode]],$N$10:$N$37,$P$10:$P$37)</f>
        <v>Charger</v>
      </c>
      <c r="J3438" t="s">
        <v>13</v>
      </c>
      <c r="K3438" t="s">
        <v>223</v>
      </c>
    </row>
    <row r="3439" spans="1:11" x14ac:dyDescent="0.2">
      <c r="A3439" s="1" t="d">
        <v>2023-02-28</v>
      </c>
      <c r="B3439" s="45">
        <v>-1</v>
      </c>
      <c r="C3439" t="s">
        <v>20</v>
      </c>
      <c r="D3439" t="str">
        <f>_xlfn.XLOOKUP(Table29[[#This Row],[Patron Group]],$R$10:$R$24,$S$10:$S$24)</f>
        <v>Graduate</v>
      </c>
      <c r="E3439" s="1" t="d">
        <v>2023-02-28</v>
      </c>
      <c r="F3439" t="s">
        <v>266</v>
      </c>
      <c r="G3439" t="s">
        <v>2265</v>
      </c>
      <c r="H3439" t="str">
        <f>_xlfn.XLOOKUP(Table29[[#This Row],[Unique BarCode]],$N$10:$N$37,$O$10:$O$37)</f>
        <v>IPHONE</v>
      </c>
      <c r="I3439" t="str">
        <f>_xlfn.XLOOKUP(Table29[[#This Row],[Unique BarCode]],$N$10:$N$37,$P$10:$P$37)</f>
        <v>Charger</v>
      </c>
      <c r="J3439" t="s">
        <v>8</v>
      </c>
    </row>
    <row r="3440" spans="1:11" x14ac:dyDescent="0.2">
      <c r="A3440" s="1" t="d">
        <v>2023-02-28</v>
      </c>
      <c r="B3440" s="45">
        <v>-1</v>
      </c>
      <c r="C3440" t="s">
        <v>20</v>
      </c>
      <c r="D3440" t="str">
        <f>_xlfn.XLOOKUP(Table29[[#This Row],[Patron Group]],$R$10:$R$24,$S$10:$S$24)</f>
        <v>Graduate</v>
      </c>
      <c r="E3440" s="1" t="d">
        <v>2023-02-28</v>
      </c>
      <c r="F3440" t="s">
        <v>267</v>
      </c>
      <c r="G3440" t="s">
        <v>2268</v>
      </c>
      <c r="H3440" t="str">
        <f>_xlfn.XLOOKUP(Table29[[#This Row],[Unique BarCode]],$N$10:$N$37,$O$10:$O$37)</f>
        <v>MACCHRG</v>
      </c>
      <c r="I3440" t="str">
        <f>_xlfn.XLOOKUP(Table29[[#This Row],[Unique BarCode]],$N$10:$N$37,$P$10:$P$37)</f>
        <v>Charger</v>
      </c>
      <c r="J3440" t="s">
        <v>8</v>
      </c>
      <c r="K3440" t="s">
        <v>268</v>
      </c>
    </row>
    <row r="3441" spans="1:11" x14ac:dyDescent="0.2">
      <c r="A3441" s="1" t="d">
        <v>2023-02-28</v>
      </c>
      <c r="B3441" s="45">
        <v>-1</v>
      </c>
      <c r="C3441" t="s">
        <v>20</v>
      </c>
      <c r="D3441" t="str">
        <f>_xlfn.XLOOKUP(Table29[[#This Row],[Patron Group]],$R$10:$R$24,$S$10:$S$24)</f>
        <v>Graduate</v>
      </c>
      <c r="E3441" s="1" t="d">
        <v>2023-02-28</v>
      </c>
      <c r="F3441" t="s">
        <v>813</v>
      </c>
      <c r="G3441" t="s">
        <v>2268</v>
      </c>
      <c r="H3441" t="str">
        <f>_xlfn.XLOOKUP(Table29[[#This Row],[Unique BarCode]],$N$10:$N$37,$O$10:$O$37)</f>
        <v>MACCHRG</v>
      </c>
      <c r="I3441" t="str">
        <f>_xlfn.XLOOKUP(Table29[[#This Row],[Unique BarCode]],$N$10:$N$37,$P$10:$P$37)</f>
        <v>Charger</v>
      </c>
      <c r="J3441" t="s">
        <v>13</v>
      </c>
      <c r="K3441" t="s">
        <v>814</v>
      </c>
    </row>
    <row r="3442" spans="1:11" x14ac:dyDescent="0.2">
      <c r="A3442" s="1" t="d">
        <v>2023-02-28</v>
      </c>
      <c r="B3442" s="45">
        <v>-1</v>
      </c>
      <c r="C3442" t="s">
        <v>20</v>
      </c>
      <c r="D3442" t="str">
        <f>_xlfn.XLOOKUP(Table29[[#This Row],[Patron Group]],$R$10:$R$24,$S$10:$S$24)</f>
        <v>Graduate</v>
      </c>
      <c r="E3442" s="1" t="d">
        <v>2023-02-28</v>
      </c>
      <c r="F3442" t="s">
        <v>1688</v>
      </c>
      <c r="G3442" t="s">
        <v>2296</v>
      </c>
      <c r="H3442" t="str">
        <f>_xlfn.XLOOKUP(Table29[[#This Row],[Unique BarCode]],$N$10:$N$37,$O$10:$O$37)</f>
        <v>MACUSBC</v>
      </c>
      <c r="I3442" t="str">
        <f>_xlfn.XLOOKUP(Table29[[#This Row],[Unique BarCode]],$N$10:$N$37,$P$10:$P$37)</f>
        <v>Charger</v>
      </c>
      <c r="J3442" t="s">
        <v>8</v>
      </c>
      <c r="K3442" t="s">
        <v>225</v>
      </c>
    </row>
    <row r="3443" spans="1:11" x14ac:dyDescent="0.2">
      <c r="A3443" s="1" t="d">
        <v>2023-02-28</v>
      </c>
      <c r="B3443" s="45">
        <v>-1</v>
      </c>
      <c r="C3443" t="s">
        <v>20</v>
      </c>
      <c r="D3443" t="str">
        <f>_xlfn.XLOOKUP(Table29[[#This Row],[Patron Group]],$R$10:$R$24,$S$10:$S$24)</f>
        <v>Graduate</v>
      </c>
      <c r="E3443" s="1" t="d">
        <v>2023-02-28</v>
      </c>
      <c r="F3443" t="s">
        <v>1651</v>
      </c>
      <c r="G3443" t="s">
        <v>2296</v>
      </c>
      <c r="H3443" t="str">
        <f>_xlfn.XLOOKUP(Table29[[#This Row],[Unique BarCode]],$N$10:$N$37,$O$10:$O$37)</f>
        <v>MACUSBC</v>
      </c>
      <c r="I3443" t="str">
        <f>_xlfn.XLOOKUP(Table29[[#This Row],[Unique BarCode]],$N$10:$N$37,$P$10:$P$37)</f>
        <v>Charger</v>
      </c>
      <c r="J3443" t="s">
        <v>8</v>
      </c>
      <c r="K3443" t="s">
        <v>92</v>
      </c>
    </row>
    <row r="3444" spans="1:11" x14ac:dyDescent="0.2">
      <c r="A3444" s="1" t="d">
        <v>2023-02-28</v>
      </c>
      <c r="B3444" s="45">
        <v>-1</v>
      </c>
      <c r="C3444" t="s">
        <v>20</v>
      </c>
      <c r="D3444" t="str">
        <f>_xlfn.XLOOKUP(Table29[[#This Row],[Patron Group]],$R$10:$R$24,$S$10:$S$24)</f>
        <v>Graduate</v>
      </c>
      <c r="E3444" s="1" t="d">
        <v>2023-02-28</v>
      </c>
      <c r="F3444" t="s">
        <v>1633</v>
      </c>
      <c r="G3444" t="s">
        <v>2296</v>
      </c>
      <c r="H3444" t="str">
        <f>_xlfn.XLOOKUP(Table29[[#This Row],[Unique BarCode]],$N$10:$N$37,$O$10:$O$37)</f>
        <v>MACUSBC</v>
      </c>
      <c r="I3444" t="str">
        <f>_xlfn.XLOOKUP(Table29[[#This Row],[Unique BarCode]],$N$10:$N$37,$P$10:$P$37)</f>
        <v>Charger</v>
      </c>
      <c r="J3444" t="s">
        <v>8</v>
      </c>
      <c r="K3444" t="s">
        <v>844</v>
      </c>
    </row>
    <row r="3445" spans="1:11" x14ac:dyDescent="0.2">
      <c r="A3445" s="1" t="d">
        <v>2023-02-28</v>
      </c>
      <c r="B3445" s="45">
        <v>-1</v>
      </c>
      <c r="C3445" t="s">
        <v>20</v>
      </c>
      <c r="D3445" t="str">
        <f>_xlfn.XLOOKUP(Table29[[#This Row],[Patron Group]],$R$10:$R$24,$S$10:$S$24)</f>
        <v>Graduate</v>
      </c>
      <c r="E3445" s="1" t="d">
        <v>2023-02-28</v>
      </c>
      <c r="F3445" t="s">
        <v>1322</v>
      </c>
      <c r="G3445" t="s">
        <v>2294</v>
      </c>
      <c r="H3445" t="str">
        <f>_xlfn.XLOOKUP(Table29[[#This Row],[Unique BarCode]],$N$10:$N$37,$O$10:$O$37)</f>
        <v>UVGA</v>
      </c>
      <c r="I3445" t="str">
        <f>_xlfn.XLOOKUP(Table29[[#This Row],[Unique BarCode]],$N$10:$N$37,$P$10:$P$37)</f>
        <v>Cable</v>
      </c>
      <c r="J3445" t="s">
        <v>8</v>
      </c>
      <c r="K3445" t="s">
        <v>1323</v>
      </c>
    </row>
    <row r="3446" spans="1:11" x14ac:dyDescent="0.2">
      <c r="A3446" s="1" t="d">
        <v>2023-02-28</v>
      </c>
      <c r="B3446" s="45">
        <v>-1</v>
      </c>
      <c r="C3446" t="s">
        <v>20</v>
      </c>
      <c r="D3446" t="str">
        <f>_xlfn.XLOOKUP(Table29[[#This Row],[Patron Group]],$R$10:$R$24,$S$10:$S$24)</f>
        <v>Graduate</v>
      </c>
      <c r="E3446" s="1" t="d">
        <v>2023-02-28</v>
      </c>
      <c r="F3446" t="s">
        <v>557</v>
      </c>
      <c r="G3446" t="s">
        <v>2294</v>
      </c>
      <c r="H3446" t="str">
        <f>_xlfn.XLOOKUP(Table29[[#This Row],[Unique BarCode]],$N$10:$N$37,$O$10:$O$37)</f>
        <v>UVGA</v>
      </c>
      <c r="I3446" t="str">
        <f>_xlfn.XLOOKUP(Table29[[#This Row],[Unique BarCode]],$N$10:$N$37,$P$10:$P$37)</f>
        <v>Cable</v>
      </c>
      <c r="J3446" t="s">
        <v>13</v>
      </c>
      <c r="K3446" t="s">
        <v>558</v>
      </c>
    </row>
    <row r="3447" spans="1:11" x14ac:dyDescent="0.2">
      <c r="A3447" s="1" t="d">
        <v>2023-02-28</v>
      </c>
      <c r="B3447" s="45">
        <v>-1</v>
      </c>
      <c r="C3447" t="s">
        <v>20</v>
      </c>
      <c r="D3447" t="str">
        <f>_xlfn.XLOOKUP(Table29[[#This Row],[Patron Group]],$R$10:$R$24,$S$10:$S$24)</f>
        <v>Graduate</v>
      </c>
      <c r="E3447" s="1" t="d">
        <v>2023-02-28</v>
      </c>
      <c r="F3447" t="s">
        <v>817</v>
      </c>
      <c r="G3447" t="s">
        <v>2272</v>
      </c>
      <c r="H3447" t="str">
        <f>_xlfn.XLOOKUP(Table29[[#This Row],[Unique BarCode]],$N$10:$N$37,$O$10:$O$37)</f>
        <v>WALLADPT</v>
      </c>
      <c r="I3447" t="str">
        <f>_xlfn.XLOOKUP(Table29[[#This Row],[Unique BarCode]],$N$10:$N$37,$P$10:$P$37)</f>
        <v>Charger</v>
      </c>
      <c r="J3447" t="s">
        <v>13</v>
      </c>
      <c r="K3447" t="s">
        <v>818</v>
      </c>
    </row>
    <row r="3448" spans="1:11" x14ac:dyDescent="0.2">
      <c r="A3448" s="1" t="d">
        <v>2023-02-28</v>
      </c>
      <c r="B3448" s="45">
        <v>-1</v>
      </c>
      <c r="C3448" t="s">
        <v>20</v>
      </c>
      <c r="D3448" t="str">
        <f>_xlfn.XLOOKUP(Table29[[#This Row],[Patron Group]],$R$10:$R$24,$S$10:$S$24)</f>
        <v>Graduate</v>
      </c>
      <c r="E3448" s="1" t="d">
        <v>2023-02-28</v>
      </c>
      <c r="F3448" t="s">
        <v>1326</v>
      </c>
      <c r="G3448" t="s">
        <v>2272</v>
      </c>
      <c r="H3448" t="str">
        <f>_xlfn.XLOOKUP(Table29[[#This Row],[Unique BarCode]],$N$10:$N$37,$O$10:$O$37)</f>
        <v>WALLADPT</v>
      </c>
      <c r="I3448" t="str">
        <f>_xlfn.XLOOKUP(Table29[[#This Row],[Unique BarCode]],$N$10:$N$37,$P$10:$P$37)</f>
        <v>Charger</v>
      </c>
      <c r="J3448" t="s">
        <v>8</v>
      </c>
      <c r="K3448" t="s">
        <v>1327</v>
      </c>
    </row>
    <row r="3449" spans="1:11" x14ac:dyDescent="0.2">
      <c r="A3449" s="1" t="d">
        <v>2023-02-28</v>
      </c>
      <c r="B3449" s="45">
        <v>-1</v>
      </c>
      <c r="C3449" t="s">
        <v>20</v>
      </c>
      <c r="D3449" t="str">
        <f>_xlfn.XLOOKUP(Table29[[#This Row],[Patron Group]],$R$10:$R$24,$S$10:$S$24)</f>
        <v>Graduate</v>
      </c>
      <c r="E3449" s="1" t="d">
        <v>2023-03-03</v>
      </c>
      <c r="F3449" t="s">
        <v>1402</v>
      </c>
      <c r="G3449" t="s">
        <v>2276</v>
      </c>
      <c r="H3449" t="str">
        <f>_xlfn.XLOOKUP(Table29[[#This Row],[Unique BarCode]],$N$10:$N$37,$O$10:$O$37)</f>
        <v>CALC</v>
      </c>
      <c r="I3449" t="str">
        <f>_xlfn.XLOOKUP(Table29[[#This Row],[Unique BarCode]],$N$10:$N$37,$P$10:$P$37)</f>
        <v>Accessory</v>
      </c>
      <c r="J3449" t="s">
        <v>8</v>
      </c>
    </row>
    <row r="3450" spans="1:11" x14ac:dyDescent="0.2">
      <c r="A3450" s="1" t="d">
        <v>2023-02-28</v>
      </c>
      <c r="B3450" s="45">
        <v>-1</v>
      </c>
      <c r="C3450" t="s">
        <v>20</v>
      </c>
      <c r="D3450" t="str">
        <f>_xlfn.XLOOKUP(Table29[[#This Row],[Patron Group]],$R$10:$R$24,$S$10:$S$24)</f>
        <v>Graduate</v>
      </c>
      <c r="E3450" s="1" t="d">
        <v>2023-03-07</v>
      </c>
      <c r="F3450" t="s">
        <v>689</v>
      </c>
      <c r="G3450" t="s">
        <v>2273</v>
      </c>
      <c r="H3450" t="str">
        <f>_xlfn.XLOOKUP(Table29[[#This Row],[Unique BarCode]],$N$10:$N$37,$O$10:$O$37)</f>
        <v>ChromeBook</v>
      </c>
      <c r="I3450" t="str">
        <f>_xlfn.XLOOKUP(Table29[[#This Row],[Unique BarCode]],$N$10:$N$37,$P$10:$P$37)</f>
        <v>Device</v>
      </c>
      <c r="J3450" t="s">
        <v>13</v>
      </c>
      <c r="K3450" t="s">
        <v>690</v>
      </c>
    </row>
    <row r="3451" spans="1:11" x14ac:dyDescent="0.2">
      <c r="A3451" s="1" t="d">
        <v>2023-02-28</v>
      </c>
      <c r="B3451" s="45">
        <v>-1</v>
      </c>
      <c r="C3451" t="s">
        <v>20</v>
      </c>
      <c r="D3451" t="str">
        <f>_xlfn.XLOOKUP(Table29[[#This Row],[Patron Group]],$R$10:$R$24,$S$10:$S$24)</f>
        <v>Graduate</v>
      </c>
      <c r="E3451" s="1" t="d">
        <v>2023-03-07</v>
      </c>
      <c r="F3451" t="s">
        <v>691</v>
      </c>
      <c r="G3451" t="s">
        <v>2273</v>
      </c>
      <c r="H3451" t="str">
        <f>_xlfn.XLOOKUP(Table29[[#This Row],[Unique BarCode]],$N$10:$N$37,$O$10:$O$37)</f>
        <v>ChromeBook</v>
      </c>
      <c r="I3451" t="str">
        <f>_xlfn.XLOOKUP(Table29[[#This Row],[Unique BarCode]],$N$10:$N$37,$P$10:$P$37)</f>
        <v>Device</v>
      </c>
      <c r="J3451" t="s">
        <v>13</v>
      </c>
      <c r="K3451" t="s">
        <v>692</v>
      </c>
    </row>
    <row r="3452" spans="1:11" x14ac:dyDescent="0.2">
      <c r="A3452" s="1" t="d">
        <v>2023-02-28</v>
      </c>
      <c r="B3452" s="45">
        <v>-1</v>
      </c>
      <c r="C3452" t="s">
        <v>20</v>
      </c>
      <c r="D3452" t="str">
        <f>_xlfn.XLOOKUP(Table29[[#This Row],[Patron Group]],$R$10:$R$24,$S$10:$S$24)</f>
        <v>Graduate</v>
      </c>
      <c r="E3452" s="1" t="d">
        <v>2023-03-07</v>
      </c>
      <c r="F3452" t="s">
        <v>1608</v>
      </c>
      <c r="G3452" t="s">
        <v>2273</v>
      </c>
      <c r="H3452" t="str">
        <f>_xlfn.XLOOKUP(Table29[[#This Row],[Unique BarCode]],$N$10:$N$37,$O$10:$O$37)</f>
        <v>ChromeBook</v>
      </c>
      <c r="I3452" t="str">
        <f>_xlfn.XLOOKUP(Table29[[#This Row],[Unique BarCode]],$N$10:$N$37,$P$10:$P$37)</f>
        <v>Device</v>
      </c>
      <c r="J3452" t="s">
        <v>13</v>
      </c>
      <c r="K3452" t="s">
        <v>1609</v>
      </c>
    </row>
    <row r="3453" spans="1:11" x14ac:dyDescent="0.2">
      <c r="A3453" s="1" t="d">
        <v>2023-02-28</v>
      </c>
      <c r="B3453" s="45">
        <v>-1</v>
      </c>
      <c r="C3453" t="s">
        <v>20</v>
      </c>
      <c r="D3453" t="str">
        <f>_xlfn.XLOOKUP(Table29[[#This Row],[Patron Group]],$R$10:$R$24,$S$10:$S$24)</f>
        <v>Graduate</v>
      </c>
      <c r="E3453" s="1" t="d">
        <v>2023-03-07</v>
      </c>
      <c r="F3453" t="s">
        <v>863</v>
      </c>
      <c r="G3453" t="s">
        <v>2273</v>
      </c>
      <c r="H3453" t="str">
        <f>_xlfn.XLOOKUP(Table29[[#This Row],[Unique BarCode]],$N$10:$N$37,$O$10:$O$37)</f>
        <v>ChromeBook</v>
      </c>
      <c r="I3453" t="str">
        <f>_xlfn.XLOOKUP(Table29[[#This Row],[Unique BarCode]],$N$10:$N$37,$P$10:$P$37)</f>
        <v>Device</v>
      </c>
      <c r="J3453" t="s">
        <v>49</v>
      </c>
      <c r="K3453" t="s">
        <v>864</v>
      </c>
    </row>
    <row r="3454" spans="1:11" x14ac:dyDescent="0.2">
      <c r="A3454" s="1" t="d">
        <v>2023-02-28</v>
      </c>
      <c r="B3454" s="45">
        <v>-1</v>
      </c>
      <c r="C3454" t="s">
        <v>20</v>
      </c>
      <c r="D3454" t="str">
        <f>_xlfn.XLOOKUP(Table29[[#This Row],[Patron Group]],$R$10:$R$24,$S$10:$S$24)</f>
        <v>Graduate</v>
      </c>
      <c r="E3454" s="1" t="d">
        <v>2023-03-07</v>
      </c>
      <c r="F3454" t="s">
        <v>685</v>
      </c>
      <c r="G3454" t="s">
        <v>2273</v>
      </c>
      <c r="H3454" t="str">
        <f>_xlfn.XLOOKUP(Table29[[#This Row],[Unique BarCode]],$N$10:$N$37,$O$10:$O$37)</f>
        <v>ChromeBook</v>
      </c>
      <c r="I3454" t="str">
        <f>_xlfn.XLOOKUP(Table29[[#This Row],[Unique BarCode]],$N$10:$N$37,$P$10:$P$37)</f>
        <v>Device</v>
      </c>
      <c r="J3454" t="s">
        <v>49</v>
      </c>
      <c r="K3454" t="s">
        <v>686</v>
      </c>
    </row>
    <row r="3455" spans="1:11" x14ac:dyDescent="0.2">
      <c r="A3455" s="1" t="d">
        <v>2023-02-28</v>
      </c>
      <c r="B3455" s="45">
        <v>-1</v>
      </c>
      <c r="C3455" t="s">
        <v>20</v>
      </c>
      <c r="D3455" t="str">
        <f>_xlfn.XLOOKUP(Table29[[#This Row],[Patron Group]],$R$10:$R$24,$S$10:$S$24)</f>
        <v>Graduate</v>
      </c>
      <c r="E3455" s="1" t="d">
        <v>2023-03-07</v>
      </c>
      <c r="F3455" t="s">
        <v>819</v>
      </c>
      <c r="G3455" t="s">
        <v>2273</v>
      </c>
      <c r="H3455" t="str">
        <f>_xlfn.XLOOKUP(Table29[[#This Row],[Unique BarCode]],$N$10:$N$37,$O$10:$O$37)</f>
        <v>ChromeBook</v>
      </c>
      <c r="I3455" t="str">
        <f>_xlfn.XLOOKUP(Table29[[#This Row],[Unique BarCode]],$N$10:$N$37,$P$10:$P$37)</f>
        <v>Device</v>
      </c>
      <c r="J3455" t="s">
        <v>8</v>
      </c>
      <c r="K3455" t="s">
        <v>820</v>
      </c>
    </row>
    <row r="3456" spans="1:11" x14ac:dyDescent="0.2">
      <c r="A3456" s="1" t="d">
        <v>2023-02-28</v>
      </c>
      <c r="B3456" s="45">
        <v>-1</v>
      </c>
      <c r="C3456" t="s">
        <v>20</v>
      </c>
      <c r="D3456" t="str">
        <f>_xlfn.XLOOKUP(Table29[[#This Row],[Patron Group]],$R$10:$R$24,$S$10:$S$24)</f>
        <v>Graduate</v>
      </c>
      <c r="E3456" s="1" t="d">
        <v>2023-03-14</v>
      </c>
      <c r="F3456" t="s">
        <v>689</v>
      </c>
      <c r="G3456" t="s">
        <v>2273</v>
      </c>
      <c r="H3456" t="str">
        <f>_xlfn.XLOOKUP(Table29[[#This Row],[Unique BarCode]],$N$10:$N$37,$O$10:$O$37)</f>
        <v>ChromeBook</v>
      </c>
      <c r="I3456" t="str">
        <f>_xlfn.XLOOKUP(Table29[[#This Row],[Unique BarCode]],$N$10:$N$37,$P$10:$P$37)</f>
        <v>Device</v>
      </c>
      <c r="J3456" t="s">
        <v>13</v>
      </c>
      <c r="K3456" t="s">
        <v>690</v>
      </c>
    </row>
    <row r="3457" spans="1:11" x14ac:dyDescent="0.2">
      <c r="A3457" s="1" t="d">
        <v>2023-02-28</v>
      </c>
      <c r="B3457" s="45">
        <v>-1</v>
      </c>
      <c r="C3457" t="s">
        <v>20</v>
      </c>
      <c r="D3457" t="str">
        <f>_xlfn.XLOOKUP(Table29[[#This Row],[Patron Group]],$R$10:$R$24,$S$10:$S$24)</f>
        <v>Graduate</v>
      </c>
      <c r="E3457" s="1" t="d">
        <v>2023-03-14</v>
      </c>
      <c r="F3457" t="s">
        <v>1565</v>
      </c>
      <c r="G3457" t="s">
        <v>2274</v>
      </c>
      <c r="H3457" t="str">
        <f>_xlfn.XLOOKUP(Table29[[#This Row],[Unique BarCode]],$N$10:$N$37,$O$10:$O$37)</f>
        <v>MacBook</v>
      </c>
      <c r="I3457" t="str">
        <f>_xlfn.XLOOKUP(Table29[[#This Row],[Unique BarCode]],$N$10:$N$37,$P$10:$P$37)</f>
        <v>Device</v>
      </c>
      <c r="J3457" t="s">
        <v>8</v>
      </c>
      <c r="K3457" t="s">
        <v>1566</v>
      </c>
    </row>
    <row r="3458" spans="1:11" x14ac:dyDescent="0.2">
      <c r="A3458" s="1" t="d">
        <v>2023-02-28</v>
      </c>
      <c r="B3458" s="45">
        <v>-1</v>
      </c>
      <c r="C3458" t="s">
        <v>20</v>
      </c>
      <c r="D3458" t="str">
        <f>_xlfn.XLOOKUP(Table29[[#This Row],[Patron Group]],$R$10:$R$24,$S$10:$S$24)</f>
        <v>Graduate</v>
      </c>
      <c r="E3458" s="1" t="d">
        <v>2023-03-14</v>
      </c>
      <c r="F3458" t="s">
        <v>896</v>
      </c>
      <c r="G3458" t="s">
        <v>2275</v>
      </c>
      <c r="H3458" t="str">
        <f>_xlfn.XLOOKUP(Table29[[#This Row],[Unique BarCode]],$N$10:$N$37,$O$10:$O$37)</f>
        <v>iPad</v>
      </c>
      <c r="I3458" t="str">
        <f>_xlfn.XLOOKUP(Table29[[#This Row],[Unique BarCode]],$N$10:$N$37,$P$10:$P$37)</f>
        <v>Device</v>
      </c>
      <c r="J3458" t="s">
        <v>8</v>
      </c>
    </row>
    <row r="3459" spans="1:11" x14ac:dyDescent="0.2">
      <c r="A3459" s="1" t="d">
        <v>2023-02-28</v>
      </c>
      <c r="B3459" s="45">
        <v>-1</v>
      </c>
      <c r="C3459" t="s">
        <v>20</v>
      </c>
      <c r="D3459" t="str">
        <f>_xlfn.XLOOKUP(Table29[[#This Row],[Patron Group]],$R$10:$R$24,$S$10:$S$24)</f>
        <v>Graduate</v>
      </c>
      <c r="E3459" s="1" t="d">
        <v>2023-03-14</v>
      </c>
      <c r="F3459" t="s">
        <v>120</v>
      </c>
      <c r="G3459" t="s">
        <v>2275</v>
      </c>
      <c r="H3459" t="str">
        <f>_xlfn.XLOOKUP(Table29[[#This Row],[Unique BarCode]],$N$10:$N$37,$O$10:$O$37)</f>
        <v>iPad</v>
      </c>
      <c r="I3459" t="str">
        <f>_xlfn.XLOOKUP(Table29[[#This Row],[Unique BarCode]],$N$10:$N$37,$P$10:$P$37)</f>
        <v>Device</v>
      </c>
      <c r="J3459" t="s">
        <v>8</v>
      </c>
    </row>
    <row r="3460" spans="1:11" x14ac:dyDescent="0.2">
      <c r="A3460" s="1" t="d">
        <v>2023-02-28</v>
      </c>
      <c r="B3460" s="45">
        <v>-1</v>
      </c>
      <c r="C3460" t="s">
        <v>20</v>
      </c>
      <c r="D3460" t="str">
        <f>_xlfn.XLOOKUP(Table29[[#This Row],[Patron Group]],$R$10:$R$24,$S$10:$S$24)</f>
        <v>Graduate</v>
      </c>
      <c r="E3460" s="1" t="d">
        <v>2023-03-14</v>
      </c>
      <c r="F3460" t="s">
        <v>1891</v>
      </c>
      <c r="G3460" t="s">
        <v>2263</v>
      </c>
      <c r="H3460" t="str">
        <f>_xlfn.XLOOKUP(Table29[[#This Row],[Unique BarCode]],$N$10:$N$37,$O$10:$O$37)</f>
        <v>HP Laptop</v>
      </c>
      <c r="I3460" t="str">
        <f>_xlfn.XLOOKUP(Table29[[#This Row],[Unique BarCode]],$N$10:$N$37,$P$10:$P$37)</f>
        <v>Device</v>
      </c>
      <c r="J3460" t="s">
        <v>8</v>
      </c>
      <c r="K3460" t="s">
        <v>1076</v>
      </c>
    </row>
    <row r="3461" spans="1:11" x14ac:dyDescent="0.2">
      <c r="A3461" s="1" t="d">
        <v>2023-02-28</v>
      </c>
      <c r="B3461" s="45">
        <v>-1</v>
      </c>
      <c r="C3461" t="s">
        <v>66</v>
      </c>
      <c r="D3461" t="str">
        <f>_xlfn.XLOOKUP(Table29[[#This Row],[Patron Group]],$R$10:$R$24,$S$10:$S$24)</f>
        <v>Graduate</v>
      </c>
      <c r="E3461" s="1" t="d">
        <v>2023-02-28</v>
      </c>
      <c r="F3461" t="s">
        <v>847</v>
      </c>
      <c r="G3461" t="s">
        <v>2271</v>
      </c>
      <c r="H3461" t="str">
        <f>_xlfn.XLOOKUP(Table29[[#This Row],[Unique BarCode]],$N$10:$N$37,$O$10:$O$37)</f>
        <v>OMNI</v>
      </c>
      <c r="I3461" t="str">
        <f>_xlfn.XLOOKUP(Table29[[#This Row],[Unique BarCode]],$N$10:$N$37,$P$10:$P$37)</f>
        <v>Charger</v>
      </c>
      <c r="J3461" t="s">
        <v>68</v>
      </c>
      <c r="K3461" t="s">
        <v>848</v>
      </c>
    </row>
    <row r="3462" spans="1:11" x14ac:dyDescent="0.2">
      <c r="A3462" s="1" t="d">
        <v>2023-02-28</v>
      </c>
      <c r="B3462" s="45">
        <v>-1</v>
      </c>
      <c r="C3462" t="s">
        <v>70</v>
      </c>
      <c r="D3462" t="str">
        <f>_xlfn.XLOOKUP(Table29[[#This Row],[Patron Group]],$R$10:$R$24,$S$10:$S$24)</f>
        <v>Undergraduate</v>
      </c>
      <c r="E3462" s="1" t="d">
        <v>2023-02-28</v>
      </c>
      <c r="F3462" t="s">
        <v>1750</v>
      </c>
      <c r="G3462" t="s">
        <v>2296</v>
      </c>
      <c r="H3462" t="str">
        <f>_xlfn.XLOOKUP(Table29[[#This Row],[Unique BarCode]],$N$10:$N$37,$O$10:$O$37)</f>
        <v>MACUSBC</v>
      </c>
      <c r="I3462" t="str">
        <f>_xlfn.XLOOKUP(Table29[[#This Row],[Unique BarCode]],$N$10:$N$37,$P$10:$P$37)</f>
        <v>Charger</v>
      </c>
      <c r="J3462" t="s">
        <v>128</v>
      </c>
      <c r="K3462" t="s">
        <v>439</v>
      </c>
    </row>
    <row r="3463" spans="1:11" x14ac:dyDescent="0.2">
      <c r="A3463" s="1" t="d">
        <v>2023-02-28</v>
      </c>
      <c r="B3463" s="45">
        <v>-1</v>
      </c>
      <c r="C3463" t="s">
        <v>74</v>
      </c>
      <c r="D3463" t="str">
        <f>_xlfn.XLOOKUP(Table29[[#This Row],[Patron Group]],$R$10:$R$24,$S$10:$S$24)</f>
        <v>Staff</v>
      </c>
      <c r="E3463" s="1" t="d">
        <v>2023-02-28</v>
      </c>
      <c r="F3463" t="s">
        <v>1002</v>
      </c>
      <c r="G3463" t="s">
        <v>2298</v>
      </c>
      <c r="H3463" t="str">
        <f>_xlfn.XLOOKUP(Table29[[#This Row],[Unique BarCode]],$N$10:$N$37,$O$10:$O$37)</f>
        <v>ANKER</v>
      </c>
      <c r="I3463" t="str">
        <f>_xlfn.XLOOKUP(Table29[[#This Row],[Unique BarCode]],$N$10:$N$37,$P$10:$P$37)</f>
        <v>Charger</v>
      </c>
      <c r="J3463" t="s">
        <v>8</v>
      </c>
    </row>
    <row r="3464" spans="1:11" x14ac:dyDescent="0.2">
      <c r="A3464" s="1" t="d">
        <v>2023-02-28</v>
      </c>
      <c r="B3464" s="45">
        <v>-1</v>
      </c>
      <c r="C3464" t="s">
        <v>74</v>
      </c>
      <c r="D3464" t="str">
        <f>_xlfn.XLOOKUP(Table29[[#This Row],[Patron Group]],$R$10:$R$24,$S$10:$S$24)</f>
        <v>Staff</v>
      </c>
      <c r="E3464" s="1" t="d">
        <v>2023-02-28</v>
      </c>
      <c r="F3464" t="s">
        <v>1346</v>
      </c>
      <c r="G3464" t="s">
        <v>2298</v>
      </c>
      <c r="H3464" t="str">
        <f>_xlfn.XLOOKUP(Table29[[#This Row],[Unique BarCode]],$N$10:$N$37,$O$10:$O$37)</f>
        <v>ANKER</v>
      </c>
      <c r="I3464" t="str">
        <f>_xlfn.XLOOKUP(Table29[[#This Row],[Unique BarCode]],$N$10:$N$37,$P$10:$P$37)</f>
        <v>Charger</v>
      </c>
      <c r="J3464" t="s">
        <v>8</v>
      </c>
    </row>
    <row r="3465" spans="1:11" x14ac:dyDescent="0.2">
      <c r="A3465" s="1" t="d">
        <v>2023-02-28</v>
      </c>
      <c r="B3465" s="45">
        <v>-1</v>
      </c>
      <c r="C3465" t="s">
        <v>74</v>
      </c>
      <c r="D3465" t="str">
        <f>_xlfn.XLOOKUP(Table29[[#This Row],[Patron Group]],$R$10:$R$24,$S$10:$S$24)</f>
        <v>Staff</v>
      </c>
      <c r="E3465" s="1" t="d">
        <v>2023-02-28</v>
      </c>
      <c r="F3465" t="s">
        <v>1775</v>
      </c>
      <c r="G3465" t="s">
        <v>2266</v>
      </c>
      <c r="H3465" t="str">
        <f>_xlfn.XLOOKUP(Table29[[#This Row],[Unique BarCode]],$N$10:$N$37,$O$10:$O$37)</f>
        <v>Headphones</v>
      </c>
      <c r="I3465" t="str">
        <f>_xlfn.XLOOKUP(Table29[[#This Row],[Unique BarCode]],$N$10:$N$37,$P$10:$P$37)</f>
        <v>Accessory</v>
      </c>
      <c r="J3465" t="s">
        <v>49</v>
      </c>
      <c r="K3465" t="s">
        <v>1776</v>
      </c>
    </row>
    <row r="3466" spans="1:11" x14ac:dyDescent="0.2">
      <c r="A3466" s="1" t="d">
        <v>2023-02-28</v>
      </c>
      <c r="B3466" s="45">
        <v>-1</v>
      </c>
      <c r="C3466" t="s">
        <v>74</v>
      </c>
      <c r="D3466" t="str">
        <f>_xlfn.XLOOKUP(Table29[[#This Row],[Patron Group]],$R$10:$R$24,$S$10:$S$24)</f>
        <v>Staff</v>
      </c>
      <c r="E3466" s="1" t="d">
        <v>2023-02-28</v>
      </c>
      <c r="F3466" t="s">
        <v>1892</v>
      </c>
      <c r="G3466" t="s">
        <v>2271</v>
      </c>
      <c r="H3466" t="str">
        <f>_xlfn.XLOOKUP(Table29[[#This Row],[Unique BarCode]],$N$10:$N$37,$O$10:$O$37)</f>
        <v>OMNI</v>
      </c>
      <c r="I3466" t="str">
        <f>_xlfn.XLOOKUP(Table29[[#This Row],[Unique BarCode]],$N$10:$N$37,$P$10:$P$37)</f>
        <v>Charger</v>
      </c>
      <c r="J3466" t="s">
        <v>8</v>
      </c>
    </row>
    <row r="3467" spans="1:11" x14ac:dyDescent="0.2">
      <c r="A3467" s="1" t="d">
        <v>2023-02-28</v>
      </c>
      <c r="B3467" s="45">
        <v>-1</v>
      </c>
      <c r="C3467" t="s">
        <v>74</v>
      </c>
      <c r="D3467" t="str">
        <f>_xlfn.XLOOKUP(Table29[[#This Row],[Patron Group]],$R$10:$R$24,$S$10:$S$24)</f>
        <v>Staff</v>
      </c>
      <c r="E3467" s="1" t="d">
        <v>2023-02-28</v>
      </c>
      <c r="F3467" t="s">
        <v>1893</v>
      </c>
      <c r="G3467" t="s">
        <v>2271</v>
      </c>
      <c r="H3467" t="str">
        <f>_xlfn.XLOOKUP(Table29[[#This Row],[Unique BarCode]],$N$10:$N$37,$O$10:$O$37)</f>
        <v>OMNI</v>
      </c>
      <c r="I3467" t="str">
        <f>_xlfn.XLOOKUP(Table29[[#This Row],[Unique BarCode]],$N$10:$N$37,$P$10:$P$37)</f>
        <v>Charger</v>
      </c>
      <c r="J3467" t="s">
        <v>8</v>
      </c>
    </row>
    <row r="3468" spans="1:11" x14ac:dyDescent="0.2">
      <c r="A3468" s="1" t="d">
        <v>2023-02-28</v>
      </c>
      <c r="B3468" s="45">
        <v>-1</v>
      </c>
      <c r="C3468" t="s">
        <v>74</v>
      </c>
      <c r="D3468" t="str">
        <f>_xlfn.XLOOKUP(Table29[[#This Row],[Patron Group]],$R$10:$R$24,$S$10:$S$24)</f>
        <v>Staff</v>
      </c>
      <c r="E3468" s="1" t="d">
        <v>2023-02-28</v>
      </c>
      <c r="F3468" t="s">
        <v>1894</v>
      </c>
      <c r="G3468" t="s">
        <v>2271</v>
      </c>
      <c r="H3468" t="str">
        <f>_xlfn.XLOOKUP(Table29[[#This Row],[Unique BarCode]],$N$10:$N$37,$O$10:$O$37)</f>
        <v>OMNI</v>
      </c>
      <c r="I3468" t="str">
        <f>_xlfn.XLOOKUP(Table29[[#This Row],[Unique BarCode]],$N$10:$N$37,$P$10:$P$37)</f>
        <v>Charger</v>
      </c>
      <c r="J3468" t="s">
        <v>8</v>
      </c>
    </row>
    <row r="3469" spans="1:11" x14ac:dyDescent="0.2">
      <c r="A3469" s="1" t="d">
        <v>2023-02-28</v>
      </c>
      <c r="B3469" s="45">
        <v>-1</v>
      </c>
      <c r="C3469" t="s">
        <v>74</v>
      </c>
      <c r="D3469" t="str">
        <f>_xlfn.XLOOKUP(Table29[[#This Row],[Patron Group]],$R$10:$R$24,$S$10:$S$24)</f>
        <v>Staff</v>
      </c>
      <c r="E3469" s="1" t="d">
        <v>2023-02-28</v>
      </c>
      <c r="F3469" t="s">
        <v>944</v>
      </c>
      <c r="G3469" t="s">
        <v>2271</v>
      </c>
      <c r="H3469" t="str">
        <f>_xlfn.XLOOKUP(Table29[[#This Row],[Unique BarCode]],$N$10:$N$37,$O$10:$O$37)</f>
        <v>OMNI</v>
      </c>
      <c r="I3469" t="str">
        <f>_xlfn.XLOOKUP(Table29[[#This Row],[Unique BarCode]],$N$10:$N$37,$P$10:$P$37)</f>
        <v>Charger</v>
      </c>
      <c r="J3469" t="s">
        <v>8</v>
      </c>
    </row>
    <row r="3470" spans="1:11" x14ac:dyDescent="0.2">
      <c r="A3470" s="1" t="d">
        <v>2023-02-28</v>
      </c>
      <c r="B3470" s="45">
        <v>-1</v>
      </c>
      <c r="C3470" t="s">
        <v>74</v>
      </c>
      <c r="D3470" t="str">
        <f>_xlfn.XLOOKUP(Table29[[#This Row],[Patron Group]],$R$10:$R$24,$S$10:$S$24)</f>
        <v>Staff</v>
      </c>
      <c r="E3470" s="1" t="d">
        <v>2023-02-28</v>
      </c>
      <c r="F3470" t="s">
        <v>43</v>
      </c>
      <c r="G3470" t="s">
        <v>2272</v>
      </c>
      <c r="H3470" t="str">
        <f>_xlfn.XLOOKUP(Table29[[#This Row],[Unique BarCode]],$N$10:$N$37,$O$10:$O$37)</f>
        <v>WALLADPT</v>
      </c>
      <c r="I3470" t="str">
        <f>_xlfn.XLOOKUP(Table29[[#This Row],[Unique BarCode]],$N$10:$N$37,$P$10:$P$37)</f>
        <v>Charger</v>
      </c>
      <c r="J3470" t="s">
        <v>8</v>
      </c>
      <c r="K3470" t="s">
        <v>44</v>
      </c>
    </row>
    <row r="3471" spans="1:11" x14ac:dyDescent="0.2">
      <c r="A3471" s="1" t="d">
        <v>2023-02-28</v>
      </c>
      <c r="B3471" s="45">
        <v>-1</v>
      </c>
      <c r="C3471" t="s">
        <v>74</v>
      </c>
      <c r="D3471" t="str">
        <f>_xlfn.XLOOKUP(Table29[[#This Row],[Patron Group]],$R$10:$R$24,$S$10:$S$24)</f>
        <v>Staff</v>
      </c>
      <c r="E3471" s="1" t="d">
        <v>2023-03-03</v>
      </c>
      <c r="F3471" t="s">
        <v>1532</v>
      </c>
      <c r="G3471" t="s">
        <v>2276</v>
      </c>
      <c r="H3471" t="str">
        <f>_xlfn.XLOOKUP(Table29[[#This Row],[Unique BarCode]],$N$10:$N$37,$O$10:$O$37)</f>
        <v>CALC</v>
      </c>
      <c r="I3471" t="str">
        <f>_xlfn.XLOOKUP(Table29[[#This Row],[Unique BarCode]],$N$10:$N$37,$P$10:$P$37)</f>
        <v>Accessory</v>
      </c>
      <c r="J3471" t="s">
        <v>49</v>
      </c>
    </row>
    <row r="3472" spans="1:11" x14ac:dyDescent="0.2">
      <c r="A3472" s="1" t="d">
        <v>2023-02-28</v>
      </c>
      <c r="B3472" s="45">
        <v>-1</v>
      </c>
      <c r="C3472" t="s">
        <v>74</v>
      </c>
      <c r="D3472" t="str">
        <f>_xlfn.XLOOKUP(Table29[[#This Row],[Patron Group]],$R$10:$R$24,$S$10:$S$24)</f>
        <v>Staff</v>
      </c>
      <c r="E3472" s="1" t="d">
        <v>2023-03-07</v>
      </c>
      <c r="F3472" t="s">
        <v>1656</v>
      </c>
      <c r="G3472" t="s">
        <v>2273</v>
      </c>
      <c r="H3472" t="str">
        <f>_xlfn.XLOOKUP(Table29[[#This Row],[Unique BarCode]],$N$10:$N$37,$O$10:$O$37)</f>
        <v>ChromeBook</v>
      </c>
      <c r="I3472" t="str">
        <f>_xlfn.XLOOKUP(Table29[[#This Row],[Unique BarCode]],$N$10:$N$37,$P$10:$P$37)</f>
        <v>Device</v>
      </c>
      <c r="J3472" t="s">
        <v>8</v>
      </c>
      <c r="K3472" t="s">
        <v>1657</v>
      </c>
    </row>
    <row r="3473" spans="1:11" x14ac:dyDescent="0.2">
      <c r="A3473" s="1" t="d">
        <v>2023-02-28</v>
      </c>
      <c r="B3473" s="45">
        <v>-1</v>
      </c>
      <c r="C3473" t="s">
        <v>74</v>
      </c>
      <c r="D3473" t="str">
        <f>_xlfn.XLOOKUP(Table29[[#This Row],[Patron Group]],$R$10:$R$24,$S$10:$S$24)</f>
        <v>Staff</v>
      </c>
      <c r="E3473" s="1" t="d">
        <v>2023-03-07</v>
      </c>
      <c r="F3473" t="s">
        <v>75</v>
      </c>
      <c r="G3473" t="s">
        <v>2273</v>
      </c>
      <c r="H3473" t="str">
        <f>_xlfn.XLOOKUP(Table29[[#This Row],[Unique BarCode]],$N$10:$N$37,$O$10:$O$37)</f>
        <v>ChromeBook</v>
      </c>
      <c r="I3473" t="str">
        <f>_xlfn.XLOOKUP(Table29[[#This Row],[Unique BarCode]],$N$10:$N$37,$P$10:$P$37)</f>
        <v>Device</v>
      </c>
      <c r="J3473" t="s">
        <v>13</v>
      </c>
      <c r="K3473" t="s">
        <v>76</v>
      </c>
    </row>
    <row r="3474" spans="1:11" x14ac:dyDescent="0.2">
      <c r="A3474" s="1" t="d">
        <v>2023-02-28</v>
      </c>
      <c r="B3474" s="45">
        <v>-1</v>
      </c>
      <c r="C3474" t="s">
        <v>77</v>
      </c>
      <c r="D3474" t="str">
        <f>_xlfn.XLOOKUP(Table29[[#This Row],[Patron Group]],$R$10:$R$24,$S$10:$S$24)</f>
        <v>Undergraduate</v>
      </c>
      <c r="E3474" s="1" t="d">
        <v>2023-02-28</v>
      </c>
      <c r="F3474" t="s">
        <v>811</v>
      </c>
      <c r="G3474" t="s">
        <v>2282</v>
      </c>
      <c r="H3474" t="str">
        <f>_xlfn.XLOOKUP(Table29[[#This Row],[Unique BarCode]],$N$10:$N$37,$O$10:$O$37)</f>
        <v>HPUSBC</v>
      </c>
      <c r="I3474" t="str">
        <f>_xlfn.XLOOKUP(Table29[[#This Row],[Unique BarCode]],$N$10:$N$37,$P$10:$P$37)</f>
        <v>Charger</v>
      </c>
      <c r="J3474" t="s">
        <v>49</v>
      </c>
      <c r="K3474" t="s">
        <v>812</v>
      </c>
    </row>
    <row r="3475" spans="1:11" x14ac:dyDescent="0.2">
      <c r="A3475" s="1" t="d">
        <v>2023-02-28</v>
      </c>
      <c r="B3475" s="45">
        <v>-1</v>
      </c>
      <c r="C3475" t="s">
        <v>77</v>
      </c>
      <c r="D3475" t="str">
        <f>_xlfn.XLOOKUP(Table29[[#This Row],[Patron Group]],$R$10:$R$24,$S$10:$S$24)</f>
        <v>Undergraduate</v>
      </c>
      <c r="E3475" s="1" t="d">
        <v>2023-02-28</v>
      </c>
      <c r="F3475" t="s">
        <v>1860</v>
      </c>
      <c r="G3475" t="s">
        <v>2282</v>
      </c>
      <c r="H3475" t="str">
        <f>_xlfn.XLOOKUP(Table29[[#This Row],[Unique BarCode]],$N$10:$N$37,$O$10:$O$37)</f>
        <v>HPUSBC</v>
      </c>
      <c r="I3475" t="str">
        <f>_xlfn.XLOOKUP(Table29[[#This Row],[Unique BarCode]],$N$10:$N$37,$P$10:$P$37)</f>
        <v>Charger</v>
      </c>
      <c r="J3475" t="s">
        <v>49</v>
      </c>
    </row>
    <row r="3476" spans="1:11" x14ac:dyDescent="0.2">
      <c r="A3476" s="1" t="d">
        <v>2023-02-28</v>
      </c>
      <c r="B3476" s="45">
        <v>-1</v>
      </c>
      <c r="C3476" t="s">
        <v>77</v>
      </c>
      <c r="D3476" t="str">
        <f>_xlfn.XLOOKUP(Table29[[#This Row],[Patron Group]],$R$10:$R$24,$S$10:$S$24)</f>
        <v>Undergraduate</v>
      </c>
      <c r="E3476" s="1" t="d">
        <v>2023-02-28</v>
      </c>
      <c r="F3476" t="s">
        <v>217</v>
      </c>
      <c r="G3476" t="s">
        <v>2282</v>
      </c>
      <c r="H3476" t="str">
        <f>_xlfn.XLOOKUP(Table29[[#This Row],[Unique BarCode]],$N$10:$N$37,$O$10:$O$37)</f>
        <v>HPUSBC</v>
      </c>
      <c r="I3476" t="str">
        <f>_xlfn.XLOOKUP(Table29[[#This Row],[Unique BarCode]],$N$10:$N$37,$P$10:$P$37)</f>
        <v>Charger</v>
      </c>
      <c r="J3476" t="s">
        <v>49</v>
      </c>
    </row>
    <row r="3477" spans="1:11" x14ac:dyDescent="0.2">
      <c r="A3477" s="1" t="d">
        <v>2023-02-28</v>
      </c>
      <c r="B3477" s="45">
        <v>-1</v>
      </c>
      <c r="C3477" t="s">
        <v>77</v>
      </c>
      <c r="D3477" t="str">
        <f>_xlfn.XLOOKUP(Table29[[#This Row],[Patron Group]],$R$10:$R$24,$S$10:$S$24)</f>
        <v>Undergraduate</v>
      </c>
      <c r="E3477" s="1" t="d">
        <v>2023-02-28</v>
      </c>
      <c r="F3477" t="s">
        <v>1895</v>
      </c>
      <c r="G3477" t="s">
        <v>2264</v>
      </c>
      <c r="H3477" t="str">
        <f>_xlfn.XLOOKUP(Table29[[#This Row],[Unique BarCode]],$N$10:$N$37,$O$10:$O$37)</f>
        <v>iPad</v>
      </c>
      <c r="I3477" t="str">
        <f>_xlfn.XLOOKUP(Table29[[#This Row],[Unique BarCode]],$N$10:$N$37,$P$10:$P$37)</f>
        <v>Device</v>
      </c>
      <c r="J3477" t="s">
        <v>8</v>
      </c>
      <c r="K3477" t="s">
        <v>1896</v>
      </c>
    </row>
    <row r="3478" spans="1:11" x14ac:dyDescent="0.2">
      <c r="A3478" s="1" t="d">
        <v>2023-02-28</v>
      </c>
      <c r="B3478" s="45">
        <v>-1</v>
      </c>
      <c r="C3478" t="s">
        <v>77</v>
      </c>
      <c r="D3478" t="str">
        <f>_xlfn.XLOOKUP(Table29[[#This Row],[Patron Group]],$R$10:$R$24,$S$10:$S$24)</f>
        <v>Undergraduate</v>
      </c>
      <c r="E3478" s="1" t="d">
        <v>2023-02-28</v>
      </c>
      <c r="F3478" t="s">
        <v>942</v>
      </c>
      <c r="G3478" t="s">
        <v>2265</v>
      </c>
      <c r="H3478" t="str">
        <f>_xlfn.XLOOKUP(Table29[[#This Row],[Unique BarCode]],$N$10:$N$37,$O$10:$O$37)</f>
        <v>IPHONE</v>
      </c>
      <c r="I3478" t="str">
        <f>_xlfn.XLOOKUP(Table29[[#This Row],[Unique BarCode]],$N$10:$N$37,$P$10:$P$37)</f>
        <v>Charger</v>
      </c>
      <c r="J3478" t="s">
        <v>68</v>
      </c>
      <c r="K3478" t="s">
        <v>943</v>
      </c>
    </row>
    <row r="3479" spans="1:11" x14ac:dyDescent="0.2">
      <c r="A3479" s="1" t="d">
        <v>2023-02-28</v>
      </c>
      <c r="B3479" s="45">
        <v>-1</v>
      </c>
      <c r="C3479" t="s">
        <v>77</v>
      </c>
      <c r="D3479" t="str">
        <f>_xlfn.XLOOKUP(Table29[[#This Row],[Patron Group]],$R$10:$R$24,$S$10:$S$24)</f>
        <v>Undergraduate</v>
      </c>
      <c r="E3479" s="1" t="d">
        <v>2023-02-28</v>
      </c>
      <c r="F3479" t="s">
        <v>1177</v>
      </c>
      <c r="G3479" t="s">
        <v>2265</v>
      </c>
      <c r="H3479" t="str">
        <f>_xlfn.XLOOKUP(Table29[[#This Row],[Unique BarCode]],$N$10:$N$37,$O$10:$O$37)</f>
        <v>IPHONE</v>
      </c>
      <c r="I3479" t="str">
        <f>_xlfn.XLOOKUP(Table29[[#This Row],[Unique BarCode]],$N$10:$N$37,$P$10:$P$37)</f>
        <v>Charger</v>
      </c>
      <c r="J3479" t="s">
        <v>68</v>
      </c>
      <c r="K3479" t="s">
        <v>1178</v>
      </c>
    </row>
    <row r="3480" spans="1:11" x14ac:dyDescent="0.2">
      <c r="A3480" s="1" t="d">
        <v>2023-02-28</v>
      </c>
      <c r="B3480" s="45">
        <v>-1</v>
      </c>
      <c r="C3480" t="s">
        <v>77</v>
      </c>
      <c r="D3480" t="str">
        <f>_xlfn.XLOOKUP(Table29[[#This Row],[Patron Group]],$R$10:$R$24,$S$10:$S$24)</f>
        <v>Undergraduate</v>
      </c>
      <c r="E3480" s="1" t="d">
        <v>2023-02-28</v>
      </c>
      <c r="F3480" t="s">
        <v>579</v>
      </c>
      <c r="G3480" t="s">
        <v>2265</v>
      </c>
      <c r="H3480" t="str">
        <f>_xlfn.XLOOKUP(Table29[[#This Row],[Unique BarCode]],$N$10:$N$37,$O$10:$O$37)</f>
        <v>IPHONE</v>
      </c>
      <c r="I3480" t="str">
        <f>_xlfn.XLOOKUP(Table29[[#This Row],[Unique BarCode]],$N$10:$N$37,$P$10:$P$37)</f>
        <v>Charger</v>
      </c>
      <c r="J3480" t="s">
        <v>49</v>
      </c>
      <c r="K3480" t="s">
        <v>580</v>
      </c>
    </row>
    <row r="3481" spans="1:11" x14ac:dyDescent="0.2">
      <c r="A3481" s="1" t="d">
        <v>2023-02-28</v>
      </c>
      <c r="B3481" s="45">
        <v>-1</v>
      </c>
      <c r="C3481" t="s">
        <v>77</v>
      </c>
      <c r="D3481" t="str">
        <f>_xlfn.XLOOKUP(Table29[[#This Row],[Patron Group]],$R$10:$R$24,$S$10:$S$24)</f>
        <v>Undergraduate</v>
      </c>
      <c r="E3481" s="1" t="d">
        <v>2023-02-28</v>
      </c>
      <c r="F3481" t="s">
        <v>218</v>
      </c>
      <c r="G3481" t="s">
        <v>2265</v>
      </c>
      <c r="H3481" t="str">
        <f>_xlfn.XLOOKUP(Table29[[#This Row],[Unique BarCode]],$N$10:$N$37,$O$10:$O$37)</f>
        <v>IPHONE</v>
      </c>
      <c r="I3481" t="str">
        <f>_xlfn.XLOOKUP(Table29[[#This Row],[Unique BarCode]],$N$10:$N$37,$P$10:$P$37)</f>
        <v>Charger</v>
      </c>
      <c r="J3481" t="s">
        <v>49</v>
      </c>
      <c r="K3481" t="s">
        <v>219</v>
      </c>
    </row>
    <row r="3482" spans="1:11" x14ac:dyDescent="0.2">
      <c r="A3482" s="1" t="d">
        <v>2023-02-28</v>
      </c>
      <c r="B3482" s="45">
        <v>-1</v>
      </c>
      <c r="C3482" t="s">
        <v>77</v>
      </c>
      <c r="D3482" t="str">
        <f>_xlfn.XLOOKUP(Table29[[#This Row],[Patron Group]],$R$10:$R$24,$S$10:$S$24)</f>
        <v>Undergraduate</v>
      </c>
      <c r="E3482" s="1" t="d">
        <v>2023-02-28</v>
      </c>
      <c r="F3482" t="s">
        <v>1256</v>
      </c>
      <c r="G3482" t="s">
        <v>2265</v>
      </c>
      <c r="H3482" t="str">
        <f>_xlfn.XLOOKUP(Table29[[#This Row],[Unique BarCode]],$N$10:$N$37,$O$10:$O$37)</f>
        <v>IPHONE</v>
      </c>
      <c r="I3482" t="str">
        <f>_xlfn.XLOOKUP(Table29[[#This Row],[Unique BarCode]],$N$10:$N$37,$P$10:$P$37)</f>
        <v>Charger</v>
      </c>
      <c r="J3482" t="s">
        <v>13</v>
      </c>
      <c r="K3482" t="s">
        <v>1257</v>
      </c>
    </row>
    <row r="3483" spans="1:11" x14ac:dyDescent="0.2">
      <c r="A3483" s="1" t="d">
        <v>2023-02-28</v>
      </c>
      <c r="B3483" s="45">
        <v>-1</v>
      </c>
      <c r="C3483" t="s">
        <v>77</v>
      </c>
      <c r="D3483" t="str">
        <f>_xlfn.XLOOKUP(Table29[[#This Row],[Patron Group]],$R$10:$R$24,$S$10:$S$24)</f>
        <v>Undergraduate</v>
      </c>
      <c r="E3483" s="1" t="d">
        <v>2023-02-28</v>
      </c>
      <c r="F3483" t="s">
        <v>27</v>
      </c>
      <c r="G3483" t="s">
        <v>2265</v>
      </c>
      <c r="H3483" t="str">
        <f>_xlfn.XLOOKUP(Table29[[#This Row],[Unique BarCode]],$N$10:$N$37,$O$10:$O$37)</f>
        <v>IPHONE</v>
      </c>
      <c r="I3483" t="str">
        <f>_xlfn.XLOOKUP(Table29[[#This Row],[Unique BarCode]],$N$10:$N$37,$P$10:$P$37)</f>
        <v>Charger</v>
      </c>
      <c r="J3483" t="s">
        <v>8</v>
      </c>
      <c r="K3483" t="s">
        <v>28</v>
      </c>
    </row>
    <row r="3484" spans="1:11" x14ac:dyDescent="0.2">
      <c r="A3484" s="1" t="d">
        <v>2023-02-28</v>
      </c>
      <c r="B3484" s="45">
        <v>-1</v>
      </c>
      <c r="C3484" t="s">
        <v>77</v>
      </c>
      <c r="D3484" t="str">
        <f>_xlfn.XLOOKUP(Table29[[#This Row],[Patron Group]],$R$10:$R$24,$S$10:$S$24)</f>
        <v>Undergraduate</v>
      </c>
      <c r="E3484" s="1" t="d">
        <v>2023-02-28</v>
      </c>
      <c r="F3484" t="s">
        <v>1314</v>
      </c>
      <c r="G3484" t="s">
        <v>2265</v>
      </c>
      <c r="H3484" t="str">
        <f>_xlfn.XLOOKUP(Table29[[#This Row],[Unique BarCode]],$N$10:$N$37,$O$10:$O$37)</f>
        <v>IPHONE</v>
      </c>
      <c r="I3484" t="str">
        <f>_xlfn.XLOOKUP(Table29[[#This Row],[Unique BarCode]],$N$10:$N$37,$P$10:$P$37)</f>
        <v>Charger</v>
      </c>
      <c r="J3484" t="s">
        <v>8</v>
      </c>
      <c r="K3484" t="s">
        <v>1315</v>
      </c>
    </row>
    <row r="3485" spans="1:11" x14ac:dyDescent="0.2">
      <c r="A3485" s="1" t="d">
        <v>2023-02-28</v>
      </c>
      <c r="B3485" s="45">
        <v>-1</v>
      </c>
      <c r="C3485" t="s">
        <v>77</v>
      </c>
      <c r="D3485" t="str">
        <f>_xlfn.XLOOKUP(Table29[[#This Row],[Patron Group]],$R$10:$R$24,$S$10:$S$24)</f>
        <v>Undergraduate</v>
      </c>
      <c r="E3485" s="1" t="d">
        <v>2023-02-28</v>
      </c>
      <c r="F3485" t="s">
        <v>84</v>
      </c>
      <c r="G3485" t="s">
        <v>2265</v>
      </c>
      <c r="H3485" t="str">
        <f>_xlfn.XLOOKUP(Table29[[#This Row],[Unique BarCode]],$N$10:$N$37,$O$10:$O$37)</f>
        <v>IPHONE</v>
      </c>
      <c r="I3485" t="str">
        <f>_xlfn.XLOOKUP(Table29[[#This Row],[Unique BarCode]],$N$10:$N$37,$P$10:$P$37)</f>
        <v>Charger</v>
      </c>
      <c r="J3485" t="s">
        <v>8</v>
      </c>
      <c r="K3485" t="s">
        <v>85</v>
      </c>
    </row>
    <row r="3486" spans="1:11" x14ac:dyDescent="0.2">
      <c r="A3486" s="1" t="d">
        <v>2023-02-28</v>
      </c>
      <c r="B3486" s="45">
        <v>-1</v>
      </c>
      <c r="C3486" t="s">
        <v>77</v>
      </c>
      <c r="D3486" t="str">
        <f>_xlfn.XLOOKUP(Table29[[#This Row],[Patron Group]],$R$10:$R$24,$S$10:$S$24)</f>
        <v>Undergraduate</v>
      </c>
      <c r="E3486" s="1" t="d">
        <v>2023-02-28</v>
      </c>
      <c r="F3486" t="s">
        <v>1301</v>
      </c>
      <c r="G3486" t="s">
        <v>2265</v>
      </c>
      <c r="H3486" t="str">
        <f>_xlfn.XLOOKUP(Table29[[#This Row],[Unique BarCode]],$N$10:$N$37,$O$10:$O$37)</f>
        <v>IPHONE</v>
      </c>
      <c r="I3486" t="str">
        <f>_xlfn.XLOOKUP(Table29[[#This Row],[Unique BarCode]],$N$10:$N$37,$P$10:$P$37)</f>
        <v>Charger</v>
      </c>
      <c r="J3486" t="s">
        <v>128</v>
      </c>
      <c r="K3486" t="s">
        <v>1302</v>
      </c>
    </row>
    <row r="3487" spans="1:11" x14ac:dyDescent="0.2">
      <c r="A3487" s="1" t="d">
        <v>2023-02-28</v>
      </c>
      <c r="B3487" s="45">
        <v>-1</v>
      </c>
      <c r="C3487" t="s">
        <v>77</v>
      </c>
      <c r="D3487" t="str">
        <f>_xlfn.XLOOKUP(Table29[[#This Row],[Patron Group]],$R$10:$R$24,$S$10:$S$24)</f>
        <v>Undergraduate</v>
      </c>
      <c r="E3487" s="1" t="d">
        <v>2023-02-28</v>
      </c>
      <c r="F3487" t="s">
        <v>1497</v>
      </c>
      <c r="G3487" t="s">
        <v>2265</v>
      </c>
      <c r="H3487" t="str">
        <f>_xlfn.XLOOKUP(Table29[[#This Row],[Unique BarCode]],$N$10:$N$37,$O$10:$O$37)</f>
        <v>IPHONE</v>
      </c>
      <c r="I3487" t="str">
        <f>_xlfn.XLOOKUP(Table29[[#This Row],[Unique BarCode]],$N$10:$N$37,$P$10:$P$37)</f>
        <v>Charger</v>
      </c>
      <c r="J3487" t="s">
        <v>8</v>
      </c>
    </row>
    <row r="3488" spans="1:11" x14ac:dyDescent="0.2">
      <c r="A3488" s="1" t="d">
        <v>2023-02-28</v>
      </c>
      <c r="B3488" s="45">
        <v>-1</v>
      </c>
      <c r="C3488" t="s">
        <v>77</v>
      </c>
      <c r="D3488" t="str">
        <f>_xlfn.XLOOKUP(Table29[[#This Row],[Patron Group]],$R$10:$R$24,$S$10:$S$24)</f>
        <v>Undergraduate</v>
      </c>
      <c r="E3488" s="1" t="d">
        <v>2023-02-28</v>
      </c>
      <c r="F3488" t="s">
        <v>86</v>
      </c>
      <c r="G3488" t="s">
        <v>2265</v>
      </c>
      <c r="H3488" t="str">
        <f>_xlfn.XLOOKUP(Table29[[#This Row],[Unique BarCode]],$N$10:$N$37,$O$10:$O$37)</f>
        <v>IPHONE</v>
      </c>
      <c r="I3488" t="str">
        <f>_xlfn.XLOOKUP(Table29[[#This Row],[Unique BarCode]],$N$10:$N$37,$P$10:$P$37)</f>
        <v>Charger</v>
      </c>
      <c r="J3488" t="s">
        <v>8</v>
      </c>
      <c r="K3488" t="s">
        <v>87</v>
      </c>
    </row>
    <row r="3489" spans="1:11" x14ac:dyDescent="0.2">
      <c r="A3489" s="1" t="d">
        <v>2023-02-28</v>
      </c>
      <c r="B3489" s="45">
        <v>-1</v>
      </c>
      <c r="C3489" t="s">
        <v>77</v>
      </c>
      <c r="D3489" t="str">
        <f>_xlfn.XLOOKUP(Table29[[#This Row],[Patron Group]],$R$10:$R$24,$S$10:$S$24)</f>
        <v>Undergraduate</v>
      </c>
      <c r="E3489" s="1" t="d">
        <v>2023-02-28</v>
      </c>
      <c r="F3489" t="s">
        <v>433</v>
      </c>
      <c r="G3489" t="s">
        <v>2265</v>
      </c>
      <c r="H3489" t="str">
        <f>_xlfn.XLOOKUP(Table29[[#This Row],[Unique BarCode]],$N$10:$N$37,$O$10:$O$37)</f>
        <v>IPHONE</v>
      </c>
      <c r="I3489" t="str">
        <f>_xlfn.XLOOKUP(Table29[[#This Row],[Unique BarCode]],$N$10:$N$37,$P$10:$P$37)</f>
        <v>Charger</v>
      </c>
      <c r="J3489" t="s">
        <v>8</v>
      </c>
      <c r="K3489" t="s">
        <v>434</v>
      </c>
    </row>
    <row r="3490" spans="1:11" x14ac:dyDescent="0.2">
      <c r="A3490" s="1" t="d">
        <v>2023-02-28</v>
      </c>
      <c r="B3490" s="45">
        <v>-1</v>
      </c>
      <c r="C3490" t="s">
        <v>77</v>
      </c>
      <c r="D3490" t="str">
        <f>_xlfn.XLOOKUP(Table29[[#This Row],[Patron Group]],$R$10:$R$24,$S$10:$S$24)</f>
        <v>Undergraduate</v>
      </c>
      <c r="E3490" s="1" t="d">
        <v>2023-02-28</v>
      </c>
      <c r="F3490" t="s">
        <v>222</v>
      </c>
      <c r="G3490" t="s">
        <v>2265</v>
      </c>
      <c r="H3490" t="str">
        <f>_xlfn.XLOOKUP(Table29[[#This Row],[Unique BarCode]],$N$10:$N$37,$O$10:$O$37)</f>
        <v>IPHONE</v>
      </c>
      <c r="I3490" t="str">
        <f>_xlfn.XLOOKUP(Table29[[#This Row],[Unique BarCode]],$N$10:$N$37,$P$10:$P$37)</f>
        <v>Charger</v>
      </c>
      <c r="J3490" t="s">
        <v>13</v>
      </c>
      <c r="K3490" t="s">
        <v>223</v>
      </c>
    </row>
    <row r="3491" spans="1:11" x14ac:dyDescent="0.2">
      <c r="A3491" s="1" t="d">
        <v>2023-02-28</v>
      </c>
      <c r="B3491" s="45">
        <v>-1</v>
      </c>
      <c r="C3491" t="s">
        <v>77</v>
      </c>
      <c r="D3491" t="str">
        <f>_xlfn.XLOOKUP(Table29[[#This Row],[Patron Group]],$R$10:$R$24,$S$10:$S$24)</f>
        <v>Undergraduate</v>
      </c>
      <c r="E3491" s="1" t="d">
        <v>2023-02-28</v>
      </c>
      <c r="F3491" t="s">
        <v>266</v>
      </c>
      <c r="G3491" t="s">
        <v>2265</v>
      </c>
      <c r="H3491" t="str">
        <f>_xlfn.XLOOKUP(Table29[[#This Row],[Unique BarCode]],$N$10:$N$37,$O$10:$O$37)</f>
        <v>IPHONE</v>
      </c>
      <c r="I3491" t="str">
        <f>_xlfn.XLOOKUP(Table29[[#This Row],[Unique BarCode]],$N$10:$N$37,$P$10:$P$37)</f>
        <v>Charger</v>
      </c>
      <c r="J3491" t="s">
        <v>8</v>
      </c>
    </row>
    <row r="3492" spans="1:11" x14ac:dyDescent="0.2">
      <c r="A3492" s="1" t="d">
        <v>2023-02-28</v>
      </c>
      <c r="B3492" s="45">
        <v>-1</v>
      </c>
      <c r="C3492" t="s">
        <v>77</v>
      </c>
      <c r="D3492" t="str">
        <f>_xlfn.XLOOKUP(Table29[[#This Row],[Patron Group]],$R$10:$R$24,$S$10:$S$24)</f>
        <v>Undergraduate</v>
      </c>
      <c r="E3492" s="1" t="d">
        <v>2023-02-28</v>
      </c>
      <c r="F3492" t="s">
        <v>33</v>
      </c>
      <c r="G3492" t="s">
        <v>2268</v>
      </c>
      <c r="H3492" t="str">
        <f>_xlfn.XLOOKUP(Table29[[#This Row],[Unique BarCode]],$N$10:$N$37,$O$10:$O$37)</f>
        <v>MACCHRG</v>
      </c>
      <c r="I3492" t="str">
        <f>_xlfn.XLOOKUP(Table29[[#This Row],[Unique BarCode]],$N$10:$N$37,$P$10:$P$37)</f>
        <v>Charger</v>
      </c>
      <c r="J3492" t="s">
        <v>8</v>
      </c>
      <c r="K3492" t="s">
        <v>34</v>
      </c>
    </row>
    <row r="3493" spans="1:11" x14ac:dyDescent="0.2">
      <c r="A3493" s="1" t="d">
        <v>2023-02-28</v>
      </c>
      <c r="B3493" s="45">
        <v>-1</v>
      </c>
      <c r="C3493" t="s">
        <v>77</v>
      </c>
      <c r="D3493" t="str">
        <f>_xlfn.XLOOKUP(Table29[[#This Row],[Patron Group]],$R$10:$R$24,$S$10:$S$24)</f>
        <v>Undergraduate</v>
      </c>
      <c r="E3493" s="1" t="d">
        <v>2023-02-28</v>
      </c>
      <c r="F3493" t="s">
        <v>1157</v>
      </c>
      <c r="G3493" t="s">
        <v>2268</v>
      </c>
      <c r="H3493" t="str">
        <f>_xlfn.XLOOKUP(Table29[[#This Row],[Unique BarCode]],$N$10:$N$37,$O$10:$O$37)</f>
        <v>MACCHRG</v>
      </c>
      <c r="I3493" t="str">
        <f>_xlfn.XLOOKUP(Table29[[#This Row],[Unique BarCode]],$N$10:$N$37,$P$10:$P$37)</f>
        <v>Charger</v>
      </c>
      <c r="J3493" t="s">
        <v>8</v>
      </c>
      <c r="K3493" t="s">
        <v>1158</v>
      </c>
    </row>
    <row r="3494" spans="1:11" x14ac:dyDescent="0.2">
      <c r="A3494" s="1" t="d">
        <v>2023-02-28</v>
      </c>
      <c r="B3494" s="45">
        <v>-1</v>
      </c>
      <c r="C3494" t="s">
        <v>77</v>
      </c>
      <c r="D3494" t="str">
        <f>_xlfn.XLOOKUP(Table29[[#This Row],[Patron Group]],$R$10:$R$24,$S$10:$S$24)</f>
        <v>Undergraduate</v>
      </c>
      <c r="E3494" s="1" t="d">
        <v>2023-02-28</v>
      </c>
      <c r="F3494" t="s">
        <v>467</v>
      </c>
      <c r="G3494" t="s">
        <v>2268</v>
      </c>
      <c r="H3494" t="str">
        <f>_xlfn.XLOOKUP(Table29[[#This Row],[Unique BarCode]],$N$10:$N$37,$O$10:$O$37)</f>
        <v>MACCHRG</v>
      </c>
      <c r="I3494" t="str">
        <f>_xlfn.XLOOKUP(Table29[[#This Row],[Unique BarCode]],$N$10:$N$37,$P$10:$P$37)</f>
        <v>Charger</v>
      </c>
      <c r="J3494" t="s">
        <v>8</v>
      </c>
      <c r="K3494" t="s">
        <v>468</v>
      </c>
    </row>
    <row r="3495" spans="1:11" x14ac:dyDescent="0.2">
      <c r="A3495" s="1" t="d">
        <v>2023-02-28</v>
      </c>
      <c r="B3495" s="45">
        <v>-1</v>
      </c>
      <c r="C3495" t="s">
        <v>77</v>
      </c>
      <c r="D3495" t="str">
        <f>_xlfn.XLOOKUP(Table29[[#This Row],[Patron Group]],$R$10:$R$24,$S$10:$S$24)</f>
        <v>Undergraduate</v>
      </c>
      <c r="E3495" s="1" t="d">
        <v>2023-02-28</v>
      </c>
      <c r="F3495" t="s">
        <v>1714</v>
      </c>
      <c r="G3495" t="s">
        <v>2296</v>
      </c>
      <c r="H3495" t="str">
        <f>_xlfn.XLOOKUP(Table29[[#This Row],[Unique BarCode]],$N$10:$N$37,$O$10:$O$37)</f>
        <v>MACUSBC</v>
      </c>
      <c r="I3495" t="str">
        <f>_xlfn.XLOOKUP(Table29[[#This Row],[Unique BarCode]],$N$10:$N$37,$P$10:$P$37)</f>
        <v>Charger</v>
      </c>
      <c r="J3495" t="s">
        <v>8</v>
      </c>
      <c r="K3495" t="s">
        <v>578</v>
      </c>
    </row>
    <row r="3496" spans="1:11" x14ac:dyDescent="0.2">
      <c r="A3496" s="1" t="d">
        <v>2023-02-28</v>
      </c>
      <c r="B3496" s="45">
        <v>-1</v>
      </c>
      <c r="C3496" t="s">
        <v>77</v>
      </c>
      <c r="D3496" t="str">
        <f>_xlfn.XLOOKUP(Table29[[#This Row],[Patron Group]],$R$10:$R$24,$S$10:$S$24)</f>
        <v>Undergraduate</v>
      </c>
      <c r="E3496" s="1" t="d">
        <v>2023-02-28</v>
      </c>
      <c r="F3496" t="s">
        <v>1688</v>
      </c>
      <c r="G3496" t="s">
        <v>2296</v>
      </c>
      <c r="H3496" t="str">
        <f>_xlfn.XLOOKUP(Table29[[#This Row],[Unique BarCode]],$N$10:$N$37,$O$10:$O$37)</f>
        <v>MACUSBC</v>
      </c>
      <c r="I3496" t="str">
        <f>_xlfn.XLOOKUP(Table29[[#This Row],[Unique BarCode]],$N$10:$N$37,$P$10:$P$37)</f>
        <v>Charger</v>
      </c>
      <c r="J3496" t="s">
        <v>8</v>
      </c>
      <c r="K3496" t="s">
        <v>225</v>
      </c>
    </row>
    <row r="3497" spans="1:11" x14ac:dyDescent="0.2">
      <c r="A3497" s="1" t="d">
        <v>2023-02-28</v>
      </c>
      <c r="B3497" s="45">
        <v>-1</v>
      </c>
      <c r="C3497" t="s">
        <v>77</v>
      </c>
      <c r="D3497" t="str">
        <f>_xlfn.XLOOKUP(Table29[[#This Row],[Patron Group]],$R$10:$R$24,$S$10:$S$24)</f>
        <v>Undergraduate</v>
      </c>
      <c r="E3497" s="1" t="d">
        <v>2023-02-28</v>
      </c>
      <c r="F3497" t="s">
        <v>1621</v>
      </c>
      <c r="G3497" t="s">
        <v>2296</v>
      </c>
      <c r="H3497" t="str">
        <f>_xlfn.XLOOKUP(Table29[[#This Row],[Unique BarCode]],$N$10:$N$37,$O$10:$O$37)</f>
        <v>MACUSBC</v>
      </c>
      <c r="I3497" t="str">
        <f>_xlfn.XLOOKUP(Table29[[#This Row],[Unique BarCode]],$N$10:$N$37,$P$10:$P$37)</f>
        <v>Charger</v>
      </c>
      <c r="J3497" t="s">
        <v>8</v>
      </c>
      <c r="K3497" t="s">
        <v>472</v>
      </c>
    </row>
    <row r="3498" spans="1:11" x14ac:dyDescent="0.2">
      <c r="A3498" s="1" t="d">
        <v>2023-02-28</v>
      </c>
      <c r="B3498" s="45">
        <v>-1</v>
      </c>
      <c r="C3498" t="s">
        <v>77</v>
      </c>
      <c r="D3498" t="str">
        <f>_xlfn.XLOOKUP(Table29[[#This Row],[Patron Group]],$R$10:$R$24,$S$10:$S$24)</f>
        <v>Undergraduate</v>
      </c>
      <c r="E3498" s="1" t="d">
        <v>2023-02-28</v>
      </c>
      <c r="F3498" t="s">
        <v>1631</v>
      </c>
      <c r="G3498" t="s">
        <v>2296</v>
      </c>
      <c r="H3498" t="str">
        <f>_xlfn.XLOOKUP(Table29[[#This Row],[Unique BarCode]],$N$10:$N$37,$O$10:$O$37)</f>
        <v>MACUSBC</v>
      </c>
      <c r="I3498" t="str">
        <f>_xlfn.XLOOKUP(Table29[[#This Row],[Unique BarCode]],$N$10:$N$37,$P$10:$P$37)</f>
        <v>Charger</v>
      </c>
      <c r="J3498" t="s">
        <v>8</v>
      </c>
      <c r="K3498" t="s">
        <v>277</v>
      </c>
    </row>
    <row r="3499" spans="1:11" x14ac:dyDescent="0.2">
      <c r="A3499" s="1" t="d">
        <v>2023-02-28</v>
      </c>
      <c r="B3499" s="45">
        <v>-1</v>
      </c>
      <c r="C3499" t="s">
        <v>77</v>
      </c>
      <c r="D3499" t="str">
        <f>_xlfn.XLOOKUP(Table29[[#This Row],[Patron Group]],$R$10:$R$24,$S$10:$S$24)</f>
        <v>Undergraduate</v>
      </c>
      <c r="E3499" s="1" t="d">
        <v>2023-02-28</v>
      </c>
      <c r="F3499" t="s">
        <v>1777</v>
      </c>
      <c r="G3499" t="s">
        <v>2296</v>
      </c>
      <c r="H3499" t="str">
        <f>_xlfn.XLOOKUP(Table29[[#This Row],[Unique BarCode]],$N$10:$N$37,$O$10:$O$37)</f>
        <v>MACUSBC</v>
      </c>
      <c r="I3499" t="str">
        <f>_xlfn.XLOOKUP(Table29[[#This Row],[Unique BarCode]],$N$10:$N$37,$P$10:$P$37)</f>
        <v>Charger</v>
      </c>
      <c r="J3499" t="s">
        <v>128</v>
      </c>
      <c r="K3499" t="s">
        <v>1287</v>
      </c>
    </row>
    <row r="3500" spans="1:11" x14ac:dyDescent="0.2">
      <c r="A3500" s="1" t="d">
        <v>2023-02-28</v>
      </c>
      <c r="B3500" s="45">
        <v>-1</v>
      </c>
      <c r="C3500" t="s">
        <v>77</v>
      </c>
      <c r="D3500" t="str">
        <f>_xlfn.XLOOKUP(Table29[[#This Row],[Patron Group]],$R$10:$R$24,$S$10:$S$24)</f>
        <v>Undergraduate</v>
      </c>
      <c r="E3500" s="1" t="d">
        <v>2023-02-28</v>
      </c>
      <c r="F3500" t="s">
        <v>1651</v>
      </c>
      <c r="G3500" t="s">
        <v>2296</v>
      </c>
      <c r="H3500" t="str">
        <f>_xlfn.XLOOKUP(Table29[[#This Row],[Unique BarCode]],$N$10:$N$37,$O$10:$O$37)</f>
        <v>MACUSBC</v>
      </c>
      <c r="I3500" t="str">
        <f>_xlfn.XLOOKUP(Table29[[#This Row],[Unique BarCode]],$N$10:$N$37,$P$10:$P$37)</f>
        <v>Charger</v>
      </c>
      <c r="J3500" t="s">
        <v>8</v>
      </c>
      <c r="K3500" t="s">
        <v>92</v>
      </c>
    </row>
    <row r="3501" spans="1:11" x14ac:dyDescent="0.2">
      <c r="A3501" s="1" t="d">
        <v>2023-02-28</v>
      </c>
      <c r="B3501" s="45">
        <v>-1</v>
      </c>
      <c r="C3501" t="s">
        <v>77</v>
      </c>
      <c r="D3501" t="str">
        <f>_xlfn.XLOOKUP(Table29[[#This Row],[Patron Group]],$R$10:$R$24,$S$10:$S$24)</f>
        <v>Undergraduate</v>
      </c>
      <c r="E3501" s="1" t="d">
        <v>2023-02-28</v>
      </c>
      <c r="F3501" t="s">
        <v>1632</v>
      </c>
      <c r="G3501" t="s">
        <v>2296</v>
      </c>
      <c r="H3501" t="str">
        <f>_xlfn.XLOOKUP(Table29[[#This Row],[Unique BarCode]],$N$10:$N$37,$O$10:$O$37)</f>
        <v>MACUSBC</v>
      </c>
      <c r="I3501" t="str">
        <f>_xlfn.XLOOKUP(Table29[[#This Row],[Unique BarCode]],$N$10:$N$37,$P$10:$P$37)</f>
        <v>Charger</v>
      </c>
      <c r="J3501" t="s">
        <v>8</v>
      </c>
      <c r="K3501" t="s">
        <v>214</v>
      </c>
    </row>
    <row r="3502" spans="1:11" x14ac:dyDescent="0.2">
      <c r="A3502" s="1" t="d">
        <v>2023-02-28</v>
      </c>
      <c r="B3502" s="45">
        <v>-1</v>
      </c>
      <c r="C3502" t="s">
        <v>77</v>
      </c>
      <c r="D3502" t="str">
        <f>_xlfn.XLOOKUP(Table29[[#This Row],[Patron Group]],$R$10:$R$24,$S$10:$S$24)</f>
        <v>Undergraduate</v>
      </c>
      <c r="E3502" s="1" t="d">
        <v>2023-02-28</v>
      </c>
      <c r="F3502" t="s">
        <v>1633</v>
      </c>
      <c r="G3502" t="s">
        <v>2296</v>
      </c>
      <c r="H3502" t="str">
        <f>_xlfn.XLOOKUP(Table29[[#This Row],[Unique BarCode]],$N$10:$N$37,$O$10:$O$37)</f>
        <v>MACUSBC</v>
      </c>
      <c r="I3502" t="str">
        <f>_xlfn.XLOOKUP(Table29[[#This Row],[Unique BarCode]],$N$10:$N$37,$P$10:$P$37)</f>
        <v>Charger</v>
      </c>
      <c r="J3502" t="s">
        <v>8</v>
      </c>
      <c r="K3502" t="s">
        <v>844</v>
      </c>
    </row>
    <row r="3503" spans="1:11" x14ac:dyDescent="0.2">
      <c r="A3503" s="1" t="d">
        <v>2023-02-28</v>
      </c>
      <c r="B3503" s="45">
        <v>-1</v>
      </c>
      <c r="C3503" t="s">
        <v>77</v>
      </c>
      <c r="D3503" t="str">
        <f>_xlfn.XLOOKUP(Table29[[#This Row],[Patron Group]],$R$10:$R$24,$S$10:$S$24)</f>
        <v>Undergraduate</v>
      </c>
      <c r="E3503" s="1" t="d">
        <v>2023-02-28</v>
      </c>
      <c r="F3503" t="s">
        <v>1634</v>
      </c>
      <c r="G3503" t="s">
        <v>2296</v>
      </c>
      <c r="H3503" t="str">
        <f>_xlfn.XLOOKUP(Table29[[#This Row],[Unique BarCode]],$N$10:$N$37,$O$10:$O$37)</f>
        <v>MACUSBC</v>
      </c>
      <c r="I3503" t="str">
        <f>_xlfn.XLOOKUP(Table29[[#This Row],[Unique BarCode]],$N$10:$N$37,$P$10:$P$37)</f>
        <v>Charger</v>
      </c>
      <c r="J3503" t="s">
        <v>8</v>
      </c>
      <c r="K3503" t="s">
        <v>38</v>
      </c>
    </row>
    <row r="3504" spans="1:11" x14ac:dyDescent="0.2">
      <c r="A3504" s="1" t="d">
        <v>2023-02-28</v>
      </c>
      <c r="B3504" s="45">
        <v>-1</v>
      </c>
      <c r="C3504" t="s">
        <v>77</v>
      </c>
      <c r="D3504" t="str">
        <f>_xlfn.XLOOKUP(Table29[[#This Row],[Patron Group]],$R$10:$R$24,$S$10:$S$24)</f>
        <v>Undergraduate</v>
      </c>
      <c r="E3504" s="1" t="d">
        <v>2023-02-28</v>
      </c>
      <c r="F3504" t="s">
        <v>1614</v>
      </c>
      <c r="G3504" t="s">
        <v>2296</v>
      </c>
      <c r="H3504" t="str">
        <f>_xlfn.XLOOKUP(Table29[[#This Row],[Unique BarCode]],$N$10:$N$37,$O$10:$O$37)</f>
        <v>MACUSBC</v>
      </c>
      <c r="I3504" t="str">
        <f>_xlfn.XLOOKUP(Table29[[#This Row],[Unique BarCode]],$N$10:$N$37,$P$10:$P$37)</f>
        <v>Charger</v>
      </c>
      <c r="J3504" t="s">
        <v>8</v>
      </c>
      <c r="K3504" t="s">
        <v>94</v>
      </c>
    </row>
    <row r="3505" spans="1:11" x14ac:dyDescent="0.2">
      <c r="A3505" s="1" t="d">
        <v>2023-02-28</v>
      </c>
      <c r="B3505" s="45">
        <v>-1</v>
      </c>
      <c r="C3505" t="s">
        <v>77</v>
      </c>
      <c r="D3505" t="str">
        <f>_xlfn.XLOOKUP(Table29[[#This Row],[Patron Group]],$R$10:$R$24,$S$10:$S$24)</f>
        <v>Undergraduate</v>
      </c>
      <c r="E3505" s="1" t="d">
        <v>2023-02-28</v>
      </c>
      <c r="F3505" t="s">
        <v>1835</v>
      </c>
      <c r="G3505" t="s">
        <v>2296</v>
      </c>
      <c r="H3505" t="str">
        <f>_xlfn.XLOOKUP(Table29[[#This Row],[Unique BarCode]],$N$10:$N$37,$O$10:$O$37)</f>
        <v>MACUSBC</v>
      </c>
      <c r="I3505" t="str">
        <f>_xlfn.XLOOKUP(Table29[[#This Row],[Unique BarCode]],$N$10:$N$37,$P$10:$P$37)</f>
        <v>Charger</v>
      </c>
      <c r="J3505" t="s">
        <v>8</v>
      </c>
    </row>
    <row r="3506" spans="1:11" x14ac:dyDescent="0.2">
      <c r="A3506" s="1" t="d">
        <v>2023-02-28</v>
      </c>
      <c r="B3506" s="45">
        <v>-1</v>
      </c>
      <c r="C3506" t="s">
        <v>77</v>
      </c>
      <c r="D3506" t="str">
        <f>_xlfn.XLOOKUP(Table29[[#This Row],[Patron Group]],$R$10:$R$24,$S$10:$S$24)</f>
        <v>Undergraduate</v>
      </c>
      <c r="E3506" s="1" t="d">
        <v>2023-02-28</v>
      </c>
      <c r="F3506" t="s">
        <v>845</v>
      </c>
      <c r="G3506" t="s">
        <v>2271</v>
      </c>
      <c r="H3506" t="str">
        <f>_xlfn.XLOOKUP(Table29[[#This Row],[Unique BarCode]],$N$10:$N$37,$O$10:$O$37)</f>
        <v>OMNI</v>
      </c>
      <c r="I3506" t="str">
        <f>_xlfn.XLOOKUP(Table29[[#This Row],[Unique BarCode]],$N$10:$N$37,$P$10:$P$37)</f>
        <v>Charger</v>
      </c>
      <c r="J3506" t="s">
        <v>49</v>
      </c>
      <c r="K3506" t="s">
        <v>846</v>
      </c>
    </row>
    <row r="3507" spans="1:11" x14ac:dyDescent="0.2">
      <c r="A3507" s="1" t="d">
        <v>2023-02-28</v>
      </c>
      <c r="B3507" s="45">
        <v>-1</v>
      </c>
      <c r="C3507" t="s">
        <v>77</v>
      </c>
      <c r="D3507" t="str">
        <f>_xlfn.XLOOKUP(Table29[[#This Row],[Patron Group]],$R$10:$R$24,$S$10:$S$24)</f>
        <v>Undergraduate</v>
      </c>
      <c r="E3507" s="1" t="d">
        <v>2023-02-28</v>
      </c>
      <c r="F3507" t="s">
        <v>1780</v>
      </c>
      <c r="G3507" t="s">
        <v>2271</v>
      </c>
      <c r="H3507" t="str">
        <f>_xlfn.XLOOKUP(Table29[[#This Row],[Unique BarCode]],$N$10:$N$37,$O$10:$O$37)</f>
        <v>OMNI</v>
      </c>
      <c r="I3507" t="str">
        <f>_xlfn.XLOOKUP(Table29[[#This Row],[Unique BarCode]],$N$10:$N$37,$P$10:$P$37)</f>
        <v>Charger</v>
      </c>
      <c r="J3507" t="s">
        <v>49</v>
      </c>
      <c r="K3507" t="s">
        <v>1781</v>
      </c>
    </row>
    <row r="3508" spans="1:11" x14ac:dyDescent="0.2">
      <c r="A3508" s="1" t="d">
        <v>2023-02-28</v>
      </c>
      <c r="B3508" s="45">
        <v>-1</v>
      </c>
      <c r="C3508" t="s">
        <v>77</v>
      </c>
      <c r="D3508" t="str">
        <f>_xlfn.XLOOKUP(Table29[[#This Row],[Patron Group]],$R$10:$R$24,$S$10:$S$24)</f>
        <v>Undergraduate</v>
      </c>
      <c r="E3508" s="1" t="d">
        <v>2023-02-28</v>
      </c>
      <c r="F3508" t="s">
        <v>1204</v>
      </c>
      <c r="G3508" t="s">
        <v>2271</v>
      </c>
      <c r="H3508" t="str">
        <f>_xlfn.XLOOKUP(Table29[[#This Row],[Unique BarCode]],$N$10:$N$37,$O$10:$O$37)</f>
        <v>OMNI</v>
      </c>
      <c r="I3508" t="str">
        <f>_xlfn.XLOOKUP(Table29[[#This Row],[Unique BarCode]],$N$10:$N$37,$P$10:$P$37)</f>
        <v>Charger</v>
      </c>
      <c r="J3508" t="s">
        <v>49</v>
      </c>
      <c r="K3508" t="s">
        <v>1205</v>
      </c>
    </row>
    <row r="3509" spans="1:11" x14ac:dyDescent="0.2">
      <c r="A3509" s="1" t="d">
        <v>2023-02-28</v>
      </c>
      <c r="B3509" s="45">
        <v>-1</v>
      </c>
      <c r="C3509" t="s">
        <v>77</v>
      </c>
      <c r="D3509" t="str">
        <f>_xlfn.XLOOKUP(Table29[[#This Row],[Patron Group]],$R$10:$R$24,$S$10:$S$24)</f>
        <v>Undergraduate</v>
      </c>
      <c r="E3509" s="1" t="d">
        <v>2023-02-28</v>
      </c>
      <c r="F3509" t="s">
        <v>1320</v>
      </c>
      <c r="G3509" t="s">
        <v>2271</v>
      </c>
      <c r="H3509" t="str">
        <f>_xlfn.XLOOKUP(Table29[[#This Row],[Unique BarCode]],$N$10:$N$37,$O$10:$O$37)</f>
        <v>OMNI</v>
      </c>
      <c r="I3509" t="str">
        <f>_xlfn.XLOOKUP(Table29[[#This Row],[Unique BarCode]],$N$10:$N$37,$P$10:$P$37)</f>
        <v>Charger</v>
      </c>
      <c r="J3509" t="s">
        <v>49</v>
      </c>
      <c r="K3509" t="s">
        <v>1321</v>
      </c>
    </row>
    <row r="3510" spans="1:11" x14ac:dyDescent="0.2">
      <c r="A3510" s="1" t="d">
        <v>2023-02-28</v>
      </c>
      <c r="B3510" s="45">
        <v>-1</v>
      </c>
      <c r="C3510" t="s">
        <v>77</v>
      </c>
      <c r="D3510" t="str">
        <f>_xlfn.XLOOKUP(Table29[[#This Row],[Patron Group]],$R$10:$R$24,$S$10:$S$24)</f>
        <v>Undergraduate</v>
      </c>
      <c r="E3510" s="1" t="d">
        <v>2023-02-28</v>
      </c>
      <c r="F3510" t="s">
        <v>829</v>
      </c>
      <c r="G3510" t="s">
        <v>2271</v>
      </c>
      <c r="H3510" t="str">
        <f>_xlfn.XLOOKUP(Table29[[#This Row],[Unique BarCode]],$N$10:$N$37,$O$10:$O$37)</f>
        <v>OMNI</v>
      </c>
      <c r="I3510" t="str">
        <f>_xlfn.XLOOKUP(Table29[[#This Row],[Unique BarCode]],$N$10:$N$37,$P$10:$P$37)</f>
        <v>Charger</v>
      </c>
      <c r="J3510" t="s">
        <v>68</v>
      </c>
      <c r="K3510" t="s">
        <v>830</v>
      </c>
    </row>
    <row r="3511" spans="1:11" x14ac:dyDescent="0.2">
      <c r="A3511" s="1" t="d">
        <v>2023-02-28</v>
      </c>
      <c r="B3511" s="45">
        <v>-1</v>
      </c>
      <c r="C3511" t="s">
        <v>77</v>
      </c>
      <c r="D3511" t="str">
        <f>_xlfn.XLOOKUP(Table29[[#This Row],[Patron Group]],$R$10:$R$24,$S$10:$S$24)</f>
        <v>Undergraduate</v>
      </c>
      <c r="E3511" s="1" t="d">
        <v>2023-02-28</v>
      </c>
      <c r="F3511" t="s">
        <v>479</v>
      </c>
      <c r="G3511" t="s">
        <v>2271</v>
      </c>
      <c r="H3511" t="str">
        <f>_xlfn.XLOOKUP(Table29[[#This Row],[Unique BarCode]],$N$10:$N$37,$O$10:$O$37)</f>
        <v>OMNI</v>
      </c>
      <c r="I3511" t="str">
        <f>_xlfn.XLOOKUP(Table29[[#This Row],[Unique BarCode]],$N$10:$N$37,$P$10:$P$37)</f>
        <v>Charger</v>
      </c>
      <c r="J3511" t="s">
        <v>68</v>
      </c>
      <c r="K3511" t="s">
        <v>480</v>
      </c>
    </row>
    <row r="3512" spans="1:11" x14ac:dyDescent="0.2">
      <c r="A3512" s="1" t="d">
        <v>2023-02-28</v>
      </c>
      <c r="B3512" s="45">
        <v>-1</v>
      </c>
      <c r="C3512" t="s">
        <v>77</v>
      </c>
      <c r="D3512" t="str">
        <f>_xlfn.XLOOKUP(Table29[[#This Row],[Patron Group]],$R$10:$R$24,$S$10:$S$24)</f>
        <v>Undergraduate</v>
      </c>
      <c r="E3512" s="1" t="d">
        <v>2023-02-28</v>
      </c>
      <c r="F3512" t="s">
        <v>815</v>
      </c>
      <c r="G3512" t="s">
        <v>2294</v>
      </c>
      <c r="H3512" t="str">
        <f>_xlfn.XLOOKUP(Table29[[#This Row],[Unique BarCode]],$N$10:$N$37,$O$10:$O$37)</f>
        <v>UVGA</v>
      </c>
      <c r="I3512" t="str">
        <f>_xlfn.XLOOKUP(Table29[[#This Row],[Unique BarCode]],$N$10:$N$37,$P$10:$P$37)</f>
        <v>Cable</v>
      </c>
      <c r="J3512" t="s">
        <v>8</v>
      </c>
    </row>
    <row r="3513" spans="1:11" x14ac:dyDescent="0.2">
      <c r="A3513" s="1" t="d">
        <v>2023-02-28</v>
      </c>
      <c r="B3513" s="45">
        <v>-1</v>
      </c>
      <c r="C3513" t="s">
        <v>77</v>
      </c>
      <c r="D3513" t="str">
        <f>_xlfn.XLOOKUP(Table29[[#This Row],[Patron Group]],$R$10:$R$24,$S$10:$S$24)</f>
        <v>Undergraduate</v>
      </c>
      <c r="E3513" s="1" t="d">
        <v>2023-02-28</v>
      </c>
      <c r="F3513" t="s">
        <v>1897</v>
      </c>
      <c r="G3513" t="s">
        <v>2301</v>
      </c>
      <c r="H3513" t="str">
        <f>_xlfn.XLOOKUP(Table29[[#This Row],[Unique BarCode]],$N$10:$N$37,$O$10:$O$37)</f>
        <v>VGA Cable</v>
      </c>
      <c r="I3513" t="str">
        <f>_xlfn.XLOOKUP(Table29[[#This Row],[Unique BarCode]],$N$10:$N$37,$P$10:$P$37)</f>
        <v>Cable</v>
      </c>
      <c r="J3513" t="s">
        <v>8</v>
      </c>
      <c r="K3513" t="s">
        <v>1898</v>
      </c>
    </row>
    <row r="3514" spans="1:11" x14ac:dyDescent="0.2">
      <c r="A3514" s="1" t="d">
        <v>2023-02-28</v>
      </c>
      <c r="B3514" s="45">
        <v>-1</v>
      </c>
      <c r="C3514" t="s">
        <v>77</v>
      </c>
      <c r="D3514" t="str">
        <f>_xlfn.XLOOKUP(Table29[[#This Row],[Patron Group]],$R$10:$R$24,$S$10:$S$24)</f>
        <v>Undergraduate</v>
      </c>
      <c r="E3514" s="1" t="d">
        <v>2023-02-28</v>
      </c>
      <c r="F3514" t="s">
        <v>1440</v>
      </c>
      <c r="G3514" t="s">
        <v>2272</v>
      </c>
      <c r="H3514" t="str">
        <f>_xlfn.XLOOKUP(Table29[[#This Row],[Unique BarCode]],$N$10:$N$37,$O$10:$O$37)</f>
        <v>WALLADPT</v>
      </c>
      <c r="I3514" t="str">
        <f>_xlfn.XLOOKUP(Table29[[#This Row],[Unique BarCode]],$N$10:$N$37,$P$10:$P$37)</f>
        <v>Charger</v>
      </c>
      <c r="J3514" t="s">
        <v>49</v>
      </c>
      <c r="K3514" t="s">
        <v>1441</v>
      </c>
    </row>
    <row r="3515" spans="1:11" x14ac:dyDescent="0.2">
      <c r="A3515" s="1" t="d">
        <v>2023-02-28</v>
      </c>
      <c r="B3515" s="45">
        <v>-1</v>
      </c>
      <c r="C3515" t="s">
        <v>77</v>
      </c>
      <c r="D3515" t="str">
        <f>_xlfn.XLOOKUP(Table29[[#This Row],[Patron Group]],$R$10:$R$24,$S$10:$S$24)</f>
        <v>Undergraduate</v>
      </c>
      <c r="E3515" s="1" t="d">
        <v>2023-02-28</v>
      </c>
      <c r="F3515" t="s">
        <v>587</v>
      </c>
      <c r="G3515" t="s">
        <v>2272</v>
      </c>
      <c r="H3515" t="str">
        <f>_xlfn.XLOOKUP(Table29[[#This Row],[Unique BarCode]],$N$10:$N$37,$O$10:$O$37)</f>
        <v>WALLADPT</v>
      </c>
      <c r="I3515" t="str">
        <f>_xlfn.XLOOKUP(Table29[[#This Row],[Unique BarCode]],$N$10:$N$37,$P$10:$P$37)</f>
        <v>Charger</v>
      </c>
      <c r="J3515" t="s">
        <v>49</v>
      </c>
      <c r="K3515" t="s">
        <v>588</v>
      </c>
    </row>
    <row r="3516" spans="1:11" x14ac:dyDescent="0.2">
      <c r="A3516" s="1" t="d">
        <v>2023-02-28</v>
      </c>
      <c r="B3516" s="45">
        <v>-1</v>
      </c>
      <c r="C3516" t="s">
        <v>77</v>
      </c>
      <c r="D3516" t="str">
        <f>_xlfn.XLOOKUP(Table29[[#This Row],[Patron Group]],$R$10:$R$24,$S$10:$S$24)</f>
        <v>Undergraduate</v>
      </c>
      <c r="E3516" s="1" t="d">
        <v>2023-02-28</v>
      </c>
      <c r="F3516" t="s">
        <v>1265</v>
      </c>
      <c r="G3516" t="s">
        <v>2272</v>
      </c>
      <c r="H3516" t="str">
        <f>_xlfn.XLOOKUP(Table29[[#This Row],[Unique BarCode]],$N$10:$N$37,$O$10:$O$37)</f>
        <v>WALLADPT</v>
      </c>
      <c r="I3516" t="str">
        <f>_xlfn.XLOOKUP(Table29[[#This Row],[Unique BarCode]],$N$10:$N$37,$P$10:$P$37)</f>
        <v>Charger</v>
      </c>
      <c r="J3516" t="s">
        <v>13</v>
      </c>
      <c r="K3516" t="s">
        <v>1266</v>
      </c>
    </row>
    <row r="3517" spans="1:11" x14ac:dyDescent="0.2">
      <c r="A3517" s="1" t="d">
        <v>2023-02-28</v>
      </c>
      <c r="B3517" s="45">
        <v>-1</v>
      </c>
      <c r="C3517" t="s">
        <v>77</v>
      </c>
      <c r="D3517" t="str">
        <f>_xlfn.XLOOKUP(Table29[[#This Row],[Patron Group]],$R$10:$R$24,$S$10:$S$24)</f>
        <v>Undergraduate</v>
      </c>
      <c r="E3517" s="1" t="d">
        <v>2023-02-28</v>
      </c>
      <c r="F3517" t="s">
        <v>1442</v>
      </c>
      <c r="G3517" t="s">
        <v>2272</v>
      </c>
      <c r="H3517" t="str">
        <f>_xlfn.XLOOKUP(Table29[[#This Row],[Unique BarCode]],$N$10:$N$37,$O$10:$O$37)</f>
        <v>WALLADPT</v>
      </c>
      <c r="I3517" t="str">
        <f>_xlfn.XLOOKUP(Table29[[#This Row],[Unique BarCode]],$N$10:$N$37,$P$10:$P$37)</f>
        <v>Charger</v>
      </c>
      <c r="J3517" t="s">
        <v>13</v>
      </c>
      <c r="K3517" t="s">
        <v>1443</v>
      </c>
    </row>
    <row r="3518" spans="1:11" x14ac:dyDescent="0.2">
      <c r="A3518" s="1" t="d">
        <v>2023-02-28</v>
      </c>
      <c r="B3518" s="45">
        <v>-1</v>
      </c>
      <c r="C3518" t="s">
        <v>77</v>
      </c>
      <c r="D3518" t="str">
        <f>_xlfn.XLOOKUP(Table29[[#This Row],[Patron Group]],$R$10:$R$24,$S$10:$S$24)</f>
        <v>Undergraduate</v>
      </c>
      <c r="E3518" s="1" t="d">
        <v>2023-02-28</v>
      </c>
      <c r="F3518" t="s">
        <v>1326</v>
      </c>
      <c r="G3518" t="s">
        <v>2272</v>
      </c>
      <c r="H3518" t="str">
        <f>_xlfn.XLOOKUP(Table29[[#This Row],[Unique BarCode]],$N$10:$N$37,$O$10:$O$37)</f>
        <v>WALLADPT</v>
      </c>
      <c r="I3518" t="str">
        <f>_xlfn.XLOOKUP(Table29[[#This Row],[Unique BarCode]],$N$10:$N$37,$P$10:$P$37)</f>
        <v>Charger</v>
      </c>
      <c r="J3518" t="s">
        <v>8</v>
      </c>
      <c r="K3518" t="s">
        <v>1327</v>
      </c>
    </row>
    <row r="3519" spans="1:11" x14ac:dyDescent="0.2">
      <c r="A3519" s="1" t="d">
        <v>2023-02-28</v>
      </c>
      <c r="B3519" s="45">
        <v>-1</v>
      </c>
      <c r="C3519" t="s">
        <v>77</v>
      </c>
      <c r="D3519" t="str">
        <f>_xlfn.XLOOKUP(Table29[[#This Row],[Patron Group]],$R$10:$R$24,$S$10:$S$24)</f>
        <v>Undergraduate</v>
      </c>
      <c r="E3519" s="1" t="d">
        <v>2023-02-28</v>
      </c>
      <c r="F3519" t="s">
        <v>1715</v>
      </c>
      <c r="G3519" t="s">
        <v>2272</v>
      </c>
      <c r="H3519" t="str">
        <f>_xlfn.XLOOKUP(Table29[[#This Row],[Unique BarCode]],$N$10:$N$37,$O$10:$O$37)</f>
        <v>WALLADPT</v>
      </c>
      <c r="I3519" t="str">
        <f>_xlfn.XLOOKUP(Table29[[#This Row],[Unique BarCode]],$N$10:$N$37,$P$10:$P$37)</f>
        <v>Charger</v>
      </c>
      <c r="J3519" t="s">
        <v>8</v>
      </c>
    </row>
    <row r="3520" spans="1:11" x14ac:dyDescent="0.2">
      <c r="A3520" s="1" t="d">
        <v>2023-02-28</v>
      </c>
      <c r="B3520" s="45">
        <v>-1</v>
      </c>
      <c r="C3520" t="s">
        <v>77</v>
      </c>
      <c r="D3520" t="str">
        <f>_xlfn.XLOOKUP(Table29[[#This Row],[Patron Group]],$R$10:$R$24,$S$10:$S$24)</f>
        <v>Undergraduate</v>
      </c>
      <c r="E3520" s="1" t="d">
        <v>2023-02-28</v>
      </c>
      <c r="F3520" t="s">
        <v>483</v>
      </c>
      <c r="G3520" t="s">
        <v>2272</v>
      </c>
      <c r="H3520" t="str">
        <f>_xlfn.XLOOKUP(Table29[[#This Row],[Unique BarCode]],$N$10:$N$37,$O$10:$O$37)</f>
        <v>WALLADPT</v>
      </c>
      <c r="I3520" t="str">
        <f>_xlfn.XLOOKUP(Table29[[#This Row],[Unique BarCode]],$N$10:$N$37,$P$10:$P$37)</f>
        <v>Charger</v>
      </c>
      <c r="J3520" t="s">
        <v>8</v>
      </c>
    </row>
    <row r="3521" spans="1:11" x14ac:dyDescent="0.2">
      <c r="A3521" s="1" t="d">
        <v>2023-02-28</v>
      </c>
      <c r="B3521" s="45">
        <v>-1</v>
      </c>
      <c r="C3521" t="s">
        <v>77</v>
      </c>
      <c r="D3521" t="str">
        <f>_xlfn.XLOOKUP(Table29[[#This Row],[Patron Group]],$R$10:$R$24,$S$10:$S$24)</f>
        <v>Undergraduate</v>
      </c>
      <c r="E3521" s="1" t="d">
        <v>2023-02-28</v>
      </c>
      <c r="F3521" t="s">
        <v>1422</v>
      </c>
      <c r="G3521" t="s">
        <v>2272</v>
      </c>
      <c r="H3521" t="str">
        <f>_xlfn.XLOOKUP(Table29[[#This Row],[Unique BarCode]],$N$10:$N$37,$O$10:$O$37)</f>
        <v>WALLADPT</v>
      </c>
      <c r="I3521" t="str">
        <f>_xlfn.XLOOKUP(Table29[[#This Row],[Unique BarCode]],$N$10:$N$37,$P$10:$P$37)</f>
        <v>Charger</v>
      </c>
      <c r="J3521" t="s">
        <v>8</v>
      </c>
    </row>
    <row r="3522" spans="1:11" x14ac:dyDescent="0.2">
      <c r="A3522" s="1" t="d">
        <v>2023-02-28</v>
      </c>
      <c r="B3522" s="45">
        <v>-1</v>
      </c>
      <c r="C3522" t="s">
        <v>77</v>
      </c>
      <c r="D3522" t="str">
        <f>_xlfn.XLOOKUP(Table29[[#This Row],[Patron Group]],$R$10:$R$24,$S$10:$S$24)</f>
        <v>Undergraduate</v>
      </c>
      <c r="E3522" s="1" t="d">
        <v>2023-02-28</v>
      </c>
      <c r="F3522" t="s">
        <v>560</v>
      </c>
      <c r="G3522" t="s">
        <v>2272</v>
      </c>
      <c r="H3522" t="str">
        <f>_xlfn.XLOOKUP(Table29[[#This Row],[Unique BarCode]],$N$10:$N$37,$O$10:$O$37)</f>
        <v>WALLADPT</v>
      </c>
      <c r="I3522" t="str">
        <f>_xlfn.XLOOKUP(Table29[[#This Row],[Unique BarCode]],$N$10:$N$37,$P$10:$P$37)</f>
        <v>Charger</v>
      </c>
      <c r="J3522" t="s">
        <v>8</v>
      </c>
    </row>
    <row r="3523" spans="1:11" x14ac:dyDescent="0.2">
      <c r="A3523" s="1" t="d">
        <v>2023-02-28</v>
      </c>
      <c r="B3523" s="45">
        <v>-1</v>
      </c>
      <c r="C3523" t="s">
        <v>77</v>
      </c>
      <c r="D3523" t="str">
        <f>_xlfn.XLOOKUP(Table29[[#This Row],[Patron Group]],$R$10:$R$24,$S$10:$S$24)</f>
        <v>Undergraduate</v>
      </c>
      <c r="E3523" s="1" t="d">
        <v>2023-02-28</v>
      </c>
      <c r="F3523" t="s">
        <v>97</v>
      </c>
      <c r="G3523" t="s">
        <v>2272</v>
      </c>
      <c r="H3523" t="str">
        <f>_xlfn.XLOOKUP(Table29[[#This Row],[Unique BarCode]],$N$10:$N$37,$O$10:$O$37)</f>
        <v>WALLADPT</v>
      </c>
      <c r="I3523" t="str">
        <f>_xlfn.XLOOKUP(Table29[[#This Row],[Unique BarCode]],$N$10:$N$37,$P$10:$P$37)</f>
        <v>Charger</v>
      </c>
      <c r="J3523" t="s">
        <v>8</v>
      </c>
    </row>
    <row r="3524" spans="1:11" x14ac:dyDescent="0.2">
      <c r="A3524" s="1" t="d">
        <v>2023-02-28</v>
      </c>
      <c r="B3524" s="45">
        <v>-1</v>
      </c>
      <c r="C3524" t="s">
        <v>77</v>
      </c>
      <c r="D3524" t="str">
        <f>_xlfn.XLOOKUP(Table29[[#This Row],[Patron Group]],$R$10:$R$24,$S$10:$S$24)</f>
        <v>Undergraduate</v>
      </c>
      <c r="E3524" s="1" t="d">
        <v>2023-02-28</v>
      </c>
      <c r="F3524" t="s">
        <v>1635</v>
      </c>
      <c r="G3524" t="s">
        <v>2272</v>
      </c>
      <c r="H3524" t="str">
        <f>_xlfn.XLOOKUP(Table29[[#This Row],[Unique BarCode]],$N$10:$N$37,$O$10:$O$37)</f>
        <v>WALLADPT</v>
      </c>
      <c r="I3524" t="str">
        <f>_xlfn.XLOOKUP(Table29[[#This Row],[Unique BarCode]],$N$10:$N$37,$P$10:$P$37)</f>
        <v>Charger</v>
      </c>
      <c r="J3524" t="s">
        <v>8</v>
      </c>
    </row>
    <row r="3525" spans="1:11" x14ac:dyDescent="0.2">
      <c r="A3525" s="1" t="d">
        <v>2023-02-28</v>
      </c>
      <c r="B3525" s="45">
        <v>-1</v>
      </c>
      <c r="C3525" t="s">
        <v>77</v>
      </c>
      <c r="D3525" t="str">
        <f>_xlfn.XLOOKUP(Table29[[#This Row],[Patron Group]],$R$10:$R$24,$S$10:$S$24)</f>
        <v>Undergraduate</v>
      </c>
      <c r="E3525" s="1" t="d">
        <v>2023-03-03</v>
      </c>
      <c r="F3525" t="s">
        <v>1626</v>
      </c>
      <c r="G3525" t="s">
        <v>2276</v>
      </c>
      <c r="H3525" t="str">
        <f>_xlfn.XLOOKUP(Table29[[#This Row],[Unique BarCode]],$N$10:$N$37,$O$10:$O$37)</f>
        <v>CALC</v>
      </c>
      <c r="I3525" t="str">
        <f>_xlfn.XLOOKUP(Table29[[#This Row],[Unique BarCode]],$N$10:$N$37,$P$10:$P$37)</f>
        <v>Accessory</v>
      </c>
      <c r="J3525" t="s">
        <v>8</v>
      </c>
      <c r="K3525" t="s">
        <v>1627</v>
      </c>
    </row>
    <row r="3526" spans="1:11" x14ac:dyDescent="0.2">
      <c r="A3526" s="1" t="d">
        <v>2023-02-28</v>
      </c>
      <c r="B3526" s="45">
        <v>-1</v>
      </c>
      <c r="C3526" t="s">
        <v>77</v>
      </c>
      <c r="D3526" t="str">
        <f>_xlfn.XLOOKUP(Table29[[#This Row],[Patron Group]],$R$10:$R$24,$S$10:$S$24)</f>
        <v>Undergraduate</v>
      </c>
      <c r="E3526" s="1" t="d">
        <v>2023-03-03</v>
      </c>
      <c r="F3526" t="s">
        <v>1123</v>
      </c>
      <c r="G3526" t="s">
        <v>2276</v>
      </c>
      <c r="H3526" t="str">
        <f>_xlfn.XLOOKUP(Table29[[#This Row],[Unique BarCode]],$N$10:$N$37,$O$10:$O$37)</f>
        <v>CALC</v>
      </c>
      <c r="I3526" t="str">
        <f>_xlfn.XLOOKUP(Table29[[#This Row],[Unique BarCode]],$N$10:$N$37,$P$10:$P$37)</f>
        <v>Accessory</v>
      </c>
      <c r="J3526" t="s">
        <v>8</v>
      </c>
      <c r="K3526" t="s">
        <v>1124</v>
      </c>
    </row>
    <row r="3527" spans="1:11" x14ac:dyDescent="0.2">
      <c r="A3527" s="1" t="d">
        <v>2023-02-28</v>
      </c>
      <c r="B3527" s="45">
        <v>-1</v>
      </c>
      <c r="C3527" t="s">
        <v>77</v>
      </c>
      <c r="D3527" t="str">
        <f>_xlfn.XLOOKUP(Table29[[#This Row],[Patron Group]],$R$10:$R$24,$S$10:$S$24)</f>
        <v>Undergraduate</v>
      </c>
      <c r="E3527" s="1" t="d">
        <v>2023-03-03</v>
      </c>
      <c r="F3527" t="s">
        <v>1700</v>
      </c>
      <c r="G3527" t="s">
        <v>2276</v>
      </c>
      <c r="H3527" t="str">
        <f>_xlfn.XLOOKUP(Table29[[#This Row],[Unique BarCode]],$N$10:$N$37,$O$10:$O$37)</f>
        <v>CALC</v>
      </c>
      <c r="I3527" t="str">
        <f>_xlfn.XLOOKUP(Table29[[#This Row],[Unique BarCode]],$N$10:$N$37,$P$10:$P$37)</f>
        <v>Accessory</v>
      </c>
      <c r="J3527" t="s">
        <v>8</v>
      </c>
    </row>
    <row r="3528" spans="1:11" x14ac:dyDescent="0.2">
      <c r="A3528" s="1" t="d">
        <v>2023-02-28</v>
      </c>
      <c r="B3528" s="45">
        <v>-1</v>
      </c>
      <c r="C3528" t="s">
        <v>77</v>
      </c>
      <c r="D3528" t="str">
        <f>_xlfn.XLOOKUP(Table29[[#This Row],[Patron Group]],$R$10:$R$24,$S$10:$S$24)</f>
        <v>Undergraduate</v>
      </c>
      <c r="E3528" s="1" t="d">
        <v>2023-03-03</v>
      </c>
      <c r="F3528" t="s">
        <v>1532</v>
      </c>
      <c r="G3528" t="s">
        <v>2276</v>
      </c>
      <c r="H3528" t="str">
        <f>_xlfn.XLOOKUP(Table29[[#This Row],[Unique BarCode]],$N$10:$N$37,$O$10:$O$37)</f>
        <v>CALC</v>
      </c>
      <c r="I3528" t="str">
        <f>_xlfn.XLOOKUP(Table29[[#This Row],[Unique BarCode]],$N$10:$N$37,$P$10:$P$37)</f>
        <v>Accessory</v>
      </c>
      <c r="J3528" t="s">
        <v>49</v>
      </c>
    </row>
    <row r="3529" spans="1:11" x14ac:dyDescent="0.2">
      <c r="A3529" s="1" t="d">
        <v>2023-02-28</v>
      </c>
      <c r="B3529" s="45">
        <v>-1</v>
      </c>
      <c r="C3529" t="s">
        <v>77</v>
      </c>
      <c r="D3529" t="str">
        <f>_xlfn.XLOOKUP(Table29[[#This Row],[Patron Group]],$R$10:$R$24,$S$10:$S$24)</f>
        <v>Undergraduate</v>
      </c>
      <c r="E3529" s="1" t="d">
        <v>2023-03-03</v>
      </c>
      <c r="F3529" t="s">
        <v>1362</v>
      </c>
      <c r="G3529" t="s">
        <v>2276</v>
      </c>
      <c r="H3529" t="str">
        <f>_xlfn.XLOOKUP(Table29[[#This Row],[Unique BarCode]],$N$10:$N$37,$O$10:$O$37)</f>
        <v>CALC</v>
      </c>
      <c r="I3529" t="str">
        <f>_xlfn.XLOOKUP(Table29[[#This Row],[Unique BarCode]],$N$10:$N$37,$P$10:$P$37)</f>
        <v>Accessory</v>
      </c>
      <c r="J3529" t="s">
        <v>49</v>
      </c>
    </row>
    <row r="3530" spans="1:11" x14ac:dyDescent="0.2">
      <c r="A3530" s="1" t="d">
        <v>2023-02-28</v>
      </c>
      <c r="B3530" s="45">
        <v>-1</v>
      </c>
      <c r="C3530" t="s">
        <v>77</v>
      </c>
      <c r="D3530" t="str">
        <f>_xlfn.XLOOKUP(Table29[[#This Row],[Patron Group]],$R$10:$R$24,$S$10:$S$24)</f>
        <v>Undergraduate</v>
      </c>
      <c r="E3530" s="1" t="d">
        <v>2023-03-07</v>
      </c>
      <c r="F3530" t="s">
        <v>1899</v>
      </c>
      <c r="G3530" t="s">
        <v>2273</v>
      </c>
      <c r="H3530" t="str">
        <f>_xlfn.XLOOKUP(Table29[[#This Row],[Unique BarCode]],$N$10:$N$37,$O$10:$O$37)</f>
        <v>ChromeBook</v>
      </c>
      <c r="I3530" t="str">
        <f>_xlfn.XLOOKUP(Table29[[#This Row],[Unique BarCode]],$N$10:$N$37,$P$10:$P$37)</f>
        <v>Device</v>
      </c>
      <c r="J3530" t="s">
        <v>8</v>
      </c>
      <c r="K3530" t="s">
        <v>148</v>
      </c>
    </row>
    <row r="3531" spans="1:11" x14ac:dyDescent="0.2">
      <c r="A3531" s="1" t="d">
        <v>2023-02-28</v>
      </c>
      <c r="B3531" s="45">
        <v>-1</v>
      </c>
      <c r="C3531" t="s">
        <v>77</v>
      </c>
      <c r="D3531" t="str">
        <f>_xlfn.XLOOKUP(Table29[[#This Row],[Patron Group]],$R$10:$R$24,$S$10:$S$24)</f>
        <v>Undergraduate</v>
      </c>
      <c r="E3531" s="1" t="d">
        <v>2023-03-07</v>
      </c>
      <c r="F3531" t="s">
        <v>1710</v>
      </c>
      <c r="G3531" t="s">
        <v>2273</v>
      </c>
      <c r="H3531" t="str">
        <f>_xlfn.XLOOKUP(Table29[[#This Row],[Unique BarCode]],$N$10:$N$37,$O$10:$O$37)</f>
        <v>ChromeBook</v>
      </c>
      <c r="I3531" t="str">
        <f>_xlfn.XLOOKUP(Table29[[#This Row],[Unique BarCode]],$N$10:$N$37,$P$10:$P$37)</f>
        <v>Device</v>
      </c>
      <c r="J3531" t="s">
        <v>68</v>
      </c>
      <c r="K3531" t="s">
        <v>1711</v>
      </c>
    </row>
    <row r="3532" spans="1:11" x14ac:dyDescent="0.2">
      <c r="A3532" s="1" t="d">
        <v>2023-02-28</v>
      </c>
      <c r="B3532" s="45">
        <v>-1</v>
      </c>
      <c r="C3532" t="s">
        <v>77</v>
      </c>
      <c r="D3532" t="str">
        <f>_xlfn.XLOOKUP(Table29[[#This Row],[Patron Group]],$R$10:$R$24,$S$10:$S$24)</f>
        <v>Undergraduate</v>
      </c>
      <c r="E3532" s="1" t="d">
        <v>2023-03-07</v>
      </c>
      <c r="F3532" t="s">
        <v>1900</v>
      </c>
      <c r="G3532" t="s">
        <v>2273</v>
      </c>
      <c r="H3532" t="str">
        <f>_xlfn.XLOOKUP(Table29[[#This Row],[Unique BarCode]],$N$10:$N$37,$O$10:$O$37)</f>
        <v>ChromeBook</v>
      </c>
      <c r="I3532" t="str">
        <f>_xlfn.XLOOKUP(Table29[[#This Row],[Unique BarCode]],$N$10:$N$37,$P$10:$P$37)</f>
        <v>Device</v>
      </c>
      <c r="J3532" t="s">
        <v>8</v>
      </c>
      <c r="K3532" t="s">
        <v>1901</v>
      </c>
    </row>
    <row r="3533" spans="1:11" x14ac:dyDescent="0.2">
      <c r="A3533" s="1" t="d">
        <v>2023-02-28</v>
      </c>
      <c r="B3533" s="45">
        <v>-1</v>
      </c>
      <c r="C3533" t="s">
        <v>77</v>
      </c>
      <c r="D3533" t="str">
        <f>_xlfn.XLOOKUP(Table29[[#This Row],[Patron Group]],$R$10:$R$24,$S$10:$S$24)</f>
        <v>Undergraduate</v>
      </c>
      <c r="E3533" s="1" t="d">
        <v>2023-03-07</v>
      </c>
      <c r="F3533" t="s">
        <v>1902</v>
      </c>
      <c r="G3533" t="s">
        <v>2273</v>
      </c>
      <c r="H3533" t="str">
        <f>_xlfn.XLOOKUP(Table29[[#This Row],[Unique BarCode]],$N$10:$N$37,$O$10:$O$37)</f>
        <v>ChromeBook</v>
      </c>
      <c r="I3533" t="str">
        <f>_xlfn.XLOOKUP(Table29[[#This Row],[Unique BarCode]],$N$10:$N$37,$P$10:$P$37)</f>
        <v>Device</v>
      </c>
      <c r="J3533" t="s">
        <v>8</v>
      </c>
      <c r="K3533" t="s">
        <v>1903</v>
      </c>
    </row>
    <row r="3534" spans="1:11" x14ac:dyDescent="0.2">
      <c r="A3534" s="1" t="d">
        <v>2023-02-28</v>
      </c>
      <c r="B3534" s="45">
        <v>-1</v>
      </c>
      <c r="C3534" t="s">
        <v>77</v>
      </c>
      <c r="D3534" t="str">
        <f>_xlfn.XLOOKUP(Table29[[#This Row],[Patron Group]],$R$10:$R$24,$S$10:$S$24)</f>
        <v>Undergraduate</v>
      </c>
      <c r="E3534" s="1" t="d">
        <v>2023-03-07</v>
      </c>
      <c r="F3534" t="s">
        <v>1102</v>
      </c>
      <c r="G3534" t="s">
        <v>2273</v>
      </c>
      <c r="H3534" t="str">
        <f>_xlfn.XLOOKUP(Table29[[#This Row],[Unique BarCode]],$N$10:$N$37,$O$10:$O$37)</f>
        <v>ChromeBook</v>
      </c>
      <c r="I3534" t="str">
        <f>_xlfn.XLOOKUP(Table29[[#This Row],[Unique BarCode]],$N$10:$N$37,$P$10:$P$37)</f>
        <v>Device</v>
      </c>
      <c r="J3534" t="s">
        <v>13</v>
      </c>
      <c r="K3534" t="s">
        <v>1103</v>
      </c>
    </row>
    <row r="3535" spans="1:11" x14ac:dyDescent="0.2">
      <c r="A3535" s="1" t="d">
        <v>2023-02-28</v>
      </c>
      <c r="B3535" s="45">
        <v>-1</v>
      </c>
      <c r="C3535" t="s">
        <v>77</v>
      </c>
      <c r="D3535" t="str">
        <f>_xlfn.XLOOKUP(Table29[[#This Row],[Patron Group]],$R$10:$R$24,$S$10:$S$24)</f>
        <v>Undergraduate</v>
      </c>
      <c r="E3535" s="1" t="d">
        <v>2023-03-07</v>
      </c>
      <c r="F3535" t="s">
        <v>1303</v>
      </c>
      <c r="G3535" t="s">
        <v>2273</v>
      </c>
      <c r="H3535" t="str">
        <f>_xlfn.XLOOKUP(Table29[[#This Row],[Unique BarCode]],$N$10:$N$37,$O$10:$O$37)</f>
        <v>ChromeBook</v>
      </c>
      <c r="I3535" t="str">
        <f>_xlfn.XLOOKUP(Table29[[#This Row],[Unique BarCode]],$N$10:$N$37,$P$10:$P$37)</f>
        <v>Device</v>
      </c>
      <c r="J3535" t="s">
        <v>13</v>
      </c>
      <c r="K3535" t="s">
        <v>1304</v>
      </c>
    </row>
    <row r="3536" spans="1:11" x14ac:dyDescent="0.2">
      <c r="A3536" s="1" t="d">
        <v>2023-02-28</v>
      </c>
      <c r="B3536" s="45">
        <v>-1</v>
      </c>
      <c r="C3536" t="s">
        <v>77</v>
      </c>
      <c r="D3536" t="str">
        <f>_xlfn.XLOOKUP(Table29[[#This Row],[Patron Group]],$R$10:$R$24,$S$10:$S$24)</f>
        <v>Undergraduate</v>
      </c>
      <c r="E3536" s="1" t="d">
        <v>2023-03-07</v>
      </c>
      <c r="F3536" t="s">
        <v>108</v>
      </c>
      <c r="G3536" t="s">
        <v>2274</v>
      </c>
      <c r="H3536" t="str">
        <f>_xlfn.XLOOKUP(Table29[[#This Row],[Unique BarCode]],$N$10:$N$37,$O$10:$O$37)</f>
        <v>MacBook</v>
      </c>
      <c r="I3536" t="str">
        <f>_xlfn.XLOOKUP(Table29[[#This Row],[Unique BarCode]],$N$10:$N$37,$P$10:$P$37)</f>
        <v>Device</v>
      </c>
      <c r="J3536" t="s">
        <v>8</v>
      </c>
      <c r="K3536" t="s">
        <v>109</v>
      </c>
    </row>
    <row r="3537" spans="1:11" x14ac:dyDescent="0.2">
      <c r="A3537" s="1" t="d">
        <v>2023-02-28</v>
      </c>
      <c r="B3537" s="45">
        <v>-1</v>
      </c>
      <c r="C3537" t="s">
        <v>77</v>
      </c>
      <c r="D3537" t="str">
        <f>_xlfn.XLOOKUP(Table29[[#This Row],[Patron Group]],$R$10:$R$24,$S$10:$S$24)</f>
        <v>Undergraduate</v>
      </c>
      <c r="E3537" s="1" t="d">
        <v>2023-03-07</v>
      </c>
      <c r="F3537" t="s">
        <v>1052</v>
      </c>
      <c r="G3537" t="s">
        <v>2274</v>
      </c>
      <c r="H3537" t="str">
        <f>_xlfn.XLOOKUP(Table29[[#This Row],[Unique BarCode]],$N$10:$N$37,$O$10:$O$37)</f>
        <v>MacBook</v>
      </c>
      <c r="I3537" t="str">
        <f>_xlfn.XLOOKUP(Table29[[#This Row],[Unique BarCode]],$N$10:$N$37,$P$10:$P$37)</f>
        <v>Device</v>
      </c>
      <c r="J3537" t="s">
        <v>8</v>
      </c>
      <c r="K3537" t="s">
        <v>1052</v>
      </c>
    </row>
    <row r="3538" spans="1:11" x14ac:dyDescent="0.2">
      <c r="A3538" s="1" t="d">
        <v>2023-02-28</v>
      </c>
      <c r="B3538" s="45">
        <v>-1</v>
      </c>
      <c r="C3538" t="s">
        <v>77</v>
      </c>
      <c r="D3538" t="str">
        <f>_xlfn.XLOOKUP(Table29[[#This Row],[Patron Group]],$R$10:$R$24,$S$10:$S$24)</f>
        <v>Undergraduate</v>
      </c>
      <c r="E3538" s="1" t="d">
        <v>2023-03-07</v>
      </c>
      <c r="F3538" t="s">
        <v>1641</v>
      </c>
      <c r="G3538" t="s">
        <v>2274</v>
      </c>
      <c r="H3538" t="str">
        <f>_xlfn.XLOOKUP(Table29[[#This Row],[Unique BarCode]],$N$10:$N$37,$O$10:$O$37)</f>
        <v>MacBook</v>
      </c>
      <c r="I3538" t="str">
        <f>_xlfn.XLOOKUP(Table29[[#This Row],[Unique BarCode]],$N$10:$N$37,$P$10:$P$37)</f>
        <v>Device</v>
      </c>
      <c r="J3538" t="s">
        <v>8</v>
      </c>
      <c r="K3538" t="s">
        <v>1641</v>
      </c>
    </row>
    <row r="3539" spans="1:11" x14ac:dyDescent="0.2">
      <c r="A3539" s="1" t="d">
        <v>2023-02-28</v>
      </c>
      <c r="B3539" s="45">
        <v>-1</v>
      </c>
      <c r="C3539" t="s">
        <v>77</v>
      </c>
      <c r="D3539" t="str">
        <f>_xlfn.XLOOKUP(Table29[[#This Row],[Patron Group]],$R$10:$R$24,$S$10:$S$24)</f>
        <v>Undergraduate</v>
      </c>
      <c r="E3539" s="1" t="d">
        <v>2023-03-07</v>
      </c>
      <c r="F3539" t="s">
        <v>1642</v>
      </c>
      <c r="G3539" t="s">
        <v>2274</v>
      </c>
      <c r="H3539" t="str">
        <f>_xlfn.XLOOKUP(Table29[[#This Row],[Unique BarCode]],$N$10:$N$37,$O$10:$O$37)</f>
        <v>MacBook</v>
      </c>
      <c r="I3539" t="str">
        <f>_xlfn.XLOOKUP(Table29[[#This Row],[Unique BarCode]],$N$10:$N$37,$P$10:$P$37)</f>
        <v>Device</v>
      </c>
      <c r="J3539" t="s">
        <v>8</v>
      </c>
      <c r="K3539" t="s">
        <v>1642</v>
      </c>
    </row>
    <row r="3540" spans="1:11" x14ac:dyDescent="0.2">
      <c r="A3540" s="1" t="d">
        <v>2023-02-28</v>
      </c>
      <c r="B3540" s="45">
        <v>-1</v>
      </c>
      <c r="C3540" t="s">
        <v>77</v>
      </c>
      <c r="D3540" t="str">
        <f>_xlfn.XLOOKUP(Table29[[#This Row],[Patron Group]],$R$10:$R$24,$S$10:$S$24)</f>
        <v>Undergraduate</v>
      </c>
      <c r="E3540" s="1" t="d">
        <v>2023-03-07</v>
      </c>
      <c r="F3540" t="s">
        <v>1904</v>
      </c>
      <c r="G3540" t="s">
        <v>2275</v>
      </c>
      <c r="H3540" t="str">
        <f>_xlfn.XLOOKUP(Table29[[#This Row],[Unique BarCode]],$N$10:$N$37,$O$10:$O$37)</f>
        <v>iPad</v>
      </c>
      <c r="I3540" t="str">
        <f>_xlfn.XLOOKUP(Table29[[#This Row],[Unique BarCode]],$N$10:$N$37,$P$10:$P$37)</f>
        <v>Device</v>
      </c>
      <c r="J3540" t="s">
        <v>8</v>
      </c>
      <c r="K3540" t="s">
        <v>1905</v>
      </c>
    </row>
    <row r="3541" spans="1:11" x14ac:dyDescent="0.2">
      <c r="A3541" s="1" t="d">
        <v>2023-02-28</v>
      </c>
      <c r="B3541" s="45">
        <v>-1</v>
      </c>
      <c r="C3541" t="s">
        <v>77</v>
      </c>
      <c r="D3541" t="str">
        <f>_xlfn.XLOOKUP(Table29[[#This Row],[Patron Group]],$R$10:$R$24,$S$10:$S$24)</f>
        <v>Undergraduate</v>
      </c>
      <c r="E3541" s="1" t="d">
        <v>2023-03-07</v>
      </c>
      <c r="F3541" t="s">
        <v>1906</v>
      </c>
      <c r="G3541" t="s">
        <v>2275</v>
      </c>
      <c r="H3541" t="str">
        <f>_xlfn.XLOOKUP(Table29[[#This Row],[Unique BarCode]],$N$10:$N$37,$O$10:$O$37)</f>
        <v>iPad</v>
      </c>
      <c r="I3541" t="str">
        <f>_xlfn.XLOOKUP(Table29[[#This Row],[Unique BarCode]],$N$10:$N$37,$P$10:$P$37)</f>
        <v>Device</v>
      </c>
      <c r="J3541" t="s">
        <v>8</v>
      </c>
      <c r="K3541" t="s">
        <v>1907</v>
      </c>
    </row>
    <row r="3542" spans="1:11" x14ac:dyDescent="0.2">
      <c r="A3542" s="1" t="d">
        <v>2023-02-28</v>
      </c>
      <c r="B3542" s="45">
        <v>-1</v>
      </c>
      <c r="C3542" t="s">
        <v>77</v>
      </c>
      <c r="D3542" t="str">
        <f>_xlfn.XLOOKUP(Table29[[#This Row],[Patron Group]],$R$10:$R$24,$S$10:$S$24)</f>
        <v>Undergraduate</v>
      </c>
      <c r="E3542" s="1" t="d">
        <v>2023-03-07</v>
      </c>
      <c r="F3542" t="s">
        <v>1908</v>
      </c>
      <c r="G3542" t="s">
        <v>2297</v>
      </c>
      <c r="H3542" t="str">
        <f>_xlfn.XLOOKUP(Table29[[#This Row],[Unique BarCode]],$N$10:$N$37,$O$10:$O$37)</f>
        <v>iPad</v>
      </c>
      <c r="I3542" t="str">
        <f>_xlfn.XLOOKUP(Table29[[#This Row],[Unique BarCode]],$N$10:$N$37,$P$10:$P$37)</f>
        <v>Device</v>
      </c>
      <c r="J3542" t="s">
        <v>8</v>
      </c>
      <c r="K3542" t="s">
        <v>1909</v>
      </c>
    </row>
    <row r="3543" spans="1:11" x14ac:dyDescent="0.2">
      <c r="A3543" s="1" t="d">
        <v>2023-02-28</v>
      </c>
      <c r="B3543" s="45">
        <v>-1</v>
      </c>
      <c r="C3543" t="s">
        <v>77</v>
      </c>
      <c r="D3543" t="str">
        <f>_xlfn.XLOOKUP(Table29[[#This Row],[Patron Group]],$R$10:$R$24,$S$10:$S$24)</f>
        <v>Undergraduate</v>
      </c>
      <c r="E3543" s="1" t="d">
        <v>2023-03-07</v>
      </c>
      <c r="F3543" t="s">
        <v>1785</v>
      </c>
      <c r="G3543" t="s">
        <v>2263</v>
      </c>
      <c r="H3543" t="str">
        <f>_xlfn.XLOOKUP(Table29[[#This Row],[Unique BarCode]],$N$10:$N$37,$O$10:$O$37)</f>
        <v>HP Laptop</v>
      </c>
      <c r="I3543" t="str">
        <f>_xlfn.XLOOKUP(Table29[[#This Row],[Unique BarCode]],$N$10:$N$37,$P$10:$P$37)</f>
        <v>Device</v>
      </c>
      <c r="J3543" t="s">
        <v>8</v>
      </c>
      <c r="K3543" t="s">
        <v>1171</v>
      </c>
    </row>
    <row r="3544" spans="1:11" x14ac:dyDescent="0.2">
      <c r="A3544" s="1" t="d">
        <v>2023-02-28</v>
      </c>
      <c r="B3544" s="45">
        <v>-1</v>
      </c>
      <c r="C3544" t="s">
        <v>77</v>
      </c>
      <c r="D3544" t="str">
        <f>_xlfn.XLOOKUP(Table29[[#This Row],[Patron Group]],$R$10:$R$24,$S$10:$S$24)</f>
        <v>Undergraduate</v>
      </c>
      <c r="E3544" s="1" t="d">
        <v>2023-03-07</v>
      </c>
      <c r="F3544" t="s">
        <v>1910</v>
      </c>
      <c r="G3544" t="s">
        <v>2263</v>
      </c>
      <c r="H3544" t="str">
        <f>_xlfn.XLOOKUP(Table29[[#This Row],[Unique BarCode]],$N$10:$N$37,$O$10:$O$37)</f>
        <v>HP Laptop</v>
      </c>
      <c r="I3544" t="str">
        <f>_xlfn.XLOOKUP(Table29[[#This Row],[Unique BarCode]],$N$10:$N$37,$P$10:$P$37)</f>
        <v>Device</v>
      </c>
      <c r="J3544" t="s">
        <v>8</v>
      </c>
      <c r="K3544" t="s">
        <v>572</v>
      </c>
    </row>
    <row r="3545" spans="1:11" x14ac:dyDescent="0.2">
      <c r="A3545" s="1" t="d">
        <v>2023-02-28</v>
      </c>
      <c r="B3545" s="45">
        <v>-1</v>
      </c>
      <c r="C3545" t="s">
        <v>77</v>
      </c>
      <c r="D3545" t="str">
        <f>_xlfn.XLOOKUP(Table29[[#This Row],[Patron Group]],$R$10:$R$24,$S$10:$S$24)</f>
        <v>Undergraduate</v>
      </c>
      <c r="E3545" s="1" t="d">
        <v>2023-03-07</v>
      </c>
      <c r="F3545" t="s">
        <v>998</v>
      </c>
      <c r="G3545" t="s">
        <v>2263</v>
      </c>
      <c r="H3545" t="str">
        <f>_xlfn.XLOOKUP(Table29[[#This Row],[Unique BarCode]],$N$10:$N$37,$O$10:$O$37)</f>
        <v>HP Laptop</v>
      </c>
      <c r="I3545" t="str">
        <f>_xlfn.XLOOKUP(Table29[[#This Row],[Unique BarCode]],$N$10:$N$37,$P$10:$P$37)</f>
        <v>Device</v>
      </c>
      <c r="J3545" t="s">
        <v>8</v>
      </c>
      <c r="K3545" t="s">
        <v>999</v>
      </c>
    </row>
    <row r="3546" spans="1:11" x14ac:dyDescent="0.2">
      <c r="A3546" s="1" t="d">
        <v>2023-02-28</v>
      </c>
      <c r="B3546" s="45">
        <v>-1</v>
      </c>
      <c r="C3546" t="s">
        <v>77</v>
      </c>
      <c r="D3546" t="str">
        <f>_xlfn.XLOOKUP(Table29[[#This Row],[Patron Group]],$R$10:$R$24,$S$10:$S$24)</f>
        <v>Undergraduate</v>
      </c>
      <c r="E3546" s="1" t="d">
        <v>2023-03-07</v>
      </c>
      <c r="F3546" t="s">
        <v>1229</v>
      </c>
      <c r="G3546" t="s">
        <v>2263</v>
      </c>
      <c r="H3546" t="str">
        <f>_xlfn.XLOOKUP(Table29[[#This Row],[Unique BarCode]],$N$10:$N$37,$O$10:$O$37)</f>
        <v>HP Laptop</v>
      </c>
      <c r="I3546" t="str">
        <f>_xlfn.XLOOKUP(Table29[[#This Row],[Unique BarCode]],$N$10:$N$37,$P$10:$P$37)</f>
        <v>Device</v>
      </c>
      <c r="J3546" t="s">
        <v>8</v>
      </c>
      <c r="K3546" t="s">
        <v>1230</v>
      </c>
    </row>
    <row r="3547" spans="1:11" x14ac:dyDescent="0.2">
      <c r="A3547" s="1" t="d">
        <v>2023-02-28</v>
      </c>
      <c r="B3547" s="45">
        <v>-1</v>
      </c>
      <c r="C3547" t="s">
        <v>77</v>
      </c>
      <c r="D3547" t="str">
        <f>_xlfn.XLOOKUP(Table29[[#This Row],[Patron Group]],$R$10:$R$24,$S$10:$S$24)</f>
        <v>Undergraduate</v>
      </c>
      <c r="E3547" s="1" t="d">
        <v>2023-03-07</v>
      </c>
      <c r="F3547" t="s">
        <v>1077</v>
      </c>
      <c r="G3547" t="s">
        <v>2263</v>
      </c>
      <c r="H3547" t="str">
        <f>_xlfn.XLOOKUP(Table29[[#This Row],[Unique BarCode]],$N$10:$N$37,$O$10:$O$37)</f>
        <v>HP Laptop</v>
      </c>
      <c r="I3547" t="str">
        <f>_xlfn.XLOOKUP(Table29[[#This Row],[Unique BarCode]],$N$10:$N$37,$P$10:$P$37)</f>
        <v>Device</v>
      </c>
      <c r="J3547" t="s">
        <v>8</v>
      </c>
      <c r="K3547" t="s">
        <v>1078</v>
      </c>
    </row>
    <row r="3548" spans="1:11" x14ac:dyDescent="0.2">
      <c r="A3548" s="1" t="d">
        <v>2023-02-28</v>
      </c>
      <c r="B3548" s="45">
        <v>-1</v>
      </c>
      <c r="C3548" t="s">
        <v>77</v>
      </c>
      <c r="D3548" t="str">
        <f>_xlfn.XLOOKUP(Table29[[#This Row],[Patron Group]],$R$10:$R$24,$S$10:$S$24)</f>
        <v>Undergraduate</v>
      </c>
      <c r="E3548" s="1" t="d">
        <v>2023-03-08</v>
      </c>
      <c r="F3548" t="s">
        <v>1819</v>
      </c>
      <c r="G3548" t="s">
        <v>2263</v>
      </c>
      <c r="H3548" t="str">
        <f>_xlfn.XLOOKUP(Table29[[#This Row],[Unique BarCode]],$N$10:$N$37,$O$10:$O$37)</f>
        <v>HP Laptop</v>
      </c>
      <c r="I3548" t="str">
        <f>_xlfn.XLOOKUP(Table29[[#This Row],[Unique BarCode]],$N$10:$N$37,$P$10:$P$37)</f>
        <v>Device</v>
      </c>
      <c r="J3548" t="s">
        <v>8</v>
      </c>
      <c r="K3548" t="s">
        <v>972</v>
      </c>
    </row>
    <row r="3549" spans="1:11" x14ac:dyDescent="0.2">
      <c r="A3549" s="1" t="d">
        <v>2023-02-28</v>
      </c>
      <c r="B3549" s="45">
        <v>-1</v>
      </c>
      <c r="C3549" t="s">
        <v>77</v>
      </c>
      <c r="D3549" t="str">
        <f>_xlfn.XLOOKUP(Table29[[#This Row],[Patron Group]],$R$10:$R$24,$S$10:$S$24)</f>
        <v>Undergraduate</v>
      </c>
      <c r="E3549" s="1" t="d">
        <v>2023-03-12</v>
      </c>
      <c r="F3549" t="s">
        <v>1640</v>
      </c>
      <c r="G3549" t="s">
        <v>2274</v>
      </c>
      <c r="H3549" t="str">
        <f>_xlfn.XLOOKUP(Table29[[#This Row],[Unique BarCode]],$N$10:$N$37,$O$10:$O$37)</f>
        <v>MacBook</v>
      </c>
      <c r="I3549" t="str">
        <f>_xlfn.XLOOKUP(Table29[[#This Row],[Unique BarCode]],$N$10:$N$37,$P$10:$P$37)</f>
        <v>Device</v>
      </c>
      <c r="J3549" t="s">
        <v>8</v>
      </c>
      <c r="K3549" t="s">
        <v>1640</v>
      </c>
    </row>
    <row r="3550" spans="1:11" x14ac:dyDescent="0.2">
      <c r="A3550" s="1" t="d">
        <v>2023-02-28</v>
      </c>
      <c r="B3550" s="45">
        <v>-1</v>
      </c>
      <c r="C3550" t="s">
        <v>77</v>
      </c>
      <c r="D3550" t="str">
        <f>_xlfn.XLOOKUP(Table29[[#This Row],[Patron Group]],$R$10:$R$24,$S$10:$S$24)</f>
        <v>Undergraduate</v>
      </c>
      <c r="E3550" s="1" t="d">
        <v>2023-03-14</v>
      </c>
      <c r="F3550" t="s">
        <v>284</v>
      </c>
      <c r="G3550" t="s">
        <v>2273</v>
      </c>
      <c r="H3550" t="str">
        <f>_xlfn.XLOOKUP(Table29[[#This Row],[Unique BarCode]],$N$10:$N$37,$O$10:$O$37)</f>
        <v>ChromeBook</v>
      </c>
      <c r="I3550" t="str">
        <f>_xlfn.XLOOKUP(Table29[[#This Row],[Unique BarCode]],$N$10:$N$37,$P$10:$P$37)</f>
        <v>Device</v>
      </c>
      <c r="J3550" t="s">
        <v>8</v>
      </c>
      <c r="K3550" t="s">
        <v>285</v>
      </c>
    </row>
    <row r="3551" spans="1:11" x14ac:dyDescent="0.2">
      <c r="A3551" s="1" t="d">
        <v>2023-02-28</v>
      </c>
      <c r="B3551" s="45">
        <v>-1</v>
      </c>
      <c r="C3551" t="s">
        <v>77</v>
      </c>
      <c r="D3551" t="str">
        <f>_xlfn.XLOOKUP(Table29[[#This Row],[Patron Group]],$R$10:$R$24,$S$10:$S$24)</f>
        <v>Undergraduate</v>
      </c>
      <c r="E3551" s="1" t="d">
        <v>2023-03-14</v>
      </c>
      <c r="F3551" t="s">
        <v>155</v>
      </c>
      <c r="G3551" t="s">
        <v>2274</v>
      </c>
      <c r="H3551" t="str">
        <f>_xlfn.XLOOKUP(Table29[[#This Row],[Unique BarCode]],$N$10:$N$37,$O$10:$O$37)</f>
        <v>MacBook</v>
      </c>
      <c r="I3551" t="str">
        <f>_xlfn.XLOOKUP(Table29[[#This Row],[Unique BarCode]],$N$10:$N$37,$P$10:$P$37)</f>
        <v>Device</v>
      </c>
      <c r="J3551" t="s">
        <v>8</v>
      </c>
      <c r="K3551" t="s">
        <v>156</v>
      </c>
    </row>
    <row r="3552" spans="1:11" x14ac:dyDescent="0.2">
      <c r="A3552" s="1" t="d">
        <v>2023-02-28</v>
      </c>
      <c r="B3552" s="45">
        <v>-1</v>
      </c>
      <c r="C3552" t="s">
        <v>77</v>
      </c>
      <c r="D3552" t="str">
        <f>_xlfn.XLOOKUP(Table29[[#This Row],[Patron Group]],$R$10:$R$24,$S$10:$S$24)</f>
        <v>Undergraduate</v>
      </c>
      <c r="E3552" s="1" t="d">
        <v>2023-03-14</v>
      </c>
      <c r="F3552" t="s">
        <v>512</v>
      </c>
      <c r="G3552" t="s">
        <v>2274</v>
      </c>
      <c r="H3552" t="str">
        <f>_xlfn.XLOOKUP(Table29[[#This Row],[Unique BarCode]],$N$10:$N$37,$O$10:$O$37)</f>
        <v>MacBook</v>
      </c>
      <c r="I3552" t="str">
        <f>_xlfn.XLOOKUP(Table29[[#This Row],[Unique BarCode]],$N$10:$N$37,$P$10:$P$37)</f>
        <v>Device</v>
      </c>
      <c r="J3552" t="s">
        <v>8</v>
      </c>
      <c r="K3552" t="s">
        <v>513</v>
      </c>
    </row>
    <row r="3553" spans="1:11" x14ac:dyDescent="0.2">
      <c r="A3553" s="1" t="d">
        <v>2023-02-28</v>
      </c>
      <c r="B3553" s="45">
        <v>-1</v>
      </c>
      <c r="C3553" t="s">
        <v>77</v>
      </c>
      <c r="D3553" t="str">
        <f>_xlfn.XLOOKUP(Table29[[#This Row],[Patron Group]],$R$10:$R$24,$S$10:$S$24)</f>
        <v>Undergraduate</v>
      </c>
      <c r="E3553" s="1" t="d">
        <v>2023-03-14</v>
      </c>
      <c r="F3553" t="s">
        <v>607</v>
      </c>
      <c r="G3553" t="s">
        <v>2274</v>
      </c>
      <c r="H3553" t="str">
        <f>_xlfn.XLOOKUP(Table29[[#This Row],[Unique BarCode]],$N$10:$N$37,$O$10:$O$37)</f>
        <v>MacBook</v>
      </c>
      <c r="I3553" t="str">
        <f>_xlfn.XLOOKUP(Table29[[#This Row],[Unique BarCode]],$N$10:$N$37,$P$10:$P$37)</f>
        <v>Device</v>
      </c>
      <c r="J3553" t="s">
        <v>8</v>
      </c>
      <c r="K3553" t="s">
        <v>608</v>
      </c>
    </row>
    <row r="3554" spans="1:11" x14ac:dyDescent="0.2">
      <c r="A3554" s="1" t="d">
        <v>2023-02-28</v>
      </c>
      <c r="B3554" s="45">
        <v>-1</v>
      </c>
      <c r="C3554" t="s">
        <v>77</v>
      </c>
      <c r="D3554" t="str">
        <f>_xlfn.XLOOKUP(Table29[[#This Row],[Patron Group]],$R$10:$R$24,$S$10:$S$24)</f>
        <v>Undergraduate</v>
      </c>
      <c r="E3554" s="1" t="d">
        <v>2023-03-14</v>
      </c>
      <c r="F3554" t="s">
        <v>1449</v>
      </c>
      <c r="G3554" t="s">
        <v>2274</v>
      </c>
      <c r="H3554" t="str">
        <f>_xlfn.XLOOKUP(Table29[[#This Row],[Unique BarCode]],$N$10:$N$37,$O$10:$O$37)</f>
        <v>MacBook</v>
      </c>
      <c r="I3554" t="str">
        <f>_xlfn.XLOOKUP(Table29[[#This Row],[Unique BarCode]],$N$10:$N$37,$P$10:$P$37)</f>
        <v>Device</v>
      </c>
      <c r="J3554" t="s">
        <v>8</v>
      </c>
      <c r="K3554" t="s">
        <v>1449</v>
      </c>
    </row>
    <row r="3555" spans="1:11" x14ac:dyDescent="0.2">
      <c r="A3555" s="1" t="d">
        <v>2023-02-28</v>
      </c>
      <c r="B3555" s="45">
        <v>-1</v>
      </c>
      <c r="C3555" t="s">
        <v>77</v>
      </c>
      <c r="D3555" t="str">
        <f>_xlfn.XLOOKUP(Table29[[#This Row],[Patron Group]],$R$10:$R$24,$S$10:$S$24)</f>
        <v>Undergraduate</v>
      </c>
      <c r="E3555" s="1" t="d">
        <v>2023-03-14</v>
      </c>
      <c r="F3555" t="s">
        <v>1568</v>
      </c>
      <c r="G3555" t="s">
        <v>2274</v>
      </c>
      <c r="H3555" t="str">
        <f>_xlfn.XLOOKUP(Table29[[#This Row],[Unique BarCode]],$N$10:$N$37,$O$10:$O$37)</f>
        <v>MacBook</v>
      </c>
      <c r="I3555" t="str">
        <f>_xlfn.XLOOKUP(Table29[[#This Row],[Unique BarCode]],$N$10:$N$37,$P$10:$P$37)</f>
        <v>Device</v>
      </c>
      <c r="J3555" t="s">
        <v>8</v>
      </c>
      <c r="K3555" t="s">
        <v>1568</v>
      </c>
    </row>
    <row r="3556" spans="1:11" x14ac:dyDescent="0.2">
      <c r="A3556" s="1" t="d">
        <v>2023-02-28</v>
      </c>
      <c r="B3556" s="45">
        <v>-1</v>
      </c>
      <c r="C3556" t="s">
        <v>77</v>
      </c>
      <c r="D3556" t="str">
        <f>_xlfn.XLOOKUP(Table29[[#This Row],[Patron Group]],$R$10:$R$24,$S$10:$S$24)</f>
        <v>Undergraduate</v>
      </c>
      <c r="E3556" s="1" t="d">
        <v>2023-03-14</v>
      </c>
      <c r="F3556" t="s">
        <v>1016</v>
      </c>
      <c r="G3556" t="s">
        <v>2274</v>
      </c>
      <c r="H3556" t="str">
        <f>_xlfn.XLOOKUP(Table29[[#This Row],[Unique BarCode]],$N$10:$N$37,$O$10:$O$37)</f>
        <v>MacBook</v>
      </c>
      <c r="I3556" t="str">
        <f>_xlfn.XLOOKUP(Table29[[#This Row],[Unique BarCode]],$N$10:$N$37,$P$10:$P$37)</f>
        <v>Device</v>
      </c>
      <c r="J3556" t="s">
        <v>8</v>
      </c>
      <c r="K3556" t="s">
        <v>1016</v>
      </c>
    </row>
    <row r="3557" spans="1:11" x14ac:dyDescent="0.2">
      <c r="A3557" s="1" t="d">
        <v>2023-02-28</v>
      </c>
      <c r="B3557" s="45">
        <v>-1</v>
      </c>
      <c r="C3557" t="s">
        <v>77</v>
      </c>
      <c r="D3557" t="str">
        <f>_xlfn.XLOOKUP(Table29[[#This Row],[Patron Group]],$R$10:$R$24,$S$10:$S$24)</f>
        <v>Undergraduate</v>
      </c>
      <c r="E3557" s="1" t="d">
        <v>2023-03-14</v>
      </c>
      <c r="F3557" t="s">
        <v>1377</v>
      </c>
      <c r="G3557" t="s">
        <v>2274</v>
      </c>
      <c r="H3557" t="str">
        <f>_xlfn.XLOOKUP(Table29[[#This Row],[Unique BarCode]],$N$10:$N$37,$O$10:$O$37)</f>
        <v>MacBook</v>
      </c>
      <c r="I3557" t="str">
        <f>_xlfn.XLOOKUP(Table29[[#This Row],[Unique BarCode]],$N$10:$N$37,$P$10:$P$37)</f>
        <v>Device</v>
      </c>
      <c r="J3557" t="s">
        <v>8</v>
      </c>
      <c r="K3557" t="s">
        <v>1377</v>
      </c>
    </row>
    <row r="3558" spans="1:11" x14ac:dyDescent="0.2">
      <c r="A3558" s="1" t="d">
        <v>2023-02-28</v>
      </c>
      <c r="B3558" s="45">
        <v>-1</v>
      </c>
      <c r="C3558" t="s">
        <v>77</v>
      </c>
      <c r="D3558" t="str">
        <f>_xlfn.XLOOKUP(Table29[[#This Row],[Patron Group]],$R$10:$R$24,$S$10:$S$24)</f>
        <v>Undergraduate</v>
      </c>
      <c r="E3558" s="1" t="d">
        <v>2023-03-14</v>
      </c>
      <c r="F3558" t="s">
        <v>1544</v>
      </c>
      <c r="G3558" t="s">
        <v>2274</v>
      </c>
      <c r="H3558" t="str">
        <f>_xlfn.XLOOKUP(Table29[[#This Row],[Unique BarCode]],$N$10:$N$37,$O$10:$O$37)</f>
        <v>MacBook</v>
      </c>
      <c r="I3558" t="str">
        <f>_xlfn.XLOOKUP(Table29[[#This Row],[Unique BarCode]],$N$10:$N$37,$P$10:$P$37)</f>
        <v>Device</v>
      </c>
      <c r="J3558" t="s">
        <v>8</v>
      </c>
      <c r="K3558" t="s">
        <v>1544</v>
      </c>
    </row>
    <row r="3559" spans="1:11" x14ac:dyDescent="0.2">
      <c r="A3559" s="1" t="d">
        <v>2023-02-28</v>
      </c>
      <c r="B3559" s="45">
        <v>-1</v>
      </c>
      <c r="C3559" t="s">
        <v>77</v>
      </c>
      <c r="D3559" t="str">
        <f>_xlfn.XLOOKUP(Table29[[#This Row],[Patron Group]],$R$10:$R$24,$S$10:$S$24)</f>
        <v>Undergraduate</v>
      </c>
      <c r="E3559" s="1" t="d">
        <v>2023-03-14</v>
      </c>
      <c r="F3559" t="s">
        <v>1642</v>
      </c>
      <c r="G3559" t="s">
        <v>2274</v>
      </c>
      <c r="H3559" t="str">
        <f>_xlfn.XLOOKUP(Table29[[#This Row],[Unique BarCode]],$N$10:$N$37,$O$10:$O$37)</f>
        <v>MacBook</v>
      </c>
      <c r="I3559" t="str">
        <f>_xlfn.XLOOKUP(Table29[[#This Row],[Unique BarCode]],$N$10:$N$37,$P$10:$P$37)</f>
        <v>Device</v>
      </c>
      <c r="J3559" t="s">
        <v>8</v>
      </c>
      <c r="K3559" t="s">
        <v>1642</v>
      </c>
    </row>
    <row r="3560" spans="1:11" x14ac:dyDescent="0.2">
      <c r="A3560" s="1" t="d">
        <v>2023-02-28</v>
      </c>
      <c r="B3560" s="45">
        <v>-1</v>
      </c>
      <c r="C3560" t="s">
        <v>77</v>
      </c>
      <c r="D3560" t="str">
        <f>_xlfn.XLOOKUP(Table29[[#This Row],[Patron Group]],$R$10:$R$24,$S$10:$S$24)</f>
        <v>Undergraduate</v>
      </c>
      <c r="E3560" s="1" t="d">
        <v>2023-03-14</v>
      </c>
      <c r="F3560" t="s">
        <v>1911</v>
      </c>
      <c r="G3560" t="s">
        <v>2275</v>
      </c>
      <c r="H3560" t="str">
        <f>_xlfn.XLOOKUP(Table29[[#This Row],[Unique BarCode]],$N$10:$N$37,$O$10:$O$37)</f>
        <v>iPad</v>
      </c>
      <c r="I3560" t="str">
        <f>_xlfn.XLOOKUP(Table29[[#This Row],[Unique BarCode]],$N$10:$N$37,$P$10:$P$37)</f>
        <v>Device</v>
      </c>
      <c r="J3560" t="s">
        <v>8</v>
      </c>
      <c r="K3560" t="s">
        <v>1912</v>
      </c>
    </row>
    <row r="3561" spans="1:11" x14ac:dyDescent="0.2">
      <c r="A3561" s="1" t="d">
        <v>2023-02-28</v>
      </c>
      <c r="B3561" s="45">
        <v>-1</v>
      </c>
      <c r="C3561" t="s">
        <v>77</v>
      </c>
      <c r="D3561" t="str">
        <f>_xlfn.XLOOKUP(Table29[[#This Row],[Patron Group]],$R$10:$R$24,$S$10:$S$24)</f>
        <v>Undergraduate</v>
      </c>
      <c r="E3561" s="1" t="d">
        <v>2023-03-14</v>
      </c>
      <c r="F3561" t="s">
        <v>965</v>
      </c>
      <c r="G3561" t="s">
        <v>2263</v>
      </c>
      <c r="H3561" t="str">
        <f>_xlfn.XLOOKUP(Table29[[#This Row],[Unique BarCode]],$N$10:$N$37,$O$10:$O$37)</f>
        <v>HP Laptop</v>
      </c>
      <c r="I3561" t="str">
        <f>_xlfn.XLOOKUP(Table29[[#This Row],[Unique BarCode]],$N$10:$N$37,$P$10:$P$37)</f>
        <v>Device</v>
      </c>
      <c r="J3561" t="s">
        <v>8</v>
      </c>
      <c r="K3561" t="s">
        <v>966</v>
      </c>
    </row>
    <row r="3562" spans="1:11" x14ac:dyDescent="0.2">
      <c r="A3562" s="1" t="d">
        <v>2023-02-28</v>
      </c>
      <c r="B3562" s="45">
        <v>-1</v>
      </c>
      <c r="C3562" t="s">
        <v>77</v>
      </c>
      <c r="D3562" t="str">
        <f>_xlfn.XLOOKUP(Table29[[#This Row],[Patron Group]],$R$10:$R$24,$S$10:$S$24)</f>
        <v>Undergraduate</v>
      </c>
      <c r="E3562" s="1" t="d">
        <v>2023-03-14</v>
      </c>
      <c r="F3562" t="s">
        <v>611</v>
      </c>
      <c r="G3562" t="s">
        <v>2263</v>
      </c>
      <c r="H3562" t="str">
        <f>_xlfn.XLOOKUP(Table29[[#This Row],[Unique BarCode]],$N$10:$N$37,$O$10:$O$37)</f>
        <v>HP Laptop</v>
      </c>
      <c r="I3562" t="str">
        <f>_xlfn.XLOOKUP(Table29[[#This Row],[Unique BarCode]],$N$10:$N$37,$P$10:$P$37)</f>
        <v>Device</v>
      </c>
      <c r="J3562" t="s">
        <v>8</v>
      </c>
      <c r="K3562" t="s">
        <v>612</v>
      </c>
    </row>
    <row r="3563" spans="1:11" x14ac:dyDescent="0.2">
      <c r="A3563" s="1" t="d">
        <v>2023-02-28</v>
      </c>
      <c r="B3563" s="45">
        <v>-1</v>
      </c>
      <c r="C3563" t="s">
        <v>77</v>
      </c>
      <c r="D3563" t="str">
        <f>_xlfn.XLOOKUP(Table29[[#This Row],[Patron Group]],$R$10:$R$24,$S$10:$S$24)</f>
        <v>Undergraduate</v>
      </c>
      <c r="E3563" s="1" t="d">
        <v>2023-03-24</v>
      </c>
      <c r="F3563" t="s">
        <v>1638</v>
      </c>
      <c r="G3563" t="s">
        <v>2274</v>
      </c>
      <c r="H3563" t="str">
        <f>_xlfn.XLOOKUP(Table29[[#This Row],[Unique BarCode]],$N$10:$N$37,$O$10:$O$37)</f>
        <v>MacBook</v>
      </c>
      <c r="I3563" t="str">
        <f>_xlfn.XLOOKUP(Table29[[#This Row],[Unique BarCode]],$N$10:$N$37,$P$10:$P$37)</f>
        <v>Device</v>
      </c>
      <c r="J3563" t="s">
        <v>8</v>
      </c>
      <c r="K3563" t="s">
        <v>1639</v>
      </c>
    </row>
    <row r="3564" spans="1:11" x14ac:dyDescent="0.2">
      <c r="A3564" s="1" t="d">
        <v>2023-02-28</v>
      </c>
      <c r="B3564" s="45">
        <v>9401593880006530</v>
      </c>
      <c r="C3564" t="s">
        <v>20</v>
      </c>
      <c r="D3564" t="str">
        <f>_xlfn.XLOOKUP(Table29[[#This Row],[Patron Group]],$R$10:$R$24,$S$10:$S$24)</f>
        <v>Graduate</v>
      </c>
      <c r="E3564" s="1" t="d">
        <v>2023-02-28</v>
      </c>
      <c r="F3564" t="s">
        <v>1630</v>
      </c>
      <c r="G3564" t="s">
        <v>2296</v>
      </c>
      <c r="H3564" t="str">
        <f>_xlfn.XLOOKUP(Table29[[#This Row],[Unique BarCode]],$N$10:$N$37,$O$10:$O$37)</f>
        <v>MACUSBC</v>
      </c>
      <c r="I3564" t="str">
        <f>_xlfn.XLOOKUP(Table29[[#This Row],[Unique BarCode]],$N$10:$N$37,$P$10:$P$37)</f>
        <v>Charger</v>
      </c>
      <c r="J3564" t="s">
        <v>8</v>
      </c>
      <c r="K3564" t="s">
        <v>470</v>
      </c>
    </row>
    <row r="3565" spans="1:11" x14ac:dyDescent="0.2">
      <c r="A3565" s="1" t="d">
        <v>2023-03-01</v>
      </c>
      <c r="B3565" s="45">
        <v>-1</v>
      </c>
      <c r="C3565" t="s">
        <v>15</v>
      </c>
      <c r="D3565" t="str">
        <f>_xlfn.XLOOKUP(Table29[[#This Row],[Patron Group]],$R$10:$R$24,$S$10:$S$24)</f>
        <v>Academic</v>
      </c>
      <c r="E3565" s="1" t="d">
        <v>2023-03-01</v>
      </c>
      <c r="F3565" t="s">
        <v>816</v>
      </c>
      <c r="G3565" t="s">
        <v>2294</v>
      </c>
      <c r="H3565" t="str">
        <f>_xlfn.XLOOKUP(Table29[[#This Row],[Unique BarCode]],$N$10:$N$37,$O$10:$O$37)</f>
        <v>UVGA</v>
      </c>
      <c r="I3565" t="str">
        <f>_xlfn.XLOOKUP(Table29[[#This Row],[Unique BarCode]],$N$10:$N$37,$P$10:$P$37)</f>
        <v>Cable</v>
      </c>
      <c r="J3565" t="s">
        <v>8</v>
      </c>
    </row>
    <row r="3566" spans="1:11" x14ac:dyDescent="0.2">
      <c r="A3566" s="1" t="d">
        <v>2023-03-01</v>
      </c>
      <c r="B3566" s="45">
        <v>-1</v>
      </c>
      <c r="C3566" t="s">
        <v>20</v>
      </c>
      <c r="D3566" t="str">
        <f>_xlfn.XLOOKUP(Table29[[#This Row],[Patron Group]],$R$10:$R$24,$S$10:$S$24)</f>
        <v>Graduate</v>
      </c>
      <c r="E3566" s="1" t="d">
        <v>2023-03-01</v>
      </c>
      <c r="F3566" t="s">
        <v>1037</v>
      </c>
      <c r="G3566" t="s">
        <v>2281</v>
      </c>
      <c r="H3566" t="str">
        <f>_xlfn.XLOOKUP(Table29[[#This Row],[Unique BarCode]],$N$10:$N$37,$O$10:$O$37)</f>
        <v>HDMIC</v>
      </c>
      <c r="I3566" t="str">
        <f>_xlfn.XLOOKUP(Table29[[#This Row],[Unique BarCode]],$N$10:$N$37,$P$10:$P$37)</f>
        <v>Cable</v>
      </c>
      <c r="J3566" t="s">
        <v>8</v>
      </c>
      <c r="K3566" t="s">
        <v>1038</v>
      </c>
    </row>
    <row r="3567" spans="1:11" x14ac:dyDescent="0.2">
      <c r="A3567" s="1" t="d">
        <v>2023-03-01</v>
      </c>
      <c r="B3567" s="45">
        <v>-1</v>
      </c>
      <c r="C3567" t="s">
        <v>20</v>
      </c>
      <c r="D3567" t="str">
        <f>_xlfn.XLOOKUP(Table29[[#This Row],[Patron Group]],$R$10:$R$24,$S$10:$S$24)</f>
        <v>Graduate</v>
      </c>
      <c r="E3567" s="1" t="d">
        <v>2023-03-01</v>
      </c>
      <c r="F3567" t="s">
        <v>1806</v>
      </c>
      <c r="G3567" t="s">
        <v>2266</v>
      </c>
      <c r="H3567" t="str">
        <f>_xlfn.XLOOKUP(Table29[[#This Row],[Unique BarCode]],$N$10:$N$37,$O$10:$O$37)</f>
        <v>Headphones</v>
      </c>
      <c r="I3567" t="str">
        <f>_xlfn.XLOOKUP(Table29[[#This Row],[Unique BarCode]],$N$10:$N$37,$P$10:$P$37)</f>
        <v>Accessory</v>
      </c>
      <c r="J3567" t="s">
        <v>8</v>
      </c>
      <c r="K3567" t="s">
        <v>1807</v>
      </c>
    </row>
    <row r="3568" spans="1:11" x14ac:dyDescent="0.2">
      <c r="A3568" s="1" t="d">
        <v>2023-03-01</v>
      </c>
      <c r="B3568" s="45">
        <v>-1</v>
      </c>
      <c r="C3568" t="s">
        <v>20</v>
      </c>
      <c r="D3568" t="str">
        <f>_xlfn.XLOOKUP(Table29[[#This Row],[Patron Group]],$R$10:$R$24,$S$10:$S$24)</f>
        <v>Graduate</v>
      </c>
      <c r="E3568" s="1" t="d">
        <v>2023-03-01</v>
      </c>
      <c r="F3568" t="s">
        <v>1915</v>
      </c>
      <c r="G3568" t="s">
        <v>2266</v>
      </c>
      <c r="H3568" t="str">
        <f>_xlfn.XLOOKUP(Table29[[#This Row],[Unique BarCode]],$N$10:$N$37,$O$10:$O$37)</f>
        <v>Headphones</v>
      </c>
      <c r="I3568" t="str">
        <f>_xlfn.XLOOKUP(Table29[[#This Row],[Unique BarCode]],$N$10:$N$37,$P$10:$P$37)</f>
        <v>Accessory</v>
      </c>
      <c r="J3568" t="s">
        <v>13</v>
      </c>
      <c r="K3568" t="s">
        <v>1916</v>
      </c>
    </row>
    <row r="3569" spans="1:11" x14ac:dyDescent="0.2">
      <c r="A3569" s="1" t="d">
        <v>2023-03-01</v>
      </c>
      <c r="B3569" s="45">
        <v>-1</v>
      </c>
      <c r="C3569" t="s">
        <v>20</v>
      </c>
      <c r="D3569" t="str">
        <f>_xlfn.XLOOKUP(Table29[[#This Row],[Patron Group]],$R$10:$R$24,$S$10:$S$24)</f>
        <v>Graduate</v>
      </c>
      <c r="E3569" s="1" t="d">
        <v>2023-03-01</v>
      </c>
      <c r="F3569" t="s">
        <v>1493</v>
      </c>
      <c r="G3569" t="s">
        <v>2266</v>
      </c>
      <c r="H3569" t="str">
        <f>_xlfn.XLOOKUP(Table29[[#This Row],[Unique BarCode]],$N$10:$N$37,$O$10:$O$37)</f>
        <v>Headphones</v>
      </c>
      <c r="I3569" t="str">
        <f>_xlfn.XLOOKUP(Table29[[#This Row],[Unique BarCode]],$N$10:$N$37,$P$10:$P$37)</f>
        <v>Accessory</v>
      </c>
      <c r="J3569" t="s">
        <v>13</v>
      </c>
      <c r="K3569" t="s">
        <v>1494</v>
      </c>
    </row>
    <row r="3570" spans="1:11" x14ac:dyDescent="0.2">
      <c r="A3570" s="1" t="d">
        <v>2023-03-01</v>
      </c>
      <c r="B3570" s="45">
        <v>-1</v>
      </c>
      <c r="C3570" t="s">
        <v>20</v>
      </c>
      <c r="D3570" t="str">
        <f>_xlfn.XLOOKUP(Table29[[#This Row],[Patron Group]],$R$10:$R$24,$S$10:$S$24)</f>
        <v>Graduate</v>
      </c>
      <c r="E3570" s="1" t="d">
        <v>2023-03-01</v>
      </c>
      <c r="F3570" t="s">
        <v>811</v>
      </c>
      <c r="G3570" t="s">
        <v>2282</v>
      </c>
      <c r="H3570" t="str">
        <f>_xlfn.XLOOKUP(Table29[[#This Row],[Unique BarCode]],$N$10:$N$37,$O$10:$O$37)</f>
        <v>HPUSBC</v>
      </c>
      <c r="I3570" t="str">
        <f>_xlfn.XLOOKUP(Table29[[#This Row],[Unique BarCode]],$N$10:$N$37,$P$10:$P$37)</f>
        <v>Charger</v>
      </c>
      <c r="J3570" t="s">
        <v>49</v>
      </c>
      <c r="K3570" t="s">
        <v>812</v>
      </c>
    </row>
    <row r="3571" spans="1:11" x14ac:dyDescent="0.2">
      <c r="A3571" s="1" t="d">
        <v>2023-03-01</v>
      </c>
      <c r="B3571" s="45">
        <v>-1</v>
      </c>
      <c r="C3571" t="s">
        <v>20</v>
      </c>
      <c r="D3571" t="str">
        <f>_xlfn.XLOOKUP(Table29[[#This Row],[Patron Group]],$R$10:$R$24,$S$10:$S$24)</f>
        <v>Graduate</v>
      </c>
      <c r="E3571" s="1" t="d">
        <v>2023-03-01</v>
      </c>
      <c r="F3571" t="s">
        <v>217</v>
      </c>
      <c r="G3571" t="s">
        <v>2282</v>
      </c>
      <c r="H3571" t="str">
        <f>_xlfn.XLOOKUP(Table29[[#This Row],[Unique BarCode]],$N$10:$N$37,$O$10:$O$37)</f>
        <v>HPUSBC</v>
      </c>
      <c r="I3571" t="str">
        <f>_xlfn.XLOOKUP(Table29[[#This Row],[Unique BarCode]],$N$10:$N$37,$P$10:$P$37)</f>
        <v>Charger</v>
      </c>
      <c r="J3571" t="s">
        <v>49</v>
      </c>
    </row>
    <row r="3572" spans="1:11" x14ac:dyDescent="0.2">
      <c r="A3572" s="1" t="d">
        <v>2023-03-01</v>
      </c>
      <c r="B3572" s="45">
        <v>-1</v>
      </c>
      <c r="C3572" t="s">
        <v>20</v>
      </c>
      <c r="D3572" t="str">
        <f>_xlfn.XLOOKUP(Table29[[#This Row],[Patron Group]],$R$10:$R$24,$S$10:$S$24)</f>
        <v>Graduate</v>
      </c>
      <c r="E3572" s="1" t="d">
        <v>2023-03-01</v>
      </c>
      <c r="F3572" t="s">
        <v>581</v>
      </c>
      <c r="G3572" t="s">
        <v>2265</v>
      </c>
      <c r="H3572" t="str">
        <f>_xlfn.XLOOKUP(Table29[[#This Row],[Unique BarCode]],$N$10:$N$37,$O$10:$O$37)</f>
        <v>IPHONE</v>
      </c>
      <c r="I3572" t="str">
        <f>_xlfn.XLOOKUP(Table29[[#This Row],[Unique BarCode]],$N$10:$N$37,$P$10:$P$37)</f>
        <v>Charger</v>
      </c>
      <c r="J3572" t="s">
        <v>49</v>
      </c>
      <c r="K3572" t="s">
        <v>582</v>
      </c>
    </row>
    <row r="3573" spans="1:11" x14ac:dyDescent="0.2">
      <c r="A3573" s="1" t="d">
        <v>2023-03-01</v>
      </c>
      <c r="B3573" s="45">
        <v>-1</v>
      </c>
      <c r="C3573" t="s">
        <v>20</v>
      </c>
      <c r="D3573" t="str">
        <f>_xlfn.XLOOKUP(Table29[[#This Row],[Patron Group]],$R$10:$R$24,$S$10:$S$24)</f>
        <v>Graduate</v>
      </c>
      <c r="E3573" s="1" t="d">
        <v>2023-03-01</v>
      </c>
      <c r="F3573" t="s">
        <v>29</v>
      </c>
      <c r="G3573" t="s">
        <v>2265</v>
      </c>
      <c r="H3573" t="str">
        <f>_xlfn.XLOOKUP(Table29[[#This Row],[Unique BarCode]],$N$10:$N$37,$O$10:$O$37)</f>
        <v>IPHONE</v>
      </c>
      <c r="I3573" t="str">
        <f>_xlfn.XLOOKUP(Table29[[#This Row],[Unique BarCode]],$N$10:$N$37,$P$10:$P$37)</f>
        <v>Charger</v>
      </c>
      <c r="J3573" t="s">
        <v>8</v>
      </c>
      <c r="K3573" t="s">
        <v>30</v>
      </c>
    </row>
    <row r="3574" spans="1:11" x14ac:dyDescent="0.2">
      <c r="A3574" s="1" t="d">
        <v>2023-03-01</v>
      </c>
      <c r="B3574" s="45">
        <v>-1</v>
      </c>
      <c r="C3574" t="s">
        <v>20</v>
      </c>
      <c r="D3574" t="str">
        <f>_xlfn.XLOOKUP(Table29[[#This Row],[Patron Group]],$R$10:$R$24,$S$10:$S$24)</f>
        <v>Graduate</v>
      </c>
      <c r="E3574" s="1" t="d">
        <v>2023-03-01</v>
      </c>
      <c r="F3574" t="s">
        <v>12</v>
      </c>
      <c r="G3574" t="s">
        <v>2265</v>
      </c>
      <c r="H3574" t="str">
        <f>_xlfn.XLOOKUP(Table29[[#This Row],[Unique BarCode]],$N$10:$N$37,$O$10:$O$37)</f>
        <v>IPHONE</v>
      </c>
      <c r="I3574" t="str">
        <f>_xlfn.XLOOKUP(Table29[[#This Row],[Unique BarCode]],$N$10:$N$37,$P$10:$P$37)</f>
        <v>Charger</v>
      </c>
      <c r="J3574" t="s">
        <v>13</v>
      </c>
      <c r="K3574" t="s">
        <v>14</v>
      </c>
    </row>
    <row r="3575" spans="1:11" x14ac:dyDescent="0.2">
      <c r="A3575" s="1" t="d">
        <v>2023-03-01</v>
      </c>
      <c r="B3575" s="45">
        <v>-1</v>
      </c>
      <c r="C3575" t="s">
        <v>20</v>
      </c>
      <c r="D3575" t="str">
        <f>_xlfn.XLOOKUP(Table29[[#This Row],[Patron Group]],$R$10:$R$24,$S$10:$S$24)</f>
        <v>Graduate</v>
      </c>
      <c r="E3575" s="1" t="d">
        <v>2023-03-01</v>
      </c>
      <c r="F3575" t="s">
        <v>266</v>
      </c>
      <c r="G3575" t="s">
        <v>2265</v>
      </c>
      <c r="H3575" t="str">
        <f>_xlfn.XLOOKUP(Table29[[#This Row],[Unique BarCode]],$N$10:$N$37,$O$10:$O$37)</f>
        <v>IPHONE</v>
      </c>
      <c r="I3575" t="str">
        <f>_xlfn.XLOOKUP(Table29[[#This Row],[Unique BarCode]],$N$10:$N$37,$P$10:$P$37)</f>
        <v>Charger</v>
      </c>
      <c r="J3575" t="s">
        <v>8</v>
      </c>
    </row>
    <row r="3576" spans="1:11" x14ac:dyDescent="0.2">
      <c r="A3576" s="1" t="d">
        <v>2023-03-01</v>
      </c>
      <c r="B3576" s="45">
        <v>-1</v>
      </c>
      <c r="C3576" t="s">
        <v>20</v>
      </c>
      <c r="D3576" t="str">
        <f>_xlfn.XLOOKUP(Table29[[#This Row],[Patron Group]],$R$10:$R$24,$S$10:$S$24)</f>
        <v>Graduate</v>
      </c>
      <c r="E3576" s="1" t="d">
        <v>2023-03-01</v>
      </c>
      <c r="F3576" t="s">
        <v>813</v>
      </c>
      <c r="G3576" t="s">
        <v>2268</v>
      </c>
      <c r="H3576" t="str">
        <f>_xlfn.XLOOKUP(Table29[[#This Row],[Unique BarCode]],$N$10:$N$37,$O$10:$O$37)</f>
        <v>MACCHRG</v>
      </c>
      <c r="I3576" t="str">
        <f>_xlfn.XLOOKUP(Table29[[#This Row],[Unique BarCode]],$N$10:$N$37,$P$10:$P$37)</f>
        <v>Charger</v>
      </c>
      <c r="J3576" t="s">
        <v>13</v>
      </c>
      <c r="K3576" t="s">
        <v>814</v>
      </c>
    </row>
    <row r="3577" spans="1:11" x14ac:dyDescent="0.2">
      <c r="A3577" s="1" t="d">
        <v>2023-03-01</v>
      </c>
      <c r="B3577" s="45">
        <v>-1</v>
      </c>
      <c r="C3577" t="s">
        <v>20</v>
      </c>
      <c r="D3577" t="str">
        <f>_xlfn.XLOOKUP(Table29[[#This Row],[Patron Group]],$R$10:$R$24,$S$10:$S$24)</f>
        <v>Graduate</v>
      </c>
      <c r="E3577" s="1" t="d">
        <v>2023-03-01</v>
      </c>
      <c r="F3577" t="s">
        <v>1632</v>
      </c>
      <c r="G3577" t="s">
        <v>2296</v>
      </c>
      <c r="H3577" t="str">
        <f>_xlfn.XLOOKUP(Table29[[#This Row],[Unique BarCode]],$N$10:$N$37,$O$10:$O$37)</f>
        <v>MACUSBC</v>
      </c>
      <c r="I3577" t="str">
        <f>_xlfn.XLOOKUP(Table29[[#This Row],[Unique BarCode]],$N$10:$N$37,$P$10:$P$37)</f>
        <v>Charger</v>
      </c>
      <c r="J3577" t="s">
        <v>8</v>
      </c>
      <c r="K3577" t="s">
        <v>214</v>
      </c>
    </row>
    <row r="3578" spans="1:11" x14ac:dyDescent="0.2">
      <c r="A3578" s="1" t="d">
        <v>2023-03-01</v>
      </c>
      <c r="B3578" s="45">
        <v>-1</v>
      </c>
      <c r="C3578" t="s">
        <v>20</v>
      </c>
      <c r="D3578" t="str">
        <f>_xlfn.XLOOKUP(Table29[[#This Row],[Patron Group]],$R$10:$R$24,$S$10:$S$24)</f>
        <v>Graduate</v>
      </c>
      <c r="E3578" s="1" t="d">
        <v>2023-03-01</v>
      </c>
      <c r="F3578" t="s">
        <v>688</v>
      </c>
      <c r="G3578" t="s">
        <v>2285</v>
      </c>
      <c r="H3578" t="str">
        <f>_xlfn.XLOOKUP(Table29[[#This Row],[Unique BarCode]],$N$10:$N$37,$O$10:$O$37)</f>
        <v>UHDMI</v>
      </c>
      <c r="I3578" t="str">
        <f>_xlfn.XLOOKUP(Table29[[#This Row],[Unique BarCode]],$N$10:$N$37,$P$10:$P$37)</f>
        <v>Cable</v>
      </c>
      <c r="J3578" t="s">
        <v>8</v>
      </c>
    </row>
    <row r="3579" spans="1:11" x14ac:dyDescent="0.2">
      <c r="A3579" s="1" t="d">
        <v>2023-03-01</v>
      </c>
      <c r="B3579" s="45">
        <v>-1</v>
      </c>
      <c r="C3579" t="s">
        <v>20</v>
      </c>
      <c r="D3579" t="str">
        <f>_xlfn.XLOOKUP(Table29[[#This Row],[Patron Group]],$R$10:$R$24,$S$10:$S$24)</f>
        <v>Graduate</v>
      </c>
      <c r="E3579" s="1" t="d">
        <v>2023-03-01</v>
      </c>
      <c r="F3579" t="s">
        <v>1322</v>
      </c>
      <c r="G3579" t="s">
        <v>2294</v>
      </c>
      <c r="H3579" t="str">
        <f>_xlfn.XLOOKUP(Table29[[#This Row],[Unique BarCode]],$N$10:$N$37,$O$10:$O$37)</f>
        <v>UVGA</v>
      </c>
      <c r="I3579" t="str">
        <f>_xlfn.XLOOKUP(Table29[[#This Row],[Unique BarCode]],$N$10:$N$37,$P$10:$P$37)</f>
        <v>Cable</v>
      </c>
      <c r="J3579" t="s">
        <v>8</v>
      </c>
      <c r="K3579" t="s">
        <v>1323</v>
      </c>
    </row>
    <row r="3580" spans="1:11" x14ac:dyDescent="0.2">
      <c r="A3580" s="1" t="d">
        <v>2023-03-01</v>
      </c>
      <c r="B3580" s="45">
        <v>-1</v>
      </c>
      <c r="C3580" t="s">
        <v>20</v>
      </c>
      <c r="D3580" t="str">
        <f>_xlfn.XLOOKUP(Table29[[#This Row],[Patron Group]],$R$10:$R$24,$S$10:$S$24)</f>
        <v>Graduate</v>
      </c>
      <c r="E3580" s="1" t="d">
        <v>2023-03-01</v>
      </c>
      <c r="F3580" t="s">
        <v>1263</v>
      </c>
      <c r="G3580" t="s">
        <v>2272</v>
      </c>
      <c r="H3580" t="str">
        <f>_xlfn.XLOOKUP(Table29[[#This Row],[Unique BarCode]],$N$10:$N$37,$O$10:$O$37)</f>
        <v>WALLADPT</v>
      </c>
      <c r="I3580" t="str">
        <f>_xlfn.XLOOKUP(Table29[[#This Row],[Unique BarCode]],$N$10:$N$37,$P$10:$P$37)</f>
        <v>Charger</v>
      </c>
      <c r="J3580" t="s">
        <v>49</v>
      </c>
      <c r="K3580" t="s">
        <v>1264</v>
      </c>
    </row>
    <row r="3581" spans="1:11" x14ac:dyDescent="0.2">
      <c r="A3581" s="1" t="d">
        <v>2023-03-01</v>
      </c>
      <c r="B3581" s="45">
        <v>-1</v>
      </c>
      <c r="C3581" t="s">
        <v>20</v>
      </c>
      <c r="D3581" t="str">
        <f>_xlfn.XLOOKUP(Table29[[#This Row],[Patron Group]],$R$10:$R$24,$S$10:$S$24)</f>
        <v>Graduate</v>
      </c>
      <c r="E3581" s="1" t="d">
        <v>2023-03-01</v>
      </c>
      <c r="F3581" t="s">
        <v>817</v>
      </c>
      <c r="G3581" t="s">
        <v>2272</v>
      </c>
      <c r="H3581" t="str">
        <f>_xlfn.XLOOKUP(Table29[[#This Row],[Unique BarCode]],$N$10:$N$37,$O$10:$O$37)</f>
        <v>WALLADPT</v>
      </c>
      <c r="I3581" t="str">
        <f>_xlfn.XLOOKUP(Table29[[#This Row],[Unique BarCode]],$N$10:$N$37,$P$10:$P$37)</f>
        <v>Charger</v>
      </c>
      <c r="J3581" t="s">
        <v>13</v>
      </c>
      <c r="K3581" t="s">
        <v>818</v>
      </c>
    </row>
    <row r="3582" spans="1:11" x14ac:dyDescent="0.2">
      <c r="A3582" s="1" t="d">
        <v>2023-03-01</v>
      </c>
      <c r="B3582" s="45">
        <v>-1</v>
      </c>
      <c r="C3582" t="s">
        <v>20</v>
      </c>
      <c r="D3582" t="str">
        <f>_xlfn.XLOOKUP(Table29[[#This Row],[Patron Group]],$R$10:$R$24,$S$10:$S$24)</f>
        <v>Graduate</v>
      </c>
      <c r="E3582" s="1" t="d">
        <v>2023-03-01</v>
      </c>
      <c r="F3582" t="s">
        <v>96</v>
      </c>
      <c r="G3582" t="s">
        <v>2272</v>
      </c>
      <c r="H3582" t="str">
        <f>_xlfn.XLOOKUP(Table29[[#This Row],[Unique BarCode]],$N$10:$N$37,$O$10:$O$37)</f>
        <v>WALLADPT</v>
      </c>
      <c r="I3582" t="str">
        <f>_xlfn.XLOOKUP(Table29[[#This Row],[Unique BarCode]],$N$10:$N$37,$P$10:$P$37)</f>
        <v>Charger</v>
      </c>
      <c r="J3582" t="s">
        <v>8</v>
      </c>
    </row>
    <row r="3583" spans="1:11" x14ac:dyDescent="0.2">
      <c r="A3583" s="1" t="d">
        <v>2023-03-01</v>
      </c>
      <c r="B3583" s="45">
        <v>-1</v>
      </c>
      <c r="C3583" t="s">
        <v>20</v>
      </c>
      <c r="D3583" t="str">
        <f>_xlfn.XLOOKUP(Table29[[#This Row],[Patron Group]],$R$10:$R$24,$S$10:$S$24)</f>
        <v>Graduate</v>
      </c>
      <c r="E3583" s="1" t="d">
        <v>2023-03-08</v>
      </c>
      <c r="F3583" t="s">
        <v>1246</v>
      </c>
      <c r="G3583" t="s">
        <v>2273</v>
      </c>
      <c r="H3583" t="str">
        <f>_xlfn.XLOOKUP(Table29[[#This Row],[Unique BarCode]],$N$10:$N$37,$O$10:$O$37)</f>
        <v>ChromeBook</v>
      </c>
      <c r="I3583" t="str">
        <f>_xlfn.XLOOKUP(Table29[[#This Row],[Unique BarCode]],$N$10:$N$37,$P$10:$P$37)</f>
        <v>Device</v>
      </c>
      <c r="J3583" t="s">
        <v>8</v>
      </c>
      <c r="K3583" t="s">
        <v>1247</v>
      </c>
    </row>
    <row r="3584" spans="1:11" x14ac:dyDescent="0.2">
      <c r="A3584" s="1" t="d">
        <v>2023-03-01</v>
      </c>
      <c r="B3584" s="45">
        <v>-1</v>
      </c>
      <c r="C3584" t="s">
        <v>20</v>
      </c>
      <c r="D3584" t="str">
        <f>_xlfn.XLOOKUP(Table29[[#This Row],[Patron Group]],$R$10:$R$24,$S$10:$S$24)</f>
        <v>Graduate</v>
      </c>
      <c r="E3584" s="1" t="d">
        <v>2023-03-08</v>
      </c>
      <c r="F3584" t="s">
        <v>1762</v>
      </c>
      <c r="G3584" t="s">
        <v>2273</v>
      </c>
      <c r="H3584" t="str">
        <f>_xlfn.XLOOKUP(Table29[[#This Row],[Unique BarCode]],$N$10:$N$37,$O$10:$O$37)</f>
        <v>ChromeBook</v>
      </c>
      <c r="I3584" t="str">
        <f>_xlfn.XLOOKUP(Table29[[#This Row],[Unique BarCode]],$N$10:$N$37,$P$10:$P$37)</f>
        <v>Device</v>
      </c>
      <c r="J3584" t="s">
        <v>49</v>
      </c>
      <c r="K3584" t="s">
        <v>1763</v>
      </c>
    </row>
    <row r="3585" spans="1:11" x14ac:dyDescent="0.2">
      <c r="A3585" s="1" t="d">
        <v>2023-03-01</v>
      </c>
      <c r="B3585" s="45">
        <v>-1</v>
      </c>
      <c r="C3585" t="s">
        <v>20</v>
      </c>
      <c r="D3585" t="str">
        <f>_xlfn.XLOOKUP(Table29[[#This Row],[Patron Group]],$R$10:$R$24,$S$10:$S$24)</f>
        <v>Graduate</v>
      </c>
      <c r="E3585" s="1" t="d">
        <v>2023-03-08</v>
      </c>
      <c r="F3585" t="s">
        <v>819</v>
      </c>
      <c r="G3585" t="s">
        <v>2273</v>
      </c>
      <c r="H3585" t="str">
        <f>_xlfn.XLOOKUP(Table29[[#This Row],[Unique BarCode]],$N$10:$N$37,$O$10:$O$37)</f>
        <v>ChromeBook</v>
      </c>
      <c r="I3585" t="str">
        <f>_xlfn.XLOOKUP(Table29[[#This Row],[Unique BarCode]],$N$10:$N$37,$P$10:$P$37)</f>
        <v>Device</v>
      </c>
      <c r="J3585" t="s">
        <v>8</v>
      </c>
      <c r="K3585" t="s">
        <v>820</v>
      </c>
    </row>
    <row r="3586" spans="1:11" x14ac:dyDescent="0.2">
      <c r="A3586" s="1" t="d">
        <v>2023-03-01</v>
      </c>
      <c r="B3586" s="45">
        <v>-1</v>
      </c>
      <c r="C3586" t="s">
        <v>20</v>
      </c>
      <c r="D3586" t="str">
        <f>_xlfn.XLOOKUP(Table29[[#This Row],[Patron Group]],$R$10:$R$24,$S$10:$S$24)</f>
        <v>Graduate</v>
      </c>
      <c r="E3586" s="1" t="d">
        <v>2023-03-08</v>
      </c>
      <c r="F3586" t="s">
        <v>1917</v>
      </c>
      <c r="G3586" t="s">
        <v>2275</v>
      </c>
      <c r="H3586" t="str">
        <f>_xlfn.XLOOKUP(Table29[[#This Row],[Unique BarCode]],$N$10:$N$37,$O$10:$O$37)</f>
        <v>iPad</v>
      </c>
      <c r="I3586" t="str">
        <f>_xlfn.XLOOKUP(Table29[[#This Row],[Unique BarCode]],$N$10:$N$37,$P$10:$P$37)</f>
        <v>Device</v>
      </c>
      <c r="J3586" t="s">
        <v>8</v>
      </c>
      <c r="K3586" t="s">
        <v>1918</v>
      </c>
    </row>
    <row r="3587" spans="1:11" x14ac:dyDescent="0.2">
      <c r="A3587" s="1" t="d">
        <v>2023-03-01</v>
      </c>
      <c r="B3587" s="45">
        <v>-1</v>
      </c>
      <c r="C3587" t="s">
        <v>20</v>
      </c>
      <c r="D3587" t="str">
        <f>_xlfn.XLOOKUP(Table29[[#This Row],[Patron Group]],$R$10:$R$24,$S$10:$S$24)</f>
        <v>Graduate</v>
      </c>
      <c r="E3587" s="1" t="d">
        <v>2023-03-15</v>
      </c>
      <c r="F3587" t="s">
        <v>1232</v>
      </c>
      <c r="G3587" t="s">
        <v>2275</v>
      </c>
      <c r="H3587" t="str">
        <f>_xlfn.XLOOKUP(Table29[[#This Row],[Unique BarCode]],$N$10:$N$37,$O$10:$O$37)</f>
        <v>iPad</v>
      </c>
      <c r="I3587" t="str">
        <f>_xlfn.XLOOKUP(Table29[[#This Row],[Unique BarCode]],$N$10:$N$37,$P$10:$P$37)</f>
        <v>Device</v>
      </c>
      <c r="J3587" t="s">
        <v>8</v>
      </c>
      <c r="K3587" t="s">
        <v>1233</v>
      </c>
    </row>
    <row r="3588" spans="1:11" x14ac:dyDescent="0.2">
      <c r="A3588" s="1" t="d">
        <v>2023-03-01</v>
      </c>
      <c r="B3588" s="45">
        <v>-1</v>
      </c>
      <c r="C3588" t="s">
        <v>20</v>
      </c>
      <c r="D3588" t="str">
        <f>_xlfn.XLOOKUP(Table29[[#This Row],[Patron Group]],$R$10:$R$24,$S$10:$S$24)</f>
        <v>Graduate</v>
      </c>
      <c r="E3588" s="1" t="d">
        <v>2023-03-15</v>
      </c>
      <c r="F3588" t="s">
        <v>574</v>
      </c>
      <c r="G3588" t="s">
        <v>2275</v>
      </c>
      <c r="H3588" t="str">
        <f>_xlfn.XLOOKUP(Table29[[#This Row],[Unique BarCode]],$N$10:$N$37,$O$10:$O$37)</f>
        <v>iPad</v>
      </c>
      <c r="I3588" t="str">
        <f>_xlfn.XLOOKUP(Table29[[#This Row],[Unique BarCode]],$N$10:$N$37,$P$10:$P$37)</f>
        <v>Device</v>
      </c>
      <c r="J3588" t="s">
        <v>8</v>
      </c>
    </row>
    <row r="3589" spans="1:11" x14ac:dyDescent="0.2">
      <c r="A3589" s="1" t="d">
        <v>2023-03-01</v>
      </c>
      <c r="B3589" s="45">
        <v>-1</v>
      </c>
      <c r="C3589" t="s">
        <v>70</v>
      </c>
      <c r="D3589" t="str">
        <f>_xlfn.XLOOKUP(Table29[[#This Row],[Patron Group]],$R$10:$R$24,$S$10:$S$24)</f>
        <v>Undergraduate</v>
      </c>
      <c r="E3589" s="1" t="d">
        <v>2023-03-01</v>
      </c>
      <c r="F3589" t="s">
        <v>1210</v>
      </c>
      <c r="G3589" t="s">
        <v>2285</v>
      </c>
      <c r="H3589" t="str">
        <f>_xlfn.XLOOKUP(Table29[[#This Row],[Unique BarCode]],$N$10:$N$37,$O$10:$O$37)</f>
        <v>UHDMI</v>
      </c>
      <c r="I3589" t="str">
        <f>_xlfn.XLOOKUP(Table29[[#This Row],[Unique BarCode]],$N$10:$N$37,$P$10:$P$37)</f>
        <v>Cable</v>
      </c>
      <c r="J3589" t="s">
        <v>8</v>
      </c>
    </row>
    <row r="3590" spans="1:11" x14ac:dyDescent="0.2">
      <c r="A3590" s="1" t="d">
        <v>2023-03-01</v>
      </c>
      <c r="B3590" s="45">
        <v>-1</v>
      </c>
      <c r="C3590" t="s">
        <v>74</v>
      </c>
      <c r="D3590" t="str">
        <f>_xlfn.XLOOKUP(Table29[[#This Row],[Patron Group]],$R$10:$R$24,$S$10:$S$24)</f>
        <v>Staff</v>
      </c>
      <c r="E3590" s="1" t="d">
        <v>2023-03-01</v>
      </c>
      <c r="F3590" t="s">
        <v>1688</v>
      </c>
      <c r="G3590" t="s">
        <v>2296</v>
      </c>
      <c r="H3590" t="str">
        <f>_xlfn.XLOOKUP(Table29[[#This Row],[Unique BarCode]],$N$10:$N$37,$O$10:$O$37)</f>
        <v>MACUSBC</v>
      </c>
      <c r="I3590" t="str">
        <f>_xlfn.XLOOKUP(Table29[[#This Row],[Unique BarCode]],$N$10:$N$37,$P$10:$P$37)</f>
        <v>Charger</v>
      </c>
      <c r="J3590" t="s">
        <v>8</v>
      </c>
      <c r="K3590" t="s">
        <v>225</v>
      </c>
    </row>
    <row r="3591" spans="1:11" x14ac:dyDescent="0.2">
      <c r="A3591" s="1" t="d">
        <v>2023-03-01</v>
      </c>
      <c r="B3591" s="45">
        <v>-1</v>
      </c>
      <c r="C3591" t="s">
        <v>74</v>
      </c>
      <c r="D3591" t="str">
        <f>_xlfn.XLOOKUP(Table29[[#This Row],[Patron Group]],$R$10:$R$24,$S$10:$S$24)</f>
        <v>Staff</v>
      </c>
      <c r="E3591" s="1" t="d">
        <v>2023-03-01</v>
      </c>
      <c r="F3591" t="s">
        <v>1919</v>
      </c>
      <c r="G3591" t="s">
        <v>2271</v>
      </c>
      <c r="H3591" t="str">
        <f>_xlfn.XLOOKUP(Table29[[#This Row],[Unique BarCode]],$N$10:$N$37,$O$10:$O$37)</f>
        <v>OMNI</v>
      </c>
      <c r="I3591" t="str">
        <f>_xlfn.XLOOKUP(Table29[[#This Row],[Unique BarCode]],$N$10:$N$37,$P$10:$P$37)</f>
        <v>Charger</v>
      </c>
      <c r="J3591" t="s">
        <v>8</v>
      </c>
      <c r="K3591" t="s">
        <v>1920</v>
      </c>
    </row>
    <row r="3592" spans="1:11" x14ac:dyDescent="0.2">
      <c r="A3592" s="1" t="d">
        <v>2023-03-01</v>
      </c>
      <c r="B3592" s="45">
        <v>-1</v>
      </c>
      <c r="C3592" t="s">
        <v>74</v>
      </c>
      <c r="D3592" t="str">
        <f>_xlfn.XLOOKUP(Table29[[#This Row],[Patron Group]],$R$10:$R$24,$S$10:$S$24)</f>
        <v>Staff</v>
      </c>
      <c r="E3592" s="1" t="d">
        <v>2023-03-01</v>
      </c>
      <c r="F3592" t="s">
        <v>1008</v>
      </c>
      <c r="G3592" t="s">
        <v>2271</v>
      </c>
      <c r="H3592" t="str">
        <f>_xlfn.XLOOKUP(Table29[[#This Row],[Unique BarCode]],$N$10:$N$37,$O$10:$O$37)</f>
        <v>OMNI</v>
      </c>
      <c r="I3592" t="str">
        <f>_xlfn.XLOOKUP(Table29[[#This Row],[Unique BarCode]],$N$10:$N$37,$P$10:$P$37)</f>
        <v>Charger</v>
      </c>
      <c r="J3592" t="s">
        <v>8</v>
      </c>
      <c r="K3592" t="s">
        <v>1009</v>
      </c>
    </row>
    <row r="3593" spans="1:11" x14ac:dyDescent="0.2">
      <c r="A3593" s="1" t="d">
        <v>2023-03-01</v>
      </c>
      <c r="B3593" s="45">
        <v>-1</v>
      </c>
      <c r="C3593" t="s">
        <v>74</v>
      </c>
      <c r="D3593" t="str">
        <f>_xlfn.XLOOKUP(Table29[[#This Row],[Patron Group]],$R$10:$R$24,$S$10:$S$24)</f>
        <v>Staff</v>
      </c>
      <c r="E3593" s="1" t="d">
        <v>2023-03-01</v>
      </c>
      <c r="F3593" t="s">
        <v>1921</v>
      </c>
      <c r="G3593" t="s">
        <v>2271</v>
      </c>
      <c r="H3593" t="str">
        <f>_xlfn.XLOOKUP(Table29[[#This Row],[Unique BarCode]],$N$10:$N$37,$O$10:$O$37)</f>
        <v>OMNI</v>
      </c>
      <c r="I3593" t="str">
        <f>_xlfn.XLOOKUP(Table29[[#This Row],[Unique BarCode]],$N$10:$N$37,$P$10:$P$37)</f>
        <v>Charger</v>
      </c>
      <c r="J3593" t="s">
        <v>8</v>
      </c>
      <c r="K3593" t="s">
        <v>1922</v>
      </c>
    </row>
    <row r="3594" spans="1:11" x14ac:dyDescent="0.2">
      <c r="A3594" s="1" t="d">
        <v>2023-03-01</v>
      </c>
      <c r="B3594" s="45">
        <v>-1</v>
      </c>
      <c r="C3594" t="s">
        <v>74</v>
      </c>
      <c r="D3594" t="str">
        <f>_xlfn.XLOOKUP(Table29[[#This Row],[Patron Group]],$R$10:$R$24,$S$10:$S$24)</f>
        <v>Staff</v>
      </c>
      <c r="E3594" s="1" t="d">
        <v>2023-03-01</v>
      </c>
      <c r="F3594" t="s">
        <v>1741</v>
      </c>
      <c r="G3594" t="s">
        <v>2271</v>
      </c>
      <c r="H3594" t="str">
        <f>_xlfn.XLOOKUP(Table29[[#This Row],[Unique BarCode]],$N$10:$N$37,$O$10:$O$37)</f>
        <v>OMNI</v>
      </c>
      <c r="I3594" t="str">
        <f>_xlfn.XLOOKUP(Table29[[#This Row],[Unique BarCode]],$N$10:$N$37,$P$10:$P$37)</f>
        <v>Charger</v>
      </c>
      <c r="J3594" t="s">
        <v>8</v>
      </c>
      <c r="K3594" t="s">
        <v>1742</v>
      </c>
    </row>
    <row r="3595" spans="1:11" x14ac:dyDescent="0.2">
      <c r="A3595" s="1" t="d">
        <v>2023-03-01</v>
      </c>
      <c r="B3595" s="45">
        <v>-1</v>
      </c>
      <c r="C3595" t="s">
        <v>74</v>
      </c>
      <c r="D3595" t="str">
        <f>_xlfn.XLOOKUP(Table29[[#This Row],[Patron Group]],$R$10:$R$24,$S$10:$S$24)</f>
        <v>Staff</v>
      </c>
      <c r="E3595" s="1" t="d">
        <v>2023-03-01</v>
      </c>
      <c r="F3595" t="s">
        <v>41</v>
      </c>
      <c r="G3595" t="s">
        <v>2271</v>
      </c>
      <c r="H3595" t="str">
        <f>_xlfn.XLOOKUP(Table29[[#This Row],[Unique BarCode]],$N$10:$N$37,$O$10:$O$37)</f>
        <v>OMNI</v>
      </c>
      <c r="I3595" t="str">
        <f>_xlfn.XLOOKUP(Table29[[#This Row],[Unique BarCode]],$N$10:$N$37,$P$10:$P$37)</f>
        <v>Charger</v>
      </c>
      <c r="J3595" t="s">
        <v>8</v>
      </c>
      <c r="K3595" t="s">
        <v>42</v>
      </c>
    </row>
    <row r="3596" spans="1:11" x14ac:dyDescent="0.2">
      <c r="A3596" s="1" t="d">
        <v>2023-03-01</v>
      </c>
      <c r="B3596" s="45">
        <v>-1</v>
      </c>
      <c r="C3596" t="s">
        <v>74</v>
      </c>
      <c r="D3596" t="str">
        <f>_xlfn.XLOOKUP(Table29[[#This Row],[Patron Group]],$R$10:$R$24,$S$10:$S$24)</f>
        <v>Staff</v>
      </c>
      <c r="E3596" s="1" t="d">
        <v>2023-03-08</v>
      </c>
      <c r="F3596" t="s">
        <v>1229</v>
      </c>
      <c r="G3596" t="s">
        <v>2263</v>
      </c>
      <c r="H3596" t="str">
        <f>_xlfn.XLOOKUP(Table29[[#This Row],[Unique BarCode]],$N$10:$N$37,$O$10:$O$37)</f>
        <v>HP Laptop</v>
      </c>
      <c r="I3596" t="str">
        <f>_xlfn.XLOOKUP(Table29[[#This Row],[Unique BarCode]],$N$10:$N$37,$P$10:$P$37)</f>
        <v>Device</v>
      </c>
      <c r="J3596" t="s">
        <v>8</v>
      </c>
      <c r="K3596" t="s">
        <v>1230</v>
      </c>
    </row>
    <row r="3597" spans="1:11" x14ac:dyDescent="0.2">
      <c r="A3597" s="1" t="d">
        <v>2023-03-01</v>
      </c>
      <c r="B3597" s="45">
        <v>-1</v>
      </c>
      <c r="C3597" t="s">
        <v>77</v>
      </c>
      <c r="D3597" t="str">
        <f>_xlfn.XLOOKUP(Table29[[#This Row],[Patron Group]],$R$10:$R$24,$S$10:$S$24)</f>
        <v>Undergraduate</v>
      </c>
      <c r="E3597" s="1" t="d">
        <v>2023-03-01</v>
      </c>
      <c r="F3597" t="s">
        <v>1522</v>
      </c>
      <c r="G3597" t="s">
        <v>2288</v>
      </c>
      <c r="H3597" t="str">
        <f>_xlfn.XLOOKUP(Table29[[#This Row],[Unique BarCode]],$N$10:$N$37,$O$10:$O$37)</f>
        <v>Android Charger</v>
      </c>
      <c r="I3597" t="str">
        <f>_xlfn.XLOOKUP(Table29[[#This Row],[Unique BarCode]],$N$10:$N$37,$P$10:$P$37)</f>
        <v>Charger</v>
      </c>
      <c r="J3597" t="s">
        <v>8</v>
      </c>
      <c r="K3597" t="s">
        <v>1523</v>
      </c>
    </row>
    <row r="3598" spans="1:11" x14ac:dyDescent="0.2">
      <c r="A3598" s="1" t="d">
        <v>2023-03-01</v>
      </c>
      <c r="B3598" s="45">
        <v>-1</v>
      </c>
      <c r="C3598" t="s">
        <v>77</v>
      </c>
      <c r="D3598" t="str">
        <f>_xlfn.XLOOKUP(Table29[[#This Row],[Patron Group]],$R$10:$R$24,$S$10:$S$24)</f>
        <v>Undergraduate</v>
      </c>
      <c r="E3598" s="1" t="d">
        <v>2023-03-01</v>
      </c>
      <c r="F3598" t="s">
        <v>940</v>
      </c>
      <c r="G3598" t="s">
        <v>2302</v>
      </c>
      <c r="H3598" t="str">
        <f>_xlfn.XLOOKUP(Table29[[#This Row],[Unique BarCode]],$N$10:$N$37,$O$10:$O$37)</f>
        <v>IPHONE</v>
      </c>
      <c r="I3598" t="str">
        <f>_xlfn.XLOOKUP(Table29[[#This Row],[Unique BarCode]],$N$10:$N$37,$P$10:$P$37)</f>
        <v>Charger</v>
      </c>
      <c r="J3598" t="s">
        <v>49</v>
      </c>
      <c r="K3598" t="s">
        <v>941</v>
      </c>
    </row>
    <row r="3599" spans="1:11" x14ac:dyDescent="0.2">
      <c r="A3599" s="1" t="d">
        <v>2023-03-01</v>
      </c>
      <c r="B3599" s="45">
        <v>-1</v>
      </c>
      <c r="C3599" t="s">
        <v>77</v>
      </c>
      <c r="D3599" t="str">
        <f>_xlfn.XLOOKUP(Table29[[#This Row],[Patron Group]],$R$10:$R$24,$S$10:$S$24)</f>
        <v>Undergraduate</v>
      </c>
      <c r="E3599" s="1" t="d">
        <v>2023-03-01</v>
      </c>
      <c r="F3599" t="s">
        <v>1037</v>
      </c>
      <c r="G3599" t="s">
        <v>2281</v>
      </c>
      <c r="H3599" t="str">
        <f>_xlfn.XLOOKUP(Table29[[#This Row],[Unique BarCode]],$N$10:$N$37,$O$10:$O$37)</f>
        <v>HDMIC</v>
      </c>
      <c r="I3599" t="str">
        <f>_xlfn.XLOOKUP(Table29[[#This Row],[Unique BarCode]],$N$10:$N$37,$P$10:$P$37)</f>
        <v>Cable</v>
      </c>
      <c r="J3599" t="s">
        <v>8</v>
      </c>
      <c r="K3599" t="s">
        <v>1038</v>
      </c>
    </row>
    <row r="3600" spans="1:11" x14ac:dyDescent="0.2">
      <c r="A3600" s="1" t="d">
        <v>2023-03-01</v>
      </c>
      <c r="B3600" s="45">
        <v>-1</v>
      </c>
      <c r="C3600" t="s">
        <v>77</v>
      </c>
      <c r="D3600" t="str">
        <f>_xlfn.XLOOKUP(Table29[[#This Row],[Patron Group]],$R$10:$R$24,$S$10:$S$24)</f>
        <v>Undergraduate</v>
      </c>
      <c r="E3600" s="1" t="d">
        <v>2023-03-01</v>
      </c>
      <c r="F3600" t="s">
        <v>1406</v>
      </c>
      <c r="G3600" t="s">
        <v>2281</v>
      </c>
      <c r="H3600" t="str">
        <f>_xlfn.XLOOKUP(Table29[[#This Row],[Unique BarCode]],$N$10:$N$37,$O$10:$O$37)</f>
        <v>HDMIC</v>
      </c>
      <c r="I3600" t="str">
        <f>_xlfn.XLOOKUP(Table29[[#This Row],[Unique BarCode]],$N$10:$N$37,$P$10:$P$37)</f>
        <v>Cable</v>
      </c>
      <c r="J3600" t="s">
        <v>8</v>
      </c>
      <c r="K3600" t="s">
        <v>1407</v>
      </c>
    </row>
    <row r="3601" spans="1:11" x14ac:dyDescent="0.2">
      <c r="A3601" s="1" t="d">
        <v>2023-03-01</v>
      </c>
      <c r="B3601" s="45">
        <v>-1</v>
      </c>
      <c r="C3601" t="s">
        <v>77</v>
      </c>
      <c r="D3601" t="str">
        <f>_xlfn.XLOOKUP(Table29[[#This Row],[Patron Group]],$R$10:$R$24,$S$10:$S$24)</f>
        <v>Undergraduate</v>
      </c>
      <c r="E3601" s="1" t="d">
        <v>2023-03-01</v>
      </c>
      <c r="F3601" t="s">
        <v>1628</v>
      </c>
      <c r="G3601" t="s">
        <v>2281</v>
      </c>
      <c r="H3601" t="str">
        <f>_xlfn.XLOOKUP(Table29[[#This Row],[Unique BarCode]],$N$10:$N$37,$O$10:$O$37)</f>
        <v>HDMIC</v>
      </c>
      <c r="I3601" t="str">
        <f>_xlfn.XLOOKUP(Table29[[#This Row],[Unique BarCode]],$N$10:$N$37,$P$10:$P$37)</f>
        <v>Cable</v>
      </c>
      <c r="J3601" t="s">
        <v>8</v>
      </c>
      <c r="K3601" t="s">
        <v>1629</v>
      </c>
    </row>
    <row r="3602" spans="1:11" x14ac:dyDescent="0.2">
      <c r="A3602" s="1" t="d">
        <v>2023-03-01</v>
      </c>
      <c r="B3602" s="45">
        <v>-1</v>
      </c>
      <c r="C3602" t="s">
        <v>77</v>
      </c>
      <c r="D3602" t="str">
        <f>_xlfn.XLOOKUP(Table29[[#This Row],[Patron Group]],$R$10:$R$24,$S$10:$S$24)</f>
        <v>Undergraduate</v>
      </c>
      <c r="E3602" s="1" t="d">
        <v>2023-03-01</v>
      </c>
      <c r="F3602" t="s">
        <v>1775</v>
      </c>
      <c r="G3602" t="s">
        <v>2266</v>
      </c>
      <c r="H3602" t="str">
        <f>_xlfn.XLOOKUP(Table29[[#This Row],[Unique BarCode]],$N$10:$N$37,$O$10:$O$37)</f>
        <v>Headphones</v>
      </c>
      <c r="I3602" t="str">
        <f>_xlfn.XLOOKUP(Table29[[#This Row],[Unique BarCode]],$N$10:$N$37,$P$10:$P$37)</f>
        <v>Accessory</v>
      </c>
      <c r="J3602" t="s">
        <v>49</v>
      </c>
      <c r="K3602" t="s">
        <v>1776</v>
      </c>
    </row>
    <row r="3603" spans="1:11" x14ac:dyDescent="0.2">
      <c r="A3603" s="1" t="d">
        <v>2023-03-01</v>
      </c>
      <c r="B3603" s="45">
        <v>-1</v>
      </c>
      <c r="C3603" t="s">
        <v>77</v>
      </c>
      <c r="D3603" t="str">
        <f>_xlfn.XLOOKUP(Table29[[#This Row],[Patron Group]],$R$10:$R$24,$S$10:$S$24)</f>
        <v>Undergraduate</v>
      </c>
      <c r="E3603" s="1" t="d">
        <v>2023-03-01</v>
      </c>
      <c r="F3603" t="s">
        <v>807</v>
      </c>
      <c r="G3603" t="s">
        <v>2266</v>
      </c>
      <c r="H3603" t="str">
        <f>_xlfn.XLOOKUP(Table29[[#This Row],[Unique BarCode]],$N$10:$N$37,$O$10:$O$37)</f>
        <v>Headphones</v>
      </c>
      <c r="I3603" t="str">
        <f>_xlfn.XLOOKUP(Table29[[#This Row],[Unique BarCode]],$N$10:$N$37,$P$10:$P$37)</f>
        <v>Accessory</v>
      </c>
      <c r="J3603" t="s">
        <v>8</v>
      </c>
      <c r="K3603" t="s">
        <v>808</v>
      </c>
    </row>
    <row r="3604" spans="1:11" x14ac:dyDescent="0.2">
      <c r="A3604" s="1" t="d">
        <v>2023-03-01</v>
      </c>
      <c r="B3604" s="45">
        <v>-1</v>
      </c>
      <c r="C3604" t="s">
        <v>77</v>
      </c>
      <c r="D3604" t="str">
        <f>_xlfn.XLOOKUP(Table29[[#This Row],[Patron Group]],$R$10:$R$24,$S$10:$S$24)</f>
        <v>Undergraduate</v>
      </c>
      <c r="E3604" s="1" t="d">
        <v>2023-03-01</v>
      </c>
      <c r="F3604" t="s">
        <v>1039</v>
      </c>
      <c r="G3604" t="s">
        <v>2282</v>
      </c>
      <c r="H3604" t="str">
        <f>_xlfn.XLOOKUP(Table29[[#This Row],[Unique BarCode]],$N$10:$N$37,$O$10:$O$37)</f>
        <v>HPUSBC</v>
      </c>
      <c r="I3604" t="str">
        <f>_xlfn.XLOOKUP(Table29[[#This Row],[Unique BarCode]],$N$10:$N$37,$P$10:$P$37)</f>
        <v>Charger</v>
      </c>
      <c r="J3604" t="s">
        <v>49</v>
      </c>
      <c r="K3604" t="s">
        <v>1040</v>
      </c>
    </row>
    <row r="3605" spans="1:11" x14ac:dyDescent="0.2">
      <c r="A3605" s="1" t="d">
        <v>2023-03-01</v>
      </c>
      <c r="B3605" s="45">
        <v>-1</v>
      </c>
      <c r="C3605" t="s">
        <v>77</v>
      </c>
      <c r="D3605" t="str">
        <f>_xlfn.XLOOKUP(Table29[[#This Row],[Patron Group]],$R$10:$R$24,$S$10:$S$24)</f>
        <v>Undergraduate</v>
      </c>
      <c r="E3605" s="1" t="d">
        <v>2023-03-01</v>
      </c>
      <c r="F3605" t="s">
        <v>811</v>
      </c>
      <c r="G3605" t="s">
        <v>2282</v>
      </c>
      <c r="H3605" t="str">
        <f>_xlfn.XLOOKUP(Table29[[#This Row],[Unique BarCode]],$N$10:$N$37,$O$10:$O$37)</f>
        <v>HPUSBC</v>
      </c>
      <c r="I3605" t="str">
        <f>_xlfn.XLOOKUP(Table29[[#This Row],[Unique BarCode]],$N$10:$N$37,$P$10:$P$37)</f>
        <v>Charger</v>
      </c>
      <c r="J3605" t="s">
        <v>49</v>
      </c>
      <c r="K3605" t="s">
        <v>812</v>
      </c>
    </row>
    <row r="3606" spans="1:11" x14ac:dyDescent="0.2">
      <c r="A3606" s="1" t="d">
        <v>2023-03-01</v>
      </c>
      <c r="B3606" s="45">
        <v>-1</v>
      </c>
      <c r="C3606" t="s">
        <v>77</v>
      </c>
      <c r="D3606" t="str">
        <f>_xlfn.XLOOKUP(Table29[[#This Row],[Patron Group]],$R$10:$R$24,$S$10:$S$24)</f>
        <v>Undergraduate</v>
      </c>
      <c r="E3606" s="1" t="d">
        <v>2023-03-01</v>
      </c>
      <c r="F3606" t="s">
        <v>687</v>
      </c>
      <c r="G3606" t="s">
        <v>2282</v>
      </c>
      <c r="H3606" t="str">
        <f>_xlfn.XLOOKUP(Table29[[#This Row],[Unique BarCode]],$N$10:$N$37,$O$10:$O$37)</f>
        <v>HPUSBC</v>
      </c>
      <c r="I3606" t="str">
        <f>_xlfn.XLOOKUP(Table29[[#This Row],[Unique BarCode]],$N$10:$N$37,$P$10:$P$37)</f>
        <v>Charger</v>
      </c>
      <c r="J3606" t="s">
        <v>49</v>
      </c>
    </row>
    <row r="3607" spans="1:11" x14ac:dyDescent="0.2">
      <c r="A3607" s="1" t="d">
        <v>2023-03-01</v>
      </c>
      <c r="B3607" s="45">
        <v>-1</v>
      </c>
      <c r="C3607" t="s">
        <v>77</v>
      </c>
      <c r="D3607" t="str">
        <f>_xlfn.XLOOKUP(Table29[[#This Row],[Patron Group]],$R$10:$R$24,$S$10:$S$24)</f>
        <v>Undergraduate</v>
      </c>
      <c r="E3607" s="1" t="d">
        <v>2023-03-01</v>
      </c>
      <c r="F3607" t="s">
        <v>217</v>
      </c>
      <c r="G3607" t="s">
        <v>2282</v>
      </c>
      <c r="H3607" t="str">
        <f>_xlfn.XLOOKUP(Table29[[#This Row],[Unique BarCode]],$N$10:$N$37,$O$10:$O$37)</f>
        <v>HPUSBC</v>
      </c>
      <c r="I3607" t="str">
        <f>_xlfn.XLOOKUP(Table29[[#This Row],[Unique BarCode]],$N$10:$N$37,$P$10:$P$37)</f>
        <v>Charger</v>
      </c>
      <c r="J3607" t="s">
        <v>49</v>
      </c>
    </row>
    <row r="3608" spans="1:11" x14ac:dyDescent="0.2">
      <c r="A3608" s="1" t="d">
        <v>2023-03-01</v>
      </c>
      <c r="B3608" s="45">
        <v>-1</v>
      </c>
      <c r="C3608" t="s">
        <v>77</v>
      </c>
      <c r="D3608" t="str">
        <f>_xlfn.XLOOKUP(Table29[[#This Row],[Patron Group]],$R$10:$R$24,$S$10:$S$24)</f>
        <v>Undergraduate</v>
      </c>
      <c r="E3608" s="1" t="d">
        <v>2023-03-01</v>
      </c>
      <c r="F3608" t="s">
        <v>835</v>
      </c>
      <c r="G3608" t="s">
        <v>2265</v>
      </c>
      <c r="H3608" t="str">
        <f>_xlfn.XLOOKUP(Table29[[#This Row],[Unique BarCode]],$N$10:$N$37,$O$10:$O$37)</f>
        <v>IPHONE</v>
      </c>
      <c r="I3608" t="str">
        <f>_xlfn.XLOOKUP(Table29[[#This Row],[Unique BarCode]],$N$10:$N$37,$P$10:$P$37)</f>
        <v>Charger</v>
      </c>
      <c r="J3608" t="s">
        <v>68</v>
      </c>
      <c r="K3608" t="s">
        <v>836</v>
      </c>
    </row>
    <row r="3609" spans="1:11" x14ac:dyDescent="0.2">
      <c r="A3609" s="1" t="d">
        <v>2023-03-01</v>
      </c>
      <c r="B3609" s="45">
        <v>-1</v>
      </c>
      <c r="C3609" t="s">
        <v>77</v>
      </c>
      <c r="D3609" t="str">
        <f>_xlfn.XLOOKUP(Table29[[#This Row],[Patron Group]],$R$10:$R$24,$S$10:$S$24)</f>
        <v>Undergraduate</v>
      </c>
      <c r="E3609" s="1" t="d">
        <v>2023-03-01</v>
      </c>
      <c r="F3609" t="s">
        <v>579</v>
      </c>
      <c r="G3609" t="s">
        <v>2265</v>
      </c>
      <c r="H3609" t="str">
        <f>_xlfn.XLOOKUP(Table29[[#This Row],[Unique BarCode]],$N$10:$N$37,$O$10:$O$37)</f>
        <v>IPHONE</v>
      </c>
      <c r="I3609" t="str">
        <f>_xlfn.XLOOKUP(Table29[[#This Row],[Unique BarCode]],$N$10:$N$37,$P$10:$P$37)</f>
        <v>Charger</v>
      </c>
      <c r="J3609" t="s">
        <v>49</v>
      </c>
      <c r="K3609" t="s">
        <v>580</v>
      </c>
    </row>
    <row r="3610" spans="1:11" x14ac:dyDescent="0.2">
      <c r="A3610" s="1" t="d">
        <v>2023-03-01</v>
      </c>
      <c r="B3610" s="45">
        <v>-1</v>
      </c>
      <c r="C3610" t="s">
        <v>77</v>
      </c>
      <c r="D3610" t="str">
        <f>_xlfn.XLOOKUP(Table29[[#This Row],[Patron Group]],$R$10:$R$24,$S$10:$S$24)</f>
        <v>Undergraduate</v>
      </c>
      <c r="E3610" s="1" t="d">
        <v>2023-03-01</v>
      </c>
      <c r="F3610" t="s">
        <v>218</v>
      </c>
      <c r="G3610" t="s">
        <v>2265</v>
      </c>
      <c r="H3610" t="str">
        <f>_xlfn.XLOOKUP(Table29[[#This Row],[Unique BarCode]],$N$10:$N$37,$O$10:$O$37)</f>
        <v>IPHONE</v>
      </c>
      <c r="I3610" t="str">
        <f>_xlfn.XLOOKUP(Table29[[#This Row],[Unique BarCode]],$N$10:$N$37,$P$10:$P$37)</f>
        <v>Charger</v>
      </c>
      <c r="J3610" t="s">
        <v>49</v>
      </c>
      <c r="K3610" t="s">
        <v>219</v>
      </c>
    </row>
    <row r="3611" spans="1:11" x14ac:dyDescent="0.2">
      <c r="A3611" s="1" t="d">
        <v>2023-03-01</v>
      </c>
      <c r="B3611" s="45">
        <v>-1</v>
      </c>
      <c r="C3611" t="s">
        <v>77</v>
      </c>
      <c r="D3611" t="str">
        <f>_xlfn.XLOOKUP(Table29[[#This Row],[Patron Group]],$R$10:$R$24,$S$10:$S$24)</f>
        <v>Undergraduate</v>
      </c>
      <c r="E3611" s="1" t="d">
        <v>2023-03-01</v>
      </c>
      <c r="F3611" t="s">
        <v>84</v>
      </c>
      <c r="G3611" t="s">
        <v>2265</v>
      </c>
      <c r="H3611" t="str">
        <f>_xlfn.XLOOKUP(Table29[[#This Row],[Unique BarCode]],$N$10:$N$37,$O$10:$O$37)</f>
        <v>IPHONE</v>
      </c>
      <c r="I3611" t="str">
        <f>_xlfn.XLOOKUP(Table29[[#This Row],[Unique BarCode]],$N$10:$N$37,$P$10:$P$37)</f>
        <v>Charger</v>
      </c>
      <c r="J3611" t="s">
        <v>8</v>
      </c>
      <c r="K3611" t="s">
        <v>85</v>
      </c>
    </row>
    <row r="3612" spans="1:11" x14ac:dyDescent="0.2">
      <c r="A3612" s="1" t="d">
        <v>2023-03-01</v>
      </c>
      <c r="B3612" s="45">
        <v>-1</v>
      </c>
      <c r="C3612" t="s">
        <v>77</v>
      </c>
      <c r="D3612" t="str">
        <f>_xlfn.XLOOKUP(Table29[[#This Row],[Patron Group]],$R$10:$R$24,$S$10:$S$24)</f>
        <v>Undergraduate</v>
      </c>
      <c r="E3612" s="1" t="d">
        <v>2023-03-01</v>
      </c>
      <c r="F3612" t="s">
        <v>1369</v>
      </c>
      <c r="G3612" t="s">
        <v>2265</v>
      </c>
      <c r="H3612" t="str">
        <f>_xlfn.XLOOKUP(Table29[[#This Row],[Unique BarCode]],$N$10:$N$37,$O$10:$O$37)</f>
        <v>IPHONE</v>
      </c>
      <c r="I3612" t="str">
        <f>_xlfn.XLOOKUP(Table29[[#This Row],[Unique BarCode]],$N$10:$N$37,$P$10:$P$37)</f>
        <v>Charger</v>
      </c>
      <c r="J3612" t="s">
        <v>8</v>
      </c>
      <c r="K3612" t="s">
        <v>1370</v>
      </c>
    </row>
    <row r="3613" spans="1:11" x14ac:dyDescent="0.2">
      <c r="A3613" s="1" t="d">
        <v>2023-03-01</v>
      </c>
      <c r="B3613" s="45">
        <v>-1</v>
      </c>
      <c r="C3613" t="s">
        <v>77</v>
      </c>
      <c r="D3613" t="str">
        <f>_xlfn.XLOOKUP(Table29[[#This Row],[Patron Group]],$R$10:$R$24,$S$10:$S$24)</f>
        <v>Undergraduate</v>
      </c>
      <c r="E3613" s="1" t="d">
        <v>2023-03-01</v>
      </c>
      <c r="F3613" t="s">
        <v>1861</v>
      </c>
      <c r="G3613" t="s">
        <v>2265</v>
      </c>
      <c r="H3613" t="str">
        <f>_xlfn.XLOOKUP(Table29[[#This Row],[Unique BarCode]],$N$10:$N$37,$O$10:$O$37)</f>
        <v>IPHONE</v>
      </c>
      <c r="I3613" t="str">
        <f>_xlfn.XLOOKUP(Table29[[#This Row],[Unique BarCode]],$N$10:$N$37,$P$10:$P$37)</f>
        <v>Charger</v>
      </c>
      <c r="J3613" t="s">
        <v>8</v>
      </c>
      <c r="K3613" t="s">
        <v>1862</v>
      </c>
    </row>
    <row r="3614" spans="1:11" x14ac:dyDescent="0.2">
      <c r="A3614" s="1" t="d">
        <v>2023-03-01</v>
      </c>
      <c r="B3614" s="45">
        <v>-1</v>
      </c>
      <c r="C3614" t="s">
        <v>77</v>
      </c>
      <c r="D3614" t="str">
        <f>_xlfn.XLOOKUP(Table29[[#This Row],[Patron Group]],$R$10:$R$24,$S$10:$S$24)</f>
        <v>Undergraduate</v>
      </c>
      <c r="E3614" s="1" t="d">
        <v>2023-03-01</v>
      </c>
      <c r="F3614" t="s">
        <v>839</v>
      </c>
      <c r="G3614" t="s">
        <v>2265</v>
      </c>
      <c r="H3614" t="str">
        <f>_xlfn.XLOOKUP(Table29[[#This Row],[Unique BarCode]],$N$10:$N$37,$O$10:$O$37)</f>
        <v>IPHONE</v>
      </c>
      <c r="I3614" t="str">
        <f>_xlfn.XLOOKUP(Table29[[#This Row],[Unique BarCode]],$N$10:$N$37,$P$10:$P$37)</f>
        <v>Charger</v>
      </c>
      <c r="J3614" t="s">
        <v>8</v>
      </c>
      <c r="K3614" t="s">
        <v>840</v>
      </c>
    </row>
    <row r="3615" spans="1:11" x14ac:dyDescent="0.2">
      <c r="A3615" s="1" t="d">
        <v>2023-03-01</v>
      </c>
      <c r="B3615" s="45">
        <v>-1</v>
      </c>
      <c r="C3615" t="s">
        <v>77</v>
      </c>
      <c r="D3615" t="str">
        <f>_xlfn.XLOOKUP(Table29[[#This Row],[Patron Group]],$R$10:$R$24,$S$10:$S$24)</f>
        <v>Undergraduate</v>
      </c>
      <c r="E3615" s="1" t="d">
        <v>2023-03-01</v>
      </c>
      <c r="F3615" t="s">
        <v>1497</v>
      </c>
      <c r="G3615" t="s">
        <v>2265</v>
      </c>
      <c r="H3615" t="str">
        <f>_xlfn.XLOOKUP(Table29[[#This Row],[Unique BarCode]],$N$10:$N$37,$O$10:$O$37)</f>
        <v>IPHONE</v>
      </c>
      <c r="I3615" t="str">
        <f>_xlfn.XLOOKUP(Table29[[#This Row],[Unique BarCode]],$N$10:$N$37,$P$10:$P$37)</f>
        <v>Charger</v>
      </c>
      <c r="J3615" t="s">
        <v>8</v>
      </c>
    </row>
    <row r="3616" spans="1:11" x14ac:dyDescent="0.2">
      <c r="A3616" s="1" t="d">
        <v>2023-03-01</v>
      </c>
      <c r="B3616" s="45">
        <v>-1</v>
      </c>
      <c r="C3616" t="s">
        <v>77</v>
      </c>
      <c r="D3616" t="str">
        <f>_xlfn.XLOOKUP(Table29[[#This Row],[Patron Group]],$R$10:$R$24,$S$10:$S$24)</f>
        <v>Undergraduate</v>
      </c>
      <c r="E3616" s="1" t="d">
        <v>2023-03-01</v>
      </c>
      <c r="F3616" t="s">
        <v>86</v>
      </c>
      <c r="G3616" t="s">
        <v>2265</v>
      </c>
      <c r="H3616" t="str">
        <f>_xlfn.XLOOKUP(Table29[[#This Row],[Unique BarCode]],$N$10:$N$37,$O$10:$O$37)</f>
        <v>IPHONE</v>
      </c>
      <c r="I3616" t="str">
        <f>_xlfn.XLOOKUP(Table29[[#This Row],[Unique BarCode]],$N$10:$N$37,$P$10:$P$37)</f>
        <v>Charger</v>
      </c>
      <c r="J3616" t="s">
        <v>8</v>
      </c>
      <c r="K3616" t="s">
        <v>87</v>
      </c>
    </row>
    <row r="3617" spans="1:11" x14ac:dyDescent="0.2">
      <c r="A3617" s="1" t="d">
        <v>2023-03-01</v>
      </c>
      <c r="B3617" s="45">
        <v>-1</v>
      </c>
      <c r="C3617" t="s">
        <v>77</v>
      </c>
      <c r="D3617" t="str">
        <f>_xlfn.XLOOKUP(Table29[[#This Row],[Patron Group]],$R$10:$R$24,$S$10:$S$24)</f>
        <v>Undergraduate</v>
      </c>
      <c r="E3617" s="1" t="d">
        <v>2023-03-01</v>
      </c>
      <c r="F3617" t="s">
        <v>433</v>
      </c>
      <c r="G3617" t="s">
        <v>2265</v>
      </c>
      <c r="H3617" t="str">
        <f>_xlfn.XLOOKUP(Table29[[#This Row],[Unique BarCode]],$N$10:$N$37,$O$10:$O$37)</f>
        <v>IPHONE</v>
      </c>
      <c r="I3617" t="str">
        <f>_xlfn.XLOOKUP(Table29[[#This Row],[Unique BarCode]],$N$10:$N$37,$P$10:$P$37)</f>
        <v>Charger</v>
      </c>
      <c r="J3617" t="s">
        <v>8</v>
      </c>
      <c r="K3617" t="s">
        <v>434</v>
      </c>
    </row>
    <row r="3618" spans="1:11" x14ac:dyDescent="0.2">
      <c r="A3618" s="1" t="d">
        <v>2023-03-01</v>
      </c>
      <c r="B3618" s="45">
        <v>-1</v>
      </c>
      <c r="C3618" t="s">
        <v>77</v>
      </c>
      <c r="D3618" t="str">
        <f>_xlfn.XLOOKUP(Table29[[#This Row],[Patron Group]],$R$10:$R$24,$S$10:$S$24)</f>
        <v>Undergraduate</v>
      </c>
      <c r="E3618" s="1" t="d">
        <v>2023-03-01</v>
      </c>
      <c r="F3618" t="s">
        <v>29</v>
      </c>
      <c r="G3618" t="s">
        <v>2265</v>
      </c>
      <c r="H3618" t="str">
        <f>_xlfn.XLOOKUP(Table29[[#This Row],[Unique BarCode]],$N$10:$N$37,$O$10:$O$37)</f>
        <v>IPHONE</v>
      </c>
      <c r="I3618" t="str">
        <f>_xlfn.XLOOKUP(Table29[[#This Row],[Unique BarCode]],$N$10:$N$37,$P$10:$P$37)</f>
        <v>Charger</v>
      </c>
      <c r="J3618" t="s">
        <v>8</v>
      </c>
      <c r="K3618" t="s">
        <v>30</v>
      </c>
    </row>
    <row r="3619" spans="1:11" x14ac:dyDescent="0.2">
      <c r="A3619" s="1" t="d">
        <v>2023-03-01</v>
      </c>
      <c r="B3619" s="45">
        <v>-1</v>
      </c>
      <c r="C3619" t="s">
        <v>77</v>
      </c>
      <c r="D3619" t="str">
        <f>_xlfn.XLOOKUP(Table29[[#This Row],[Patron Group]],$R$10:$R$24,$S$10:$S$24)</f>
        <v>Undergraduate</v>
      </c>
      <c r="E3619" s="1" t="d">
        <v>2023-03-01</v>
      </c>
      <c r="F3619" t="s">
        <v>266</v>
      </c>
      <c r="G3619" t="s">
        <v>2265</v>
      </c>
      <c r="H3619" t="str">
        <f>_xlfn.XLOOKUP(Table29[[#This Row],[Unique BarCode]],$N$10:$N$37,$O$10:$O$37)</f>
        <v>IPHONE</v>
      </c>
      <c r="I3619" t="str">
        <f>_xlfn.XLOOKUP(Table29[[#This Row],[Unique BarCode]],$N$10:$N$37,$P$10:$P$37)</f>
        <v>Charger</v>
      </c>
      <c r="J3619" t="s">
        <v>8</v>
      </c>
    </row>
    <row r="3620" spans="1:11" x14ac:dyDescent="0.2">
      <c r="A3620" s="1" t="d">
        <v>2023-03-01</v>
      </c>
      <c r="B3620" s="45">
        <v>-1</v>
      </c>
      <c r="C3620" t="s">
        <v>77</v>
      </c>
      <c r="D3620" t="str">
        <f>_xlfn.XLOOKUP(Table29[[#This Row],[Patron Group]],$R$10:$R$24,$S$10:$S$24)</f>
        <v>Undergraduate</v>
      </c>
      <c r="E3620" s="1" t="d">
        <v>2023-03-01</v>
      </c>
      <c r="F3620" t="s">
        <v>1714</v>
      </c>
      <c r="G3620" t="s">
        <v>2296</v>
      </c>
      <c r="H3620" t="str">
        <f>_xlfn.XLOOKUP(Table29[[#This Row],[Unique BarCode]],$N$10:$N$37,$O$10:$O$37)</f>
        <v>MACUSBC</v>
      </c>
      <c r="I3620" t="str">
        <f>_xlfn.XLOOKUP(Table29[[#This Row],[Unique BarCode]],$N$10:$N$37,$P$10:$P$37)</f>
        <v>Charger</v>
      </c>
      <c r="J3620" t="s">
        <v>8</v>
      </c>
      <c r="K3620" t="s">
        <v>578</v>
      </c>
    </row>
    <row r="3621" spans="1:11" x14ac:dyDescent="0.2">
      <c r="A3621" s="1" t="d">
        <v>2023-03-01</v>
      </c>
      <c r="B3621" s="45">
        <v>-1</v>
      </c>
      <c r="C3621" t="s">
        <v>77</v>
      </c>
      <c r="D3621" t="str">
        <f>_xlfn.XLOOKUP(Table29[[#This Row],[Patron Group]],$R$10:$R$24,$S$10:$S$24)</f>
        <v>Undergraduate</v>
      </c>
      <c r="E3621" s="1" t="d">
        <v>2023-03-01</v>
      </c>
      <c r="F3621" t="s">
        <v>1621</v>
      </c>
      <c r="G3621" t="s">
        <v>2296</v>
      </c>
      <c r="H3621" t="str">
        <f>_xlfn.XLOOKUP(Table29[[#This Row],[Unique BarCode]],$N$10:$N$37,$O$10:$O$37)</f>
        <v>MACUSBC</v>
      </c>
      <c r="I3621" t="str">
        <f>_xlfn.XLOOKUP(Table29[[#This Row],[Unique BarCode]],$N$10:$N$37,$P$10:$P$37)</f>
        <v>Charger</v>
      </c>
      <c r="J3621" t="s">
        <v>8</v>
      </c>
      <c r="K3621" t="s">
        <v>472</v>
      </c>
    </row>
    <row r="3622" spans="1:11" x14ac:dyDescent="0.2">
      <c r="A3622" s="1" t="d">
        <v>2023-03-01</v>
      </c>
      <c r="B3622" s="45">
        <v>-1</v>
      </c>
      <c r="C3622" t="s">
        <v>77</v>
      </c>
      <c r="D3622" t="str">
        <f>_xlfn.XLOOKUP(Table29[[#This Row],[Patron Group]],$R$10:$R$24,$S$10:$S$24)</f>
        <v>Undergraduate</v>
      </c>
      <c r="E3622" s="1" t="d">
        <v>2023-03-01</v>
      </c>
      <c r="F3622" t="s">
        <v>1631</v>
      </c>
      <c r="G3622" t="s">
        <v>2296</v>
      </c>
      <c r="H3622" t="str">
        <f>_xlfn.XLOOKUP(Table29[[#This Row],[Unique BarCode]],$N$10:$N$37,$O$10:$O$37)</f>
        <v>MACUSBC</v>
      </c>
      <c r="I3622" t="str">
        <f>_xlfn.XLOOKUP(Table29[[#This Row],[Unique BarCode]],$N$10:$N$37,$P$10:$P$37)</f>
        <v>Charger</v>
      </c>
      <c r="J3622" t="s">
        <v>8</v>
      </c>
      <c r="K3622" t="s">
        <v>277</v>
      </c>
    </row>
    <row r="3623" spans="1:11" x14ac:dyDescent="0.2">
      <c r="A3623" s="1" t="d">
        <v>2023-03-01</v>
      </c>
      <c r="B3623" s="45">
        <v>-1</v>
      </c>
      <c r="C3623" t="s">
        <v>77</v>
      </c>
      <c r="D3623" t="str">
        <f>_xlfn.XLOOKUP(Table29[[#This Row],[Patron Group]],$R$10:$R$24,$S$10:$S$24)</f>
        <v>Undergraduate</v>
      </c>
      <c r="E3623" s="1" t="d">
        <v>2023-03-01</v>
      </c>
      <c r="F3623" t="s">
        <v>1651</v>
      </c>
      <c r="G3623" t="s">
        <v>2296</v>
      </c>
      <c r="H3623" t="str">
        <f>_xlfn.XLOOKUP(Table29[[#This Row],[Unique BarCode]],$N$10:$N$37,$O$10:$O$37)</f>
        <v>MACUSBC</v>
      </c>
      <c r="I3623" t="str">
        <f>_xlfn.XLOOKUP(Table29[[#This Row],[Unique BarCode]],$N$10:$N$37,$P$10:$P$37)</f>
        <v>Charger</v>
      </c>
      <c r="J3623" t="s">
        <v>8</v>
      </c>
      <c r="K3623" t="s">
        <v>92</v>
      </c>
    </row>
    <row r="3624" spans="1:11" x14ac:dyDescent="0.2">
      <c r="A3624" s="1" t="d">
        <v>2023-03-01</v>
      </c>
      <c r="B3624" s="45">
        <v>-1</v>
      </c>
      <c r="C3624" t="s">
        <v>77</v>
      </c>
      <c r="D3624" t="str">
        <f>_xlfn.XLOOKUP(Table29[[#This Row],[Patron Group]],$R$10:$R$24,$S$10:$S$24)</f>
        <v>Undergraduate</v>
      </c>
      <c r="E3624" s="1" t="d">
        <v>2023-03-01</v>
      </c>
      <c r="F3624" t="s">
        <v>1633</v>
      </c>
      <c r="G3624" t="s">
        <v>2296</v>
      </c>
      <c r="H3624" t="str">
        <f>_xlfn.XLOOKUP(Table29[[#This Row],[Unique BarCode]],$N$10:$N$37,$O$10:$O$37)</f>
        <v>MACUSBC</v>
      </c>
      <c r="I3624" t="str">
        <f>_xlfn.XLOOKUP(Table29[[#This Row],[Unique BarCode]],$N$10:$N$37,$P$10:$P$37)</f>
        <v>Charger</v>
      </c>
      <c r="J3624" t="s">
        <v>8</v>
      </c>
      <c r="K3624" t="s">
        <v>844</v>
      </c>
    </row>
    <row r="3625" spans="1:11" x14ac:dyDescent="0.2">
      <c r="A3625" s="1" t="d">
        <v>2023-03-01</v>
      </c>
      <c r="B3625" s="45">
        <v>-1</v>
      </c>
      <c r="C3625" t="s">
        <v>77</v>
      </c>
      <c r="D3625" t="str">
        <f>_xlfn.XLOOKUP(Table29[[#This Row],[Patron Group]],$R$10:$R$24,$S$10:$S$24)</f>
        <v>Undergraduate</v>
      </c>
      <c r="E3625" s="1" t="d">
        <v>2023-03-01</v>
      </c>
      <c r="F3625" t="s">
        <v>1634</v>
      </c>
      <c r="G3625" t="s">
        <v>2296</v>
      </c>
      <c r="H3625" t="str">
        <f>_xlfn.XLOOKUP(Table29[[#This Row],[Unique BarCode]],$N$10:$N$37,$O$10:$O$37)</f>
        <v>MACUSBC</v>
      </c>
      <c r="I3625" t="str">
        <f>_xlfn.XLOOKUP(Table29[[#This Row],[Unique BarCode]],$N$10:$N$37,$P$10:$P$37)</f>
        <v>Charger</v>
      </c>
      <c r="J3625" t="s">
        <v>8</v>
      </c>
      <c r="K3625" t="s">
        <v>38</v>
      </c>
    </row>
    <row r="3626" spans="1:11" x14ac:dyDescent="0.2">
      <c r="A3626" s="1" t="d">
        <v>2023-03-01</v>
      </c>
      <c r="B3626" s="45">
        <v>-1</v>
      </c>
      <c r="C3626" t="s">
        <v>77</v>
      </c>
      <c r="D3626" t="str">
        <f>_xlfn.XLOOKUP(Table29[[#This Row],[Patron Group]],$R$10:$R$24,$S$10:$S$24)</f>
        <v>Undergraduate</v>
      </c>
      <c r="E3626" s="1" t="d">
        <v>2023-03-01</v>
      </c>
      <c r="F3626" t="s">
        <v>1614</v>
      </c>
      <c r="G3626" t="s">
        <v>2296</v>
      </c>
      <c r="H3626" t="str">
        <f>_xlfn.XLOOKUP(Table29[[#This Row],[Unique BarCode]],$N$10:$N$37,$O$10:$O$37)</f>
        <v>MACUSBC</v>
      </c>
      <c r="I3626" t="str">
        <f>_xlfn.XLOOKUP(Table29[[#This Row],[Unique BarCode]],$N$10:$N$37,$P$10:$P$37)</f>
        <v>Charger</v>
      </c>
      <c r="J3626" t="s">
        <v>8</v>
      </c>
      <c r="K3626" t="s">
        <v>94</v>
      </c>
    </row>
    <row r="3627" spans="1:11" x14ac:dyDescent="0.2">
      <c r="A3627" s="1" t="d">
        <v>2023-03-01</v>
      </c>
      <c r="B3627" s="45">
        <v>-1</v>
      </c>
      <c r="C3627" t="s">
        <v>77</v>
      </c>
      <c r="D3627" t="str">
        <f>_xlfn.XLOOKUP(Table29[[#This Row],[Patron Group]],$R$10:$R$24,$S$10:$S$24)</f>
        <v>Undergraduate</v>
      </c>
      <c r="E3627" s="1" t="d">
        <v>2023-03-01</v>
      </c>
      <c r="F3627" t="s">
        <v>1835</v>
      </c>
      <c r="G3627" t="s">
        <v>2296</v>
      </c>
      <c r="H3627" t="str">
        <f>_xlfn.XLOOKUP(Table29[[#This Row],[Unique BarCode]],$N$10:$N$37,$O$10:$O$37)</f>
        <v>MACUSBC</v>
      </c>
      <c r="I3627" t="str">
        <f>_xlfn.XLOOKUP(Table29[[#This Row],[Unique BarCode]],$N$10:$N$37,$P$10:$P$37)</f>
        <v>Charger</v>
      </c>
      <c r="J3627" t="s">
        <v>8</v>
      </c>
    </row>
    <row r="3628" spans="1:11" x14ac:dyDescent="0.2">
      <c r="A3628" s="1" t="d">
        <v>2023-03-01</v>
      </c>
      <c r="B3628" s="45">
        <v>-1</v>
      </c>
      <c r="C3628" t="s">
        <v>77</v>
      </c>
      <c r="D3628" t="str">
        <f>_xlfn.XLOOKUP(Table29[[#This Row],[Patron Group]],$R$10:$R$24,$S$10:$S$24)</f>
        <v>Undergraduate</v>
      </c>
      <c r="E3628" s="1" t="d">
        <v>2023-03-01</v>
      </c>
      <c r="F3628" t="s">
        <v>1780</v>
      </c>
      <c r="G3628" t="s">
        <v>2271</v>
      </c>
      <c r="H3628" t="str">
        <f>_xlfn.XLOOKUP(Table29[[#This Row],[Unique BarCode]],$N$10:$N$37,$O$10:$O$37)</f>
        <v>OMNI</v>
      </c>
      <c r="I3628" t="str">
        <f>_xlfn.XLOOKUP(Table29[[#This Row],[Unique BarCode]],$N$10:$N$37,$P$10:$P$37)</f>
        <v>Charger</v>
      </c>
      <c r="J3628" t="s">
        <v>49</v>
      </c>
      <c r="K3628" t="s">
        <v>1781</v>
      </c>
    </row>
    <row r="3629" spans="1:11" x14ac:dyDescent="0.2">
      <c r="A3629" s="1" t="d">
        <v>2023-03-01</v>
      </c>
      <c r="B3629" s="45">
        <v>-1</v>
      </c>
      <c r="C3629" t="s">
        <v>77</v>
      </c>
      <c r="D3629" t="str">
        <f>_xlfn.XLOOKUP(Table29[[#This Row],[Patron Group]],$R$10:$R$24,$S$10:$S$24)</f>
        <v>Undergraduate</v>
      </c>
      <c r="E3629" s="1" t="d">
        <v>2023-03-01</v>
      </c>
      <c r="F3629" t="s">
        <v>1320</v>
      </c>
      <c r="G3629" t="s">
        <v>2271</v>
      </c>
      <c r="H3629" t="str">
        <f>_xlfn.XLOOKUP(Table29[[#This Row],[Unique BarCode]],$N$10:$N$37,$O$10:$O$37)</f>
        <v>OMNI</v>
      </c>
      <c r="I3629" t="str">
        <f>_xlfn.XLOOKUP(Table29[[#This Row],[Unique BarCode]],$N$10:$N$37,$P$10:$P$37)</f>
        <v>Charger</v>
      </c>
      <c r="J3629" t="s">
        <v>49</v>
      </c>
      <c r="K3629" t="s">
        <v>1321</v>
      </c>
    </row>
    <row r="3630" spans="1:11" x14ac:dyDescent="0.2">
      <c r="A3630" s="1" t="d">
        <v>2023-03-01</v>
      </c>
      <c r="B3630" s="45">
        <v>-1</v>
      </c>
      <c r="C3630" t="s">
        <v>77</v>
      </c>
      <c r="D3630" t="str">
        <f>_xlfn.XLOOKUP(Table29[[#This Row],[Patron Group]],$R$10:$R$24,$S$10:$S$24)</f>
        <v>Undergraduate</v>
      </c>
      <c r="E3630" s="1" t="d">
        <v>2023-03-01</v>
      </c>
      <c r="F3630" t="s">
        <v>711</v>
      </c>
      <c r="G3630" t="s">
        <v>2271</v>
      </c>
      <c r="H3630" t="str">
        <f>_xlfn.XLOOKUP(Table29[[#This Row],[Unique BarCode]],$N$10:$N$37,$O$10:$O$37)</f>
        <v>OMNI</v>
      </c>
      <c r="I3630" t="str">
        <f>_xlfn.XLOOKUP(Table29[[#This Row],[Unique BarCode]],$N$10:$N$37,$P$10:$P$37)</f>
        <v>Charger</v>
      </c>
      <c r="J3630" t="s">
        <v>68</v>
      </c>
      <c r="K3630" t="s">
        <v>712</v>
      </c>
    </row>
    <row r="3631" spans="1:11" x14ac:dyDescent="0.2">
      <c r="A3631" s="1" t="d">
        <v>2023-03-01</v>
      </c>
      <c r="B3631" s="45">
        <v>-1</v>
      </c>
      <c r="C3631" t="s">
        <v>77</v>
      </c>
      <c r="D3631" t="str">
        <f>_xlfn.XLOOKUP(Table29[[#This Row],[Patron Group]],$R$10:$R$24,$S$10:$S$24)</f>
        <v>Undergraduate</v>
      </c>
      <c r="E3631" s="1" t="d">
        <v>2023-03-01</v>
      </c>
      <c r="F3631" t="s">
        <v>1680</v>
      </c>
      <c r="G3631" t="s">
        <v>2271</v>
      </c>
      <c r="H3631" t="str">
        <f>_xlfn.XLOOKUP(Table29[[#This Row],[Unique BarCode]],$N$10:$N$37,$O$10:$O$37)</f>
        <v>OMNI</v>
      </c>
      <c r="I3631" t="str">
        <f>_xlfn.XLOOKUP(Table29[[#This Row],[Unique BarCode]],$N$10:$N$37,$P$10:$P$37)</f>
        <v>Charger</v>
      </c>
      <c r="J3631" t="s">
        <v>8</v>
      </c>
      <c r="K3631" t="s">
        <v>1681</v>
      </c>
    </row>
    <row r="3632" spans="1:11" x14ac:dyDescent="0.2">
      <c r="A3632" s="1" t="d">
        <v>2023-03-01</v>
      </c>
      <c r="B3632" s="45">
        <v>-1</v>
      </c>
      <c r="C3632" t="s">
        <v>77</v>
      </c>
      <c r="D3632" t="str">
        <f>_xlfn.XLOOKUP(Table29[[#This Row],[Patron Group]],$R$10:$R$24,$S$10:$S$24)</f>
        <v>Undergraduate</v>
      </c>
      <c r="E3632" s="1" t="d">
        <v>2023-03-01</v>
      </c>
      <c r="F3632" t="s">
        <v>1840</v>
      </c>
      <c r="G3632" t="s">
        <v>2285</v>
      </c>
      <c r="H3632" t="str">
        <f>_xlfn.XLOOKUP(Table29[[#This Row],[Unique BarCode]],$N$10:$N$37,$O$10:$O$37)</f>
        <v>UHDMI</v>
      </c>
      <c r="I3632" t="str">
        <f>_xlfn.XLOOKUP(Table29[[#This Row],[Unique BarCode]],$N$10:$N$37,$P$10:$P$37)</f>
        <v>Cable</v>
      </c>
      <c r="J3632" t="s">
        <v>49</v>
      </c>
      <c r="K3632" t="s">
        <v>1841</v>
      </c>
    </row>
    <row r="3633" spans="1:11" x14ac:dyDescent="0.2">
      <c r="A3633" s="1" t="d">
        <v>2023-03-01</v>
      </c>
      <c r="B3633" s="45">
        <v>-1</v>
      </c>
      <c r="C3633" t="s">
        <v>77</v>
      </c>
      <c r="D3633" t="str">
        <f>_xlfn.XLOOKUP(Table29[[#This Row],[Patron Group]],$R$10:$R$24,$S$10:$S$24)</f>
        <v>Undergraduate</v>
      </c>
      <c r="E3633" s="1" t="d">
        <v>2023-03-01</v>
      </c>
      <c r="F3633" t="s">
        <v>1923</v>
      </c>
      <c r="G3633" t="s">
        <v>2285</v>
      </c>
      <c r="H3633" t="str">
        <f>_xlfn.XLOOKUP(Table29[[#This Row],[Unique BarCode]],$N$10:$N$37,$O$10:$O$37)</f>
        <v>UHDMI</v>
      </c>
      <c r="I3633" t="str">
        <f>_xlfn.XLOOKUP(Table29[[#This Row],[Unique BarCode]],$N$10:$N$37,$P$10:$P$37)</f>
        <v>Cable</v>
      </c>
      <c r="J3633" t="s">
        <v>49</v>
      </c>
      <c r="K3633" t="s">
        <v>1924</v>
      </c>
    </row>
    <row r="3634" spans="1:11" x14ac:dyDescent="0.2">
      <c r="A3634" s="1" t="d">
        <v>2023-03-01</v>
      </c>
      <c r="B3634" s="45">
        <v>-1</v>
      </c>
      <c r="C3634" t="s">
        <v>77</v>
      </c>
      <c r="D3634" t="str">
        <f>_xlfn.XLOOKUP(Table29[[#This Row],[Patron Group]],$R$10:$R$24,$S$10:$S$24)</f>
        <v>Undergraduate</v>
      </c>
      <c r="E3634" s="1" t="d">
        <v>2023-03-01</v>
      </c>
      <c r="F3634" t="s">
        <v>1528</v>
      </c>
      <c r="G3634" t="s">
        <v>2294</v>
      </c>
      <c r="H3634" t="str">
        <f>_xlfn.XLOOKUP(Table29[[#This Row],[Unique BarCode]],$N$10:$N$37,$O$10:$O$37)</f>
        <v>UVGA</v>
      </c>
      <c r="I3634" t="str">
        <f>_xlfn.XLOOKUP(Table29[[#This Row],[Unique BarCode]],$N$10:$N$37,$P$10:$P$37)</f>
        <v>Cable</v>
      </c>
      <c r="J3634" t="s">
        <v>68</v>
      </c>
      <c r="K3634" t="s">
        <v>1529</v>
      </c>
    </row>
    <row r="3635" spans="1:11" x14ac:dyDescent="0.2">
      <c r="A3635" s="1" t="d">
        <v>2023-03-01</v>
      </c>
      <c r="B3635" s="45">
        <v>-1</v>
      </c>
      <c r="C3635" t="s">
        <v>77</v>
      </c>
      <c r="D3635" t="str">
        <f>_xlfn.XLOOKUP(Table29[[#This Row],[Patron Group]],$R$10:$R$24,$S$10:$S$24)</f>
        <v>Undergraduate</v>
      </c>
      <c r="E3635" s="1" t="d">
        <v>2023-03-01</v>
      </c>
      <c r="F3635" t="s">
        <v>1322</v>
      </c>
      <c r="G3635" t="s">
        <v>2294</v>
      </c>
      <c r="H3635" t="str">
        <f>_xlfn.XLOOKUP(Table29[[#This Row],[Unique BarCode]],$N$10:$N$37,$O$10:$O$37)</f>
        <v>UVGA</v>
      </c>
      <c r="I3635" t="str">
        <f>_xlfn.XLOOKUP(Table29[[#This Row],[Unique BarCode]],$N$10:$N$37,$P$10:$P$37)</f>
        <v>Cable</v>
      </c>
      <c r="J3635" t="s">
        <v>8</v>
      </c>
      <c r="K3635" t="s">
        <v>1323</v>
      </c>
    </row>
    <row r="3636" spans="1:11" x14ac:dyDescent="0.2">
      <c r="A3636" s="1" t="d">
        <v>2023-03-01</v>
      </c>
      <c r="B3636" s="45">
        <v>-1</v>
      </c>
      <c r="C3636" t="s">
        <v>77</v>
      </c>
      <c r="D3636" t="str">
        <f>_xlfn.XLOOKUP(Table29[[#This Row],[Patron Group]],$R$10:$R$24,$S$10:$S$24)</f>
        <v>Undergraduate</v>
      </c>
      <c r="E3636" s="1" t="d">
        <v>2023-03-01</v>
      </c>
      <c r="F3636" t="s">
        <v>229</v>
      </c>
      <c r="G3636" t="s">
        <v>2272</v>
      </c>
      <c r="H3636" t="str">
        <f>_xlfn.XLOOKUP(Table29[[#This Row],[Unique BarCode]],$N$10:$N$37,$O$10:$O$37)</f>
        <v>WALLADPT</v>
      </c>
      <c r="I3636" t="str">
        <f>_xlfn.XLOOKUP(Table29[[#This Row],[Unique BarCode]],$N$10:$N$37,$P$10:$P$37)</f>
        <v>Charger</v>
      </c>
      <c r="J3636" t="s">
        <v>49</v>
      </c>
      <c r="K3636" t="s">
        <v>230</v>
      </c>
    </row>
    <row r="3637" spans="1:11" x14ac:dyDescent="0.2">
      <c r="A3637" s="1" t="d">
        <v>2023-03-01</v>
      </c>
      <c r="B3637" s="45">
        <v>-1</v>
      </c>
      <c r="C3637" t="s">
        <v>77</v>
      </c>
      <c r="D3637" t="str">
        <f>_xlfn.XLOOKUP(Table29[[#This Row],[Patron Group]],$R$10:$R$24,$S$10:$S$24)</f>
        <v>Undergraduate</v>
      </c>
      <c r="E3637" s="1" t="d">
        <v>2023-03-01</v>
      </c>
      <c r="F3637" t="s">
        <v>1440</v>
      </c>
      <c r="G3637" t="s">
        <v>2272</v>
      </c>
      <c r="H3637" t="str">
        <f>_xlfn.XLOOKUP(Table29[[#This Row],[Unique BarCode]],$N$10:$N$37,$O$10:$O$37)</f>
        <v>WALLADPT</v>
      </c>
      <c r="I3637" t="str">
        <f>_xlfn.XLOOKUP(Table29[[#This Row],[Unique BarCode]],$N$10:$N$37,$P$10:$P$37)</f>
        <v>Charger</v>
      </c>
      <c r="J3637" t="s">
        <v>49</v>
      </c>
      <c r="K3637" t="s">
        <v>1441</v>
      </c>
    </row>
    <row r="3638" spans="1:11" x14ac:dyDescent="0.2">
      <c r="A3638" s="1" t="d">
        <v>2023-03-01</v>
      </c>
      <c r="B3638" s="45">
        <v>-1</v>
      </c>
      <c r="C3638" t="s">
        <v>77</v>
      </c>
      <c r="D3638" t="str">
        <f>_xlfn.XLOOKUP(Table29[[#This Row],[Patron Group]],$R$10:$R$24,$S$10:$S$24)</f>
        <v>Undergraduate</v>
      </c>
      <c r="E3638" s="1" t="d">
        <v>2023-03-01</v>
      </c>
      <c r="F3638" t="s">
        <v>1184</v>
      </c>
      <c r="G3638" t="s">
        <v>2272</v>
      </c>
      <c r="H3638" t="str">
        <f>_xlfn.XLOOKUP(Table29[[#This Row],[Unique BarCode]],$N$10:$N$37,$O$10:$O$37)</f>
        <v>WALLADPT</v>
      </c>
      <c r="I3638" t="str">
        <f>_xlfn.XLOOKUP(Table29[[#This Row],[Unique BarCode]],$N$10:$N$37,$P$10:$P$37)</f>
        <v>Charger</v>
      </c>
      <c r="J3638" t="s">
        <v>49</v>
      </c>
      <c r="K3638" t="s">
        <v>1185</v>
      </c>
    </row>
    <row r="3639" spans="1:11" x14ac:dyDescent="0.2">
      <c r="A3639" s="1" t="d">
        <v>2023-03-01</v>
      </c>
      <c r="B3639" s="45">
        <v>-1</v>
      </c>
      <c r="C3639" t="s">
        <v>77</v>
      </c>
      <c r="D3639" t="str">
        <f>_xlfn.XLOOKUP(Table29[[#This Row],[Patron Group]],$R$10:$R$24,$S$10:$S$24)</f>
        <v>Undergraduate</v>
      </c>
      <c r="E3639" s="1" t="d">
        <v>2023-03-01</v>
      </c>
      <c r="F3639" t="s">
        <v>587</v>
      </c>
      <c r="G3639" t="s">
        <v>2272</v>
      </c>
      <c r="H3639" t="str">
        <f>_xlfn.XLOOKUP(Table29[[#This Row],[Unique BarCode]],$N$10:$N$37,$O$10:$O$37)</f>
        <v>WALLADPT</v>
      </c>
      <c r="I3639" t="str">
        <f>_xlfn.XLOOKUP(Table29[[#This Row],[Unique BarCode]],$N$10:$N$37,$P$10:$P$37)</f>
        <v>Charger</v>
      </c>
      <c r="J3639" t="s">
        <v>49</v>
      </c>
      <c r="K3639" t="s">
        <v>588</v>
      </c>
    </row>
    <row r="3640" spans="1:11" x14ac:dyDescent="0.2">
      <c r="A3640" s="1" t="d">
        <v>2023-03-01</v>
      </c>
      <c r="B3640" s="45">
        <v>-1</v>
      </c>
      <c r="C3640" t="s">
        <v>77</v>
      </c>
      <c r="D3640" t="str">
        <f>_xlfn.XLOOKUP(Table29[[#This Row],[Patron Group]],$R$10:$R$24,$S$10:$S$24)</f>
        <v>Undergraduate</v>
      </c>
      <c r="E3640" s="1" t="d">
        <v>2023-03-01</v>
      </c>
      <c r="F3640" t="s">
        <v>1326</v>
      </c>
      <c r="G3640" t="s">
        <v>2272</v>
      </c>
      <c r="H3640" t="str">
        <f>_xlfn.XLOOKUP(Table29[[#This Row],[Unique BarCode]],$N$10:$N$37,$O$10:$O$37)</f>
        <v>WALLADPT</v>
      </c>
      <c r="I3640" t="str">
        <f>_xlfn.XLOOKUP(Table29[[#This Row],[Unique BarCode]],$N$10:$N$37,$P$10:$P$37)</f>
        <v>Charger</v>
      </c>
      <c r="J3640" t="s">
        <v>8</v>
      </c>
      <c r="K3640" t="s">
        <v>1327</v>
      </c>
    </row>
    <row r="3641" spans="1:11" x14ac:dyDescent="0.2">
      <c r="A3641" s="1" t="d">
        <v>2023-03-01</v>
      </c>
      <c r="B3641" s="45">
        <v>-1</v>
      </c>
      <c r="C3641" t="s">
        <v>77</v>
      </c>
      <c r="D3641" t="str">
        <f>_xlfn.XLOOKUP(Table29[[#This Row],[Patron Group]],$R$10:$R$24,$S$10:$S$24)</f>
        <v>Undergraduate</v>
      </c>
      <c r="E3641" s="1" t="d">
        <v>2023-03-01</v>
      </c>
      <c r="F3641" t="s">
        <v>1925</v>
      </c>
      <c r="G3641" t="s">
        <v>2272</v>
      </c>
      <c r="H3641" t="str">
        <f>_xlfn.XLOOKUP(Table29[[#This Row],[Unique BarCode]],$N$10:$N$37,$O$10:$O$37)</f>
        <v>WALLADPT</v>
      </c>
      <c r="I3641" t="str">
        <f>_xlfn.XLOOKUP(Table29[[#This Row],[Unique BarCode]],$N$10:$N$37,$P$10:$P$37)</f>
        <v>Charger</v>
      </c>
      <c r="J3641" t="s">
        <v>8</v>
      </c>
      <c r="K3641" t="s">
        <v>1926</v>
      </c>
    </row>
    <row r="3642" spans="1:11" x14ac:dyDescent="0.2">
      <c r="A3642" s="1" t="d">
        <v>2023-03-01</v>
      </c>
      <c r="B3642" s="45">
        <v>-1</v>
      </c>
      <c r="C3642" t="s">
        <v>77</v>
      </c>
      <c r="D3642" t="str">
        <f>_xlfn.XLOOKUP(Table29[[#This Row],[Patron Group]],$R$10:$R$24,$S$10:$S$24)</f>
        <v>Undergraduate</v>
      </c>
      <c r="E3642" s="1" t="d">
        <v>2023-03-01</v>
      </c>
      <c r="F3642" t="s">
        <v>989</v>
      </c>
      <c r="G3642" t="s">
        <v>2272</v>
      </c>
      <c r="H3642" t="str">
        <f>_xlfn.XLOOKUP(Table29[[#This Row],[Unique BarCode]],$N$10:$N$37,$O$10:$O$37)</f>
        <v>WALLADPT</v>
      </c>
      <c r="I3642" t="str">
        <f>_xlfn.XLOOKUP(Table29[[#This Row],[Unique BarCode]],$N$10:$N$37,$P$10:$P$37)</f>
        <v>Charger</v>
      </c>
      <c r="J3642" t="s">
        <v>8</v>
      </c>
    </row>
    <row r="3643" spans="1:11" x14ac:dyDescent="0.2">
      <c r="A3643" s="1" t="d">
        <v>2023-03-01</v>
      </c>
      <c r="B3643" s="45">
        <v>-1</v>
      </c>
      <c r="C3643" t="s">
        <v>77</v>
      </c>
      <c r="D3643" t="str">
        <f>_xlfn.XLOOKUP(Table29[[#This Row],[Patron Group]],$R$10:$R$24,$S$10:$S$24)</f>
        <v>Undergraduate</v>
      </c>
      <c r="E3643" s="1" t="d">
        <v>2023-03-01</v>
      </c>
      <c r="F3643" t="s">
        <v>483</v>
      </c>
      <c r="G3643" t="s">
        <v>2272</v>
      </c>
      <c r="H3643" t="str">
        <f>_xlfn.XLOOKUP(Table29[[#This Row],[Unique BarCode]],$N$10:$N$37,$O$10:$O$37)</f>
        <v>WALLADPT</v>
      </c>
      <c r="I3643" t="str">
        <f>_xlfn.XLOOKUP(Table29[[#This Row],[Unique BarCode]],$N$10:$N$37,$P$10:$P$37)</f>
        <v>Charger</v>
      </c>
      <c r="J3643" t="s">
        <v>8</v>
      </c>
    </row>
    <row r="3644" spans="1:11" x14ac:dyDescent="0.2">
      <c r="A3644" s="1" t="d">
        <v>2023-03-01</v>
      </c>
      <c r="B3644" s="45">
        <v>-1</v>
      </c>
      <c r="C3644" t="s">
        <v>77</v>
      </c>
      <c r="D3644" t="str">
        <f>_xlfn.XLOOKUP(Table29[[#This Row],[Patron Group]],$R$10:$R$24,$S$10:$S$24)</f>
        <v>Undergraduate</v>
      </c>
      <c r="E3644" s="1" t="d">
        <v>2023-03-01</v>
      </c>
      <c r="F3644" t="s">
        <v>1422</v>
      </c>
      <c r="G3644" t="s">
        <v>2272</v>
      </c>
      <c r="H3644" t="str">
        <f>_xlfn.XLOOKUP(Table29[[#This Row],[Unique BarCode]],$N$10:$N$37,$O$10:$O$37)</f>
        <v>WALLADPT</v>
      </c>
      <c r="I3644" t="str">
        <f>_xlfn.XLOOKUP(Table29[[#This Row],[Unique BarCode]],$N$10:$N$37,$P$10:$P$37)</f>
        <v>Charger</v>
      </c>
      <c r="J3644" t="s">
        <v>8</v>
      </c>
    </row>
    <row r="3645" spans="1:11" x14ac:dyDescent="0.2">
      <c r="A3645" s="1" t="d">
        <v>2023-03-01</v>
      </c>
      <c r="B3645" s="45">
        <v>-1</v>
      </c>
      <c r="C3645" t="s">
        <v>77</v>
      </c>
      <c r="D3645" t="str">
        <f>_xlfn.XLOOKUP(Table29[[#This Row],[Patron Group]],$R$10:$R$24,$S$10:$S$24)</f>
        <v>Undergraduate</v>
      </c>
      <c r="E3645" s="1" t="d">
        <v>2023-03-01</v>
      </c>
      <c r="F3645" t="s">
        <v>560</v>
      </c>
      <c r="G3645" t="s">
        <v>2272</v>
      </c>
      <c r="H3645" t="str">
        <f>_xlfn.XLOOKUP(Table29[[#This Row],[Unique BarCode]],$N$10:$N$37,$O$10:$O$37)</f>
        <v>WALLADPT</v>
      </c>
      <c r="I3645" t="str">
        <f>_xlfn.XLOOKUP(Table29[[#This Row],[Unique BarCode]],$N$10:$N$37,$P$10:$P$37)</f>
        <v>Charger</v>
      </c>
      <c r="J3645" t="s">
        <v>8</v>
      </c>
    </row>
    <row r="3646" spans="1:11" x14ac:dyDescent="0.2">
      <c r="A3646" s="1" t="d">
        <v>2023-03-01</v>
      </c>
      <c r="B3646" s="45">
        <v>-1</v>
      </c>
      <c r="C3646" t="s">
        <v>77</v>
      </c>
      <c r="D3646" t="str">
        <f>_xlfn.XLOOKUP(Table29[[#This Row],[Patron Group]],$R$10:$R$24,$S$10:$S$24)</f>
        <v>Undergraduate</v>
      </c>
      <c r="E3646" s="1" t="d">
        <v>2023-03-01</v>
      </c>
      <c r="F3646" t="s">
        <v>95</v>
      </c>
      <c r="G3646" t="s">
        <v>2272</v>
      </c>
      <c r="H3646" t="str">
        <f>_xlfn.XLOOKUP(Table29[[#This Row],[Unique BarCode]],$N$10:$N$37,$O$10:$O$37)</f>
        <v>WALLADPT</v>
      </c>
      <c r="I3646" t="str">
        <f>_xlfn.XLOOKUP(Table29[[#This Row],[Unique BarCode]],$N$10:$N$37,$P$10:$P$37)</f>
        <v>Charger</v>
      </c>
      <c r="J3646" t="s">
        <v>8</v>
      </c>
    </row>
    <row r="3647" spans="1:11" x14ac:dyDescent="0.2">
      <c r="A3647" s="1" t="d">
        <v>2023-03-01</v>
      </c>
      <c r="B3647" s="45">
        <v>-1</v>
      </c>
      <c r="C3647" t="s">
        <v>77</v>
      </c>
      <c r="D3647" t="str">
        <f>_xlfn.XLOOKUP(Table29[[#This Row],[Patron Group]],$R$10:$R$24,$S$10:$S$24)</f>
        <v>Undergraduate</v>
      </c>
      <c r="E3647" s="1" t="d">
        <v>2023-03-01</v>
      </c>
      <c r="F3647" t="s">
        <v>96</v>
      </c>
      <c r="G3647" t="s">
        <v>2272</v>
      </c>
      <c r="H3647" t="str">
        <f>_xlfn.XLOOKUP(Table29[[#This Row],[Unique BarCode]],$N$10:$N$37,$O$10:$O$37)</f>
        <v>WALLADPT</v>
      </c>
      <c r="I3647" t="str">
        <f>_xlfn.XLOOKUP(Table29[[#This Row],[Unique BarCode]],$N$10:$N$37,$P$10:$P$37)</f>
        <v>Charger</v>
      </c>
      <c r="J3647" t="s">
        <v>8</v>
      </c>
    </row>
    <row r="3648" spans="1:11" x14ac:dyDescent="0.2">
      <c r="A3648" s="1" t="d">
        <v>2023-03-01</v>
      </c>
      <c r="B3648" s="45">
        <v>-1</v>
      </c>
      <c r="C3648" t="s">
        <v>77</v>
      </c>
      <c r="D3648" t="str">
        <f>_xlfn.XLOOKUP(Table29[[#This Row],[Patron Group]],$R$10:$R$24,$S$10:$S$24)</f>
        <v>Undergraduate</v>
      </c>
      <c r="E3648" s="1" t="d">
        <v>2023-03-01</v>
      </c>
      <c r="F3648" t="s">
        <v>97</v>
      </c>
      <c r="G3648" t="s">
        <v>2272</v>
      </c>
      <c r="H3648" t="str">
        <f>_xlfn.XLOOKUP(Table29[[#This Row],[Unique BarCode]],$N$10:$N$37,$O$10:$O$37)</f>
        <v>WALLADPT</v>
      </c>
      <c r="I3648" t="str">
        <f>_xlfn.XLOOKUP(Table29[[#This Row],[Unique BarCode]],$N$10:$N$37,$P$10:$P$37)</f>
        <v>Charger</v>
      </c>
      <c r="J3648" t="s">
        <v>8</v>
      </c>
    </row>
    <row r="3649" spans="1:11" x14ac:dyDescent="0.2">
      <c r="A3649" s="1" t="d">
        <v>2023-03-01</v>
      </c>
      <c r="B3649" s="45">
        <v>-1</v>
      </c>
      <c r="C3649" t="s">
        <v>77</v>
      </c>
      <c r="D3649" t="str">
        <f>_xlfn.XLOOKUP(Table29[[#This Row],[Patron Group]],$R$10:$R$24,$S$10:$S$24)</f>
        <v>Undergraduate</v>
      </c>
      <c r="E3649" s="1" t="d">
        <v>2023-03-01</v>
      </c>
      <c r="F3649" t="s">
        <v>1635</v>
      </c>
      <c r="G3649" t="s">
        <v>2272</v>
      </c>
      <c r="H3649" t="str">
        <f>_xlfn.XLOOKUP(Table29[[#This Row],[Unique BarCode]],$N$10:$N$37,$O$10:$O$37)</f>
        <v>WALLADPT</v>
      </c>
      <c r="I3649" t="str">
        <f>_xlfn.XLOOKUP(Table29[[#This Row],[Unique BarCode]],$N$10:$N$37,$P$10:$P$37)</f>
        <v>Charger</v>
      </c>
      <c r="J3649" t="s">
        <v>8</v>
      </c>
    </row>
    <row r="3650" spans="1:11" x14ac:dyDescent="0.2">
      <c r="A3650" s="1" t="d">
        <v>2023-03-01</v>
      </c>
      <c r="B3650" s="45">
        <v>-1</v>
      </c>
      <c r="C3650" t="s">
        <v>77</v>
      </c>
      <c r="D3650" t="str">
        <f>_xlfn.XLOOKUP(Table29[[#This Row],[Patron Group]],$R$10:$R$24,$S$10:$S$24)</f>
        <v>Undergraduate</v>
      </c>
      <c r="E3650" s="1" t="d">
        <v>2023-03-02</v>
      </c>
      <c r="F3650" t="s">
        <v>1739</v>
      </c>
      <c r="G3650" t="s">
        <v>2265</v>
      </c>
      <c r="H3650" t="str">
        <f>_xlfn.XLOOKUP(Table29[[#This Row],[Unique BarCode]],$N$10:$N$37,$O$10:$O$37)</f>
        <v>IPHONE</v>
      </c>
      <c r="I3650" t="str">
        <f>_xlfn.XLOOKUP(Table29[[#This Row],[Unique BarCode]],$N$10:$N$37,$P$10:$P$37)</f>
        <v>Charger</v>
      </c>
      <c r="J3650" t="s">
        <v>128</v>
      </c>
      <c r="K3650" t="s">
        <v>1740</v>
      </c>
    </row>
    <row r="3651" spans="1:11" x14ac:dyDescent="0.2">
      <c r="A3651" s="1" t="d">
        <v>2023-03-01</v>
      </c>
      <c r="B3651" s="45">
        <v>-1</v>
      </c>
      <c r="C3651" t="s">
        <v>77</v>
      </c>
      <c r="D3651" t="str">
        <f>_xlfn.XLOOKUP(Table29[[#This Row],[Patron Group]],$R$10:$R$24,$S$10:$S$24)</f>
        <v>Undergraduate</v>
      </c>
      <c r="E3651" s="1" t="d">
        <v>2023-03-02</v>
      </c>
      <c r="F3651" t="s">
        <v>1662</v>
      </c>
      <c r="G3651" t="s">
        <v>2265</v>
      </c>
      <c r="H3651" t="str">
        <f>_xlfn.XLOOKUP(Table29[[#This Row],[Unique BarCode]],$N$10:$N$37,$O$10:$O$37)</f>
        <v>IPHONE</v>
      </c>
      <c r="I3651" t="str">
        <f>_xlfn.XLOOKUP(Table29[[#This Row],[Unique BarCode]],$N$10:$N$37,$P$10:$P$37)</f>
        <v>Charger</v>
      </c>
      <c r="J3651" t="s">
        <v>128</v>
      </c>
    </row>
    <row r="3652" spans="1:11" x14ac:dyDescent="0.2">
      <c r="A3652" s="1" t="d">
        <v>2023-03-01</v>
      </c>
      <c r="B3652" s="45">
        <v>-1</v>
      </c>
      <c r="C3652" t="s">
        <v>77</v>
      </c>
      <c r="D3652" t="str">
        <f>_xlfn.XLOOKUP(Table29[[#This Row],[Patron Group]],$R$10:$R$24,$S$10:$S$24)</f>
        <v>Undergraduate</v>
      </c>
      <c r="E3652" s="1" t="d">
        <v>2023-03-04</v>
      </c>
      <c r="F3652" t="s">
        <v>1098</v>
      </c>
      <c r="G3652" t="s">
        <v>2276</v>
      </c>
      <c r="H3652" t="str">
        <f>_xlfn.XLOOKUP(Table29[[#This Row],[Unique BarCode]],$N$10:$N$37,$O$10:$O$37)</f>
        <v>CALC</v>
      </c>
      <c r="I3652" t="str">
        <f>_xlfn.XLOOKUP(Table29[[#This Row],[Unique BarCode]],$N$10:$N$37,$P$10:$P$37)</f>
        <v>Accessory</v>
      </c>
      <c r="J3652" t="s">
        <v>8</v>
      </c>
      <c r="K3652" t="s">
        <v>1099</v>
      </c>
    </row>
    <row r="3653" spans="1:11" x14ac:dyDescent="0.2">
      <c r="A3653" s="1" t="d">
        <v>2023-03-01</v>
      </c>
      <c r="B3653" s="45">
        <v>-1</v>
      </c>
      <c r="C3653" t="s">
        <v>77</v>
      </c>
      <c r="D3653" t="str">
        <f>_xlfn.XLOOKUP(Table29[[#This Row],[Patron Group]],$R$10:$R$24,$S$10:$S$24)</f>
        <v>Undergraduate</v>
      </c>
      <c r="E3653" s="1" t="d">
        <v>2023-03-04</v>
      </c>
      <c r="F3653" t="s">
        <v>1506</v>
      </c>
      <c r="G3653" t="s">
        <v>2276</v>
      </c>
      <c r="H3653" t="str">
        <f>_xlfn.XLOOKUP(Table29[[#This Row],[Unique BarCode]],$N$10:$N$37,$O$10:$O$37)</f>
        <v>CALC</v>
      </c>
      <c r="I3653" t="str">
        <f>_xlfn.XLOOKUP(Table29[[#This Row],[Unique BarCode]],$N$10:$N$37,$P$10:$P$37)</f>
        <v>Accessory</v>
      </c>
      <c r="J3653" t="s">
        <v>8</v>
      </c>
      <c r="K3653" t="s">
        <v>1507</v>
      </c>
    </row>
    <row r="3654" spans="1:11" x14ac:dyDescent="0.2">
      <c r="A3654" s="1" t="d">
        <v>2023-03-01</v>
      </c>
      <c r="B3654" s="45">
        <v>-1</v>
      </c>
      <c r="C3654" t="s">
        <v>77</v>
      </c>
      <c r="D3654" t="str">
        <f>_xlfn.XLOOKUP(Table29[[#This Row],[Patron Group]],$R$10:$R$24,$S$10:$S$24)</f>
        <v>Undergraduate</v>
      </c>
      <c r="E3654" s="1" t="d">
        <v>2023-03-04</v>
      </c>
      <c r="F3654" t="s">
        <v>1123</v>
      </c>
      <c r="G3654" t="s">
        <v>2276</v>
      </c>
      <c r="H3654" t="str">
        <f>_xlfn.XLOOKUP(Table29[[#This Row],[Unique BarCode]],$N$10:$N$37,$O$10:$O$37)</f>
        <v>CALC</v>
      </c>
      <c r="I3654" t="str">
        <f>_xlfn.XLOOKUP(Table29[[#This Row],[Unique BarCode]],$N$10:$N$37,$P$10:$P$37)</f>
        <v>Accessory</v>
      </c>
      <c r="J3654" t="s">
        <v>8</v>
      </c>
      <c r="K3654" t="s">
        <v>1124</v>
      </c>
    </row>
    <row r="3655" spans="1:11" x14ac:dyDescent="0.2">
      <c r="A3655" s="1" t="d">
        <v>2023-03-01</v>
      </c>
      <c r="B3655" s="45">
        <v>-1</v>
      </c>
      <c r="C3655" t="s">
        <v>77</v>
      </c>
      <c r="D3655" t="str">
        <f>_xlfn.XLOOKUP(Table29[[#This Row],[Patron Group]],$R$10:$R$24,$S$10:$S$24)</f>
        <v>Undergraduate</v>
      </c>
      <c r="E3655" s="1" t="d">
        <v>2023-03-08</v>
      </c>
      <c r="F3655" t="s">
        <v>1094</v>
      </c>
      <c r="G3655" t="s">
        <v>2273</v>
      </c>
      <c r="H3655" t="str">
        <f>_xlfn.XLOOKUP(Table29[[#This Row],[Unique BarCode]],$N$10:$N$37,$O$10:$O$37)</f>
        <v>ChromeBook</v>
      </c>
      <c r="I3655" t="str">
        <f>_xlfn.XLOOKUP(Table29[[#This Row],[Unique BarCode]],$N$10:$N$37,$P$10:$P$37)</f>
        <v>Device</v>
      </c>
      <c r="J3655" t="s">
        <v>128</v>
      </c>
      <c r="K3655" t="s">
        <v>1095</v>
      </c>
    </row>
    <row r="3656" spans="1:11" x14ac:dyDescent="0.2">
      <c r="A3656" s="1" t="d">
        <v>2023-03-01</v>
      </c>
      <c r="B3656" s="45">
        <v>-1</v>
      </c>
      <c r="C3656" t="s">
        <v>77</v>
      </c>
      <c r="D3656" t="str">
        <f>_xlfn.XLOOKUP(Table29[[#This Row],[Patron Group]],$R$10:$R$24,$S$10:$S$24)</f>
        <v>Undergraduate</v>
      </c>
      <c r="E3656" s="1" t="d">
        <v>2023-03-08</v>
      </c>
      <c r="F3656" t="s">
        <v>1356</v>
      </c>
      <c r="G3656" t="s">
        <v>2273</v>
      </c>
      <c r="H3656" t="str">
        <f>_xlfn.XLOOKUP(Table29[[#This Row],[Unique BarCode]],$N$10:$N$37,$O$10:$O$37)</f>
        <v>ChromeBook</v>
      </c>
      <c r="I3656" t="str">
        <f>_xlfn.XLOOKUP(Table29[[#This Row],[Unique BarCode]],$N$10:$N$37,$P$10:$P$37)</f>
        <v>Device</v>
      </c>
      <c r="J3656" t="s">
        <v>13</v>
      </c>
      <c r="K3656" t="s">
        <v>1357</v>
      </c>
    </row>
    <row r="3657" spans="1:11" x14ac:dyDescent="0.2">
      <c r="A3657" s="1" t="d">
        <v>2023-03-01</v>
      </c>
      <c r="B3657" s="45">
        <v>-1</v>
      </c>
      <c r="C3657" t="s">
        <v>77</v>
      </c>
      <c r="D3657" t="str">
        <f>_xlfn.XLOOKUP(Table29[[#This Row],[Patron Group]],$R$10:$R$24,$S$10:$S$24)</f>
        <v>Undergraduate</v>
      </c>
      <c r="E3657" s="1" t="d">
        <v>2023-03-08</v>
      </c>
      <c r="F3657" t="s">
        <v>1102</v>
      </c>
      <c r="G3657" t="s">
        <v>2273</v>
      </c>
      <c r="H3657" t="str">
        <f>_xlfn.XLOOKUP(Table29[[#This Row],[Unique BarCode]],$N$10:$N$37,$O$10:$O$37)</f>
        <v>ChromeBook</v>
      </c>
      <c r="I3657" t="str">
        <f>_xlfn.XLOOKUP(Table29[[#This Row],[Unique BarCode]],$N$10:$N$37,$P$10:$P$37)</f>
        <v>Device</v>
      </c>
      <c r="J3657" t="s">
        <v>13</v>
      </c>
      <c r="K3657" t="s">
        <v>1103</v>
      </c>
    </row>
    <row r="3658" spans="1:11" x14ac:dyDescent="0.2">
      <c r="A3658" s="1" t="d">
        <v>2023-03-01</v>
      </c>
      <c r="B3658" s="45">
        <v>-1</v>
      </c>
      <c r="C3658" t="s">
        <v>77</v>
      </c>
      <c r="D3658" t="str">
        <f>_xlfn.XLOOKUP(Table29[[#This Row],[Patron Group]],$R$10:$R$24,$S$10:$S$24)</f>
        <v>Undergraduate</v>
      </c>
      <c r="E3658" s="1" t="d">
        <v>2023-03-08</v>
      </c>
      <c r="F3658" t="s">
        <v>691</v>
      </c>
      <c r="G3658" t="s">
        <v>2273</v>
      </c>
      <c r="H3658" t="str">
        <f>_xlfn.XLOOKUP(Table29[[#This Row],[Unique BarCode]],$N$10:$N$37,$O$10:$O$37)</f>
        <v>ChromeBook</v>
      </c>
      <c r="I3658" t="str">
        <f>_xlfn.XLOOKUP(Table29[[#This Row],[Unique BarCode]],$N$10:$N$37,$P$10:$P$37)</f>
        <v>Device</v>
      </c>
      <c r="J3658" t="s">
        <v>13</v>
      </c>
      <c r="K3658" t="s">
        <v>692</v>
      </c>
    </row>
    <row r="3659" spans="1:11" x14ac:dyDescent="0.2">
      <c r="A3659" s="1" t="d">
        <v>2023-03-01</v>
      </c>
      <c r="B3659" s="45">
        <v>-1</v>
      </c>
      <c r="C3659" t="s">
        <v>77</v>
      </c>
      <c r="D3659" t="str">
        <f>_xlfn.XLOOKUP(Table29[[#This Row],[Patron Group]],$R$10:$R$24,$S$10:$S$24)</f>
        <v>Undergraduate</v>
      </c>
      <c r="E3659" s="1" t="d">
        <v>2023-03-08</v>
      </c>
      <c r="F3659" t="s">
        <v>1608</v>
      </c>
      <c r="G3659" t="s">
        <v>2273</v>
      </c>
      <c r="H3659" t="str">
        <f>_xlfn.XLOOKUP(Table29[[#This Row],[Unique BarCode]],$N$10:$N$37,$O$10:$O$37)</f>
        <v>ChromeBook</v>
      </c>
      <c r="I3659" t="str">
        <f>_xlfn.XLOOKUP(Table29[[#This Row],[Unique BarCode]],$N$10:$N$37,$P$10:$P$37)</f>
        <v>Device</v>
      </c>
      <c r="J3659" t="s">
        <v>13</v>
      </c>
      <c r="K3659" t="s">
        <v>1609</v>
      </c>
    </row>
    <row r="3660" spans="1:11" x14ac:dyDescent="0.2">
      <c r="A3660" s="1" t="d">
        <v>2023-03-01</v>
      </c>
      <c r="B3660" s="45">
        <v>-1</v>
      </c>
      <c r="C3660" t="s">
        <v>77</v>
      </c>
      <c r="D3660" t="str">
        <f>_xlfn.XLOOKUP(Table29[[#This Row],[Patron Group]],$R$10:$R$24,$S$10:$S$24)</f>
        <v>Undergraduate</v>
      </c>
      <c r="E3660" s="1" t="d">
        <v>2023-03-08</v>
      </c>
      <c r="F3660" t="s">
        <v>1927</v>
      </c>
      <c r="G3660" t="s">
        <v>2273</v>
      </c>
      <c r="H3660" t="str">
        <f>_xlfn.XLOOKUP(Table29[[#This Row],[Unique BarCode]],$N$10:$N$37,$O$10:$O$37)</f>
        <v>ChromeBook</v>
      </c>
      <c r="I3660" t="str">
        <f>_xlfn.XLOOKUP(Table29[[#This Row],[Unique BarCode]],$N$10:$N$37,$P$10:$P$37)</f>
        <v>Device</v>
      </c>
      <c r="J3660" t="s">
        <v>49</v>
      </c>
      <c r="K3660" t="s">
        <v>1928</v>
      </c>
    </row>
    <row r="3661" spans="1:11" x14ac:dyDescent="0.2">
      <c r="A3661" s="1" t="d">
        <v>2023-03-01</v>
      </c>
      <c r="B3661" s="45">
        <v>-1</v>
      </c>
      <c r="C3661" t="s">
        <v>77</v>
      </c>
      <c r="D3661" t="str">
        <f>_xlfn.XLOOKUP(Table29[[#This Row],[Patron Group]],$R$10:$R$24,$S$10:$S$24)</f>
        <v>Undergraduate</v>
      </c>
      <c r="E3661" s="1" t="d">
        <v>2023-03-08</v>
      </c>
      <c r="F3661" t="s">
        <v>282</v>
      </c>
      <c r="G3661" t="s">
        <v>2273</v>
      </c>
      <c r="H3661" t="str">
        <f>_xlfn.XLOOKUP(Table29[[#This Row],[Unique BarCode]],$N$10:$N$37,$O$10:$O$37)</f>
        <v>ChromeBook</v>
      </c>
      <c r="I3661" t="str">
        <f>_xlfn.XLOOKUP(Table29[[#This Row],[Unique BarCode]],$N$10:$N$37,$P$10:$P$37)</f>
        <v>Device</v>
      </c>
      <c r="J3661" t="s">
        <v>8</v>
      </c>
      <c r="K3661" t="s">
        <v>283</v>
      </c>
    </row>
    <row r="3662" spans="1:11" x14ac:dyDescent="0.2">
      <c r="A3662" s="1" t="d">
        <v>2023-03-01</v>
      </c>
      <c r="B3662" s="45">
        <v>-1</v>
      </c>
      <c r="C3662" t="s">
        <v>77</v>
      </c>
      <c r="D3662" t="str">
        <f>_xlfn.XLOOKUP(Table29[[#This Row],[Patron Group]],$R$10:$R$24,$S$10:$S$24)</f>
        <v>Undergraduate</v>
      </c>
      <c r="E3662" s="1" t="d">
        <v>2023-03-08</v>
      </c>
      <c r="F3662" t="s">
        <v>1929</v>
      </c>
      <c r="G3662" t="s">
        <v>2273</v>
      </c>
      <c r="H3662" t="str">
        <f>_xlfn.XLOOKUP(Table29[[#This Row],[Unique BarCode]],$N$10:$N$37,$O$10:$O$37)</f>
        <v>ChromeBook</v>
      </c>
      <c r="I3662" t="str">
        <f>_xlfn.XLOOKUP(Table29[[#This Row],[Unique BarCode]],$N$10:$N$37,$P$10:$P$37)</f>
        <v>Device</v>
      </c>
      <c r="J3662" t="s">
        <v>128</v>
      </c>
      <c r="K3662" t="s">
        <v>1930</v>
      </c>
    </row>
    <row r="3663" spans="1:11" x14ac:dyDescent="0.2">
      <c r="A3663" s="1" t="d">
        <v>2023-03-01</v>
      </c>
      <c r="B3663" s="45">
        <v>-1</v>
      </c>
      <c r="C3663" t="s">
        <v>77</v>
      </c>
      <c r="D3663" t="str">
        <f>_xlfn.XLOOKUP(Table29[[#This Row],[Patron Group]],$R$10:$R$24,$S$10:$S$24)</f>
        <v>Undergraduate</v>
      </c>
      <c r="E3663" s="1" t="d">
        <v>2023-03-08</v>
      </c>
      <c r="F3663" t="s">
        <v>889</v>
      </c>
      <c r="G3663" t="s">
        <v>2274</v>
      </c>
      <c r="H3663" t="str">
        <f>_xlfn.XLOOKUP(Table29[[#This Row],[Unique BarCode]],$N$10:$N$37,$O$10:$O$37)</f>
        <v>MacBook</v>
      </c>
      <c r="I3663" t="str">
        <f>_xlfn.XLOOKUP(Table29[[#This Row],[Unique BarCode]],$N$10:$N$37,$P$10:$P$37)</f>
        <v>Device</v>
      </c>
      <c r="J3663" t="s">
        <v>8</v>
      </c>
      <c r="K3663" t="s">
        <v>890</v>
      </c>
    </row>
    <row r="3664" spans="1:11" x14ac:dyDescent="0.2">
      <c r="A3664" s="1" t="d">
        <v>2023-03-01</v>
      </c>
      <c r="B3664" s="45">
        <v>-1</v>
      </c>
      <c r="C3664" t="s">
        <v>77</v>
      </c>
      <c r="D3664" t="str">
        <f>_xlfn.XLOOKUP(Table29[[#This Row],[Patron Group]],$R$10:$R$24,$S$10:$S$24)</f>
        <v>Undergraduate</v>
      </c>
      <c r="E3664" s="1" t="d">
        <v>2023-03-08</v>
      </c>
      <c r="F3664" t="s">
        <v>1931</v>
      </c>
      <c r="G3664" t="s">
        <v>2275</v>
      </c>
      <c r="H3664" t="str">
        <f>_xlfn.XLOOKUP(Table29[[#This Row],[Unique BarCode]],$N$10:$N$37,$O$10:$O$37)</f>
        <v>iPad</v>
      </c>
      <c r="I3664" t="str">
        <f>_xlfn.XLOOKUP(Table29[[#This Row],[Unique BarCode]],$N$10:$N$37,$P$10:$P$37)</f>
        <v>Device</v>
      </c>
      <c r="J3664" t="s">
        <v>8</v>
      </c>
      <c r="K3664" t="s">
        <v>1932</v>
      </c>
    </row>
    <row r="3665" spans="1:11" x14ac:dyDescent="0.2">
      <c r="A3665" s="1" t="d">
        <v>2023-03-01</v>
      </c>
      <c r="B3665" s="45">
        <v>-1</v>
      </c>
      <c r="C3665" t="s">
        <v>77</v>
      </c>
      <c r="D3665" t="str">
        <f>_xlfn.XLOOKUP(Table29[[#This Row],[Patron Group]],$R$10:$R$24,$S$10:$S$24)</f>
        <v>Undergraduate</v>
      </c>
      <c r="E3665" s="1" t="d">
        <v>2023-03-08</v>
      </c>
      <c r="F3665" t="s">
        <v>1857</v>
      </c>
      <c r="G3665" t="s">
        <v>2275</v>
      </c>
      <c r="H3665" t="str">
        <f>_xlfn.XLOOKUP(Table29[[#This Row],[Unique BarCode]],$N$10:$N$37,$O$10:$O$37)</f>
        <v>iPad</v>
      </c>
      <c r="I3665" t="str">
        <f>_xlfn.XLOOKUP(Table29[[#This Row],[Unique BarCode]],$N$10:$N$37,$P$10:$P$37)</f>
        <v>Device</v>
      </c>
      <c r="J3665" t="s">
        <v>8</v>
      </c>
      <c r="K3665" t="s">
        <v>1858</v>
      </c>
    </row>
    <row r="3666" spans="1:11" x14ac:dyDescent="0.2">
      <c r="A3666" s="1" t="d">
        <v>2023-03-01</v>
      </c>
      <c r="B3666" s="45">
        <v>-1</v>
      </c>
      <c r="C3666" t="s">
        <v>77</v>
      </c>
      <c r="D3666" t="str">
        <f>_xlfn.XLOOKUP(Table29[[#This Row],[Patron Group]],$R$10:$R$24,$S$10:$S$24)</f>
        <v>Undergraduate</v>
      </c>
      <c r="E3666" s="1" t="d">
        <v>2023-03-08</v>
      </c>
      <c r="F3666" t="s">
        <v>1933</v>
      </c>
      <c r="G3666" t="s">
        <v>2263</v>
      </c>
      <c r="H3666" t="str">
        <f>_xlfn.XLOOKUP(Table29[[#This Row],[Unique BarCode]],$N$10:$N$37,$O$10:$O$37)</f>
        <v>HP Laptop</v>
      </c>
      <c r="I3666" t="str">
        <f>_xlfn.XLOOKUP(Table29[[#This Row],[Unique BarCode]],$N$10:$N$37,$P$10:$P$37)</f>
        <v>Device</v>
      </c>
      <c r="J3666" t="s">
        <v>8</v>
      </c>
      <c r="K3666" t="s">
        <v>1138</v>
      </c>
    </row>
    <row r="3667" spans="1:11" x14ac:dyDescent="0.2">
      <c r="A3667" s="1" t="d">
        <v>2023-03-01</v>
      </c>
      <c r="B3667" s="45">
        <v>-1</v>
      </c>
      <c r="C3667" t="s">
        <v>77</v>
      </c>
      <c r="D3667" t="str">
        <f>_xlfn.XLOOKUP(Table29[[#This Row],[Patron Group]],$R$10:$R$24,$S$10:$S$24)</f>
        <v>Undergraduate</v>
      </c>
      <c r="E3667" s="1" t="d">
        <v>2023-03-12</v>
      </c>
      <c r="F3667" t="s">
        <v>1934</v>
      </c>
      <c r="G3667" t="s">
        <v>2263</v>
      </c>
      <c r="H3667" t="str">
        <f>_xlfn.XLOOKUP(Table29[[#This Row],[Unique BarCode]],$N$10:$N$37,$O$10:$O$37)</f>
        <v>HP Laptop</v>
      </c>
      <c r="I3667" t="str">
        <f>_xlfn.XLOOKUP(Table29[[#This Row],[Unique BarCode]],$N$10:$N$37,$P$10:$P$37)</f>
        <v>Device</v>
      </c>
      <c r="J3667" t="s">
        <v>8</v>
      </c>
      <c r="K3667" t="s">
        <v>1149</v>
      </c>
    </row>
    <row r="3668" spans="1:11" x14ac:dyDescent="0.2">
      <c r="A3668" s="1" t="d">
        <v>2023-03-01</v>
      </c>
      <c r="B3668" s="45">
        <v>-1</v>
      </c>
      <c r="C3668" t="s">
        <v>77</v>
      </c>
      <c r="D3668" t="str">
        <f>_xlfn.XLOOKUP(Table29[[#This Row],[Patron Group]],$R$10:$R$24,$S$10:$S$24)</f>
        <v>Undergraduate</v>
      </c>
      <c r="E3668" s="1" t="d">
        <v>2023-03-15</v>
      </c>
      <c r="F3668" t="s">
        <v>1730</v>
      </c>
      <c r="G3668" t="s">
        <v>2273</v>
      </c>
      <c r="H3668" t="str">
        <f>_xlfn.XLOOKUP(Table29[[#This Row],[Unique BarCode]],$N$10:$N$37,$O$10:$O$37)</f>
        <v>ChromeBook</v>
      </c>
      <c r="I3668" t="str">
        <f>_xlfn.XLOOKUP(Table29[[#This Row],[Unique BarCode]],$N$10:$N$37,$P$10:$P$37)</f>
        <v>Device</v>
      </c>
      <c r="J3668" t="s">
        <v>8</v>
      </c>
      <c r="K3668" t="s">
        <v>1731</v>
      </c>
    </row>
    <row r="3669" spans="1:11" x14ac:dyDescent="0.2">
      <c r="A3669" s="1" t="d">
        <v>2023-03-01</v>
      </c>
      <c r="B3669" s="45">
        <v>-1</v>
      </c>
      <c r="C3669" t="s">
        <v>77</v>
      </c>
      <c r="D3669" t="str">
        <f>_xlfn.XLOOKUP(Table29[[#This Row],[Patron Group]],$R$10:$R$24,$S$10:$S$24)</f>
        <v>Undergraduate</v>
      </c>
      <c r="E3669" s="1" t="d">
        <v>2023-03-15</v>
      </c>
      <c r="F3669" t="s">
        <v>1378</v>
      </c>
      <c r="G3669" t="s">
        <v>2274</v>
      </c>
      <c r="H3669" t="str">
        <f>_xlfn.XLOOKUP(Table29[[#This Row],[Unique BarCode]],$N$10:$N$37,$O$10:$O$37)</f>
        <v>MacBook</v>
      </c>
      <c r="I3669" t="str">
        <f>_xlfn.XLOOKUP(Table29[[#This Row],[Unique BarCode]],$N$10:$N$37,$P$10:$P$37)</f>
        <v>Device</v>
      </c>
      <c r="J3669" t="s">
        <v>8</v>
      </c>
      <c r="K3669" t="s">
        <v>1379</v>
      </c>
    </row>
    <row r="3670" spans="1:11" x14ac:dyDescent="0.2">
      <c r="A3670" s="1" t="d">
        <v>2023-03-01</v>
      </c>
      <c r="B3670" s="45">
        <v>-1</v>
      </c>
      <c r="C3670" t="s">
        <v>77</v>
      </c>
      <c r="D3670" t="str">
        <f>_xlfn.XLOOKUP(Table29[[#This Row],[Patron Group]],$R$10:$R$24,$S$10:$S$24)</f>
        <v>Undergraduate</v>
      </c>
      <c r="E3670" s="1" t="d">
        <v>2023-03-15</v>
      </c>
      <c r="F3670" t="s">
        <v>315</v>
      </c>
      <c r="G3670" t="s">
        <v>2274</v>
      </c>
      <c r="H3670" t="str">
        <f>_xlfn.XLOOKUP(Table29[[#This Row],[Unique BarCode]],$N$10:$N$37,$O$10:$O$37)</f>
        <v>MacBook</v>
      </c>
      <c r="I3670" t="str">
        <f>_xlfn.XLOOKUP(Table29[[#This Row],[Unique BarCode]],$N$10:$N$37,$P$10:$P$37)</f>
        <v>Device</v>
      </c>
      <c r="J3670" t="s">
        <v>8</v>
      </c>
      <c r="K3670" t="s">
        <v>316</v>
      </c>
    </row>
    <row r="3671" spans="1:11" x14ac:dyDescent="0.2">
      <c r="A3671" s="1" t="d">
        <v>2023-03-01</v>
      </c>
      <c r="B3671" s="45">
        <v>-1</v>
      </c>
      <c r="C3671" t="s">
        <v>77</v>
      </c>
      <c r="D3671" t="str">
        <f>_xlfn.XLOOKUP(Table29[[#This Row],[Patron Group]],$R$10:$R$24,$S$10:$S$24)</f>
        <v>Undergraduate</v>
      </c>
      <c r="E3671" s="1" t="d">
        <v>2023-03-15</v>
      </c>
      <c r="F3671" t="s">
        <v>735</v>
      </c>
      <c r="G3671" t="s">
        <v>2274</v>
      </c>
      <c r="H3671" t="str">
        <f>_xlfn.XLOOKUP(Table29[[#This Row],[Unique BarCode]],$N$10:$N$37,$O$10:$O$37)</f>
        <v>MacBook</v>
      </c>
      <c r="I3671" t="str">
        <f>_xlfn.XLOOKUP(Table29[[#This Row],[Unique BarCode]],$N$10:$N$37,$P$10:$P$37)</f>
        <v>Device</v>
      </c>
      <c r="J3671" t="s">
        <v>8</v>
      </c>
      <c r="K3671" t="s">
        <v>735</v>
      </c>
    </row>
    <row r="3672" spans="1:11" x14ac:dyDescent="0.2">
      <c r="A3672" s="1" t="d">
        <v>2023-03-01</v>
      </c>
      <c r="B3672" s="45">
        <v>-1</v>
      </c>
      <c r="C3672" t="s">
        <v>77</v>
      </c>
      <c r="D3672" t="str">
        <f>_xlfn.XLOOKUP(Table29[[#This Row],[Patron Group]],$R$10:$R$24,$S$10:$S$24)</f>
        <v>Undergraduate</v>
      </c>
      <c r="E3672" s="1" t="d">
        <v>2023-03-15</v>
      </c>
      <c r="F3672" t="s">
        <v>1935</v>
      </c>
      <c r="G3672" t="s">
        <v>2263</v>
      </c>
      <c r="H3672" t="str">
        <f>_xlfn.XLOOKUP(Table29[[#This Row],[Unique BarCode]],$N$10:$N$37,$O$10:$O$37)</f>
        <v>HP Laptop</v>
      </c>
      <c r="I3672" t="str">
        <f>_xlfn.XLOOKUP(Table29[[#This Row],[Unique BarCode]],$N$10:$N$37,$P$10:$P$37)</f>
        <v>Device</v>
      </c>
      <c r="J3672" t="s">
        <v>8</v>
      </c>
      <c r="K3672" t="s">
        <v>1385</v>
      </c>
    </row>
    <row r="3673" spans="1:11" x14ac:dyDescent="0.2">
      <c r="A3673" s="1" t="d">
        <v>2023-03-01</v>
      </c>
      <c r="B3673" s="45">
        <v>-1</v>
      </c>
      <c r="C3673" t="s">
        <v>77</v>
      </c>
      <c r="D3673" t="str">
        <f>_xlfn.XLOOKUP(Table29[[#This Row],[Patron Group]],$R$10:$R$24,$S$10:$S$24)</f>
        <v>Undergraduate</v>
      </c>
      <c r="E3673" s="1" t="d">
        <v>2023-03-15</v>
      </c>
      <c r="F3673" t="s">
        <v>930</v>
      </c>
      <c r="G3673" t="s">
        <v>2263</v>
      </c>
      <c r="H3673" t="str">
        <f>_xlfn.XLOOKUP(Table29[[#This Row],[Unique BarCode]],$N$10:$N$37,$O$10:$O$37)</f>
        <v>HP Laptop</v>
      </c>
      <c r="I3673" t="str">
        <f>_xlfn.XLOOKUP(Table29[[#This Row],[Unique BarCode]],$N$10:$N$37,$P$10:$P$37)</f>
        <v>Device</v>
      </c>
      <c r="J3673" t="s">
        <v>8</v>
      </c>
      <c r="K3673" t="s">
        <v>931</v>
      </c>
    </row>
    <row r="3674" spans="1:11" x14ac:dyDescent="0.2">
      <c r="A3674" s="1" t="d">
        <v>2023-03-01</v>
      </c>
      <c r="B3674" s="45">
        <v>5559437580006530</v>
      </c>
      <c r="C3674" t="s">
        <v>77</v>
      </c>
      <c r="D3674" t="str">
        <f>_xlfn.XLOOKUP(Table29[[#This Row],[Patron Group]],$R$10:$R$24,$S$10:$S$24)</f>
        <v>Undergraduate</v>
      </c>
      <c r="E3674" s="1" t="d">
        <v>2023-03-08</v>
      </c>
      <c r="F3674" t="s">
        <v>1274</v>
      </c>
      <c r="G3674" t="s">
        <v>2263</v>
      </c>
      <c r="H3674" t="str">
        <f>_xlfn.XLOOKUP(Table29[[#This Row],[Unique BarCode]],$N$10:$N$37,$O$10:$O$37)</f>
        <v>HP Laptop</v>
      </c>
      <c r="I3674" t="str">
        <f>_xlfn.XLOOKUP(Table29[[#This Row],[Unique BarCode]],$N$10:$N$37,$P$10:$P$37)</f>
        <v>Device</v>
      </c>
      <c r="J3674" t="s">
        <v>8</v>
      </c>
      <c r="K3674" t="s">
        <v>1275</v>
      </c>
    </row>
    <row r="3675" spans="1:11" x14ac:dyDescent="0.2">
      <c r="A3675" s="1" t="d">
        <v>2023-03-01</v>
      </c>
      <c r="B3675" s="45">
        <v>9403172370006530</v>
      </c>
      <c r="C3675" t="s">
        <v>20</v>
      </c>
      <c r="D3675" t="str">
        <f>_xlfn.XLOOKUP(Table29[[#This Row],[Patron Group]],$R$10:$R$24,$S$10:$S$24)</f>
        <v>Graduate</v>
      </c>
      <c r="E3675" s="1" t="d">
        <v>2023-03-24</v>
      </c>
      <c r="F3675" t="s">
        <v>1938</v>
      </c>
      <c r="G3675" t="s">
        <v>2297</v>
      </c>
      <c r="H3675" t="str">
        <f>_xlfn.XLOOKUP(Table29[[#This Row],[Unique BarCode]],$N$10:$N$37,$O$10:$O$37)</f>
        <v>iPad</v>
      </c>
      <c r="I3675" t="str">
        <f>_xlfn.XLOOKUP(Table29[[#This Row],[Unique BarCode]],$N$10:$N$37,$P$10:$P$37)</f>
        <v>Device</v>
      </c>
      <c r="J3675" t="s">
        <v>8</v>
      </c>
      <c r="K3675" t="s">
        <v>1939</v>
      </c>
    </row>
    <row r="3676" spans="1:11" x14ac:dyDescent="0.2">
      <c r="A3676" s="1" t="d">
        <v>2023-03-02</v>
      </c>
      <c r="B3676" s="45">
        <v>-1</v>
      </c>
      <c r="C3676" t="s">
        <v>20</v>
      </c>
      <c r="D3676" t="str">
        <f>_xlfn.XLOOKUP(Table29[[#This Row],[Patron Group]],$R$10:$R$24,$S$10:$S$24)</f>
        <v>Graduate</v>
      </c>
      <c r="E3676" s="1" t="d">
        <v>2023-03-02</v>
      </c>
      <c r="F3676" t="s">
        <v>1522</v>
      </c>
      <c r="G3676" t="s">
        <v>2288</v>
      </c>
      <c r="H3676" t="str">
        <f>_xlfn.XLOOKUP(Table29[[#This Row],[Unique BarCode]],$N$10:$N$37,$O$10:$O$37)</f>
        <v>Android Charger</v>
      </c>
      <c r="I3676" t="str">
        <f>_xlfn.XLOOKUP(Table29[[#This Row],[Unique BarCode]],$N$10:$N$37,$P$10:$P$37)</f>
        <v>Charger</v>
      </c>
      <c r="J3676" t="s">
        <v>8</v>
      </c>
      <c r="K3676" t="s">
        <v>1523</v>
      </c>
    </row>
    <row r="3677" spans="1:11" x14ac:dyDescent="0.2">
      <c r="A3677" s="1" t="d">
        <v>2023-03-02</v>
      </c>
      <c r="B3677" s="45">
        <v>-1</v>
      </c>
      <c r="C3677" t="s">
        <v>20</v>
      </c>
      <c r="D3677" t="str">
        <f>_xlfn.XLOOKUP(Table29[[#This Row],[Patron Group]],$R$10:$R$24,$S$10:$S$24)</f>
        <v>Graduate</v>
      </c>
      <c r="E3677" s="1" t="d">
        <v>2023-03-02</v>
      </c>
      <c r="F3677" t="s">
        <v>1628</v>
      </c>
      <c r="G3677" t="s">
        <v>2281</v>
      </c>
      <c r="H3677" t="str">
        <f>_xlfn.XLOOKUP(Table29[[#This Row],[Unique BarCode]],$N$10:$N$37,$O$10:$O$37)</f>
        <v>HDMIC</v>
      </c>
      <c r="I3677" t="str">
        <f>_xlfn.XLOOKUP(Table29[[#This Row],[Unique BarCode]],$N$10:$N$37,$P$10:$P$37)</f>
        <v>Cable</v>
      </c>
      <c r="J3677" t="s">
        <v>8</v>
      </c>
      <c r="K3677" t="s">
        <v>1629</v>
      </c>
    </row>
    <row r="3678" spans="1:11" x14ac:dyDescent="0.2">
      <c r="A3678" s="1" t="d">
        <v>2023-03-02</v>
      </c>
      <c r="B3678" s="45">
        <v>-1</v>
      </c>
      <c r="C3678" t="s">
        <v>20</v>
      </c>
      <c r="D3678" t="str">
        <f>_xlfn.XLOOKUP(Table29[[#This Row],[Patron Group]],$R$10:$R$24,$S$10:$S$24)</f>
        <v>Graduate</v>
      </c>
      <c r="E3678" s="1" t="d">
        <v>2023-03-02</v>
      </c>
      <c r="F3678" t="s">
        <v>1775</v>
      </c>
      <c r="G3678" t="s">
        <v>2266</v>
      </c>
      <c r="H3678" t="str">
        <f>_xlfn.XLOOKUP(Table29[[#This Row],[Unique BarCode]],$N$10:$N$37,$O$10:$O$37)</f>
        <v>Headphones</v>
      </c>
      <c r="I3678" t="str">
        <f>_xlfn.XLOOKUP(Table29[[#This Row],[Unique BarCode]],$N$10:$N$37,$P$10:$P$37)</f>
        <v>Accessory</v>
      </c>
      <c r="J3678" t="s">
        <v>49</v>
      </c>
      <c r="K3678" t="s">
        <v>1776</v>
      </c>
    </row>
    <row r="3679" spans="1:11" x14ac:dyDescent="0.2">
      <c r="A3679" s="1" t="d">
        <v>2023-03-02</v>
      </c>
      <c r="B3679" s="45">
        <v>-1</v>
      </c>
      <c r="C3679" t="s">
        <v>20</v>
      </c>
      <c r="D3679" t="str">
        <f>_xlfn.XLOOKUP(Table29[[#This Row],[Patron Group]],$R$10:$R$24,$S$10:$S$24)</f>
        <v>Graduate</v>
      </c>
      <c r="E3679" s="1" t="d">
        <v>2023-03-02</v>
      </c>
      <c r="F3679" t="s">
        <v>1806</v>
      </c>
      <c r="G3679" t="s">
        <v>2266</v>
      </c>
      <c r="H3679" t="str">
        <f>_xlfn.XLOOKUP(Table29[[#This Row],[Unique BarCode]],$N$10:$N$37,$O$10:$O$37)</f>
        <v>Headphones</v>
      </c>
      <c r="I3679" t="str">
        <f>_xlfn.XLOOKUP(Table29[[#This Row],[Unique BarCode]],$N$10:$N$37,$P$10:$P$37)</f>
        <v>Accessory</v>
      </c>
      <c r="J3679" t="s">
        <v>8</v>
      </c>
      <c r="K3679" t="s">
        <v>1807</v>
      </c>
    </row>
    <row r="3680" spans="1:11" x14ac:dyDescent="0.2">
      <c r="A3680" s="1" t="d">
        <v>2023-03-02</v>
      </c>
      <c r="B3680" s="45">
        <v>-1</v>
      </c>
      <c r="C3680" t="s">
        <v>20</v>
      </c>
      <c r="D3680" t="str">
        <f>_xlfn.XLOOKUP(Table29[[#This Row],[Patron Group]],$R$10:$R$24,$S$10:$S$24)</f>
        <v>Graduate</v>
      </c>
      <c r="E3680" s="1" t="d">
        <v>2023-03-02</v>
      </c>
      <c r="F3680" t="s">
        <v>1039</v>
      </c>
      <c r="G3680" t="s">
        <v>2282</v>
      </c>
      <c r="H3680" t="str">
        <f>_xlfn.XLOOKUP(Table29[[#This Row],[Unique BarCode]],$N$10:$N$37,$O$10:$O$37)</f>
        <v>HPUSBC</v>
      </c>
      <c r="I3680" t="str">
        <f>_xlfn.XLOOKUP(Table29[[#This Row],[Unique BarCode]],$N$10:$N$37,$P$10:$P$37)</f>
        <v>Charger</v>
      </c>
      <c r="J3680" t="s">
        <v>49</v>
      </c>
      <c r="K3680" t="s">
        <v>1040</v>
      </c>
    </row>
    <row r="3681" spans="1:11" x14ac:dyDescent="0.2">
      <c r="A3681" s="1" t="d">
        <v>2023-03-02</v>
      </c>
      <c r="B3681" s="45">
        <v>-1</v>
      </c>
      <c r="C3681" t="s">
        <v>20</v>
      </c>
      <c r="D3681" t="str">
        <f>_xlfn.XLOOKUP(Table29[[#This Row],[Patron Group]],$R$10:$R$24,$S$10:$S$24)</f>
        <v>Graduate</v>
      </c>
      <c r="E3681" s="1" t="d">
        <v>2023-03-02</v>
      </c>
      <c r="F3681" t="s">
        <v>1369</v>
      </c>
      <c r="G3681" t="s">
        <v>2265</v>
      </c>
      <c r="H3681" t="str">
        <f>_xlfn.XLOOKUP(Table29[[#This Row],[Unique BarCode]],$N$10:$N$37,$O$10:$O$37)</f>
        <v>IPHONE</v>
      </c>
      <c r="I3681" t="str">
        <f>_xlfn.XLOOKUP(Table29[[#This Row],[Unique BarCode]],$N$10:$N$37,$P$10:$P$37)</f>
        <v>Charger</v>
      </c>
      <c r="J3681" t="s">
        <v>8</v>
      </c>
      <c r="K3681" t="s">
        <v>1370</v>
      </c>
    </row>
    <row r="3682" spans="1:11" x14ac:dyDescent="0.2">
      <c r="A3682" s="1" t="d">
        <v>2023-03-02</v>
      </c>
      <c r="B3682" s="45">
        <v>-1</v>
      </c>
      <c r="C3682" t="s">
        <v>20</v>
      </c>
      <c r="D3682" t="str">
        <f>_xlfn.XLOOKUP(Table29[[#This Row],[Patron Group]],$R$10:$R$24,$S$10:$S$24)</f>
        <v>Graduate</v>
      </c>
      <c r="E3682" s="1" t="d">
        <v>2023-03-02</v>
      </c>
      <c r="F3682" t="s">
        <v>1497</v>
      </c>
      <c r="G3682" t="s">
        <v>2265</v>
      </c>
      <c r="H3682" t="str">
        <f>_xlfn.XLOOKUP(Table29[[#This Row],[Unique BarCode]],$N$10:$N$37,$O$10:$O$37)</f>
        <v>IPHONE</v>
      </c>
      <c r="I3682" t="str">
        <f>_xlfn.XLOOKUP(Table29[[#This Row],[Unique BarCode]],$N$10:$N$37,$P$10:$P$37)</f>
        <v>Charger</v>
      </c>
      <c r="J3682" t="s">
        <v>8</v>
      </c>
    </row>
    <row r="3683" spans="1:11" x14ac:dyDescent="0.2">
      <c r="A3683" s="1" t="d">
        <v>2023-03-02</v>
      </c>
      <c r="B3683" s="45">
        <v>-1</v>
      </c>
      <c r="C3683" t="s">
        <v>20</v>
      </c>
      <c r="D3683" t="str">
        <f>_xlfn.XLOOKUP(Table29[[#This Row],[Patron Group]],$R$10:$R$24,$S$10:$S$24)</f>
        <v>Graduate</v>
      </c>
      <c r="E3683" s="1" t="d">
        <v>2023-03-02</v>
      </c>
      <c r="F3683" t="s">
        <v>29</v>
      </c>
      <c r="G3683" t="s">
        <v>2265</v>
      </c>
      <c r="H3683" t="str">
        <f>_xlfn.XLOOKUP(Table29[[#This Row],[Unique BarCode]],$N$10:$N$37,$O$10:$O$37)</f>
        <v>IPHONE</v>
      </c>
      <c r="I3683" t="str">
        <f>_xlfn.XLOOKUP(Table29[[#This Row],[Unique BarCode]],$N$10:$N$37,$P$10:$P$37)</f>
        <v>Charger</v>
      </c>
      <c r="J3683" t="s">
        <v>8</v>
      </c>
      <c r="K3683" t="s">
        <v>30</v>
      </c>
    </row>
    <row r="3684" spans="1:11" x14ac:dyDescent="0.2">
      <c r="A3684" s="1" t="d">
        <v>2023-03-02</v>
      </c>
      <c r="B3684" s="45">
        <v>-1</v>
      </c>
      <c r="C3684" t="s">
        <v>20</v>
      </c>
      <c r="D3684" t="str">
        <f>_xlfn.XLOOKUP(Table29[[#This Row],[Patron Group]],$R$10:$R$24,$S$10:$S$24)</f>
        <v>Graduate</v>
      </c>
      <c r="E3684" s="1" t="d">
        <v>2023-03-02</v>
      </c>
      <c r="F3684" t="s">
        <v>1875</v>
      </c>
      <c r="G3684" t="s">
        <v>2265</v>
      </c>
      <c r="H3684" t="str">
        <f>_xlfn.XLOOKUP(Table29[[#This Row],[Unique BarCode]],$N$10:$N$37,$O$10:$O$37)</f>
        <v>IPHONE</v>
      </c>
      <c r="I3684" t="str">
        <f>_xlfn.XLOOKUP(Table29[[#This Row],[Unique BarCode]],$N$10:$N$37,$P$10:$P$37)</f>
        <v>Charger</v>
      </c>
      <c r="J3684" t="s">
        <v>8</v>
      </c>
      <c r="K3684" t="s">
        <v>1876</v>
      </c>
    </row>
    <row r="3685" spans="1:11" x14ac:dyDescent="0.2">
      <c r="A3685" s="1" t="d">
        <v>2023-03-02</v>
      </c>
      <c r="B3685" s="45">
        <v>-1</v>
      </c>
      <c r="C3685" t="s">
        <v>20</v>
      </c>
      <c r="D3685" t="str">
        <f>_xlfn.XLOOKUP(Table29[[#This Row],[Patron Group]],$R$10:$R$24,$S$10:$S$24)</f>
        <v>Graduate</v>
      </c>
      <c r="E3685" s="1" t="d">
        <v>2023-03-02</v>
      </c>
      <c r="F3685" t="s">
        <v>220</v>
      </c>
      <c r="G3685" t="s">
        <v>2265</v>
      </c>
      <c r="H3685" t="str">
        <f>_xlfn.XLOOKUP(Table29[[#This Row],[Unique BarCode]],$N$10:$N$37,$O$10:$O$37)</f>
        <v>IPHONE</v>
      </c>
      <c r="I3685" t="str">
        <f>_xlfn.XLOOKUP(Table29[[#This Row],[Unique BarCode]],$N$10:$N$37,$P$10:$P$37)</f>
        <v>Charger</v>
      </c>
      <c r="J3685" t="s">
        <v>13</v>
      </c>
      <c r="K3685" t="s">
        <v>221</v>
      </c>
    </row>
    <row r="3686" spans="1:11" x14ac:dyDescent="0.2">
      <c r="A3686" s="1" t="d">
        <v>2023-03-02</v>
      </c>
      <c r="B3686" s="45">
        <v>-1</v>
      </c>
      <c r="C3686" t="s">
        <v>20</v>
      </c>
      <c r="D3686" t="str">
        <f>_xlfn.XLOOKUP(Table29[[#This Row],[Patron Group]],$R$10:$R$24,$S$10:$S$24)</f>
        <v>Graduate</v>
      </c>
      <c r="E3686" s="1" t="d">
        <v>2023-03-02</v>
      </c>
      <c r="F3686" t="s">
        <v>222</v>
      </c>
      <c r="G3686" t="s">
        <v>2265</v>
      </c>
      <c r="H3686" t="str">
        <f>_xlfn.XLOOKUP(Table29[[#This Row],[Unique BarCode]],$N$10:$N$37,$O$10:$O$37)</f>
        <v>IPHONE</v>
      </c>
      <c r="I3686" t="str">
        <f>_xlfn.XLOOKUP(Table29[[#This Row],[Unique BarCode]],$N$10:$N$37,$P$10:$P$37)</f>
        <v>Charger</v>
      </c>
      <c r="J3686" t="s">
        <v>13</v>
      </c>
      <c r="K3686" t="s">
        <v>223</v>
      </c>
    </row>
    <row r="3687" spans="1:11" x14ac:dyDescent="0.2">
      <c r="A3687" s="1" t="d">
        <v>2023-03-02</v>
      </c>
      <c r="B3687" s="45">
        <v>-1</v>
      </c>
      <c r="C3687" t="s">
        <v>20</v>
      </c>
      <c r="D3687" t="str">
        <f>_xlfn.XLOOKUP(Table29[[#This Row],[Patron Group]],$R$10:$R$24,$S$10:$S$24)</f>
        <v>Graduate</v>
      </c>
      <c r="E3687" s="1" t="d">
        <v>2023-03-02</v>
      </c>
      <c r="F3687" t="s">
        <v>1621</v>
      </c>
      <c r="G3687" t="s">
        <v>2296</v>
      </c>
      <c r="H3687" t="str">
        <f>_xlfn.XLOOKUP(Table29[[#This Row],[Unique BarCode]],$N$10:$N$37,$O$10:$O$37)</f>
        <v>MACUSBC</v>
      </c>
      <c r="I3687" t="str">
        <f>_xlfn.XLOOKUP(Table29[[#This Row],[Unique BarCode]],$N$10:$N$37,$P$10:$P$37)</f>
        <v>Charger</v>
      </c>
      <c r="J3687" t="s">
        <v>8</v>
      </c>
      <c r="K3687" t="s">
        <v>472</v>
      </c>
    </row>
    <row r="3688" spans="1:11" x14ac:dyDescent="0.2">
      <c r="A3688" s="1" t="d">
        <v>2023-03-02</v>
      </c>
      <c r="B3688" s="45">
        <v>-1</v>
      </c>
      <c r="C3688" t="s">
        <v>20</v>
      </c>
      <c r="D3688" t="str">
        <f>_xlfn.XLOOKUP(Table29[[#This Row],[Patron Group]],$R$10:$R$24,$S$10:$S$24)</f>
        <v>Graduate</v>
      </c>
      <c r="E3688" s="1" t="d">
        <v>2023-03-02</v>
      </c>
      <c r="F3688" t="s">
        <v>1633</v>
      </c>
      <c r="G3688" t="s">
        <v>2296</v>
      </c>
      <c r="H3688" t="str">
        <f>_xlfn.XLOOKUP(Table29[[#This Row],[Unique BarCode]],$N$10:$N$37,$O$10:$O$37)</f>
        <v>MACUSBC</v>
      </c>
      <c r="I3688" t="str">
        <f>_xlfn.XLOOKUP(Table29[[#This Row],[Unique BarCode]],$N$10:$N$37,$P$10:$P$37)</f>
        <v>Charger</v>
      </c>
      <c r="J3688" t="s">
        <v>8</v>
      </c>
      <c r="K3688" t="s">
        <v>844</v>
      </c>
    </row>
    <row r="3689" spans="1:11" x14ac:dyDescent="0.2">
      <c r="A3689" s="1" t="d">
        <v>2023-03-02</v>
      </c>
      <c r="B3689" s="45">
        <v>-1</v>
      </c>
      <c r="C3689" t="s">
        <v>20</v>
      </c>
      <c r="D3689" t="str">
        <f>_xlfn.XLOOKUP(Table29[[#This Row],[Patron Group]],$R$10:$R$24,$S$10:$S$24)</f>
        <v>Graduate</v>
      </c>
      <c r="E3689" s="1" t="d">
        <v>2023-03-02</v>
      </c>
      <c r="F3689" t="s">
        <v>1835</v>
      </c>
      <c r="G3689" t="s">
        <v>2296</v>
      </c>
      <c r="H3689" t="str">
        <f>_xlfn.XLOOKUP(Table29[[#This Row],[Unique BarCode]],$N$10:$N$37,$O$10:$O$37)</f>
        <v>MACUSBC</v>
      </c>
      <c r="I3689" t="str">
        <f>_xlfn.XLOOKUP(Table29[[#This Row],[Unique BarCode]],$N$10:$N$37,$P$10:$P$37)</f>
        <v>Charger</v>
      </c>
      <c r="J3689" t="s">
        <v>8</v>
      </c>
    </row>
    <row r="3690" spans="1:11" x14ac:dyDescent="0.2">
      <c r="A3690" s="1" t="d">
        <v>2023-03-02</v>
      </c>
      <c r="B3690" s="45">
        <v>-1</v>
      </c>
      <c r="C3690" t="s">
        <v>20</v>
      </c>
      <c r="D3690" t="str">
        <f>_xlfn.XLOOKUP(Table29[[#This Row],[Patron Group]],$R$10:$R$24,$S$10:$S$24)</f>
        <v>Graduate</v>
      </c>
      <c r="E3690" s="1" t="d">
        <v>2023-03-02</v>
      </c>
      <c r="F3690" t="s">
        <v>1560</v>
      </c>
      <c r="G3690" t="s">
        <v>2285</v>
      </c>
      <c r="H3690" t="str">
        <f>_xlfn.XLOOKUP(Table29[[#This Row],[Unique BarCode]],$N$10:$N$37,$O$10:$O$37)</f>
        <v>UHDMI</v>
      </c>
      <c r="I3690" t="str">
        <f>_xlfn.XLOOKUP(Table29[[#This Row],[Unique BarCode]],$N$10:$N$37,$P$10:$P$37)</f>
        <v>Cable</v>
      </c>
      <c r="J3690" t="s">
        <v>8</v>
      </c>
    </row>
    <row r="3691" spans="1:11" x14ac:dyDescent="0.2">
      <c r="A3691" s="1" t="d">
        <v>2023-03-02</v>
      </c>
      <c r="B3691" s="45">
        <v>-1</v>
      </c>
      <c r="C3691" t="s">
        <v>20</v>
      </c>
      <c r="D3691" t="str">
        <f>_xlfn.XLOOKUP(Table29[[#This Row],[Patron Group]],$R$10:$R$24,$S$10:$S$24)</f>
        <v>Graduate</v>
      </c>
      <c r="E3691" s="1" t="d">
        <v>2023-03-02</v>
      </c>
      <c r="F3691" t="s">
        <v>1324</v>
      </c>
      <c r="G3691" t="s">
        <v>2272</v>
      </c>
      <c r="H3691" t="str">
        <f>_xlfn.XLOOKUP(Table29[[#This Row],[Unique BarCode]],$N$10:$N$37,$O$10:$O$37)</f>
        <v>WALLADPT</v>
      </c>
      <c r="I3691" t="str">
        <f>_xlfn.XLOOKUP(Table29[[#This Row],[Unique BarCode]],$N$10:$N$37,$P$10:$P$37)</f>
        <v>Charger</v>
      </c>
      <c r="J3691" t="s">
        <v>13</v>
      </c>
      <c r="K3691" t="s">
        <v>1325</v>
      </c>
    </row>
    <row r="3692" spans="1:11" x14ac:dyDescent="0.2">
      <c r="A3692" s="1" t="d">
        <v>2023-03-02</v>
      </c>
      <c r="B3692" s="45">
        <v>-1</v>
      </c>
      <c r="C3692" t="s">
        <v>20</v>
      </c>
      <c r="D3692" t="str">
        <f>_xlfn.XLOOKUP(Table29[[#This Row],[Patron Group]],$R$10:$R$24,$S$10:$S$24)</f>
        <v>Graduate</v>
      </c>
      <c r="E3692" s="1" t="d">
        <v>2023-03-02</v>
      </c>
      <c r="F3692" t="s">
        <v>274</v>
      </c>
      <c r="G3692" t="s">
        <v>2272</v>
      </c>
      <c r="H3692" t="str">
        <f>_xlfn.XLOOKUP(Table29[[#This Row],[Unique BarCode]],$N$10:$N$37,$O$10:$O$37)</f>
        <v>WALLADPT</v>
      </c>
      <c r="I3692" t="str">
        <f>_xlfn.XLOOKUP(Table29[[#This Row],[Unique BarCode]],$N$10:$N$37,$P$10:$P$37)</f>
        <v>Charger</v>
      </c>
      <c r="J3692" t="s">
        <v>8</v>
      </c>
    </row>
    <row r="3693" spans="1:11" x14ac:dyDescent="0.2">
      <c r="A3693" s="1" t="d">
        <v>2023-03-02</v>
      </c>
      <c r="B3693" s="45">
        <v>-1</v>
      </c>
      <c r="C3693" t="s">
        <v>20</v>
      </c>
      <c r="D3693" t="str">
        <f>_xlfn.XLOOKUP(Table29[[#This Row],[Patron Group]],$R$10:$R$24,$S$10:$S$24)</f>
        <v>Graduate</v>
      </c>
      <c r="E3693" s="1" t="d">
        <v>2023-03-02</v>
      </c>
      <c r="F3693" t="s">
        <v>483</v>
      </c>
      <c r="G3693" t="s">
        <v>2272</v>
      </c>
      <c r="H3693" t="str">
        <f>_xlfn.XLOOKUP(Table29[[#This Row],[Unique BarCode]],$N$10:$N$37,$O$10:$O$37)</f>
        <v>WALLADPT</v>
      </c>
      <c r="I3693" t="str">
        <f>_xlfn.XLOOKUP(Table29[[#This Row],[Unique BarCode]],$N$10:$N$37,$P$10:$P$37)</f>
        <v>Charger</v>
      </c>
      <c r="J3693" t="s">
        <v>8</v>
      </c>
    </row>
    <row r="3694" spans="1:11" x14ac:dyDescent="0.2">
      <c r="A3694" s="1" t="d">
        <v>2023-03-02</v>
      </c>
      <c r="B3694" s="45">
        <v>-1</v>
      </c>
      <c r="C3694" t="s">
        <v>20</v>
      </c>
      <c r="D3694" t="str">
        <f>_xlfn.XLOOKUP(Table29[[#This Row],[Patron Group]],$R$10:$R$24,$S$10:$S$24)</f>
        <v>Graduate</v>
      </c>
      <c r="E3694" s="1" t="d">
        <v>2023-03-02</v>
      </c>
      <c r="F3694" t="s">
        <v>95</v>
      </c>
      <c r="G3694" t="s">
        <v>2272</v>
      </c>
      <c r="H3694" t="str">
        <f>_xlfn.XLOOKUP(Table29[[#This Row],[Unique BarCode]],$N$10:$N$37,$O$10:$O$37)</f>
        <v>WALLADPT</v>
      </c>
      <c r="I3694" t="str">
        <f>_xlfn.XLOOKUP(Table29[[#This Row],[Unique BarCode]],$N$10:$N$37,$P$10:$P$37)</f>
        <v>Charger</v>
      </c>
      <c r="J3694" t="s">
        <v>8</v>
      </c>
    </row>
    <row r="3695" spans="1:11" x14ac:dyDescent="0.2">
      <c r="A3695" s="1" t="d">
        <v>2023-03-02</v>
      </c>
      <c r="B3695" s="45">
        <v>-1</v>
      </c>
      <c r="C3695" t="s">
        <v>20</v>
      </c>
      <c r="D3695" t="str">
        <f>_xlfn.XLOOKUP(Table29[[#This Row],[Patron Group]],$R$10:$R$24,$S$10:$S$24)</f>
        <v>Graduate</v>
      </c>
      <c r="E3695" s="1" t="d">
        <v>2023-03-02</v>
      </c>
      <c r="F3695" t="s">
        <v>1635</v>
      </c>
      <c r="G3695" t="s">
        <v>2272</v>
      </c>
      <c r="H3695" t="str">
        <f>_xlfn.XLOOKUP(Table29[[#This Row],[Unique BarCode]],$N$10:$N$37,$O$10:$O$37)</f>
        <v>WALLADPT</v>
      </c>
      <c r="I3695" t="str">
        <f>_xlfn.XLOOKUP(Table29[[#This Row],[Unique BarCode]],$N$10:$N$37,$P$10:$P$37)</f>
        <v>Charger</v>
      </c>
      <c r="J3695" t="s">
        <v>8</v>
      </c>
    </row>
    <row r="3696" spans="1:11" x14ac:dyDescent="0.2">
      <c r="A3696" s="1" t="d">
        <v>2023-03-02</v>
      </c>
      <c r="B3696" s="45">
        <v>-1</v>
      </c>
      <c r="C3696" t="s">
        <v>20</v>
      </c>
      <c r="D3696" t="str">
        <f>_xlfn.XLOOKUP(Table29[[#This Row],[Patron Group]],$R$10:$R$24,$S$10:$S$24)</f>
        <v>Graduate</v>
      </c>
      <c r="E3696" s="1" t="d">
        <v>2023-03-16</v>
      </c>
      <c r="F3696" t="s">
        <v>1940</v>
      </c>
      <c r="G3696" t="s">
        <v>2273</v>
      </c>
      <c r="H3696" t="str">
        <f>_xlfn.XLOOKUP(Table29[[#This Row],[Unique BarCode]],$N$10:$N$37,$O$10:$O$37)</f>
        <v>ChromeBook</v>
      </c>
      <c r="I3696" t="str">
        <f>_xlfn.XLOOKUP(Table29[[#This Row],[Unique BarCode]],$N$10:$N$37,$P$10:$P$37)</f>
        <v>Device</v>
      </c>
      <c r="J3696" t="s">
        <v>49</v>
      </c>
      <c r="K3696" t="s">
        <v>1941</v>
      </c>
    </row>
    <row r="3697" spans="1:11" x14ac:dyDescent="0.2">
      <c r="A3697" s="1" t="d">
        <v>2023-03-02</v>
      </c>
      <c r="B3697" s="45">
        <v>-1</v>
      </c>
      <c r="C3697" t="s">
        <v>20</v>
      </c>
      <c r="D3697" t="str">
        <f>_xlfn.XLOOKUP(Table29[[#This Row],[Patron Group]],$R$10:$R$24,$S$10:$S$24)</f>
        <v>Graduate</v>
      </c>
      <c r="E3697" s="1" t="d">
        <v>2023-03-16</v>
      </c>
      <c r="F3697" t="s">
        <v>134</v>
      </c>
      <c r="G3697" t="s">
        <v>2274</v>
      </c>
      <c r="H3697" t="str">
        <f>_xlfn.XLOOKUP(Table29[[#This Row],[Unique BarCode]],$N$10:$N$37,$O$10:$O$37)</f>
        <v>MacBook</v>
      </c>
      <c r="I3697" t="str">
        <f>_xlfn.XLOOKUP(Table29[[#This Row],[Unique BarCode]],$N$10:$N$37,$P$10:$P$37)</f>
        <v>Device</v>
      </c>
      <c r="J3697" t="s">
        <v>8</v>
      </c>
      <c r="K3697" t="s">
        <v>135</v>
      </c>
    </row>
    <row r="3698" spans="1:11" x14ac:dyDescent="0.2">
      <c r="A3698" s="1" t="d">
        <v>2023-03-02</v>
      </c>
      <c r="B3698" s="45">
        <v>-1</v>
      </c>
      <c r="C3698" t="s">
        <v>20</v>
      </c>
      <c r="D3698" t="str">
        <f>_xlfn.XLOOKUP(Table29[[#This Row],[Patron Group]],$R$10:$R$24,$S$10:$S$24)</f>
        <v>Graduate</v>
      </c>
      <c r="E3698" s="1" t="d">
        <v>2023-03-16</v>
      </c>
      <c r="F3698" t="s">
        <v>1942</v>
      </c>
      <c r="G3698" t="s">
        <v>2275</v>
      </c>
      <c r="H3698" t="str">
        <f>_xlfn.XLOOKUP(Table29[[#This Row],[Unique BarCode]],$N$10:$N$37,$O$10:$O$37)</f>
        <v>iPad</v>
      </c>
      <c r="I3698" t="str">
        <f>_xlfn.XLOOKUP(Table29[[#This Row],[Unique BarCode]],$N$10:$N$37,$P$10:$P$37)</f>
        <v>Device</v>
      </c>
      <c r="J3698" t="s">
        <v>8</v>
      </c>
      <c r="K3698" t="s">
        <v>1943</v>
      </c>
    </row>
    <row r="3699" spans="1:11" x14ac:dyDescent="0.2">
      <c r="A3699" s="1" t="d">
        <v>2023-03-02</v>
      </c>
      <c r="B3699" s="45">
        <v>-1</v>
      </c>
      <c r="C3699" t="s">
        <v>20</v>
      </c>
      <c r="D3699" t="str">
        <f>_xlfn.XLOOKUP(Table29[[#This Row],[Patron Group]],$R$10:$R$24,$S$10:$S$24)</f>
        <v>Graduate</v>
      </c>
      <c r="E3699" s="1" t="d">
        <v>2023-03-16</v>
      </c>
      <c r="F3699" t="s">
        <v>1818</v>
      </c>
      <c r="G3699" t="s">
        <v>2263</v>
      </c>
      <c r="H3699" t="str">
        <f>_xlfn.XLOOKUP(Table29[[#This Row],[Unique BarCode]],$N$10:$N$37,$O$10:$O$37)</f>
        <v>HP Laptop</v>
      </c>
      <c r="I3699" t="str">
        <f>_xlfn.XLOOKUP(Table29[[#This Row],[Unique BarCode]],$N$10:$N$37,$P$10:$P$37)</f>
        <v>Device</v>
      </c>
      <c r="J3699" t="s">
        <v>8</v>
      </c>
      <c r="K3699" t="s">
        <v>793</v>
      </c>
    </row>
    <row r="3700" spans="1:11" x14ac:dyDescent="0.2">
      <c r="A3700" s="1" t="d">
        <v>2023-03-02</v>
      </c>
      <c r="B3700" s="45">
        <v>-1</v>
      </c>
      <c r="C3700" t="s">
        <v>20</v>
      </c>
      <c r="D3700" t="str">
        <f>_xlfn.XLOOKUP(Table29[[#This Row],[Patron Group]],$R$10:$R$24,$S$10:$S$24)</f>
        <v>Graduate</v>
      </c>
      <c r="E3700" s="1" t="d">
        <v>2023-03-16</v>
      </c>
      <c r="F3700" t="s">
        <v>575</v>
      </c>
      <c r="G3700" t="s">
        <v>2263</v>
      </c>
      <c r="H3700" t="str">
        <f>_xlfn.XLOOKUP(Table29[[#This Row],[Unique BarCode]],$N$10:$N$37,$O$10:$O$37)</f>
        <v>HP Laptop</v>
      </c>
      <c r="I3700" t="str">
        <f>_xlfn.XLOOKUP(Table29[[#This Row],[Unique BarCode]],$N$10:$N$37,$P$10:$P$37)</f>
        <v>Device</v>
      </c>
      <c r="J3700" t="s">
        <v>8</v>
      </c>
      <c r="K3700" t="s">
        <v>576</v>
      </c>
    </row>
    <row r="3701" spans="1:11" x14ac:dyDescent="0.2">
      <c r="A3701" s="1" t="d">
        <v>2023-03-02</v>
      </c>
      <c r="B3701" s="45">
        <v>-1</v>
      </c>
      <c r="C3701" t="s">
        <v>74</v>
      </c>
      <c r="D3701" t="str">
        <f>_xlfn.XLOOKUP(Table29[[#This Row],[Patron Group]],$R$10:$R$24,$S$10:$S$24)</f>
        <v>Staff</v>
      </c>
      <c r="E3701" s="1" t="d">
        <v>2023-03-02</v>
      </c>
      <c r="F3701" t="s">
        <v>1764</v>
      </c>
      <c r="G3701" t="s">
        <v>2288</v>
      </c>
      <c r="H3701" t="str">
        <f>_xlfn.XLOOKUP(Table29[[#This Row],[Unique BarCode]],$N$10:$N$37,$O$10:$O$37)</f>
        <v>Android Charger</v>
      </c>
      <c r="I3701" t="str">
        <f>_xlfn.XLOOKUP(Table29[[#This Row],[Unique BarCode]],$N$10:$N$37,$P$10:$P$37)</f>
        <v>Charger</v>
      </c>
      <c r="J3701" t="s">
        <v>8</v>
      </c>
      <c r="K3701" t="s">
        <v>1765</v>
      </c>
    </row>
    <row r="3702" spans="1:11" x14ac:dyDescent="0.2">
      <c r="A3702" s="1" t="d">
        <v>2023-03-02</v>
      </c>
      <c r="B3702" s="45">
        <v>-1</v>
      </c>
      <c r="C3702" t="s">
        <v>74</v>
      </c>
      <c r="D3702" t="str">
        <f>_xlfn.XLOOKUP(Table29[[#This Row],[Patron Group]],$R$10:$R$24,$S$10:$S$24)</f>
        <v>Staff</v>
      </c>
      <c r="E3702" s="1" t="d">
        <v>2023-03-02</v>
      </c>
      <c r="F3702" t="s">
        <v>1267</v>
      </c>
      <c r="G3702" t="s">
        <v>2272</v>
      </c>
      <c r="H3702" t="str">
        <f>_xlfn.XLOOKUP(Table29[[#This Row],[Unique BarCode]],$N$10:$N$37,$O$10:$O$37)</f>
        <v>WALLADPT</v>
      </c>
      <c r="I3702" t="str">
        <f>_xlfn.XLOOKUP(Table29[[#This Row],[Unique BarCode]],$N$10:$N$37,$P$10:$P$37)</f>
        <v>Charger</v>
      </c>
      <c r="J3702" t="s">
        <v>8</v>
      </c>
    </row>
    <row r="3703" spans="1:11" x14ac:dyDescent="0.2">
      <c r="A3703" s="1" t="d">
        <v>2023-03-02</v>
      </c>
      <c r="B3703" s="45">
        <v>-1</v>
      </c>
      <c r="C3703" t="s">
        <v>74</v>
      </c>
      <c r="D3703" t="str">
        <f>_xlfn.XLOOKUP(Table29[[#This Row],[Patron Group]],$R$10:$R$24,$S$10:$S$24)</f>
        <v>Staff</v>
      </c>
      <c r="E3703" s="1" t="d">
        <v>2023-03-16</v>
      </c>
      <c r="F3703" t="s">
        <v>1798</v>
      </c>
      <c r="G3703" t="s">
        <v>2263</v>
      </c>
      <c r="H3703" t="str">
        <f>_xlfn.XLOOKUP(Table29[[#This Row],[Unique BarCode]],$N$10:$N$37,$O$10:$O$37)</f>
        <v>HP Laptop</v>
      </c>
      <c r="I3703" t="str">
        <f>_xlfn.XLOOKUP(Table29[[#This Row],[Unique BarCode]],$N$10:$N$37,$P$10:$P$37)</f>
        <v>Device</v>
      </c>
      <c r="J3703" t="s">
        <v>8</v>
      </c>
      <c r="K3703" t="s">
        <v>874</v>
      </c>
    </row>
    <row r="3704" spans="1:11" x14ac:dyDescent="0.2">
      <c r="A3704" s="1" t="d">
        <v>2023-03-02</v>
      </c>
      <c r="B3704" s="45">
        <v>-1</v>
      </c>
      <c r="C3704" t="s">
        <v>77</v>
      </c>
      <c r="D3704" t="str">
        <f>_xlfn.XLOOKUP(Table29[[#This Row],[Patron Group]],$R$10:$R$24,$S$10:$S$24)</f>
        <v>Undergraduate</v>
      </c>
      <c r="E3704" s="1" t="d">
        <v>2023-03-02</v>
      </c>
      <c r="F3704" t="s">
        <v>1764</v>
      </c>
      <c r="G3704" t="s">
        <v>2288</v>
      </c>
      <c r="H3704" t="str">
        <f>_xlfn.XLOOKUP(Table29[[#This Row],[Unique BarCode]],$N$10:$N$37,$O$10:$O$37)</f>
        <v>Android Charger</v>
      </c>
      <c r="I3704" t="str">
        <f>_xlfn.XLOOKUP(Table29[[#This Row],[Unique BarCode]],$N$10:$N$37,$P$10:$P$37)</f>
        <v>Charger</v>
      </c>
      <c r="J3704" t="s">
        <v>8</v>
      </c>
      <c r="K3704" t="s">
        <v>1765</v>
      </c>
    </row>
    <row r="3705" spans="1:11" x14ac:dyDescent="0.2">
      <c r="A3705" s="1" t="d">
        <v>2023-03-02</v>
      </c>
      <c r="B3705" s="45">
        <v>-1</v>
      </c>
      <c r="C3705" t="s">
        <v>77</v>
      </c>
      <c r="D3705" t="str">
        <f>_xlfn.XLOOKUP(Table29[[#This Row],[Patron Group]],$R$10:$R$24,$S$10:$S$24)</f>
        <v>Undergraduate</v>
      </c>
      <c r="E3705" s="1" t="d">
        <v>2023-03-02</v>
      </c>
      <c r="F3705" t="s">
        <v>1806</v>
      </c>
      <c r="G3705" t="s">
        <v>2266</v>
      </c>
      <c r="H3705" t="str">
        <f>_xlfn.XLOOKUP(Table29[[#This Row],[Unique BarCode]],$N$10:$N$37,$O$10:$O$37)</f>
        <v>Headphones</v>
      </c>
      <c r="I3705" t="str">
        <f>_xlfn.XLOOKUP(Table29[[#This Row],[Unique BarCode]],$N$10:$N$37,$P$10:$P$37)</f>
        <v>Accessory</v>
      </c>
      <c r="J3705" t="s">
        <v>8</v>
      </c>
      <c r="K3705" t="s">
        <v>1807</v>
      </c>
    </row>
    <row r="3706" spans="1:11" x14ac:dyDescent="0.2">
      <c r="A3706" s="1" t="d">
        <v>2023-03-02</v>
      </c>
      <c r="B3706" s="45">
        <v>-1</v>
      </c>
      <c r="C3706" t="s">
        <v>77</v>
      </c>
      <c r="D3706" t="str">
        <f>_xlfn.XLOOKUP(Table29[[#This Row],[Patron Group]],$R$10:$R$24,$S$10:$S$24)</f>
        <v>Undergraduate</v>
      </c>
      <c r="E3706" s="1" t="d">
        <v>2023-03-02</v>
      </c>
      <c r="F3706" t="s">
        <v>1684</v>
      </c>
      <c r="G3706" t="s">
        <v>2266</v>
      </c>
      <c r="H3706" t="str">
        <f>_xlfn.XLOOKUP(Table29[[#This Row],[Unique BarCode]],$N$10:$N$37,$O$10:$O$37)</f>
        <v>Headphones</v>
      </c>
      <c r="I3706" t="str">
        <f>_xlfn.XLOOKUP(Table29[[#This Row],[Unique BarCode]],$N$10:$N$37,$P$10:$P$37)</f>
        <v>Accessory</v>
      </c>
      <c r="J3706" t="s">
        <v>8</v>
      </c>
      <c r="K3706" t="s">
        <v>1685</v>
      </c>
    </row>
    <row r="3707" spans="1:11" x14ac:dyDescent="0.2">
      <c r="A3707" s="1" t="d">
        <v>2023-03-02</v>
      </c>
      <c r="B3707" s="45">
        <v>-1</v>
      </c>
      <c r="C3707" t="s">
        <v>77</v>
      </c>
      <c r="D3707" t="str">
        <f>_xlfn.XLOOKUP(Table29[[#This Row],[Patron Group]],$R$10:$R$24,$S$10:$S$24)</f>
        <v>Undergraduate</v>
      </c>
      <c r="E3707" s="1" t="d">
        <v>2023-03-02</v>
      </c>
      <c r="F3707" t="s">
        <v>1039</v>
      </c>
      <c r="G3707" t="s">
        <v>2282</v>
      </c>
      <c r="H3707" t="str">
        <f>_xlfn.XLOOKUP(Table29[[#This Row],[Unique BarCode]],$N$10:$N$37,$O$10:$O$37)</f>
        <v>HPUSBC</v>
      </c>
      <c r="I3707" t="str">
        <f>_xlfn.XLOOKUP(Table29[[#This Row],[Unique BarCode]],$N$10:$N$37,$P$10:$P$37)</f>
        <v>Charger</v>
      </c>
      <c r="J3707" t="s">
        <v>49</v>
      </c>
      <c r="K3707" t="s">
        <v>1040</v>
      </c>
    </row>
    <row r="3708" spans="1:11" x14ac:dyDescent="0.2">
      <c r="A3708" s="1" t="d">
        <v>2023-03-02</v>
      </c>
      <c r="B3708" s="45">
        <v>-1</v>
      </c>
      <c r="C3708" t="s">
        <v>77</v>
      </c>
      <c r="D3708" t="str">
        <f>_xlfn.XLOOKUP(Table29[[#This Row],[Patron Group]],$R$10:$R$24,$S$10:$S$24)</f>
        <v>Undergraduate</v>
      </c>
      <c r="E3708" s="1" t="d">
        <v>2023-03-02</v>
      </c>
      <c r="F3708" t="s">
        <v>811</v>
      </c>
      <c r="G3708" t="s">
        <v>2282</v>
      </c>
      <c r="H3708" t="str">
        <f>_xlfn.XLOOKUP(Table29[[#This Row],[Unique BarCode]],$N$10:$N$37,$O$10:$O$37)</f>
        <v>HPUSBC</v>
      </c>
      <c r="I3708" t="str">
        <f>_xlfn.XLOOKUP(Table29[[#This Row],[Unique BarCode]],$N$10:$N$37,$P$10:$P$37)</f>
        <v>Charger</v>
      </c>
      <c r="J3708" t="s">
        <v>49</v>
      </c>
      <c r="K3708" t="s">
        <v>812</v>
      </c>
    </row>
    <row r="3709" spans="1:11" x14ac:dyDescent="0.2">
      <c r="A3709" s="1" t="d">
        <v>2023-03-02</v>
      </c>
      <c r="B3709" s="45">
        <v>-1</v>
      </c>
      <c r="C3709" t="s">
        <v>77</v>
      </c>
      <c r="D3709" t="str">
        <f>_xlfn.XLOOKUP(Table29[[#This Row],[Patron Group]],$R$10:$R$24,$S$10:$S$24)</f>
        <v>Undergraduate</v>
      </c>
      <c r="E3709" s="1" t="d">
        <v>2023-03-02</v>
      </c>
      <c r="F3709" t="s">
        <v>217</v>
      </c>
      <c r="G3709" t="s">
        <v>2282</v>
      </c>
      <c r="H3709" t="str">
        <f>_xlfn.XLOOKUP(Table29[[#This Row],[Unique BarCode]],$N$10:$N$37,$O$10:$O$37)</f>
        <v>HPUSBC</v>
      </c>
      <c r="I3709" t="str">
        <f>_xlfn.XLOOKUP(Table29[[#This Row],[Unique BarCode]],$N$10:$N$37,$P$10:$P$37)</f>
        <v>Charger</v>
      </c>
      <c r="J3709" t="s">
        <v>49</v>
      </c>
    </row>
    <row r="3710" spans="1:11" x14ac:dyDescent="0.2">
      <c r="A3710" s="1" t="d">
        <v>2023-03-02</v>
      </c>
      <c r="B3710" s="45">
        <v>-1</v>
      </c>
      <c r="C3710" t="s">
        <v>77</v>
      </c>
      <c r="D3710" t="str">
        <f>_xlfn.XLOOKUP(Table29[[#This Row],[Patron Group]],$R$10:$R$24,$S$10:$S$24)</f>
        <v>Undergraduate</v>
      </c>
      <c r="E3710" s="1" t="d">
        <v>2023-03-02</v>
      </c>
      <c r="F3710" t="s">
        <v>581</v>
      </c>
      <c r="G3710" t="s">
        <v>2265</v>
      </c>
      <c r="H3710" t="str">
        <f>_xlfn.XLOOKUP(Table29[[#This Row],[Unique BarCode]],$N$10:$N$37,$O$10:$O$37)</f>
        <v>IPHONE</v>
      </c>
      <c r="I3710" t="str">
        <f>_xlfn.XLOOKUP(Table29[[#This Row],[Unique BarCode]],$N$10:$N$37,$P$10:$P$37)</f>
        <v>Charger</v>
      </c>
      <c r="J3710" t="s">
        <v>49</v>
      </c>
      <c r="K3710" t="s">
        <v>582</v>
      </c>
    </row>
    <row r="3711" spans="1:11" x14ac:dyDescent="0.2">
      <c r="A3711" s="1" t="d">
        <v>2023-03-02</v>
      </c>
      <c r="B3711" s="45">
        <v>-1</v>
      </c>
      <c r="C3711" t="s">
        <v>77</v>
      </c>
      <c r="D3711" t="str">
        <f>_xlfn.XLOOKUP(Table29[[#This Row],[Patron Group]],$R$10:$R$24,$S$10:$S$24)</f>
        <v>Undergraduate</v>
      </c>
      <c r="E3711" s="1" t="d">
        <v>2023-03-02</v>
      </c>
      <c r="F3711" t="s">
        <v>837</v>
      </c>
      <c r="G3711" t="s">
        <v>2265</v>
      </c>
      <c r="H3711" t="str">
        <f>_xlfn.XLOOKUP(Table29[[#This Row],[Unique BarCode]],$N$10:$N$37,$O$10:$O$37)</f>
        <v>IPHONE</v>
      </c>
      <c r="I3711" t="str">
        <f>_xlfn.XLOOKUP(Table29[[#This Row],[Unique BarCode]],$N$10:$N$37,$P$10:$P$37)</f>
        <v>Charger</v>
      </c>
      <c r="J3711" t="s">
        <v>8</v>
      </c>
      <c r="K3711" t="s">
        <v>838</v>
      </c>
    </row>
    <row r="3712" spans="1:11" x14ac:dyDescent="0.2">
      <c r="A3712" s="1" t="d">
        <v>2023-03-02</v>
      </c>
      <c r="B3712" s="45">
        <v>-1</v>
      </c>
      <c r="C3712" t="s">
        <v>77</v>
      </c>
      <c r="D3712" t="str">
        <f>_xlfn.XLOOKUP(Table29[[#This Row],[Patron Group]],$R$10:$R$24,$S$10:$S$24)</f>
        <v>Undergraduate</v>
      </c>
      <c r="E3712" s="1" t="d">
        <v>2023-03-02</v>
      </c>
      <c r="F3712" t="s">
        <v>84</v>
      </c>
      <c r="G3712" t="s">
        <v>2265</v>
      </c>
      <c r="H3712" t="str">
        <f>_xlfn.XLOOKUP(Table29[[#This Row],[Unique BarCode]],$N$10:$N$37,$O$10:$O$37)</f>
        <v>IPHONE</v>
      </c>
      <c r="I3712" t="str">
        <f>_xlfn.XLOOKUP(Table29[[#This Row],[Unique BarCode]],$N$10:$N$37,$P$10:$P$37)</f>
        <v>Charger</v>
      </c>
      <c r="J3712" t="s">
        <v>8</v>
      </c>
      <c r="K3712" t="s">
        <v>85</v>
      </c>
    </row>
    <row r="3713" spans="1:11" x14ac:dyDescent="0.2">
      <c r="A3713" s="1" t="d">
        <v>2023-03-02</v>
      </c>
      <c r="B3713" s="45">
        <v>-1</v>
      </c>
      <c r="C3713" t="s">
        <v>77</v>
      </c>
      <c r="D3713" t="str">
        <f>_xlfn.XLOOKUP(Table29[[#This Row],[Patron Group]],$R$10:$R$24,$S$10:$S$24)</f>
        <v>Undergraduate</v>
      </c>
      <c r="E3713" s="1" t="d">
        <v>2023-03-02</v>
      </c>
      <c r="F3713" t="s">
        <v>1186</v>
      </c>
      <c r="G3713" t="s">
        <v>2265</v>
      </c>
      <c r="H3713" t="str">
        <f>_xlfn.XLOOKUP(Table29[[#This Row],[Unique BarCode]],$N$10:$N$37,$O$10:$O$37)</f>
        <v>IPHONE</v>
      </c>
      <c r="I3713" t="str">
        <f>_xlfn.XLOOKUP(Table29[[#This Row],[Unique BarCode]],$N$10:$N$37,$P$10:$P$37)</f>
        <v>Charger</v>
      </c>
      <c r="J3713" t="s">
        <v>128</v>
      </c>
      <c r="K3713" t="s">
        <v>1187</v>
      </c>
    </row>
    <row r="3714" spans="1:11" x14ac:dyDescent="0.2">
      <c r="A3714" s="1" t="d">
        <v>2023-03-02</v>
      </c>
      <c r="B3714" s="45">
        <v>-1</v>
      </c>
      <c r="C3714" t="s">
        <v>77</v>
      </c>
      <c r="D3714" t="str">
        <f>_xlfn.XLOOKUP(Table29[[#This Row],[Patron Group]],$R$10:$R$24,$S$10:$S$24)</f>
        <v>Undergraduate</v>
      </c>
      <c r="E3714" s="1" t="d">
        <v>2023-03-02</v>
      </c>
      <c r="F3714" t="s">
        <v>86</v>
      </c>
      <c r="G3714" t="s">
        <v>2265</v>
      </c>
      <c r="H3714" t="str">
        <f>_xlfn.XLOOKUP(Table29[[#This Row],[Unique BarCode]],$N$10:$N$37,$O$10:$O$37)</f>
        <v>IPHONE</v>
      </c>
      <c r="I3714" t="str">
        <f>_xlfn.XLOOKUP(Table29[[#This Row],[Unique BarCode]],$N$10:$N$37,$P$10:$P$37)</f>
        <v>Charger</v>
      </c>
      <c r="J3714" t="s">
        <v>8</v>
      </c>
      <c r="K3714" t="s">
        <v>87</v>
      </c>
    </row>
    <row r="3715" spans="1:11" x14ac:dyDescent="0.2">
      <c r="A3715" s="1" t="d">
        <v>2023-03-02</v>
      </c>
      <c r="B3715" s="45">
        <v>-1</v>
      </c>
      <c r="C3715" t="s">
        <v>77</v>
      </c>
      <c r="D3715" t="str">
        <f>_xlfn.XLOOKUP(Table29[[#This Row],[Patron Group]],$R$10:$R$24,$S$10:$S$24)</f>
        <v>Undergraduate</v>
      </c>
      <c r="E3715" s="1" t="d">
        <v>2023-03-02</v>
      </c>
      <c r="F3715" t="s">
        <v>433</v>
      </c>
      <c r="G3715" t="s">
        <v>2265</v>
      </c>
      <c r="H3715" t="str">
        <f>_xlfn.XLOOKUP(Table29[[#This Row],[Unique BarCode]],$N$10:$N$37,$O$10:$O$37)</f>
        <v>IPHONE</v>
      </c>
      <c r="I3715" t="str">
        <f>_xlfn.XLOOKUP(Table29[[#This Row],[Unique BarCode]],$N$10:$N$37,$P$10:$P$37)</f>
        <v>Charger</v>
      </c>
      <c r="J3715" t="s">
        <v>8</v>
      </c>
      <c r="K3715" t="s">
        <v>434</v>
      </c>
    </row>
    <row r="3716" spans="1:11" x14ac:dyDescent="0.2">
      <c r="A3716" s="1" t="d">
        <v>2023-03-02</v>
      </c>
      <c r="B3716" s="45">
        <v>-1</v>
      </c>
      <c r="C3716" t="s">
        <v>77</v>
      </c>
      <c r="D3716" t="str">
        <f>_xlfn.XLOOKUP(Table29[[#This Row],[Patron Group]],$R$10:$R$24,$S$10:$S$24)</f>
        <v>Undergraduate</v>
      </c>
      <c r="E3716" s="1" t="d">
        <v>2023-03-02</v>
      </c>
      <c r="F3716" t="s">
        <v>1875</v>
      </c>
      <c r="G3716" t="s">
        <v>2265</v>
      </c>
      <c r="H3716" t="str">
        <f>_xlfn.XLOOKUP(Table29[[#This Row],[Unique BarCode]],$N$10:$N$37,$O$10:$O$37)</f>
        <v>IPHONE</v>
      </c>
      <c r="I3716" t="str">
        <f>_xlfn.XLOOKUP(Table29[[#This Row],[Unique BarCode]],$N$10:$N$37,$P$10:$P$37)</f>
        <v>Charger</v>
      </c>
      <c r="J3716" t="s">
        <v>8</v>
      </c>
      <c r="K3716" t="s">
        <v>1876</v>
      </c>
    </row>
    <row r="3717" spans="1:11" x14ac:dyDescent="0.2">
      <c r="A3717" s="1" t="d">
        <v>2023-03-02</v>
      </c>
      <c r="B3717" s="45">
        <v>-1</v>
      </c>
      <c r="C3717" t="s">
        <v>77</v>
      </c>
      <c r="D3717" t="str">
        <f>_xlfn.XLOOKUP(Table29[[#This Row],[Patron Group]],$R$10:$R$24,$S$10:$S$24)</f>
        <v>Undergraduate</v>
      </c>
      <c r="E3717" s="1" t="d">
        <v>2023-03-02</v>
      </c>
      <c r="F3717" t="s">
        <v>12</v>
      </c>
      <c r="G3717" t="s">
        <v>2265</v>
      </c>
      <c r="H3717" t="str">
        <f>_xlfn.XLOOKUP(Table29[[#This Row],[Unique BarCode]],$N$10:$N$37,$O$10:$O$37)</f>
        <v>IPHONE</v>
      </c>
      <c r="I3717" t="str">
        <f>_xlfn.XLOOKUP(Table29[[#This Row],[Unique BarCode]],$N$10:$N$37,$P$10:$P$37)</f>
        <v>Charger</v>
      </c>
      <c r="J3717" t="s">
        <v>13</v>
      </c>
      <c r="K3717" t="s">
        <v>14</v>
      </c>
    </row>
    <row r="3718" spans="1:11" x14ac:dyDescent="0.2">
      <c r="A3718" s="1" t="d">
        <v>2023-03-02</v>
      </c>
      <c r="B3718" s="45">
        <v>-1</v>
      </c>
      <c r="C3718" t="s">
        <v>77</v>
      </c>
      <c r="D3718" t="str">
        <f>_xlfn.XLOOKUP(Table29[[#This Row],[Patron Group]],$R$10:$R$24,$S$10:$S$24)</f>
        <v>Undergraduate</v>
      </c>
      <c r="E3718" s="1" t="d">
        <v>2023-03-02</v>
      </c>
      <c r="F3718" t="s">
        <v>1655</v>
      </c>
      <c r="G3718" t="s">
        <v>2265</v>
      </c>
      <c r="H3718" t="str">
        <f>_xlfn.XLOOKUP(Table29[[#This Row],[Unique BarCode]],$N$10:$N$37,$O$10:$O$37)</f>
        <v>IPHONE</v>
      </c>
      <c r="I3718" t="str">
        <f>_xlfn.XLOOKUP(Table29[[#This Row],[Unique BarCode]],$N$10:$N$37,$P$10:$P$37)</f>
        <v>Charger</v>
      </c>
      <c r="J3718" t="s">
        <v>128</v>
      </c>
    </row>
    <row r="3719" spans="1:11" x14ac:dyDescent="0.2">
      <c r="A3719" s="1" t="d">
        <v>2023-03-02</v>
      </c>
      <c r="B3719" s="45">
        <v>-1</v>
      </c>
      <c r="C3719" t="s">
        <v>77</v>
      </c>
      <c r="D3719" t="str">
        <f>_xlfn.XLOOKUP(Table29[[#This Row],[Patron Group]],$R$10:$R$24,$S$10:$S$24)</f>
        <v>Undergraduate</v>
      </c>
      <c r="E3719" s="1" t="d">
        <v>2023-03-02</v>
      </c>
      <c r="F3719" t="s">
        <v>1714</v>
      </c>
      <c r="G3719" t="s">
        <v>2296</v>
      </c>
      <c r="H3719" t="str">
        <f>_xlfn.XLOOKUP(Table29[[#This Row],[Unique BarCode]],$N$10:$N$37,$O$10:$O$37)</f>
        <v>MACUSBC</v>
      </c>
      <c r="I3719" t="str">
        <f>_xlfn.XLOOKUP(Table29[[#This Row],[Unique BarCode]],$N$10:$N$37,$P$10:$P$37)</f>
        <v>Charger</v>
      </c>
      <c r="J3719" t="s">
        <v>8</v>
      </c>
      <c r="K3719" t="s">
        <v>578</v>
      </c>
    </row>
    <row r="3720" spans="1:11" x14ac:dyDescent="0.2">
      <c r="A3720" s="1" t="d">
        <v>2023-03-02</v>
      </c>
      <c r="B3720" s="45">
        <v>-1</v>
      </c>
      <c r="C3720" t="s">
        <v>77</v>
      </c>
      <c r="D3720" t="str">
        <f>_xlfn.XLOOKUP(Table29[[#This Row],[Patron Group]],$R$10:$R$24,$S$10:$S$24)</f>
        <v>Undergraduate</v>
      </c>
      <c r="E3720" s="1" t="d">
        <v>2023-03-02</v>
      </c>
      <c r="F3720" t="s">
        <v>1688</v>
      </c>
      <c r="G3720" t="s">
        <v>2296</v>
      </c>
      <c r="H3720" t="str">
        <f>_xlfn.XLOOKUP(Table29[[#This Row],[Unique BarCode]],$N$10:$N$37,$O$10:$O$37)</f>
        <v>MACUSBC</v>
      </c>
      <c r="I3720" t="str">
        <f>_xlfn.XLOOKUP(Table29[[#This Row],[Unique BarCode]],$N$10:$N$37,$P$10:$P$37)</f>
        <v>Charger</v>
      </c>
      <c r="J3720" t="s">
        <v>8</v>
      </c>
      <c r="K3720" t="s">
        <v>225</v>
      </c>
    </row>
    <row r="3721" spans="1:11" x14ac:dyDescent="0.2">
      <c r="A3721" s="1" t="d">
        <v>2023-03-02</v>
      </c>
      <c r="B3721" s="45">
        <v>-1</v>
      </c>
      <c r="C3721" t="s">
        <v>77</v>
      </c>
      <c r="D3721" t="str">
        <f>_xlfn.XLOOKUP(Table29[[#This Row],[Patron Group]],$R$10:$R$24,$S$10:$S$24)</f>
        <v>Undergraduate</v>
      </c>
      <c r="E3721" s="1" t="d">
        <v>2023-03-02</v>
      </c>
      <c r="F3721" t="s">
        <v>1621</v>
      </c>
      <c r="G3721" t="s">
        <v>2296</v>
      </c>
      <c r="H3721" t="str">
        <f>_xlfn.XLOOKUP(Table29[[#This Row],[Unique BarCode]],$N$10:$N$37,$O$10:$O$37)</f>
        <v>MACUSBC</v>
      </c>
      <c r="I3721" t="str">
        <f>_xlfn.XLOOKUP(Table29[[#This Row],[Unique BarCode]],$N$10:$N$37,$P$10:$P$37)</f>
        <v>Charger</v>
      </c>
      <c r="J3721" t="s">
        <v>8</v>
      </c>
      <c r="K3721" t="s">
        <v>472</v>
      </c>
    </row>
    <row r="3722" spans="1:11" x14ac:dyDescent="0.2">
      <c r="A3722" s="1" t="d">
        <v>2023-03-02</v>
      </c>
      <c r="B3722" s="45">
        <v>-1</v>
      </c>
      <c r="C3722" t="s">
        <v>77</v>
      </c>
      <c r="D3722" t="str">
        <f>_xlfn.XLOOKUP(Table29[[#This Row],[Patron Group]],$R$10:$R$24,$S$10:$S$24)</f>
        <v>Undergraduate</v>
      </c>
      <c r="E3722" s="1" t="d">
        <v>2023-03-02</v>
      </c>
      <c r="F3722" t="s">
        <v>1631</v>
      </c>
      <c r="G3722" t="s">
        <v>2296</v>
      </c>
      <c r="H3722" t="str">
        <f>_xlfn.XLOOKUP(Table29[[#This Row],[Unique BarCode]],$N$10:$N$37,$O$10:$O$37)</f>
        <v>MACUSBC</v>
      </c>
      <c r="I3722" t="str">
        <f>_xlfn.XLOOKUP(Table29[[#This Row],[Unique BarCode]],$N$10:$N$37,$P$10:$P$37)</f>
        <v>Charger</v>
      </c>
      <c r="J3722" t="s">
        <v>8</v>
      </c>
      <c r="K3722" t="s">
        <v>277</v>
      </c>
    </row>
    <row r="3723" spans="1:11" x14ac:dyDescent="0.2">
      <c r="A3723" s="1" t="d">
        <v>2023-03-02</v>
      </c>
      <c r="B3723" s="45">
        <v>-1</v>
      </c>
      <c r="C3723" t="s">
        <v>77</v>
      </c>
      <c r="D3723" t="str">
        <f>_xlfn.XLOOKUP(Table29[[#This Row],[Patron Group]],$R$10:$R$24,$S$10:$S$24)</f>
        <v>Undergraduate</v>
      </c>
      <c r="E3723" s="1" t="d">
        <v>2023-03-02</v>
      </c>
      <c r="F3723" t="s">
        <v>1651</v>
      </c>
      <c r="G3723" t="s">
        <v>2296</v>
      </c>
      <c r="H3723" t="str">
        <f>_xlfn.XLOOKUP(Table29[[#This Row],[Unique BarCode]],$N$10:$N$37,$O$10:$O$37)</f>
        <v>MACUSBC</v>
      </c>
      <c r="I3723" t="str">
        <f>_xlfn.XLOOKUP(Table29[[#This Row],[Unique BarCode]],$N$10:$N$37,$P$10:$P$37)</f>
        <v>Charger</v>
      </c>
      <c r="J3723" t="s">
        <v>8</v>
      </c>
      <c r="K3723" t="s">
        <v>92</v>
      </c>
    </row>
    <row r="3724" spans="1:11" x14ac:dyDescent="0.2">
      <c r="A3724" s="1" t="d">
        <v>2023-03-02</v>
      </c>
      <c r="B3724" s="45">
        <v>-1</v>
      </c>
      <c r="C3724" t="s">
        <v>77</v>
      </c>
      <c r="D3724" t="str">
        <f>_xlfn.XLOOKUP(Table29[[#This Row],[Patron Group]],$R$10:$R$24,$S$10:$S$24)</f>
        <v>Undergraduate</v>
      </c>
      <c r="E3724" s="1" t="d">
        <v>2023-03-02</v>
      </c>
      <c r="F3724" t="s">
        <v>1632</v>
      </c>
      <c r="G3724" t="s">
        <v>2296</v>
      </c>
      <c r="H3724" t="str">
        <f>_xlfn.XLOOKUP(Table29[[#This Row],[Unique BarCode]],$N$10:$N$37,$O$10:$O$37)</f>
        <v>MACUSBC</v>
      </c>
      <c r="I3724" t="str">
        <f>_xlfn.XLOOKUP(Table29[[#This Row],[Unique BarCode]],$N$10:$N$37,$P$10:$P$37)</f>
        <v>Charger</v>
      </c>
      <c r="J3724" t="s">
        <v>8</v>
      </c>
      <c r="K3724" t="s">
        <v>214</v>
      </c>
    </row>
    <row r="3725" spans="1:11" x14ac:dyDescent="0.2">
      <c r="A3725" s="1" t="d">
        <v>2023-03-02</v>
      </c>
      <c r="B3725" s="45">
        <v>-1</v>
      </c>
      <c r="C3725" t="s">
        <v>77</v>
      </c>
      <c r="D3725" t="str">
        <f>_xlfn.XLOOKUP(Table29[[#This Row],[Patron Group]],$R$10:$R$24,$S$10:$S$24)</f>
        <v>Undergraduate</v>
      </c>
      <c r="E3725" s="1" t="d">
        <v>2023-03-02</v>
      </c>
      <c r="F3725" t="s">
        <v>1634</v>
      </c>
      <c r="G3725" t="s">
        <v>2296</v>
      </c>
      <c r="H3725" t="str">
        <f>_xlfn.XLOOKUP(Table29[[#This Row],[Unique BarCode]],$N$10:$N$37,$O$10:$O$37)</f>
        <v>MACUSBC</v>
      </c>
      <c r="I3725" t="str">
        <f>_xlfn.XLOOKUP(Table29[[#This Row],[Unique BarCode]],$N$10:$N$37,$P$10:$P$37)</f>
        <v>Charger</v>
      </c>
      <c r="J3725" t="s">
        <v>8</v>
      </c>
      <c r="K3725" t="s">
        <v>38</v>
      </c>
    </row>
    <row r="3726" spans="1:11" x14ac:dyDescent="0.2">
      <c r="A3726" s="1" t="d">
        <v>2023-03-02</v>
      </c>
      <c r="B3726" s="45">
        <v>-1</v>
      </c>
      <c r="C3726" t="s">
        <v>77</v>
      </c>
      <c r="D3726" t="str">
        <f>_xlfn.XLOOKUP(Table29[[#This Row],[Patron Group]],$R$10:$R$24,$S$10:$S$24)</f>
        <v>Undergraduate</v>
      </c>
      <c r="E3726" s="1" t="d">
        <v>2023-03-02</v>
      </c>
      <c r="F3726" t="s">
        <v>1652</v>
      </c>
      <c r="G3726" t="s">
        <v>2296</v>
      </c>
      <c r="H3726" t="str">
        <f>_xlfn.XLOOKUP(Table29[[#This Row],[Unique BarCode]],$N$10:$N$37,$O$10:$O$37)</f>
        <v>MACUSBC</v>
      </c>
      <c r="I3726" t="str">
        <f>_xlfn.XLOOKUP(Table29[[#This Row],[Unique BarCode]],$N$10:$N$37,$P$10:$P$37)</f>
        <v>Charger</v>
      </c>
      <c r="J3726" t="s">
        <v>8</v>
      </c>
      <c r="K3726" t="s">
        <v>40</v>
      </c>
    </row>
    <row r="3727" spans="1:11" x14ac:dyDescent="0.2">
      <c r="A3727" s="1" t="d">
        <v>2023-03-02</v>
      </c>
      <c r="B3727" s="45">
        <v>-1</v>
      </c>
      <c r="C3727" t="s">
        <v>77</v>
      </c>
      <c r="D3727" t="str">
        <f>_xlfn.XLOOKUP(Table29[[#This Row],[Patron Group]],$R$10:$R$24,$S$10:$S$24)</f>
        <v>Undergraduate</v>
      </c>
      <c r="E3727" s="1" t="d">
        <v>2023-03-02</v>
      </c>
      <c r="F3727" t="s">
        <v>1614</v>
      </c>
      <c r="G3727" t="s">
        <v>2296</v>
      </c>
      <c r="H3727" t="str">
        <f>_xlfn.XLOOKUP(Table29[[#This Row],[Unique BarCode]],$N$10:$N$37,$O$10:$O$37)</f>
        <v>MACUSBC</v>
      </c>
      <c r="I3727" t="str">
        <f>_xlfn.XLOOKUP(Table29[[#This Row],[Unique BarCode]],$N$10:$N$37,$P$10:$P$37)</f>
        <v>Charger</v>
      </c>
      <c r="J3727" t="s">
        <v>8</v>
      </c>
      <c r="K3727" t="s">
        <v>94</v>
      </c>
    </row>
    <row r="3728" spans="1:11" x14ac:dyDescent="0.2">
      <c r="A3728" s="1" t="d">
        <v>2023-03-02</v>
      </c>
      <c r="B3728" s="45">
        <v>-1</v>
      </c>
      <c r="C3728" t="s">
        <v>77</v>
      </c>
      <c r="D3728" t="str">
        <f>_xlfn.XLOOKUP(Table29[[#This Row],[Patron Group]],$R$10:$R$24,$S$10:$S$24)</f>
        <v>Undergraduate</v>
      </c>
      <c r="E3728" s="1" t="d">
        <v>2023-03-02</v>
      </c>
      <c r="F3728" t="s">
        <v>1835</v>
      </c>
      <c r="G3728" t="s">
        <v>2296</v>
      </c>
      <c r="H3728" t="str">
        <f>_xlfn.XLOOKUP(Table29[[#This Row],[Unique BarCode]],$N$10:$N$37,$O$10:$O$37)</f>
        <v>MACUSBC</v>
      </c>
      <c r="I3728" t="str">
        <f>_xlfn.XLOOKUP(Table29[[#This Row],[Unique BarCode]],$N$10:$N$37,$P$10:$P$37)</f>
        <v>Charger</v>
      </c>
      <c r="J3728" t="s">
        <v>8</v>
      </c>
    </row>
    <row r="3729" spans="1:11" x14ac:dyDescent="0.2">
      <c r="A3729" s="1" t="d">
        <v>2023-03-02</v>
      </c>
      <c r="B3729" s="45">
        <v>-1</v>
      </c>
      <c r="C3729" t="s">
        <v>77</v>
      </c>
      <c r="D3729" t="str">
        <f>_xlfn.XLOOKUP(Table29[[#This Row],[Patron Group]],$R$10:$R$24,$S$10:$S$24)</f>
        <v>Undergraduate</v>
      </c>
      <c r="E3729" s="1" t="d">
        <v>2023-03-02</v>
      </c>
      <c r="F3729" t="s">
        <v>1510</v>
      </c>
      <c r="G3729" t="s">
        <v>2304</v>
      </c>
      <c r="H3729" t="str">
        <f>_xlfn.XLOOKUP(Table29[[#This Row],[Unique BarCode]],$N$10:$N$37,$O$10:$O$37)</f>
        <v>Mouse</v>
      </c>
      <c r="I3729" t="str">
        <f>_xlfn.XLOOKUP(Table29[[#This Row],[Unique BarCode]],$N$10:$N$37,$P$10:$P$37)</f>
        <v>Accessory</v>
      </c>
      <c r="J3729" t="s">
        <v>8</v>
      </c>
    </row>
    <row r="3730" spans="1:11" x14ac:dyDescent="0.2">
      <c r="A3730" s="1" t="d">
        <v>2023-03-02</v>
      </c>
      <c r="B3730" s="45">
        <v>-1</v>
      </c>
      <c r="C3730" t="s">
        <v>77</v>
      </c>
      <c r="D3730" t="str">
        <f>_xlfn.XLOOKUP(Table29[[#This Row],[Patron Group]],$R$10:$R$24,$S$10:$S$24)</f>
        <v>Undergraduate</v>
      </c>
      <c r="E3730" s="1" t="d">
        <v>2023-03-02</v>
      </c>
      <c r="F3730" t="s">
        <v>1944</v>
      </c>
      <c r="G3730" t="s">
        <v>2304</v>
      </c>
      <c r="H3730" t="str">
        <f>_xlfn.XLOOKUP(Table29[[#This Row],[Unique BarCode]],$N$10:$N$37,$O$10:$O$37)</f>
        <v>Mouse</v>
      </c>
      <c r="I3730" t="str">
        <f>_xlfn.XLOOKUP(Table29[[#This Row],[Unique BarCode]],$N$10:$N$37,$P$10:$P$37)</f>
        <v>Accessory</v>
      </c>
      <c r="J3730" t="s">
        <v>8</v>
      </c>
    </row>
    <row r="3731" spans="1:11" x14ac:dyDescent="0.2">
      <c r="A3731" s="1" t="d">
        <v>2023-03-02</v>
      </c>
      <c r="B3731" s="45">
        <v>-1</v>
      </c>
      <c r="C3731" t="s">
        <v>77</v>
      </c>
      <c r="D3731" t="str">
        <f>_xlfn.XLOOKUP(Table29[[#This Row],[Patron Group]],$R$10:$R$24,$S$10:$S$24)</f>
        <v>Undergraduate</v>
      </c>
      <c r="E3731" s="1" t="d">
        <v>2023-03-02</v>
      </c>
      <c r="F3731" t="s">
        <v>916</v>
      </c>
      <c r="G3731" t="s">
        <v>2271</v>
      </c>
      <c r="H3731" t="str">
        <f>_xlfn.XLOOKUP(Table29[[#This Row],[Unique BarCode]],$N$10:$N$37,$O$10:$O$37)</f>
        <v>OMNI</v>
      </c>
      <c r="I3731" t="str">
        <f>_xlfn.XLOOKUP(Table29[[#This Row],[Unique BarCode]],$N$10:$N$37,$P$10:$P$37)</f>
        <v>Charger</v>
      </c>
      <c r="J3731" t="s">
        <v>49</v>
      </c>
      <c r="K3731" t="s">
        <v>917</v>
      </c>
    </row>
    <row r="3732" spans="1:11" x14ac:dyDescent="0.2">
      <c r="A3732" s="1" t="d">
        <v>2023-03-02</v>
      </c>
      <c r="B3732" s="45">
        <v>-1</v>
      </c>
      <c r="C3732" t="s">
        <v>77</v>
      </c>
      <c r="D3732" t="str">
        <f>_xlfn.XLOOKUP(Table29[[#This Row],[Patron Group]],$R$10:$R$24,$S$10:$S$24)</f>
        <v>Undergraduate</v>
      </c>
      <c r="E3732" s="1" t="d">
        <v>2023-03-02</v>
      </c>
      <c r="F3732" t="s">
        <v>1552</v>
      </c>
      <c r="G3732" t="s">
        <v>2271</v>
      </c>
      <c r="H3732" t="str">
        <f>_xlfn.XLOOKUP(Table29[[#This Row],[Unique BarCode]],$N$10:$N$37,$O$10:$O$37)</f>
        <v>OMNI</v>
      </c>
      <c r="I3732" t="str">
        <f>_xlfn.XLOOKUP(Table29[[#This Row],[Unique BarCode]],$N$10:$N$37,$P$10:$P$37)</f>
        <v>Charger</v>
      </c>
      <c r="J3732" t="s">
        <v>49</v>
      </c>
      <c r="K3732" t="s">
        <v>1553</v>
      </c>
    </row>
    <row r="3733" spans="1:11" x14ac:dyDescent="0.2">
      <c r="A3733" s="1" t="d">
        <v>2023-03-02</v>
      </c>
      <c r="B3733" s="45">
        <v>-1</v>
      </c>
      <c r="C3733" t="s">
        <v>77</v>
      </c>
      <c r="D3733" t="str">
        <f>_xlfn.XLOOKUP(Table29[[#This Row],[Patron Group]],$R$10:$R$24,$S$10:$S$24)</f>
        <v>Undergraduate</v>
      </c>
      <c r="E3733" s="1" t="d">
        <v>2023-03-02</v>
      </c>
      <c r="F3733" t="s">
        <v>1288</v>
      </c>
      <c r="G3733" t="s">
        <v>2271</v>
      </c>
      <c r="H3733" t="str">
        <f>_xlfn.XLOOKUP(Table29[[#This Row],[Unique BarCode]],$N$10:$N$37,$O$10:$O$37)</f>
        <v>OMNI</v>
      </c>
      <c r="I3733" t="str">
        <f>_xlfn.XLOOKUP(Table29[[#This Row],[Unique BarCode]],$N$10:$N$37,$P$10:$P$37)</f>
        <v>Charger</v>
      </c>
      <c r="J3733" t="s">
        <v>49</v>
      </c>
      <c r="K3733" t="s">
        <v>1289</v>
      </c>
    </row>
    <row r="3734" spans="1:11" x14ac:dyDescent="0.2">
      <c r="A3734" s="1" t="d">
        <v>2023-03-02</v>
      </c>
      <c r="B3734" s="45">
        <v>-1</v>
      </c>
      <c r="C3734" t="s">
        <v>77</v>
      </c>
      <c r="D3734" t="str">
        <f>_xlfn.XLOOKUP(Table29[[#This Row],[Patron Group]],$R$10:$R$24,$S$10:$S$24)</f>
        <v>Undergraduate</v>
      </c>
      <c r="E3734" s="1" t="d">
        <v>2023-03-02</v>
      </c>
      <c r="F3734" t="s">
        <v>1204</v>
      </c>
      <c r="G3734" t="s">
        <v>2271</v>
      </c>
      <c r="H3734" t="str">
        <f>_xlfn.XLOOKUP(Table29[[#This Row],[Unique BarCode]],$N$10:$N$37,$O$10:$O$37)</f>
        <v>OMNI</v>
      </c>
      <c r="I3734" t="str">
        <f>_xlfn.XLOOKUP(Table29[[#This Row],[Unique BarCode]],$N$10:$N$37,$P$10:$P$37)</f>
        <v>Charger</v>
      </c>
      <c r="J3734" t="s">
        <v>49</v>
      </c>
      <c r="K3734" t="s">
        <v>1205</v>
      </c>
    </row>
    <row r="3735" spans="1:11" x14ac:dyDescent="0.2">
      <c r="A3735" s="1" t="d">
        <v>2023-03-02</v>
      </c>
      <c r="B3735" s="45">
        <v>-1</v>
      </c>
      <c r="C3735" t="s">
        <v>77</v>
      </c>
      <c r="D3735" t="str">
        <f>_xlfn.XLOOKUP(Table29[[#This Row],[Patron Group]],$R$10:$R$24,$S$10:$S$24)</f>
        <v>Undergraduate</v>
      </c>
      <c r="E3735" s="1" t="d">
        <v>2023-03-02</v>
      </c>
      <c r="F3735" t="s">
        <v>1035</v>
      </c>
      <c r="G3735" t="s">
        <v>2271</v>
      </c>
      <c r="H3735" t="str">
        <f>_xlfn.XLOOKUP(Table29[[#This Row],[Unique BarCode]],$N$10:$N$37,$O$10:$O$37)</f>
        <v>OMNI</v>
      </c>
      <c r="I3735" t="str">
        <f>_xlfn.XLOOKUP(Table29[[#This Row],[Unique BarCode]],$N$10:$N$37,$P$10:$P$37)</f>
        <v>Charger</v>
      </c>
      <c r="J3735" t="s">
        <v>49</v>
      </c>
      <c r="K3735" t="s">
        <v>1036</v>
      </c>
    </row>
    <row r="3736" spans="1:11" x14ac:dyDescent="0.2">
      <c r="A3736" s="1" t="d">
        <v>2023-03-02</v>
      </c>
      <c r="B3736" s="45">
        <v>-1</v>
      </c>
      <c r="C3736" t="s">
        <v>77</v>
      </c>
      <c r="D3736" t="str">
        <f>_xlfn.XLOOKUP(Table29[[#This Row],[Patron Group]],$R$10:$R$24,$S$10:$S$24)</f>
        <v>Undergraduate</v>
      </c>
      <c r="E3736" s="1" t="d">
        <v>2023-03-02</v>
      </c>
      <c r="F3736" t="s">
        <v>1320</v>
      </c>
      <c r="G3736" t="s">
        <v>2271</v>
      </c>
      <c r="H3736" t="str">
        <f>_xlfn.XLOOKUP(Table29[[#This Row],[Unique BarCode]],$N$10:$N$37,$O$10:$O$37)</f>
        <v>OMNI</v>
      </c>
      <c r="I3736" t="str">
        <f>_xlfn.XLOOKUP(Table29[[#This Row],[Unique BarCode]],$N$10:$N$37,$P$10:$P$37)</f>
        <v>Charger</v>
      </c>
      <c r="J3736" t="s">
        <v>49</v>
      </c>
      <c r="K3736" t="s">
        <v>1321</v>
      </c>
    </row>
    <row r="3737" spans="1:11" x14ac:dyDescent="0.2">
      <c r="A3737" s="1" t="d">
        <v>2023-03-02</v>
      </c>
      <c r="B3737" s="45">
        <v>-1</v>
      </c>
      <c r="C3737" t="s">
        <v>77</v>
      </c>
      <c r="D3737" t="str">
        <f>_xlfn.XLOOKUP(Table29[[#This Row],[Patron Group]],$R$10:$R$24,$S$10:$S$24)</f>
        <v>Undergraduate</v>
      </c>
      <c r="E3737" s="1" t="d">
        <v>2023-03-02</v>
      </c>
      <c r="F3737" t="s">
        <v>1680</v>
      </c>
      <c r="G3737" t="s">
        <v>2271</v>
      </c>
      <c r="H3737" t="str">
        <f>_xlfn.XLOOKUP(Table29[[#This Row],[Unique BarCode]],$N$10:$N$37,$O$10:$O$37)</f>
        <v>OMNI</v>
      </c>
      <c r="I3737" t="str">
        <f>_xlfn.XLOOKUP(Table29[[#This Row],[Unique BarCode]],$N$10:$N$37,$P$10:$P$37)</f>
        <v>Charger</v>
      </c>
      <c r="J3737" t="s">
        <v>8</v>
      </c>
      <c r="K3737" t="s">
        <v>1681</v>
      </c>
    </row>
    <row r="3738" spans="1:11" x14ac:dyDescent="0.2">
      <c r="A3738" s="1" t="d">
        <v>2023-03-02</v>
      </c>
      <c r="B3738" s="45">
        <v>-1</v>
      </c>
      <c r="C3738" t="s">
        <v>77</v>
      </c>
      <c r="D3738" t="str">
        <f>_xlfn.XLOOKUP(Table29[[#This Row],[Patron Group]],$R$10:$R$24,$S$10:$S$24)</f>
        <v>Undergraduate</v>
      </c>
      <c r="E3738" s="1" t="d">
        <v>2023-03-02</v>
      </c>
      <c r="F3738" t="s">
        <v>559</v>
      </c>
      <c r="G3738" t="s">
        <v>2294</v>
      </c>
      <c r="H3738" t="str">
        <f>_xlfn.XLOOKUP(Table29[[#This Row],[Unique BarCode]],$N$10:$N$37,$O$10:$O$37)</f>
        <v>UVGA</v>
      </c>
      <c r="I3738" t="str">
        <f>_xlfn.XLOOKUP(Table29[[#This Row],[Unique BarCode]],$N$10:$N$37,$P$10:$P$37)</f>
        <v>Cable</v>
      </c>
      <c r="J3738" t="s">
        <v>8</v>
      </c>
    </row>
    <row r="3739" spans="1:11" x14ac:dyDescent="0.2">
      <c r="A3739" s="1" t="d">
        <v>2023-03-02</v>
      </c>
      <c r="B3739" s="45">
        <v>-1</v>
      </c>
      <c r="C3739" t="s">
        <v>77</v>
      </c>
      <c r="D3739" t="str">
        <f>_xlfn.XLOOKUP(Table29[[#This Row],[Patron Group]],$R$10:$R$24,$S$10:$S$24)</f>
        <v>Undergraduate</v>
      </c>
      <c r="E3739" s="1" t="d">
        <v>2023-03-02</v>
      </c>
      <c r="F3739" t="s">
        <v>1535</v>
      </c>
      <c r="G3739" t="s">
        <v>2294</v>
      </c>
      <c r="H3739" t="str">
        <f>_xlfn.XLOOKUP(Table29[[#This Row],[Unique BarCode]],$N$10:$N$37,$O$10:$O$37)</f>
        <v>UVGA</v>
      </c>
      <c r="I3739" t="str">
        <f>_xlfn.XLOOKUP(Table29[[#This Row],[Unique BarCode]],$N$10:$N$37,$P$10:$P$37)</f>
        <v>Cable</v>
      </c>
      <c r="J3739" t="s">
        <v>8</v>
      </c>
    </row>
    <row r="3740" spans="1:11" x14ac:dyDescent="0.2">
      <c r="A3740" s="1" t="d">
        <v>2023-03-02</v>
      </c>
      <c r="B3740" s="45">
        <v>-1</v>
      </c>
      <c r="C3740" t="s">
        <v>77</v>
      </c>
      <c r="D3740" t="str">
        <f>_xlfn.XLOOKUP(Table29[[#This Row],[Patron Group]],$R$10:$R$24,$S$10:$S$24)</f>
        <v>Undergraduate</v>
      </c>
      <c r="E3740" s="1" t="d">
        <v>2023-03-02</v>
      </c>
      <c r="F3740" t="s">
        <v>229</v>
      </c>
      <c r="G3740" t="s">
        <v>2272</v>
      </c>
      <c r="H3740" t="str">
        <f>_xlfn.XLOOKUP(Table29[[#This Row],[Unique BarCode]],$N$10:$N$37,$O$10:$O$37)</f>
        <v>WALLADPT</v>
      </c>
      <c r="I3740" t="str">
        <f>_xlfn.XLOOKUP(Table29[[#This Row],[Unique BarCode]],$N$10:$N$37,$P$10:$P$37)</f>
        <v>Charger</v>
      </c>
      <c r="J3740" t="s">
        <v>49</v>
      </c>
      <c r="K3740" t="s">
        <v>230</v>
      </c>
    </row>
    <row r="3741" spans="1:11" x14ac:dyDescent="0.2">
      <c r="A3741" s="1" t="d">
        <v>2023-03-02</v>
      </c>
      <c r="B3741" s="45">
        <v>-1</v>
      </c>
      <c r="C3741" t="s">
        <v>77</v>
      </c>
      <c r="D3741" t="str">
        <f>_xlfn.XLOOKUP(Table29[[#This Row],[Patron Group]],$R$10:$R$24,$S$10:$S$24)</f>
        <v>Undergraduate</v>
      </c>
      <c r="E3741" s="1" t="d">
        <v>2023-03-02</v>
      </c>
      <c r="F3741" t="s">
        <v>1263</v>
      </c>
      <c r="G3741" t="s">
        <v>2272</v>
      </c>
      <c r="H3741" t="str">
        <f>_xlfn.XLOOKUP(Table29[[#This Row],[Unique BarCode]],$N$10:$N$37,$O$10:$O$37)</f>
        <v>WALLADPT</v>
      </c>
      <c r="I3741" t="str">
        <f>_xlfn.XLOOKUP(Table29[[#This Row],[Unique BarCode]],$N$10:$N$37,$P$10:$P$37)</f>
        <v>Charger</v>
      </c>
      <c r="J3741" t="s">
        <v>49</v>
      </c>
      <c r="K3741" t="s">
        <v>1264</v>
      </c>
    </row>
    <row r="3742" spans="1:11" x14ac:dyDescent="0.2">
      <c r="A3742" s="1" t="d">
        <v>2023-03-02</v>
      </c>
      <c r="B3742" s="45">
        <v>-1</v>
      </c>
      <c r="C3742" t="s">
        <v>77</v>
      </c>
      <c r="D3742" t="str">
        <f>_xlfn.XLOOKUP(Table29[[#This Row],[Patron Group]],$R$10:$R$24,$S$10:$S$24)</f>
        <v>Undergraduate</v>
      </c>
      <c r="E3742" s="1" t="d">
        <v>2023-03-02</v>
      </c>
      <c r="F3742" t="s">
        <v>43</v>
      </c>
      <c r="G3742" t="s">
        <v>2272</v>
      </c>
      <c r="H3742" t="str">
        <f>_xlfn.XLOOKUP(Table29[[#This Row],[Unique BarCode]],$N$10:$N$37,$O$10:$O$37)</f>
        <v>WALLADPT</v>
      </c>
      <c r="I3742" t="str">
        <f>_xlfn.XLOOKUP(Table29[[#This Row],[Unique BarCode]],$N$10:$N$37,$P$10:$P$37)</f>
        <v>Charger</v>
      </c>
      <c r="J3742" t="s">
        <v>8</v>
      </c>
      <c r="K3742" t="s">
        <v>44</v>
      </c>
    </row>
    <row r="3743" spans="1:11" x14ac:dyDescent="0.2">
      <c r="A3743" s="1" t="d">
        <v>2023-03-02</v>
      </c>
      <c r="B3743" s="45">
        <v>-1</v>
      </c>
      <c r="C3743" t="s">
        <v>77</v>
      </c>
      <c r="D3743" t="str">
        <f>_xlfn.XLOOKUP(Table29[[#This Row],[Patron Group]],$R$10:$R$24,$S$10:$S$24)</f>
        <v>Undergraduate</v>
      </c>
      <c r="E3743" s="1" t="d">
        <v>2023-03-02</v>
      </c>
      <c r="F3743" t="s">
        <v>817</v>
      </c>
      <c r="G3743" t="s">
        <v>2272</v>
      </c>
      <c r="H3743" t="str">
        <f>_xlfn.XLOOKUP(Table29[[#This Row],[Unique BarCode]],$N$10:$N$37,$O$10:$O$37)</f>
        <v>WALLADPT</v>
      </c>
      <c r="I3743" t="str">
        <f>_xlfn.XLOOKUP(Table29[[#This Row],[Unique BarCode]],$N$10:$N$37,$P$10:$P$37)</f>
        <v>Charger</v>
      </c>
      <c r="J3743" t="s">
        <v>13</v>
      </c>
      <c r="K3743" t="s">
        <v>818</v>
      </c>
    </row>
    <row r="3744" spans="1:11" x14ac:dyDescent="0.2">
      <c r="A3744" s="1" t="d">
        <v>2023-03-02</v>
      </c>
      <c r="B3744" s="45">
        <v>-1</v>
      </c>
      <c r="C3744" t="s">
        <v>77</v>
      </c>
      <c r="D3744" t="str">
        <f>_xlfn.XLOOKUP(Table29[[#This Row],[Patron Group]],$R$10:$R$24,$S$10:$S$24)</f>
        <v>Undergraduate</v>
      </c>
      <c r="E3744" s="1" t="d">
        <v>2023-03-02</v>
      </c>
      <c r="F3744" t="s">
        <v>1324</v>
      </c>
      <c r="G3744" t="s">
        <v>2272</v>
      </c>
      <c r="H3744" t="str">
        <f>_xlfn.XLOOKUP(Table29[[#This Row],[Unique BarCode]],$N$10:$N$37,$O$10:$O$37)</f>
        <v>WALLADPT</v>
      </c>
      <c r="I3744" t="str">
        <f>_xlfn.XLOOKUP(Table29[[#This Row],[Unique BarCode]],$N$10:$N$37,$P$10:$P$37)</f>
        <v>Charger</v>
      </c>
      <c r="J3744" t="s">
        <v>13</v>
      </c>
      <c r="K3744" t="s">
        <v>1325</v>
      </c>
    </row>
    <row r="3745" spans="1:11" x14ac:dyDescent="0.2">
      <c r="A3745" s="1" t="d">
        <v>2023-03-02</v>
      </c>
      <c r="B3745" s="45">
        <v>-1</v>
      </c>
      <c r="C3745" t="s">
        <v>77</v>
      </c>
      <c r="D3745" t="str">
        <f>_xlfn.XLOOKUP(Table29[[#This Row],[Patron Group]],$R$10:$R$24,$S$10:$S$24)</f>
        <v>Undergraduate</v>
      </c>
      <c r="E3745" s="1" t="d">
        <v>2023-03-02</v>
      </c>
      <c r="F3745" t="s">
        <v>1326</v>
      </c>
      <c r="G3745" t="s">
        <v>2272</v>
      </c>
      <c r="H3745" t="str">
        <f>_xlfn.XLOOKUP(Table29[[#This Row],[Unique BarCode]],$N$10:$N$37,$O$10:$O$37)</f>
        <v>WALLADPT</v>
      </c>
      <c r="I3745" t="str">
        <f>_xlfn.XLOOKUP(Table29[[#This Row],[Unique BarCode]],$N$10:$N$37,$P$10:$P$37)</f>
        <v>Charger</v>
      </c>
      <c r="J3745" t="s">
        <v>8</v>
      </c>
      <c r="K3745" t="s">
        <v>1327</v>
      </c>
    </row>
    <row r="3746" spans="1:11" x14ac:dyDescent="0.2">
      <c r="A3746" s="1" t="d">
        <v>2023-03-02</v>
      </c>
      <c r="B3746" s="45">
        <v>-1</v>
      </c>
      <c r="C3746" t="s">
        <v>77</v>
      </c>
      <c r="D3746" t="str">
        <f>_xlfn.XLOOKUP(Table29[[#This Row],[Patron Group]],$R$10:$R$24,$S$10:$S$24)</f>
        <v>Undergraduate</v>
      </c>
      <c r="E3746" s="1" t="d">
        <v>2023-03-02</v>
      </c>
      <c r="F3746" t="s">
        <v>1267</v>
      </c>
      <c r="G3746" t="s">
        <v>2272</v>
      </c>
      <c r="H3746" t="str">
        <f>_xlfn.XLOOKUP(Table29[[#This Row],[Unique BarCode]],$N$10:$N$37,$O$10:$O$37)</f>
        <v>WALLADPT</v>
      </c>
      <c r="I3746" t="str">
        <f>_xlfn.XLOOKUP(Table29[[#This Row],[Unique BarCode]],$N$10:$N$37,$P$10:$P$37)</f>
        <v>Charger</v>
      </c>
      <c r="J3746" t="s">
        <v>8</v>
      </c>
    </row>
    <row r="3747" spans="1:11" x14ac:dyDescent="0.2">
      <c r="A3747" s="1" t="d">
        <v>2023-03-02</v>
      </c>
      <c r="B3747" s="45">
        <v>-1</v>
      </c>
      <c r="C3747" t="s">
        <v>77</v>
      </c>
      <c r="D3747" t="str">
        <f>_xlfn.XLOOKUP(Table29[[#This Row],[Patron Group]],$R$10:$R$24,$S$10:$S$24)</f>
        <v>Undergraduate</v>
      </c>
      <c r="E3747" s="1" t="d">
        <v>2023-03-02</v>
      </c>
      <c r="F3747" t="s">
        <v>856</v>
      </c>
      <c r="G3747" t="s">
        <v>2272</v>
      </c>
      <c r="H3747" t="str">
        <f>_xlfn.XLOOKUP(Table29[[#This Row],[Unique BarCode]],$N$10:$N$37,$O$10:$O$37)</f>
        <v>WALLADPT</v>
      </c>
      <c r="I3747" t="str">
        <f>_xlfn.XLOOKUP(Table29[[#This Row],[Unique BarCode]],$N$10:$N$37,$P$10:$P$37)</f>
        <v>Charger</v>
      </c>
      <c r="J3747" t="s">
        <v>8</v>
      </c>
    </row>
    <row r="3748" spans="1:11" x14ac:dyDescent="0.2">
      <c r="A3748" s="1" t="d">
        <v>2023-03-02</v>
      </c>
      <c r="B3748" s="45">
        <v>-1</v>
      </c>
      <c r="C3748" t="s">
        <v>77</v>
      </c>
      <c r="D3748" t="str">
        <f>_xlfn.XLOOKUP(Table29[[#This Row],[Patron Group]],$R$10:$R$24,$S$10:$S$24)</f>
        <v>Undergraduate</v>
      </c>
      <c r="E3748" s="1" t="d">
        <v>2023-03-02</v>
      </c>
      <c r="F3748" t="s">
        <v>483</v>
      </c>
      <c r="G3748" t="s">
        <v>2272</v>
      </c>
      <c r="H3748" t="str">
        <f>_xlfn.XLOOKUP(Table29[[#This Row],[Unique BarCode]],$N$10:$N$37,$O$10:$O$37)</f>
        <v>WALLADPT</v>
      </c>
      <c r="I3748" t="str">
        <f>_xlfn.XLOOKUP(Table29[[#This Row],[Unique BarCode]],$N$10:$N$37,$P$10:$P$37)</f>
        <v>Charger</v>
      </c>
      <c r="J3748" t="s">
        <v>8</v>
      </c>
    </row>
    <row r="3749" spans="1:11" x14ac:dyDescent="0.2">
      <c r="A3749" s="1" t="d">
        <v>2023-03-02</v>
      </c>
      <c r="B3749" s="45">
        <v>-1</v>
      </c>
      <c r="C3749" t="s">
        <v>77</v>
      </c>
      <c r="D3749" t="str">
        <f>_xlfn.XLOOKUP(Table29[[#This Row],[Patron Group]],$R$10:$R$24,$S$10:$S$24)</f>
        <v>Undergraduate</v>
      </c>
      <c r="E3749" s="1" t="d">
        <v>2023-03-02</v>
      </c>
      <c r="F3749" t="s">
        <v>1422</v>
      </c>
      <c r="G3749" t="s">
        <v>2272</v>
      </c>
      <c r="H3749" t="str">
        <f>_xlfn.XLOOKUP(Table29[[#This Row],[Unique BarCode]],$N$10:$N$37,$O$10:$O$37)</f>
        <v>WALLADPT</v>
      </c>
      <c r="I3749" t="str">
        <f>_xlfn.XLOOKUP(Table29[[#This Row],[Unique BarCode]],$N$10:$N$37,$P$10:$P$37)</f>
        <v>Charger</v>
      </c>
      <c r="J3749" t="s">
        <v>8</v>
      </c>
    </row>
    <row r="3750" spans="1:11" x14ac:dyDescent="0.2">
      <c r="A3750" s="1" t="d">
        <v>2023-03-02</v>
      </c>
      <c r="B3750" s="45">
        <v>-1</v>
      </c>
      <c r="C3750" t="s">
        <v>77</v>
      </c>
      <c r="D3750" t="str">
        <f>_xlfn.XLOOKUP(Table29[[#This Row],[Patron Group]],$R$10:$R$24,$S$10:$S$24)</f>
        <v>Undergraduate</v>
      </c>
      <c r="E3750" s="1" t="d">
        <v>2023-03-02</v>
      </c>
      <c r="F3750" t="s">
        <v>96</v>
      </c>
      <c r="G3750" t="s">
        <v>2272</v>
      </c>
      <c r="H3750" t="str">
        <f>_xlfn.XLOOKUP(Table29[[#This Row],[Unique BarCode]],$N$10:$N$37,$O$10:$O$37)</f>
        <v>WALLADPT</v>
      </c>
      <c r="I3750" t="str">
        <f>_xlfn.XLOOKUP(Table29[[#This Row],[Unique BarCode]],$N$10:$N$37,$P$10:$P$37)</f>
        <v>Charger</v>
      </c>
      <c r="J3750" t="s">
        <v>8</v>
      </c>
    </row>
    <row r="3751" spans="1:11" x14ac:dyDescent="0.2">
      <c r="A3751" s="1" t="d">
        <v>2023-03-02</v>
      </c>
      <c r="B3751" s="45">
        <v>-1</v>
      </c>
      <c r="C3751" t="s">
        <v>77</v>
      </c>
      <c r="D3751" t="str">
        <f>_xlfn.XLOOKUP(Table29[[#This Row],[Patron Group]],$R$10:$R$24,$S$10:$S$24)</f>
        <v>Undergraduate</v>
      </c>
      <c r="E3751" s="1" t="d">
        <v>2023-03-02</v>
      </c>
      <c r="F3751" t="s">
        <v>97</v>
      </c>
      <c r="G3751" t="s">
        <v>2272</v>
      </c>
      <c r="H3751" t="str">
        <f>_xlfn.XLOOKUP(Table29[[#This Row],[Unique BarCode]],$N$10:$N$37,$O$10:$O$37)</f>
        <v>WALLADPT</v>
      </c>
      <c r="I3751" t="str">
        <f>_xlfn.XLOOKUP(Table29[[#This Row],[Unique BarCode]],$N$10:$N$37,$P$10:$P$37)</f>
        <v>Charger</v>
      </c>
      <c r="J3751" t="s">
        <v>8</v>
      </c>
    </row>
    <row r="3752" spans="1:11" x14ac:dyDescent="0.2">
      <c r="A3752" s="1" t="d">
        <v>2023-03-02</v>
      </c>
      <c r="B3752" s="45">
        <v>-1</v>
      </c>
      <c r="C3752" t="s">
        <v>77</v>
      </c>
      <c r="D3752" t="str">
        <f>_xlfn.XLOOKUP(Table29[[#This Row],[Patron Group]],$R$10:$R$24,$S$10:$S$24)</f>
        <v>Undergraduate</v>
      </c>
      <c r="E3752" s="1" t="d">
        <v>2023-03-02</v>
      </c>
      <c r="F3752" t="s">
        <v>1635</v>
      </c>
      <c r="G3752" t="s">
        <v>2272</v>
      </c>
      <c r="H3752" t="str">
        <f>_xlfn.XLOOKUP(Table29[[#This Row],[Unique BarCode]],$N$10:$N$37,$O$10:$O$37)</f>
        <v>WALLADPT</v>
      </c>
      <c r="I3752" t="str">
        <f>_xlfn.XLOOKUP(Table29[[#This Row],[Unique BarCode]],$N$10:$N$37,$P$10:$P$37)</f>
        <v>Charger</v>
      </c>
      <c r="J3752" t="s">
        <v>8</v>
      </c>
    </row>
    <row r="3753" spans="1:11" x14ac:dyDescent="0.2">
      <c r="A3753" s="1" t="d">
        <v>2023-03-02</v>
      </c>
      <c r="B3753" s="45">
        <v>-1</v>
      </c>
      <c r="C3753" t="s">
        <v>77</v>
      </c>
      <c r="D3753" t="str">
        <f>_xlfn.XLOOKUP(Table29[[#This Row],[Patron Group]],$R$10:$R$24,$S$10:$S$24)</f>
        <v>Undergraduate</v>
      </c>
      <c r="E3753" s="1" t="d">
        <v>2023-03-09</v>
      </c>
      <c r="F3753" t="s">
        <v>1945</v>
      </c>
      <c r="G3753" t="s">
        <v>2273</v>
      </c>
      <c r="H3753" t="str">
        <f>_xlfn.XLOOKUP(Table29[[#This Row],[Unique BarCode]],$N$10:$N$37,$O$10:$O$37)</f>
        <v>ChromeBook</v>
      </c>
      <c r="I3753" t="str">
        <f>_xlfn.XLOOKUP(Table29[[#This Row],[Unique BarCode]],$N$10:$N$37,$P$10:$P$37)</f>
        <v>Device</v>
      </c>
      <c r="J3753" t="s">
        <v>128</v>
      </c>
      <c r="K3753" t="s">
        <v>1946</v>
      </c>
    </row>
    <row r="3754" spans="1:11" x14ac:dyDescent="0.2">
      <c r="A3754" s="1" t="d">
        <v>2023-03-02</v>
      </c>
      <c r="B3754" s="45">
        <v>-1</v>
      </c>
      <c r="C3754" t="s">
        <v>77</v>
      </c>
      <c r="D3754" t="str">
        <f>_xlfn.XLOOKUP(Table29[[#This Row],[Patron Group]],$R$10:$R$24,$S$10:$S$24)</f>
        <v>Undergraduate</v>
      </c>
      <c r="E3754" s="1" t="d">
        <v>2023-03-09</v>
      </c>
      <c r="F3754" t="s">
        <v>561</v>
      </c>
      <c r="G3754" t="s">
        <v>2273</v>
      </c>
      <c r="H3754" t="str">
        <f>_xlfn.XLOOKUP(Table29[[#This Row],[Unique BarCode]],$N$10:$N$37,$O$10:$O$37)</f>
        <v>ChromeBook</v>
      </c>
      <c r="I3754" t="str">
        <f>_xlfn.XLOOKUP(Table29[[#This Row],[Unique BarCode]],$N$10:$N$37,$P$10:$P$37)</f>
        <v>Device</v>
      </c>
      <c r="J3754" t="s">
        <v>128</v>
      </c>
      <c r="K3754" t="s">
        <v>562</v>
      </c>
    </row>
    <row r="3755" spans="1:11" x14ac:dyDescent="0.2">
      <c r="A3755" s="1" t="d">
        <v>2023-03-02</v>
      </c>
      <c r="B3755" s="45">
        <v>-1</v>
      </c>
      <c r="C3755" t="s">
        <v>77</v>
      </c>
      <c r="D3755" t="str">
        <f>_xlfn.XLOOKUP(Table29[[#This Row],[Patron Group]],$R$10:$R$24,$S$10:$S$24)</f>
        <v>Undergraduate</v>
      </c>
      <c r="E3755" s="1" t="d">
        <v>2023-03-09</v>
      </c>
      <c r="F3755" t="s">
        <v>1351</v>
      </c>
      <c r="G3755" t="s">
        <v>2273</v>
      </c>
      <c r="H3755" t="str">
        <f>_xlfn.XLOOKUP(Table29[[#This Row],[Unique BarCode]],$N$10:$N$37,$O$10:$O$37)</f>
        <v>ChromeBook</v>
      </c>
      <c r="I3755" t="str">
        <f>_xlfn.XLOOKUP(Table29[[#This Row],[Unique BarCode]],$N$10:$N$37,$P$10:$P$37)</f>
        <v>Device</v>
      </c>
      <c r="J3755" t="s">
        <v>991</v>
      </c>
      <c r="K3755" t="s">
        <v>1352</v>
      </c>
    </row>
    <row r="3756" spans="1:11" x14ac:dyDescent="0.2">
      <c r="A3756" s="1" t="d">
        <v>2023-03-02</v>
      </c>
      <c r="B3756" s="45">
        <v>-1</v>
      </c>
      <c r="C3756" t="s">
        <v>77</v>
      </c>
      <c r="D3756" t="str">
        <f>_xlfn.XLOOKUP(Table29[[#This Row],[Patron Group]],$R$10:$R$24,$S$10:$S$24)</f>
        <v>Undergraduate</v>
      </c>
      <c r="E3756" s="1" t="d">
        <v>2023-03-09</v>
      </c>
      <c r="F3756" t="s">
        <v>1947</v>
      </c>
      <c r="G3756" t="s">
        <v>2273</v>
      </c>
      <c r="H3756" t="str">
        <f>_xlfn.XLOOKUP(Table29[[#This Row],[Unique BarCode]],$N$10:$N$37,$O$10:$O$37)</f>
        <v>ChromeBook</v>
      </c>
      <c r="I3756" t="str">
        <f>_xlfn.XLOOKUP(Table29[[#This Row],[Unique BarCode]],$N$10:$N$37,$P$10:$P$37)</f>
        <v>Device</v>
      </c>
      <c r="J3756" t="s">
        <v>128</v>
      </c>
      <c r="K3756" t="s">
        <v>1948</v>
      </c>
    </row>
    <row r="3757" spans="1:11" x14ac:dyDescent="0.2">
      <c r="A3757" s="1" t="d">
        <v>2023-03-02</v>
      </c>
      <c r="B3757" s="45">
        <v>-1</v>
      </c>
      <c r="C3757" t="s">
        <v>77</v>
      </c>
      <c r="D3757" t="str">
        <f>_xlfn.XLOOKUP(Table29[[#This Row],[Patron Group]],$R$10:$R$24,$S$10:$S$24)</f>
        <v>Undergraduate</v>
      </c>
      <c r="E3757" s="1" t="d">
        <v>2023-03-09</v>
      </c>
      <c r="F3757" t="s">
        <v>1674</v>
      </c>
      <c r="G3757" t="s">
        <v>2274</v>
      </c>
      <c r="H3757" t="str">
        <f>_xlfn.XLOOKUP(Table29[[#This Row],[Unique BarCode]],$N$10:$N$37,$O$10:$O$37)</f>
        <v>MacBook</v>
      </c>
      <c r="I3757" t="str">
        <f>_xlfn.XLOOKUP(Table29[[#This Row],[Unique BarCode]],$N$10:$N$37,$P$10:$P$37)</f>
        <v>Device</v>
      </c>
      <c r="J3757" t="s">
        <v>8</v>
      </c>
      <c r="K3757" t="s">
        <v>1675</v>
      </c>
    </row>
    <row r="3758" spans="1:11" x14ac:dyDescent="0.2">
      <c r="A3758" s="1" t="d">
        <v>2023-03-02</v>
      </c>
      <c r="B3758" s="45">
        <v>-1</v>
      </c>
      <c r="C3758" t="s">
        <v>77</v>
      </c>
      <c r="D3758" t="str">
        <f>_xlfn.XLOOKUP(Table29[[#This Row],[Patron Group]],$R$10:$R$24,$S$10:$S$24)</f>
        <v>Undergraduate</v>
      </c>
      <c r="E3758" s="1" t="d">
        <v>2023-03-09</v>
      </c>
      <c r="F3758" t="s">
        <v>112</v>
      </c>
      <c r="G3758" t="s">
        <v>2274</v>
      </c>
      <c r="H3758" t="str">
        <f>_xlfn.XLOOKUP(Table29[[#This Row],[Unique BarCode]],$N$10:$N$37,$O$10:$O$37)</f>
        <v>MacBook</v>
      </c>
      <c r="I3758" t="str">
        <f>_xlfn.XLOOKUP(Table29[[#This Row],[Unique BarCode]],$N$10:$N$37,$P$10:$P$37)</f>
        <v>Device</v>
      </c>
      <c r="J3758" t="s">
        <v>8</v>
      </c>
      <c r="K3758" t="s">
        <v>113</v>
      </c>
    </row>
    <row r="3759" spans="1:11" x14ac:dyDescent="0.2">
      <c r="A3759" s="1" t="d">
        <v>2023-03-02</v>
      </c>
      <c r="B3759" s="45">
        <v>-1</v>
      </c>
      <c r="C3759" t="s">
        <v>77</v>
      </c>
      <c r="D3759" t="str">
        <f>_xlfn.XLOOKUP(Table29[[#This Row],[Patron Group]],$R$10:$R$24,$S$10:$S$24)</f>
        <v>Undergraduate</v>
      </c>
      <c r="E3759" s="1" t="d">
        <v>2023-03-09</v>
      </c>
      <c r="F3759" t="s">
        <v>1692</v>
      </c>
      <c r="G3759" t="s">
        <v>2274</v>
      </c>
      <c r="H3759" t="str">
        <f>_xlfn.XLOOKUP(Table29[[#This Row],[Unique BarCode]],$N$10:$N$37,$O$10:$O$37)</f>
        <v>MacBook</v>
      </c>
      <c r="I3759" t="str">
        <f>_xlfn.XLOOKUP(Table29[[#This Row],[Unique BarCode]],$N$10:$N$37,$P$10:$P$37)</f>
        <v>Device</v>
      </c>
      <c r="J3759" t="s">
        <v>8</v>
      </c>
      <c r="K3759" t="s">
        <v>1692</v>
      </c>
    </row>
    <row r="3760" spans="1:11" x14ac:dyDescent="0.2">
      <c r="A3760" s="1" t="d">
        <v>2023-03-02</v>
      </c>
      <c r="B3760" s="45">
        <v>-1</v>
      </c>
      <c r="C3760" t="s">
        <v>77</v>
      </c>
      <c r="D3760" t="str">
        <f>_xlfn.XLOOKUP(Table29[[#This Row],[Patron Group]],$R$10:$R$24,$S$10:$S$24)</f>
        <v>Undergraduate</v>
      </c>
      <c r="E3760" s="1" t="d">
        <v>2023-03-09</v>
      </c>
      <c r="F3760" t="s">
        <v>161</v>
      </c>
      <c r="G3760" t="s">
        <v>2275</v>
      </c>
      <c r="H3760" t="str">
        <f>_xlfn.XLOOKUP(Table29[[#This Row],[Unique BarCode]],$N$10:$N$37,$O$10:$O$37)</f>
        <v>iPad</v>
      </c>
      <c r="I3760" t="str">
        <f>_xlfn.XLOOKUP(Table29[[#This Row],[Unique BarCode]],$N$10:$N$37,$P$10:$P$37)</f>
        <v>Device</v>
      </c>
      <c r="J3760" t="s">
        <v>8</v>
      </c>
      <c r="K3760" t="s">
        <v>162</v>
      </c>
    </row>
    <row r="3761" spans="1:11" x14ac:dyDescent="0.2">
      <c r="A3761" s="1" t="d">
        <v>2023-03-02</v>
      </c>
      <c r="B3761" s="45">
        <v>-1</v>
      </c>
      <c r="C3761" t="s">
        <v>77</v>
      </c>
      <c r="D3761" t="str">
        <f>_xlfn.XLOOKUP(Table29[[#This Row],[Patron Group]],$R$10:$R$24,$S$10:$S$24)</f>
        <v>Undergraduate</v>
      </c>
      <c r="E3761" s="1" t="d">
        <v>2023-03-09</v>
      </c>
      <c r="F3761" t="s">
        <v>1819</v>
      </c>
      <c r="G3761" t="s">
        <v>2263</v>
      </c>
      <c r="H3761" t="str">
        <f>_xlfn.XLOOKUP(Table29[[#This Row],[Unique BarCode]],$N$10:$N$37,$O$10:$O$37)</f>
        <v>HP Laptop</v>
      </c>
      <c r="I3761" t="str">
        <f>_xlfn.XLOOKUP(Table29[[#This Row],[Unique BarCode]],$N$10:$N$37,$P$10:$P$37)</f>
        <v>Device</v>
      </c>
      <c r="J3761" t="s">
        <v>8</v>
      </c>
      <c r="K3761" t="s">
        <v>972</v>
      </c>
    </row>
    <row r="3762" spans="1:11" x14ac:dyDescent="0.2">
      <c r="A3762" s="1" t="d">
        <v>2023-03-02</v>
      </c>
      <c r="B3762" s="45">
        <v>-1</v>
      </c>
      <c r="C3762" t="s">
        <v>77</v>
      </c>
      <c r="D3762" t="str">
        <f>_xlfn.XLOOKUP(Table29[[#This Row],[Patron Group]],$R$10:$R$24,$S$10:$S$24)</f>
        <v>Undergraduate</v>
      </c>
      <c r="E3762" s="1" t="d">
        <v>2023-03-09</v>
      </c>
      <c r="F3762" t="s">
        <v>1649</v>
      </c>
      <c r="G3762" t="s">
        <v>2263</v>
      </c>
      <c r="H3762" t="str">
        <f>_xlfn.XLOOKUP(Table29[[#This Row],[Unique BarCode]],$N$10:$N$37,$O$10:$O$37)</f>
        <v>HP Laptop</v>
      </c>
      <c r="I3762" t="str">
        <f>_xlfn.XLOOKUP(Table29[[#This Row],[Unique BarCode]],$N$10:$N$37,$P$10:$P$37)</f>
        <v>Device</v>
      </c>
      <c r="J3762" t="s">
        <v>8</v>
      </c>
      <c r="K3762" t="s">
        <v>1650</v>
      </c>
    </row>
    <row r="3763" spans="1:11" x14ac:dyDescent="0.2">
      <c r="A3763" s="1" t="d">
        <v>2023-03-02</v>
      </c>
      <c r="B3763" s="45">
        <v>-1</v>
      </c>
      <c r="C3763" t="s">
        <v>77</v>
      </c>
      <c r="D3763" t="str">
        <f>_xlfn.XLOOKUP(Table29[[#This Row],[Patron Group]],$R$10:$R$24,$S$10:$S$24)</f>
        <v>Undergraduate</v>
      </c>
      <c r="E3763" s="1" t="d">
        <v>2023-03-09</v>
      </c>
      <c r="F3763" t="s">
        <v>1949</v>
      </c>
      <c r="G3763" t="s">
        <v>2263</v>
      </c>
      <c r="H3763" t="str">
        <f>_xlfn.XLOOKUP(Table29[[#This Row],[Unique BarCode]],$N$10:$N$37,$O$10:$O$37)</f>
        <v>HP Laptop</v>
      </c>
      <c r="I3763" t="str">
        <f>_xlfn.XLOOKUP(Table29[[#This Row],[Unique BarCode]],$N$10:$N$37,$P$10:$P$37)</f>
        <v>Device</v>
      </c>
      <c r="J3763" t="s">
        <v>8</v>
      </c>
      <c r="K3763" t="s">
        <v>1950</v>
      </c>
    </row>
    <row r="3764" spans="1:11" x14ac:dyDescent="0.2">
      <c r="A3764" s="1" t="d">
        <v>2023-03-02</v>
      </c>
      <c r="B3764" s="45">
        <v>-1</v>
      </c>
      <c r="C3764" t="s">
        <v>77</v>
      </c>
      <c r="D3764" t="str">
        <f>_xlfn.XLOOKUP(Table29[[#This Row],[Patron Group]],$R$10:$R$24,$S$10:$S$24)</f>
        <v>Undergraduate</v>
      </c>
      <c r="E3764" s="1" t="d">
        <v>2023-03-12</v>
      </c>
      <c r="F3764" t="s">
        <v>1516</v>
      </c>
      <c r="G3764" t="s">
        <v>2274</v>
      </c>
      <c r="H3764" t="str">
        <f>_xlfn.XLOOKUP(Table29[[#This Row],[Unique BarCode]],$N$10:$N$37,$O$10:$O$37)</f>
        <v>MacBook</v>
      </c>
      <c r="I3764" t="str">
        <f>_xlfn.XLOOKUP(Table29[[#This Row],[Unique BarCode]],$N$10:$N$37,$P$10:$P$37)</f>
        <v>Device</v>
      </c>
      <c r="J3764" t="s">
        <v>8</v>
      </c>
      <c r="K3764" t="s">
        <v>1516</v>
      </c>
    </row>
    <row r="3765" spans="1:11" x14ac:dyDescent="0.2">
      <c r="A3765" s="1" t="d">
        <v>2023-03-02</v>
      </c>
      <c r="B3765" s="45">
        <v>-1</v>
      </c>
      <c r="C3765" t="s">
        <v>77</v>
      </c>
      <c r="D3765" t="str">
        <f>_xlfn.XLOOKUP(Table29[[#This Row],[Patron Group]],$R$10:$R$24,$S$10:$S$24)</f>
        <v>Undergraduate</v>
      </c>
      <c r="E3765" s="1" t="d">
        <v>2023-03-14</v>
      </c>
      <c r="F3765" t="s">
        <v>1951</v>
      </c>
      <c r="G3765" t="s">
        <v>2263</v>
      </c>
      <c r="H3765" t="str">
        <f>_xlfn.XLOOKUP(Table29[[#This Row],[Unique BarCode]],$N$10:$N$37,$O$10:$O$37)</f>
        <v>HP Laptop</v>
      </c>
      <c r="I3765" t="str">
        <f>_xlfn.XLOOKUP(Table29[[#This Row],[Unique BarCode]],$N$10:$N$37,$P$10:$P$37)</f>
        <v>Device</v>
      </c>
      <c r="J3765" t="s">
        <v>8</v>
      </c>
      <c r="K3765" t="s">
        <v>122</v>
      </c>
    </row>
    <row r="3766" spans="1:11" x14ac:dyDescent="0.2">
      <c r="A3766" s="1" t="d">
        <v>2023-03-02</v>
      </c>
      <c r="B3766" s="45">
        <v>-1</v>
      </c>
      <c r="C3766" t="s">
        <v>77</v>
      </c>
      <c r="D3766" t="str">
        <f>_xlfn.XLOOKUP(Table29[[#This Row],[Patron Group]],$R$10:$R$24,$S$10:$S$24)</f>
        <v>Undergraduate</v>
      </c>
      <c r="E3766" s="1" t="d">
        <v>2023-03-15</v>
      </c>
      <c r="F3766" t="s">
        <v>1952</v>
      </c>
      <c r="G3766" t="s">
        <v>2275</v>
      </c>
      <c r="H3766" t="str">
        <f>_xlfn.XLOOKUP(Table29[[#This Row],[Unique BarCode]],$N$10:$N$37,$O$10:$O$37)</f>
        <v>iPad</v>
      </c>
      <c r="I3766" t="str">
        <f>_xlfn.XLOOKUP(Table29[[#This Row],[Unique BarCode]],$N$10:$N$37,$P$10:$P$37)</f>
        <v>Device</v>
      </c>
      <c r="J3766" t="s">
        <v>8</v>
      </c>
      <c r="K3766" t="s">
        <v>1953</v>
      </c>
    </row>
    <row r="3767" spans="1:11" x14ac:dyDescent="0.2">
      <c r="A3767" s="1" t="d">
        <v>2023-03-02</v>
      </c>
      <c r="B3767" s="45">
        <v>-1</v>
      </c>
      <c r="C3767" t="s">
        <v>77</v>
      </c>
      <c r="D3767" t="str">
        <f>_xlfn.XLOOKUP(Table29[[#This Row],[Patron Group]],$R$10:$R$24,$S$10:$S$24)</f>
        <v>Undergraduate</v>
      </c>
      <c r="E3767" s="1" t="d">
        <v>2023-03-16</v>
      </c>
      <c r="F3767" t="s">
        <v>313</v>
      </c>
      <c r="G3767" t="s">
        <v>2274</v>
      </c>
      <c r="H3767" t="str">
        <f>_xlfn.XLOOKUP(Table29[[#This Row],[Unique BarCode]],$N$10:$N$37,$O$10:$O$37)</f>
        <v>MacBook</v>
      </c>
      <c r="I3767" t="str">
        <f>_xlfn.XLOOKUP(Table29[[#This Row],[Unique BarCode]],$N$10:$N$37,$P$10:$P$37)</f>
        <v>Device</v>
      </c>
      <c r="J3767" t="s">
        <v>8</v>
      </c>
      <c r="K3767" t="s">
        <v>314</v>
      </c>
    </row>
    <row r="3768" spans="1:11" x14ac:dyDescent="0.2">
      <c r="A3768" s="1" t="d">
        <v>2023-03-02</v>
      </c>
      <c r="B3768" s="45">
        <v>-1</v>
      </c>
      <c r="C3768" t="s">
        <v>77</v>
      </c>
      <c r="D3768" t="str">
        <f>_xlfn.XLOOKUP(Table29[[#This Row],[Patron Group]],$R$10:$R$24,$S$10:$S$24)</f>
        <v>Undergraduate</v>
      </c>
      <c r="E3768" s="1" t="d">
        <v>2023-03-16</v>
      </c>
      <c r="F3768" t="s">
        <v>627</v>
      </c>
      <c r="G3768" t="s">
        <v>2274</v>
      </c>
      <c r="H3768" t="str">
        <f>_xlfn.XLOOKUP(Table29[[#This Row],[Unique BarCode]],$N$10:$N$37,$O$10:$O$37)</f>
        <v>MacBook</v>
      </c>
      <c r="I3768" t="str">
        <f>_xlfn.XLOOKUP(Table29[[#This Row],[Unique BarCode]],$N$10:$N$37,$P$10:$P$37)</f>
        <v>Device</v>
      </c>
      <c r="J3768" t="s">
        <v>8</v>
      </c>
      <c r="K3768" t="s">
        <v>628</v>
      </c>
    </row>
    <row r="3769" spans="1:11" x14ac:dyDescent="0.2">
      <c r="A3769" s="1" t="d">
        <v>2023-03-02</v>
      </c>
      <c r="B3769" s="45">
        <v>-1</v>
      </c>
      <c r="C3769" t="s">
        <v>77</v>
      </c>
      <c r="D3769" t="str">
        <f>_xlfn.XLOOKUP(Table29[[#This Row],[Patron Group]],$R$10:$R$24,$S$10:$S$24)</f>
        <v>Undergraduate</v>
      </c>
      <c r="E3769" s="1" t="d">
        <v>2023-03-16</v>
      </c>
      <c r="F3769" t="s">
        <v>1954</v>
      </c>
      <c r="G3769" t="s">
        <v>2275</v>
      </c>
      <c r="H3769" t="str">
        <f>_xlfn.XLOOKUP(Table29[[#This Row],[Unique BarCode]],$N$10:$N$37,$O$10:$O$37)</f>
        <v>iPad</v>
      </c>
      <c r="I3769" t="str">
        <f>_xlfn.XLOOKUP(Table29[[#This Row],[Unique BarCode]],$N$10:$N$37,$P$10:$P$37)</f>
        <v>Device</v>
      </c>
      <c r="J3769" t="s">
        <v>8</v>
      </c>
      <c r="K3769" t="s">
        <v>1955</v>
      </c>
    </row>
    <row r="3770" spans="1:11" x14ac:dyDescent="0.2">
      <c r="A3770" s="1" t="d">
        <v>2023-03-02</v>
      </c>
      <c r="B3770" s="45">
        <v>-1</v>
      </c>
      <c r="C3770" t="s">
        <v>77</v>
      </c>
      <c r="D3770" t="str">
        <f>_xlfn.XLOOKUP(Table29[[#This Row],[Patron Group]],$R$10:$R$24,$S$10:$S$24)</f>
        <v>Undergraduate</v>
      </c>
      <c r="E3770" s="1" t="d">
        <v>2023-03-16</v>
      </c>
      <c r="F3770" t="s">
        <v>1759</v>
      </c>
      <c r="G3770" t="s">
        <v>2275</v>
      </c>
      <c r="H3770" t="str">
        <f>_xlfn.XLOOKUP(Table29[[#This Row],[Unique BarCode]],$N$10:$N$37,$O$10:$O$37)</f>
        <v>iPad</v>
      </c>
      <c r="I3770" t="str">
        <f>_xlfn.XLOOKUP(Table29[[#This Row],[Unique BarCode]],$N$10:$N$37,$P$10:$P$37)</f>
        <v>Device</v>
      </c>
      <c r="J3770" t="s">
        <v>8</v>
      </c>
      <c r="K3770" t="s">
        <v>1760</v>
      </c>
    </row>
    <row r="3771" spans="1:11" x14ac:dyDescent="0.2">
      <c r="A3771" s="1" t="d">
        <v>2023-03-02</v>
      </c>
      <c r="B3771" s="45">
        <v>-1</v>
      </c>
      <c r="C3771" t="s">
        <v>77</v>
      </c>
      <c r="D3771" t="str">
        <f>_xlfn.XLOOKUP(Table29[[#This Row],[Patron Group]],$R$10:$R$24,$S$10:$S$24)</f>
        <v>Undergraduate</v>
      </c>
      <c r="E3771" s="1" t="d">
        <v>2023-03-16</v>
      </c>
      <c r="F3771" t="s">
        <v>1341</v>
      </c>
      <c r="G3771" t="s">
        <v>2275</v>
      </c>
      <c r="H3771" t="str">
        <f>_xlfn.XLOOKUP(Table29[[#This Row],[Unique BarCode]],$N$10:$N$37,$O$10:$O$37)</f>
        <v>iPad</v>
      </c>
      <c r="I3771" t="str">
        <f>_xlfn.XLOOKUP(Table29[[#This Row],[Unique BarCode]],$N$10:$N$37,$P$10:$P$37)</f>
        <v>Device</v>
      </c>
      <c r="J3771" t="s">
        <v>8</v>
      </c>
    </row>
    <row r="3772" spans="1:11" x14ac:dyDescent="0.2">
      <c r="A3772" s="1" t="d">
        <v>2023-03-02</v>
      </c>
      <c r="B3772" s="45">
        <v>-1</v>
      </c>
      <c r="C3772" t="s">
        <v>77</v>
      </c>
      <c r="D3772" t="str">
        <f>_xlfn.XLOOKUP(Table29[[#This Row],[Patron Group]],$R$10:$R$24,$S$10:$S$24)</f>
        <v>Undergraduate</v>
      </c>
      <c r="E3772" s="1" t="d">
        <v>2023-03-16</v>
      </c>
      <c r="F3772" t="s">
        <v>1956</v>
      </c>
      <c r="G3772" t="s">
        <v>2263</v>
      </c>
      <c r="H3772" t="str">
        <f>_xlfn.XLOOKUP(Table29[[#This Row],[Unique BarCode]],$N$10:$N$37,$O$10:$O$37)</f>
        <v>HP Laptop</v>
      </c>
      <c r="I3772" t="str">
        <f>_xlfn.XLOOKUP(Table29[[#This Row],[Unique BarCode]],$N$10:$N$37,$P$10:$P$37)</f>
        <v>Device</v>
      </c>
      <c r="J3772" t="s">
        <v>8</v>
      </c>
      <c r="K3772" t="s">
        <v>1625</v>
      </c>
    </row>
    <row r="3773" spans="1:11" x14ac:dyDescent="0.2">
      <c r="A3773" s="1" t="d">
        <v>2023-03-02</v>
      </c>
      <c r="B3773" s="45">
        <v>-1</v>
      </c>
      <c r="C3773" t="s">
        <v>77</v>
      </c>
      <c r="D3773" t="str">
        <f>_xlfn.XLOOKUP(Table29[[#This Row],[Patron Group]],$R$10:$R$24,$S$10:$S$24)</f>
        <v>Undergraduate</v>
      </c>
      <c r="E3773" s="1" t="d">
        <v>2023-03-16</v>
      </c>
      <c r="F3773" t="s">
        <v>514</v>
      </c>
      <c r="G3773" t="s">
        <v>2263</v>
      </c>
      <c r="H3773" t="str">
        <f>_xlfn.XLOOKUP(Table29[[#This Row],[Unique BarCode]],$N$10:$N$37,$O$10:$O$37)</f>
        <v>HP Laptop</v>
      </c>
      <c r="I3773" t="str">
        <f>_xlfn.XLOOKUP(Table29[[#This Row],[Unique BarCode]],$N$10:$N$37,$P$10:$P$37)</f>
        <v>Device</v>
      </c>
      <c r="J3773" t="s">
        <v>8</v>
      </c>
      <c r="K3773" t="s">
        <v>515</v>
      </c>
    </row>
    <row r="3774" spans="1:11" x14ac:dyDescent="0.2">
      <c r="A3774" s="1" t="d">
        <v>2023-03-03</v>
      </c>
      <c r="B3774" s="45">
        <v>-1</v>
      </c>
      <c r="C3774" t="s">
        <v>15</v>
      </c>
      <c r="D3774" t="str">
        <f>_xlfn.XLOOKUP(Table29[[#This Row],[Patron Group]],$R$10:$R$24,$S$10:$S$24)</f>
        <v>Academic</v>
      </c>
      <c r="E3774" s="1" t="d">
        <v>2023-03-03</v>
      </c>
      <c r="F3774" t="s">
        <v>222</v>
      </c>
      <c r="G3774" t="s">
        <v>2265</v>
      </c>
      <c r="H3774" t="str">
        <f>_xlfn.XLOOKUP(Table29[[#This Row],[Unique BarCode]],$N$10:$N$37,$O$10:$O$37)</f>
        <v>IPHONE</v>
      </c>
      <c r="I3774" t="str">
        <f>_xlfn.XLOOKUP(Table29[[#This Row],[Unique BarCode]],$N$10:$N$37,$P$10:$P$37)</f>
        <v>Charger</v>
      </c>
      <c r="J3774" t="s">
        <v>13</v>
      </c>
      <c r="K3774" t="s">
        <v>223</v>
      </c>
    </row>
    <row r="3775" spans="1:11" x14ac:dyDescent="0.2">
      <c r="A3775" s="1" t="d">
        <v>2023-03-03</v>
      </c>
      <c r="B3775" s="45">
        <v>-1</v>
      </c>
      <c r="C3775" t="s">
        <v>15</v>
      </c>
      <c r="D3775" t="str">
        <f>_xlfn.XLOOKUP(Table29[[#This Row],[Patron Group]],$R$10:$R$24,$S$10:$S$24)</f>
        <v>Academic</v>
      </c>
      <c r="E3775" s="1" t="d">
        <v>2023-03-03</v>
      </c>
      <c r="F3775" t="s">
        <v>1324</v>
      </c>
      <c r="G3775" t="s">
        <v>2272</v>
      </c>
      <c r="H3775" t="str">
        <f>_xlfn.XLOOKUP(Table29[[#This Row],[Unique BarCode]],$N$10:$N$37,$O$10:$O$37)</f>
        <v>WALLADPT</v>
      </c>
      <c r="I3775" t="str">
        <f>_xlfn.XLOOKUP(Table29[[#This Row],[Unique BarCode]],$N$10:$N$37,$P$10:$P$37)</f>
        <v>Charger</v>
      </c>
      <c r="J3775" t="s">
        <v>13</v>
      </c>
      <c r="K3775" t="s">
        <v>1325</v>
      </c>
    </row>
    <row r="3776" spans="1:11" x14ac:dyDescent="0.2">
      <c r="A3776" s="1" t="d">
        <v>2023-03-03</v>
      </c>
      <c r="B3776" s="45">
        <v>-1</v>
      </c>
      <c r="C3776" t="s">
        <v>20</v>
      </c>
      <c r="D3776" t="str">
        <f>_xlfn.XLOOKUP(Table29[[#This Row],[Patron Group]],$R$10:$R$24,$S$10:$S$24)</f>
        <v>Graduate</v>
      </c>
      <c r="E3776" s="1" t="d">
        <v>2023-03-03</v>
      </c>
      <c r="F3776" t="s">
        <v>833</v>
      </c>
      <c r="G3776" t="s">
        <v>2266</v>
      </c>
      <c r="H3776" t="str">
        <f>_xlfn.XLOOKUP(Table29[[#This Row],[Unique BarCode]],$N$10:$N$37,$O$10:$O$37)</f>
        <v>Headphones</v>
      </c>
      <c r="I3776" t="str">
        <f>_xlfn.XLOOKUP(Table29[[#This Row],[Unique BarCode]],$N$10:$N$37,$P$10:$P$37)</f>
        <v>Accessory</v>
      </c>
      <c r="J3776" t="s">
        <v>49</v>
      </c>
      <c r="K3776" t="s">
        <v>834</v>
      </c>
    </row>
    <row r="3777" spans="1:11" x14ac:dyDescent="0.2">
      <c r="A3777" s="1" t="d">
        <v>2023-03-03</v>
      </c>
      <c r="B3777" s="45">
        <v>-1</v>
      </c>
      <c r="C3777" t="s">
        <v>20</v>
      </c>
      <c r="D3777" t="str">
        <f>_xlfn.XLOOKUP(Table29[[#This Row],[Patron Group]],$R$10:$R$24,$S$10:$S$24)</f>
        <v>Graduate</v>
      </c>
      <c r="E3777" s="1" t="d">
        <v>2023-03-03</v>
      </c>
      <c r="F3777" t="s">
        <v>579</v>
      </c>
      <c r="G3777" t="s">
        <v>2265</v>
      </c>
      <c r="H3777" t="str">
        <f>_xlfn.XLOOKUP(Table29[[#This Row],[Unique BarCode]],$N$10:$N$37,$O$10:$O$37)</f>
        <v>IPHONE</v>
      </c>
      <c r="I3777" t="str">
        <f>_xlfn.XLOOKUP(Table29[[#This Row],[Unique BarCode]],$N$10:$N$37,$P$10:$P$37)</f>
        <v>Charger</v>
      </c>
      <c r="J3777" t="s">
        <v>49</v>
      </c>
      <c r="K3777" t="s">
        <v>580</v>
      </c>
    </row>
    <row r="3778" spans="1:11" x14ac:dyDescent="0.2">
      <c r="A3778" s="1" t="d">
        <v>2023-03-03</v>
      </c>
      <c r="B3778" s="45">
        <v>-1</v>
      </c>
      <c r="C3778" t="s">
        <v>20</v>
      </c>
      <c r="D3778" t="str">
        <f>_xlfn.XLOOKUP(Table29[[#This Row],[Patron Group]],$R$10:$R$24,$S$10:$S$24)</f>
        <v>Graduate</v>
      </c>
      <c r="E3778" s="1" t="d">
        <v>2023-03-03</v>
      </c>
      <c r="F3778" t="s">
        <v>1651</v>
      </c>
      <c r="G3778" t="s">
        <v>2296</v>
      </c>
      <c r="H3778" t="str">
        <f>_xlfn.XLOOKUP(Table29[[#This Row],[Unique BarCode]],$N$10:$N$37,$O$10:$O$37)</f>
        <v>MACUSBC</v>
      </c>
      <c r="I3778" t="str">
        <f>_xlfn.XLOOKUP(Table29[[#This Row],[Unique BarCode]],$N$10:$N$37,$P$10:$P$37)</f>
        <v>Charger</v>
      </c>
      <c r="J3778" t="s">
        <v>8</v>
      </c>
      <c r="K3778" t="s">
        <v>92</v>
      </c>
    </row>
    <row r="3779" spans="1:11" x14ac:dyDescent="0.2">
      <c r="A3779" s="1" t="d">
        <v>2023-03-03</v>
      </c>
      <c r="B3779" s="45">
        <v>-1</v>
      </c>
      <c r="C3779" t="s">
        <v>20</v>
      </c>
      <c r="D3779" t="str">
        <f>_xlfn.XLOOKUP(Table29[[#This Row],[Patron Group]],$R$10:$R$24,$S$10:$S$24)</f>
        <v>Graduate</v>
      </c>
      <c r="E3779" s="1" t="d">
        <v>2023-03-03</v>
      </c>
      <c r="F3779" t="s">
        <v>1210</v>
      </c>
      <c r="G3779" t="s">
        <v>2285</v>
      </c>
      <c r="H3779" t="str">
        <f>_xlfn.XLOOKUP(Table29[[#This Row],[Unique BarCode]],$N$10:$N$37,$O$10:$O$37)</f>
        <v>UHDMI</v>
      </c>
      <c r="I3779" t="str">
        <f>_xlfn.XLOOKUP(Table29[[#This Row],[Unique BarCode]],$N$10:$N$37,$P$10:$P$37)</f>
        <v>Cable</v>
      </c>
      <c r="J3779" t="s">
        <v>8</v>
      </c>
    </row>
    <row r="3780" spans="1:11" x14ac:dyDescent="0.2">
      <c r="A3780" s="1" t="d">
        <v>2023-03-03</v>
      </c>
      <c r="B3780" s="45">
        <v>-1</v>
      </c>
      <c r="C3780" t="s">
        <v>20</v>
      </c>
      <c r="D3780" t="str">
        <f>_xlfn.XLOOKUP(Table29[[#This Row],[Patron Group]],$R$10:$R$24,$S$10:$S$24)</f>
        <v>Graduate</v>
      </c>
      <c r="E3780" s="1" t="d">
        <v>2023-03-03</v>
      </c>
      <c r="F3780" t="s">
        <v>272</v>
      </c>
      <c r="G3780" t="s">
        <v>2272</v>
      </c>
      <c r="H3780" t="str">
        <f>_xlfn.XLOOKUP(Table29[[#This Row],[Unique BarCode]],$N$10:$N$37,$O$10:$O$37)</f>
        <v>WALLADPT</v>
      </c>
      <c r="I3780" t="str">
        <f>_xlfn.XLOOKUP(Table29[[#This Row],[Unique BarCode]],$N$10:$N$37,$P$10:$P$37)</f>
        <v>Charger</v>
      </c>
      <c r="J3780" t="s">
        <v>49</v>
      </c>
      <c r="K3780" t="s">
        <v>273</v>
      </c>
    </row>
    <row r="3781" spans="1:11" x14ac:dyDescent="0.2">
      <c r="A3781" s="1" t="d">
        <v>2023-03-03</v>
      </c>
      <c r="B3781" s="45">
        <v>-1</v>
      </c>
      <c r="C3781" t="s">
        <v>20</v>
      </c>
      <c r="D3781" t="str">
        <f>_xlfn.XLOOKUP(Table29[[#This Row],[Patron Group]],$R$10:$R$24,$S$10:$S$24)</f>
        <v>Graduate</v>
      </c>
      <c r="E3781" s="1" t="d">
        <v>2023-03-06</v>
      </c>
      <c r="F3781" t="s">
        <v>1488</v>
      </c>
      <c r="G3781" t="s">
        <v>2276</v>
      </c>
      <c r="H3781" t="str">
        <f>_xlfn.XLOOKUP(Table29[[#This Row],[Unique BarCode]],$N$10:$N$37,$O$10:$O$37)</f>
        <v>CALC</v>
      </c>
      <c r="I3781" t="str">
        <f>_xlfn.XLOOKUP(Table29[[#This Row],[Unique BarCode]],$N$10:$N$37,$P$10:$P$37)</f>
        <v>Accessory</v>
      </c>
      <c r="J3781" t="s">
        <v>49</v>
      </c>
    </row>
    <row r="3782" spans="1:11" x14ac:dyDescent="0.2">
      <c r="A3782" s="1" t="d">
        <v>2023-03-03</v>
      </c>
      <c r="B3782" s="45">
        <v>-1</v>
      </c>
      <c r="C3782" t="s">
        <v>20</v>
      </c>
      <c r="D3782" t="str">
        <f>_xlfn.XLOOKUP(Table29[[#This Row],[Patron Group]],$R$10:$R$24,$S$10:$S$24)</f>
        <v>Graduate</v>
      </c>
      <c r="E3782" s="1" t="d">
        <v>2023-03-06</v>
      </c>
      <c r="F3782" t="s">
        <v>1957</v>
      </c>
      <c r="G3782" t="s">
        <v>2276</v>
      </c>
      <c r="H3782" t="str">
        <f>_xlfn.XLOOKUP(Table29[[#This Row],[Unique BarCode]],$N$10:$N$37,$O$10:$O$37)</f>
        <v>CALC</v>
      </c>
      <c r="I3782" t="str">
        <f>_xlfn.XLOOKUP(Table29[[#This Row],[Unique BarCode]],$N$10:$N$37,$P$10:$P$37)</f>
        <v>Accessory</v>
      </c>
      <c r="J3782" t="s">
        <v>8</v>
      </c>
    </row>
    <row r="3783" spans="1:11" x14ac:dyDescent="0.2">
      <c r="A3783" s="1" t="d">
        <v>2023-03-03</v>
      </c>
      <c r="B3783" s="45">
        <v>-1</v>
      </c>
      <c r="C3783" t="s">
        <v>20</v>
      </c>
      <c r="D3783" t="str">
        <f>_xlfn.XLOOKUP(Table29[[#This Row],[Patron Group]],$R$10:$R$24,$S$10:$S$24)</f>
        <v>Graduate</v>
      </c>
      <c r="E3783" s="1" t="d">
        <v>2023-03-10</v>
      </c>
      <c r="F3783" t="s">
        <v>591</v>
      </c>
      <c r="G3783" t="s">
        <v>2273</v>
      </c>
      <c r="H3783" t="str">
        <f>_xlfn.XLOOKUP(Table29[[#This Row],[Unique BarCode]],$N$10:$N$37,$O$10:$O$37)</f>
        <v>ChromeBook</v>
      </c>
      <c r="I3783" t="str">
        <f>_xlfn.XLOOKUP(Table29[[#This Row],[Unique BarCode]],$N$10:$N$37,$P$10:$P$37)</f>
        <v>Device</v>
      </c>
      <c r="J3783" t="s">
        <v>49</v>
      </c>
      <c r="K3783" t="s">
        <v>592</v>
      </c>
    </row>
    <row r="3784" spans="1:11" x14ac:dyDescent="0.2">
      <c r="A3784" s="1" t="d">
        <v>2023-03-03</v>
      </c>
      <c r="B3784" s="45">
        <v>-1</v>
      </c>
      <c r="C3784" t="s">
        <v>20</v>
      </c>
      <c r="D3784" t="str">
        <f>_xlfn.XLOOKUP(Table29[[#This Row],[Patron Group]],$R$10:$R$24,$S$10:$S$24)</f>
        <v>Graduate</v>
      </c>
      <c r="E3784" s="1" t="d">
        <v>2023-03-10</v>
      </c>
      <c r="F3784" t="s">
        <v>1958</v>
      </c>
      <c r="G3784" t="s">
        <v>2273</v>
      </c>
      <c r="H3784" t="str">
        <f>_xlfn.XLOOKUP(Table29[[#This Row],[Unique BarCode]],$N$10:$N$37,$O$10:$O$37)</f>
        <v>ChromeBook</v>
      </c>
      <c r="I3784" t="str">
        <f>_xlfn.XLOOKUP(Table29[[#This Row],[Unique BarCode]],$N$10:$N$37,$P$10:$P$37)</f>
        <v>Device</v>
      </c>
      <c r="J3784" t="s">
        <v>8</v>
      </c>
      <c r="K3784" t="s">
        <v>1959</v>
      </c>
    </row>
    <row r="3785" spans="1:11" x14ac:dyDescent="0.2">
      <c r="A3785" s="1" t="d">
        <v>2023-03-03</v>
      </c>
      <c r="B3785" s="45">
        <v>-1</v>
      </c>
      <c r="C3785" t="s">
        <v>20</v>
      </c>
      <c r="D3785" t="str">
        <f>_xlfn.XLOOKUP(Table29[[#This Row],[Patron Group]],$R$10:$R$24,$S$10:$S$24)</f>
        <v>Graduate</v>
      </c>
      <c r="E3785" s="1" t="d">
        <v>2023-03-10</v>
      </c>
      <c r="F3785" t="s">
        <v>292</v>
      </c>
      <c r="G3785" t="s">
        <v>2274</v>
      </c>
      <c r="H3785" t="str">
        <f>_xlfn.XLOOKUP(Table29[[#This Row],[Unique BarCode]],$N$10:$N$37,$O$10:$O$37)</f>
        <v>MacBook</v>
      </c>
      <c r="I3785" t="str">
        <f>_xlfn.XLOOKUP(Table29[[#This Row],[Unique BarCode]],$N$10:$N$37,$P$10:$P$37)</f>
        <v>Device</v>
      </c>
      <c r="J3785" t="s">
        <v>8</v>
      </c>
      <c r="K3785" t="s">
        <v>293</v>
      </c>
    </row>
    <row r="3786" spans="1:11" x14ac:dyDescent="0.2">
      <c r="A3786" s="1" t="d">
        <v>2023-03-03</v>
      </c>
      <c r="B3786" s="45">
        <v>-1</v>
      </c>
      <c r="C3786" t="s">
        <v>20</v>
      </c>
      <c r="D3786" t="str">
        <f>_xlfn.XLOOKUP(Table29[[#This Row],[Patron Group]],$R$10:$R$24,$S$10:$S$24)</f>
        <v>Graduate</v>
      </c>
      <c r="E3786" s="1" t="d">
        <v>2023-03-10</v>
      </c>
      <c r="F3786" t="s">
        <v>1960</v>
      </c>
      <c r="G3786" t="s">
        <v>2263</v>
      </c>
      <c r="H3786" t="str">
        <f>_xlfn.XLOOKUP(Table29[[#This Row],[Unique BarCode]],$N$10:$N$37,$O$10:$O$37)</f>
        <v>HP Laptop</v>
      </c>
      <c r="I3786" t="str">
        <f>_xlfn.XLOOKUP(Table29[[#This Row],[Unique BarCode]],$N$10:$N$37,$P$10:$P$37)</f>
        <v>Device</v>
      </c>
      <c r="J3786" t="s">
        <v>8</v>
      </c>
      <c r="K3786" t="s">
        <v>144</v>
      </c>
    </row>
    <row r="3787" spans="1:11" x14ac:dyDescent="0.2">
      <c r="A3787" s="1" t="d">
        <v>2023-03-03</v>
      </c>
      <c r="B3787" s="45">
        <v>-1</v>
      </c>
      <c r="C3787" t="s">
        <v>20</v>
      </c>
      <c r="D3787" t="str">
        <f>_xlfn.XLOOKUP(Table29[[#This Row],[Patron Group]],$R$10:$R$24,$S$10:$S$24)</f>
        <v>Graduate</v>
      </c>
      <c r="E3787" s="1" t="d">
        <v>2023-03-16</v>
      </c>
      <c r="F3787" t="s">
        <v>1961</v>
      </c>
      <c r="G3787" t="s">
        <v>2275</v>
      </c>
      <c r="H3787" t="str">
        <f>_xlfn.XLOOKUP(Table29[[#This Row],[Unique BarCode]],$N$10:$N$37,$O$10:$O$37)</f>
        <v>iPad</v>
      </c>
      <c r="I3787" t="str">
        <f>_xlfn.XLOOKUP(Table29[[#This Row],[Unique BarCode]],$N$10:$N$37,$P$10:$P$37)</f>
        <v>Device</v>
      </c>
      <c r="J3787" t="s">
        <v>8</v>
      </c>
      <c r="K3787" t="s">
        <v>1962</v>
      </c>
    </row>
    <row r="3788" spans="1:11" x14ac:dyDescent="0.2">
      <c r="A3788" s="1" t="d">
        <v>2023-03-03</v>
      </c>
      <c r="B3788" s="45">
        <v>-1</v>
      </c>
      <c r="C3788" t="s">
        <v>20</v>
      </c>
      <c r="D3788" t="str">
        <f>_xlfn.XLOOKUP(Table29[[#This Row],[Patron Group]],$R$10:$R$24,$S$10:$S$24)</f>
        <v>Graduate</v>
      </c>
      <c r="E3788" s="1" t="d">
        <v>2023-03-16</v>
      </c>
      <c r="F3788" t="s">
        <v>998</v>
      </c>
      <c r="G3788" t="s">
        <v>2263</v>
      </c>
      <c r="H3788" t="str">
        <f>_xlfn.XLOOKUP(Table29[[#This Row],[Unique BarCode]],$N$10:$N$37,$O$10:$O$37)</f>
        <v>HP Laptop</v>
      </c>
      <c r="I3788" t="str">
        <f>_xlfn.XLOOKUP(Table29[[#This Row],[Unique BarCode]],$N$10:$N$37,$P$10:$P$37)</f>
        <v>Device</v>
      </c>
      <c r="J3788" t="s">
        <v>8</v>
      </c>
      <c r="K3788" t="s">
        <v>999</v>
      </c>
    </row>
    <row r="3789" spans="1:11" x14ac:dyDescent="0.2">
      <c r="A3789" s="1" t="d">
        <v>2023-03-03</v>
      </c>
      <c r="B3789" s="45">
        <v>-1</v>
      </c>
      <c r="C3789" t="s">
        <v>20</v>
      </c>
      <c r="D3789" t="str">
        <f>_xlfn.XLOOKUP(Table29[[#This Row],[Patron Group]],$R$10:$R$24,$S$10:$S$24)</f>
        <v>Graduate</v>
      </c>
      <c r="E3789" s="1" t="d">
        <v>2023-03-17</v>
      </c>
      <c r="F3789" t="s">
        <v>1474</v>
      </c>
      <c r="G3789" t="s">
        <v>2274</v>
      </c>
      <c r="H3789" t="str">
        <f>_xlfn.XLOOKUP(Table29[[#This Row],[Unique BarCode]],$N$10:$N$37,$O$10:$O$37)</f>
        <v>MacBook</v>
      </c>
      <c r="I3789" t="str">
        <f>_xlfn.XLOOKUP(Table29[[#This Row],[Unique BarCode]],$N$10:$N$37,$P$10:$P$37)</f>
        <v>Device</v>
      </c>
      <c r="J3789" t="s">
        <v>8</v>
      </c>
      <c r="K3789" t="s">
        <v>1475</v>
      </c>
    </row>
    <row r="3790" spans="1:11" x14ac:dyDescent="0.2">
      <c r="A3790" s="1" t="d">
        <v>2023-03-03</v>
      </c>
      <c r="B3790" s="45">
        <v>-1</v>
      </c>
      <c r="C3790" t="s">
        <v>20</v>
      </c>
      <c r="D3790" t="str">
        <f>_xlfn.XLOOKUP(Table29[[#This Row],[Patron Group]],$R$10:$R$24,$S$10:$S$24)</f>
        <v>Graduate</v>
      </c>
      <c r="E3790" s="1" t="d">
        <v>2023-03-17</v>
      </c>
      <c r="F3790" t="s">
        <v>1963</v>
      </c>
      <c r="G3790" t="s">
        <v>2275</v>
      </c>
      <c r="H3790" t="str">
        <f>_xlfn.XLOOKUP(Table29[[#This Row],[Unique BarCode]],$N$10:$N$37,$O$10:$O$37)</f>
        <v>iPad</v>
      </c>
      <c r="I3790" t="str">
        <f>_xlfn.XLOOKUP(Table29[[#This Row],[Unique BarCode]],$N$10:$N$37,$P$10:$P$37)</f>
        <v>Device</v>
      </c>
      <c r="J3790" t="s">
        <v>8</v>
      </c>
      <c r="K3790" t="s">
        <v>1964</v>
      </c>
    </row>
    <row r="3791" spans="1:11" x14ac:dyDescent="0.2">
      <c r="A3791" s="1" t="d">
        <v>2023-03-03</v>
      </c>
      <c r="B3791" s="45">
        <v>-1</v>
      </c>
      <c r="C3791" t="s">
        <v>20</v>
      </c>
      <c r="D3791" t="str">
        <f>_xlfn.XLOOKUP(Table29[[#This Row],[Patron Group]],$R$10:$R$24,$S$10:$S$24)</f>
        <v>Graduate</v>
      </c>
      <c r="E3791" s="1" t="d">
        <v>2023-03-17</v>
      </c>
      <c r="F3791" t="s">
        <v>1965</v>
      </c>
      <c r="G3791" t="s">
        <v>2275</v>
      </c>
      <c r="H3791" t="str">
        <f>_xlfn.XLOOKUP(Table29[[#This Row],[Unique BarCode]],$N$10:$N$37,$O$10:$O$37)</f>
        <v>iPad</v>
      </c>
      <c r="I3791" t="str">
        <f>_xlfn.XLOOKUP(Table29[[#This Row],[Unique BarCode]],$N$10:$N$37,$P$10:$P$37)</f>
        <v>Device</v>
      </c>
      <c r="J3791" t="s">
        <v>8</v>
      </c>
      <c r="K3791" t="s">
        <v>1966</v>
      </c>
    </row>
    <row r="3792" spans="1:11" x14ac:dyDescent="0.2">
      <c r="A3792" s="1" t="d">
        <v>2023-03-03</v>
      </c>
      <c r="B3792" s="45">
        <v>-1</v>
      </c>
      <c r="C3792" t="s">
        <v>20</v>
      </c>
      <c r="D3792" t="str">
        <f>_xlfn.XLOOKUP(Table29[[#This Row],[Patron Group]],$R$10:$R$24,$S$10:$S$24)</f>
        <v>Graduate</v>
      </c>
      <c r="E3792" s="1" t="d">
        <v>2023-03-17</v>
      </c>
      <c r="F3792" t="s">
        <v>443</v>
      </c>
      <c r="G3792" t="s">
        <v>2263</v>
      </c>
      <c r="H3792" t="str">
        <f>_xlfn.XLOOKUP(Table29[[#This Row],[Unique BarCode]],$N$10:$N$37,$O$10:$O$37)</f>
        <v>HP Laptop</v>
      </c>
      <c r="I3792" t="str">
        <f>_xlfn.XLOOKUP(Table29[[#This Row],[Unique BarCode]],$N$10:$N$37,$P$10:$P$37)</f>
        <v>Device</v>
      </c>
      <c r="J3792" t="s">
        <v>8</v>
      </c>
      <c r="K3792" t="s">
        <v>444</v>
      </c>
    </row>
    <row r="3793" spans="1:11" x14ac:dyDescent="0.2">
      <c r="A3793" s="1" t="d">
        <v>2023-03-03</v>
      </c>
      <c r="B3793" s="45">
        <v>-1</v>
      </c>
      <c r="C3793" t="s">
        <v>20</v>
      </c>
      <c r="D3793" t="str">
        <f>_xlfn.XLOOKUP(Table29[[#This Row],[Patron Group]],$R$10:$R$24,$S$10:$S$24)</f>
        <v>Graduate</v>
      </c>
      <c r="E3793" s="1" t="d">
        <v>2023-03-17</v>
      </c>
      <c r="F3793" t="s">
        <v>1019</v>
      </c>
      <c r="G3793" t="s">
        <v>2263</v>
      </c>
      <c r="H3793" t="str">
        <f>_xlfn.XLOOKUP(Table29[[#This Row],[Unique BarCode]],$N$10:$N$37,$O$10:$O$37)</f>
        <v>HP Laptop</v>
      </c>
      <c r="I3793" t="str">
        <f>_xlfn.XLOOKUP(Table29[[#This Row],[Unique BarCode]],$N$10:$N$37,$P$10:$P$37)</f>
        <v>Device</v>
      </c>
      <c r="J3793" t="s">
        <v>8</v>
      </c>
      <c r="K3793" t="s">
        <v>1020</v>
      </c>
    </row>
    <row r="3794" spans="1:11" x14ac:dyDescent="0.2">
      <c r="A3794" s="1" t="d">
        <v>2023-03-03</v>
      </c>
      <c r="B3794" s="45">
        <v>-1</v>
      </c>
      <c r="C3794" t="s">
        <v>1113</v>
      </c>
      <c r="D3794" t="str">
        <f>_xlfn.XLOOKUP(Table29[[#This Row],[Patron Group]],$R$10:$R$24,$S$10:$S$24)</f>
        <v>Graduate</v>
      </c>
      <c r="E3794" s="1" t="d">
        <v>2023-03-03</v>
      </c>
      <c r="F3794" t="s">
        <v>1875</v>
      </c>
      <c r="G3794" t="s">
        <v>2265</v>
      </c>
      <c r="H3794" t="str">
        <f>_xlfn.XLOOKUP(Table29[[#This Row],[Unique BarCode]],$N$10:$N$37,$O$10:$O$37)</f>
        <v>IPHONE</v>
      </c>
      <c r="I3794" t="str">
        <f>_xlfn.XLOOKUP(Table29[[#This Row],[Unique BarCode]],$N$10:$N$37,$P$10:$P$37)</f>
        <v>Charger</v>
      </c>
      <c r="J3794" t="s">
        <v>8</v>
      </c>
      <c r="K3794" t="s">
        <v>1876</v>
      </c>
    </row>
    <row r="3795" spans="1:11" x14ac:dyDescent="0.2">
      <c r="A3795" s="1" t="d">
        <v>2023-03-03</v>
      </c>
      <c r="B3795" s="45">
        <v>-1</v>
      </c>
      <c r="C3795" t="s">
        <v>1113</v>
      </c>
      <c r="D3795" t="str">
        <f>_xlfn.XLOOKUP(Table29[[#This Row],[Patron Group]],$R$10:$R$24,$S$10:$S$24)</f>
        <v>Graduate</v>
      </c>
      <c r="E3795" s="1" t="d">
        <v>2023-03-03</v>
      </c>
      <c r="F3795" t="s">
        <v>1267</v>
      </c>
      <c r="G3795" t="s">
        <v>2272</v>
      </c>
      <c r="H3795" t="str">
        <f>_xlfn.XLOOKUP(Table29[[#This Row],[Unique BarCode]],$N$10:$N$37,$O$10:$O$37)</f>
        <v>WALLADPT</v>
      </c>
      <c r="I3795" t="str">
        <f>_xlfn.XLOOKUP(Table29[[#This Row],[Unique BarCode]],$N$10:$N$37,$P$10:$P$37)</f>
        <v>Charger</v>
      </c>
      <c r="J3795" t="s">
        <v>8</v>
      </c>
    </row>
    <row r="3796" spans="1:11" x14ac:dyDescent="0.2">
      <c r="A3796" s="1" t="d">
        <v>2023-03-03</v>
      </c>
      <c r="B3796" s="45">
        <v>-1</v>
      </c>
      <c r="C3796" t="s">
        <v>74</v>
      </c>
      <c r="D3796" t="str">
        <f>_xlfn.XLOOKUP(Table29[[#This Row],[Patron Group]],$R$10:$R$24,$S$10:$S$24)</f>
        <v>Staff</v>
      </c>
      <c r="E3796" s="1" t="d">
        <v>2023-03-03</v>
      </c>
      <c r="F3796" t="s">
        <v>704</v>
      </c>
      <c r="G3796" t="s">
        <v>2288</v>
      </c>
      <c r="H3796" t="str">
        <f>_xlfn.XLOOKUP(Table29[[#This Row],[Unique BarCode]],$N$10:$N$37,$O$10:$O$37)</f>
        <v>Android Charger</v>
      </c>
      <c r="I3796" t="str">
        <f>_xlfn.XLOOKUP(Table29[[#This Row],[Unique BarCode]],$N$10:$N$37,$P$10:$P$37)</f>
        <v>Charger</v>
      </c>
      <c r="J3796" t="s">
        <v>68</v>
      </c>
      <c r="K3796" t="s">
        <v>705</v>
      </c>
    </row>
    <row r="3797" spans="1:11" x14ac:dyDescent="0.2">
      <c r="A3797" s="1" t="d">
        <v>2023-03-03</v>
      </c>
      <c r="B3797" s="45">
        <v>-1</v>
      </c>
      <c r="C3797" t="s">
        <v>77</v>
      </c>
      <c r="D3797" t="str">
        <f>_xlfn.XLOOKUP(Table29[[#This Row],[Patron Group]],$R$10:$R$24,$S$10:$S$24)</f>
        <v>Undergraduate</v>
      </c>
      <c r="E3797" s="1" t="d">
        <v>2023-03-03</v>
      </c>
      <c r="F3797" t="s">
        <v>1775</v>
      </c>
      <c r="G3797" t="s">
        <v>2266</v>
      </c>
      <c r="H3797" t="str">
        <f>_xlfn.XLOOKUP(Table29[[#This Row],[Unique BarCode]],$N$10:$N$37,$O$10:$O$37)</f>
        <v>Headphones</v>
      </c>
      <c r="I3797" t="str">
        <f>_xlfn.XLOOKUP(Table29[[#This Row],[Unique BarCode]],$N$10:$N$37,$P$10:$P$37)</f>
        <v>Accessory</v>
      </c>
      <c r="J3797" t="s">
        <v>13</v>
      </c>
      <c r="K3797" t="s">
        <v>1776</v>
      </c>
    </row>
    <row r="3798" spans="1:11" x14ac:dyDescent="0.2">
      <c r="A3798" s="1" t="d">
        <v>2023-03-03</v>
      </c>
      <c r="B3798" s="45">
        <v>-1</v>
      </c>
      <c r="C3798" t="s">
        <v>77</v>
      </c>
      <c r="D3798" t="str">
        <f>_xlfn.XLOOKUP(Table29[[#This Row],[Patron Group]],$R$10:$R$24,$S$10:$S$24)</f>
        <v>Undergraduate</v>
      </c>
      <c r="E3798" s="1" t="d">
        <v>2023-03-03</v>
      </c>
      <c r="F3798" t="s">
        <v>1684</v>
      </c>
      <c r="G3798" t="s">
        <v>2266</v>
      </c>
      <c r="H3798" t="str">
        <f>_xlfn.XLOOKUP(Table29[[#This Row],[Unique BarCode]],$N$10:$N$37,$O$10:$O$37)</f>
        <v>Headphones</v>
      </c>
      <c r="I3798" t="str">
        <f>_xlfn.XLOOKUP(Table29[[#This Row],[Unique BarCode]],$N$10:$N$37,$P$10:$P$37)</f>
        <v>Accessory</v>
      </c>
      <c r="J3798" t="s">
        <v>8</v>
      </c>
      <c r="K3798" t="s">
        <v>1685</v>
      </c>
    </row>
    <row r="3799" spans="1:11" x14ac:dyDescent="0.2">
      <c r="A3799" s="1" t="d">
        <v>2023-03-03</v>
      </c>
      <c r="B3799" s="45">
        <v>-1</v>
      </c>
      <c r="C3799" t="s">
        <v>77</v>
      </c>
      <c r="D3799" t="str">
        <f>_xlfn.XLOOKUP(Table29[[#This Row],[Patron Group]],$R$10:$R$24,$S$10:$S$24)</f>
        <v>Undergraduate</v>
      </c>
      <c r="E3799" s="1" t="d">
        <v>2023-03-03</v>
      </c>
      <c r="F3799" t="s">
        <v>435</v>
      </c>
      <c r="G3799" t="s">
        <v>2266</v>
      </c>
      <c r="H3799" t="str">
        <f>_xlfn.XLOOKUP(Table29[[#This Row],[Unique BarCode]],$N$10:$N$37,$O$10:$O$37)</f>
        <v>Headphones</v>
      </c>
      <c r="I3799" t="str">
        <f>_xlfn.XLOOKUP(Table29[[#This Row],[Unique BarCode]],$N$10:$N$37,$P$10:$P$37)</f>
        <v>Accessory</v>
      </c>
      <c r="J3799" t="s">
        <v>8</v>
      </c>
    </row>
    <row r="3800" spans="1:11" x14ac:dyDescent="0.2">
      <c r="A3800" s="1" t="d">
        <v>2023-03-03</v>
      </c>
      <c r="B3800" s="45">
        <v>-1</v>
      </c>
      <c r="C3800" t="s">
        <v>77</v>
      </c>
      <c r="D3800" t="str">
        <f>_xlfn.XLOOKUP(Table29[[#This Row],[Patron Group]],$R$10:$R$24,$S$10:$S$24)</f>
        <v>Undergraduate</v>
      </c>
      <c r="E3800" s="1" t="d">
        <v>2023-03-03</v>
      </c>
      <c r="F3800" t="s">
        <v>1039</v>
      </c>
      <c r="G3800" t="s">
        <v>2282</v>
      </c>
      <c r="H3800" t="str">
        <f>_xlfn.XLOOKUP(Table29[[#This Row],[Unique BarCode]],$N$10:$N$37,$O$10:$O$37)</f>
        <v>HPUSBC</v>
      </c>
      <c r="I3800" t="str">
        <f>_xlfn.XLOOKUP(Table29[[#This Row],[Unique BarCode]],$N$10:$N$37,$P$10:$P$37)</f>
        <v>Charger</v>
      </c>
      <c r="J3800" t="s">
        <v>49</v>
      </c>
      <c r="K3800" t="s">
        <v>1040</v>
      </c>
    </row>
    <row r="3801" spans="1:11" x14ac:dyDescent="0.2">
      <c r="A3801" s="1" t="d">
        <v>2023-03-03</v>
      </c>
      <c r="B3801" s="45">
        <v>-1</v>
      </c>
      <c r="C3801" t="s">
        <v>77</v>
      </c>
      <c r="D3801" t="str">
        <f>_xlfn.XLOOKUP(Table29[[#This Row],[Patron Group]],$R$10:$R$24,$S$10:$S$24)</f>
        <v>Undergraduate</v>
      </c>
      <c r="E3801" s="1" t="d">
        <v>2023-03-03</v>
      </c>
      <c r="F3801" t="s">
        <v>942</v>
      </c>
      <c r="G3801" t="s">
        <v>2265</v>
      </c>
      <c r="H3801" t="str">
        <f>_xlfn.XLOOKUP(Table29[[#This Row],[Unique BarCode]],$N$10:$N$37,$O$10:$O$37)</f>
        <v>IPHONE</v>
      </c>
      <c r="I3801" t="str">
        <f>_xlfn.XLOOKUP(Table29[[#This Row],[Unique BarCode]],$N$10:$N$37,$P$10:$P$37)</f>
        <v>Charger</v>
      </c>
      <c r="J3801" t="s">
        <v>68</v>
      </c>
      <c r="K3801" t="s">
        <v>943</v>
      </c>
    </row>
    <row r="3802" spans="1:11" x14ac:dyDescent="0.2">
      <c r="A3802" s="1" t="d">
        <v>2023-03-03</v>
      </c>
      <c r="B3802" s="45">
        <v>-1</v>
      </c>
      <c r="C3802" t="s">
        <v>77</v>
      </c>
      <c r="D3802" t="str">
        <f>_xlfn.XLOOKUP(Table29[[#This Row],[Patron Group]],$R$10:$R$24,$S$10:$S$24)</f>
        <v>Undergraduate</v>
      </c>
      <c r="E3802" s="1" t="d">
        <v>2023-03-03</v>
      </c>
      <c r="F3802" t="s">
        <v>1177</v>
      </c>
      <c r="G3802" t="s">
        <v>2265</v>
      </c>
      <c r="H3802" t="str">
        <f>_xlfn.XLOOKUP(Table29[[#This Row],[Unique BarCode]],$N$10:$N$37,$O$10:$O$37)</f>
        <v>IPHONE</v>
      </c>
      <c r="I3802" t="str">
        <f>_xlfn.XLOOKUP(Table29[[#This Row],[Unique BarCode]],$N$10:$N$37,$P$10:$P$37)</f>
        <v>Charger</v>
      </c>
      <c r="J3802" t="s">
        <v>68</v>
      </c>
      <c r="K3802" t="s">
        <v>1178</v>
      </c>
    </row>
    <row r="3803" spans="1:11" x14ac:dyDescent="0.2">
      <c r="A3803" s="1" t="d">
        <v>2023-03-03</v>
      </c>
      <c r="B3803" s="45">
        <v>-1</v>
      </c>
      <c r="C3803" t="s">
        <v>77</v>
      </c>
      <c r="D3803" t="str">
        <f>_xlfn.XLOOKUP(Table29[[#This Row],[Patron Group]],$R$10:$R$24,$S$10:$S$24)</f>
        <v>Undergraduate</v>
      </c>
      <c r="E3803" s="1" t="d">
        <v>2023-03-03</v>
      </c>
      <c r="F3803" t="s">
        <v>1100</v>
      </c>
      <c r="G3803" t="s">
        <v>2265</v>
      </c>
      <c r="H3803" t="str">
        <f>_xlfn.XLOOKUP(Table29[[#This Row],[Unique BarCode]],$N$10:$N$37,$O$10:$O$37)</f>
        <v>IPHONE</v>
      </c>
      <c r="I3803" t="str">
        <f>_xlfn.XLOOKUP(Table29[[#This Row],[Unique BarCode]],$N$10:$N$37,$P$10:$P$37)</f>
        <v>Charger</v>
      </c>
      <c r="J3803" t="s">
        <v>8</v>
      </c>
      <c r="K3803" t="s">
        <v>1101</v>
      </c>
    </row>
    <row r="3804" spans="1:11" x14ac:dyDescent="0.2">
      <c r="A3804" s="1" t="d">
        <v>2023-03-03</v>
      </c>
      <c r="B3804" s="45">
        <v>-1</v>
      </c>
      <c r="C3804" t="s">
        <v>77</v>
      </c>
      <c r="D3804" t="str">
        <f>_xlfn.XLOOKUP(Table29[[#This Row],[Patron Group]],$R$10:$R$24,$S$10:$S$24)</f>
        <v>Undergraduate</v>
      </c>
      <c r="E3804" s="1" t="d">
        <v>2023-03-03</v>
      </c>
      <c r="F3804" t="s">
        <v>837</v>
      </c>
      <c r="G3804" t="s">
        <v>2265</v>
      </c>
      <c r="H3804" t="str">
        <f>_xlfn.XLOOKUP(Table29[[#This Row],[Unique BarCode]],$N$10:$N$37,$O$10:$O$37)</f>
        <v>IPHONE</v>
      </c>
      <c r="I3804" t="str">
        <f>_xlfn.XLOOKUP(Table29[[#This Row],[Unique BarCode]],$N$10:$N$37,$P$10:$P$37)</f>
        <v>Charger</v>
      </c>
      <c r="J3804" t="s">
        <v>8</v>
      </c>
      <c r="K3804" t="s">
        <v>838</v>
      </c>
    </row>
    <row r="3805" spans="1:11" x14ac:dyDescent="0.2">
      <c r="A3805" s="1" t="d">
        <v>2023-03-03</v>
      </c>
      <c r="B3805" s="45">
        <v>-1</v>
      </c>
      <c r="C3805" t="s">
        <v>77</v>
      </c>
      <c r="D3805" t="str">
        <f>_xlfn.XLOOKUP(Table29[[#This Row],[Patron Group]],$R$10:$R$24,$S$10:$S$24)</f>
        <v>Undergraduate</v>
      </c>
      <c r="E3805" s="1" t="d">
        <v>2023-03-03</v>
      </c>
      <c r="F3805" t="s">
        <v>1369</v>
      </c>
      <c r="G3805" t="s">
        <v>2265</v>
      </c>
      <c r="H3805" t="str">
        <f>_xlfn.XLOOKUP(Table29[[#This Row],[Unique BarCode]],$N$10:$N$37,$O$10:$O$37)</f>
        <v>IPHONE</v>
      </c>
      <c r="I3805" t="str">
        <f>_xlfn.XLOOKUP(Table29[[#This Row],[Unique BarCode]],$N$10:$N$37,$P$10:$P$37)</f>
        <v>Charger</v>
      </c>
      <c r="J3805" t="s">
        <v>8</v>
      </c>
      <c r="K3805" t="s">
        <v>1370</v>
      </c>
    </row>
    <row r="3806" spans="1:11" x14ac:dyDescent="0.2">
      <c r="A3806" s="1" t="d">
        <v>2023-03-03</v>
      </c>
      <c r="B3806" s="45">
        <v>-1</v>
      </c>
      <c r="C3806" t="s">
        <v>77</v>
      </c>
      <c r="D3806" t="str">
        <f>_xlfn.XLOOKUP(Table29[[#This Row],[Patron Group]],$R$10:$R$24,$S$10:$S$24)</f>
        <v>Undergraduate</v>
      </c>
      <c r="E3806" s="1" t="d">
        <v>2023-03-03</v>
      </c>
      <c r="F3806" t="s">
        <v>1497</v>
      </c>
      <c r="G3806" t="s">
        <v>2265</v>
      </c>
      <c r="H3806" t="str">
        <f>_xlfn.XLOOKUP(Table29[[#This Row],[Unique BarCode]],$N$10:$N$37,$O$10:$O$37)</f>
        <v>IPHONE</v>
      </c>
      <c r="I3806" t="str">
        <f>_xlfn.XLOOKUP(Table29[[#This Row],[Unique BarCode]],$N$10:$N$37,$P$10:$P$37)</f>
        <v>Charger</v>
      </c>
      <c r="J3806" t="s">
        <v>8</v>
      </c>
    </row>
    <row r="3807" spans="1:11" x14ac:dyDescent="0.2">
      <c r="A3807" s="1" t="d">
        <v>2023-03-03</v>
      </c>
      <c r="B3807" s="45">
        <v>-1</v>
      </c>
      <c r="C3807" t="s">
        <v>77</v>
      </c>
      <c r="D3807" t="str">
        <f>_xlfn.XLOOKUP(Table29[[#This Row],[Patron Group]],$R$10:$R$24,$S$10:$S$24)</f>
        <v>Undergraduate</v>
      </c>
      <c r="E3807" s="1" t="d">
        <v>2023-03-03</v>
      </c>
      <c r="F3807" t="s">
        <v>86</v>
      </c>
      <c r="G3807" t="s">
        <v>2265</v>
      </c>
      <c r="H3807" t="str">
        <f>_xlfn.XLOOKUP(Table29[[#This Row],[Unique BarCode]],$N$10:$N$37,$O$10:$O$37)</f>
        <v>IPHONE</v>
      </c>
      <c r="I3807" t="str">
        <f>_xlfn.XLOOKUP(Table29[[#This Row],[Unique BarCode]],$N$10:$N$37,$P$10:$P$37)</f>
        <v>Charger</v>
      </c>
      <c r="J3807" t="s">
        <v>8</v>
      </c>
      <c r="K3807" t="s">
        <v>87</v>
      </c>
    </row>
    <row r="3808" spans="1:11" x14ac:dyDescent="0.2">
      <c r="A3808" s="1" t="d">
        <v>2023-03-03</v>
      </c>
      <c r="B3808" s="45">
        <v>-1</v>
      </c>
      <c r="C3808" t="s">
        <v>77</v>
      </c>
      <c r="D3808" t="str">
        <f>_xlfn.XLOOKUP(Table29[[#This Row],[Patron Group]],$R$10:$R$24,$S$10:$S$24)</f>
        <v>Undergraduate</v>
      </c>
      <c r="E3808" s="1" t="d">
        <v>2023-03-03</v>
      </c>
      <c r="F3808" t="s">
        <v>29</v>
      </c>
      <c r="G3808" t="s">
        <v>2265</v>
      </c>
      <c r="H3808" t="str">
        <f>_xlfn.XLOOKUP(Table29[[#This Row],[Unique BarCode]],$N$10:$N$37,$O$10:$O$37)</f>
        <v>IPHONE</v>
      </c>
      <c r="I3808" t="str">
        <f>_xlfn.XLOOKUP(Table29[[#This Row],[Unique BarCode]],$N$10:$N$37,$P$10:$P$37)</f>
        <v>Charger</v>
      </c>
      <c r="J3808" t="s">
        <v>8</v>
      </c>
      <c r="K3808" t="s">
        <v>30</v>
      </c>
    </row>
    <row r="3809" spans="1:11" x14ac:dyDescent="0.2">
      <c r="A3809" s="1" t="d">
        <v>2023-03-03</v>
      </c>
      <c r="B3809" s="45">
        <v>-1</v>
      </c>
      <c r="C3809" t="s">
        <v>77</v>
      </c>
      <c r="D3809" t="str">
        <f>_xlfn.XLOOKUP(Table29[[#This Row],[Patron Group]],$R$10:$R$24,$S$10:$S$24)</f>
        <v>Undergraduate</v>
      </c>
      <c r="E3809" s="1" t="d">
        <v>2023-03-03</v>
      </c>
      <c r="F3809" t="s">
        <v>1967</v>
      </c>
      <c r="G3809" t="s">
        <v>2268</v>
      </c>
      <c r="H3809" t="str">
        <f>_xlfn.XLOOKUP(Table29[[#This Row],[Unique BarCode]],$N$10:$N$37,$O$10:$O$37)</f>
        <v>MACCHRG</v>
      </c>
      <c r="I3809" t="str">
        <f>_xlfn.XLOOKUP(Table29[[#This Row],[Unique BarCode]],$N$10:$N$37,$P$10:$P$37)</f>
        <v>Charger</v>
      </c>
      <c r="J3809" t="s">
        <v>68</v>
      </c>
      <c r="K3809" t="s">
        <v>1968</v>
      </c>
    </row>
    <row r="3810" spans="1:11" x14ac:dyDescent="0.2">
      <c r="A3810" s="1" t="d">
        <v>2023-03-03</v>
      </c>
      <c r="B3810" s="45">
        <v>-1</v>
      </c>
      <c r="C3810" t="s">
        <v>77</v>
      </c>
      <c r="D3810" t="str">
        <f>_xlfn.XLOOKUP(Table29[[#This Row],[Patron Group]],$R$10:$R$24,$S$10:$S$24)</f>
        <v>Undergraduate</v>
      </c>
      <c r="E3810" s="1" t="d">
        <v>2023-03-03</v>
      </c>
      <c r="F3810" t="s">
        <v>267</v>
      </c>
      <c r="G3810" t="s">
        <v>2268</v>
      </c>
      <c r="H3810" t="str">
        <f>_xlfn.XLOOKUP(Table29[[#This Row],[Unique BarCode]],$N$10:$N$37,$O$10:$O$37)</f>
        <v>MACCHRG</v>
      </c>
      <c r="I3810" t="str">
        <f>_xlfn.XLOOKUP(Table29[[#This Row],[Unique BarCode]],$N$10:$N$37,$P$10:$P$37)</f>
        <v>Charger</v>
      </c>
      <c r="J3810" t="s">
        <v>8</v>
      </c>
      <c r="K3810" t="s">
        <v>268</v>
      </c>
    </row>
    <row r="3811" spans="1:11" x14ac:dyDescent="0.2">
      <c r="A3811" s="1" t="d">
        <v>2023-03-03</v>
      </c>
      <c r="B3811" s="45">
        <v>-1</v>
      </c>
      <c r="C3811" t="s">
        <v>77</v>
      </c>
      <c r="D3811" t="str">
        <f>_xlfn.XLOOKUP(Table29[[#This Row],[Patron Group]],$R$10:$R$24,$S$10:$S$24)</f>
        <v>Undergraduate</v>
      </c>
      <c r="E3811" s="1" t="d">
        <v>2023-03-03</v>
      </c>
      <c r="F3811" t="s">
        <v>1688</v>
      </c>
      <c r="G3811" t="s">
        <v>2296</v>
      </c>
      <c r="H3811" t="str">
        <f>_xlfn.XLOOKUP(Table29[[#This Row],[Unique BarCode]],$N$10:$N$37,$O$10:$O$37)</f>
        <v>MACUSBC</v>
      </c>
      <c r="I3811" t="str">
        <f>_xlfn.XLOOKUP(Table29[[#This Row],[Unique BarCode]],$N$10:$N$37,$P$10:$P$37)</f>
        <v>Charger</v>
      </c>
      <c r="J3811" t="s">
        <v>8</v>
      </c>
      <c r="K3811" t="s">
        <v>225</v>
      </c>
    </row>
    <row r="3812" spans="1:11" x14ac:dyDescent="0.2">
      <c r="A3812" s="1" t="d">
        <v>2023-03-03</v>
      </c>
      <c r="B3812" s="45">
        <v>-1</v>
      </c>
      <c r="C3812" t="s">
        <v>77</v>
      </c>
      <c r="D3812" t="str">
        <f>_xlfn.XLOOKUP(Table29[[#This Row],[Patron Group]],$R$10:$R$24,$S$10:$S$24)</f>
        <v>Undergraduate</v>
      </c>
      <c r="E3812" s="1" t="d">
        <v>2023-03-03</v>
      </c>
      <c r="F3812" t="s">
        <v>1777</v>
      </c>
      <c r="G3812" t="s">
        <v>2296</v>
      </c>
      <c r="H3812" t="str">
        <f>_xlfn.XLOOKUP(Table29[[#This Row],[Unique BarCode]],$N$10:$N$37,$O$10:$O$37)</f>
        <v>MACUSBC</v>
      </c>
      <c r="I3812" t="str">
        <f>_xlfn.XLOOKUP(Table29[[#This Row],[Unique BarCode]],$N$10:$N$37,$P$10:$P$37)</f>
        <v>Charger</v>
      </c>
      <c r="J3812" t="s">
        <v>128</v>
      </c>
      <c r="K3812" t="s">
        <v>1287</v>
      </c>
    </row>
    <row r="3813" spans="1:11" x14ac:dyDescent="0.2">
      <c r="A3813" s="1" t="d">
        <v>2023-03-03</v>
      </c>
      <c r="B3813" s="45">
        <v>-1</v>
      </c>
      <c r="C3813" t="s">
        <v>77</v>
      </c>
      <c r="D3813" t="str">
        <f>_xlfn.XLOOKUP(Table29[[#This Row],[Patron Group]],$R$10:$R$24,$S$10:$S$24)</f>
        <v>Undergraduate</v>
      </c>
      <c r="E3813" s="1" t="d">
        <v>2023-03-03</v>
      </c>
      <c r="F3813" t="s">
        <v>1614</v>
      </c>
      <c r="G3813" t="s">
        <v>2296</v>
      </c>
      <c r="H3813" t="str">
        <f>_xlfn.XLOOKUP(Table29[[#This Row],[Unique BarCode]],$N$10:$N$37,$O$10:$O$37)</f>
        <v>MACUSBC</v>
      </c>
      <c r="I3813" t="str">
        <f>_xlfn.XLOOKUP(Table29[[#This Row],[Unique BarCode]],$N$10:$N$37,$P$10:$P$37)</f>
        <v>Charger</v>
      </c>
      <c r="J3813" t="s">
        <v>8</v>
      </c>
      <c r="K3813" t="s">
        <v>94</v>
      </c>
    </row>
    <row r="3814" spans="1:11" x14ac:dyDescent="0.2">
      <c r="A3814" s="1" t="d">
        <v>2023-03-03</v>
      </c>
      <c r="B3814" s="45">
        <v>-1</v>
      </c>
      <c r="C3814" t="s">
        <v>77</v>
      </c>
      <c r="D3814" t="str">
        <f>_xlfn.XLOOKUP(Table29[[#This Row],[Patron Group]],$R$10:$R$24,$S$10:$S$24)</f>
        <v>Undergraduate</v>
      </c>
      <c r="E3814" s="1" t="d">
        <v>2023-03-03</v>
      </c>
      <c r="F3814" t="s">
        <v>1835</v>
      </c>
      <c r="G3814" t="s">
        <v>2296</v>
      </c>
      <c r="H3814" t="str">
        <f>_xlfn.XLOOKUP(Table29[[#This Row],[Unique BarCode]],$N$10:$N$37,$O$10:$O$37)</f>
        <v>MACUSBC</v>
      </c>
      <c r="I3814" t="str">
        <f>_xlfn.XLOOKUP(Table29[[#This Row],[Unique BarCode]],$N$10:$N$37,$P$10:$P$37)</f>
        <v>Charger</v>
      </c>
      <c r="J3814" t="s">
        <v>8</v>
      </c>
    </row>
    <row r="3815" spans="1:11" x14ac:dyDescent="0.2">
      <c r="A3815" s="1" t="d">
        <v>2023-03-03</v>
      </c>
      <c r="B3815" s="45">
        <v>-1</v>
      </c>
      <c r="C3815" t="s">
        <v>77</v>
      </c>
      <c r="D3815" t="str">
        <f>_xlfn.XLOOKUP(Table29[[#This Row],[Patron Group]],$R$10:$R$24,$S$10:$S$24)</f>
        <v>Undergraduate</v>
      </c>
      <c r="E3815" s="1" t="d">
        <v>2023-03-03</v>
      </c>
      <c r="F3815" t="s">
        <v>845</v>
      </c>
      <c r="G3815" t="s">
        <v>2271</v>
      </c>
      <c r="H3815" t="str">
        <f>_xlfn.XLOOKUP(Table29[[#This Row],[Unique BarCode]],$N$10:$N$37,$O$10:$O$37)</f>
        <v>OMNI</v>
      </c>
      <c r="I3815" t="str">
        <f>_xlfn.XLOOKUP(Table29[[#This Row],[Unique BarCode]],$N$10:$N$37,$P$10:$P$37)</f>
        <v>Charger</v>
      </c>
      <c r="J3815" t="s">
        <v>49</v>
      </c>
      <c r="K3815" t="s">
        <v>846</v>
      </c>
    </row>
    <row r="3816" spans="1:11" x14ac:dyDescent="0.2">
      <c r="A3816" s="1" t="d">
        <v>2023-03-03</v>
      </c>
      <c r="B3816" s="45">
        <v>-1</v>
      </c>
      <c r="C3816" t="s">
        <v>77</v>
      </c>
      <c r="D3816" t="str">
        <f>_xlfn.XLOOKUP(Table29[[#This Row],[Patron Group]],$R$10:$R$24,$S$10:$S$24)</f>
        <v>Undergraduate</v>
      </c>
      <c r="E3816" s="1" t="d">
        <v>2023-03-03</v>
      </c>
      <c r="F3816" t="s">
        <v>1035</v>
      </c>
      <c r="G3816" t="s">
        <v>2271</v>
      </c>
      <c r="H3816" t="str">
        <f>_xlfn.XLOOKUP(Table29[[#This Row],[Unique BarCode]],$N$10:$N$37,$O$10:$O$37)</f>
        <v>OMNI</v>
      </c>
      <c r="I3816" t="str">
        <f>_xlfn.XLOOKUP(Table29[[#This Row],[Unique BarCode]],$N$10:$N$37,$P$10:$P$37)</f>
        <v>Charger</v>
      </c>
      <c r="J3816" t="s">
        <v>49</v>
      </c>
      <c r="K3816" t="s">
        <v>1036</v>
      </c>
    </row>
    <row r="3817" spans="1:11" x14ac:dyDescent="0.2">
      <c r="A3817" s="1" t="d">
        <v>2023-03-03</v>
      </c>
      <c r="B3817" s="45">
        <v>-1</v>
      </c>
      <c r="C3817" t="s">
        <v>77</v>
      </c>
      <c r="D3817" t="str">
        <f>_xlfn.XLOOKUP(Table29[[#This Row],[Patron Group]],$R$10:$R$24,$S$10:$S$24)</f>
        <v>Undergraduate</v>
      </c>
      <c r="E3817" s="1" t="d">
        <v>2023-03-03</v>
      </c>
      <c r="F3817" t="s">
        <v>479</v>
      </c>
      <c r="G3817" t="s">
        <v>2271</v>
      </c>
      <c r="H3817" t="str">
        <f>_xlfn.XLOOKUP(Table29[[#This Row],[Unique BarCode]],$N$10:$N$37,$O$10:$O$37)</f>
        <v>OMNI</v>
      </c>
      <c r="I3817" t="str">
        <f>_xlfn.XLOOKUP(Table29[[#This Row],[Unique BarCode]],$N$10:$N$37,$P$10:$P$37)</f>
        <v>Charger</v>
      </c>
      <c r="J3817" t="s">
        <v>68</v>
      </c>
      <c r="K3817" t="s">
        <v>480</v>
      </c>
    </row>
    <row r="3818" spans="1:11" x14ac:dyDescent="0.2">
      <c r="A3818" s="1" t="d">
        <v>2023-03-03</v>
      </c>
      <c r="B3818" s="45">
        <v>-1</v>
      </c>
      <c r="C3818" t="s">
        <v>77</v>
      </c>
      <c r="D3818" t="str">
        <f>_xlfn.XLOOKUP(Table29[[#This Row],[Patron Group]],$R$10:$R$24,$S$10:$S$24)</f>
        <v>Undergraduate</v>
      </c>
      <c r="E3818" s="1" t="d">
        <v>2023-03-03</v>
      </c>
      <c r="F3818" t="s">
        <v>711</v>
      </c>
      <c r="G3818" t="s">
        <v>2271</v>
      </c>
      <c r="H3818" t="str">
        <f>_xlfn.XLOOKUP(Table29[[#This Row],[Unique BarCode]],$N$10:$N$37,$O$10:$O$37)</f>
        <v>OMNI</v>
      </c>
      <c r="I3818" t="str">
        <f>_xlfn.XLOOKUP(Table29[[#This Row],[Unique BarCode]],$N$10:$N$37,$P$10:$P$37)</f>
        <v>Charger</v>
      </c>
      <c r="J3818" t="s">
        <v>68</v>
      </c>
      <c r="K3818" t="s">
        <v>712</v>
      </c>
    </row>
    <row r="3819" spans="1:11" x14ac:dyDescent="0.2">
      <c r="A3819" s="1" t="d">
        <v>2023-03-03</v>
      </c>
      <c r="B3819" s="45">
        <v>-1</v>
      </c>
      <c r="C3819" t="s">
        <v>77</v>
      </c>
      <c r="D3819" t="str">
        <f>_xlfn.XLOOKUP(Table29[[#This Row],[Patron Group]],$R$10:$R$24,$S$10:$S$24)</f>
        <v>Undergraduate</v>
      </c>
      <c r="E3819" s="1" t="d">
        <v>2023-03-03</v>
      </c>
      <c r="F3819" t="s">
        <v>1680</v>
      </c>
      <c r="G3819" t="s">
        <v>2271</v>
      </c>
      <c r="H3819" t="str">
        <f>_xlfn.XLOOKUP(Table29[[#This Row],[Unique BarCode]],$N$10:$N$37,$O$10:$O$37)</f>
        <v>OMNI</v>
      </c>
      <c r="I3819" t="str">
        <f>_xlfn.XLOOKUP(Table29[[#This Row],[Unique BarCode]],$N$10:$N$37,$P$10:$P$37)</f>
        <v>Charger</v>
      </c>
      <c r="J3819" t="s">
        <v>8</v>
      </c>
      <c r="K3819" t="s">
        <v>1681</v>
      </c>
    </row>
    <row r="3820" spans="1:11" x14ac:dyDescent="0.2">
      <c r="A3820" s="1" t="d">
        <v>2023-03-03</v>
      </c>
      <c r="B3820" s="45">
        <v>-1</v>
      </c>
      <c r="C3820" t="s">
        <v>77</v>
      </c>
      <c r="D3820" t="str">
        <f>_xlfn.XLOOKUP(Table29[[#This Row],[Patron Group]],$R$10:$R$24,$S$10:$S$24)</f>
        <v>Undergraduate</v>
      </c>
      <c r="E3820" s="1" t="d">
        <v>2023-03-03</v>
      </c>
      <c r="F3820" t="s">
        <v>229</v>
      </c>
      <c r="G3820" t="s">
        <v>2272</v>
      </c>
      <c r="H3820" t="str">
        <f>_xlfn.XLOOKUP(Table29[[#This Row],[Unique BarCode]],$N$10:$N$37,$O$10:$O$37)</f>
        <v>WALLADPT</v>
      </c>
      <c r="I3820" t="str">
        <f>_xlfn.XLOOKUP(Table29[[#This Row],[Unique BarCode]],$N$10:$N$37,$P$10:$P$37)</f>
        <v>Charger</v>
      </c>
      <c r="J3820" t="s">
        <v>49</v>
      </c>
      <c r="K3820" t="s">
        <v>230</v>
      </c>
    </row>
    <row r="3821" spans="1:11" x14ac:dyDescent="0.2">
      <c r="A3821" s="1" t="d">
        <v>2023-03-03</v>
      </c>
      <c r="B3821" s="45">
        <v>-1</v>
      </c>
      <c r="C3821" t="s">
        <v>77</v>
      </c>
      <c r="D3821" t="str">
        <f>_xlfn.XLOOKUP(Table29[[#This Row],[Patron Group]],$R$10:$R$24,$S$10:$S$24)</f>
        <v>Undergraduate</v>
      </c>
      <c r="E3821" s="1" t="d">
        <v>2023-03-03</v>
      </c>
      <c r="F3821" t="s">
        <v>43</v>
      </c>
      <c r="G3821" t="s">
        <v>2272</v>
      </c>
      <c r="H3821" t="str">
        <f>_xlfn.XLOOKUP(Table29[[#This Row],[Unique BarCode]],$N$10:$N$37,$O$10:$O$37)</f>
        <v>WALLADPT</v>
      </c>
      <c r="I3821" t="str">
        <f>_xlfn.XLOOKUP(Table29[[#This Row],[Unique BarCode]],$N$10:$N$37,$P$10:$P$37)</f>
        <v>Charger</v>
      </c>
      <c r="J3821" t="s">
        <v>8</v>
      </c>
      <c r="K3821" t="s">
        <v>44</v>
      </c>
    </row>
    <row r="3822" spans="1:11" x14ac:dyDescent="0.2">
      <c r="A3822" s="1" t="d">
        <v>2023-03-03</v>
      </c>
      <c r="B3822" s="45">
        <v>-1</v>
      </c>
      <c r="C3822" t="s">
        <v>77</v>
      </c>
      <c r="D3822" t="str">
        <f>_xlfn.XLOOKUP(Table29[[#This Row],[Patron Group]],$R$10:$R$24,$S$10:$S$24)</f>
        <v>Undergraduate</v>
      </c>
      <c r="E3822" s="1" t="d">
        <v>2023-03-03</v>
      </c>
      <c r="F3822" t="s">
        <v>274</v>
      </c>
      <c r="G3822" t="s">
        <v>2272</v>
      </c>
      <c r="H3822" t="str">
        <f>_xlfn.XLOOKUP(Table29[[#This Row],[Unique BarCode]],$N$10:$N$37,$O$10:$O$37)</f>
        <v>WALLADPT</v>
      </c>
      <c r="I3822" t="str">
        <f>_xlfn.XLOOKUP(Table29[[#This Row],[Unique BarCode]],$N$10:$N$37,$P$10:$P$37)</f>
        <v>Charger</v>
      </c>
      <c r="J3822" t="s">
        <v>8</v>
      </c>
    </row>
    <row r="3823" spans="1:11" x14ac:dyDescent="0.2">
      <c r="A3823" s="1" t="d">
        <v>2023-03-03</v>
      </c>
      <c r="B3823" s="45">
        <v>-1</v>
      </c>
      <c r="C3823" t="s">
        <v>77</v>
      </c>
      <c r="D3823" t="str">
        <f>_xlfn.XLOOKUP(Table29[[#This Row],[Patron Group]],$R$10:$R$24,$S$10:$S$24)</f>
        <v>Undergraduate</v>
      </c>
      <c r="E3823" s="1" t="d">
        <v>2023-03-03</v>
      </c>
      <c r="F3823" t="s">
        <v>856</v>
      </c>
      <c r="G3823" t="s">
        <v>2272</v>
      </c>
      <c r="H3823" t="str">
        <f>_xlfn.XLOOKUP(Table29[[#This Row],[Unique BarCode]],$N$10:$N$37,$O$10:$O$37)</f>
        <v>WALLADPT</v>
      </c>
      <c r="I3823" t="str">
        <f>_xlfn.XLOOKUP(Table29[[#This Row],[Unique BarCode]],$N$10:$N$37,$P$10:$P$37)</f>
        <v>Charger</v>
      </c>
      <c r="J3823" t="s">
        <v>8</v>
      </c>
    </row>
    <row r="3824" spans="1:11" x14ac:dyDescent="0.2">
      <c r="A3824" s="1" t="d">
        <v>2023-03-03</v>
      </c>
      <c r="B3824" s="45">
        <v>-1</v>
      </c>
      <c r="C3824" t="s">
        <v>77</v>
      </c>
      <c r="D3824" t="str">
        <f>_xlfn.XLOOKUP(Table29[[#This Row],[Patron Group]],$R$10:$R$24,$S$10:$S$24)</f>
        <v>Undergraduate</v>
      </c>
      <c r="E3824" s="1" t="d">
        <v>2023-03-03</v>
      </c>
      <c r="F3824" t="s">
        <v>482</v>
      </c>
      <c r="G3824" t="s">
        <v>2272</v>
      </c>
      <c r="H3824" t="str">
        <f>_xlfn.XLOOKUP(Table29[[#This Row],[Unique BarCode]],$N$10:$N$37,$O$10:$O$37)</f>
        <v>WALLADPT</v>
      </c>
      <c r="I3824" t="str">
        <f>_xlfn.XLOOKUP(Table29[[#This Row],[Unique BarCode]],$N$10:$N$37,$P$10:$P$37)</f>
        <v>Charger</v>
      </c>
      <c r="J3824" t="s">
        <v>8</v>
      </c>
    </row>
    <row r="3825" spans="1:11" x14ac:dyDescent="0.2">
      <c r="A3825" s="1" t="d">
        <v>2023-03-03</v>
      </c>
      <c r="B3825" s="45">
        <v>-1</v>
      </c>
      <c r="C3825" t="s">
        <v>77</v>
      </c>
      <c r="D3825" t="str">
        <f>_xlfn.XLOOKUP(Table29[[#This Row],[Patron Group]],$R$10:$R$24,$S$10:$S$24)</f>
        <v>Undergraduate</v>
      </c>
      <c r="E3825" s="1" t="d">
        <v>2023-03-03</v>
      </c>
      <c r="F3825" t="s">
        <v>1422</v>
      </c>
      <c r="G3825" t="s">
        <v>2272</v>
      </c>
      <c r="H3825" t="str">
        <f>_xlfn.XLOOKUP(Table29[[#This Row],[Unique BarCode]],$N$10:$N$37,$O$10:$O$37)</f>
        <v>WALLADPT</v>
      </c>
      <c r="I3825" t="str">
        <f>_xlfn.XLOOKUP(Table29[[#This Row],[Unique BarCode]],$N$10:$N$37,$P$10:$P$37)</f>
        <v>Charger</v>
      </c>
      <c r="J3825" t="s">
        <v>8</v>
      </c>
    </row>
    <row r="3826" spans="1:11" x14ac:dyDescent="0.2">
      <c r="A3826" s="1" t="d">
        <v>2023-03-03</v>
      </c>
      <c r="B3826" s="45">
        <v>-1</v>
      </c>
      <c r="C3826" t="s">
        <v>77</v>
      </c>
      <c r="D3826" t="str">
        <f>_xlfn.XLOOKUP(Table29[[#This Row],[Patron Group]],$R$10:$R$24,$S$10:$S$24)</f>
        <v>Undergraduate</v>
      </c>
      <c r="E3826" s="1" t="d">
        <v>2023-03-03</v>
      </c>
      <c r="F3826" t="s">
        <v>560</v>
      </c>
      <c r="G3826" t="s">
        <v>2272</v>
      </c>
      <c r="H3826" t="str">
        <f>_xlfn.XLOOKUP(Table29[[#This Row],[Unique BarCode]],$N$10:$N$37,$O$10:$O$37)</f>
        <v>WALLADPT</v>
      </c>
      <c r="I3826" t="str">
        <f>_xlfn.XLOOKUP(Table29[[#This Row],[Unique BarCode]],$N$10:$N$37,$P$10:$P$37)</f>
        <v>Charger</v>
      </c>
      <c r="J3826" t="s">
        <v>8</v>
      </c>
    </row>
    <row r="3827" spans="1:11" x14ac:dyDescent="0.2">
      <c r="A3827" s="1" t="d">
        <v>2023-03-03</v>
      </c>
      <c r="B3827" s="45">
        <v>-1</v>
      </c>
      <c r="C3827" t="s">
        <v>77</v>
      </c>
      <c r="D3827" t="str">
        <f>_xlfn.XLOOKUP(Table29[[#This Row],[Patron Group]],$R$10:$R$24,$S$10:$S$24)</f>
        <v>Undergraduate</v>
      </c>
      <c r="E3827" s="1" t="d">
        <v>2023-03-06</v>
      </c>
      <c r="F3827" t="s">
        <v>78</v>
      </c>
      <c r="G3827" t="s">
        <v>2276</v>
      </c>
      <c r="H3827" t="str">
        <f>_xlfn.XLOOKUP(Table29[[#This Row],[Unique BarCode]],$N$10:$N$37,$O$10:$O$37)</f>
        <v>CALC</v>
      </c>
      <c r="I3827" t="str">
        <f>_xlfn.XLOOKUP(Table29[[#This Row],[Unique BarCode]],$N$10:$N$37,$P$10:$P$37)</f>
        <v>Accessory</v>
      </c>
      <c r="J3827" t="s">
        <v>8</v>
      </c>
      <c r="K3827" t="s">
        <v>79</v>
      </c>
    </row>
    <row r="3828" spans="1:11" x14ac:dyDescent="0.2">
      <c r="A3828" s="1" t="d">
        <v>2023-03-03</v>
      </c>
      <c r="B3828" s="45">
        <v>-1</v>
      </c>
      <c r="C3828" t="s">
        <v>77</v>
      </c>
      <c r="D3828" t="str">
        <f>_xlfn.XLOOKUP(Table29[[#This Row],[Patron Group]],$R$10:$R$24,$S$10:$S$24)</f>
        <v>Undergraduate</v>
      </c>
      <c r="E3828" s="1" t="d">
        <v>2023-03-06</v>
      </c>
      <c r="F3828" t="s">
        <v>1401</v>
      </c>
      <c r="G3828" t="s">
        <v>2276</v>
      </c>
      <c r="H3828" t="str">
        <f>_xlfn.XLOOKUP(Table29[[#This Row],[Unique BarCode]],$N$10:$N$37,$O$10:$O$37)</f>
        <v>CALC</v>
      </c>
      <c r="I3828" t="str">
        <f>_xlfn.XLOOKUP(Table29[[#This Row],[Unique BarCode]],$N$10:$N$37,$P$10:$P$37)</f>
        <v>Accessory</v>
      </c>
      <c r="J3828" t="s">
        <v>8</v>
      </c>
    </row>
    <row r="3829" spans="1:11" x14ac:dyDescent="0.2">
      <c r="A3829" s="1" t="d">
        <v>2023-03-03</v>
      </c>
      <c r="B3829" s="45">
        <v>-1</v>
      </c>
      <c r="C3829" t="s">
        <v>77</v>
      </c>
      <c r="D3829" t="str">
        <f>_xlfn.XLOOKUP(Table29[[#This Row],[Patron Group]],$R$10:$R$24,$S$10:$S$24)</f>
        <v>Undergraduate</v>
      </c>
      <c r="E3829" s="1" t="d">
        <v>2023-03-10</v>
      </c>
      <c r="F3829" t="s">
        <v>1969</v>
      </c>
      <c r="G3829" t="s">
        <v>2273</v>
      </c>
      <c r="H3829" t="str">
        <f>_xlfn.XLOOKUP(Table29[[#This Row],[Unique BarCode]],$N$10:$N$37,$O$10:$O$37)</f>
        <v>ChromeBook</v>
      </c>
      <c r="I3829" t="str">
        <f>_xlfn.XLOOKUP(Table29[[#This Row],[Unique BarCode]],$N$10:$N$37,$P$10:$P$37)</f>
        <v>Device</v>
      </c>
      <c r="J3829" t="s">
        <v>8</v>
      </c>
      <c r="K3829" t="s">
        <v>1704</v>
      </c>
    </row>
    <row r="3830" spans="1:11" x14ac:dyDescent="0.2">
      <c r="A3830" s="1" t="d">
        <v>2023-03-03</v>
      </c>
      <c r="B3830" s="45">
        <v>-1</v>
      </c>
      <c r="C3830" t="s">
        <v>77</v>
      </c>
      <c r="D3830" t="str">
        <f>_xlfn.XLOOKUP(Table29[[#This Row],[Patron Group]],$R$10:$R$24,$S$10:$S$24)</f>
        <v>Undergraduate</v>
      </c>
      <c r="E3830" s="1" t="d">
        <v>2023-03-10</v>
      </c>
      <c r="F3830" t="s">
        <v>1395</v>
      </c>
      <c r="G3830" t="s">
        <v>2273</v>
      </c>
      <c r="H3830" t="str">
        <f>_xlfn.XLOOKUP(Table29[[#This Row],[Unique BarCode]],$N$10:$N$37,$O$10:$O$37)</f>
        <v>ChromeBook</v>
      </c>
      <c r="I3830" t="str">
        <f>_xlfn.XLOOKUP(Table29[[#This Row],[Unique BarCode]],$N$10:$N$37,$P$10:$P$37)</f>
        <v>Device</v>
      </c>
      <c r="J3830" t="s">
        <v>13</v>
      </c>
      <c r="K3830" t="s">
        <v>1396</v>
      </c>
    </row>
    <row r="3831" spans="1:11" x14ac:dyDescent="0.2">
      <c r="A3831" s="1" t="d">
        <v>2023-03-03</v>
      </c>
      <c r="B3831" s="45">
        <v>-1</v>
      </c>
      <c r="C3831" t="s">
        <v>77</v>
      </c>
      <c r="D3831" t="str">
        <f>_xlfn.XLOOKUP(Table29[[#This Row],[Patron Group]],$R$10:$R$24,$S$10:$S$24)</f>
        <v>Undergraduate</v>
      </c>
      <c r="E3831" s="1" t="d">
        <v>2023-03-10</v>
      </c>
      <c r="F3831" t="s">
        <v>1970</v>
      </c>
      <c r="G3831" t="s">
        <v>2273</v>
      </c>
      <c r="H3831" t="str">
        <f>_xlfn.XLOOKUP(Table29[[#This Row],[Unique BarCode]],$N$10:$N$37,$O$10:$O$37)</f>
        <v>ChromeBook</v>
      </c>
      <c r="I3831" t="str">
        <f>_xlfn.XLOOKUP(Table29[[#This Row],[Unique BarCode]],$N$10:$N$37,$P$10:$P$37)</f>
        <v>Device</v>
      </c>
      <c r="J3831" t="s">
        <v>8</v>
      </c>
      <c r="K3831" t="s">
        <v>1971</v>
      </c>
    </row>
    <row r="3832" spans="1:11" x14ac:dyDescent="0.2">
      <c r="A3832" s="1" t="d">
        <v>2023-03-03</v>
      </c>
      <c r="B3832" s="45">
        <v>-1</v>
      </c>
      <c r="C3832" t="s">
        <v>77</v>
      </c>
      <c r="D3832" t="str">
        <f>_xlfn.XLOOKUP(Table29[[#This Row],[Patron Group]],$R$10:$R$24,$S$10:$S$24)</f>
        <v>Undergraduate</v>
      </c>
      <c r="E3832" s="1" t="d">
        <v>2023-03-10</v>
      </c>
      <c r="F3832" t="s">
        <v>867</v>
      </c>
      <c r="G3832" t="s">
        <v>2273</v>
      </c>
      <c r="H3832" t="str">
        <f>_xlfn.XLOOKUP(Table29[[#This Row],[Unique BarCode]],$N$10:$N$37,$O$10:$O$37)</f>
        <v>ChromeBook</v>
      </c>
      <c r="I3832" t="str">
        <f>_xlfn.XLOOKUP(Table29[[#This Row],[Unique BarCode]],$N$10:$N$37,$P$10:$P$37)</f>
        <v>Device</v>
      </c>
      <c r="J3832" t="s">
        <v>8</v>
      </c>
      <c r="K3832" t="s">
        <v>868</v>
      </c>
    </row>
    <row r="3833" spans="1:11" x14ac:dyDescent="0.2">
      <c r="A3833" s="1" t="d">
        <v>2023-03-03</v>
      </c>
      <c r="B3833" s="45">
        <v>-1</v>
      </c>
      <c r="C3833" t="s">
        <v>77</v>
      </c>
      <c r="D3833" t="str">
        <f>_xlfn.XLOOKUP(Table29[[#This Row],[Patron Group]],$R$10:$R$24,$S$10:$S$24)</f>
        <v>Undergraduate</v>
      </c>
      <c r="E3833" s="1" t="d">
        <v>2023-03-10</v>
      </c>
      <c r="F3833" t="s">
        <v>1972</v>
      </c>
      <c r="G3833" t="s">
        <v>2274</v>
      </c>
      <c r="H3833" t="str">
        <f>_xlfn.XLOOKUP(Table29[[#This Row],[Unique BarCode]],$N$10:$N$37,$O$10:$O$37)</f>
        <v>MacBook</v>
      </c>
      <c r="I3833" t="str">
        <f>_xlfn.XLOOKUP(Table29[[#This Row],[Unique BarCode]],$N$10:$N$37,$P$10:$P$37)</f>
        <v>Device</v>
      </c>
      <c r="J3833" t="s">
        <v>8</v>
      </c>
      <c r="K3833" t="s">
        <v>1973</v>
      </c>
    </row>
    <row r="3834" spans="1:11" x14ac:dyDescent="0.2">
      <c r="A3834" s="1" t="d">
        <v>2023-03-03</v>
      </c>
      <c r="B3834" s="45">
        <v>-1</v>
      </c>
      <c r="C3834" t="s">
        <v>77</v>
      </c>
      <c r="D3834" t="str">
        <f>_xlfn.XLOOKUP(Table29[[#This Row],[Patron Group]],$R$10:$R$24,$S$10:$S$24)</f>
        <v>Undergraduate</v>
      </c>
      <c r="E3834" s="1" t="d">
        <v>2023-03-10</v>
      </c>
      <c r="F3834" t="s">
        <v>1974</v>
      </c>
      <c r="G3834" t="s">
        <v>2274</v>
      </c>
      <c r="H3834" t="str">
        <f>_xlfn.XLOOKUP(Table29[[#This Row],[Unique BarCode]],$N$10:$N$37,$O$10:$O$37)</f>
        <v>MacBook</v>
      </c>
      <c r="I3834" t="str">
        <f>_xlfn.XLOOKUP(Table29[[#This Row],[Unique BarCode]],$N$10:$N$37,$P$10:$P$37)</f>
        <v>Device</v>
      </c>
      <c r="J3834" t="s">
        <v>8</v>
      </c>
      <c r="K3834" t="s">
        <v>1974</v>
      </c>
    </row>
    <row r="3835" spans="1:11" x14ac:dyDescent="0.2">
      <c r="A3835" s="1" t="d">
        <v>2023-03-03</v>
      </c>
      <c r="B3835" s="45">
        <v>-1</v>
      </c>
      <c r="C3835" t="s">
        <v>77</v>
      </c>
      <c r="D3835" t="str">
        <f>_xlfn.XLOOKUP(Table29[[#This Row],[Patron Group]],$R$10:$R$24,$S$10:$S$24)</f>
        <v>Undergraduate</v>
      </c>
      <c r="E3835" s="1" t="d">
        <v>2023-03-10</v>
      </c>
      <c r="F3835" t="s">
        <v>1975</v>
      </c>
      <c r="G3835" t="s">
        <v>2275</v>
      </c>
      <c r="H3835" t="str">
        <f>_xlfn.XLOOKUP(Table29[[#This Row],[Unique BarCode]],$N$10:$N$37,$O$10:$O$37)</f>
        <v>iPad</v>
      </c>
      <c r="I3835" t="str">
        <f>_xlfn.XLOOKUP(Table29[[#This Row],[Unique BarCode]],$N$10:$N$37,$P$10:$P$37)</f>
        <v>Device</v>
      </c>
      <c r="J3835" t="s">
        <v>8</v>
      </c>
      <c r="K3835" t="s">
        <v>1976</v>
      </c>
    </row>
    <row r="3836" spans="1:11" x14ac:dyDescent="0.2">
      <c r="A3836" s="1" t="d">
        <v>2023-03-03</v>
      </c>
      <c r="B3836" s="45">
        <v>-1</v>
      </c>
      <c r="C3836" t="s">
        <v>77</v>
      </c>
      <c r="D3836" t="str">
        <f>_xlfn.XLOOKUP(Table29[[#This Row],[Patron Group]],$R$10:$R$24,$S$10:$S$24)</f>
        <v>Undergraduate</v>
      </c>
      <c r="E3836" s="1" t="d">
        <v>2023-03-10</v>
      </c>
      <c r="F3836" t="s">
        <v>1870</v>
      </c>
      <c r="G3836" t="s">
        <v>2275</v>
      </c>
      <c r="H3836" t="str">
        <f>_xlfn.XLOOKUP(Table29[[#This Row],[Unique BarCode]],$N$10:$N$37,$O$10:$O$37)</f>
        <v>iPad</v>
      </c>
      <c r="I3836" t="str">
        <f>_xlfn.XLOOKUP(Table29[[#This Row],[Unique BarCode]],$N$10:$N$37,$P$10:$P$37)</f>
        <v>Device</v>
      </c>
      <c r="J3836" t="s">
        <v>8</v>
      </c>
    </row>
    <row r="3837" spans="1:11" x14ac:dyDescent="0.2">
      <c r="A3837" s="1" t="d">
        <v>2023-03-03</v>
      </c>
      <c r="B3837" s="45">
        <v>-1</v>
      </c>
      <c r="C3837" t="s">
        <v>77</v>
      </c>
      <c r="D3837" t="str">
        <f>_xlfn.XLOOKUP(Table29[[#This Row],[Patron Group]],$R$10:$R$24,$S$10:$S$24)</f>
        <v>Undergraduate</v>
      </c>
      <c r="E3837" s="1" t="d">
        <v>2023-03-10</v>
      </c>
      <c r="F3837" t="s">
        <v>1977</v>
      </c>
      <c r="G3837" t="s">
        <v>2263</v>
      </c>
      <c r="H3837" t="str">
        <f>_xlfn.XLOOKUP(Table29[[#This Row],[Unique BarCode]],$N$10:$N$37,$O$10:$O$37)</f>
        <v>HP Laptop</v>
      </c>
      <c r="I3837" t="str">
        <f>_xlfn.XLOOKUP(Table29[[#This Row],[Unique BarCode]],$N$10:$N$37,$P$10:$P$37)</f>
        <v>Device</v>
      </c>
      <c r="J3837" t="s">
        <v>8</v>
      </c>
      <c r="K3837" t="s">
        <v>1018</v>
      </c>
    </row>
    <row r="3838" spans="1:11" x14ac:dyDescent="0.2">
      <c r="A3838" s="1" t="d">
        <v>2023-03-03</v>
      </c>
      <c r="B3838" s="45">
        <v>-1</v>
      </c>
      <c r="C3838" t="s">
        <v>77</v>
      </c>
      <c r="D3838" t="str">
        <f>_xlfn.XLOOKUP(Table29[[#This Row],[Patron Group]],$R$10:$R$24,$S$10:$S$24)</f>
        <v>Undergraduate</v>
      </c>
      <c r="E3838" s="1" t="d">
        <v>2023-03-10</v>
      </c>
      <c r="F3838" t="s">
        <v>1785</v>
      </c>
      <c r="G3838" t="s">
        <v>2263</v>
      </c>
      <c r="H3838" t="str">
        <f>_xlfn.XLOOKUP(Table29[[#This Row],[Unique BarCode]],$N$10:$N$37,$O$10:$O$37)</f>
        <v>HP Laptop</v>
      </c>
      <c r="I3838" t="str">
        <f>_xlfn.XLOOKUP(Table29[[#This Row],[Unique BarCode]],$N$10:$N$37,$P$10:$P$37)</f>
        <v>Device</v>
      </c>
      <c r="J3838" t="s">
        <v>8</v>
      </c>
      <c r="K3838" t="s">
        <v>1171</v>
      </c>
    </row>
    <row r="3839" spans="1:11" x14ac:dyDescent="0.2">
      <c r="A3839" s="1" t="d">
        <v>2023-03-03</v>
      </c>
      <c r="B3839" s="45">
        <v>-1</v>
      </c>
      <c r="C3839" t="s">
        <v>77</v>
      </c>
      <c r="D3839" t="str">
        <f>_xlfn.XLOOKUP(Table29[[#This Row],[Patron Group]],$R$10:$R$24,$S$10:$S$24)</f>
        <v>Undergraduate</v>
      </c>
      <c r="E3839" s="1" t="d">
        <v>2023-03-10</v>
      </c>
      <c r="F3839" t="s">
        <v>1978</v>
      </c>
      <c r="G3839" t="s">
        <v>2263</v>
      </c>
      <c r="H3839" t="str">
        <f>_xlfn.XLOOKUP(Table29[[#This Row],[Unique BarCode]],$N$10:$N$37,$O$10:$O$37)</f>
        <v>HP Laptop</v>
      </c>
      <c r="I3839" t="str">
        <f>_xlfn.XLOOKUP(Table29[[#This Row],[Unique BarCode]],$N$10:$N$37,$P$10:$P$37)</f>
        <v>Device</v>
      </c>
      <c r="J3839" t="s">
        <v>8</v>
      </c>
      <c r="K3839" t="s">
        <v>1477</v>
      </c>
    </row>
    <row r="3840" spans="1:11" x14ac:dyDescent="0.2">
      <c r="A3840" s="1" t="d">
        <v>2023-03-03</v>
      </c>
      <c r="B3840" s="45">
        <v>-1</v>
      </c>
      <c r="C3840" t="s">
        <v>77</v>
      </c>
      <c r="D3840" t="str">
        <f>_xlfn.XLOOKUP(Table29[[#This Row],[Patron Group]],$R$10:$R$24,$S$10:$S$24)</f>
        <v>Undergraduate</v>
      </c>
      <c r="E3840" s="1" t="d">
        <v>2023-03-10</v>
      </c>
      <c r="F3840" t="s">
        <v>1979</v>
      </c>
      <c r="G3840" t="s">
        <v>2263</v>
      </c>
      <c r="H3840" t="str">
        <f>_xlfn.XLOOKUP(Table29[[#This Row],[Unique BarCode]],$N$10:$N$37,$O$10:$O$37)</f>
        <v>HP Laptop</v>
      </c>
      <c r="I3840" t="str">
        <f>_xlfn.XLOOKUP(Table29[[#This Row],[Unique BarCode]],$N$10:$N$37,$P$10:$P$37)</f>
        <v>Device</v>
      </c>
      <c r="J3840" t="s">
        <v>8</v>
      </c>
      <c r="K3840" t="s">
        <v>806</v>
      </c>
    </row>
    <row r="3841" spans="1:11" x14ac:dyDescent="0.2">
      <c r="A3841" s="1" t="d">
        <v>2023-03-03</v>
      </c>
      <c r="B3841" s="45">
        <v>-1</v>
      </c>
      <c r="C3841" t="s">
        <v>77</v>
      </c>
      <c r="D3841" t="str">
        <f>_xlfn.XLOOKUP(Table29[[#This Row],[Patron Group]],$R$10:$R$24,$S$10:$S$24)</f>
        <v>Undergraduate</v>
      </c>
      <c r="E3841" s="1" t="d">
        <v>2023-03-10</v>
      </c>
      <c r="F3841" t="s">
        <v>932</v>
      </c>
      <c r="G3841" t="s">
        <v>2263</v>
      </c>
      <c r="H3841" t="str">
        <f>_xlfn.XLOOKUP(Table29[[#This Row],[Unique BarCode]],$N$10:$N$37,$O$10:$O$37)</f>
        <v>HP Laptop</v>
      </c>
      <c r="I3841" t="str">
        <f>_xlfn.XLOOKUP(Table29[[#This Row],[Unique BarCode]],$N$10:$N$37,$P$10:$P$37)</f>
        <v>Device</v>
      </c>
      <c r="J3841" t="s">
        <v>8</v>
      </c>
      <c r="K3841" t="s">
        <v>933</v>
      </c>
    </row>
    <row r="3842" spans="1:11" x14ac:dyDescent="0.2">
      <c r="A3842" s="1" t="d">
        <v>2023-03-03</v>
      </c>
      <c r="B3842" s="45">
        <v>-1</v>
      </c>
      <c r="C3842" t="s">
        <v>77</v>
      </c>
      <c r="D3842" t="str">
        <f>_xlfn.XLOOKUP(Table29[[#This Row],[Patron Group]],$R$10:$R$24,$S$10:$S$24)</f>
        <v>Undergraduate</v>
      </c>
      <c r="E3842" s="1" t="d">
        <v>2023-03-15</v>
      </c>
      <c r="F3842" t="s">
        <v>885</v>
      </c>
      <c r="G3842" t="s">
        <v>2263</v>
      </c>
      <c r="H3842" t="str">
        <f>_xlfn.XLOOKUP(Table29[[#This Row],[Unique BarCode]],$N$10:$N$37,$O$10:$O$37)</f>
        <v>HP Laptop</v>
      </c>
      <c r="I3842" t="str">
        <f>_xlfn.XLOOKUP(Table29[[#This Row],[Unique BarCode]],$N$10:$N$37,$P$10:$P$37)</f>
        <v>Device</v>
      </c>
      <c r="J3842" t="s">
        <v>8</v>
      </c>
      <c r="K3842" t="s">
        <v>886</v>
      </c>
    </row>
    <row r="3843" spans="1:11" x14ac:dyDescent="0.2">
      <c r="A3843" s="1" t="d">
        <v>2023-03-03</v>
      </c>
      <c r="B3843" s="45">
        <v>-1</v>
      </c>
      <c r="C3843" t="s">
        <v>77</v>
      </c>
      <c r="D3843" t="str">
        <f>_xlfn.XLOOKUP(Table29[[#This Row],[Patron Group]],$R$10:$R$24,$S$10:$S$24)</f>
        <v>Undergraduate</v>
      </c>
      <c r="E3843" s="1" t="d">
        <v>2023-03-15</v>
      </c>
      <c r="F3843" t="s">
        <v>1139</v>
      </c>
      <c r="G3843" t="s">
        <v>2263</v>
      </c>
      <c r="H3843" t="str">
        <f>_xlfn.XLOOKUP(Table29[[#This Row],[Unique BarCode]],$N$10:$N$37,$O$10:$O$37)</f>
        <v>HP Laptop</v>
      </c>
      <c r="I3843" t="str">
        <f>_xlfn.XLOOKUP(Table29[[#This Row],[Unique BarCode]],$N$10:$N$37,$P$10:$P$37)</f>
        <v>Device</v>
      </c>
      <c r="J3843" t="s">
        <v>8</v>
      </c>
      <c r="K3843" t="s">
        <v>1140</v>
      </c>
    </row>
    <row r="3844" spans="1:11" x14ac:dyDescent="0.2">
      <c r="A3844" s="1" t="d">
        <v>2023-03-03</v>
      </c>
      <c r="B3844" s="45">
        <v>-1</v>
      </c>
      <c r="C3844" t="s">
        <v>77</v>
      </c>
      <c r="D3844" t="str">
        <f>_xlfn.XLOOKUP(Table29[[#This Row],[Patron Group]],$R$10:$R$24,$S$10:$S$24)</f>
        <v>Undergraduate</v>
      </c>
      <c r="E3844" s="1" t="d">
        <v>2023-03-16</v>
      </c>
      <c r="F3844" t="s">
        <v>445</v>
      </c>
      <c r="G3844" t="s">
        <v>2263</v>
      </c>
      <c r="H3844" t="str">
        <f>_xlfn.XLOOKUP(Table29[[#This Row],[Unique BarCode]],$N$10:$N$37,$O$10:$O$37)</f>
        <v>HP Laptop</v>
      </c>
      <c r="I3844" t="str">
        <f>_xlfn.XLOOKUP(Table29[[#This Row],[Unique BarCode]],$N$10:$N$37,$P$10:$P$37)</f>
        <v>Device</v>
      </c>
      <c r="J3844" t="s">
        <v>8</v>
      </c>
      <c r="K3844" t="s">
        <v>446</v>
      </c>
    </row>
    <row r="3845" spans="1:11" x14ac:dyDescent="0.2">
      <c r="A3845" s="1" t="d">
        <v>2023-03-03</v>
      </c>
      <c r="B3845" s="45">
        <v>-1</v>
      </c>
      <c r="C3845" t="s">
        <v>77</v>
      </c>
      <c r="D3845" t="str">
        <f>_xlfn.XLOOKUP(Table29[[#This Row],[Patron Group]],$R$10:$R$24,$S$10:$S$24)</f>
        <v>Undergraduate</v>
      </c>
      <c r="E3845" s="1" t="d">
        <v>2023-03-17</v>
      </c>
      <c r="F3845" t="s">
        <v>717</v>
      </c>
      <c r="G3845" t="s">
        <v>2273</v>
      </c>
      <c r="H3845" t="str">
        <f>_xlfn.XLOOKUP(Table29[[#This Row],[Unique BarCode]],$N$10:$N$37,$O$10:$O$37)</f>
        <v>ChromeBook</v>
      </c>
      <c r="I3845" t="str">
        <f>_xlfn.XLOOKUP(Table29[[#This Row],[Unique BarCode]],$N$10:$N$37,$P$10:$P$37)</f>
        <v>Device</v>
      </c>
      <c r="J3845" t="s">
        <v>128</v>
      </c>
      <c r="K3845" t="s">
        <v>718</v>
      </c>
    </row>
    <row r="3846" spans="1:11" x14ac:dyDescent="0.2">
      <c r="A3846" s="1" t="d">
        <v>2023-03-03</v>
      </c>
      <c r="B3846" s="45">
        <v>-1</v>
      </c>
      <c r="C3846" t="s">
        <v>77</v>
      </c>
      <c r="D3846" t="str">
        <f>_xlfn.XLOOKUP(Table29[[#This Row],[Patron Group]],$R$10:$R$24,$S$10:$S$24)</f>
        <v>Undergraduate</v>
      </c>
      <c r="E3846" s="1" t="d">
        <v>2023-03-17</v>
      </c>
      <c r="F3846" t="s">
        <v>1716</v>
      </c>
      <c r="G3846" t="s">
        <v>2274</v>
      </c>
      <c r="H3846" t="str">
        <f>_xlfn.XLOOKUP(Table29[[#This Row],[Unique BarCode]],$N$10:$N$37,$O$10:$O$37)</f>
        <v>MacBook</v>
      </c>
      <c r="I3846" t="str">
        <f>_xlfn.XLOOKUP(Table29[[#This Row],[Unique BarCode]],$N$10:$N$37,$P$10:$P$37)</f>
        <v>Device</v>
      </c>
      <c r="J3846" t="s">
        <v>8</v>
      </c>
      <c r="K3846" t="s">
        <v>1717</v>
      </c>
    </row>
    <row r="3847" spans="1:11" x14ac:dyDescent="0.2">
      <c r="A3847" s="1" t="d">
        <v>2023-03-03</v>
      </c>
      <c r="B3847" s="45">
        <v>-1</v>
      </c>
      <c r="C3847" t="s">
        <v>77</v>
      </c>
      <c r="D3847" t="str">
        <f>_xlfn.XLOOKUP(Table29[[#This Row],[Patron Group]],$R$10:$R$24,$S$10:$S$24)</f>
        <v>Undergraduate</v>
      </c>
      <c r="E3847" s="1" t="d">
        <v>2023-03-17</v>
      </c>
      <c r="F3847" t="s">
        <v>1735</v>
      </c>
      <c r="G3847" t="s">
        <v>2274</v>
      </c>
      <c r="H3847" t="str">
        <f>_xlfn.XLOOKUP(Table29[[#This Row],[Unique BarCode]],$N$10:$N$37,$O$10:$O$37)</f>
        <v>MacBook</v>
      </c>
      <c r="I3847" t="str">
        <f>_xlfn.XLOOKUP(Table29[[#This Row],[Unique BarCode]],$N$10:$N$37,$P$10:$P$37)</f>
        <v>Device</v>
      </c>
      <c r="J3847" t="s">
        <v>8</v>
      </c>
      <c r="K3847" t="s">
        <v>1735</v>
      </c>
    </row>
    <row r="3848" spans="1:11" x14ac:dyDescent="0.2">
      <c r="A3848" s="1" t="d">
        <v>2023-03-03</v>
      </c>
      <c r="B3848" s="45">
        <v>-1</v>
      </c>
      <c r="C3848" t="s">
        <v>77</v>
      </c>
      <c r="D3848" t="str">
        <f>_xlfn.XLOOKUP(Table29[[#This Row],[Patron Group]],$R$10:$R$24,$S$10:$S$24)</f>
        <v>Undergraduate</v>
      </c>
      <c r="E3848" s="1" t="d">
        <v>2023-03-17</v>
      </c>
      <c r="F3848" t="s">
        <v>995</v>
      </c>
      <c r="G3848" t="s">
        <v>2274</v>
      </c>
      <c r="H3848" t="str">
        <f>_xlfn.XLOOKUP(Table29[[#This Row],[Unique BarCode]],$N$10:$N$37,$O$10:$O$37)</f>
        <v>MacBook</v>
      </c>
      <c r="I3848" t="str">
        <f>_xlfn.XLOOKUP(Table29[[#This Row],[Unique BarCode]],$N$10:$N$37,$P$10:$P$37)</f>
        <v>Device</v>
      </c>
      <c r="J3848" t="s">
        <v>8</v>
      </c>
      <c r="K3848" t="s">
        <v>995</v>
      </c>
    </row>
    <row r="3849" spans="1:11" x14ac:dyDescent="0.2">
      <c r="A3849" s="1" t="d">
        <v>2023-03-03</v>
      </c>
      <c r="B3849" s="45">
        <v>-1</v>
      </c>
      <c r="C3849" t="s">
        <v>77</v>
      </c>
      <c r="D3849" t="str">
        <f>_xlfn.XLOOKUP(Table29[[#This Row],[Patron Group]],$R$10:$R$24,$S$10:$S$24)</f>
        <v>Undergraduate</v>
      </c>
      <c r="E3849" s="1" t="d">
        <v>2023-03-17</v>
      </c>
      <c r="F3849" t="s">
        <v>1980</v>
      </c>
      <c r="G3849" t="s">
        <v>2275</v>
      </c>
      <c r="H3849" t="str">
        <f>_xlfn.XLOOKUP(Table29[[#This Row],[Unique BarCode]],$N$10:$N$37,$O$10:$O$37)</f>
        <v>iPad</v>
      </c>
      <c r="I3849" t="str">
        <f>_xlfn.XLOOKUP(Table29[[#This Row],[Unique BarCode]],$N$10:$N$37,$P$10:$P$37)</f>
        <v>Device</v>
      </c>
      <c r="J3849" t="s">
        <v>8</v>
      </c>
      <c r="K3849" t="s">
        <v>1981</v>
      </c>
    </row>
    <row r="3850" spans="1:11" x14ac:dyDescent="0.2">
      <c r="A3850" s="1" t="d">
        <v>2023-03-03</v>
      </c>
      <c r="B3850" s="45">
        <v>-1</v>
      </c>
      <c r="C3850" t="s">
        <v>77</v>
      </c>
      <c r="D3850" t="str">
        <f>_xlfn.XLOOKUP(Table29[[#This Row],[Patron Group]],$R$10:$R$24,$S$10:$S$24)</f>
        <v>Undergraduate</v>
      </c>
      <c r="E3850" s="1" t="d">
        <v>2023-03-17</v>
      </c>
      <c r="F3850" t="s">
        <v>1982</v>
      </c>
      <c r="G3850" t="s">
        <v>2275</v>
      </c>
      <c r="H3850" t="str">
        <f>_xlfn.XLOOKUP(Table29[[#This Row],[Unique BarCode]],$N$10:$N$37,$O$10:$O$37)</f>
        <v>iPad</v>
      </c>
      <c r="I3850" t="str">
        <f>_xlfn.XLOOKUP(Table29[[#This Row],[Unique BarCode]],$N$10:$N$37,$P$10:$P$37)</f>
        <v>Device</v>
      </c>
      <c r="J3850" t="s">
        <v>8</v>
      </c>
      <c r="K3850" t="s">
        <v>1983</v>
      </c>
    </row>
    <row r="3851" spans="1:11" x14ac:dyDescent="0.2">
      <c r="A3851" s="1" t="d">
        <v>2023-03-03</v>
      </c>
      <c r="B3851" s="45">
        <v>-1</v>
      </c>
      <c r="C3851" t="s">
        <v>77</v>
      </c>
      <c r="D3851" t="str">
        <f>_xlfn.XLOOKUP(Table29[[#This Row],[Patron Group]],$R$10:$R$24,$S$10:$S$24)</f>
        <v>Undergraduate</v>
      </c>
      <c r="E3851" s="1" t="d">
        <v>2023-03-17</v>
      </c>
      <c r="F3851" t="s">
        <v>1984</v>
      </c>
      <c r="G3851" t="s">
        <v>2275</v>
      </c>
      <c r="H3851" t="str">
        <f>_xlfn.XLOOKUP(Table29[[#This Row],[Unique BarCode]],$N$10:$N$37,$O$10:$O$37)</f>
        <v>iPad</v>
      </c>
      <c r="I3851" t="str">
        <f>_xlfn.XLOOKUP(Table29[[#This Row],[Unique BarCode]],$N$10:$N$37,$P$10:$P$37)</f>
        <v>Device</v>
      </c>
      <c r="J3851" t="s">
        <v>8</v>
      </c>
      <c r="K3851" t="s">
        <v>1985</v>
      </c>
    </row>
    <row r="3852" spans="1:11" x14ac:dyDescent="0.2">
      <c r="A3852" s="1" t="d">
        <v>2023-03-03</v>
      </c>
      <c r="B3852" s="45">
        <v>-1</v>
      </c>
      <c r="C3852" t="s">
        <v>77</v>
      </c>
      <c r="D3852" t="str">
        <f>_xlfn.XLOOKUP(Table29[[#This Row],[Patron Group]],$R$10:$R$24,$S$10:$S$24)</f>
        <v>Undergraduate</v>
      </c>
      <c r="E3852" s="1" t="d">
        <v>2023-03-17</v>
      </c>
      <c r="F3852" t="s">
        <v>1986</v>
      </c>
      <c r="G3852" t="s">
        <v>2263</v>
      </c>
      <c r="H3852" t="str">
        <f>_xlfn.XLOOKUP(Table29[[#This Row],[Unique BarCode]],$N$10:$N$37,$O$10:$O$37)</f>
        <v>HP Laptop</v>
      </c>
      <c r="I3852" t="str">
        <f>_xlfn.XLOOKUP(Table29[[#This Row],[Unique BarCode]],$N$10:$N$37,$P$10:$P$37)</f>
        <v>Device</v>
      </c>
      <c r="J3852" t="s">
        <v>8</v>
      </c>
      <c r="K3852" t="s">
        <v>870</v>
      </c>
    </row>
    <row r="3853" spans="1:11" x14ac:dyDescent="0.2">
      <c r="A3853" s="1" t="d">
        <v>2023-03-03</v>
      </c>
      <c r="B3853" s="45">
        <v>-1</v>
      </c>
      <c r="C3853" t="s">
        <v>77</v>
      </c>
      <c r="D3853" t="str">
        <f>_xlfn.XLOOKUP(Table29[[#This Row],[Patron Group]],$R$10:$R$24,$S$10:$S$24)</f>
        <v>Undergraduate</v>
      </c>
      <c r="E3853" s="1" t="d">
        <v>2023-03-17</v>
      </c>
      <c r="F3853" t="s">
        <v>740</v>
      </c>
      <c r="G3853" t="s">
        <v>2263</v>
      </c>
      <c r="H3853" t="str">
        <f>_xlfn.XLOOKUP(Table29[[#This Row],[Unique BarCode]],$N$10:$N$37,$O$10:$O$37)</f>
        <v>HP Laptop</v>
      </c>
      <c r="I3853" t="str">
        <f>_xlfn.XLOOKUP(Table29[[#This Row],[Unique BarCode]],$N$10:$N$37,$P$10:$P$37)</f>
        <v>Device</v>
      </c>
      <c r="J3853" t="s">
        <v>8</v>
      </c>
      <c r="K3853" t="s">
        <v>741</v>
      </c>
    </row>
    <row r="3854" spans="1:11" x14ac:dyDescent="0.2">
      <c r="A3854" s="1" t="d">
        <v>2023-03-03</v>
      </c>
      <c r="B3854" s="45">
        <v>5568775680006530</v>
      </c>
      <c r="C3854" t="s">
        <v>20</v>
      </c>
      <c r="D3854" t="str">
        <f>_xlfn.XLOOKUP(Table29[[#This Row],[Patron Group]],$R$10:$R$24,$S$10:$S$24)</f>
        <v>Graduate</v>
      </c>
      <c r="E3854" s="1" t="d">
        <v>2023-03-17</v>
      </c>
      <c r="F3854" t="s">
        <v>1753</v>
      </c>
      <c r="G3854" t="s">
        <v>2274</v>
      </c>
      <c r="H3854" t="str">
        <f>_xlfn.XLOOKUP(Table29[[#This Row],[Unique BarCode]],$N$10:$N$37,$O$10:$O$37)</f>
        <v>MacBook</v>
      </c>
      <c r="I3854" t="str">
        <f>_xlfn.XLOOKUP(Table29[[#This Row],[Unique BarCode]],$N$10:$N$37,$P$10:$P$37)</f>
        <v>Device</v>
      </c>
      <c r="J3854" t="s">
        <v>8</v>
      </c>
      <c r="K3854" t="s">
        <v>1754</v>
      </c>
    </row>
    <row r="3855" spans="1:11" x14ac:dyDescent="0.2">
      <c r="A3855" s="1" t="d">
        <v>2023-03-03</v>
      </c>
      <c r="B3855" s="45">
        <v>9407685070006530</v>
      </c>
      <c r="C3855" t="s">
        <v>77</v>
      </c>
      <c r="D3855" t="str">
        <f>_xlfn.XLOOKUP(Table29[[#This Row],[Patron Group]],$R$10:$R$24,$S$10:$S$24)</f>
        <v>Undergraduate</v>
      </c>
      <c r="E3855" s="1" t="d">
        <v>2023-03-10</v>
      </c>
      <c r="F3855" t="s">
        <v>889</v>
      </c>
      <c r="G3855" t="s">
        <v>2274</v>
      </c>
      <c r="H3855" t="str">
        <f>_xlfn.XLOOKUP(Table29[[#This Row],[Unique BarCode]],$N$10:$N$37,$O$10:$O$37)</f>
        <v>MacBook</v>
      </c>
      <c r="I3855" t="str">
        <f>_xlfn.XLOOKUP(Table29[[#This Row],[Unique BarCode]],$N$10:$N$37,$P$10:$P$37)</f>
        <v>Device</v>
      </c>
      <c r="J3855" t="s">
        <v>8</v>
      </c>
      <c r="K3855" t="s">
        <v>890</v>
      </c>
    </row>
    <row r="3856" spans="1:11" x14ac:dyDescent="0.2">
      <c r="A3856" s="1" t="d">
        <v>2023-03-04</v>
      </c>
      <c r="B3856" s="45">
        <v>-1</v>
      </c>
      <c r="C3856" t="s">
        <v>15</v>
      </c>
      <c r="D3856" t="str">
        <f>_xlfn.XLOOKUP(Table29[[#This Row],[Patron Group]],$R$10:$R$24,$S$10:$S$24)</f>
        <v>Academic</v>
      </c>
      <c r="E3856" s="1" t="d">
        <v>2023-03-11</v>
      </c>
      <c r="F3856" t="s">
        <v>589</v>
      </c>
      <c r="G3856" t="s">
        <v>2273</v>
      </c>
      <c r="H3856" t="str">
        <f>_xlfn.XLOOKUP(Table29[[#This Row],[Unique BarCode]],$N$10:$N$37,$O$10:$O$37)</f>
        <v>ChromeBook</v>
      </c>
      <c r="I3856" t="str">
        <f>_xlfn.XLOOKUP(Table29[[#This Row],[Unique BarCode]],$N$10:$N$37,$P$10:$P$37)</f>
        <v>Device</v>
      </c>
      <c r="J3856" t="s">
        <v>8</v>
      </c>
      <c r="K3856" t="s">
        <v>590</v>
      </c>
    </row>
    <row r="3857" spans="1:11" x14ac:dyDescent="0.2">
      <c r="A3857" s="1" t="d">
        <v>2023-03-04</v>
      </c>
      <c r="B3857" s="45">
        <v>-1</v>
      </c>
      <c r="C3857" t="s">
        <v>20</v>
      </c>
      <c r="D3857" t="str">
        <f>_xlfn.XLOOKUP(Table29[[#This Row],[Patron Group]],$R$10:$R$24,$S$10:$S$24)</f>
        <v>Graduate</v>
      </c>
      <c r="E3857" s="1" t="d">
        <v>2023-03-04</v>
      </c>
      <c r="F3857" t="s">
        <v>1778</v>
      </c>
      <c r="G3857" t="s">
        <v>2304</v>
      </c>
      <c r="H3857" t="str">
        <f>_xlfn.XLOOKUP(Table29[[#This Row],[Unique BarCode]],$N$10:$N$37,$O$10:$O$37)</f>
        <v>Mouse</v>
      </c>
      <c r="I3857" t="str">
        <f>_xlfn.XLOOKUP(Table29[[#This Row],[Unique BarCode]],$N$10:$N$37,$P$10:$P$37)</f>
        <v>Accessory</v>
      </c>
      <c r="J3857" t="s">
        <v>49</v>
      </c>
      <c r="K3857" t="s">
        <v>1779</v>
      </c>
    </row>
    <row r="3858" spans="1:11" x14ac:dyDescent="0.2">
      <c r="A3858" s="1" t="d">
        <v>2023-03-04</v>
      </c>
      <c r="B3858" s="45">
        <v>-1</v>
      </c>
      <c r="C3858" t="s">
        <v>20</v>
      </c>
      <c r="D3858" t="str">
        <f>_xlfn.XLOOKUP(Table29[[#This Row],[Patron Group]],$R$10:$R$24,$S$10:$S$24)</f>
        <v>Graduate</v>
      </c>
      <c r="E3858" s="1" t="d">
        <v>2023-03-11</v>
      </c>
      <c r="F3858" t="s">
        <v>819</v>
      </c>
      <c r="G3858" t="s">
        <v>2273</v>
      </c>
      <c r="H3858" t="str">
        <f>_xlfn.XLOOKUP(Table29[[#This Row],[Unique BarCode]],$N$10:$N$37,$O$10:$O$37)</f>
        <v>ChromeBook</v>
      </c>
      <c r="I3858" t="str">
        <f>_xlfn.XLOOKUP(Table29[[#This Row],[Unique BarCode]],$N$10:$N$37,$P$10:$P$37)</f>
        <v>Device</v>
      </c>
      <c r="J3858" t="s">
        <v>8</v>
      </c>
      <c r="K3858" t="s">
        <v>820</v>
      </c>
    </row>
    <row r="3859" spans="1:11" x14ac:dyDescent="0.2">
      <c r="A3859" s="1" t="d">
        <v>2023-03-04</v>
      </c>
      <c r="B3859" s="45">
        <v>-1</v>
      </c>
      <c r="C3859" t="s">
        <v>70</v>
      </c>
      <c r="D3859" t="str">
        <f>_xlfn.XLOOKUP(Table29[[#This Row],[Patron Group]],$R$10:$R$24,$S$10:$S$24)</f>
        <v>Undergraduate</v>
      </c>
      <c r="E3859" s="1" t="d">
        <v>2023-03-11</v>
      </c>
      <c r="F3859" t="s">
        <v>796</v>
      </c>
      <c r="G3859" t="s">
        <v>2263</v>
      </c>
      <c r="H3859" t="str">
        <f>_xlfn.XLOOKUP(Table29[[#This Row],[Unique BarCode]],$N$10:$N$37,$O$10:$O$37)</f>
        <v>HP Laptop</v>
      </c>
      <c r="I3859" t="str">
        <f>_xlfn.XLOOKUP(Table29[[#This Row],[Unique BarCode]],$N$10:$N$37,$P$10:$P$37)</f>
        <v>Device</v>
      </c>
      <c r="J3859" t="s">
        <v>8</v>
      </c>
      <c r="K3859" t="s">
        <v>797</v>
      </c>
    </row>
    <row r="3860" spans="1:11" x14ac:dyDescent="0.2">
      <c r="A3860" s="1" t="d">
        <v>2023-03-04</v>
      </c>
      <c r="B3860" s="45">
        <v>-1</v>
      </c>
      <c r="C3860" t="s">
        <v>77</v>
      </c>
      <c r="D3860" t="str">
        <f>_xlfn.XLOOKUP(Table29[[#This Row],[Patron Group]],$R$10:$R$24,$S$10:$S$24)</f>
        <v>Undergraduate</v>
      </c>
      <c r="E3860" s="1" t="d">
        <v>2023-03-04</v>
      </c>
      <c r="F3860" t="s">
        <v>1177</v>
      </c>
      <c r="G3860" t="s">
        <v>2265</v>
      </c>
      <c r="H3860" t="str">
        <f>_xlfn.XLOOKUP(Table29[[#This Row],[Unique BarCode]],$N$10:$N$37,$O$10:$O$37)</f>
        <v>IPHONE</v>
      </c>
      <c r="I3860" t="str">
        <f>_xlfn.XLOOKUP(Table29[[#This Row],[Unique BarCode]],$N$10:$N$37,$P$10:$P$37)</f>
        <v>Charger</v>
      </c>
      <c r="J3860" t="s">
        <v>1115</v>
      </c>
      <c r="K3860" t="s">
        <v>1178</v>
      </c>
    </row>
    <row r="3861" spans="1:11" x14ac:dyDescent="0.2">
      <c r="A3861" s="1" t="d">
        <v>2023-03-04</v>
      </c>
      <c r="B3861" s="45">
        <v>-1</v>
      </c>
      <c r="C3861" t="s">
        <v>77</v>
      </c>
      <c r="D3861" t="str">
        <f>_xlfn.XLOOKUP(Table29[[#This Row],[Patron Group]],$R$10:$R$24,$S$10:$S$24)</f>
        <v>Undergraduate</v>
      </c>
      <c r="E3861" s="1" t="d">
        <v>2023-03-04</v>
      </c>
      <c r="F3861" t="s">
        <v>1100</v>
      </c>
      <c r="G3861" t="s">
        <v>2265</v>
      </c>
      <c r="H3861" t="str">
        <f>_xlfn.XLOOKUP(Table29[[#This Row],[Unique BarCode]],$N$10:$N$37,$O$10:$O$37)</f>
        <v>IPHONE</v>
      </c>
      <c r="I3861" t="str">
        <f>_xlfn.XLOOKUP(Table29[[#This Row],[Unique BarCode]],$N$10:$N$37,$P$10:$P$37)</f>
        <v>Charger</v>
      </c>
      <c r="J3861" t="s">
        <v>8</v>
      </c>
      <c r="K3861" t="s">
        <v>1101</v>
      </c>
    </row>
    <row r="3862" spans="1:11" x14ac:dyDescent="0.2">
      <c r="A3862" s="1" t="d">
        <v>2023-03-04</v>
      </c>
      <c r="B3862" s="45">
        <v>-1</v>
      </c>
      <c r="C3862" t="s">
        <v>77</v>
      </c>
      <c r="D3862" t="str">
        <f>_xlfn.XLOOKUP(Table29[[#This Row],[Patron Group]],$R$10:$R$24,$S$10:$S$24)</f>
        <v>Undergraduate</v>
      </c>
      <c r="E3862" s="1" t="d">
        <v>2023-03-04</v>
      </c>
      <c r="F3862" t="s">
        <v>1871</v>
      </c>
      <c r="G3862" t="s">
        <v>2296</v>
      </c>
      <c r="H3862" t="str">
        <f>_xlfn.XLOOKUP(Table29[[#This Row],[Unique BarCode]],$N$10:$N$37,$O$10:$O$37)</f>
        <v>MACUSBC</v>
      </c>
      <c r="I3862" t="str">
        <f>_xlfn.XLOOKUP(Table29[[#This Row],[Unique BarCode]],$N$10:$N$37,$P$10:$P$37)</f>
        <v>Charger</v>
      </c>
      <c r="J3862" t="s">
        <v>128</v>
      </c>
      <c r="K3862" t="s">
        <v>476</v>
      </c>
    </row>
    <row r="3863" spans="1:11" x14ac:dyDescent="0.2">
      <c r="A3863" s="1" t="d">
        <v>2023-03-04</v>
      </c>
      <c r="B3863" s="45">
        <v>-1</v>
      </c>
      <c r="C3863" t="s">
        <v>77</v>
      </c>
      <c r="D3863" t="str">
        <f>_xlfn.XLOOKUP(Table29[[#This Row],[Patron Group]],$R$10:$R$24,$S$10:$S$24)</f>
        <v>Undergraduate</v>
      </c>
      <c r="E3863" s="1" t="d">
        <v>2023-03-04</v>
      </c>
      <c r="F3863" t="s">
        <v>856</v>
      </c>
      <c r="G3863" t="s">
        <v>2272</v>
      </c>
      <c r="H3863" t="str">
        <f>_xlfn.XLOOKUP(Table29[[#This Row],[Unique BarCode]],$N$10:$N$37,$O$10:$O$37)</f>
        <v>WALLADPT</v>
      </c>
      <c r="I3863" t="str">
        <f>_xlfn.XLOOKUP(Table29[[#This Row],[Unique BarCode]],$N$10:$N$37,$P$10:$P$37)</f>
        <v>Charger</v>
      </c>
      <c r="J3863" t="s">
        <v>8</v>
      </c>
    </row>
    <row r="3864" spans="1:11" x14ac:dyDescent="0.2">
      <c r="A3864" s="1" t="d">
        <v>2023-03-04</v>
      </c>
      <c r="B3864" s="45">
        <v>-1</v>
      </c>
      <c r="C3864" t="s">
        <v>77</v>
      </c>
      <c r="D3864" t="str">
        <f>_xlfn.XLOOKUP(Table29[[#This Row],[Patron Group]],$R$10:$R$24,$S$10:$S$24)</f>
        <v>Undergraduate</v>
      </c>
      <c r="E3864" s="1" t="d">
        <v>2023-03-11</v>
      </c>
      <c r="F3864" t="s">
        <v>727</v>
      </c>
      <c r="G3864" t="s">
        <v>2274</v>
      </c>
      <c r="H3864" t="str">
        <f>_xlfn.XLOOKUP(Table29[[#This Row],[Unique BarCode]],$N$10:$N$37,$O$10:$O$37)</f>
        <v>MacBook</v>
      </c>
      <c r="I3864" t="str">
        <f>_xlfn.XLOOKUP(Table29[[#This Row],[Unique BarCode]],$N$10:$N$37,$P$10:$P$37)</f>
        <v>Device</v>
      </c>
      <c r="J3864" t="s">
        <v>8</v>
      </c>
      <c r="K3864" t="s">
        <v>728</v>
      </c>
    </row>
    <row r="3865" spans="1:11" x14ac:dyDescent="0.2">
      <c r="A3865" s="1" t="d">
        <v>2023-03-04</v>
      </c>
      <c r="B3865" s="45">
        <v>-1</v>
      </c>
      <c r="C3865" t="s">
        <v>77</v>
      </c>
      <c r="D3865" t="str">
        <f>_xlfn.XLOOKUP(Table29[[#This Row],[Patron Group]],$R$10:$R$24,$S$10:$S$24)</f>
        <v>Undergraduate</v>
      </c>
      <c r="E3865" s="1" t="d">
        <v>2023-03-17</v>
      </c>
      <c r="F3865" t="s">
        <v>177</v>
      </c>
      <c r="G3865" t="s">
        <v>2263</v>
      </c>
      <c r="H3865" t="str">
        <f>_xlfn.XLOOKUP(Table29[[#This Row],[Unique BarCode]],$N$10:$N$37,$O$10:$O$37)</f>
        <v>HP Laptop</v>
      </c>
      <c r="I3865" t="str">
        <f>_xlfn.XLOOKUP(Table29[[#This Row],[Unique BarCode]],$N$10:$N$37,$P$10:$P$37)</f>
        <v>Device</v>
      </c>
      <c r="J3865" t="s">
        <v>8</v>
      </c>
      <c r="K3865" t="s">
        <v>178</v>
      </c>
    </row>
    <row r="3866" spans="1:11" x14ac:dyDescent="0.2">
      <c r="A3866" s="1" t="d">
        <v>2023-03-04</v>
      </c>
      <c r="B3866" s="45">
        <v>-1</v>
      </c>
      <c r="C3866" t="s">
        <v>77</v>
      </c>
      <c r="D3866" t="str">
        <f>_xlfn.XLOOKUP(Table29[[#This Row],[Patron Group]],$R$10:$R$24,$S$10:$S$24)</f>
        <v>Undergraduate</v>
      </c>
      <c r="E3866" s="1" t="d">
        <v>2023-03-18</v>
      </c>
      <c r="F3866" t="s">
        <v>106</v>
      </c>
      <c r="G3866" t="s">
        <v>2274</v>
      </c>
      <c r="H3866" t="str">
        <f>_xlfn.XLOOKUP(Table29[[#This Row],[Unique BarCode]],$N$10:$N$37,$O$10:$O$37)</f>
        <v>MacBook</v>
      </c>
      <c r="I3866" t="str">
        <f>_xlfn.XLOOKUP(Table29[[#This Row],[Unique BarCode]],$N$10:$N$37,$P$10:$P$37)</f>
        <v>Device</v>
      </c>
      <c r="J3866" t="s">
        <v>8</v>
      </c>
      <c r="K3866" t="s">
        <v>107</v>
      </c>
    </row>
    <row r="3867" spans="1:11" x14ac:dyDescent="0.2">
      <c r="A3867" s="1" t="d">
        <v>2023-03-04</v>
      </c>
      <c r="B3867" s="45">
        <v>-1</v>
      </c>
      <c r="C3867" t="s">
        <v>77</v>
      </c>
      <c r="D3867" t="str">
        <f>_xlfn.XLOOKUP(Table29[[#This Row],[Patron Group]],$R$10:$R$24,$S$10:$S$24)</f>
        <v>Undergraduate</v>
      </c>
      <c r="E3867" s="1" t="d">
        <v>2023-03-18</v>
      </c>
      <c r="F3867" t="s">
        <v>1691</v>
      </c>
      <c r="G3867" t="s">
        <v>2274</v>
      </c>
      <c r="H3867" t="str">
        <f>_xlfn.XLOOKUP(Table29[[#This Row],[Unique BarCode]],$N$10:$N$37,$O$10:$O$37)</f>
        <v>MacBook</v>
      </c>
      <c r="I3867" t="str">
        <f>_xlfn.XLOOKUP(Table29[[#This Row],[Unique BarCode]],$N$10:$N$37,$P$10:$P$37)</f>
        <v>Device</v>
      </c>
      <c r="J3867" t="s">
        <v>8</v>
      </c>
      <c r="K3867" t="s">
        <v>1691</v>
      </c>
    </row>
    <row r="3868" spans="1:11" x14ac:dyDescent="0.2">
      <c r="A3868" s="1" t="d">
        <v>2023-03-04</v>
      </c>
      <c r="B3868" s="45">
        <v>-1</v>
      </c>
      <c r="C3868" t="s">
        <v>77</v>
      </c>
      <c r="D3868" t="str">
        <f>_xlfn.XLOOKUP(Table29[[#This Row],[Patron Group]],$R$10:$R$24,$S$10:$S$24)</f>
        <v>Undergraduate</v>
      </c>
      <c r="E3868" s="1" t="d">
        <v>2023-03-18</v>
      </c>
      <c r="F3868" t="s">
        <v>1222</v>
      </c>
      <c r="G3868" t="s">
        <v>2275</v>
      </c>
      <c r="H3868" t="str">
        <f>_xlfn.XLOOKUP(Table29[[#This Row],[Unique BarCode]],$N$10:$N$37,$O$10:$O$37)</f>
        <v>iPad</v>
      </c>
      <c r="I3868" t="str">
        <f>_xlfn.XLOOKUP(Table29[[#This Row],[Unique BarCode]],$N$10:$N$37,$P$10:$P$37)</f>
        <v>Device</v>
      </c>
      <c r="J3868" t="s">
        <v>8</v>
      </c>
      <c r="K3868" t="s">
        <v>1223</v>
      </c>
    </row>
    <row r="3869" spans="1:11" x14ac:dyDescent="0.2">
      <c r="A3869" s="1" t="d">
        <v>2023-03-04</v>
      </c>
      <c r="B3869" s="45">
        <v>-1</v>
      </c>
      <c r="C3869" t="s">
        <v>77</v>
      </c>
      <c r="D3869" t="str">
        <f>_xlfn.XLOOKUP(Table29[[#This Row],[Patron Group]],$R$10:$R$24,$S$10:$S$24)</f>
        <v>Undergraduate</v>
      </c>
      <c r="E3869" s="1" t="d">
        <v>2023-03-18</v>
      </c>
      <c r="F3869" t="s">
        <v>617</v>
      </c>
      <c r="G3869" t="s">
        <v>2263</v>
      </c>
      <c r="H3869" t="str">
        <f>_xlfn.XLOOKUP(Table29[[#This Row],[Unique BarCode]],$N$10:$N$37,$O$10:$O$37)</f>
        <v>HP Laptop</v>
      </c>
      <c r="I3869" t="str">
        <f>_xlfn.XLOOKUP(Table29[[#This Row],[Unique BarCode]],$N$10:$N$37,$P$10:$P$37)</f>
        <v>Device</v>
      </c>
      <c r="J3869" t="s">
        <v>8</v>
      </c>
      <c r="K3869" t="s">
        <v>618</v>
      </c>
    </row>
    <row r="3870" spans="1:11" x14ac:dyDescent="0.2">
      <c r="A3870" s="1" t="d">
        <v>2023-03-05</v>
      </c>
      <c r="B3870" s="45">
        <v>-1</v>
      </c>
      <c r="C3870" t="s">
        <v>20</v>
      </c>
      <c r="D3870" t="str">
        <f>_xlfn.XLOOKUP(Table29[[#This Row],[Patron Group]],$R$10:$R$24,$S$10:$S$24)</f>
        <v>Graduate</v>
      </c>
      <c r="E3870" s="1" t="d">
        <v>2023-03-05</v>
      </c>
      <c r="F3870" t="s">
        <v>1989</v>
      </c>
      <c r="G3870" t="s">
        <v>2288</v>
      </c>
      <c r="H3870" t="str">
        <f>_xlfn.XLOOKUP(Table29[[#This Row],[Unique BarCode]],$N$10:$N$37,$O$10:$O$37)</f>
        <v>Android Charger</v>
      </c>
      <c r="I3870" t="str">
        <f>_xlfn.XLOOKUP(Table29[[#This Row],[Unique BarCode]],$N$10:$N$37,$P$10:$P$37)</f>
        <v>Charger</v>
      </c>
      <c r="J3870" t="s">
        <v>13</v>
      </c>
      <c r="K3870" t="s">
        <v>1990</v>
      </c>
    </row>
    <row r="3871" spans="1:11" x14ac:dyDescent="0.2">
      <c r="A3871" s="1" t="d">
        <v>2023-03-05</v>
      </c>
      <c r="B3871" s="45">
        <v>-1</v>
      </c>
      <c r="C3871" t="s">
        <v>20</v>
      </c>
      <c r="D3871" t="str">
        <f>_xlfn.XLOOKUP(Table29[[#This Row],[Patron Group]],$R$10:$R$24,$S$10:$S$24)</f>
        <v>Graduate</v>
      </c>
      <c r="E3871" s="1" t="d">
        <v>2023-03-05</v>
      </c>
      <c r="F3871" t="s">
        <v>1406</v>
      </c>
      <c r="G3871" t="s">
        <v>2281</v>
      </c>
      <c r="H3871" t="str">
        <f>_xlfn.XLOOKUP(Table29[[#This Row],[Unique BarCode]],$N$10:$N$37,$O$10:$O$37)</f>
        <v>HDMIC</v>
      </c>
      <c r="I3871" t="str">
        <f>_xlfn.XLOOKUP(Table29[[#This Row],[Unique BarCode]],$N$10:$N$37,$P$10:$P$37)</f>
        <v>Cable</v>
      </c>
      <c r="J3871" t="s">
        <v>8</v>
      </c>
      <c r="K3871" t="s">
        <v>1407</v>
      </c>
    </row>
    <row r="3872" spans="1:11" x14ac:dyDescent="0.2">
      <c r="A3872" s="1" t="d">
        <v>2023-03-05</v>
      </c>
      <c r="B3872" s="45">
        <v>-1</v>
      </c>
      <c r="C3872" t="s">
        <v>20</v>
      </c>
      <c r="D3872" t="str">
        <f>_xlfn.XLOOKUP(Table29[[#This Row],[Patron Group]],$R$10:$R$24,$S$10:$S$24)</f>
        <v>Graduate</v>
      </c>
      <c r="E3872" s="1" t="d">
        <v>2023-03-05</v>
      </c>
      <c r="F3872" t="s">
        <v>1991</v>
      </c>
      <c r="G3872" t="s">
        <v>2285</v>
      </c>
      <c r="H3872" t="str">
        <f>_xlfn.XLOOKUP(Table29[[#This Row],[Unique BarCode]],$N$10:$N$37,$O$10:$O$37)</f>
        <v>UHDMI</v>
      </c>
      <c r="I3872" t="str">
        <f>_xlfn.XLOOKUP(Table29[[#This Row],[Unique BarCode]],$N$10:$N$37,$P$10:$P$37)</f>
        <v>Cable</v>
      </c>
      <c r="J3872" t="s">
        <v>8</v>
      </c>
    </row>
    <row r="3873" spans="1:11" x14ac:dyDescent="0.2">
      <c r="A3873" s="1" t="d">
        <v>2023-03-05</v>
      </c>
      <c r="B3873" s="45">
        <v>-1</v>
      </c>
      <c r="C3873" t="s">
        <v>1113</v>
      </c>
      <c r="D3873" t="str">
        <f>_xlfn.XLOOKUP(Table29[[#This Row],[Patron Group]],$R$10:$R$24,$S$10:$S$24)</f>
        <v>Graduate</v>
      </c>
      <c r="E3873" s="1" t="d">
        <v>2023-03-05</v>
      </c>
      <c r="F3873" t="s">
        <v>1100</v>
      </c>
      <c r="G3873" t="s">
        <v>2265</v>
      </c>
      <c r="H3873" t="str">
        <f>_xlfn.XLOOKUP(Table29[[#This Row],[Unique BarCode]],$N$10:$N$37,$O$10:$O$37)</f>
        <v>IPHONE</v>
      </c>
      <c r="I3873" t="str">
        <f>_xlfn.XLOOKUP(Table29[[#This Row],[Unique BarCode]],$N$10:$N$37,$P$10:$P$37)</f>
        <v>Charger</v>
      </c>
      <c r="J3873" t="s">
        <v>8</v>
      </c>
      <c r="K3873" t="s">
        <v>1101</v>
      </c>
    </row>
    <row r="3874" spans="1:11" x14ac:dyDescent="0.2">
      <c r="A3874" s="1" t="d">
        <v>2023-03-05</v>
      </c>
      <c r="B3874" s="45">
        <v>-1</v>
      </c>
      <c r="C3874" t="s">
        <v>1113</v>
      </c>
      <c r="D3874" t="str">
        <f>_xlfn.XLOOKUP(Table29[[#This Row],[Patron Group]],$R$10:$R$24,$S$10:$S$24)</f>
        <v>Graduate</v>
      </c>
      <c r="E3874" s="1" t="d">
        <v>2023-03-05</v>
      </c>
      <c r="F3874" t="s">
        <v>1267</v>
      </c>
      <c r="G3874" t="s">
        <v>2272</v>
      </c>
      <c r="H3874" t="str">
        <f>_xlfn.XLOOKUP(Table29[[#This Row],[Unique BarCode]],$N$10:$N$37,$O$10:$O$37)</f>
        <v>WALLADPT</v>
      </c>
      <c r="I3874" t="str">
        <f>_xlfn.XLOOKUP(Table29[[#This Row],[Unique BarCode]],$N$10:$N$37,$P$10:$P$37)</f>
        <v>Charger</v>
      </c>
      <c r="J3874" t="s">
        <v>8</v>
      </c>
    </row>
    <row r="3875" spans="1:11" x14ac:dyDescent="0.2">
      <c r="A3875" s="1" t="d">
        <v>2023-03-05</v>
      </c>
      <c r="B3875" s="45">
        <v>-1</v>
      </c>
      <c r="C3875" t="s">
        <v>74</v>
      </c>
      <c r="D3875" t="str">
        <f>_xlfn.XLOOKUP(Table29[[#This Row],[Patron Group]],$R$10:$R$24,$S$10:$S$24)</f>
        <v>Staff</v>
      </c>
      <c r="E3875" s="1" t="d">
        <v>2023-03-19</v>
      </c>
      <c r="F3875" t="s">
        <v>75</v>
      </c>
      <c r="G3875" t="s">
        <v>2273</v>
      </c>
      <c r="H3875" t="str">
        <f>_xlfn.XLOOKUP(Table29[[#This Row],[Unique BarCode]],$N$10:$N$37,$O$10:$O$37)</f>
        <v>ChromeBook</v>
      </c>
      <c r="I3875" t="str">
        <f>_xlfn.XLOOKUP(Table29[[#This Row],[Unique BarCode]],$N$10:$N$37,$P$10:$P$37)</f>
        <v>Device</v>
      </c>
      <c r="J3875" t="s">
        <v>13</v>
      </c>
      <c r="K3875" t="s">
        <v>76</v>
      </c>
    </row>
    <row r="3876" spans="1:11" x14ac:dyDescent="0.2">
      <c r="A3876" s="1" t="d">
        <v>2023-03-05</v>
      </c>
      <c r="B3876" s="45">
        <v>-1</v>
      </c>
      <c r="C3876" t="s">
        <v>77</v>
      </c>
      <c r="D3876" t="str">
        <f>_xlfn.XLOOKUP(Table29[[#This Row],[Patron Group]],$R$10:$R$24,$S$10:$S$24)</f>
        <v>Undergraduate</v>
      </c>
      <c r="E3876" s="1" t="d">
        <v>2023-03-05</v>
      </c>
      <c r="F3876" t="s">
        <v>811</v>
      </c>
      <c r="G3876" t="s">
        <v>2282</v>
      </c>
      <c r="H3876" t="str">
        <f>_xlfn.XLOOKUP(Table29[[#This Row],[Unique BarCode]],$N$10:$N$37,$O$10:$O$37)</f>
        <v>HPUSBC</v>
      </c>
      <c r="I3876" t="str">
        <f>_xlfn.XLOOKUP(Table29[[#This Row],[Unique BarCode]],$N$10:$N$37,$P$10:$P$37)</f>
        <v>Charger</v>
      </c>
      <c r="J3876" t="s">
        <v>49</v>
      </c>
      <c r="K3876" t="s">
        <v>812</v>
      </c>
    </row>
    <row r="3877" spans="1:11" x14ac:dyDescent="0.2">
      <c r="A3877" s="1" t="d">
        <v>2023-03-05</v>
      </c>
      <c r="B3877" s="45">
        <v>-1</v>
      </c>
      <c r="C3877" t="s">
        <v>77</v>
      </c>
      <c r="D3877" t="str">
        <f>_xlfn.XLOOKUP(Table29[[#This Row],[Patron Group]],$R$10:$R$24,$S$10:$S$24)</f>
        <v>Undergraduate</v>
      </c>
      <c r="E3877" s="1" t="d">
        <v>2023-03-05</v>
      </c>
      <c r="F3877" t="s">
        <v>709</v>
      </c>
      <c r="G3877" t="s">
        <v>2265</v>
      </c>
      <c r="H3877" t="str">
        <f>_xlfn.XLOOKUP(Table29[[#This Row],[Unique BarCode]],$N$10:$N$37,$O$10:$O$37)</f>
        <v>IPHONE</v>
      </c>
      <c r="I3877" t="str">
        <f>_xlfn.XLOOKUP(Table29[[#This Row],[Unique BarCode]],$N$10:$N$37,$P$10:$P$37)</f>
        <v>Charger</v>
      </c>
      <c r="J3877" t="s">
        <v>128</v>
      </c>
      <c r="K3877" t="s">
        <v>710</v>
      </c>
    </row>
    <row r="3878" spans="1:11" x14ac:dyDescent="0.2">
      <c r="A3878" s="1" t="d">
        <v>2023-03-05</v>
      </c>
      <c r="B3878" s="45">
        <v>-1</v>
      </c>
      <c r="C3878" t="s">
        <v>77</v>
      </c>
      <c r="D3878" t="str">
        <f>_xlfn.XLOOKUP(Table29[[#This Row],[Patron Group]],$R$10:$R$24,$S$10:$S$24)</f>
        <v>Undergraduate</v>
      </c>
      <c r="E3878" s="1" t="d">
        <v>2023-03-05</v>
      </c>
      <c r="F3878" t="s">
        <v>1750</v>
      </c>
      <c r="G3878" t="s">
        <v>2296</v>
      </c>
      <c r="H3878" t="str">
        <f>_xlfn.XLOOKUP(Table29[[#This Row],[Unique BarCode]],$N$10:$N$37,$O$10:$O$37)</f>
        <v>MACUSBC</v>
      </c>
      <c r="I3878" t="str">
        <f>_xlfn.XLOOKUP(Table29[[#This Row],[Unique BarCode]],$N$10:$N$37,$P$10:$P$37)</f>
        <v>Charger</v>
      </c>
      <c r="J3878" t="s">
        <v>128</v>
      </c>
      <c r="K3878" t="s">
        <v>439</v>
      </c>
    </row>
    <row r="3879" spans="1:11" x14ac:dyDescent="0.2">
      <c r="A3879" s="1" t="d">
        <v>2023-03-05</v>
      </c>
      <c r="B3879" s="45">
        <v>-1</v>
      </c>
      <c r="C3879" t="s">
        <v>77</v>
      </c>
      <c r="D3879" t="str">
        <f>_xlfn.XLOOKUP(Table29[[#This Row],[Patron Group]],$R$10:$R$24,$S$10:$S$24)</f>
        <v>Undergraduate</v>
      </c>
      <c r="E3879" s="1" t="d">
        <v>2023-03-05</v>
      </c>
      <c r="F3879" t="s">
        <v>1777</v>
      </c>
      <c r="G3879" t="s">
        <v>2296</v>
      </c>
      <c r="H3879" t="str">
        <f>_xlfn.XLOOKUP(Table29[[#This Row],[Unique BarCode]],$N$10:$N$37,$O$10:$O$37)</f>
        <v>MACUSBC</v>
      </c>
      <c r="I3879" t="str">
        <f>_xlfn.XLOOKUP(Table29[[#This Row],[Unique BarCode]],$N$10:$N$37,$P$10:$P$37)</f>
        <v>Charger</v>
      </c>
      <c r="J3879" t="s">
        <v>128</v>
      </c>
      <c r="K3879" t="s">
        <v>1287</v>
      </c>
    </row>
    <row r="3880" spans="1:11" x14ac:dyDescent="0.2">
      <c r="A3880" s="1" t="d">
        <v>2023-03-05</v>
      </c>
      <c r="B3880" s="45">
        <v>-1</v>
      </c>
      <c r="C3880" t="s">
        <v>77</v>
      </c>
      <c r="D3880" t="str">
        <f>_xlfn.XLOOKUP(Table29[[#This Row],[Patron Group]],$R$10:$R$24,$S$10:$S$24)</f>
        <v>Undergraduate</v>
      </c>
      <c r="E3880" s="1" t="d">
        <v>2023-03-19</v>
      </c>
      <c r="F3880" t="s">
        <v>231</v>
      </c>
      <c r="G3880" t="s">
        <v>2273</v>
      </c>
      <c r="H3880" t="str">
        <f>_xlfn.XLOOKUP(Table29[[#This Row],[Unique BarCode]],$N$10:$N$37,$O$10:$O$37)</f>
        <v>ChromeBook</v>
      </c>
      <c r="I3880" t="str">
        <f>_xlfn.XLOOKUP(Table29[[#This Row],[Unique BarCode]],$N$10:$N$37,$P$10:$P$37)</f>
        <v>Device</v>
      </c>
      <c r="J3880" t="s">
        <v>13</v>
      </c>
      <c r="K3880" t="s">
        <v>232</v>
      </c>
    </row>
    <row r="3881" spans="1:11" x14ac:dyDescent="0.2">
      <c r="A3881" s="1" t="d">
        <v>2023-03-05</v>
      </c>
      <c r="B3881" s="45">
        <v>-1</v>
      </c>
      <c r="C3881" t="s">
        <v>77</v>
      </c>
      <c r="D3881" t="str">
        <f>_xlfn.XLOOKUP(Table29[[#This Row],[Patron Group]],$R$10:$R$24,$S$10:$S$24)</f>
        <v>Undergraduate</v>
      </c>
      <c r="E3881" s="1" t="d">
        <v>2023-03-19</v>
      </c>
      <c r="F3881" t="s">
        <v>319</v>
      </c>
      <c r="G3881" t="s">
        <v>2274</v>
      </c>
      <c r="H3881" t="str">
        <f>_xlfn.XLOOKUP(Table29[[#This Row],[Unique BarCode]],$N$10:$N$37,$O$10:$O$37)</f>
        <v>MacBook</v>
      </c>
      <c r="I3881" t="str">
        <f>_xlfn.XLOOKUP(Table29[[#This Row],[Unique BarCode]],$N$10:$N$37,$P$10:$P$37)</f>
        <v>Device</v>
      </c>
      <c r="J3881" t="s">
        <v>8</v>
      </c>
      <c r="K3881" t="s">
        <v>319</v>
      </c>
    </row>
    <row r="3882" spans="1:11" x14ac:dyDescent="0.2">
      <c r="A3882" s="1" t="d">
        <v>2023-03-05</v>
      </c>
      <c r="B3882" s="45">
        <v>-1</v>
      </c>
      <c r="C3882" t="s">
        <v>77</v>
      </c>
      <c r="D3882" t="str">
        <f>_xlfn.XLOOKUP(Table29[[#This Row],[Patron Group]],$R$10:$R$24,$S$10:$S$24)</f>
        <v>Undergraduate</v>
      </c>
      <c r="E3882" s="1" t="d">
        <v>2023-03-19</v>
      </c>
      <c r="F3882" t="s">
        <v>1734</v>
      </c>
      <c r="G3882" t="s">
        <v>2263</v>
      </c>
      <c r="H3882" t="str">
        <f>_xlfn.XLOOKUP(Table29[[#This Row],[Unique BarCode]],$N$10:$N$37,$O$10:$O$37)</f>
        <v>HP Laptop</v>
      </c>
      <c r="I3882" t="str">
        <f>_xlfn.XLOOKUP(Table29[[#This Row],[Unique BarCode]],$N$10:$N$37,$P$10:$P$37)</f>
        <v>Device</v>
      </c>
      <c r="J3882" t="s">
        <v>8</v>
      </c>
      <c r="K3882" t="s">
        <v>326</v>
      </c>
    </row>
    <row r="3883" spans="1:11" x14ac:dyDescent="0.2">
      <c r="A3883" s="1" t="d">
        <v>2023-03-05</v>
      </c>
      <c r="B3883" s="45">
        <v>9399451980006530</v>
      </c>
      <c r="C3883" t="s">
        <v>77</v>
      </c>
      <c r="D3883" t="str">
        <f>_xlfn.XLOOKUP(Table29[[#This Row],[Patron Group]],$R$10:$R$24,$S$10:$S$24)</f>
        <v>Undergraduate</v>
      </c>
      <c r="E3883" s="1" t="d">
        <v>2023-03-05</v>
      </c>
      <c r="F3883" t="s">
        <v>1875</v>
      </c>
      <c r="G3883" t="s">
        <v>2265</v>
      </c>
      <c r="H3883" t="str">
        <f>_xlfn.XLOOKUP(Table29[[#This Row],[Unique BarCode]],$N$10:$N$37,$O$10:$O$37)</f>
        <v>IPHONE</v>
      </c>
      <c r="I3883" t="str">
        <f>_xlfn.XLOOKUP(Table29[[#This Row],[Unique BarCode]],$N$10:$N$37,$P$10:$P$37)</f>
        <v>Charger</v>
      </c>
      <c r="J3883" t="s">
        <v>8</v>
      </c>
      <c r="K3883" t="s">
        <v>1876</v>
      </c>
    </row>
    <row r="3884" spans="1:11" x14ac:dyDescent="0.2">
      <c r="A3884" s="1" t="d">
        <v>2023-03-05</v>
      </c>
      <c r="B3884" s="45">
        <v>9399451980006530</v>
      </c>
      <c r="C3884" t="s">
        <v>77</v>
      </c>
      <c r="D3884" t="str">
        <f>_xlfn.XLOOKUP(Table29[[#This Row],[Patron Group]],$R$10:$R$24,$S$10:$S$24)</f>
        <v>Undergraduate</v>
      </c>
      <c r="E3884" s="1" t="d">
        <v>2023-03-05</v>
      </c>
      <c r="F3884" t="s">
        <v>856</v>
      </c>
      <c r="G3884" t="s">
        <v>2272</v>
      </c>
      <c r="H3884" t="str">
        <f>_xlfn.XLOOKUP(Table29[[#This Row],[Unique BarCode]],$N$10:$N$37,$O$10:$O$37)</f>
        <v>WALLADPT</v>
      </c>
      <c r="I3884" t="str">
        <f>_xlfn.XLOOKUP(Table29[[#This Row],[Unique BarCode]],$N$10:$N$37,$P$10:$P$37)</f>
        <v>Charger</v>
      </c>
      <c r="J3884" t="s">
        <v>8</v>
      </c>
    </row>
    <row r="3885" spans="1:11" x14ac:dyDescent="0.2">
      <c r="A3885" s="1" t="d">
        <v>2023-03-06</v>
      </c>
      <c r="B3885" s="45">
        <v>-1</v>
      </c>
      <c r="C3885" t="s">
        <v>15</v>
      </c>
      <c r="D3885" t="str">
        <f>_xlfn.XLOOKUP(Table29[[#This Row],[Patron Group]],$R$10:$R$24,$S$10:$S$24)</f>
        <v>Academic</v>
      </c>
      <c r="E3885" s="1" t="d">
        <v>2023-03-06</v>
      </c>
      <c r="F3885" t="s">
        <v>222</v>
      </c>
      <c r="G3885" t="s">
        <v>2265</v>
      </c>
      <c r="H3885" t="str">
        <f>_xlfn.XLOOKUP(Table29[[#This Row],[Unique BarCode]],$N$10:$N$37,$O$10:$O$37)</f>
        <v>IPHONE</v>
      </c>
      <c r="I3885" t="str">
        <f>_xlfn.XLOOKUP(Table29[[#This Row],[Unique BarCode]],$N$10:$N$37,$P$10:$P$37)</f>
        <v>Charger</v>
      </c>
      <c r="J3885" t="s">
        <v>13</v>
      </c>
      <c r="K3885" t="s">
        <v>223</v>
      </c>
    </row>
    <row r="3886" spans="1:11" x14ac:dyDescent="0.2">
      <c r="A3886" s="1" t="d">
        <v>2023-03-06</v>
      </c>
      <c r="B3886" s="45">
        <v>-1</v>
      </c>
      <c r="C3886" t="s">
        <v>15</v>
      </c>
      <c r="D3886" t="str">
        <f>_xlfn.XLOOKUP(Table29[[#This Row],[Patron Group]],$R$10:$R$24,$S$10:$S$24)</f>
        <v>Academic</v>
      </c>
      <c r="E3886" s="1" t="d">
        <v>2023-03-06</v>
      </c>
      <c r="F3886" t="s">
        <v>1324</v>
      </c>
      <c r="G3886" t="s">
        <v>2272</v>
      </c>
      <c r="H3886" t="str">
        <f>_xlfn.XLOOKUP(Table29[[#This Row],[Unique BarCode]],$N$10:$N$37,$O$10:$O$37)</f>
        <v>WALLADPT</v>
      </c>
      <c r="I3886" t="str">
        <f>_xlfn.XLOOKUP(Table29[[#This Row],[Unique BarCode]],$N$10:$N$37,$P$10:$P$37)</f>
        <v>Charger</v>
      </c>
      <c r="J3886" t="s">
        <v>13</v>
      </c>
      <c r="K3886" t="s">
        <v>1325</v>
      </c>
    </row>
    <row r="3887" spans="1:11" x14ac:dyDescent="0.2">
      <c r="A3887" s="1" t="d">
        <v>2023-03-06</v>
      </c>
      <c r="B3887" s="45">
        <v>-1</v>
      </c>
      <c r="C3887" t="s">
        <v>20</v>
      </c>
      <c r="D3887" t="str">
        <f>_xlfn.XLOOKUP(Table29[[#This Row],[Patron Group]],$R$10:$R$24,$S$10:$S$24)</f>
        <v>Graduate</v>
      </c>
      <c r="E3887" s="1" t="d">
        <v>2023-03-06</v>
      </c>
      <c r="F3887" t="s">
        <v>1583</v>
      </c>
      <c r="G3887" t="s">
        <v>2288</v>
      </c>
      <c r="H3887" t="str">
        <f>_xlfn.XLOOKUP(Table29[[#This Row],[Unique BarCode]],$N$10:$N$37,$O$10:$O$37)</f>
        <v>Android Charger</v>
      </c>
      <c r="I3887" t="str">
        <f>_xlfn.XLOOKUP(Table29[[#This Row],[Unique BarCode]],$N$10:$N$37,$P$10:$P$37)</f>
        <v>Charger</v>
      </c>
      <c r="J3887" t="s">
        <v>1825</v>
      </c>
      <c r="K3887" t="s">
        <v>1584</v>
      </c>
    </row>
    <row r="3888" spans="1:11" x14ac:dyDescent="0.2">
      <c r="A3888" s="1" t="d">
        <v>2023-03-06</v>
      </c>
      <c r="B3888" s="45">
        <v>-1</v>
      </c>
      <c r="C3888" t="s">
        <v>20</v>
      </c>
      <c r="D3888" t="str">
        <f>_xlfn.XLOOKUP(Table29[[#This Row],[Patron Group]],$R$10:$R$24,$S$10:$S$24)</f>
        <v>Graduate</v>
      </c>
      <c r="E3888" s="1" t="d">
        <v>2023-03-06</v>
      </c>
      <c r="F3888" t="s">
        <v>23</v>
      </c>
      <c r="G3888" t="s">
        <v>2266</v>
      </c>
      <c r="H3888" t="str">
        <f>_xlfn.XLOOKUP(Table29[[#This Row],[Unique BarCode]],$N$10:$N$37,$O$10:$O$37)</f>
        <v>Headphones</v>
      </c>
      <c r="I3888" t="str">
        <f>_xlfn.XLOOKUP(Table29[[#This Row],[Unique BarCode]],$N$10:$N$37,$P$10:$P$37)</f>
        <v>Accessory</v>
      </c>
      <c r="J3888" t="s">
        <v>8</v>
      </c>
      <c r="K3888" t="s">
        <v>24</v>
      </c>
    </row>
    <row r="3889" spans="1:11" x14ac:dyDescent="0.2">
      <c r="A3889" s="1" t="d">
        <v>2023-03-06</v>
      </c>
      <c r="B3889" s="45">
        <v>-1</v>
      </c>
      <c r="C3889" t="s">
        <v>20</v>
      </c>
      <c r="D3889" t="str">
        <f>_xlfn.XLOOKUP(Table29[[#This Row],[Patron Group]],$R$10:$R$24,$S$10:$S$24)</f>
        <v>Graduate</v>
      </c>
      <c r="E3889" s="1" t="d">
        <v>2023-03-06</v>
      </c>
      <c r="F3889" t="s">
        <v>1493</v>
      </c>
      <c r="G3889" t="s">
        <v>2266</v>
      </c>
      <c r="H3889" t="str">
        <f>_xlfn.XLOOKUP(Table29[[#This Row],[Unique BarCode]],$N$10:$N$37,$O$10:$O$37)</f>
        <v>Headphones</v>
      </c>
      <c r="I3889" t="str">
        <f>_xlfn.XLOOKUP(Table29[[#This Row],[Unique BarCode]],$N$10:$N$37,$P$10:$P$37)</f>
        <v>Accessory</v>
      </c>
      <c r="J3889" t="s">
        <v>13</v>
      </c>
      <c r="K3889" t="s">
        <v>1494</v>
      </c>
    </row>
    <row r="3890" spans="1:11" x14ac:dyDescent="0.2">
      <c r="A3890" s="1" t="d">
        <v>2023-03-06</v>
      </c>
      <c r="B3890" s="45">
        <v>-1</v>
      </c>
      <c r="C3890" t="s">
        <v>20</v>
      </c>
      <c r="D3890" t="str">
        <f>_xlfn.XLOOKUP(Table29[[#This Row],[Patron Group]],$R$10:$R$24,$S$10:$S$24)</f>
        <v>Graduate</v>
      </c>
      <c r="E3890" s="1" t="d">
        <v>2023-03-06</v>
      </c>
      <c r="F3890" t="s">
        <v>1039</v>
      </c>
      <c r="G3890" t="s">
        <v>2282</v>
      </c>
      <c r="H3890" t="str">
        <f>_xlfn.XLOOKUP(Table29[[#This Row],[Unique BarCode]],$N$10:$N$37,$O$10:$O$37)</f>
        <v>HPUSBC</v>
      </c>
      <c r="I3890" t="str">
        <f>_xlfn.XLOOKUP(Table29[[#This Row],[Unique BarCode]],$N$10:$N$37,$P$10:$P$37)</f>
        <v>Charger</v>
      </c>
      <c r="J3890" t="s">
        <v>49</v>
      </c>
      <c r="K3890" t="s">
        <v>1040</v>
      </c>
    </row>
    <row r="3891" spans="1:11" x14ac:dyDescent="0.2">
      <c r="A3891" s="1" t="d">
        <v>2023-03-06</v>
      </c>
      <c r="B3891" s="45">
        <v>-1</v>
      </c>
      <c r="C3891" t="s">
        <v>20</v>
      </c>
      <c r="D3891" t="str">
        <f>_xlfn.XLOOKUP(Table29[[#This Row],[Patron Group]],$R$10:$R$24,$S$10:$S$24)</f>
        <v>Graduate</v>
      </c>
      <c r="E3891" s="1" t="d">
        <v>2023-03-06</v>
      </c>
      <c r="F3891" t="s">
        <v>1254</v>
      </c>
      <c r="G3891" t="s">
        <v>2265</v>
      </c>
      <c r="H3891" t="str">
        <f>_xlfn.XLOOKUP(Table29[[#This Row],[Unique BarCode]],$N$10:$N$37,$O$10:$O$37)</f>
        <v>IPHONE</v>
      </c>
      <c r="I3891" t="str">
        <f>_xlfn.XLOOKUP(Table29[[#This Row],[Unique BarCode]],$N$10:$N$37,$P$10:$P$37)</f>
        <v>Charger</v>
      </c>
      <c r="J3891" t="s">
        <v>49</v>
      </c>
      <c r="K3891" t="s">
        <v>1255</v>
      </c>
    </row>
    <row r="3892" spans="1:11" x14ac:dyDescent="0.2">
      <c r="A3892" s="1" t="d">
        <v>2023-03-06</v>
      </c>
      <c r="B3892" s="45">
        <v>-1</v>
      </c>
      <c r="C3892" t="s">
        <v>20</v>
      </c>
      <c r="D3892" t="str">
        <f>_xlfn.XLOOKUP(Table29[[#This Row],[Patron Group]],$R$10:$R$24,$S$10:$S$24)</f>
        <v>Graduate</v>
      </c>
      <c r="E3892" s="1" t="d">
        <v>2023-03-06</v>
      </c>
      <c r="F3892" t="s">
        <v>218</v>
      </c>
      <c r="G3892" t="s">
        <v>2265</v>
      </c>
      <c r="H3892" t="str">
        <f>_xlfn.XLOOKUP(Table29[[#This Row],[Unique BarCode]],$N$10:$N$37,$O$10:$O$37)</f>
        <v>IPHONE</v>
      </c>
      <c r="I3892" t="str">
        <f>_xlfn.XLOOKUP(Table29[[#This Row],[Unique BarCode]],$N$10:$N$37,$P$10:$P$37)</f>
        <v>Charger</v>
      </c>
      <c r="J3892" t="s">
        <v>49</v>
      </c>
      <c r="K3892" t="s">
        <v>219</v>
      </c>
    </row>
    <row r="3893" spans="1:11" x14ac:dyDescent="0.2">
      <c r="A3893" s="1" t="d">
        <v>2023-03-06</v>
      </c>
      <c r="B3893" s="45">
        <v>-1</v>
      </c>
      <c r="C3893" t="s">
        <v>20</v>
      </c>
      <c r="D3893" t="str">
        <f>_xlfn.XLOOKUP(Table29[[#This Row],[Patron Group]],$R$10:$R$24,$S$10:$S$24)</f>
        <v>Graduate</v>
      </c>
      <c r="E3893" s="1" t="d">
        <v>2023-03-06</v>
      </c>
      <c r="F3893" t="s">
        <v>1314</v>
      </c>
      <c r="G3893" t="s">
        <v>2265</v>
      </c>
      <c r="H3893" t="str">
        <f>_xlfn.XLOOKUP(Table29[[#This Row],[Unique BarCode]],$N$10:$N$37,$O$10:$O$37)</f>
        <v>IPHONE</v>
      </c>
      <c r="I3893" t="str">
        <f>_xlfn.XLOOKUP(Table29[[#This Row],[Unique BarCode]],$N$10:$N$37,$P$10:$P$37)</f>
        <v>Charger</v>
      </c>
      <c r="J3893" t="s">
        <v>8</v>
      </c>
      <c r="K3893" t="s">
        <v>1315</v>
      </c>
    </row>
    <row r="3894" spans="1:11" x14ac:dyDescent="0.2">
      <c r="A3894" s="1" t="d">
        <v>2023-03-06</v>
      </c>
      <c r="B3894" s="45">
        <v>-1</v>
      </c>
      <c r="C3894" t="s">
        <v>20</v>
      </c>
      <c r="D3894" t="str">
        <f>_xlfn.XLOOKUP(Table29[[#This Row],[Patron Group]],$R$10:$R$24,$S$10:$S$24)</f>
        <v>Graduate</v>
      </c>
      <c r="E3894" s="1" t="d">
        <v>2023-03-06</v>
      </c>
      <c r="F3894" t="s">
        <v>1861</v>
      </c>
      <c r="G3894" t="s">
        <v>2265</v>
      </c>
      <c r="H3894" t="str">
        <f>_xlfn.XLOOKUP(Table29[[#This Row],[Unique BarCode]],$N$10:$N$37,$O$10:$O$37)</f>
        <v>IPHONE</v>
      </c>
      <c r="I3894" t="str">
        <f>_xlfn.XLOOKUP(Table29[[#This Row],[Unique BarCode]],$N$10:$N$37,$P$10:$P$37)</f>
        <v>Charger</v>
      </c>
      <c r="J3894" t="s">
        <v>8</v>
      </c>
      <c r="K3894" t="s">
        <v>1862</v>
      </c>
    </row>
    <row r="3895" spans="1:11" x14ac:dyDescent="0.2">
      <c r="A3895" s="1" t="d">
        <v>2023-03-06</v>
      </c>
      <c r="B3895" s="45">
        <v>-1</v>
      </c>
      <c r="C3895" t="s">
        <v>20</v>
      </c>
      <c r="D3895" t="str">
        <f>_xlfn.XLOOKUP(Table29[[#This Row],[Patron Group]],$R$10:$R$24,$S$10:$S$24)</f>
        <v>Graduate</v>
      </c>
      <c r="E3895" s="1" t="d">
        <v>2023-03-06</v>
      </c>
      <c r="F3895" t="s">
        <v>1497</v>
      </c>
      <c r="G3895" t="s">
        <v>2265</v>
      </c>
      <c r="H3895" t="str">
        <f>_xlfn.XLOOKUP(Table29[[#This Row],[Unique BarCode]],$N$10:$N$37,$O$10:$O$37)</f>
        <v>IPHONE</v>
      </c>
      <c r="I3895" t="str">
        <f>_xlfn.XLOOKUP(Table29[[#This Row],[Unique BarCode]],$N$10:$N$37,$P$10:$P$37)</f>
        <v>Charger</v>
      </c>
      <c r="J3895" t="s">
        <v>8</v>
      </c>
    </row>
    <row r="3896" spans="1:11" x14ac:dyDescent="0.2">
      <c r="A3896" s="1" t="d">
        <v>2023-03-06</v>
      </c>
      <c r="B3896" s="45">
        <v>-1</v>
      </c>
      <c r="C3896" t="s">
        <v>20</v>
      </c>
      <c r="D3896" t="str">
        <f>_xlfn.XLOOKUP(Table29[[#This Row],[Patron Group]],$R$10:$R$24,$S$10:$S$24)</f>
        <v>Graduate</v>
      </c>
      <c r="E3896" s="1" t="d">
        <v>2023-03-06</v>
      </c>
      <c r="F3896" t="s">
        <v>1913</v>
      </c>
      <c r="G3896" t="s">
        <v>2267</v>
      </c>
      <c r="H3896" t="str">
        <f>_xlfn.XLOOKUP(Table29[[#This Row],[Unique BarCode]],$N$10:$N$37,$O$10:$O$37)</f>
        <v>Mouse</v>
      </c>
      <c r="I3896" t="str">
        <f>_xlfn.XLOOKUP(Table29[[#This Row],[Unique BarCode]],$N$10:$N$37,$P$10:$P$37)</f>
        <v>Accessory</v>
      </c>
      <c r="J3896" t="s">
        <v>8</v>
      </c>
      <c r="K3896" t="s">
        <v>1914</v>
      </c>
    </row>
    <row r="3897" spans="1:11" x14ac:dyDescent="0.2">
      <c r="A3897" s="1" t="d">
        <v>2023-03-06</v>
      </c>
      <c r="B3897" s="45">
        <v>-1</v>
      </c>
      <c r="C3897" t="s">
        <v>20</v>
      </c>
      <c r="D3897" t="str">
        <f>_xlfn.XLOOKUP(Table29[[#This Row],[Patron Group]],$R$10:$R$24,$S$10:$S$24)</f>
        <v>Graduate</v>
      </c>
      <c r="E3897" s="1" t="d">
        <v>2023-03-06</v>
      </c>
      <c r="F3897" t="s">
        <v>35</v>
      </c>
      <c r="G3897" t="s">
        <v>2268</v>
      </c>
      <c r="H3897" t="str">
        <f>_xlfn.XLOOKUP(Table29[[#This Row],[Unique BarCode]],$N$10:$N$37,$O$10:$O$37)</f>
        <v>MACCHRG</v>
      </c>
      <c r="I3897" t="str">
        <f>_xlfn.XLOOKUP(Table29[[#This Row],[Unique BarCode]],$N$10:$N$37,$P$10:$P$37)</f>
        <v>Charger</v>
      </c>
      <c r="J3897" t="s">
        <v>13</v>
      </c>
      <c r="K3897" t="s">
        <v>36</v>
      </c>
    </row>
    <row r="3898" spans="1:11" x14ac:dyDescent="0.2">
      <c r="A3898" s="1" t="d">
        <v>2023-03-06</v>
      </c>
      <c r="B3898" s="45">
        <v>-1</v>
      </c>
      <c r="C3898" t="s">
        <v>20</v>
      </c>
      <c r="D3898" t="str">
        <f>_xlfn.XLOOKUP(Table29[[#This Row],[Patron Group]],$R$10:$R$24,$S$10:$S$24)</f>
        <v>Graduate</v>
      </c>
      <c r="E3898" s="1" t="d">
        <v>2023-03-06</v>
      </c>
      <c r="F3898" t="s">
        <v>1621</v>
      </c>
      <c r="G3898" t="s">
        <v>2296</v>
      </c>
      <c r="H3898" t="str">
        <f>_xlfn.XLOOKUP(Table29[[#This Row],[Unique BarCode]],$N$10:$N$37,$O$10:$O$37)</f>
        <v>MACUSBC</v>
      </c>
      <c r="I3898" t="str">
        <f>_xlfn.XLOOKUP(Table29[[#This Row],[Unique BarCode]],$N$10:$N$37,$P$10:$P$37)</f>
        <v>Charger</v>
      </c>
      <c r="J3898" t="s">
        <v>8</v>
      </c>
      <c r="K3898" t="s">
        <v>472</v>
      </c>
    </row>
    <row r="3899" spans="1:11" x14ac:dyDescent="0.2">
      <c r="A3899" s="1" t="d">
        <v>2023-03-06</v>
      </c>
      <c r="B3899" s="45">
        <v>-1</v>
      </c>
      <c r="C3899" t="s">
        <v>20</v>
      </c>
      <c r="D3899" t="str">
        <f>_xlfn.XLOOKUP(Table29[[#This Row],[Patron Group]],$R$10:$R$24,$S$10:$S$24)</f>
        <v>Graduate</v>
      </c>
      <c r="E3899" s="1" t="d">
        <v>2023-03-06</v>
      </c>
      <c r="F3899" t="s">
        <v>1633</v>
      </c>
      <c r="G3899" t="s">
        <v>2296</v>
      </c>
      <c r="H3899" t="str">
        <f>_xlfn.XLOOKUP(Table29[[#This Row],[Unique BarCode]],$N$10:$N$37,$O$10:$O$37)</f>
        <v>MACUSBC</v>
      </c>
      <c r="I3899" t="str">
        <f>_xlfn.XLOOKUP(Table29[[#This Row],[Unique BarCode]],$N$10:$N$37,$P$10:$P$37)</f>
        <v>Charger</v>
      </c>
      <c r="J3899" t="s">
        <v>8</v>
      </c>
      <c r="K3899" t="s">
        <v>844</v>
      </c>
    </row>
    <row r="3900" spans="1:11" x14ac:dyDescent="0.2">
      <c r="A3900" s="1" t="d">
        <v>2023-03-06</v>
      </c>
      <c r="B3900" s="45">
        <v>-1</v>
      </c>
      <c r="C3900" t="s">
        <v>20</v>
      </c>
      <c r="D3900" t="str">
        <f>_xlfn.XLOOKUP(Table29[[#This Row],[Patron Group]],$R$10:$R$24,$S$10:$S$24)</f>
        <v>Graduate</v>
      </c>
      <c r="E3900" s="1" t="d">
        <v>2023-03-06</v>
      </c>
      <c r="F3900" t="s">
        <v>1835</v>
      </c>
      <c r="G3900" t="s">
        <v>2296</v>
      </c>
      <c r="H3900" t="str">
        <f>_xlfn.XLOOKUP(Table29[[#This Row],[Unique BarCode]],$N$10:$N$37,$O$10:$O$37)</f>
        <v>MACUSBC</v>
      </c>
      <c r="I3900" t="str">
        <f>_xlfn.XLOOKUP(Table29[[#This Row],[Unique BarCode]],$N$10:$N$37,$P$10:$P$37)</f>
        <v>Charger</v>
      </c>
      <c r="J3900" t="s">
        <v>8</v>
      </c>
    </row>
    <row r="3901" spans="1:11" x14ac:dyDescent="0.2">
      <c r="A3901" s="1" t="d">
        <v>2023-03-06</v>
      </c>
      <c r="B3901" s="45">
        <v>-1</v>
      </c>
      <c r="C3901" t="s">
        <v>20</v>
      </c>
      <c r="D3901" t="str">
        <f>_xlfn.XLOOKUP(Table29[[#This Row],[Patron Group]],$R$10:$R$24,$S$10:$S$24)</f>
        <v>Graduate</v>
      </c>
      <c r="E3901" s="1" t="d">
        <v>2023-03-06</v>
      </c>
      <c r="F3901" t="s">
        <v>1778</v>
      </c>
      <c r="G3901" t="s">
        <v>2304</v>
      </c>
      <c r="H3901" t="str">
        <f>_xlfn.XLOOKUP(Table29[[#This Row],[Unique BarCode]],$N$10:$N$37,$O$10:$O$37)</f>
        <v>Mouse</v>
      </c>
      <c r="I3901" t="str">
        <f>_xlfn.XLOOKUP(Table29[[#This Row],[Unique BarCode]],$N$10:$N$37,$P$10:$P$37)</f>
        <v>Accessory</v>
      </c>
      <c r="J3901" t="s">
        <v>49</v>
      </c>
      <c r="K3901" t="s">
        <v>1779</v>
      </c>
    </row>
    <row r="3902" spans="1:11" x14ac:dyDescent="0.2">
      <c r="A3902" s="1" t="d">
        <v>2023-03-06</v>
      </c>
      <c r="B3902" s="45">
        <v>-1</v>
      </c>
      <c r="C3902" t="s">
        <v>20</v>
      </c>
      <c r="D3902" t="str">
        <f>_xlfn.XLOOKUP(Table29[[#This Row],[Patron Group]],$R$10:$R$24,$S$10:$S$24)</f>
        <v>Graduate</v>
      </c>
      <c r="E3902" s="1" t="d">
        <v>2023-03-06</v>
      </c>
      <c r="F3902" t="s">
        <v>916</v>
      </c>
      <c r="G3902" t="s">
        <v>2271</v>
      </c>
      <c r="H3902" t="str">
        <f>_xlfn.XLOOKUP(Table29[[#This Row],[Unique BarCode]],$N$10:$N$37,$O$10:$O$37)</f>
        <v>OMNI</v>
      </c>
      <c r="I3902" t="str">
        <f>_xlfn.XLOOKUP(Table29[[#This Row],[Unique BarCode]],$N$10:$N$37,$P$10:$P$37)</f>
        <v>Charger</v>
      </c>
      <c r="J3902" t="s">
        <v>49</v>
      </c>
      <c r="K3902" t="s">
        <v>917</v>
      </c>
    </row>
    <row r="3903" spans="1:11" x14ac:dyDescent="0.2">
      <c r="A3903" s="1" t="d">
        <v>2023-03-06</v>
      </c>
      <c r="B3903" s="45">
        <v>-1</v>
      </c>
      <c r="C3903" t="s">
        <v>20</v>
      </c>
      <c r="D3903" t="str">
        <f>_xlfn.XLOOKUP(Table29[[#This Row],[Patron Group]],$R$10:$R$24,$S$10:$S$24)</f>
        <v>Graduate</v>
      </c>
      <c r="E3903" s="1" t="d">
        <v>2023-03-06</v>
      </c>
      <c r="F3903" t="s">
        <v>229</v>
      </c>
      <c r="G3903" t="s">
        <v>2272</v>
      </c>
      <c r="H3903" t="str">
        <f>_xlfn.XLOOKUP(Table29[[#This Row],[Unique BarCode]],$N$10:$N$37,$O$10:$O$37)</f>
        <v>WALLADPT</v>
      </c>
      <c r="I3903" t="str">
        <f>_xlfn.XLOOKUP(Table29[[#This Row],[Unique BarCode]],$N$10:$N$37,$P$10:$P$37)</f>
        <v>Charger</v>
      </c>
      <c r="J3903" t="s">
        <v>49</v>
      </c>
      <c r="K3903" t="s">
        <v>230</v>
      </c>
    </row>
    <row r="3904" spans="1:11" x14ac:dyDescent="0.2">
      <c r="A3904" s="1" t="d">
        <v>2023-03-06</v>
      </c>
      <c r="B3904" s="45">
        <v>-1</v>
      </c>
      <c r="C3904" t="s">
        <v>20</v>
      </c>
      <c r="D3904" t="str">
        <f>_xlfn.XLOOKUP(Table29[[#This Row],[Patron Group]],$R$10:$R$24,$S$10:$S$24)</f>
        <v>Graduate</v>
      </c>
      <c r="E3904" s="1" t="d">
        <v>2023-03-06</v>
      </c>
      <c r="F3904" t="s">
        <v>1440</v>
      </c>
      <c r="G3904" t="s">
        <v>2272</v>
      </c>
      <c r="H3904" t="str">
        <f>_xlfn.XLOOKUP(Table29[[#This Row],[Unique BarCode]],$N$10:$N$37,$O$10:$O$37)</f>
        <v>WALLADPT</v>
      </c>
      <c r="I3904" t="str">
        <f>_xlfn.XLOOKUP(Table29[[#This Row],[Unique BarCode]],$N$10:$N$37,$P$10:$P$37)</f>
        <v>Charger</v>
      </c>
      <c r="J3904" t="s">
        <v>49</v>
      </c>
      <c r="K3904" t="s">
        <v>1441</v>
      </c>
    </row>
    <row r="3905" spans="1:11" x14ac:dyDescent="0.2">
      <c r="A3905" s="1" t="d">
        <v>2023-03-06</v>
      </c>
      <c r="B3905" s="45">
        <v>-1</v>
      </c>
      <c r="C3905" t="s">
        <v>20</v>
      </c>
      <c r="D3905" t="str">
        <f>_xlfn.XLOOKUP(Table29[[#This Row],[Patron Group]],$R$10:$R$24,$S$10:$S$24)</f>
        <v>Graduate</v>
      </c>
      <c r="E3905" s="1" t="d">
        <v>2023-03-06</v>
      </c>
      <c r="F3905" t="s">
        <v>855</v>
      </c>
      <c r="G3905" t="s">
        <v>2272</v>
      </c>
      <c r="H3905" t="str">
        <f>_xlfn.XLOOKUP(Table29[[#This Row],[Unique BarCode]],$N$10:$N$37,$O$10:$O$37)</f>
        <v>WALLADPT</v>
      </c>
      <c r="I3905" t="str">
        <f>_xlfn.XLOOKUP(Table29[[#This Row],[Unique BarCode]],$N$10:$N$37,$P$10:$P$37)</f>
        <v>Charger</v>
      </c>
      <c r="J3905" t="s">
        <v>8</v>
      </c>
    </row>
    <row r="3906" spans="1:11" x14ac:dyDescent="0.2">
      <c r="A3906" s="1" t="d">
        <v>2023-03-06</v>
      </c>
      <c r="B3906" s="45">
        <v>-1</v>
      </c>
      <c r="C3906" t="s">
        <v>20</v>
      </c>
      <c r="D3906" t="str">
        <f>_xlfn.XLOOKUP(Table29[[#This Row],[Patron Group]],$R$10:$R$24,$S$10:$S$24)</f>
        <v>Graduate</v>
      </c>
      <c r="E3906" s="1" t="d">
        <v>2023-03-06</v>
      </c>
      <c r="F3906" t="s">
        <v>483</v>
      </c>
      <c r="G3906" t="s">
        <v>2272</v>
      </c>
      <c r="H3906" t="str">
        <f>_xlfn.XLOOKUP(Table29[[#This Row],[Unique BarCode]],$N$10:$N$37,$O$10:$O$37)</f>
        <v>WALLADPT</v>
      </c>
      <c r="I3906" t="str">
        <f>_xlfn.XLOOKUP(Table29[[#This Row],[Unique BarCode]],$N$10:$N$37,$P$10:$P$37)</f>
        <v>Charger</v>
      </c>
      <c r="J3906" t="s">
        <v>8</v>
      </c>
    </row>
    <row r="3907" spans="1:11" x14ac:dyDescent="0.2">
      <c r="A3907" s="1" t="d">
        <v>2023-03-06</v>
      </c>
      <c r="B3907" s="45">
        <v>-1</v>
      </c>
      <c r="C3907" t="s">
        <v>20</v>
      </c>
      <c r="D3907" t="str">
        <f>_xlfn.XLOOKUP(Table29[[#This Row],[Patron Group]],$R$10:$R$24,$S$10:$S$24)</f>
        <v>Graduate</v>
      </c>
      <c r="E3907" s="1" t="d">
        <v>2023-03-06</v>
      </c>
      <c r="F3907" t="s">
        <v>1635</v>
      </c>
      <c r="G3907" t="s">
        <v>2272</v>
      </c>
      <c r="H3907" t="str">
        <f>_xlfn.XLOOKUP(Table29[[#This Row],[Unique BarCode]],$N$10:$N$37,$O$10:$O$37)</f>
        <v>WALLADPT</v>
      </c>
      <c r="I3907" t="str">
        <f>_xlfn.XLOOKUP(Table29[[#This Row],[Unique BarCode]],$N$10:$N$37,$P$10:$P$37)</f>
        <v>Charger</v>
      </c>
      <c r="J3907" t="s">
        <v>8</v>
      </c>
    </row>
    <row r="3908" spans="1:11" x14ac:dyDescent="0.2">
      <c r="A3908" s="1" t="d">
        <v>2023-03-06</v>
      </c>
      <c r="B3908" s="45">
        <v>-1</v>
      </c>
      <c r="C3908" t="s">
        <v>20</v>
      </c>
      <c r="D3908" t="str">
        <f>_xlfn.XLOOKUP(Table29[[#This Row],[Patron Group]],$R$10:$R$24,$S$10:$S$24)</f>
        <v>Graduate</v>
      </c>
      <c r="E3908" s="1" t="d">
        <v>2023-03-13</v>
      </c>
      <c r="F3908" t="s">
        <v>1307</v>
      </c>
      <c r="G3908" t="s">
        <v>2273</v>
      </c>
      <c r="H3908" t="str">
        <f>_xlfn.XLOOKUP(Table29[[#This Row],[Unique BarCode]],$N$10:$N$37,$O$10:$O$37)</f>
        <v>ChromeBook</v>
      </c>
      <c r="I3908" t="str">
        <f>_xlfn.XLOOKUP(Table29[[#This Row],[Unique BarCode]],$N$10:$N$37,$P$10:$P$37)</f>
        <v>Device</v>
      </c>
      <c r="J3908" t="s">
        <v>13</v>
      </c>
      <c r="K3908" t="s">
        <v>1308</v>
      </c>
    </row>
    <row r="3909" spans="1:11" x14ac:dyDescent="0.2">
      <c r="A3909" s="1" t="d">
        <v>2023-03-06</v>
      </c>
      <c r="B3909" s="45">
        <v>-1</v>
      </c>
      <c r="C3909" t="s">
        <v>20</v>
      </c>
      <c r="D3909" t="str">
        <f>_xlfn.XLOOKUP(Table29[[#This Row],[Patron Group]],$R$10:$R$24,$S$10:$S$24)</f>
        <v>Graduate</v>
      </c>
      <c r="E3909" s="1" t="d">
        <v>2023-03-13</v>
      </c>
      <c r="F3909" t="s">
        <v>691</v>
      </c>
      <c r="G3909" t="s">
        <v>2273</v>
      </c>
      <c r="H3909" t="str">
        <f>_xlfn.XLOOKUP(Table29[[#This Row],[Unique BarCode]],$N$10:$N$37,$O$10:$O$37)</f>
        <v>ChromeBook</v>
      </c>
      <c r="I3909" t="str">
        <f>_xlfn.XLOOKUP(Table29[[#This Row],[Unique BarCode]],$N$10:$N$37,$P$10:$P$37)</f>
        <v>Device</v>
      </c>
      <c r="J3909" t="s">
        <v>13</v>
      </c>
      <c r="K3909" t="s">
        <v>692</v>
      </c>
    </row>
    <row r="3910" spans="1:11" x14ac:dyDescent="0.2">
      <c r="A3910" s="1" t="d">
        <v>2023-03-06</v>
      </c>
      <c r="B3910" s="45">
        <v>-1</v>
      </c>
      <c r="C3910" t="s">
        <v>20</v>
      </c>
      <c r="D3910" t="str">
        <f>_xlfn.XLOOKUP(Table29[[#This Row],[Patron Group]],$R$10:$R$24,$S$10:$S$24)</f>
        <v>Graduate</v>
      </c>
      <c r="E3910" s="1" t="d">
        <v>2023-03-13</v>
      </c>
      <c r="F3910" t="s">
        <v>1608</v>
      </c>
      <c r="G3910" t="s">
        <v>2273</v>
      </c>
      <c r="H3910" t="str">
        <f>_xlfn.XLOOKUP(Table29[[#This Row],[Unique BarCode]],$N$10:$N$37,$O$10:$O$37)</f>
        <v>ChromeBook</v>
      </c>
      <c r="I3910" t="str">
        <f>_xlfn.XLOOKUP(Table29[[#This Row],[Unique BarCode]],$N$10:$N$37,$P$10:$P$37)</f>
        <v>Device</v>
      </c>
      <c r="J3910" t="s">
        <v>13</v>
      </c>
      <c r="K3910" t="s">
        <v>1609</v>
      </c>
    </row>
    <row r="3911" spans="1:11" x14ac:dyDescent="0.2">
      <c r="A3911" s="1" t="d">
        <v>2023-03-06</v>
      </c>
      <c r="B3911" s="45">
        <v>-1</v>
      </c>
      <c r="C3911" t="s">
        <v>20</v>
      </c>
      <c r="D3911" t="str">
        <f>_xlfn.XLOOKUP(Table29[[#This Row],[Patron Group]],$R$10:$R$24,$S$10:$S$24)</f>
        <v>Graduate</v>
      </c>
      <c r="E3911" s="1" t="d">
        <v>2023-03-13</v>
      </c>
      <c r="F3911" t="s">
        <v>1395</v>
      </c>
      <c r="G3911" t="s">
        <v>2273</v>
      </c>
      <c r="H3911" t="str">
        <f>_xlfn.XLOOKUP(Table29[[#This Row],[Unique BarCode]],$N$10:$N$37,$O$10:$O$37)</f>
        <v>ChromeBook</v>
      </c>
      <c r="I3911" t="str">
        <f>_xlfn.XLOOKUP(Table29[[#This Row],[Unique BarCode]],$N$10:$N$37,$P$10:$P$37)</f>
        <v>Device</v>
      </c>
      <c r="J3911" t="s">
        <v>13</v>
      </c>
      <c r="K3911" t="s">
        <v>1396</v>
      </c>
    </row>
    <row r="3912" spans="1:11" x14ac:dyDescent="0.2">
      <c r="A3912" s="1" t="d">
        <v>2023-03-06</v>
      </c>
      <c r="B3912" s="45">
        <v>-1</v>
      </c>
      <c r="C3912" t="s">
        <v>20</v>
      </c>
      <c r="D3912" t="str">
        <f>_xlfn.XLOOKUP(Table29[[#This Row],[Patron Group]],$R$10:$R$24,$S$10:$S$24)</f>
        <v>Graduate</v>
      </c>
      <c r="E3912" s="1" t="d">
        <v>2023-03-13</v>
      </c>
      <c r="F3912" t="s">
        <v>1395</v>
      </c>
      <c r="G3912" t="s">
        <v>2273</v>
      </c>
      <c r="H3912" t="str">
        <f>_xlfn.XLOOKUP(Table29[[#This Row],[Unique BarCode]],$N$10:$N$37,$O$10:$O$37)</f>
        <v>ChromeBook</v>
      </c>
      <c r="I3912" t="str">
        <f>_xlfn.XLOOKUP(Table29[[#This Row],[Unique BarCode]],$N$10:$N$37,$P$10:$P$37)</f>
        <v>Device</v>
      </c>
      <c r="J3912" t="s">
        <v>1825</v>
      </c>
      <c r="K3912" t="s">
        <v>1396</v>
      </c>
    </row>
    <row r="3913" spans="1:11" x14ac:dyDescent="0.2">
      <c r="A3913" s="1" t="d">
        <v>2023-03-06</v>
      </c>
      <c r="B3913" s="45">
        <v>-1</v>
      </c>
      <c r="C3913" t="s">
        <v>20</v>
      </c>
      <c r="D3913" t="str">
        <f>_xlfn.XLOOKUP(Table29[[#This Row],[Patron Group]],$R$10:$R$24,$S$10:$S$24)</f>
        <v>Graduate</v>
      </c>
      <c r="E3913" s="1" t="d">
        <v>2023-03-13</v>
      </c>
      <c r="F3913" t="s">
        <v>883</v>
      </c>
      <c r="G3913" t="s">
        <v>2274</v>
      </c>
      <c r="H3913" t="str">
        <f>_xlfn.XLOOKUP(Table29[[#This Row],[Unique BarCode]],$N$10:$N$37,$O$10:$O$37)</f>
        <v>MacBook</v>
      </c>
      <c r="I3913" t="str">
        <f>_xlfn.XLOOKUP(Table29[[#This Row],[Unique BarCode]],$N$10:$N$37,$P$10:$P$37)</f>
        <v>Device</v>
      </c>
      <c r="J3913" t="s">
        <v>8</v>
      </c>
      <c r="K3913" t="s">
        <v>884</v>
      </c>
    </row>
    <row r="3914" spans="1:11" x14ac:dyDescent="0.2">
      <c r="A3914" s="1" t="d">
        <v>2023-03-06</v>
      </c>
      <c r="B3914" s="45">
        <v>-1</v>
      </c>
      <c r="C3914" t="s">
        <v>20</v>
      </c>
      <c r="D3914" t="str">
        <f>_xlfn.XLOOKUP(Table29[[#This Row],[Patron Group]],$R$10:$R$24,$S$10:$S$24)</f>
        <v>Graduate</v>
      </c>
      <c r="E3914" s="1" t="d">
        <v>2023-03-19</v>
      </c>
      <c r="F3914" t="s">
        <v>1227</v>
      </c>
      <c r="G3914" t="s">
        <v>2263</v>
      </c>
      <c r="H3914" t="str">
        <f>_xlfn.XLOOKUP(Table29[[#This Row],[Unique BarCode]],$N$10:$N$37,$O$10:$O$37)</f>
        <v>HP Laptop</v>
      </c>
      <c r="I3914" t="str">
        <f>_xlfn.XLOOKUP(Table29[[#This Row],[Unique BarCode]],$N$10:$N$37,$P$10:$P$37)</f>
        <v>Device</v>
      </c>
      <c r="J3914" t="s">
        <v>8</v>
      </c>
      <c r="K3914" t="s">
        <v>1228</v>
      </c>
    </row>
    <row r="3915" spans="1:11" x14ac:dyDescent="0.2">
      <c r="A3915" s="1" t="d">
        <v>2023-03-06</v>
      </c>
      <c r="B3915" s="45">
        <v>-1</v>
      </c>
      <c r="C3915" t="s">
        <v>20</v>
      </c>
      <c r="D3915" t="str">
        <f>_xlfn.XLOOKUP(Table29[[#This Row],[Patron Group]],$R$10:$R$24,$S$10:$S$24)</f>
        <v>Graduate</v>
      </c>
      <c r="E3915" s="1" t="d">
        <v>2023-03-20</v>
      </c>
      <c r="F3915" t="s">
        <v>1375</v>
      </c>
      <c r="G3915" t="s">
        <v>2274</v>
      </c>
      <c r="H3915" t="str">
        <f>_xlfn.XLOOKUP(Table29[[#This Row],[Unique BarCode]],$N$10:$N$37,$O$10:$O$37)</f>
        <v>MacBook</v>
      </c>
      <c r="I3915" t="str">
        <f>_xlfn.XLOOKUP(Table29[[#This Row],[Unique BarCode]],$N$10:$N$37,$P$10:$P$37)</f>
        <v>Device</v>
      </c>
      <c r="J3915" t="s">
        <v>8</v>
      </c>
      <c r="K3915" t="s">
        <v>1375</v>
      </c>
    </row>
    <row r="3916" spans="1:11" x14ac:dyDescent="0.2">
      <c r="A3916" s="1" t="d">
        <v>2023-03-06</v>
      </c>
      <c r="B3916" s="45">
        <v>-1</v>
      </c>
      <c r="C3916" t="s">
        <v>20</v>
      </c>
      <c r="D3916" t="str">
        <f>_xlfn.XLOOKUP(Table29[[#This Row],[Patron Group]],$R$10:$R$24,$S$10:$S$24)</f>
        <v>Graduate</v>
      </c>
      <c r="E3916" s="1" t="d">
        <v>2023-03-20</v>
      </c>
      <c r="F3916" t="s">
        <v>1829</v>
      </c>
      <c r="G3916" t="s">
        <v>2263</v>
      </c>
      <c r="H3916" t="str">
        <f>_xlfn.XLOOKUP(Table29[[#This Row],[Unique BarCode]],$N$10:$N$37,$O$10:$O$37)</f>
        <v>HP Laptop</v>
      </c>
      <c r="I3916" t="str">
        <f>_xlfn.XLOOKUP(Table29[[#This Row],[Unique BarCode]],$N$10:$N$37,$P$10:$P$37)</f>
        <v>Device</v>
      </c>
      <c r="J3916" t="s">
        <v>8</v>
      </c>
      <c r="K3916" t="s">
        <v>176</v>
      </c>
    </row>
    <row r="3917" spans="1:11" x14ac:dyDescent="0.2">
      <c r="A3917" s="1" t="d">
        <v>2023-03-06</v>
      </c>
      <c r="B3917" s="45">
        <v>-1</v>
      </c>
      <c r="C3917" t="s">
        <v>20</v>
      </c>
      <c r="D3917" t="str">
        <f>_xlfn.XLOOKUP(Table29[[#This Row],[Patron Group]],$R$10:$R$24,$S$10:$S$24)</f>
        <v>Graduate</v>
      </c>
      <c r="E3917" s="1" t="d">
        <v>2023-03-20</v>
      </c>
      <c r="F3917" t="s">
        <v>1859</v>
      </c>
      <c r="G3917" t="s">
        <v>2263</v>
      </c>
      <c r="H3917" t="str">
        <f>_xlfn.XLOOKUP(Table29[[#This Row],[Unique BarCode]],$N$10:$N$37,$O$10:$O$37)</f>
        <v>HP Laptop</v>
      </c>
      <c r="I3917" t="str">
        <f>_xlfn.XLOOKUP(Table29[[#This Row],[Unique BarCode]],$N$10:$N$37,$P$10:$P$37)</f>
        <v>Device</v>
      </c>
      <c r="J3917" t="s">
        <v>8</v>
      </c>
      <c r="K3917" t="s">
        <v>1022</v>
      </c>
    </row>
    <row r="3918" spans="1:11" x14ac:dyDescent="0.2">
      <c r="A3918" s="1" t="d">
        <v>2023-03-06</v>
      </c>
      <c r="B3918" s="45">
        <v>-1</v>
      </c>
      <c r="C3918" t="s">
        <v>20</v>
      </c>
      <c r="D3918" t="str">
        <f>_xlfn.XLOOKUP(Table29[[#This Row],[Patron Group]],$R$10:$R$24,$S$10:$S$24)</f>
        <v>Graduate</v>
      </c>
      <c r="E3918" s="1" t="d">
        <v>2023-03-20</v>
      </c>
      <c r="F3918" t="s">
        <v>1133</v>
      </c>
      <c r="G3918" t="s">
        <v>2263</v>
      </c>
      <c r="H3918" t="str">
        <f>_xlfn.XLOOKUP(Table29[[#This Row],[Unique BarCode]],$N$10:$N$37,$O$10:$O$37)</f>
        <v>HP Laptop</v>
      </c>
      <c r="I3918" t="str">
        <f>_xlfn.XLOOKUP(Table29[[#This Row],[Unique BarCode]],$N$10:$N$37,$P$10:$P$37)</f>
        <v>Device</v>
      </c>
      <c r="J3918" t="s">
        <v>8</v>
      </c>
      <c r="K3918" t="s">
        <v>1134</v>
      </c>
    </row>
    <row r="3919" spans="1:11" x14ac:dyDescent="0.2">
      <c r="A3919" s="1" t="d">
        <v>2023-03-06</v>
      </c>
      <c r="B3919" s="45">
        <v>-1</v>
      </c>
      <c r="C3919" t="s">
        <v>66</v>
      </c>
      <c r="D3919" t="str">
        <f>_xlfn.XLOOKUP(Table29[[#This Row],[Patron Group]],$R$10:$R$24,$S$10:$S$24)</f>
        <v>Graduate</v>
      </c>
      <c r="E3919" s="1" t="d">
        <v>2023-03-06</v>
      </c>
      <c r="F3919" t="s">
        <v>1967</v>
      </c>
      <c r="G3919" t="s">
        <v>2268</v>
      </c>
      <c r="H3919" t="str">
        <f>_xlfn.XLOOKUP(Table29[[#This Row],[Unique BarCode]],$N$10:$N$37,$O$10:$O$37)</f>
        <v>MACCHRG</v>
      </c>
      <c r="I3919" t="str">
        <f>_xlfn.XLOOKUP(Table29[[#This Row],[Unique BarCode]],$N$10:$N$37,$P$10:$P$37)</f>
        <v>Charger</v>
      </c>
      <c r="J3919" t="s">
        <v>68</v>
      </c>
      <c r="K3919" t="s">
        <v>1968</v>
      </c>
    </row>
    <row r="3920" spans="1:11" x14ac:dyDescent="0.2">
      <c r="A3920" s="1" t="d">
        <v>2023-03-06</v>
      </c>
      <c r="B3920" s="45">
        <v>-1</v>
      </c>
      <c r="C3920" t="s">
        <v>74</v>
      </c>
      <c r="D3920" t="str">
        <f>_xlfn.XLOOKUP(Table29[[#This Row],[Patron Group]],$R$10:$R$24,$S$10:$S$24)</f>
        <v>Staff</v>
      </c>
      <c r="E3920" s="1" t="d">
        <v>2023-03-13</v>
      </c>
      <c r="F3920" t="s">
        <v>1992</v>
      </c>
      <c r="G3920" t="s">
        <v>2273</v>
      </c>
      <c r="H3920" t="str">
        <f>_xlfn.XLOOKUP(Table29[[#This Row],[Unique BarCode]],$N$10:$N$37,$O$10:$O$37)</f>
        <v>ChromeBook</v>
      </c>
      <c r="I3920" t="str">
        <f>_xlfn.XLOOKUP(Table29[[#This Row],[Unique BarCode]],$N$10:$N$37,$P$10:$P$37)</f>
        <v>Device</v>
      </c>
      <c r="J3920" t="s">
        <v>8</v>
      </c>
      <c r="K3920" t="s">
        <v>1993</v>
      </c>
    </row>
    <row r="3921" spans="1:11" x14ac:dyDescent="0.2">
      <c r="A3921" s="1" t="d">
        <v>2023-03-06</v>
      </c>
      <c r="B3921" s="45">
        <v>-1</v>
      </c>
      <c r="C3921" t="s">
        <v>77</v>
      </c>
      <c r="D3921" t="str">
        <f>_xlfn.XLOOKUP(Table29[[#This Row],[Patron Group]],$R$10:$R$24,$S$10:$S$24)</f>
        <v>Undergraduate</v>
      </c>
      <c r="E3921" s="1" t="d">
        <v>2023-03-06</v>
      </c>
      <c r="F3921" t="s">
        <v>1037</v>
      </c>
      <c r="G3921" t="s">
        <v>2281</v>
      </c>
      <c r="H3921" t="str">
        <f>_xlfn.XLOOKUP(Table29[[#This Row],[Unique BarCode]],$N$10:$N$37,$O$10:$O$37)</f>
        <v>HDMIC</v>
      </c>
      <c r="I3921" t="str">
        <f>_xlfn.XLOOKUP(Table29[[#This Row],[Unique BarCode]],$N$10:$N$37,$P$10:$P$37)</f>
        <v>Cable</v>
      </c>
      <c r="J3921" t="s">
        <v>8</v>
      </c>
      <c r="K3921" t="s">
        <v>1038</v>
      </c>
    </row>
    <row r="3922" spans="1:11" x14ac:dyDescent="0.2">
      <c r="A3922" s="1" t="d">
        <v>2023-03-06</v>
      </c>
      <c r="B3922" s="45">
        <v>-1</v>
      </c>
      <c r="C3922" t="s">
        <v>77</v>
      </c>
      <c r="D3922" t="str">
        <f>_xlfn.XLOOKUP(Table29[[#This Row],[Patron Group]],$R$10:$R$24,$S$10:$S$24)</f>
        <v>Undergraduate</v>
      </c>
      <c r="E3922" s="1" t="d">
        <v>2023-03-06</v>
      </c>
      <c r="F3922" t="s">
        <v>1775</v>
      </c>
      <c r="G3922" t="s">
        <v>2266</v>
      </c>
      <c r="H3922" t="str">
        <f>_xlfn.XLOOKUP(Table29[[#This Row],[Unique BarCode]],$N$10:$N$37,$O$10:$O$37)</f>
        <v>Headphones</v>
      </c>
      <c r="I3922" t="str">
        <f>_xlfn.XLOOKUP(Table29[[#This Row],[Unique BarCode]],$N$10:$N$37,$P$10:$P$37)</f>
        <v>Accessory</v>
      </c>
      <c r="J3922" t="s">
        <v>49</v>
      </c>
      <c r="K3922" t="s">
        <v>1776</v>
      </c>
    </row>
    <row r="3923" spans="1:11" x14ac:dyDescent="0.2">
      <c r="A3923" s="1" t="d">
        <v>2023-03-06</v>
      </c>
      <c r="B3923" s="45">
        <v>-1</v>
      </c>
      <c r="C3923" t="s">
        <v>77</v>
      </c>
      <c r="D3923" t="str">
        <f>_xlfn.XLOOKUP(Table29[[#This Row],[Patron Group]],$R$10:$R$24,$S$10:$S$24)</f>
        <v>Undergraduate</v>
      </c>
      <c r="E3923" s="1" t="d">
        <v>2023-03-06</v>
      </c>
      <c r="F3923" t="s">
        <v>1806</v>
      </c>
      <c r="G3923" t="s">
        <v>2266</v>
      </c>
      <c r="H3923" t="str">
        <f>_xlfn.XLOOKUP(Table29[[#This Row],[Unique BarCode]],$N$10:$N$37,$O$10:$O$37)</f>
        <v>Headphones</v>
      </c>
      <c r="I3923" t="str">
        <f>_xlfn.XLOOKUP(Table29[[#This Row],[Unique BarCode]],$N$10:$N$37,$P$10:$P$37)</f>
        <v>Accessory</v>
      </c>
      <c r="J3923" t="s">
        <v>8</v>
      </c>
      <c r="K3923" t="s">
        <v>1807</v>
      </c>
    </row>
    <row r="3924" spans="1:11" x14ac:dyDescent="0.2">
      <c r="A3924" s="1" t="d">
        <v>2023-03-06</v>
      </c>
      <c r="B3924" s="45">
        <v>-1</v>
      </c>
      <c r="C3924" t="s">
        <v>77</v>
      </c>
      <c r="D3924" t="str">
        <f>_xlfn.XLOOKUP(Table29[[#This Row],[Patron Group]],$R$10:$R$24,$S$10:$S$24)</f>
        <v>Undergraduate</v>
      </c>
      <c r="E3924" s="1" t="d">
        <v>2023-03-06</v>
      </c>
      <c r="F3924" t="s">
        <v>1757</v>
      </c>
      <c r="G3924" t="s">
        <v>2266</v>
      </c>
      <c r="H3924" t="str">
        <f>_xlfn.XLOOKUP(Table29[[#This Row],[Unique BarCode]],$N$10:$N$37,$O$10:$O$37)</f>
        <v>Headphones</v>
      </c>
      <c r="I3924" t="str">
        <f>_xlfn.XLOOKUP(Table29[[#This Row],[Unique BarCode]],$N$10:$N$37,$P$10:$P$37)</f>
        <v>Accessory</v>
      </c>
      <c r="J3924" t="s">
        <v>8</v>
      </c>
      <c r="K3924" t="s">
        <v>1758</v>
      </c>
    </row>
    <row r="3925" spans="1:11" x14ac:dyDescent="0.2">
      <c r="A3925" s="1" t="d">
        <v>2023-03-06</v>
      </c>
      <c r="B3925" s="45">
        <v>-1</v>
      </c>
      <c r="C3925" t="s">
        <v>77</v>
      </c>
      <c r="D3925" t="str">
        <f>_xlfn.XLOOKUP(Table29[[#This Row],[Patron Group]],$R$10:$R$24,$S$10:$S$24)</f>
        <v>Undergraduate</v>
      </c>
      <c r="E3925" s="1" t="d">
        <v>2023-03-06</v>
      </c>
      <c r="F3925" t="s">
        <v>1039</v>
      </c>
      <c r="G3925" t="s">
        <v>2282</v>
      </c>
      <c r="H3925" t="str">
        <f>_xlfn.XLOOKUP(Table29[[#This Row],[Unique BarCode]],$N$10:$N$37,$O$10:$O$37)</f>
        <v>HPUSBC</v>
      </c>
      <c r="I3925" t="str">
        <f>_xlfn.XLOOKUP(Table29[[#This Row],[Unique BarCode]],$N$10:$N$37,$P$10:$P$37)</f>
        <v>Charger</v>
      </c>
      <c r="J3925" t="s">
        <v>49</v>
      </c>
      <c r="K3925" t="s">
        <v>1040</v>
      </c>
    </row>
    <row r="3926" spans="1:11" x14ac:dyDescent="0.2">
      <c r="A3926" s="1" t="d">
        <v>2023-03-06</v>
      </c>
      <c r="B3926" s="45">
        <v>-1</v>
      </c>
      <c r="C3926" t="s">
        <v>77</v>
      </c>
      <c r="D3926" t="str">
        <f>_xlfn.XLOOKUP(Table29[[#This Row],[Patron Group]],$R$10:$R$24,$S$10:$S$24)</f>
        <v>Undergraduate</v>
      </c>
      <c r="E3926" s="1" t="d">
        <v>2023-03-06</v>
      </c>
      <c r="F3926" t="s">
        <v>811</v>
      </c>
      <c r="G3926" t="s">
        <v>2282</v>
      </c>
      <c r="H3926" t="str">
        <f>_xlfn.XLOOKUP(Table29[[#This Row],[Unique BarCode]],$N$10:$N$37,$O$10:$O$37)</f>
        <v>HPUSBC</v>
      </c>
      <c r="I3926" t="str">
        <f>_xlfn.XLOOKUP(Table29[[#This Row],[Unique BarCode]],$N$10:$N$37,$P$10:$P$37)</f>
        <v>Charger</v>
      </c>
      <c r="J3926" t="s">
        <v>13</v>
      </c>
      <c r="K3926" t="s">
        <v>812</v>
      </c>
    </row>
    <row r="3927" spans="1:11" x14ac:dyDescent="0.2">
      <c r="A3927" s="1" t="d">
        <v>2023-03-06</v>
      </c>
      <c r="B3927" s="45">
        <v>-1</v>
      </c>
      <c r="C3927" t="s">
        <v>77</v>
      </c>
      <c r="D3927" t="str">
        <f>_xlfn.XLOOKUP(Table29[[#This Row],[Patron Group]],$R$10:$R$24,$S$10:$S$24)</f>
        <v>Undergraduate</v>
      </c>
      <c r="E3927" s="1" t="d">
        <v>2023-03-06</v>
      </c>
      <c r="F3927" t="s">
        <v>811</v>
      </c>
      <c r="G3927" t="s">
        <v>2282</v>
      </c>
      <c r="H3927" t="str">
        <f>_xlfn.XLOOKUP(Table29[[#This Row],[Unique BarCode]],$N$10:$N$37,$O$10:$O$37)</f>
        <v>HPUSBC</v>
      </c>
      <c r="I3927" t="str">
        <f>_xlfn.XLOOKUP(Table29[[#This Row],[Unique BarCode]],$N$10:$N$37,$P$10:$P$37)</f>
        <v>Charger</v>
      </c>
      <c r="J3927" t="s">
        <v>49</v>
      </c>
      <c r="K3927" t="s">
        <v>812</v>
      </c>
    </row>
    <row r="3928" spans="1:11" x14ac:dyDescent="0.2">
      <c r="A3928" s="1" t="d">
        <v>2023-03-06</v>
      </c>
      <c r="B3928" s="45">
        <v>-1</v>
      </c>
      <c r="C3928" t="s">
        <v>77</v>
      </c>
      <c r="D3928" t="str">
        <f>_xlfn.XLOOKUP(Table29[[#This Row],[Patron Group]],$R$10:$R$24,$S$10:$S$24)</f>
        <v>Undergraduate</v>
      </c>
      <c r="E3928" s="1" t="d">
        <v>2023-03-06</v>
      </c>
      <c r="F3928" t="s">
        <v>260</v>
      </c>
      <c r="G3928" t="s">
        <v>2282</v>
      </c>
      <c r="H3928" t="str">
        <f>_xlfn.XLOOKUP(Table29[[#This Row],[Unique BarCode]],$N$10:$N$37,$O$10:$O$37)</f>
        <v>HPUSBC</v>
      </c>
      <c r="I3928" t="str">
        <f>_xlfn.XLOOKUP(Table29[[#This Row],[Unique BarCode]],$N$10:$N$37,$P$10:$P$37)</f>
        <v>Charger</v>
      </c>
      <c r="J3928" t="s">
        <v>49</v>
      </c>
    </row>
    <row r="3929" spans="1:11" x14ac:dyDescent="0.2">
      <c r="A3929" s="1" t="d">
        <v>2023-03-06</v>
      </c>
      <c r="B3929" s="45">
        <v>-1</v>
      </c>
      <c r="C3929" t="s">
        <v>77</v>
      </c>
      <c r="D3929" t="str">
        <f>_xlfn.XLOOKUP(Table29[[#This Row],[Patron Group]],$R$10:$R$24,$S$10:$S$24)</f>
        <v>Undergraduate</v>
      </c>
      <c r="E3929" s="1" t="d">
        <v>2023-03-06</v>
      </c>
      <c r="F3929" t="s">
        <v>687</v>
      </c>
      <c r="G3929" t="s">
        <v>2282</v>
      </c>
      <c r="H3929" t="str">
        <f>_xlfn.XLOOKUP(Table29[[#This Row],[Unique BarCode]],$N$10:$N$37,$O$10:$O$37)</f>
        <v>HPUSBC</v>
      </c>
      <c r="I3929" t="str">
        <f>_xlfn.XLOOKUP(Table29[[#This Row],[Unique BarCode]],$N$10:$N$37,$P$10:$P$37)</f>
        <v>Charger</v>
      </c>
      <c r="J3929" t="s">
        <v>13</v>
      </c>
    </row>
    <row r="3930" spans="1:11" x14ac:dyDescent="0.2">
      <c r="A3930" s="1" t="d">
        <v>2023-03-06</v>
      </c>
      <c r="B3930" s="45">
        <v>-1</v>
      </c>
      <c r="C3930" t="s">
        <v>77</v>
      </c>
      <c r="D3930" t="str">
        <f>_xlfn.XLOOKUP(Table29[[#This Row],[Patron Group]],$R$10:$R$24,$S$10:$S$24)</f>
        <v>Undergraduate</v>
      </c>
      <c r="E3930" s="1" t="d">
        <v>2023-03-06</v>
      </c>
      <c r="F3930" t="s">
        <v>1410</v>
      </c>
      <c r="G3930" t="s">
        <v>2265</v>
      </c>
      <c r="H3930" t="str">
        <f>_xlfn.XLOOKUP(Table29[[#This Row],[Unique BarCode]],$N$10:$N$37,$O$10:$O$37)</f>
        <v>IPHONE</v>
      </c>
      <c r="I3930" t="str">
        <f>_xlfn.XLOOKUP(Table29[[#This Row],[Unique BarCode]],$N$10:$N$37,$P$10:$P$37)</f>
        <v>Charger</v>
      </c>
      <c r="J3930" t="s">
        <v>68</v>
      </c>
      <c r="K3930" t="s">
        <v>1411</v>
      </c>
    </row>
    <row r="3931" spans="1:11" x14ac:dyDescent="0.2">
      <c r="A3931" s="1" t="d">
        <v>2023-03-06</v>
      </c>
      <c r="B3931" s="45">
        <v>-1</v>
      </c>
      <c r="C3931" t="s">
        <v>77</v>
      </c>
      <c r="D3931" t="str">
        <f>_xlfn.XLOOKUP(Table29[[#This Row],[Patron Group]],$R$10:$R$24,$S$10:$S$24)</f>
        <v>Undergraduate</v>
      </c>
      <c r="E3931" s="1" t="d">
        <v>2023-03-06</v>
      </c>
      <c r="F3931" t="s">
        <v>1495</v>
      </c>
      <c r="G3931" t="s">
        <v>2265</v>
      </c>
      <c r="H3931" t="str">
        <f>_xlfn.XLOOKUP(Table29[[#This Row],[Unique BarCode]],$N$10:$N$37,$O$10:$O$37)</f>
        <v>IPHONE</v>
      </c>
      <c r="I3931" t="str">
        <f>_xlfn.XLOOKUP(Table29[[#This Row],[Unique BarCode]],$N$10:$N$37,$P$10:$P$37)</f>
        <v>Charger</v>
      </c>
      <c r="J3931" t="s">
        <v>68</v>
      </c>
      <c r="K3931" t="s">
        <v>1496</v>
      </c>
    </row>
    <row r="3932" spans="1:11" x14ac:dyDescent="0.2">
      <c r="A3932" s="1" t="d">
        <v>2023-03-06</v>
      </c>
      <c r="B3932" s="45">
        <v>-1</v>
      </c>
      <c r="C3932" t="s">
        <v>77</v>
      </c>
      <c r="D3932" t="str">
        <f>_xlfn.XLOOKUP(Table29[[#This Row],[Patron Group]],$R$10:$R$24,$S$10:$S$24)</f>
        <v>Undergraduate</v>
      </c>
      <c r="E3932" s="1" t="d">
        <v>2023-03-06</v>
      </c>
      <c r="F3932" t="s">
        <v>1254</v>
      </c>
      <c r="G3932" t="s">
        <v>2265</v>
      </c>
      <c r="H3932" t="str">
        <f>_xlfn.XLOOKUP(Table29[[#This Row],[Unique BarCode]],$N$10:$N$37,$O$10:$O$37)</f>
        <v>IPHONE</v>
      </c>
      <c r="I3932" t="str">
        <f>_xlfn.XLOOKUP(Table29[[#This Row],[Unique BarCode]],$N$10:$N$37,$P$10:$P$37)</f>
        <v>Charger</v>
      </c>
      <c r="J3932" t="s">
        <v>49</v>
      </c>
      <c r="K3932" t="s">
        <v>1255</v>
      </c>
    </row>
    <row r="3933" spans="1:11" x14ac:dyDescent="0.2">
      <c r="A3933" s="1" t="d">
        <v>2023-03-06</v>
      </c>
      <c r="B3933" s="45">
        <v>-1</v>
      </c>
      <c r="C3933" t="s">
        <v>77</v>
      </c>
      <c r="D3933" t="str">
        <f>_xlfn.XLOOKUP(Table29[[#This Row],[Patron Group]],$R$10:$R$24,$S$10:$S$24)</f>
        <v>Undergraduate</v>
      </c>
      <c r="E3933" s="1" t="d">
        <v>2023-03-06</v>
      </c>
      <c r="F3933" t="s">
        <v>581</v>
      </c>
      <c r="G3933" t="s">
        <v>2265</v>
      </c>
      <c r="H3933" t="str">
        <f>_xlfn.XLOOKUP(Table29[[#This Row],[Unique BarCode]],$N$10:$N$37,$O$10:$O$37)</f>
        <v>IPHONE</v>
      </c>
      <c r="I3933" t="str">
        <f>_xlfn.XLOOKUP(Table29[[#This Row],[Unique BarCode]],$N$10:$N$37,$P$10:$P$37)</f>
        <v>Charger</v>
      </c>
      <c r="J3933" t="s">
        <v>49</v>
      </c>
      <c r="K3933" t="s">
        <v>582</v>
      </c>
    </row>
    <row r="3934" spans="1:11" x14ac:dyDescent="0.2">
      <c r="A3934" s="1" t="d">
        <v>2023-03-06</v>
      </c>
      <c r="B3934" s="45">
        <v>-1</v>
      </c>
      <c r="C3934" t="s">
        <v>77</v>
      </c>
      <c r="D3934" t="str">
        <f>_xlfn.XLOOKUP(Table29[[#This Row],[Patron Group]],$R$10:$R$24,$S$10:$S$24)</f>
        <v>Undergraduate</v>
      </c>
      <c r="E3934" s="1" t="d">
        <v>2023-03-06</v>
      </c>
      <c r="F3934" t="s">
        <v>1100</v>
      </c>
      <c r="G3934" t="s">
        <v>2265</v>
      </c>
      <c r="H3934" t="str">
        <f>_xlfn.XLOOKUP(Table29[[#This Row],[Unique BarCode]],$N$10:$N$37,$O$10:$O$37)</f>
        <v>IPHONE</v>
      </c>
      <c r="I3934" t="str">
        <f>_xlfn.XLOOKUP(Table29[[#This Row],[Unique BarCode]],$N$10:$N$37,$P$10:$P$37)</f>
        <v>Charger</v>
      </c>
      <c r="J3934" t="s">
        <v>8</v>
      </c>
      <c r="K3934" t="s">
        <v>1101</v>
      </c>
    </row>
    <row r="3935" spans="1:11" x14ac:dyDescent="0.2">
      <c r="A3935" s="1" t="d">
        <v>2023-03-06</v>
      </c>
      <c r="B3935" s="45">
        <v>-1</v>
      </c>
      <c r="C3935" t="s">
        <v>77</v>
      </c>
      <c r="D3935" t="str">
        <f>_xlfn.XLOOKUP(Table29[[#This Row],[Patron Group]],$R$10:$R$24,$S$10:$S$24)</f>
        <v>Undergraduate</v>
      </c>
      <c r="E3935" s="1" t="d">
        <v>2023-03-06</v>
      </c>
      <c r="F3935" t="s">
        <v>461</v>
      </c>
      <c r="G3935" t="s">
        <v>2265</v>
      </c>
      <c r="H3935" t="str">
        <f>_xlfn.XLOOKUP(Table29[[#This Row],[Unique BarCode]],$N$10:$N$37,$O$10:$O$37)</f>
        <v>IPHONE</v>
      </c>
      <c r="I3935" t="str">
        <f>_xlfn.XLOOKUP(Table29[[#This Row],[Unique BarCode]],$N$10:$N$37,$P$10:$P$37)</f>
        <v>Charger</v>
      </c>
      <c r="J3935" t="s">
        <v>8</v>
      </c>
      <c r="K3935" t="s">
        <v>462</v>
      </c>
    </row>
    <row r="3936" spans="1:11" x14ac:dyDescent="0.2">
      <c r="A3936" s="1" t="d">
        <v>2023-03-06</v>
      </c>
      <c r="B3936" s="45">
        <v>-1</v>
      </c>
      <c r="C3936" t="s">
        <v>77</v>
      </c>
      <c r="D3936" t="str">
        <f>_xlfn.XLOOKUP(Table29[[#This Row],[Patron Group]],$R$10:$R$24,$S$10:$S$24)</f>
        <v>Undergraduate</v>
      </c>
      <c r="E3936" s="1" t="d">
        <v>2023-03-06</v>
      </c>
      <c r="F3936" t="s">
        <v>1314</v>
      </c>
      <c r="G3936" t="s">
        <v>2265</v>
      </c>
      <c r="H3936" t="str">
        <f>_xlfn.XLOOKUP(Table29[[#This Row],[Unique BarCode]],$N$10:$N$37,$O$10:$O$37)</f>
        <v>IPHONE</v>
      </c>
      <c r="I3936" t="str">
        <f>_xlfn.XLOOKUP(Table29[[#This Row],[Unique BarCode]],$N$10:$N$37,$P$10:$P$37)</f>
        <v>Charger</v>
      </c>
      <c r="J3936" t="s">
        <v>8</v>
      </c>
      <c r="K3936" t="s">
        <v>1315</v>
      </c>
    </row>
    <row r="3937" spans="1:11" x14ac:dyDescent="0.2">
      <c r="A3937" s="1" t="d">
        <v>2023-03-06</v>
      </c>
      <c r="B3937" s="45">
        <v>-1</v>
      </c>
      <c r="C3937" t="s">
        <v>77</v>
      </c>
      <c r="D3937" t="str">
        <f>_xlfn.XLOOKUP(Table29[[#This Row],[Patron Group]],$R$10:$R$24,$S$10:$S$24)</f>
        <v>Undergraduate</v>
      </c>
      <c r="E3937" s="1" t="d">
        <v>2023-03-06</v>
      </c>
      <c r="F3937" t="s">
        <v>84</v>
      </c>
      <c r="G3937" t="s">
        <v>2265</v>
      </c>
      <c r="H3937" t="str">
        <f>_xlfn.XLOOKUP(Table29[[#This Row],[Unique BarCode]],$N$10:$N$37,$O$10:$O$37)</f>
        <v>IPHONE</v>
      </c>
      <c r="I3937" t="str">
        <f>_xlfn.XLOOKUP(Table29[[#This Row],[Unique BarCode]],$N$10:$N$37,$P$10:$P$37)</f>
        <v>Charger</v>
      </c>
      <c r="J3937" t="s">
        <v>8</v>
      </c>
      <c r="K3937" t="s">
        <v>85</v>
      </c>
    </row>
    <row r="3938" spans="1:11" x14ac:dyDescent="0.2">
      <c r="A3938" s="1" t="d">
        <v>2023-03-06</v>
      </c>
      <c r="B3938" s="45">
        <v>-1</v>
      </c>
      <c r="C3938" t="s">
        <v>77</v>
      </c>
      <c r="D3938" t="str">
        <f>_xlfn.XLOOKUP(Table29[[#This Row],[Patron Group]],$R$10:$R$24,$S$10:$S$24)</f>
        <v>Undergraduate</v>
      </c>
      <c r="E3938" s="1" t="d">
        <v>2023-03-06</v>
      </c>
      <c r="F3938" t="s">
        <v>1369</v>
      </c>
      <c r="G3938" t="s">
        <v>2265</v>
      </c>
      <c r="H3938" t="str">
        <f>_xlfn.XLOOKUP(Table29[[#This Row],[Unique BarCode]],$N$10:$N$37,$O$10:$O$37)</f>
        <v>IPHONE</v>
      </c>
      <c r="I3938" t="str">
        <f>_xlfn.XLOOKUP(Table29[[#This Row],[Unique BarCode]],$N$10:$N$37,$P$10:$P$37)</f>
        <v>Charger</v>
      </c>
      <c r="J3938" t="s">
        <v>8</v>
      </c>
      <c r="K3938" t="s">
        <v>1370</v>
      </c>
    </row>
    <row r="3939" spans="1:11" x14ac:dyDescent="0.2">
      <c r="A3939" s="1" t="d">
        <v>2023-03-06</v>
      </c>
      <c r="B3939" s="45">
        <v>-1</v>
      </c>
      <c r="C3939" t="s">
        <v>77</v>
      </c>
      <c r="D3939" t="str">
        <f>_xlfn.XLOOKUP(Table29[[#This Row],[Patron Group]],$R$10:$R$24,$S$10:$S$24)</f>
        <v>Undergraduate</v>
      </c>
      <c r="E3939" s="1" t="d">
        <v>2023-03-06</v>
      </c>
      <c r="F3939" t="s">
        <v>1861</v>
      </c>
      <c r="G3939" t="s">
        <v>2265</v>
      </c>
      <c r="H3939" t="str">
        <f>_xlfn.XLOOKUP(Table29[[#This Row],[Unique BarCode]],$N$10:$N$37,$O$10:$O$37)</f>
        <v>IPHONE</v>
      </c>
      <c r="I3939" t="str">
        <f>_xlfn.XLOOKUP(Table29[[#This Row],[Unique BarCode]],$N$10:$N$37,$P$10:$P$37)</f>
        <v>Charger</v>
      </c>
      <c r="J3939" t="s">
        <v>8</v>
      </c>
      <c r="K3939" t="s">
        <v>1862</v>
      </c>
    </row>
    <row r="3940" spans="1:11" x14ac:dyDescent="0.2">
      <c r="A3940" s="1" t="d">
        <v>2023-03-06</v>
      </c>
      <c r="B3940" s="45">
        <v>-1</v>
      </c>
      <c r="C3940" t="s">
        <v>77</v>
      </c>
      <c r="D3940" t="str">
        <f>_xlfn.XLOOKUP(Table29[[#This Row],[Patron Group]],$R$10:$R$24,$S$10:$S$24)</f>
        <v>Undergraduate</v>
      </c>
      <c r="E3940" s="1" t="d">
        <v>2023-03-06</v>
      </c>
      <c r="F3940" t="s">
        <v>839</v>
      </c>
      <c r="G3940" t="s">
        <v>2265</v>
      </c>
      <c r="H3940" t="str">
        <f>_xlfn.XLOOKUP(Table29[[#This Row],[Unique BarCode]],$N$10:$N$37,$O$10:$O$37)</f>
        <v>IPHONE</v>
      </c>
      <c r="I3940" t="str">
        <f>_xlfn.XLOOKUP(Table29[[#This Row],[Unique BarCode]],$N$10:$N$37,$P$10:$P$37)</f>
        <v>Charger</v>
      </c>
      <c r="J3940" t="s">
        <v>8</v>
      </c>
      <c r="K3940" t="s">
        <v>840</v>
      </c>
    </row>
    <row r="3941" spans="1:11" x14ac:dyDescent="0.2">
      <c r="A3941" s="1" t="d">
        <v>2023-03-06</v>
      </c>
      <c r="B3941" s="45">
        <v>-1</v>
      </c>
      <c r="C3941" t="s">
        <v>77</v>
      </c>
      <c r="D3941" t="str">
        <f>_xlfn.XLOOKUP(Table29[[#This Row],[Patron Group]],$R$10:$R$24,$S$10:$S$24)</f>
        <v>Undergraduate</v>
      </c>
      <c r="E3941" s="1" t="d">
        <v>2023-03-06</v>
      </c>
      <c r="F3941" t="s">
        <v>86</v>
      </c>
      <c r="G3941" t="s">
        <v>2265</v>
      </c>
      <c r="H3941" t="str">
        <f>_xlfn.XLOOKUP(Table29[[#This Row],[Unique BarCode]],$N$10:$N$37,$O$10:$O$37)</f>
        <v>IPHONE</v>
      </c>
      <c r="I3941" t="str">
        <f>_xlfn.XLOOKUP(Table29[[#This Row],[Unique BarCode]],$N$10:$N$37,$P$10:$P$37)</f>
        <v>Charger</v>
      </c>
      <c r="J3941" t="s">
        <v>8</v>
      </c>
      <c r="K3941" t="s">
        <v>87</v>
      </c>
    </row>
    <row r="3942" spans="1:11" x14ac:dyDescent="0.2">
      <c r="A3942" s="1" t="d">
        <v>2023-03-06</v>
      </c>
      <c r="B3942" s="45">
        <v>-1</v>
      </c>
      <c r="C3942" t="s">
        <v>77</v>
      </c>
      <c r="D3942" t="str">
        <f>_xlfn.XLOOKUP(Table29[[#This Row],[Patron Group]],$R$10:$R$24,$S$10:$S$24)</f>
        <v>Undergraduate</v>
      </c>
      <c r="E3942" s="1" t="d">
        <v>2023-03-06</v>
      </c>
      <c r="F3942" t="s">
        <v>433</v>
      </c>
      <c r="G3942" t="s">
        <v>2265</v>
      </c>
      <c r="H3942" t="str">
        <f>_xlfn.XLOOKUP(Table29[[#This Row],[Unique BarCode]],$N$10:$N$37,$O$10:$O$37)</f>
        <v>IPHONE</v>
      </c>
      <c r="I3942" t="str">
        <f>_xlfn.XLOOKUP(Table29[[#This Row],[Unique BarCode]],$N$10:$N$37,$P$10:$P$37)</f>
        <v>Charger</v>
      </c>
      <c r="J3942" t="s">
        <v>8</v>
      </c>
      <c r="K3942" t="s">
        <v>434</v>
      </c>
    </row>
    <row r="3943" spans="1:11" x14ac:dyDescent="0.2">
      <c r="A3943" s="1" t="d">
        <v>2023-03-06</v>
      </c>
      <c r="B3943" s="45">
        <v>-1</v>
      </c>
      <c r="C3943" t="s">
        <v>77</v>
      </c>
      <c r="D3943" t="str">
        <f>_xlfn.XLOOKUP(Table29[[#This Row],[Patron Group]],$R$10:$R$24,$S$10:$S$24)</f>
        <v>Undergraduate</v>
      </c>
      <c r="E3943" s="1" t="d">
        <v>2023-03-06</v>
      </c>
      <c r="F3943" t="s">
        <v>29</v>
      </c>
      <c r="G3943" t="s">
        <v>2265</v>
      </c>
      <c r="H3943" t="str">
        <f>_xlfn.XLOOKUP(Table29[[#This Row],[Unique BarCode]],$N$10:$N$37,$O$10:$O$37)</f>
        <v>IPHONE</v>
      </c>
      <c r="I3943" t="str">
        <f>_xlfn.XLOOKUP(Table29[[#This Row],[Unique BarCode]],$N$10:$N$37,$P$10:$P$37)</f>
        <v>Charger</v>
      </c>
      <c r="J3943" t="s">
        <v>8</v>
      </c>
      <c r="K3943" t="s">
        <v>30</v>
      </c>
    </row>
    <row r="3944" spans="1:11" x14ac:dyDescent="0.2">
      <c r="A3944" s="1" t="d">
        <v>2023-03-06</v>
      </c>
      <c r="B3944" s="45">
        <v>-1</v>
      </c>
      <c r="C3944" t="s">
        <v>77</v>
      </c>
      <c r="D3944" t="str">
        <f>_xlfn.XLOOKUP(Table29[[#This Row],[Patron Group]],$R$10:$R$24,$S$10:$S$24)</f>
        <v>Undergraduate</v>
      </c>
      <c r="E3944" s="1" t="d">
        <v>2023-03-06</v>
      </c>
      <c r="F3944" t="s">
        <v>12</v>
      </c>
      <c r="G3944" t="s">
        <v>2265</v>
      </c>
      <c r="H3944" t="str">
        <f>_xlfn.XLOOKUP(Table29[[#This Row],[Unique BarCode]],$N$10:$N$37,$O$10:$O$37)</f>
        <v>IPHONE</v>
      </c>
      <c r="I3944" t="str">
        <f>_xlfn.XLOOKUP(Table29[[#This Row],[Unique BarCode]],$N$10:$N$37,$P$10:$P$37)</f>
        <v>Charger</v>
      </c>
      <c r="J3944" t="s">
        <v>1825</v>
      </c>
      <c r="K3944" t="s">
        <v>14</v>
      </c>
    </row>
    <row r="3945" spans="1:11" x14ac:dyDescent="0.2">
      <c r="A3945" s="1" t="d">
        <v>2023-03-06</v>
      </c>
      <c r="B3945" s="45">
        <v>-1</v>
      </c>
      <c r="C3945" t="s">
        <v>77</v>
      </c>
      <c r="D3945" t="str">
        <f>_xlfn.XLOOKUP(Table29[[#This Row],[Patron Group]],$R$10:$R$24,$S$10:$S$24)</f>
        <v>Undergraduate</v>
      </c>
      <c r="E3945" s="1" t="d">
        <v>2023-03-06</v>
      </c>
      <c r="F3945" t="s">
        <v>266</v>
      </c>
      <c r="G3945" t="s">
        <v>2265</v>
      </c>
      <c r="H3945" t="str">
        <f>_xlfn.XLOOKUP(Table29[[#This Row],[Unique BarCode]],$N$10:$N$37,$O$10:$O$37)</f>
        <v>IPHONE</v>
      </c>
      <c r="I3945" t="str">
        <f>_xlfn.XLOOKUP(Table29[[#This Row],[Unique BarCode]],$N$10:$N$37,$P$10:$P$37)</f>
        <v>Charger</v>
      </c>
      <c r="J3945" t="s">
        <v>8</v>
      </c>
    </row>
    <row r="3946" spans="1:11" x14ac:dyDescent="0.2">
      <c r="A3946" s="1" t="d">
        <v>2023-03-06</v>
      </c>
      <c r="B3946" s="45">
        <v>-1</v>
      </c>
      <c r="C3946" t="s">
        <v>77</v>
      </c>
      <c r="D3946" t="str">
        <f>_xlfn.XLOOKUP(Table29[[#This Row],[Patron Group]],$R$10:$R$24,$S$10:$S$24)</f>
        <v>Undergraduate</v>
      </c>
      <c r="E3946" s="1" t="d">
        <v>2023-03-06</v>
      </c>
      <c r="F3946" t="s">
        <v>33</v>
      </c>
      <c r="G3946" t="s">
        <v>2268</v>
      </c>
      <c r="H3946" t="str">
        <f>_xlfn.XLOOKUP(Table29[[#This Row],[Unique BarCode]],$N$10:$N$37,$O$10:$O$37)</f>
        <v>MACCHRG</v>
      </c>
      <c r="I3946" t="str">
        <f>_xlfn.XLOOKUP(Table29[[#This Row],[Unique BarCode]],$N$10:$N$37,$P$10:$P$37)</f>
        <v>Charger</v>
      </c>
      <c r="J3946" t="s">
        <v>8</v>
      </c>
      <c r="K3946" t="s">
        <v>34</v>
      </c>
    </row>
    <row r="3947" spans="1:11" x14ac:dyDescent="0.2">
      <c r="A3947" s="1" t="d">
        <v>2023-03-06</v>
      </c>
      <c r="B3947" s="45">
        <v>-1</v>
      </c>
      <c r="C3947" t="s">
        <v>77</v>
      </c>
      <c r="D3947" t="str">
        <f>_xlfn.XLOOKUP(Table29[[#This Row],[Patron Group]],$R$10:$R$24,$S$10:$S$24)</f>
        <v>Undergraduate</v>
      </c>
      <c r="E3947" s="1" t="d">
        <v>2023-03-06</v>
      </c>
      <c r="F3947" t="s">
        <v>35</v>
      </c>
      <c r="G3947" t="s">
        <v>2268</v>
      </c>
      <c r="H3947" t="str">
        <f>_xlfn.XLOOKUP(Table29[[#This Row],[Unique BarCode]],$N$10:$N$37,$O$10:$O$37)</f>
        <v>MACCHRG</v>
      </c>
      <c r="I3947" t="str">
        <f>_xlfn.XLOOKUP(Table29[[#This Row],[Unique BarCode]],$N$10:$N$37,$P$10:$P$37)</f>
        <v>Charger</v>
      </c>
      <c r="J3947" t="s">
        <v>13</v>
      </c>
      <c r="K3947" t="s">
        <v>36</v>
      </c>
    </row>
    <row r="3948" spans="1:11" x14ac:dyDescent="0.2">
      <c r="A3948" s="1" t="d">
        <v>2023-03-06</v>
      </c>
      <c r="B3948" s="45">
        <v>-1</v>
      </c>
      <c r="C3948" t="s">
        <v>77</v>
      </c>
      <c r="D3948" t="str">
        <f>_xlfn.XLOOKUP(Table29[[#This Row],[Patron Group]],$R$10:$R$24,$S$10:$S$24)</f>
        <v>Undergraduate</v>
      </c>
      <c r="E3948" s="1" t="d">
        <v>2023-03-06</v>
      </c>
      <c r="F3948" t="s">
        <v>1714</v>
      </c>
      <c r="G3948" t="s">
        <v>2296</v>
      </c>
      <c r="H3948" t="str">
        <f>_xlfn.XLOOKUP(Table29[[#This Row],[Unique BarCode]],$N$10:$N$37,$O$10:$O$37)</f>
        <v>MACUSBC</v>
      </c>
      <c r="I3948" t="str">
        <f>_xlfn.XLOOKUP(Table29[[#This Row],[Unique BarCode]],$N$10:$N$37,$P$10:$P$37)</f>
        <v>Charger</v>
      </c>
      <c r="J3948" t="s">
        <v>8</v>
      </c>
      <c r="K3948" t="s">
        <v>578</v>
      </c>
    </row>
    <row r="3949" spans="1:11" x14ac:dyDescent="0.2">
      <c r="A3949" s="1" t="d">
        <v>2023-03-06</v>
      </c>
      <c r="B3949" s="45">
        <v>-1</v>
      </c>
      <c r="C3949" t="s">
        <v>77</v>
      </c>
      <c r="D3949" t="str">
        <f>_xlfn.XLOOKUP(Table29[[#This Row],[Patron Group]],$R$10:$R$24,$S$10:$S$24)</f>
        <v>Undergraduate</v>
      </c>
      <c r="E3949" s="1" t="d">
        <v>2023-03-06</v>
      </c>
      <c r="F3949" t="s">
        <v>1688</v>
      </c>
      <c r="G3949" t="s">
        <v>2296</v>
      </c>
      <c r="H3949" t="str">
        <f>_xlfn.XLOOKUP(Table29[[#This Row],[Unique BarCode]],$N$10:$N$37,$O$10:$O$37)</f>
        <v>MACUSBC</v>
      </c>
      <c r="I3949" t="str">
        <f>_xlfn.XLOOKUP(Table29[[#This Row],[Unique BarCode]],$N$10:$N$37,$P$10:$P$37)</f>
        <v>Charger</v>
      </c>
      <c r="J3949" t="s">
        <v>8</v>
      </c>
      <c r="K3949" t="s">
        <v>225</v>
      </c>
    </row>
    <row r="3950" spans="1:11" x14ac:dyDescent="0.2">
      <c r="A3950" s="1" t="d">
        <v>2023-03-06</v>
      </c>
      <c r="B3950" s="45">
        <v>-1</v>
      </c>
      <c r="C3950" t="s">
        <v>77</v>
      </c>
      <c r="D3950" t="str">
        <f>_xlfn.XLOOKUP(Table29[[#This Row],[Patron Group]],$R$10:$R$24,$S$10:$S$24)</f>
        <v>Undergraduate</v>
      </c>
      <c r="E3950" s="1" t="d">
        <v>2023-03-06</v>
      </c>
      <c r="F3950" t="s">
        <v>1621</v>
      </c>
      <c r="G3950" t="s">
        <v>2296</v>
      </c>
      <c r="H3950" t="str">
        <f>_xlfn.XLOOKUP(Table29[[#This Row],[Unique BarCode]],$N$10:$N$37,$O$10:$O$37)</f>
        <v>MACUSBC</v>
      </c>
      <c r="I3950" t="str">
        <f>_xlfn.XLOOKUP(Table29[[#This Row],[Unique BarCode]],$N$10:$N$37,$P$10:$P$37)</f>
        <v>Charger</v>
      </c>
      <c r="J3950" t="s">
        <v>8</v>
      </c>
      <c r="K3950" t="s">
        <v>472</v>
      </c>
    </row>
    <row r="3951" spans="1:11" x14ac:dyDescent="0.2">
      <c r="A3951" s="1" t="d">
        <v>2023-03-06</v>
      </c>
      <c r="B3951" s="45">
        <v>-1</v>
      </c>
      <c r="C3951" t="s">
        <v>77</v>
      </c>
      <c r="D3951" t="str">
        <f>_xlfn.XLOOKUP(Table29[[#This Row],[Patron Group]],$R$10:$R$24,$S$10:$S$24)</f>
        <v>Undergraduate</v>
      </c>
      <c r="E3951" s="1" t="d">
        <v>2023-03-06</v>
      </c>
      <c r="F3951" t="s">
        <v>1631</v>
      </c>
      <c r="G3951" t="s">
        <v>2296</v>
      </c>
      <c r="H3951" t="str">
        <f>_xlfn.XLOOKUP(Table29[[#This Row],[Unique BarCode]],$N$10:$N$37,$O$10:$O$37)</f>
        <v>MACUSBC</v>
      </c>
      <c r="I3951" t="str">
        <f>_xlfn.XLOOKUP(Table29[[#This Row],[Unique BarCode]],$N$10:$N$37,$P$10:$P$37)</f>
        <v>Charger</v>
      </c>
      <c r="J3951" t="s">
        <v>8</v>
      </c>
      <c r="K3951" t="s">
        <v>277</v>
      </c>
    </row>
    <row r="3952" spans="1:11" x14ac:dyDescent="0.2">
      <c r="A3952" s="1" t="d">
        <v>2023-03-06</v>
      </c>
      <c r="B3952" s="45">
        <v>-1</v>
      </c>
      <c r="C3952" t="s">
        <v>77</v>
      </c>
      <c r="D3952" t="str">
        <f>_xlfn.XLOOKUP(Table29[[#This Row],[Patron Group]],$R$10:$R$24,$S$10:$S$24)</f>
        <v>Undergraduate</v>
      </c>
      <c r="E3952" s="1" t="d">
        <v>2023-03-06</v>
      </c>
      <c r="F3952" t="s">
        <v>1632</v>
      </c>
      <c r="G3952" t="s">
        <v>2296</v>
      </c>
      <c r="H3952" t="str">
        <f>_xlfn.XLOOKUP(Table29[[#This Row],[Unique BarCode]],$N$10:$N$37,$O$10:$O$37)</f>
        <v>MACUSBC</v>
      </c>
      <c r="I3952" t="str">
        <f>_xlfn.XLOOKUP(Table29[[#This Row],[Unique BarCode]],$N$10:$N$37,$P$10:$P$37)</f>
        <v>Charger</v>
      </c>
      <c r="J3952" t="s">
        <v>8</v>
      </c>
      <c r="K3952" t="s">
        <v>214</v>
      </c>
    </row>
    <row r="3953" spans="1:11" x14ac:dyDescent="0.2">
      <c r="A3953" s="1" t="d">
        <v>2023-03-06</v>
      </c>
      <c r="B3953" s="45">
        <v>-1</v>
      </c>
      <c r="C3953" t="s">
        <v>77</v>
      </c>
      <c r="D3953" t="str">
        <f>_xlfn.XLOOKUP(Table29[[#This Row],[Patron Group]],$R$10:$R$24,$S$10:$S$24)</f>
        <v>Undergraduate</v>
      </c>
      <c r="E3953" s="1" t="d">
        <v>2023-03-06</v>
      </c>
      <c r="F3953" t="s">
        <v>1633</v>
      </c>
      <c r="G3953" t="s">
        <v>2296</v>
      </c>
      <c r="H3953" t="str">
        <f>_xlfn.XLOOKUP(Table29[[#This Row],[Unique BarCode]],$N$10:$N$37,$O$10:$O$37)</f>
        <v>MACUSBC</v>
      </c>
      <c r="I3953" t="str">
        <f>_xlfn.XLOOKUP(Table29[[#This Row],[Unique BarCode]],$N$10:$N$37,$P$10:$P$37)</f>
        <v>Charger</v>
      </c>
      <c r="J3953" t="s">
        <v>8</v>
      </c>
      <c r="K3953" t="s">
        <v>844</v>
      </c>
    </row>
    <row r="3954" spans="1:11" x14ac:dyDescent="0.2">
      <c r="A3954" s="1" t="d">
        <v>2023-03-06</v>
      </c>
      <c r="B3954" s="45">
        <v>-1</v>
      </c>
      <c r="C3954" t="s">
        <v>77</v>
      </c>
      <c r="D3954" t="str">
        <f>_xlfn.XLOOKUP(Table29[[#This Row],[Patron Group]],$R$10:$R$24,$S$10:$S$24)</f>
        <v>Undergraduate</v>
      </c>
      <c r="E3954" s="1" t="d">
        <v>2023-03-06</v>
      </c>
      <c r="F3954" t="s">
        <v>1634</v>
      </c>
      <c r="G3954" t="s">
        <v>2296</v>
      </c>
      <c r="H3954" t="str">
        <f>_xlfn.XLOOKUP(Table29[[#This Row],[Unique BarCode]],$N$10:$N$37,$O$10:$O$37)</f>
        <v>MACUSBC</v>
      </c>
      <c r="I3954" t="str">
        <f>_xlfn.XLOOKUP(Table29[[#This Row],[Unique BarCode]],$N$10:$N$37,$P$10:$P$37)</f>
        <v>Charger</v>
      </c>
      <c r="J3954" t="s">
        <v>8</v>
      </c>
      <c r="K3954" t="s">
        <v>38</v>
      </c>
    </row>
    <row r="3955" spans="1:11" x14ac:dyDescent="0.2">
      <c r="A3955" s="1" t="d">
        <v>2023-03-06</v>
      </c>
      <c r="B3955" s="45">
        <v>-1</v>
      </c>
      <c r="C3955" t="s">
        <v>77</v>
      </c>
      <c r="D3955" t="str">
        <f>_xlfn.XLOOKUP(Table29[[#This Row],[Patron Group]],$R$10:$R$24,$S$10:$S$24)</f>
        <v>Undergraduate</v>
      </c>
      <c r="E3955" s="1" t="d">
        <v>2023-03-06</v>
      </c>
      <c r="F3955" t="s">
        <v>1614</v>
      </c>
      <c r="G3955" t="s">
        <v>2296</v>
      </c>
      <c r="H3955" t="str">
        <f>_xlfn.XLOOKUP(Table29[[#This Row],[Unique BarCode]],$N$10:$N$37,$O$10:$O$37)</f>
        <v>MACUSBC</v>
      </c>
      <c r="I3955" t="str">
        <f>_xlfn.XLOOKUP(Table29[[#This Row],[Unique BarCode]],$N$10:$N$37,$P$10:$P$37)</f>
        <v>Charger</v>
      </c>
      <c r="J3955" t="s">
        <v>8</v>
      </c>
      <c r="K3955" t="s">
        <v>94</v>
      </c>
    </row>
    <row r="3956" spans="1:11" x14ac:dyDescent="0.2">
      <c r="A3956" s="1" t="d">
        <v>2023-03-06</v>
      </c>
      <c r="B3956" s="45">
        <v>-1</v>
      </c>
      <c r="C3956" t="s">
        <v>77</v>
      </c>
      <c r="D3956" t="str">
        <f>_xlfn.XLOOKUP(Table29[[#This Row],[Patron Group]],$R$10:$R$24,$S$10:$S$24)</f>
        <v>Undergraduate</v>
      </c>
      <c r="E3956" s="1" t="d">
        <v>2023-03-06</v>
      </c>
      <c r="F3956" t="s">
        <v>1835</v>
      </c>
      <c r="G3956" t="s">
        <v>2296</v>
      </c>
      <c r="H3956" t="str">
        <f>_xlfn.XLOOKUP(Table29[[#This Row],[Unique BarCode]],$N$10:$N$37,$O$10:$O$37)</f>
        <v>MACUSBC</v>
      </c>
      <c r="I3956" t="str">
        <f>_xlfn.XLOOKUP(Table29[[#This Row],[Unique BarCode]],$N$10:$N$37,$P$10:$P$37)</f>
        <v>Charger</v>
      </c>
      <c r="J3956" t="s">
        <v>8</v>
      </c>
    </row>
    <row r="3957" spans="1:11" x14ac:dyDescent="0.2">
      <c r="A3957" s="1" t="d">
        <v>2023-03-06</v>
      </c>
      <c r="B3957" s="45">
        <v>-1</v>
      </c>
      <c r="C3957" t="s">
        <v>77</v>
      </c>
      <c r="D3957" t="str">
        <f>_xlfn.XLOOKUP(Table29[[#This Row],[Patron Group]],$R$10:$R$24,$S$10:$S$24)</f>
        <v>Undergraduate</v>
      </c>
      <c r="E3957" s="1" t="d">
        <v>2023-03-06</v>
      </c>
      <c r="F3957" t="s">
        <v>1780</v>
      </c>
      <c r="G3957" t="s">
        <v>2271</v>
      </c>
      <c r="H3957" t="str">
        <f>_xlfn.XLOOKUP(Table29[[#This Row],[Unique BarCode]],$N$10:$N$37,$O$10:$O$37)</f>
        <v>OMNI</v>
      </c>
      <c r="I3957" t="str">
        <f>_xlfn.XLOOKUP(Table29[[#This Row],[Unique BarCode]],$N$10:$N$37,$P$10:$P$37)</f>
        <v>Charger</v>
      </c>
      <c r="J3957" t="s">
        <v>49</v>
      </c>
      <c r="K3957" t="s">
        <v>1781</v>
      </c>
    </row>
    <row r="3958" spans="1:11" x14ac:dyDescent="0.2">
      <c r="A3958" s="1" t="d">
        <v>2023-03-06</v>
      </c>
      <c r="B3958" s="45">
        <v>-1</v>
      </c>
      <c r="C3958" t="s">
        <v>77</v>
      </c>
      <c r="D3958" t="str">
        <f>_xlfn.XLOOKUP(Table29[[#This Row],[Patron Group]],$R$10:$R$24,$S$10:$S$24)</f>
        <v>Undergraduate</v>
      </c>
      <c r="E3958" s="1" t="d">
        <v>2023-03-06</v>
      </c>
      <c r="F3958" t="s">
        <v>1204</v>
      </c>
      <c r="G3958" t="s">
        <v>2271</v>
      </c>
      <c r="H3958" t="str">
        <f>_xlfn.XLOOKUP(Table29[[#This Row],[Unique BarCode]],$N$10:$N$37,$O$10:$O$37)</f>
        <v>OMNI</v>
      </c>
      <c r="I3958" t="str">
        <f>_xlfn.XLOOKUP(Table29[[#This Row],[Unique BarCode]],$N$10:$N$37,$P$10:$P$37)</f>
        <v>Charger</v>
      </c>
      <c r="J3958" t="s">
        <v>49</v>
      </c>
      <c r="K3958" t="s">
        <v>1205</v>
      </c>
    </row>
    <row r="3959" spans="1:11" x14ac:dyDescent="0.2">
      <c r="A3959" s="1" t="d">
        <v>2023-03-06</v>
      </c>
      <c r="B3959" s="45">
        <v>-1</v>
      </c>
      <c r="C3959" t="s">
        <v>77</v>
      </c>
      <c r="D3959" t="str">
        <f>_xlfn.XLOOKUP(Table29[[#This Row],[Patron Group]],$R$10:$R$24,$S$10:$S$24)</f>
        <v>Undergraduate</v>
      </c>
      <c r="E3959" s="1" t="d">
        <v>2023-03-06</v>
      </c>
      <c r="F3959" t="s">
        <v>1320</v>
      </c>
      <c r="G3959" t="s">
        <v>2271</v>
      </c>
      <c r="H3959" t="str">
        <f>_xlfn.XLOOKUP(Table29[[#This Row],[Unique BarCode]],$N$10:$N$37,$O$10:$O$37)</f>
        <v>OMNI</v>
      </c>
      <c r="I3959" t="str">
        <f>_xlfn.XLOOKUP(Table29[[#This Row],[Unique BarCode]],$N$10:$N$37,$P$10:$P$37)</f>
        <v>Charger</v>
      </c>
      <c r="J3959" t="s">
        <v>49</v>
      </c>
      <c r="K3959" t="s">
        <v>1321</v>
      </c>
    </row>
    <row r="3960" spans="1:11" x14ac:dyDescent="0.2">
      <c r="A3960" s="1" t="d">
        <v>2023-03-06</v>
      </c>
      <c r="B3960" s="45">
        <v>-1</v>
      </c>
      <c r="C3960" t="s">
        <v>77</v>
      </c>
      <c r="D3960" t="str">
        <f>_xlfn.XLOOKUP(Table29[[#This Row],[Patron Group]],$R$10:$R$24,$S$10:$S$24)</f>
        <v>Undergraduate</v>
      </c>
      <c r="E3960" s="1" t="d">
        <v>2023-03-06</v>
      </c>
      <c r="F3960" t="s">
        <v>711</v>
      </c>
      <c r="G3960" t="s">
        <v>2271</v>
      </c>
      <c r="H3960" t="str">
        <f>_xlfn.XLOOKUP(Table29[[#This Row],[Unique BarCode]],$N$10:$N$37,$O$10:$O$37)</f>
        <v>OMNI</v>
      </c>
      <c r="I3960" t="str">
        <f>_xlfn.XLOOKUP(Table29[[#This Row],[Unique BarCode]],$N$10:$N$37,$P$10:$P$37)</f>
        <v>Charger</v>
      </c>
      <c r="J3960" t="s">
        <v>68</v>
      </c>
      <c r="K3960" t="s">
        <v>712</v>
      </c>
    </row>
    <row r="3961" spans="1:11" x14ac:dyDescent="0.2">
      <c r="A3961" s="1" t="d">
        <v>2023-03-06</v>
      </c>
      <c r="B3961" s="45">
        <v>-1</v>
      </c>
      <c r="C3961" t="s">
        <v>77</v>
      </c>
      <c r="D3961" t="str">
        <f>_xlfn.XLOOKUP(Table29[[#This Row],[Patron Group]],$R$10:$R$24,$S$10:$S$24)</f>
        <v>Undergraduate</v>
      </c>
      <c r="E3961" s="1" t="d">
        <v>2023-03-06</v>
      </c>
      <c r="F3961" t="s">
        <v>847</v>
      </c>
      <c r="G3961" t="s">
        <v>2271</v>
      </c>
      <c r="H3961" t="str">
        <f>_xlfn.XLOOKUP(Table29[[#This Row],[Unique BarCode]],$N$10:$N$37,$O$10:$O$37)</f>
        <v>OMNI</v>
      </c>
      <c r="I3961" t="str">
        <f>_xlfn.XLOOKUP(Table29[[#This Row],[Unique BarCode]],$N$10:$N$37,$P$10:$P$37)</f>
        <v>Charger</v>
      </c>
      <c r="J3961" t="s">
        <v>68</v>
      </c>
      <c r="K3961" t="s">
        <v>848</v>
      </c>
    </row>
    <row r="3962" spans="1:11" x14ac:dyDescent="0.2">
      <c r="A3962" s="1" t="d">
        <v>2023-03-06</v>
      </c>
      <c r="B3962" s="45">
        <v>-1</v>
      </c>
      <c r="C3962" t="s">
        <v>77</v>
      </c>
      <c r="D3962" t="str">
        <f>_xlfn.XLOOKUP(Table29[[#This Row],[Patron Group]],$R$10:$R$24,$S$10:$S$24)</f>
        <v>Undergraduate</v>
      </c>
      <c r="E3962" s="1" t="d">
        <v>2023-03-06</v>
      </c>
      <c r="F3962" t="s">
        <v>1680</v>
      </c>
      <c r="G3962" t="s">
        <v>2271</v>
      </c>
      <c r="H3962" t="str">
        <f>_xlfn.XLOOKUP(Table29[[#This Row],[Unique BarCode]],$N$10:$N$37,$O$10:$O$37)</f>
        <v>OMNI</v>
      </c>
      <c r="I3962" t="str">
        <f>_xlfn.XLOOKUP(Table29[[#This Row],[Unique BarCode]],$N$10:$N$37,$P$10:$P$37)</f>
        <v>Charger</v>
      </c>
      <c r="J3962" t="s">
        <v>8</v>
      </c>
      <c r="K3962" t="s">
        <v>1681</v>
      </c>
    </row>
    <row r="3963" spans="1:11" x14ac:dyDescent="0.2">
      <c r="A3963" s="1" t="d">
        <v>2023-03-06</v>
      </c>
      <c r="B3963" s="45">
        <v>-1</v>
      </c>
      <c r="C3963" t="s">
        <v>77</v>
      </c>
      <c r="D3963" t="str">
        <f>_xlfn.XLOOKUP(Table29[[#This Row],[Patron Group]],$R$10:$R$24,$S$10:$S$24)</f>
        <v>Undergraduate</v>
      </c>
      <c r="E3963" s="1" t="d">
        <v>2023-03-06</v>
      </c>
      <c r="F3963" t="s">
        <v>1991</v>
      </c>
      <c r="G3963" t="s">
        <v>2285</v>
      </c>
      <c r="H3963" t="str">
        <f>_xlfn.XLOOKUP(Table29[[#This Row],[Unique BarCode]],$N$10:$N$37,$O$10:$O$37)</f>
        <v>UHDMI</v>
      </c>
      <c r="I3963" t="str">
        <f>_xlfn.XLOOKUP(Table29[[#This Row],[Unique BarCode]],$N$10:$N$37,$P$10:$P$37)</f>
        <v>Cable</v>
      </c>
      <c r="J3963" t="s">
        <v>8</v>
      </c>
    </row>
    <row r="3964" spans="1:11" x14ac:dyDescent="0.2">
      <c r="A3964" s="1" t="d">
        <v>2023-03-06</v>
      </c>
      <c r="B3964" s="45">
        <v>-1</v>
      </c>
      <c r="C3964" t="s">
        <v>77</v>
      </c>
      <c r="D3964" t="str">
        <f>_xlfn.XLOOKUP(Table29[[#This Row],[Patron Group]],$R$10:$R$24,$S$10:$S$24)</f>
        <v>Undergraduate</v>
      </c>
      <c r="E3964" s="1" t="d">
        <v>2023-03-06</v>
      </c>
      <c r="F3964" t="s">
        <v>1528</v>
      </c>
      <c r="G3964" t="s">
        <v>2294</v>
      </c>
      <c r="H3964" t="str">
        <f>_xlfn.XLOOKUP(Table29[[#This Row],[Unique BarCode]],$N$10:$N$37,$O$10:$O$37)</f>
        <v>UVGA</v>
      </c>
      <c r="I3964" t="str">
        <f>_xlfn.XLOOKUP(Table29[[#This Row],[Unique BarCode]],$N$10:$N$37,$P$10:$P$37)</f>
        <v>Cable</v>
      </c>
      <c r="J3964" t="s">
        <v>68</v>
      </c>
      <c r="K3964" t="s">
        <v>1529</v>
      </c>
    </row>
    <row r="3965" spans="1:11" x14ac:dyDescent="0.2">
      <c r="A3965" s="1" t="d">
        <v>2023-03-06</v>
      </c>
      <c r="B3965" s="45">
        <v>-1</v>
      </c>
      <c r="C3965" t="s">
        <v>77</v>
      </c>
      <c r="D3965" t="str">
        <f>_xlfn.XLOOKUP(Table29[[#This Row],[Patron Group]],$R$10:$R$24,$S$10:$S$24)</f>
        <v>Undergraduate</v>
      </c>
      <c r="E3965" s="1" t="d">
        <v>2023-03-06</v>
      </c>
      <c r="F3965" t="s">
        <v>559</v>
      </c>
      <c r="G3965" t="s">
        <v>2294</v>
      </c>
      <c r="H3965" t="str">
        <f>_xlfn.XLOOKUP(Table29[[#This Row],[Unique BarCode]],$N$10:$N$37,$O$10:$O$37)</f>
        <v>UVGA</v>
      </c>
      <c r="I3965" t="str">
        <f>_xlfn.XLOOKUP(Table29[[#This Row],[Unique BarCode]],$N$10:$N$37,$P$10:$P$37)</f>
        <v>Cable</v>
      </c>
      <c r="J3965" t="s">
        <v>8</v>
      </c>
    </row>
    <row r="3966" spans="1:11" x14ac:dyDescent="0.2">
      <c r="A3966" s="1" t="d">
        <v>2023-03-06</v>
      </c>
      <c r="B3966" s="45">
        <v>-1</v>
      </c>
      <c r="C3966" t="s">
        <v>77</v>
      </c>
      <c r="D3966" t="str">
        <f>_xlfn.XLOOKUP(Table29[[#This Row],[Patron Group]],$R$10:$R$24,$S$10:$S$24)</f>
        <v>Undergraduate</v>
      </c>
      <c r="E3966" s="1" t="d">
        <v>2023-03-06</v>
      </c>
      <c r="F3966" t="s">
        <v>229</v>
      </c>
      <c r="G3966" t="s">
        <v>2272</v>
      </c>
      <c r="H3966" t="str">
        <f>_xlfn.XLOOKUP(Table29[[#This Row],[Unique BarCode]],$N$10:$N$37,$O$10:$O$37)</f>
        <v>WALLADPT</v>
      </c>
      <c r="I3966" t="str">
        <f>_xlfn.XLOOKUP(Table29[[#This Row],[Unique BarCode]],$N$10:$N$37,$P$10:$P$37)</f>
        <v>Charger</v>
      </c>
      <c r="J3966" t="s">
        <v>49</v>
      </c>
      <c r="K3966" t="s">
        <v>230</v>
      </c>
    </row>
    <row r="3967" spans="1:11" x14ac:dyDescent="0.2">
      <c r="A3967" s="1" t="d">
        <v>2023-03-06</v>
      </c>
      <c r="B3967" s="45">
        <v>-1</v>
      </c>
      <c r="C3967" t="s">
        <v>77</v>
      </c>
      <c r="D3967" t="str">
        <f>_xlfn.XLOOKUP(Table29[[#This Row],[Patron Group]],$R$10:$R$24,$S$10:$S$24)</f>
        <v>Undergraduate</v>
      </c>
      <c r="E3967" s="1" t="d">
        <v>2023-03-06</v>
      </c>
      <c r="F3967" t="s">
        <v>272</v>
      </c>
      <c r="G3967" t="s">
        <v>2272</v>
      </c>
      <c r="H3967" t="str">
        <f>_xlfn.XLOOKUP(Table29[[#This Row],[Unique BarCode]],$N$10:$N$37,$O$10:$O$37)</f>
        <v>WALLADPT</v>
      </c>
      <c r="I3967" t="str">
        <f>_xlfn.XLOOKUP(Table29[[#This Row],[Unique BarCode]],$N$10:$N$37,$P$10:$P$37)</f>
        <v>Charger</v>
      </c>
      <c r="J3967" t="s">
        <v>49</v>
      </c>
      <c r="K3967" t="s">
        <v>273</v>
      </c>
    </row>
    <row r="3968" spans="1:11" x14ac:dyDescent="0.2">
      <c r="A3968" s="1" t="d">
        <v>2023-03-06</v>
      </c>
      <c r="B3968" s="45">
        <v>-1</v>
      </c>
      <c r="C3968" t="s">
        <v>77</v>
      </c>
      <c r="D3968" t="str">
        <f>_xlfn.XLOOKUP(Table29[[#This Row],[Patron Group]],$R$10:$R$24,$S$10:$S$24)</f>
        <v>Undergraduate</v>
      </c>
      <c r="E3968" s="1" t="d">
        <v>2023-03-06</v>
      </c>
      <c r="F3968" t="s">
        <v>43</v>
      </c>
      <c r="G3968" t="s">
        <v>2272</v>
      </c>
      <c r="H3968" t="str">
        <f>_xlfn.XLOOKUP(Table29[[#This Row],[Unique BarCode]],$N$10:$N$37,$O$10:$O$37)</f>
        <v>WALLADPT</v>
      </c>
      <c r="I3968" t="str">
        <f>_xlfn.XLOOKUP(Table29[[#This Row],[Unique BarCode]],$N$10:$N$37,$P$10:$P$37)</f>
        <v>Charger</v>
      </c>
      <c r="J3968" t="s">
        <v>8</v>
      </c>
      <c r="K3968" t="s">
        <v>44</v>
      </c>
    </row>
    <row r="3969" spans="1:11" x14ac:dyDescent="0.2">
      <c r="A3969" s="1" t="d">
        <v>2023-03-06</v>
      </c>
      <c r="B3969" s="45">
        <v>-1</v>
      </c>
      <c r="C3969" t="s">
        <v>77</v>
      </c>
      <c r="D3969" t="str">
        <f>_xlfn.XLOOKUP(Table29[[#This Row],[Patron Group]],$R$10:$R$24,$S$10:$S$24)</f>
        <v>Undergraduate</v>
      </c>
      <c r="E3969" s="1" t="d">
        <v>2023-03-06</v>
      </c>
      <c r="F3969" t="s">
        <v>1390</v>
      </c>
      <c r="G3969" t="s">
        <v>2272</v>
      </c>
      <c r="H3969" t="str">
        <f>_xlfn.XLOOKUP(Table29[[#This Row],[Unique BarCode]],$N$10:$N$37,$O$10:$O$37)</f>
        <v>WALLADPT</v>
      </c>
      <c r="I3969" t="str">
        <f>_xlfn.XLOOKUP(Table29[[#This Row],[Unique BarCode]],$N$10:$N$37,$P$10:$P$37)</f>
        <v>Charger</v>
      </c>
      <c r="J3969" t="s">
        <v>8</v>
      </c>
      <c r="K3969" t="s">
        <v>1391</v>
      </c>
    </row>
    <row r="3970" spans="1:11" x14ac:dyDescent="0.2">
      <c r="A3970" s="1" t="d">
        <v>2023-03-06</v>
      </c>
      <c r="B3970" s="45">
        <v>-1</v>
      </c>
      <c r="C3970" t="s">
        <v>77</v>
      </c>
      <c r="D3970" t="str">
        <f>_xlfn.XLOOKUP(Table29[[#This Row],[Patron Group]],$R$10:$R$24,$S$10:$S$24)</f>
        <v>Undergraduate</v>
      </c>
      <c r="E3970" s="1" t="d">
        <v>2023-03-06</v>
      </c>
      <c r="F3970" t="s">
        <v>855</v>
      </c>
      <c r="G3970" t="s">
        <v>2272</v>
      </c>
      <c r="H3970" t="str">
        <f>_xlfn.XLOOKUP(Table29[[#This Row],[Unique BarCode]],$N$10:$N$37,$O$10:$O$37)</f>
        <v>WALLADPT</v>
      </c>
      <c r="I3970" t="str">
        <f>_xlfn.XLOOKUP(Table29[[#This Row],[Unique BarCode]],$N$10:$N$37,$P$10:$P$37)</f>
        <v>Charger</v>
      </c>
      <c r="J3970" t="s">
        <v>8</v>
      </c>
    </row>
    <row r="3971" spans="1:11" x14ac:dyDescent="0.2">
      <c r="A3971" s="1" t="d">
        <v>2023-03-06</v>
      </c>
      <c r="B3971" s="45">
        <v>-1</v>
      </c>
      <c r="C3971" t="s">
        <v>77</v>
      </c>
      <c r="D3971" t="str">
        <f>_xlfn.XLOOKUP(Table29[[#This Row],[Patron Group]],$R$10:$R$24,$S$10:$S$24)</f>
        <v>Undergraduate</v>
      </c>
      <c r="E3971" s="1" t="d">
        <v>2023-03-06</v>
      </c>
      <c r="F3971" t="s">
        <v>274</v>
      </c>
      <c r="G3971" t="s">
        <v>2272</v>
      </c>
      <c r="H3971" t="str">
        <f>_xlfn.XLOOKUP(Table29[[#This Row],[Unique BarCode]],$N$10:$N$37,$O$10:$O$37)</f>
        <v>WALLADPT</v>
      </c>
      <c r="I3971" t="str">
        <f>_xlfn.XLOOKUP(Table29[[#This Row],[Unique BarCode]],$N$10:$N$37,$P$10:$P$37)</f>
        <v>Charger</v>
      </c>
      <c r="J3971" t="s">
        <v>8</v>
      </c>
    </row>
    <row r="3972" spans="1:11" x14ac:dyDescent="0.2">
      <c r="A3972" s="1" t="d">
        <v>2023-03-06</v>
      </c>
      <c r="B3972" s="45">
        <v>-1</v>
      </c>
      <c r="C3972" t="s">
        <v>77</v>
      </c>
      <c r="D3972" t="str">
        <f>_xlfn.XLOOKUP(Table29[[#This Row],[Patron Group]],$R$10:$R$24,$S$10:$S$24)</f>
        <v>Undergraduate</v>
      </c>
      <c r="E3972" s="1" t="d">
        <v>2023-03-06</v>
      </c>
      <c r="F3972" t="s">
        <v>1267</v>
      </c>
      <c r="G3972" t="s">
        <v>2272</v>
      </c>
      <c r="H3972" t="str">
        <f>_xlfn.XLOOKUP(Table29[[#This Row],[Unique BarCode]],$N$10:$N$37,$O$10:$O$37)</f>
        <v>WALLADPT</v>
      </c>
      <c r="I3972" t="str">
        <f>_xlfn.XLOOKUP(Table29[[#This Row],[Unique BarCode]],$N$10:$N$37,$P$10:$P$37)</f>
        <v>Charger</v>
      </c>
      <c r="J3972" t="s">
        <v>8</v>
      </c>
    </row>
    <row r="3973" spans="1:11" x14ac:dyDescent="0.2">
      <c r="A3973" s="1" t="d">
        <v>2023-03-06</v>
      </c>
      <c r="B3973" s="45">
        <v>-1</v>
      </c>
      <c r="C3973" t="s">
        <v>77</v>
      </c>
      <c r="D3973" t="str">
        <f>_xlfn.XLOOKUP(Table29[[#This Row],[Patron Group]],$R$10:$R$24,$S$10:$S$24)</f>
        <v>Undergraduate</v>
      </c>
      <c r="E3973" s="1" t="d">
        <v>2023-03-06</v>
      </c>
      <c r="F3973" t="s">
        <v>483</v>
      </c>
      <c r="G3973" t="s">
        <v>2272</v>
      </c>
      <c r="H3973" t="str">
        <f>_xlfn.XLOOKUP(Table29[[#This Row],[Unique BarCode]],$N$10:$N$37,$O$10:$O$37)</f>
        <v>WALLADPT</v>
      </c>
      <c r="I3973" t="str">
        <f>_xlfn.XLOOKUP(Table29[[#This Row],[Unique BarCode]],$N$10:$N$37,$P$10:$P$37)</f>
        <v>Charger</v>
      </c>
      <c r="J3973" t="s">
        <v>8</v>
      </c>
    </row>
    <row r="3974" spans="1:11" x14ac:dyDescent="0.2">
      <c r="A3974" s="1" t="d">
        <v>2023-03-06</v>
      </c>
      <c r="B3974" s="45">
        <v>-1</v>
      </c>
      <c r="C3974" t="s">
        <v>77</v>
      </c>
      <c r="D3974" t="str">
        <f>_xlfn.XLOOKUP(Table29[[#This Row],[Patron Group]],$R$10:$R$24,$S$10:$S$24)</f>
        <v>Undergraduate</v>
      </c>
      <c r="E3974" s="1" t="d">
        <v>2023-03-06</v>
      </c>
      <c r="F3974" t="s">
        <v>484</v>
      </c>
      <c r="G3974" t="s">
        <v>2272</v>
      </c>
      <c r="H3974" t="str">
        <f>_xlfn.XLOOKUP(Table29[[#This Row],[Unique BarCode]],$N$10:$N$37,$O$10:$O$37)</f>
        <v>WALLADPT</v>
      </c>
      <c r="I3974" t="str">
        <f>_xlfn.XLOOKUP(Table29[[#This Row],[Unique BarCode]],$N$10:$N$37,$P$10:$P$37)</f>
        <v>Charger</v>
      </c>
      <c r="J3974" t="s">
        <v>8</v>
      </c>
    </row>
    <row r="3975" spans="1:11" x14ac:dyDescent="0.2">
      <c r="A3975" s="1" t="d">
        <v>2023-03-06</v>
      </c>
      <c r="B3975" s="45">
        <v>-1</v>
      </c>
      <c r="C3975" t="s">
        <v>77</v>
      </c>
      <c r="D3975" t="str">
        <f>_xlfn.XLOOKUP(Table29[[#This Row],[Patron Group]],$R$10:$R$24,$S$10:$S$24)</f>
        <v>Undergraduate</v>
      </c>
      <c r="E3975" s="1" t="d">
        <v>2023-03-06</v>
      </c>
      <c r="F3975" t="s">
        <v>47</v>
      </c>
      <c r="G3975" t="s">
        <v>2272</v>
      </c>
      <c r="H3975" t="str">
        <f>_xlfn.XLOOKUP(Table29[[#This Row],[Unique BarCode]],$N$10:$N$37,$O$10:$O$37)</f>
        <v>WALLADPT</v>
      </c>
      <c r="I3975" t="str">
        <f>_xlfn.XLOOKUP(Table29[[#This Row],[Unique BarCode]],$N$10:$N$37,$P$10:$P$37)</f>
        <v>Charger</v>
      </c>
      <c r="J3975" t="s">
        <v>8</v>
      </c>
    </row>
    <row r="3976" spans="1:11" x14ac:dyDescent="0.2">
      <c r="A3976" s="1" t="d">
        <v>2023-03-06</v>
      </c>
      <c r="B3976" s="45">
        <v>-1</v>
      </c>
      <c r="C3976" t="s">
        <v>77</v>
      </c>
      <c r="D3976" t="str">
        <f>_xlfn.XLOOKUP(Table29[[#This Row],[Patron Group]],$R$10:$R$24,$S$10:$S$24)</f>
        <v>Undergraduate</v>
      </c>
      <c r="E3976" s="1" t="d">
        <v>2023-03-06</v>
      </c>
      <c r="F3976" t="s">
        <v>95</v>
      </c>
      <c r="G3976" t="s">
        <v>2272</v>
      </c>
      <c r="H3976" t="str">
        <f>_xlfn.XLOOKUP(Table29[[#This Row],[Unique BarCode]],$N$10:$N$37,$O$10:$O$37)</f>
        <v>WALLADPT</v>
      </c>
      <c r="I3976" t="str">
        <f>_xlfn.XLOOKUP(Table29[[#This Row],[Unique BarCode]],$N$10:$N$37,$P$10:$P$37)</f>
        <v>Charger</v>
      </c>
      <c r="J3976" t="s">
        <v>8</v>
      </c>
    </row>
    <row r="3977" spans="1:11" x14ac:dyDescent="0.2">
      <c r="A3977" s="1" t="d">
        <v>2023-03-06</v>
      </c>
      <c r="B3977" s="45">
        <v>-1</v>
      </c>
      <c r="C3977" t="s">
        <v>77</v>
      </c>
      <c r="D3977" t="str">
        <f>_xlfn.XLOOKUP(Table29[[#This Row],[Patron Group]],$R$10:$R$24,$S$10:$S$24)</f>
        <v>Undergraduate</v>
      </c>
      <c r="E3977" s="1" t="d">
        <v>2023-03-06</v>
      </c>
      <c r="F3977" t="s">
        <v>96</v>
      </c>
      <c r="G3977" t="s">
        <v>2272</v>
      </c>
      <c r="H3977" t="str">
        <f>_xlfn.XLOOKUP(Table29[[#This Row],[Unique BarCode]],$N$10:$N$37,$O$10:$O$37)</f>
        <v>WALLADPT</v>
      </c>
      <c r="I3977" t="str">
        <f>_xlfn.XLOOKUP(Table29[[#This Row],[Unique BarCode]],$N$10:$N$37,$P$10:$P$37)</f>
        <v>Charger</v>
      </c>
      <c r="J3977" t="s">
        <v>8</v>
      </c>
    </row>
    <row r="3978" spans="1:11" x14ac:dyDescent="0.2">
      <c r="A3978" s="1" t="d">
        <v>2023-03-06</v>
      </c>
      <c r="B3978" s="45">
        <v>-1</v>
      </c>
      <c r="C3978" t="s">
        <v>77</v>
      </c>
      <c r="D3978" t="str">
        <f>_xlfn.XLOOKUP(Table29[[#This Row],[Patron Group]],$R$10:$R$24,$S$10:$S$24)</f>
        <v>Undergraduate</v>
      </c>
      <c r="E3978" s="1" t="d">
        <v>2023-03-06</v>
      </c>
      <c r="F3978" t="s">
        <v>97</v>
      </c>
      <c r="G3978" t="s">
        <v>2272</v>
      </c>
      <c r="H3978" t="str">
        <f>_xlfn.XLOOKUP(Table29[[#This Row],[Unique BarCode]],$N$10:$N$37,$O$10:$O$37)</f>
        <v>WALLADPT</v>
      </c>
      <c r="I3978" t="str">
        <f>_xlfn.XLOOKUP(Table29[[#This Row],[Unique BarCode]],$N$10:$N$37,$P$10:$P$37)</f>
        <v>Charger</v>
      </c>
      <c r="J3978" t="s">
        <v>8</v>
      </c>
    </row>
    <row r="3979" spans="1:11" x14ac:dyDescent="0.2">
      <c r="A3979" s="1" t="d">
        <v>2023-03-06</v>
      </c>
      <c r="B3979" s="45">
        <v>-1</v>
      </c>
      <c r="C3979" t="s">
        <v>77</v>
      </c>
      <c r="D3979" t="str">
        <f>_xlfn.XLOOKUP(Table29[[#This Row],[Patron Group]],$R$10:$R$24,$S$10:$S$24)</f>
        <v>Undergraduate</v>
      </c>
      <c r="E3979" s="1" t="d">
        <v>2023-03-07</v>
      </c>
      <c r="F3979" t="s">
        <v>1188</v>
      </c>
      <c r="G3979" t="s">
        <v>2265</v>
      </c>
      <c r="H3979" t="str">
        <f>_xlfn.XLOOKUP(Table29[[#This Row],[Unique BarCode]],$N$10:$N$37,$O$10:$O$37)</f>
        <v>IPHONE</v>
      </c>
      <c r="I3979" t="str">
        <f>_xlfn.XLOOKUP(Table29[[#This Row],[Unique BarCode]],$N$10:$N$37,$P$10:$P$37)</f>
        <v>Charger</v>
      </c>
      <c r="J3979" t="s">
        <v>128</v>
      </c>
    </row>
    <row r="3980" spans="1:11" x14ac:dyDescent="0.2">
      <c r="A3980" s="1" t="d">
        <v>2023-03-06</v>
      </c>
      <c r="B3980" s="45">
        <v>-1</v>
      </c>
      <c r="C3980" t="s">
        <v>77</v>
      </c>
      <c r="D3980" t="str">
        <f>_xlfn.XLOOKUP(Table29[[#This Row],[Patron Group]],$R$10:$R$24,$S$10:$S$24)</f>
        <v>Undergraduate</v>
      </c>
      <c r="E3980" s="1" t="d">
        <v>2023-03-13</v>
      </c>
      <c r="F3980" t="s">
        <v>1307</v>
      </c>
      <c r="G3980" t="s">
        <v>2273</v>
      </c>
      <c r="H3980" t="str">
        <f>_xlfn.XLOOKUP(Table29[[#This Row],[Unique BarCode]],$N$10:$N$37,$O$10:$O$37)</f>
        <v>ChromeBook</v>
      </c>
      <c r="I3980" t="str">
        <f>_xlfn.XLOOKUP(Table29[[#This Row],[Unique BarCode]],$N$10:$N$37,$P$10:$P$37)</f>
        <v>Device</v>
      </c>
      <c r="J3980" t="s">
        <v>13</v>
      </c>
      <c r="K3980" t="s">
        <v>1308</v>
      </c>
    </row>
    <row r="3981" spans="1:11" x14ac:dyDescent="0.2">
      <c r="A3981" s="1" t="d">
        <v>2023-03-06</v>
      </c>
      <c r="B3981" s="45">
        <v>-1</v>
      </c>
      <c r="C3981" t="s">
        <v>77</v>
      </c>
      <c r="D3981" t="str">
        <f>_xlfn.XLOOKUP(Table29[[#This Row],[Patron Group]],$R$10:$R$24,$S$10:$S$24)</f>
        <v>Undergraduate</v>
      </c>
      <c r="E3981" s="1" t="d">
        <v>2023-03-13</v>
      </c>
      <c r="F3981" t="s">
        <v>1994</v>
      </c>
      <c r="G3981" t="s">
        <v>2274</v>
      </c>
      <c r="H3981" t="str">
        <f>_xlfn.XLOOKUP(Table29[[#This Row],[Unique BarCode]],$N$10:$N$37,$O$10:$O$37)</f>
        <v>MacBook</v>
      </c>
      <c r="I3981" t="str">
        <f>_xlfn.XLOOKUP(Table29[[#This Row],[Unique BarCode]],$N$10:$N$37,$P$10:$P$37)</f>
        <v>Device</v>
      </c>
      <c r="J3981" t="s">
        <v>8</v>
      </c>
      <c r="K3981" t="s">
        <v>1995</v>
      </c>
    </row>
    <row r="3982" spans="1:11" x14ac:dyDescent="0.2">
      <c r="A3982" s="1" t="d">
        <v>2023-03-06</v>
      </c>
      <c r="B3982" s="45">
        <v>-1</v>
      </c>
      <c r="C3982" t="s">
        <v>77</v>
      </c>
      <c r="D3982" t="str">
        <f>_xlfn.XLOOKUP(Table29[[#This Row],[Patron Group]],$R$10:$R$24,$S$10:$S$24)</f>
        <v>Undergraduate</v>
      </c>
      <c r="E3982" s="1" t="d">
        <v>2023-03-13</v>
      </c>
      <c r="F3982" t="s">
        <v>246</v>
      </c>
      <c r="G3982" t="s">
        <v>2274</v>
      </c>
      <c r="H3982" t="str">
        <f>_xlfn.XLOOKUP(Table29[[#This Row],[Unique BarCode]],$N$10:$N$37,$O$10:$O$37)</f>
        <v>MacBook</v>
      </c>
      <c r="I3982" t="str">
        <f>_xlfn.XLOOKUP(Table29[[#This Row],[Unique BarCode]],$N$10:$N$37,$P$10:$P$37)</f>
        <v>Device</v>
      </c>
      <c r="J3982" t="s">
        <v>8</v>
      </c>
      <c r="K3982" t="s">
        <v>247</v>
      </c>
    </row>
    <row r="3983" spans="1:11" x14ac:dyDescent="0.2">
      <c r="A3983" s="1" t="d">
        <v>2023-03-06</v>
      </c>
      <c r="B3983" s="45">
        <v>-1</v>
      </c>
      <c r="C3983" t="s">
        <v>77</v>
      </c>
      <c r="D3983" t="str">
        <f>_xlfn.XLOOKUP(Table29[[#This Row],[Patron Group]],$R$10:$R$24,$S$10:$S$24)</f>
        <v>Undergraduate</v>
      </c>
      <c r="E3983" s="1" t="d">
        <v>2023-03-13</v>
      </c>
      <c r="F3983" t="s">
        <v>1718</v>
      </c>
      <c r="G3983" t="s">
        <v>2274</v>
      </c>
      <c r="H3983" t="str">
        <f>_xlfn.XLOOKUP(Table29[[#This Row],[Unique BarCode]],$N$10:$N$37,$O$10:$O$37)</f>
        <v>MacBook</v>
      </c>
      <c r="I3983" t="str">
        <f>_xlfn.XLOOKUP(Table29[[#This Row],[Unique BarCode]],$N$10:$N$37,$P$10:$P$37)</f>
        <v>Device</v>
      </c>
      <c r="J3983" t="s">
        <v>8</v>
      </c>
      <c r="K3983" t="s">
        <v>1719</v>
      </c>
    </row>
    <row r="3984" spans="1:11" x14ac:dyDescent="0.2">
      <c r="A3984" s="1" t="d">
        <v>2023-03-06</v>
      </c>
      <c r="B3984" s="45">
        <v>-1</v>
      </c>
      <c r="C3984" t="s">
        <v>77</v>
      </c>
      <c r="D3984" t="str">
        <f>_xlfn.XLOOKUP(Table29[[#This Row],[Patron Group]],$R$10:$R$24,$S$10:$S$24)</f>
        <v>Undergraduate</v>
      </c>
      <c r="E3984" s="1" t="d">
        <v>2023-03-13</v>
      </c>
      <c r="F3984" t="s">
        <v>130</v>
      </c>
      <c r="G3984" t="s">
        <v>2274</v>
      </c>
      <c r="H3984" t="str">
        <f>_xlfn.XLOOKUP(Table29[[#This Row],[Unique BarCode]],$N$10:$N$37,$O$10:$O$37)</f>
        <v>MacBook</v>
      </c>
      <c r="I3984" t="str">
        <f>_xlfn.XLOOKUP(Table29[[#This Row],[Unique BarCode]],$N$10:$N$37,$P$10:$P$37)</f>
        <v>Device</v>
      </c>
      <c r="J3984" t="s">
        <v>8</v>
      </c>
      <c r="K3984" t="s">
        <v>131</v>
      </c>
    </row>
    <row r="3985" spans="1:11" x14ac:dyDescent="0.2">
      <c r="A3985" s="1" t="d">
        <v>2023-03-06</v>
      </c>
      <c r="B3985" s="45">
        <v>-1</v>
      </c>
      <c r="C3985" t="s">
        <v>77</v>
      </c>
      <c r="D3985" t="str">
        <f>_xlfn.XLOOKUP(Table29[[#This Row],[Patron Group]],$R$10:$R$24,$S$10:$S$24)</f>
        <v>Undergraduate</v>
      </c>
      <c r="E3985" s="1" t="d">
        <v>2023-03-13</v>
      </c>
      <c r="F3985" t="s">
        <v>1294</v>
      </c>
      <c r="G3985" t="s">
        <v>2274</v>
      </c>
      <c r="H3985" t="str">
        <f>_xlfn.XLOOKUP(Table29[[#This Row],[Unique BarCode]],$N$10:$N$37,$O$10:$O$37)</f>
        <v>MacBook</v>
      </c>
      <c r="I3985" t="str">
        <f>_xlfn.XLOOKUP(Table29[[#This Row],[Unique BarCode]],$N$10:$N$37,$P$10:$P$37)</f>
        <v>Device</v>
      </c>
      <c r="J3985" t="s">
        <v>8</v>
      </c>
      <c r="K3985" t="s">
        <v>1294</v>
      </c>
    </row>
    <row r="3986" spans="1:11" x14ac:dyDescent="0.2">
      <c r="A3986" s="1" t="d">
        <v>2023-03-06</v>
      </c>
      <c r="B3986" s="45">
        <v>-1</v>
      </c>
      <c r="C3986" t="s">
        <v>77</v>
      </c>
      <c r="D3986" t="str">
        <f>_xlfn.XLOOKUP(Table29[[#This Row],[Patron Group]],$R$10:$R$24,$S$10:$S$24)</f>
        <v>Undergraduate</v>
      </c>
      <c r="E3986" s="1" t="d">
        <v>2023-03-13</v>
      </c>
      <c r="F3986" t="s">
        <v>1556</v>
      </c>
      <c r="G3986" t="s">
        <v>2274</v>
      </c>
      <c r="H3986" t="str">
        <f>_xlfn.XLOOKUP(Table29[[#This Row],[Unique BarCode]],$N$10:$N$37,$O$10:$O$37)</f>
        <v>MacBook</v>
      </c>
      <c r="I3986" t="str">
        <f>_xlfn.XLOOKUP(Table29[[#This Row],[Unique BarCode]],$N$10:$N$37,$P$10:$P$37)</f>
        <v>Device</v>
      </c>
      <c r="J3986" t="s">
        <v>8</v>
      </c>
      <c r="K3986" t="s">
        <v>1556</v>
      </c>
    </row>
    <row r="3987" spans="1:11" x14ac:dyDescent="0.2">
      <c r="A3987" s="1" t="d">
        <v>2023-03-06</v>
      </c>
      <c r="B3987" s="45">
        <v>-1</v>
      </c>
      <c r="C3987" t="s">
        <v>77</v>
      </c>
      <c r="D3987" t="str">
        <f>_xlfn.XLOOKUP(Table29[[#This Row],[Patron Group]],$R$10:$R$24,$S$10:$S$24)</f>
        <v>Undergraduate</v>
      </c>
      <c r="E3987" s="1" t="d">
        <v>2023-03-13</v>
      </c>
      <c r="F3987" t="s">
        <v>1596</v>
      </c>
      <c r="G3987" t="s">
        <v>2275</v>
      </c>
      <c r="H3987" t="str">
        <f>_xlfn.XLOOKUP(Table29[[#This Row],[Unique BarCode]],$N$10:$N$37,$O$10:$O$37)</f>
        <v>iPad</v>
      </c>
      <c r="I3987" t="str">
        <f>_xlfn.XLOOKUP(Table29[[#This Row],[Unique BarCode]],$N$10:$N$37,$P$10:$P$37)</f>
        <v>Device</v>
      </c>
      <c r="J3987" t="s">
        <v>8</v>
      </c>
      <c r="K3987" t="s">
        <v>1597</v>
      </c>
    </row>
    <row r="3988" spans="1:11" x14ac:dyDescent="0.2">
      <c r="A3988" s="1" t="d">
        <v>2023-03-06</v>
      </c>
      <c r="B3988" s="45">
        <v>-1</v>
      </c>
      <c r="C3988" t="s">
        <v>77</v>
      </c>
      <c r="D3988" t="str">
        <f>_xlfn.XLOOKUP(Table29[[#This Row],[Patron Group]],$R$10:$R$24,$S$10:$S$24)</f>
        <v>Undergraduate</v>
      </c>
      <c r="E3988" s="1" t="d">
        <v>2023-03-13</v>
      </c>
      <c r="F3988" t="s">
        <v>1996</v>
      </c>
      <c r="G3988" t="s">
        <v>2263</v>
      </c>
      <c r="H3988" t="str">
        <f>_xlfn.XLOOKUP(Table29[[#This Row],[Unique BarCode]],$N$10:$N$37,$O$10:$O$37)</f>
        <v>HP Laptop</v>
      </c>
      <c r="I3988" t="str">
        <f>_xlfn.XLOOKUP(Table29[[#This Row],[Unique BarCode]],$N$10:$N$37,$P$10:$P$37)</f>
        <v>Device</v>
      </c>
      <c r="J3988" t="s">
        <v>8</v>
      </c>
      <c r="K3988" t="s">
        <v>754</v>
      </c>
    </row>
    <row r="3989" spans="1:11" x14ac:dyDescent="0.2">
      <c r="A3989" s="1" t="d">
        <v>2023-03-06</v>
      </c>
      <c r="B3989" s="45">
        <v>-1</v>
      </c>
      <c r="C3989" t="s">
        <v>77</v>
      </c>
      <c r="D3989" t="str">
        <f>_xlfn.XLOOKUP(Table29[[#This Row],[Patron Group]],$R$10:$R$24,$S$10:$S$24)</f>
        <v>Undergraduate</v>
      </c>
      <c r="E3989" s="1" t="d">
        <v>2023-03-13</v>
      </c>
      <c r="F3989" t="s">
        <v>506</v>
      </c>
      <c r="G3989" t="s">
        <v>2263</v>
      </c>
      <c r="H3989" t="str">
        <f>_xlfn.XLOOKUP(Table29[[#This Row],[Unique BarCode]],$N$10:$N$37,$O$10:$O$37)</f>
        <v>HP Laptop</v>
      </c>
      <c r="I3989" t="str">
        <f>_xlfn.XLOOKUP(Table29[[#This Row],[Unique BarCode]],$N$10:$N$37,$P$10:$P$37)</f>
        <v>Device</v>
      </c>
      <c r="J3989" t="s">
        <v>8</v>
      </c>
      <c r="K3989" t="s">
        <v>507</v>
      </c>
    </row>
    <row r="3990" spans="1:11" x14ac:dyDescent="0.2">
      <c r="A3990" s="1" t="d">
        <v>2023-03-06</v>
      </c>
      <c r="B3990" s="45">
        <v>-1</v>
      </c>
      <c r="C3990" t="s">
        <v>77</v>
      </c>
      <c r="D3990" t="str">
        <f>_xlfn.XLOOKUP(Table29[[#This Row],[Patron Group]],$R$10:$R$24,$S$10:$S$24)</f>
        <v>Undergraduate</v>
      </c>
      <c r="E3990" s="1" t="d">
        <v>2023-03-13</v>
      </c>
      <c r="F3990" t="s">
        <v>1133</v>
      </c>
      <c r="G3990" t="s">
        <v>2263</v>
      </c>
      <c r="H3990" t="str">
        <f>_xlfn.XLOOKUP(Table29[[#This Row],[Unique BarCode]],$N$10:$N$37,$O$10:$O$37)</f>
        <v>HP Laptop</v>
      </c>
      <c r="I3990" t="str">
        <f>_xlfn.XLOOKUP(Table29[[#This Row],[Unique BarCode]],$N$10:$N$37,$P$10:$P$37)</f>
        <v>Device</v>
      </c>
      <c r="J3990" t="s">
        <v>8</v>
      </c>
      <c r="K3990" t="s">
        <v>1134</v>
      </c>
    </row>
    <row r="3991" spans="1:11" x14ac:dyDescent="0.2">
      <c r="A3991" s="1" t="d">
        <v>2023-03-06</v>
      </c>
      <c r="B3991" s="45">
        <v>-1</v>
      </c>
      <c r="C3991" t="s">
        <v>77</v>
      </c>
      <c r="D3991" t="str">
        <f>_xlfn.XLOOKUP(Table29[[#This Row],[Patron Group]],$R$10:$R$24,$S$10:$S$24)</f>
        <v>Undergraduate</v>
      </c>
      <c r="E3991" s="1" t="d">
        <v>2023-03-14</v>
      </c>
      <c r="F3991" t="s">
        <v>1997</v>
      </c>
      <c r="G3991" t="s">
        <v>2263</v>
      </c>
      <c r="H3991" t="str">
        <f>_xlfn.XLOOKUP(Table29[[#This Row],[Unique BarCode]],$N$10:$N$37,$O$10:$O$37)</f>
        <v>HP Laptop</v>
      </c>
      <c r="I3991" t="str">
        <f>_xlfn.XLOOKUP(Table29[[#This Row],[Unique BarCode]],$N$10:$N$37,$P$10:$P$37)</f>
        <v>Device</v>
      </c>
      <c r="J3991" t="s">
        <v>8</v>
      </c>
      <c r="K3991" t="s">
        <v>509</v>
      </c>
    </row>
    <row r="3992" spans="1:11" x14ac:dyDescent="0.2">
      <c r="A3992" s="1" t="d">
        <v>2023-03-06</v>
      </c>
      <c r="B3992" s="45">
        <v>-1</v>
      </c>
      <c r="C3992" t="s">
        <v>77</v>
      </c>
      <c r="D3992" t="str">
        <f>_xlfn.XLOOKUP(Table29[[#This Row],[Patron Group]],$R$10:$R$24,$S$10:$S$24)</f>
        <v>Undergraduate</v>
      </c>
      <c r="E3992" s="1" t="d">
        <v>2023-03-19</v>
      </c>
      <c r="F3992" t="s">
        <v>1998</v>
      </c>
      <c r="G3992" t="s">
        <v>2275</v>
      </c>
      <c r="H3992" t="str">
        <f>_xlfn.XLOOKUP(Table29[[#This Row],[Unique BarCode]],$N$10:$N$37,$O$10:$O$37)</f>
        <v>iPad</v>
      </c>
      <c r="I3992" t="str">
        <f>_xlfn.XLOOKUP(Table29[[#This Row],[Unique BarCode]],$N$10:$N$37,$P$10:$P$37)</f>
        <v>Device</v>
      </c>
      <c r="J3992" t="s">
        <v>8</v>
      </c>
      <c r="K3992" t="s">
        <v>1999</v>
      </c>
    </row>
    <row r="3993" spans="1:11" x14ac:dyDescent="0.2">
      <c r="A3993" s="1" t="d">
        <v>2023-03-06</v>
      </c>
      <c r="B3993" s="45">
        <v>-1</v>
      </c>
      <c r="C3993" t="s">
        <v>77</v>
      </c>
      <c r="D3993" t="str">
        <f>_xlfn.XLOOKUP(Table29[[#This Row],[Patron Group]],$R$10:$R$24,$S$10:$S$24)</f>
        <v>Undergraduate</v>
      </c>
      <c r="E3993" s="1" t="d">
        <v>2023-03-20</v>
      </c>
      <c r="F3993" t="s">
        <v>497</v>
      </c>
      <c r="G3993" t="s">
        <v>2274</v>
      </c>
      <c r="H3993" t="str">
        <f>_xlfn.XLOOKUP(Table29[[#This Row],[Unique BarCode]],$N$10:$N$37,$O$10:$O$37)</f>
        <v>MacBook</v>
      </c>
      <c r="I3993" t="str">
        <f>_xlfn.XLOOKUP(Table29[[#This Row],[Unique BarCode]],$N$10:$N$37,$P$10:$P$37)</f>
        <v>Device</v>
      </c>
      <c r="J3993" t="s">
        <v>8</v>
      </c>
      <c r="K3993" t="s">
        <v>498</v>
      </c>
    </row>
    <row r="3994" spans="1:11" x14ac:dyDescent="0.2">
      <c r="A3994" s="1" t="d">
        <v>2023-03-06</v>
      </c>
      <c r="B3994" s="45">
        <v>-1</v>
      </c>
      <c r="C3994" t="s">
        <v>77</v>
      </c>
      <c r="D3994" t="str">
        <f>_xlfn.XLOOKUP(Table29[[#This Row],[Patron Group]],$R$10:$R$24,$S$10:$S$24)</f>
        <v>Undergraduate</v>
      </c>
      <c r="E3994" s="1" t="d">
        <v>2023-03-20</v>
      </c>
      <c r="F3994" t="s">
        <v>2000</v>
      </c>
      <c r="G3994" t="s">
        <v>2274</v>
      </c>
      <c r="H3994" t="str">
        <f>_xlfn.XLOOKUP(Table29[[#This Row],[Unique BarCode]],$N$10:$N$37,$O$10:$O$37)</f>
        <v>MacBook</v>
      </c>
      <c r="I3994" t="str">
        <f>_xlfn.XLOOKUP(Table29[[#This Row],[Unique BarCode]],$N$10:$N$37,$P$10:$P$37)</f>
        <v>Device</v>
      </c>
      <c r="J3994" t="s">
        <v>8</v>
      </c>
      <c r="K3994" t="s">
        <v>2001</v>
      </c>
    </row>
    <row r="3995" spans="1:11" x14ac:dyDescent="0.2">
      <c r="A3995" s="1" t="d">
        <v>2023-03-06</v>
      </c>
      <c r="B3995" s="45">
        <v>-1</v>
      </c>
      <c r="C3995" t="s">
        <v>77</v>
      </c>
      <c r="D3995" t="str">
        <f>_xlfn.XLOOKUP(Table29[[#This Row],[Patron Group]],$R$10:$R$24,$S$10:$S$24)</f>
        <v>Undergraduate</v>
      </c>
      <c r="E3995" s="1" t="d">
        <v>2023-03-20</v>
      </c>
      <c r="F3995" t="s">
        <v>625</v>
      </c>
      <c r="G3995" t="s">
        <v>2274</v>
      </c>
      <c r="H3995" t="str">
        <f>_xlfn.XLOOKUP(Table29[[#This Row],[Unique BarCode]],$N$10:$N$37,$O$10:$O$37)</f>
        <v>MacBook</v>
      </c>
      <c r="I3995" t="str">
        <f>_xlfn.XLOOKUP(Table29[[#This Row],[Unique BarCode]],$N$10:$N$37,$P$10:$P$37)</f>
        <v>Device</v>
      </c>
      <c r="J3995" t="s">
        <v>8</v>
      </c>
      <c r="K3995" t="s">
        <v>626</v>
      </c>
    </row>
    <row r="3996" spans="1:11" x14ac:dyDescent="0.2">
      <c r="A3996" s="1" t="d">
        <v>2023-03-06</v>
      </c>
      <c r="B3996" s="45">
        <v>-1</v>
      </c>
      <c r="C3996" t="s">
        <v>77</v>
      </c>
      <c r="D3996" t="str">
        <f>_xlfn.XLOOKUP(Table29[[#This Row],[Patron Group]],$R$10:$R$24,$S$10:$S$24)</f>
        <v>Undergraduate</v>
      </c>
      <c r="E3996" s="1" t="d">
        <v>2023-03-20</v>
      </c>
      <c r="F3996" t="s">
        <v>1567</v>
      </c>
      <c r="G3996" t="s">
        <v>2274</v>
      </c>
      <c r="H3996" t="str">
        <f>_xlfn.XLOOKUP(Table29[[#This Row],[Unique BarCode]],$N$10:$N$37,$O$10:$O$37)</f>
        <v>MacBook</v>
      </c>
      <c r="I3996" t="str">
        <f>_xlfn.XLOOKUP(Table29[[#This Row],[Unique BarCode]],$N$10:$N$37,$P$10:$P$37)</f>
        <v>Device</v>
      </c>
      <c r="J3996" t="s">
        <v>8</v>
      </c>
      <c r="K3996" t="s">
        <v>1567</v>
      </c>
    </row>
    <row r="3997" spans="1:11" x14ac:dyDescent="0.2">
      <c r="A3997" s="1" t="d">
        <v>2023-03-06</v>
      </c>
      <c r="B3997" s="45">
        <v>-1</v>
      </c>
      <c r="C3997" t="s">
        <v>77</v>
      </c>
      <c r="D3997" t="str">
        <f>_xlfn.XLOOKUP(Table29[[#This Row],[Patron Group]],$R$10:$R$24,$S$10:$S$24)</f>
        <v>Undergraduate</v>
      </c>
      <c r="E3997" s="1" t="d">
        <v>2023-03-20</v>
      </c>
      <c r="F3997" t="s">
        <v>449</v>
      </c>
      <c r="G3997" t="s">
        <v>2274</v>
      </c>
      <c r="H3997" t="str">
        <f>_xlfn.XLOOKUP(Table29[[#This Row],[Unique BarCode]],$N$10:$N$37,$O$10:$O$37)</f>
        <v>MacBook</v>
      </c>
      <c r="I3997" t="str">
        <f>_xlfn.XLOOKUP(Table29[[#This Row],[Unique BarCode]],$N$10:$N$37,$P$10:$P$37)</f>
        <v>Device</v>
      </c>
      <c r="J3997" t="s">
        <v>8</v>
      </c>
      <c r="K3997" t="s">
        <v>449</v>
      </c>
    </row>
    <row r="3998" spans="1:11" x14ac:dyDescent="0.2">
      <c r="A3998" s="1" t="d">
        <v>2023-03-06</v>
      </c>
      <c r="B3998" s="45">
        <v>-1</v>
      </c>
      <c r="C3998" t="s">
        <v>77</v>
      </c>
      <c r="D3998" t="str">
        <f>_xlfn.XLOOKUP(Table29[[#This Row],[Patron Group]],$R$10:$R$24,$S$10:$S$24)</f>
        <v>Undergraduate</v>
      </c>
      <c r="E3998" s="1" t="d">
        <v>2023-03-20</v>
      </c>
      <c r="F3998" t="s">
        <v>552</v>
      </c>
      <c r="G3998" t="s">
        <v>2275</v>
      </c>
      <c r="H3998" t="str">
        <f>_xlfn.XLOOKUP(Table29[[#This Row],[Unique BarCode]],$N$10:$N$37,$O$10:$O$37)</f>
        <v>iPad</v>
      </c>
      <c r="I3998" t="str">
        <f>_xlfn.XLOOKUP(Table29[[#This Row],[Unique BarCode]],$N$10:$N$37,$P$10:$P$37)</f>
        <v>Device</v>
      </c>
      <c r="J3998" t="s">
        <v>8</v>
      </c>
      <c r="K3998" t="s">
        <v>553</v>
      </c>
    </row>
    <row r="3999" spans="1:11" x14ac:dyDescent="0.2">
      <c r="A3999" s="1" t="d">
        <v>2023-03-06</v>
      </c>
      <c r="B3999" s="45">
        <v>-1</v>
      </c>
      <c r="C3999" t="s">
        <v>77</v>
      </c>
      <c r="D3999" t="str">
        <f>_xlfn.XLOOKUP(Table29[[#This Row],[Patron Group]],$R$10:$R$24,$S$10:$S$24)</f>
        <v>Undergraduate</v>
      </c>
      <c r="E3999" s="1" t="d">
        <v>2023-03-20</v>
      </c>
      <c r="F3999" t="s">
        <v>875</v>
      </c>
      <c r="G3999" t="s">
        <v>2263</v>
      </c>
      <c r="H3999" t="str">
        <f>_xlfn.XLOOKUP(Table29[[#This Row],[Unique BarCode]],$N$10:$N$37,$O$10:$O$37)</f>
        <v>HP Laptop</v>
      </c>
      <c r="I3999" t="str">
        <f>_xlfn.XLOOKUP(Table29[[#This Row],[Unique BarCode]],$N$10:$N$37,$P$10:$P$37)</f>
        <v>Device</v>
      </c>
      <c r="J3999" t="s">
        <v>8</v>
      </c>
      <c r="K3999" t="s">
        <v>876</v>
      </c>
    </row>
    <row r="4000" spans="1:11" x14ac:dyDescent="0.2">
      <c r="A4000" s="1" t="d">
        <v>2023-03-06</v>
      </c>
      <c r="B4000" s="45">
        <v>6200891840006530</v>
      </c>
      <c r="C4000" t="s">
        <v>77</v>
      </c>
      <c r="D4000" t="str">
        <f>_xlfn.XLOOKUP(Table29[[#This Row],[Patron Group]],$R$10:$R$24,$S$10:$S$24)</f>
        <v>Undergraduate</v>
      </c>
      <c r="E4000" s="1" t="d">
        <v>2023-03-20</v>
      </c>
      <c r="F4000" t="s">
        <v>2002</v>
      </c>
      <c r="G4000" t="s">
        <v>2275</v>
      </c>
      <c r="H4000" t="str">
        <f>_xlfn.XLOOKUP(Table29[[#This Row],[Unique BarCode]],$N$10:$N$37,$O$10:$O$37)</f>
        <v>iPad</v>
      </c>
      <c r="I4000" t="str">
        <f>_xlfn.XLOOKUP(Table29[[#This Row],[Unique BarCode]],$N$10:$N$37,$P$10:$P$37)</f>
        <v>Device</v>
      </c>
      <c r="J4000" t="s">
        <v>8</v>
      </c>
      <c r="K4000" t="s">
        <v>2003</v>
      </c>
    </row>
    <row r="4001" spans="1:11" x14ac:dyDescent="0.2">
      <c r="A4001" s="1" t="d">
        <v>2023-03-06</v>
      </c>
      <c r="B4001" s="45">
        <v>6201334700006530</v>
      </c>
      <c r="C4001" t="s">
        <v>77</v>
      </c>
      <c r="D4001" t="str">
        <f>_xlfn.XLOOKUP(Table29[[#This Row],[Patron Group]],$R$10:$R$24,$S$10:$S$24)</f>
        <v>Undergraduate</v>
      </c>
      <c r="E4001" s="1" t="d">
        <v>2023-03-20</v>
      </c>
      <c r="F4001" t="s">
        <v>1071</v>
      </c>
      <c r="G4001" t="s">
        <v>2263</v>
      </c>
      <c r="H4001" t="str">
        <f>_xlfn.XLOOKUP(Table29[[#This Row],[Unique BarCode]],$N$10:$N$37,$O$10:$O$37)</f>
        <v>HP Laptop</v>
      </c>
      <c r="I4001" t="str">
        <f>_xlfn.XLOOKUP(Table29[[#This Row],[Unique BarCode]],$N$10:$N$37,$P$10:$P$37)</f>
        <v>Device</v>
      </c>
      <c r="J4001" t="s">
        <v>8</v>
      </c>
      <c r="K4001" t="s">
        <v>1072</v>
      </c>
    </row>
    <row r="4002" spans="1:11" x14ac:dyDescent="0.2">
      <c r="A4002" s="1" t="d">
        <v>2023-03-07</v>
      </c>
      <c r="B4002" s="45">
        <v>-1</v>
      </c>
      <c r="C4002" t="s">
        <v>1872</v>
      </c>
      <c r="D4002" t="str">
        <f>_xlfn.XLOOKUP(Table29[[#This Row],[Patron Group]],$R$10:$R$24,$S$10:$S$24)</f>
        <v>External 10 + Access</v>
      </c>
      <c r="E4002" s="1" t="d">
        <v>2023-03-07</v>
      </c>
      <c r="F4002" t="s">
        <v>2062</v>
      </c>
      <c r="G4002" t="s">
        <v>2273</v>
      </c>
      <c r="H4002" t="str">
        <f>_xlfn.XLOOKUP(Table29[[#This Row],[Unique BarCode]],$N$10:$N$37,$O$10:$O$37)</f>
        <v>ChromeBook</v>
      </c>
      <c r="I4002" t="str">
        <f>_xlfn.XLOOKUP(Table29[[#This Row],[Unique BarCode]],$N$10:$N$37,$P$10:$P$37)</f>
        <v>Device</v>
      </c>
      <c r="J4002" t="s">
        <v>13</v>
      </c>
      <c r="K4002" t="s">
        <v>2063</v>
      </c>
    </row>
    <row r="4003" spans="1:11" x14ac:dyDescent="0.2">
      <c r="A4003" s="1" t="d">
        <v>2023-03-07</v>
      </c>
      <c r="B4003" s="45">
        <v>-1</v>
      </c>
      <c r="C4003" t="s">
        <v>20</v>
      </c>
      <c r="D4003" t="str">
        <f>_xlfn.XLOOKUP(Table29[[#This Row],[Patron Group]],$R$10:$R$24,$S$10:$S$24)</f>
        <v>Graduate</v>
      </c>
      <c r="E4003" s="1" t="d">
        <v>2023-03-07</v>
      </c>
      <c r="F4003" t="s">
        <v>1619</v>
      </c>
      <c r="G4003" t="s">
        <v>2281</v>
      </c>
      <c r="H4003" t="str">
        <f>_xlfn.XLOOKUP(Table29[[#This Row],[Unique BarCode]],$N$10:$N$37,$O$10:$O$37)</f>
        <v>HDMIC</v>
      </c>
      <c r="I4003" t="str">
        <f>_xlfn.XLOOKUP(Table29[[#This Row],[Unique BarCode]],$N$10:$N$37,$P$10:$P$37)</f>
        <v>Cable</v>
      </c>
      <c r="J4003" t="s">
        <v>8</v>
      </c>
      <c r="K4003" t="s">
        <v>1620</v>
      </c>
    </row>
    <row r="4004" spans="1:11" x14ac:dyDescent="0.2">
      <c r="A4004" s="1" t="d">
        <v>2023-03-07</v>
      </c>
      <c r="B4004" s="45">
        <v>-1</v>
      </c>
      <c r="C4004" t="s">
        <v>20</v>
      </c>
      <c r="D4004" t="str">
        <f>_xlfn.XLOOKUP(Table29[[#This Row],[Patron Group]],$R$10:$R$24,$S$10:$S$24)</f>
        <v>Graduate</v>
      </c>
      <c r="E4004" s="1" t="d">
        <v>2023-03-07</v>
      </c>
      <c r="F4004" t="s">
        <v>1478</v>
      </c>
      <c r="G4004" t="s">
        <v>2281</v>
      </c>
      <c r="H4004" t="str">
        <f>_xlfn.XLOOKUP(Table29[[#This Row],[Unique BarCode]],$N$10:$N$37,$O$10:$O$37)</f>
        <v>HDMIC</v>
      </c>
      <c r="I4004" t="str">
        <f>_xlfn.XLOOKUP(Table29[[#This Row],[Unique BarCode]],$N$10:$N$37,$P$10:$P$37)</f>
        <v>Cable</v>
      </c>
      <c r="J4004" t="s">
        <v>8</v>
      </c>
      <c r="K4004" t="s">
        <v>1479</v>
      </c>
    </row>
    <row r="4005" spans="1:11" x14ac:dyDescent="0.2">
      <c r="A4005" s="1" t="d">
        <v>2023-03-07</v>
      </c>
      <c r="B4005" s="45">
        <v>-1</v>
      </c>
      <c r="C4005" t="s">
        <v>20</v>
      </c>
      <c r="D4005" t="str">
        <f>_xlfn.XLOOKUP(Table29[[#This Row],[Patron Group]],$R$10:$R$24,$S$10:$S$24)</f>
        <v>Graduate</v>
      </c>
      <c r="E4005" s="1" t="d">
        <v>2023-03-07</v>
      </c>
      <c r="F4005" t="s">
        <v>1037</v>
      </c>
      <c r="G4005" t="s">
        <v>2281</v>
      </c>
      <c r="H4005" t="str">
        <f>_xlfn.XLOOKUP(Table29[[#This Row],[Unique BarCode]],$N$10:$N$37,$O$10:$O$37)</f>
        <v>HDMIC</v>
      </c>
      <c r="I4005" t="str">
        <f>_xlfn.XLOOKUP(Table29[[#This Row],[Unique BarCode]],$N$10:$N$37,$P$10:$P$37)</f>
        <v>Cable</v>
      </c>
      <c r="J4005" t="s">
        <v>8</v>
      </c>
      <c r="K4005" t="s">
        <v>1038</v>
      </c>
    </row>
    <row r="4006" spans="1:11" x14ac:dyDescent="0.2">
      <c r="A4006" s="1" t="d">
        <v>2023-03-07</v>
      </c>
      <c r="B4006" s="45">
        <v>-1</v>
      </c>
      <c r="C4006" t="s">
        <v>20</v>
      </c>
      <c r="D4006" t="str">
        <f>_xlfn.XLOOKUP(Table29[[#This Row],[Patron Group]],$R$10:$R$24,$S$10:$S$24)</f>
        <v>Graduate</v>
      </c>
      <c r="E4006" s="1" t="d">
        <v>2023-03-07</v>
      </c>
      <c r="F4006" t="s">
        <v>260</v>
      </c>
      <c r="G4006" t="s">
        <v>2282</v>
      </c>
      <c r="H4006" t="str">
        <f>_xlfn.XLOOKUP(Table29[[#This Row],[Unique BarCode]],$N$10:$N$37,$O$10:$O$37)</f>
        <v>HPUSBC</v>
      </c>
      <c r="I4006" t="str">
        <f>_xlfn.XLOOKUP(Table29[[#This Row],[Unique BarCode]],$N$10:$N$37,$P$10:$P$37)</f>
        <v>Charger</v>
      </c>
      <c r="J4006" t="s">
        <v>49</v>
      </c>
    </row>
    <row r="4007" spans="1:11" x14ac:dyDescent="0.2">
      <c r="A4007" s="1" t="d">
        <v>2023-03-07</v>
      </c>
      <c r="B4007" s="45">
        <v>-1</v>
      </c>
      <c r="C4007" t="s">
        <v>20</v>
      </c>
      <c r="D4007" t="str">
        <f>_xlfn.XLOOKUP(Table29[[#This Row],[Patron Group]],$R$10:$R$24,$S$10:$S$24)</f>
        <v>Graduate</v>
      </c>
      <c r="E4007" s="1" t="d">
        <v>2023-03-07</v>
      </c>
      <c r="F4007" t="s">
        <v>1860</v>
      </c>
      <c r="G4007" t="s">
        <v>2282</v>
      </c>
      <c r="H4007" t="str">
        <f>_xlfn.XLOOKUP(Table29[[#This Row],[Unique BarCode]],$N$10:$N$37,$O$10:$O$37)</f>
        <v>HPUSBC</v>
      </c>
      <c r="I4007" t="str">
        <f>_xlfn.XLOOKUP(Table29[[#This Row],[Unique BarCode]],$N$10:$N$37,$P$10:$P$37)</f>
        <v>Charger</v>
      </c>
      <c r="J4007" t="s">
        <v>49</v>
      </c>
    </row>
    <row r="4008" spans="1:11" x14ac:dyDescent="0.2">
      <c r="A4008" s="1" t="d">
        <v>2023-03-07</v>
      </c>
      <c r="B4008" s="45">
        <v>-1</v>
      </c>
      <c r="C4008" t="s">
        <v>20</v>
      </c>
      <c r="D4008" t="str">
        <f>_xlfn.XLOOKUP(Table29[[#This Row],[Patron Group]],$R$10:$R$24,$S$10:$S$24)</f>
        <v>Graduate</v>
      </c>
      <c r="E4008" s="1" t="d">
        <v>2023-03-07</v>
      </c>
      <c r="F4008" t="s">
        <v>218</v>
      </c>
      <c r="G4008" t="s">
        <v>2265</v>
      </c>
      <c r="H4008" t="str">
        <f>_xlfn.XLOOKUP(Table29[[#This Row],[Unique BarCode]],$N$10:$N$37,$O$10:$O$37)</f>
        <v>IPHONE</v>
      </c>
      <c r="I4008" t="str">
        <f>_xlfn.XLOOKUP(Table29[[#This Row],[Unique BarCode]],$N$10:$N$37,$P$10:$P$37)</f>
        <v>Charger</v>
      </c>
      <c r="J4008" t="s">
        <v>49</v>
      </c>
      <c r="K4008" t="s">
        <v>219</v>
      </c>
    </row>
    <row r="4009" spans="1:11" x14ac:dyDescent="0.2">
      <c r="A4009" s="1" t="d">
        <v>2023-03-07</v>
      </c>
      <c r="B4009" s="45">
        <v>-1</v>
      </c>
      <c r="C4009" t="s">
        <v>20</v>
      </c>
      <c r="D4009" t="str">
        <f>_xlfn.XLOOKUP(Table29[[#This Row],[Patron Group]],$R$10:$R$24,$S$10:$S$24)</f>
        <v>Graduate</v>
      </c>
      <c r="E4009" s="1" t="d">
        <v>2023-03-07</v>
      </c>
      <c r="F4009" t="s">
        <v>581</v>
      </c>
      <c r="G4009" t="s">
        <v>2265</v>
      </c>
      <c r="H4009" t="str">
        <f>_xlfn.XLOOKUP(Table29[[#This Row],[Unique BarCode]],$N$10:$N$37,$O$10:$O$37)</f>
        <v>IPHONE</v>
      </c>
      <c r="I4009" t="str">
        <f>_xlfn.XLOOKUP(Table29[[#This Row],[Unique BarCode]],$N$10:$N$37,$P$10:$P$37)</f>
        <v>Charger</v>
      </c>
      <c r="J4009" t="s">
        <v>49</v>
      </c>
      <c r="K4009" t="s">
        <v>582</v>
      </c>
    </row>
    <row r="4010" spans="1:11" x14ac:dyDescent="0.2">
      <c r="A4010" s="1" t="d">
        <v>2023-03-07</v>
      </c>
      <c r="B4010" s="45">
        <v>-1</v>
      </c>
      <c r="C4010" t="s">
        <v>20</v>
      </c>
      <c r="D4010" t="str">
        <f>_xlfn.XLOOKUP(Table29[[#This Row],[Patron Group]],$R$10:$R$24,$S$10:$S$24)</f>
        <v>Graduate</v>
      </c>
      <c r="E4010" s="1" t="d">
        <v>2023-03-07</v>
      </c>
      <c r="F4010" t="s">
        <v>1314</v>
      </c>
      <c r="G4010" t="s">
        <v>2265</v>
      </c>
      <c r="H4010" t="str">
        <f>_xlfn.XLOOKUP(Table29[[#This Row],[Unique BarCode]],$N$10:$N$37,$O$10:$O$37)</f>
        <v>IPHONE</v>
      </c>
      <c r="I4010" t="str">
        <f>_xlfn.XLOOKUP(Table29[[#This Row],[Unique BarCode]],$N$10:$N$37,$P$10:$P$37)</f>
        <v>Charger</v>
      </c>
      <c r="J4010" t="s">
        <v>8</v>
      </c>
      <c r="K4010" t="s">
        <v>1315</v>
      </c>
    </row>
    <row r="4011" spans="1:11" x14ac:dyDescent="0.2">
      <c r="A4011" s="1" t="d">
        <v>2023-03-07</v>
      </c>
      <c r="B4011" s="45">
        <v>-1</v>
      </c>
      <c r="C4011" t="s">
        <v>20</v>
      </c>
      <c r="D4011" t="str">
        <f>_xlfn.XLOOKUP(Table29[[#This Row],[Patron Group]],$R$10:$R$24,$S$10:$S$24)</f>
        <v>Graduate</v>
      </c>
      <c r="E4011" s="1" t="d">
        <v>2023-03-07</v>
      </c>
      <c r="F4011" t="s">
        <v>1497</v>
      </c>
      <c r="G4011" t="s">
        <v>2265</v>
      </c>
      <c r="H4011" t="str">
        <f>_xlfn.XLOOKUP(Table29[[#This Row],[Unique BarCode]],$N$10:$N$37,$O$10:$O$37)</f>
        <v>IPHONE</v>
      </c>
      <c r="I4011" t="str">
        <f>_xlfn.XLOOKUP(Table29[[#This Row],[Unique BarCode]],$N$10:$N$37,$P$10:$P$37)</f>
        <v>Charger</v>
      </c>
      <c r="J4011" t="s">
        <v>8</v>
      </c>
    </row>
    <row r="4012" spans="1:11" x14ac:dyDescent="0.2">
      <c r="A4012" s="1" t="d">
        <v>2023-03-07</v>
      </c>
      <c r="B4012" s="45">
        <v>-1</v>
      </c>
      <c r="C4012" t="s">
        <v>20</v>
      </c>
      <c r="D4012" t="str">
        <f>_xlfn.XLOOKUP(Table29[[#This Row],[Patron Group]],$R$10:$R$24,$S$10:$S$24)</f>
        <v>Graduate</v>
      </c>
      <c r="E4012" s="1" t="d">
        <v>2023-03-07</v>
      </c>
      <c r="F4012" t="s">
        <v>433</v>
      </c>
      <c r="G4012" t="s">
        <v>2265</v>
      </c>
      <c r="H4012" t="str">
        <f>_xlfn.XLOOKUP(Table29[[#This Row],[Unique BarCode]],$N$10:$N$37,$O$10:$O$37)</f>
        <v>IPHONE</v>
      </c>
      <c r="I4012" t="str">
        <f>_xlfn.XLOOKUP(Table29[[#This Row],[Unique BarCode]],$N$10:$N$37,$P$10:$P$37)</f>
        <v>Charger</v>
      </c>
      <c r="J4012" t="s">
        <v>8</v>
      </c>
      <c r="K4012" t="s">
        <v>434</v>
      </c>
    </row>
    <row r="4013" spans="1:11" x14ac:dyDescent="0.2">
      <c r="A4013" s="1" t="d">
        <v>2023-03-07</v>
      </c>
      <c r="B4013" s="45">
        <v>-1</v>
      </c>
      <c r="C4013" t="s">
        <v>20</v>
      </c>
      <c r="D4013" t="str">
        <f>_xlfn.XLOOKUP(Table29[[#This Row],[Patron Group]],$R$10:$R$24,$S$10:$S$24)</f>
        <v>Graduate</v>
      </c>
      <c r="E4013" s="1" t="d">
        <v>2023-03-07</v>
      </c>
      <c r="F4013" t="s">
        <v>222</v>
      </c>
      <c r="G4013" t="s">
        <v>2265</v>
      </c>
      <c r="H4013" t="str">
        <f>_xlfn.XLOOKUP(Table29[[#This Row],[Unique BarCode]],$N$10:$N$37,$O$10:$O$37)</f>
        <v>IPHONE</v>
      </c>
      <c r="I4013" t="str">
        <f>_xlfn.XLOOKUP(Table29[[#This Row],[Unique BarCode]],$N$10:$N$37,$P$10:$P$37)</f>
        <v>Charger</v>
      </c>
      <c r="J4013" t="s">
        <v>13</v>
      </c>
      <c r="K4013" t="s">
        <v>223</v>
      </c>
    </row>
    <row r="4014" spans="1:11" x14ac:dyDescent="0.2">
      <c r="A4014" s="1" t="d">
        <v>2023-03-07</v>
      </c>
      <c r="B4014" s="45">
        <v>-1</v>
      </c>
      <c r="C4014" t="s">
        <v>20</v>
      </c>
      <c r="D4014" t="str">
        <f>_xlfn.XLOOKUP(Table29[[#This Row],[Patron Group]],$R$10:$R$24,$S$10:$S$24)</f>
        <v>Graduate</v>
      </c>
      <c r="E4014" s="1" t="d">
        <v>2023-03-07</v>
      </c>
      <c r="F4014" t="s">
        <v>12</v>
      </c>
      <c r="G4014" t="s">
        <v>2265</v>
      </c>
      <c r="H4014" t="str">
        <f>_xlfn.XLOOKUP(Table29[[#This Row],[Unique BarCode]],$N$10:$N$37,$O$10:$O$37)</f>
        <v>IPHONE</v>
      </c>
      <c r="I4014" t="str">
        <f>_xlfn.XLOOKUP(Table29[[#This Row],[Unique BarCode]],$N$10:$N$37,$P$10:$P$37)</f>
        <v>Charger</v>
      </c>
      <c r="J4014" t="s">
        <v>13</v>
      </c>
      <c r="K4014" t="s">
        <v>14</v>
      </c>
    </row>
    <row r="4015" spans="1:11" x14ac:dyDescent="0.2">
      <c r="A4015" s="1" t="d">
        <v>2023-03-07</v>
      </c>
      <c r="B4015" s="45">
        <v>-1</v>
      </c>
      <c r="C4015" t="s">
        <v>20</v>
      </c>
      <c r="D4015" t="str">
        <f>_xlfn.XLOOKUP(Table29[[#This Row],[Patron Group]],$R$10:$R$24,$S$10:$S$24)</f>
        <v>Graduate</v>
      </c>
      <c r="E4015" s="1" t="d">
        <v>2023-03-07</v>
      </c>
      <c r="F4015" t="s">
        <v>1714</v>
      </c>
      <c r="G4015" t="s">
        <v>2296</v>
      </c>
      <c r="H4015" t="str">
        <f>_xlfn.XLOOKUP(Table29[[#This Row],[Unique BarCode]],$N$10:$N$37,$O$10:$O$37)</f>
        <v>MACUSBC</v>
      </c>
      <c r="I4015" t="str">
        <f>_xlfn.XLOOKUP(Table29[[#This Row],[Unique BarCode]],$N$10:$N$37,$P$10:$P$37)</f>
        <v>Charger</v>
      </c>
      <c r="J4015" t="s">
        <v>8</v>
      </c>
      <c r="K4015" t="s">
        <v>578</v>
      </c>
    </row>
    <row r="4016" spans="1:11" x14ac:dyDescent="0.2">
      <c r="A4016" s="1" t="d">
        <v>2023-03-07</v>
      </c>
      <c r="B4016" s="45">
        <v>-1</v>
      </c>
      <c r="C4016" t="s">
        <v>20</v>
      </c>
      <c r="D4016" t="str">
        <f>_xlfn.XLOOKUP(Table29[[#This Row],[Patron Group]],$R$10:$R$24,$S$10:$S$24)</f>
        <v>Graduate</v>
      </c>
      <c r="E4016" s="1" t="d">
        <v>2023-03-07</v>
      </c>
      <c r="F4016" t="s">
        <v>1632</v>
      </c>
      <c r="G4016" t="s">
        <v>2296</v>
      </c>
      <c r="H4016" t="str">
        <f>_xlfn.XLOOKUP(Table29[[#This Row],[Unique BarCode]],$N$10:$N$37,$O$10:$O$37)</f>
        <v>MACUSBC</v>
      </c>
      <c r="I4016" t="str">
        <f>_xlfn.XLOOKUP(Table29[[#This Row],[Unique BarCode]],$N$10:$N$37,$P$10:$P$37)</f>
        <v>Charger</v>
      </c>
      <c r="J4016" t="s">
        <v>8</v>
      </c>
      <c r="K4016" t="s">
        <v>214</v>
      </c>
    </row>
    <row r="4017" spans="1:11" x14ac:dyDescent="0.2">
      <c r="A4017" s="1" t="d">
        <v>2023-03-07</v>
      </c>
      <c r="B4017" s="45">
        <v>-1</v>
      </c>
      <c r="C4017" t="s">
        <v>20</v>
      </c>
      <c r="D4017" t="str">
        <f>_xlfn.XLOOKUP(Table29[[#This Row],[Patron Group]],$R$10:$R$24,$S$10:$S$24)</f>
        <v>Graduate</v>
      </c>
      <c r="E4017" s="1" t="d">
        <v>2023-03-07</v>
      </c>
      <c r="F4017" t="s">
        <v>1633</v>
      </c>
      <c r="G4017" t="s">
        <v>2296</v>
      </c>
      <c r="H4017" t="str">
        <f>_xlfn.XLOOKUP(Table29[[#This Row],[Unique BarCode]],$N$10:$N$37,$O$10:$O$37)</f>
        <v>MACUSBC</v>
      </c>
      <c r="I4017" t="str">
        <f>_xlfn.XLOOKUP(Table29[[#This Row],[Unique BarCode]],$N$10:$N$37,$P$10:$P$37)</f>
        <v>Charger</v>
      </c>
      <c r="J4017" t="s">
        <v>8</v>
      </c>
      <c r="K4017" t="s">
        <v>844</v>
      </c>
    </row>
    <row r="4018" spans="1:11" x14ac:dyDescent="0.2">
      <c r="A4018" s="1" t="d">
        <v>2023-03-07</v>
      </c>
      <c r="B4018" s="45">
        <v>-1</v>
      </c>
      <c r="C4018" t="s">
        <v>20</v>
      </c>
      <c r="D4018" t="str">
        <f>_xlfn.XLOOKUP(Table29[[#This Row],[Patron Group]],$R$10:$R$24,$S$10:$S$24)</f>
        <v>Graduate</v>
      </c>
      <c r="E4018" s="1" t="d">
        <v>2023-03-07</v>
      </c>
      <c r="F4018" t="s">
        <v>1634</v>
      </c>
      <c r="G4018" t="s">
        <v>2296</v>
      </c>
      <c r="H4018" t="str">
        <f>_xlfn.XLOOKUP(Table29[[#This Row],[Unique BarCode]],$N$10:$N$37,$O$10:$O$37)</f>
        <v>MACUSBC</v>
      </c>
      <c r="I4018" t="str">
        <f>_xlfn.XLOOKUP(Table29[[#This Row],[Unique BarCode]],$N$10:$N$37,$P$10:$P$37)</f>
        <v>Charger</v>
      </c>
      <c r="J4018" t="s">
        <v>8</v>
      </c>
      <c r="K4018" t="s">
        <v>38</v>
      </c>
    </row>
    <row r="4019" spans="1:11" x14ac:dyDescent="0.2">
      <c r="A4019" s="1" t="d">
        <v>2023-03-07</v>
      </c>
      <c r="B4019" s="45">
        <v>-1</v>
      </c>
      <c r="C4019" t="s">
        <v>20</v>
      </c>
      <c r="D4019" t="str">
        <f>_xlfn.XLOOKUP(Table29[[#This Row],[Patron Group]],$R$10:$R$24,$S$10:$S$24)</f>
        <v>Graduate</v>
      </c>
      <c r="E4019" s="1" t="d">
        <v>2023-03-07</v>
      </c>
      <c r="F4019" t="s">
        <v>1652</v>
      </c>
      <c r="G4019" t="s">
        <v>2296</v>
      </c>
      <c r="H4019" t="str">
        <f>_xlfn.XLOOKUP(Table29[[#This Row],[Unique BarCode]],$N$10:$N$37,$O$10:$O$37)</f>
        <v>MACUSBC</v>
      </c>
      <c r="I4019" t="str">
        <f>_xlfn.XLOOKUP(Table29[[#This Row],[Unique BarCode]],$N$10:$N$37,$P$10:$P$37)</f>
        <v>Charger</v>
      </c>
      <c r="J4019" t="s">
        <v>8</v>
      </c>
      <c r="K4019" t="s">
        <v>40</v>
      </c>
    </row>
    <row r="4020" spans="1:11" x14ac:dyDescent="0.2">
      <c r="A4020" s="1" t="d">
        <v>2023-03-07</v>
      </c>
      <c r="B4020" s="45">
        <v>-1</v>
      </c>
      <c r="C4020" t="s">
        <v>20</v>
      </c>
      <c r="D4020" t="str">
        <f>_xlfn.XLOOKUP(Table29[[#This Row],[Patron Group]],$R$10:$R$24,$S$10:$S$24)</f>
        <v>Graduate</v>
      </c>
      <c r="E4020" s="1" t="d">
        <v>2023-03-07</v>
      </c>
      <c r="F4020" t="s">
        <v>1835</v>
      </c>
      <c r="G4020" t="s">
        <v>2296</v>
      </c>
      <c r="H4020" t="str">
        <f>_xlfn.XLOOKUP(Table29[[#This Row],[Unique BarCode]],$N$10:$N$37,$O$10:$O$37)</f>
        <v>MACUSBC</v>
      </c>
      <c r="I4020" t="str">
        <f>_xlfn.XLOOKUP(Table29[[#This Row],[Unique BarCode]],$N$10:$N$37,$P$10:$P$37)</f>
        <v>Charger</v>
      </c>
      <c r="J4020" t="s">
        <v>8</v>
      </c>
    </row>
    <row r="4021" spans="1:11" x14ac:dyDescent="0.2">
      <c r="A4021" s="1" t="d">
        <v>2023-03-07</v>
      </c>
      <c r="B4021" s="45">
        <v>-1</v>
      </c>
      <c r="C4021" t="s">
        <v>20</v>
      </c>
      <c r="D4021" t="str">
        <f>_xlfn.XLOOKUP(Table29[[#This Row],[Patron Group]],$R$10:$R$24,$S$10:$S$24)</f>
        <v>Graduate</v>
      </c>
      <c r="E4021" s="1" t="d">
        <v>2023-03-07</v>
      </c>
      <c r="F4021" t="s">
        <v>1328</v>
      </c>
      <c r="G4021" t="s">
        <v>2285</v>
      </c>
      <c r="H4021" t="str">
        <f>_xlfn.XLOOKUP(Table29[[#This Row],[Unique BarCode]],$N$10:$N$37,$O$10:$O$37)</f>
        <v>UHDMI</v>
      </c>
      <c r="I4021" t="str">
        <f>_xlfn.XLOOKUP(Table29[[#This Row],[Unique BarCode]],$N$10:$N$37,$P$10:$P$37)</f>
        <v>Cable</v>
      </c>
      <c r="J4021" t="s">
        <v>8</v>
      </c>
      <c r="K4021" t="s">
        <v>1329</v>
      </c>
    </row>
    <row r="4022" spans="1:11" x14ac:dyDescent="0.2">
      <c r="A4022" s="1" t="d">
        <v>2023-03-07</v>
      </c>
      <c r="B4022" s="45">
        <v>-1</v>
      </c>
      <c r="C4022" t="s">
        <v>20</v>
      </c>
      <c r="D4022" t="str">
        <f>_xlfn.XLOOKUP(Table29[[#This Row],[Patron Group]],$R$10:$R$24,$S$10:$S$24)</f>
        <v>Graduate</v>
      </c>
      <c r="E4022" s="1" t="d">
        <v>2023-03-07</v>
      </c>
      <c r="F4022" t="s">
        <v>1154</v>
      </c>
      <c r="G4022" t="s">
        <v>2294</v>
      </c>
      <c r="H4022" t="str">
        <f>_xlfn.XLOOKUP(Table29[[#This Row],[Unique BarCode]],$N$10:$N$37,$O$10:$O$37)</f>
        <v>UVGA</v>
      </c>
      <c r="I4022" t="str">
        <f>_xlfn.XLOOKUP(Table29[[#This Row],[Unique BarCode]],$N$10:$N$37,$P$10:$P$37)</f>
        <v>Cable</v>
      </c>
      <c r="J4022" t="s">
        <v>8</v>
      </c>
    </row>
    <row r="4023" spans="1:11" x14ac:dyDescent="0.2">
      <c r="A4023" s="1" t="d">
        <v>2023-03-07</v>
      </c>
      <c r="B4023" s="45">
        <v>-1</v>
      </c>
      <c r="C4023" t="s">
        <v>20</v>
      </c>
      <c r="D4023" t="str">
        <f>_xlfn.XLOOKUP(Table29[[#This Row],[Patron Group]],$R$10:$R$24,$S$10:$S$24)</f>
        <v>Graduate</v>
      </c>
      <c r="E4023" s="1" t="d">
        <v>2023-03-07</v>
      </c>
      <c r="F4023" t="s">
        <v>1183</v>
      </c>
      <c r="G4023" t="s">
        <v>2294</v>
      </c>
      <c r="H4023" t="str">
        <f>_xlfn.XLOOKUP(Table29[[#This Row],[Unique BarCode]],$N$10:$N$37,$O$10:$O$37)</f>
        <v>UVGA</v>
      </c>
      <c r="I4023" t="str">
        <f>_xlfn.XLOOKUP(Table29[[#This Row],[Unique BarCode]],$N$10:$N$37,$P$10:$P$37)</f>
        <v>Cable</v>
      </c>
      <c r="J4023" t="s">
        <v>8</v>
      </c>
    </row>
    <row r="4024" spans="1:11" x14ac:dyDescent="0.2">
      <c r="A4024" s="1" t="d">
        <v>2023-03-07</v>
      </c>
      <c r="B4024" s="45">
        <v>-1</v>
      </c>
      <c r="C4024" t="s">
        <v>20</v>
      </c>
      <c r="D4024" t="str">
        <f>_xlfn.XLOOKUP(Table29[[#This Row],[Patron Group]],$R$10:$R$24,$S$10:$S$24)</f>
        <v>Graduate</v>
      </c>
      <c r="E4024" s="1" t="d">
        <v>2023-03-07</v>
      </c>
      <c r="F4024" t="s">
        <v>1440</v>
      </c>
      <c r="G4024" t="s">
        <v>2272</v>
      </c>
      <c r="H4024" t="str">
        <f>_xlfn.XLOOKUP(Table29[[#This Row],[Unique BarCode]],$N$10:$N$37,$O$10:$O$37)</f>
        <v>WALLADPT</v>
      </c>
      <c r="I4024" t="str">
        <f>_xlfn.XLOOKUP(Table29[[#This Row],[Unique BarCode]],$N$10:$N$37,$P$10:$P$37)</f>
        <v>Charger</v>
      </c>
      <c r="J4024" t="s">
        <v>49</v>
      </c>
      <c r="K4024" t="s">
        <v>1441</v>
      </c>
    </row>
    <row r="4025" spans="1:11" x14ac:dyDescent="0.2">
      <c r="A4025" s="1" t="d">
        <v>2023-03-07</v>
      </c>
      <c r="B4025" s="45">
        <v>-1</v>
      </c>
      <c r="C4025" t="s">
        <v>20</v>
      </c>
      <c r="D4025" t="str">
        <f>_xlfn.XLOOKUP(Table29[[#This Row],[Patron Group]],$R$10:$R$24,$S$10:$S$24)</f>
        <v>Graduate</v>
      </c>
      <c r="E4025" s="1" t="d">
        <v>2023-03-07</v>
      </c>
      <c r="F4025" t="s">
        <v>1263</v>
      </c>
      <c r="G4025" t="s">
        <v>2272</v>
      </c>
      <c r="H4025" t="str">
        <f>_xlfn.XLOOKUP(Table29[[#This Row],[Unique BarCode]],$N$10:$N$37,$O$10:$O$37)</f>
        <v>WALLADPT</v>
      </c>
      <c r="I4025" t="str">
        <f>_xlfn.XLOOKUP(Table29[[#This Row],[Unique BarCode]],$N$10:$N$37,$P$10:$P$37)</f>
        <v>Charger</v>
      </c>
      <c r="J4025" t="s">
        <v>49</v>
      </c>
      <c r="K4025" t="s">
        <v>1264</v>
      </c>
    </row>
    <row r="4026" spans="1:11" x14ac:dyDescent="0.2">
      <c r="A4026" s="1" t="d">
        <v>2023-03-07</v>
      </c>
      <c r="B4026" s="45">
        <v>-1</v>
      </c>
      <c r="C4026" t="s">
        <v>20</v>
      </c>
      <c r="D4026" t="str">
        <f>_xlfn.XLOOKUP(Table29[[#This Row],[Patron Group]],$R$10:$R$24,$S$10:$S$24)</f>
        <v>Graduate</v>
      </c>
      <c r="E4026" s="1" t="d">
        <v>2023-03-07</v>
      </c>
      <c r="F4026" t="s">
        <v>43</v>
      </c>
      <c r="G4026" t="s">
        <v>2272</v>
      </c>
      <c r="H4026" t="str">
        <f>_xlfn.XLOOKUP(Table29[[#This Row],[Unique BarCode]],$N$10:$N$37,$O$10:$O$37)</f>
        <v>WALLADPT</v>
      </c>
      <c r="I4026" t="str">
        <f>_xlfn.XLOOKUP(Table29[[#This Row],[Unique BarCode]],$N$10:$N$37,$P$10:$P$37)</f>
        <v>Charger</v>
      </c>
      <c r="J4026" t="s">
        <v>8</v>
      </c>
      <c r="K4026" t="s">
        <v>44</v>
      </c>
    </row>
    <row r="4027" spans="1:11" x14ac:dyDescent="0.2">
      <c r="A4027" s="1" t="d">
        <v>2023-03-07</v>
      </c>
      <c r="B4027" s="45">
        <v>-1</v>
      </c>
      <c r="C4027" t="s">
        <v>20</v>
      </c>
      <c r="D4027" t="str">
        <f>_xlfn.XLOOKUP(Table29[[#This Row],[Patron Group]],$R$10:$R$24,$S$10:$S$24)</f>
        <v>Graduate</v>
      </c>
      <c r="E4027" s="1" t="d">
        <v>2023-03-07</v>
      </c>
      <c r="F4027" t="s">
        <v>1748</v>
      </c>
      <c r="G4027" t="s">
        <v>2272</v>
      </c>
      <c r="H4027" t="str">
        <f>_xlfn.XLOOKUP(Table29[[#This Row],[Unique BarCode]],$N$10:$N$37,$O$10:$O$37)</f>
        <v>WALLADPT</v>
      </c>
      <c r="I4027" t="str">
        <f>_xlfn.XLOOKUP(Table29[[#This Row],[Unique BarCode]],$N$10:$N$37,$P$10:$P$37)</f>
        <v>Charger</v>
      </c>
      <c r="J4027" t="s">
        <v>13</v>
      </c>
      <c r="K4027" t="s">
        <v>1749</v>
      </c>
    </row>
    <row r="4028" spans="1:11" x14ac:dyDescent="0.2">
      <c r="A4028" s="1" t="d">
        <v>2023-03-07</v>
      </c>
      <c r="B4028" s="45">
        <v>-1</v>
      </c>
      <c r="C4028" t="s">
        <v>20</v>
      </c>
      <c r="D4028" t="str">
        <f>_xlfn.XLOOKUP(Table29[[#This Row],[Patron Group]],$R$10:$R$24,$S$10:$S$24)</f>
        <v>Graduate</v>
      </c>
      <c r="E4028" s="1" t="d">
        <v>2023-03-07</v>
      </c>
      <c r="F4028" t="s">
        <v>1267</v>
      </c>
      <c r="G4028" t="s">
        <v>2272</v>
      </c>
      <c r="H4028" t="str">
        <f>_xlfn.XLOOKUP(Table29[[#This Row],[Unique BarCode]],$N$10:$N$37,$O$10:$O$37)</f>
        <v>WALLADPT</v>
      </c>
      <c r="I4028" t="str">
        <f>_xlfn.XLOOKUP(Table29[[#This Row],[Unique BarCode]],$N$10:$N$37,$P$10:$P$37)</f>
        <v>Charger</v>
      </c>
      <c r="J4028" t="s">
        <v>8</v>
      </c>
    </row>
    <row r="4029" spans="1:11" x14ac:dyDescent="0.2">
      <c r="A4029" s="1" t="d">
        <v>2023-03-07</v>
      </c>
      <c r="B4029" s="45">
        <v>-1</v>
      </c>
      <c r="C4029" t="s">
        <v>20</v>
      </c>
      <c r="D4029" t="str">
        <f>_xlfn.XLOOKUP(Table29[[#This Row],[Patron Group]],$R$10:$R$24,$S$10:$S$24)</f>
        <v>Graduate</v>
      </c>
      <c r="E4029" s="1" t="d">
        <v>2023-03-07</v>
      </c>
      <c r="F4029" t="s">
        <v>97</v>
      </c>
      <c r="G4029" t="s">
        <v>2272</v>
      </c>
      <c r="H4029" t="str">
        <f>_xlfn.XLOOKUP(Table29[[#This Row],[Unique BarCode]],$N$10:$N$37,$O$10:$O$37)</f>
        <v>WALLADPT</v>
      </c>
      <c r="I4029" t="str">
        <f>_xlfn.XLOOKUP(Table29[[#This Row],[Unique BarCode]],$N$10:$N$37,$P$10:$P$37)</f>
        <v>Charger</v>
      </c>
      <c r="J4029" t="s">
        <v>8</v>
      </c>
    </row>
    <row r="4030" spans="1:11" x14ac:dyDescent="0.2">
      <c r="A4030" s="1" t="d">
        <v>2023-03-07</v>
      </c>
      <c r="B4030" s="45">
        <v>-1</v>
      </c>
      <c r="C4030" t="s">
        <v>20</v>
      </c>
      <c r="D4030" t="str">
        <f>_xlfn.XLOOKUP(Table29[[#This Row],[Patron Group]],$R$10:$R$24,$S$10:$S$24)</f>
        <v>Graduate</v>
      </c>
      <c r="E4030" s="1" t="d">
        <v>2023-03-14</v>
      </c>
      <c r="F4030" t="s">
        <v>440</v>
      </c>
      <c r="G4030" t="s">
        <v>2273</v>
      </c>
      <c r="H4030" t="str">
        <f>_xlfn.XLOOKUP(Table29[[#This Row],[Unique BarCode]],$N$10:$N$37,$O$10:$O$37)</f>
        <v>ChromeBook</v>
      </c>
      <c r="I4030" t="str">
        <f>_xlfn.XLOOKUP(Table29[[#This Row],[Unique BarCode]],$N$10:$N$37,$P$10:$P$37)</f>
        <v>Device</v>
      </c>
      <c r="J4030" t="s">
        <v>13</v>
      </c>
      <c r="K4030" t="s">
        <v>441</v>
      </c>
    </row>
    <row r="4031" spans="1:11" x14ac:dyDescent="0.2">
      <c r="A4031" s="1" t="d">
        <v>2023-03-07</v>
      </c>
      <c r="B4031" s="45">
        <v>-1</v>
      </c>
      <c r="C4031" t="s">
        <v>20</v>
      </c>
      <c r="D4031" t="str">
        <f>_xlfn.XLOOKUP(Table29[[#This Row],[Patron Group]],$R$10:$R$24,$S$10:$S$24)</f>
        <v>Graduate</v>
      </c>
      <c r="E4031" s="1" t="d">
        <v>2023-03-14</v>
      </c>
      <c r="F4031" t="s">
        <v>2042</v>
      </c>
      <c r="G4031" t="s">
        <v>2275</v>
      </c>
      <c r="H4031" t="str">
        <f>_xlfn.XLOOKUP(Table29[[#This Row],[Unique BarCode]],$N$10:$N$37,$O$10:$O$37)</f>
        <v>iPad</v>
      </c>
      <c r="I4031" t="str">
        <f>_xlfn.XLOOKUP(Table29[[#This Row],[Unique BarCode]],$N$10:$N$37,$P$10:$P$37)</f>
        <v>Device</v>
      </c>
      <c r="J4031" t="s">
        <v>8</v>
      </c>
      <c r="K4031" t="s">
        <v>2043</v>
      </c>
    </row>
    <row r="4032" spans="1:11" x14ac:dyDescent="0.2">
      <c r="A4032" s="1" t="d">
        <v>2023-03-07</v>
      </c>
      <c r="B4032" s="45">
        <v>-1</v>
      </c>
      <c r="C4032" t="s">
        <v>20</v>
      </c>
      <c r="D4032" t="str">
        <f>_xlfn.XLOOKUP(Table29[[#This Row],[Patron Group]],$R$10:$R$24,$S$10:$S$24)</f>
        <v>Graduate</v>
      </c>
      <c r="E4032" s="1" t="d">
        <v>2023-03-21</v>
      </c>
      <c r="F4032" t="s">
        <v>62</v>
      </c>
      <c r="G4032" t="s">
        <v>2273</v>
      </c>
      <c r="H4032" t="str">
        <f>_xlfn.XLOOKUP(Table29[[#This Row],[Unique BarCode]],$N$10:$N$37,$O$10:$O$37)</f>
        <v>ChromeBook</v>
      </c>
      <c r="I4032" t="str">
        <f>_xlfn.XLOOKUP(Table29[[#This Row],[Unique BarCode]],$N$10:$N$37,$P$10:$P$37)</f>
        <v>Device</v>
      </c>
      <c r="J4032" t="s">
        <v>8</v>
      </c>
      <c r="K4032" t="s">
        <v>63</v>
      </c>
    </row>
    <row r="4033" spans="1:11" x14ac:dyDescent="0.2">
      <c r="A4033" s="1" t="d">
        <v>2023-03-07</v>
      </c>
      <c r="B4033" s="45">
        <v>-1</v>
      </c>
      <c r="C4033" t="s">
        <v>20</v>
      </c>
      <c r="D4033" t="str">
        <f>_xlfn.XLOOKUP(Table29[[#This Row],[Patron Group]],$R$10:$R$24,$S$10:$S$24)</f>
        <v>Graduate</v>
      </c>
      <c r="E4033" s="1" t="d">
        <v>2023-03-21</v>
      </c>
      <c r="F4033" t="s">
        <v>114</v>
      </c>
      <c r="G4033" t="s">
        <v>2274</v>
      </c>
      <c r="H4033" t="str">
        <f>_xlfn.XLOOKUP(Table29[[#This Row],[Unique BarCode]],$N$10:$N$37,$O$10:$O$37)</f>
        <v>MacBook</v>
      </c>
      <c r="I4033" t="str">
        <f>_xlfn.XLOOKUP(Table29[[#This Row],[Unique BarCode]],$N$10:$N$37,$P$10:$P$37)</f>
        <v>Device</v>
      </c>
      <c r="J4033" t="s">
        <v>8</v>
      </c>
      <c r="K4033" t="s">
        <v>114</v>
      </c>
    </row>
    <row r="4034" spans="1:11" x14ac:dyDescent="0.2">
      <c r="A4034" s="1" t="d">
        <v>2023-03-07</v>
      </c>
      <c r="B4034" s="45">
        <v>-1</v>
      </c>
      <c r="C4034" t="s">
        <v>20</v>
      </c>
      <c r="D4034" t="str">
        <f>_xlfn.XLOOKUP(Table29[[#This Row],[Patron Group]],$R$10:$R$24,$S$10:$S$24)</f>
        <v>Graduate</v>
      </c>
      <c r="E4034" s="1" t="d">
        <v>2023-03-21</v>
      </c>
      <c r="F4034" t="s">
        <v>2064</v>
      </c>
      <c r="G4034" t="s">
        <v>2263</v>
      </c>
      <c r="H4034" t="str">
        <f>_xlfn.XLOOKUP(Table29[[#This Row],[Unique BarCode]],$N$10:$N$37,$O$10:$O$37)</f>
        <v>HP Laptop</v>
      </c>
      <c r="I4034" t="str">
        <f>_xlfn.XLOOKUP(Table29[[#This Row],[Unique BarCode]],$N$10:$N$37,$P$10:$P$37)</f>
        <v>Device</v>
      </c>
      <c r="J4034" t="s">
        <v>8</v>
      </c>
      <c r="K4034" t="s">
        <v>1106</v>
      </c>
    </row>
    <row r="4035" spans="1:11" x14ac:dyDescent="0.2">
      <c r="A4035" s="1" t="d">
        <v>2023-03-07</v>
      </c>
      <c r="B4035" s="45">
        <v>-1</v>
      </c>
      <c r="C4035" t="s">
        <v>20</v>
      </c>
      <c r="D4035" t="str">
        <f>_xlfn.XLOOKUP(Table29[[#This Row],[Patron Group]],$R$10:$R$24,$S$10:$S$24)</f>
        <v>Graduate</v>
      </c>
      <c r="E4035" s="1" t="d">
        <v>2023-03-21</v>
      </c>
      <c r="F4035" t="s">
        <v>1803</v>
      </c>
      <c r="G4035" t="s">
        <v>2263</v>
      </c>
      <c r="H4035" t="str">
        <f>_xlfn.XLOOKUP(Table29[[#This Row],[Unique BarCode]],$N$10:$N$37,$O$10:$O$37)</f>
        <v>HP Laptop</v>
      </c>
      <c r="I4035" t="str">
        <f>_xlfn.XLOOKUP(Table29[[#This Row],[Unique BarCode]],$N$10:$N$37,$P$10:$P$37)</f>
        <v>Device</v>
      </c>
      <c r="J4035" t="s">
        <v>8</v>
      </c>
      <c r="K4035" t="s">
        <v>616</v>
      </c>
    </row>
    <row r="4036" spans="1:11" x14ac:dyDescent="0.2">
      <c r="A4036" s="1" t="d">
        <v>2023-03-07</v>
      </c>
      <c r="B4036" s="45">
        <v>-1</v>
      </c>
      <c r="C4036" t="s">
        <v>20</v>
      </c>
      <c r="D4036" t="str">
        <f>_xlfn.XLOOKUP(Table29[[#This Row],[Patron Group]],$R$10:$R$24,$S$10:$S$24)</f>
        <v>Graduate</v>
      </c>
      <c r="E4036" s="1" t="d">
        <v>2023-03-28</v>
      </c>
      <c r="F4036" t="s">
        <v>141</v>
      </c>
      <c r="G4036" t="s">
        <v>2263</v>
      </c>
      <c r="H4036" t="str">
        <f>_xlfn.XLOOKUP(Table29[[#This Row],[Unique BarCode]],$N$10:$N$37,$O$10:$O$37)</f>
        <v>HP Laptop</v>
      </c>
      <c r="I4036" t="str">
        <f>_xlfn.XLOOKUP(Table29[[#This Row],[Unique BarCode]],$N$10:$N$37,$P$10:$P$37)</f>
        <v>Device</v>
      </c>
      <c r="J4036" t="s">
        <v>8</v>
      </c>
      <c r="K4036" t="s">
        <v>142</v>
      </c>
    </row>
    <row r="4037" spans="1:11" x14ac:dyDescent="0.2">
      <c r="A4037" s="1" t="d">
        <v>2023-03-07</v>
      </c>
      <c r="B4037" s="45">
        <v>-1</v>
      </c>
      <c r="C4037" t="s">
        <v>1113</v>
      </c>
      <c r="D4037" t="str">
        <f>_xlfn.XLOOKUP(Table29[[#This Row],[Patron Group]],$R$10:$R$24,$S$10:$S$24)</f>
        <v>Graduate</v>
      </c>
      <c r="E4037" s="1" t="d">
        <v>2023-03-07</v>
      </c>
      <c r="F4037" t="s">
        <v>1688</v>
      </c>
      <c r="G4037" t="s">
        <v>2296</v>
      </c>
      <c r="H4037" t="str">
        <f>_xlfn.XLOOKUP(Table29[[#This Row],[Unique BarCode]],$N$10:$N$37,$O$10:$O$37)</f>
        <v>MACUSBC</v>
      </c>
      <c r="I4037" t="str">
        <f>_xlfn.XLOOKUP(Table29[[#This Row],[Unique BarCode]],$N$10:$N$37,$P$10:$P$37)</f>
        <v>Charger</v>
      </c>
      <c r="J4037" t="s">
        <v>8</v>
      </c>
      <c r="K4037" t="s">
        <v>225</v>
      </c>
    </row>
    <row r="4038" spans="1:11" x14ac:dyDescent="0.2">
      <c r="A4038" s="1" t="d">
        <v>2023-03-07</v>
      </c>
      <c r="B4038" s="45">
        <v>-1</v>
      </c>
      <c r="C4038" t="s">
        <v>74</v>
      </c>
      <c r="D4038" t="str">
        <f>_xlfn.XLOOKUP(Table29[[#This Row],[Patron Group]],$R$10:$R$24,$S$10:$S$24)</f>
        <v>Staff</v>
      </c>
      <c r="E4038" s="1" t="d">
        <v>2023-03-14</v>
      </c>
      <c r="F4038" t="s">
        <v>2065</v>
      </c>
      <c r="G4038" t="s">
        <v>2263</v>
      </c>
      <c r="H4038" t="str">
        <f>_xlfn.XLOOKUP(Table29[[#This Row],[Unique BarCode]],$N$10:$N$37,$O$10:$O$37)</f>
        <v>HP Laptop</v>
      </c>
      <c r="I4038" t="str">
        <f>_xlfn.XLOOKUP(Table29[[#This Row],[Unique BarCode]],$N$10:$N$37,$P$10:$P$37)</f>
        <v>Device</v>
      </c>
      <c r="J4038" t="s">
        <v>8</v>
      </c>
      <c r="K4038" t="s">
        <v>2066</v>
      </c>
    </row>
    <row r="4039" spans="1:11" x14ac:dyDescent="0.2">
      <c r="A4039" s="1" t="d">
        <v>2023-03-07</v>
      </c>
      <c r="B4039" s="45">
        <v>-1</v>
      </c>
      <c r="C4039" t="s">
        <v>77</v>
      </c>
      <c r="D4039" t="str">
        <f>_xlfn.XLOOKUP(Table29[[#This Row],[Patron Group]],$R$10:$R$24,$S$10:$S$24)</f>
        <v>Undergraduate</v>
      </c>
      <c r="E4039" s="1" t="d">
        <v>2023-03-07</v>
      </c>
      <c r="F4039" t="s">
        <v>2067</v>
      </c>
      <c r="G4039" t="s">
        <v>2288</v>
      </c>
      <c r="H4039" t="str">
        <f>_xlfn.XLOOKUP(Table29[[#This Row],[Unique BarCode]],$N$10:$N$37,$O$10:$O$37)</f>
        <v>Android Charger</v>
      </c>
      <c r="I4039" t="str">
        <f>_xlfn.XLOOKUP(Table29[[#This Row],[Unique BarCode]],$N$10:$N$37,$P$10:$P$37)</f>
        <v>Charger</v>
      </c>
      <c r="J4039" t="s">
        <v>128</v>
      </c>
      <c r="K4039" t="s">
        <v>2068</v>
      </c>
    </row>
    <row r="4040" spans="1:11" x14ac:dyDescent="0.2">
      <c r="A4040" s="1" t="d">
        <v>2023-03-07</v>
      </c>
      <c r="B4040" s="45">
        <v>-1</v>
      </c>
      <c r="C4040" t="s">
        <v>77</v>
      </c>
      <c r="D4040" t="str">
        <f>_xlfn.XLOOKUP(Table29[[#This Row],[Patron Group]],$R$10:$R$24,$S$10:$S$24)</f>
        <v>Undergraduate</v>
      </c>
      <c r="E4040" s="1" t="d">
        <v>2023-03-07</v>
      </c>
      <c r="F4040" t="s">
        <v>1522</v>
      </c>
      <c r="G4040" t="s">
        <v>2288</v>
      </c>
      <c r="H4040" t="str">
        <f>_xlfn.XLOOKUP(Table29[[#This Row],[Unique BarCode]],$N$10:$N$37,$O$10:$O$37)</f>
        <v>Android Charger</v>
      </c>
      <c r="I4040" t="str">
        <f>_xlfn.XLOOKUP(Table29[[#This Row],[Unique BarCode]],$N$10:$N$37,$P$10:$P$37)</f>
        <v>Charger</v>
      </c>
      <c r="J4040" t="s">
        <v>8</v>
      </c>
      <c r="K4040" t="s">
        <v>1523</v>
      </c>
    </row>
    <row r="4041" spans="1:11" x14ac:dyDescent="0.2">
      <c r="A4041" s="1" t="d">
        <v>2023-03-07</v>
      </c>
      <c r="B4041" s="45">
        <v>-1</v>
      </c>
      <c r="C4041" t="s">
        <v>77</v>
      </c>
      <c r="D4041" t="str">
        <f>_xlfn.XLOOKUP(Table29[[#This Row],[Patron Group]],$R$10:$R$24,$S$10:$S$24)</f>
        <v>Undergraduate</v>
      </c>
      <c r="E4041" s="1" t="d">
        <v>2023-03-07</v>
      </c>
      <c r="F4041" t="s">
        <v>1660</v>
      </c>
      <c r="G4041" t="s">
        <v>2288</v>
      </c>
      <c r="H4041" t="str">
        <f>_xlfn.XLOOKUP(Table29[[#This Row],[Unique BarCode]],$N$10:$N$37,$O$10:$O$37)</f>
        <v>Android Charger</v>
      </c>
      <c r="I4041" t="str">
        <f>_xlfn.XLOOKUP(Table29[[#This Row],[Unique BarCode]],$N$10:$N$37,$P$10:$P$37)</f>
        <v>Charger</v>
      </c>
      <c r="J4041" t="s">
        <v>13</v>
      </c>
      <c r="K4041" t="s">
        <v>1661</v>
      </c>
    </row>
    <row r="4042" spans="1:11" x14ac:dyDescent="0.2">
      <c r="A4042" s="1" t="d">
        <v>2023-03-07</v>
      </c>
      <c r="B4042" s="45">
        <v>-1</v>
      </c>
      <c r="C4042" t="s">
        <v>77</v>
      </c>
      <c r="D4042" t="str">
        <f>_xlfn.XLOOKUP(Table29[[#This Row],[Patron Group]],$R$10:$R$24,$S$10:$S$24)</f>
        <v>Undergraduate</v>
      </c>
      <c r="E4042" s="1" t="d">
        <v>2023-03-07</v>
      </c>
      <c r="F4042" t="s">
        <v>1174</v>
      </c>
      <c r="G4042" t="s">
        <v>2281</v>
      </c>
      <c r="H4042" t="str">
        <f>_xlfn.XLOOKUP(Table29[[#This Row],[Unique BarCode]],$N$10:$N$37,$O$10:$O$37)</f>
        <v>HDMIC</v>
      </c>
      <c r="I4042" t="str">
        <f>_xlfn.XLOOKUP(Table29[[#This Row],[Unique BarCode]],$N$10:$N$37,$P$10:$P$37)</f>
        <v>Cable</v>
      </c>
      <c r="J4042" t="s">
        <v>8</v>
      </c>
      <c r="K4042" t="s">
        <v>1175</v>
      </c>
    </row>
    <row r="4043" spans="1:11" x14ac:dyDescent="0.2">
      <c r="A4043" s="1" t="d">
        <v>2023-03-07</v>
      </c>
      <c r="B4043" s="45">
        <v>-1</v>
      </c>
      <c r="C4043" t="s">
        <v>77</v>
      </c>
      <c r="D4043" t="str">
        <f>_xlfn.XLOOKUP(Table29[[#This Row],[Patron Group]],$R$10:$R$24,$S$10:$S$24)</f>
        <v>Undergraduate</v>
      </c>
      <c r="E4043" s="1" t="d">
        <v>2023-03-07</v>
      </c>
      <c r="F4043" t="s">
        <v>1619</v>
      </c>
      <c r="G4043" t="s">
        <v>2281</v>
      </c>
      <c r="H4043" t="str">
        <f>_xlfn.XLOOKUP(Table29[[#This Row],[Unique BarCode]],$N$10:$N$37,$O$10:$O$37)</f>
        <v>HDMIC</v>
      </c>
      <c r="I4043" t="str">
        <f>_xlfn.XLOOKUP(Table29[[#This Row],[Unique BarCode]],$N$10:$N$37,$P$10:$P$37)</f>
        <v>Cable</v>
      </c>
      <c r="J4043" t="s">
        <v>8</v>
      </c>
      <c r="K4043" t="s">
        <v>1620</v>
      </c>
    </row>
    <row r="4044" spans="1:11" x14ac:dyDescent="0.2">
      <c r="A4044" s="1" t="d">
        <v>2023-03-07</v>
      </c>
      <c r="B4044" s="45">
        <v>-1</v>
      </c>
      <c r="C4044" t="s">
        <v>77</v>
      </c>
      <c r="D4044" t="str">
        <f>_xlfn.XLOOKUP(Table29[[#This Row],[Patron Group]],$R$10:$R$24,$S$10:$S$24)</f>
        <v>Undergraduate</v>
      </c>
      <c r="E4044" s="1" t="d">
        <v>2023-03-07</v>
      </c>
      <c r="F4044" t="s">
        <v>1037</v>
      </c>
      <c r="G4044" t="s">
        <v>2281</v>
      </c>
      <c r="H4044" t="str">
        <f>_xlfn.XLOOKUP(Table29[[#This Row],[Unique BarCode]],$N$10:$N$37,$O$10:$O$37)</f>
        <v>HDMIC</v>
      </c>
      <c r="I4044" t="str">
        <f>_xlfn.XLOOKUP(Table29[[#This Row],[Unique BarCode]],$N$10:$N$37,$P$10:$P$37)</f>
        <v>Cable</v>
      </c>
      <c r="J4044" t="s">
        <v>8</v>
      </c>
      <c r="K4044" t="s">
        <v>1038</v>
      </c>
    </row>
    <row r="4045" spans="1:11" x14ac:dyDescent="0.2">
      <c r="A4045" s="1" t="d">
        <v>2023-03-07</v>
      </c>
      <c r="B4045" s="45">
        <v>-1</v>
      </c>
      <c r="C4045" t="s">
        <v>77</v>
      </c>
      <c r="D4045" t="str">
        <f>_xlfn.XLOOKUP(Table29[[#This Row],[Patron Group]],$R$10:$R$24,$S$10:$S$24)</f>
        <v>Undergraduate</v>
      </c>
      <c r="E4045" s="1" t="d">
        <v>2023-03-07</v>
      </c>
      <c r="F4045" t="s">
        <v>1406</v>
      </c>
      <c r="G4045" t="s">
        <v>2281</v>
      </c>
      <c r="H4045" t="str">
        <f>_xlfn.XLOOKUP(Table29[[#This Row],[Unique BarCode]],$N$10:$N$37,$O$10:$O$37)</f>
        <v>HDMIC</v>
      </c>
      <c r="I4045" t="str">
        <f>_xlfn.XLOOKUP(Table29[[#This Row],[Unique BarCode]],$N$10:$N$37,$P$10:$P$37)</f>
        <v>Cable</v>
      </c>
      <c r="J4045" t="s">
        <v>8</v>
      </c>
      <c r="K4045" t="s">
        <v>1407</v>
      </c>
    </row>
    <row r="4046" spans="1:11" x14ac:dyDescent="0.2">
      <c r="A4046" s="1" t="d">
        <v>2023-03-07</v>
      </c>
      <c r="B4046" s="45">
        <v>-1</v>
      </c>
      <c r="C4046" t="s">
        <v>77</v>
      </c>
      <c r="D4046" t="str">
        <f>_xlfn.XLOOKUP(Table29[[#This Row],[Patron Group]],$R$10:$R$24,$S$10:$S$24)</f>
        <v>Undergraduate</v>
      </c>
      <c r="E4046" s="1" t="d">
        <v>2023-03-07</v>
      </c>
      <c r="F4046" t="s">
        <v>1628</v>
      </c>
      <c r="G4046" t="s">
        <v>2281</v>
      </c>
      <c r="H4046" t="str">
        <f>_xlfn.XLOOKUP(Table29[[#This Row],[Unique BarCode]],$N$10:$N$37,$O$10:$O$37)</f>
        <v>HDMIC</v>
      </c>
      <c r="I4046" t="str">
        <f>_xlfn.XLOOKUP(Table29[[#This Row],[Unique BarCode]],$N$10:$N$37,$P$10:$P$37)</f>
        <v>Cable</v>
      </c>
      <c r="J4046" t="s">
        <v>8</v>
      </c>
      <c r="K4046" t="s">
        <v>1629</v>
      </c>
    </row>
    <row r="4047" spans="1:11" x14ac:dyDescent="0.2">
      <c r="A4047" s="1" t="d">
        <v>2023-03-07</v>
      </c>
      <c r="B4047" s="45">
        <v>-1</v>
      </c>
      <c r="C4047" t="s">
        <v>77</v>
      </c>
      <c r="D4047" t="str">
        <f>_xlfn.XLOOKUP(Table29[[#This Row],[Patron Group]],$R$10:$R$24,$S$10:$S$24)</f>
        <v>Undergraduate</v>
      </c>
      <c r="E4047" s="1" t="d">
        <v>2023-03-07</v>
      </c>
      <c r="F4047" t="s">
        <v>1806</v>
      </c>
      <c r="G4047" t="s">
        <v>2266</v>
      </c>
      <c r="H4047" t="str">
        <f>_xlfn.XLOOKUP(Table29[[#This Row],[Unique BarCode]],$N$10:$N$37,$O$10:$O$37)</f>
        <v>Headphones</v>
      </c>
      <c r="I4047" t="str">
        <f>_xlfn.XLOOKUP(Table29[[#This Row],[Unique BarCode]],$N$10:$N$37,$P$10:$P$37)</f>
        <v>Accessory</v>
      </c>
      <c r="J4047" t="s">
        <v>8</v>
      </c>
      <c r="K4047" t="s">
        <v>1807</v>
      </c>
    </row>
    <row r="4048" spans="1:11" x14ac:dyDescent="0.2">
      <c r="A4048" s="1" t="d">
        <v>2023-03-07</v>
      </c>
      <c r="B4048" s="45">
        <v>-1</v>
      </c>
      <c r="C4048" t="s">
        <v>77</v>
      </c>
      <c r="D4048" t="str">
        <f>_xlfn.XLOOKUP(Table29[[#This Row],[Patron Group]],$R$10:$R$24,$S$10:$S$24)</f>
        <v>Undergraduate</v>
      </c>
      <c r="E4048" s="1" t="d">
        <v>2023-03-07</v>
      </c>
      <c r="F4048" t="s">
        <v>23</v>
      </c>
      <c r="G4048" t="s">
        <v>2266</v>
      </c>
      <c r="H4048" t="str">
        <f>_xlfn.XLOOKUP(Table29[[#This Row],[Unique BarCode]],$N$10:$N$37,$O$10:$O$37)</f>
        <v>Headphones</v>
      </c>
      <c r="I4048" t="str">
        <f>_xlfn.XLOOKUP(Table29[[#This Row],[Unique BarCode]],$N$10:$N$37,$P$10:$P$37)</f>
        <v>Accessory</v>
      </c>
      <c r="J4048" t="s">
        <v>8</v>
      </c>
      <c r="K4048" t="s">
        <v>24</v>
      </c>
    </row>
    <row r="4049" spans="1:11" x14ac:dyDescent="0.2">
      <c r="A4049" s="1" t="d">
        <v>2023-03-07</v>
      </c>
      <c r="B4049" s="45">
        <v>-1</v>
      </c>
      <c r="C4049" t="s">
        <v>77</v>
      </c>
      <c r="D4049" t="str">
        <f>_xlfn.XLOOKUP(Table29[[#This Row],[Patron Group]],$R$10:$R$24,$S$10:$S$24)</f>
        <v>Undergraduate</v>
      </c>
      <c r="E4049" s="1" t="d">
        <v>2023-03-07</v>
      </c>
      <c r="F4049" t="s">
        <v>687</v>
      </c>
      <c r="G4049" t="s">
        <v>2282</v>
      </c>
      <c r="H4049" t="str">
        <f>_xlfn.XLOOKUP(Table29[[#This Row],[Unique BarCode]],$N$10:$N$37,$O$10:$O$37)</f>
        <v>HPUSBC</v>
      </c>
      <c r="I4049" t="str">
        <f>_xlfn.XLOOKUP(Table29[[#This Row],[Unique BarCode]],$N$10:$N$37,$P$10:$P$37)</f>
        <v>Charger</v>
      </c>
      <c r="J4049" t="s">
        <v>49</v>
      </c>
    </row>
    <row r="4050" spans="1:11" x14ac:dyDescent="0.2">
      <c r="A4050" s="1" t="d">
        <v>2023-03-07</v>
      </c>
      <c r="B4050" s="45">
        <v>-1</v>
      </c>
      <c r="C4050" t="s">
        <v>77</v>
      </c>
      <c r="D4050" t="str">
        <f>_xlfn.XLOOKUP(Table29[[#This Row],[Patron Group]],$R$10:$R$24,$S$10:$S$24)</f>
        <v>Undergraduate</v>
      </c>
      <c r="E4050" s="1" t="d">
        <v>2023-03-07</v>
      </c>
      <c r="F4050" t="s">
        <v>1410</v>
      </c>
      <c r="G4050" t="s">
        <v>2265</v>
      </c>
      <c r="H4050" t="str">
        <f>_xlfn.XLOOKUP(Table29[[#This Row],[Unique BarCode]],$N$10:$N$37,$O$10:$O$37)</f>
        <v>IPHONE</v>
      </c>
      <c r="I4050" t="str">
        <f>_xlfn.XLOOKUP(Table29[[#This Row],[Unique BarCode]],$N$10:$N$37,$P$10:$P$37)</f>
        <v>Charger</v>
      </c>
      <c r="J4050" t="s">
        <v>68</v>
      </c>
      <c r="K4050" t="s">
        <v>1411</v>
      </c>
    </row>
    <row r="4051" spans="1:11" x14ac:dyDescent="0.2">
      <c r="A4051" s="1" t="d">
        <v>2023-03-07</v>
      </c>
      <c r="B4051" s="45">
        <v>-1</v>
      </c>
      <c r="C4051" t="s">
        <v>77</v>
      </c>
      <c r="D4051" t="str">
        <f>_xlfn.XLOOKUP(Table29[[#This Row],[Patron Group]],$R$10:$R$24,$S$10:$S$24)</f>
        <v>Undergraduate</v>
      </c>
      <c r="E4051" s="1" t="d">
        <v>2023-03-07</v>
      </c>
      <c r="F4051" t="s">
        <v>1254</v>
      </c>
      <c r="G4051" t="s">
        <v>2265</v>
      </c>
      <c r="H4051" t="str">
        <f>_xlfn.XLOOKUP(Table29[[#This Row],[Unique BarCode]],$N$10:$N$37,$O$10:$O$37)</f>
        <v>IPHONE</v>
      </c>
      <c r="I4051" t="str">
        <f>_xlfn.XLOOKUP(Table29[[#This Row],[Unique BarCode]],$N$10:$N$37,$P$10:$P$37)</f>
        <v>Charger</v>
      </c>
      <c r="J4051" t="s">
        <v>49</v>
      </c>
      <c r="K4051" t="s">
        <v>1255</v>
      </c>
    </row>
    <row r="4052" spans="1:11" x14ac:dyDescent="0.2">
      <c r="A4052" s="1" t="d">
        <v>2023-03-07</v>
      </c>
      <c r="B4052" s="45">
        <v>-1</v>
      </c>
      <c r="C4052" t="s">
        <v>77</v>
      </c>
      <c r="D4052" t="str">
        <f>_xlfn.XLOOKUP(Table29[[#This Row],[Patron Group]],$R$10:$R$24,$S$10:$S$24)</f>
        <v>Undergraduate</v>
      </c>
      <c r="E4052" s="1" t="d">
        <v>2023-03-07</v>
      </c>
      <c r="F4052" t="s">
        <v>218</v>
      </c>
      <c r="G4052" t="s">
        <v>2265</v>
      </c>
      <c r="H4052" t="str">
        <f>_xlfn.XLOOKUP(Table29[[#This Row],[Unique BarCode]],$N$10:$N$37,$O$10:$O$37)</f>
        <v>IPHONE</v>
      </c>
      <c r="I4052" t="str">
        <f>_xlfn.XLOOKUP(Table29[[#This Row],[Unique BarCode]],$N$10:$N$37,$P$10:$P$37)</f>
        <v>Charger</v>
      </c>
      <c r="J4052" t="s">
        <v>49</v>
      </c>
      <c r="K4052" t="s">
        <v>219</v>
      </c>
    </row>
    <row r="4053" spans="1:11" x14ac:dyDescent="0.2">
      <c r="A4053" s="1" t="d">
        <v>2023-03-07</v>
      </c>
      <c r="B4053" s="45">
        <v>-1</v>
      </c>
      <c r="C4053" t="s">
        <v>77</v>
      </c>
      <c r="D4053" t="str">
        <f>_xlfn.XLOOKUP(Table29[[#This Row],[Patron Group]],$R$10:$R$24,$S$10:$S$24)</f>
        <v>Undergraduate</v>
      </c>
      <c r="E4053" s="1" t="d">
        <v>2023-03-07</v>
      </c>
      <c r="F4053" t="s">
        <v>1004</v>
      </c>
      <c r="G4053" t="s">
        <v>2265</v>
      </c>
      <c r="H4053" t="str">
        <f>_xlfn.XLOOKUP(Table29[[#This Row],[Unique BarCode]],$N$10:$N$37,$O$10:$O$37)</f>
        <v>IPHONE</v>
      </c>
      <c r="I4053" t="str">
        <f>_xlfn.XLOOKUP(Table29[[#This Row],[Unique BarCode]],$N$10:$N$37,$P$10:$P$37)</f>
        <v>Charger</v>
      </c>
      <c r="J4053" t="s">
        <v>991</v>
      </c>
      <c r="K4053" t="s">
        <v>1005</v>
      </c>
    </row>
    <row r="4054" spans="1:11" x14ac:dyDescent="0.2">
      <c r="A4054" s="1" t="d">
        <v>2023-03-07</v>
      </c>
      <c r="B4054" s="45">
        <v>-1</v>
      </c>
      <c r="C4054" t="s">
        <v>77</v>
      </c>
      <c r="D4054" t="str">
        <f>_xlfn.XLOOKUP(Table29[[#This Row],[Patron Group]],$R$10:$R$24,$S$10:$S$24)</f>
        <v>Undergraduate</v>
      </c>
      <c r="E4054" s="1" t="d">
        <v>2023-03-07</v>
      </c>
      <c r="F4054" t="s">
        <v>1861</v>
      </c>
      <c r="G4054" t="s">
        <v>2265</v>
      </c>
      <c r="H4054" t="str">
        <f>_xlfn.XLOOKUP(Table29[[#This Row],[Unique BarCode]],$N$10:$N$37,$O$10:$O$37)</f>
        <v>IPHONE</v>
      </c>
      <c r="I4054" t="str">
        <f>_xlfn.XLOOKUP(Table29[[#This Row],[Unique BarCode]],$N$10:$N$37,$P$10:$P$37)</f>
        <v>Charger</v>
      </c>
      <c r="J4054" t="s">
        <v>8</v>
      </c>
      <c r="K4054" t="s">
        <v>1862</v>
      </c>
    </row>
    <row r="4055" spans="1:11" x14ac:dyDescent="0.2">
      <c r="A4055" s="1" t="d">
        <v>2023-03-07</v>
      </c>
      <c r="B4055" s="45">
        <v>-1</v>
      </c>
      <c r="C4055" t="s">
        <v>77</v>
      </c>
      <c r="D4055" t="str">
        <f>_xlfn.XLOOKUP(Table29[[#This Row],[Patron Group]],$R$10:$R$24,$S$10:$S$24)</f>
        <v>Undergraduate</v>
      </c>
      <c r="E4055" s="1" t="d">
        <v>2023-03-07</v>
      </c>
      <c r="F4055" t="s">
        <v>1497</v>
      </c>
      <c r="G4055" t="s">
        <v>2265</v>
      </c>
      <c r="H4055" t="str">
        <f>_xlfn.XLOOKUP(Table29[[#This Row],[Unique BarCode]],$N$10:$N$37,$O$10:$O$37)</f>
        <v>IPHONE</v>
      </c>
      <c r="I4055" t="str">
        <f>_xlfn.XLOOKUP(Table29[[#This Row],[Unique BarCode]],$N$10:$N$37,$P$10:$P$37)</f>
        <v>Charger</v>
      </c>
      <c r="J4055" t="s">
        <v>8</v>
      </c>
    </row>
    <row r="4056" spans="1:11" x14ac:dyDescent="0.2">
      <c r="A4056" s="1" t="d">
        <v>2023-03-07</v>
      </c>
      <c r="B4056" s="45">
        <v>-1</v>
      </c>
      <c r="C4056" t="s">
        <v>77</v>
      </c>
      <c r="D4056" t="str">
        <f>_xlfn.XLOOKUP(Table29[[#This Row],[Patron Group]],$R$10:$R$24,$S$10:$S$24)</f>
        <v>Undergraduate</v>
      </c>
      <c r="E4056" s="1" t="d">
        <v>2023-03-07</v>
      </c>
      <c r="F4056" t="s">
        <v>86</v>
      </c>
      <c r="G4056" t="s">
        <v>2265</v>
      </c>
      <c r="H4056" t="str">
        <f>_xlfn.XLOOKUP(Table29[[#This Row],[Unique BarCode]],$N$10:$N$37,$O$10:$O$37)</f>
        <v>IPHONE</v>
      </c>
      <c r="I4056" t="str">
        <f>_xlfn.XLOOKUP(Table29[[#This Row],[Unique BarCode]],$N$10:$N$37,$P$10:$P$37)</f>
        <v>Charger</v>
      </c>
      <c r="J4056" t="s">
        <v>8</v>
      </c>
      <c r="K4056" t="s">
        <v>87</v>
      </c>
    </row>
    <row r="4057" spans="1:11" x14ac:dyDescent="0.2">
      <c r="A4057" s="1" t="d">
        <v>2023-03-07</v>
      </c>
      <c r="B4057" s="45">
        <v>-1</v>
      </c>
      <c r="C4057" t="s">
        <v>77</v>
      </c>
      <c r="D4057" t="str">
        <f>_xlfn.XLOOKUP(Table29[[#This Row],[Patron Group]],$R$10:$R$24,$S$10:$S$24)</f>
        <v>Undergraduate</v>
      </c>
      <c r="E4057" s="1" t="d">
        <v>2023-03-07</v>
      </c>
      <c r="F4057" t="s">
        <v>433</v>
      </c>
      <c r="G4057" t="s">
        <v>2265</v>
      </c>
      <c r="H4057" t="str">
        <f>_xlfn.XLOOKUP(Table29[[#This Row],[Unique BarCode]],$N$10:$N$37,$O$10:$O$37)</f>
        <v>IPHONE</v>
      </c>
      <c r="I4057" t="str">
        <f>_xlfn.XLOOKUP(Table29[[#This Row],[Unique BarCode]],$N$10:$N$37,$P$10:$P$37)</f>
        <v>Charger</v>
      </c>
      <c r="J4057" t="s">
        <v>8</v>
      </c>
      <c r="K4057" t="s">
        <v>434</v>
      </c>
    </row>
    <row r="4058" spans="1:11" x14ac:dyDescent="0.2">
      <c r="A4058" s="1" t="d">
        <v>2023-03-07</v>
      </c>
      <c r="B4058" s="45">
        <v>-1</v>
      </c>
      <c r="C4058" t="s">
        <v>77</v>
      </c>
      <c r="D4058" t="str">
        <f>_xlfn.XLOOKUP(Table29[[#This Row],[Patron Group]],$R$10:$R$24,$S$10:$S$24)</f>
        <v>Undergraduate</v>
      </c>
      <c r="E4058" s="1" t="d">
        <v>2023-03-07</v>
      </c>
      <c r="F4058" t="s">
        <v>29</v>
      </c>
      <c r="G4058" t="s">
        <v>2265</v>
      </c>
      <c r="H4058" t="str">
        <f>_xlfn.XLOOKUP(Table29[[#This Row],[Unique BarCode]],$N$10:$N$37,$O$10:$O$37)</f>
        <v>IPHONE</v>
      </c>
      <c r="I4058" t="str">
        <f>_xlfn.XLOOKUP(Table29[[#This Row],[Unique BarCode]],$N$10:$N$37,$P$10:$P$37)</f>
        <v>Charger</v>
      </c>
      <c r="J4058" t="s">
        <v>8</v>
      </c>
      <c r="K4058" t="s">
        <v>30</v>
      </c>
    </row>
    <row r="4059" spans="1:11" x14ac:dyDescent="0.2">
      <c r="A4059" s="1" t="d">
        <v>2023-03-07</v>
      </c>
      <c r="B4059" s="45">
        <v>-1</v>
      </c>
      <c r="C4059" t="s">
        <v>77</v>
      </c>
      <c r="D4059" t="str">
        <f>_xlfn.XLOOKUP(Table29[[#This Row],[Patron Group]],$R$10:$R$24,$S$10:$S$24)</f>
        <v>Undergraduate</v>
      </c>
      <c r="E4059" s="1" t="d">
        <v>2023-03-07</v>
      </c>
      <c r="F4059" t="s">
        <v>33</v>
      </c>
      <c r="G4059" t="s">
        <v>2268</v>
      </c>
      <c r="H4059" t="str">
        <f>_xlfn.XLOOKUP(Table29[[#This Row],[Unique BarCode]],$N$10:$N$37,$O$10:$O$37)</f>
        <v>MACCHRG</v>
      </c>
      <c r="I4059" t="str">
        <f>_xlfn.XLOOKUP(Table29[[#This Row],[Unique BarCode]],$N$10:$N$37,$P$10:$P$37)</f>
        <v>Charger</v>
      </c>
      <c r="J4059" t="s">
        <v>8</v>
      </c>
      <c r="K4059" t="s">
        <v>34</v>
      </c>
    </row>
    <row r="4060" spans="1:11" x14ac:dyDescent="0.2">
      <c r="A4060" s="1" t="d">
        <v>2023-03-07</v>
      </c>
      <c r="B4060" s="45">
        <v>-1</v>
      </c>
      <c r="C4060" t="s">
        <v>77</v>
      </c>
      <c r="D4060" t="str">
        <f>_xlfn.XLOOKUP(Table29[[#This Row],[Patron Group]],$R$10:$R$24,$S$10:$S$24)</f>
        <v>Undergraduate</v>
      </c>
      <c r="E4060" s="1" t="d">
        <v>2023-03-07</v>
      </c>
      <c r="F4060" t="s">
        <v>267</v>
      </c>
      <c r="G4060" t="s">
        <v>2268</v>
      </c>
      <c r="H4060" t="str">
        <f>_xlfn.XLOOKUP(Table29[[#This Row],[Unique BarCode]],$N$10:$N$37,$O$10:$O$37)</f>
        <v>MACCHRG</v>
      </c>
      <c r="I4060" t="str">
        <f>_xlfn.XLOOKUP(Table29[[#This Row],[Unique BarCode]],$N$10:$N$37,$P$10:$P$37)</f>
        <v>Charger</v>
      </c>
      <c r="J4060" t="s">
        <v>8</v>
      </c>
      <c r="K4060" t="s">
        <v>268</v>
      </c>
    </row>
    <row r="4061" spans="1:11" x14ac:dyDescent="0.2">
      <c r="A4061" s="1" t="d">
        <v>2023-03-07</v>
      </c>
      <c r="B4061" s="45">
        <v>-1</v>
      </c>
      <c r="C4061" t="s">
        <v>77</v>
      </c>
      <c r="D4061" t="str">
        <f>_xlfn.XLOOKUP(Table29[[#This Row],[Patron Group]],$R$10:$R$24,$S$10:$S$24)</f>
        <v>Undergraduate</v>
      </c>
      <c r="E4061" s="1" t="d">
        <v>2023-03-07</v>
      </c>
      <c r="F4061" t="s">
        <v>1714</v>
      </c>
      <c r="G4061" t="s">
        <v>2296</v>
      </c>
      <c r="H4061" t="str">
        <f>_xlfn.XLOOKUP(Table29[[#This Row],[Unique BarCode]],$N$10:$N$37,$O$10:$O$37)</f>
        <v>MACUSBC</v>
      </c>
      <c r="I4061" t="str">
        <f>_xlfn.XLOOKUP(Table29[[#This Row],[Unique BarCode]],$N$10:$N$37,$P$10:$P$37)</f>
        <v>Charger</v>
      </c>
      <c r="J4061" t="s">
        <v>8</v>
      </c>
      <c r="K4061" t="s">
        <v>578</v>
      </c>
    </row>
    <row r="4062" spans="1:11" x14ac:dyDescent="0.2">
      <c r="A4062" s="1" t="d">
        <v>2023-03-07</v>
      </c>
      <c r="B4062" s="45">
        <v>-1</v>
      </c>
      <c r="C4062" t="s">
        <v>77</v>
      </c>
      <c r="D4062" t="str">
        <f>_xlfn.XLOOKUP(Table29[[#This Row],[Patron Group]],$R$10:$R$24,$S$10:$S$24)</f>
        <v>Undergraduate</v>
      </c>
      <c r="E4062" s="1" t="d">
        <v>2023-03-07</v>
      </c>
      <c r="F4062" t="s">
        <v>1631</v>
      </c>
      <c r="G4062" t="s">
        <v>2296</v>
      </c>
      <c r="H4062" t="str">
        <f>_xlfn.XLOOKUP(Table29[[#This Row],[Unique BarCode]],$N$10:$N$37,$O$10:$O$37)</f>
        <v>MACUSBC</v>
      </c>
      <c r="I4062" t="str">
        <f>_xlfn.XLOOKUP(Table29[[#This Row],[Unique BarCode]],$N$10:$N$37,$P$10:$P$37)</f>
        <v>Charger</v>
      </c>
      <c r="J4062" t="s">
        <v>8</v>
      </c>
      <c r="K4062" t="s">
        <v>277</v>
      </c>
    </row>
    <row r="4063" spans="1:11" x14ac:dyDescent="0.2">
      <c r="A4063" s="1" t="d">
        <v>2023-03-07</v>
      </c>
      <c r="B4063" s="45">
        <v>-1</v>
      </c>
      <c r="C4063" t="s">
        <v>77</v>
      </c>
      <c r="D4063" t="str">
        <f>_xlfn.XLOOKUP(Table29[[#This Row],[Patron Group]],$R$10:$R$24,$S$10:$S$24)</f>
        <v>Undergraduate</v>
      </c>
      <c r="E4063" s="1" t="d">
        <v>2023-03-07</v>
      </c>
      <c r="F4063" t="s">
        <v>1750</v>
      </c>
      <c r="G4063" t="s">
        <v>2296</v>
      </c>
      <c r="H4063" t="str">
        <f>_xlfn.XLOOKUP(Table29[[#This Row],[Unique BarCode]],$N$10:$N$37,$O$10:$O$37)</f>
        <v>MACUSBC</v>
      </c>
      <c r="I4063" t="str">
        <f>_xlfn.XLOOKUP(Table29[[#This Row],[Unique BarCode]],$N$10:$N$37,$P$10:$P$37)</f>
        <v>Charger</v>
      </c>
      <c r="J4063" t="s">
        <v>128</v>
      </c>
      <c r="K4063" t="s">
        <v>439</v>
      </c>
    </row>
    <row r="4064" spans="1:11" x14ac:dyDescent="0.2">
      <c r="A4064" s="1" t="d">
        <v>2023-03-07</v>
      </c>
      <c r="B4064" s="45">
        <v>-1</v>
      </c>
      <c r="C4064" t="s">
        <v>77</v>
      </c>
      <c r="D4064" t="str">
        <f>_xlfn.XLOOKUP(Table29[[#This Row],[Patron Group]],$R$10:$R$24,$S$10:$S$24)</f>
        <v>Undergraduate</v>
      </c>
      <c r="E4064" s="1" t="d">
        <v>2023-03-07</v>
      </c>
      <c r="F4064" t="s">
        <v>1871</v>
      </c>
      <c r="G4064" t="s">
        <v>2296</v>
      </c>
      <c r="H4064" t="str">
        <f>_xlfn.XLOOKUP(Table29[[#This Row],[Unique BarCode]],$N$10:$N$37,$O$10:$O$37)</f>
        <v>MACUSBC</v>
      </c>
      <c r="I4064" t="str">
        <f>_xlfn.XLOOKUP(Table29[[#This Row],[Unique BarCode]],$N$10:$N$37,$P$10:$P$37)</f>
        <v>Charger</v>
      </c>
      <c r="J4064" t="s">
        <v>128</v>
      </c>
      <c r="K4064" t="s">
        <v>476</v>
      </c>
    </row>
    <row r="4065" spans="1:11" x14ac:dyDescent="0.2">
      <c r="A4065" s="1" t="d">
        <v>2023-03-07</v>
      </c>
      <c r="B4065" s="45">
        <v>-1</v>
      </c>
      <c r="C4065" t="s">
        <v>77</v>
      </c>
      <c r="D4065" t="str">
        <f>_xlfn.XLOOKUP(Table29[[#This Row],[Patron Group]],$R$10:$R$24,$S$10:$S$24)</f>
        <v>Undergraduate</v>
      </c>
      <c r="E4065" s="1" t="d">
        <v>2023-03-07</v>
      </c>
      <c r="F4065" t="s">
        <v>1632</v>
      </c>
      <c r="G4065" t="s">
        <v>2296</v>
      </c>
      <c r="H4065" t="str">
        <f>_xlfn.XLOOKUP(Table29[[#This Row],[Unique BarCode]],$N$10:$N$37,$O$10:$O$37)</f>
        <v>MACUSBC</v>
      </c>
      <c r="I4065" t="str">
        <f>_xlfn.XLOOKUP(Table29[[#This Row],[Unique BarCode]],$N$10:$N$37,$P$10:$P$37)</f>
        <v>Charger</v>
      </c>
      <c r="J4065" t="s">
        <v>8</v>
      </c>
      <c r="K4065" t="s">
        <v>214</v>
      </c>
    </row>
    <row r="4066" spans="1:11" x14ac:dyDescent="0.2">
      <c r="A4066" s="1" t="d">
        <v>2023-03-07</v>
      </c>
      <c r="B4066" s="45">
        <v>-1</v>
      </c>
      <c r="C4066" t="s">
        <v>77</v>
      </c>
      <c r="D4066" t="str">
        <f>_xlfn.XLOOKUP(Table29[[#This Row],[Patron Group]],$R$10:$R$24,$S$10:$S$24)</f>
        <v>Undergraduate</v>
      </c>
      <c r="E4066" s="1" t="d">
        <v>2023-03-07</v>
      </c>
      <c r="F4066" t="s">
        <v>1633</v>
      </c>
      <c r="G4066" t="s">
        <v>2296</v>
      </c>
      <c r="H4066" t="str">
        <f>_xlfn.XLOOKUP(Table29[[#This Row],[Unique BarCode]],$N$10:$N$37,$O$10:$O$37)</f>
        <v>MACUSBC</v>
      </c>
      <c r="I4066" t="str">
        <f>_xlfn.XLOOKUP(Table29[[#This Row],[Unique BarCode]],$N$10:$N$37,$P$10:$P$37)</f>
        <v>Charger</v>
      </c>
      <c r="J4066" t="s">
        <v>8</v>
      </c>
      <c r="K4066" t="s">
        <v>844</v>
      </c>
    </row>
    <row r="4067" spans="1:11" x14ac:dyDescent="0.2">
      <c r="A4067" s="1" t="d">
        <v>2023-03-07</v>
      </c>
      <c r="B4067" s="45">
        <v>-1</v>
      </c>
      <c r="C4067" t="s">
        <v>77</v>
      </c>
      <c r="D4067" t="str">
        <f>_xlfn.XLOOKUP(Table29[[#This Row],[Patron Group]],$R$10:$R$24,$S$10:$S$24)</f>
        <v>Undergraduate</v>
      </c>
      <c r="E4067" s="1" t="d">
        <v>2023-03-07</v>
      </c>
      <c r="F4067" t="s">
        <v>1634</v>
      </c>
      <c r="G4067" t="s">
        <v>2296</v>
      </c>
      <c r="H4067" t="str">
        <f>_xlfn.XLOOKUP(Table29[[#This Row],[Unique BarCode]],$N$10:$N$37,$O$10:$O$37)</f>
        <v>MACUSBC</v>
      </c>
      <c r="I4067" t="str">
        <f>_xlfn.XLOOKUP(Table29[[#This Row],[Unique BarCode]],$N$10:$N$37,$P$10:$P$37)</f>
        <v>Charger</v>
      </c>
      <c r="J4067" t="s">
        <v>8</v>
      </c>
      <c r="K4067" t="s">
        <v>38</v>
      </c>
    </row>
    <row r="4068" spans="1:11" x14ac:dyDescent="0.2">
      <c r="A4068" s="1" t="d">
        <v>2023-03-07</v>
      </c>
      <c r="B4068" s="45">
        <v>-1</v>
      </c>
      <c r="C4068" t="s">
        <v>77</v>
      </c>
      <c r="D4068" t="str">
        <f>_xlfn.XLOOKUP(Table29[[#This Row],[Patron Group]],$R$10:$R$24,$S$10:$S$24)</f>
        <v>Undergraduate</v>
      </c>
      <c r="E4068" s="1" t="d">
        <v>2023-03-07</v>
      </c>
      <c r="F4068" t="s">
        <v>1652</v>
      </c>
      <c r="G4068" t="s">
        <v>2296</v>
      </c>
      <c r="H4068" t="str">
        <f>_xlfn.XLOOKUP(Table29[[#This Row],[Unique BarCode]],$N$10:$N$37,$O$10:$O$37)</f>
        <v>MACUSBC</v>
      </c>
      <c r="I4068" t="str">
        <f>_xlfn.XLOOKUP(Table29[[#This Row],[Unique BarCode]],$N$10:$N$37,$P$10:$P$37)</f>
        <v>Charger</v>
      </c>
      <c r="J4068" t="s">
        <v>8</v>
      </c>
      <c r="K4068" t="s">
        <v>40</v>
      </c>
    </row>
    <row r="4069" spans="1:11" x14ac:dyDescent="0.2">
      <c r="A4069" s="1" t="d">
        <v>2023-03-07</v>
      </c>
      <c r="B4069" s="45">
        <v>-1</v>
      </c>
      <c r="C4069" t="s">
        <v>77</v>
      </c>
      <c r="D4069" t="str">
        <f>_xlfn.XLOOKUP(Table29[[#This Row],[Patron Group]],$R$10:$R$24,$S$10:$S$24)</f>
        <v>Undergraduate</v>
      </c>
      <c r="E4069" s="1" t="d">
        <v>2023-03-07</v>
      </c>
      <c r="F4069" t="s">
        <v>1614</v>
      </c>
      <c r="G4069" t="s">
        <v>2296</v>
      </c>
      <c r="H4069" t="str">
        <f>_xlfn.XLOOKUP(Table29[[#This Row],[Unique BarCode]],$N$10:$N$37,$O$10:$O$37)</f>
        <v>MACUSBC</v>
      </c>
      <c r="I4069" t="str">
        <f>_xlfn.XLOOKUP(Table29[[#This Row],[Unique BarCode]],$N$10:$N$37,$P$10:$P$37)</f>
        <v>Charger</v>
      </c>
      <c r="J4069" t="s">
        <v>8</v>
      </c>
      <c r="K4069" t="s">
        <v>94</v>
      </c>
    </row>
    <row r="4070" spans="1:11" x14ac:dyDescent="0.2">
      <c r="A4070" s="1" t="d">
        <v>2023-03-07</v>
      </c>
      <c r="B4070" s="45">
        <v>-1</v>
      </c>
      <c r="C4070" t="s">
        <v>77</v>
      </c>
      <c r="D4070" t="str">
        <f>_xlfn.XLOOKUP(Table29[[#This Row],[Patron Group]],$R$10:$R$24,$S$10:$S$24)</f>
        <v>Undergraduate</v>
      </c>
      <c r="E4070" s="1" t="d">
        <v>2023-03-07</v>
      </c>
      <c r="F4070" t="s">
        <v>916</v>
      </c>
      <c r="G4070" t="s">
        <v>2271</v>
      </c>
      <c r="H4070" t="str">
        <f>_xlfn.XLOOKUP(Table29[[#This Row],[Unique BarCode]],$N$10:$N$37,$O$10:$O$37)</f>
        <v>OMNI</v>
      </c>
      <c r="I4070" t="str">
        <f>_xlfn.XLOOKUP(Table29[[#This Row],[Unique BarCode]],$N$10:$N$37,$P$10:$P$37)</f>
        <v>Charger</v>
      </c>
      <c r="J4070" t="s">
        <v>49</v>
      </c>
      <c r="K4070" t="s">
        <v>917</v>
      </c>
    </row>
    <row r="4071" spans="1:11" x14ac:dyDescent="0.2">
      <c r="A4071" s="1" t="d">
        <v>2023-03-07</v>
      </c>
      <c r="B4071" s="45">
        <v>-1</v>
      </c>
      <c r="C4071" t="s">
        <v>77</v>
      </c>
      <c r="D4071" t="str">
        <f>_xlfn.XLOOKUP(Table29[[#This Row],[Patron Group]],$R$10:$R$24,$S$10:$S$24)</f>
        <v>Undergraduate</v>
      </c>
      <c r="E4071" s="1" t="d">
        <v>2023-03-07</v>
      </c>
      <c r="F4071" t="s">
        <v>1552</v>
      </c>
      <c r="G4071" t="s">
        <v>2271</v>
      </c>
      <c r="H4071" t="str">
        <f>_xlfn.XLOOKUP(Table29[[#This Row],[Unique BarCode]],$N$10:$N$37,$O$10:$O$37)</f>
        <v>OMNI</v>
      </c>
      <c r="I4071" t="str">
        <f>_xlfn.XLOOKUP(Table29[[#This Row],[Unique BarCode]],$N$10:$N$37,$P$10:$P$37)</f>
        <v>Charger</v>
      </c>
      <c r="J4071" t="s">
        <v>49</v>
      </c>
      <c r="K4071" t="s">
        <v>1553</v>
      </c>
    </row>
    <row r="4072" spans="1:11" x14ac:dyDescent="0.2">
      <c r="A4072" s="1" t="d">
        <v>2023-03-07</v>
      </c>
      <c r="B4072" s="45">
        <v>-1</v>
      </c>
      <c r="C4072" t="s">
        <v>77</v>
      </c>
      <c r="D4072" t="str">
        <f>_xlfn.XLOOKUP(Table29[[#This Row],[Patron Group]],$R$10:$R$24,$S$10:$S$24)</f>
        <v>Undergraduate</v>
      </c>
      <c r="E4072" s="1" t="d">
        <v>2023-03-07</v>
      </c>
      <c r="F4072" t="s">
        <v>1780</v>
      </c>
      <c r="G4072" t="s">
        <v>2271</v>
      </c>
      <c r="H4072" t="str">
        <f>_xlfn.XLOOKUP(Table29[[#This Row],[Unique BarCode]],$N$10:$N$37,$O$10:$O$37)</f>
        <v>OMNI</v>
      </c>
      <c r="I4072" t="str">
        <f>_xlfn.XLOOKUP(Table29[[#This Row],[Unique BarCode]],$N$10:$N$37,$P$10:$P$37)</f>
        <v>Charger</v>
      </c>
      <c r="J4072" t="s">
        <v>49</v>
      </c>
      <c r="K4072" t="s">
        <v>1781</v>
      </c>
    </row>
    <row r="4073" spans="1:11" x14ac:dyDescent="0.2">
      <c r="A4073" s="1" t="d">
        <v>2023-03-07</v>
      </c>
      <c r="B4073" s="45">
        <v>-1</v>
      </c>
      <c r="C4073" t="s">
        <v>77</v>
      </c>
      <c r="D4073" t="str">
        <f>_xlfn.XLOOKUP(Table29[[#This Row],[Patron Group]],$R$10:$R$24,$S$10:$S$24)</f>
        <v>Undergraduate</v>
      </c>
      <c r="E4073" s="1" t="d">
        <v>2023-03-07</v>
      </c>
      <c r="F4073" t="s">
        <v>1035</v>
      </c>
      <c r="G4073" t="s">
        <v>2271</v>
      </c>
      <c r="H4073" t="str">
        <f>_xlfn.XLOOKUP(Table29[[#This Row],[Unique BarCode]],$N$10:$N$37,$O$10:$O$37)</f>
        <v>OMNI</v>
      </c>
      <c r="I4073" t="str">
        <f>_xlfn.XLOOKUP(Table29[[#This Row],[Unique BarCode]],$N$10:$N$37,$P$10:$P$37)</f>
        <v>Charger</v>
      </c>
      <c r="J4073" t="s">
        <v>49</v>
      </c>
      <c r="K4073" t="s">
        <v>1036</v>
      </c>
    </row>
    <row r="4074" spans="1:11" x14ac:dyDescent="0.2">
      <c r="A4074" s="1" t="d">
        <v>2023-03-07</v>
      </c>
      <c r="B4074" s="45">
        <v>-1</v>
      </c>
      <c r="C4074" t="s">
        <v>77</v>
      </c>
      <c r="D4074" t="str">
        <f>_xlfn.XLOOKUP(Table29[[#This Row],[Patron Group]],$R$10:$R$24,$S$10:$S$24)</f>
        <v>Undergraduate</v>
      </c>
      <c r="E4074" s="1" t="d">
        <v>2023-03-07</v>
      </c>
      <c r="F4074" t="s">
        <v>1417</v>
      </c>
      <c r="G4074" t="s">
        <v>2271</v>
      </c>
      <c r="H4074" t="str">
        <f>_xlfn.XLOOKUP(Table29[[#This Row],[Unique BarCode]],$N$10:$N$37,$O$10:$O$37)</f>
        <v>OMNI</v>
      </c>
      <c r="I4074" t="str">
        <f>_xlfn.XLOOKUP(Table29[[#This Row],[Unique BarCode]],$N$10:$N$37,$P$10:$P$37)</f>
        <v>Charger</v>
      </c>
      <c r="J4074" t="s">
        <v>49</v>
      </c>
      <c r="K4074" t="s">
        <v>1418</v>
      </c>
    </row>
    <row r="4075" spans="1:11" x14ac:dyDescent="0.2">
      <c r="A4075" s="1" t="d">
        <v>2023-03-07</v>
      </c>
      <c r="B4075" s="45">
        <v>-1</v>
      </c>
      <c r="C4075" t="s">
        <v>77</v>
      </c>
      <c r="D4075" t="str">
        <f>_xlfn.XLOOKUP(Table29[[#This Row],[Patron Group]],$R$10:$R$24,$S$10:$S$24)</f>
        <v>Undergraduate</v>
      </c>
      <c r="E4075" s="1" t="d">
        <v>2023-03-07</v>
      </c>
      <c r="F4075" t="s">
        <v>711</v>
      </c>
      <c r="G4075" t="s">
        <v>2271</v>
      </c>
      <c r="H4075" t="str">
        <f>_xlfn.XLOOKUP(Table29[[#This Row],[Unique BarCode]],$N$10:$N$37,$O$10:$O$37)</f>
        <v>OMNI</v>
      </c>
      <c r="I4075" t="str">
        <f>_xlfn.XLOOKUP(Table29[[#This Row],[Unique BarCode]],$N$10:$N$37,$P$10:$P$37)</f>
        <v>Charger</v>
      </c>
      <c r="J4075" t="s">
        <v>68</v>
      </c>
      <c r="K4075" t="s">
        <v>712</v>
      </c>
    </row>
    <row r="4076" spans="1:11" x14ac:dyDescent="0.2">
      <c r="A4076" s="1" t="d">
        <v>2023-03-07</v>
      </c>
      <c r="B4076" s="45">
        <v>-1</v>
      </c>
      <c r="C4076" t="s">
        <v>77</v>
      </c>
      <c r="D4076" t="str">
        <f>_xlfn.XLOOKUP(Table29[[#This Row],[Patron Group]],$R$10:$R$24,$S$10:$S$24)</f>
        <v>Undergraduate</v>
      </c>
      <c r="E4076" s="1" t="d">
        <v>2023-03-07</v>
      </c>
      <c r="F4076" t="s">
        <v>1810</v>
      </c>
      <c r="G4076" t="s">
        <v>2271</v>
      </c>
      <c r="H4076" t="str">
        <f>_xlfn.XLOOKUP(Table29[[#This Row],[Unique BarCode]],$N$10:$N$37,$O$10:$O$37)</f>
        <v>OMNI</v>
      </c>
      <c r="I4076" t="str">
        <f>_xlfn.XLOOKUP(Table29[[#This Row],[Unique BarCode]],$N$10:$N$37,$P$10:$P$37)</f>
        <v>Charger</v>
      </c>
      <c r="J4076" t="s">
        <v>8</v>
      </c>
    </row>
    <row r="4077" spans="1:11" x14ac:dyDescent="0.2">
      <c r="A4077" s="1" t="d">
        <v>2023-03-07</v>
      </c>
      <c r="B4077" s="45">
        <v>-1</v>
      </c>
      <c r="C4077" t="s">
        <v>77</v>
      </c>
      <c r="D4077" t="str">
        <f>_xlfn.XLOOKUP(Table29[[#This Row],[Patron Group]],$R$10:$R$24,$S$10:$S$24)</f>
        <v>Undergraduate</v>
      </c>
      <c r="E4077" s="1" t="d">
        <v>2023-03-07</v>
      </c>
      <c r="F4077" t="s">
        <v>1328</v>
      </c>
      <c r="G4077" t="s">
        <v>2285</v>
      </c>
      <c r="H4077" t="str">
        <f>_xlfn.XLOOKUP(Table29[[#This Row],[Unique BarCode]],$N$10:$N$37,$O$10:$O$37)</f>
        <v>UHDMI</v>
      </c>
      <c r="I4077" t="str">
        <f>_xlfn.XLOOKUP(Table29[[#This Row],[Unique BarCode]],$N$10:$N$37,$P$10:$P$37)</f>
        <v>Cable</v>
      </c>
      <c r="J4077" t="s">
        <v>8</v>
      </c>
      <c r="K4077" t="s">
        <v>1329</v>
      </c>
    </row>
    <row r="4078" spans="1:11" x14ac:dyDescent="0.2">
      <c r="A4078" s="1" t="d">
        <v>2023-03-07</v>
      </c>
      <c r="B4078" s="45">
        <v>-1</v>
      </c>
      <c r="C4078" t="s">
        <v>77</v>
      </c>
      <c r="D4078" t="str">
        <f>_xlfn.XLOOKUP(Table29[[#This Row],[Patron Group]],$R$10:$R$24,$S$10:$S$24)</f>
        <v>Undergraduate</v>
      </c>
      <c r="E4078" s="1" t="d">
        <v>2023-03-07</v>
      </c>
      <c r="F4078" t="s">
        <v>1842</v>
      </c>
      <c r="G4078" t="s">
        <v>2285</v>
      </c>
      <c r="H4078" t="str">
        <f>_xlfn.XLOOKUP(Table29[[#This Row],[Unique BarCode]],$N$10:$N$37,$O$10:$O$37)</f>
        <v>UHDMI</v>
      </c>
      <c r="I4078" t="str">
        <f>_xlfn.XLOOKUP(Table29[[#This Row],[Unique BarCode]],$N$10:$N$37,$P$10:$P$37)</f>
        <v>Cable</v>
      </c>
      <c r="J4078" t="s">
        <v>8</v>
      </c>
    </row>
    <row r="4079" spans="1:11" x14ac:dyDescent="0.2">
      <c r="A4079" s="1" t="d">
        <v>2023-03-07</v>
      </c>
      <c r="B4079" s="45">
        <v>-1</v>
      </c>
      <c r="C4079" t="s">
        <v>77</v>
      </c>
      <c r="D4079" t="str">
        <f>_xlfn.XLOOKUP(Table29[[#This Row],[Patron Group]],$R$10:$R$24,$S$10:$S$24)</f>
        <v>Undergraduate</v>
      </c>
      <c r="E4079" s="1" t="d">
        <v>2023-03-07</v>
      </c>
      <c r="F4079" t="s">
        <v>714</v>
      </c>
      <c r="G4079" t="s">
        <v>2285</v>
      </c>
      <c r="H4079" t="str">
        <f>_xlfn.XLOOKUP(Table29[[#This Row],[Unique BarCode]],$N$10:$N$37,$O$10:$O$37)</f>
        <v>UHDMI</v>
      </c>
      <c r="I4079" t="str">
        <f>_xlfn.XLOOKUP(Table29[[#This Row],[Unique BarCode]],$N$10:$N$37,$P$10:$P$37)</f>
        <v>Cable</v>
      </c>
      <c r="J4079" t="s">
        <v>8</v>
      </c>
    </row>
    <row r="4080" spans="1:11" x14ac:dyDescent="0.2">
      <c r="A4080" s="1" t="d">
        <v>2023-03-07</v>
      </c>
      <c r="B4080" s="45">
        <v>-1</v>
      </c>
      <c r="C4080" t="s">
        <v>77</v>
      </c>
      <c r="D4080" t="str">
        <f>_xlfn.XLOOKUP(Table29[[#This Row],[Patron Group]],$R$10:$R$24,$S$10:$S$24)</f>
        <v>Undergraduate</v>
      </c>
      <c r="E4080" s="1" t="d">
        <v>2023-03-07</v>
      </c>
      <c r="F4080" t="s">
        <v>688</v>
      </c>
      <c r="G4080" t="s">
        <v>2285</v>
      </c>
      <c r="H4080" t="str">
        <f>_xlfn.XLOOKUP(Table29[[#This Row],[Unique BarCode]],$N$10:$N$37,$O$10:$O$37)</f>
        <v>UHDMI</v>
      </c>
      <c r="I4080" t="str">
        <f>_xlfn.XLOOKUP(Table29[[#This Row],[Unique BarCode]],$N$10:$N$37,$P$10:$P$37)</f>
        <v>Cable</v>
      </c>
      <c r="J4080" t="s">
        <v>8</v>
      </c>
    </row>
    <row r="4081" spans="1:11" x14ac:dyDescent="0.2">
      <c r="A4081" s="1" t="d">
        <v>2023-03-07</v>
      </c>
      <c r="B4081" s="45">
        <v>-1</v>
      </c>
      <c r="C4081" t="s">
        <v>77</v>
      </c>
      <c r="D4081" t="str">
        <f>_xlfn.XLOOKUP(Table29[[#This Row],[Patron Group]],$R$10:$R$24,$S$10:$S$24)</f>
        <v>Undergraduate</v>
      </c>
      <c r="E4081" s="1" t="d">
        <v>2023-03-07</v>
      </c>
      <c r="F4081" t="s">
        <v>918</v>
      </c>
      <c r="G4081" t="s">
        <v>2285</v>
      </c>
      <c r="H4081" t="str">
        <f>_xlfn.XLOOKUP(Table29[[#This Row],[Unique BarCode]],$N$10:$N$37,$O$10:$O$37)</f>
        <v>UHDMI</v>
      </c>
      <c r="I4081" t="str">
        <f>_xlfn.XLOOKUP(Table29[[#This Row],[Unique BarCode]],$N$10:$N$37,$P$10:$P$37)</f>
        <v>Cable</v>
      </c>
      <c r="J4081" t="s">
        <v>8</v>
      </c>
    </row>
    <row r="4082" spans="1:11" x14ac:dyDescent="0.2">
      <c r="A4082" s="1" t="d">
        <v>2023-03-07</v>
      </c>
      <c r="B4082" s="45">
        <v>-1</v>
      </c>
      <c r="C4082" t="s">
        <v>77</v>
      </c>
      <c r="D4082" t="str">
        <f>_xlfn.XLOOKUP(Table29[[#This Row],[Patron Group]],$R$10:$R$24,$S$10:$S$24)</f>
        <v>Undergraduate</v>
      </c>
      <c r="E4082" s="1" t="d">
        <v>2023-03-07</v>
      </c>
      <c r="F4082" t="s">
        <v>1154</v>
      </c>
      <c r="G4082" t="s">
        <v>2294</v>
      </c>
      <c r="H4082" t="str">
        <f>_xlfn.XLOOKUP(Table29[[#This Row],[Unique BarCode]],$N$10:$N$37,$O$10:$O$37)</f>
        <v>UVGA</v>
      </c>
      <c r="I4082" t="str">
        <f>_xlfn.XLOOKUP(Table29[[#This Row],[Unique BarCode]],$N$10:$N$37,$P$10:$P$37)</f>
        <v>Cable</v>
      </c>
      <c r="J4082" t="s">
        <v>8</v>
      </c>
    </row>
    <row r="4083" spans="1:11" x14ac:dyDescent="0.2">
      <c r="A4083" s="1" t="d">
        <v>2023-03-07</v>
      </c>
      <c r="B4083" s="45">
        <v>-1</v>
      </c>
      <c r="C4083" t="s">
        <v>77</v>
      </c>
      <c r="D4083" t="str">
        <f>_xlfn.XLOOKUP(Table29[[#This Row],[Patron Group]],$R$10:$R$24,$S$10:$S$24)</f>
        <v>Undergraduate</v>
      </c>
      <c r="E4083" s="1" t="d">
        <v>2023-03-07</v>
      </c>
      <c r="F4083" t="s">
        <v>1535</v>
      </c>
      <c r="G4083" t="s">
        <v>2294</v>
      </c>
      <c r="H4083" t="str">
        <f>_xlfn.XLOOKUP(Table29[[#This Row],[Unique BarCode]],$N$10:$N$37,$O$10:$O$37)</f>
        <v>UVGA</v>
      </c>
      <c r="I4083" t="str">
        <f>_xlfn.XLOOKUP(Table29[[#This Row],[Unique BarCode]],$N$10:$N$37,$P$10:$P$37)</f>
        <v>Cable</v>
      </c>
      <c r="J4083" t="s">
        <v>8</v>
      </c>
    </row>
    <row r="4084" spans="1:11" x14ac:dyDescent="0.2">
      <c r="A4084" s="1" t="d">
        <v>2023-03-07</v>
      </c>
      <c r="B4084" s="45">
        <v>-1</v>
      </c>
      <c r="C4084" t="s">
        <v>77</v>
      </c>
      <c r="D4084" t="str">
        <f>_xlfn.XLOOKUP(Table29[[#This Row],[Patron Group]],$R$10:$R$24,$S$10:$S$24)</f>
        <v>Undergraduate</v>
      </c>
      <c r="E4084" s="1" t="d">
        <v>2023-03-07</v>
      </c>
      <c r="F4084" t="s">
        <v>1440</v>
      </c>
      <c r="G4084" t="s">
        <v>2272</v>
      </c>
      <c r="H4084" t="str">
        <f>_xlfn.XLOOKUP(Table29[[#This Row],[Unique BarCode]],$N$10:$N$37,$O$10:$O$37)</f>
        <v>WALLADPT</v>
      </c>
      <c r="I4084" t="str">
        <f>_xlfn.XLOOKUP(Table29[[#This Row],[Unique BarCode]],$N$10:$N$37,$P$10:$P$37)</f>
        <v>Charger</v>
      </c>
      <c r="J4084" t="s">
        <v>49</v>
      </c>
      <c r="K4084" t="s">
        <v>1441</v>
      </c>
    </row>
    <row r="4085" spans="1:11" x14ac:dyDescent="0.2">
      <c r="A4085" s="1" t="d">
        <v>2023-03-07</v>
      </c>
      <c r="B4085" s="45">
        <v>-1</v>
      </c>
      <c r="C4085" t="s">
        <v>77</v>
      </c>
      <c r="D4085" t="str">
        <f>_xlfn.XLOOKUP(Table29[[#This Row],[Patron Group]],$R$10:$R$24,$S$10:$S$24)</f>
        <v>Undergraduate</v>
      </c>
      <c r="E4085" s="1" t="d">
        <v>2023-03-07</v>
      </c>
      <c r="F4085" t="s">
        <v>1420</v>
      </c>
      <c r="G4085" t="s">
        <v>2272</v>
      </c>
      <c r="H4085" t="str">
        <f>_xlfn.XLOOKUP(Table29[[#This Row],[Unique BarCode]],$N$10:$N$37,$O$10:$O$37)</f>
        <v>WALLADPT</v>
      </c>
      <c r="I4085" t="str">
        <f>_xlfn.XLOOKUP(Table29[[#This Row],[Unique BarCode]],$N$10:$N$37,$P$10:$P$37)</f>
        <v>Charger</v>
      </c>
      <c r="J4085" t="s">
        <v>991</v>
      </c>
      <c r="K4085" t="s">
        <v>1421</v>
      </c>
    </row>
    <row r="4086" spans="1:11" x14ac:dyDescent="0.2">
      <c r="A4086" s="1" t="d">
        <v>2023-03-07</v>
      </c>
      <c r="B4086" s="45">
        <v>-1</v>
      </c>
      <c r="C4086" t="s">
        <v>77</v>
      </c>
      <c r="D4086" t="str">
        <f>_xlfn.XLOOKUP(Table29[[#This Row],[Patron Group]],$R$10:$R$24,$S$10:$S$24)</f>
        <v>Undergraduate</v>
      </c>
      <c r="E4086" s="1" t="d">
        <v>2023-03-07</v>
      </c>
      <c r="F4086" t="s">
        <v>274</v>
      </c>
      <c r="G4086" t="s">
        <v>2272</v>
      </c>
      <c r="H4086" t="str">
        <f>_xlfn.XLOOKUP(Table29[[#This Row],[Unique BarCode]],$N$10:$N$37,$O$10:$O$37)</f>
        <v>WALLADPT</v>
      </c>
      <c r="I4086" t="str">
        <f>_xlfn.XLOOKUP(Table29[[#This Row],[Unique BarCode]],$N$10:$N$37,$P$10:$P$37)</f>
        <v>Charger</v>
      </c>
      <c r="J4086" t="s">
        <v>8</v>
      </c>
    </row>
    <row r="4087" spans="1:11" x14ac:dyDescent="0.2">
      <c r="A4087" s="1" t="d">
        <v>2023-03-07</v>
      </c>
      <c r="B4087" s="45">
        <v>-1</v>
      </c>
      <c r="C4087" t="s">
        <v>77</v>
      </c>
      <c r="D4087" t="str">
        <f>_xlfn.XLOOKUP(Table29[[#This Row],[Patron Group]],$R$10:$R$24,$S$10:$S$24)</f>
        <v>Undergraduate</v>
      </c>
      <c r="E4087" s="1" t="d">
        <v>2023-03-07</v>
      </c>
      <c r="F4087" t="s">
        <v>483</v>
      </c>
      <c r="G4087" t="s">
        <v>2272</v>
      </c>
      <c r="H4087" t="str">
        <f>_xlfn.XLOOKUP(Table29[[#This Row],[Unique BarCode]],$N$10:$N$37,$O$10:$O$37)</f>
        <v>WALLADPT</v>
      </c>
      <c r="I4087" t="str">
        <f>_xlfn.XLOOKUP(Table29[[#This Row],[Unique BarCode]],$N$10:$N$37,$P$10:$P$37)</f>
        <v>Charger</v>
      </c>
      <c r="J4087" t="s">
        <v>8</v>
      </c>
    </row>
    <row r="4088" spans="1:11" x14ac:dyDescent="0.2">
      <c r="A4088" s="1" t="d">
        <v>2023-03-07</v>
      </c>
      <c r="B4088" s="45">
        <v>-1</v>
      </c>
      <c r="C4088" t="s">
        <v>77</v>
      </c>
      <c r="D4088" t="str">
        <f>_xlfn.XLOOKUP(Table29[[#This Row],[Patron Group]],$R$10:$R$24,$S$10:$S$24)</f>
        <v>Undergraduate</v>
      </c>
      <c r="E4088" s="1" t="d">
        <v>2023-03-07</v>
      </c>
      <c r="F4088" t="s">
        <v>484</v>
      </c>
      <c r="G4088" t="s">
        <v>2272</v>
      </c>
      <c r="H4088" t="str">
        <f>_xlfn.XLOOKUP(Table29[[#This Row],[Unique BarCode]],$N$10:$N$37,$O$10:$O$37)</f>
        <v>WALLADPT</v>
      </c>
      <c r="I4088" t="str">
        <f>_xlfn.XLOOKUP(Table29[[#This Row],[Unique BarCode]],$N$10:$N$37,$P$10:$P$37)</f>
        <v>Charger</v>
      </c>
      <c r="J4088" t="s">
        <v>8</v>
      </c>
    </row>
    <row r="4089" spans="1:11" x14ac:dyDescent="0.2">
      <c r="A4089" s="1" t="d">
        <v>2023-03-07</v>
      </c>
      <c r="B4089" s="45">
        <v>-1</v>
      </c>
      <c r="C4089" t="s">
        <v>77</v>
      </c>
      <c r="D4089" t="str">
        <f>_xlfn.XLOOKUP(Table29[[#This Row],[Patron Group]],$R$10:$R$24,$S$10:$S$24)</f>
        <v>Undergraduate</v>
      </c>
      <c r="E4089" s="1" t="d">
        <v>2023-03-07</v>
      </c>
      <c r="F4089" t="s">
        <v>1392</v>
      </c>
      <c r="G4089" t="s">
        <v>2272</v>
      </c>
      <c r="H4089" t="str">
        <f>_xlfn.XLOOKUP(Table29[[#This Row],[Unique BarCode]],$N$10:$N$37,$O$10:$O$37)</f>
        <v>WALLADPT</v>
      </c>
      <c r="I4089" t="str">
        <f>_xlfn.XLOOKUP(Table29[[#This Row],[Unique BarCode]],$N$10:$N$37,$P$10:$P$37)</f>
        <v>Charger</v>
      </c>
      <c r="J4089" t="s">
        <v>8</v>
      </c>
    </row>
    <row r="4090" spans="1:11" x14ac:dyDescent="0.2">
      <c r="A4090" s="1" t="d">
        <v>2023-03-07</v>
      </c>
      <c r="B4090" s="45">
        <v>-1</v>
      </c>
      <c r="C4090" t="s">
        <v>77</v>
      </c>
      <c r="D4090" t="str">
        <f>_xlfn.XLOOKUP(Table29[[#This Row],[Patron Group]],$R$10:$R$24,$S$10:$S$24)</f>
        <v>Undergraduate</v>
      </c>
      <c r="E4090" s="1" t="d">
        <v>2023-03-07</v>
      </c>
      <c r="F4090" t="s">
        <v>95</v>
      </c>
      <c r="G4090" t="s">
        <v>2272</v>
      </c>
      <c r="H4090" t="str">
        <f>_xlfn.XLOOKUP(Table29[[#This Row],[Unique BarCode]],$N$10:$N$37,$O$10:$O$37)</f>
        <v>WALLADPT</v>
      </c>
      <c r="I4090" t="str">
        <f>_xlfn.XLOOKUP(Table29[[#This Row],[Unique BarCode]],$N$10:$N$37,$P$10:$P$37)</f>
        <v>Charger</v>
      </c>
      <c r="J4090" t="s">
        <v>8</v>
      </c>
    </row>
    <row r="4091" spans="1:11" x14ac:dyDescent="0.2">
      <c r="A4091" s="1" t="d">
        <v>2023-03-07</v>
      </c>
      <c r="B4091" s="45">
        <v>-1</v>
      </c>
      <c r="C4091" t="s">
        <v>77</v>
      </c>
      <c r="D4091" t="str">
        <f>_xlfn.XLOOKUP(Table29[[#This Row],[Patron Group]],$R$10:$R$24,$S$10:$S$24)</f>
        <v>Undergraduate</v>
      </c>
      <c r="E4091" s="1" t="d">
        <v>2023-03-07</v>
      </c>
      <c r="F4091" t="s">
        <v>96</v>
      </c>
      <c r="G4091" t="s">
        <v>2272</v>
      </c>
      <c r="H4091" t="str">
        <f>_xlfn.XLOOKUP(Table29[[#This Row],[Unique BarCode]],$N$10:$N$37,$O$10:$O$37)</f>
        <v>WALLADPT</v>
      </c>
      <c r="I4091" t="str">
        <f>_xlfn.XLOOKUP(Table29[[#This Row],[Unique BarCode]],$N$10:$N$37,$P$10:$P$37)</f>
        <v>Charger</v>
      </c>
      <c r="J4091" t="s">
        <v>8</v>
      </c>
    </row>
    <row r="4092" spans="1:11" x14ac:dyDescent="0.2">
      <c r="A4092" s="1" t="d">
        <v>2023-03-07</v>
      </c>
      <c r="B4092" s="45">
        <v>-1</v>
      </c>
      <c r="C4092" t="s">
        <v>77</v>
      </c>
      <c r="D4092" t="str">
        <f>_xlfn.XLOOKUP(Table29[[#This Row],[Patron Group]],$R$10:$R$24,$S$10:$S$24)</f>
        <v>Undergraduate</v>
      </c>
      <c r="E4092" s="1" t="d">
        <v>2023-03-07</v>
      </c>
      <c r="F4092" t="s">
        <v>1635</v>
      </c>
      <c r="G4092" t="s">
        <v>2272</v>
      </c>
      <c r="H4092" t="str">
        <f>_xlfn.XLOOKUP(Table29[[#This Row],[Unique BarCode]],$N$10:$N$37,$O$10:$O$37)</f>
        <v>WALLADPT</v>
      </c>
      <c r="I4092" t="str">
        <f>_xlfn.XLOOKUP(Table29[[#This Row],[Unique BarCode]],$N$10:$N$37,$P$10:$P$37)</f>
        <v>Charger</v>
      </c>
      <c r="J4092" t="s">
        <v>8</v>
      </c>
    </row>
    <row r="4093" spans="1:11" x14ac:dyDescent="0.2">
      <c r="A4093" s="1" t="d">
        <v>2023-03-07</v>
      </c>
      <c r="B4093" s="45">
        <v>-1</v>
      </c>
      <c r="C4093" t="s">
        <v>77</v>
      </c>
      <c r="D4093" t="str">
        <f>_xlfn.XLOOKUP(Table29[[#This Row],[Patron Group]],$R$10:$R$24,$S$10:$S$24)</f>
        <v>Undergraduate</v>
      </c>
      <c r="E4093" s="1" t="d">
        <v>2023-03-08</v>
      </c>
      <c r="F4093" t="s">
        <v>1739</v>
      </c>
      <c r="G4093" t="s">
        <v>2265</v>
      </c>
      <c r="H4093" t="str">
        <f>_xlfn.XLOOKUP(Table29[[#This Row],[Unique BarCode]],$N$10:$N$37,$O$10:$O$37)</f>
        <v>IPHONE</v>
      </c>
      <c r="I4093" t="str">
        <f>_xlfn.XLOOKUP(Table29[[#This Row],[Unique BarCode]],$N$10:$N$37,$P$10:$P$37)</f>
        <v>Charger</v>
      </c>
      <c r="J4093" t="s">
        <v>128</v>
      </c>
      <c r="K4093" t="s">
        <v>1740</v>
      </c>
    </row>
    <row r="4094" spans="1:11" x14ac:dyDescent="0.2">
      <c r="A4094" s="1" t="d">
        <v>2023-03-07</v>
      </c>
      <c r="B4094" s="45">
        <v>-1</v>
      </c>
      <c r="C4094" t="s">
        <v>77</v>
      </c>
      <c r="D4094" t="str">
        <f>_xlfn.XLOOKUP(Table29[[#This Row],[Patron Group]],$R$10:$R$24,$S$10:$S$24)</f>
        <v>Undergraduate</v>
      </c>
      <c r="E4094" s="1" t="d">
        <v>2023-03-10</v>
      </c>
      <c r="F4094" t="s">
        <v>1700</v>
      </c>
      <c r="G4094" t="s">
        <v>2276</v>
      </c>
      <c r="H4094" t="str">
        <f>_xlfn.XLOOKUP(Table29[[#This Row],[Unique BarCode]],$N$10:$N$37,$O$10:$O$37)</f>
        <v>CALC</v>
      </c>
      <c r="I4094" t="str">
        <f>_xlfn.XLOOKUP(Table29[[#This Row],[Unique BarCode]],$N$10:$N$37,$P$10:$P$37)</f>
        <v>Accessory</v>
      </c>
      <c r="J4094" t="s">
        <v>8</v>
      </c>
    </row>
    <row r="4095" spans="1:11" x14ac:dyDescent="0.2">
      <c r="A4095" s="1" t="d">
        <v>2023-03-07</v>
      </c>
      <c r="B4095" s="45">
        <v>-1</v>
      </c>
      <c r="C4095" t="s">
        <v>77</v>
      </c>
      <c r="D4095" t="str">
        <f>_xlfn.XLOOKUP(Table29[[#This Row],[Patron Group]],$R$10:$R$24,$S$10:$S$24)</f>
        <v>Undergraduate</v>
      </c>
      <c r="E4095" s="1" t="d">
        <v>2023-03-14</v>
      </c>
      <c r="F4095" t="s">
        <v>1303</v>
      </c>
      <c r="G4095" t="s">
        <v>2273</v>
      </c>
      <c r="H4095" t="str">
        <f>_xlfn.XLOOKUP(Table29[[#This Row],[Unique BarCode]],$N$10:$N$37,$O$10:$O$37)</f>
        <v>ChromeBook</v>
      </c>
      <c r="I4095" t="str">
        <f>_xlfn.XLOOKUP(Table29[[#This Row],[Unique BarCode]],$N$10:$N$37,$P$10:$P$37)</f>
        <v>Device</v>
      </c>
      <c r="J4095" t="s">
        <v>13</v>
      </c>
      <c r="K4095" t="s">
        <v>1304</v>
      </c>
    </row>
    <row r="4096" spans="1:11" x14ac:dyDescent="0.2">
      <c r="A4096" s="1" t="d">
        <v>2023-03-07</v>
      </c>
      <c r="B4096" s="45">
        <v>-1</v>
      </c>
      <c r="C4096" t="s">
        <v>77</v>
      </c>
      <c r="D4096" t="str">
        <f>_xlfn.XLOOKUP(Table29[[#This Row],[Patron Group]],$R$10:$R$24,$S$10:$S$24)</f>
        <v>Undergraduate</v>
      </c>
      <c r="E4096" s="1" t="d">
        <v>2023-03-14</v>
      </c>
      <c r="F4096" t="s">
        <v>1608</v>
      </c>
      <c r="G4096" t="s">
        <v>2273</v>
      </c>
      <c r="H4096" t="str">
        <f>_xlfn.XLOOKUP(Table29[[#This Row],[Unique BarCode]],$N$10:$N$37,$O$10:$O$37)</f>
        <v>ChromeBook</v>
      </c>
      <c r="I4096" t="str">
        <f>_xlfn.XLOOKUP(Table29[[#This Row],[Unique BarCode]],$N$10:$N$37,$P$10:$P$37)</f>
        <v>Device</v>
      </c>
      <c r="J4096" t="s">
        <v>13</v>
      </c>
      <c r="K4096" t="s">
        <v>1609</v>
      </c>
    </row>
    <row r="4097" spans="1:11" x14ac:dyDescent="0.2">
      <c r="A4097" s="1" t="d">
        <v>2023-03-07</v>
      </c>
      <c r="B4097" s="45">
        <v>-1</v>
      </c>
      <c r="C4097" t="s">
        <v>77</v>
      </c>
      <c r="D4097" t="str">
        <f>_xlfn.XLOOKUP(Table29[[#This Row],[Patron Group]],$R$10:$R$24,$S$10:$S$24)</f>
        <v>Undergraduate</v>
      </c>
      <c r="E4097" s="1" t="d">
        <v>2023-03-14</v>
      </c>
      <c r="F4097" t="s">
        <v>127</v>
      </c>
      <c r="G4097" t="s">
        <v>2273</v>
      </c>
      <c r="H4097" t="str">
        <f>_xlfn.XLOOKUP(Table29[[#This Row],[Unique BarCode]],$N$10:$N$37,$O$10:$O$37)</f>
        <v>ChromeBook</v>
      </c>
      <c r="I4097" t="str">
        <f>_xlfn.XLOOKUP(Table29[[#This Row],[Unique BarCode]],$N$10:$N$37,$P$10:$P$37)</f>
        <v>Device</v>
      </c>
      <c r="J4097" t="s">
        <v>128</v>
      </c>
      <c r="K4097" t="s">
        <v>129</v>
      </c>
    </row>
    <row r="4098" spans="1:11" x14ac:dyDescent="0.2">
      <c r="A4098" s="1" t="d">
        <v>2023-03-07</v>
      </c>
      <c r="B4098" s="45">
        <v>-1</v>
      </c>
      <c r="C4098" t="s">
        <v>77</v>
      </c>
      <c r="D4098" t="str">
        <f>_xlfn.XLOOKUP(Table29[[#This Row],[Patron Group]],$R$10:$R$24,$S$10:$S$24)</f>
        <v>Undergraduate</v>
      </c>
      <c r="E4098" s="1" t="d">
        <v>2023-03-14</v>
      </c>
      <c r="F4098" t="s">
        <v>1279</v>
      </c>
      <c r="G4098" t="s">
        <v>2274</v>
      </c>
      <c r="H4098" t="str">
        <f>_xlfn.XLOOKUP(Table29[[#This Row],[Unique BarCode]],$N$10:$N$37,$O$10:$O$37)</f>
        <v>MacBook</v>
      </c>
      <c r="I4098" t="str">
        <f>_xlfn.XLOOKUP(Table29[[#This Row],[Unique BarCode]],$N$10:$N$37,$P$10:$P$37)</f>
        <v>Device</v>
      </c>
      <c r="J4098" t="s">
        <v>8</v>
      </c>
      <c r="K4098" t="s">
        <v>1279</v>
      </c>
    </row>
    <row r="4099" spans="1:11" x14ac:dyDescent="0.2">
      <c r="A4099" s="1" t="d">
        <v>2023-03-07</v>
      </c>
      <c r="B4099" s="45">
        <v>-1</v>
      </c>
      <c r="C4099" t="s">
        <v>77</v>
      </c>
      <c r="D4099" t="str">
        <f>_xlfn.XLOOKUP(Table29[[#This Row],[Patron Group]],$R$10:$R$24,$S$10:$S$24)</f>
        <v>Undergraduate</v>
      </c>
      <c r="E4099" s="1" t="d">
        <v>2023-03-14</v>
      </c>
      <c r="F4099" t="s">
        <v>1451</v>
      </c>
      <c r="G4099" t="s">
        <v>2274</v>
      </c>
      <c r="H4099" t="str">
        <f>_xlfn.XLOOKUP(Table29[[#This Row],[Unique BarCode]],$N$10:$N$37,$O$10:$O$37)</f>
        <v>MacBook</v>
      </c>
      <c r="I4099" t="str">
        <f>_xlfn.XLOOKUP(Table29[[#This Row],[Unique BarCode]],$N$10:$N$37,$P$10:$P$37)</f>
        <v>Device</v>
      </c>
      <c r="J4099" t="s">
        <v>8</v>
      </c>
      <c r="K4099" t="s">
        <v>1451</v>
      </c>
    </row>
    <row r="4100" spans="1:11" x14ac:dyDescent="0.2">
      <c r="A4100" s="1" t="d">
        <v>2023-03-07</v>
      </c>
      <c r="B4100" s="45">
        <v>-1</v>
      </c>
      <c r="C4100" t="s">
        <v>77</v>
      </c>
      <c r="D4100" t="str">
        <f>_xlfn.XLOOKUP(Table29[[#This Row],[Patron Group]],$R$10:$R$24,$S$10:$S$24)</f>
        <v>Undergraduate</v>
      </c>
      <c r="E4100" s="1" t="d">
        <v>2023-03-14</v>
      </c>
      <c r="F4100" t="s">
        <v>2069</v>
      </c>
      <c r="G4100" t="s">
        <v>2275</v>
      </c>
      <c r="H4100" t="str">
        <f>_xlfn.XLOOKUP(Table29[[#This Row],[Unique BarCode]],$N$10:$N$37,$O$10:$O$37)</f>
        <v>iPad</v>
      </c>
      <c r="I4100" t="str">
        <f>_xlfn.XLOOKUP(Table29[[#This Row],[Unique BarCode]],$N$10:$N$37,$P$10:$P$37)</f>
        <v>Device</v>
      </c>
      <c r="J4100" t="s">
        <v>8</v>
      </c>
      <c r="K4100" t="s">
        <v>2070</v>
      </c>
    </row>
    <row r="4101" spans="1:11" x14ac:dyDescent="0.2">
      <c r="A4101" s="1" t="d">
        <v>2023-03-07</v>
      </c>
      <c r="B4101" s="45">
        <v>-1</v>
      </c>
      <c r="C4101" t="s">
        <v>77</v>
      </c>
      <c r="D4101" t="str">
        <f>_xlfn.XLOOKUP(Table29[[#This Row],[Patron Group]],$R$10:$R$24,$S$10:$S$24)</f>
        <v>Undergraduate</v>
      </c>
      <c r="E4101" s="1" t="d">
        <v>2023-03-14</v>
      </c>
      <c r="F4101" t="s">
        <v>2056</v>
      </c>
      <c r="G4101" t="s">
        <v>2275</v>
      </c>
      <c r="H4101" t="str">
        <f>_xlfn.XLOOKUP(Table29[[#This Row],[Unique BarCode]],$N$10:$N$37,$O$10:$O$37)</f>
        <v>iPad</v>
      </c>
      <c r="I4101" t="str">
        <f>_xlfn.XLOOKUP(Table29[[#This Row],[Unique BarCode]],$N$10:$N$37,$P$10:$P$37)</f>
        <v>Device</v>
      </c>
      <c r="J4101" t="s">
        <v>8</v>
      </c>
      <c r="K4101" t="s">
        <v>2057</v>
      </c>
    </row>
    <row r="4102" spans="1:11" x14ac:dyDescent="0.2">
      <c r="A4102" s="1" t="d">
        <v>2023-03-07</v>
      </c>
      <c r="B4102" s="45">
        <v>-1</v>
      </c>
      <c r="C4102" t="s">
        <v>77</v>
      </c>
      <c r="D4102" t="str">
        <f>_xlfn.XLOOKUP(Table29[[#This Row],[Patron Group]],$R$10:$R$24,$S$10:$S$24)</f>
        <v>Undergraduate</v>
      </c>
      <c r="E4102" s="1" t="d">
        <v>2023-03-14</v>
      </c>
      <c r="F4102" t="s">
        <v>2060</v>
      </c>
      <c r="G4102" t="s">
        <v>2275</v>
      </c>
      <c r="H4102" t="str">
        <f>_xlfn.XLOOKUP(Table29[[#This Row],[Unique BarCode]],$N$10:$N$37,$O$10:$O$37)</f>
        <v>iPad</v>
      </c>
      <c r="I4102" t="str">
        <f>_xlfn.XLOOKUP(Table29[[#This Row],[Unique BarCode]],$N$10:$N$37,$P$10:$P$37)</f>
        <v>Device</v>
      </c>
      <c r="J4102" t="s">
        <v>8</v>
      </c>
      <c r="K4102" t="s">
        <v>2061</v>
      </c>
    </row>
    <row r="4103" spans="1:11" x14ac:dyDescent="0.2">
      <c r="A4103" s="1" t="d">
        <v>2023-03-07</v>
      </c>
      <c r="B4103" s="45">
        <v>-1</v>
      </c>
      <c r="C4103" t="s">
        <v>77</v>
      </c>
      <c r="D4103" t="str">
        <f>_xlfn.XLOOKUP(Table29[[#This Row],[Patron Group]],$R$10:$R$24,$S$10:$S$24)</f>
        <v>Undergraduate</v>
      </c>
      <c r="E4103" s="1" t="d">
        <v>2023-03-14</v>
      </c>
      <c r="F4103" t="s">
        <v>1933</v>
      </c>
      <c r="G4103" t="s">
        <v>2263</v>
      </c>
      <c r="H4103" t="str">
        <f>_xlfn.XLOOKUP(Table29[[#This Row],[Unique BarCode]],$N$10:$N$37,$O$10:$O$37)</f>
        <v>HP Laptop</v>
      </c>
      <c r="I4103" t="str">
        <f>_xlfn.XLOOKUP(Table29[[#This Row],[Unique BarCode]],$N$10:$N$37,$P$10:$P$37)</f>
        <v>Device</v>
      </c>
      <c r="J4103" t="s">
        <v>8</v>
      </c>
      <c r="K4103" t="s">
        <v>1138</v>
      </c>
    </row>
    <row r="4104" spans="1:11" x14ac:dyDescent="0.2">
      <c r="A4104" s="1" t="d">
        <v>2023-03-07</v>
      </c>
      <c r="B4104" s="45">
        <v>-1</v>
      </c>
      <c r="C4104" t="s">
        <v>77</v>
      </c>
      <c r="D4104" t="str">
        <f>_xlfn.XLOOKUP(Table29[[#This Row],[Patron Group]],$R$10:$R$24,$S$10:$S$24)</f>
        <v>Undergraduate</v>
      </c>
      <c r="E4104" s="1" t="d">
        <v>2023-03-14</v>
      </c>
      <c r="F4104" t="s">
        <v>1866</v>
      </c>
      <c r="G4104" t="s">
        <v>2263</v>
      </c>
      <c r="H4104" t="str">
        <f>_xlfn.XLOOKUP(Table29[[#This Row],[Unique BarCode]],$N$10:$N$37,$O$10:$O$37)</f>
        <v>HP Laptop</v>
      </c>
      <c r="I4104" t="str">
        <f>_xlfn.XLOOKUP(Table29[[#This Row],[Unique BarCode]],$N$10:$N$37,$P$10:$P$37)</f>
        <v>Device</v>
      </c>
      <c r="J4104" t="s">
        <v>8</v>
      </c>
      <c r="K4104" t="s">
        <v>61</v>
      </c>
    </row>
    <row r="4105" spans="1:11" x14ac:dyDescent="0.2">
      <c r="A4105" s="1" t="d">
        <v>2023-03-07</v>
      </c>
      <c r="B4105" s="45">
        <v>-1</v>
      </c>
      <c r="C4105" t="s">
        <v>77</v>
      </c>
      <c r="D4105" t="str">
        <f>_xlfn.XLOOKUP(Table29[[#This Row],[Patron Group]],$R$10:$R$24,$S$10:$S$24)</f>
        <v>Undergraduate</v>
      </c>
      <c r="E4105" s="1" t="d">
        <v>2023-03-14</v>
      </c>
      <c r="F4105" t="s">
        <v>299</v>
      </c>
      <c r="G4105" t="s">
        <v>2263</v>
      </c>
      <c r="H4105" t="str">
        <f>_xlfn.XLOOKUP(Table29[[#This Row],[Unique BarCode]],$N$10:$N$37,$O$10:$O$37)</f>
        <v>HP Laptop</v>
      </c>
      <c r="I4105" t="str">
        <f>_xlfn.XLOOKUP(Table29[[#This Row],[Unique BarCode]],$N$10:$N$37,$P$10:$P$37)</f>
        <v>Device</v>
      </c>
      <c r="J4105" t="s">
        <v>8</v>
      </c>
      <c r="K4105" t="s">
        <v>300</v>
      </c>
    </row>
    <row r="4106" spans="1:11" x14ac:dyDescent="0.2">
      <c r="A4106" s="1" t="d">
        <v>2023-03-07</v>
      </c>
      <c r="B4106" s="45">
        <v>-1</v>
      </c>
      <c r="C4106" t="s">
        <v>77</v>
      </c>
      <c r="D4106" t="str">
        <f>_xlfn.XLOOKUP(Table29[[#This Row],[Patron Group]],$R$10:$R$24,$S$10:$S$24)</f>
        <v>Undergraduate</v>
      </c>
      <c r="E4106" s="1" t="d">
        <v>2023-03-14</v>
      </c>
      <c r="F4106" t="s">
        <v>522</v>
      </c>
      <c r="G4106" t="s">
        <v>2263</v>
      </c>
      <c r="H4106" t="str">
        <f>_xlfn.XLOOKUP(Table29[[#This Row],[Unique BarCode]],$N$10:$N$37,$O$10:$O$37)</f>
        <v>HP Laptop</v>
      </c>
      <c r="I4106" t="str">
        <f>_xlfn.XLOOKUP(Table29[[#This Row],[Unique BarCode]],$N$10:$N$37,$P$10:$P$37)</f>
        <v>Device</v>
      </c>
      <c r="J4106" t="s">
        <v>8</v>
      </c>
      <c r="K4106" t="s">
        <v>523</v>
      </c>
    </row>
    <row r="4107" spans="1:11" x14ac:dyDescent="0.2">
      <c r="A4107" s="1" t="d">
        <v>2023-03-07</v>
      </c>
      <c r="B4107" s="45">
        <v>-1</v>
      </c>
      <c r="C4107" t="s">
        <v>77</v>
      </c>
      <c r="D4107" t="str">
        <f>_xlfn.XLOOKUP(Table29[[#This Row],[Patron Group]],$R$10:$R$24,$S$10:$S$24)</f>
        <v>Undergraduate</v>
      </c>
      <c r="E4107" s="1" t="d">
        <v>2023-03-16</v>
      </c>
      <c r="F4107" t="s">
        <v>65</v>
      </c>
      <c r="G4107" t="s">
        <v>2275</v>
      </c>
      <c r="H4107" t="str">
        <f>_xlfn.XLOOKUP(Table29[[#This Row],[Unique BarCode]],$N$10:$N$37,$O$10:$O$37)</f>
        <v>iPad</v>
      </c>
      <c r="I4107" t="str">
        <f>_xlfn.XLOOKUP(Table29[[#This Row],[Unique BarCode]],$N$10:$N$37,$P$10:$P$37)</f>
        <v>Device</v>
      </c>
      <c r="J4107" t="s">
        <v>8</v>
      </c>
    </row>
    <row r="4108" spans="1:11" x14ac:dyDescent="0.2">
      <c r="A4108" s="1" t="d">
        <v>2023-03-07</v>
      </c>
      <c r="B4108" s="45">
        <v>-1</v>
      </c>
      <c r="C4108" t="s">
        <v>77</v>
      </c>
      <c r="D4108" t="str">
        <f>_xlfn.XLOOKUP(Table29[[#This Row],[Patron Group]],$R$10:$R$24,$S$10:$S$24)</f>
        <v>Undergraduate</v>
      </c>
      <c r="E4108" s="1" t="d">
        <v>2023-03-19</v>
      </c>
      <c r="F4108" t="s">
        <v>1827</v>
      </c>
      <c r="G4108" t="s">
        <v>2274</v>
      </c>
      <c r="H4108" t="str">
        <f>_xlfn.XLOOKUP(Table29[[#This Row],[Unique BarCode]],$N$10:$N$37,$O$10:$O$37)</f>
        <v>MacBook</v>
      </c>
      <c r="I4108" t="str">
        <f>_xlfn.XLOOKUP(Table29[[#This Row],[Unique BarCode]],$N$10:$N$37,$P$10:$P$37)</f>
        <v>Device</v>
      </c>
      <c r="J4108" t="s">
        <v>8</v>
      </c>
      <c r="K4108" t="s">
        <v>1827</v>
      </c>
    </row>
    <row r="4109" spans="1:11" x14ac:dyDescent="0.2">
      <c r="A4109" s="1" t="d">
        <v>2023-03-07</v>
      </c>
      <c r="B4109" s="45">
        <v>-1</v>
      </c>
      <c r="C4109" t="s">
        <v>77</v>
      </c>
      <c r="D4109" t="str">
        <f>_xlfn.XLOOKUP(Table29[[#This Row],[Patron Group]],$R$10:$R$24,$S$10:$S$24)</f>
        <v>Undergraduate</v>
      </c>
      <c r="E4109" s="1" t="d">
        <v>2023-03-20</v>
      </c>
      <c r="F4109" t="s">
        <v>516</v>
      </c>
      <c r="G4109" t="s">
        <v>2274</v>
      </c>
      <c r="H4109" t="str">
        <f>_xlfn.XLOOKUP(Table29[[#This Row],[Unique BarCode]],$N$10:$N$37,$O$10:$O$37)</f>
        <v>MacBook</v>
      </c>
      <c r="I4109" t="str">
        <f>_xlfn.XLOOKUP(Table29[[#This Row],[Unique BarCode]],$N$10:$N$37,$P$10:$P$37)</f>
        <v>Device</v>
      </c>
      <c r="J4109" t="s">
        <v>8</v>
      </c>
      <c r="K4109" t="s">
        <v>517</v>
      </c>
    </row>
    <row r="4110" spans="1:11" x14ac:dyDescent="0.2">
      <c r="A4110" s="1" t="d">
        <v>2023-03-07</v>
      </c>
      <c r="B4110" s="45">
        <v>-1</v>
      </c>
      <c r="C4110" t="s">
        <v>77</v>
      </c>
      <c r="D4110" t="str">
        <f>_xlfn.XLOOKUP(Table29[[#This Row],[Patron Group]],$R$10:$R$24,$S$10:$S$24)</f>
        <v>Undergraduate</v>
      </c>
      <c r="E4110" s="1" t="d">
        <v>2023-03-20</v>
      </c>
      <c r="F4110" t="s">
        <v>2022</v>
      </c>
      <c r="G4110" t="s">
        <v>2275</v>
      </c>
      <c r="H4110" t="str">
        <f>_xlfn.XLOOKUP(Table29[[#This Row],[Unique BarCode]],$N$10:$N$37,$O$10:$O$37)</f>
        <v>iPad</v>
      </c>
      <c r="I4110" t="str">
        <f>_xlfn.XLOOKUP(Table29[[#This Row],[Unique BarCode]],$N$10:$N$37,$P$10:$P$37)</f>
        <v>Device</v>
      </c>
      <c r="J4110" t="s">
        <v>8</v>
      </c>
      <c r="K4110" t="s">
        <v>2023</v>
      </c>
    </row>
    <row r="4111" spans="1:11" x14ac:dyDescent="0.2">
      <c r="A4111" s="1" t="d">
        <v>2023-03-07</v>
      </c>
      <c r="B4111" s="45">
        <v>-1</v>
      </c>
      <c r="C4111" t="s">
        <v>77</v>
      </c>
      <c r="D4111" t="str">
        <f>_xlfn.XLOOKUP(Table29[[#This Row],[Patron Group]],$R$10:$R$24,$S$10:$S$24)</f>
        <v>Undergraduate</v>
      </c>
      <c r="E4111" s="1" t="d">
        <v>2023-03-20</v>
      </c>
      <c r="F4111" t="s">
        <v>2048</v>
      </c>
      <c r="G4111" t="s">
        <v>2275</v>
      </c>
      <c r="H4111" t="str">
        <f>_xlfn.XLOOKUP(Table29[[#This Row],[Unique BarCode]],$N$10:$N$37,$O$10:$O$37)</f>
        <v>iPad</v>
      </c>
      <c r="I4111" t="str">
        <f>_xlfn.XLOOKUP(Table29[[#This Row],[Unique BarCode]],$N$10:$N$37,$P$10:$P$37)</f>
        <v>Device</v>
      </c>
      <c r="J4111" t="s">
        <v>8</v>
      </c>
      <c r="K4111" t="s">
        <v>2049</v>
      </c>
    </row>
    <row r="4112" spans="1:11" x14ac:dyDescent="0.2">
      <c r="A4112" s="1" t="d">
        <v>2023-03-07</v>
      </c>
      <c r="B4112" s="45">
        <v>-1</v>
      </c>
      <c r="C4112" t="s">
        <v>77</v>
      </c>
      <c r="D4112" t="str">
        <f>_xlfn.XLOOKUP(Table29[[#This Row],[Patron Group]],$R$10:$R$24,$S$10:$S$24)</f>
        <v>Undergraduate</v>
      </c>
      <c r="E4112" s="1" t="d">
        <v>2023-03-20</v>
      </c>
      <c r="F4112" t="s">
        <v>2071</v>
      </c>
      <c r="G4112" t="s">
        <v>2263</v>
      </c>
      <c r="H4112" t="str">
        <f>_xlfn.XLOOKUP(Table29[[#This Row],[Unique BarCode]],$N$10:$N$37,$O$10:$O$37)</f>
        <v>HP Laptop</v>
      </c>
      <c r="I4112" t="str">
        <f>_xlfn.XLOOKUP(Table29[[#This Row],[Unique BarCode]],$N$10:$N$37,$P$10:$P$37)</f>
        <v>Device</v>
      </c>
      <c r="J4112" t="s">
        <v>8</v>
      </c>
      <c r="K4112" t="s">
        <v>1484</v>
      </c>
    </row>
    <row r="4113" spans="1:11" x14ac:dyDescent="0.2">
      <c r="A4113" s="1" t="d">
        <v>2023-03-07</v>
      </c>
      <c r="B4113" s="45">
        <v>-1</v>
      </c>
      <c r="C4113" t="s">
        <v>77</v>
      </c>
      <c r="D4113" t="str">
        <f>_xlfn.XLOOKUP(Table29[[#This Row],[Patron Group]],$R$10:$R$24,$S$10:$S$24)</f>
        <v>Undergraduate</v>
      </c>
      <c r="E4113" s="1" t="d">
        <v>2023-03-21</v>
      </c>
      <c r="F4113" t="s">
        <v>827</v>
      </c>
      <c r="G4113" t="s">
        <v>2274</v>
      </c>
      <c r="H4113" t="str">
        <f>_xlfn.XLOOKUP(Table29[[#This Row],[Unique BarCode]],$N$10:$N$37,$O$10:$O$37)</f>
        <v>MacBook</v>
      </c>
      <c r="I4113" t="str">
        <f>_xlfn.XLOOKUP(Table29[[#This Row],[Unique BarCode]],$N$10:$N$37,$P$10:$P$37)</f>
        <v>Device</v>
      </c>
      <c r="J4113" t="s">
        <v>8</v>
      </c>
      <c r="K4113" t="s">
        <v>828</v>
      </c>
    </row>
    <row r="4114" spans="1:11" x14ac:dyDescent="0.2">
      <c r="A4114" s="1" t="d">
        <v>2023-03-07</v>
      </c>
      <c r="B4114" s="45">
        <v>-1</v>
      </c>
      <c r="C4114" t="s">
        <v>77</v>
      </c>
      <c r="D4114" t="str">
        <f>_xlfn.XLOOKUP(Table29[[#This Row],[Patron Group]],$R$10:$R$24,$S$10:$S$24)</f>
        <v>Undergraduate</v>
      </c>
      <c r="E4114" s="1" t="d">
        <v>2023-03-21</v>
      </c>
      <c r="F4114" t="s">
        <v>1745</v>
      </c>
      <c r="G4114" t="s">
        <v>2274</v>
      </c>
      <c r="H4114" t="str">
        <f>_xlfn.XLOOKUP(Table29[[#This Row],[Unique BarCode]],$N$10:$N$37,$O$10:$O$37)</f>
        <v>MacBook</v>
      </c>
      <c r="I4114" t="str">
        <f>_xlfn.XLOOKUP(Table29[[#This Row],[Unique BarCode]],$N$10:$N$37,$P$10:$P$37)</f>
        <v>Device</v>
      </c>
      <c r="J4114" t="s">
        <v>8</v>
      </c>
      <c r="K4114" t="s">
        <v>1746</v>
      </c>
    </row>
    <row r="4115" spans="1:11" x14ac:dyDescent="0.2">
      <c r="A4115" s="1" t="d">
        <v>2023-03-07</v>
      </c>
      <c r="B4115" s="45">
        <v>-1</v>
      </c>
      <c r="C4115" t="s">
        <v>77</v>
      </c>
      <c r="D4115" t="str">
        <f>_xlfn.XLOOKUP(Table29[[#This Row],[Patron Group]],$R$10:$R$24,$S$10:$S$24)</f>
        <v>Undergraduate</v>
      </c>
      <c r="E4115" s="1" t="d">
        <v>2023-03-21</v>
      </c>
      <c r="F4115" t="s">
        <v>1782</v>
      </c>
      <c r="G4115" t="s">
        <v>2274</v>
      </c>
      <c r="H4115" t="str">
        <f>_xlfn.XLOOKUP(Table29[[#This Row],[Unique BarCode]],$N$10:$N$37,$O$10:$O$37)</f>
        <v>MacBook</v>
      </c>
      <c r="I4115" t="str">
        <f>_xlfn.XLOOKUP(Table29[[#This Row],[Unique BarCode]],$N$10:$N$37,$P$10:$P$37)</f>
        <v>Device</v>
      </c>
      <c r="J4115" t="s">
        <v>8</v>
      </c>
      <c r="K4115" t="s">
        <v>1783</v>
      </c>
    </row>
    <row r="4116" spans="1:11" x14ac:dyDescent="0.2">
      <c r="A4116" s="1" t="d">
        <v>2023-03-07</v>
      </c>
      <c r="B4116" s="45">
        <v>-1</v>
      </c>
      <c r="C4116" t="s">
        <v>77</v>
      </c>
      <c r="D4116" t="str">
        <f>_xlfn.XLOOKUP(Table29[[#This Row],[Patron Group]],$R$10:$R$24,$S$10:$S$24)</f>
        <v>Undergraduate</v>
      </c>
      <c r="E4116" s="1" t="d">
        <v>2023-03-21</v>
      </c>
      <c r="F4116" t="s">
        <v>693</v>
      </c>
      <c r="G4116" t="s">
        <v>2274</v>
      </c>
      <c r="H4116" t="str">
        <f>_xlfn.XLOOKUP(Table29[[#This Row],[Unique BarCode]],$N$10:$N$37,$O$10:$O$37)</f>
        <v>MacBook</v>
      </c>
      <c r="I4116" t="str">
        <f>_xlfn.XLOOKUP(Table29[[#This Row],[Unique BarCode]],$N$10:$N$37,$P$10:$P$37)</f>
        <v>Device</v>
      </c>
      <c r="J4116" t="s">
        <v>8</v>
      </c>
      <c r="K4116" t="s">
        <v>694</v>
      </c>
    </row>
    <row r="4117" spans="1:11" x14ac:dyDescent="0.2">
      <c r="A4117" s="1" t="d">
        <v>2023-03-07</v>
      </c>
      <c r="B4117" s="45">
        <v>-1</v>
      </c>
      <c r="C4117" t="s">
        <v>77</v>
      </c>
      <c r="D4117" t="str">
        <f>_xlfn.XLOOKUP(Table29[[#This Row],[Patron Group]],$R$10:$R$24,$S$10:$S$24)</f>
        <v>Undergraduate</v>
      </c>
      <c r="E4117" s="1" t="d">
        <v>2023-03-21</v>
      </c>
      <c r="F4117" t="s">
        <v>621</v>
      </c>
      <c r="G4117" t="s">
        <v>2274</v>
      </c>
      <c r="H4117" t="str">
        <f>_xlfn.XLOOKUP(Table29[[#This Row],[Unique BarCode]],$N$10:$N$37,$O$10:$O$37)</f>
        <v>MacBook</v>
      </c>
      <c r="I4117" t="str">
        <f>_xlfn.XLOOKUP(Table29[[#This Row],[Unique BarCode]],$N$10:$N$37,$P$10:$P$37)</f>
        <v>Device</v>
      </c>
      <c r="J4117" t="s">
        <v>8</v>
      </c>
      <c r="K4117" t="s">
        <v>622</v>
      </c>
    </row>
    <row r="4118" spans="1:11" x14ac:dyDescent="0.2">
      <c r="A4118" s="1" t="d">
        <v>2023-03-07</v>
      </c>
      <c r="B4118" s="45">
        <v>-1</v>
      </c>
      <c r="C4118" t="s">
        <v>77</v>
      </c>
      <c r="D4118" t="str">
        <f>_xlfn.XLOOKUP(Table29[[#This Row],[Patron Group]],$R$10:$R$24,$S$10:$S$24)</f>
        <v>Undergraduate</v>
      </c>
      <c r="E4118" s="1" t="d">
        <v>2023-03-21</v>
      </c>
      <c r="F4118" t="s">
        <v>1482</v>
      </c>
      <c r="G4118" t="s">
        <v>2274</v>
      </c>
      <c r="H4118" t="str">
        <f>_xlfn.XLOOKUP(Table29[[#This Row],[Unique BarCode]],$N$10:$N$37,$O$10:$O$37)</f>
        <v>MacBook</v>
      </c>
      <c r="I4118" t="str">
        <f>_xlfn.XLOOKUP(Table29[[#This Row],[Unique BarCode]],$N$10:$N$37,$P$10:$P$37)</f>
        <v>Device</v>
      </c>
      <c r="J4118" t="s">
        <v>8</v>
      </c>
      <c r="K4118" t="s">
        <v>1482</v>
      </c>
    </row>
    <row r="4119" spans="1:11" x14ac:dyDescent="0.2">
      <c r="A4119" s="1" t="d">
        <v>2023-03-07</v>
      </c>
      <c r="B4119" s="45">
        <v>-1</v>
      </c>
      <c r="C4119" t="s">
        <v>77</v>
      </c>
      <c r="D4119" t="str">
        <f>_xlfn.XLOOKUP(Table29[[#This Row],[Patron Group]],$R$10:$R$24,$S$10:$S$24)</f>
        <v>Undergraduate</v>
      </c>
      <c r="E4119" s="1" t="d">
        <v>2023-03-21</v>
      </c>
      <c r="F4119" t="s">
        <v>520</v>
      </c>
      <c r="G4119" t="s">
        <v>2274</v>
      </c>
      <c r="H4119" t="str">
        <f>_xlfn.XLOOKUP(Table29[[#This Row],[Unique BarCode]],$N$10:$N$37,$O$10:$O$37)</f>
        <v>MacBook</v>
      </c>
      <c r="I4119" t="str">
        <f>_xlfn.XLOOKUP(Table29[[#This Row],[Unique BarCode]],$N$10:$N$37,$P$10:$P$37)</f>
        <v>Device</v>
      </c>
      <c r="J4119" t="s">
        <v>8</v>
      </c>
      <c r="K4119" t="s">
        <v>520</v>
      </c>
    </row>
    <row r="4120" spans="1:11" x14ac:dyDescent="0.2">
      <c r="A4120" s="1" t="d">
        <v>2023-03-07</v>
      </c>
      <c r="B4120" s="45">
        <v>-1</v>
      </c>
      <c r="C4120" t="s">
        <v>77</v>
      </c>
      <c r="D4120" t="str">
        <f>_xlfn.XLOOKUP(Table29[[#This Row],[Patron Group]],$R$10:$R$24,$S$10:$S$24)</f>
        <v>Undergraduate</v>
      </c>
      <c r="E4120" s="1" t="d">
        <v>2023-03-21</v>
      </c>
      <c r="F4120" t="s">
        <v>1784</v>
      </c>
      <c r="G4120" t="s">
        <v>2274</v>
      </c>
      <c r="H4120" t="str">
        <f>_xlfn.XLOOKUP(Table29[[#This Row],[Unique BarCode]],$N$10:$N$37,$O$10:$O$37)</f>
        <v>MacBook</v>
      </c>
      <c r="I4120" t="str">
        <f>_xlfn.XLOOKUP(Table29[[#This Row],[Unique BarCode]],$N$10:$N$37,$P$10:$P$37)</f>
        <v>Device</v>
      </c>
      <c r="J4120" t="s">
        <v>8</v>
      </c>
      <c r="K4120" t="s">
        <v>1784</v>
      </c>
    </row>
    <row r="4121" spans="1:11" x14ac:dyDescent="0.2">
      <c r="A4121" s="1" t="d">
        <v>2023-03-07</v>
      </c>
      <c r="B4121" s="45">
        <v>-1</v>
      </c>
      <c r="C4121" t="s">
        <v>77</v>
      </c>
      <c r="D4121" t="str">
        <f>_xlfn.XLOOKUP(Table29[[#This Row],[Patron Group]],$R$10:$R$24,$S$10:$S$24)</f>
        <v>Undergraduate</v>
      </c>
      <c r="E4121" s="1" t="d">
        <v>2023-03-21</v>
      </c>
      <c r="F4121" t="s">
        <v>1694</v>
      </c>
      <c r="G4121" t="s">
        <v>2275</v>
      </c>
      <c r="H4121" t="str">
        <f>_xlfn.XLOOKUP(Table29[[#This Row],[Unique BarCode]],$N$10:$N$37,$O$10:$O$37)</f>
        <v>iPad</v>
      </c>
      <c r="I4121" t="str">
        <f>_xlfn.XLOOKUP(Table29[[#This Row],[Unique BarCode]],$N$10:$N$37,$P$10:$P$37)</f>
        <v>Device</v>
      </c>
      <c r="J4121" t="s">
        <v>8</v>
      </c>
      <c r="K4121" t="s">
        <v>1695</v>
      </c>
    </row>
    <row r="4122" spans="1:11" x14ac:dyDescent="0.2">
      <c r="A4122" s="1" t="d">
        <v>2023-03-07</v>
      </c>
      <c r="B4122" s="45">
        <v>-1</v>
      </c>
      <c r="C4122" t="s">
        <v>77</v>
      </c>
      <c r="D4122" t="str">
        <f>_xlfn.XLOOKUP(Table29[[#This Row],[Patron Group]],$R$10:$R$24,$S$10:$S$24)</f>
        <v>Undergraduate</v>
      </c>
      <c r="E4122" s="1" t="d">
        <v>2023-03-21</v>
      </c>
      <c r="F4122" t="s">
        <v>1547</v>
      </c>
      <c r="G4122" t="s">
        <v>2275</v>
      </c>
      <c r="H4122" t="str">
        <f>_xlfn.XLOOKUP(Table29[[#This Row],[Unique BarCode]],$N$10:$N$37,$O$10:$O$37)</f>
        <v>iPad</v>
      </c>
      <c r="I4122" t="str">
        <f>_xlfn.XLOOKUP(Table29[[#This Row],[Unique BarCode]],$N$10:$N$37,$P$10:$P$37)</f>
        <v>Device</v>
      </c>
      <c r="J4122" t="s">
        <v>8</v>
      </c>
      <c r="K4122" t="s">
        <v>1548</v>
      </c>
    </row>
    <row r="4123" spans="1:11" x14ac:dyDescent="0.2">
      <c r="A4123" s="1" t="d">
        <v>2023-03-07</v>
      </c>
      <c r="B4123" s="45">
        <v>-1</v>
      </c>
      <c r="C4123" t="s">
        <v>77</v>
      </c>
      <c r="D4123" t="str">
        <f>_xlfn.XLOOKUP(Table29[[#This Row],[Patron Group]],$R$10:$R$24,$S$10:$S$24)</f>
        <v>Undergraduate</v>
      </c>
      <c r="E4123" s="1" t="d">
        <v>2023-03-21</v>
      </c>
      <c r="F4123" t="s">
        <v>953</v>
      </c>
      <c r="G4123" t="s">
        <v>2297</v>
      </c>
      <c r="H4123" t="str">
        <f>_xlfn.XLOOKUP(Table29[[#This Row],[Unique BarCode]],$N$10:$N$37,$O$10:$O$37)</f>
        <v>iPad</v>
      </c>
      <c r="I4123" t="str">
        <f>_xlfn.XLOOKUP(Table29[[#This Row],[Unique BarCode]],$N$10:$N$37,$P$10:$P$37)</f>
        <v>Device</v>
      </c>
      <c r="J4123" t="s">
        <v>8</v>
      </c>
      <c r="K4123" t="s">
        <v>954</v>
      </c>
    </row>
    <row r="4124" spans="1:11" x14ac:dyDescent="0.2">
      <c r="A4124" s="1" t="d">
        <v>2023-03-07</v>
      </c>
      <c r="B4124" s="45">
        <v>-1</v>
      </c>
      <c r="C4124" t="s">
        <v>77</v>
      </c>
      <c r="D4124" t="str">
        <f>_xlfn.XLOOKUP(Table29[[#This Row],[Patron Group]],$R$10:$R$24,$S$10:$S$24)</f>
        <v>Undergraduate</v>
      </c>
      <c r="E4124" s="1" t="d">
        <v>2023-03-21</v>
      </c>
      <c r="F4124" t="s">
        <v>2072</v>
      </c>
      <c r="G4124" t="s">
        <v>2263</v>
      </c>
      <c r="H4124" t="str">
        <f>_xlfn.XLOOKUP(Table29[[#This Row],[Unique BarCode]],$N$10:$N$37,$O$10:$O$37)</f>
        <v>HP Laptop</v>
      </c>
      <c r="I4124" t="str">
        <f>_xlfn.XLOOKUP(Table29[[#This Row],[Unique BarCode]],$N$10:$N$37,$P$10:$P$37)</f>
        <v>Device</v>
      </c>
      <c r="J4124" t="s">
        <v>8</v>
      </c>
      <c r="K4124" t="s">
        <v>511</v>
      </c>
    </row>
    <row r="4125" spans="1:11" x14ac:dyDescent="0.2">
      <c r="A4125" s="1" t="d">
        <v>2023-03-07</v>
      </c>
      <c r="B4125" s="45">
        <v>-1</v>
      </c>
      <c r="C4125" t="s">
        <v>77</v>
      </c>
      <c r="D4125" t="str">
        <f>_xlfn.XLOOKUP(Table29[[#This Row],[Patron Group]],$R$10:$R$24,$S$10:$S$24)</f>
        <v>Undergraduate</v>
      </c>
      <c r="E4125" s="1" t="d">
        <v>2023-03-21</v>
      </c>
      <c r="F4125" t="s">
        <v>1785</v>
      </c>
      <c r="G4125" t="s">
        <v>2263</v>
      </c>
      <c r="H4125" t="str">
        <f>_xlfn.XLOOKUP(Table29[[#This Row],[Unique BarCode]],$N$10:$N$37,$O$10:$O$37)</f>
        <v>HP Laptop</v>
      </c>
      <c r="I4125" t="str">
        <f>_xlfn.XLOOKUP(Table29[[#This Row],[Unique BarCode]],$N$10:$N$37,$P$10:$P$37)</f>
        <v>Device</v>
      </c>
      <c r="J4125" t="s">
        <v>8</v>
      </c>
      <c r="K4125" t="s">
        <v>1171</v>
      </c>
    </row>
    <row r="4126" spans="1:11" x14ac:dyDescent="0.2">
      <c r="A4126" s="1" t="d">
        <v>2023-03-07</v>
      </c>
      <c r="B4126" s="45">
        <v>-1</v>
      </c>
      <c r="C4126" t="s">
        <v>77</v>
      </c>
      <c r="D4126" t="str">
        <f>_xlfn.XLOOKUP(Table29[[#This Row],[Patron Group]],$R$10:$R$24,$S$10:$S$24)</f>
        <v>Undergraduate</v>
      </c>
      <c r="E4126" s="1" t="d">
        <v>2023-03-21</v>
      </c>
      <c r="F4126" t="s">
        <v>1761</v>
      </c>
      <c r="G4126" t="s">
        <v>2263</v>
      </c>
      <c r="H4126" t="str">
        <f>_xlfn.XLOOKUP(Table29[[#This Row],[Unique BarCode]],$N$10:$N$37,$O$10:$O$37)</f>
        <v>HP Laptop</v>
      </c>
      <c r="I4126" t="str">
        <f>_xlfn.XLOOKUP(Table29[[#This Row],[Unique BarCode]],$N$10:$N$37,$P$10:$P$37)</f>
        <v>Device</v>
      </c>
      <c r="J4126" t="s">
        <v>8</v>
      </c>
      <c r="K4126" t="s">
        <v>332</v>
      </c>
    </row>
    <row r="4127" spans="1:11" x14ac:dyDescent="0.2">
      <c r="A4127" s="1" t="d">
        <v>2023-03-07</v>
      </c>
      <c r="B4127" s="45">
        <v>-1</v>
      </c>
      <c r="C4127" t="s">
        <v>77</v>
      </c>
      <c r="D4127" t="str">
        <f>_xlfn.XLOOKUP(Table29[[#This Row],[Patron Group]],$R$10:$R$24,$S$10:$S$24)</f>
        <v>Undergraduate</v>
      </c>
      <c r="E4127" s="1" t="d">
        <v>2023-03-21</v>
      </c>
      <c r="F4127" t="s">
        <v>1305</v>
      </c>
      <c r="G4127" t="s">
        <v>2263</v>
      </c>
      <c r="H4127" t="str">
        <f>_xlfn.XLOOKUP(Table29[[#This Row],[Unique BarCode]],$N$10:$N$37,$O$10:$O$37)</f>
        <v>HP Laptop</v>
      </c>
      <c r="I4127" t="str">
        <f>_xlfn.XLOOKUP(Table29[[#This Row],[Unique BarCode]],$N$10:$N$37,$P$10:$P$37)</f>
        <v>Device</v>
      </c>
      <c r="J4127" t="s">
        <v>8</v>
      </c>
      <c r="K4127" t="s">
        <v>1306</v>
      </c>
    </row>
    <row r="4128" spans="1:11" x14ac:dyDescent="0.2">
      <c r="A4128" s="1" t="d">
        <v>2023-03-07</v>
      </c>
      <c r="B4128" s="45">
        <v>5555584800006530</v>
      </c>
      <c r="C4128" t="s">
        <v>77</v>
      </c>
      <c r="D4128" t="str">
        <f>_xlfn.XLOOKUP(Table29[[#This Row],[Patron Group]],$R$10:$R$24,$S$10:$S$24)</f>
        <v>Undergraduate</v>
      </c>
      <c r="E4128" s="1" t="d">
        <v>2023-03-21</v>
      </c>
      <c r="F4128" t="s">
        <v>1677</v>
      </c>
      <c r="G4128" t="s">
        <v>2274</v>
      </c>
      <c r="H4128" t="str">
        <f>_xlfn.XLOOKUP(Table29[[#This Row],[Unique BarCode]],$N$10:$N$37,$O$10:$O$37)</f>
        <v>MacBook</v>
      </c>
      <c r="I4128" t="str">
        <f>_xlfn.XLOOKUP(Table29[[#This Row],[Unique BarCode]],$N$10:$N$37,$P$10:$P$37)</f>
        <v>Device</v>
      </c>
      <c r="J4128" t="s">
        <v>8</v>
      </c>
      <c r="K4128" t="s">
        <v>1677</v>
      </c>
    </row>
    <row r="4129" spans="1:11" x14ac:dyDescent="0.2">
      <c r="A4129" s="1" t="d">
        <v>2023-03-07</v>
      </c>
      <c r="B4129" s="45">
        <v>5566665750006530</v>
      </c>
      <c r="C4129" t="s">
        <v>20</v>
      </c>
      <c r="D4129" t="str">
        <f>_xlfn.XLOOKUP(Table29[[#This Row],[Patron Group]],$R$10:$R$24,$S$10:$S$24)</f>
        <v>Graduate</v>
      </c>
      <c r="E4129" s="1" t="d">
        <v>2023-03-20</v>
      </c>
      <c r="F4129" t="s">
        <v>317</v>
      </c>
      <c r="G4129" t="s">
        <v>2274</v>
      </c>
      <c r="H4129" t="str">
        <f>_xlfn.XLOOKUP(Table29[[#This Row],[Unique BarCode]],$N$10:$N$37,$O$10:$O$37)</f>
        <v>MacBook</v>
      </c>
      <c r="I4129" t="str">
        <f>_xlfn.XLOOKUP(Table29[[#This Row],[Unique BarCode]],$N$10:$N$37,$P$10:$P$37)</f>
        <v>Device</v>
      </c>
      <c r="J4129" t="s">
        <v>8</v>
      </c>
      <c r="K4129" t="s">
        <v>318</v>
      </c>
    </row>
    <row r="4130" spans="1:11" x14ac:dyDescent="0.2">
      <c r="A4130" s="1" t="d">
        <v>2023-03-07</v>
      </c>
      <c r="B4130" s="45">
        <v>6200476150006530</v>
      </c>
      <c r="C4130" t="s">
        <v>20</v>
      </c>
      <c r="D4130" t="str">
        <f>_xlfn.XLOOKUP(Table29[[#This Row],[Patron Group]],$R$10:$R$24,$S$10:$S$24)</f>
        <v>Graduate</v>
      </c>
      <c r="E4130" s="1" t="d">
        <v>2023-03-21</v>
      </c>
      <c r="F4130" t="s">
        <v>631</v>
      </c>
      <c r="G4130" t="s">
        <v>2274</v>
      </c>
      <c r="H4130" t="str">
        <f>_xlfn.XLOOKUP(Table29[[#This Row],[Unique BarCode]],$N$10:$N$37,$O$10:$O$37)</f>
        <v>MacBook</v>
      </c>
      <c r="I4130" t="str">
        <f>_xlfn.XLOOKUP(Table29[[#This Row],[Unique BarCode]],$N$10:$N$37,$P$10:$P$37)</f>
        <v>Device</v>
      </c>
      <c r="J4130" t="s">
        <v>8</v>
      </c>
      <c r="K4130" t="s">
        <v>632</v>
      </c>
    </row>
    <row r="4131" spans="1:11" x14ac:dyDescent="0.2">
      <c r="A4131" s="1" t="d">
        <v>2023-03-08</v>
      </c>
      <c r="B4131" s="45">
        <v>-1</v>
      </c>
      <c r="C4131" t="s">
        <v>1682</v>
      </c>
      <c r="D4131" t="str">
        <f>_xlfn.XLOOKUP(Table29[[#This Row],[Patron Group]],$R$10:$R$24,$S$10:$S$24)</f>
        <v>Graduate</v>
      </c>
      <c r="E4131" s="1" t="d">
        <v>2023-03-08</v>
      </c>
      <c r="F4131" t="s">
        <v>807</v>
      </c>
      <c r="G4131" t="s">
        <v>2266</v>
      </c>
      <c r="H4131" t="str">
        <f>_xlfn.XLOOKUP(Table29[[#This Row],[Unique BarCode]],$N$10:$N$37,$O$10:$O$37)</f>
        <v>Headphones</v>
      </c>
      <c r="I4131" t="str">
        <f>_xlfn.XLOOKUP(Table29[[#This Row],[Unique BarCode]],$N$10:$N$37,$P$10:$P$37)</f>
        <v>Accessory</v>
      </c>
      <c r="J4131" t="s">
        <v>8</v>
      </c>
      <c r="K4131" t="s">
        <v>808</v>
      </c>
    </row>
    <row r="4132" spans="1:11" x14ac:dyDescent="0.2">
      <c r="A4132" s="1" t="d">
        <v>2023-03-08</v>
      </c>
      <c r="B4132" s="45">
        <v>-1</v>
      </c>
      <c r="C4132" t="s">
        <v>20</v>
      </c>
      <c r="D4132" t="str">
        <f>_xlfn.XLOOKUP(Table29[[#This Row],[Patron Group]],$R$10:$R$24,$S$10:$S$24)</f>
        <v>Graduate</v>
      </c>
      <c r="E4132" s="1" t="d">
        <v>2023-03-08</v>
      </c>
      <c r="F4132" t="s">
        <v>1174</v>
      </c>
      <c r="G4132" t="s">
        <v>2281</v>
      </c>
      <c r="H4132" t="str">
        <f>_xlfn.XLOOKUP(Table29[[#This Row],[Unique BarCode]],$N$10:$N$37,$O$10:$O$37)</f>
        <v>HDMIC</v>
      </c>
      <c r="I4132" t="str">
        <f>_xlfn.XLOOKUP(Table29[[#This Row],[Unique BarCode]],$N$10:$N$37,$P$10:$P$37)</f>
        <v>Cable</v>
      </c>
      <c r="J4132" t="s">
        <v>8</v>
      </c>
      <c r="K4132" t="s">
        <v>1175</v>
      </c>
    </row>
    <row r="4133" spans="1:11" x14ac:dyDescent="0.2">
      <c r="A4133" s="1" t="d">
        <v>2023-03-08</v>
      </c>
      <c r="B4133" s="45">
        <v>-1</v>
      </c>
      <c r="C4133" t="s">
        <v>20</v>
      </c>
      <c r="D4133" t="str">
        <f>_xlfn.XLOOKUP(Table29[[#This Row],[Patron Group]],$R$10:$R$24,$S$10:$S$24)</f>
        <v>Graduate</v>
      </c>
      <c r="E4133" s="1" t="d">
        <v>2023-03-08</v>
      </c>
      <c r="F4133" t="s">
        <v>1495</v>
      </c>
      <c r="G4133" t="s">
        <v>2265</v>
      </c>
      <c r="H4133" t="str">
        <f>_xlfn.XLOOKUP(Table29[[#This Row],[Unique BarCode]],$N$10:$N$37,$O$10:$O$37)</f>
        <v>IPHONE</v>
      </c>
      <c r="I4133" t="str">
        <f>_xlfn.XLOOKUP(Table29[[#This Row],[Unique BarCode]],$N$10:$N$37,$P$10:$P$37)</f>
        <v>Charger</v>
      </c>
      <c r="J4133" t="s">
        <v>68</v>
      </c>
      <c r="K4133" t="s">
        <v>1496</v>
      </c>
    </row>
    <row r="4134" spans="1:11" x14ac:dyDescent="0.2">
      <c r="A4134" s="1" t="d">
        <v>2023-03-08</v>
      </c>
      <c r="B4134" s="45">
        <v>-1</v>
      </c>
      <c r="C4134" t="s">
        <v>20</v>
      </c>
      <c r="D4134" t="str">
        <f>_xlfn.XLOOKUP(Table29[[#This Row],[Patron Group]],$R$10:$R$24,$S$10:$S$24)</f>
        <v>Graduate</v>
      </c>
      <c r="E4134" s="1" t="d">
        <v>2023-03-08</v>
      </c>
      <c r="F4134" t="s">
        <v>1254</v>
      </c>
      <c r="G4134" t="s">
        <v>2265</v>
      </c>
      <c r="H4134" t="str">
        <f>_xlfn.XLOOKUP(Table29[[#This Row],[Unique BarCode]],$N$10:$N$37,$O$10:$O$37)</f>
        <v>IPHONE</v>
      </c>
      <c r="I4134" t="str">
        <f>_xlfn.XLOOKUP(Table29[[#This Row],[Unique BarCode]],$N$10:$N$37,$P$10:$P$37)</f>
        <v>Charger</v>
      </c>
      <c r="J4134" t="s">
        <v>49</v>
      </c>
      <c r="K4134" t="s">
        <v>1255</v>
      </c>
    </row>
    <row r="4135" spans="1:11" x14ac:dyDescent="0.2">
      <c r="A4135" s="1" t="d">
        <v>2023-03-08</v>
      </c>
      <c r="B4135" s="45">
        <v>-1</v>
      </c>
      <c r="C4135" t="s">
        <v>20</v>
      </c>
      <c r="D4135" t="str">
        <f>_xlfn.XLOOKUP(Table29[[#This Row],[Patron Group]],$R$10:$R$24,$S$10:$S$24)</f>
        <v>Graduate</v>
      </c>
      <c r="E4135" s="1" t="d">
        <v>2023-03-08</v>
      </c>
      <c r="F4135" t="s">
        <v>218</v>
      </c>
      <c r="G4135" t="s">
        <v>2265</v>
      </c>
      <c r="H4135" t="str">
        <f>_xlfn.XLOOKUP(Table29[[#This Row],[Unique BarCode]],$N$10:$N$37,$O$10:$O$37)</f>
        <v>IPHONE</v>
      </c>
      <c r="I4135" t="str">
        <f>_xlfn.XLOOKUP(Table29[[#This Row],[Unique BarCode]],$N$10:$N$37,$P$10:$P$37)</f>
        <v>Charger</v>
      </c>
      <c r="J4135" t="s">
        <v>49</v>
      </c>
      <c r="K4135" t="s">
        <v>219</v>
      </c>
    </row>
    <row r="4136" spans="1:11" x14ac:dyDescent="0.2">
      <c r="A4136" s="1" t="d">
        <v>2023-03-08</v>
      </c>
      <c r="B4136" s="45">
        <v>-1</v>
      </c>
      <c r="C4136" t="s">
        <v>20</v>
      </c>
      <c r="D4136" t="str">
        <f>_xlfn.XLOOKUP(Table29[[#This Row],[Patron Group]],$R$10:$R$24,$S$10:$S$24)</f>
        <v>Graduate</v>
      </c>
      <c r="E4136" s="1" t="d">
        <v>2023-03-08</v>
      </c>
      <c r="F4136" t="s">
        <v>1314</v>
      </c>
      <c r="G4136" t="s">
        <v>2265</v>
      </c>
      <c r="H4136" t="str">
        <f>_xlfn.XLOOKUP(Table29[[#This Row],[Unique BarCode]],$N$10:$N$37,$O$10:$O$37)</f>
        <v>IPHONE</v>
      </c>
      <c r="I4136" t="str">
        <f>_xlfn.XLOOKUP(Table29[[#This Row],[Unique BarCode]],$N$10:$N$37,$P$10:$P$37)</f>
        <v>Charger</v>
      </c>
      <c r="J4136" t="s">
        <v>8</v>
      </c>
      <c r="K4136" t="s">
        <v>1315</v>
      </c>
    </row>
    <row r="4137" spans="1:11" x14ac:dyDescent="0.2">
      <c r="A4137" s="1" t="d">
        <v>2023-03-08</v>
      </c>
      <c r="B4137" s="45">
        <v>-1</v>
      </c>
      <c r="C4137" t="s">
        <v>20</v>
      </c>
      <c r="D4137" t="str">
        <f>_xlfn.XLOOKUP(Table29[[#This Row],[Patron Group]],$R$10:$R$24,$S$10:$S$24)</f>
        <v>Graduate</v>
      </c>
      <c r="E4137" s="1" t="d">
        <v>2023-03-08</v>
      </c>
      <c r="F4137" t="s">
        <v>433</v>
      </c>
      <c r="G4137" t="s">
        <v>2265</v>
      </c>
      <c r="H4137" t="str">
        <f>_xlfn.XLOOKUP(Table29[[#This Row],[Unique BarCode]],$N$10:$N$37,$O$10:$O$37)</f>
        <v>IPHONE</v>
      </c>
      <c r="I4137" t="str">
        <f>_xlfn.XLOOKUP(Table29[[#This Row],[Unique BarCode]],$N$10:$N$37,$P$10:$P$37)</f>
        <v>Charger</v>
      </c>
      <c r="J4137" t="s">
        <v>8</v>
      </c>
      <c r="K4137" t="s">
        <v>434</v>
      </c>
    </row>
    <row r="4138" spans="1:11" x14ac:dyDescent="0.2">
      <c r="A4138" s="1" t="d">
        <v>2023-03-08</v>
      </c>
      <c r="B4138" s="45">
        <v>-1</v>
      </c>
      <c r="C4138" t="s">
        <v>20</v>
      </c>
      <c r="D4138" t="str">
        <f>_xlfn.XLOOKUP(Table29[[#This Row],[Patron Group]],$R$10:$R$24,$S$10:$S$24)</f>
        <v>Graduate</v>
      </c>
      <c r="E4138" s="1" t="d">
        <v>2023-03-08</v>
      </c>
      <c r="F4138" t="s">
        <v>29</v>
      </c>
      <c r="G4138" t="s">
        <v>2265</v>
      </c>
      <c r="H4138" t="str">
        <f>_xlfn.XLOOKUP(Table29[[#This Row],[Unique BarCode]],$N$10:$N$37,$O$10:$O$37)</f>
        <v>IPHONE</v>
      </c>
      <c r="I4138" t="str">
        <f>_xlfn.XLOOKUP(Table29[[#This Row],[Unique BarCode]],$N$10:$N$37,$P$10:$P$37)</f>
        <v>Charger</v>
      </c>
      <c r="J4138" t="s">
        <v>8</v>
      </c>
      <c r="K4138" t="s">
        <v>30</v>
      </c>
    </row>
    <row r="4139" spans="1:11" x14ac:dyDescent="0.2">
      <c r="A4139" s="1" t="d">
        <v>2023-03-08</v>
      </c>
      <c r="B4139" s="45">
        <v>-1</v>
      </c>
      <c r="C4139" t="s">
        <v>20</v>
      </c>
      <c r="D4139" t="str">
        <f>_xlfn.XLOOKUP(Table29[[#This Row],[Patron Group]],$R$10:$R$24,$S$10:$S$24)</f>
        <v>Graduate</v>
      </c>
      <c r="E4139" s="1" t="d">
        <v>2023-03-08</v>
      </c>
      <c r="F4139" t="s">
        <v>1188</v>
      </c>
      <c r="G4139" t="s">
        <v>2265</v>
      </c>
      <c r="H4139" t="str">
        <f>_xlfn.XLOOKUP(Table29[[#This Row],[Unique BarCode]],$N$10:$N$37,$O$10:$O$37)</f>
        <v>IPHONE</v>
      </c>
      <c r="I4139" t="str">
        <f>_xlfn.XLOOKUP(Table29[[#This Row],[Unique BarCode]],$N$10:$N$37,$P$10:$P$37)</f>
        <v>Charger</v>
      </c>
      <c r="J4139" t="s">
        <v>128</v>
      </c>
    </row>
    <row r="4140" spans="1:11" x14ac:dyDescent="0.2">
      <c r="A4140" s="1" t="d">
        <v>2023-03-08</v>
      </c>
      <c r="B4140" s="45">
        <v>-1</v>
      </c>
      <c r="C4140" t="s">
        <v>20</v>
      </c>
      <c r="D4140" t="str">
        <f>_xlfn.XLOOKUP(Table29[[#This Row],[Patron Group]],$R$10:$R$24,$S$10:$S$24)</f>
        <v>Graduate</v>
      </c>
      <c r="E4140" s="1" t="d">
        <v>2023-03-08</v>
      </c>
      <c r="F4140" t="s">
        <v>1662</v>
      </c>
      <c r="G4140" t="s">
        <v>2265</v>
      </c>
      <c r="H4140" t="str">
        <f>_xlfn.XLOOKUP(Table29[[#This Row],[Unique BarCode]],$N$10:$N$37,$O$10:$O$37)</f>
        <v>IPHONE</v>
      </c>
      <c r="I4140" t="str">
        <f>_xlfn.XLOOKUP(Table29[[#This Row],[Unique BarCode]],$N$10:$N$37,$P$10:$P$37)</f>
        <v>Charger</v>
      </c>
      <c r="J4140" t="s">
        <v>128</v>
      </c>
    </row>
    <row r="4141" spans="1:11" x14ac:dyDescent="0.2">
      <c r="A4141" s="1" t="d">
        <v>2023-03-08</v>
      </c>
      <c r="B4141" s="45">
        <v>-1</v>
      </c>
      <c r="C4141" t="s">
        <v>20</v>
      </c>
      <c r="D4141" t="str">
        <f>_xlfn.XLOOKUP(Table29[[#This Row],[Patron Group]],$R$10:$R$24,$S$10:$S$24)</f>
        <v>Graduate</v>
      </c>
      <c r="E4141" s="1" t="d">
        <v>2023-03-08</v>
      </c>
      <c r="F4141" t="s">
        <v>1621</v>
      </c>
      <c r="G4141" t="s">
        <v>2296</v>
      </c>
      <c r="H4141" t="str">
        <f>_xlfn.XLOOKUP(Table29[[#This Row],[Unique BarCode]],$N$10:$N$37,$O$10:$O$37)</f>
        <v>MACUSBC</v>
      </c>
      <c r="I4141" t="str">
        <f>_xlfn.XLOOKUP(Table29[[#This Row],[Unique BarCode]],$N$10:$N$37,$P$10:$P$37)</f>
        <v>Charger</v>
      </c>
      <c r="J4141" t="s">
        <v>8</v>
      </c>
      <c r="K4141" t="s">
        <v>472</v>
      </c>
    </row>
    <row r="4142" spans="1:11" x14ac:dyDescent="0.2">
      <c r="A4142" s="1" t="d">
        <v>2023-03-08</v>
      </c>
      <c r="B4142" s="45">
        <v>-1</v>
      </c>
      <c r="C4142" t="s">
        <v>20</v>
      </c>
      <c r="D4142" t="str">
        <f>_xlfn.XLOOKUP(Table29[[#This Row],[Patron Group]],$R$10:$R$24,$S$10:$S$24)</f>
        <v>Graduate</v>
      </c>
      <c r="E4142" s="1" t="d">
        <v>2023-03-08</v>
      </c>
      <c r="F4142" t="s">
        <v>1631</v>
      </c>
      <c r="G4142" t="s">
        <v>2296</v>
      </c>
      <c r="H4142" t="str">
        <f>_xlfn.XLOOKUP(Table29[[#This Row],[Unique BarCode]],$N$10:$N$37,$O$10:$O$37)</f>
        <v>MACUSBC</v>
      </c>
      <c r="I4142" t="str">
        <f>_xlfn.XLOOKUP(Table29[[#This Row],[Unique BarCode]],$N$10:$N$37,$P$10:$P$37)</f>
        <v>Charger</v>
      </c>
      <c r="J4142" t="s">
        <v>8</v>
      </c>
      <c r="K4142" t="s">
        <v>277</v>
      </c>
    </row>
    <row r="4143" spans="1:11" x14ac:dyDescent="0.2">
      <c r="A4143" s="1" t="d">
        <v>2023-03-08</v>
      </c>
      <c r="B4143" s="45">
        <v>-1</v>
      </c>
      <c r="C4143" t="s">
        <v>20</v>
      </c>
      <c r="D4143" t="str">
        <f>_xlfn.XLOOKUP(Table29[[#This Row],[Patron Group]],$R$10:$R$24,$S$10:$S$24)</f>
        <v>Graduate</v>
      </c>
      <c r="E4143" s="1" t="d">
        <v>2023-03-08</v>
      </c>
      <c r="F4143" t="s">
        <v>1633</v>
      </c>
      <c r="G4143" t="s">
        <v>2296</v>
      </c>
      <c r="H4143" t="str">
        <f>_xlfn.XLOOKUP(Table29[[#This Row],[Unique BarCode]],$N$10:$N$37,$O$10:$O$37)</f>
        <v>MACUSBC</v>
      </c>
      <c r="I4143" t="str">
        <f>_xlfn.XLOOKUP(Table29[[#This Row],[Unique BarCode]],$N$10:$N$37,$P$10:$P$37)</f>
        <v>Charger</v>
      </c>
      <c r="J4143" t="s">
        <v>8</v>
      </c>
      <c r="K4143" t="s">
        <v>844</v>
      </c>
    </row>
    <row r="4144" spans="1:11" x14ac:dyDescent="0.2">
      <c r="A4144" s="1" t="d">
        <v>2023-03-08</v>
      </c>
      <c r="B4144" s="45">
        <v>-1</v>
      </c>
      <c r="C4144" t="s">
        <v>20</v>
      </c>
      <c r="D4144" t="str">
        <f>_xlfn.XLOOKUP(Table29[[#This Row],[Patron Group]],$R$10:$R$24,$S$10:$S$24)</f>
        <v>Graduate</v>
      </c>
      <c r="E4144" s="1" t="d">
        <v>2023-03-08</v>
      </c>
      <c r="F4144" t="s">
        <v>1634</v>
      </c>
      <c r="G4144" t="s">
        <v>2296</v>
      </c>
      <c r="H4144" t="str">
        <f>_xlfn.XLOOKUP(Table29[[#This Row],[Unique BarCode]],$N$10:$N$37,$O$10:$O$37)</f>
        <v>MACUSBC</v>
      </c>
      <c r="I4144" t="str">
        <f>_xlfn.XLOOKUP(Table29[[#This Row],[Unique BarCode]],$N$10:$N$37,$P$10:$P$37)</f>
        <v>Charger</v>
      </c>
      <c r="J4144" t="s">
        <v>8</v>
      </c>
      <c r="K4144" t="s">
        <v>38</v>
      </c>
    </row>
    <row r="4145" spans="1:11" x14ac:dyDescent="0.2">
      <c r="A4145" s="1" t="d">
        <v>2023-03-08</v>
      </c>
      <c r="B4145" s="45">
        <v>-1</v>
      </c>
      <c r="C4145" t="s">
        <v>20</v>
      </c>
      <c r="D4145" t="str">
        <f>_xlfn.XLOOKUP(Table29[[#This Row],[Patron Group]],$R$10:$R$24,$S$10:$S$24)</f>
        <v>Graduate</v>
      </c>
      <c r="E4145" s="1" t="d">
        <v>2023-03-08</v>
      </c>
      <c r="F4145" t="s">
        <v>1652</v>
      </c>
      <c r="G4145" t="s">
        <v>2296</v>
      </c>
      <c r="H4145" t="str">
        <f>_xlfn.XLOOKUP(Table29[[#This Row],[Unique BarCode]],$N$10:$N$37,$O$10:$O$37)</f>
        <v>MACUSBC</v>
      </c>
      <c r="I4145" t="str">
        <f>_xlfn.XLOOKUP(Table29[[#This Row],[Unique BarCode]],$N$10:$N$37,$P$10:$P$37)</f>
        <v>Charger</v>
      </c>
      <c r="J4145" t="s">
        <v>8</v>
      </c>
      <c r="K4145" t="s">
        <v>40</v>
      </c>
    </row>
    <row r="4146" spans="1:11" x14ac:dyDescent="0.2">
      <c r="A4146" s="1" t="d">
        <v>2023-03-08</v>
      </c>
      <c r="B4146" s="45">
        <v>-1</v>
      </c>
      <c r="C4146" t="s">
        <v>20</v>
      </c>
      <c r="D4146" t="str">
        <f>_xlfn.XLOOKUP(Table29[[#This Row],[Patron Group]],$R$10:$R$24,$S$10:$S$24)</f>
        <v>Graduate</v>
      </c>
      <c r="E4146" s="1" t="d">
        <v>2023-03-08</v>
      </c>
      <c r="F4146" t="s">
        <v>1835</v>
      </c>
      <c r="G4146" t="s">
        <v>2296</v>
      </c>
      <c r="H4146" t="str">
        <f>_xlfn.XLOOKUP(Table29[[#This Row],[Unique BarCode]],$N$10:$N$37,$O$10:$O$37)</f>
        <v>MACUSBC</v>
      </c>
      <c r="I4146" t="str">
        <f>_xlfn.XLOOKUP(Table29[[#This Row],[Unique BarCode]],$N$10:$N$37,$P$10:$P$37)</f>
        <v>Charger</v>
      </c>
      <c r="J4146" t="s">
        <v>8</v>
      </c>
    </row>
    <row r="4147" spans="1:11" x14ac:dyDescent="0.2">
      <c r="A4147" s="1" t="d">
        <v>2023-03-08</v>
      </c>
      <c r="B4147" s="45">
        <v>-1</v>
      </c>
      <c r="C4147" t="s">
        <v>20</v>
      </c>
      <c r="D4147" t="str">
        <f>_xlfn.XLOOKUP(Table29[[#This Row],[Patron Group]],$R$10:$R$24,$S$10:$S$24)</f>
        <v>Graduate</v>
      </c>
      <c r="E4147" s="1" t="d">
        <v>2023-03-08</v>
      </c>
      <c r="F4147" t="s">
        <v>1455</v>
      </c>
      <c r="G4147" t="s">
        <v>2272</v>
      </c>
      <c r="H4147" t="str">
        <f>_xlfn.XLOOKUP(Table29[[#This Row],[Unique BarCode]],$N$10:$N$37,$O$10:$O$37)</f>
        <v>WALLADPT</v>
      </c>
      <c r="I4147" t="str">
        <f>_xlfn.XLOOKUP(Table29[[#This Row],[Unique BarCode]],$N$10:$N$37,$P$10:$P$37)</f>
        <v>Charger</v>
      </c>
      <c r="J4147" t="s">
        <v>49</v>
      </c>
      <c r="K4147" t="s">
        <v>1456</v>
      </c>
    </row>
    <row r="4148" spans="1:11" x14ac:dyDescent="0.2">
      <c r="A4148" s="1" t="d">
        <v>2023-03-08</v>
      </c>
      <c r="B4148" s="45">
        <v>-1</v>
      </c>
      <c r="C4148" t="s">
        <v>20</v>
      </c>
      <c r="D4148" t="str">
        <f>_xlfn.XLOOKUP(Table29[[#This Row],[Patron Group]],$R$10:$R$24,$S$10:$S$24)</f>
        <v>Graduate</v>
      </c>
      <c r="E4148" s="1" t="d">
        <v>2023-03-08</v>
      </c>
      <c r="F4148" t="s">
        <v>1440</v>
      </c>
      <c r="G4148" t="s">
        <v>2272</v>
      </c>
      <c r="H4148" t="str">
        <f>_xlfn.XLOOKUP(Table29[[#This Row],[Unique BarCode]],$N$10:$N$37,$O$10:$O$37)</f>
        <v>WALLADPT</v>
      </c>
      <c r="I4148" t="str">
        <f>_xlfn.XLOOKUP(Table29[[#This Row],[Unique BarCode]],$N$10:$N$37,$P$10:$P$37)</f>
        <v>Charger</v>
      </c>
      <c r="J4148" t="s">
        <v>49</v>
      </c>
      <c r="K4148" t="s">
        <v>1441</v>
      </c>
    </row>
    <row r="4149" spans="1:11" x14ac:dyDescent="0.2">
      <c r="A4149" s="1" t="d">
        <v>2023-03-08</v>
      </c>
      <c r="B4149" s="45">
        <v>-1</v>
      </c>
      <c r="C4149" t="s">
        <v>20</v>
      </c>
      <c r="D4149" t="str">
        <f>_xlfn.XLOOKUP(Table29[[#This Row],[Patron Group]],$R$10:$R$24,$S$10:$S$24)</f>
        <v>Graduate</v>
      </c>
      <c r="E4149" s="1" t="d">
        <v>2023-03-08</v>
      </c>
      <c r="F4149" t="s">
        <v>43</v>
      </c>
      <c r="G4149" t="s">
        <v>2272</v>
      </c>
      <c r="H4149" t="str">
        <f>_xlfn.XLOOKUP(Table29[[#This Row],[Unique BarCode]],$N$10:$N$37,$O$10:$O$37)</f>
        <v>WALLADPT</v>
      </c>
      <c r="I4149" t="str">
        <f>_xlfn.XLOOKUP(Table29[[#This Row],[Unique BarCode]],$N$10:$N$37,$P$10:$P$37)</f>
        <v>Charger</v>
      </c>
      <c r="J4149" t="s">
        <v>8</v>
      </c>
      <c r="K4149" t="s">
        <v>44</v>
      </c>
    </row>
    <row r="4150" spans="1:11" x14ac:dyDescent="0.2">
      <c r="A4150" s="1" t="d">
        <v>2023-03-08</v>
      </c>
      <c r="B4150" s="45">
        <v>-1</v>
      </c>
      <c r="C4150" t="s">
        <v>20</v>
      </c>
      <c r="D4150" t="str">
        <f>_xlfn.XLOOKUP(Table29[[#This Row],[Patron Group]],$R$10:$R$24,$S$10:$S$24)</f>
        <v>Graduate</v>
      </c>
      <c r="E4150" s="1" t="d">
        <v>2023-03-08</v>
      </c>
      <c r="F4150" t="s">
        <v>482</v>
      </c>
      <c r="G4150" t="s">
        <v>2272</v>
      </c>
      <c r="H4150" t="str">
        <f>_xlfn.XLOOKUP(Table29[[#This Row],[Unique BarCode]],$N$10:$N$37,$O$10:$O$37)</f>
        <v>WALLADPT</v>
      </c>
      <c r="I4150" t="str">
        <f>_xlfn.XLOOKUP(Table29[[#This Row],[Unique BarCode]],$N$10:$N$37,$P$10:$P$37)</f>
        <v>Charger</v>
      </c>
      <c r="J4150" t="s">
        <v>8</v>
      </c>
    </row>
    <row r="4151" spans="1:11" x14ac:dyDescent="0.2">
      <c r="A4151" s="1" t="d">
        <v>2023-03-08</v>
      </c>
      <c r="B4151" s="45">
        <v>-1</v>
      </c>
      <c r="C4151" t="s">
        <v>20</v>
      </c>
      <c r="D4151" t="str">
        <f>_xlfn.XLOOKUP(Table29[[#This Row],[Patron Group]],$R$10:$R$24,$S$10:$S$24)</f>
        <v>Graduate</v>
      </c>
      <c r="E4151" s="1" t="d">
        <v>2023-03-08</v>
      </c>
      <c r="F4151" t="s">
        <v>1392</v>
      </c>
      <c r="G4151" t="s">
        <v>2272</v>
      </c>
      <c r="H4151" t="str">
        <f>_xlfn.XLOOKUP(Table29[[#This Row],[Unique BarCode]],$N$10:$N$37,$O$10:$O$37)</f>
        <v>WALLADPT</v>
      </c>
      <c r="I4151" t="str">
        <f>_xlfn.XLOOKUP(Table29[[#This Row],[Unique BarCode]],$N$10:$N$37,$P$10:$P$37)</f>
        <v>Charger</v>
      </c>
      <c r="J4151" t="s">
        <v>8</v>
      </c>
    </row>
    <row r="4152" spans="1:11" x14ac:dyDescent="0.2">
      <c r="A4152" s="1" t="d">
        <v>2023-03-08</v>
      </c>
      <c r="B4152" s="45">
        <v>-1</v>
      </c>
      <c r="C4152" t="s">
        <v>20</v>
      </c>
      <c r="D4152" t="str">
        <f>_xlfn.XLOOKUP(Table29[[#This Row],[Patron Group]],$R$10:$R$24,$S$10:$S$24)</f>
        <v>Graduate</v>
      </c>
      <c r="E4152" s="1" t="d">
        <v>2023-03-08</v>
      </c>
      <c r="F4152" t="s">
        <v>96</v>
      </c>
      <c r="G4152" t="s">
        <v>2272</v>
      </c>
      <c r="H4152" t="str">
        <f>_xlfn.XLOOKUP(Table29[[#This Row],[Unique BarCode]],$N$10:$N$37,$O$10:$O$37)</f>
        <v>WALLADPT</v>
      </c>
      <c r="I4152" t="str">
        <f>_xlfn.XLOOKUP(Table29[[#This Row],[Unique BarCode]],$N$10:$N$37,$P$10:$P$37)</f>
        <v>Charger</v>
      </c>
      <c r="J4152" t="s">
        <v>8</v>
      </c>
    </row>
    <row r="4153" spans="1:11" x14ac:dyDescent="0.2">
      <c r="A4153" s="1" t="d">
        <v>2023-03-08</v>
      </c>
      <c r="B4153" s="45">
        <v>-1</v>
      </c>
      <c r="C4153" t="s">
        <v>20</v>
      </c>
      <c r="D4153" t="str">
        <f>_xlfn.XLOOKUP(Table29[[#This Row],[Patron Group]],$R$10:$R$24,$S$10:$S$24)</f>
        <v>Graduate</v>
      </c>
      <c r="E4153" s="1" t="d">
        <v>2023-03-15</v>
      </c>
      <c r="F4153" t="s">
        <v>1395</v>
      </c>
      <c r="G4153" t="s">
        <v>2273</v>
      </c>
      <c r="H4153" t="str">
        <f>_xlfn.XLOOKUP(Table29[[#This Row],[Unique BarCode]],$N$10:$N$37,$O$10:$O$37)</f>
        <v>ChromeBook</v>
      </c>
      <c r="I4153" t="str">
        <f>_xlfn.XLOOKUP(Table29[[#This Row],[Unique BarCode]],$N$10:$N$37,$P$10:$P$37)</f>
        <v>Device</v>
      </c>
      <c r="J4153" t="s">
        <v>13</v>
      </c>
      <c r="K4153" t="s">
        <v>1396</v>
      </c>
    </row>
    <row r="4154" spans="1:11" x14ac:dyDescent="0.2">
      <c r="A4154" s="1" t="d">
        <v>2023-03-08</v>
      </c>
      <c r="B4154" s="45">
        <v>-1</v>
      </c>
      <c r="C4154" t="s">
        <v>20</v>
      </c>
      <c r="D4154" t="str">
        <f>_xlfn.XLOOKUP(Table29[[#This Row],[Patron Group]],$R$10:$R$24,$S$10:$S$24)</f>
        <v>Graduate</v>
      </c>
      <c r="E4154" s="1" t="d">
        <v>2023-03-15</v>
      </c>
      <c r="F4154" t="s">
        <v>1052</v>
      </c>
      <c r="G4154" t="s">
        <v>2274</v>
      </c>
      <c r="H4154" t="str">
        <f>_xlfn.XLOOKUP(Table29[[#This Row],[Unique BarCode]],$N$10:$N$37,$O$10:$O$37)</f>
        <v>MacBook</v>
      </c>
      <c r="I4154" t="str">
        <f>_xlfn.XLOOKUP(Table29[[#This Row],[Unique BarCode]],$N$10:$N$37,$P$10:$P$37)</f>
        <v>Device</v>
      </c>
      <c r="J4154" t="s">
        <v>8</v>
      </c>
      <c r="K4154" t="s">
        <v>1052</v>
      </c>
    </row>
    <row r="4155" spans="1:11" x14ac:dyDescent="0.2">
      <c r="A4155" s="1" t="d">
        <v>2023-03-08</v>
      </c>
      <c r="B4155" s="45">
        <v>-1</v>
      </c>
      <c r="C4155" t="s">
        <v>20</v>
      </c>
      <c r="D4155" t="str">
        <f>_xlfn.XLOOKUP(Table29[[#This Row],[Patron Group]],$R$10:$R$24,$S$10:$S$24)</f>
        <v>Graduate</v>
      </c>
      <c r="E4155" s="1" t="d">
        <v>2023-03-15</v>
      </c>
      <c r="F4155" t="s">
        <v>1828</v>
      </c>
      <c r="G4155" t="s">
        <v>2274</v>
      </c>
      <c r="H4155" t="str">
        <f>_xlfn.XLOOKUP(Table29[[#This Row],[Unique BarCode]],$N$10:$N$37,$O$10:$O$37)</f>
        <v>MacBook</v>
      </c>
      <c r="I4155" t="str">
        <f>_xlfn.XLOOKUP(Table29[[#This Row],[Unique BarCode]],$N$10:$N$37,$P$10:$P$37)</f>
        <v>Device</v>
      </c>
      <c r="J4155" t="s">
        <v>8</v>
      </c>
      <c r="K4155" t="s">
        <v>1828</v>
      </c>
    </row>
    <row r="4156" spans="1:11" x14ac:dyDescent="0.2">
      <c r="A4156" s="1" t="d">
        <v>2023-03-08</v>
      </c>
      <c r="B4156" s="45">
        <v>-1</v>
      </c>
      <c r="C4156" t="s">
        <v>20</v>
      </c>
      <c r="D4156" t="str">
        <f>_xlfn.XLOOKUP(Table29[[#This Row],[Patron Group]],$R$10:$R$24,$S$10:$S$24)</f>
        <v>Graduate</v>
      </c>
      <c r="E4156" s="1" t="d">
        <v>2023-03-20</v>
      </c>
      <c r="F4156" t="s">
        <v>591</v>
      </c>
      <c r="G4156" t="s">
        <v>2273</v>
      </c>
      <c r="H4156" t="str">
        <f>_xlfn.XLOOKUP(Table29[[#This Row],[Unique BarCode]],$N$10:$N$37,$O$10:$O$37)</f>
        <v>ChromeBook</v>
      </c>
      <c r="I4156" t="str">
        <f>_xlfn.XLOOKUP(Table29[[#This Row],[Unique BarCode]],$N$10:$N$37,$P$10:$P$37)</f>
        <v>Device</v>
      </c>
      <c r="J4156" t="s">
        <v>49</v>
      </c>
      <c r="K4156" t="s">
        <v>592</v>
      </c>
    </row>
    <row r="4157" spans="1:11" x14ac:dyDescent="0.2">
      <c r="A4157" s="1" t="d">
        <v>2023-03-08</v>
      </c>
      <c r="B4157" s="45">
        <v>-1</v>
      </c>
      <c r="C4157" t="s">
        <v>452</v>
      </c>
      <c r="D4157" t="str">
        <f>_xlfn.XLOOKUP(Table29[[#This Row],[Patron Group]],$R$10:$R$24,$S$10:$S$24)</f>
        <v>Graduate</v>
      </c>
      <c r="E4157" s="1" t="d">
        <v>2023-03-21</v>
      </c>
      <c r="F4157" t="s">
        <v>993</v>
      </c>
      <c r="G4157" t="s">
        <v>2275</v>
      </c>
      <c r="H4157" t="str">
        <f>_xlfn.XLOOKUP(Table29[[#This Row],[Unique BarCode]],$N$10:$N$37,$O$10:$O$37)</f>
        <v>iPad</v>
      </c>
      <c r="I4157" t="str">
        <f>_xlfn.XLOOKUP(Table29[[#This Row],[Unique BarCode]],$N$10:$N$37,$P$10:$P$37)</f>
        <v>Device</v>
      </c>
      <c r="J4157" t="s">
        <v>8</v>
      </c>
      <c r="K4157" t="s">
        <v>994</v>
      </c>
    </row>
    <row r="4158" spans="1:11" x14ac:dyDescent="0.2">
      <c r="A4158" s="1" t="d">
        <v>2023-03-08</v>
      </c>
      <c r="B4158" s="45">
        <v>-1</v>
      </c>
      <c r="C4158" t="s">
        <v>70</v>
      </c>
      <c r="D4158" t="str">
        <f>_xlfn.XLOOKUP(Table29[[#This Row],[Patron Group]],$R$10:$R$24,$S$10:$S$24)</f>
        <v>Undergraduate</v>
      </c>
      <c r="E4158" s="1" t="d">
        <v>2023-03-08</v>
      </c>
      <c r="F4158" t="s">
        <v>1410</v>
      </c>
      <c r="G4158" t="s">
        <v>2265</v>
      </c>
      <c r="H4158" t="str">
        <f>_xlfn.XLOOKUP(Table29[[#This Row],[Unique BarCode]],$N$10:$N$37,$O$10:$O$37)</f>
        <v>IPHONE</v>
      </c>
      <c r="I4158" t="str">
        <f>_xlfn.XLOOKUP(Table29[[#This Row],[Unique BarCode]],$N$10:$N$37,$P$10:$P$37)</f>
        <v>Charger</v>
      </c>
      <c r="J4158" t="s">
        <v>68</v>
      </c>
      <c r="K4158" t="s">
        <v>1411</v>
      </c>
    </row>
    <row r="4159" spans="1:11" x14ac:dyDescent="0.2">
      <c r="A4159" s="1" t="d">
        <v>2023-03-08</v>
      </c>
      <c r="B4159" s="45">
        <v>-1</v>
      </c>
      <c r="C4159" t="s">
        <v>74</v>
      </c>
      <c r="D4159" t="str">
        <f>_xlfn.XLOOKUP(Table29[[#This Row],[Patron Group]],$R$10:$R$24,$S$10:$S$24)</f>
        <v>Staff</v>
      </c>
      <c r="E4159" s="1" t="d">
        <v>2023-03-08</v>
      </c>
      <c r="F4159" t="s">
        <v>86</v>
      </c>
      <c r="G4159" t="s">
        <v>2265</v>
      </c>
      <c r="H4159" t="str">
        <f>_xlfn.XLOOKUP(Table29[[#This Row],[Unique BarCode]],$N$10:$N$37,$O$10:$O$37)</f>
        <v>IPHONE</v>
      </c>
      <c r="I4159" t="str">
        <f>_xlfn.XLOOKUP(Table29[[#This Row],[Unique BarCode]],$N$10:$N$37,$P$10:$P$37)</f>
        <v>Charger</v>
      </c>
      <c r="J4159" t="s">
        <v>8</v>
      </c>
      <c r="K4159" t="s">
        <v>87</v>
      </c>
    </row>
    <row r="4160" spans="1:11" x14ac:dyDescent="0.2">
      <c r="A4160" s="1" t="d">
        <v>2023-03-08</v>
      </c>
      <c r="B4160" s="45">
        <v>-1</v>
      </c>
      <c r="C4160" t="s">
        <v>74</v>
      </c>
      <c r="D4160" t="str">
        <f>_xlfn.XLOOKUP(Table29[[#This Row],[Patron Group]],$R$10:$R$24,$S$10:$S$24)</f>
        <v>Staff</v>
      </c>
      <c r="E4160" s="1" t="d">
        <v>2023-03-08</v>
      </c>
      <c r="F4160" t="s">
        <v>97</v>
      </c>
      <c r="G4160" t="s">
        <v>2272</v>
      </c>
      <c r="H4160" t="str">
        <f>_xlfn.XLOOKUP(Table29[[#This Row],[Unique BarCode]],$N$10:$N$37,$O$10:$O$37)</f>
        <v>WALLADPT</v>
      </c>
      <c r="I4160" t="str">
        <f>_xlfn.XLOOKUP(Table29[[#This Row],[Unique BarCode]],$N$10:$N$37,$P$10:$P$37)</f>
        <v>Charger</v>
      </c>
      <c r="J4160" t="s">
        <v>8</v>
      </c>
    </row>
    <row r="4161" spans="1:11" x14ac:dyDescent="0.2">
      <c r="A4161" s="1" t="d">
        <v>2023-03-08</v>
      </c>
      <c r="B4161" s="45">
        <v>-1</v>
      </c>
      <c r="C4161" t="s">
        <v>74</v>
      </c>
      <c r="D4161" t="str">
        <f>_xlfn.XLOOKUP(Table29[[#This Row],[Patron Group]],$R$10:$R$24,$S$10:$S$24)</f>
        <v>Staff</v>
      </c>
      <c r="E4161" s="1" t="d">
        <v>2023-03-15</v>
      </c>
      <c r="F4161" t="s">
        <v>1356</v>
      </c>
      <c r="G4161" t="s">
        <v>2273</v>
      </c>
      <c r="H4161" t="str">
        <f>_xlfn.XLOOKUP(Table29[[#This Row],[Unique BarCode]],$N$10:$N$37,$O$10:$O$37)</f>
        <v>ChromeBook</v>
      </c>
      <c r="I4161" t="str">
        <f>_xlfn.XLOOKUP(Table29[[#This Row],[Unique BarCode]],$N$10:$N$37,$P$10:$P$37)</f>
        <v>Device</v>
      </c>
      <c r="J4161" t="s">
        <v>13</v>
      </c>
      <c r="K4161" t="s">
        <v>1357</v>
      </c>
    </row>
    <row r="4162" spans="1:11" x14ac:dyDescent="0.2">
      <c r="A4162" s="1" t="d">
        <v>2023-03-08</v>
      </c>
      <c r="B4162" s="45">
        <v>-1</v>
      </c>
      <c r="C4162" t="s">
        <v>74</v>
      </c>
      <c r="D4162" t="str">
        <f>_xlfn.XLOOKUP(Table29[[#This Row],[Patron Group]],$R$10:$R$24,$S$10:$S$24)</f>
        <v>Staff</v>
      </c>
      <c r="E4162" s="1" t="d">
        <v>2023-03-15</v>
      </c>
      <c r="F4162" t="s">
        <v>1102</v>
      </c>
      <c r="G4162" t="s">
        <v>2273</v>
      </c>
      <c r="H4162" t="str">
        <f>_xlfn.XLOOKUP(Table29[[#This Row],[Unique BarCode]],$N$10:$N$37,$O$10:$O$37)</f>
        <v>ChromeBook</v>
      </c>
      <c r="I4162" t="str">
        <f>_xlfn.XLOOKUP(Table29[[#This Row],[Unique BarCode]],$N$10:$N$37,$P$10:$P$37)</f>
        <v>Device</v>
      </c>
      <c r="J4162" t="s">
        <v>13</v>
      </c>
      <c r="K4162" t="s">
        <v>1103</v>
      </c>
    </row>
    <row r="4163" spans="1:11" x14ac:dyDescent="0.2">
      <c r="A4163" s="1" t="d">
        <v>2023-03-08</v>
      </c>
      <c r="B4163" s="45">
        <v>-1</v>
      </c>
      <c r="C4163" t="s">
        <v>74</v>
      </c>
      <c r="D4163" t="str">
        <f>_xlfn.XLOOKUP(Table29[[#This Row],[Patron Group]],$R$10:$R$24,$S$10:$S$24)</f>
        <v>Staff</v>
      </c>
      <c r="E4163" s="1" t="d">
        <v>2023-03-15</v>
      </c>
      <c r="F4163" t="s">
        <v>1395</v>
      </c>
      <c r="G4163" t="s">
        <v>2273</v>
      </c>
      <c r="H4163" t="str">
        <f>_xlfn.XLOOKUP(Table29[[#This Row],[Unique BarCode]],$N$10:$N$37,$O$10:$O$37)</f>
        <v>ChromeBook</v>
      </c>
      <c r="I4163" t="str">
        <f>_xlfn.XLOOKUP(Table29[[#This Row],[Unique BarCode]],$N$10:$N$37,$P$10:$P$37)</f>
        <v>Device</v>
      </c>
      <c r="J4163" t="s">
        <v>13</v>
      </c>
      <c r="K4163" t="s">
        <v>1396</v>
      </c>
    </row>
    <row r="4164" spans="1:11" x14ac:dyDescent="0.2">
      <c r="A4164" s="1" t="d">
        <v>2023-03-08</v>
      </c>
      <c r="B4164" s="45">
        <v>-1</v>
      </c>
      <c r="C4164" t="s">
        <v>77</v>
      </c>
      <c r="D4164" t="str">
        <f>_xlfn.XLOOKUP(Table29[[#This Row],[Patron Group]],$R$10:$R$24,$S$10:$S$24)</f>
        <v>Undergraduate</v>
      </c>
      <c r="E4164" s="1" t="d">
        <v>2023-03-08</v>
      </c>
      <c r="F4164" t="s">
        <v>454</v>
      </c>
      <c r="G4164" t="s">
        <v>2288</v>
      </c>
      <c r="H4164" t="str">
        <f>_xlfn.XLOOKUP(Table29[[#This Row],[Unique BarCode]],$N$10:$N$37,$O$10:$O$37)</f>
        <v>Android Charger</v>
      </c>
      <c r="I4164" t="str">
        <f>_xlfn.XLOOKUP(Table29[[#This Row],[Unique BarCode]],$N$10:$N$37,$P$10:$P$37)</f>
        <v>Charger</v>
      </c>
      <c r="J4164" t="s">
        <v>128</v>
      </c>
      <c r="K4164" t="s">
        <v>455</v>
      </c>
    </row>
    <row r="4165" spans="1:11" x14ac:dyDescent="0.2">
      <c r="A4165" s="1" t="d">
        <v>2023-03-08</v>
      </c>
      <c r="B4165" s="45">
        <v>-1</v>
      </c>
      <c r="C4165" t="s">
        <v>77</v>
      </c>
      <c r="D4165" t="str">
        <f>_xlfn.XLOOKUP(Table29[[#This Row],[Patron Group]],$R$10:$R$24,$S$10:$S$24)</f>
        <v>Undergraduate</v>
      </c>
      <c r="E4165" s="1" t="d">
        <v>2023-03-08</v>
      </c>
      <c r="F4165" t="s">
        <v>1775</v>
      </c>
      <c r="G4165" t="s">
        <v>2266</v>
      </c>
      <c r="H4165" t="str">
        <f>_xlfn.XLOOKUP(Table29[[#This Row],[Unique BarCode]],$N$10:$N$37,$O$10:$O$37)</f>
        <v>Headphones</v>
      </c>
      <c r="I4165" t="str">
        <f>_xlfn.XLOOKUP(Table29[[#This Row],[Unique BarCode]],$N$10:$N$37,$P$10:$P$37)</f>
        <v>Accessory</v>
      </c>
      <c r="J4165" t="s">
        <v>49</v>
      </c>
      <c r="K4165" t="s">
        <v>1776</v>
      </c>
    </row>
    <row r="4166" spans="1:11" x14ac:dyDescent="0.2">
      <c r="A4166" s="1" t="d">
        <v>2023-03-08</v>
      </c>
      <c r="B4166" s="45">
        <v>-1</v>
      </c>
      <c r="C4166" t="s">
        <v>77</v>
      </c>
      <c r="D4166" t="str">
        <f>_xlfn.XLOOKUP(Table29[[#This Row],[Patron Group]],$R$10:$R$24,$S$10:$S$24)</f>
        <v>Undergraduate</v>
      </c>
      <c r="E4166" s="1" t="d">
        <v>2023-03-08</v>
      </c>
      <c r="F4166" t="s">
        <v>1039</v>
      </c>
      <c r="G4166" t="s">
        <v>2282</v>
      </c>
      <c r="H4166" t="str">
        <f>_xlfn.XLOOKUP(Table29[[#This Row],[Unique BarCode]],$N$10:$N$37,$O$10:$O$37)</f>
        <v>HPUSBC</v>
      </c>
      <c r="I4166" t="str">
        <f>_xlfn.XLOOKUP(Table29[[#This Row],[Unique BarCode]],$N$10:$N$37,$P$10:$P$37)</f>
        <v>Charger</v>
      </c>
      <c r="J4166" t="s">
        <v>49</v>
      </c>
      <c r="K4166" t="s">
        <v>1040</v>
      </c>
    </row>
    <row r="4167" spans="1:11" x14ac:dyDescent="0.2">
      <c r="A4167" s="1" t="d">
        <v>2023-03-08</v>
      </c>
      <c r="B4167" s="45">
        <v>-1</v>
      </c>
      <c r="C4167" t="s">
        <v>77</v>
      </c>
      <c r="D4167" t="str">
        <f>_xlfn.XLOOKUP(Table29[[#This Row],[Patron Group]],$R$10:$R$24,$S$10:$S$24)</f>
        <v>Undergraduate</v>
      </c>
      <c r="E4167" s="1" t="d">
        <v>2023-03-08</v>
      </c>
      <c r="F4167" t="s">
        <v>811</v>
      </c>
      <c r="G4167" t="s">
        <v>2282</v>
      </c>
      <c r="H4167" t="str">
        <f>_xlfn.XLOOKUP(Table29[[#This Row],[Unique BarCode]],$N$10:$N$37,$O$10:$O$37)</f>
        <v>HPUSBC</v>
      </c>
      <c r="I4167" t="str">
        <f>_xlfn.XLOOKUP(Table29[[#This Row],[Unique BarCode]],$N$10:$N$37,$P$10:$P$37)</f>
        <v>Charger</v>
      </c>
      <c r="J4167" t="s">
        <v>49</v>
      </c>
      <c r="K4167" t="s">
        <v>812</v>
      </c>
    </row>
    <row r="4168" spans="1:11" x14ac:dyDescent="0.2">
      <c r="A4168" s="1" t="d">
        <v>2023-03-08</v>
      </c>
      <c r="B4168" s="45">
        <v>-1</v>
      </c>
      <c r="C4168" t="s">
        <v>77</v>
      </c>
      <c r="D4168" t="str">
        <f>_xlfn.XLOOKUP(Table29[[#This Row],[Patron Group]],$R$10:$R$24,$S$10:$S$24)</f>
        <v>Undergraduate</v>
      </c>
      <c r="E4168" s="1" t="d">
        <v>2023-03-08</v>
      </c>
      <c r="F4168" t="s">
        <v>458</v>
      </c>
      <c r="G4168" t="s">
        <v>2282</v>
      </c>
      <c r="H4168" t="str">
        <f>_xlfn.XLOOKUP(Table29[[#This Row],[Unique BarCode]],$N$10:$N$37,$O$10:$O$37)</f>
        <v>HPUSBC</v>
      </c>
      <c r="I4168" t="str">
        <f>_xlfn.XLOOKUP(Table29[[#This Row],[Unique BarCode]],$N$10:$N$37,$P$10:$P$37)</f>
        <v>Charger</v>
      </c>
      <c r="J4168" t="s">
        <v>49</v>
      </c>
    </row>
    <row r="4169" spans="1:11" x14ac:dyDescent="0.2">
      <c r="A4169" s="1" t="d">
        <v>2023-03-08</v>
      </c>
      <c r="B4169" s="45">
        <v>-1</v>
      </c>
      <c r="C4169" t="s">
        <v>77</v>
      </c>
      <c r="D4169" t="str">
        <f>_xlfn.XLOOKUP(Table29[[#This Row],[Patron Group]],$R$10:$R$24,$S$10:$S$24)</f>
        <v>Undergraduate</v>
      </c>
      <c r="E4169" s="1" t="d">
        <v>2023-03-08</v>
      </c>
      <c r="F4169" t="s">
        <v>1860</v>
      </c>
      <c r="G4169" t="s">
        <v>2282</v>
      </c>
      <c r="H4169" t="str">
        <f>_xlfn.XLOOKUP(Table29[[#This Row],[Unique BarCode]],$N$10:$N$37,$O$10:$O$37)</f>
        <v>HPUSBC</v>
      </c>
      <c r="I4169" t="str">
        <f>_xlfn.XLOOKUP(Table29[[#This Row],[Unique BarCode]],$N$10:$N$37,$P$10:$P$37)</f>
        <v>Charger</v>
      </c>
      <c r="J4169" t="s">
        <v>49</v>
      </c>
    </row>
    <row r="4170" spans="1:11" x14ac:dyDescent="0.2">
      <c r="A4170" s="1" t="d">
        <v>2023-03-08</v>
      </c>
      <c r="B4170" s="45">
        <v>-1</v>
      </c>
      <c r="C4170" t="s">
        <v>77</v>
      </c>
      <c r="D4170" t="str">
        <f>_xlfn.XLOOKUP(Table29[[#This Row],[Patron Group]],$R$10:$R$24,$S$10:$S$24)</f>
        <v>Undergraduate</v>
      </c>
      <c r="E4170" s="1" t="d">
        <v>2023-03-08</v>
      </c>
      <c r="F4170" t="s">
        <v>687</v>
      </c>
      <c r="G4170" t="s">
        <v>2282</v>
      </c>
      <c r="H4170" t="str">
        <f>_xlfn.XLOOKUP(Table29[[#This Row],[Unique BarCode]],$N$10:$N$37,$O$10:$O$37)</f>
        <v>HPUSBC</v>
      </c>
      <c r="I4170" t="str">
        <f>_xlfn.XLOOKUP(Table29[[#This Row],[Unique BarCode]],$N$10:$N$37,$P$10:$P$37)</f>
        <v>Charger</v>
      </c>
      <c r="J4170" t="s">
        <v>49</v>
      </c>
    </row>
    <row r="4171" spans="1:11" x14ac:dyDescent="0.2">
      <c r="A4171" s="1" t="d">
        <v>2023-03-08</v>
      </c>
      <c r="B4171" s="45">
        <v>-1</v>
      </c>
      <c r="C4171" t="s">
        <v>77</v>
      </c>
      <c r="D4171" t="str">
        <f>_xlfn.XLOOKUP(Table29[[#This Row],[Patron Group]],$R$10:$R$24,$S$10:$S$24)</f>
        <v>Undergraduate</v>
      </c>
      <c r="E4171" s="1" t="d">
        <v>2023-03-08</v>
      </c>
      <c r="F4171" t="s">
        <v>1410</v>
      </c>
      <c r="G4171" t="s">
        <v>2265</v>
      </c>
      <c r="H4171" t="str">
        <f>_xlfn.XLOOKUP(Table29[[#This Row],[Unique BarCode]],$N$10:$N$37,$O$10:$O$37)</f>
        <v>IPHONE</v>
      </c>
      <c r="I4171" t="str">
        <f>_xlfn.XLOOKUP(Table29[[#This Row],[Unique BarCode]],$N$10:$N$37,$P$10:$P$37)</f>
        <v>Charger</v>
      </c>
      <c r="J4171" t="s">
        <v>68</v>
      </c>
      <c r="K4171" t="s">
        <v>1411</v>
      </c>
    </row>
    <row r="4172" spans="1:11" x14ac:dyDescent="0.2">
      <c r="A4172" s="1" t="d">
        <v>2023-03-08</v>
      </c>
      <c r="B4172" s="45">
        <v>-1</v>
      </c>
      <c r="C4172" t="s">
        <v>77</v>
      </c>
      <c r="D4172" t="str">
        <f>_xlfn.XLOOKUP(Table29[[#This Row],[Patron Group]],$R$10:$R$24,$S$10:$S$24)</f>
        <v>Undergraduate</v>
      </c>
      <c r="E4172" s="1" t="d">
        <v>2023-03-08</v>
      </c>
      <c r="F4172" t="s">
        <v>1179</v>
      </c>
      <c r="G4172" t="s">
        <v>2265</v>
      </c>
      <c r="H4172" t="str">
        <f>_xlfn.XLOOKUP(Table29[[#This Row],[Unique BarCode]],$N$10:$N$37,$O$10:$O$37)</f>
        <v>IPHONE</v>
      </c>
      <c r="I4172" t="str">
        <f>_xlfn.XLOOKUP(Table29[[#This Row],[Unique BarCode]],$N$10:$N$37,$P$10:$P$37)</f>
        <v>Charger</v>
      </c>
      <c r="J4172" t="s">
        <v>49</v>
      </c>
      <c r="K4172" t="s">
        <v>1180</v>
      </c>
    </row>
    <row r="4173" spans="1:11" x14ac:dyDescent="0.2">
      <c r="A4173" s="1" t="d">
        <v>2023-03-08</v>
      </c>
      <c r="B4173" s="45">
        <v>-1</v>
      </c>
      <c r="C4173" t="s">
        <v>77</v>
      </c>
      <c r="D4173" t="str">
        <f>_xlfn.XLOOKUP(Table29[[#This Row],[Patron Group]],$R$10:$R$24,$S$10:$S$24)</f>
        <v>Undergraduate</v>
      </c>
      <c r="E4173" s="1" t="d">
        <v>2023-03-08</v>
      </c>
      <c r="F4173" t="s">
        <v>218</v>
      </c>
      <c r="G4173" t="s">
        <v>2265</v>
      </c>
      <c r="H4173" t="str">
        <f>_xlfn.XLOOKUP(Table29[[#This Row],[Unique BarCode]],$N$10:$N$37,$O$10:$O$37)</f>
        <v>IPHONE</v>
      </c>
      <c r="I4173" t="str">
        <f>_xlfn.XLOOKUP(Table29[[#This Row],[Unique BarCode]],$N$10:$N$37,$P$10:$P$37)</f>
        <v>Charger</v>
      </c>
      <c r="J4173" t="s">
        <v>49</v>
      </c>
      <c r="K4173" t="s">
        <v>219</v>
      </c>
    </row>
    <row r="4174" spans="1:11" x14ac:dyDescent="0.2">
      <c r="A4174" s="1" t="d">
        <v>2023-03-08</v>
      </c>
      <c r="B4174" s="45">
        <v>-1</v>
      </c>
      <c r="C4174" t="s">
        <v>77</v>
      </c>
      <c r="D4174" t="str">
        <f>_xlfn.XLOOKUP(Table29[[#This Row],[Patron Group]],$R$10:$R$24,$S$10:$S$24)</f>
        <v>Undergraduate</v>
      </c>
      <c r="E4174" s="1" t="d">
        <v>2023-03-08</v>
      </c>
      <c r="F4174" t="s">
        <v>581</v>
      </c>
      <c r="G4174" t="s">
        <v>2265</v>
      </c>
      <c r="H4174" t="str">
        <f>_xlfn.XLOOKUP(Table29[[#This Row],[Unique BarCode]],$N$10:$N$37,$O$10:$O$37)</f>
        <v>IPHONE</v>
      </c>
      <c r="I4174" t="str">
        <f>_xlfn.XLOOKUP(Table29[[#This Row],[Unique BarCode]],$N$10:$N$37,$P$10:$P$37)</f>
        <v>Charger</v>
      </c>
      <c r="J4174" t="s">
        <v>49</v>
      </c>
      <c r="K4174" t="s">
        <v>582</v>
      </c>
    </row>
    <row r="4175" spans="1:11" x14ac:dyDescent="0.2">
      <c r="A4175" s="1" t="d">
        <v>2023-03-08</v>
      </c>
      <c r="B4175" s="45">
        <v>-1</v>
      </c>
      <c r="C4175" t="s">
        <v>77</v>
      </c>
      <c r="D4175" t="str">
        <f>_xlfn.XLOOKUP(Table29[[#This Row],[Patron Group]],$R$10:$R$24,$S$10:$S$24)</f>
        <v>Undergraduate</v>
      </c>
      <c r="E4175" s="1" t="d">
        <v>2023-03-08</v>
      </c>
      <c r="F4175" t="s">
        <v>1100</v>
      </c>
      <c r="G4175" t="s">
        <v>2265</v>
      </c>
      <c r="H4175" t="str">
        <f>_xlfn.XLOOKUP(Table29[[#This Row],[Unique BarCode]],$N$10:$N$37,$O$10:$O$37)</f>
        <v>IPHONE</v>
      </c>
      <c r="I4175" t="str">
        <f>_xlfn.XLOOKUP(Table29[[#This Row],[Unique BarCode]],$N$10:$N$37,$P$10:$P$37)</f>
        <v>Charger</v>
      </c>
      <c r="J4175" t="s">
        <v>8</v>
      </c>
      <c r="K4175" t="s">
        <v>1101</v>
      </c>
    </row>
    <row r="4176" spans="1:11" x14ac:dyDescent="0.2">
      <c r="A4176" s="1" t="d">
        <v>2023-03-08</v>
      </c>
      <c r="B4176" s="45">
        <v>-1</v>
      </c>
      <c r="C4176" t="s">
        <v>77</v>
      </c>
      <c r="D4176" t="str">
        <f>_xlfn.XLOOKUP(Table29[[#This Row],[Patron Group]],$R$10:$R$24,$S$10:$S$24)</f>
        <v>Undergraduate</v>
      </c>
      <c r="E4176" s="1" t="d">
        <v>2023-03-08</v>
      </c>
      <c r="F4176" t="s">
        <v>263</v>
      </c>
      <c r="G4176" t="s">
        <v>2265</v>
      </c>
      <c r="H4176" t="str">
        <f>_xlfn.XLOOKUP(Table29[[#This Row],[Unique BarCode]],$N$10:$N$37,$O$10:$O$37)</f>
        <v>IPHONE</v>
      </c>
      <c r="I4176" t="str">
        <f>_xlfn.XLOOKUP(Table29[[#This Row],[Unique BarCode]],$N$10:$N$37,$P$10:$P$37)</f>
        <v>Charger</v>
      </c>
      <c r="J4176" t="s">
        <v>8</v>
      </c>
      <c r="K4176" t="s">
        <v>264</v>
      </c>
    </row>
    <row r="4177" spans="1:11" x14ac:dyDescent="0.2">
      <c r="A4177" s="1" t="d">
        <v>2023-03-08</v>
      </c>
      <c r="B4177" s="45">
        <v>-1</v>
      </c>
      <c r="C4177" t="s">
        <v>77</v>
      </c>
      <c r="D4177" t="str">
        <f>_xlfn.XLOOKUP(Table29[[#This Row],[Patron Group]],$R$10:$R$24,$S$10:$S$24)</f>
        <v>Undergraduate</v>
      </c>
      <c r="E4177" s="1" t="d">
        <v>2023-03-08</v>
      </c>
      <c r="F4177" t="s">
        <v>1314</v>
      </c>
      <c r="G4177" t="s">
        <v>2265</v>
      </c>
      <c r="H4177" t="str">
        <f>_xlfn.XLOOKUP(Table29[[#This Row],[Unique BarCode]],$N$10:$N$37,$O$10:$O$37)</f>
        <v>IPHONE</v>
      </c>
      <c r="I4177" t="str">
        <f>_xlfn.XLOOKUP(Table29[[#This Row],[Unique BarCode]],$N$10:$N$37,$P$10:$P$37)</f>
        <v>Charger</v>
      </c>
      <c r="J4177" t="s">
        <v>8</v>
      </c>
      <c r="K4177" t="s">
        <v>1315</v>
      </c>
    </row>
    <row r="4178" spans="1:11" x14ac:dyDescent="0.2">
      <c r="A4178" s="1" t="d">
        <v>2023-03-08</v>
      </c>
      <c r="B4178" s="45">
        <v>-1</v>
      </c>
      <c r="C4178" t="s">
        <v>77</v>
      </c>
      <c r="D4178" t="str">
        <f>_xlfn.XLOOKUP(Table29[[#This Row],[Patron Group]],$R$10:$R$24,$S$10:$S$24)</f>
        <v>Undergraduate</v>
      </c>
      <c r="E4178" s="1" t="d">
        <v>2023-03-08</v>
      </c>
      <c r="F4178" t="s">
        <v>84</v>
      </c>
      <c r="G4178" t="s">
        <v>2265</v>
      </c>
      <c r="H4178" t="str">
        <f>_xlfn.XLOOKUP(Table29[[#This Row],[Unique BarCode]],$N$10:$N$37,$O$10:$O$37)</f>
        <v>IPHONE</v>
      </c>
      <c r="I4178" t="str">
        <f>_xlfn.XLOOKUP(Table29[[#This Row],[Unique BarCode]],$N$10:$N$37,$P$10:$P$37)</f>
        <v>Charger</v>
      </c>
      <c r="J4178" t="s">
        <v>8</v>
      </c>
      <c r="K4178" t="s">
        <v>85</v>
      </c>
    </row>
    <row r="4179" spans="1:11" x14ac:dyDescent="0.2">
      <c r="A4179" s="1" t="d">
        <v>2023-03-08</v>
      </c>
      <c r="B4179" s="45">
        <v>-1</v>
      </c>
      <c r="C4179" t="s">
        <v>77</v>
      </c>
      <c r="D4179" t="str">
        <f>_xlfn.XLOOKUP(Table29[[#This Row],[Patron Group]],$R$10:$R$24,$S$10:$S$24)</f>
        <v>Undergraduate</v>
      </c>
      <c r="E4179" s="1" t="d">
        <v>2023-03-08</v>
      </c>
      <c r="F4179" t="s">
        <v>1861</v>
      </c>
      <c r="G4179" t="s">
        <v>2265</v>
      </c>
      <c r="H4179" t="str">
        <f>_xlfn.XLOOKUP(Table29[[#This Row],[Unique BarCode]],$N$10:$N$37,$O$10:$O$37)</f>
        <v>IPHONE</v>
      </c>
      <c r="I4179" t="str">
        <f>_xlfn.XLOOKUP(Table29[[#This Row],[Unique BarCode]],$N$10:$N$37,$P$10:$P$37)</f>
        <v>Charger</v>
      </c>
      <c r="J4179" t="s">
        <v>8</v>
      </c>
      <c r="K4179" t="s">
        <v>1862</v>
      </c>
    </row>
    <row r="4180" spans="1:11" x14ac:dyDescent="0.2">
      <c r="A4180" s="1" t="d">
        <v>2023-03-08</v>
      </c>
      <c r="B4180" s="45">
        <v>-1</v>
      </c>
      <c r="C4180" t="s">
        <v>77</v>
      </c>
      <c r="D4180" t="str">
        <f>_xlfn.XLOOKUP(Table29[[#This Row],[Patron Group]],$R$10:$R$24,$S$10:$S$24)</f>
        <v>Undergraduate</v>
      </c>
      <c r="E4180" s="1" t="d">
        <v>2023-03-08</v>
      </c>
      <c r="F4180" t="s">
        <v>709</v>
      </c>
      <c r="G4180" t="s">
        <v>2265</v>
      </c>
      <c r="H4180" t="str">
        <f>_xlfn.XLOOKUP(Table29[[#This Row],[Unique BarCode]],$N$10:$N$37,$O$10:$O$37)</f>
        <v>IPHONE</v>
      </c>
      <c r="I4180" t="str">
        <f>_xlfn.XLOOKUP(Table29[[#This Row],[Unique BarCode]],$N$10:$N$37,$P$10:$P$37)</f>
        <v>Charger</v>
      </c>
      <c r="J4180" t="s">
        <v>128</v>
      </c>
      <c r="K4180" t="s">
        <v>710</v>
      </c>
    </row>
    <row r="4181" spans="1:11" x14ac:dyDescent="0.2">
      <c r="A4181" s="1" t="d">
        <v>2023-03-08</v>
      </c>
      <c r="B4181" s="45">
        <v>-1</v>
      </c>
      <c r="C4181" t="s">
        <v>77</v>
      </c>
      <c r="D4181" t="str">
        <f>_xlfn.XLOOKUP(Table29[[#This Row],[Patron Group]],$R$10:$R$24,$S$10:$S$24)</f>
        <v>Undergraduate</v>
      </c>
      <c r="E4181" s="1" t="d">
        <v>2023-03-08</v>
      </c>
      <c r="F4181" t="s">
        <v>1739</v>
      </c>
      <c r="G4181" t="s">
        <v>2265</v>
      </c>
      <c r="H4181" t="str">
        <f>_xlfn.XLOOKUP(Table29[[#This Row],[Unique BarCode]],$N$10:$N$37,$O$10:$O$37)</f>
        <v>IPHONE</v>
      </c>
      <c r="I4181" t="str">
        <f>_xlfn.XLOOKUP(Table29[[#This Row],[Unique BarCode]],$N$10:$N$37,$P$10:$P$37)</f>
        <v>Charger</v>
      </c>
      <c r="J4181" t="s">
        <v>128</v>
      </c>
      <c r="K4181" t="s">
        <v>1740</v>
      </c>
    </row>
    <row r="4182" spans="1:11" x14ac:dyDescent="0.2">
      <c r="A4182" s="1" t="d">
        <v>2023-03-08</v>
      </c>
      <c r="B4182" s="45">
        <v>-1</v>
      </c>
      <c r="C4182" t="s">
        <v>77</v>
      </c>
      <c r="D4182" t="str">
        <f>_xlfn.XLOOKUP(Table29[[#This Row],[Patron Group]],$R$10:$R$24,$S$10:$S$24)</f>
        <v>Undergraduate</v>
      </c>
      <c r="E4182" s="1" t="d">
        <v>2023-03-08</v>
      </c>
      <c r="F4182" t="s">
        <v>1497</v>
      </c>
      <c r="G4182" t="s">
        <v>2265</v>
      </c>
      <c r="H4182" t="str">
        <f>_xlfn.XLOOKUP(Table29[[#This Row],[Unique BarCode]],$N$10:$N$37,$O$10:$O$37)</f>
        <v>IPHONE</v>
      </c>
      <c r="I4182" t="str">
        <f>_xlfn.XLOOKUP(Table29[[#This Row],[Unique BarCode]],$N$10:$N$37,$P$10:$P$37)</f>
        <v>Charger</v>
      </c>
      <c r="J4182" t="s">
        <v>8</v>
      </c>
    </row>
    <row r="4183" spans="1:11" x14ac:dyDescent="0.2">
      <c r="A4183" s="1" t="d">
        <v>2023-03-08</v>
      </c>
      <c r="B4183" s="45">
        <v>-1</v>
      </c>
      <c r="C4183" t="s">
        <v>77</v>
      </c>
      <c r="D4183" t="str">
        <f>_xlfn.XLOOKUP(Table29[[#This Row],[Patron Group]],$R$10:$R$24,$S$10:$S$24)</f>
        <v>Undergraduate</v>
      </c>
      <c r="E4183" s="1" t="d">
        <v>2023-03-08</v>
      </c>
      <c r="F4183" t="s">
        <v>86</v>
      </c>
      <c r="G4183" t="s">
        <v>2265</v>
      </c>
      <c r="H4183" t="str">
        <f>_xlfn.XLOOKUP(Table29[[#This Row],[Unique BarCode]],$N$10:$N$37,$O$10:$O$37)</f>
        <v>IPHONE</v>
      </c>
      <c r="I4183" t="str">
        <f>_xlfn.XLOOKUP(Table29[[#This Row],[Unique BarCode]],$N$10:$N$37,$P$10:$P$37)</f>
        <v>Charger</v>
      </c>
      <c r="J4183" t="s">
        <v>8</v>
      </c>
      <c r="K4183" t="s">
        <v>87</v>
      </c>
    </row>
    <row r="4184" spans="1:11" x14ac:dyDescent="0.2">
      <c r="A4184" s="1" t="d">
        <v>2023-03-08</v>
      </c>
      <c r="B4184" s="45">
        <v>-1</v>
      </c>
      <c r="C4184" t="s">
        <v>77</v>
      </c>
      <c r="D4184" t="str">
        <f>_xlfn.XLOOKUP(Table29[[#This Row],[Patron Group]],$R$10:$R$24,$S$10:$S$24)</f>
        <v>Undergraduate</v>
      </c>
      <c r="E4184" s="1" t="d">
        <v>2023-03-08</v>
      </c>
      <c r="F4184" t="s">
        <v>433</v>
      </c>
      <c r="G4184" t="s">
        <v>2265</v>
      </c>
      <c r="H4184" t="str">
        <f>_xlfn.XLOOKUP(Table29[[#This Row],[Unique BarCode]],$N$10:$N$37,$O$10:$O$37)</f>
        <v>IPHONE</v>
      </c>
      <c r="I4184" t="str">
        <f>_xlfn.XLOOKUP(Table29[[#This Row],[Unique BarCode]],$N$10:$N$37,$P$10:$P$37)</f>
        <v>Charger</v>
      </c>
      <c r="J4184" t="s">
        <v>8</v>
      </c>
      <c r="K4184" t="s">
        <v>434</v>
      </c>
    </row>
    <row r="4185" spans="1:11" x14ac:dyDescent="0.2">
      <c r="A4185" s="1" t="d">
        <v>2023-03-08</v>
      </c>
      <c r="B4185" s="45">
        <v>-1</v>
      </c>
      <c r="C4185" t="s">
        <v>77</v>
      </c>
      <c r="D4185" t="str">
        <f>_xlfn.XLOOKUP(Table29[[#This Row],[Patron Group]],$R$10:$R$24,$S$10:$S$24)</f>
        <v>Undergraduate</v>
      </c>
      <c r="E4185" s="1" t="d">
        <v>2023-03-08</v>
      </c>
      <c r="F4185" t="s">
        <v>29</v>
      </c>
      <c r="G4185" t="s">
        <v>2265</v>
      </c>
      <c r="H4185" t="str">
        <f>_xlfn.XLOOKUP(Table29[[#This Row],[Unique BarCode]],$N$10:$N$37,$O$10:$O$37)</f>
        <v>IPHONE</v>
      </c>
      <c r="I4185" t="str">
        <f>_xlfn.XLOOKUP(Table29[[#This Row],[Unique BarCode]],$N$10:$N$37,$P$10:$P$37)</f>
        <v>Charger</v>
      </c>
      <c r="J4185" t="s">
        <v>8</v>
      </c>
      <c r="K4185" t="s">
        <v>30</v>
      </c>
    </row>
    <row r="4186" spans="1:11" x14ac:dyDescent="0.2">
      <c r="A4186" s="1" t="d">
        <v>2023-03-08</v>
      </c>
      <c r="B4186" s="45">
        <v>-1</v>
      </c>
      <c r="C4186" t="s">
        <v>77</v>
      </c>
      <c r="D4186" t="str">
        <f>_xlfn.XLOOKUP(Table29[[#This Row],[Patron Group]],$R$10:$R$24,$S$10:$S$24)</f>
        <v>Undergraduate</v>
      </c>
      <c r="E4186" s="1" t="d">
        <v>2023-03-08</v>
      </c>
      <c r="F4186" t="s">
        <v>1534</v>
      </c>
      <c r="G4186" t="s">
        <v>2265</v>
      </c>
      <c r="H4186" t="str">
        <f>_xlfn.XLOOKUP(Table29[[#This Row],[Unique BarCode]],$N$10:$N$37,$O$10:$O$37)</f>
        <v>IPHONE</v>
      </c>
      <c r="I4186" t="str">
        <f>_xlfn.XLOOKUP(Table29[[#This Row],[Unique BarCode]],$N$10:$N$37,$P$10:$P$37)</f>
        <v>Charger</v>
      </c>
      <c r="J4186" t="s">
        <v>128</v>
      </c>
    </row>
    <row r="4187" spans="1:11" x14ac:dyDescent="0.2">
      <c r="A4187" s="1" t="d">
        <v>2023-03-08</v>
      </c>
      <c r="B4187" s="45">
        <v>-1</v>
      </c>
      <c r="C4187" t="s">
        <v>77</v>
      </c>
      <c r="D4187" t="str">
        <f>_xlfn.XLOOKUP(Table29[[#This Row],[Patron Group]],$R$10:$R$24,$S$10:$S$24)</f>
        <v>Undergraduate</v>
      </c>
      <c r="E4187" s="1" t="d">
        <v>2023-03-08</v>
      </c>
      <c r="F4187" t="s">
        <v>88</v>
      </c>
      <c r="G4187" t="s">
        <v>2265</v>
      </c>
      <c r="H4187" t="str">
        <f>_xlfn.XLOOKUP(Table29[[#This Row],[Unique BarCode]],$N$10:$N$37,$O$10:$O$37)</f>
        <v>IPHONE</v>
      </c>
      <c r="I4187" t="str">
        <f>_xlfn.XLOOKUP(Table29[[#This Row],[Unique BarCode]],$N$10:$N$37,$P$10:$P$37)</f>
        <v>Charger</v>
      </c>
      <c r="J4187" t="s">
        <v>8</v>
      </c>
    </row>
    <row r="4188" spans="1:11" x14ac:dyDescent="0.2">
      <c r="A4188" s="1" t="d">
        <v>2023-03-08</v>
      </c>
      <c r="B4188" s="45">
        <v>-1</v>
      </c>
      <c r="C4188" t="s">
        <v>77</v>
      </c>
      <c r="D4188" t="str">
        <f>_xlfn.XLOOKUP(Table29[[#This Row],[Patron Group]],$R$10:$R$24,$S$10:$S$24)</f>
        <v>Undergraduate</v>
      </c>
      <c r="E4188" s="1" t="d">
        <v>2023-03-08</v>
      </c>
      <c r="F4188" t="s">
        <v>33</v>
      </c>
      <c r="G4188" t="s">
        <v>2268</v>
      </c>
      <c r="H4188" t="str">
        <f>_xlfn.XLOOKUP(Table29[[#This Row],[Unique BarCode]],$N$10:$N$37,$O$10:$O$37)</f>
        <v>MACCHRG</v>
      </c>
      <c r="I4188" t="str">
        <f>_xlfn.XLOOKUP(Table29[[#This Row],[Unique BarCode]],$N$10:$N$37,$P$10:$P$37)</f>
        <v>Charger</v>
      </c>
      <c r="J4188" t="s">
        <v>8</v>
      </c>
      <c r="K4188" t="s">
        <v>34</v>
      </c>
    </row>
    <row r="4189" spans="1:11" x14ac:dyDescent="0.2">
      <c r="A4189" s="1" t="d">
        <v>2023-03-08</v>
      </c>
      <c r="B4189" s="45">
        <v>-1</v>
      </c>
      <c r="C4189" t="s">
        <v>77</v>
      </c>
      <c r="D4189" t="str">
        <f>_xlfn.XLOOKUP(Table29[[#This Row],[Patron Group]],$R$10:$R$24,$S$10:$S$24)</f>
        <v>Undergraduate</v>
      </c>
      <c r="E4189" s="1" t="d">
        <v>2023-03-08</v>
      </c>
      <c r="F4189" t="s">
        <v>467</v>
      </c>
      <c r="G4189" t="s">
        <v>2268</v>
      </c>
      <c r="H4189" t="str">
        <f>_xlfn.XLOOKUP(Table29[[#This Row],[Unique BarCode]],$N$10:$N$37,$O$10:$O$37)</f>
        <v>MACCHRG</v>
      </c>
      <c r="I4189" t="str">
        <f>_xlfn.XLOOKUP(Table29[[#This Row],[Unique BarCode]],$N$10:$N$37,$P$10:$P$37)</f>
        <v>Charger</v>
      </c>
      <c r="J4189" t="s">
        <v>8</v>
      </c>
      <c r="K4189" t="s">
        <v>468</v>
      </c>
    </row>
    <row r="4190" spans="1:11" x14ac:dyDescent="0.2">
      <c r="A4190" s="1" t="d">
        <v>2023-03-08</v>
      </c>
      <c r="B4190" s="45">
        <v>-1</v>
      </c>
      <c r="C4190" t="s">
        <v>77</v>
      </c>
      <c r="D4190" t="str">
        <f>_xlfn.XLOOKUP(Table29[[#This Row],[Patron Group]],$R$10:$R$24,$S$10:$S$24)</f>
        <v>Undergraduate</v>
      </c>
      <c r="E4190" s="1" t="d">
        <v>2023-03-08</v>
      </c>
      <c r="F4190" t="s">
        <v>1714</v>
      </c>
      <c r="G4190" t="s">
        <v>2296</v>
      </c>
      <c r="H4190" t="str">
        <f>_xlfn.XLOOKUP(Table29[[#This Row],[Unique BarCode]],$N$10:$N$37,$O$10:$O$37)</f>
        <v>MACUSBC</v>
      </c>
      <c r="I4190" t="str">
        <f>_xlfn.XLOOKUP(Table29[[#This Row],[Unique BarCode]],$N$10:$N$37,$P$10:$P$37)</f>
        <v>Charger</v>
      </c>
      <c r="J4190" t="s">
        <v>8</v>
      </c>
      <c r="K4190" t="s">
        <v>578</v>
      </c>
    </row>
    <row r="4191" spans="1:11" x14ac:dyDescent="0.2">
      <c r="A4191" s="1" t="d">
        <v>2023-03-08</v>
      </c>
      <c r="B4191" s="45">
        <v>-1</v>
      </c>
      <c r="C4191" t="s">
        <v>77</v>
      </c>
      <c r="D4191" t="str">
        <f>_xlfn.XLOOKUP(Table29[[#This Row],[Patron Group]],$R$10:$R$24,$S$10:$S$24)</f>
        <v>Undergraduate</v>
      </c>
      <c r="E4191" s="1" t="d">
        <v>2023-03-08</v>
      </c>
      <c r="F4191" t="s">
        <v>1688</v>
      </c>
      <c r="G4191" t="s">
        <v>2296</v>
      </c>
      <c r="H4191" t="str">
        <f>_xlfn.XLOOKUP(Table29[[#This Row],[Unique BarCode]],$N$10:$N$37,$O$10:$O$37)</f>
        <v>MACUSBC</v>
      </c>
      <c r="I4191" t="str">
        <f>_xlfn.XLOOKUP(Table29[[#This Row],[Unique BarCode]],$N$10:$N$37,$P$10:$P$37)</f>
        <v>Charger</v>
      </c>
      <c r="J4191" t="s">
        <v>8</v>
      </c>
      <c r="K4191" t="s">
        <v>225</v>
      </c>
    </row>
    <row r="4192" spans="1:11" x14ac:dyDescent="0.2">
      <c r="A4192" s="1" t="d">
        <v>2023-03-08</v>
      </c>
      <c r="B4192" s="45">
        <v>-1</v>
      </c>
      <c r="C4192" t="s">
        <v>77</v>
      </c>
      <c r="D4192" t="str">
        <f>_xlfn.XLOOKUP(Table29[[#This Row],[Patron Group]],$R$10:$R$24,$S$10:$S$24)</f>
        <v>Undergraduate</v>
      </c>
      <c r="E4192" s="1" t="d">
        <v>2023-03-08</v>
      </c>
      <c r="F4192" t="s">
        <v>1621</v>
      </c>
      <c r="G4192" t="s">
        <v>2296</v>
      </c>
      <c r="H4192" t="str">
        <f>_xlfn.XLOOKUP(Table29[[#This Row],[Unique BarCode]],$N$10:$N$37,$O$10:$O$37)</f>
        <v>MACUSBC</v>
      </c>
      <c r="I4192" t="str">
        <f>_xlfn.XLOOKUP(Table29[[#This Row],[Unique BarCode]],$N$10:$N$37,$P$10:$P$37)</f>
        <v>Charger</v>
      </c>
      <c r="J4192" t="s">
        <v>8</v>
      </c>
      <c r="K4192" t="s">
        <v>472</v>
      </c>
    </row>
    <row r="4193" spans="1:11" x14ac:dyDescent="0.2">
      <c r="A4193" s="1" t="d">
        <v>2023-03-08</v>
      </c>
      <c r="B4193" s="45">
        <v>-1</v>
      </c>
      <c r="C4193" t="s">
        <v>77</v>
      </c>
      <c r="D4193" t="str">
        <f>_xlfn.XLOOKUP(Table29[[#This Row],[Patron Group]],$R$10:$R$24,$S$10:$S$24)</f>
        <v>Undergraduate</v>
      </c>
      <c r="E4193" s="1" t="d">
        <v>2023-03-08</v>
      </c>
      <c r="F4193" t="s">
        <v>1631</v>
      </c>
      <c r="G4193" t="s">
        <v>2296</v>
      </c>
      <c r="H4193" t="str">
        <f>_xlfn.XLOOKUP(Table29[[#This Row],[Unique BarCode]],$N$10:$N$37,$O$10:$O$37)</f>
        <v>MACUSBC</v>
      </c>
      <c r="I4193" t="str">
        <f>_xlfn.XLOOKUP(Table29[[#This Row],[Unique BarCode]],$N$10:$N$37,$P$10:$P$37)</f>
        <v>Charger</v>
      </c>
      <c r="J4193" t="s">
        <v>8</v>
      </c>
      <c r="K4193" t="s">
        <v>277</v>
      </c>
    </row>
    <row r="4194" spans="1:11" x14ac:dyDescent="0.2">
      <c r="A4194" s="1" t="d">
        <v>2023-03-08</v>
      </c>
      <c r="B4194" s="45">
        <v>-1</v>
      </c>
      <c r="C4194" t="s">
        <v>77</v>
      </c>
      <c r="D4194" t="str">
        <f>_xlfn.XLOOKUP(Table29[[#This Row],[Patron Group]],$R$10:$R$24,$S$10:$S$24)</f>
        <v>Undergraduate</v>
      </c>
      <c r="E4194" s="1" t="d">
        <v>2023-03-08</v>
      </c>
      <c r="F4194" t="s">
        <v>1651</v>
      </c>
      <c r="G4194" t="s">
        <v>2296</v>
      </c>
      <c r="H4194" t="str">
        <f>_xlfn.XLOOKUP(Table29[[#This Row],[Unique BarCode]],$N$10:$N$37,$O$10:$O$37)</f>
        <v>MACUSBC</v>
      </c>
      <c r="I4194" t="str">
        <f>_xlfn.XLOOKUP(Table29[[#This Row],[Unique BarCode]],$N$10:$N$37,$P$10:$P$37)</f>
        <v>Charger</v>
      </c>
      <c r="J4194" t="s">
        <v>8</v>
      </c>
      <c r="K4194" t="s">
        <v>92</v>
      </c>
    </row>
    <row r="4195" spans="1:11" x14ac:dyDescent="0.2">
      <c r="A4195" s="1" t="d">
        <v>2023-03-08</v>
      </c>
      <c r="B4195" s="45">
        <v>-1</v>
      </c>
      <c r="C4195" t="s">
        <v>77</v>
      </c>
      <c r="D4195" t="str">
        <f>_xlfn.XLOOKUP(Table29[[#This Row],[Patron Group]],$R$10:$R$24,$S$10:$S$24)</f>
        <v>Undergraduate</v>
      </c>
      <c r="E4195" s="1" t="d">
        <v>2023-03-08</v>
      </c>
      <c r="F4195" t="s">
        <v>1632</v>
      </c>
      <c r="G4195" t="s">
        <v>2296</v>
      </c>
      <c r="H4195" t="str">
        <f>_xlfn.XLOOKUP(Table29[[#This Row],[Unique BarCode]],$N$10:$N$37,$O$10:$O$37)</f>
        <v>MACUSBC</v>
      </c>
      <c r="I4195" t="str">
        <f>_xlfn.XLOOKUP(Table29[[#This Row],[Unique BarCode]],$N$10:$N$37,$P$10:$P$37)</f>
        <v>Charger</v>
      </c>
      <c r="J4195" t="s">
        <v>8</v>
      </c>
      <c r="K4195" t="s">
        <v>214</v>
      </c>
    </row>
    <row r="4196" spans="1:11" x14ac:dyDescent="0.2">
      <c r="A4196" s="1" t="d">
        <v>2023-03-08</v>
      </c>
      <c r="B4196" s="45">
        <v>-1</v>
      </c>
      <c r="C4196" t="s">
        <v>77</v>
      </c>
      <c r="D4196" t="str">
        <f>_xlfn.XLOOKUP(Table29[[#This Row],[Patron Group]],$R$10:$R$24,$S$10:$S$24)</f>
        <v>Undergraduate</v>
      </c>
      <c r="E4196" s="1" t="d">
        <v>2023-03-08</v>
      </c>
      <c r="F4196" t="s">
        <v>1633</v>
      </c>
      <c r="G4196" t="s">
        <v>2296</v>
      </c>
      <c r="H4196" t="str">
        <f>_xlfn.XLOOKUP(Table29[[#This Row],[Unique BarCode]],$N$10:$N$37,$O$10:$O$37)</f>
        <v>MACUSBC</v>
      </c>
      <c r="I4196" t="str">
        <f>_xlfn.XLOOKUP(Table29[[#This Row],[Unique BarCode]],$N$10:$N$37,$P$10:$P$37)</f>
        <v>Charger</v>
      </c>
      <c r="J4196" t="s">
        <v>8</v>
      </c>
      <c r="K4196" t="s">
        <v>844</v>
      </c>
    </row>
    <row r="4197" spans="1:11" x14ac:dyDescent="0.2">
      <c r="A4197" s="1" t="d">
        <v>2023-03-08</v>
      </c>
      <c r="B4197" s="45">
        <v>-1</v>
      </c>
      <c r="C4197" t="s">
        <v>77</v>
      </c>
      <c r="D4197" t="str">
        <f>_xlfn.XLOOKUP(Table29[[#This Row],[Patron Group]],$R$10:$R$24,$S$10:$S$24)</f>
        <v>Undergraduate</v>
      </c>
      <c r="E4197" s="1" t="d">
        <v>2023-03-08</v>
      </c>
      <c r="F4197" t="s">
        <v>1634</v>
      </c>
      <c r="G4197" t="s">
        <v>2296</v>
      </c>
      <c r="H4197" t="str">
        <f>_xlfn.XLOOKUP(Table29[[#This Row],[Unique BarCode]],$N$10:$N$37,$O$10:$O$37)</f>
        <v>MACUSBC</v>
      </c>
      <c r="I4197" t="str">
        <f>_xlfn.XLOOKUP(Table29[[#This Row],[Unique BarCode]],$N$10:$N$37,$P$10:$P$37)</f>
        <v>Charger</v>
      </c>
      <c r="J4197" t="s">
        <v>8</v>
      </c>
      <c r="K4197" t="s">
        <v>38</v>
      </c>
    </row>
    <row r="4198" spans="1:11" x14ac:dyDescent="0.2">
      <c r="A4198" s="1" t="d">
        <v>2023-03-08</v>
      </c>
      <c r="B4198" s="45">
        <v>-1</v>
      </c>
      <c r="C4198" t="s">
        <v>77</v>
      </c>
      <c r="D4198" t="str">
        <f>_xlfn.XLOOKUP(Table29[[#This Row],[Patron Group]],$R$10:$R$24,$S$10:$S$24)</f>
        <v>Undergraduate</v>
      </c>
      <c r="E4198" s="1" t="d">
        <v>2023-03-08</v>
      </c>
      <c r="F4198" t="s">
        <v>1835</v>
      </c>
      <c r="G4198" t="s">
        <v>2296</v>
      </c>
      <c r="H4198" t="str">
        <f>_xlfn.XLOOKUP(Table29[[#This Row],[Unique BarCode]],$N$10:$N$37,$O$10:$O$37)</f>
        <v>MACUSBC</v>
      </c>
      <c r="I4198" t="str">
        <f>_xlfn.XLOOKUP(Table29[[#This Row],[Unique BarCode]],$N$10:$N$37,$P$10:$P$37)</f>
        <v>Charger</v>
      </c>
      <c r="J4198" t="s">
        <v>8</v>
      </c>
    </row>
    <row r="4199" spans="1:11" x14ac:dyDescent="0.2">
      <c r="A4199" s="1" t="d">
        <v>2023-03-08</v>
      </c>
      <c r="B4199" s="45">
        <v>-1</v>
      </c>
      <c r="C4199" t="s">
        <v>77</v>
      </c>
      <c r="D4199" t="str">
        <f>_xlfn.XLOOKUP(Table29[[#This Row],[Patron Group]],$R$10:$R$24,$S$10:$S$24)</f>
        <v>Undergraduate</v>
      </c>
      <c r="E4199" s="1" t="d">
        <v>2023-03-08</v>
      </c>
      <c r="F4199" t="s">
        <v>916</v>
      </c>
      <c r="G4199" t="s">
        <v>2271</v>
      </c>
      <c r="H4199" t="str">
        <f>_xlfn.XLOOKUP(Table29[[#This Row],[Unique BarCode]],$N$10:$N$37,$O$10:$O$37)</f>
        <v>OMNI</v>
      </c>
      <c r="I4199" t="str">
        <f>_xlfn.XLOOKUP(Table29[[#This Row],[Unique BarCode]],$N$10:$N$37,$P$10:$P$37)</f>
        <v>Charger</v>
      </c>
      <c r="J4199" t="s">
        <v>49</v>
      </c>
      <c r="K4199" t="s">
        <v>917</v>
      </c>
    </row>
    <row r="4200" spans="1:11" x14ac:dyDescent="0.2">
      <c r="A4200" s="1" t="d">
        <v>2023-03-08</v>
      </c>
      <c r="B4200" s="45">
        <v>-1</v>
      </c>
      <c r="C4200" t="s">
        <v>77</v>
      </c>
      <c r="D4200" t="str">
        <f>_xlfn.XLOOKUP(Table29[[#This Row],[Patron Group]],$R$10:$R$24,$S$10:$S$24)</f>
        <v>Undergraduate</v>
      </c>
      <c r="E4200" s="1" t="d">
        <v>2023-03-08</v>
      </c>
      <c r="F4200" t="s">
        <v>1552</v>
      </c>
      <c r="G4200" t="s">
        <v>2271</v>
      </c>
      <c r="H4200" t="str">
        <f>_xlfn.XLOOKUP(Table29[[#This Row],[Unique BarCode]],$N$10:$N$37,$O$10:$O$37)</f>
        <v>OMNI</v>
      </c>
      <c r="I4200" t="str">
        <f>_xlfn.XLOOKUP(Table29[[#This Row],[Unique BarCode]],$N$10:$N$37,$P$10:$P$37)</f>
        <v>Charger</v>
      </c>
      <c r="J4200" t="s">
        <v>49</v>
      </c>
      <c r="K4200" t="s">
        <v>1553</v>
      </c>
    </row>
    <row r="4201" spans="1:11" x14ac:dyDescent="0.2">
      <c r="A4201" s="1" t="d">
        <v>2023-03-08</v>
      </c>
      <c r="B4201" s="45">
        <v>-1</v>
      </c>
      <c r="C4201" t="s">
        <v>77</v>
      </c>
      <c r="D4201" t="str">
        <f>_xlfn.XLOOKUP(Table29[[#This Row],[Patron Group]],$R$10:$R$24,$S$10:$S$24)</f>
        <v>Undergraduate</v>
      </c>
      <c r="E4201" s="1" t="d">
        <v>2023-03-08</v>
      </c>
      <c r="F4201" t="s">
        <v>1320</v>
      </c>
      <c r="G4201" t="s">
        <v>2271</v>
      </c>
      <c r="H4201" t="str">
        <f>_xlfn.XLOOKUP(Table29[[#This Row],[Unique BarCode]],$N$10:$N$37,$O$10:$O$37)</f>
        <v>OMNI</v>
      </c>
      <c r="I4201" t="str">
        <f>_xlfn.XLOOKUP(Table29[[#This Row],[Unique BarCode]],$N$10:$N$37,$P$10:$P$37)</f>
        <v>Charger</v>
      </c>
      <c r="J4201" t="s">
        <v>49</v>
      </c>
      <c r="K4201" t="s">
        <v>1321</v>
      </c>
    </row>
    <row r="4202" spans="1:11" x14ac:dyDescent="0.2">
      <c r="A4202" s="1" t="d">
        <v>2023-03-08</v>
      </c>
      <c r="B4202" s="45">
        <v>-1</v>
      </c>
      <c r="C4202" t="s">
        <v>77</v>
      </c>
      <c r="D4202" t="str">
        <f>_xlfn.XLOOKUP(Table29[[#This Row],[Patron Group]],$R$10:$R$24,$S$10:$S$24)</f>
        <v>Undergraduate</v>
      </c>
      <c r="E4202" s="1" t="d">
        <v>2023-03-08</v>
      </c>
      <c r="F4202" t="s">
        <v>711</v>
      </c>
      <c r="G4202" t="s">
        <v>2271</v>
      </c>
      <c r="H4202" t="str">
        <f>_xlfn.XLOOKUP(Table29[[#This Row],[Unique BarCode]],$N$10:$N$37,$O$10:$O$37)</f>
        <v>OMNI</v>
      </c>
      <c r="I4202" t="str">
        <f>_xlfn.XLOOKUP(Table29[[#This Row],[Unique BarCode]],$N$10:$N$37,$P$10:$P$37)</f>
        <v>Charger</v>
      </c>
      <c r="J4202" t="s">
        <v>68</v>
      </c>
      <c r="K4202" t="s">
        <v>712</v>
      </c>
    </row>
    <row r="4203" spans="1:11" x14ac:dyDescent="0.2">
      <c r="A4203" s="1" t="d">
        <v>2023-03-08</v>
      </c>
      <c r="B4203" s="45">
        <v>-1</v>
      </c>
      <c r="C4203" t="s">
        <v>77</v>
      </c>
      <c r="D4203" t="str">
        <f>_xlfn.XLOOKUP(Table29[[#This Row],[Patron Group]],$R$10:$R$24,$S$10:$S$24)</f>
        <v>Undergraduate</v>
      </c>
      <c r="E4203" s="1" t="d">
        <v>2023-03-08</v>
      </c>
      <c r="F4203" t="s">
        <v>1183</v>
      </c>
      <c r="G4203" t="s">
        <v>2294</v>
      </c>
      <c r="H4203" t="str">
        <f>_xlfn.XLOOKUP(Table29[[#This Row],[Unique BarCode]],$N$10:$N$37,$O$10:$O$37)</f>
        <v>UVGA</v>
      </c>
      <c r="I4203" t="str">
        <f>_xlfn.XLOOKUP(Table29[[#This Row],[Unique BarCode]],$N$10:$N$37,$P$10:$P$37)</f>
        <v>Cable</v>
      </c>
      <c r="J4203" t="s">
        <v>8</v>
      </c>
    </row>
    <row r="4204" spans="1:11" x14ac:dyDescent="0.2">
      <c r="A4204" s="1" t="d">
        <v>2023-03-08</v>
      </c>
      <c r="B4204" s="45">
        <v>-1</v>
      </c>
      <c r="C4204" t="s">
        <v>77</v>
      </c>
      <c r="D4204" t="str">
        <f>_xlfn.XLOOKUP(Table29[[#This Row],[Patron Group]],$R$10:$R$24,$S$10:$S$24)</f>
        <v>Undergraduate</v>
      </c>
      <c r="E4204" s="1" t="d">
        <v>2023-03-08</v>
      </c>
      <c r="F4204" t="s">
        <v>925</v>
      </c>
      <c r="G4204" t="s">
        <v>2294</v>
      </c>
      <c r="H4204" t="str">
        <f>_xlfn.XLOOKUP(Table29[[#This Row],[Unique BarCode]],$N$10:$N$37,$O$10:$O$37)</f>
        <v>UVGA</v>
      </c>
      <c r="I4204" t="str">
        <f>_xlfn.XLOOKUP(Table29[[#This Row],[Unique BarCode]],$N$10:$N$37,$P$10:$P$37)</f>
        <v>Cable</v>
      </c>
      <c r="J4204" t="s">
        <v>8</v>
      </c>
    </row>
    <row r="4205" spans="1:11" x14ac:dyDescent="0.2">
      <c r="A4205" s="1" t="d">
        <v>2023-03-08</v>
      </c>
      <c r="B4205" s="45">
        <v>-1</v>
      </c>
      <c r="C4205" t="s">
        <v>77</v>
      </c>
      <c r="D4205" t="str">
        <f>_xlfn.XLOOKUP(Table29[[#This Row],[Patron Group]],$R$10:$R$24,$S$10:$S$24)</f>
        <v>Undergraduate</v>
      </c>
      <c r="E4205" s="1" t="d">
        <v>2023-03-08</v>
      </c>
      <c r="F4205" t="s">
        <v>2074</v>
      </c>
      <c r="G4205" t="s">
        <v>2303</v>
      </c>
      <c r="H4205" t="str">
        <f>_xlfn.XLOOKUP(Table29[[#This Row],[Unique BarCode]],$N$10:$N$37,$O$10:$O$37)</f>
        <v>VGA Cable</v>
      </c>
      <c r="I4205" t="str">
        <f>_xlfn.XLOOKUP(Table29[[#This Row],[Unique BarCode]],$N$10:$N$37,$P$10:$P$37)</f>
        <v>Cable</v>
      </c>
      <c r="J4205" t="s">
        <v>8</v>
      </c>
      <c r="K4205" t="s">
        <v>2075</v>
      </c>
    </row>
    <row r="4206" spans="1:11" x14ac:dyDescent="0.2">
      <c r="A4206" s="1" t="d">
        <v>2023-03-08</v>
      </c>
      <c r="B4206" s="45">
        <v>-1</v>
      </c>
      <c r="C4206" t="s">
        <v>77</v>
      </c>
      <c r="D4206" t="str">
        <f>_xlfn.XLOOKUP(Table29[[#This Row],[Patron Group]],$R$10:$R$24,$S$10:$S$24)</f>
        <v>Undergraduate</v>
      </c>
      <c r="E4206" s="1" t="d">
        <v>2023-03-08</v>
      </c>
      <c r="F4206" t="s">
        <v>1455</v>
      </c>
      <c r="G4206" t="s">
        <v>2272</v>
      </c>
      <c r="H4206" t="str">
        <f>_xlfn.XLOOKUP(Table29[[#This Row],[Unique BarCode]],$N$10:$N$37,$O$10:$O$37)</f>
        <v>WALLADPT</v>
      </c>
      <c r="I4206" t="str">
        <f>_xlfn.XLOOKUP(Table29[[#This Row],[Unique BarCode]],$N$10:$N$37,$P$10:$P$37)</f>
        <v>Charger</v>
      </c>
      <c r="J4206" t="s">
        <v>49</v>
      </c>
      <c r="K4206" t="s">
        <v>1456</v>
      </c>
    </row>
    <row r="4207" spans="1:11" x14ac:dyDescent="0.2">
      <c r="A4207" s="1" t="d">
        <v>2023-03-08</v>
      </c>
      <c r="B4207" s="45">
        <v>-1</v>
      </c>
      <c r="C4207" t="s">
        <v>77</v>
      </c>
      <c r="D4207" t="str">
        <f>_xlfn.XLOOKUP(Table29[[#This Row],[Patron Group]],$R$10:$R$24,$S$10:$S$24)</f>
        <v>Undergraduate</v>
      </c>
      <c r="E4207" s="1" t="d">
        <v>2023-03-08</v>
      </c>
      <c r="F4207" t="s">
        <v>1440</v>
      </c>
      <c r="G4207" t="s">
        <v>2272</v>
      </c>
      <c r="H4207" t="str">
        <f>_xlfn.XLOOKUP(Table29[[#This Row],[Unique BarCode]],$N$10:$N$37,$O$10:$O$37)</f>
        <v>WALLADPT</v>
      </c>
      <c r="I4207" t="str">
        <f>_xlfn.XLOOKUP(Table29[[#This Row],[Unique BarCode]],$N$10:$N$37,$P$10:$P$37)</f>
        <v>Charger</v>
      </c>
      <c r="J4207" t="s">
        <v>49</v>
      </c>
      <c r="K4207" t="s">
        <v>1441</v>
      </c>
    </row>
    <row r="4208" spans="1:11" x14ac:dyDescent="0.2">
      <c r="A4208" s="1" t="d">
        <v>2023-03-08</v>
      </c>
      <c r="B4208" s="45">
        <v>-1</v>
      </c>
      <c r="C4208" t="s">
        <v>77</v>
      </c>
      <c r="D4208" t="str">
        <f>_xlfn.XLOOKUP(Table29[[#This Row],[Patron Group]],$R$10:$R$24,$S$10:$S$24)</f>
        <v>Undergraduate</v>
      </c>
      <c r="E4208" s="1" t="d">
        <v>2023-03-08</v>
      </c>
      <c r="F4208" t="s">
        <v>1184</v>
      </c>
      <c r="G4208" t="s">
        <v>2272</v>
      </c>
      <c r="H4208" t="str">
        <f>_xlfn.XLOOKUP(Table29[[#This Row],[Unique BarCode]],$N$10:$N$37,$O$10:$O$37)</f>
        <v>WALLADPT</v>
      </c>
      <c r="I4208" t="str">
        <f>_xlfn.XLOOKUP(Table29[[#This Row],[Unique BarCode]],$N$10:$N$37,$P$10:$P$37)</f>
        <v>Charger</v>
      </c>
      <c r="J4208" t="s">
        <v>49</v>
      </c>
      <c r="K4208" t="s">
        <v>1185</v>
      </c>
    </row>
    <row r="4209" spans="1:11" x14ac:dyDescent="0.2">
      <c r="A4209" s="1" t="d">
        <v>2023-03-08</v>
      </c>
      <c r="B4209" s="45">
        <v>-1</v>
      </c>
      <c r="C4209" t="s">
        <v>77</v>
      </c>
      <c r="D4209" t="str">
        <f>_xlfn.XLOOKUP(Table29[[#This Row],[Patron Group]],$R$10:$R$24,$S$10:$S$24)</f>
        <v>Undergraduate</v>
      </c>
      <c r="E4209" s="1" t="d">
        <v>2023-03-08</v>
      </c>
      <c r="F4209" t="s">
        <v>1326</v>
      </c>
      <c r="G4209" t="s">
        <v>2272</v>
      </c>
      <c r="H4209" t="str">
        <f>_xlfn.XLOOKUP(Table29[[#This Row],[Unique BarCode]],$N$10:$N$37,$O$10:$O$37)</f>
        <v>WALLADPT</v>
      </c>
      <c r="I4209" t="str">
        <f>_xlfn.XLOOKUP(Table29[[#This Row],[Unique BarCode]],$N$10:$N$37,$P$10:$P$37)</f>
        <v>Charger</v>
      </c>
      <c r="J4209" t="s">
        <v>8</v>
      </c>
      <c r="K4209" t="s">
        <v>1327</v>
      </c>
    </row>
    <row r="4210" spans="1:11" x14ac:dyDescent="0.2">
      <c r="A4210" s="1" t="d">
        <v>2023-03-08</v>
      </c>
      <c r="B4210" s="45">
        <v>-1</v>
      </c>
      <c r="C4210" t="s">
        <v>77</v>
      </c>
      <c r="D4210" t="str">
        <f>_xlfn.XLOOKUP(Table29[[#This Row],[Patron Group]],$R$10:$R$24,$S$10:$S$24)</f>
        <v>Undergraduate</v>
      </c>
      <c r="E4210" s="1" t="d">
        <v>2023-03-08</v>
      </c>
      <c r="F4210" t="s">
        <v>1044</v>
      </c>
      <c r="G4210" t="s">
        <v>2272</v>
      </c>
      <c r="H4210" t="str">
        <f>_xlfn.XLOOKUP(Table29[[#This Row],[Unique BarCode]],$N$10:$N$37,$O$10:$O$37)</f>
        <v>WALLADPT</v>
      </c>
      <c r="I4210" t="str">
        <f>_xlfn.XLOOKUP(Table29[[#This Row],[Unique BarCode]],$N$10:$N$37,$P$10:$P$37)</f>
        <v>Charger</v>
      </c>
      <c r="J4210" t="s">
        <v>8</v>
      </c>
      <c r="K4210" t="s">
        <v>1045</v>
      </c>
    </row>
    <row r="4211" spans="1:11" x14ac:dyDescent="0.2">
      <c r="A4211" s="1" t="d">
        <v>2023-03-08</v>
      </c>
      <c r="B4211" s="45">
        <v>-1</v>
      </c>
      <c r="C4211" t="s">
        <v>77</v>
      </c>
      <c r="D4211" t="str">
        <f>_xlfn.XLOOKUP(Table29[[#This Row],[Patron Group]],$R$10:$R$24,$S$10:$S$24)</f>
        <v>Undergraduate</v>
      </c>
      <c r="E4211" s="1" t="d">
        <v>2023-03-08</v>
      </c>
      <c r="F4211" t="s">
        <v>274</v>
      </c>
      <c r="G4211" t="s">
        <v>2272</v>
      </c>
      <c r="H4211" t="str">
        <f>_xlfn.XLOOKUP(Table29[[#This Row],[Unique BarCode]],$N$10:$N$37,$O$10:$O$37)</f>
        <v>WALLADPT</v>
      </c>
      <c r="I4211" t="str">
        <f>_xlfn.XLOOKUP(Table29[[#This Row],[Unique BarCode]],$N$10:$N$37,$P$10:$P$37)</f>
        <v>Charger</v>
      </c>
      <c r="J4211" t="s">
        <v>8</v>
      </c>
    </row>
    <row r="4212" spans="1:11" x14ac:dyDescent="0.2">
      <c r="A4212" s="1" t="d">
        <v>2023-03-08</v>
      </c>
      <c r="B4212" s="45">
        <v>-1</v>
      </c>
      <c r="C4212" t="s">
        <v>77</v>
      </c>
      <c r="D4212" t="str">
        <f>_xlfn.XLOOKUP(Table29[[#This Row],[Patron Group]],$R$10:$R$24,$S$10:$S$24)</f>
        <v>Undergraduate</v>
      </c>
      <c r="E4212" s="1" t="d">
        <v>2023-03-08</v>
      </c>
      <c r="F4212" t="s">
        <v>1267</v>
      </c>
      <c r="G4212" t="s">
        <v>2272</v>
      </c>
      <c r="H4212" t="str">
        <f>_xlfn.XLOOKUP(Table29[[#This Row],[Unique BarCode]],$N$10:$N$37,$O$10:$O$37)</f>
        <v>WALLADPT</v>
      </c>
      <c r="I4212" t="str">
        <f>_xlfn.XLOOKUP(Table29[[#This Row],[Unique BarCode]],$N$10:$N$37,$P$10:$P$37)</f>
        <v>Charger</v>
      </c>
      <c r="J4212" t="s">
        <v>8</v>
      </c>
    </row>
    <row r="4213" spans="1:11" x14ac:dyDescent="0.2">
      <c r="A4213" s="1" t="d">
        <v>2023-03-08</v>
      </c>
      <c r="B4213" s="45">
        <v>-1</v>
      </c>
      <c r="C4213" t="s">
        <v>77</v>
      </c>
      <c r="D4213" t="str">
        <f>_xlfn.XLOOKUP(Table29[[#This Row],[Patron Group]],$R$10:$R$24,$S$10:$S$24)</f>
        <v>Undergraduate</v>
      </c>
      <c r="E4213" s="1" t="d">
        <v>2023-03-08</v>
      </c>
      <c r="F4213" t="s">
        <v>482</v>
      </c>
      <c r="G4213" t="s">
        <v>2272</v>
      </c>
      <c r="H4213" t="str">
        <f>_xlfn.XLOOKUP(Table29[[#This Row],[Unique BarCode]],$N$10:$N$37,$O$10:$O$37)</f>
        <v>WALLADPT</v>
      </c>
      <c r="I4213" t="str">
        <f>_xlfn.XLOOKUP(Table29[[#This Row],[Unique BarCode]],$N$10:$N$37,$P$10:$P$37)</f>
        <v>Charger</v>
      </c>
      <c r="J4213" t="s">
        <v>8</v>
      </c>
    </row>
    <row r="4214" spans="1:11" x14ac:dyDescent="0.2">
      <c r="A4214" s="1" t="d">
        <v>2023-03-08</v>
      </c>
      <c r="B4214" s="45">
        <v>-1</v>
      </c>
      <c r="C4214" t="s">
        <v>77</v>
      </c>
      <c r="D4214" t="str">
        <f>_xlfn.XLOOKUP(Table29[[#This Row],[Patron Group]],$R$10:$R$24,$S$10:$S$24)</f>
        <v>Undergraduate</v>
      </c>
      <c r="E4214" s="1" t="d">
        <v>2023-03-08</v>
      </c>
      <c r="F4214" t="s">
        <v>483</v>
      </c>
      <c r="G4214" t="s">
        <v>2272</v>
      </c>
      <c r="H4214" t="str">
        <f>_xlfn.XLOOKUP(Table29[[#This Row],[Unique BarCode]],$N$10:$N$37,$O$10:$O$37)</f>
        <v>WALLADPT</v>
      </c>
      <c r="I4214" t="str">
        <f>_xlfn.XLOOKUP(Table29[[#This Row],[Unique BarCode]],$N$10:$N$37,$P$10:$P$37)</f>
        <v>Charger</v>
      </c>
      <c r="J4214" t="s">
        <v>8</v>
      </c>
    </row>
    <row r="4215" spans="1:11" x14ac:dyDescent="0.2">
      <c r="A4215" s="1" t="d">
        <v>2023-03-08</v>
      </c>
      <c r="B4215" s="45">
        <v>-1</v>
      </c>
      <c r="C4215" t="s">
        <v>77</v>
      </c>
      <c r="D4215" t="str">
        <f>_xlfn.XLOOKUP(Table29[[#This Row],[Patron Group]],$R$10:$R$24,$S$10:$S$24)</f>
        <v>Undergraduate</v>
      </c>
      <c r="E4215" s="1" t="d">
        <v>2023-03-08</v>
      </c>
      <c r="F4215" t="s">
        <v>1422</v>
      </c>
      <c r="G4215" t="s">
        <v>2272</v>
      </c>
      <c r="H4215" t="str">
        <f>_xlfn.XLOOKUP(Table29[[#This Row],[Unique BarCode]],$N$10:$N$37,$O$10:$O$37)</f>
        <v>WALLADPT</v>
      </c>
      <c r="I4215" t="str">
        <f>_xlfn.XLOOKUP(Table29[[#This Row],[Unique BarCode]],$N$10:$N$37,$P$10:$P$37)</f>
        <v>Charger</v>
      </c>
      <c r="J4215" t="s">
        <v>8</v>
      </c>
    </row>
    <row r="4216" spans="1:11" x14ac:dyDescent="0.2">
      <c r="A4216" s="1" t="d">
        <v>2023-03-08</v>
      </c>
      <c r="B4216" s="45">
        <v>-1</v>
      </c>
      <c r="C4216" t="s">
        <v>77</v>
      </c>
      <c r="D4216" t="str">
        <f>_xlfn.XLOOKUP(Table29[[#This Row],[Patron Group]],$R$10:$R$24,$S$10:$S$24)</f>
        <v>Undergraduate</v>
      </c>
      <c r="E4216" s="1" t="d">
        <v>2023-03-08</v>
      </c>
      <c r="F4216" t="s">
        <v>1392</v>
      </c>
      <c r="G4216" t="s">
        <v>2272</v>
      </c>
      <c r="H4216" t="str">
        <f>_xlfn.XLOOKUP(Table29[[#This Row],[Unique BarCode]],$N$10:$N$37,$O$10:$O$37)</f>
        <v>WALLADPT</v>
      </c>
      <c r="I4216" t="str">
        <f>_xlfn.XLOOKUP(Table29[[#This Row],[Unique BarCode]],$N$10:$N$37,$P$10:$P$37)</f>
        <v>Charger</v>
      </c>
      <c r="J4216" t="s">
        <v>8</v>
      </c>
    </row>
    <row r="4217" spans="1:11" x14ac:dyDescent="0.2">
      <c r="A4217" s="1" t="d">
        <v>2023-03-08</v>
      </c>
      <c r="B4217" s="45">
        <v>-1</v>
      </c>
      <c r="C4217" t="s">
        <v>77</v>
      </c>
      <c r="D4217" t="str">
        <f>_xlfn.XLOOKUP(Table29[[#This Row],[Patron Group]],$R$10:$R$24,$S$10:$S$24)</f>
        <v>Undergraduate</v>
      </c>
      <c r="E4217" s="1" t="d">
        <v>2023-03-08</v>
      </c>
      <c r="F4217" t="s">
        <v>96</v>
      </c>
      <c r="G4217" t="s">
        <v>2272</v>
      </c>
      <c r="H4217" t="str">
        <f>_xlfn.XLOOKUP(Table29[[#This Row],[Unique BarCode]],$N$10:$N$37,$O$10:$O$37)</f>
        <v>WALLADPT</v>
      </c>
      <c r="I4217" t="str">
        <f>_xlfn.XLOOKUP(Table29[[#This Row],[Unique BarCode]],$N$10:$N$37,$P$10:$P$37)</f>
        <v>Charger</v>
      </c>
      <c r="J4217" t="s">
        <v>8</v>
      </c>
    </row>
    <row r="4218" spans="1:11" x14ac:dyDescent="0.2">
      <c r="A4218" s="1" t="d">
        <v>2023-03-08</v>
      </c>
      <c r="B4218" s="45">
        <v>-1</v>
      </c>
      <c r="C4218" t="s">
        <v>77</v>
      </c>
      <c r="D4218" t="str">
        <f>_xlfn.XLOOKUP(Table29[[#This Row],[Patron Group]],$R$10:$R$24,$S$10:$S$24)</f>
        <v>Undergraduate</v>
      </c>
      <c r="E4218" s="1" t="d">
        <v>2023-03-08</v>
      </c>
      <c r="F4218" t="s">
        <v>97</v>
      </c>
      <c r="G4218" t="s">
        <v>2272</v>
      </c>
      <c r="H4218" t="str">
        <f>_xlfn.XLOOKUP(Table29[[#This Row],[Unique BarCode]],$N$10:$N$37,$O$10:$O$37)</f>
        <v>WALLADPT</v>
      </c>
      <c r="I4218" t="str">
        <f>_xlfn.XLOOKUP(Table29[[#This Row],[Unique BarCode]],$N$10:$N$37,$P$10:$P$37)</f>
        <v>Charger</v>
      </c>
      <c r="J4218" t="s">
        <v>8</v>
      </c>
    </row>
    <row r="4219" spans="1:11" x14ac:dyDescent="0.2">
      <c r="A4219" s="1" t="d">
        <v>2023-03-08</v>
      </c>
      <c r="B4219" s="45">
        <v>-1</v>
      </c>
      <c r="C4219" t="s">
        <v>77</v>
      </c>
      <c r="D4219" t="str">
        <f>_xlfn.XLOOKUP(Table29[[#This Row],[Patron Group]],$R$10:$R$24,$S$10:$S$24)</f>
        <v>Undergraduate</v>
      </c>
      <c r="E4219" s="1" t="d">
        <v>2023-03-09</v>
      </c>
      <c r="F4219" t="s">
        <v>1301</v>
      </c>
      <c r="G4219" t="s">
        <v>2265</v>
      </c>
      <c r="H4219" t="str">
        <f>_xlfn.XLOOKUP(Table29[[#This Row],[Unique BarCode]],$N$10:$N$37,$O$10:$O$37)</f>
        <v>IPHONE</v>
      </c>
      <c r="I4219" t="str">
        <f>_xlfn.XLOOKUP(Table29[[#This Row],[Unique BarCode]],$N$10:$N$37,$P$10:$P$37)</f>
        <v>Charger</v>
      </c>
      <c r="J4219" t="s">
        <v>128</v>
      </c>
      <c r="K4219" t="s">
        <v>1302</v>
      </c>
    </row>
    <row r="4220" spans="1:11" x14ac:dyDescent="0.2">
      <c r="A4220" s="1" t="d">
        <v>2023-03-08</v>
      </c>
      <c r="B4220" s="45">
        <v>-1</v>
      </c>
      <c r="C4220" t="s">
        <v>77</v>
      </c>
      <c r="D4220" t="str">
        <f>_xlfn.XLOOKUP(Table29[[#This Row],[Patron Group]],$R$10:$R$24,$S$10:$S$24)</f>
        <v>Undergraduate</v>
      </c>
      <c r="E4220" s="1" t="d">
        <v>2023-03-09</v>
      </c>
      <c r="F4220" t="s">
        <v>709</v>
      </c>
      <c r="G4220" t="s">
        <v>2265</v>
      </c>
      <c r="H4220" t="str">
        <f>_xlfn.XLOOKUP(Table29[[#This Row],[Unique BarCode]],$N$10:$N$37,$O$10:$O$37)</f>
        <v>IPHONE</v>
      </c>
      <c r="I4220" t="str">
        <f>_xlfn.XLOOKUP(Table29[[#This Row],[Unique BarCode]],$N$10:$N$37,$P$10:$P$37)</f>
        <v>Charger</v>
      </c>
      <c r="J4220" t="s">
        <v>128</v>
      </c>
      <c r="K4220" t="s">
        <v>710</v>
      </c>
    </row>
    <row r="4221" spans="1:11" x14ac:dyDescent="0.2">
      <c r="A4221" s="1" t="d">
        <v>2023-03-08</v>
      </c>
      <c r="B4221" s="45">
        <v>-1</v>
      </c>
      <c r="C4221" t="s">
        <v>77</v>
      </c>
      <c r="D4221" t="str">
        <f>_xlfn.XLOOKUP(Table29[[#This Row],[Patron Group]],$R$10:$R$24,$S$10:$S$24)</f>
        <v>Undergraduate</v>
      </c>
      <c r="E4221" s="1" t="d">
        <v>2023-03-09</v>
      </c>
      <c r="F4221" t="s">
        <v>1750</v>
      </c>
      <c r="G4221" t="s">
        <v>2296</v>
      </c>
      <c r="H4221" t="str">
        <f>_xlfn.XLOOKUP(Table29[[#This Row],[Unique BarCode]],$N$10:$N$37,$O$10:$O$37)</f>
        <v>MACUSBC</v>
      </c>
      <c r="I4221" t="str">
        <f>_xlfn.XLOOKUP(Table29[[#This Row],[Unique BarCode]],$N$10:$N$37,$P$10:$P$37)</f>
        <v>Charger</v>
      </c>
      <c r="J4221" t="s">
        <v>128</v>
      </c>
      <c r="K4221" t="s">
        <v>439</v>
      </c>
    </row>
    <row r="4222" spans="1:11" x14ac:dyDescent="0.2">
      <c r="A4222" s="1" t="d">
        <v>2023-03-08</v>
      </c>
      <c r="B4222" s="45">
        <v>-1</v>
      </c>
      <c r="C4222" t="s">
        <v>77</v>
      </c>
      <c r="D4222" t="str">
        <f>_xlfn.XLOOKUP(Table29[[#This Row],[Patron Group]],$R$10:$R$24,$S$10:$S$24)</f>
        <v>Undergraduate</v>
      </c>
      <c r="E4222" s="1" t="d">
        <v>2023-03-09</v>
      </c>
      <c r="F4222" t="s">
        <v>1777</v>
      </c>
      <c r="G4222" t="s">
        <v>2296</v>
      </c>
      <c r="H4222" t="str">
        <f>_xlfn.XLOOKUP(Table29[[#This Row],[Unique BarCode]],$N$10:$N$37,$O$10:$O$37)</f>
        <v>MACUSBC</v>
      </c>
      <c r="I4222" t="str">
        <f>_xlfn.XLOOKUP(Table29[[#This Row],[Unique BarCode]],$N$10:$N$37,$P$10:$P$37)</f>
        <v>Charger</v>
      </c>
      <c r="J4222" t="s">
        <v>128</v>
      </c>
      <c r="K4222" t="s">
        <v>1287</v>
      </c>
    </row>
    <row r="4223" spans="1:11" x14ac:dyDescent="0.2">
      <c r="A4223" s="1" t="d">
        <v>2023-03-08</v>
      </c>
      <c r="B4223" s="45">
        <v>-1</v>
      </c>
      <c r="C4223" t="s">
        <v>77</v>
      </c>
      <c r="D4223" t="str">
        <f>_xlfn.XLOOKUP(Table29[[#This Row],[Patron Group]],$R$10:$R$24,$S$10:$S$24)</f>
        <v>Undergraduate</v>
      </c>
      <c r="E4223" s="1" t="d">
        <v>2023-03-09</v>
      </c>
      <c r="F4223" t="s">
        <v>1871</v>
      </c>
      <c r="G4223" t="s">
        <v>2296</v>
      </c>
      <c r="H4223" t="str">
        <f>_xlfn.XLOOKUP(Table29[[#This Row],[Unique BarCode]],$N$10:$N$37,$O$10:$O$37)</f>
        <v>MACUSBC</v>
      </c>
      <c r="I4223" t="str">
        <f>_xlfn.XLOOKUP(Table29[[#This Row],[Unique BarCode]],$N$10:$N$37,$P$10:$P$37)</f>
        <v>Charger</v>
      </c>
      <c r="J4223" t="s">
        <v>128</v>
      </c>
      <c r="K4223" t="s">
        <v>476</v>
      </c>
    </row>
    <row r="4224" spans="1:11" x14ac:dyDescent="0.2">
      <c r="A4224" s="1" t="d">
        <v>2023-03-08</v>
      </c>
      <c r="B4224" s="45">
        <v>-1</v>
      </c>
      <c r="C4224" t="s">
        <v>77</v>
      </c>
      <c r="D4224" t="str">
        <f>_xlfn.XLOOKUP(Table29[[#This Row],[Patron Group]],$R$10:$R$24,$S$10:$S$24)</f>
        <v>Undergraduate</v>
      </c>
      <c r="E4224" s="1" t="d">
        <v>2023-03-15</v>
      </c>
      <c r="F4224" t="s">
        <v>859</v>
      </c>
      <c r="G4224" t="s">
        <v>2273</v>
      </c>
      <c r="H4224" t="str">
        <f>_xlfn.XLOOKUP(Table29[[#This Row],[Unique BarCode]],$N$10:$N$37,$O$10:$O$37)</f>
        <v>ChromeBook</v>
      </c>
      <c r="I4224" t="str">
        <f>_xlfn.XLOOKUP(Table29[[#This Row],[Unique BarCode]],$N$10:$N$37,$P$10:$P$37)</f>
        <v>Device</v>
      </c>
      <c r="J4224" t="s">
        <v>128</v>
      </c>
      <c r="K4224" t="s">
        <v>860</v>
      </c>
    </row>
    <row r="4225" spans="1:11" x14ac:dyDescent="0.2">
      <c r="A4225" s="1" t="d">
        <v>2023-03-08</v>
      </c>
      <c r="B4225" s="45">
        <v>-1</v>
      </c>
      <c r="C4225" t="s">
        <v>77</v>
      </c>
      <c r="D4225" t="str">
        <f>_xlfn.XLOOKUP(Table29[[#This Row],[Patron Group]],$R$10:$R$24,$S$10:$S$24)</f>
        <v>Undergraduate</v>
      </c>
      <c r="E4225" s="1" t="d">
        <v>2023-03-15</v>
      </c>
      <c r="F4225" t="s">
        <v>1395</v>
      </c>
      <c r="G4225" t="s">
        <v>2273</v>
      </c>
      <c r="H4225" t="str">
        <f>_xlfn.XLOOKUP(Table29[[#This Row],[Unique BarCode]],$N$10:$N$37,$O$10:$O$37)</f>
        <v>ChromeBook</v>
      </c>
      <c r="I4225" t="str">
        <f>_xlfn.XLOOKUP(Table29[[#This Row],[Unique BarCode]],$N$10:$N$37,$P$10:$P$37)</f>
        <v>Device</v>
      </c>
      <c r="J4225" t="s">
        <v>13</v>
      </c>
      <c r="K4225" t="s">
        <v>1396</v>
      </c>
    </row>
    <row r="4226" spans="1:11" x14ac:dyDescent="0.2">
      <c r="A4226" s="1" t="d">
        <v>2023-03-08</v>
      </c>
      <c r="B4226" s="45">
        <v>-1</v>
      </c>
      <c r="C4226" t="s">
        <v>77</v>
      </c>
      <c r="D4226" t="str">
        <f>_xlfn.XLOOKUP(Table29[[#This Row],[Patron Group]],$R$10:$R$24,$S$10:$S$24)</f>
        <v>Undergraduate</v>
      </c>
      <c r="E4226" s="1" t="d">
        <v>2023-03-15</v>
      </c>
      <c r="F4226" t="s">
        <v>685</v>
      </c>
      <c r="G4226" t="s">
        <v>2273</v>
      </c>
      <c r="H4226" t="str">
        <f>_xlfn.XLOOKUP(Table29[[#This Row],[Unique BarCode]],$N$10:$N$37,$O$10:$O$37)</f>
        <v>ChromeBook</v>
      </c>
      <c r="I4226" t="str">
        <f>_xlfn.XLOOKUP(Table29[[#This Row],[Unique BarCode]],$N$10:$N$37,$P$10:$P$37)</f>
        <v>Device</v>
      </c>
      <c r="J4226" t="s">
        <v>49</v>
      </c>
      <c r="K4226" t="s">
        <v>686</v>
      </c>
    </row>
    <row r="4227" spans="1:11" x14ac:dyDescent="0.2">
      <c r="A4227" s="1" t="d">
        <v>2023-03-08</v>
      </c>
      <c r="B4227" s="45">
        <v>-1</v>
      </c>
      <c r="C4227" t="s">
        <v>77</v>
      </c>
      <c r="D4227" t="str">
        <f>_xlfn.XLOOKUP(Table29[[#This Row],[Patron Group]],$R$10:$R$24,$S$10:$S$24)</f>
        <v>Undergraduate</v>
      </c>
      <c r="E4227" s="1" t="d">
        <v>2023-03-15</v>
      </c>
      <c r="F4227" t="s">
        <v>48</v>
      </c>
      <c r="G4227" t="s">
        <v>2273</v>
      </c>
      <c r="H4227" t="str">
        <f>_xlfn.XLOOKUP(Table29[[#This Row],[Unique BarCode]],$N$10:$N$37,$O$10:$O$37)</f>
        <v>ChromeBook</v>
      </c>
      <c r="I4227" t="str">
        <f>_xlfn.XLOOKUP(Table29[[#This Row],[Unique BarCode]],$N$10:$N$37,$P$10:$P$37)</f>
        <v>Device</v>
      </c>
      <c r="J4227" t="s">
        <v>49</v>
      </c>
      <c r="K4227" t="s">
        <v>50</v>
      </c>
    </row>
    <row r="4228" spans="1:11" x14ac:dyDescent="0.2">
      <c r="A4228" s="1" t="d">
        <v>2023-03-08</v>
      </c>
      <c r="B4228" s="45">
        <v>-1</v>
      </c>
      <c r="C4228" t="s">
        <v>77</v>
      </c>
      <c r="D4228" t="str">
        <f>_xlfn.XLOOKUP(Table29[[#This Row],[Patron Group]],$R$10:$R$24,$S$10:$S$24)</f>
        <v>Undergraduate</v>
      </c>
      <c r="E4228" s="1" t="d">
        <v>2023-03-15</v>
      </c>
      <c r="F4228" t="s">
        <v>1811</v>
      </c>
      <c r="G4228" t="s">
        <v>2273</v>
      </c>
      <c r="H4228" t="str">
        <f>_xlfn.XLOOKUP(Table29[[#This Row],[Unique BarCode]],$N$10:$N$37,$O$10:$O$37)</f>
        <v>ChromeBook</v>
      </c>
      <c r="I4228" t="str">
        <f>_xlfn.XLOOKUP(Table29[[#This Row],[Unique BarCode]],$N$10:$N$37,$P$10:$P$37)</f>
        <v>Device</v>
      </c>
      <c r="J4228" t="s">
        <v>8</v>
      </c>
      <c r="K4228" t="s">
        <v>1812</v>
      </c>
    </row>
    <row r="4229" spans="1:11" x14ac:dyDescent="0.2">
      <c r="A4229" s="1" t="d">
        <v>2023-03-08</v>
      </c>
      <c r="B4229" s="45">
        <v>-1</v>
      </c>
      <c r="C4229" t="s">
        <v>77</v>
      </c>
      <c r="D4229" t="str">
        <f>_xlfn.XLOOKUP(Table29[[#This Row],[Patron Group]],$R$10:$R$24,$S$10:$S$24)</f>
        <v>Undergraduate</v>
      </c>
      <c r="E4229" s="1" t="d">
        <v>2023-03-15</v>
      </c>
      <c r="F4229" t="s">
        <v>619</v>
      </c>
      <c r="G4229" t="s">
        <v>2274</v>
      </c>
      <c r="H4229" t="str">
        <f>_xlfn.XLOOKUP(Table29[[#This Row],[Unique BarCode]],$N$10:$N$37,$O$10:$O$37)</f>
        <v>MacBook</v>
      </c>
      <c r="I4229" t="str">
        <f>_xlfn.XLOOKUP(Table29[[#This Row],[Unique BarCode]],$N$10:$N$37,$P$10:$P$37)</f>
        <v>Device</v>
      </c>
      <c r="J4229" t="s">
        <v>8</v>
      </c>
      <c r="K4229" t="s">
        <v>620</v>
      </c>
    </row>
    <row r="4230" spans="1:11" x14ac:dyDescent="0.2">
      <c r="A4230" s="1" t="d">
        <v>2023-03-08</v>
      </c>
      <c r="B4230" s="45">
        <v>-1</v>
      </c>
      <c r="C4230" t="s">
        <v>77</v>
      </c>
      <c r="D4230" t="str">
        <f>_xlfn.XLOOKUP(Table29[[#This Row],[Patron Group]],$R$10:$R$24,$S$10:$S$24)</f>
        <v>Undergraduate</v>
      </c>
      <c r="E4230" s="1" t="d">
        <v>2023-03-15</v>
      </c>
      <c r="F4230" t="s">
        <v>288</v>
      </c>
      <c r="G4230" t="s">
        <v>2274</v>
      </c>
      <c r="H4230" t="str">
        <f>_xlfn.XLOOKUP(Table29[[#This Row],[Unique BarCode]],$N$10:$N$37,$O$10:$O$37)</f>
        <v>MacBook</v>
      </c>
      <c r="I4230" t="str">
        <f>_xlfn.XLOOKUP(Table29[[#This Row],[Unique BarCode]],$N$10:$N$37,$P$10:$P$37)</f>
        <v>Device</v>
      </c>
      <c r="J4230" t="s">
        <v>8</v>
      </c>
      <c r="K4230" t="s">
        <v>289</v>
      </c>
    </row>
    <row r="4231" spans="1:11" x14ac:dyDescent="0.2">
      <c r="A4231" s="1" t="d">
        <v>2023-03-08</v>
      </c>
      <c r="B4231" s="45">
        <v>-1</v>
      </c>
      <c r="C4231" t="s">
        <v>77</v>
      </c>
      <c r="D4231" t="str">
        <f>_xlfn.XLOOKUP(Table29[[#This Row],[Patron Group]],$R$10:$R$24,$S$10:$S$24)</f>
        <v>Undergraduate</v>
      </c>
      <c r="E4231" s="1" t="d">
        <v>2023-03-15</v>
      </c>
      <c r="F4231" t="s">
        <v>603</v>
      </c>
      <c r="G4231" t="s">
        <v>2274</v>
      </c>
      <c r="H4231" t="str">
        <f>_xlfn.XLOOKUP(Table29[[#This Row],[Unique BarCode]],$N$10:$N$37,$O$10:$O$37)</f>
        <v>MacBook</v>
      </c>
      <c r="I4231" t="str">
        <f>_xlfn.XLOOKUP(Table29[[#This Row],[Unique BarCode]],$N$10:$N$37,$P$10:$P$37)</f>
        <v>Device</v>
      </c>
      <c r="J4231" t="s">
        <v>8</v>
      </c>
      <c r="K4231" t="s">
        <v>604</v>
      </c>
    </row>
    <row r="4232" spans="1:11" x14ac:dyDescent="0.2">
      <c r="A4232" s="1" t="d">
        <v>2023-03-08</v>
      </c>
      <c r="B4232" s="45">
        <v>-1</v>
      </c>
      <c r="C4232" t="s">
        <v>77</v>
      </c>
      <c r="D4232" t="str">
        <f>_xlfn.XLOOKUP(Table29[[#This Row],[Patron Group]],$R$10:$R$24,$S$10:$S$24)</f>
        <v>Undergraduate</v>
      </c>
      <c r="E4232" s="1" t="d">
        <v>2023-03-15</v>
      </c>
      <c r="F4232" t="s">
        <v>1550</v>
      </c>
      <c r="G4232" t="s">
        <v>2275</v>
      </c>
      <c r="H4232" t="str">
        <f>_xlfn.XLOOKUP(Table29[[#This Row],[Unique BarCode]],$N$10:$N$37,$O$10:$O$37)</f>
        <v>iPad</v>
      </c>
      <c r="I4232" t="str">
        <f>_xlfn.XLOOKUP(Table29[[#This Row],[Unique BarCode]],$N$10:$N$37,$P$10:$P$37)</f>
        <v>Device</v>
      </c>
      <c r="J4232" t="s">
        <v>8</v>
      </c>
      <c r="K4232" t="s">
        <v>1551</v>
      </c>
    </row>
    <row r="4233" spans="1:11" x14ac:dyDescent="0.2">
      <c r="A4233" s="1" t="d">
        <v>2023-03-08</v>
      </c>
      <c r="B4233" s="45">
        <v>-1</v>
      </c>
      <c r="C4233" t="s">
        <v>77</v>
      </c>
      <c r="D4233" t="str">
        <f>_xlfn.XLOOKUP(Table29[[#This Row],[Patron Group]],$R$10:$R$24,$S$10:$S$24)</f>
        <v>Undergraduate</v>
      </c>
      <c r="E4233" s="1" t="d">
        <v>2023-03-15</v>
      </c>
      <c r="F4233" t="s">
        <v>1738</v>
      </c>
      <c r="G4233" t="s">
        <v>2263</v>
      </c>
      <c r="H4233" t="str">
        <f>_xlfn.XLOOKUP(Table29[[#This Row],[Unique BarCode]],$N$10:$N$37,$O$10:$O$37)</f>
        <v>HP Laptop</v>
      </c>
      <c r="I4233" t="str">
        <f>_xlfn.XLOOKUP(Table29[[#This Row],[Unique BarCode]],$N$10:$N$37,$P$10:$P$37)</f>
        <v>Device</v>
      </c>
      <c r="J4233" t="s">
        <v>8</v>
      </c>
      <c r="K4233" t="s">
        <v>1085</v>
      </c>
    </row>
    <row r="4234" spans="1:11" x14ac:dyDescent="0.2">
      <c r="A4234" s="1" t="d">
        <v>2023-03-08</v>
      </c>
      <c r="B4234" s="45">
        <v>-1</v>
      </c>
      <c r="C4234" t="s">
        <v>77</v>
      </c>
      <c r="D4234" t="str">
        <f>_xlfn.XLOOKUP(Table29[[#This Row],[Patron Group]],$R$10:$R$24,$S$10:$S$24)</f>
        <v>Undergraduate</v>
      </c>
      <c r="E4234" s="1" t="d">
        <v>2023-03-15</v>
      </c>
      <c r="F4234" t="s">
        <v>1073</v>
      </c>
      <c r="G4234" t="s">
        <v>2263</v>
      </c>
      <c r="H4234" t="str">
        <f>_xlfn.XLOOKUP(Table29[[#This Row],[Unique BarCode]],$N$10:$N$37,$O$10:$O$37)</f>
        <v>HP Laptop</v>
      </c>
      <c r="I4234" t="str">
        <f>_xlfn.XLOOKUP(Table29[[#This Row],[Unique BarCode]],$N$10:$N$37,$P$10:$P$37)</f>
        <v>Device</v>
      </c>
      <c r="J4234" t="s">
        <v>8</v>
      </c>
      <c r="K4234" t="s">
        <v>1074</v>
      </c>
    </row>
    <row r="4235" spans="1:11" x14ac:dyDescent="0.2">
      <c r="A4235" s="1" t="d">
        <v>2023-03-08</v>
      </c>
      <c r="B4235" s="45">
        <v>-1</v>
      </c>
      <c r="C4235" t="s">
        <v>77</v>
      </c>
      <c r="D4235" t="str">
        <f>_xlfn.XLOOKUP(Table29[[#This Row],[Patron Group]],$R$10:$R$24,$S$10:$S$24)</f>
        <v>Undergraduate</v>
      </c>
      <c r="E4235" s="1" t="d">
        <v>2023-03-21</v>
      </c>
      <c r="F4235" t="s">
        <v>323</v>
      </c>
      <c r="G4235" t="s">
        <v>2263</v>
      </c>
      <c r="H4235" t="str">
        <f>_xlfn.XLOOKUP(Table29[[#This Row],[Unique BarCode]],$N$10:$N$37,$O$10:$O$37)</f>
        <v>HP Laptop</v>
      </c>
      <c r="I4235" t="str">
        <f>_xlfn.XLOOKUP(Table29[[#This Row],[Unique BarCode]],$N$10:$N$37,$P$10:$P$37)</f>
        <v>Device</v>
      </c>
      <c r="J4235" t="s">
        <v>8</v>
      </c>
      <c r="K4235" t="s">
        <v>324</v>
      </c>
    </row>
    <row r="4236" spans="1:11" x14ac:dyDescent="0.2">
      <c r="A4236" s="1" t="d">
        <v>2023-03-08</v>
      </c>
      <c r="B4236" s="45">
        <v>-1</v>
      </c>
      <c r="C4236" t="s">
        <v>77</v>
      </c>
      <c r="D4236" t="str">
        <f>_xlfn.XLOOKUP(Table29[[#This Row],[Patron Group]],$R$10:$R$24,$S$10:$S$24)</f>
        <v>Undergraduate</v>
      </c>
      <c r="E4236" s="1" t="d">
        <v>2023-03-21</v>
      </c>
      <c r="F4236" t="s">
        <v>1146</v>
      </c>
      <c r="G4236" t="s">
        <v>2263</v>
      </c>
      <c r="H4236" t="str">
        <f>_xlfn.XLOOKUP(Table29[[#This Row],[Unique BarCode]],$N$10:$N$37,$O$10:$O$37)</f>
        <v>HP Laptop</v>
      </c>
      <c r="I4236" t="str">
        <f>_xlfn.XLOOKUP(Table29[[#This Row],[Unique BarCode]],$N$10:$N$37,$P$10:$P$37)</f>
        <v>Device</v>
      </c>
      <c r="J4236" t="s">
        <v>8</v>
      </c>
      <c r="K4236" t="s">
        <v>1147</v>
      </c>
    </row>
    <row r="4237" spans="1:11" x14ac:dyDescent="0.2">
      <c r="A4237" s="1" t="d">
        <v>2023-03-08</v>
      </c>
      <c r="B4237" s="45">
        <v>-1</v>
      </c>
      <c r="C4237" t="s">
        <v>77</v>
      </c>
      <c r="D4237" t="str">
        <f>_xlfn.XLOOKUP(Table29[[#This Row],[Patron Group]],$R$10:$R$24,$S$10:$S$24)</f>
        <v>Undergraduate</v>
      </c>
      <c r="E4237" s="1" t="d">
        <v>2023-03-22</v>
      </c>
      <c r="F4237" t="s">
        <v>1062</v>
      </c>
      <c r="G4237" t="s">
        <v>2273</v>
      </c>
      <c r="H4237" t="str">
        <f>_xlfn.XLOOKUP(Table29[[#This Row],[Unique BarCode]],$N$10:$N$37,$O$10:$O$37)</f>
        <v>ChromeBook</v>
      </c>
      <c r="I4237" t="str">
        <f>_xlfn.XLOOKUP(Table29[[#This Row],[Unique BarCode]],$N$10:$N$37,$P$10:$P$37)</f>
        <v>Device</v>
      </c>
      <c r="J4237" t="s">
        <v>8</v>
      </c>
      <c r="K4237" t="s">
        <v>1063</v>
      </c>
    </row>
    <row r="4238" spans="1:11" x14ac:dyDescent="0.2">
      <c r="A4238" s="1" t="d">
        <v>2023-03-08</v>
      </c>
      <c r="B4238" s="45">
        <v>-1</v>
      </c>
      <c r="C4238" t="s">
        <v>77</v>
      </c>
      <c r="D4238" t="str">
        <f>_xlfn.XLOOKUP(Table29[[#This Row],[Patron Group]],$R$10:$R$24,$S$10:$S$24)</f>
        <v>Undergraduate</v>
      </c>
      <c r="E4238" s="1" t="d">
        <v>2023-03-22</v>
      </c>
      <c r="F4238" t="s">
        <v>1970</v>
      </c>
      <c r="G4238" t="s">
        <v>2273</v>
      </c>
      <c r="H4238" t="str">
        <f>_xlfn.XLOOKUP(Table29[[#This Row],[Unique BarCode]],$N$10:$N$37,$O$10:$O$37)</f>
        <v>ChromeBook</v>
      </c>
      <c r="I4238" t="str">
        <f>_xlfn.XLOOKUP(Table29[[#This Row],[Unique BarCode]],$N$10:$N$37,$P$10:$P$37)</f>
        <v>Device</v>
      </c>
      <c r="J4238" t="s">
        <v>8</v>
      </c>
      <c r="K4238" t="s">
        <v>1971</v>
      </c>
    </row>
    <row r="4239" spans="1:11" x14ac:dyDescent="0.2">
      <c r="A4239" s="1" t="d">
        <v>2023-03-08</v>
      </c>
      <c r="B4239" s="45">
        <v>-1</v>
      </c>
      <c r="C4239" t="s">
        <v>77</v>
      </c>
      <c r="D4239" t="str">
        <f>_xlfn.XLOOKUP(Table29[[#This Row],[Patron Group]],$R$10:$R$24,$S$10:$S$24)</f>
        <v>Undergraduate</v>
      </c>
      <c r="E4239" s="1" t="d">
        <v>2023-03-22</v>
      </c>
      <c r="F4239" t="s">
        <v>1811</v>
      </c>
      <c r="G4239" t="s">
        <v>2273</v>
      </c>
      <c r="H4239" t="str">
        <f>_xlfn.XLOOKUP(Table29[[#This Row],[Unique BarCode]],$N$10:$N$37,$O$10:$O$37)</f>
        <v>ChromeBook</v>
      </c>
      <c r="I4239" t="str">
        <f>_xlfn.XLOOKUP(Table29[[#This Row],[Unique BarCode]],$N$10:$N$37,$P$10:$P$37)</f>
        <v>Device</v>
      </c>
      <c r="J4239" t="s">
        <v>8</v>
      </c>
      <c r="K4239" t="s">
        <v>1812</v>
      </c>
    </row>
    <row r="4240" spans="1:11" x14ac:dyDescent="0.2">
      <c r="A4240" s="1" t="d">
        <v>2023-03-08</v>
      </c>
      <c r="B4240" s="45">
        <v>-1</v>
      </c>
      <c r="C4240" t="s">
        <v>77</v>
      </c>
      <c r="D4240" t="str">
        <f>_xlfn.XLOOKUP(Table29[[#This Row],[Patron Group]],$R$10:$R$24,$S$10:$S$24)</f>
        <v>Undergraduate</v>
      </c>
      <c r="E4240" s="1" t="d">
        <v>2023-03-22</v>
      </c>
      <c r="F4240" t="s">
        <v>727</v>
      </c>
      <c r="G4240" t="s">
        <v>2274</v>
      </c>
      <c r="H4240" t="str">
        <f>_xlfn.XLOOKUP(Table29[[#This Row],[Unique BarCode]],$N$10:$N$37,$O$10:$O$37)</f>
        <v>MacBook</v>
      </c>
      <c r="I4240" t="str">
        <f>_xlfn.XLOOKUP(Table29[[#This Row],[Unique BarCode]],$N$10:$N$37,$P$10:$P$37)</f>
        <v>Device</v>
      </c>
      <c r="J4240" t="s">
        <v>8</v>
      </c>
      <c r="K4240" t="s">
        <v>728</v>
      </c>
    </row>
    <row r="4241" spans="1:11" x14ac:dyDescent="0.2">
      <c r="A4241" s="1" t="d">
        <v>2023-03-08</v>
      </c>
      <c r="B4241" s="45">
        <v>-1</v>
      </c>
      <c r="C4241" t="s">
        <v>77</v>
      </c>
      <c r="D4241" t="str">
        <f>_xlfn.XLOOKUP(Table29[[#This Row],[Patron Group]],$R$10:$R$24,$S$10:$S$24)</f>
        <v>Undergraduate</v>
      </c>
      <c r="E4241" s="1" t="d">
        <v>2023-03-22</v>
      </c>
      <c r="F4241" t="s">
        <v>887</v>
      </c>
      <c r="G4241" t="s">
        <v>2274</v>
      </c>
      <c r="H4241" t="str">
        <f>_xlfn.XLOOKUP(Table29[[#This Row],[Unique BarCode]],$N$10:$N$37,$O$10:$O$37)</f>
        <v>MacBook</v>
      </c>
      <c r="I4241" t="str">
        <f>_xlfn.XLOOKUP(Table29[[#This Row],[Unique BarCode]],$N$10:$N$37,$P$10:$P$37)</f>
        <v>Device</v>
      </c>
      <c r="J4241" t="s">
        <v>8</v>
      </c>
      <c r="K4241" t="s">
        <v>888</v>
      </c>
    </row>
    <row r="4242" spans="1:11" x14ac:dyDescent="0.2">
      <c r="A4242" s="1" t="d">
        <v>2023-03-08</v>
      </c>
      <c r="B4242" s="45">
        <v>-1</v>
      </c>
      <c r="C4242" t="s">
        <v>77</v>
      </c>
      <c r="D4242" t="str">
        <f>_xlfn.XLOOKUP(Table29[[#This Row],[Patron Group]],$R$10:$R$24,$S$10:$S$24)</f>
        <v>Undergraduate</v>
      </c>
      <c r="E4242" s="1" t="d">
        <v>2023-03-22</v>
      </c>
      <c r="F4242" t="s">
        <v>1820</v>
      </c>
      <c r="G4242" t="s">
        <v>2274</v>
      </c>
      <c r="H4242" t="str">
        <f>_xlfn.XLOOKUP(Table29[[#This Row],[Unique BarCode]],$N$10:$N$37,$O$10:$O$37)</f>
        <v>MacBook</v>
      </c>
      <c r="I4242" t="str">
        <f>_xlfn.XLOOKUP(Table29[[#This Row],[Unique BarCode]],$N$10:$N$37,$P$10:$P$37)</f>
        <v>Device</v>
      </c>
      <c r="J4242" t="s">
        <v>8</v>
      </c>
      <c r="K4242" t="s">
        <v>1821</v>
      </c>
    </row>
    <row r="4243" spans="1:11" x14ac:dyDescent="0.2">
      <c r="A4243" s="1" t="d">
        <v>2023-03-08</v>
      </c>
      <c r="B4243" s="45">
        <v>-1</v>
      </c>
      <c r="C4243" t="s">
        <v>77</v>
      </c>
      <c r="D4243" t="str">
        <f>_xlfn.XLOOKUP(Table29[[#This Row],[Patron Group]],$R$10:$R$24,$S$10:$S$24)</f>
        <v>Undergraduate</v>
      </c>
      <c r="E4243" s="1" t="d">
        <v>2023-03-22</v>
      </c>
      <c r="F4243" t="s">
        <v>1376</v>
      </c>
      <c r="G4243" t="s">
        <v>2274</v>
      </c>
      <c r="H4243" t="str">
        <f>_xlfn.XLOOKUP(Table29[[#This Row],[Unique BarCode]],$N$10:$N$37,$O$10:$O$37)</f>
        <v>MacBook</v>
      </c>
      <c r="I4243" t="str">
        <f>_xlfn.XLOOKUP(Table29[[#This Row],[Unique BarCode]],$N$10:$N$37,$P$10:$P$37)</f>
        <v>Device</v>
      </c>
      <c r="J4243" t="s">
        <v>8</v>
      </c>
      <c r="K4243" t="s">
        <v>1376</v>
      </c>
    </row>
    <row r="4244" spans="1:11" x14ac:dyDescent="0.2">
      <c r="A4244" s="1" t="d">
        <v>2023-03-08</v>
      </c>
      <c r="B4244" s="45">
        <v>-1</v>
      </c>
      <c r="C4244" t="s">
        <v>77</v>
      </c>
      <c r="D4244" t="str">
        <f>_xlfn.XLOOKUP(Table29[[#This Row],[Patron Group]],$R$10:$R$24,$S$10:$S$24)</f>
        <v>Undergraduate</v>
      </c>
      <c r="E4244" s="1" t="d">
        <v>2023-03-22</v>
      </c>
      <c r="F4244" t="s">
        <v>169</v>
      </c>
      <c r="G4244" t="s">
        <v>2263</v>
      </c>
      <c r="H4244" t="str">
        <f>_xlfn.XLOOKUP(Table29[[#This Row],[Unique BarCode]],$N$10:$N$37,$O$10:$O$37)</f>
        <v>HP Laptop</v>
      </c>
      <c r="I4244" t="str">
        <f>_xlfn.XLOOKUP(Table29[[#This Row],[Unique BarCode]],$N$10:$N$37,$P$10:$P$37)</f>
        <v>Device</v>
      </c>
      <c r="J4244" t="s">
        <v>8</v>
      </c>
      <c r="K4244" t="s">
        <v>170</v>
      </c>
    </row>
    <row r="4245" spans="1:11" x14ac:dyDescent="0.2">
      <c r="A4245" s="1" t="d">
        <v>2023-03-08</v>
      </c>
      <c r="B4245" s="45">
        <v>5557156940006530</v>
      </c>
      <c r="C4245" t="s">
        <v>20</v>
      </c>
      <c r="D4245" t="str">
        <f>_xlfn.XLOOKUP(Table29[[#This Row],[Patron Group]],$R$10:$R$24,$S$10:$S$24)</f>
        <v>Graduate</v>
      </c>
      <c r="E4245" s="1" t="d">
        <v>2023-03-22</v>
      </c>
      <c r="F4245" t="s">
        <v>1358</v>
      </c>
      <c r="G4245" t="s">
        <v>2274</v>
      </c>
      <c r="H4245" t="str">
        <f>_xlfn.XLOOKUP(Table29[[#This Row],[Unique BarCode]],$N$10:$N$37,$O$10:$O$37)</f>
        <v>MacBook</v>
      </c>
      <c r="I4245" t="str">
        <f>_xlfn.XLOOKUP(Table29[[#This Row],[Unique BarCode]],$N$10:$N$37,$P$10:$P$37)</f>
        <v>Device</v>
      </c>
      <c r="J4245" t="s">
        <v>8</v>
      </c>
      <c r="K4245" t="s">
        <v>1359</v>
      </c>
    </row>
    <row r="4246" spans="1:11" x14ac:dyDescent="0.2">
      <c r="A4246" s="1" t="d">
        <v>2023-03-08</v>
      </c>
      <c r="B4246" s="45">
        <v>5565952320006530</v>
      </c>
      <c r="C4246" t="s">
        <v>77</v>
      </c>
      <c r="D4246" t="str">
        <f>_xlfn.XLOOKUP(Table29[[#This Row],[Patron Group]],$R$10:$R$24,$S$10:$S$24)</f>
        <v>Undergraduate</v>
      </c>
      <c r="E4246" s="1" t="d">
        <v>2023-03-15</v>
      </c>
      <c r="F4246" t="s">
        <v>1189</v>
      </c>
      <c r="G4246" t="s">
        <v>2274</v>
      </c>
      <c r="H4246" t="str">
        <f>_xlfn.XLOOKUP(Table29[[#This Row],[Unique BarCode]],$N$10:$N$37,$O$10:$O$37)</f>
        <v>MacBook</v>
      </c>
      <c r="I4246" t="str">
        <f>_xlfn.XLOOKUP(Table29[[#This Row],[Unique BarCode]],$N$10:$N$37,$P$10:$P$37)</f>
        <v>Device</v>
      </c>
      <c r="J4246" t="s">
        <v>8</v>
      </c>
      <c r="K4246" t="s">
        <v>1189</v>
      </c>
    </row>
    <row r="4247" spans="1:11" x14ac:dyDescent="0.2">
      <c r="A4247" s="1" t="d">
        <v>2023-03-08</v>
      </c>
      <c r="B4247" s="45">
        <v>6201832770006530</v>
      </c>
      <c r="C4247" t="s">
        <v>77</v>
      </c>
      <c r="D4247" t="str">
        <f>_xlfn.XLOOKUP(Table29[[#This Row],[Patron Group]],$R$10:$R$24,$S$10:$S$24)</f>
        <v>Undergraduate</v>
      </c>
      <c r="E4247" s="1" t="d">
        <v>2023-03-08</v>
      </c>
      <c r="F4247" t="s">
        <v>1614</v>
      </c>
      <c r="G4247" t="s">
        <v>2296</v>
      </c>
      <c r="H4247" t="str">
        <f>_xlfn.XLOOKUP(Table29[[#This Row],[Unique BarCode]],$N$10:$N$37,$O$10:$O$37)</f>
        <v>MACUSBC</v>
      </c>
      <c r="I4247" t="str">
        <f>_xlfn.XLOOKUP(Table29[[#This Row],[Unique BarCode]],$N$10:$N$37,$P$10:$P$37)</f>
        <v>Charger</v>
      </c>
      <c r="J4247" t="s">
        <v>8</v>
      </c>
      <c r="K4247" t="s">
        <v>94</v>
      </c>
    </row>
    <row r="4248" spans="1:11" x14ac:dyDescent="0.2">
      <c r="A4248" s="1" t="d">
        <v>2023-03-09</v>
      </c>
      <c r="B4248" s="45">
        <v>-1</v>
      </c>
      <c r="C4248" t="s">
        <v>15</v>
      </c>
      <c r="D4248" t="str">
        <f>_xlfn.XLOOKUP(Table29[[#This Row],[Patron Group]],$R$10:$R$24,$S$10:$S$24)</f>
        <v>Academic</v>
      </c>
      <c r="E4248" s="1" t="d">
        <v>2023-03-09</v>
      </c>
      <c r="F4248" t="s">
        <v>429</v>
      </c>
      <c r="G4248" t="s">
        <v>2281</v>
      </c>
      <c r="H4248" t="str">
        <f>_xlfn.XLOOKUP(Table29[[#This Row],[Unique BarCode]],$N$10:$N$37,$O$10:$O$37)</f>
        <v>HDMIC</v>
      </c>
      <c r="I4248" t="str">
        <f>_xlfn.XLOOKUP(Table29[[#This Row],[Unique BarCode]],$N$10:$N$37,$P$10:$P$37)</f>
        <v>Cable</v>
      </c>
      <c r="J4248" t="s">
        <v>13</v>
      </c>
      <c r="K4248" t="s">
        <v>430</v>
      </c>
    </row>
    <row r="4249" spans="1:11" x14ac:dyDescent="0.2">
      <c r="A4249" s="1" t="d">
        <v>2023-03-09</v>
      </c>
      <c r="B4249" s="45">
        <v>-1</v>
      </c>
      <c r="C4249" t="s">
        <v>15</v>
      </c>
      <c r="D4249" t="str">
        <f>_xlfn.XLOOKUP(Table29[[#This Row],[Patron Group]],$R$10:$R$24,$S$10:$S$24)</f>
        <v>Academic</v>
      </c>
      <c r="E4249" s="1" t="d">
        <v>2023-03-09</v>
      </c>
      <c r="F4249" t="s">
        <v>222</v>
      </c>
      <c r="G4249" t="s">
        <v>2265</v>
      </c>
      <c r="H4249" t="str">
        <f>_xlfn.XLOOKUP(Table29[[#This Row],[Unique BarCode]],$N$10:$N$37,$O$10:$O$37)</f>
        <v>IPHONE</v>
      </c>
      <c r="I4249" t="str">
        <f>_xlfn.XLOOKUP(Table29[[#This Row],[Unique BarCode]],$N$10:$N$37,$P$10:$P$37)</f>
        <v>Charger</v>
      </c>
      <c r="J4249" t="s">
        <v>1825</v>
      </c>
      <c r="K4249" t="s">
        <v>223</v>
      </c>
    </row>
    <row r="4250" spans="1:11" x14ac:dyDescent="0.2">
      <c r="A4250" s="1" t="d">
        <v>2023-03-09</v>
      </c>
      <c r="B4250" s="45">
        <v>-1</v>
      </c>
      <c r="C4250" t="s">
        <v>15</v>
      </c>
      <c r="D4250" t="str">
        <f>_xlfn.XLOOKUP(Table29[[#This Row],[Patron Group]],$R$10:$R$24,$S$10:$S$24)</f>
        <v>Academic</v>
      </c>
      <c r="E4250" s="1" t="d">
        <v>2023-03-09</v>
      </c>
      <c r="F4250" t="s">
        <v>12</v>
      </c>
      <c r="G4250" t="s">
        <v>2265</v>
      </c>
      <c r="H4250" t="str">
        <f>_xlfn.XLOOKUP(Table29[[#This Row],[Unique BarCode]],$N$10:$N$37,$O$10:$O$37)</f>
        <v>IPHONE</v>
      </c>
      <c r="I4250" t="str">
        <f>_xlfn.XLOOKUP(Table29[[#This Row],[Unique BarCode]],$N$10:$N$37,$P$10:$P$37)</f>
        <v>Charger</v>
      </c>
      <c r="J4250" t="s">
        <v>13</v>
      </c>
      <c r="K4250" t="s">
        <v>14</v>
      </c>
    </row>
    <row r="4251" spans="1:11" x14ac:dyDescent="0.2">
      <c r="A4251" s="1" t="d">
        <v>2023-03-09</v>
      </c>
      <c r="B4251" s="45">
        <v>-1</v>
      </c>
      <c r="C4251" t="s">
        <v>15</v>
      </c>
      <c r="D4251" t="str">
        <f>_xlfn.XLOOKUP(Table29[[#This Row],[Patron Group]],$R$10:$R$24,$S$10:$S$24)</f>
        <v>Academic</v>
      </c>
      <c r="E4251" s="1" t="d">
        <v>2023-03-09</v>
      </c>
      <c r="F4251" t="s">
        <v>481</v>
      </c>
      <c r="G4251" t="s">
        <v>2285</v>
      </c>
      <c r="H4251" t="str">
        <f>_xlfn.XLOOKUP(Table29[[#This Row],[Unique BarCode]],$N$10:$N$37,$O$10:$O$37)</f>
        <v>UHDMI</v>
      </c>
      <c r="I4251" t="str">
        <f>_xlfn.XLOOKUP(Table29[[#This Row],[Unique BarCode]],$N$10:$N$37,$P$10:$P$37)</f>
        <v>Cable</v>
      </c>
      <c r="J4251" t="s">
        <v>8</v>
      </c>
    </row>
    <row r="4252" spans="1:11" x14ac:dyDescent="0.2">
      <c r="A4252" s="1" t="d">
        <v>2023-03-09</v>
      </c>
      <c r="B4252" s="45">
        <v>-1</v>
      </c>
      <c r="C4252" t="s">
        <v>15</v>
      </c>
      <c r="D4252" t="str">
        <f>_xlfn.XLOOKUP(Table29[[#This Row],[Patron Group]],$R$10:$R$24,$S$10:$S$24)</f>
        <v>Academic</v>
      </c>
      <c r="E4252" s="1" t="d">
        <v>2023-03-09</v>
      </c>
      <c r="F4252" t="s">
        <v>1324</v>
      </c>
      <c r="G4252" t="s">
        <v>2272</v>
      </c>
      <c r="H4252" t="str">
        <f>_xlfn.XLOOKUP(Table29[[#This Row],[Unique BarCode]],$N$10:$N$37,$O$10:$O$37)</f>
        <v>WALLADPT</v>
      </c>
      <c r="I4252" t="str">
        <f>_xlfn.XLOOKUP(Table29[[#This Row],[Unique BarCode]],$N$10:$N$37,$P$10:$P$37)</f>
        <v>Charger</v>
      </c>
      <c r="J4252" t="s">
        <v>1825</v>
      </c>
      <c r="K4252" t="s">
        <v>1325</v>
      </c>
    </row>
    <row r="4253" spans="1:11" x14ac:dyDescent="0.2">
      <c r="A4253" s="1" t="d">
        <v>2023-03-09</v>
      </c>
      <c r="B4253" s="45">
        <v>-1</v>
      </c>
      <c r="C4253" t="s">
        <v>15</v>
      </c>
      <c r="D4253" t="str">
        <f>_xlfn.XLOOKUP(Table29[[#This Row],[Patron Group]],$R$10:$R$24,$S$10:$S$24)</f>
        <v>Academic</v>
      </c>
      <c r="E4253" s="1" t="d">
        <v>2023-03-09</v>
      </c>
      <c r="F4253" t="s">
        <v>1442</v>
      </c>
      <c r="G4253" t="s">
        <v>2272</v>
      </c>
      <c r="H4253" t="str">
        <f>_xlfn.XLOOKUP(Table29[[#This Row],[Unique BarCode]],$N$10:$N$37,$O$10:$O$37)</f>
        <v>WALLADPT</v>
      </c>
      <c r="I4253" t="str">
        <f>_xlfn.XLOOKUP(Table29[[#This Row],[Unique BarCode]],$N$10:$N$37,$P$10:$P$37)</f>
        <v>Charger</v>
      </c>
      <c r="J4253" t="s">
        <v>13</v>
      </c>
      <c r="K4253" t="s">
        <v>1443</v>
      </c>
    </row>
    <row r="4254" spans="1:11" x14ac:dyDescent="0.2">
      <c r="A4254" s="1" t="d">
        <v>2023-03-09</v>
      </c>
      <c r="B4254" s="45">
        <v>-1</v>
      </c>
      <c r="C4254" t="s">
        <v>15</v>
      </c>
      <c r="D4254" t="str">
        <f>_xlfn.XLOOKUP(Table29[[#This Row],[Patron Group]],$R$10:$R$24,$S$10:$S$24)</f>
        <v>Academic</v>
      </c>
      <c r="E4254" s="1" t="d">
        <v>2023-03-16</v>
      </c>
      <c r="F4254" t="s">
        <v>1437</v>
      </c>
      <c r="G4254" t="s">
        <v>2274</v>
      </c>
      <c r="H4254" t="str">
        <f>_xlfn.XLOOKUP(Table29[[#This Row],[Unique BarCode]],$N$10:$N$37,$O$10:$O$37)</f>
        <v>MacBook</v>
      </c>
      <c r="I4254" t="str">
        <f>_xlfn.XLOOKUP(Table29[[#This Row],[Unique BarCode]],$N$10:$N$37,$P$10:$P$37)</f>
        <v>Device</v>
      </c>
      <c r="J4254" t="s">
        <v>8</v>
      </c>
      <c r="K4254" t="s">
        <v>1437</v>
      </c>
    </row>
    <row r="4255" spans="1:11" x14ac:dyDescent="0.2">
      <c r="A4255" s="1" t="d">
        <v>2023-03-09</v>
      </c>
      <c r="B4255" s="45">
        <v>-1</v>
      </c>
      <c r="C4255" t="s">
        <v>20</v>
      </c>
      <c r="D4255" t="str">
        <f>_xlfn.XLOOKUP(Table29[[#This Row],[Patron Group]],$R$10:$R$24,$S$10:$S$24)</f>
        <v>Graduate</v>
      </c>
      <c r="E4255" s="1" t="d">
        <v>2023-03-09</v>
      </c>
      <c r="F4255" t="s">
        <v>1361</v>
      </c>
      <c r="G4255" t="s">
        <v>2298</v>
      </c>
      <c r="H4255" t="str">
        <f>_xlfn.XLOOKUP(Table29[[#This Row],[Unique BarCode]],$N$10:$N$37,$O$10:$O$37)</f>
        <v>ANKER</v>
      </c>
      <c r="I4255" t="str">
        <f>_xlfn.XLOOKUP(Table29[[#This Row],[Unique BarCode]],$N$10:$N$37,$P$10:$P$37)</f>
        <v>Charger</v>
      </c>
      <c r="J4255" t="s">
        <v>8</v>
      </c>
    </row>
    <row r="4256" spans="1:11" x14ac:dyDescent="0.2">
      <c r="A4256" s="1" t="d">
        <v>2023-03-09</v>
      </c>
      <c r="B4256" s="45">
        <v>-1</v>
      </c>
      <c r="C4256" t="s">
        <v>20</v>
      </c>
      <c r="D4256" t="str">
        <f>_xlfn.XLOOKUP(Table29[[#This Row],[Patron Group]],$R$10:$R$24,$S$10:$S$24)</f>
        <v>Graduate</v>
      </c>
      <c r="E4256" s="1" t="d">
        <v>2023-03-09</v>
      </c>
      <c r="F4256" t="s">
        <v>1619</v>
      </c>
      <c r="G4256" t="s">
        <v>2281</v>
      </c>
      <c r="H4256" t="str">
        <f>_xlfn.XLOOKUP(Table29[[#This Row],[Unique BarCode]],$N$10:$N$37,$O$10:$O$37)</f>
        <v>HDMIC</v>
      </c>
      <c r="I4256" t="str">
        <f>_xlfn.XLOOKUP(Table29[[#This Row],[Unique BarCode]],$N$10:$N$37,$P$10:$P$37)</f>
        <v>Cable</v>
      </c>
      <c r="J4256" t="s">
        <v>8</v>
      </c>
      <c r="K4256" t="s">
        <v>1620</v>
      </c>
    </row>
    <row r="4257" spans="1:11" x14ac:dyDescent="0.2">
      <c r="A4257" s="1" t="d">
        <v>2023-03-09</v>
      </c>
      <c r="B4257" s="45">
        <v>-1</v>
      </c>
      <c r="C4257" t="s">
        <v>20</v>
      </c>
      <c r="D4257" t="str">
        <f>_xlfn.XLOOKUP(Table29[[#This Row],[Patron Group]],$R$10:$R$24,$S$10:$S$24)</f>
        <v>Graduate</v>
      </c>
      <c r="E4257" s="1" t="d">
        <v>2023-03-09</v>
      </c>
      <c r="F4257" t="s">
        <v>807</v>
      </c>
      <c r="G4257" t="s">
        <v>2266</v>
      </c>
      <c r="H4257" t="str">
        <f>_xlfn.XLOOKUP(Table29[[#This Row],[Unique BarCode]],$N$10:$N$37,$O$10:$O$37)</f>
        <v>Headphones</v>
      </c>
      <c r="I4257" t="str">
        <f>_xlfn.XLOOKUP(Table29[[#This Row],[Unique BarCode]],$N$10:$N$37,$P$10:$P$37)</f>
        <v>Accessory</v>
      </c>
      <c r="J4257" t="s">
        <v>8</v>
      </c>
      <c r="K4257" t="s">
        <v>808</v>
      </c>
    </row>
    <row r="4258" spans="1:11" x14ac:dyDescent="0.2">
      <c r="A4258" s="1" t="d">
        <v>2023-03-09</v>
      </c>
      <c r="B4258" s="45">
        <v>-1</v>
      </c>
      <c r="C4258" t="s">
        <v>20</v>
      </c>
      <c r="D4258" t="str">
        <f>_xlfn.XLOOKUP(Table29[[#This Row],[Patron Group]],$R$10:$R$24,$S$10:$S$24)</f>
        <v>Graduate</v>
      </c>
      <c r="E4258" s="1" t="d">
        <v>2023-03-09</v>
      </c>
      <c r="F4258" t="s">
        <v>29</v>
      </c>
      <c r="G4258" t="s">
        <v>2265</v>
      </c>
      <c r="H4258" t="str">
        <f>_xlfn.XLOOKUP(Table29[[#This Row],[Unique BarCode]],$N$10:$N$37,$O$10:$O$37)</f>
        <v>IPHONE</v>
      </c>
      <c r="I4258" t="str">
        <f>_xlfn.XLOOKUP(Table29[[#This Row],[Unique BarCode]],$N$10:$N$37,$P$10:$P$37)</f>
        <v>Charger</v>
      </c>
      <c r="J4258" t="s">
        <v>8</v>
      </c>
      <c r="K4258" t="s">
        <v>30</v>
      </c>
    </row>
    <row r="4259" spans="1:11" x14ac:dyDescent="0.2">
      <c r="A4259" s="1" t="d">
        <v>2023-03-09</v>
      </c>
      <c r="B4259" s="45">
        <v>-1</v>
      </c>
      <c r="C4259" t="s">
        <v>20</v>
      </c>
      <c r="D4259" t="str">
        <f>_xlfn.XLOOKUP(Table29[[#This Row],[Patron Group]],$R$10:$R$24,$S$10:$S$24)</f>
        <v>Graduate</v>
      </c>
      <c r="E4259" s="1" t="d">
        <v>2023-03-09</v>
      </c>
      <c r="F4259" t="s">
        <v>222</v>
      </c>
      <c r="G4259" t="s">
        <v>2265</v>
      </c>
      <c r="H4259" t="str">
        <f>_xlfn.XLOOKUP(Table29[[#This Row],[Unique BarCode]],$N$10:$N$37,$O$10:$O$37)</f>
        <v>IPHONE</v>
      </c>
      <c r="I4259" t="str">
        <f>_xlfn.XLOOKUP(Table29[[#This Row],[Unique BarCode]],$N$10:$N$37,$P$10:$P$37)</f>
        <v>Charger</v>
      </c>
      <c r="J4259" t="s">
        <v>991</v>
      </c>
      <c r="K4259" t="s">
        <v>223</v>
      </c>
    </row>
    <row r="4260" spans="1:11" x14ac:dyDescent="0.2">
      <c r="A4260" s="1" t="d">
        <v>2023-03-09</v>
      </c>
      <c r="B4260" s="45">
        <v>-1</v>
      </c>
      <c r="C4260" t="s">
        <v>20</v>
      </c>
      <c r="D4260" t="str">
        <f>_xlfn.XLOOKUP(Table29[[#This Row],[Patron Group]],$R$10:$R$24,$S$10:$S$24)</f>
        <v>Graduate</v>
      </c>
      <c r="E4260" s="1" t="d">
        <v>2023-03-09</v>
      </c>
      <c r="F4260" t="s">
        <v>12</v>
      </c>
      <c r="G4260" t="s">
        <v>2265</v>
      </c>
      <c r="H4260" t="str">
        <f>_xlfn.XLOOKUP(Table29[[#This Row],[Unique BarCode]],$N$10:$N$37,$O$10:$O$37)</f>
        <v>IPHONE</v>
      </c>
      <c r="I4260" t="str">
        <f>_xlfn.XLOOKUP(Table29[[#This Row],[Unique BarCode]],$N$10:$N$37,$P$10:$P$37)</f>
        <v>Charger</v>
      </c>
      <c r="J4260" t="s">
        <v>1825</v>
      </c>
      <c r="K4260" t="s">
        <v>14</v>
      </c>
    </row>
    <row r="4261" spans="1:11" x14ac:dyDescent="0.2">
      <c r="A4261" s="1" t="d">
        <v>2023-03-09</v>
      </c>
      <c r="B4261" s="45">
        <v>-1</v>
      </c>
      <c r="C4261" t="s">
        <v>20</v>
      </c>
      <c r="D4261" t="str">
        <f>_xlfn.XLOOKUP(Table29[[#This Row],[Patron Group]],$R$10:$R$24,$S$10:$S$24)</f>
        <v>Graduate</v>
      </c>
      <c r="E4261" s="1" t="d">
        <v>2023-03-09</v>
      </c>
      <c r="F4261" t="s">
        <v>1714</v>
      </c>
      <c r="G4261" t="s">
        <v>2296</v>
      </c>
      <c r="H4261" t="str">
        <f>_xlfn.XLOOKUP(Table29[[#This Row],[Unique BarCode]],$N$10:$N$37,$O$10:$O$37)</f>
        <v>MACUSBC</v>
      </c>
      <c r="I4261" t="str">
        <f>_xlfn.XLOOKUP(Table29[[#This Row],[Unique BarCode]],$N$10:$N$37,$P$10:$P$37)</f>
        <v>Charger</v>
      </c>
      <c r="J4261" t="s">
        <v>8</v>
      </c>
      <c r="K4261" t="s">
        <v>578</v>
      </c>
    </row>
    <row r="4262" spans="1:11" x14ac:dyDescent="0.2">
      <c r="A4262" s="1" t="d">
        <v>2023-03-09</v>
      </c>
      <c r="B4262" s="45">
        <v>-1</v>
      </c>
      <c r="C4262" t="s">
        <v>20</v>
      </c>
      <c r="D4262" t="str">
        <f>_xlfn.XLOOKUP(Table29[[#This Row],[Patron Group]],$R$10:$R$24,$S$10:$S$24)</f>
        <v>Graduate</v>
      </c>
      <c r="E4262" s="1" t="d">
        <v>2023-03-09</v>
      </c>
      <c r="F4262" t="s">
        <v>1651</v>
      </c>
      <c r="G4262" t="s">
        <v>2296</v>
      </c>
      <c r="H4262" t="str">
        <f>_xlfn.XLOOKUP(Table29[[#This Row],[Unique BarCode]],$N$10:$N$37,$O$10:$O$37)</f>
        <v>MACUSBC</v>
      </c>
      <c r="I4262" t="str">
        <f>_xlfn.XLOOKUP(Table29[[#This Row],[Unique BarCode]],$N$10:$N$37,$P$10:$P$37)</f>
        <v>Charger</v>
      </c>
      <c r="J4262" t="s">
        <v>8</v>
      </c>
      <c r="K4262" t="s">
        <v>92</v>
      </c>
    </row>
    <row r="4263" spans="1:11" x14ac:dyDescent="0.2">
      <c r="A4263" s="1" t="d">
        <v>2023-03-09</v>
      </c>
      <c r="B4263" s="45">
        <v>-1</v>
      </c>
      <c r="C4263" t="s">
        <v>20</v>
      </c>
      <c r="D4263" t="str">
        <f>_xlfn.XLOOKUP(Table29[[#This Row],[Patron Group]],$R$10:$R$24,$S$10:$S$24)</f>
        <v>Graduate</v>
      </c>
      <c r="E4263" s="1" t="d">
        <v>2023-03-09</v>
      </c>
      <c r="F4263" t="s">
        <v>1633</v>
      </c>
      <c r="G4263" t="s">
        <v>2296</v>
      </c>
      <c r="H4263" t="str">
        <f>_xlfn.XLOOKUP(Table29[[#This Row],[Unique BarCode]],$N$10:$N$37,$O$10:$O$37)</f>
        <v>MACUSBC</v>
      </c>
      <c r="I4263" t="str">
        <f>_xlfn.XLOOKUP(Table29[[#This Row],[Unique BarCode]],$N$10:$N$37,$P$10:$P$37)</f>
        <v>Charger</v>
      </c>
      <c r="J4263" t="s">
        <v>8</v>
      </c>
      <c r="K4263" t="s">
        <v>844</v>
      </c>
    </row>
    <row r="4264" spans="1:11" x14ac:dyDescent="0.2">
      <c r="A4264" s="1" t="d">
        <v>2023-03-09</v>
      </c>
      <c r="B4264" s="45">
        <v>-1</v>
      </c>
      <c r="C4264" t="s">
        <v>20</v>
      </c>
      <c r="D4264" t="str">
        <f>_xlfn.XLOOKUP(Table29[[#This Row],[Patron Group]],$R$10:$R$24,$S$10:$S$24)</f>
        <v>Graduate</v>
      </c>
      <c r="E4264" s="1" t="d">
        <v>2023-03-09</v>
      </c>
      <c r="F4264" t="s">
        <v>1835</v>
      </c>
      <c r="G4264" t="s">
        <v>2296</v>
      </c>
      <c r="H4264" t="str">
        <f>_xlfn.XLOOKUP(Table29[[#This Row],[Unique BarCode]],$N$10:$N$37,$O$10:$O$37)</f>
        <v>MACUSBC</v>
      </c>
      <c r="I4264" t="str">
        <f>_xlfn.XLOOKUP(Table29[[#This Row],[Unique BarCode]],$N$10:$N$37,$P$10:$P$37)</f>
        <v>Charger</v>
      </c>
      <c r="J4264" t="s">
        <v>8</v>
      </c>
    </row>
    <row r="4265" spans="1:11" x14ac:dyDescent="0.2">
      <c r="A4265" s="1" t="d">
        <v>2023-03-09</v>
      </c>
      <c r="B4265" s="45">
        <v>-1</v>
      </c>
      <c r="C4265" t="s">
        <v>20</v>
      </c>
      <c r="D4265" t="str">
        <f>_xlfn.XLOOKUP(Table29[[#This Row],[Patron Group]],$R$10:$R$24,$S$10:$S$24)</f>
        <v>Graduate</v>
      </c>
      <c r="E4265" s="1" t="d">
        <v>2023-03-09</v>
      </c>
      <c r="F4265" t="s">
        <v>1417</v>
      </c>
      <c r="G4265" t="s">
        <v>2271</v>
      </c>
      <c r="H4265" t="str">
        <f>_xlfn.XLOOKUP(Table29[[#This Row],[Unique BarCode]],$N$10:$N$37,$O$10:$O$37)</f>
        <v>OMNI</v>
      </c>
      <c r="I4265" t="str">
        <f>_xlfn.XLOOKUP(Table29[[#This Row],[Unique BarCode]],$N$10:$N$37,$P$10:$P$37)</f>
        <v>Charger</v>
      </c>
      <c r="J4265" t="s">
        <v>49</v>
      </c>
      <c r="K4265" t="s">
        <v>1418</v>
      </c>
    </row>
    <row r="4266" spans="1:11" x14ac:dyDescent="0.2">
      <c r="A4266" s="1" t="d">
        <v>2023-03-09</v>
      </c>
      <c r="B4266" s="45">
        <v>-1</v>
      </c>
      <c r="C4266" t="s">
        <v>20</v>
      </c>
      <c r="D4266" t="str">
        <f>_xlfn.XLOOKUP(Table29[[#This Row],[Patron Group]],$R$10:$R$24,$S$10:$S$24)</f>
        <v>Graduate</v>
      </c>
      <c r="E4266" s="1" t="d">
        <v>2023-03-09</v>
      </c>
      <c r="F4266" t="s">
        <v>849</v>
      </c>
      <c r="G4266" t="s">
        <v>2300</v>
      </c>
      <c r="H4266" t="str">
        <f>_xlfn.XLOOKUP(Table29[[#This Row],[Unique BarCode]],$N$10:$N$37,$O$10:$O$37)</f>
        <v>Super Drive</v>
      </c>
      <c r="I4266" t="str">
        <f>_xlfn.XLOOKUP(Table29[[#This Row],[Unique BarCode]],$N$10:$N$37,$P$10:$P$37)</f>
        <v>Accessory</v>
      </c>
      <c r="J4266" t="s">
        <v>68</v>
      </c>
      <c r="K4266" t="s">
        <v>850</v>
      </c>
    </row>
    <row r="4267" spans="1:11" x14ac:dyDescent="0.2">
      <c r="A4267" s="1" t="d">
        <v>2023-03-09</v>
      </c>
      <c r="B4267" s="45">
        <v>-1</v>
      </c>
      <c r="C4267" t="s">
        <v>20</v>
      </c>
      <c r="D4267" t="str">
        <f>_xlfn.XLOOKUP(Table29[[#This Row],[Patron Group]],$R$10:$R$24,$S$10:$S$24)</f>
        <v>Graduate</v>
      </c>
      <c r="E4267" s="1" t="d">
        <v>2023-03-09</v>
      </c>
      <c r="F4267" t="s">
        <v>556</v>
      </c>
      <c r="G4267" t="s">
        <v>2285</v>
      </c>
      <c r="H4267" t="str">
        <f>_xlfn.XLOOKUP(Table29[[#This Row],[Unique BarCode]],$N$10:$N$37,$O$10:$O$37)</f>
        <v>UHDMI</v>
      </c>
      <c r="I4267" t="str">
        <f>_xlfn.XLOOKUP(Table29[[#This Row],[Unique BarCode]],$N$10:$N$37,$P$10:$P$37)</f>
        <v>Cable</v>
      </c>
      <c r="J4267" t="s">
        <v>8</v>
      </c>
    </row>
    <row r="4268" spans="1:11" x14ac:dyDescent="0.2">
      <c r="A4268" s="1" t="d">
        <v>2023-03-09</v>
      </c>
      <c r="B4268" s="45">
        <v>-1</v>
      </c>
      <c r="C4268" t="s">
        <v>20</v>
      </c>
      <c r="D4268" t="str">
        <f>_xlfn.XLOOKUP(Table29[[#This Row],[Patron Group]],$R$10:$R$24,$S$10:$S$24)</f>
        <v>Graduate</v>
      </c>
      <c r="E4268" s="1" t="d">
        <v>2023-03-09</v>
      </c>
      <c r="F4268" t="s">
        <v>1442</v>
      </c>
      <c r="G4268" t="s">
        <v>2272</v>
      </c>
      <c r="H4268" t="str">
        <f>_xlfn.XLOOKUP(Table29[[#This Row],[Unique BarCode]],$N$10:$N$37,$O$10:$O$37)</f>
        <v>WALLADPT</v>
      </c>
      <c r="I4268" t="str">
        <f>_xlfn.XLOOKUP(Table29[[#This Row],[Unique BarCode]],$N$10:$N$37,$P$10:$P$37)</f>
        <v>Charger</v>
      </c>
      <c r="J4268" t="s">
        <v>991</v>
      </c>
      <c r="K4268" t="s">
        <v>1443</v>
      </c>
    </row>
    <row r="4269" spans="1:11" x14ac:dyDescent="0.2">
      <c r="A4269" s="1" t="d">
        <v>2023-03-09</v>
      </c>
      <c r="B4269" s="45">
        <v>-1</v>
      </c>
      <c r="C4269" t="s">
        <v>20</v>
      </c>
      <c r="D4269" t="str">
        <f>_xlfn.XLOOKUP(Table29[[#This Row],[Patron Group]],$R$10:$R$24,$S$10:$S$24)</f>
        <v>Graduate</v>
      </c>
      <c r="E4269" s="1" t="d">
        <v>2023-03-09</v>
      </c>
      <c r="F4269" t="s">
        <v>1326</v>
      </c>
      <c r="G4269" t="s">
        <v>2272</v>
      </c>
      <c r="H4269" t="str">
        <f>_xlfn.XLOOKUP(Table29[[#This Row],[Unique BarCode]],$N$10:$N$37,$O$10:$O$37)</f>
        <v>WALLADPT</v>
      </c>
      <c r="I4269" t="str">
        <f>_xlfn.XLOOKUP(Table29[[#This Row],[Unique BarCode]],$N$10:$N$37,$P$10:$P$37)</f>
        <v>Charger</v>
      </c>
      <c r="J4269" t="s">
        <v>8</v>
      </c>
      <c r="K4269" t="s">
        <v>1327</v>
      </c>
    </row>
    <row r="4270" spans="1:11" x14ac:dyDescent="0.2">
      <c r="A4270" s="1" t="d">
        <v>2023-03-09</v>
      </c>
      <c r="B4270" s="45">
        <v>-1</v>
      </c>
      <c r="C4270" t="s">
        <v>20</v>
      </c>
      <c r="D4270" t="str">
        <f>_xlfn.XLOOKUP(Table29[[#This Row],[Patron Group]],$R$10:$R$24,$S$10:$S$24)</f>
        <v>Graduate</v>
      </c>
      <c r="E4270" s="1" t="d">
        <v>2023-03-16</v>
      </c>
      <c r="F4270" t="s">
        <v>1356</v>
      </c>
      <c r="G4270" t="s">
        <v>2273</v>
      </c>
      <c r="H4270" t="str">
        <f>_xlfn.XLOOKUP(Table29[[#This Row],[Unique BarCode]],$N$10:$N$37,$O$10:$O$37)</f>
        <v>ChromeBook</v>
      </c>
      <c r="I4270" t="str">
        <f>_xlfn.XLOOKUP(Table29[[#This Row],[Unique BarCode]],$N$10:$N$37,$P$10:$P$37)</f>
        <v>Device</v>
      </c>
      <c r="J4270" t="s">
        <v>1825</v>
      </c>
      <c r="K4270" t="s">
        <v>1357</v>
      </c>
    </row>
    <row r="4271" spans="1:11" x14ac:dyDescent="0.2">
      <c r="A4271" s="1" t="d">
        <v>2023-03-09</v>
      </c>
      <c r="B4271" s="45">
        <v>-1</v>
      </c>
      <c r="C4271" t="s">
        <v>20</v>
      </c>
      <c r="D4271" t="str">
        <f>_xlfn.XLOOKUP(Table29[[#This Row],[Patron Group]],$R$10:$R$24,$S$10:$S$24)</f>
        <v>Graduate</v>
      </c>
      <c r="E4271" s="1" t="d">
        <v>2023-03-16</v>
      </c>
      <c r="F4271" t="s">
        <v>691</v>
      </c>
      <c r="G4271" t="s">
        <v>2273</v>
      </c>
      <c r="H4271" t="str">
        <f>_xlfn.XLOOKUP(Table29[[#This Row],[Unique BarCode]],$N$10:$N$37,$O$10:$O$37)</f>
        <v>ChromeBook</v>
      </c>
      <c r="I4271" t="str">
        <f>_xlfn.XLOOKUP(Table29[[#This Row],[Unique BarCode]],$N$10:$N$37,$P$10:$P$37)</f>
        <v>Device</v>
      </c>
      <c r="J4271" t="s">
        <v>13</v>
      </c>
      <c r="K4271" t="s">
        <v>692</v>
      </c>
    </row>
    <row r="4272" spans="1:11" x14ac:dyDescent="0.2">
      <c r="A4272" s="1" t="d">
        <v>2023-03-09</v>
      </c>
      <c r="B4272" s="45">
        <v>-1</v>
      </c>
      <c r="C4272" t="s">
        <v>20</v>
      </c>
      <c r="D4272" t="str">
        <f>_xlfn.XLOOKUP(Table29[[#This Row],[Patron Group]],$R$10:$R$24,$S$10:$S$24)</f>
        <v>Graduate</v>
      </c>
      <c r="E4272" s="1" t="d">
        <v>2023-03-16</v>
      </c>
      <c r="F4272" t="s">
        <v>53</v>
      </c>
      <c r="G4272" t="s">
        <v>2273</v>
      </c>
      <c r="H4272" t="str">
        <f>_xlfn.XLOOKUP(Table29[[#This Row],[Unique BarCode]],$N$10:$N$37,$O$10:$O$37)</f>
        <v>ChromeBook</v>
      </c>
      <c r="I4272" t="str">
        <f>_xlfn.XLOOKUP(Table29[[#This Row],[Unique BarCode]],$N$10:$N$37,$P$10:$P$37)</f>
        <v>Device</v>
      </c>
      <c r="J4272" t="s">
        <v>13</v>
      </c>
      <c r="K4272" t="s">
        <v>54</v>
      </c>
    </row>
    <row r="4273" spans="1:11" x14ac:dyDescent="0.2">
      <c r="A4273" s="1" t="d">
        <v>2023-03-09</v>
      </c>
      <c r="B4273" s="45">
        <v>-1</v>
      </c>
      <c r="C4273" t="s">
        <v>20</v>
      </c>
      <c r="D4273" t="str">
        <f>_xlfn.XLOOKUP(Table29[[#This Row],[Patron Group]],$R$10:$R$24,$S$10:$S$24)</f>
        <v>Graduate</v>
      </c>
      <c r="E4273" s="1" t="d">
        <v>2023-03-16</v>
      </c>
      <c r="F4273" t="s">
        <v>1608</v>
      </c>
      <c r="G4273" t="s">
        <v>2273</v>
      </c>
      <c r="H4273" t="str">
        <f>_xlfn.XLOOKUP(Table29[[#This Row],[Unique BarCode]],$N$10:$N$37,$O$10:$O$37)</f>
        <v>ChromeBook</v>
      </c>
      <c r="I4273" t="str">
        <f>_xlfn.XLOOKUP(Table29[[#This Row],[Unique BarCode]],$N$10:$N$37,$P$10:$P$37)</f>
        <v>Device</v>
      </c>
      <c r="J4273" t="s">
        <v>13</v>
      </c>
      <c r="K4273" t="s">
        <v>1609</v>
      </c>
    </row>
    <row r="4274" spans="1:11" x14ac:dyDescent="0.2">
      <c r="A4274" s="1" t="d">
        <v>2023-03-09</v>
      </c>
      <c r="B4274" s="45">
        <v>-1</v>
      </c>
      <c r="C4274" t="s">
        <v>20</v>
      </c>
      <c r="D4274" t="str">
        <f>_xlfn.XLOOKUP(Table29[[#This Row],[Patron Group]],$R$10:$R$24,$S$10:$S$24)</f>
        <v>Graduate</v>
      </c>
      <c r="E4274" s="1" t="d">
        <v>2023-03-16</v>
      </c>
      <c r="F4274" t="s">
        <v>1395</v>
      </c>
      <c r="G4274" t="s">
        <v>2273</v>
      </c>
      <c r="H4274" t="str">
        <f>_xlfn.XLOOKUP(Table29[[#This Row],[Unique BarCode]],$N$10:$N$37,$O$10:$O$37)</f>
        <v>ChromeBook</v>
      </c>
      <c r="I4274" t="str">
        <f>_xlfn.XLOOKUP(Table29[[#This Row],[Unique BarCode]],$N$10:$N$37,$P$10:$P$37)</f>
        <v>Device</v>
      </c>
      <c r="J4274" t="s">
        <v>13</v>
      </c>
      <c r="K4274" t="s">
        <v>1396</v>
      </c>
    </row>
    <row r="4275" spans="1:11" x14ac:dyDescent="0.2">
      <c r="A4275" s="1" t="d">
        <v>2023-03-09</v>
      </c>
      <c r="B4275" s="45">
        <v>-1</v>
      </c>
      <c r="C4275" t="s">
        <v>20</v>
      </c>
      <c r="D4275" t="str">
        <f>_xlfn.XLOOKUP(Table29[[#This Row],[Patron Group]],$R$10:$R$24,$S$10:$S$24)</f>
        <v>Graduate</v>
      </c>
      <c r="E4275" s="1" t="d">
        <v>2023-03-16</v>
      </c>
      <c r="F4275" t="s">
        <v>303</v>
      </c>
      <c r="G4275" t="s">
        <v>2273</v>
      </c>
      <c r="H4275" t="str">
        <f>_xlfn.XLOOKUP(Table29[[#This Row],[Unique BarCode]],$N$10:$N$37,$O$10:$O$37)</f>
        <v>ChromeBook</v>
      </c>
      <c r="I4275" t="str">
        <f>_xlfn.XLOOKUP(Table29[[#This Row],[Unique BarCode]],$N$10:$N$37,$P$10:$P$37)</f>
        <v>Device</v>
      </c>
      <c r="J4275" t="s">
        <v>128</v>
      </c>
      <c r="K4275" t="s">
        <v>304</v>
      </c>
    </row>
    <row r="4276" spans="1:11" x14ac:dyDescent="0.2">
      <c r="A4276" s="1" t="d">
        <v>2023-03-09</v>
      </c>
      <c r="B4276" s="45">
        <v>-1</v>
      </c>
      <c r="C4276" t="s">
        <v>20</v>
      </c>
      <c r="D4276" t="str">
        <f>_xlfn.XLOOKUP(Table29[[#This Row],[Patron Group]],$R$10:$R$24,$S$10:$S$24)</f>
        <v>Graduate</v>
      </c>
      <c r="E4276" s="1" t="d">
        <v>2023-03-16</v>
      </c>
      <c r="F4276" t="s">
        <v>1296</v>
      </c>
      <c r="G4276" t="s">
        <v>2274</v>
      </c>
      <c r="H4276" t="str">
        <f>_xlfn.XLOOKUP(Table29[[#This Row],[Unique BarCode]],$N$10:$N$37,$O$10:$O$37)</f>
        <v>MacBook</v>
      </c>
      <c r="I4276" t="str">
        <f>_xlfn.XLOOKUP(Table29[[#This Row],[Unique BarCode]],$N$10:$N$37,$P$10:$P$37)</f>
        <v>Device</v>
      </c>
      <c r="J4276" t="s">
        <v>8</v>
      </c>
      <c r="K4276" t="s">
        <v>1297</v>
      </c>
    </row>
    <row r="4277" spans="1:11" x14ac:dyDescent="0.2">
      <c r="A4277" s="1" t="d">
        <v>2023-03-09</v>
      </c>
      <c r="B4277" s="45">
        <v>-1</v>
      </c>
      <c r="C4277" t="s">
        <v>20</v>
      </c>
      <c r="D4277" t="str">
        <f>_xlfn.XLOOKUP(Table29[[#This Row],[Patron Group]],$R$10:$R$24,$S$10:$S$24)</f>
        <v>Graduate</v>
      </c>
      <c r="E4277" s="1" t="d">
        <v>2023-03-16</v>
      </c>
      <c r="F4277" t="s">
        <v>2106</v>
      </c>
      <c r="G4277" t="s">
        <v>2263</v>
      </c>
      <c r="H4277" t="str">
        <f>_xlfn.XLOOKUP(Table29[[#This Row],[Unique BarCode]],$N$10:$N$37,$O$10:$O$37)</f>
        <v>HP Laptop</v>
      </c>
      <c r="I4277" t="str">
        <f>_xlfn.XLOOKUP(Table29[[#This Row],[Unique BarCode]],$N$10:$N$37,$P$10:$P$37)</f>
        <v>Device</v>
      </c>
      <c r="J4277" t="s">
        <v>8</v>
      </c>
      <c r="K4277" t="s">
        <v>795</v>
      </c>
    </row>
    <row r="4278" spans="1:11" x14ac:dyDescent="0.2">
      <c r="A4278" s="1" t="d">
        <v>2023-03-09</v>
      </c>
      <c r="B4278" s="45">
        <v>-1</v>
      </c>
      <c r="C4278" t="s">
        <v>20</v>
      </c>
      <c r="D4278" t="str">
        <f>_xlfn.XLOOKUP(Table29[[#This Row],[Patron Group]],$R$10:$R$24,$S$10:$S$24)</f>
        <v>Graduate</v>
      </c>
      <c r="E4278" s="1" t="d">
        <v>2023-03-23</v>
      </c>
      <c r="F4278" t="s">
        <v>1295</v>
      </c>
      <c r="G4278" t="s">
        <v>2274</v>
      </c>
      <c r="H4278" t="str">
        <f>_xlfn.XLOOKUP(Table29[[#This Row],[Unique BarCode]],$N$10:$N$37,$O$10:$O$37)</f>
        <v>MacBook</v>
      </c>
      <c r="I4278" t="str">
        <f>_xlfn.XLOOKUP(Table29[[#This Row],[Unique BarCode]],$N$10:$N$37,$P$10:$P$37)</f>
        <v>Device</v>
      </c>
      <c r="J4278" t="s">
        <v>8</v>
      </c>
      <c r="K4278" t="s">
        <v>1295</v>
      </c>
    </row>
    <row r="4279" spans="1:11" x14ac:dyDescent="0.2">
      <c r="A4279" s="1" t="d">
        <v>2023-03-09</v>
      </c>
      <c r="B4279" s="45">
        <v>-1</v>
      </c>
      <c r="C4279" t="s">
        <v>20</v>
      </c>
      <c r="D4279" t="str">
        <f>_xlfn.XLOOKUP(Table29[[#This Row],[Patron Group]],$R$10:$R$24,$S$10:$S$24)</f>
        <v>Graduate</v>
      </c>
      <c r="E4279" s="1" t="d">
        <v>2023-03-23</v>
      </c>
      <c r="F4279" t="s">
        <v>1069</v>
      </c>
      <c r="G4279" t="s">
        <v>2275</v>
      </c>
      <c r="H4279" t="str">
        <f>_xlfn.XLOOKUP(Table29[[#This Row],[Unique BarCode]],$N$10:$N$37,$O$10:$O$37)</f>
        <v>iPad</v>
      </c>
      <c r="I4279" t="str">
        <f>_xlfn.XLOOKUP(Table29[[#This Row],[Unique BarCode]],$N$10:$N$37,$P$10:$P$37)</f>
        <v>Device</v>
      </c>
      <c r="J4279" t="s">
        <v>8</v>
      </c>
      <c r="K4279" t="s">
        <v>1070</v>
      </c>
    </row>
    <row r="4280" spans="1:11" x14ac:dyDescent="0.2">
      <c r="A4280" s="1" t="d">
        <v>2023-03-09</v>
      </c>
      <c r="B4280" s="45">
        <v>-1</v>
      </c>
      <c r="C4280" t="s">
        <v>20</v>
      </c>
      <c r="D4280" t="str">
        <f>_xlfn.XLOOKUP(Table29[[#This Row],[Patron Group]],$R$10:$R$24,$S$10:$S$24)</f>
        <v>Graduate</v>
      </c>
      <c r="E4280" s="1" t="d">
        <v>2023-03-23</v>
      </c>
      <c r="F4280" t="s">
        <v>521</v>
      </c>
      <c r="G4280" t="s">
        <v>2275</v>
      </c>
      <c r="H4280" t="str">
        <f>_xlfn.XLOOKUP(Table29[[#This Row],[Unique BarCode]],$N$10:$N$37,$O$10:$O$37)</f>
        <v>iPad</v>
      </c>
      <c r="I4280" t="str">
        <f>_xlfn.XLOOKUP(Table29[[#This Row],[Unique BarCode]],$N$10:$N$37,$P$10:$P$37)</f>
        <v>Device</v>
      </c>
      <c r="J4280" t="s">
        <v>8</v>
      </c>
    </row>
    <row r="4281" spans="1:11" x14ac:dyDescent="0.2">
      <c r="A4281" s="1" t="d">
        <v>2023-03-09</v>
      </c>
      <c r="B4281" s="45">
        <v>-1</v>
      </c>
      <c r="C4281" t="s">
        <v>20</v>
      </c>
      <c r="D4281" t="str">
        <f>_xlfn.XLOOKUP(Table29[[#This Row],[Patron Group]],$R$10:$R$24,$S$10:$S$24)</f>
        <v>Graduate</v>
      </c>
      <c r="E4281" s="1" t="d">
        <v>2023-03-23</v>
      </c>
      <c r="F4281" t="s">
        <v>2050</v>
      </c>
      <c r="G4281" t="s">
        <v>2275</v>
      </c>
      <c r="H4281" t="str">
        <f>_xlfn.XLOOKUP(Table29[[#This Row],[Unique BarCode]],$N$10:$N$37,$O$10:$O$37)</f>
        <v>iPad</v>
      </c>
      <c r="I4281" t="str">
        <f>_xlfn.XLOOKUP(Table29[[#This Row],[Unique BarCode]],$N$10:$N$37,$P$10:$P$37)</f>
        <v>Device</v>
      </c>
      <c r="J4281" t="s">
        <v>8</v>
      </c>
      <c r="K4281" t="s">
        <v>2051</v>
      </c>
    </row>
    <row r="4282" spans="1:11" x14ac:dyDescent="0.2">
      <c r="A4282" s="1" t="d">
        <v>2023-03-09</v>
      </c>
      <c r="B4282" s="45">
        <v>-1</v>
      </c>
      <c r="C4282" t="s">
        <v>20</v>
      </c>
      <c r="D4282" t="str">
        <f>_xlfn.XLOOKUP(Table29[[#This Row],[Patron Group]],$R$10:$R$24,$S$10:$S$24)</f>
        <v>Graduate</v>
      </c>
      <c r="E4282" s="1" t="d">
        <v>2023-03-23</v>
      </c>
      <c r="F4282" t="s">
        <v>1722</v>
      </c>
      <c r="G4282" t="s">
        <v>2275</v>
      </c>
      <c r="H4282" t="str">
        <f>_xlfn.XLOOKUP(Table29[[#This Row],[Unique BarCode]],$N$10:$N$37,$O$10:$O$37)</f>
        <v>iPad</v>
      </c>
      <c r="I4282" t="str">
        <f>_xlfn.XLOOKUP(Table29[[#This Row],[Unique BarCode]],$N$10:$N$37,$P$10:$P$37)</f>
        <v>Device</v>
      </c>
      <c r="J4282" t="s">
        <v>8</v>
      </c>
      <c r="K4282" t="s">
        <v>1723</v>
      </c>
    </row>
    <row r="4283" spans="1:11" x14ac:dyDescent="0.2">
      <c r="A4283" s="1" t="d">
        <v>2023-03-09</v>
      </c>
      <c r="B4283" s="45">
        <v>-1</v>
      </c>
      <c r="C4283" t="s">
        <v>74</v>
      </c>
      <c r="D4283" t="str">
        <f>_xlfn.XLOOKUP(Table29[[#This Row],[Patron Group]],$R$10:$R$24,$S$10:$S$24)</f>
        <v>Staff</v>
      </c>
      <c r="E4283" s="1" t="d">
        <v>2023-03-16</v>
      </c>
      <c r="F4283" t="s">
        <v>2108</v>
      </c>
      <c r="G4283" t="s">
        <v>2273</v>
      </c>
      <c r="H4283" t="str">
        <f>_xlfn.XLOOKUP(Table29[[#This Row],[Unique BarCode]],$N$10:$N$37,$O$10:$O$37)</f>
        <v>ChromeBook</v>
      </c>
      <c r="I4283" t="str">
        <f>_xlfn.XLOOKUP(Table29[[#This Row],[Unique BarCode]],$N$10:$N$37,$P$10:$P$37)</f>
        <v>Device</v>
      </c>
      <c r="J4283" t="s">
        <v>8</v>
      </c>
      <c r="K4283" t="s">
        <v>1589</v>
      </c>
    </row>
    <row r="4284" spans="1:11" x14ac:dyDescent="0.2">
      <c r="A4284" s="1" t="d">
        <v>2023-03-09</v>
      </c>
      <c r="B4284" s="45">
        <v>-1</v>
      </c>
      <c r="C4284" t="s">
        <v>77</v>
      </c>
      <c r="D4284" t="str">
        <f>_xlfn.XLOOKUP(Table29[[#This Row],[Patron Group]],$R$10:$R$24,$S$10:$S$24)</f>
        <v>Undergraduate</v>
      </c>
      <c r="E4284" s="1" t="d">
        <v>2023-03-09</v>
      </c>
      <c r="F4284" t="s">
        <v>1088</v>
      </c>
      <c r="G4284" t="s">
        <v>2288</v>
      </c>
      <c r="H4284" t="str">
        <f>_xlfn.XLOOKUP(Table29[[#This Row],[Unique BarCode]],$N$10:$N$37,$O$10:$O$37)</f>
        <v>Android Charger</v>
      </c>
      <c r="I4284" t="str">
        <f>_xlfn.XLOOKUP(Table29[[#This Row],[Unique BarCode]],$N$10:$N$37,$P$10:$P$37)</f>
        <v>Charger</v>
      </c>
      <c r="J4284" t="s">
        <v>128</v>
      </c>
      <c r="K4284" t="s">
        <v>1089</v>
      </c>
    </row>
    <row r="4285" spans="1:11" x14ac:dyDescent="0.2">
      <c r="A4285" s="1" t="d">
        <v>2023-03-09</v>
      </c>
      <c r="B4285" s="45">
        <v>-1</v>
      </c>
      <c r="C4285" t="s">
        <v>77</v>
      </c>
      <c r="D4285" t="str">
        <f>_xlfn.XLOOKUP(Table29[[#This Row],[Patron Group]],$R$10:$R$24,$S$10:$S$24)</f>
        <v>Undergraduate</v>
      </c>
      <c r="E4285" s="1" t="d">
        <v>2023-03-09</v>
      </c>
      <c r="F4285" t="s">
        <v>940</v>
      </c>
      <c r="G4285" t="s">
        <v>2302</v>
      </c>
      <c r="H4285" t="str">
        <f>_xlfn.XLOOKUP(Table29[[#This Row],[Unique BarCode]],$N$10:$N$37,$O$10:$O$37)</f>
        <v>IPHONE</v>
      </c>
      <c r="I4285" t="str">
        <f>_xlfn.XLOOKUP(Table29[[#This Row],[Unique BarCode]],$N$10:$N$37,$P$10:$P$37)</f>
        <v>Charger</v>
      </c>
      <c r="J4285" t="s">
        <v>49</v>
      </c>
      <c r="K4285" t="s">
        <v>941</v>
      </c>
    </row>
    <row r="4286" spans="1:11" x14ac:dyDescent="0.2">
      <c r="A4286" s="1" t="d">
        <v>2023-03-09</v>
      </c>
      <c r="B4286" s="45">
        <v>-1</v>
      </c>
      <c r="C4286" t="s">
        <v>77</v>
      </c>
      <c r="D4286" t="str">
        <f>_xlfn.XLOOKUP(Table29[[#This Row],[Patron Group]],$R$10:$R$24,$S$10:$S$24)</f>
        <v>Undergraduate</v>
      </c>
      <c r="E4286" s="1" t="d">
        <v>2023-03-09</v>
      </c>
      <c r="F4286" t="s">
        <v>1174</v>
      </c>
      <c r="G4286" t="s">
        <v>2281</v>
      </c>
      <c r="H4286" t="str">
        <f>_xlfn.XLOOKUP(Table29[[#This Row],[Unique BarCode]],$N$10:$N$37,$O$10:$O$37)</f>
        <v>HDMIC</v>
      </c>
      <c r="I4286" t="str">
        <f>_xlfn.XLOOKUP(Table29[[#This Row],[Unique BarCode]],$N$10:$N$37,$P$10:$P$37)</f>
        <v>Cable</v>
      </c>
      <c r="J4286" t="s">
        <v>8</v>
      </c>
      <c r="K4286" t="s">
        <v>1175</v>
      </c>
    </row>
    <row r="4287" spans="1:11" x14ac:dyDescent="0.2">
      <c r="A4287" s="1" t="d">
        <v>2023-03-09</v>
      </c>
      <c r="B4287" s="45">
        <v>-1</v>
      </c>
      <c r="C4287" t="s">
        <v>77</v>
      </c>
      <c r="D4287" t="str">
        <f>_xlfn.XLOOKUP(Table29[[#This Row],[Patron Group]],$R$10:$R$24,$S$10:$S$24)</f>
        <v>Undergraduate</v>
      </c>
      <c r="E4287" s="1" t="d">
        <v>2023-03-09</v>
      </c>
      <c r="F4287" t="s">
        <v>1619</v>
      </c>
      <c r="G4287" t="s">
        <v>2281</v>
      </c>
      <c r="H4287" t="str">
        <f>_xlfn.XLOOKUP(Table29[[#This Row],[Unique BarCode]],$N$10:$N$37,$O$10:$O$37)</f>
        <v>HDMIC</v>
      </c>
      <c r="I4287" t="str">
        <f>_xlfn.XLOOKUP(Table29[[#This Row],[Unique BarCode]],$N$10:$N$37,$P$10:$P$37)</f>
        <v>Cable</v>
      </c>
      <c r="J4287" t="s">
        <v>8</v>
      </c>
      <c r="K4287" t="s">
        <v>1620</v>
      </c>
    </row>
    <row r="4288" spans="1:11" x14ac:dyDescent="0.2">
      <c r="A4288" s="1" t="d">
        <v>2023-03-09</v>
      </c>
      <c r="B4288" s="45">
        <v>-1</v>
      </c>
      <c r="C4288" t="s">
        <v>77</v>
      </c>
      <c r="D4288" t="str">
        <f>_xlfn.XLOOKUP(Table29[[#This Row],[Patron Group]],$R$10:$R$24,$S$10:$S$24)</f>
        <v>Undergraduate</v>
      </c>
      <c r="E4288" s="1" t="d">
        <v>2023-03-09</v>
      </c>
      <c r="F4288" t="s">
        <v>23</v>
      </c>
      <c r="G4288" t="s">
        <v>2266</v>
      </c>
      <c r="H4288" t="str">
        <f>_xlfn.XLOOKUP(Table29[[#This Row],[Unique BarCode]],$N$10:$N$37,$O$10:$O$37)</f>
        <v>Headphones</v>
      </c>
      <c r="I4288" t="str">
        <f>_xlfn.XLOOKUP(Table29[[#This Row],[Unique BarCode]],$N$10:$N$37,$P$10:$P$37)</f>
        <v>Accessory</v>
      </c>
      <c r="J4288" t="s">
        <v>8</v>
      </c>
      <c r="K4288" t="s">
        <v>24</v>
      </c>
    </row>
    <row r="4289" spans="1:11" x14ac:dyDescent="0.2">
      <c r="A4289" s="1" t="d">
        <v>2023-03-09</v>
      </c>
      <c r="B4289" s="45">
        <v>-1</v>
      </c>
      <c r="C4289" t="s">
        <v>77</v>
      </c>
      <c r="D4289" t="str">
        <f>_xlfn.XLOOKUP(Table29[[#This Row],[Patron Group]],$R$10:$R$24,$S$10:$S$24)</f>
        <v>Undergraduate</v>
      </c>
      <c r="E4289" s="1" t="d">
        <v>2023-03-09</v>
      </c>
      <c r="F4289" t="s">
        <v>1039</v>
      </c>
      <c r="G4289" t="s">
        <v>2282</v>
      </c>
      <c r="H4289" t="str">
        <f>_xlfn.XLOOKUP(Table29[[#This Row],[Unique BarCode]],$N$10:$N$37,$O$10:$O$37)</f>
        <v>HPUSBC</v>
      </c>
      <c r="I4289" t="str">
        <f>_xlfn.XLOOKUP(Table29[[#This Row],[Unique BarCode]],$N$10:$N$37,$P$10:$P$37)</f>
        <v>Charger</v>
      </c>
      <c r="J4289" t="s">
        <v>49</v>
      </c>
      <c r="K4289" t="s">
        <v>1040</v>
      </c>
    </row>
    <row r="4290" spans="1:11" x14ac:dyDescent="0.2">
      <c r="A4290" s="1" t="d">
        <v>2023-03-09</v>
      </c>
      <c r="B4290" s="45">
        <v>-1</v>
      </c>
      <c r="C4290" t="s">
        <v>77</v>
      </c>
      <c r="D4290" t="str">
        <f>_xlfn.XLOOKUP(Table29[[#This Row],[Patron Group]],$R$10:$R$24,$S$10:$S$24)</f>
        <v>Undergraduate</v>
      </c>
      <c r="E4290" s="1" t="d">
        <v>2023-03-09</v>
      </c>
      <c r="F4290" t="s">
        <v>811</v>
      </c>
      <c r="G4290" t="s">
        <v>2282</v>
      </c>
      <c r="H4290" t="str">
        <f>_xlfn.XLOOKUP(Table29[[#This Row],[Unique BarCode]],$N$10:$N$37,$O$10:$O$37)</f>
        <v>HPUSBC</v>
      </c>
      <c r="I4290" t="str">
        <f>_xlfn.XLOOKUP(Table29[[#This Row],[Unique BarCode]],$N$10:$N$37,$P$10:$P$37)</f>
        <v>Charger</v>
      </c>
      <c r="J4290" t="s">
        <v>49</v>
      </c>
      <c r="K4290" t="s">
        <v>812</v>
      </c>
    </row>
    <row r="4291" spans="1:11" x14ac:dyDescent="0.2">
      <c r="A4291" s="1" t="d">
        <v>2023-03-09</v>
      </c>
      <c r="B4291" s="45">
        <v>-1</v>
      </c>
      <c r="C4291" t="s">
        <v>77</v>
      </c>
      <c r="D4291" t="str">
        <f>_xlfn.XLOOKUP(Table29[[#This Row],[Patron Group]],$R$10:$R$24,$S$10:$S$24)</f>
        <v>Undergraduate</v>
      </c>
      <c r="E4291" s="1" t="d">
        <v>2023-03-09</v>
      </c>
      <c r="F4291" t="s">
        <v>1860</v>
      </c>
      <c r="G4291" t="s">
        <v>2282</v>
      </c>
      <c r="H4291" t="str">
        <f>_xlfn.XLOOKUP(Table29[[#This Row],[Unique BarCode]],$N$10:$N$37,$O$10:$O$37)</f>
        <v>HPUSBC</v>
      </c>
      <c r="I4291" t="str">
        <f>_xlfn.XLOOKUP(Table29[[#This Row],[Unique BarCode]],$N$10:$N$37,$P$10:$P$37)</f>
        <v>Charger</v>
      </c>
      <c r="J4291" t="s">
        <v>49</v>
      </c>
    </row>
    <row r="4292" spans="1:11" x14ac:dyDescent="0.2">
      <c r="A4292" s="1" t="d">
        <v>2023-03-09</v>
      </c>
      <c r="B4292" s="45">
        <v>-1</v>
      </c>
      <c r="C4292" t="s">
        <v>77</v>
      </c>
      <c r="D4292" t="str">
        <f>_xlfn.XLOOKUP(Table29[[#This Row],[Patron Group]],$R$10:$R$24,$S$10:$S$24)</f>
        <v>Undergraduate</v>
      </c>
      <c r="E4292" s="1" t="d">
        <v>2023-03-09</v>
      </c>
      <c r="F4292" t="s">
        <v>687</v>
      </c>
      <c r="G4292" t="s">
        <v>2282</v>
      </c>
      <c r="H4292" t="str">
        <f>_xlfn.XLOOKUP(Table29[[#This Row],[Unique BarCode]],$N$10:$N$37,$O$10:$O$37)</f>
        <v>HPUSBC</v>
      </c>
      <c r="I4292" t="str">
        <f>_xlfn.XLOOKUP(Table29[[#This Row],[Unique BarCode]],$N$10:$N$37,$P$10:$P$37)</f>
        <v>Charger</v>
      </c>
      <c r="J4292" t="s">
        <v>49</v>
      </c>
    </row>
    <row r="4293" spans="1:11" x14ac:dyDescent="0.2">
      <c r="A4293" s="1" t="d">
        <v>2023-03-09</v>
      </c>
      <c r="B4293" s="45">
        <v>-1</v>
      </c>
      <c r="C4293" t="s">
        <v>77</v>
      </c>
      <c r="D4293" t="str">
        <f>_xlfn.XLOOKUP(Table29[[#This Row],[Patron Group]],$R$10:$R$24,$S$10:$S$24)</f>
        <v>Undergraduate</v>
      </c>
      <c r="E4293" s="1" t="d">
        <v>2023-03-09</v>
      </c>
      <c r="F4293" t="s">
        <v>942</v>
      </c>
      <c r="G4293" t="s">
        <v>2265</v>
      </c>
      <c r="H4293" t="str">
        <f>_xlfn.XLOOKUP(Table29[[#This Row],[Unique BarCode]],$N$10:$N$37,$O$10:$O$37)</f>
        <v>IPHONE</v>
      </c>
      <c r="I4293" t="str">
        <f>_xlfn.XLOOKUP(Table29[[#This Row],[Unique BarCode]],$N$10:$N$37,$P$10:$P$37)</f>
        <v>Charger</v>
      </c>
      <c r="J4293" t="s">
        <v>68</v>
      </c>
      <c r="K4293" t="s">
        <v>943</v>
      </c>
    </row>
    <row r="4294" spans="1:11" x14ac:dyDescent="0.2">
      <c r="A4294" s="1" t="d">
        <v>2023-03-09</v>
      </c>
      <c r="B4294" s="45">
        <v>-1</v>
      </c>
      <c r="C4294" t="s">
        <v>77</v>
      </c>
      <c r="D4294" t="str">
        <f>_xlfn.XLOOKUP(Table29[[#This Row],[Patron Group]],$R$10:$R$24,$S$10:$S$24)</f>
        <v>Undergraduate</v>
      </c>
      <c r="E4294" s="1" t="d">
        <v>2023-03-09</v>
      </c>
      <c r="F4294" t="s">
        <v>218</v>
      </c>
      <c r="G4294" t="s">
        <v>2265</v>
      </c>
      <c r="H4294" t="str">
        <f>_xlfn.XLOOKUP(Table29[[#This Row],[Unique BarCode]],$N$10:$N$37,$O$10:$O$37)</f>
        <v>IPHONE</v>
      </c>
      <c r="I4294" t="str">
        <f>_xlfn.XLOOKUP(Table29[[#This Row],[Unique BarCode]],$N$10:$N$37,$P$10:$P$37)</f>
        <v>Charger</v>
      </c>
      <c r="J4294" t="s">
        <v>49</v>
      </c>
      <c r="K4294" t="s">
        <v>219</v>
      </c>
    </row>
    <row r="4295" spans="1:11" x14ac:dyDescent="0.2">
      <c r="A4295" s="1" t="d">
        <v>2023-03-09</v>
      </c>
      <c r="B4295" s="45">
        <v>-1</v>
      </c>
      <c r="C4295" t="s">
        <v>77</v>
      </c>
      <c r="D4295" t="str">
        <f>_xlfn.XLOOKUP(Table29[[#This Row],[Patron Group]],$R$10:$R$24,$S$10:$S$24)</f>
        <v>Undergraduate</v>
      </c>
      <c r="E4295" s="1" t="d">
        <v>2023-03-09</v>
      </c>
      <c r="F4295" t="s">
        <v>1314</v>
      </c>
      <c r="G4295" t="s">
        <v>2265</v>
      </c>
      <c r="H4295" t="str">
        <f>_xlfn.XLOOKUP(Table29[[#This Row],[Unique BarCode]],$N$10:$N$37,$O$10:$O$37)</f>
        <v>IPHONE</v>
      </c>
      <c r="I4295" t="str">
        <f>_xlfn.XLOOKUP(Table29[[#This Row],[Unique BarCode]],$N$10:$N$37,$P$10:$P$37)</f>
        <v>Charger</v>
      </c>
      <c r="J4295" t="s">
        <v>8</v>
      </c>
      <c r="K4295" t="s">
        <v>1315</v>
      </c>
    </row>
    <row r="4296" spans="1:11" x14ac:dyDescent="0.2">
      <c r="A4296" s="1" t="d">
        <v>2023-03-09</v>
      </c>
      <c r="B4296" s="45">
        <v>-1</v>
      </c>
      <c r="C4296" t="s">
        <v>77</v>
      </c>
      <c r="D4296" t="str">
        <f>_xlfn.XLOOKUP(Table29[[#This Row],[Patron Group]],$R$10:$R$24,$S$10:$S$24)</f>
        <v>Undergraduate</v>
      </c>
      <c r="E4296" s="1" t="d">
        <v>2023-03-09</v>
      </c>
      <c r="F4296" t="s">
        <v>84</v>
      </c>
      <c r="G4296" t="s">
        <v>2265</v>
      </c>
      <c r="H4296" t="str">
        <f>_xlfn.XLOOKUP(Table29[[#This Row],[Unique BarCode]],$N$10:$N$37,$O$10:$O$37)</f>
        <v>IPHONE</v>
      </c>
      <c r="I4296" t="str">
        <f>_xlfn.XLOOKUP(Table29[[#This Row],[Unique BarCode]],$N$10:$N$37,$P$10:$P$37)</f>
        <v>Charger</v>
      </c>
      <c r="J4296" t="s">
        <v>8</v>
      </c>
      <c r="K4296" t="s">
        <v>85</v>
      </c>
    </row>
    <row r="4297" spans="1:11" x14ac:dyDescent="0.2">
      <c r="A4297" s="1" t="d">
        <v>2023-03-09</v>
      </c>
      <c r="B4297" s="45">
        <v>-1</v>
      </c>
      <c r="C4297" t="s">
        <v>77</v>
      </c>
      <c r="D4297" t="str">
        <f>_xlfn.XLOOKUP(Table29[[#This Row],[Patron Group]],$R$10:$R$24,$S$10:$S$24)</f>
        <v>Undergraduate</v>
      </c>
      <c r="E4297" s="1" t="d">
        <v>2023-03-09</v>
      </c>
      <c r="F4297" t="s">
        <v>1861</v>
      </c>
      <c r="G4297" t="s">
        <v>2265</v>
      </c>
      <c r="H4297" t="str">
        <f>_xlfn.XLOOKUP(Table29[[#This Row],[Unique BarCode]],$N$10:$N$37,$O$10:$O$37)</f>
        <v>IPHONE</v>
      </c>
      <c r="I4297" t="str">
        <f>_xlfn.XLOOKUP(Table29[[#This Row],[Unique BarCode]],$N$10:$N$37,$P$10:$P$37)</f>
        <v>Charger</v>
      </c>
      <c r="J4297" t="s">
        <v>8</v>
      </c>
      <c r="K4297" t="s">
        <v>1862</v>
      </c>
    </row>
    <row r="4298" spans="1:11" x14ac:dyDescent="0.2">
      <c r="A4298" s="1" t="d">
        <v>2023-03-09</v>
      </c>
      <c r="B4298" s="45">
        <v>-1</v>
      </c>
      <c r="C4298" t="s">
        <v>77</v>
      </c>
      <c r="D4298" t="str">
        <f>_xlfn.XLOOKUP(Table29[[#This Row],[Patron Group]],$R$10:$R$24,$S$10:$S$24)</f>
        <v>Undergraduate</v>
      </c>
      <c r="E4298" s="1" t="d">
        <v>2023-03-09</v>
      </c>
      <c r="F4298" t="s">
        <v>839</v>
      </c>
      <c r="G4298" t="s">
        <v>2265</v>
      </c>
      <c r="H4298" t="str">
        <f>_xlfn.XLOOKUP(Table29[[#This Row],[Unique BarCode]],$N$10:$N$37,$O$10:$O$37)</f>
        <v>IPHONE</v>
      </c>
      <c r="I4298" t="str">
        <f>_xlfn.XLOOKUP(Table29[[#This Row],[Unique BarCode]],$N$10:$N$37,$P$10:$P$37)</f>
        <v>Charger</v>
      </c>
      <c r="J4298" t="s">
        <v>8</v>
      </c>
      <c r="K4298" t="s">
        <v>840</v>
      </c>
    </row>
    <row r="4299" spans="1:11" x14ac:dyDescent="0.2">
      <c r="A4299" s="1" t="d">
        <v>2023-03-09</v>
      </c>
      <c r="B4299" s="45">
        <v>-1</v>
      </c>
      <c r="C4299" t="s">
        <v>77</v>
      </c>
      <c r="D4299" t="str">
        <f>_xlfn.XLOOKUP(Table29[[#This Row],[Patron Group]],$R$10:$R$24,$S$10:$S$24)</f>
        <v>Undergraduate</v>
      </c>
      <c r="E4299" s="1" t="d">
        <v>2023-03-09</v>
      </c>
      <c r="F4299" t="s">
        <v>1186</v>
      </c>
      <c r="G4299" t="s">
        <v>2265</v>
      </c>
      <c r="H4299" t="str">
        <f>_xlfn.XLOOKUP(Table29[[#This Row],[Unique BarCode]],$N$10:$N$37,$O$10:$O$37)</f>
        <v>IPHONE</v>
      </c>
      <c r="I4299" t="str">
        <f>_xlfn.XLOOKUP(Table29[[#This Row],[Unique BarCode]],$N$10:$N$37,$P$10:$P$37)</f>
        <v>Charger</v>
      </c>
      <c r="J4299" t="s">
        <v>128</v>
      </c>
      <c r="K4299" t="s">
        <v>1187</v>
      </c>
    </row>
    <row r="4300" spans="1:11" x14ac:dyDescent="0.2">
      <c r="A4300" s="1" t="d">
        <v>2023-03-09</v>
      </c>
      <c r="B4300" s="45">
        <v>-1</v>
      </c>
      <c r="C4300" t="s">
        <v>77</v>
      </c>
      <c r="D4300" t="str">
        <f>_xlfn.XLOOKUP(Table29[[#This Row],[Patron Group]],$R$10:$R$24,$S$10:$S$24)</f>
        <v>Undergraduate</v>
      </c>
      <c r="E4300" s="1" t="d">
        <v>2023-03-09</v>
      </c>
      <c r="F4300" t="s">
        <v>1497</v>
      </c>
      <c r="G4300" t="s">
        <v>2265</v>
      </c>
      <c r="H4300" t="str">
        <f>_xlfn.XLOOKUP(Table29[[#This Row],[Unique BarCode]],$N$10:$N$37,$O$10:$O$37)</f>
        <v>IPHONE</v>
      </c>
      <c r="I4300" t="str">
        <f>_xlfn.XLOOKUP(Table29[[#This Row],[Unique BarCode]],$N$10:$N$37,$P$10:$P$37)</f>
        <v>Charger</v>
      </c>
      <c r="J4300" t="s">
        <v>8</v>
      </c>
    </row>
    <row r="4301" spans="1:11" x14ac:dyDescent="0.2">
      <c r="A4301" s="1" t="d">
        <v>2023-03-09</v>
      </c>
      <c r="B4301" s="45">
        <v>-1</v>
      </c>
      <c r="C4301" t="s">
        <v>77</v>
      </c>
      <c r="D4301" t="str">
        <f>_xlfn.XLOOKUP(Table29[[#This Row],[Patron Group]],$R$10:$R$24,$S$10:$S$24)</f>
        <v>Undergraduate</v>
      </c>
      <c r="E4301" s="1" t="d">
        <v>2023-03-09</v>
      </c>
      <c r="F4301" t="s">
        <v>86</v>
      </c>
      <c r="G4301" t="s">
        <v>2265</v>
      </c>
      <c r="H4301" t="str">
        <f>_xlfn.XLOOKUP(Table29[[#This Row],[Unique BarCode]],$N$10:$N$37,$O$10:$O$37)</f>
        <v>IPHONE</v>
      </c>
      <c r="I4301" t="str">
        <f>_xlfn.XLOOKUP(Table29[[#This Row],[Unique BarCode]],$N$10:$N$37,$P$10:$P$37)</f>
        <v>Charger</v>
      </c>
      <c r="J4301" t="s">
        <v>8</v>
      </c>
      <c r="K4301" t="s">
        <v>87</v>
      </c>
    </row>
    <row r="4302" spans="1:11" x14ac:dyDescent="0.2">
      <c r="A4302" s="1" t="d">
        <v>2023-03-09</v>
      </c>
      <c r="B4302" s="45">
        <v>-1</v>
      </c>
      <c r="C4302" t="s">
        <v>77</v>
      </c>
      <c r="D4302" t="str">
        <f>_xlfn.XLOOKUP(Table29[[#This Row],[Patron Group]],$R$10:$R$24,$S$10:$S$24)</f>
        <v>Undergraduate</v>
      </c>
      <c r="E4302" s="1" t="d">
        <v>2023-03-09</v>
      </c>
      <c r="F4302" t="s">
        <v>433</v>
      </c>
      <c r="G4302" t="s">
        <v>2265</v>
      </c>
      <c r="H4302" t="str">
        <f>_xlfn.XLOOKUP(Table29[[#This Row],[Unique BarCode]],$N$10:$N$37,$O$10:$O$37)</f>
        <v>IPHONE</v>
      </c>
      <c r="I4302" t="str">
        <f>_xlfn.XLOOKUP(Table29[[#This Row],[Unique BarCode]],$N$10:$N$37,$P$10:$P$37)</f>
        <v>Charger</v>
      </c>
      <c r="J4302" t="s">
        <v>8</v>
      </c>
      <c r="K4302" t="s">
        <v>434</v>
      </c>
    </row>
    <row r="4303" spans="1:11" x14ac:dyDescent="0.2">
      <c r="A4303" s="1" t="d">
        <v>2023-03-09</v>
      </c>
      <c r="B4303" s="45">
        <v>-1</v>
      </c>
      <c r="C4303" t="s">
        <v>77</v>
      </c>
      <c r="D4303" t="str">
        <f>_xlfn.XLOOKUP(Table29[[#This Row],[Patron Group]],$R$10:$R$24,$S$10:$S$24)</f>
        <v>Undergraduate</v>
      </c>
      <c r="E4303" s="1" t="d">
        <v>2023-03-09</v>
      </c>
      <c r="F4303" t="s">
        <v>29</v>
      </c>
      <c r="G4303" t="s">
        <v>2265</v>
      </c>
      <c r="H4303" t="str">
        <f>_xlfn.XLOOKUP(Table29[[#This Row],[Unique BarCode]],$N$10:$N$37,$O$10:$O$37)</f>
        <v>IPHONE</v>
      </c>
      <c r="I4303" t="str">
        <f>_xlfn.XLOOKUP(Table29[[#This Row],[Unique BarCode]],$N$10:$N$37,$P$10:$P$37)</f>
        <v>Charger</v>
      </c>
      <c r="J4303" t="s">
        <v>8</v>
      </c>
      <c r="K4303" t="s">
        <v>30</v>
      </c>
    </row>
    <row r="4304" spans="1:11" x14ac:dyDescent="0.2">
      <c r="A4304" s="1" t="d">
        <v>2023-03-09</v>
      </c>
      <c r="B4304" s="45">
        <v>-1</v>
      </c>
      <c r="C4304" t="s">
        <v>77</v>
      </c>
      <c r="D4304" t="str">
        <f>_xlfn.XLOOKUP(Table29[[#This Row],[Patron Group]],$R$10:$R$24,$S$10:$S$24)</f>
        <v>Undergraduate</v>
      </c>
      <c r="E4304" s="1" t="d">
        <v>2023-03-09</v>
      </c>
      <c r="F4304" t="s">
        <v>1655</v>
      </c>
      <c r="G4304" t="s">
        <v>2265</v>
      </c>
      <c r="H4304" t="str">
        <f>_xlfn.XLOOKUP(Table29[[#This Row],[Unique BarCode]],$N$10:$N$37,$O$10:$O$37)</f>
        <v>IPHONE</v>
      </c>
      <c r="I4304" t="str">
        <f>_xlfn.XLOOKUP(Table29[[#This Row],[Unique BarCode]],$N$10:$N$37,$P$10:$P$37)</f>
        <v>Charger</v>
      </c>
      <c r="J4304" t="s">
        <v>128</v>
      </c>
    </row>
    <row r="4305" spans="1:11" x14ac:dyDescent="0.2">
      <c r="A4305" s="1" t="d">
        <v>2023-03-09</v>
      </c>
      <c r="B4305" s="45">
        <v>-1</v>
      </c>
      <c r="C4305" t="s">
        <v>77</v>
      </c>
      <c r="D4305" t="str">
        <f>_xlfn.XLOOKUP(Table29[[#This Row],[Patron Group]],$R$10:$R$24,$S$10:$S$24)</f>
        <v>Undergraduate</v>
      </c>
      <c r="E4305" s="1" t="d">
        <v>2023-03-09</v>
      </c>
      <c r="F4305" t="s">
        <v>266</v>
      </c>
      <c r="G4305" t="s">
        <v>2265</v>
      </c>
      <c r="H4305" t="str">
        <f>_xlfn.XLOOKUP(Table29[[#This Row],[Unique BarCode]],$N$10:$N$37,$O$10:$O$37)</f>
        <v>IPHONE</v>
      </c>
      <c r="I4305" t="str">
        <f>_xlfn.XLOOKUP(Table29[[#This Row],[Unique BarCode]],$N$10:$N$37,$P$10:$P$37)</f>
        <v>Charger</v>
      </c>
      <c r="J4305" t="s">
        <v>8</v>
      </c>
    </row>
    <row r="4306" spans="1:11" x14ac:dyDescent="0.2">
      <c r="A4306" s="1" t="d">
        <v>2023-03-09</v>
      </c>
      <c r="B4306" s="45">
        <v>-1</v>
      </c>
      <c r="C4306" t="s">
        <v>77</v>
      </c>
      <c r="D4306" t="str">
        <f>_xlfn.XLOOKUP(Table29[[#This Row],[Patron Group]],$R$10:$R$24,$S$10:$S$24)</f>
        <v>Undergraduate</v>
      </c>
      <c r="E4306" s="1" t="d">
        <v>2023-03-09</v>
      </c>
      <c r="F4306" t="s">
        <v>2109</v>
      </c>
      <c r="G4306" t="s">
        <v>2268</v>
      </c>
      <c r="H4306" t="str">
        <f>_xlfn.XLOOKUP(Table29[[#This Row],[Unique BarCode]],$N$10:$N$37,$O$10:$O$37)</f>
        <v>MACCHRG</v>
      </c>
      <c r="I4306" t="str">
        <f>_xlfn.XLOOKUP(Table29[[#This Row],[Unique BarCode]],$N$10:$N$37,$P$10:$P$37)</f>
        <v>Charger</v>
      </c>
      <c r="J4306" t="s">
        <v>49</v>
      </c>
      <c r="K4306" t="s">
        <v>2110</v>
      </c>
    </row>
    <row r="4307" spans="1:11" x14ac:dyDescent="0.2">
      <c r="A4307" s="1" t="d">
        <v>2023-03-09</v>
      </c>
      <c r="B4307" s="45">
        <v>-1</v>
      </c>
      <c r="C4307" t="s">
        <v>77</v>
      </c>
      <c r="D4307" t="str">
        <f>_xlfn.XLOOKUP(Table29[[#This Row],[Patron Group]],$R$10:$R$24,$S$10:$S$24)</f>
        <v>Undergraduate</v>
      </c>
      <c r="E4307" s="1" t="d">
        <v>2023-03-09</v>
      </c>
      <c r="F4307" t="s">
        <v>267</v>
      </c>
      <c r="G4307" t="s">
        <v>2268</v>
      </c>
      <c r="H4307" t="str">
        <f>_xlfn.XLOOKUP(Table29[[#This Row],[Unique BarCode]],$N$10:$N$37,$O$10:$O$37)</f>
        <v>MACCHRG</v>
      </c>
      <c r="I4307" t="str">
        <f>_xlfn.XLOOKUP(Table29[[#This Row],[Unique BarCode]],$N$10:$N$37,$P$10:$P$37)</f>
        <v>Charger</v>
      </c>
      <c r="J4307" t="s">
        <v>8</v>
      </c>
      <c r="K4307" t="s">
        <v>268</v>
      </c>
    </row>
    <row r="4308" spans="1:11" x14ac:dyDescent="0.2">
      <c r="A4308" s="1" t="d">
        <v>2023-03-09</v>
      </c>
      <c r="B4308" s="45">
        <v>-1</v>
      </c>
      <c r="C4308" t="s">
        <v>77</v>
      </c>
      <c r="D4308" t="str">
        <f>_xlfn.XLOOKUP(Table29[[#This Row],[Patron Group]],$R$10:$R$24,$S$10:$S$24)</f>
        <v>Undergraduate</v>
      </c>
      <c r="E4308" s="1" t="d">
        <v>2023-03-09</v>
      </c>
      <c r="F4308" t="s">
        <v>1688</v>
      </c>
      <c r="G4308" t="s">
        <v>2296</v>
      </c>
      <c r="H4308" t="str">
        <f>_xlfn.XLOOKUP(Table29[[#This Row],[Unique BarCode]],$N$10:$N$37,$O$10:$O$37)</f>
        <v>MACUSBC</v>
      </c>
      <c r="I4308" t="str">
        <f>_xlfn.XLOOKUP(Table29[[#This Row],[Unique BarCode]],$N$10:$N$37,$P$10:$P$37)</f>
        <v>Charger</v>
      </c>
      <c r="J4308" t="s">
        <v>8</v>
      </c>
      <c r="K4308" t="s">
        <v>225</v>
      </c>
    </row>
    <row r="4309" spans="1:11" x14ac:dyDescent="0.2">
      <c r="A4309" s="1" t="d">
        <v>2023-03-09</v>
      </c>
      <c r="B4309" s="45">
        <v>-1</v>
      </c>
      <c r="C4309" t="s">
        <v>77</v>
      </c>
      <c r="D4309" t="str">
        <f>_xlfn.XLOOKUP(Table29[[#This Row],[Patron Group]],$R$10:$R$24,$S$10:$S$24)</f>
        <v>Undergraduate</v>
      </c>
      <c r="E4309" s="1" t="d">
        <v>2023-03-09</v>
      </c>
      <c r="F4309" t="s">
        <v>1621</v>
      </c>
      <c r="G4309" t="s">
        <v>2296</v>
      </c>
      <c r="H4309" t="str">
        <f>_xlfn.XLOOKUP(Table29[[#This Row],[Unique BarCode]],$N$10:$N$37,$O$10:$O$37)</f>
        <v>MACUSBC</v>
      </c>
      <c r="I4309" t="str">
        <f>_xlfn.XLOOKUP(Table29[[#This Row],[Unique BarCode]],$N$10:$N$37,$P$10:$P$37)</f>
        <v>Charger</v>
      </c>
      <c r="J4309" t="s">
        <v>8</v>
      </c>
      <c r="K4309" t="s">
        <v>472</v>
      </c>
    </row>
    <row r="4310" spans="1:11" x14ac:dyDescent="0.2">
      <c r="A4310" s="1" t="d">
        <v>2023-03-09</v>
      </c>
      <c r="B4310" s="45">
        <v>-1</v>
      </c>
      <c r="C4310" t="s">
        <v>77</v>
      </c>
      <c r="D4310" t="str">
        <f>_xlfn.XLOOKUP(Table29[[#This Row],[Patron Group]],$R$10:$R$24,$S$10:$S$24)</f>
        <v>Undergraduate</v>
      </c>
      <c r="E4310" s="1" t="d">
        <v>2023-03-09</v>
      </c>
      <c r="F4310" t="s">
        <v>1631</v>
      </c>
      <c r="G4310" t="s">
        <v>2296</v>
      </c>
      <c r="H4310" t="str">
        <f>_xlfn.XLOOKUP(Table29[[#This Row],[Unique BarCode]],$N$10:$N$37,$O$10:$O$37)</f>
        <v>MACUSBC</v>
      </c>
      <c r="I4310" t="str">
        <f>_xlfn.XLOOKUP(Table29[[#This Row],[Unique BarCode]],$N$10:$N$37,$P$10:$P$37)</f>
        <v>Charger</v>
      </c>
      <c r="J4310" t="s">
        <v>8</v>
      </c>
      <c r="K4310" t="s">
        <v>277</v>
      </c>
    </row>
    <row r="4311" spans="1:11" x14ac:dyDescent="0.2">
      <c r="A4311" s="1" t="d">
        <v>2023-03-09</v>
      </c>
      <c r="B4311" s="45">
        <v>-1</v>
      </c>
      <c r="C4311" t="s">
        <v>77</v>
      </c>
      <c r="D4311" t="str">
        <f>_xlfn.XLOOKUP(Table29[[#This Row],[Patron Group]],$R$10:$R$24,$S$10:$S$24)</f>
        <v>Undergraduate</v>
      </c>
      <c r="E4311" s="1" t="d">
        <v>2023-03-09</v>
      </c>
      <c r="F4311" t="s">
        <v>1750</v>
      </c>
      <c r="G4311" t="s">
        <v>2296</v>
      </c>
      <c r="H4311" t="str">
        <f>_xlfn.XLOOKUP(Table29[[#This Row],[Unique BarCode]],$N$10:$N$37,$O$10:$O$37)</f>
        <v>MACUSBC</v>
      </c>
      <c r="I4311" t="str">
        <f>_xlfn.XLOOKUP(Table29[[#This Row],[Unique BarCode]],$N$10:$N$37,$P$10:$P$37)</f>
        <v>Charger</v>
      </c>
      <c r="J4311" t="s">
        <v>128</v>
      </c>
      <c r="K4311" t="s">
        <v>439</v>
      </c>
    </row>
    <row r="4312" spans="1:11" x14ac:dyDescent="0.2">
      <c r="A4312" s="1" t="d">
        <v>2023-03-09</v>
      </c>
      <c r="B4312" s="45">
        <v>-1</v>
      </c>
      <c r="C4312" t="s">
        <v>77</v>
      </c>
      <c r="D4312" t="str">
        <f>_xlfn.XLOOKUP(Table29[[#This Row],[Patron Group]],$R$10:$R$24,$S$10:$S$24)</f>
        <v>Undergraduate</v>
      </c>
      <c r="E4312" s="1" t="d">
        <v>2023-03-09</v>
      </c>
      <c r="F4312" t="s">
        <v>1651</v>
      </c>
      <c r="G4312" t="s">
        <v>2296</v>
      </c>
      <c r="H4312" t="str">
        <f>_xlfn.XLOOKUP(Table29[[#This Row],[Unique BarCode]],$N$10:$N$37,$O$10:$O$37)</f>
        <v>MACUSBC</v>
      </c>
      <c r="I4312" t="str">
        <f>_xlfn.XLOOKUP(Table29[[#This Row],[Unique BarCode]],$N$10:$N$37,$P$10:$P$37)</f>
        <v>Charger</v>
      </c>
      <c r="J4312" t="s">
        <v>8</v>
      </c>
      <c r="K4312" t="s">
        <v>92</v>
      </c>
    </row>
    <row r="4313" spans="1:11" x14ac:dyDescent="0.2">
      <c r="A4313" s="1" t="d">
        <v>2023-03-09</v>
      </c>
      <c r="B4313" s="45">
        <v>-1</v>
      </c>
      <c r="C4313" t="s">
        <v>77</v>
      </c>
      <c r="D4313" t="str">
        <f>_xlfn.XLOOKUP(Table29[[#This Row],[Patron Group]],$R$10:$R$24,$S$10:$S$24)</f>
        <v>Undergraduate</v>
      </c>
      <c r="E4313" s="1" t="d">
        <v>2023-03-09</v>
      </c>
      <c r="F4313" t="s">
        <v>1632</v>
      </c>
      <c r="G4313" t="s">
        <v>2296</v>
      </c>
      <c r="H4313" t="str">
        <f>_xlfn.XLOOKUP(Table29[[#This Row],[Unique BarCode]],$N$10:$N$37,$O$10:$O$37)</f>
        <v>MACUSBC</v>
      </c>
      <c r="I4313" t="str">
        <f>_xlfn.XLOOKUP(Table29[[#This Row],[Unique BarCode]],$N$10:$N$37,$P$10:$P$37)</f>
        <v>Charger</v>
      </c>
      <c r="J4313" t="s">
        <v>8</v>
      </c>
      <c r="K4313" t="s">
        <v>214</v>
      </c>
    </row>
    <row r="4314" spans="1:11" x14ac:dyDescent="0.2">
      <c r="A4314" s="1" t="d">
        <v>2023-03-09</v>
      </c>
      <c r="B4314" s="45">
        <v>-1</v>
      </c>
      <c r="C4314" t="s">
        <v>77</v>
      </c>
      <c r="D4314" t="str">
        <f>_xlfn.XLOOKUP(Table29[[#This Row],[Patron Group]],$R$10:$R$24,$S$10:$S$24)</f>
        <v>Undergraduate</v>
      </c>
      <c r="E4314" s="1" t="d">
        <v>2023-03-09</v>
      </c>
      <c r="F4314" t="s">
        <v>1633</v>
      </c>
      <c r="G4314" t="s">
        <v>2296</v>
      </c>
      <c r="H4314" t="str">
        <f>_xlfn.XLOOKUP(Table29[[#This Row],[Unique BarCode]],$N$10:$N$37,$O$10:$O$37)</f>
        <v>MACUSBC</v>
      </c>
      <c r="I4314" t="str">
        <f>_xlfn.XLOOKUP(Table29[[#This Row],[Unique BarCode]],$N$10:$N$37,$P$10:$P$37)</f>
        <v>Charger</v>
      </c>
      <c r="J4314" t="s">
        <v>8</v>
      </c>
      <c r="K4314" t="s">
        <v>844</v>
      </c>
    </row>
    <row r="4315" spans="1:11" x14ac:dyDescent="0.2">
      <c r="A4315" s="1" t="d">
        <v>2023-03-09</v>
      </c>
      <c r="B4315" s="45">
        <v>-1</v>
      </c>
      <c r="C4315" t="s">
        <v>77</v>
      </c>
      <c r="D4315" t="str">
        <f>_xlfn.XLOOKUP(Table29[[#This Row],[Patron Group]],$R$10:$R$24,$S$10:$S$24)</f>
        <v>Undergraduate</v>
      </c>
      <c r="E4315" s="1" t="d">
        <v>2023-03-09</v>
      </c>
      <c r="F4315" t="s">
        <v>1634</v>
      </c>
      <c r="G4315" t="s">
        <v>2296</v>
      </c>
      <c r="H4315" t="str">
        <f>_xlfn.XLOOKUP(Table29[[#This Row],[Unique BarCode]],$N$10:$N$37,$O$10:$O$37)</f>
        <v>MACUSBC</v>
      </c>
      <c r="I4315" t="str">
        <f>_xlfn.XLOOKUP(Table29[[#This Row],[Unique BarCode]],$N$10:$N$37,$P$10:$P$37)</f>
        <v>Charger</v>
      </c>
      <c r="J4315" t="s">
        <v>8</v>
      </c>
      <c r="K4315" t="s">
        <v>38</v>
      </c>
    </row>
    <row r="4316" spans="1:11" x14ac:dyDescent="0.2">
      <c r="A4316" s="1" t="d">
        <v>2023-03-09</v>
      </c>
      <c r="B4316" s="45">
        <v>-1</v>
      </c>
      <c r="C4316" t="s">
        <v>77</v>
      </c>
      <c r="D4316" t="str">
        <f>_xlfn.XLOOKUP(Table29[[#This Row],[Patron Group]],$R$10:$R$24,$S$10:$S$24)</f>
        <v>Undergraduate</v>
      </c>
      <c r="E4316" s="1" t="d">
        <v>2023-03-09</v>
      </c>
      <c r="F4316" t="s">
        <v>1652</v>
      </c>
      <c r="G4316" t="s">
        <v>2296</v>
      </c>
      <c r="H4316" t="str">
        <f>_xlfn.XLOOKUP(Table29[[#This Row],[Unique BarCode]],$N$10:$N$37,$O$10:$O$37)</f>
        <v>MACUSBC</v>
      </c>
      <c r="I4316" t="str">
        <f>_xlfn.XLOOKUP(Table29[[#This Row],[Unique BarCode]],$N$10:$N$37,$P$10:$P$37)</f>
        <v>Charger</v>
      </c>
      <c r="J4316" t="s">
        <v>8</v>
      </c>
      <c r="K4316" t="s">
        <v>40</v>
      </c>
    </row>
    <row r="4317" spans="1:11" x14ac:dyDescent="0.2">
      <c r="A4317" s="1" t="d">
        <v>2023-03-09</v>
      </c>
      <c r="B4317" s="45">
        <v>-1</v>
      </c>
      <c r="C4317" t="s">
        <v>77</v>
      </c>
      <c r="D4317" t="str">
        <f>_xlfn.XLOOKUP(Table29[[#This Row],[Patron Group]],$R$10:$R$24,$S$10:$S$24)</f>
        <v>Undergraduate</v>
      </c>
      <c r="E4317" s="1" t="d">
        <v>2023-03-09</v>
      </c>
      <c r="F4317" t="s">
        <v>1835</v>
      </c>
      <c r="G4317" t="s">
        <v>2296</v>
      </c>
      <c r="H4317" t="str">
        <f>_xlfn.XLOOKUP(Table29[[#This Row],[Unique BarCode]],$N$10:$N$37,$O$10:$O$37)</f>
        <v>MACUSBC</v>
      </c>
      <c r="I4317" t="str">
        <f>_xlfn.XLOOKUP(Table29[[#This Row],[Unique BarCode]],$N$10:$N$37,$P$10:$P$37)</f>
        <v>Charger</v>
      </c>
      <c r="J4317" t="s">
        <v>8</v>
      </c>
    </row>
    <row r="4318" spans="1:11" x14ac:dyDescent="0.2">
      <c r="A4318" s="1" t="d">
        <v>2023-03-09</v>
      </c>
      <c r="B4318" s="45">
        <v>-1</v>
      </c>
      <c r="C4318" t="s">
        <v>77</v>
      </c>
      <c r="D4318" t="str">
        <f>_xlfn.XLOOKUP(Table29[[#This Row],[Patron Group]],$R$10:$R$24,$S$10:$S$24)</f>
        <v>Undergraduate</v>
      </c>
      <c r="E4318" s="1" t="d">
        <v>2023-03-09</v>
      </c>
      <c r="F4318" t="s">
        <v>845</v>
      </c>
      <c r="G4318" t="s">
        <v>2271</v>
      </c>
      <c r="H4318" t="str">
        <f>_xlfn.XLOOKUP(Table29[[#This Row],[Unique BarCode]],$N$10:$N$37,$O$10:$O$37)</f>
        <v>OMNI</v>
      </c>
      <c r="I4318" t="str">
        <f>_xlfn.XLOOKUP(Table29[[#This Row],[Unique BarCode]],$N$10:$N$37,$P$10:$P$37)</f>
        <v>Charger</v>
      </c>
      <c r="J4318" t="s">
        <v>49</v>
      </c>
      <c r="K4318" t="s">
        <v>846</v>
      </c>
    </row>
    <row r="4319" spans="1:11" x14ac:dyDescent="0.2">
      <c r="A4319" s="1" t="d">
        <v>2023-03-09</v>
      </c>
      <c r="B4319" s="45">
        <v>-1</v>
      </c>
      <c r="C4319" t="s">
        <v>77</v>
      </c>
      <c r="D4319" t="str">
        <f>_xlfn.XLOOKUP(Table29[[#This Row],[Patron Group]],$R$10:$R$24,$S$10:$S$24)</f>
        <v>Undergraduate</v>
      </c>
      <c r="E4319" s="1" t="d">
        <v>2023-03-09</v>
      </c>
      <c r="F4319" t="s">
        <v>1318</v>
      </c>
      <c r="G4319" t="s">
        <v>2271</v>
      </c>
      <c r="H4319" t="str">
        <f>_xlfn.XLOOKUP(Table29[[#This Row],[Unique BarCode]],$N$10:$N$37,$O$10:$O$37)</f>
        <v>OMNI</v>
      </c>
      <c r="I4319" t="str">
        <f>_xlfn.XLOOKUP(Table29[[#This Row],[Unique BarCode]],$N$10:$N$37,$P$10:$P$37)</f>
        <v>Charger</v>
      </c>
      <c r="J4319" t="s">
        <v>49</v>
      </c>
      <c r="K4319" t="s">
        <v>1319</v>
      </c>
    </row>
    <row r="4320" spans="1:11" x14ac:dyDescent="0.2">
      <c r="A4320" s="1" t="d">
        <v>2023-03-09</v>
      </c>
      <c r="B4320" s="45">
        <v>-1</v>
      </c>
      <c r="C4320" t="s">
        <v>77</v>
      </c>
      <c r="D4320" t="str">
        <f>_xlfn.XLOOKUP(Table29[[#This Row],[Patron Group]],$R$10:$R$24,$S$10:$S$24)</f>
        <v>Undergraduate</v>
      </c>
      <c r="E4320" s="1" t="d">
        <v>2023-03-09</v>
      </c>
      <c r="F4320" t="s">
        <v>916</v>
      </c>
      <c r="G4320" t="s">
        <v>2271</v>
      </c>
      <c r="H4320" t="str">
        <f>_xlfn.XLOOKUP(Table29[[#This Row],[Unique BarCode]],$N$10:$N$37,$O$10:$O$37)</f>
        <v>OMNI</v>
      </c>
      <c r="I4320" t="str">
        <f>_xlfn.XLOOKUP(Table29[[#This Row],[Unique BarCode]],$N$10:$N$37,$P$10:$P$37)</f>
        <v>Charger</v>
      </c>
      <c r="J4320" t="s">
        <v>49</v>
      </c>
      <c r="K4320" t="s">
        <v>917</v>
      </c>
    </row>
    <row r="4321" spans="1:11" x14ac:dyDescent="0.2">
      <c r="A4321" s="1" t="d">
        <v>2023-03-09</v>
      </c>
      <c r="B4321" s="45">
        <v>-1</v>
      </c>
      <c r="C4321" t="s">
        <v>77</v>
      </c>
      <c r="D4321" t="str">
        <f>_xlfn.XLOOKUP(Table29[[#This Row],[Patron Group]],$R$10:$R$24,$S$10:$S$24)</f>
        <v>Undergraduate</v>
      </c>
      <c r="E4321" s="1" t="d">
        <v>2023-03-09</v>
      </c>
      <c r="F4321" t="s">
        <v>1552</v>
      </c>
      <c r="G4321" t="s">
        <v>2271</v>
      </c>
      <c r="H4321" t="str">
        <f>_xlfn.XLOOKUP(Table29[[#This Row],[Unique BarCode]],$N$10:$N$37,$O$10:$O$37)</f>
        <v>OMNI</v>
      </c>
      <c r="I4321" t="str">
        <f>_xlfn.XLOOKUP(Table29[[#This Row],[Unique BarCode]],$N$10:$N$37,$P$10:$P$37)</f>
        <v>Charger</v>
      </c>
      <c r="J4321" t="s">
        <v>49</v>
      </c>
      <c r="K4321" t="s">
        <v>1553</v>
      </c>
    </row>
    <row r="4322" spans="1:11" x14ac:dyDescent="0.2">
      <c r="A4322" s="1" t="d">
        <v>2023-03-09</v>
      </c>
      <c r="B4322" s="45">
        <v>-1</v>
      </c>
      <c r="C4322" t="s">
        <v>77</v>
      </c>
      <c r="D4322" t="str">
        <f>_xlfn.XLOOKUP(Table29[[#This Row],[Patron Group]],$R$10:$R$24,$S$10:$S$24)</f>
        <v>Undergraduate</v>
      </c>
      <c r="E4322" s="1" t="d">
        <v>2023-03-09</v>
      </c>
      <c r="F4322" t="s">
        <v>1035</v>
      </c>
      <c r="G4322" t="s">
        <v>2271</v>
      </c>
      <c r="H4322" t="str">
        <f>_xlfn.XLOOKUP(Table29[[#This Row],[Unique BarCode]],$N$10:$N$37,$O$10:$O$37)</f>
        <v>OMNI</v>
      </c>
      <c r="I4322" t="str">
        <f>_xlfn.XLOOKUP(Table29[[#This Row],[Unique BarCode]],$N$10:$N$37,$P$10:$P$37)</f>
        <v>Charger</v>
      </c>
      <c r="J4322" t="s">
        <v>49</v>
      </c>
      <c r="K4322" t="s">
        <v>1036</v>
      </c>
    </row>
    <row r="4323" spans="1:11" x14ac:dyDescent="0.2">
      <c r="A4323" s="1" t="d">
        <v>2023-03-09</v>
      </c>
      <c r="B4323" s="45">
        <v>-1</v>
      </c>
      <c r="C4323" t="s">
        <v>77</v>
      </c>
      <c r="D4323" t="str">
        <f>_xlfn.XLOOKUP(Table29[[#This Row],[Patron Group]],$R$10:$R$24,$S$10:$S$24)</f>
        <v>Undergraduate</v>
      </c>
      <c r="E4323" s="1" t="d">
        <v>2023-03-09</v>
      </c>
      <c r="F4323" t="s">
        <v>1320</v>
      </c>
      <c r="G4323" t="s">
        <v>2271</v>
      </c>
      <c r="H4323" t="str">
        <f>_xlfn.XLOOKUP(Table29[[#This Row],[Unique BarCode]],$N$10:$N$37,$O$10:$O$37)</f>
        <v>OMNI</v>
      </c>
      <c r="I4323" t="str">
        <f>_xlfn.XLOOKUP(Table29[[#This Row],[Unique BarCode]],$N$10:$N$37,$P$10:$P$37)</f>
        <v>Charger</v>
      </c>
      <c r="J4323" t="s">
        <v>49</v>
      </c>
      <c r="K4323" t="s">
        <v>1321</v>
      </c>
    </row>
    <row r="4324" spans="1:11" x14ac:dyDescent="0.2">
      <c r="A4324" s="1" t="d">
        <v>2023-03-09</v>
      </c>
      <c r="B4324" s="45">
        <v>-1</v>
      </c>
      <c r="C4324" t="s">
        <v>77</v>
      </c>
      <c r="D4324" t="str">
        <f>_xlfn.XLOOKUP(Table29[[#This Row],[Patron Group]],$R$10:$R$24,$S$10:$S$24)</f>
        <v>Undergraduate</v>
      </c>
      <c r="E4324" s="1" t="d">
        <v>2023-03-09</v>
      </c>
      <c r="F4324" t="s">
        <v>1417</v>
      </c>
      <c r="G4324" t="s">
        <v>2271</v>
      </c>
      <c r="H4324" t="str">
        <f>_xlfn.XLOOKUP(Table29[[#This Row],[Unique BarCode]],$N$10:$N$37,$O$10:$O$37)</f>
        <v>OMNI</v>
      </c>
      <c r="I4324" t="str">
        <f>_xlfn.XLOOKUP(Table29[[#This Row],[Unique BarCode]],$N$10:$N$37,$P$10:$P$37)</f>
        <v>Charger</v>
      </c>
      <c r="J4324" t="s">
        <v>49</v>
      </c>
      <c r="K4324" t="s">
        <v>1418</v>
      </c>
    </row>
    <row r="4325" spans="1:11" x14ac:dyDescent="0.2">
      <c r="A4325" s="1" t="d">
        <v>2023-03-09</v>
      </c>
      <c r="B4325" s="45">
        <v>-1</v>
      </c>
      <c r="C4325" t="s">
        <v>77</v>
      </c>
      <c r="D4325" t="str">
        <f>_xlfn.XLOOKUP(Table29[[#This Row],[Patron Group]],$R$10:$R$24,$S$10:$S$24)</f>
        <v>Undergraduate</v>
      </c>
      <c r="E4325" s="1" t="d">
        <v>2023-03-09</v>
      </c>
      <c r="F4325" t="s">
        <v>271</v>
      </c>
      <c r="G4325" t="s">
        <v>2285</v>
      </c>
      <c r="H4325" t="str">
        <f>_xlfn.XLOOKUP(Table29[[#This Row],[Unique BarCode]],$N$10:$N$37,$O$10:$O$37)</f>
        <v>UHDMI</v>
      </c>
      <c r="I4325" t="str">
        <f>_xlfn.XLOOKUP(Table29[[#This Row],[Unique BarCode]],$N$10:$N$37,$P$10:$P$37)</f>
        <v>Cable</v>
      </c>
      <c r="J4325" t="s">
        <v>8</v>
      </c>
    </row>
    <row r="4326" spans="1:11" x14ac:dyDescent="0.2">
      <c r="A4326" s="1" t="d">
        <v>2023-03-09</v>
      </c>
      <c r="B4326" s="45">
        <v>-1</v>
      </c>
      <c r="C4326" t="s">
        <v>77</v>
      </c>
      <c r="D4326" t="str">
        <f>_xlfn.XLOOKUP(Table29[[#This Row],[Patron Group]],$R$10:$R$24,$S$10:$S$24)</f>
        <v>Undergraduate</v>
      </c>
      <c r="E4326" s="1" t="d">
        <v>2023-03-09</v>
      </c>
      <c r="F4326" t="s">
        <v>2111</v>
      </c>
      <c r="G4326" t="s">
        <v>2294</v>
      </c>
      <c r="H4326" t="str">
        <f>_xlfn.XLOOKUP(Table29[[#This Row],[Unique BarCode]],$N$10:$N$37,$O$10:$O$37)</f>
        <v>UVGA</v>
      </c>
      <c r="I4326" t="str">
        <f>_xlfn.XLOOKUP(Table29[[#This Row],[Unique BarCode]],$N$10:$N$37,$P$10:$P$37)</f>
        <v>Cable</v>
      </c>
      <c r="J4326" t="s">
        <v>49</v>
      </c>
      <c r="K4326" t="s">
        <v>2112</v>
      </c>
    </row>
    <row r="4327" spans="1:11" x14ac:dyDescent="0.2">
      <c r="A4327" s="1" t="d">
        <v>2023-03-09</v>
      </c>
      <c r="B4327" s="45">
        <v>-1</v>
      </c>
      <c r="C4327" t="s">
        <v>77</v>
      </c>
      <c r="D4327" t="str">
        <f>_xlfn.XLOOKUP(Table29[[#This Row],[Patron Group]],$R$10:$R$24,$S$10:$S$24)</f>
        <v>Undergraduate</v>
      </c>
      <c r="E4327" s="1" t="d">
        <v>2023-03-09</v>
      </c>
      <c r="F4327" t="s">
        <v>559</v>
      </c>
      <c r="G4327" t="s">
        <v>2294</v>
      </c>
      <c r="H4327" t="str">
        <f>_xlfn.XLOOKUP(Table29[[#This Row],[Unique BarCode]],$N$10:$N$37,$O$10:$O$37)</f>
        <v>UVGA</v>
      </c>
      <c r="I4327" t="str">
        <f>_xlfn.XLOOKUP(Table29[[#This Row],[Unique BarCode]],$N$10:$N$37,$P$10:$P$37)</f>
        <v>Cable</v>
      </c>
      <c r="J4327" t="s">
        <v>8</v>
      </c>
    </row>
    <row r="4328" spans="1:11" x14ac:dyDescent="0.2">
      <c r="A4328" s="1" t="d">
        <v>2023-03-09</v>
      </c>
      <c r="B4328" s="45">
        <v>-1</v>
      </c>
      <c r="C4328" t="s">
        <v>77</v>
      </c>
      <c r="D4328" t="str">
        <f>_xlfn.XLOOKUP(Table29[[#This Row],[Patron Group]],$R$10:$R$24,$S$10:$S$24)</f>
        <v>Undergraduate</v>
      </c>
      <c r="E4328" s="1" t="d">
        <v>2023-03-09</v>
      </c>
      <c r="F4328" t="s">
        <v>1440</v>
      </c>
      <c r="G4328" t="s">
        <v>2272</v>
      </c>
      <c r="H4328" t="str">
        <f>_xlfn.XLOOKUP(Table29[[#This Row],[Unique BarCode]],$N$10:$N$37,$O$10:$O$37)</f>
        <v>WALLADPT</v>
      </c>
      <c r="I4328" t="str">
        <f>_xlfn.XLOOKUP(Table29[[#This Row],[Unique BarCode]],$N$10:$N$37,$P$10:$P$37)</f>
        <v>Charger</v>
      </c>
      <c r="J4328" t="s">
        <v>49</v>
      </c>
      <c r="K4328" t="s">
        <v>1441</v>
      </c>
    </row>
    <row r="4329" spans="1:11" x14ac:dyDescent="0.2">
      <c r="A4329" s="1" t="d">
        <v>2023-03-09</v>
      </c>
      <c r="B4329" s="45">
        <v>-1</v>
      </c>
      <c r="C4329" t="s">
        <v>77</v>
      </c>
      <c r="D4329" t="str">
        <f>_xlfn.XLOOKUP(Table29[[#This Row],[Patron Group]],$R$10:$R$24,$S$10:$S$24)</f>
        <v>Undergraduate</v>
      </c>
      <c r="E4329" s="1" t="d">
        <v>2023-03-09</v>
      </c>
      <c r="F4329" t="s">
        <v>1184</v>
      </c>
      <c r="G4329" t="s">
        <v>2272</v>
      </c>
      <c r="H4329" t="str">
        <f>_xlfn.XLOOKUP(Table29[[#This Row],[Unique BarCode]],$N$10:$N$37,$O$10:$O$37)</f>
        <v>WALLADPT</v>
      </c>
      <c r="I4329" t="str">
        <f>_xlfn.XLOOKUP(Table29[[#This Row],[Unique BarCode]],$N$10:$N$37,$P$10:$P$37)</f>
        <v>Charger</v>
      </c>
      <c r="J4329" t="s">
        <v>49</v>
      </c>
      <c r="K4329" t="s">
        <v>1185</v>
      </c>
    </row>
    <row r="4330" spans="1:11" x14ac:dyDescent="0.2">
      <c r="A4330" s="1" t="d">
        <v>2023-03-09</v>
      </c>
      <c r="B4330" s="45">
        <v>-1</v>
      </c>
      <c r="C4330" t="s">
        <v>77</v>
      </c>
      <c r="D4330" t="str">
        <f>_xlfn.XLOOKUP(Table29[[#This Row],[Patron Group]],$R$10:$R$24,$S$10:$S$24)</f>
        <v>Undergraduate</v>
      </c>
      <c r="E4330" s="1" t="d">
        <v>2023-03-09</v>
      </c>
      <c r="F4330" t="s">
        <v>1390</v>
      </c>
      <c r="G4330" t="s">
        <v>2272</v>
      </c>
      <c r="H4330" t="str">
        <f>_xlfn.XLOOKUP(Table29[[#This Row],[Unique BarCode]],$N$10:$N$37,$O$10:$O$37)</f>
        <v>WALLADPT</v>
      </c>
      <c r="I4330" t="str">
        <f>_xlfn.XLOOKUP(Table29[[#This Row],[Unique BarCode]],$N$10:$N$37,$P$10:$P$37)</f>
        <v>Charger</v>
      </c>
      <c r="J4330" t="s">
        <v>8</v>
      </c>
      <c r="K4330" t="s">
        <v>1391</v>
      </c>
    </row>
    <row r="4331" spans="1:11" x14ac:dyDescent="0.2">
      <c r="A4331" s="1" t="d">
        <v>2023-03-09</v>
      </c>
      <c r="B4331" s="45">
        <v>-1</v>
      </c>
      <c r="C4331" t="s">
        <v>77</v>
      </c>
      <c r="D4331" t="str">
        <f>_xlfn.XLOOKUP(Table29[[#This Row],[Patron Group]],$R$10:$R$24,$S$10:$S$24)</f>
        <v>Undergraduate</v>
      </c>
      <c r="E4331" s="1" t="d">
        <v>2023-03-09</v>
      </c>
      <c r="F4331" t="s">
        <v>1044</v>
      </c>
      <c r="G4331" t="s">
        <v>2272</v>
      </c>
      <c r="H4331" t="str">
        <f>_xlfn.XLOOKUP(Table29[[#This Row],[Unique BarCode]],$N$10:$N$37,$O$10:$O$37)</f>
        <v>WALLADPT</v>
      </c>
      <c r="I4331" t="str">
        <f>_xlfn.XLOOKUP(Table29[[#This Row],[Unique BarCode]],$N$10:$N$37,$P$10:$P$37)</f>
        <v>Charger</v>
      </c>
      <c r="J4331" t="s">
        <v>8</v>
      </c>
      <c r="K4331" t="s">
        <v>1045</v>
      </c>
    </row>
    <row r="4332" spans="1:11" x14ac:dyDescent="0.2">
      <c r="A4332" s="1" t="d">
        <v>2023-03-09</v>
      </c>
      <c r="B4332" s="45">
        <v>-1</v>
      </c>
      <c r="C4332" t="s">
        <v>77</v>
      </c>
      <c r="D4332" t="str">
        <f>_xlfn.XLOOKUP(Table29[[#This Row],[Patron Group]],$R$10:$R$24,$S$10:$S$24)</f>
        <v>Undergraduate</v>
      </c>
      <c r="E4332" s="1" t="d">
        <v>2023-03-09</v>
      </c>
      <c r="F4332" t="s">
        <v>1267</v>
      </c>
      <c r="G4332" t="s">
        <v>2272</v>
      </c>
      <c r="H4332" t="str">
        <f>_xlfn.XLOOKUP(Table29[[#This Row],[Unique BarCode]],$N$10:$N$37,$O$10:$O$37)</f>
        <v>WALLADPT</v>
      </c>
      <c r="I4332" t="str">
        <f>_xlfn.XLOOKUP(Table29[[#This Row],[Unique BarCode]],$N$10:$N$37,$P$10:$P$37)</f>
        <v>Charger</v>
      </c>
      <c r="J4332" t="s">
        <v>8</v>
      </c>
    </row>
    <row r="4333" spans="1:11" x14ac:dyDescent="0.2">
      <c r="A4333" s="1" t="d">
        <v>2023-03-09</v>
      </c>
      <c r="B4333" s="45">
        <v>-1</v>
      </c>
      <c r="C4333" t="s">
        <v>77</v>
      </c>
      <c r="D4333" t="str">
        <f>_xlfn.XLOOKUP(Table29[[#This Row],[Patron Group]],$R$10:$R$24,$S$10:$S$24)</f>
        <v>Undergraduate</v>
      </c>
      <c r="E4333" s="1" t="d">
        <v>2023-03-09</v>
      </c>
      <c r="F4333" t="s">
        <v>483</v>
      </c>
      <c r="G4333" t="s">
        <v>2272</v>
      </c>
      <c r="H4333" t="str">
        <f>_xlfn.XLOOKUP(Table29[[#This Row],[Unique BarCode]],$N$10:$N$37,$O$10:$O$37)</f>
        <v>WALLADPT</v>
      </c>
      <c r="I4333" t="str">
        <f>_xlfn.XLOOKUP(Table29[[#This Row],[Unique BarCode]],$N$10:$N$37,$P$10:$P$37)</f>
        <v>Charger</v>
      </c>
      <c r="J4333" t="s">
        <v>8</v>
      </c>
    </row>
    <row r="4334" spans="1:11" x14ac:dyDescent="0.2">
      <c r="A4334" s="1" t="d">
        <v>2023-03-09</v>
      </c>
      <c r="B4334" s="45">
        <v>-1</v>
      </c>
      <c r="C4334" t="s">
        <v>77</v>
      </c>
      <c r="D4334" t="str">
        <f>_xlfn.XLOOKUP(Table29[[#This Row],[Patron Group]],$R$10:$R$24,$S$10:$S$24)</f>
        <v>Undergraduate</v>
      </c>
      <c r="E4334" s="1" t="d">
        <v>2023-03-09</v>
      </c>
      <c r="F4334" t="s">
        <v>47</v>
      </c>
      <c r="G4334" t="s">
        <v>2272</v>
      </c>
      <c r="H4334" t="str">
        <f>_xlfn.XLOOKUP(Table29[[#This Row],[Unique BarCode]],$N$10:$N$37,$O$10:$O$37)</f>
        <v>WALLADPT</v>
      </c>
      <c r="I4334" t="str">
        <f>_xlfn.XLOOKUP(Table29[[#This Row],[Unique BarCode]],$N$10:$N$37,$P$10:$P$37)</f>
        <v>Charger</v>
      </c>
      <c r="J4334" t="s">
        <v>8</v>
      </c>
    </row>
    <row r="4335" spans="1:11" x14ac:dyDescent="0.2">
      <c r="A4335" s="1" t="d">
        <v>2023-03-09</v>
      </c>
      <c r="B4335" s="45">
        <v>-1</v>
      </c>
      <c r="C4335" t="s">
        <v>77</v>
      </c>
      <c r="D4335" t="str">
        <f>_xlfn.XLOOKUP(Table29[[#This Row],[Patron Group]],$R$10:$R$24,$S$10:$S$24)</f>
        <v>Undergraduate</v>
      </c>
      <c r="E4335" s="1" t="d">
        <v>2023-03-09</v>
      </c>
      <c r="F4335" t="s">
        <v>1392</v>
      </c>
      <c r="G4335" t="s">
        <v>2272</v>
      </c>
      <c r="H4335" t="str">
        <f>_xlfn.XLOOKUP(Table29[[#This Row],[Unique BarCode]],$N$10:$N$37,$O$10:$O$37)</f>
        <v>WALLADPT</v>
      </c>
      <c r="I4335" t="str">
        <f>_xlfn.XLOOKUP(Table29[[#This Row],[Unique BarCode]],$N$10:$N$37,$P$10:$P$37)</f>
        <v>Charger</v>
      </c>
      <c r="J4335" t="s">
        <v>8</v>
      </c>
    </row>
    <row r="4336" spans="1:11" x14ac:dyDescent="0.2">
      <c r="A4336" s="1" t="d">
        <v>2023-03-09</v>
      </c>
      <c r="B4336" s="45">
        <v>-1</v>
      </c>
      <c r="C4336" t="s">
        <v>77</v>
      </c>
      <c r="D4336" t="str">
        <f>_xlfn.XLOOKUP(Table29[[#This Row],[Patron Group]],$R$10:$R$24,$S$10:$S$24)</f>
        <v>Undergraduate</v>
      </c>
      <c r="E4336" s="1" t="d">
        <v>2023-03-09</v>
      </c>
      <c r="F4336" t="s">
        <v>95</v>
      </c>
      <c r="G4336" t="s">
        <v>2272</v>
      </c>
      <c r="H4336" t="str">
        <f>_xlfn.XLOOKUP(Table29[[#This Row],[Unique BarCode]],$N$10:$N$37,$O$10:$O$37)</f>
        <v>WALLADPT</v>
      </c>
      <c r="I4336" t="str">
        <f>_xlfn.XLOOKUP(Table29[[#This Row],[Unique BarCode]],$N$10:$N$37,$P$10:$P$37)</f>
        <v>Charger</v>
      </c>
      <c r="J4336" t="s">
        <v>8</v>
      </c>
    </row>
    <row r="4337" spans="1:11" x14ac:dyDescent="0.2">
      <c r="A4337" s="1" t="d">
        <v>2023-03-09</v>
      </c>
      <c r="B4337" s="45">
        <v>-1</v>
      </c>
      <c r="C4337" t="s">
        <v>77</v>
      </c>
      <c r="D4337" t="str">
        <f>_xlfn.XLOOKUP(Table29[[#This Row],[Patron Group]],$R$10:$R$24,$S$10:$S$24)</f>
        <v>Undergraduate</v>
      </c>
      <c r="E4337" s="1" t="d">
        <v>2023-03-09</v>
      </c>
      <c r="F4337" t="s">
        <v>96</v>
      </c>
      <c r="G4337" t="s">
        <v>2272</v>
      </c>
      <c r="H4337" t="str">
        <f>_xlfn.XLOOKUP(Table29[[#This Row],[Unique BarCode]],$N$10:$N$37,$O$10:$O$37)</f>
        <v>WALLADPT</v>
      </c>
      <c r="I4337" t="str">
        <f>_xlfn.XLOOKUP(Table29[[#This Row],[Unique BarCode]],$N$10:$N$37,$P$10:$P$37)</f>
        <v>Charger</v>
      </c>
      <c r="J4337" t="s">
        <v>8</v>
      </c>
    </row>
    <row r="4338" spans="1:11" x14ac:dyDescent="0.2">
      <c r="A4338" s="1" t="d">
        <v>2023-03-09</v>
      </c>
      <c r="B4338" s="45">
        <v>-1</v>
      </c>
      <c r="C4338" t="s">
        <v>77</v>
      </c>
      <c r="D4338" t="str">
        <f>_xlfn.XLOOKUP(Table29[[#This Row],[Patron Group]],$R$10:$R$24,$S$10:$S$24)</f>
        <v>Undergraduate</v>
      </c>
      <c r="E4338" s="1" t="d">
        <v>2023-03-10</v>
      </c>
      <c r="F4338" t="s">
        <v>2076</v>
      </c>
      <c r="G4338" t="s">
        <v>2288</v>
      </c>
      <c r="H4338" t="str">
        <f>_xlfn.XLOOKUP(Table29[[#This Row],[Unique BarCode]],$N$10:$N$37,$O$10:$O$37)</f>
        <v>Android Charger</v>
      </c>
      <c r="I4338" t="str">
        <f>_xlfn.XLOOKUP(Table29[[#This Row],[Unique BarCode]],$N$10:$N$37,$P$10:$P$37)</f>
        <v>Charger</v>
      </c>
      <c r="J4338" t="s">
        <v>128</v>
      </c>
    </row>
    <row r="4339" spans="1:11" x14ac:dyDescent="0.2">
      <c r="A4339" s="1" t="d">
        <v>2023-03-09</v>
      </c>
      <c r="B4339" s="45">
        <v>-1</v>
      </c>
      <c r="C4339" t="s">
        <v>77</v>
      </c>
      <c r="D4339" t="str">
        <f>_xlfn.XLOOKUP(Table29[[#This Row],[Patron Group]],$R$10:$R$24,$S$10:$S$24)</f>
        <v>Undergraduate</v>
      </c>
      <c r="E4339" s="1" t="d">
        <v>2023-03-10</v>
      </c>
      <c r="F4339" t="s">
        <v>1534</v>
      </c>
      <c r="G4339" t="s">
        <v>2265</v>
      </c>
      <c r="H4339" t="str">
        <f>_xlfn.XLOOKUP(Table29[[#This Row],[Unique BarCode]],$N$10:$N$37,$O$10:$O$37)</f>
        <v>IPHONE</v>
      </c>
      <c r="I4339" t="str">
        <f>_xlfn.XLOOKUP(Table29[[#This Row],[Unique BarCode]],$N$10:$N$37,$P$10:$P$37)</f>
        <v>Charger</v>
      </c>
      <c r="J4339" t="s">
        <v>128</v>
      </c>
    </row>
    <row r="4340" spans="1:11" x14ac:dyDescent="0.2">
      <c r="A4340" s="1" t="d">
        <v>2023-03-09</v>
      </c>
      <c r="B4340" s="45">
        <v>-1</v>
      </c>
      <c r="C4340" t="s">
        <v>77</v>
      </c>
      <c r="D4340" t="str">
        <f>_xlfn.XLOOKUP(Table29[[#This Row],[Patron Group]],$R$10:$R$24,$S$10:$S$24)</f>
        <v>Undergraduate</v>
      </c>
      <c r="E4340" s="1" t="d">
        <v>2023-03-10</v>
      </c>
      <c r="F4340" t="s">
        <v>1777</v>
      </c>
      <c r="G4340" t="s">
        <v>2296</v>
      </c>
      <c r="H4340" t="str">
        <f>_xlfn.XLOOKUP(Table29[[#This Row],[Unique BarCode]],$N$10:$N$37,$O$10:$O$37)</f>
        <v>MACUSBC</v>
      </c>
      <c r="I4340" t="str">
        <f>_xlfn.XLOOKUP(Table29[[#This Row],[Unique BarCode]],$N$10:$N$37,$P$10:$P$37)</f>
        <v>Charger</v>
      </c>
      <c r="J4340" t="s">
        <v>128</v>
      </c>
      <c r="K4340" t="s">
        <v>1287</v>
      </c>
    </row>
    <row r="4341" spans="1:11" x14ac:dyDescent="0.2">
      <c r="A4341" s="1" t="d">
        <v>2023-03-09</v>
      </c>
      <c r="B4341" s="45">
        <v>-1</v>
      </c>
      <c r="C4341" t="s">
        <v>77</v>
      </c>
      <c r="D4341" t="str">
        <f>_xlfn.XLOOKUP(Table29[[#This Row],[Patron Group]],$R$10:$R$24,$S$10:$S$24)</f>
        <v>Undergraduate</v>
      </c>
      <c r="E4341" s="1" t="d">
        <v>2023-03-10</v>
      </c>
      <c r="F4341" t="s">
        <v>2107</v>
      </c>
      <c r="G4341" t="s">
        <v>2296</v>
      </c>
      <c r="H4341" t="str">
        <f>_xlfn.XLOOKUP(Table29[[#This Row],[Unique BarCode]],$N$10:$N$37,$O$10:$O$37)</f>
        <v>MACUSBC</v>
      </c>
      <c r="I4341" t="str">
        <f>_xlfn.XLOOKUP(Table29[[#This Row],[Unique BarCode]],$N$10:$N$37,$P$10:$P$37)</f>
        <v>Charger</v>
      </c>
      <c r="J4341" t="s">
        <v>128</v>
      </c>
      <c r="K4341" t="s">
        <v>474</v>
      </c>
    </row>
    <row r="4342" spans="1:11" x14ac:dyDescent="0.2">
      <c r="A4342" s="1" t="d">
        <v>2023-03-09</v>
      </c>
      <c r="B4342" s="45">
        <v>-1</v>
      </c>
      <c r="C4342" t="s">
        <v>77</v>
      </c>
      <c r="D4342" t="str">
        <f>_xlfn.XLOOKUP(Table29[[#This Row],[Patron Group]],$R$10:$R$24,$S$10:$S$24)</f>
        <v>Undergraduate</v>
      </c>
      <c r="E4342" s="1" t="d">
        <v>2023-03-10</v>
      </c>
      <c r="F4342" t="s">
        <v>1871</v>
      </c>
      <c r="G4342" t="s">
        <v>2296</v>
      </c>
      <c r="H4342" t="str">
        <f>_xlfn.XLOOKUP(Table29[[#This Row],[Unique BarCode]],$N$10:$N$37,$O$10:$O$37)</f>
        <v>MACUSBC</v>
      </c>
      <c r="I4342" t="str">
        <f>_xlfn.XLOOKUP(Table29[[#This Row],[Unique BarCode]],$N$10:$N$37,$P$10:$P$37)</f>
        <v>Charger</v>
      </c>
      <c r="J4342" t="s">
        <v>128</v>
      </c>
      <c r="K4342" t="s">
        <v>476</v>
      </c>
    </row>
    <row r="4343" spans="1:11" x14ac:dyDescent="0.2">
      <c r="A4343" s="1" t="d">
        <v>2023-03-09</v>
      </c>
      <c r="B4343" s="45">
        <v>-1</v>
      </c>
      <c r="C4343" t="s">
        <v>77</v>
      </c>
      <c r="D4343" t="str">
        <f>_xlfn.XLOOKUP(Table29[[#This Row],[Patron Group]],$R$10:$R$24,$S$10:$S$24)</f>
        <v>Undergraduate</v>
      </c>
      <c r="E4343" s="1" t="d">
        <v>2023-03-16</v>
      </c>
      <c r="F4343" t="s">
        <v>1969</v>
      </c>
      <c r="G4343" t="s">
        <v>2273</v>
      </c>
      <c r="H4343" t="str">
        <f>_xlfn.XLOOKUP(Table29[[#This Row],[Unique BarCode]],$N$10:$N$37,$O$10:$O$37)</f>
        <v>ChromeBook</v>
      </c>
      <c r="I4343" t="str">
        <f>_xlfn.XLOOKUP(Table29[[#This Row],[Unique BarCode]],$N$10:$N$37,$P$10:$P$37)</f>
        <v>Device</v>
      </c>
      <c r="J4343" t="s">
        <v>8</v>
      </c>
      <c r="K4343" t="s">
        <v>1704</v>
      </c>
    </row>
    <row r="4344" spans="1:11" x14ac:dyDescent="0.2">
      <c r="A4344" s="1" t="d">
        <v>2023-03-09</v>
      </c>
      <c r="B4344" s="45">
        <v>-1</v>
      </c>
      <c r="C4344" t="s">
        <v>77</v>
      </c>
      <c r="D4344" t="str">
        <f>_xlfn.XLOOKUP(Table29[[#This Row],[Patron Group]],$R$10:$R$24,$S$10:$S$24)</f>
        <v>Undergraduate</v>
      </c>
      <c r="E4344" s="1" t="d">
        <v>2023-03-16</v>
      </c>
      <c r="F4344" t="s">
        <v>593</v>
      </c>
      <c r="G4344" t="s">
        <v>2273</v>
      </c>
      <c r="H4344" t="str">
        <f>_xlfn.XLOOKUP(Table29[[#This Row],[Unique BarCode]],$N$10:$N$37,$O$10:$O$37)</f>
        <v>ChromeBook</v>
      </c>
      <c r="I4344" t="str">
        <f>_xlfn.XLOOKUP(Table29[[#This Row],[Unique BarCode]],$N$10:$N$37,$P$10:$P$37)</f>
        <v>Device</v>
      </c>
      <c r="J4344" t="s">
        <v>49</v>
      </c>
      <c r="K4344" t="s">
        <v>594</v>
      </c>
    </row>
    <row r="4345" spans="1:11" x14ac:dyDescent="0.2">
      <c r="A4345" s="1" t="d">
        <v>2023-03-09</v>
      </c>
      <c r="B4345" s="45">
        <v>-1</v>
      </c>
      <c r="C4345" t="s">
        <v>77</v>
      </c>
      <c r="D4345" t="str">
        <f>_xlfn.XLOOKUP(Table29[[#This Row],[Patron Group]],$R$10:$R$24,$S$10:$S$24)</f>
        <v>Undergraduate</v>
      </c>
      <c r="E4345" s="1" t="d">
        <v>2023-03-16</v>
      </c>
      <c r="F4345" t="s">
        <v>1351</v>
      </c>
      <c r="G4345" t="s">
        <v>2273</v>
      </c>
      <c r="H4345" t="str">
        <f>_xlfn.XLOOKUP(Table29[[#This Row],[Unique BarCode]],$N$10:$N$37,$O$10:$O$37)</f>
        <v>ChromeBook</v>
      </c>
      <c r="I4345" t="str">
        <f>_xlfn.XLOOKUP(Table29[[#This Row],[Unique BarCode]],$N$10:$N$37,$P$10:$P$37)</f>
        <v>Device</v>
      </c>
      <c r="J4345" t="s">
        <v>991</v>
      </c>
      <c r="K4345" t="s">
        <v>1352</v>
      </c>
    </row>
    <row r="4346" spans="1:11" x14ac:dyDescent="0.2">
      <c r="A4346" s="1" t="d">
        <v>2023-03-09</v>
      </c>
      <c r="B4346" s="45">
        <v>-1</v>
      </c>
      <c r="C4346" t="s">
        <v>77</v>
      </c>
      <c r="D4346" t="str">
        <f>_xlfn.XLOOKUP(Table29[[#This Row],[Patron Group]],$R$10:$R$24,$S$10:$S$24)</f>
        <v>Undergraduate</v>
      </c>
      <c r="E4346" s="1" t="d">
        <v>2023-03-16</v>
      </c>
      <c r="F4346" t="s">
        <v>1563</v>
      </c>
      <c r="G4346" t="s">
        <v>2273</v>
      </c>
      <c r="H4346" t="str">
        <f>_xlfn.XLOOKUP(Table29[[#This Row],[Unique BarCode]],$N$10:$N$37,$O$10:$O$37)</f>
        <v>ChromeBook</v>
      </c>
      <c r="I4346" t="str">
        <f>_xlfn.XLOOKUP(Table29[[#This Row],[Unique BarCode]],$N$10:$N$37,$P$10:$P$37)</f>
        <v>Device</v>
      </c>
      <c r="J4346" t="s">
        <v>8</v>
      </c>
      <c r="K4346" t="s">
        <v>1564</v>
      </c>
    </row>
    <row r="4347" spans="1:11" x14ac:dyDescent="0.2">
      <c r="A4347" s="1" t="d">
        <v>2023-03-09</v>
      </c>
      <c r="B4347" s="45">
        <v>-1</v>
      </c>
      <c r="C4347" t="s">
        <v>77</v>
      </c>
      <c r="D4347" t="str">
        <f>_xlfn.XLOOKUP(Table29[[#This Row],[Patron Group]],$R$10:$R$24,$S$10:$S$24)</f>
        <v>Undergraduate</v>
      </c>
      <c r="E4347" s="1" t="d">
        <v>2023-03-16</v>
      </c>
      <c r="F4347" t="s">
        <v>2113</v>
      </c>
      <c r="G4347" t="s">
        <v>2273</v>
      </c>
      <c r="H4347" t="str">
        <f>_xlfn.XLOOKUP(Table29[[#This Row],[Unique BarCode]],$N$10:$N$37,$O$10:$O$37)</f>
        <v>ChromeBook</v>
      </c>
      <c r="I4347" t="str">
        <f>_xlfn.XLOOKUP(Table29[[#This Row],[Unique BarCode]],$N$10:$N$37,$P$10:$P$37)</f>
        <v>Device</v>
      </c>
      <c r="J4347" t="s">
        <v>128</v>
      </c>
      <c r="K4347" t="s">
        <v>2114</v>
      </c>
    </row>
    <row r="4348" spans="1:11" x14ac:dyDescent="0.2">
      <c r="A4348" s="1" t="d">
        <v>2023-03-09</v>
      </c>
      <c r="B4348" s="45">
        <v>-1</v>
      </c>
      <c r="C4348" t="s">
        <v>77</v>
      </c>
      <c r="D4348" t="str">
        <f>_xlfn.XLOOKUP(Table29[[#This Row],[Patron Group]],$R$10:$R$24,$S$10:$S$24)</f>
        <v>Undergraduate</v>
      </c>
      <c r="E4348" s="1" t="d">
        <v>2023-03-16</v>
      </c>
      <c r="F4348" t="s">
        <v>1128</v>
      </c>
      <c r="G4348" t="s">
        <v>2273</v>
      </c>
      <c r="H4348" t="str">
        <f>_xlfn.XLOOKUP(Table29[[#This Row],[Unique BarCode]],$N$10:$N$37,$O$10:$O$37)</f>
        <v>ChromeBook</v>
      </c>
      <c r="I4348" t="str">
        <f>_xlfn.XLOOKUP(Table29[[#This Row],[Unique BarCode]],$N$10:$N$37,$P$10:$P$37)</f>
        <v>Device</v>
      </c>
      <c r="J4348" t="s">
        <v>128</v>
      </c>
      <c r="K4348" t="s">
        <v>1129</v>
      </c>
    </row>
    <row r="4349" spans="1:11" x14ac:dyDescent="0.2">
      <c r="A4349" s="1" t="d">
        <v>2023-03-09</v>
      </c>
      <c r="B4349" s="45">
        <v>-1</v>
      </c>
      <c r="C4349" t="s">
        <v>77</v>
      </c>
      <c r="D4349" t="str">
        <f>_xlfn.XLOOKUP(Table29[[#This Row],[Patron Group]],$R$10:$R$24,$S$10:$S$24)</f>
        <v>Undergraduate</v>
      </c>
      <c r="E4349" s="1" t="d">
        <v>2023-03-16</v>
      </c>
      <c r="F4349" t="s">
        <v>985</v>
      </c>
      <c r="G4349" t="s">
        <v>2274</v>
      </c>
      <c r="H4349" t="str">
        <f>_xlfn.XLOOKUP(Table29[[#This Row],[Unique BarCode]],$N$10:$N$37,$O$10:$O$37)</f>
        <v>MacBook</v>
      </c>
      <c r="I4349" t="str">
        <f>_xlfn.XLOOKUP(Table29[[#This Row],[Unique BarCode]],$N$10:$N$37,$P$10:$P$37)</f>
        <v>Device</v>
      </c>
      <c r="J4349" t="s">
        <v>8</v>
      </c>
      <c r="K4349" t="s">
        <v>986</v>
      </c>
    </row>
    <row r="4350" spans="1:11" x14ac:dyDescent="0.2">
      <c r="A4350" s="1" t="d">
        <v>2023-03-09</v>
      </c>
      <c r="B4350" s="45">
        <v>-1</v>
      </c>
      <c r="C4350" t="s">
        <v>77</v>
      </c>
      <c r="D4350" t="str">
        <f>_xlfn.XLOOKUP(Table29[[#This Row],[Patron Group]],$R$10:$R$24,$S$10:$S$24)</f>
        <v>Undergraduate</v>
      </c>
      <c r="E4350" s="1" t="d">
        <v>2023-03-16</v>
      </c>
      <c r="F4350" t="s">
        <v>1732</v>
      </c>
      <c r="G4350" t="s">
        <v>2274</v>
      </c>
      <c r="H4350" t="str">
        <f>_xlfn.XLOOKUP(Table29[[#This Row],[Unique BarCode]],$N$10:$N$37,$O$10:$O$37)</f>
        <v>MacBook</v>
      </c>
      <c r="I4350" t="str">
        <f>_xlfn.XLOOKUP(Table29[[#This Row],[Unique BarCode]],$N$10:$N$37,$P$10:$P$37)</f>
        <v>Device</v>
      </c>
      <c r="J4350" t="s">
        <v>8</v>
      </c>
      <c r="K4350" t="s">
        <v>1733</v>
      </c>
    </row>
    <row r="4351" spans="1:11" x14ac:dyDescent="0.2">
      <c r="A4351" s="1" t="d">
        <v>2023-03-09</v>
      </c>
      <c r="B4351" s="45">
        <v>-1</v>
      </c>
      <c r="C4351" t="s">
        <v>77</v>
      </c>
      <c r="D4351" t="str">
        <f>_xlfn.XLOOKUP(Table29[[#This Row],[Patron Group]],$R$10:$R$24,$S$10:$S$24)</f>
        <v>Undergraduate</v>
      </c>
      <c r="E4351" s="1" t="d">
        <v>2023-03-16</v>
      </c>
      <c r="F4351" t="s">
        <v>110</v>
      </c>
      <c r="G4351" t="s">
        <v>2274</v>
      </c>
      <c r="H4351" t="str">
        <f>_xlfn.XLOOKUP(Table29[[#This Row],[Unique BarCode]],$N$10:$N$37,$O$10:$O$37)</f>
        <v>MacBook</v>
      </c>
      <c r="I4351" t="str">
        <f>_xlfn.XLOOKUP(Table29[[#This Row],[Unique BarCode]],$N$10:$N$37,$P$10:$P$37)</f>
        <v>Device</v>
      </c>
      <c r="J4351" t="s">
        <v>8</v>
      </c>
      <c r="K4351" t="s">
        <v>111</v>
      </c>
    </row>
    <row r="4352" spans="1:11" x14ac:dyDescent="0.2">
      <c r="A4352" s="1" t="d">
        <v>2023-03-09</v>
      </c>
      <c r="B4352" s="45">
        <v>-1</v>
      </c>
      <c r="C4352" t="s">
        <v>77</v>
      </c>
      <c r="D4352" t="str">
        <f>_xlfn.XLOOKUP(Table29[[#This Row],[Patron Group]],$R$10:$R$24,$S$10:$S$24)</f>
        <v>Undergraduate</v>
      </c>
      <c r="E4352" s="1" t="d">
        <v>2023-03-16</v>
      </c>
      <c r="F4352" t="s">
        <v>1046</v>
      </c>
      <c r="G4352" t="s">
        <v>2274</v>
      </c>
      <c r="H4352" t="str">
        <f>_xlfn.XLOOKUP(Table29[[#This Row],[Unique BarCode]],$N$10:$N$37,$O$10:$O$37)</f>
        <v>MacBook</v>
      </c>
      <c r="I4352" t="str">
        <f>_xlfn.XLOOKUP(Table29[[#This Row],[Unique BarCode]],$N$10:$N$37,$P$10:$P$37)</f>
        <v>Device</v>
      </c>
      <c r="J4352" t="s">
        <v>8</v>
      </c>
      <c r="K4352" t="s">
        <v>1047</v>
      </c>
    </row>
    <row r="4353" spans="1:11" x14ac:dyDescent="0.2">
      <c r="A4353" s="1" t="d">
        <v>2023-03-09</v>
      </c>
      <c r="B4353" s="45">
        <v>-1</v>
      </c>
      <c r="C4353" t="s">
        <v>77</v>
      </c>
      <c r="D4353" t="str">
        <f>_xlfn.XLOOKUP(Table29[[#This Row],[Patron Group]],$R$10:$R$24,$S$10:$S$24)</f>
        <v>Undergraduate</v>
      </c>
      <c r="E4353" s="1" t="d">
        <v>2023-03-16</v>
      </c>
      <c r="F4353" t="s">
        <v>1693</v>
      </c>
      <c r="G4353" t="s">
        <v>2274</v>
      </c>
      <c r="H4353" t="str">
        <f>_xlfn.XLOOKUP(Table29[[#This Row],[Unique BarCode]],$N$10:$N$37,$O$10:$O$37)</f>
        <v>MacBook</v>
      </c>
      <c r="I4353" t="str">
        <f>_xlfn.XLOOKUP(Table29[[#This Row],[Unique BarCode]],$N$10:$N$37,$P$10:$P$37)</f>
        <v>Device</v>
      </c>
      <c r="J4353" t="s">
        <v>8</v>
      </c>
      <c r="K4353" t="s">
        <v>1693</v>
      </c>
    </row>
    <row r="4354" spans="1:11" x14ac:dyDescent="0.2">
      <c r="A4354" s="1" t="d">
        <v>2023-03-09</v>
      </c>
      <c r="B4354" s="45">
        <v>-1</v>
      </c>
      <c r="C4354" t="s">
        <v>77</v>
      </c>
      <c r="D4354" t="str">
        <f>_xlfn.XLOOKUP(Table29[[#This Row],[Patron Group]],$R$10:$R$24,$S$10:$S$24)</f>
        <v>Undergraduate</v>
      </c>
      <c r="E4354" s="1" t="d">
        <v>2023-03-16</v>
      </c>
      <c r="F4354" t="s">
        <v>928</v>
      </c>
      <c r="G4354" t="s">
        <v>2263</v>
      </c>
      <c r="H4354" t="str">
        <f>_xlfn.XLOOKUP(Table29[[#This Row],[Unique BarCode]],$N$10:$N$37,$O$10:$O$37)</f>
        <v>HP Laptop</v>
      </c>
      <c r="I4354" t="str">
        <f>_xlfn.XLOOKUP(Table29[[#This Row],[Unique BarCode]],$N$10:$N$37,$P$10:$P$37)</f>
        <v>Device</v>
      </c>
      <c r="J4354" t="s">
        <v>8</v>
      </c>
      <c r="K4354" t="s">
        <v>929</v>
      </c>
    </row>
    <row r="4355" spans="1:11" x14ac:dyDescent="0.2">
      <c r="A4355" s="1" t="d">
        <v>2023-03-09</v>
      </c>
      <c r="B4355" s="45">
        <v>-1</v>
      </c>
      <c r="C4355" t="s">
        <v>77</v>
      </c>
      <c r="D4355" t="str">
        <f>_xlfn.XLOOKUP(Table29[[#This Row],[Patron Group]],$R$10:$R$24,$S$10:$S$24)</f>
        <v>Undergraduate</v>
      </c>
      <c r="E4355" s="1" t="d">
        <v>2023-03-22</v>
      </c>
      <c r="F4355" t="s">
        <v>149</v>
      </c>
      <c r="G4355" t="s">
        <v>2273</v>
      </c>
      <c r="H4355" t="str">
        <f>_xlfn.XLOOKUP(Table29[[#This Row],[Unique BarCode]],$N$10:$N$37,$O$10:$O$37)</f>
        <v>ChromeBook</v>
      </c>
      <c r="I4355" t="str">
        <f>_xlfn.XLOOKUP(Table29[[#This Row],[Unique BarCode]],$N$10:$N$37,$P$10:$P$37)</f>
        <v>Device</v>
      </c>
      <c r="J4355" t="s">
        <v>8</v>
      </c>
      <c r="K4355" t="s">
        <v>150</v>
      </c>
    </row>
    <row r="4356" spans="1:11" x14ac:dyDescent="0.2">
      <c r="A4356" s="1" t="d">
        <v>2023-03-09</v>
      </c>
      <c r="B4356" s="45">
        <v>-1</v>
      </c>
      <c r="C4356" t="s">
        <v>77</v>
      </c>
      <c r="D4356" t="str">
        <f>_xlfn.XLOOKUP(Table29[[#This Row],[Patron Group]],$R$10:$R$24,$S$10:$S$24)</f>
        <v>Undergraduate</v>
      </c>
      <c r="E4356" s="1" t="d">
        <v>2023-03-22</v>
      </c>
      <c r="F4356" t="s">
        <v>1813</v>
      </c>
      <c r="G4356" t="s">
        <v>2274</v>
      </c>
      <c r="H4356" t="str">
        <f>_xlfn.XLOOKUP(Table29[[#This Row],[Unique BarCode]],$N$10:$N$37,$O$10:$O$37)</f>
        <v>MacBook</v>
      </c>
      <c r="I4356" t="str">
        <f>_xlfn.XLOOKUP(Table29[[#This Row],[Unique BarCode]],$N$10:$N$37,$P$10:$P$37)</f>
        <v>Device</v>
      </c>
      <c r="J4356" t="s">
        <v>8</v>
      </c>
      <c r="K4356" t="s">
        <v>1813</v>
      </c>
    </row>
    <row r="4357" spans="1:11" x14ac:dyDescent="0.2">
      <c r="A4357" s="1" t="d">
        <v>2023-03-09</v>
      </c>
      <c r="B4357" s="45">
        <v>-1</v>
      </c>
      <c r="C4357" t="s">
        <v>77</v>
      </c>
      <c r="D4357" t="str">
        <f>_xlfn.XLOOKUP(Table29[[#This Row],[Patron Group]],$R$10:$R$24,$S$10:$S$24)</f>
        <v>Undergraduate</v>
      </c>
      <c r="E4357" s="1" t="d">
        <v>2023-03-23</v>
      </c>
      <c r="F4357" t="s">
        <v>589</v>
      </c>
      <c r="G4357" t="s">
        <v>2273</v>
      </c>
      <c r="H4357" t="str">
        <f>_xlfn.XLOOKUP(Table29[[#This Row],[Unique BarCode]],$N$10:$N$37,$O$10:$O$37)</f>
        <v>ChromeBook</v>
      </c>
      <c r="I4357" t="str">
        <f>_xlfn.XLOOKUP(Table29[[#This Row],[Unique BarCode]],$N$10:$N$37,$P$10:$P$37)</f>
        <v>Device</v>
      </c>
      <c r="J4357" t="s">
        <v>8</v>
      </c>
      <c r="K4357" t="s">
        <v>590</v>
      </c>
    </row>
    <row r="4358" spans="1:11" x14ac:dyDescent="0.2">
      <c r="A4358" s="1" t="d">
        <v>2023-03-09</v>
      </c>
      <c r="B4358" s="45">
        <v>-1</v>
      </c>
      <c r="C4358" t="s">
        <v>77</v>
      </c>
      <c r="D4358" t="str">
        <f>_xlfn.XLOOKUP(Table29[[#This Row],[Patron Group]],$R$10:$R$24,$S$10:$S$24)</f>
        <v>Undergraduate</v>
      </c>
      <c r="E4358" s="1" t="d">
        <v>2023-03-23</v>
      </c>
      <c r="F4358" t="s">
        <v>619</v>
      </c>
      <c r="G4358" t="s">
        <v>2274</v>
      </c>
      <c r="H4358" t="str">
        <f>_xlfn.XLOOKUP(Table29[[#This Row],[Unique BarCode]],$N$10:$N$37,$O$10:$O$37)</f>
        <v>MacBook</v>
      </c>
      <c r="I4358" t="str">
        <f>_xlfn.XLOOKUP(Table29[[#This Row],[Unique BarCode]],$N$10:$N$37,$P$10:$P$37)</f>
        <v>Device</v>
      </c>
      <c r="J4358" t="s">
        <v>8</v>
      </c>
      <c r="K4358" t="s">
        <v>620</v>
      </c>
    </row>
    <row r="4359" spans="1:11" x14ac:dyDescent="0.2">
      <c r="A4359" s="1" t="d">
        <v>2023-03-09</v>
      </c>
      <c r="B4359" s="45">
        <v>-1</v>
      </c>
      <c r="C4359" t="s">
        <v>77</v>
      </c>
      <c r="D4359" t="str">
        <f>_xlfn.XLOOKUP(Table29[[#This Row],[Patron Group]],$R$10:$R$24,$S$10:$S$24)</f>
        <v>Undergraduate</v>
      </c>
      <c r="E4359" s="1" t="d">
        <v>2023-03-23</v>
      </c>
      <c r="F4359" t="s">
        <v>2115</v>
      </c>
      <c r="G4359" t="s">
        <v>2274</v>
      </c>
      <c r="H4359" t="str">
        <f>_xlfn.XLOOKUP(Table29[[#This Row],[Unique BarCode]],$N$10:$N$37,$O$10:$O$37)</f>
        <v>MacBook</v>
      </c>
      <c r="I4359" t="str">
        <f>_xlfn.XLOOKUP(Table29[[#This Row],[Unique BarCode]],$N$10:$N$37,$P$10:$P$37)</f>
        <v>Device</v>
      </c>
      <c r="J4359" t="s">
        <v>8</v>
      </c>
      <c r="K4359" t="s">
        <v>2116</v>
      </c>
    </row>
    <row r="4360" spans="1:11" x14ac:dyDescent="0.2">
      <c r="A4360" s="1" t="d">
        <v>2023-03-09</v>
      </c>
      <c r="B4360" s="45">
        <v>-1</v>
      </c>
      <c r="C4360" t="s">
        <v>77</v>
      </c>
      <c r="D4360" t="str">
        <f>_xlfn.XLOOKUP(Table29[[#This Row],[Patron Group]],$R$10:$R$24,$S$10:$S$24)</f>
        <v>Undergraduate</v>
      </c>
      <c r="E4360" s="1" t="d">
        <v>2023-03-23</v>
      </c>
      <c r="F4360" t="s">
        <v>447</v>
      </c>
      <c r="G4360" t="s">
        <v>2274</v>
      </c>
      <c r="H4360" t="str">
        <f>_xlfn.XLOOKUP(Table29[[#This Row],[Unique BarCode]],$N$10:$N$37,$O$10:$O$37)</f>
        <v>MacBook</v>
      </c>
      <c r="I4360" t="str">
        <f>_xlfn.XLOOKUP(Table29[[#This Row],[Unique BarCode]],$N$10:$N$37,$P$10:$P$37)</f>
        <v>Device</v>
      </c>
      <c r="J4360" t="s">
        <v>8</v>
      </c>
      <c r="K4360" t="s">
        <v>448</v>
      </c>
    </row>
    <row r="4361" spans="1:11" x14ac:dyDescent="0.2">
      <c r="A4361" s="1" t="d">
        <v>2023-03-09</v>
      </c>
      <c r="B4361" s="45">
        <v>-1</v>
      </c>
      <c r="C4361" t="s">
        <v>77</v>
      </c>
      <c r="D4361" t="str">
        <f>_xlfn.XLOOKUP(Table29[[#This Row],[Patron Group]],$R$10:$R$24,$S$10:$S$24)</f>
        <v>Undergraduate</v>
      </c>
      <c r="E4361" s="1" t="d">
        <v>2023-03-23</v>
      </c>
      <c r="F4361" t="s">
        <v>1676</v>
      </c>
      <c r="G4361" t="s">
        <v>2274</v>
      </c>
      <c r="H4361" t="str">
        <f>_xlfn.XLOOKUP(Table29[[#This Row],[Unique BarCode]],$N$10:$N$37,$O$10:$O$37)</f>
        <v>MacBook</v>
      </c>
      <c r="I4361" t="str">
        <f>_xlfn.XLOOKUP(Table29[[#This Row],[Unique BarCode]],$N$10:$N$37,$P$10:$P$37)</f>
        <v>Device</v>
      </c>
      <c r="J4361" t="s">
        <v>8</v>
      </c>
      <c r="K4361" t="s">
        <v>1676</v>
      </c>
    </row>
    <row r="4362" spans="1:11" x14ac:dyDescent="0.2">
      <c r="A4362" s="1" t="d">
        <v>2023-03-09</v>
      </c>
      <c r="B4362" s="45">
        <v>-1</v>
      </c>
      <c r="C4362" t="s">
        <v>77</v>
      </c>
      <c r="D4362" t="str">
        <f>_xlfn.XLOOKUP(Table29[[#This Row],[Patron Group]],$R$10:$R$24,$S$10:$S$24)</f>
        <v>Undergraduate</v>
      </c>
      <c r="E4362" s="1" t="d">
        <v>2023-03-23</v>
      </c>
      <c r="F4362" t="s">
        <v>2040</v>
      </c>
      <c r="G4362" t="s">
        <v>2275</v>
      </c>
      <c r="H4362" t="str">
        <f>_xlfn.XLOOKUP(Table29[[#This Row],[Unique BarCode]],$N$10:$N$37,$O$10:$O$37)</f>
        <v>iPad</v>
      </c>
      <c r="I4362" t="str">
        <f>_xlfn.XLOOKUP(Table29[[#This Row],[Unique BarCode]],$N$10:$N$37,$P$10:$P$37)</f>
        <v>Device</v>
      </c>
      <c r="J4362" t="s">
        <v>8</v>
      </c>
      <c r="K4362" t="s">
        <v>2041</v>
      </c>
    </row>
    <row r="4363" spans="1:11" x14ac:dyDescent="0.2">
      <c r="A4363" s="1" t="d">
        <v>2023-03-09</v>
      </c>
      <c r="B4363" s="45">
        <v>-1</v>
      </c>
      <c r="C4363" t="s">
        <v>77</v>
      </c>
      <c r="D4363" t="str">
        <f>_xlfn.XLOOKUP(Table29[[#This Row],[Patron Group]],$R$10:$R$24,$S$10:$S$24)</f>
        <v>Undergraduate</v>
      </c>
      <c r="E4363" s="1" t="d">
        <v>2023-03-23</v>
      </c>
      <c r="F4363" t="s">
        <v>1270</v>
      </c>
      <c r="G4363" t="s">
        <v>2275</v>
      </c>
      <c r="H4363" t="str">
        <f>_xlfn.XLOOKUP(Table29[[#This Row],[Unique BarCode]],$N$10:$N$37,$O$10:$O$37)</f>
        <v>iPad</v>
      </c>
      <c r="I4363" t="str">
        <f>_xlfn.XLOOKUP(Table29[[#This Row],[Unique BarCode]],$N$10:$N$37,$P$10:$P$37)</f>
        <v>Device</v>
      </c>
      <c r="J4363" t="s">
        <v>8</v>
      </c>
    </row>
    <row r="4364" spans="1:11" x14ac:dyDescent="0.2">
      <c r="A4364" s="1" t="d">
        <v>2023-03-09</v>
      </c>
      <c r="B4364" s="45">
        <v>-1</v>
      </c>
      <c r="C4364" t="s">
        <v>77</v>
      </c>
      <c r="D4364" t="str">
        <f>_xlfn.XLOOKUP(Table29[[#This Row],[Patron Group]],$R$10:$R$24,$S$10:$S$24)</f>
        <v>Undergraduate</v>
      </c>
      <c r="E4364" s="1" t="d">
        <v>2023-03-23</v>
      </c>
      <c r="F4364" t="s">
        <v>57</v>
      </c>
      <c r="G4364" t="s">
        <v>2275</v>
      </c>
      <c r="H4364" t="str">
        <f>_xlfn.XLOOKUP(Table29[[#This Row],[Unique BarCode]],$N$10:$N$37,$O$10:$O$37)</f>
        <v>iPad</v>
      </c>
      <c r="I4364" t="str">
        <f>_xlfn.XLOOKUP(Table29[[#This Row],[Unique BarCode]],$N$10:$N$37,$P$10:$P$37)</f>
        <v>Device</v>
      </c>
      <c r="J4364" t="s">
        <v>8</v>
      </c>
    </row>
    <row r="4365" spans="1:11" x14ac:dyDescent="0.2">
      <c r="A4365" s="1" t="d">
        <v>2023-03-09</v>
      </c>
      <c r="B4365" s="45">
        <v>5561744620006530</v>
      </c>
      <c r="C4365" t="s">
        <v>77</v>
      </c>
      <c r="D4365" t="str">
        <f>_xlfn.XLOOKUP(Table29[[#This Row],[Patron Group]],$R$10:$R$24,$S$10:$S$24)</f>
        <v>Undergraduate</v>
      </c>
      <c r="E4365" s="1" t="d">
        <v>2023-03-16</v>
      </c>
      <c r="F4365" t="s">
        <v>963</v>
      </c>
      <c r="G4365" t="s">
        <v>2263</v>
      </c>
      <c r="H4365" t="str">
        <f>_xlfn.XLOOKUP(Table29[[#This Row],[Unique BarCode]],$N$10:$N$37,$O$10:$O$37)</f>
        <v>HP Laptop</v>
      </c>
      <c r="I4365" t="str">
        <f>_xlfn.XLOOKUP(Table29[[#This Row],[Unique BarCode]],$N$10:$N$37,$P$10:$P$37)</f>
        <v>Device</v>
      </c>
      <c r="J4365" t="s">
        <v>8</v>
      </c>
      <c r="K4365" t="s">
        <v>964</v>
      </c>
    </row>
    <row r="4366" spans="1:11" x14ac:dyDescent="0.2">
      <c r="A4366" s="1" t="d">
        <v>2023-03-09</v>
      </c>
      <c r="B4366" s="45">
        <v>6201107880006530</v>
      </c>
      <c r="C4366" t="s">
        <v>77</v>
      </c>
      <c r="D4366" t="str">
        <f>_xlfn.XLOOKUP(Table29[[#This Row],[Patron Group]],$R$10:$R$24,$S$10:$S$24)</f>
        <v>Undergraduate</v>
      </c>
      <c r="E4366" s="1" t="d">
        <v>2023-03-09</v>
      </c>
      <c r="F4366" t="s">
        <v>1301</v>
      </c>
      <c r="G4366" t="s">
        <v>2265</v>
      </c>
      <c r="H4366" t="str">
        <f>_xlfn.XLOOKUP(Table29[[#This Row],[Unique BarCode]],$N$10:$N$37,$O$10:$O$37)</f>
        <v>IPHONE</v>
      </c>
      <c r="I4366" t="str">
        <f>_xlfn.XLOOKUP(Table29[[#This Row],[Unique BarCode]],$N$10:$N$37,$P$10:$P$37)</f>
        <v>Charger</v>
      </c>
      <c r="J4366" t="s">
        <v>128</v>
      </c>
      <c r="K4366" t="s">
        <v>1302</v>
      </c>
    </row>
    <row r="4367" spans="1:11" x14ac:dyDescent="0.2">
      <c r="A4367" s="1" t="d">
        <v>2023-03-09</v>
      </c>
      <c r="B4367" s="45">
        <v>6201798580006530</v>
      </c>
      <c r="C4367" t="s">
        <v>77</v>
      </c>
      <c r="D4367" t="str">
        <f>_xlfn.XLOOKUP(Table29[[#This Row],[Patron Group]],$R$10:$R$24,$S$10:$S$24)</f>
        <v>Undergraduate</v>
      </c>
      <c r="E4367" s="1" t="d">
        <v>2023-03-16</v>
      </c>
      <c r="F4367" t="s">
        <v>1649</v>
      </c>
      <c r="G4367" t="s">
        <v>2263</v>
      </c>
      <c r="H4367" t="str">
        <f>_xlfn.XLOOKUP(Table29[[#This Row],[Unique BarCode]],$N$10:$N$37,$O$10:$O$37)</f>
        <v>HP Laptop</v>
      </c>
      <c r="I4367" t="str">
        <f>_xlfn.XLOOKUP(Table29[[#This Row],[Unique BarCode]],$N$10:$N$37,$P$10:$P$37)</f>
        <v>Device</v>
      </c>
      <c r="J4367" t="s">
        <v>8</v>
      </c>
      <c r="K4367" t="s">
        <v>1650</v>
      </c>
    </row>
    <row r="4368" spans="1:11" x14ac:dyDescent="0.2">
      <c r="A4368" s="1" t="d">
        <v>2023-03-09</v>
      </c>
      <c r="B4368" s="45">
        <v>9403463070006530</v>
      </c>
      <c r="C4368" t="s">
        <v>20</v>
      </c>
      <c r="D4368" t="str">
        <f>_xlfn.XLOOKUP(Table29[[#This Row],[Patron Group]],$R$10:$R$24,$S$10:$S$24)</f>
        <v>Graduate</v>
      </c>
      <c r="E4368" s="1" t="d">
        <v>2023-03-23</v>
      </c>
      <c r="F4368" t="s">
        <v>1169</v>
      </c>
      <c r="G4368" t="s">
        <v>2274</v>
      </c>
      <c r="H4368" t="str">
        <f>_xlfn.XLOOKUP(Table29[[#This Row],[Unique BarCode]],$N$10:$N$37,$O$10:$O$37)</f>
        <v>MacBook</v>
      </c>
      <c r="I4368" t="str">
        <f>_xlfn.XLOOKUP(Table29[[#This Row],[Unique BarCode]],$N$10:$N$37,$P$10:$P$37)</f>
        <v>Device</v>
      </c>
      <c r="J4368" t="s">
        <v>8</v>
      </c>
      <c r="K4368" t="s">
        <v>1169</v>
      </c>
    </row>
    <row r="4369" spans="1:11" x14ac:dyDescent="0.2">
      <c r="A4369" s="1" t="d">
        <v>2023-03-09</v>
      </c>
      <c r="B4369" s="45">
        <v>9403541890006530</v>
      </c>
      <c r="C4369" t="s">
        <v>77</v>
      </c>
      <c r="D4369" t="str">
        <f>_xlfn.XLOOKUP(Table29[[#This Row],[Patron Group]],$R$10:$R$24,$S$10:$S$24)</f>
        <v>Undergraduate</v>
      </c>
      <c r="E4369" s="1" t="d">
        <v>2023-03-23</v>
      </c>
      <c r="F4369" t="s">
        <v>629</v>
      </c>
      <c r="G4369" t="s">
        <v>2274</v>
      </c>
      <c r="H4369" t="str">
        <f>_xlfn.XLOOKUP(Table29[[#This Row],[Unique BarCode]],$N$10:$N$37,$O$10:$O$37)</f>
        <v>MacBook</v>
      </c>
      <c r="I4369" t="str">
        <f>_xlfn.XLOOKUP(Table29[[#This Row],[Unique BarCode]],$N$10:$N$37,$P$10:$P$37)</f>
        <v>Device</v>
      </c>
      <c r="J4369" t="s">
        <v>8</v>
      </c>
      <c r="K4369" t="s">
        <v>630</v>
      </c>
    </row>
    <row r="4370" spans="1:11" x14ac:dyDescent="0.2">
      <c r="A4370" s="1" t="d">
        <v>2023-03-10</v>
      </c>
      <c r="B4370" s="45">
        <v>-1</v>
      </c>
      <c r="C4370" t="s">
        <v>15</v>
      </c>
      <c r="D4370" t="str">
        <f>_xlfn.XLOOKUP(Table29[[#This Row],[Patron Group]],$R$10:$R$24,$S$10:$S$24)</f>
        <v>Academic</v>
      </c>
      <c r="E4370" s="1" t="d">
        <v>2023-03-10</v>
      </c>
      <c r="F4370" t="s">
        <v>1634</v>
      </c>
      <c r="G4370" t="s">
        <v>2296</v>
      </c>
      <c r="H4370" t="str">
        <f>_xlfn.XLOOKUP(Table29[[#This Row],[Unique BarCode]],$N$10:$N$37,$O$10:$O$37)</f>
        <v>MACUSBC</v>
      </c>
      <c r="I4370" t="str">
        <f>_xlfn.XLOOKUP(Table29[[#This Row],[Unique BarCode]],$N$10:$N$37,$P$10:$P$37)</f>
        <v>Charger</v>
      </c>
      <c r="J4370" t="s">
        <v>8</v>
      </c>
      <c r="K4370" t="s">
        <v>38</v>
      </c>
    </row>
    <row r="4371" spans="1:11" x14ac:dyDescent="0.2">
      <c r="A4371" s="1" t="d">
        <v>2023-03-10</v>
      </c>
      <c r="B4371" s="45">
        <v>-1</v>
      </c>
      <c r="C4371" t="s">
        <v>20</v>
      </c>
      <c r="D4371" t="str">
        <f>_xlfn.XLOOKUP(Table29[[#This Row],[Patron Group]],$R$10:$R$24,$S$10:$S$24)</f>
        <v>Graduate</v>
      </c>
      <c r="E4371" s="1" t="d">
        <v>2023-03-10</v>
      </c>
      <c r="F4371" t="s">
        <v>2117</v>
      </c>
      <c r="G4371" t="s">
        <v>2298</v>
      </c>
      <c r="H4371" t="str">
        <f>_xlfn.XLOOKUP(Table29[[#This Row],[Unique BarCode]],$N$10:$N$37,$O$10:$O$37)</f>
        <v>ANKER</v>
      </c>
      <c r="I4371" t="str">
        <f>_xlfn.XLOOKUP(Table29[[#This Row],[Unique BarCode]],$N$10:$N$37,$P$10:$P$37)</f>
        <v>Charger</v>
      </c>
      <c r="J4371" t="s">
        <v>8</v>
      </c>
    </row>
    <row r="4372" spans="1:11" x14ac:dyDescent="0.2">
      <c r="A4372" s="1" t="d">
        <v>2023-03-10</v>
      </c>
      <c r="B4372" s="45">
        <v>-1</v>
      </c>
      <c r="C4372" t="s">
        <v>20</v>
      </c>
      <c r="D4372" t="str">
        <f>_xlfn.XLOOKUP(Table29[[#This Row],[Patron Group]],$R$10:$R$24,$S$10:$S$24)</f>
        <v>Graduate</v>
      </c>
      <c r="E4372" s="1" t="d">
        <v>2023-03-10</v>
      </c>
      <c r="F4372" t="s">
        <v>940</v>
      </c>
      <c r="G4372" t="s">
        <v>2302</v>
      </c>
      <c r="H4372" t="str">
        <f>_xlfn.XLOOKUP(Table29[[#This Row],[Unique BarCode]],$N$10:$N$37,$O$10:$O$37)</f>
        <v>IPHONE</v>
      </c>
      <c r="I4372" t="str">
        <f>_xlfn.XLOOKUP(Table29[[#This Row],[Unique BarCode]],$N$10:$N$37,$P$10:$P$37)</f>
        <v>Charger</v>
      </c>
      <c r="J4372" t="s">
        <v>49</v>
      </c>
      <c r="K4372" t="s">
        <v>941</v>
      </c>
    </row>
    <row r="4373" spans="1:11" x14ac:dyDescent="0.2">
      <c r="A4373" s="1" t="d">
        <v>2023-03-10</v>
      </c>
      <c r="B4373" s="45">
        <v>-1</v>
      </c>
      <c r="C4373" t="s">
        <v>20</v>
      </c>
      <c r="D4373" t="str">
        <f>_xlfn.XLOOKUP(Table29[[#This Row],[Patron Group]],$R$10:$R$24,$S$10:$S$24)</f>
        <v>Graduate</v>
      </c>
      <c r="E4373" s="1" t="d">
        <v>2023-03-10</v>
      </c>
      <c r="F4373" t="s">
        <v>1406</v>
      </c>
      <c r="G4373" t="s">
        <v>2281</v>
      </c>
      <c r="H4373" t="str">
        <f>_xlfn.XLOOKUP(Table29[[#This Row],[Unique BarCode]],$N$10:$N$37,$O$10:$O$37)</f>
        <v>HDMIC</v>
      </c>
      <c r="I4373" t="str">
        <f>_xlfn.XLOOKUP(Table29[[#This Row],[Unique BarCode]],$N$10:$N$37,$P$10:$P$37)</f>
        <v>Cable</v>
      </c>
      <c r="J4373" t="s">
        <v>8</v>
      </c>
      <c r="K4373" t="s">
        <v>1407</v>
      </c>
    </row>
    <row r="4374" spans="1:11" x14ac:dyDescent="0.2">
      <c r="A4374" s="1" t="d">
        <v>2023-03-10</v>
      </c>
      <c r="B4374" s="45">
        <v>-1</v>
      </c>
      <c r="C4374" t="s">
        <v>20</v>
      </c>
      <c r="D4374" t="str">
        <f>_xlfn.XLOOKUP(Table29[[#This Row],[Patron Group]],$R$10:$R$24,$S$10:$S$24)</f>
        <v>Graduate</v>
      </c>
      <c r="E4374" s="1" t="d">
        <v>2023-03-10</v>
      </c>
      <c r="F4374" t="s">
        <v>1757</v>
      </c>
      <c r="G4374" t="s">
        <v>2266</v>
      </c>
      <c r="H4374" t="str">
        <f>_xlfn.XLOOKUP(Table29[[#This Row],[Unique BarCode]],$N$10:$N$37,$O$10:$O$37)</f>
        <v>Headphones</v>
      </c>
      <c r="I4374" t="str">
        <f>_xlfn.XLOOKUP(Table29[[#This Row],[Unique BarCode]],$N$10:$N$37,$P$10:$P$37)</f>
        <v>Accessory</v>
      </c>
      <c r="J4374" t="s">
        <v>8</v>
      </c>
      <c r="K4374" t="s">
        <v>1758</v>
      </c>
    </row>
    <row r="4375" spans="1:11" x14ac:dyDescent="0.2">
      <c r="A4375" s="1" t="d">
        <v>2023-03-10</v>
      </c>
      <c r="B4375" s="45">
        <v>-1</v>
      </c>
      <c r="C4375" t="s">
        <v>20</v>
      </c>
      <c r="D4375" t="str">
        <f>_xlfn.XLOOKUP(Table29[[#This Row],[Patron Group]],$R$10:$R$24,$S$10:$S$24)</f>
        <v>Graduate</v>
      </c>
      <c r="E4375" s="1" t="d">
        <v>2023-03-10</v>
      </c>
      <c r="F4375" t="s">
        <v>1497</v>
      </c>
      <c r="G4375" t="s">
        <v>2265</v>
      </c>
      <c r="H4375" t="str">
        <f>_xlfn.XLOOKUP(Table29[[#This Row],[Unique BarCode]],$N$10:$N$37,$O$10:$O$37)</f>
        <v>IPHONE</v>
      </c>
      <c r="I4375" t="str">
        <f>_xlfn.XLOOKUP(Table29[[#This Row],[Unique BarCode]],$N$10:$N$37,$P$10:$P$37)</f>
        <v>Charger</v>
      </c>
      <c r="J4375" t="s">
        <v>8</v>
      </c>
    </row>
    <row r="4376" spans="1:11" x14ac:dyDescent="0.2">
      <c r="A4376" s="1" t="d">
        <v>2023-03-10</v>
      </c>
      <c r="B4376" s="45">
        <v>-1</v>
      </c>
      <c r="C4376" t="s">
        <v>20</v>
      </c>
      <c r="D4376" t="str">
        <f>_xlfn.XLOOKUP(Table29[[#This Row],[Patron Group]],$R$10:$R$24,$S$10:$S$24)</f>
        <v>Graduate</v>
      </c>
      <c r="E4376" s="1" t="d">
        <v>2023-03-10</v>
      </c>
      <c r="F4376" t="s">
        <v>222</v>
      </c>
      <c r="G4376" t="s">
        <v>2265</v>
      </c>
      <c r="H4376" t="str">
        <f>_xlfn.XLOOKUP(Table29[[#This Row],[Unique BarCode]],$N$10:$N$37,$O$10:$O$37)</f>
        <v>IPHONE</v>
      </c>
      <c r="I4376" t="str">
        <f>_xlfn.XLOOKUP(Table29[[#This Row],[Unique BarCode]],$N$10:$N$37,$P$10:$P$37)</f>
        <v>Charger</v>
      </c>
      <c r="J4376" t="s">
        <v>13</v>
      </c>
      <c r="K4376" t="s">
        <v>223</v>
      </c>
    </row>
    <row r="4377" spans="1:11" x14ac:dyDescent="0.2">
      <c r="A4377" s="1" t="d">
        <v>2023-03-10</v>
      </c>
      <c r="B4377" s="45">
        <v>-1</v>
      </c>
      <c r="C4377" t="s">
        <v>20</v>
      </c>
      <c r="D4377" t="str">
        <f>_xlfn.XLOOKUP(Table29[[#This Row],[Patron Group]],$R$10:$R$24,$S$10:$S$24)</f>
        <v>Graduate</v>
      </c>
      <c r="E4377" s="1" t="d">
        <v>2023-03-10</v>
      </c>
      <c r="F4377" t="s">
        <v>12</v>
      </c>
      <c r="G4377" t="s">
        <v>2265</v>
      </c>
      <c r="H4377" t="str">
        <f>_xlfn.XLOOKUP(Table29[[#This Row],[Unique BarCode]],$N$10:$N$37,$O$10:$O$37)</f>
        <v>IPHONE</v>
      </c>
      <c r="I4377" t="str">
        <f>_xlfn.XLOOKUP(Table29[[#This Row],[Unique BarCode]],$N$10:$N$37,$P$10:$P$37)</f>
        <v>Charger</v>
      </c>
      <c r="J4377" t="s">
        <v>13</v>
      </c>
      <c r="K4377" t="s">
        <v>14</v>
      </c>
    </row>
    <row r="4378" spans="1:11" x14ac:dyDescent="0.2">
      <c r="A4378" s="1" t="d">
        <v>2023-03-10</v>
      </c>
      <c r="B4378" s="45">
        <v>-1</v>
      </c>
      <c r="C4378" t="s">
        <v>20</v>
      </c>
      <c r="D4378" t="str">
        <f>_xlfn.XLOOKUP(Table29[[#This Row],[Patron Group]],$R$10:$R$24,$S$10:$S$24)</f>
        <v>Graduate</v>
      </c>
      <c r="E4378" s="1" t="d">
        <v>2023-03-10</v>
      </c>
      <c r="F4378" t="s">
        <v>1714</v>
      </c>
      <c r="G4378" t="s">
        <v>2296</v>
      </c>
      <c r="H4378" t="str">
        <f>_xlfn.XLOOKUP(Table29[[#This Row],[Unique BarCode]],$N$10:$N$37,$O$10:$O$37)</f>
        <v>MACUSBC</v>
      </c>
      <c r="I4378" t="str">
        <f>_xlfn.XLOOKUP(Table29[[#This Row],[Unique BarCode]],$N$10:$N$37,$P$10:$P$37)</f>
        <v>Charger</v>
      </c>
      <c r="J4378" t="s">
        <v>8</v>
      </c>
      <c r="K4378" t="s">
        <v>578</v>
      </c>
    </row>
    <row r="4379" spans="1:11" x14ac:dyDescent="0.2">
      <c r="A4379" s="1" t="d">
        <v>2023-03-10</v>
      </c>
      <c r="B4379" s="45">
        <v>-1</v>
      </c>
      <c r="C4379" t="s">
        <v>20</v>
      </c>
      <c r="D4379" t="str">
        <f>_xlfn.XLOOKUP(Table29[[#This Row],[Patron Group]],$R$10:$R$24,$S$10:$S$24)</f>
        <v>Graduate</v>
      </c>
      <c r="E4379" s="1" t="d">
        <v>2023-03-10</v>
      </c>
      <c r="F4379" t="s">
        <v>1633</v>
      </c>
      <c r="G4379" t="s">
        <v>2296</v>
      </c>
      <c r="H4379" t="str">
        <f>_xlfn.XLOOKUP(Table29[[#This Row],[Unique BarCode]],$N$10:$N$37,$O$10:$O$37)</f>
        <v>MACUSBC</v>
      </c>
      <c r="I4379" t="str">
        <f>_xlfn.XLOOKUP(Table29[[#This Row],[Unique BarCode]],$N$10:$N$37,$P$10:$P$37)</f>
        <v>Charger</v>
      </c>
      <c r="J4379" t="s">
        <v>8</v>
      </c>
      <c r="K4379" t="s">
        <v>844</v>
      </c>
    </row>
    <row r="4380" spans="1:11" x14ac:dyDescent="0.2">
      <c r="A4380" s="1" t="d">
        <v>2023-03-10</v>
      </c>
      <c r="B4380" s="45">
        <v>-1</v>
      </c>
      <c r="C4380" t="s">
        <v>20</v>
      </c>
      <c r="D4380" t="str">
        <f>_xlfn.XLOOKUP(Table29[[#This Row],[Patron Group]],$R$10:$R$24,$S$10:$S$24)</f>
        <v>Graduate</v>
      </c>
      <c r="E4380" s="1" t="d">
        <v>2023-03-10</v>
      </c>
      <c r="F4380" t="s">
        <v>1652</v>
      </c>
      <c r="G4380" t="s">
        <v>2296</v>
      </c>
      <c r="H4380" t="str">
        <f>_xlfn.XLOOKUP(Table29[[#This Row],[Unique BarCode]],$N$10:$N$37,$O$10:$O$37)</f>
        <v>MACUSBC</v>
      </c>
      <c r="I4380" t="str">
        <f>_xlfn.XLOOKUP(Table29[[#This Row],[Unique BarCode]],$N$10:$N$37,$P$10:$P$37)</f>
        <v>Charger</v>
      </c>
      <c r="J4380" t="s">
        <v>8</v>
      </c>
      <c r="K4380" t="s">
        <v>40</v>
      </c>
    </row>
    <row r="4381" spans="1:11" x14ac:dyDescent="0.2">
      <c r="A4381" s="1" t="d">
        <v>2023-03-10</v>
      </c>
      <c r="B4381" s="45">
        <v>-1</v>
      </c>
      <c r="C4381" t="s">
        <v>20</v>
      </c>
      <c r="D4381" t="str">
        <f>_xlfn.XLOOKUP(Table29[[#This Row],[Patron Group]],$R$10:$R$24,$S$10:$S$24)</f>
        <v>Graduate</v>
      </c>
      <c r="E4381" s="1" t="d">
        <v>2023-03-10</v>
      </c>
      <c r="F4381" t="s">
        <v>1835</v>
      </c>
      <c r="G4381" t="s">
        <v>2296</v>
      </c>
      <c r="H4381" t="str">
        <f>_xlfn.XLOOKUP(Table29[[#This Row],[Unique BarCode]],$N$10:$N$37,$O$10:$O$37)</f>
        <v>MACUSBC</v>
      </c>
      <c r="I4381" t="str">
        <f>_xlfn.XLOOKUP(Table29[[#This Row],[Unique BarCode]],$N$10:$N$37,$P$10:$P$37)</f>
        <v>Charger</v>
      </c>
      <c r="J4381" t="s">
        <v>8</v>
      </c>
    </row>
    <row r="4382" spans="1:11" x14ac:dyDescent="0.2">
      <c r="A4382" s="1" t="d">
        <v>2023-03-10</v>
      </c>
      <c r="B4382" s="45">
        <v>-1</v>
      </c>
      <c r="C4382" t="s">
        <v>20</v>
      </c>
      <c r="D4382" t="str">
        <f>_xlfn.XLOOKUP(Table29[[#This Row],[Patron Group]],$R$10:$R$24,$S$10:$S$24)</f>
        <v>Graduate</v>
      </c>
      <c r="E4382" s="1" t="d">
        <v>2023-03-10</v>
      </c>
      <c r="F4382" t="s">
        <v>711</v>
      </c>
      <c r="G4382" t="s">
        <v>2271</v>
      </c>
      <c r="H4382" t="str">
        <f>_xlfn.XLOOKUP(Table29[[#This Row],[Unique BarCode]],$N$10:$N$37,$O$10:$O$37)</f>
        <v>OMNI</v>
      </c>
      <c r="I4382" t="str">
        <f>_xlfn.XLOOKUP(Table29[[#This Row],[Unique BarCode]],$N$10:$N$37,$P$10:$P$37)</f>
        <v>Charger</v>
      </c>
      <c r="J4382" t="s">
        <v>68</v>
      </c>
      <c r="K4382" t="s">
        <v>712</v>
      </c>
    </row>
    <row r="4383" spans="1:11" x14ac:dyDescent="0.2">
      <c r="A4383" s="1" t="d">
        <v>2023-03-10</v>
      </c>
      <c r="B4383" s="45">
        <v>-1</v>
      </c>
      <c r="C4383" t="s">
        <v>20</v>
      </c>
      <c r="D4383" t="str">
        <f>_xlfn.XLOOKUP(Table29[[#This Row],[Patron Group]],$R$10:$R$24,$S$10:$S$24)</f>
        <v>Graduate</v>
      </c>
      <c r="E4383" s="1" t="d">
        <v>2023-03-10</v>
      </c>
      <c r="F4383" t="s">
        <v>1328</v>
      </c>
      <c r="G4383" t="s">
        <v>2285</v>
      </c>
      <c r="H4383" t="str">
        <f>_xlfn.XLOOKUP(Table29[[#This Row],[Unique BarCode]],$N$10:$N$37,$O$10:$O$37)</f>
        <v>UHDMI</v>
      </c>
      <c r="I4383" t="str">
        <f>_xlfn.XLOOKUP(Table29[[#This Row],[Unique BarCode]],$N$10:$N$37,$P$10:$P$37)</f>
        <v>Cable</v>
      </c>
      <c r="J4383" t="s">
        <v>8</v>
      </c>
      <c r="K4383" t="s">
        <v>1329</v>
      </c>
    </row>
    <row r="4384" spans="1:11" x14ac:dyDescent="0.2">
      <c r="A4384" s="1" t="d">
        <v>2023-03-10</v>
      </c>
      <c r="B4384" s="45">
        <v>-1</v>
      </c>
      <c r="C4384" t="s">
        <v>20</v>
      </c>
      <c r="D4384" t="str">
        <f>_xlfn.XLOOKUP(Table29[[#This Row],[Patron Group]],$R$10:$R$24,$S$10:$S$24)</f>
        <v>Graduate</v>
      </c>
      <c r="E4384" s="1" t="d">
        <v>2023-03-10</v>
      </c>
      <c r="F4384" t="s">
        <v>1210</v>
      </c>
      <c r="G4384" t="s">
        <v>2285</v>
      </c>
      <c r="H4384" t="str">
        <f>_xlfn.XLOOKUP(Table29[[#This Row],[Unique BarCode]],$N$10:$N$37,$O$10:$O$37)</f>
        <v>UHDMI</v>
      </c>
      <c r="I4384" t="str">
        <f>_xlfn.XLOOKUP(Table29[[#This Row],[Unique BarCode]],$N$10:$N$37,$P$10:$P$37)</f>
        <v>Cable</v>
      </c>
      <c r="J4384" t="s">
        <v>8</v>
      </c>
    </row>
    <row r="4385" spans="1:11" x14ac:dyDescent="0.2">
      <c r="A4385" s="1" t="d">
        <v>2023-03-10</v>
      </c>
      <c r="B4385" s="45">
        <v>-1</v>
      </c>
      <c r="C4385" t="s">
        <v>20</v>
      </c>
      <c r="D4385" t="str">
        <f>_xlfn.XLOOKUP(Table29[[#This Row],[Patron Group]],$R$10:$R$24,$S$10:$S$24)</f>
        <v>Graduate</v>
      </c>
      <c r="E4385" s="1" t="d">
        <v>2023-03-10</v>
      </c>
      <c r="F4385" t="s">
        <v>918</v>
      </c>
      <c r="G4385" t="s">
        <v>2285</v>
      </c>
      <c r="H4385" t="str">
        <f>_xlfn.XLOOKUP(Table29[[#This Row],[Unique BarCode]],$N$10:$N$37,$O$10:$O$37)</f>
        <v>UHDMI</v>
      </c>
      <c r="I4385" t="str">
        <f>_xlfn.XLOOKUP(Table29[[#This Row],[Unique BarCode]],$N$10:$N$37,$P$10:$P$37)</f>
        <v>Cable</v>
      </c>
      <c r="J4385" t="s">
        <v>8</v>
      </c>
    </row>
    <row r="4386" spans="1:11" x14ac:dyDescent="0.2">
      <c r="A4386" s="1" t="d">
        <v>2023-03-10</v>
      </c>
      <c r="B4386" s="45">
        <v>-1</v>
      </c>
      <c r="C4386" t="s">
        <v>20</v>
      </c>
      <c r="D4386" t="str">
        <f>_xlfn.XLOOKUP(Table29[[#This Row],[Patron Group]],$R$10:$R$24,$S$10:$S$24)</f>
        <v>Graduate</v>
      </c>
      <c r="E4386" s="1" t="d">
        <v>2023-03-10</v>
      </c>
      <c r="F4386" t="s">
        <v>481</v>
      </c>
      <c r="G4386" t="s">
        <v>2285</v>
      </c>
      <c r="H4386" t="str">
        <f>_xlfn.XLOOKUP(Table29[[#This Row],[Unique BarCode]],$N$10:$N$37,$O$10:$O$37)</f>
        <v>UHDMI</v>
      </c>
      <c r="I4386" t="str">
        <f>_xlfn.XLOOKUP(Table29[[#This Row],[Unique BarCode]],$N$10:$N$37,$P$10:$P$37)</f>
        <v>Cable</v>
      </c>
      <c r="J4386" t="s">
        <v>8</v>
      </c>
    </row>
    <row r="4387" spans="1:11" x14ac:dyDescent="0.2">
      <c r="A4387" s="1" t="d">
        <v>2023-03-10</v>
      </c>
      <c r="B4387" s="45">
        <v>-1</v>
      </c>
      <c r="C4387" t="s">
        <v>20</v>
      </c>
      <c r="D4387" t="str">
        <f>_xlfn.XLOOKUP(Table29[[#This Row],[Patron Group]],$R$10:$R$24,$S$10:$S$24)</f>
        <v>Graduate</v>
      </c>
      <c r="E4387" s="1" t="d">
        <v>2023-03-10</v>
      </c>
      <c r="F4387" t="s">
        <v>1184</v>
      </c>
      <c r="G4387" t="s">
        <v>2272</v>
      </c>
      <c r="H4387" t="str">
        <f>_xlfn.XLOOKUP(Table29[[#This Row],[Unique BarCode]],$N$10:$N$37,$O$10:$O$37)</f>
        <v>WALLADPT</v>
      </c>
      <c r="I4387" t="str">
        <f>_xlfn.XLOOKUP(Table29[[#This Row],[Unique BarCode]],$N$10:$N$37,$P$10:$P$37)</f>
        <v>Charger</v>
      </c>
      <c r="J4387" t="s">
        <v>49</v>
      </c>
      <c r="K4387" t="s">
        <v>1185</v>
      </c>
    </row>
    <row r="4388" spans="1:11" x14ac:dyDescent="0.2">
      <c r="A4388" s="1" t="d">
        <v>2023-03-10</v>
      </c>
      <c r="B4388" s="45">
        <v>-1</v>
      </c>
      <c r="C4388" t="s">
        <v>20</v>
      </c>
      <c r="D4388" t="str">
        <f>_xlfn.XLOOKUP(Table29[[#This Row],[Patron Group]],$R$10:$R$24,$S$10:$S$24)</f>
        <v>Graduate</v>
      </c>
      <c r="E4388" s="1" t="d">
        <v>2023-03-10</v>
      </c>
      <c r="F4388" t="s">
        <v>43</v>
      </c>
      <c r="G4388" t="s">
        <v>2272</v>
      </c>
      <c r="H4388" t="str">
        <f>_xlfn.XLOOKUP(Table29[[#This Row],[Unique BarCode]],$N$10:$N$37,$O$10:$O$37)</f>
        <v>WALLADPT</v>
      </c>
      <c r="I4388" t="str">
        <f>_xlfn.XLOOKUP(Table29[[#This Row],[Unique BarCode]],$N$10:$N$37,$P$10:$P$37)</f>
        <v>Charger</v>
      </c>
      <c r="J4388" t="s">
        <v>8</v>
      </c>
      <c r="K4388" t="s">
        <v>44</v>
      </c>
    </row>
    <row r="4389" spans="1:11" x14ac:dyDescent="0.2">
      <c r="A4389" s="1" t="d">
        <v>2023-03-10</v>
      </c>
      <c r="B4389" s="45">
        <v>-1</v>
      </c>
      <c r="C4389" t="s">
        <v>20</v>
      </c>
      <c r="D4389" t="str">
        <f>_xlfn.XLOOKUP(Table29[[#This Row],[Patron Group]],$R$10:$R$24,$S$10:$S$24)</f>
        <v>Graduate</v>
      </c>
      <c r="E4389" s="1" t="d">
        <v>2023-03-10</v>
      </c>
      <c r="F4389" t="s">
        <v>1324</v>
      </c>
      <c r="G4389" t="s">
        <v>2272</v>
      </c>
      <c r="H4389" t="str">
        <f>_xlfn.XLOOKUP(Table29[[#This Row],[Unique BarCode]],$N$10:$N$37,$O$10:$O$37)</f>
        <v>WALLADPT</v>
      </c>
      <c r="I4389" t="str">
        <f>_xlfn.XLOOKUP(Table29[[#This Row],[Unique BarCode]],$N$10:$N$37,$P$10:$P$37)</f>
        <v>Charger</v>
      </c>
      <c r="J4389" t="s">
        <v>13</v>
      </c>
      <c r="K4389" t="s">
        <v>1325</v>
      </c>
    </row>
    <row r="4390" spans="1:11" x14ac:dyDescent="0.2">
      <c r="A4390" s="1" t="d">
        <v>2023-03-10</v>
      </c>
      <c r="B4390" s="45">
        <v>-1</v>
      </c>
      <c r="C4390" t="s">
        <v>20</v>
      </c>
      <c r="D4390" t="str">
        <f>_xlfn.XLOOKUP(Table29[[#This Row],[Patron Group]],$R$10:$R$24,$S$10:$S$24)</f>
        <v>Graduate</v>
      </c>
      <c r="E4390" s="1" t="d">
        <v>2023-03-10</v>
      </c>
      <c r="F4390" t="s">
        <v>1442</v>
      </c>
      <c r="G4390" t="s">
        <v>2272</v>
      </c>
      <c r="H4390" t="str">
        <f>_xlfn.XLOOKUP(Table29[[#This Row],[Unique BarCode]],$N$10:$N$37,$O$10:$O$37)</f>
        <v>WALLADPT</v>
      </c>
      <c r="I4390" t="str">
        <f>_xlfn.XLOOKUP(Table29[[#This Row],[Unique BarCode]],$N$10:$N$37,$P$10:$P$37)</f>
        <v>Charger</v>
      </c>
      <c r="J4390" t="s">
        <v>13</v>
      </c>
      <c r="K4390" t="s">
        <v>1443</v>
      </c>
    </row>
    <row r="4391" spans="1:11" x14ac:dyDescent="0.2">
      <c r="A4391" s="1" t="d">
        <v>2023-03-10</v>
      </c>
      <c r="B4391" s="45">
        <v>-1</v>
      </c>
      <c r="C4391" t="s">
        <v>20</v>
      </c>
      <c r="D4391" t="str">
        <f>_xlfn.XLOOKUP(Table29[[#This Row],[Patron Group]],$R$10:$R$24,$S$10:$S$24)</f>
        <v>Graduate</v>
      </c>
      <c r="E4391" s="1" t="d">
        <v>2023-03-24</v>
      </c>
      <c r="F4391" t="s">
        <v>1380</v>
      </c>
      <c r="G4391" t="s">
        <v>2274</v>
      </c>
      <c r="H4391" t="str">
        <f>_xlfn.XLOOKUP(Table29[[#This Row],[Unique BarCode]],$N$10:$N$37,$O$10:$O$37)</f>
        <v>MacBook</v>
      </c>
      <c r="I4391" t="str">
        <f>_xlfn.XLOOKUP(Table29[[#This Row],[Unique BarCode]],$N$10:$N$37,$P$10:$P$37)</f>
        <v>Device</v>
      </c>
      <c r="J4391" t="s">
        <v>8</v>
      </c>
      <c r="K4391" t="s">
        <v>1380</v>
      </c>
    </row>
    <row r="4392" spans="1:11" x14ac:dyDescent="0.2">
      <c r="A4392" s="1" t="d">
        <v>2023-03-10</v>
      </c>
      <c r="B4392" s="45">
        <v>-1</v>
      </c>
      <c r="C4392" t="s">
        <v>1113</v>
      </c>
      <c r="D4392" t="str">
        <f>_xlfn.XLOOKUP(Table29[[#This Row],[Patron Group]],$R$10:$R$24,$S$10:$S$24)</f>
        <v>Graduate</v>
      </c>
      <c r="E4392" s="1" t="d">
        <v>2023-03-24</v>
      </c>
      <c r="F4392" t="s">
        <v>2032</v>
      </c>
      <c r="G4392" t="s">
        <v>2275</v>
      </c>
      <c r="H4392" t="str">
        <f>_xlfn.XLOOKUP(Table29[[#This Row],[Unique BarCode]],$N$10:$N$37,$O$10:$O$37)</f>
        <v>iPad</v>
      </c>
      <c r="I4392" t="str">
        <f>_xlfn.XLOOKUP(Table29[[#This Row],[Unique BarCode]],$N$10:$N$37,$P$10:$P$37)</f>
        <v>Device</v>
      </c>
      <c r="J4392" t="s">
        <v>8</v>
      </c>
      <c r="K4392" t="s">
        <v>2033</v>
      </c>
    </row>
    <row r="4393" spans="1:11" x14ac:dyDescent="0.2">
      <c r="A4393" s="1" t="d">
        <v>2023-03-10</v>
      </c>
      <c r="B4393" s="45">
        <v>-1</v>
      </c>
      <c r="C4393" t="s">
        <v>74</v>
      </c>
      <c r="D4393" t="str">
        <f>_xlfn.XLOOKUP(Table29[[#This Row],[Patron Group]],$R$10:$R$24,$S$10:$S$24)</f>
        <v>Staff</v>
      </c>
      <c r="E4393" s="1" t="d">
        <v>2023-03-10</v>
      </c>
      <c r="F4393" t="s">
        <v>1621</v>
      </c>
      <c r="G4393" t="s">
        <v>2296</v>
      </c>
      <c r="H4393" t="str">
        <f>_xlfn.XLOOKUP(Table29[[#This Row],[Unique BarCode]],$N$10:$N$37,$O$10:$O$37)</f>
        <v>MACUSBC</v>
      </c>
      <c r="I4393" t="str">
        <f>_xlfn.XLOOKUP(Table29[[#This Row],[Unique BarCode]],$N$10:$N$37,$P$10:$P$37)</f>
        <v>Charger</v>
      </c>
      <c r="J4393" t="s">
        <v>8</v>
      </c>
      <c r="K4393" t="s">
        <v>472</v>
      </c>
    </row>
    <row r="4394" spans="1:11" x14ac:dyDescent="0.2">
      <c r="A4394" s="1" t="d">
        <v>2023-03-10</v>
      </c>
      <c r="B4394" s="45">
        <v>-1</v>
      </c>
      <c r="C4394" t="s">
        <v>77</v>
      </c>
      <c r="D4394" t="str">
        <f>_xlfn.XLOOKUP(Table29[[#This Row],[Patron Group]],$R$10:$R$24,$S$10:$S$24)</f>
        <v>Undergraduate</v>
      </c>
      <c r="E4394" s="1" t="d">
        <v>2023-03-10</v>
      </c>
      <c r="F4394" t="s">
        <v>811</v>
      </c>
      <c r="G4394" t="s">
        <v>2282</v>
      </c>
      <c r="H4394" t="str">
        <f>_xlfn.XLOOKUP(Table29[[#This Row],[Unique BarCode]],$N$10:$N$37,$O$10:$O$37)</f>
        <v>HPUSBC</v>
      </c>
      <c r="I4394" t="str">
        <f>_xlfn.XLOOKUP(Table29[[#This Row],[Unique BarCode]],$N$10:$N$37,$P$10:$P$37)</f>
        <v>Charger</v>
      </c>
      <c r="J4394" t="s">
        <v>49</v>
      </c>
      <c r="K4394" t="s">
        <v>812</v>
      </c>
    </row>
    <row r="4395" spans="1:11" x14ac:dyDescent="0.2">
      <c r="A4395" s="1" t="d">
        <v>2023-03-10</v>
      </c>
      <c r="B4395" s="45">
        <v>-1</v>
      </c>
      <c r="C4395" t="s">
        <v>77</v>
      </c>
      <c r="D4395" t="str">
        <f>_xlfn.XLOOKUP(Table29[[#This Row],[Patron Group]],$R$10:$R$24,$S$10:$S$24)</f>
        <v>Undergraduate</v>
      </c>
      <c r="E4395" s="1" t="d">
        <v>2023-03-10</v>
      </c>
      <c r="F4395" t="s">
        <v>1860</v>
      </c>
      <c r="G4395" t="s">
        <v>2282</v>
      </c>
      <c r="H4395" t="str">
        <f>_xlfn.XLOOKUP(Table29[[#This Row],[Unique BarCode]],$N$10:$N$37,$O$10:$O$37)</f>
        <v>HPUSBC</v>
      </c>
      <c r="I4395" t="str">
        <f>_xlfn.XLOOKUP(Table29[[#This Row],[Unique BarCode]],$N$10:$N$37,$P$10:$P$37)</f>
        <v>Charger</v>
      </c>
      <c r="J4395" t="s">
        <v>49</v>
      </c>
    </row>
    <row r="4396" spans="1:11" x14ac:dyDescent="0.2">
      <c r="A4396" s="1" t="d">
        <v>2023-03-10</v>
      </c>
      <c r="B4396" s="45">
        <v>-1</v>
      </c>
      <c r="C4396" t="s">
        <v>77</v>
      </c>
      <c r="D4396" t="str">
        <f>_xlfn.XLOOKUP(Table29[[#This Row],[Patron Group]],$R$10:$R$24,$S$10:$S$24)</f>
        <v>Undergraduate</v>
      </c>
      <c r="E4396" s="1" t="d">
        <v>2023-03-10</v>
      </c>
      <c r="F4396" t="s">
        <v>687</v>
      </c>
      <c r="G4396" t="s">
        <v>2282</v>
      </c>
      <c r="H4396" t="str">
        <f>_xlfn.XLOOKUP(Table29[[#This Row],[Unique BarCode]],$N$10:$N$37,$O$10:$O$37)</f>
        <v>HPUSBC</v>
      </c>
      <c r="I4396" t="str">
        <f>_xlfn.XLOOKUP(Table29[[#This Row],[Unique BarCode]],$N$10:$N$37,$P$10:$P$37)</f>
        <v>Charger</v>
      </c>
      <c r="J4396" t="s">
        <v>49</v>
      </c>
    </row>
    <row r="4397" spans="1:11" x14ac:dyDescent="0.2">
      <c r="A4397" s="1" t="d">
        <v>2023-03-10</v>
      </c>
      <c r="B4397" s="45">
        <v>-1</v>
      </c>
      <c r="C4397" t="s">
        <v>77</v>
      </c>
      <c r="D4397" t="str">
        <f>_xlfn.XLOOKUP(Table29[[#This Row],[Patron Group]],$R$10:$R$24,$S$10:$S$24)</f>
        <v>Undergraduate</v>
      </c>
      <c r="E4397" s="1" t="d">
        <v>2023-03-10</v>
      </c>
      <c r="F4397" t="s">
        <v>1179</v>
      </c>
      <c r="G4397" t="s">
        <v>2265</v>
      </c>
      <c r="H4397" t="str">
        <f>_xlfn.XLOOKUP(Table29[[#This Row],[Unique BarCode]],$N$10:$N$37,$O$10:$O$37)</f>
        <v>IPHONE</v>
      </c>
      <c r="I4397" t="str">
        <f>_xlfn.XLOOKUP(Table29[[#This Row],[Unique BarCode]],$N$10:$N$37,$P$10:$P$37)</f>
        <v>Charger</v>
      </c>
      <c r="J4397" t="s">
        <v>49</v>
      </c>
      <c r="K4397" t="s">
        <v>1180</v>
      </c>
    </row>
    <row r="4398" spans="1:11" x14ac:dyDescent="0.2">
      <c r="A4398" s="1" t="d">
        <v>2023-03-10</v>
      </c>
      <c r="B4398" s="45">
        <v>-1</v>
      </c>
      <c r="C4398" t="s">
        <v>77</v>
      </c>
      <c r="D4398" t="str">
        <f>_xlfn.XLOOKUP(Table29[[#This Row],[Patron Group]],$R$10:$R$24,$S$10:$S$24)</f>
        <v>Undergraduate</v>
      </c>
      <c r="E4398" s="1" t="d">
        <v>2023-03-10</v>
      </c>
      <c r="F4398" t="s">
        <v>581</v>
      </c>
      <c r="G4398" t="s">
        <v>2265</v>
      </c>
      <c r="H4398" t="str">
        <f>_xlfn.XLOOKUP(Table29[[#This Row],[Unique BarCode]],$N$10:$N$37,$O$10:$O$37)</f>
        <v>IPHONE</v>
      </c>
      <c r="I4398" t="str">
        <f>_xlfn.XLOOKUP(Table29[[#This Row],[Unique BarCode]],$N$10:$N$37,$P$10:$P$37)</f>
        <v>Charger</v>
      </c>
      <c r="J4398" t="s">
        <v>49</v>
      </c>
      <c r="K4398" t="s">
        <v>582</v>
      </c>
    </row>
    <row r="4399" spans="1:11" x14ac:dyDescent="0.2">
      <c r="A4399" s="1" t="d">
        <v>2023-03-10</v>
      </c>
      <c r="B4399" s="45">
        <v>-1</v>
      </c>
      <c r="C4399" t="s">
        <v>77</v>
      </c>
      <c r="D4399" t="str">
        <f>_xlfn.XLOOKUP(Table29[[#This Row],[Patron Group]],$R$10:$R$24,$S$10:$S$24)</f>
        <v>Undergraduate</v>
      </c>
      <c r="E4399" s="1" t="d">
        <v>2023-03-10</v>
      </c>
      <c r="F4399" t="s">
        <v>84</v>
      </c>
      <c r="G4399" t="s">
        <v>2265</v>
      </c>
      <c r="H4399" t="str">
        <f>_xlfn.XLOOKUP(Table29[[#This Row],[Unique BarCode]],$N$10:$N$37,$O$10:$O$37)</f>
        <v>IPHONE</v>
      </c>
      <c r="I4399" t="str">
        <f>_xlfn.XLOOKUP(Table29[[#This Row],[Unique BarCode]],$N$10:$N$37,$P$10:$P$37)</f>
        <v>Charger</v>
      </c>
      <c r="J4399" t="s">
        <v>8</v>
      </c>
      <c r="K4399" t="s">
        <v>85</v>
      </c>
    </row>
    <row r="4400" spans="1:11" x14ac:dyDescent="0.2">
      <c r="A4400" s="1" t="d">
        <v>2023-03-10</v>
      </c>
      <c r="B4400" s="45">
        <v>-1</v>
      </c>
      <c r="C4400" t="s">
        <v>77</v>
      </c>
      <c r="D4400" t="str">
        <f>_xlfn.XLOOKUP(Table29[[#This Row],[Patron Group]],$R$10:$R$24,$S$10:$S$24)</f>
        <v>Undergraduate</v>
      </c>
      <c r="E4400" s="1" t="d">
        <v>2023-03-10</v>
      </c>
      <c r="F4400" t="s">
        <v>1861</v>
      </c>
      <c r="G4400" t="s">
        <v>2265</v>
      </c>
      <c r="H4400" t="str">
        <f>_xlfn.XLOOKUP(Table29[[#This Row],[Unique BarCode]],$N$10:$N$37,$O$10:$O$37)</f>
        <v>IPHONE</v>
      </c>
      <c r="I4400" t="str">
        <f>_xlfn.XLOOKUP(Table29[[#This Row],[Unique BarCode]],$N$10:$N$37,$P$10:$P$37)</f>
        <v>Charger</v>
      </c>
      <c r="J4400" t="s">
        <v>8</v>
      </c>
      <c r="K4400" t="s">
        <v>1862</v>
      </c>
    </row>
    <row r="4401" spans="1:11" x14ac:dyDescent="0.2">
      <c r="A4401" s="1" t="d">
        <v>2023-03-10</v>
      </c>
      <c r="B4401" s="45">
        <v>-1</v>
      </c>
      <c r="C4401" t="s">
        <v>77</v>
      </c>
      <c r="D4401" t="str">
        <f>_xlfn.XLOOKUP(Table29[[#This Row],[Patron Group]],$R$10:$R$24,$S$10:$S$24)</f>
        <v>Undergraduate</v>
      </c>
      <c r="E4401" s="1" t="d">
        <v>2023-03-10</v>
      </c>
      <c r="F4401" t="s">
        <v>1739</v>
      </c>
      <c r="G4401" t="s">
        <v>2265</v>
      </c>
      <c r="H4401" t="str">
        <f>_xlfn.XLOOKUP(Table29[[#This Row],[Unique BarCode]],$N$10:$N$37,$O$10:$O$37)</f>
        <v>IPHONE</v>
      </c>
      <c r="I4401" t="str">
        <f>_xlfn.XLOOKUP(Table29[[#This Row],[Unique BarCode]],$N$10:$N$37,$P$10:$P$37)</f>
        <v>Charger</v>
      </c>
      <c r="J4401" t="s">
        <v>128</v>
      </c>
      <c r="K4401" t="s">
        <v>1740</v>
      </c>
    </row>
    <row r="4402" spans="1:11" x14ac:dyDescent="0.2">
      <c r="A4402" s="1" t="d">
        <v>2023-03-10</v>
      </c>
      <c r="B4402" s="45">
        <v>-1</v>
      </c>
      <c r="C4402" t="s">
        <v>77</v>
      </c>
      <c r="D4402" t="str">
        <f>_xlfn.XLOOKUP(Table29[[#This Row],[Patron Group]],$R$10:$R$24,$S$10:$S$24)</f>
        <v>Undergraduate</v>
      </c>
      <c r="E4402" s="1" t="d">
        <v>2023-03-10</v>
      </c>
      <c r="F4402" t="s">
        <v>1497</v>
      </c>
      <c r="G4402" t="s">
        <v>2265</v>
      </c>
      <c r="H4402" t="str">
        <f>_xlfn.XLOOKUP(Table29[[#This Row],[Unique BarCode]],$N$10:$N$37,$O$10:$O$37)</f>
        <v>IPHONE</v>
      </c>
      <c r="I4402" t="str">
        <f>_xlfn.XLOOKUP(Table29[[#This Row],[Unique BarCode]],$N$10:$N$37,$P$10:$P$37)</f>
        <v>Charger</v>
      </c>
      <c r="J4402" t="s">
        <v>8</v>
      </c>
    </row>
    <row r="4403" spans="1:11" x14ac:dyDescent="0.2">
      <c r="A4403" s="1" t="d">
        <v>2023-03-10</v>
      </c>
      <c r="B4403" s="45">
        <v>-1</v>
      </c>
      <c r="C4403" t="s">
        <v>77</v>
      </c>
      <c r="D4403" t="str">
        <f>_xlfn.XLOOKUP(Table29[[#This Row],[Patron Group]],$R$10:$R$24,$S$10:$S$24)</f>
        <v>Undergraduate</v>
      </c>
      <c r="E4403" s="1" t="d">
        <v>2023-03-10</v>
      </c>
      <c r="F4403" t="s">
        <v>433</v>
      </c>
      <c r="G4403" t="s">
        <v>2265</v>
      </c>
      <c r="H4403" t="str">
        <f>_xlfn.XLOOKUP(Table29[[#This Row],[Unique BarCode]],$N$10:$N$37,$O$10:$O$37)</f>
        <v>IPHONE</v>
      </c>
      <c r="I4403" t="str">
        <f>_xlfn.XLOOKUP(Table29[[#This Row],[Unique BarCode]],$N$10:$N$37,$P$10:$P$37)</f>
        <v>Charger</v>
      </c>
      <c r="J4403" t="s">
        <v>8</v>
      </c>
      <c r="K4403" t="s">
        <v>434</v>
      </c>
    </row>
    <row r="4404" spans="1:11" x14ac:dyDescent="0.2">
      <c r="A4404" s="1" t="d">
        <v>2023-03-10</v>
      </c>
      <c r="B4404" s="45">
        <v>-1</v>
      </c>
      <c r="C4404" t="s">
        <v>77</v>
      </c>
      <c r="D4404" t="str">
        <f>_xlfn.XLOOKUP(Table29[[#This Row],[Patron Group]],$R$10:$R$24,$S$10:$S$24)</f>
        <v>Undergraduate</v>
      </c>
      <c r="E4404" s="1" t="d">
        <v>2023-03-10</v>
      </c>
      <c r="F4404" t="s">
        <v>1967</v>
      </c>
      <c r="G4404" t="s">
        <v>2268</v>
      </c>
      <c r="H4404" t="str">
        <f>_xlfn.XLOOKUP(Table29[[#This Row],[Unique BarCode]],$N$10:$N$37,$O$10:$O$37)</f>
        <v>MACCHRG</v>
      </c>
      <c r="I4404" t="str">
        <f>_xlfn.XLOOKUP(Table29[[#This Row],[Unique BarCode]],$N$10:$N$37,$P$10:$P$37)</f>
        <v>Charger</v>
      </c>
      <c r="J4404" t="s">
        <v>68</v>
      </c>
      <c r="K4404" t="s">
        <v>1968</v>
      </c>
    </row>
    <row r="4405" spans="1:11" x14ac:dyDescent="0.2">
      <c r="A4405" s="1" t="d">
        <v>2023-03-10</v>
      </c>
      <c r="B4405" s="45">
        <v>-1</v>
      </c>
      <c r="C4405" t="s">
        <v>77</v>
      </c>
      <c r="D4405" t="str">
        <f>_xlfn.XLOOKUP(Table29[[#This Row],[Patron Group]],$R$10:$R$24,$S$10:$S$24)</f>
        <v>Undergraduate</v>
      </c>
      <c r="E4405" s="1" t="d">
        <v>2023-03-10</v>
      </c>
      <c r="F4405" t="s">
        <v>1688</v>
      </c>
      <c r="G4405" t="s">
        <v>2296</v>
      </c>
      <c r="H4405" t="str">
        <f>_xlfn.XLOOKUP(Table29[[#This Row],[Unique BarCode]],$N$10:$N$37,$O$10:$O$37)</f>
        <v>MACUSBC</v>
      </c>
      <c r="I4405" t="str">
        <f>_xlfn.XLOOKUP(Table29[[#This Row],[Unique BarCode]],$N$10:$N$37,$P$10:$P$37)</f>
        <v>Charger</v>
      </c>
      <c r="J4405" t="s">
        <v>8</v>
      </c>
      <c r="K4405" t="s">
        <v>225</v>
      </c>
    </row>
    <row r="4406" spans="1:11" x14ac:dyDescent="0.2">
      <c r="A4406" s="1" t="d">
        <v>2023-03-10</v>
      </c>
      <c r="B4406" s="45">
        <v>-1</v>
      </c>
      <c r="C4406" t="s">
        <v>77</v>
      </c>
      <c r="D4406" t="str">
        <f>_xlfn.XLOOKUP(Table29[[#This Row],[Patron Group]],$R$10:$R$24,$S$10:$S$24)</f>
        <v>Undergraduate</v>
      </c>
      <c r="E4406" s="1" t="d">
        <v>2023-03-10</v>
      </c>
      <c r="F4406" t="s">
        <v>1651</v>
      </c>
      <c r="G4406" t="s">
        <v>2296</v>
      </c>
      <c r="H4406" t="str">
        <f>_xlfn.XLOOKUP(Table29[[#This Row],[Unique BarCode]],$N$10:$N$37,$O$10:$O$37)</f>
        <v>MACUSBC</v>
      </c>
      <c r="I4406" t="str">
        <f>_xlfn.XLOOKUP(Table29[[#This Row],[Unique BarCode]],$N$10:$N$37,$P$10:$P$37)</f>
        <v>Charger</v>
      </c>
      <c r="J4406" t="s">
        <v>8</v>
      </c>
      <c r="K4406" t="s">
        <v>92</v>
      </c>
    </row>
    <row r="4407" spans="1:11" x14ac:dyDescent="0.2">
      <c r="A4407" s="1" t="d">
        <v>2023-03-10</v>
      </c>
      <c r="B4407" s="45">
        <v>-1</v>
      </c>
      <c r="C4407" t="s">
        <v>77</v>
      </c>
      <c r="D4407" t="str">
        <f>_xlfn.XLOOKUP(Table29[[#This Row],[Patron Group]],$R$10:$R$24,$S$10:$S$24)</f>
        <v>Undergraduate</v>
      </c>
      <c r="E4407" s="1" t="d">
        <v>2023-03-10</v>
      </c>
      <c r="F4407" t="s">
        <v>1634</v>
      </c>
      <c r="G4407" t="s">
        <v>2296</v>
      </c>
      <c r="H4407" t="str">
        <f>_xlfn.XLOOKUP(Table29[[#This Row],[Unique BarCode]],$N$10:$N$37,$O$10:$O$37)</f>
        <v>MACUSBC</v>
      </c>
      <c r="I4407" t="str">
        <f>_xlfn.XLOOKUP(Table29[[#This Row],[Unique BarCode]],$N$10:$N$37,$P$10:$P$37)</f>
        <v>Charger</v>
      </c>
      <c r="J4407" t="s">
        <v>8</v>
      </c>
      <c r="K4407" t="s">
        <v>38</v>
      </c>
    </row>
    <row r="4408" spans="1:11" x14ac:dyDescent="0.2">
      <c r="A4408" s="1" t="d">
        <v>2023-03-10</v>
      </c>
      <c r="B4408" s="45">
        <v>-1</v>
      </c>
      <c r="C4408" t="s">
        <v>77</v>
      </c>
      <c r="D4408" t="str">
        <f>_xlfn.XLOOKUP(Table29[[#This Row],[Patron Group]],$R$10:$R$24,$S$10:$S$24)</f>
        <v>Undergraduate</v>
      </c>
      <c r="E4408" s="1" t="d">
        <v>2023-03-10</v>
      </c>
      <c r="F4408" t="s">
        <v>1652</v>
      </c>
      <c r="G4408" t="s">
        <v>2296</v>
      </c>
      <c r="H4408" t="str">
        <f>_xlfn.XLOOKUP(Table29[[#This Row],[Unique BarCode]],$N$10:$N$37,$O$10:$O$37)</f>
        <v>MACUSBC</v>
      </c>
      <c r="I4408" t="str">
        <f>_xlfn.XLOOKUP(Table29[[#This Row],[Unique BarCode]],$N$10:$N$37,$P$10:$P$37)</f>
        <v>Charger</v>
      </c>
      <c r="J4408" t="s">
        <v>8</v>
      </c>
      <c r="K4408" t="s">
        <v>40</v>
      </c>
    </row>
    <row r="4409" spans="1:11" x14ac:dyDescent="0.2">
      <c r="A4409" s="1" t="d">
        <v>2023-03-10</v>
      </c>
      <c r="B4409" s="45">
        <v>-1</v>
      </c>
      <c r="C4409" t="s">
        <v>77</v>
      </c>
      <c r="D4409" t="str">
        <f>_xlfn.XLOOKUP(Table29[[#This Row],[Patron Group]],$R$10:$R$24,$S$10:$S$24)</f>
        <v>Undergraduate</v>
      </c>
      <c r="E4409" s="1" t="d">
        <v>2023-03-10</v>
      </c>
      <c r="F4409" t="s">
        <v>1204</v>
      </c>
      <c r="G4409" t="s">
        <v>2271</v>
      </c>
      <c r="H4409" t="str">
        <f>_xlfn.XLOOKUP(Table29[[#This Row],[Unique BarCode]],$N$10:$N$37,$O$10:$O$37)</f>
        <v>OMNI</v>
      </c>
      <c r="I4409" t="str">
        <f>_xlfn.XLOOKUP(Table29[[#This Row],[Unique BarCode]],$N$10:$N$37,$P$10:$P$37)</f>
        <v>Charger</v>
      </c>
      <c r="J4409" t="s">
        <v>49</v>
      </c>
      <c r="K4409" t="s">
        <v>1205</v>
      </c>
    </row>
    <row r="4410" spans="1:11" x14ac:dyDescent="0.2">
      <c r="A4410" s="1" t="d">
        <v>2023-03-10</v>
      </c>
      <c r="B4410" s="45">
        <v>-1</v>
      </c>
      <c r="C4410" t="s">
        <v>77</v>
      </c>
      <c r="D4410" t="str">
        <f>_xlfn.XLOOKUP(Table29[[#This Row],[Patron Group]],$R$10:$R$24,$S$10:$S$24)</f>
        <v>Undergraduate</v>
      </c>
      <c r="E4410" s="1" t="d">
        <v>2023-03-10</v>
      </c>
      <c r="F4410" t="s">
        <v>272</v>
      </c>
      <c r="G4410" t="s">
        <v>2272</v>
      </c>
      <c r="H4410" t="str">
        <f>_xlfn.XLOOKUP(Table29[[#This Row],[Unique BarCode]],$N$10:$N$37,$O$10:$O$37)</f>
        <v>WALLADPT</v>
      </c>
      <c r="I4410" t="str">
        <f>_xlfn.XLOOKUP(Table29[[#This Row],[Unique BarCode]],$N$10:$N$37,$P$10:$P$37)</f>
        <v>Charger</v>
      </c>
      <c r="J4410" t="s">
        <v>49</v>
      </c>
      <c r="K4410" t="s">
        <v>273</v>
      </c>
    </row>
    <row r="4411" spans="1:11" x14ac:dyDescent="0.2">
      <c r="A4411" s="1" t="d">
        <v>2023-03-10</v>
      </c>
      <c r="B4411" s="45">
        <v>-1</v>
      </c>
      <c r="C4411" t="s">
        <v>77</v>
      </c>
      <c r="D4411" t="str">
        <f>_xlfn.XLOOKUP(Table29[[#This Row],[Patron Group]],$R$10:$R$24,$S$10:$S$24)</f>
        <v>Undergraduate</v>
      </c>
      <c r="E4411" s="1" t="d">
        <v>2023-03-10</v>
      </c>
      <c r="F4411" t="s">
        <v>1263</v>
      </c>
      <c r="G4411" t="s">
        <v>2272</v>
      </c>
      <c r="H4411" t="str">
        <f>_xlfn.XLOOKUP(Table29[[#This Row],[Unique BarCode]],$N$10:$N$37,$O$10:$O$37)</f>
        <v>WALLADPT</v>
      </c>
      <c r="I4411" t="str">
        <f>_xlfn.XLOOKUP(Table29[[#This Row],[Unique BarCode]],$N$10:$N$37,$P$10:$P$37)</f>
        <v>Charger</v>
      </c>
      <c r="J4411" t="s">
        <v>49</v>
      </c>
      <c r="K4411" t="s">
        <v>1264</v>
      </c>
    </row>
    <row r="4412" spans="1:11" x14ac:dyDescent="0.2">
      <c r="A4412" s="1" t="d">
        <v>2023-03-10</v>
      </c>
      <c r="B4412" s="45">
        <v>-1</v>
      </c>
      <c r="C4412" t="s">
        <v>77</v>
      </c>
      <c r="D4412" t="str">
        <f>_xlfn.XLOOKUP(Table29[[#This Row],[Patron Group]],$R$10:$R$24,$S$10:$S$24)</f>
        <v>Undergraduate</v>
      </c>
      <c r="E4412" s="1" t="d">
        <v>2023-03-10</v>
      </c>
      <c r="F4412" t="s">
        <v>43</v>
      </c>
      <c r="G4412" t="s">
        <v>2272</v>
      </c>
      <c r="H4412" t="str">
        <f>_xlfn.XLOOKUP(Table29[[#This Row],[Unique BarCode]],$N$10:$N$37,$O$10:$O$37)</f>
        <v>WALLADPT</v>
      </c>
      <c r="I4412" t="str">
        <f>_xlfn.XLOOKUP(Table29[[#This Row],[Unique BarCode]],$N$10:$N$37,$P$10:$P$37)</f>
        <v>Charger</v>
      </c>
      <c r="J4412" t="s">
        <v>8</v>
      </c>
      <c r="K4412" t="s">
        <v>44</v>
      </c>
    </row>
    <row r="4413" spans="1:11" x14ac:dyDescent="0.2">
      <c r="A4413" s="1" t="d">
        <v>2023-03-10</v>
      </c>
      <c r="B4413" s="45">
        <v>-1</v>
      </c>
      <c r="C4413" t="s">
        <v>77</v>
      </c>
      <c r="D4413" t="str">
        <f>_xlfn.XLOOKUP(Table29[[#This Row],[Patron Group]],$R$10:$R$24,$S$10:$S$24)</f>
        <v>Undergraduate</v>
      </c>
      <c r="E4413" s="1" t="d">
        <v>2023-03-10</v>
      </c>
      <c r="F4413" t="s">
        <v>1390</v>
      </c>
      <c r="G4413" t="s">
        <v>2272</v>
      </c>
      <c r="H4413" t="str">
        <f>_xlfn.XLOOKUP(Table29[[#This Row],[Unique BarCode]],$N$10:$N$37,$O$10:$O$37)</f>
        <v>WALLADPT</v>
      </c>
      <c r="I4413" t="str">
        <f>_xlfn.XLOOKUP(Table29[[#This Row],[Unique BarCode]],$N$10:$N$37,$P$10:$P$37)</f>
        <v>Charger</v>
      </c>
      <c r="J4413" t="s">
        <v>8</v>
      </c>
      <c r="K4413" t="s">
        <v>1391</v>
      </c>
    </row>
    <row r="4414" spans="1:11" x14ac:dyDescent="0.2">
      <c r="A4414" s="1" t="d">
        <v>2023-03-10</v>
      </c>
      <c r="B4414" s="45">
        <v>-1</v>
      </c>
      <c r="C4414" t="s">
        <v>77</v>
      </c>
      <c r="D4414" t="str">
        <f>_xlfn.XLOOKUP(Table29[[#This Row],[Patron Group]],$R$10:$R$24,$S$10:$S$24)</f>
        <v>Undergraduate</v>
      </c>
      <c r="E4414" s="1" t="d">
        <v>2023-03-10</v>
      </c>
      <c r="F4414" t="s">
        <v>1326</v>
      </c>
      <c r="G4414" t="s">
        <v>2272</v>
      </c>
      <c r="H4414" t="str">
        <f>_xlfn.XLOOKUP(Table29[[#This Row],[Unique BarCode]],$N$10:$N$37,$O$10:$O$37)</f>
        <v>WALLADPT</v>
      </c>
      <c r="I4414" t="str">
        <f>_xlfn.XLOOKUP(Table29[[#This Row],[Unique BarCode]],$N$10:$N$37,$P$10:$P$37)</f>
        <v>Charger</v>
      </c>
      <c r="J4414" t="s">
        <v>8</v>
      </c>
      <c r="K4414" t="s">
        <v>1327</v>
      </c>
    </row>
    <row r="4415" spans="1:11" x14ac:dyDescent="0.2">
      <c r="A4415" s="1" t="d">
        <v>2023-03-10</v>
      </c>
      <c r="B4415" s="45">
        <v>-1</v>
      </c>
      <c r="C4415" t="s">
        <v>77</v>
      </c>
      <c r="D4415" t="str">
        <f>_xlfn.XLOOKUP(Table29[[#This Row],[Patron Group]],$R$10:$R$24,$S$10:$S$24)</f>
        <v>Undergraduate</v>
      </c>
      <c r="E4415" s="1" t="d">
        <v>2023-03-10</v>
      </c>
      <c r="F4415" t="s">
        <v>47</v>
      </c>
      <c r="G4415" t="s">
        <v>2272</v>
      </c>
      <c r="H4415" t="str">
        <f>_xlfn.XLOOKUP(Table29[[#This Row],[Unique BarCode]],$N$10:$N$37,$O$10:$O$37)</f>
        <v>WALLADPT</v>
      </c>
      <c r="I4415" t="str">
        <f>_xlfn.XLOOKUP(Table29[[#This Row],[Unique BarCode]],$N$10:$N$37,$P$10:$P$37)</f>
        <v>Charger</v>
      </c>
      <c r="J4415" t="s">
        <v>8</v>
      </c>
    </row>
    <row r="4416" spans="1:11" x14ac:dyDescent="0.2">
      <c r="A4416" s="1" t="d">
        <v>2023-03-10</v>
      </c>
      <c r="B4416" s="45">
        <v>-1</v>
      </c>
      <c r="C4416" t="s">
        <v>77</v>
      </c>
      <c r="D4416" t="str">
        <f>_xlfn.XLOOKUP(Table29[[#This Row],[Patron Group]],$R$10:$R$24,$S$10:$S$24)</f>
        <v>Undergraduate</v>
      </c>
      <c r="E4416" s="1" t="d">
        <v>2023-03-10</v>
      </c>
      <c r="F4416" t="s">
        <v>95</v>
      </c>
      <c r="G4416" t="s">
        <v>2272</v>
      </c>
      <c r="H4416" t="str">
        <f>_xlfn.XLOOKUP(Table29[[#This Row],[Unique BarCode]],$N$10:$N$37,$O$10:$O$37)</f>
        <v>WALLADPT</v>
      </c>
      <c r="I4416" t="str">
        <f>_xlfn.XLOOKUP(Table29[[#This Row],[Unique BarCode]],$N$10:$N$37,$P$10:$P$37)</f>
        <v>Charger</v>
      </c>
      <c r="J4416" t="s">
        <v>8</v>
      </c>
    </row>
    <row r="4417" spans="1:11" x14ac:dyDescent="0.2">
      <c r="A4417" s="1" t="d">
        <v>2023-03-10</v>
      </c>
      <c r="B4417" s="45">
        <v>-1</v>
      </c>
      <c r="C4417" t="s">
        <v>77</v>
      </c>
      <c r="D4417" t="str">
        <f>_xlfn.XLOOKUP(Table29[[#This Row],[Patron Group]],$R$10:$R$24,$S$10:$S$24)</f>
        <v>Undergraduate</v>
      </c>
      <c r="E4417" s="1" t="d">
        <v>2023-03-13</v>
      </c>
      <c r="F4417" t="s">
        <v>1585</v>
      </c>
      <c r="G4417" t="s">
        <v>2276</v>
      </c>
      <c r="H4417" t="str">
        <f>_xlfn.XLOOKUP(Table29[[#This Row],[Unique BarCode]],$N$10:$N$37,$O$10:$O$37)</f>
        <v>CALC</v>
      </c>
      <c r="I4417" t="str">
        <f>_xlfn.XLOOKUP(Table29[[#This Row],[Unique BarCode]],$N$10:$N$37,$P$10:$P$37)</f>
        <v>Accessory</v>
      </c>
      <c r="J4417" t="s">
        <v>49</v>
      </c>
    </row>
    <row r="4418" spans="1:11" x14ac:dyDescent="0.2">
      <c r="A4418" s="1" t="d">
        <v>2023-03-10</v>
      </c>
      <c r="B4418" s="45">
        <v>-1</v>
      </c>
      <c r="C4418" t="s">
        <v>77</v>
      </c>
      <c r="D4418" t="str">
        <f>_xlfn.XLOOKUP(Table29[[#This Row],[Patron Group]],$R$10:$R$24,$S$10:$S$24)</f>
        <v>Undergraduate</v>
      </c>
      <c r="E4418" s="1" t="d">
        <v>2023-03-17</v>
      </c>
      <c r="F4418" t="s">
        <v>1356</v>
      </c>
      <c r="G4418" t="s">
        <v>2273</v>
      </c>
      <c r="H4418" t="str">
        <f>_xlfn.XLOOKUP(Table29[[#This Row],[Unique BarCode]],$N$10:$N$37,$O$10:$O$37)</f>
        <v>ChromeBook</v>
      </c>
      <c r="I4418" t="str">
        <f>_xlfn.XLOOKUP(Table29[[#This Row],[Unique BarCode]],$N$10:$N$37,$P$10:$P$37)</f>
        <v>Device</v>
      </c>
      <c r="J4418" t="s">
        <v>13</v>
      </c>
      <c r="K4418" t="s">
        <v>1357</v>
      </c>
    </row>
    <row r="4419" spans="1:11" x14ac:dyDescent="0.2">
      <c r="A4419" s="1" t="d">
        <v>2023-03-10</v>
      </c>
      <c r="B4419" s="45">
        <v>-1</v>
      </c>
      <c r="C4419" t="s">
        <v>77</v>
      </c>
      <c r="D4419" t="str">
        <f>_xlfn.XLOOKUP(Table29[[#This Row],[Patron Group]],$R$10:$R$24,$S$10:$S$24)</f>
        <v>Undergraduate</v>
      </c>
      <c r="E4419" s="1" t="d">
        <v>2023-03-17</v>
      </c>
      <c r="F4419" t="s">
        <v>53</v>
      </c>
      <c r="G4419" t="s">
        <v>2273</v>
      </c>
      <c r="H4419" t="str">
        <f>_xlfn.XLOOKUP(Table29[[#This Row],[Unique BarCode]],$N$10:$N$37,$O$10:$O$37)</f>
        <v>ChromeBook</v>
      </c>
      <c r="I4419" t="str">
        <f>_xlfn.XLOOKUP(Table29[[#This Row],[Unique BarCode]],$N$10:$N$37,$P$10:$P$37)</f>
        <v>Device</v>
      </c>
      <c r="J4419" t="s">
        <v>13</v>
      </c>
      <c r="K4419" t="s">
        <v>54</v>
      </c>
    </row>
    <row r="4420" spans="1:11" x14ac:dyDescent="0.2">
      <c r="A4420" s="1" t="d">
        <v>2023-03-10</v>
      </c>
      <c r="B4420" s="45">
        <v>-1</v>
      </c>
      <c r="C4420" t="s">
        <v>77</v>
      </c>
      <c r="D4420" t="str">
        <f>_xlfn.XLOOKUP(Table29[[#This Row],[Patron Group]],$R$10:$R$24,$S$10:$S$24)</f>
        <v>Undergraduate</v>
      </c>
      <c r="E4420" s="1" t="d">
        <v>2023-03-17</v>
      </c>
      <c r="F4420" t="s">
        <v>593</v>
      </c>
      <c r="G4420" t="s">
        <v>2273</v>
      </c>
      <c r="H4420" t="str">
        <f>_xlfn.XLOOKUP(Table29[[#This Row],[Unique BarCode]],$N$10:$N$37,$O$10:$O$37)</f>
        <v>ChromeBook</v>
      </c>
      <c r="I4420" t="str">
        <f>_xlfn.XLOOKUP(Table29[[#This Row],[Unique BarCode]],$N$10:$N$37,$P$10:$P$37)</f>
        <v>Device</v>
      </c>
      <c r="J4420" t="s">
        <v>49</v>
      </c>
      <c r="K4420" t="s">
        <v>594</v>
      </c>
    </row>
    <row r="4421" spans="1:11" x14ac:dyDescent="0.2">
      <c r="A4421" s="1" t="d">
        <v>2023-03-10</v>
      </c>
      <c r="B4421" s="45">
        <v>-1</v>
      </c>
      <c r="C4421" t="s">
        <v>77</v>
      </c>
      <c r="D4421" t="str">
        <f>_xlfn.XLOOKUP(Table29[[#This Row],[Patron Group]],$R$10:$R$24,$S$10:$S$24)</f>
        <v>Undergraduate</v>
      </c>
      <c r="E4421" s="1" t="d">
        <v>2023-03-17</v>
      </c>
      <c r="F4421" t="s">
        <v>1435</v>
      </c>
      <c r="G4421" t="s">
        <v>2274</v>
      </c>
      <c r="H4421" t="str">
        <f>_xlfn.XLOOKUP(Table29[[#This Row],[Unique BarCode]],$N$10:$N$37,$O$10:$O$37)</f>
        <v>MacBook</v>
      </c>
      <c r="I4421" t="str">
        <f>_xlfn.XLOOKUP(Table29[[#This Row],[Unique BarCode]],$N$10:$N$37,$P$10:$P$37)</f>
        <v>Device</v>
      </c>
      <c r="J4421" t="s">
        <v>8</v>
      </c>
      <c r="K4421" t="s">
        <v>1436</v>
      </c>
    </row>
    <row r="4422" spans="1:11" x14ac:dyDescent="0.2">
      <c r="A4422" s="1" t="d">
        <v>2023-03-10</v>
      </c>
      <c r="B4422" s="45">
        <v>-1</v>
      </c>
      <c r="C4422" t="s">
        <v>77</v>
      </c>
      <c r="D4422" t="str">
        <f>_xlfn.XLOOKUP(Table29[[#This Row],[Patron Group]],$R$10:$R$24,$S$10:$S$24)</f>
        <v>Undergraduate</v>
      </c>
      <c r="E4422" s="1" t="d">
        <v>2023-03-17</v>
      </c>
      <c r="F4422" t="s">
        <v>1487</v>
      </c>
      <c r="G4422" t="s">
        <v>2274</v>
      </c>
      <c r="H4422" t="str">
        <f>_xlfn.XLOOKUP(Table29[[#This Row],[Unique BarCode]],$N$10:$N$37,$O$10:$O$37)</f>
        <v>MacBook</v>
      </c>
      <c r="I4422" t="str">
        <f>_xlfn.XLOOKUP(Table29[[#This Row],[Unique BarCode]],$N$10:$N$37,$P$10:$P$37)</f>
        <v>Device</v>
      </c>
      <c r="J4422" t="s">
        <v>8</v>
      </c>
      <c r="K4422" t="s">
        <v>1487</v>
      </c>
    </row>
    <row r="4423" spans="1:11" x14ac:dyDescent="0.2">
      <c r="A4423" s="1" t="d">
        <v>2023-03-10</v>
      </c>
      <c r="B4423" s="45">
        <v>-1</v>
      </c>
      <c r="C4423" t="s">
        <v>77</v>
      </c>
      <c r="D4423" t="str">
        <f>_xlfn.XLOOKUP(Table29[[#This Row],[Patron Group]],$R$10:$R$24,$S$10:$S$24)</f>
        <v>Undergraduate</v>
      </c>
      <c r="E4423" s="1" t="d">
        <v>2023-03-23</v>
      </c>
      <c r="F4423" t="s">
        <v>1819</v>
      </c>
      <c r="G4423" t="s">
        <v>2263</v>
      </c>
      <c r="H4423" t="str">
        <f>_xlfn.XLOOKUP(Table29[[#This Row],[Unique BarCode]],$N$10:$N$37,$O$10:$O$37)</f>
        <v>HP Laptop</v>
      </c>
      <c r="I4423" t="str">
        <f>_xlfn.XLOOKUP(Table29[[#This Row],[Unique BarCode]],$N$10:$N$37,$P$10:$P$37)</f>
        <v>Device</v>
      </c>
      <c r="J4423" t="s">
        <v>8</v>
      </c>
      <c r="K4423" t="s">
        <v>972</v>
      </c>
    </row>
    <row r="4424" spans="1:11" x14ac:dyDescent="0.2">
      <c r="A4424" s="1" t="d">
        <v>2023-03-10</v>
      </c>
      <c r="B4424" s="45">
        <v>-1</v>
      </c>
      <c r="C4424" t="s">
        <v>77</v>
      </c>
      <c r="D4424" t="str">
        <f>_xlfn.XLOOKUP(Table29[[#This Row],[Patron Group]],$R$10:$R$24,$S$10:$S$24)</f>
        <v>Undergraduate</v>
      </c>
      <c r="E4424" s="1" t="d">
        <v>2023-03-24</v>
      </c>
      <c r="F4424" t="s">
        <v>1202</v>
      </c>
      <c r="G4424" t="s">
        <v>2263</v>
      </c>
      <c r="H4424" t="str">
        <f>_xlfn.XLOOKUP(Table29[[#This Row],[Unique BarCode]],$N$10:$N$37,$O$10:$O$37)</f>
        <v>HP Laptop</v>
      </c>
      <c r="I4424" t="str">
        <f>_xlfn.XLOOKUP(Table29[[#This Row],[Unique BarCode]],$N$10:$N$37,$P$10:$P$37)</f>
        <v>Device</v>
      </c>
      <c r="J4424" t="s">
        <v>8</v>
      </c>
      <c r="K4424" t="s">
        <v>1203</v>
      </c>
    </row>
    <row r="4425" spans="1:11" x14ac:dyDescent="0.2">
      <c r="A4425" s="1" t="d">
        <v>2023-03-10</v>
      </c>
      <c r="B4425" s="45">
        <v>5562254990006530</v>
      </c>
      <c r="C4425" t="s">
        <v>77</v>
      </c>
      <c r="D4425" t="str">
        <f>_xlfn.XLOOKUP(Table29[[#This Row],[Patron Group]],$R$10:$R$24,$S$10:$S$24)</f>
        <v>Undergraduate</v>
      </c>
      <c r="E4425" s="1" t="d">
        <v>2023-03-17</v>
      </c>
      <c r="F4425" t="s">
        <v>327</v>
      </c>
      <c r="G4425" t="s">
        <v>2263</v>
      </c>
      <c r="H4425" t="str">
        <f>_xlfn.XLOOKUP(Table29[[#This Row],[Unique BarCode]],$N$10:$N$37,$O$10:$O$37)</f>
        <v>HP Laptop</v>
      </c>
      <c r="I4425" t="str">
        <f>_xlfn.XLOOKUP(Table29[[#This Row],[Unique BarCode]],$N$10:$N$37,$P$10:$P$37)</f>
        <v>Device</v>
      </c>
      <c r="J4425" t="s">
        <v>8</v>
      </c>
      <c r="K4425" t="s">
        <v>328</v>
      </c>
    </row>
    <row r="4426" spans="1:11" x14ac:dyDescent="0.2">
      <c r="A4426" s="1" t="d">
        <v>2023-03-10</v>
      </c>
      <c r="B4426" s="45">
        <v>6201829710006530</v>
      </c>
      <c r="C4426" t="s">
        <v>77</v>
      </c>
      <c r="D4426" t="str">
        <f>_xlfn.XLOOKUP(Table29[[#This Row],[Patron Group]],$R$10:$R$24,$S$10:$S$24)</f>
        <v>Undergraduate</v>
      </c>
      <c r="E4426" s="1" t="d">
        <v>2023-03-24</v>
      </c>
      <c r="F4426" t="s">
        <v>1845</v>
      </c>
      <c r="G4426" t="s">
        <v>2274</v>
      </c>
      <c r="H4426" t="str">
        <f>_xlfn.XLOOKUP(Table29[[#This Row],[Unique BarCode]],$N$10:$N$37,$O$10:$O$37)</f>
        <v>MacBook</v>
      </c>
      <c r="I4426" t="str">
        <f>_xlfn.XLOOKUP(Table29[[#This Row],[Unique BarCode]],$N$10:$N$37,$P$10:$P$37)</f>
        <v>Device</v>
      </c>
      <c r="J4426" t="s">
        <v>8</v>
      </c>
      <c r="K4426" t="s">
        <v>1846</v>
      </c>
    </row>
    <row r="4427" spans="1:11" x14ac:dyDescent="0.2">
      <c r="A4427" s="1" t="d">
        <v>2023-03-10</v>
      </c>
      <c r="B4427" s="45">
        <v>9401733390006530</v>
      </c>
      <c r="C4427" t="s">
        <v>77</v>
      </c>
      <c r="D4427" t="str">
        <f>_xlfn.XLOOKUP(Table29[[#This Row],[Patron Group]],$R$10:$R$24,$S$10:$S$24)</f>
        <v>Undergraduate</v>
      </c>
      <c r="E4427" s="1" t="d">
        <v>2023-03-17</v>
      </c>
      <c r="F4427" t="s">
        <v>2084</v>
      </c>
      <c r="G4427" t="s">
        <v>2275</v>
      </c>
      <c r="H4427" t="str">
        <f>_xlfn.XLOOKUP(Table29[[#This Row],[Unique BarCode]],$N$10:$N$37,$O$10:$O$37)</f>
        <v>iPad</v>
      </c>
      <c r="I4427" t="str">
        <f>_xlfn.XLOOKUP(Table29[[#This Row],[Unique BarCode]],$N$10:$N$37,$P$10:$P$37)</f>
        <v>Device</v>
      </c>
      <c r="J4427" t="s">
        <v>8</v>
      </c>
      <c r="K4427" t="s">
        <v>2085</v>
      </c>
    </row>
    <row r="4428" spans="1:11" x14ac:dyDescent="0.2">
      <c r="A4428" s="1" t="d">
        <v>2023-03-11</v>
      </c>
      <c r="B4428" s="45">
        <v>-1</v>
      </c>
      <c r="C4428" t="s">
        <v>20</v>
      </c>
      <c r="D4428" t="str">
        <f>_xlfn.XLOOKUP(Table29[[#This Row],[Patron Group]],$R$10:$R$24,$S$10:$S$24)</f>
        <v>Graduate</v>
      </c>
      <c r="E4428" s="1" t="d">
        <v>2023-03-11</v>
      </c>
      <c r="F4428" t="s">
        <v>222</v>
      </c>
      <c r="G4428" t="s">
        <v>2265</v>
      </c>
      <c r="H4428" t="str">
        <f>_xlfn.XLOOKUP(Table29[[#This Row],[Unique BarCode]],$N$10:$N$37,$O$10:$O$37)</f>
        <v>IPHONE</v>
      </c>
      <c r="I4428" t="str">
        <f>_xlfn.XLOOKUP(Table29[[#This Row],[Unique BarCode]],$N$10:$N$37,$P$10:$P$37)</f>
        <v>Charger</v>
      </c>
      <c r="J4428" t="s">
        <v>13</v>
      </c>
      <c r="K4428" t="s">
        <v>223</v>
      </c>
    </row>
    <row r="4429" spans="1:11" x14ac:dyDescent="0.2">
      <c r="A4429" s="1" t="d">
        <v>2023-03-11</v>
      </c>
      <c r="B4429" s="45">
        <v>-1</v>
      </c>
      <c r="C4429" t="s">
        <v>20</v>
      </c>
      <c r="D4429" t="str">
        <f>_xlfn.XLOOKUP(Table29[[#This Row],[Patron Group]],$R$10:$R$24,$S$10:$S$24)</f>
        <v>Graduate</v>
      </c>
      <c r="E4429" s="1" t="d">
        <v>2023-03-11</v>
      </c>
      <c r="F4429" t="s">
        <v>12</v>
      </c>
      <c r="G4429" t="s">
        <v>2265</v>
      </c>
      <c r="H4429" t="str">
        <f>_xlfn.XLOOKUP(Table29[[#This Row],[Unique BarCode]],$N$10:$N$37,$O$10:$O$37)</f>
        <v>IPHONE</v>
      </c>
      <c r="I4429" t="str">
        <f>_xlfn.XLOOKUP(Table29[[#This Row],[Unique BarCode]],$N$10:$N$37,$P$10:$P$37)</f>
        <v>Charger</v>
      </c>
      <c r="J4429" t="s">
        <v>13</v>
      </c>
      <c r="K4429" t="s">
        <v>14</v>
      </c>
    </row>
    <row r="4430" spans="1:11" x14ac:dyDescent="0.2">
      <c r="A4430" s="1" t="d">
        <v>2023-03-11</v>
      </c>
      <c r="B4430" s="45">
        <v>-1</v>
      </c>
      <c r="C4430" t="s">
        <v>20</v>
      </c>
      <c r="D4430" t="str">
        <f>_xlfn.XLOOKUP(Table29[[#This Row],[Patron Group]],$R$10:$R$24,$S$10:$S$24)</f>
        <v>Graduate</v>
      </c>
      <c r="E4430" s="1" t="d">
        <v>2023-03-11</v>
      </c>
      <c r="F4430" t="s">
        <v>1324</v>
      </c>
      <c r="G4430" t="s">
        <v>2272</v>
      </c>
      <c r="H4430" t="str">
        <f>_xlfn.XLOOKUP(Table29[[#This Row],[Unique BarCode]],$N$10:$N$37,$O$10:$O$37)</f>
        <v>WALLADPT</v>
      </c>
      <c r="I4430" t="str">
        <f>_xlfn.XLOOKUP(Table29[[#This Row],[Unique BarCode]],$N$10:$N$37,$P$10:$P$37)</f>
        <v>Charger</v>
      </c>
      <c r="J4430" t="s">
        <v>13</v>
      </c>
      <c r="K4430" t="s">
        <v>1325</v>
      </c>
    </row>
    <row r="4431" spans="1:11" x14ac:dyDescent="0.2">
      <c r="A4431" s="1" t="d">
        <v>2023-03-11</v>
      </c>
      <c r="B4431" s="45">
        <v>-1</v>
      </c>
      <c r="C4431" t="s">
        <v>20</v>
      </c>
      <c r="D4431" t="str">
        <f>_xlfn.XLOOKUP(Table29[[#This Row],[Patron Group]],$R$10:$R$24,$S$10:$S$24)</f>
        <v>Graduate</v>
      </c>
      <c r="E4431" s="1" t="d">
        <v>2023-03-11</v>
      </c>
      <c r="F4431" t="s">
        <v>1442</v>
      </c>
      <c r="G4431" t="s">
        <v>2272</v>
      </c>
      <c r="H4431" t="str">
        <f>_xlfn.XLOOKUP(Table29[[#This Row],[Unique BarCode]],$N$10:$N$37,$O$10:$O$37)</f>
        <v>WALLADPT</v>
      </c>
      <c r="I4431" t="str">
        <f>_xlfn.XLOOKUP(Table29[[#This Row],[Unique BarCode]],$N$10:$N$37,$P$10:$P$37)</f>
        <v>Charger</v>
      </c>
      <c r="J4431" t="s">
        <v>13</v>
      </c>
      <c r="K4431" t="s">
        <v>1443</v>
      </c>
    </row>
    <row r="4432" spans="1:11" x14ac:dyDescent="0.2">
      <c r="A4432" s="1" t="d">
        <v>2023-03-11</v>
      </c>
      <c r="B4432" s="45">
        <v>-1</v>
      </c>
      <c r="C4432" t="s">
        <v>20</v>
      </c>
      <c r="D4432" t="str">
        <f>_xlfn.XLOOKUP(Table29[[#This Row],[Patron Group]],$R$10:$R$24,$S$10:$S$24)</f>
        <v>Graduate</v>
      </c>
      <c r="E4432" s="1" t="d">
        <v>2023-03-18</v>
      </c>
      <c r="F4432" t="s">
        <v>1332</v>
      </c>
      <c r="G4432" t="s">
        <v>2274</v>
      </c>
      <c r="H4432" t="str">
        <f>_xlfn.XLOOKUP(Table29[[#This Row],[Unique BarCode]],$N$10:$N$37,$O$10:$O$37)</f>
        <v>MacBook</v>
      </c>
      <c r="I4432" t="str">
        <f>_xlfn.XLOOKUP(Table29[[#This Row],[Unique BarCode]],$N$10:$N$37,$P$10:$P$37)</f>
        <v>Device</v>
      </c>
      <c r="J4432" t="s">
        <v>8</v>
      </c>
      <c r="K4432" t="s">
        <v>1333</v>
      </c>
    </row>
    <row r="4433" spans="1:11" x14ac:dyDescent="0.2">
      <c r="A4433" s="1" t="d">
        <v>2023-03-11</v>
      </c>
      <c r="B4433" s="45">
        <v>-1</v>
      </c>
      <c r="C4433" t="s">
        <v>77</v>
      </c>
      <c r="D4433" t="str">
        <f>_xlfn.XLOOKUP(Table29[[#This Row],[Patron Group]],$R$10:$R$24,$S$10:$S$24)</f>
        <v>Undergraduate</v>
      </c>
      <c r="E4433" s="1" t="d">
        <v>2023-03-11</v>
      </c>
      <c r="F4433" t="s">
        <v>266</v>
      </c>
      <c r="G4433" t="s">
        <v>2265</v>
      </c>
      <c r="H4433" t="str">
        <f>_xlfn.XLOOKUP(Table29[[#This Row],[Unique BarCode]],$N$10:$N$37,$O$10:$O$37)</f>
        <v>IPHONE</v>
      </c>
      <c r="I4433" t="str">
        <f>_xlfn.XLOOKUP(Table29[[#This Row],[Unique BarCode]],$N$10:$N$37,$P$10:$P$37)</f>
        <v>Charger</v>
      </c>
      <c r="J4433" t="s">
        <v>8</v>
      </c>
    </row>
    <row r="4434" spans="1:11" x14ac:dyDescent="0.2">
      <c r="A4434" s="1" t="d">
        <v>2023-03-11</v>
      </c>
      <c r="B4434" s="45">
        <v>-1</v>
      </c>
      <c r="C4434" t="s">
        <v>77</v>
      </c>
      <c r="D4434" t="str">
        <f>_xlfn.XLOOKUP(Table29[[#This Row],[Patron Group]],$R$10:$R$24,$S$10:$S$24)</f>
        <v>Undergraduate</v>
      </c>
      <c r="E4434" s="1" t="d">
        <v>2023-03-11</v>
      </c>
      <c r="F4434" t="s">
        <v>1750</v>
      </c>
      <c r="G4434" t="s">
        <v>2296</v>
      </c>
      <c r="H4434" t="str">
        <f>_xlfn.XLOOKUP(Table29[[#This Row],[Unique BarCode]],$N$10:$N$37,$O$10:$O$37)</f>
        <v>MACUSBC</v>
      </c>
      <c r="I4434" t="str">
        <f>_xlfn.XLOOKUP(Table29[[#This Row],[Unique BarCode]],$N$10:$N$37,$P$10:$P$37)</f>
        <v>Charger</v>
      </c>
      <c r="J4434" t="s">
        <v>128</v>
      </c>
      <c r="K4434" t="s">
        <v>439</v>
      </c>
    </row>
    <row r="4435" spans="1:11" x14ac:dyDescent="0.2">
      <c r="A4435" s="1" t="d">
        <v>2023-03-11</v>
      </c>
      <c r="B4435" s="45">
        <v>-1</v>
      </c>
      <c r="C4435" t="s">
        <v>77</v>
      </c>
      <c r="D4435" t="str">
        <f>_xlfn.XLOOKUP(Table29[[#This Row],[Patron Group]],$R$10:$R$24,$S$10:$S$24)</f>
        <v>Undergraduate</v>
      </c>
      <c r="E4435" s="1" t="d">
        <v>2023-03-11</v>
      </c>
      <c r="F4435" t="s">
        <v>1633</v>
      </c>
      <c r="G4435" t="s">
        <v>2296</v>
      </c>
      <c r="H4435" t="str">
        <f>_xlfn.XLOOKUP(Table29[[#This Row],[Unique BarCode]],$N$10:$N$37,$O$10:$O$37)</f>
        <v>MACUSBC</v>
      </c>
      <c r="I4435" t="str">
        <f>_xlfn.XLOOKUP(Table29[[#This Row],[Unique BarCode]],$N$10:$N$37,$P$10:$P$37)</f>
        <v>Charger</v>
      </c>
      <c r="J4435" t="s">
        <v>8</v>
      </c>
      <c r="K4435" t="s">
        <v>844</v>
      </c>
    </row>
    <row r="4436" spans="1:11" x14ac:dyDescent="0.2">
      <c r="A4436" s="1" t="d">
        <v>2023-03-11</v>
      </c>
      <c r="B4436" s="45">
        <v>-1</v>
      </c>
      <c r="C4436" t="s">
        <v>77</v>
      </c>
      <c r="D4436" t="str">
        <f>_xlfn.XLOOKUP(Table29[[#This Row],[Patron Group]],$R$10:$R$24,$S$10:$S$24)</f>
        <v>Undergraduate</v>
      </c>
      <c r="E4436" s="1" t="d">
        <v>2023-03-18</v>
      </c>
      <c r="F4436" t="s">
        <v>1395</v>
      </c>
      <c r="G4436" t="s">
        <v>2273</v>
      </c>
      <c r="H4436" t="str">
        <f>_xlfn.XLOOKUP(Table29[[#This Row],[Unique BarCode]],$N$10:$N$37,$O$10:$O$37)</f>
        <v>ChromeBook</v>
      </c>
      <c r="I4436" t="str">
        <f>_xlfn.XLOOKUP(Table29[[#This Row],[Unique BarCode]],$N$10:$N$37,$P$10:$P$37)</f>
        <v>Device</v>
      </c>
      <c r="J4436" t="s">
        <v>13</v>
      </c>
      <c r="K4436" t="s">
        <v>1396</v>
      </c>
    </row>
    <row r="4437" spans="1:11" x14ac:dyDescent="0.2">
      <c r="A4437" s="1" t="d">
        <v>2023-03-11</v>
      </c>
      <c r="B4437" s="45">
        <v>-1</v>
      </c>
      <c r="C4437" t="s">
        <v>77</v>
      </c>
      <c r="D4437" t="str">
        <f>_xlfn.XLOOKUP(Table29[[#This Row],[Patron Group]],$R$10:$R$24,$S$10:$S$24)</f>
        <v>Undergraduate</v>
      </c>
      <c r="E4437" s="1" t="d">
        <v>2023-03-18</v>
      </c>
      <c r="F4437" t="s">
        <v>1332</v>
      </c>
      <c r="G4437" t="s">
        <v>2274</v>
      </c>
      <c r="H4437" t="str">
        <f>_xlfn.XLOOKUP(Table29[[#This Row],[Unique BarCode]],$N$10:$N$37,$O$10:$O$37)</f>
        <v>MacBook</v>
      </c>
      <c r="I4437" t="str">
        <f>_xlfn.XLOOKUP(Table29[[#This Row],[Unique BarCode]],$N$10:$N$37,$P$10:$P$37)</f>
        <v>Device</v>
      </c>
      <c r="J4437" t="s">
        <v>8</v>
      </c>
      <c r="K4437" t="s">
        <v>1333</v>
      </c>
    </row>
    <row r="4438" spans="1:11" x14ac:dyDescent="0.2">
      <c r="A4438" s="1" t="d">
        <v>2023-03-11</v>
      </c>
      <c r="B4438" s="45">
        <v>-1</v>
      </c>
      <c r="C4438" t="s">
        <v>77</v>
      </c>
      <c r="D4438" t="str">
        <f>_xlfn.XLOOKUP(Table29[[#This Row],[Patron Group]],$R$10:$R$24,$S$10:$S$24)</f>
        <v>Undergraduate</v>
      </c>
      <c r="E4438" s="1" t="d">
        <v>2023-03-18</v>
      </c>
      <c r="F4438" t="s">
        <v>2100</v>
      </c>
      <c r="G4438" t="s">
        <v>2275</v>
      </c>
      <c r="H4438" t="str">
        <f>_xlfn.XLOOKUP(Table29[[#This Row],[Unique BarCode]],$N$10:$N$37,$O$10:$O$37)</f>
        <v>iPad</v>
      </c>
      <c r="I4438" t="str">
        <f>_xlfn.XLOOKUP(Table29[[#This Row],[Unique BarCode]],$N$10:$N$37,$P$10:$P$37)</f>
        <v>Device</v>
      </c>
      <c r="J4438" t="s">
        <v>8</v>
      </c>
      <c r="K4438" t="s">
        <v>2101</v>
      </c>
    </row>
    <row r="4439" spans="1:11" x14ac:dyDescent="0.2">
      <c r="A4439" s="1" t="d">
        <v>2023-03-11</v>
      </c>
      <c r="B4439" s="45">
        <v>-1</v>
      </c>
      <c r="C4439" t="s">
        <v>77</v>
      </c>
      <c r="D4439" t="str">
        <f>_xlfn.XLOOKUP(Table29[[#This Row],[Patron Group]],$R$10:$R$24,$S$10:$S$24)</f>
        <v>Undergraduate</v>
      </c>
      <c r="E4439" s="1" t="d">
        <v>2023-03-24</v>
      </c>
      <c r="F4439" t="s">
        <v>1248</v>
      </c>
      <c r="G4439" t="s">
        <v>2274</v>
      </c>
      <c r="H4439" t="str">
        <f>_xlfn.XLOOKUP(Table29[[#This Row],[Unique BarCode]],$N$10:$N$37,$O$10:$O$37)</f>
        <v>MacBook</v>
      </c>
      <c r="I4439" t="str">
        <f>_xlfn.XLOOKUP(Table29[[#This Row],[Unique BarCode]],$N$10:$N$37,$P$10:$P$37)</f>
        <v>Device</v>
      </c>
      <c r="J4439" t="s">
        <v>8</v>
      </c>
      <c r="K4439" t="s">
        <v>1249</v>
      </c>
    </row>
    <row r="4440" spans="1:11" x14ac:dyDescent="0.2">
      <c r="A4440" s="1" t="d">
        <v>2023-03-11</v>
      </c>
      <c r="B4440" s="45">
        <v>-1</v>
      </c>
      <c r="C4440" t="s">
        <v>77</v>
      </c>
      <c r="D4440" t="str">
        <f>_xlfn.XLOOKUP(Table29[[#This Row],[Patron Group]],$R$10:$R$24,$S$10:$S$24)</f>
        <v>Undergraduate</v>
      </c>
      <c r="E4440" s="1" t="d">
        <v>2023-03-24</v>
      </c>
      <c r="F4440" t="s">
        <v>1130</v>
      </c>
      <c r="G4440" t="s">
        <v>2274</v>
      </c>
      <c r="H4440" t="str">
        <f>_xlfn.XLOOKUP(Table29[[#This Row],[Unique BarCode]],$N$10:$N$37,$O$10:$O$37)</f>
        <v>MacBook</v>
      </c>
      <c r="I4440" t="str">
        <f>_xlfn.XLOOKUP(Table29[[#This Row],[Unique BarCode]],$N$10:$N$37,$P$10:$P$37)</f>
        <v>Device</v>
      </c>
      <c r="J4440" t="s">
        <v>8</v>
      </c>
      <c r="K4440" t="s">
        <v>1131</v>
      </c>
    </row>
    <row r="4441" spans="1:11" x14ac:dyDescent="0.2">
      <c r="A4441" s="1" t="d">
        <v>2023-03-11</v>
      </c>
      <c r="B4441" s="45">
        <v>-1</v>
      </c>
      <c r="C4441" t="s">
        <v>77</v>
      </c>
      <c r="D4441" t="str">
        <f>_xlfn.XLOOKUP(Table29[[#This Row],[Patron Group]],$R$10:$R$24,$S$10:$S$24)</f>
        <v>Undergraduate</v>
      </c>
      <c r="E4441" s="1" t="d">
        <v>2023-03-24</v>
      </c>
      <c r="F4441" t="s">
        <v>2118</v>
      </c>
      <c r="G4441" t="s">
        <v>2263</v>
      </c>
      <c r="H4441" t="str">
        <f>_xlfn.XLOOKUP(Table29[[#This Row],[Unique BarCode]],$N$10:$N$37,$O$10:$O$37)</f>
        <v>HP Laptop</v>
      </c>
      <c r="I4441" t="str">
        <f>_xlfn.XLOOKUP(Table29[[#This Row],[Unique BarCode]],$N$10:$N$37,$P$10:$P$37)</f>
        <v>Device</v>
      </c>
      <c r="J4441" t="s">
        <v>8</v>
      </c>
      <c r="K4441" t="s">
        <v>330</v>
      </c>
    </row>
    <row r="4442" spans="1:11" x14ac:dyDescent="0.2">
      <c r="A4442" s="1" t="d">
        <v>2023-03-12</v>
      </c>
      <c r="B4442" s="45">
        <v>-1</v>
      </c>
      <c r="C4442" t="s">
        <v>15</v>
      </c>
      <c r="D4442" t="str">
        <f>_xlfn.XLOOKUP(Table29[[#This Row],[Patron Group]],$R$10:$R$24,$S$10:$S$24)</f>
        <v>Academic</v>
      </c>
      <c r="E4442" s="1" t="d">
        <v>2023-03-19</v>
      </c>
      <c r="F4442" t="s">
        <v>2119</v>
      </c>
      <c r="G4442" t="s">
        <v>2273</v>
      </c>
      <c r="H4442" t="str">
        <f>_xlfn.XLOOKUP(Table29[[#This Row],[Unique BarCode]],$N$10:$N$37,$O$10:$O$37)</f>
        <v>ChromeBook</v>
      </c>
      <c r="I4442" t="str">
        <f>_xlfn.XLOOKUP(Table29[[#This Row],[Unique BarCode]],$N$10:$N$37,$P$10:$P$37)</f>
        <v>Device</v>
      </c>
      <c r="J4442" t="s">
        <v>128</v>
      </c>
      <c r="K4442" t="s">
        <v>2120</v>
      </c>
    </row>
    <row r="4443" spans="1:11" x14ac:dyDescent="0.2">
      <c r="A4443" s="1" t="d">
        <v>2023-03-12</v>
      </c>
      <c r="B4443" s="45">
        <v>-1</v>
      </c>
      <c r="C4443" t="s">
        <v>20</v>
      </c>
      <c r="D4443" t="str">
        <f>_xlfn.XLOOKUP(Table29[[#This Row],[Patron Group]],$R$10:$R$24,$S$10:$S$24)</f>
        <v>Graduate</v>
      </c>
      <c r="E4443" s="1" t="d">
        <v>2023-03-12</v>
      </c>
      <c r="F4443" t="s">
        <v>1186</v>
      </c>
      <c r="G4443" t="s">
        <v>2265</v>
      </c>
      <c r="H4443" t="str">
        <f>_xlfn.XLOOKUP(Table29[[#This Row],[Unique BarCode]],$N$10:$N$37,$O$10:$O$37)</f>
        <v>IPHONE</v>
      </c>
      <c r="I4443" t="str">
        <f>_xlfn.XLOOKUP(Table29[[#This Row],[Unique BarCode]],$N$10:$N$37,$P$10:$P$37)</f>
        <v>Charger</v>
      </c>
      <c r="J4443" t="s">
        <v>128</v>
      </c>
      <c r="K4443" t="s">
        <v>1187</v>
      </c>
    </row>
    <row r="4444" spans="1:11" x14ac:dyDescent="0.2">
      <c r="A4444" s="1" t="d">
        <v>2023-03-12</v>
      </c>
      <c r="B4444" s="45">
        <v>-1</v>
      </c>
      <c r="C4444" t="s">
        <v>20</v>
      </c>
      <c r="D4444" t="str">
        <f>_xlfn.XLOOKUP(Table29[[#This Row],[Patron Group]],$R$10:$R$24,$S$10:$S$24)</f>
        <v>Graduate</v>
      </c>
      <c r="E4444" s="1" t="d">
        <v>2023-03-12</v>
      </c>
      <c r="F4444" t="s">
        <v>1633</v>
      </c>
      <c r="G4444" t="s">
        <v>2296</v>
      </c>
      <c r="H4444" t="str">
        <f>_xlfn.XLOOKUP(Table29[[#This Row],[Unique BarCode]],$N$10:$N$37,$O$10:$O$37)</f>
        <v>MACUSBC</v>
      </c>
      <c r="I4444" t="str">
        <f>_xlfn.XLOOKUP(Table29[[#This Row],[Unique BarCode]],$N$10:$N$37,$P$10:$P$37)</f>
        <v>Charger</v>
      </c>
      <c r="J4444" t="s">
        <v>8</v>
      </c>
      <c r="K4444" t="s">
        <v>844</v>
      </c>
    </row>
    <row r="4445" spans="1:11" x14ac:dyDescent="0.2">
      <c r="A4445" s="1" t="d">
        <v>2023-03-12</v>
      </c>
      <c r="B4445" s="45">
        <v>-1</v>
      </c>
      <c r="C4445" t="s">
        <v>77</v>
      </c>
      <c r="D4445" t="str">
        <f>_xlfn.XLOOKUP(Table29[[#This Row],[Patron Group]],$R$10:$R$24,$S$10:$S$24)</f>
        <v>Undergraduate</v>
      </c>
      <c r="E4445" s="1" t="d">
        <v>2023-03-12</v>
      </c>
      <c r="F4445" t="s">
        <v>1406</v>
      </c>
      <c r="G4445" t="s">
        <v>2281</v>
      </c>
      <c r="H4445" t="str">
        <f>_xlfn.XLOOKUP(Table29[[#This Row],[Unique BarCode]],$N$10:$N$37,$O$10:$O$37)</f>
        <v>HDMIC</v>
      </c>
      <c r="I4445" t="str">
        <f>_xlfn.XLOOKUP(Table29[[#This Row],[Unique BarCode]],$N$10:$N$37,$P$10:$P$37)</f>
        <v>Cable</v>
      </c>
      <c r="J4445" t="s">
        <v>8</v>
      </c>
      <c r="K4445" t="s">
        <v>1407</v>
      </c>
    </row>
    <row r="4446" spans="1:11" x14ac:dyDescent="0.2">
      <c r="A4446" s="1" t="d">
        <v>2023-03-12</v>
      </c>
      <c r="B4446" s="45">
        <v>-1</v>
      </c>
      <c r="C4446" t="s">
        <v>77</v>
      </c>
      <c r="D4446" t="str">
        <f>_xlfn.XLOOKUP(Table29[[#This Row],[Patron Group]],$R$10:$R$24,$S$10:$S$24)</f>
        <v>Undergraduate</v>
      </c>
      <c r="E4446" s="1" t="d">
        <v>2023-03-12</v>
      </c>
      <c r="F4446" t="s">
        <v>2121</v>
      </c>
      <c r="G4446" t="s">
        <v>2281</v>
      </c>
      <c r="H4446" t="str">
        <f>_xlfn.XLOOKUP(Table29[[#This Row],[Unique BarCode]],$N$10:$N$37,$O$10:$O$37)</f>
        <v>HDMIC</v>
      </c>
      <c r="I4446" t="str">
        <f>_xlfn.XLOOKUP(Table29[[#This Row],[Unique BarCode]],$N$10:$N$37,$P$10:$P$37)</f>
        <v>Cable</v>
      </c>
      <c r="J4446" t="s">
        <v>8</v>
      </c>
      <c r="K4446" t="s">
        <v>2122</v>
      </c>
    </row>
    <row r="4447" spans="1:11" x14ac:dyDescent="0.2">
      <c r="A4447" s="1" t="d">
        <v>2023-03-12</v>
      </c>
      <c r="B4447" s="45">
        <v>-1</v>
      </c>
      <c r="C4447" t="s">
        <v>77</v>
      </c>
      <c r="D4447" t="str">
        <f>_xlfn.XLOOKUP(Table29[[#This Row],[Patron Group]],$R$10:$R$24,$S$10:$S$24)</f>
        <v>Undergraduate</v>
      </c>
      <c r="E4447" s="1" t="d">
        <v>2023-03-12</v>
      </c>
      <c r="F4447" t="s">
        <v>429</v>
      </c>
      <c r="G4447" t="s">
        <v>2281</v>
      </c>
      <c r="H4447" t="str">
        <f>_xlfn.XLOOKUP(Table29[[#This Row],[Unique BarCode]],$N$10:$N$37,$O$10:$O$37)</f>
        <v>HDMIC</v>
      </c>
      <c r="I4447" t="str">
        <f>_xlfn.XLOOKUP(Table29[[#This Row],[Unique BarCode]],$N$10:$N$37,$P$10:$P$37)</f>
        <v>Cable</v>
      </c>
      <c r="J4447" t="s">
        <v>13</v>
      </c>
      <c r="K4447" t="s">
        <v>430</v>
      </c>
    </row>
    <row r="4448" spans="1:11" x14ac:dyDescent="0.2">
      <c r="A4448" s="1" t="d">
        <v>2023-03-12</v>
      </c>
      <c r="B4448" s="45">
        <v>-1</v>
      </c>
      <c r="C4448" t="s">
        <v>77</v>
      </c>
      <c r="D4448" t="str">
        <f>_xlfn.XLOOKUP(Table29[[#This Row],[Patron Group]],$R$10:$R$24,$S$10:$S$24)</f>
        <v>Undergraduate</v>
      </c>
      <c r="E4448" s="1" t="d">
        <v>2023-03-12</v>
      </c>
      <c r="F4448" t="s">
        <v>1860</v>
      </c>
      <c r="G4448" t="s">
        <v>2282</v>
      </c>
      <c r="H4448" t="str">
        <f>_xlfn.XLOOKUP(Table29[[#This Row],[Unique BarCode]],$N$10:$N$37,$O$10:$O$37)</f>
        <v>HPUSBC</v>
      </c>
      <c r="I4448" t="str">
        <f>_xlfn.XLOOKUP(Table29[[#This Row],[Unique BarCode]],$N$10:$N$37,$P$10:$P$37)</f>
        <v>Charger</v>
      </c>
      <c r="J4448" t="s">
        <v>49</v>
      </c>
    </row>
    <row r="4449" spans="1:11" x14ac:dyDescent="0.2">
      <c r="A4449" s="1" t="d">
        <v>2023-03-12</v>
      </c>
      <c r="B4449" s="45">
        <v>-1</v>
      </c>
      <c r="C4449" t="s">
        <v>77</v>
      </c>
      <c r="D4449" t="str">
        <f>_xlfn.XLOOKUP(Table29[[#This Row],[Patron Group]],$R$10:$R$24,$S$10:$S$24)</f>
        <v>Undergraduate</v>
      </c>
      <c r="E4449" s="1" t="d">
        <v>2023-03-12</v>
      </c>
      <c r="F4449" t="s">
        <v>1179</v>
      </c>
      <c r="G4449" t="s">
        <v>2265</v>
      </c>
      <c r="H4449" t="str">
        <f>_xlfn.XLOOKUP(Table29[[#This Row],[Unique BarCode]],$N$10:$N$37,$O$10:$O$37)</f>
        <v>IPHONE</v>
      </c>
      <c r="I4449" t="str">
        <f>_xlfn.XLOOKUP(Table29[[#This Row],[Unique BarCode]],$N$10:$N$37,$P$10:$P$37)</f>
        <v>Charger</v>
      </c>
      <c r="J4449" t="s">
        <v>49</v>
      </c>
      <c r="K4449" t="s">
        <v>1180</v>
      </c>
    </row>
    <row r="4450" spans="1:11" x14ac:dyDescent="0.2">
      <c r="A4450" s="1" t="d">
        <v>2023-03-12</v>
      </c>
      <c r="B4450" s="45">
        <v>-1</v>
      </c>
      <c r="C4450" t="s">
        <v>77</v>
      </c>
      <c r="D4450" t="str">
        <f>_xlfn.XLOOKUP(Table29[[#This Row],[Patron Group]],$R$10:$R$24,$S$10:$S$24)</f>
        <v>Undergraduate</v>
      </c>
      <c r="E4450" s="1" t="d">
        <v>2023-03-12</v>
      </c>
      <c r="F4450" t="s">
        <v>1497</v>
      </c>
      <c r="G4450" t="s">
        <v>2265</v>
      </c>
      <c r="H4450" t="str">
        <f>_xlfn.XLOOKUP(Table29[[#This Row],[Unique BarCode]],$N$10:$N$37,$O$10:$O$37)</f>
        <v>IPHONE</v>
      </c>
      <c r="I4450" t="str">
        <f>_xlfn.XLOOKUP(Table29[[#This Row],[Unique BarCode]],$N$10:$N$37,$P$10:$P$37)</f>
        <v>Charger</v>
      </c>
      <c r="J4450" t="s">
        <v>8</v>
      </c>
    </row>
    <row r="4451" spans="1:11" x14ac:dyDescent="0.2">
      <c r="A4451" s="1" t="d">
        <v>2023-03-12</v>
      </c>
      <c r="B4451" s="45">
        <v>-1</v>
      </c>
      <c r="C4451" t="s">
        <v>77</v>
      </c>
      <c r="D4451" t="str">
        <f>_xlfn.XLOOKUP(Table29[[#This Row],[Patron Group]],$R$10:$R$24,$S$10:$S$24)</f>
        <v>Undergraduate</v>
      </c>
      <c r="E4451" s="1" t="d">
        <v>2023-03-12</v>
      </c>
      <c r="F4451" t="s">
        <v>86</v>
      </c>
      <c r="G4451" t="s">
        <v>2265</v>
      </c>
      <c r="H4451" t="str">
        <f>_xlfn.XLOOKUP(Table29[[#This Row],[Unique BarCode]],$N$10:$N$37,$O$10:$O$37)</f>
        <v>IPHONE</v>
      </c>
      <c r="I4451" t="str">
        <f>_xlfn.XLOOKUP(Table29[[#This Row],[Unique BarCode]],$N$10:$N$37,$P$10:$P$37)</f>
        <v>Charger</v>
      </c>
      <c r="J4451" t="s">
        <v>8</v>
      </c>
      <c r="K4451" t="s">
        <v>87</v>
      </c>
    </row>
    <row r="4452" spans="1:11" x14ac:dyDescent="0.2">
      <c r="A4452" s="1" t="d">
        <v>2023-03-12</v>
      </c>
      <c r="B4452" s="45">
        <v>-1</v>
      </c>
      <c r="C4452" t="s">
        <v>77</v>
      </c>
      <c r="D4452" t="str">
        <f>_xlfn.XLOOKUP(Table29[[#This Row],[Patron Group]],$R$10:$R$24,$S$10:$S$24)</f>
        <v>Undergraduate</v>
      </c>
      <c r="E4452" s="1" t="d">
        <v>2023-03-12</v>
      </c>
      <c r="F4452" t="s">
        <v>1662</v>
      </c>
      <c r="G4452" t="s">
        <v>2265</v>
      </c>
      <c r="H4452" t="str">
        <f>_xlfn.XLOOKUP(Table29[[#This Row],[Unique BarCode]],$N$10:$N$37,$O$10:$O$37)</f>
        <v>IPHONE</v>
      </c>
      <c r="I4452" t="str">
        <f>_xlfn.XLOOKUP(Table29[[#This Row],[Unique BarCode]],$N$10:$N$37,$P$10:$P$37)</f>
        <v>Charger</v>
      </c>
      <c r="J4452" t="s">
        <v>128</v>
      </c>
    </row>
    <row r="4453" spans="1:11" x14ac:dyDescent="0.2">
      <c r="A4453" s="1" t="d">
        <v>2023-03-12</v>
      </c>
      <c r="B4453" s="45">
        <v>-1</v>
      </c>
      <c r="C4453" t="s">
        <v>77</v>
      </c>
      <c r="D4453" t="str">
        <f>_xlfn.XLOOKUP(Table29[[#This Row],[Patron Group]],$R$10:$R$24,$S$10:$S$24)</f>
        <v>Undergraduate</v>
      </c>
      <c r="E4453" s="1" t="d">
        <v>2023-03-12</v>
      </c>
      <c r="F4453" t="s">
        <v>1655</v>
      </c>
      <c r="G4453" t="s">
        <v>2265</v>
      </c>
      <c r="H4453" t="str">
        <f>_xlfn.XLOOKUP(Table29[[#This Row],[Unique BarCode]],$N$10:$N$37,$O$10:$O$37)</f>
        <v>IPHONE</v>
      </c>
      <c r="I4453" t="str">
        <f>_xlfn.XLOOKUP(Table29[[#This Row],[Unique BarCode]],$N$10:$N$37,$P$10:$P$37)</f>
        <v>Charger</v>
      </c>
      <c r="J4453" t="s">
        <v>128</v>
      </c>
    </row>
    <row r="4454" spans="1:11" x14ac:dyDescent="0.2">
      <c r="A4454" s="1" t="d">
        <v>2023-03-12</v>
      </c>
      <c r="B4454" s="45">
        <v>-1</v>
      </c>
      <c r="C4454" t="s">
        <v>77</v>
      </c>
      <c r="D4454" t="str">
        <f>_xlfn.XLOOKUP(Table29[[#This Row],[Patron Group]],$R$10:$R$24,$S$10:$S$24)</f>
        <v>Undergraduate</v>
      </c>
      <c r="E4454" s="1" t="d">
        <v>2023-03-12</v>
      </c>
      <c r="F4454" t="s">
        <v>1750</v>
      </c>
      <c r="G4454" t="s">
        <v>2296</v>
      </c>
      <c r="H4454" t="str">
        <f>_xlfn.XLOOKUP(Table29[[#This Row],[Unique BarCode]],$N$10:$N$37,$O$10:$O$37)</f>
        <v>MACUSBC</v>
      </c>
      <c r="I4454" t="str">
        <f>_xlfn.XLOOKUP(Table29[[#This Row],[Unique BarCode]],$N$10:$N$37,$P$10:$P$37)</f>
        <v>Charger</v>
      </c>
      <c r="J4454" t="s">
        <v>128</v>
      </c>
      <c r="K4454" t="s">
        <v>439</v>
      </c>
    </row>
    <row r="4455" spans="1:11" x14ac:dyDescent="0.2">
      <c r="A4455" s="1" t="d">
        <v>2023-03-12</v>
      </c>
      <c r="B4455" s="45">
        <v>-1</v>
      </c>
      <c r="C4455" t="s">
        <v>77</v>
      </c>
      <c r="D4455" t="str">
        <f>_xlfn.XLOOKUP(Table29[[#This Row],[Patron Group]],$R$10:$R$24,$S$10:$S$24)</f>
        <v>Undergraduate</v>
      </c>
      <c r="E4455" s="1" t="d">
        <v>2023-03-12</v>
      </c>
      <c r="F4455" t="s">
        <v>2107</v>
      </c>
      <c r="G4455" t="s">
        <v>2296</v>
      </c>
      <c r="H4455" t="str">
        <f>_xlfn.XLOOKUP(Table29[[#This Row],[Unique BarCode]],$N$10:$N$37,$O$10:$O$37)</f>
        <v>MACUSBC</v>
      </c>
      <c r="I4455" t="str">
        <f>_xlfn.XLOOKUP(Table29[[#This Row],[Unique BarCode]],$N$10:$N$37,$P$10:$P$37)</f>
        <v>Charger</v>
      </c>
      <c r="J4455" t="s">
        <v>128</v>
      </c>
      <c r="K4455" t="s">
        <v>474</v>
      </c>
    </row>
    <row r="4456" spans="1:11" x14ac:dyDescent="0.2">
      <c r="A4456" s="1" t="d">
        <v>2023-03-12</v>
      </c>
      <c r="B4456" s="45">
        <v>-1</v>
      </c>
      <c r="C4456" t="s">
        <v>77</v>
      </c>
      <c r="D4456" t="str">
        <f>_xlfn.XLOOKUP(Table29[[#This Row],[Patron Group]],$R$10:$R$24,$S$10:$S$24)</f>
        <v>Undergraduate</v>
      </c>
      <c r="E4456" s="1" t="d">
        <v>2023-03-12</v>
      </c>
      <c r="F4456" t="s">
        <v>1871</v>
      </c>
      <c r="G4456" t="s">
        <v>2296</v>
      </c>
      <c r="H4456" t="str">
        <f>_xlfn.XLOOKUP(Table29[[#This Row],[Unique BarCode]],$N$10:$N$37,$O$10:$O$37)</f>
        <v>MACUSBC</v>
      </c>
      <c r="I4456" t="str">
        <f>_xlfn.XLOOKUP(Table29[[#This Row],[Unique BarCode]],$N$10:$N$37,$P$10:$P$37)</f>
        <v>Charger</v>
      </c>
      <c r="J4456" t="s">
        <v>128</v>
      </c>
      <c r="K4456" t="s">
        <v>476</v>
      </c>
    </row>
    <row r="4457" spans="1:11" x14ac:dyDescent="0.2">
      <c r="A4457" s="1" t="d">
        <v>2023-03-12</v>
      </c>
      <c r="B4457" s="45">
        <v>-1</v>
      </c>
      <c r="C4457" t="s">
        <v>77</v>
      </c>
      <c r="D4457" t="str">
        <f>_xlfn.XLOOKUP(Table29[[#This Row],[Patron Group]],$R$10:$R$24,$S$10:$S$24)</f>
        <v>Undergraduate</v>
      </c>
      <c r="E4457" s="1" t="d">
        <v>2023-03-12</v>
      </c>
      <c r="F4457" t="s">
        <v>1263</v>
      </c>
      <c r="G4457" t="s">
        <v>2272</v>
      </c>
      <c r="H4457" t="str">
        <f>_xlfn.XLOOKUP(Table29[[#This Row],[Unique BarCode]],$N$10:$N$37,$O$10:$O$37)</f>
        <v>WALLADPT</v>
      </c>
      <c r="I4457" t="str">
        <f>_xlfn.XLOOKUP(Table29[[#This Row],[Unique BarCode]],$N$10:$N$37,$P$10:$P$37)</f>
        <v>Charger</v>
      </c>
      <c r="J4457" t="s">
        <v>49</v>
      </c>
      <c r="K4457" t="s">
        <v>1264</v>
      </c>
    </row>
    <row r="4458" spans="1:11" x14ac:dyDescent="0.2">
      <c r="A4458" s="1" t="d">
        <v>2023-03-12</v>
      </c>
      <c r="B4458" s="45">
        <v>-1</v>
      </c>
      <c r="C4458" t="s">
        <v>77</v>
      </c>
      <c r="D4458" t="str">
        <f>_xlfn.XLOOKUP(Table29[[#This Row],[Patron Group]],$R$10:$R$24,$S$10:$S$24)</f>
        <v>Undergraduate</v>
      </c>
      <c r="E4458" s="1" t="d">
        <v>2023-03-12</v>
      </c>
      <c r="F4458" t="s">
        <v>43</v>
      </c>
      <c r="G4458" t="s">
        <v>2272</v>
      </c>
      <c r="H4458" t="str">
        <f>_xlfn.XLOOKUP(Table29[[#This Row],[Unique BarCode]],$N$10:$N$37,$O$10:$O$37)</f>
        <v>WALLADPT</v>
      </c>
      <c r="I4458" t="str">
        <f>_xlfn.XLOOKUP(Table29[[#This Row],[Unique BarCode]],$N$10:$N$37,$P$10:$P$37)</f>
        <v>Charger</v>
      </c>
      <c r="J4458" t="s">
        <v>8</v>
      </c>
      <c r="K4458" t="s">
        <v>44</v>
      </c>
    </row>
    <row r="4459" spans="1:11" x14ac:dyDescent="0.2">
      <c r="A4459" s="1" t="d">
        <v>2023-03-12</v>
      </c>
      <c r="B4459" s="45">
        <v>-1</v>
      </c>
      <c r="C4459" t="s">
        <v>77</v>
      </c>
      <c r="D4459" t="str">
        <f>_xlfn.XLOOKUP(Table29[[#This Row],[Patron Group]],$R$10:$R$24,$S$10:$S$24)</f>
        <v>Undergraduate</v>
      </c>
      <c r="E4459" s="1" t="d">
        <v>2023-03-12</v>
      </c>
      <c r="F4459" t="s">
        <v>484</v>
      </c>
      <c r="G4459" t="s">
        <v>2272</v>
      </c>
      <c r="H4459" t="str">
        <f>_xlfn.XLOOKUP(Table29[[#This Row],[Unique BarCode]],$N$10:$N$37,$O$10:$O$37)</f>
        <v>WALLADPT</v>
      </c>
      <c r="I4459" t="str">
        <f>_xlfn.XLOOKUP(Table29[[#This Row],[Unique BarCode]],$N$10:$N$37,$P$10:$P$37)</f>
        <v>Charger</v>
      </c>
      <c r="J4459" t="s">
        <v>8</v>
      </c>
    </row>
    <row r="4460" spans="1:11" x14ac:dyDescent="0.2">
      <c r="A4460" s="1" t="d">
        <v>2023-03-12</v>
      </c>
      <c r="B4460" s="45">
        <v>-1</v>
      </c>
      <c r="C4460" t="s">
        <v>77</v>
      </c>
      <c r="D4460" t="str">
        <f>_xlfn.XLOOKUP(Table29[[#This Row],[Patron Group]],$R$10:$R$24,$S$10:$S$24)</f>
        <v>Undergraduate</v>
      </c>
      <c r="E4460" s="1" t="d">
        <v>2023-03-19</v>
      </c>
      <c r="F4460" t="s">
        <v>957</v>
      </c>
      <c r="G4460" t="s">
        <v>2273</v>
      </c>
      <c r="H4460" t="str">
        <f>_xlfn.XLOOKUP(Table29[[#This Row],[Unique BarCode]],$N$10:$N$37,$O$10:$O$37)</f>
        <v>ChromeBook</v>
      </c>
      <c r="I4460" t="str">
        <f>_xlfn.XLOOKUP(Table29[[#This Row],[Unique BarCode]],$N$10:$N$37,$P$10:$P$37)</f>
        <v>Device</v>
      </c>
      <c r="J4460" t="s">
        <v>8</v>
      </c>
      <c r="K4460" t="s">
        <v>958</v>
      </c>
    </row>
    <row r="4461" spans="1:11" x14ac:dyDescent="0.2">
      <c r="A4461" s="1" t="d">
        <v>2023-03-12</v>
      </c>
      <c r="B4461" s="45">
        <v>-1</v>
      </c>
      <c r="C4461" t="s">
        <v>77</v>
      </c>
      <c r="D4461" t="str">
        <f>_xlfn.XLOOKUP(Table29[[#This Row],[Patron Group]],$R$10:$R$24,$S$10:$S$24)</f>
        <v>Undergraduate</v>
      </c>
      <c r="E4461" s="1" t="d">
        <v>2023-03-19</v>
      </c>
      <c r="F4461" t="s">
        <v>53</v>
      </c>
      <c r="G4461" t="s">
        <v>2273</v>
      </c>
      <c r="H4461" t="str">
        <f>_xlfn.XLOOKUP(Table29[[#This Row],[Unique BarCode]],$N$10:$N$37,$O$10:$O$37)</f>
        <v>ChromeBook</v>
      </c>
      <c r="I4461" t="str">
        <f>_xlfn.XLOOKUP(Table29[[#This Row],[Unique BarCode]],$N$10:$N$37,$P$10:$P$37)</f>
        <v>Device</v>
      </c>
      <c r="J4461" t="s">
        <v>13</v>
      </c>
      <c r="K4461" t="s">
        <v>54</v>
      </c>
    </row>
    <row r="4462" spans="1:11" x14ac:dyDescent="0.2">
      <c r="A4462" s="1" t="d">
        <v>2023-03-12</v>
      </c>
      <c r="B4462" s="45">
        <v>-1</v>
      </c>
      <c r="C4462" t="s">
        <v>77</v>
      </c>
      <c r="D4462" t="str">
        <f>_xlfn.XLOOKUP(Table29[[#This Row],[Patron Group]],$R$10:$R$24,$S$10:$S$24)</f>
        <v>Undergraduate</v>
      </c>
      <c r="E4462" s="1" t="d">
        <v>2023-03-19</v>
      </c>
      <c r="F4462" t="s">
        <v>1395</v>
      </c>
      <c r="G4462" t="s">
        <v>2273</v>
      </c>
      <c r="H4462" t="str">
        <f>_xlfn.XLOOKUP(Table29[[#This Row],[Unique BarCode]],$N$10:$N$37,$O$10:$O$37)</f>
        <v>ChromeBook</v>
      </c>
      <c r="I4462" t="str">
        <f>_xlfn.XLOOKUP(Table29[[#This Row],[Unique BarCode]],$N$10:$N$37,$P$10:$P$37)</f>
        <v>Device</v>
      </c>
      <c r="J4462" t="s">
        <v>13</v>
      </c>
      <c r="K4462" t="s">
        <v>1396</v>
      </c>
    </row>
    <row r="4463" spans="1:11" x14ac:dyDescent="0.2">
      <c r="A4463" s="1" t="d">
        <v>2023-03-12</v>
      </c>
      <c r="B4463" s="45">
        <v>-1</v>
      </c>
      <c r="C4463" t="s">
        <v>77</v>
      </c>
      <c r="D4463" t="str">
        <f>_xlfn.XLOOKUP(Table29[[#This Row],[Patron Group]],$R$10:$R$24,$S$10:$S$24)</f>
        <v>Undergraduate</v>
      </c>
      <c r="E4463" s="1" t="d">
        <v>2023-03-19</v>
      </c>
      <c r="F4463" t="s">
        <v>819</v>
      </c>
      <c r="G4463" t="s">
        <v>2273</v>
      </c>
      <c r="H4463" t="str">
        <f>_xlfn.XLOOKUP(Table29[[#This Row],[Unique BarCode]],$N$10:$N$37,$O$10:$O$37)</f>
        <v>ChromeBook</v>
      </c>
      <c r="I4463" t="str">
        <f>_xlfn.XLOOKUP(Table29[[#This Row],[Unique BarCode]],$N$10:$N$37,$P$10:$P$37)</f>
        <v>Device</v>
      </c>
      <c r="J4463" t="s">
        <v>8</v>
      </c>
      <c r="K4463" t="s">
        <v>820</v>
      </c>
    </row>
    <row r="4464" spans="1:11" x14ac:dyDescent="0.2">
      <c r="A4464" s="1" t="d">
        <v>2023-03-12</v>
      </c>
      <c r="B4464" s="45">
        <v>-1</v>
      </c>
      <c r="C4464" t="s">
        <v>77</v>
      </c>
      <c r="D4464" t="str">
        <f>_xlfn.XLOOKUP(Table29[[#This Row],[Patron Group]],$R$10:$R$24,$S$10:$S$24)</f>
        <v>Undergraduate</v>
      </c>
      <c r="E4464" s="1" t="d">
        <v>2023-03-19</v>
      </c>
      <c r="F4464" t="s">
        <v>1437</v>
      </c>
      <c r="G4464" t="s">
        <v>2274</v>
      </c>
      <c r="H4464" t="str">
        <f>_xlfn.XLOOKUP(Table29[[#This Row],[Unique BarCode]],$N$10:$N$37,$O$10:$O$37)</f>
        <v>MacBook</v>
      </c>
      <c r="I4464" t="str">
        <f>_xlfn.XLOOKUP(Table29[[#This Row],[Unique BarCode]],$N$10:$N$37,$P$10:$P$37)</f>
        <v>Device</v>
      </c>
      <c r="J4464" t="s">
        <v>8</v>
      </c>
      <c r="K4464" t="s">
        <v>1437</v>
      </c>
    </row>
    <row r="4465" spans="1:11" x14ac:dyDescent="0.2">
      <c r="A4465" s="1" t="d">
        <v>2023-03-12</v>
      </c>
      <c r="B4465" s="45">
        <v>-1</v>
      </c>
      <c r="C4465" t="s">
        <v>77</v>
      </c>
      <c r="D4465" t="str">
        <f>_xlfn.XLOOKUP(Table29[[#This Row],[Patron Group]],$R$10:$R$24,$S$10:$S$24)</f>
        <v>Undergraduate</v>
      </c>
      <c r="E4465" s="1" t="d">
        <v>2023-03-19</v>
      </c>
      <c r="F4465" t="s">
        <v>2123</v>
      </c>
      <c r="G4465" t="s">
        <v>2275</v>
      </c>
      <c r="H4465" t="str">
        <f>_xlfn.XLOOKUP(Table29[[#This Row],[Unique BarCode]],$N$10:$N$37,$O$10:$O$37)</f>
        <v>iPad</v>
      </c>
      <c r="I4465" t="str">
        <f>_xlfn.XLOOKUP(Table29[[#This Row],[Unique BarCode]],$N$10:$N$37,$P$10:$P$37)</f>
        <v>Device</v>
      </c>
      <c r="J4465" t="s">
        <v>8</v>
      </c>
      <c r="K4465" t="s">
        <v>2124</v>
      </c>
    </row>
    <row r="4466" spans="1:11" x14ac:dyDescent="0.2">
      <c r="A4466" s="1" t="d">
        <v>2023-03-12</v>
      </c>
      <c r="B4466" s="45">
        <v>-1</v>
      </c>
      <c r="C4466" t="s">
        <v>77</v>
      </c>
      <c r="D4466" t="str">
        <f>_xlfn.XLOOKUP(Table29[[#This Row],[Patron Group]],$R$10:$R$24,$S$10:$S$24)</f>
        <v>Undergraduate</v>
      </c>
      <c r="E4466" s="1" t="d">
        <v>2023-03-24</v>
      </c>
      <c r="F4466" t="s">
        <v>2125</v>
      </c>
      <c r="G4466" t="s">
        <v>2275</v>
      </c>
      <c r="H4466" t="str">
        <f>_xlfn.XLOOKUP(Table29[[#This Row],[Unique BarCode]],$N$10:$N$37,$O$10:$O$37)</f>
        <v>iPad</v>
      </c>
      <c r="I4466" t="str">
        <f>_xlfn.XLOOKUP(Table29[[#This Row],[Unique BarCode]],$N$10:$N$37,$P$10:$P$37)</f>
        <v>Device</v>
      </c>
      <c r="J4466" t="s">
        <v>8</v>
      </c>
      <c r="K4466" t="s">
        <v>2126</v>
      </c>
    </row>
    <row r="4467" spans="1:11" x14ac:dyDescent="0.2">
      <c r="A4467" s="1" t="d">
        <v>2023-03-12</v>
      </c>
      <c r="B4467" s="45">
        <v>6200575830006530</v>
      </c>
      <c r="C4467" t="s">
        <v>77</v>
      </c>
      <c r="D4467" t="str">
        <f>_xlfn.XLOOKUP(Table29[[#This Row],[Patron Group]],$R$10:$R$24,$S$10:$S$24)</f>
        <v>Undergraduate</v>
      </c>
      <c r="E4467" s="1" t="d">
        <v>2023-03-24</v>
      </c>
      <c r="F4467" t="s">
        <v>733</v>
      </c>
      <c r="G4467" t="s">
        <v>2274</v>
      </c>
      <c r="H4467" t="str">
        <f>_xlfn.XLOOKUP(Table29[[#This Row],[Unique BarCode]],$N$10:$N$37,$O$10:$O$37)</f>
        <v>MacBook</v>
      </c>
      <c r="I4467" t="str">
        <f>_xlfn.XLOOKUP(Table29[[#This Row],[Unique BarCode]],$N$10:$N$37,$P$10:$P$37)</f>
        <v>Device</v>
      </c>
      <c r="J4467" t="s">
        <v>8</v>
      </c>
      <c r="K4467" t="s">
        <v>734</v>
      </c>
    </row>
    <row r="4468" spans="1:11" x14ac:dyDescent="0.2">
      <c r="A4468" s="1" t="d">
        <v>2023-03-13</v>
      </c>
      <c r="B4468" s="45">
        <v>-1</v>
      </c>
      <c r="C4468" t="s">
        <v>15</v>
      </c>
      <c r="D4468" t="str">
        <f>_xlfn.XLOOKUP(Table29[[#This Row],[Patron Group]],$R$10:$R$24,$S$10:$S$24)</f>
        <v>Academic</v>
      </c>
      <c r="E4468" s="1" t="d">
        <v>2023-03-13</v>
      </c>
      <c r="F4468" t="s">
        <v>23</v>
      </c>
      <c r="G4468" t="s">
        <v>2266</v>
      </c>
      <c r="H4468" t="str">
        <f>_xlfn.XLOOKUP(Table29[[#This Row],[Unique BarCode]],$N$10:$N$37,$O$10:$O$37)</f>
        <v>Headphones</v>
      </c>
      <c r="I4468" t="str">
        <f>_xlfn.XLOOKUP(Table29[[#This Row],[Unique BarCode]],$N$10:$N$37,$P$10:$P$37)</f>
        <v>Accessory</v>
      </c>
      <c r="J4468" t="s">
        <v>8</v>
      </c>
      <c r="K4468" t="s">
        <v>24</v>
      </c>
    </row>
    <row r="4469" spans="1:11" x14ac:dyDescent="0.2">
      <c r="A4469" s="1" t="d">
        <v>2023-03-13</v>
      </c>
      <c r="B4469" s="45">
        <v>-1</v>
      </c>
      <c r="C4469" t="s">
        <v>15</v>
      </c>
      <c r="D4469" t="str">
        <f>_xlfn.XLOOKUP(Table29[[#This Row],[Patron Group]],$R$10:$R$24,$S$10:$S$24)</f>
        <v>Academic</v>
      </c>
      <c r="E4469" s="1" t="d">
        <v>2023-03-13</v>
      </c>
      <c r="F4469" t="s">
        <v>1915</v>
      </c>
      <c r="G4469" t="s">
        <v>2266</v>
      </c>
      <c r="H4469" t="str">
        <f>_xlfn.XLOOKUP(Table29[[#This Row],[Unique BarCode]],$N$10:$N$37,$O$10:$O$37)</f>
        <v>Headphones</v>
      </c>
      <c r="I4469" t="str">
        <f>_xlfn.XLOOKUP(Table29[[#This Row],[Unique BarCode]],$N$10:$N$37,$P$10:$P$37)</f>
        <v>Accessory</v>
      </c>
      <c r="J4469" t="s">
        <v>13</v>
      </c>
      <c r="K4469" t="s">
        <v>1916</v>
      </c>
    </row>
    <row r="4470" spans="1:11" x14ac:dyDescent="0.2">
      <c r="A4470" s="1" t="d">
        <v>2023-03-13</v>
      </c>
      <c r="B4470" s="45">
        <v>-1</v>
      </c>
      <c r="C4470" t="s">
        <v>15</v>
      </c>
      <c r="D4470" t="str">
        <f>_xlfn.XLOOKUP(Table29[[#This Row],[Patron Group]],$R$10:$R$24,$S$10:$S$24)</f>
        <v>Academic</v>
      </c>
      <c r="E4470" s="1" t="d">
        <v>2023-03-13</v>
      </c>
      <c r="F4470" t="s">
        <v>222</v>
      </c>
      <c r="G4470" t="s">
        <v>2265</v>
      </c>
      <c r="H4470" t="str">
        <f>_xlfn.XLOOKUP(Table29[[#This Row],[Unique BarCode]],$N$10:$N$37,$O$10:$O$37)</f>
        <v>IPHONE</v>
      </c>
      <c r="I4470" t="str">
        <f>_xlfn.XLOOKUP(Table29[[#This Row],[Unique BarCode]],$N$10:$N$37,$P$10:$P$37)</f>
        <v>Charger</v>
      </c>
      <c r="J4470" t="s">
        <v>13</v>
      </c>
      <c r="K4470" t="s">
        <v>223</v>
      </c>
    </row>
    <row r="4471" spans="1:11" x14ac:dyDescent="0.2">
      <c r="A4471" s="1" t="d">
        <v>2023-03-13</v>
      </c>
      <c r="B4471" s="45">
        <v>-1</v>
      </c>
      <c r="C4471" t="s">
        <v>15</v>
      </c>
      <c r="D4471" t="str">
        <f>_xlfn.XLOOKUP(Table29[[#This Row],[Patron Group]],$R$10:$R$24,$S$10:$S$24)</f>
        <v>Academic</v>
      </c>
      <c r="E4471" s="1" t="d">
        <v>2023-03-13</v>
      </c>
      <c r="F4471" t="s">
        <v>1210</v>
      </c>
      <c r="G4471" t="s">
        <v>2285</v>
      </c>
      <c r="H4471" t="str">
        <f>_xlfn.XLOOKUP(Table29[[#This Row],[Unique BarCode]],$N$10:$N$37,$O$10:$O$37)</f>
        <v>UHDMI</v>
      </c>
      <c r="I4471" t="str">
        <f>_xlfn.XLOOKUP(Table29[[#This Row],[Unique BarCode]],$N$10:$N$37,$P$10:$P$37)</f>
        <v>Cable</v>
      </c>
      <c r="J4471" t="s">
        <v>8</v>
      </c>
    </row>
    <row r="4472" spans="1:11" x14ac:dyDescent="0.2">
      <c r="A4472" s="1" t="d">
        <v>2023-03-13</v>
      </c>
      <c r="B4472" s="45">
        <v>-1</v>
      </c>
      <c r="C4472" t="s">
        <v>15</v>
      </c>
      <c r="D4472" t="str">
        <f>_xlfn.XLOOKUP(Table29[[#This Row],[Patron Group]],$R$10:$R$24,$S$10:$S$24)</f>
        <v>Academic</v>
      </c>
      <c r="E4472" s="1" t="d">
        <v>2023-03-13</v>
      </c>
      <c r="F4472" t="s">
        <v>1324</v>
      </c>
      <c r="G4472" t="s">
        <v>2272</v>
      </c>
      <c r="H4472" t="str">
        <f>_xlfn.XLOOKUP(Table29[[#This Row],[Unique BarCode]],$N$10:$N$37,$O$10:$O$37)</f>
        <v>WALLADPT</v>
      </c>
      <c r="I4472" t="str">
        <f>_xlfn.XLOOKUP(Table29[[#This Row],[Unique BarCode]],$N$10:$N$37,$P$10:$P$37)</f>
        <v>Charger</v>
      </c>
      <c r="J4472" t="s">
        <v>13</v>
      </c>
      <c r="K4472" t="s">
        <v>1325</v>
      </c>
    </row>
    <row r="4473" spans="1:11" x14ac:dyDescent="0.2">
      <c r="A4473" s="1" t="d">
        <v>2023-03-13</v>
      </c>
      <c r="B4473" s="45">
        <v>-1</v>
      </c>
      <c r="C4473" t="s">
        <v>15</v>
      </c>
      <c r="D4473" t="str">
        <f>_xlfn.XLOOKUP(Table29[[#This Row],[Patron Group]],$R$10:$R$24,$S$10:$S$24)</f>
        <v>Academic</v>
      </c>
      <c r="E4473" s="1" t="d">
        <v>2023-03-20</v>
      </c>
      <c r="F4473" t="s">
        <v>1192</v>
      </c>
      <c r="G4473" t="s">
        <v>2274</v>
      </c>
      <c r="H4473" t="str">
        <f>_xlfn.XLOOKUP(Table29[[#This Row],[Unique BarCode]],$N$10:$N$37,$O$10:$O$37)</f>
        <v>MacBook</v>
      </c>
      <c r="I4473" t="str">
        <f>_xlfn.XLOOKUP(Table29[[#This Row],[Unique BarCode]],$N$10:$N$37,$P$10:$P$37)</f>
        <v>Device</v>
      </c>
      <c r="J4473" t="s">
        <v>8</v>
      </c>
      <c r="K4473" t="s">
        <v>1193</v>
      </c>
    </row>
    <row r="4474" spans="1:11" x14ac:dyDescent="0.2">
      <c r="A4474" s="1" t="d">
        <v>2023-03-13</v>
      </c>
      <c r="B4474" s="45">
        <v>-1</v>
      </c>
      <c r="C4474" t="s">
        <v>20</v>
      </c>
      <c r="D4474" t="str">
        <f>_xlfn.XLOOKUP(Table29[[#This Row],[Patron Group]],$R$10:$R$24,$S$10:$S$24)</f>
        <v>Graduate</v>
      </c>
      <c r="E4474" s="1" t="d">
        <v>2023-03-13</v>
      </c>
      <c r="F4474" t="s">
        <v>456</v>
      </c>
      <c r="G4474" t="s">
        <v>2288</v>
      </c>
      <c r="H4474" t="str">
        <f>_xlfn.XLOOKUP(Table29[[#This Row],[Unique BarCode]],$N$10:$N$37,$O$10:$O$37)</f>
        <v>Android Charger</v>
      </c>
      <c r="I4474" t="str">
        <f>_xlfn.XLOOKUP(Table29[[#This Row],[Unique BarCode]],$N$10:$N$37,$P$10:$P$37)</f>
        <v>Charger</v>
      </c>
      <c r="J4474" t="s">
        <v>8</v>
      </c>
      <c r="K4474" t="s">
        <v>457</v>
      </c>
    </row>
    <row r="4475" spans="1:11" x14ac:dyDescent="0.2">
      <c r="A4475" s="1" t="d">
        <v>2023-03-13</v>
      </c>
      <c r="B4475" s="45">
        <v>-1</v>
      </c>
      <c r="C4475" t="s">
        <v>20</v>
      </c>
      <c r="D4475" t="str">
        <f>_xlfn.XLOOKUP(Table29[[#This Row],[Patron Group]],$R$10:$R$24,$S$10:$S$24)</f>
        <v>Graduate</v>
      </c>
      <c r="E4475" s="1" t="d">
        <v>2023-03-13</v>
      </c>
      <c r="F4475" t="s">
        <v>1619</v>
      </c>
      <c r="G4475" t="s">
        <v>2281</v>
      </c>
      <c r="H4475" t="str">
        <f>_xlfn.XLOOKUP(Table29[[#This Row],[Unique BarCode]],$N$10:$N$37,$O$10:$O$37)</f>
        <v>HDMIC</v>
      </c>
      <c r="I4475" t="str">
        <f>_xlfn.XLOOKUP(Table29[[#This Row],[Unique BarCode]],$N$10:$N$37,$P$10:$P$37)</f>
        <v>Cable</v>
      </c>
      <c r="J4475" t="s">
        <v>8</v>
      </c>
      <c r="K4475" t="s">
        <v>1620</v>
      </c>
    </row>
    <row r="4476" spans="1:11" x14ac:dyDescent="0.2">
      <c r="A4476" s="1" t="d">
        <v>2023-03-13</v>
      </c>
      <c r="B4476" s="45">
        <v>-1</v>
      </c>
      <c r="C4476" t="s">
        <v>20</v>
      </c>
      <c r="D4476" t="str">
        <f>_xlfn.XLOOKUP(Table29[[#This Row],[Patron Group]],$R$10:$R$24,$S$10:$S$24)</f>
        <v>Graduate</v>
      </c>
      <c r="E4476" s="1" t="d">
        <v>2023-03-13</v>
      </c>
      <c r="F4476" t="s">
        <v>809</v>
      </c>
      <c r="G4476" t="s">
        <v>2266</v>
      </c>
      <c r="H4476" t="str">
        <f>_xlfn.XLOOKUP(Table29[[#This Row],[Unique BarCode]],$N$10:$N$37,$O$10:$O$37)</f>
        <v>Headphones</v>
      </c>
      <c r="I4476" t="str">
        <f>_xlfn.XLOOKUP(Table29[[#This Row],[Unique BarCode]],$N$10:$N$37,$P$10:$P$37)</f>
        <v>Accessory</v>
      </c>
      <c r="J4476" t="s">
        <v>8</v>
      </c>
      <c r="K4476" t="s">
        <v>810</v>
      </c>
    </row>
    <row r="4477" spans="1:11" x14ac:dyDescent="0.2">
      <c r="A4477" s="1" t="d">
        <v>2023-03-13</v>
      </c>
      <c r="B4477" s="45">
        <v>-1</v>
      </c>
      <c r="C4477" t="s">
        <v>20</v>
      </c>
      <c r="D4477" t="str">
        <f>_xlfn.XLOOKUP(Table29[[#This Row],[Patron Group]],$R$10:$R$24,$S$10:$S$24)</f>
        <v>Graduate</v>
      </c>
      <c r="E4477" s="1" t="d">
        <v>2023-03-13</v>
      </c>
      <c r="F4477" t="s">
        <v>1179</v>
      </c>
      <c r="G4477" t="s">
        <v>2265</v>
      </c>
      <c r="H4477" t="str">
        <f>_xlfn.XLOOKUP(Table29[[#This Row],[Unique BarCode]],$N$10:$N$37,$O$10:$O$37)</f>
        <v>IPHONE</v>
      </c>
      <c r="I4477" t="str">
        <f>_xlfn.XLOOKUP(Table29[[#This Row],[Unique BarCode]],$N$10:$N$37,$P$10:$P$37)</f>
        <v>Charger</v>
      </c>
      <c r="J4477" t="s">
        <v>49</v>
      </c>
      <c r="K4477" t="s">
        <v>1180</v>
      </c>
    </row>
    <row r="4478" spans="1:11" x14ac:dyDescent="0.2">
      <c r="A4478" s="1" t="d">
        <v>2023-03-13</v>
      </c>
      <c r="B4478" s="45">
        <v>-1</v>
      </c>
      <c r="C4478" t="s">
        <v>20</v>
      </c>
      <c r="D4478" t="str">
        <f>_xlfn.XLOOKUP(Table29[[#This Row],[Patron Group]],$R$10:$R$24,$S$10:$S$24)</f>
        <v>Graduate</v>
      </c>
      <c r="E4478" s="1" t="d">
        <v>2023-03-13</v>
      </c>
      <c r="F4478" t="s">
        <v>263</v>
      </c>
      <c r="G4478" t="s">
        <v>2265</v>
      </c>
      <c r="H4478" t="str">
        <f>_xlfn.XLOOKUP(Table29[[#This Row],[Unique BarCode]],$N$10:$N$37,$O$10:$O$37)</f>
        <v>IPHONE</v>
      </c>
      <c r="I4478" t="str">
        <f>_xlfn.XLOOKUP(Table29[[#This Row],[Unique BarCode]],$N$10:$N$37,$P$10:$P$37)</f>
        <v>Charger</v>
      </c>
      <c r="J4478" t="s">
        <v>8</v>
      </c>
      <c r="K4478" t="s">
        <v>264</v>
      </c>
    </row>
    <row r="4479" spans="1:11" x14ac:dyDescent="0.2">
      <c r="A4479" s="1" t="d">
        <v>2023-03-13</v>
      </c>
      <c r="B4479" s="45">
        <v>-1</v>
      </c>
      <c r="C4479" t="s">
        <v>20</v>
      </c>
      <c r="D4479" t="str">
        <f>_xlfn.XLOOKUP(Table29[[#This Row],[Patron Group]],$R$10:$R$24,$S$10:$S$24)</f>
        <v>Graduate</v>
      </c>
      <c r="E4479" s="1" t="d">
        <v>2023-03-13</v>
      </c>
      <c r="F4479" t="s">
        <v>84</v>
      </c>
      <c r="G4479" t="s">
        <v>2265</v>
      </c>
      <c r="H4479" t="str">
        <f>_xlfn.XLOOKUP(Table29[[#This Row],[Unique BarCode]],$N$10:$N$37,$O$10:$O$37)</f>
        <v>IPHONE</v>
      </c>
      <c r="I4479" t="str">
        <f>_xlfn.XLOOKUP(Table29[[#This Row],[Unique BarCode]],$N$10:$N$37,$P$10:$P$37)</f>
        <v>Charger</v>
      </c>
      <c r="J4479" t="s">
        <v>8</v>
      </c>
      <c r="K4479" t="s">
        <v>85</v>
      </c>
    </row>
    <row r="4480" spans="1:11" x14ac:dyDescent="0.2">
      <c r="A4480" s="1" t="d">
        <v>2023-03-13</v>
      </c>
      <c r="B4480" s="45">
        <v>-1</v>
      </c>
      <c r="C4480" t="s">
        <v>20</v>
      </c>
      <c r="D4480" t="str">
        <f>_xlfn.XLOOKUP(Table29[[#This Row],[Patron Group]],$R$10:$R$24,$S$10:$S$24)</f>
        <v>Graduate</v>
      </c>
      <c r="E4480" s="1" t="d">
        <v>2023-03-13</v>
      </c>
      <c r="F4480" t="s">
        <v>12</v>
      </c>
      <c r="G4480" t="s">
        <v>2265</v>
      </c>
      <c r="H4480" t="str">
        <f>_xlfn.XLOOKUP(Table29[[#This Row],[Unique BarCode]],$N$10:$N$37,$O$10:$O$37)</f>
        <v>IPHONE</v>
      </c>
      <c r="I4480" t="str">
        <f>_xlfn.XLOOKUP(Table29[[#This Row],[Unique BarCode]],$N$10:$N$37,$P$10:$P$37)</f>
        <v>Charger</v>
      </c>
      <c r="J4480" t="s">
        <v>13</v>
      </c>
      <c r="K4480" t="s">
        <v>14</v>
      </c>
    </row>
    <row r="4481" spans="1:11" x14ac:dyDescent="0.2">
      <c r="A4481" s="1" t="d">
        <v>2023-03-13</v>
      </c>
      <c r="B4481" s="45">
        <v>-1</v>
      </c>
      <c r="C4481" t="s">
        <v>20</v>
      </c>
      <c r="D4481" t="str">
        <f>_xlfn.XLOOKUP(Table29[[#This Row],[Patron Group]],$R$10:$R$24,$S$10:$S$24)</f>
        <v>Graduate</v>
      </c>
      <c r="E4481" s="1" t="d">
        <v>2023-03-13</v>
      </c>
      <c r="F4481" t="s">
        <v>33</v>
      </c>
      <c r="G4481" t="s">
        <v>2268</v>
      </c>
      <c r="H4481" t="str">
        <f>_xlfn.XLOOKUP(Table29[[#This Row],[Unique BarCode]],$N$10:$N$37,$O$10:$O$37)</f>
        <v>MACCHRG</v>
      </c>
      <c r="I4481" t="str">
        <f>_xlfn.XLOOKUP(Table29[[#This Row],[Unique BarCode]],$N$10:$N$37,$P$10:$P$37)</f>
        <v>Charger</v>
      </c>
      <c r="J4481" t="s">
        <v>8</v>
      </c>
      <c r="K4481" t="s">
        <v>34</v>
      </c>
    </row>
    <row r="4482" spans="1:11" x14ac:dyDescent="0.2">
      <c r="A4482" s="1" t="d">
        <v>2023-03-13</v>
      </c>
      <c r="B4482" s="45">
        <v>-1</v>
      </c>
      <c r="C4482" t="s">
        <v>20</v>
      </c>
      <c r="D4482" t="str">
        <f>_xlfn.XLOOKUP(Table29[[#This Row],[Patron Group]],$R$10:$R$24,$S$10:$S$24)</f>
        <v>Graduate</v>
      </c>
      <c r="E4482" s="1" t="d">
        <v>2023-03-13</v>
      </c>
      <c r="F4482" t="s">
        <v>35</v>
      </c>
      <c r="G4482" t="s">
        <v>2268</v>
      </c>
      <c r="H4482" t="str">
        <f>_xlfn.XLOOKUP(Table29[[#This Row],[Unique BarCode]],$N$10:$N$37,$O$10:$O$37)</f>
        <v>MACCHRG</v>
      </c>
      <c r="I4482" t="str">
        <f>_xlfn.XLOOKUP(Table29[[#This Row],[Unique BarCode]],$N$10:$N$37,$P$10:$P$37)</f>
        <v>Charger</v>
      </c>
      <c r="J4482" t="s">
        <v>13</v>
      </c>
      <c r="K4482" t="s">
        <v>36</v>
      </c>
    </row>
    <row r="4483" spans="1:11" x14ac:dyDescent="0.2">
      <c r="A4483" s="1" t="d">
        <v>2023-03-13</v>
      </c>
      <c r="B4483" s="45">
        <v>-1</v>
      </c>
      <c r="C4483" t="s">
        <v>20</v>
      </c>
      <c r="D4483" t="str">
        <f>_xlfn.XLOOKUP(Table29[[#This Row],[Patron Group]],$R$10:$R$24,$S$10:$S$24)</f>
        <v>Graduate</v>
      </c>
      <c r="E4483" s="1" t="d">
        <v>2023-03-13</v>
      </c>
      <c r="F4483" t="s">
        <v>813</v>
      </c>
      <c r="G4483" t="s">
        <v>2268</v>
      </c>
      <c r="H4483" t="str">
        <f>_xlfn.XLOOKUP(Table29[[#This Row],[Unique BarCode]],$N$10:$N$37,$O$10:$O$37)</f>
        <v>MACCHRG</v>
      </c>
      <c r="I4483" t="str">
        <f>_xlfn.XLOOKUP(Table29[[#This Row],[Unique BarCode]],$N$10:$N$37,$P$10:$P$37)</f>
        <v>Charger</v>
      </c>
      <c r="J4483" t="s">
        <v>13</v>
      </c>
      <c r="K4483" t="s">
        <v>814</v>
      </c>
    </row>
    <row r="4484" spans="1:11" x14ac:dyDescent="0.2">
      <c r="A4484" s="1" t="d">
        <v>2023-03-13</v>
      </c>
      <c r="B4484" s="45">
        <v>-1</v>
      </c>
      <c r="C4484" t="s">
        <v>20</v>
      </c>
      <c r="D4484" t="str">
        <f>_xlfn.XLOOKUP(Table29[[#This Row],[Patron Group]],$R$10:$R$24,$S$10:$S$24)</f>
        <v>Graduate</v>
      </c>
      <c r="E4484" s="1" t="d">
        <v>2023-03-13</v>
      </c>
      <c r="F4484" t="s">
        <v>813</v>
      </c>
      <c r="G4484" t="s">
        <v>2268</v>
      </c>
      <c r="H4484" t="str">
        <f>_xlfn.XLOOKUP(Table29[[#This Row],[Unique BarCode]],$N$10:$N$37,$O$10:$O$37)</f>
        <v>MACCHRG</v>
      </c>
      <c r="I4484" t="str">
        <f>_xlfn.XLOOKUP(Table29[[#This Row],[Unique BarCode]],$N$10:$N$37,$P$10:$P$37)</f>
        <v>Charger</v>
      </c>
      <c r="J4484" t="s">
        <v>49</v>
      </c>
      <c r="K4484" t="s">
        <v>814</v>
      </c>
    </row>
    <row r="4485" spans="1:11" x14ac:dyDescent="0.2">
      <c r="A4485" s="1" t="d">
        <v>2023-03-13</v>
      </c>
      <c r="B4485" s="45">
        <v>-1</v>
      </c>
      <c r="C4485" t="s">
        <v>20</v>
      </c>
      <c r="D4485" t="str">
        <f>_xlfn.XLOOKUP(Table29[[#This Row],[Patron Group]],$R$10:$R$24,$S$10:$S$24)</f>
        <v>Graduate</v>
      </c>
      <c r="E4485" s="1" t="d">
        <v>2023-03-13</v>
      </c>
      <c r="F4485" t="s">
        <v>1621</v>
      </c>
      <c r="G4485" t="s">
        <v>2296</v>
      </c>
      <c r="H4485" t="str">
        <f>_xlfn.XLOOKUP(Table29[[#This Row],[Unique BarCode]],$N$10:$N$37,$O$10:$O$37)</f>
        <v>MACUSBC</v>
      </c>
      <c r="I4485" t="str">
        <f>_xlfn.XLOOKUP(Table29[[#This Row],[Unique BarCode]],$N$10:$N$37,$P$10:$P$37)</f>
        <v>Charger</v>
      </c>
      <c r="J4485" t="s">
        <v>8</v>
      </c>
      <c r="K4485" t="s">
        <v>472</v>
      </c>
    </row>
    <row r="4486" spans="1:11" x14ac:dyDescent="0.2">
      <c r="A4486" s="1" t="d">
        <v>2023-03-13</v>
      </c>
      <c r="B4486" s="45">
        <v>-1</v>
      </c>
      <c r="C4486" t="s">
        <v>20</v>
      </c>
      <c r="D4486" t="str">
        <f>_xlfn.XLOOKUP(Table29[[#This Row],[Patron Group]],$R$10:$R$24,$S$10:$S$24)</f>
        <v>Graduate</v>
      </c>
      <c r="E4486" s="1" t="d">
        <v>2023-03-13</v>
      </c>
      <c r="F4486" t="s">
        <v>1631</v>
      </c>
      <c r="G4486" t="s">
        <v>2296</v>
      </c>
      <c r="H4486" t="str">
        <f>_xlfn.XLOOKUP(Table29[[#This Row],[Unique BarCode]],$N$10:$N$37,$O$10:$O$37)</f>
        <v>MACUSBC</v>
      </c>
      <c r="I4486" t="str">
        <f>_xlfn.XLOOKUP(Table29[[#This Row],[Unique BarCode]],$N$10:$N$37,$P$10:$P$37)</f>
        <v>Charger</v>
      </c>
      <c r="J4486" t="s">
        <v>8</v>
      </c>
      <c r="K4486" t="s">
        <v>277</v>
      </c>
    </row>
    <row r="4487" spans="1:11" x14ac:dyDescent="0.2">
      <c r="A4487" s="1" t="d">
        <v>2023-03-13</v>
      </c>
      <c r="B4487" s="45">
        <v>-1</v>
      </c>
      <c r="C4487" t="s">
        <v>20</v>
      </c>
      <c r="D4487" t="str">
        <f>_xlfn.XLOOKUP(Table29[[#This Row],[Patron Group]],$R$10:$R$24,$S$10:$S$24)</f>
        <v>Graduate</v>
      </c>
      <c r="E4487" s="1" t="d">
        <v>2023-03-13</v>
      </c>
      <c r="F4487" t="s">
        <v>1633</v>
      </c>
      <c r="G4487" t="s">
        <v>2296</v>
      </c>
      <c r="H4487" t="str">
        <f>_xlfn.XLOOKUP(Table29[[#This Row],[Unique BarCode]],$N$10:$N$37,$O$10:$O$37)</f>
        <v>MACUSBC</v>
      </c>
      <c r="I4487" t="str">
        <f>_xlfn.XLOOKUP(Table29[[#This Row],[Unique BarCode]],$N$10:$N$37,$P$10:$P$37)</f>
        <v>Charger</v>
      </c>
      <c r="J4487" t="s">
        <v>8</v>
      </c>
      <c r="K4487" t="s">
        <v>844</v>
      </c>
    </row>
    <row r="4488" spans="1:11" x14ac:dyDescent="0.2">
      <c r="A4488" s="1" t="d">
        <v>2023-03-13</v>
      </c>
      <c r="B4488" s="45">
        <v>-1</v>
      </c>
      <c r="C4488" t="s">
        <v>20</v>
      </c>
      <c r="D4488" t="str">
        <f>_xlfn.XLOOKUP(Table29[[#This Row],[Patron Group]],$R$10:$R$24,$S$10:$S$24)</f>
        <v>Graduate</v>
      </c>
      <c r="E4488" s="1" t="d">
        <v>2023-03-13</v>
      </c>
      <c r="F4488" t="s">
        <v>479</v>
      </c>
      <c r="G4488" t="s">
        <v>2271</v>
      </c>
      <c r="H4488" t="str">
        <f>_xlfn.XLOOKUP(Table29[[#This Row],[Unique BarCode]],$N$10:$N$37,$O$10:$O$37)</f>
        <v>OMNI</v>
      </c>
      <c r="I4488" t="str">
        <f>_xlfn.XLOOKUP(Table29[[#This Row],[Unique BarCode]],$N$10:$N$37,$P$10:$P$37)</f>
        <v>Charger</v>
      </c>
      <c r="J4488" t="s">
        <v>68</v>
      </c>
      <c r="K4488" t="s">
        <v>480</v>
      </c>
    </row>
    <row r="4489" spans="1:11" x14ac:dyDescent="0.2">
      <c r="A4489" s="1" t="d">
        <v>2023-03-13</v>
      </c>
      <c r="B4489" s="45">
        <v>-1</v>
      </c>
      <c r="C4489" t="s">
        <v>20</v>
      </c>
      <c r="D4489" t="str">
        <f>_xlfn.XLOOKUP(Table29[[#This Row],[Patron Group]],$R$10:$R$24,$S$10:$S$24)</f>
        <v>Graduate</v>
      </c>
      <c r="E4489" s="1" t="d">
        <v>2023-03-13</v>
      </c>
      <c r="F4489" t="s">
        <v>481</v>
      </c>
      <c r="G4489" t="s">
        <v>2285</v>
      </c>
      <c r="H4489" t="str">
        <f>_xlfn.XLOOKUP(Table29[[#This Row],[Unique BarCode]],$N$10:$N$37,$O$10:$O$37)</f>
        <v>UHDMI</v>
      </c>
      <c r="I4489" t="str">
        <f>_xlfn.XLOOKUP(Table29[[#This Row],[Unique BarCode]],$N$10:$N$37,$P$10:$P$37)</f>
        <v>Cable</v>
      </c>
      <c r="J4489" t="s">
        <v>8</v>
      </c>
    </row>
    <row r="4490" spans="1:11" x14ac:dyDescent="0.2">
      <c r="A4490" s="1" t="d">
        <v>2023-03-13</v>
      </c>
      <c r="B4490" s="45">
        <v>-1</v>
      </c>
      <c r="C4490" t="s">
        <v>20</v>
      </c>
      <c r="D4490" t="str">
        <f>_xlfn.XLOOKUP(Table29[[#This Row],[Patron Group]],$R$10:$R$24,$S$10:$S$24)</f>
        <v>Graduate</v>
      </c>
      <c r="E4490" s="1" t="d">
        <v>2023-03-13</v>
      </c>
      <c r="F4490" t="s">
        <v>1263</v>
      </c>
      <c r="G4490" t="s">
        <v>2272</v>
      </c>
      <c r="H4490" t="str">
        <f>_xlfn.XLOOKUP(Table29[[#This Row],[Unique BarCode]],$N$10:$N$37,$O$10:$O$37)</f>
        <v>WALLADPT</v>
      </c>
      <c r="I4490" t="str">
        <f>_xlfn.XLOOKUP(Table29[[#This Row],[Unique BarCode]],$N$10:$N$37,$P$10:$P$37)</f>
        <v>Charger</v>
      </c>
      <c r="J4490" t="s">
        <v>49</v>
      </c>
      <c r="K4490" t="s">
        <v>1264</v>
      </c>
    </row>
    <row r="4491" spans="1:11" x14ac:dyDescent="0.2">
      <c r="A4491" s="1" t="d">
        <v>2023-03-13</v>
      </c>
      <c r="B4491" s="45">
        <v>-1</v>
      </c>
      <c r="C4491" t="s">
        <v>20</v>
      </c>
      <c r="D4491" t="str">
        <f>_xlfn.XLOOKUP(Table29[[#This Row],[Patron Group]],$R$10:$R$24,$S$10:$S$24)</f>
        <v>Graduate</v>
      </c>
      <c r="E4491" s="1" t="d">
        <v>2023-03-13</v>
      </c>
      <c r="F4491" t="s">
        <v>1442</v>
      </c>
      <c r="G4491" t="s">
        <v>2272</v>
      </c>
      <c r="H4491" t="str">
        <f>_xlfn.XLOOKUP(Table29[[#This Row],[Unique BarCode]],$N$10:$N$37,$O$10:$O$37)</f>
        <v>WALLADPT</v>
      </c>
      <c r="I4491" t="str">
        <f>_xlfn.XLOOKUP(Table29[[#This Row],[Unique BarCode]],$N$10:$N$37,$P$10:$P$37)</f>
        <v>Charger</v>
      </c>
      <c r="J4491" t="s">
        <v>13</v>
      </c>
      <c r="K4491" t="s">
        <v>1443</v>
      </c>
    </row>
    <row r="4492" spans="1:11" x14ac:dyDescent="0.2">
      <c r="A4492" s="1" t="d">
        <v>2023-03-13</v>
      </c>
      <c r="B4492" s="45">
        <v>-1</v>
      </c>
      <c r="C4492" t="s">
        <v>20</v>
      </c>
      <c r="D4492" t="str">
        <f>_xlfn.XLOOKUP(Table29[[#This Row],[Patron Group]],$R$10:$R$24,$S$10:$S$24)</f>
        <v>Graduate</v>
      </c>
      <c r="E4492" s="1" t="d">
        <v>2023-03-13</v>
      </c>
      <c r="F4492" t="s">
        <v>1390</v>
      </c>
      <c r="G4492" t="s">
        <v>2272</v>
      </c>
      <c r="H4492" t="str">
        <f>_xlfn.XLOOKUP(Table29[[#This Row],[Unique BarCode]],$N$10:$N$37,$O$10:$O$37)</f>
        <v>WALLADPT</v>
      </c>
      <c r="I4492" t="str">
        <f>_xlfn.XLOOKUP(Table29[[#This Row],[Unique BarCode]],$N$10:$N$37,$P$10:$P$37)</f>
        <v>Charger</v>
      </c>
      <c r="J4492" t="s">
        <v>8</v>
      </c>
      <c r="K4492" t="s">
        <v>1391</v>
      </c>
    </row>
    <row r="4493" spans="1:11" x14ac:dyDescent="0.2">
      <c r="A4493" s="1" t="d">
        <v>2023-03-13</v>
      </c>
      <c r="B4493" s="45">
        <v>-1</v>
      </c>
      <c r="C4493" t="s">
        <v>20</v>
      </c>
      <c r="D4493" t="str">
        <f>_xlfn.XLOOKUP(Table29[[#This Row],[Patron Group]],$R$10:$R$24,$S$10:$S$24)</f>
        <v>Graduate</v>
      </c>
      <c r="E4493" s="1" t="d">
        <v>2023-03-13</v>
      </c>
      <c r="F4493" t="s">
        <v>1392</v>
      </c>
      <c r="G4493" t="s">
        <v>2272</v>
      </c>
      <c r="H4493" t="str">
        <f>_xlfn.XLOOKUP(Table29[[#This Row],[Unique BarCode]],$N$10:$N$37,$O$10:$O$37)</f>
        <v>WALLADPT</v>
      </c>
      <c r="I4493" t="str">
        <f>_xlfn.XLOOKUP(Table29[[#This Row],[Unique BarCode]],$N$10:$N$37,$P$10:$P$37)</f>
        <v>Charger</v>
      </c>
      <c r="J4493" t="s">
        <v>8</v>
      </c>
    </row>
    <row r="4494" spans="1:11" x14ac:dyDescent="0.2">
      <c r="A4494" s="1" t="d">
        <v>2023-03-13</v>
      </c>
      <c r="B4494" s="45">
        <v>-1</v>
      </c>
      <c r="C4494" t="s">
        <v>20</v>
      </c>
      <c r="D4494" t="str">
        <f>_xlfn.XLOOKUP(Table29[[#This Row],[Patron Group]],$R$10:$R$24,$S$10:$S$24)</f>
        <v>Graduate</v>
      </c>
      <c r="E4494" s="1" t="d">
        <v>2023-03-13</v>
      </c>
      <c r="F4494" t="s">
        <v>96</v>
      </c>
      <c r="G4494" t="s">
        <v>2272</v>
      </c>
      <c r="H4494" t="str">
        <f>_xlfn.XLOOKUP(Table29[[#This Row],[Unique BarCode]],$N$10:$N$37,$O$10:$O$37)</f>
        <v>WALLADPT</v>
      </c>
      <c r="I4494" t="str">
        <f>_xlfn.XLOOKUP(Table29[[#This Row],[Unique BarCode]],$N$10:$N$37,$P$10:$P$37)</f>
        <v>Charger</v>
      </c>
      <c r="J4494" t="s">
        <v>8</v>
      </c>
    </row>
    <row r="4495" spans="1:11" x14ac:dyDescent="0.2">
      <c r="A4495" s="1" t="d">
        <v>2023-03-13</v>
      </c>
      <c r="B4495" s="45">
        <v>-1</v>
      </c>
      <c r="C4495" t="s">
        <v>20</v>
      </c>
      <c r="D4495" t="str">
        <f>_xlfn.XLOOKUP(Table29[[#This Row],[Patron Group]],$R$10:$R$24,$S$10:$S$24)</f>
        <v>Graduate</v>
      </c>
      <c r="E4495" s="1" t="d">
        <v>2023-03-20</v>
      </c>
      <c r="F4495" t="s">
        <v>2129</v>
      </c>
      <c r="G4495" t="s">
        <v>2273</v>
      </c>
      <c r="H4495" t="str">
        <f>_xlfn.XLOOKUP(Table29[[#This Row],[Unique BarCode]],$N$10:$N$37,$O$10:$O$37)</f>
        <v>ChromeBook</v>
      </c>
      <c r="I4495" t="str">
        <f>_xlfn.XLOOKUP(Table29[[#This Row],[Unique BarCode]],$N$10:$N$37,$P$10:$P$37)</f>
        <v>Device</v>
      </c>
      <c r="J4495" t="s">
        <v>13</v>
      </c>
      <c r="K4495" t="s">
        <v>2130</v>
      </c>
    </row>
    <row r="4496" spans="1:11" x14ac:dyDescent="0.2">
      <c r="A4496" s="1" t="d">
        <v>2023-03-13</v>
      </c>
      <c r="B4496" s="45">
        <v>-1</v>
      </c>
      <c r="C4496" t="s">
        <v>20</v>
      </c>
      <c r="D4496" t="str">
        <f>_xlfn.XLOOKUP(Table29[[#This Row],[Patron Group]],$R$10:$R$24,$S$10:$S$24)</f>
        <v>Graduate</v>
      </c>
      <c r="E4496" s="1" t="d">
        <v>2023-03-20</v>
      </c>
      <c r="F4496" t="s">
        <v>1102</v>
      </c>
      <c r="G4496" t="s">
        <v>2273</v>
      </c>
      <c r="H4496" t="str">
        <f>_xlfn.XLOOKUP(Table29[[#This Row],[Unique BarCode]],$N$10:$N$37,$O$10:$O$37)</f>
        <v>ChromeBook</v>
      </c>
      <c r="I4496" t="str">
        <f>_xlfn.XLOOKUP(Table29[[#This Row],[Unique BarCode]],$N$10:$N$37,$P$10:$P$37)</f>
        <v>Device</v>
      </c>
      <c r="J4496" t="s">
        <v>13</v>
      </c>
      <c r="K4496" t="s">
        <v>1103</v>
      </c>
    </row>
    <row r="4497" spans="1:11" x14ac:dyDescent="0.2">
      <c r="A4497" s="1" t="d">
        <v>2023-03-13</v>
      </c>
      <c r="B4497" s="45">
        <v>-1</v>
      </c>
      <c r="C4497" t="s">
        <v>20</v>
      </c>
      <c r="D4497" t="str">
        <f>_xlfn.XLOOKUP(Table29[[#This Row],[Patron Group]],$R$10:$R$24,$S$10:$S$24)</f>
        <v>Graduate</v>
      </c>
      <c r="E4497" s="1" t="d">
        <v>2023-03-20</v>
      </c>
      <c r="F4497" t="s">
        <v>742</v>
      </c>
      <c r="G4497" t="s">
        <v>2274</v>
      </c>
      <c r="H4497" t="str">
        <f>_xlfn.XLOOKUP(Table29[[#This Row],[Unique BarCode]],$N$10:$N$37,$O$10:$O$37)</f>
        <v>MacBook</v>
      </c>
      <c r="I4497" t="str">
        <f>_xlfn.XLOOKUP(Table29[[#This Row],[Unique BarCode]],$N$10:$N$37,$P$10:$P$37)</f>
        <v>Device</v>
      </c>
      <c r="J4497" t="s">
        <v>8</v>
      </c>
      <c r="K4497" t="s">
        <v>743</v>
      </c>
    </row>
    <row r="4498" spans="1:11" x14ac:dyDescent="0.2">
      <c r="A4498" s="1" t="d">
        <v>2023-03-13</v>
      </c>
      <c r="B4498" s="45">
        <v>-1</v>
      </c>
      <c r="C4498" t="s">
        <v>20</v>
      </c>
      <c r="D4498" t="str">
        <f>_xlfn.XLOOKUP(Table29[[#This Row],[Patron Group]],$R$10:$R$24,$S$10:$S$24)</f>
        <v>Graduate</v>
      </c>
      <c r="E4498" s="1" t="d">
        <v>2023-03-20</v>
      </c>
      <c r="F4498" t="s">
        <v>1647</v>
      </c>
      <c r="G4498" t="s">
        <v>2297</v>
      </c>
      <c r="H4498" t="str">
        <f>_xlfn.XLOOKUP(Table29[[#This Row],[Unique BarCode]],$N$10:$N$37,$O$10:$O$37)</f>
        <v>iPad</v>
      </c>
      <c r="I4498" t="str">
        <f>_xlfn.XLOOKUP(Table29[[#This Row],[Unique BarCode]],$N$10:$N$37,$P$10:$P$37)</f>
        <v>Device</v>
      </c>
      <c r="J4498" t="s">
        <v>8</v>
      </c>
      <c r="K4498" t="s">
        <v>1648</v>
      </c>
    </row>
    <row r="4499" spans="1:11" x14ac:dyDescent="0.2">
      <c r="A4499" s="1" t="d">
        <v>2023-03-13</v>
      </c>
      <c r="B4499" s="45">
        <v>-1</v>
      </c>
      <c r="C4499" t="s">
        <v>20</v>
      </c>
      <c r="D4499" t="str">
        <f>_xlfn.XLOOKUP(Table29[[#This Row],[Patron Group]],$R$10:$R$24,$S$10:$S$24)</f>
        <v>Graduate</v>
      </c>
      <c r="E4499" s="1" t="d">
        <v>2023-03-24</v>
      </c>
      <c r="F4499" t="s">
        <v>996</v>
      </c>
      <c r="G4499" t="s">
        <v>2275</v>
      </c>
      <c r="H4499" t="str">
        <f>_xlfn.XLOOKUP(Table29[[#This Row],[Unique BarCode]],$N$10:$N$37,$O$10:$O$37)</f>
        <v>iPad</v>
      </c>
      <c r="I4499" t="str">
        <f>_xlfn.XLOOKUP(Table29[[#This Row],[Unique BarCode]],$N$10:$N$37,$P$10:$P$37)</f>
        <v>Device</v>
      </c>
      <c r="J4499" t="s">
        <v>8</v>
      </c>
      <c r="K4499" t="s">
        <v>997</v>
      </c>
    </row>
    <row r="4500" spans="1:11" x14ac:dyDescent="0.2">
      <c r="A4500" s="1" t="d">
        <v>2023-03-13</v>
      </c>
      <c r="B4500" s="45">
        <v>-1</v>
      </c>
      <c r="C4500" t="s">
        <v>20</v>
      </c>
      <c r="D4500" t="str">
        <f>_xlfn.XLOOKUP(Table29[[#This Row],[Patron Group]],$R$10:$R$24,$S$10:$S$24)</f>
        <v>Graduate</v>
      </c>
      <c r="E4500" s="1" t="d">
        <v>2023-03-27</v>
      </c>
      <c r="F4500" t="s">
        <v>2131</v>
      </c>
      <c r="G4500" t="s">
        <v>2273</v>
      </c>
      <c r="H4500" t="str">
        <f>_xlfn.XLOOKUP(Table29[[#This Row],[Unique BarCode]],$N$10:$N$37,$O$10:$O$37)</f>
        <v>ChromeBook</v>
      </c>
      <c r="I4500" t="str">
        <f>_xlfn.XLOOKUP(Table29[[#This Row],[Unique BarCode]],$N$10:$N$37,$P$10:$P$37)</f>
        <v>Device</v>
      </c>
      <c r="J4500" t="s">
        <v>13</v>
      </c>
      <c r="K4500" t="s">
        <v>2132</v>
      </c>
    </row>
    <row r="4501" spans="1:11" x14ac:dyDescent="0.2">
      <c r="A4501" s="1" t="d">
        <v>2023-03-13</v>
      </c>
      <c r="B4501" s="45">
        <v>-1</v>
      </c>
      <c r="C4501" t="s">
        <v>20</v>
      </c>
      <c r="D4501" t="str">
        <f>_xlfn.XLOOKUP(Table29[[#This Row],[Patron Group]],$R$10:$R$24,$S$10:$S$24)</f>
        <v>Graduate</v>
      </c>
      <c r="E4501" s="1" t="d">
        <v>2023-03-27</v>
      </c>
      <c r="F4501" t="s">
        <v>696</v>
      </c>
      <c r="G4501" t="s">
        <v>2263</v>
      </c>
      <c r="H4501" t="str">
        <f>_xlfn.XLOOKUP(Table29[[#This Row],[Unique BarCode]],$N$10:$N$37,$O$10:$O$37)</f>
        <v>HP Laptop</v>
      </c>
      <c r="I4501" t="str">
        <f>_xlfn.XLOOKUP(Table29[[#This Row],[Unique BarCode]],$N$10:$N$37,$P$10:$P$37)</f>
        <v>Device</v>
      </c>
      <c r="J4501" t="s">
        <v>8</v>
      </c>
      <c r="K4501" t="s">
        <v>697</v>
      </c>
    </row>
    <row r="4502" spans="1:11" x14ac:dyDescent="0.2">
      <c r="A4502" s="1" t="d">
        <v>2023-03-13</v>
      </c>
      <c r="B4502" s="45">
        <v>-1</v>
      </c>
      <c r="C4502" t="s">
        <v>1113</v>
      </c>
      <c r="D4502" t="str">
        <f>_xlfn.XLOOKUP(Table29[[#This Row],[Patron Group]],$R$10:$R$24,$S$10:$S$24)</f>
        <v>Graduate</v>
      </c>
      <c r="E4502" s="1" t="d">
        <v>2023-03-27</v>
      </c>
      <c r="F4502" t="s">
        <v>938</v>
      </c>
      <c r="G4502" t="s">
        <v>2263</v>
      </c>
      <c r="H4502" t="str">
        <f>_xlfn.XLOOKUP(Table29[[#This Row],[Unique BarCode]],$N$10:$N$37,$O$10:$O$37)</f>
        <v>HP Laptop</v>
      </c>
      <c r="I4502" t="str">
        <f>_xlfn.XLOOKUP(Table29[[#This Row],[Unique BarCode]],$N$10:$N$37,$P$10:$P$37)</f>
        <v>Device</v>
      </c>
      <c r="J4502" t="s">
        <v>8</v>
      </c>
      <c r="K4502" t="s">
        <v>939</v>
      </c>
    </row>
    <row r="4503" spans="1:11" x14ac:dyDescent="0.2">
      <c r="A4503" s="1" t="d">
        <v>2023-03-13</v>
      </c>
      <c r="B4503" s="45">
        <v>-1</v>
      </c>
      <c r="C4503" t="s">
        <v>70</v>
      </c>
      <c r="D4503" t="str">
        <f>_xlfn.XLOOKUP(Table29[[#This Row],[Patron Group]],$R$10:$R$24,$S$10:$S$24)</f>
        <v>Undergraduate</v>
      </c>
      <c r="E4503" s="1" t="d">
        <v>2023-03-27</v>
      </c>
      <c r="F4503" t="s">
        <v>934</v>
      </c>
      <c r="G4503" t="s">
        <v>2263</v>
      </c>
      <c r="H4503" t="str">
        <f>_xlfn.XLOOKUP(Table29[[#This Row],[Unique BarCode]],$N$10:$N$37,$O$10:$O$37)</f>
        <v>HP Laptop</v>
      </c>
      <c r="I4503" t="str">
        <f>_xlfn.XLOOKUP(Table29[[#This Row],[Unique BarCode]],$N$10:$N$37,$P$10:$P$37)</f>
        <v>Device</v>
      </c>
      <c r="J4503" t="s">
        <v>8</v>
      </c>
      <c r="K4503" t="s">
        <v>935</v>
      </c>
    </row>
    <row r="4504" spans="1:11" x14ac:dyDescent="0.2">
      <c r="A4504" s="1" t="d">
        <v>2023-03-13</v>
      </c>
      <c r="B4504" s="45">
        <v>-1</v>
      </c>
      <c r="C4504" t="s">
        <v>74</v>
      </c>
      <c r="D4504" t="str">
        <f>_xlfn.XLOOKUP(Table29[[#This Row],[Patron Group]],$R$10:$R$24,$S$10:$S$24)</f>
        <v>Staff</v>
      </c>
      <c r="E4504" s="1" t="d">
        <v>2023-03-13</v>
      </c>
      <c r="F4504" t="s">
        <v>1632</v>
      </c>
      <c r="G4504" t="s">
        <v>2296</v>
      </c>
      <c r="H4504" t="str">
        <f>_xlfn.XLOOKUP(Table29[[#This Row],[Unique BarCode]],$N$10:$N$37,$O$10:$O$37)</f>
        <v>MACUSBC</v>
      </c>
      <c r="I4504" t="str">
        <f>_xlfn.XLOOKUP(Table29[[#This Row],[Unique BarCode]],$N$10:$N$37,$P$10:$P$37)</f>
        <v>Charger</v>
      </c>
      <c r="J4504" t="s">
        <v>8</v>
      </c>
      <c r="K4504" t="s">
        <v>214</v>
      </c>
    </row>
    <row r="4505" spans="1:11" x14ac:dyDescent="0.2">
      <c r="A4505" s="1" t="d">
        <v>2023-03-13</v>
      </c>
      <c r="B4505" s="45">
        <v>-1</v>
      </c>
      <c r="C4505" t="s">
        <v>74</v>
      </c>
      <c r="D4505" t="str">
        <f>_xlfn.XLOOKUP(Table29[[#This Row],[Patron Group]],$R$10:$R$24,$S$10:$S$24)</f>
        <v>Staff</v>
      </c>
      <c r="E4505" s="1" t="d">
        <v>2023-03-20</v>
      </c>
      <c r="F4505" t="s">
        <v>1246</v>
      </c>
      <c r="G4505" t="s">
        <v>2273</v>
      </c>
      <c r="H4505" t="str">
        <f>_xlfn.XLOOKUP(Table29[[#This Row],[Unique BarCode]],$N$10:$N$37,$O$10:$O$37)</f>
        <v>ChromeBook</v>
      </c>
      <c r="I4505" t="str">
        <f>_xlfn.XLOOKUP(Table29[[#This Row],[Unique BarCode]],$N$10:$N$37,$P$10:$P$37)</f>
        <v>Device</v>
      </c>
      <c r="J4505" t="s">
        <v>8</v>
      </c>
      <c r="K4505" t="s">
        <v>1247</v>
      </c>
    </row>
    <row r="4506" spans="1:11" x14ac:dyDescent="0.2">
      <c r="A4506" s="1" t="d">
        <v>2023-03-13</v>
      </c>
      <c r="B4506" s="45">
        <v>-1</v>
      </c>
      <c r="C4506" t="s">
        <v>74</v>
      </c>
      <c r="D4506" t="str">
        <f>_xlfn.XLOOKUP(Table29[[#This Row],[Patron Group]],$R$10:$R$24,$S$10:$S$24)</f>
        <v>Staff</v>
      </c>
      <c r="E4506" s="1" t="d">
        <v>2023-03-20</v>
      </c>
      <c r="F4506" t="s">
        <v>1356</v>
      </c>
      <c r="G4506" t="s">
        <v>2273</v>
      </c>
      <c r="H4506" t="str">
        <f>_xlfn.XLOOKUP(Table29[[#This Row],[Unique BarCode]],$N$10:$N$37,$O$10:$O$37)</f>
        <v>ChromeBook</v>
      </c>
      <c r="I4506" t="str">
        <f>_xlfn.XLOOKUP(Table29[[#This Row],[Unique BarCode]],$N$10:$N$37,$P$10:$P$37)</f>
        <v>Device</v>
      </c>
      <c r="J4506" t="s">
        <v>13</v>
      </c>
      <c r="K4506" t="s">
        <v>1357</v>
      </c>
    </row>
    <row r="4507" spans="1:11" x14ac:dyDescent="0.2">
      <c r="A4507" s="1" t="d">
        <v>2023-03-13</v>
      </c>
      <c r="B4507" s="45">
        <v>-1</v>
      </c>
      <c r="C4507" t="s">
        <v>77</v>
      </c>
      <c r="D4507" t="str">
        <f>_xlfn.XLOOKUP(Table29[[#This Row],[Patron Group]],$R$10:$R$24,$S$10:$S$24)</f>
        <v>Undergraduate</v>
      </c>
      <c r="E4507" s="1" t="d">
        <v>2023-03-13</v>
      </c>
      <c r="F4507" t="s">
        <v>2067</v>
      </c>
      <c r="G4507" t="s">
        <v>2288</v>
      </c>
      <c r="H4507" t="str">
        <f>_xlfn.XLOOKUP(Table29[[#This Row],[Unique BarCode]],$N$10:$N$37,$O$10:$O$37)</f>
        <v>Android Charger</v>
      </c>
      <c r="I4507" t="str">
        <f>_xlfn.XLOOKUP(Table29[[#This Row],[Unique BarCode]],$N$10:$N$37,$P$10:$P$37)</f>
        <v>Charger</v>
      </c>
      <c r="J4507" t="s">
        <v>128</v>
      </c>
      <c r="K4507" t="s">
        <v>2068</v>
      </c>
    </row>
    <row r="4508" spans="1:11" x14ac:dyDescent="0.2">
      <c r="A4508" s="1" t="d">
        <v>2023-03-13</v>
      </c>
      <c r="B4508" s="45">
        <v>-1</v>
      </c>
      <c r="C4508" t="s">
        <v>77</v>
      </c>
      <c r="D4508" t="str">
        <f>_xlfn.XLOOKUP(Table29[[#This Row],[Patron Group]],$R$10:$R$24,$S$10:$S$24)</f>
        <v>Undergraduate</v>
      </c>
      <c r="E4508" s="1" t="d">
        <v>2023-03-13</v>
      </c>
      <c r="F4508" t="s">
        <v>1399</v>
      </c>
      <c r="G4508" t="s">
        <v>2288</v>
      </c>
      <c r="H4508" t="str">
        <f>_xlfn.XLOOKUP(Table29[[#This Row],[Unique BarCode]],$N$10:$N$37,$O$10:$O$37)</f>
        <v>Android Charger</v>
      </c>
      <c r="I4508" t="str">
        <f>_xlfn.XLOOKUP(Table29[[#This Row],[Unique BarCode]],$N$10:$N$37,$P$10:$P$37)</f>
        <v>Charger</v>
      </c>
      <c r="J4508" t="s">
        <v>128</v>
      </c>
      <c r="K4508" t="s">
        <v>1400</v>
      </c>
    </row>
    <row r="4509" spans="1:11" x14ac:dyDescent="0.2">
      <c r="A4509" s="1" t="d">
        <v>2023-03-13</v>
      </c>
      <c r="B4509" s="45">
        <v>-1</v>
      </c>
      <c r="C4509" t="s">
        <v>77</v>
      </c>
      <c r="D4509" t="str">
        <f>_xlfn.XLOOKUP(Table29[[#This Row],[Patron Group]],$R$10:$R$24,$S$10:$S$24)</f>
        <v>Undergraduate</v>
      </c>
      <c r="E4509" s="1" t="d">
        <v>2023-03-13</v>
      </c>
      <c r="F4509" t="s">
        <v>1361</v>
      </c>
      <c r="G4509" t="s">
        <v>2298</v>
      </c>
      <c r="H4509" t="str">
        <f>_xlfn.XLOOKUP(Table29[[#This Row],[Unique BarCode]],$N$10:$N$37,$O$10:$O$37)</f>
        <v>ANKER</v>
      </c>
      <c r="I4509" t="str">
        <f>_xlfn.XLOOKUP(Table29[[#This Row],[Unique BarCode]],$N$10:$N$37,$P$10:$P$37)</f>
        <v>Charger</v>
      </c>
      <c r="J4509" t="s">
        <v>8</v>
      </c>
    </row>
    <row r="4510" spans="1:11" x14ac:dyDescent="0.2">
      <c r="A4510" s="1" t="d">
        <v>2023-03-13</v>
      </c>
      <c r="B4510" s="45">
        <v>-1</v>
      </c>
      <c r="C4510" t="s">
        <v>77</v>
      </c>
      <c r="D4510" t="str">
        <f>_xlfn.XLOOKUP(Table29[[#This Row],[Patron Group]],$R$10:$R$24,$S$10:$S$24)</f>
        <v>Undergraduate</v>
      </c>
      <c r="E4510" s="1" t="d">
        <v>2023-03-13</v>
      </c>
      <c r="F4510" t="s">
        <v>1406</v>
      </c>
      <c r="G4510" t="s">
        <v>2281</v>
      </c>
      <c r="H4510" t="str">
        <f>_xlfn.XLOOKUP(Table29[[#This Row],[Unique BarCode]],$N$10:$N$37,$O$10:$O$37)</f>
        <v>HDMIC</v>
      </c>
      <c r="I4510" t="str">
        <f>_xlfn.XLOOKUP(Table29[[#This Row],[Unique BarCode]],$N$10:$N$37,$P$10:$P$37)</f>
        <v>Cable</v>
      </c>
      <c r="J4510" t="s">
        <v>8</v>
      </c>
      <c r="K4510" t="s">
        <v>1407</v>
      </c>
    </row>
    <row r="4511" spans="1:11" x14ac:dyDescent="0.2">
      <c r="A4511" s="1" t="d">
        <v>2023-03-13</v>
      </c>
      <c r="B4511" s="45">
        <v>-1</v>
      </c>
      <c r="C4511" t="s">
        <v>77</v>
      </c>
      <c r="D4511" t="str">
        <f>_xlfn.XLOOKUP(Table29[[#This Row],[Patron Group]],$R$10:$R$24,$S$10:$S$24)</f>
        <v>Undergraduate</v>
      </c>
      <c r="E4511" s="1" t="d">
        <v>2023-03-13</v>
      </c>
      <c r="F4511" t="s">
        <v>1806</v>
      </c>
      <c r="G4511" t="s">
        <v>2266</v>
      </c>
      <c r="H4511" t="str">
        <f>_xlfn.XLOOKUP(Table29[[#This Row],[Unique BarCode]],$N$10:$N$37,$O$10:$O$37)</f>
        <v>Headphones</v>
      </c>
      <c r="I4511" t="str">
        <f>_xlfn.XLOOKUP(Table29[[#This Row],[Unique BarCode]],$N$10:$N$37,$P$10:$P$37)</f>
        <v>Accessory</v>
      </c>
      <c r="J4511" t="s">
        <v>8</v>
      </c>
      <c r="K4511" t="s">
        <v>1807</v>
      </c>
    </row>
    <row r="4512" spans="1:11" x14ac:dyDescent="0.2">
      <c r="A4512" s="1" t="d">
        <v>2023-03-13</v>
      </c>
      <c r="B4512" s="45">
        <v>-1</v>
      </c>
      <c r="C4512" t="s">
        <v>77</v>
      </c>
      <c r="D4512" t="str">
        <f>_xlfn.XLOOKUP(Table29[[#This Row],[Patron Group]],$R$10:$R$24,$S$10:$S$24)</f>
        <v>Undergraduate</v>
      </c>
      <c r="E4512" s="1" t="d">
        <v>2023-03-13</v>
      </c>
      <c r="F4512" t="s">
        <v>1860</v>
      </c>
      <c r="G4512" t="s">
        <v>2282</v>
      </c>
      <c r="H4512" t="str">
        <f>_xlfn.XLOOKUP(Table29[[#This Row],[Unique BarCode]],$N$10:$N$37,$O$10:$O$37)</f>
        <v>HPUSBC</v>
      </c>
      <c r="I4512" t="str">
        <f>_xlfn.XLOOKUP(Table29[[#This Row],[Unique BarCode]],$N$10:$N$37,$P$10:$P$37)</f>
        <v>Charger</v>
      </c>
      <c r="J4512" t="s">
        <v>49</v>
      </c>
    </row>
    <row r="4513" spans="1:11" x14ac:dyDescent="0.2">
      <c r="A4513" s="1" t="d">
        <v>2023-03-13</v>
      </c>
      <c r="B4513" s="45">
        <v>-1</v>
      </c>
      <c r="C4513" t="s">
        <v>77</v>
      </c>
      <c r="D4513" t="str">
        <f>_xlfn.XLOOKUP(Table29[[#This Row],[Patron Group]],$R$10:$R$24,$S$10:$S$24)</f>
        <v>Undergraduate</v>
      </c>
      <c r="E4513" s="1" t="d">
        <v>2023-03-13</v>
      </c>
      <c r="F4513" t="s">
        <v>687</v>
      </c>
      <c r="G4513" t="s">
        <v>2282</v>
      </c>
      <c r="H4513" t="str">
        <f>_xlfn.XLOOKUP(Table29[[#This Row],[Unique BarCode]],$N$10:$N$37,$O$10:$O$37)</f>
        <v>HPUSBC</v>
      </c>
      <c r="I4513" t="str">
        <f>_xlfn.XLOOKUP(Table29[[#This Row],[Unique BarCode]],$N$10:$N$37,$P$10:$P$37)</f>
        <v>Charger</v>
      </c>
      <c r="J4513" t="s">
        <v>49</v>
      </c>
    </row>
    <row r="4514" spans="1:11" x14ac:dyDescent="0.2">
      <c r="A4514" s="1" t="d">
        <v>2023-03-13</v>
      </c>
      <c r="B4514" s="45">
        <v>-1</v>
      </c>
      <c r="C4514" t="s">
        <v>77</v>
      </c>
      <c r="D4514" t="str">
        <f>_xlfn.XLOOKUP(Table29[[#This Row],[Patron Group]],$R$10:$R$24,$S$10:$S$24)</f>
        <v>Undergraduate</v>
      </c>
      <c r="E4514" s="1" t="d">
        <v>2023-03-13</v>
      </c>
      <c r="F4514" t="s">
        <v>1254</v>
      </c>
      <c r="G4514" t="s">
        <v>2265</v>
      </c>
      <c r="H4514" t="str">
        <f>_xlfn.XLOOKUP(Table29[[#This Row],[Unique BarCode]],$N$10:$N$37,$O$10:$O$37)</f>
        <v>IPHONE</v>
      </c>
      <c r="I4514" t="str">
        <f>_xlfn.XLOOKUP(Table29[[#This Row],[Unique BarCode]],$N$10:$N$37,$P$10:$P$37)</f>
        <v>Charger</v>
      </c>
      <c r="J4514" t="s">
        <v>49</v>
      </c>
      <c r="K4514" t="s">
        <v>1255</v>
      </c>
    </row>
    <row r="4515" spans="1:11" x14ac:dyDescent="0.2">
      <c r="A4515" s="1" t="d">
        <v>2023-03-13</v>
      </c>
      <c r="B4515" s="45">
        <v>-1</v>
      </c>
      <c r="C4515" t="s">
        <v>77</v>
      </c>
      <c r="D4515" t="str">
        <f>_xlfn.XLOOKUP(Table29[[#This Row],[Patron Group]],$R$10:$R$24,$S$10:$S$24)</f>
        <v>Undergraduate</v>
      </c>
      <c r="E4515" s="1" t="d">
        <v>2023-03-13</v>
      </c>
      <c r="F4515" t="s">
        <v>218</v>
      </c>
      <c r="G4515" t="s">
        <v>2265</v>
      </c>
      <c r="H4515" t="str">
        <f>_xlfn.XLOOKUP(Table29[[#This Row],[Unique BarCode]],$N$10:$N$37,$O$10:$O$37)</f>
        <v>IPHONE</v>
      </c>
      <c r="I4515" t="str">
        <f>_xlfn.XLOOKUP(Table29[[#This Row],[Unique BarCode]],$N$10:$N$37,$P$10:$P$37)</f>
        <v>Charger</v>
      </c>
      <c r="J4515" t="s">
        <v>49</v>
      </c>
      <c r="K4515" t="s">
        <v>219</v>
      </c>
    </row>
    <row r="4516" spans="1:11" x14ac:dyDescent="0.2">
      <c r="A4516" s="1" t="d">
        <v>2023-03-13</v>
      </c>
      <c r="B4516" s="45">
        <v>-1</v>
      </c>
      <c r="C4516" t="s">
        <v>77</v>
      </c>
      <c r="D4516" t="str">
        <f>_xlfn.XLOOKUP(Table29[[#This Row],[Patron Group]],$R$10:$R$24,$S$10:$S$24)</f>
        <v>Undergraduate</v>
      </c>
      <c r="E4516" s="1" t="d">
        <v>2023-03-13</v>
      </c>
      <c r="F4516" t="s">
        <v>1314</v>
      </c>
      <c r="G4516" t="s">
        <v>2265</v>
      </c>
      <c r="H4516" t="str">
        <f>_xlfn.XLOOKUP(Table29[[#This Row],[Unique BarCode]],$N$10:$N$37,$O$10:$O$37)</f>
        <v>IPHONE</v>
      </c>
      <c r="I4516" t="str">
        <f>_xlfn.XLOOKUP(Table29[[#This Row],[Unique BarCode]],$N$10:$N$37,$P$10:$P$37)</f>
        <v>Charger</v>
      </c>
      <c r="J4516" t="s">
        <v>8</v>
      </c>
      <c r="K4516" t="s">
        <v>1315</v>
      </c>
    </row>
    <row r="4517" spans="1:11" x14ac:dyDescent="0.2">
      <c r="A4517" s="1" t="d">
        <v>2023-03-13</v>
      </c>
      <c r="B4517" s="45">
        <v>-1</v>
      </c>
      <c r="C4517" t="s">
        <v>77</v>
      </c>
      <c r="D4517" t="str">
        <f>_xlfn.XLOOKUP(Table29[[#This Row],[Patron Group]],$R$10:$R$24,$S$10:$S$24)</f>
        <v>Undergraduate</v>
      </c>
      <c r="E4517" s="1" t="d">
        <v>2023-03-13</v>
      </c>
      <c r="F4517" t="s">
        <v>1861</v>
      </c>
      <c r="G4517" t="s">
        <v>2265</v>
      </c>
      <c r="H4517" t="str">
        <f>_xlfn.XLOOKUP(Table29[[#This Row],[Unique BarCode]],$N$10:$N$37,$O$10:$O$37)</f>
        <v>IPHONE</v>
      </c>
      <c r="I4517" t="str">
        <f>_xlfn.XLOOKUP(Table29[[#This Row],[Unique BarCode]],$N$10:$N$37,$P$10:$P$37)</f>
        <v>Charger</v>
      </c>
      <c r="J4517" t="s">
        <v>8</v>
      </c>
      <c r="K4517" t="s">
        <v>1862</v>
      </c>
    </row>
    <row r="4518" spans="1:11" x14ac:dyDescent="0.2">
      <c r="A4518" s="1" t="d">
        <v>2023-03-13</v>
      </c>
      <c r="B4518" s="45">
        <v>-1</v>
      </c>
      <c r="C4518" t="s">
        <v>77</v>
      </c>
      <c r="D4518" t="str">
        <f>_xlfn.XLOOKUP(Table29[[#This Row],[Patron Group]],$R$10:$R$24,$S$10:$S$24)</f>
        <v>Undergraduate</v>
      </c>
      <c r="E4518" s="1" t="d">
        <v>2023-03-13</v>
      </c>
      <c r="F4518" t="s">
        <v>839</v>
      </c>
      <c r="G4518" t="s">
        <v>2265</v>
      </c>
      <c r="H4518" t="str">
        <f>_xlfn.XLOOKUP(Table29[[#This Row],[Unique BarCode]],$N$10:$N$37,$O$10:$O$37)</f>
        <v>IPHONE</v>
      </c>
      <c r="I4518" t="str">
        <f>_xlfn.XLOOKUP(Table29[[#This Row],[Unique BarCode]],$N$10:$N$37,$P$10:$P$37)</f>
        <v>Charger</v>
      </c>
      <c r="J4518" t="s">
        <v>8</v>
      </c>
      <c r="K4518" t="s">
        <v>840</v>
      </c>
    </row>
    <row r="4519" spans="1:11" x14ac:dyDescent="0.2">
      <c r="A4519" s="1" t="d">
        <v>2023-03-13</v>
      </c>
      <c r="B4519" s="45">
        <v>-1</v>
      </c>
      <c r="C4519" t="s">
        <v>77</v>
      </c>
      <c r="D4519" t="str">
        <f>_xlfn.XLOOKUP(Table29[[#This Row],[Patron Group]],$R$10:$R$24,$S$10:$S$24)</f>
        <v>Undergraduate</v>
      </c>
      <c r="E4519" s="1" t="d">
        <v>2023-03-13</v>
      </c>
      <c r="F4519" t="s">
        <v>1739</v>
      </c>
      <c r="G4519" t="s">
        <v>2265</v>
      </c>
      <c r="H4519" t="str">
        <f>_xlfn.XLOOKUP(Table29[[#This Row],[Unique BarCode]],$N$10:$N$37,$O$10:$O$37)</f>
        <v>IPHONE</v>
      </c>
      <c r="I4519" t="str">
        <f>_xlfn.XLOOKUP(Table29[[#This Row],[Unique BarCode]],$N$10:$N$37,$P$10:$P$37)</f>
        <v>Charger</v>
      </c>
      <c r="J4519" t="s">
        <v>128</v>
      </c>
      <c r="K4519" t="s">
        <v>1740</v>
      </c>
    </row>
    <row r="4520" spans="1:11" x14ac:dyDescent="0.2">
      <c r="A4520" s="1" t="d">
        <v>2023-03-13</v>
      </c>
      <c r="B4520" s="45">
        <v>-1</v>
      </c>
      <c r="C4520" t="s">
        <v>77</v>
      </c>
      <c r="D4520" t="str">
        <f>_xlfn.XLOOKUP(Table29[[#This Row],[Patron Group]],$R$10:$R$24,$S$10:$S$24)</f>
        <v>Undergraduate</v>
      </c>
      <c r="E4520" s="1" t="d">
        <v>2023-03-13</v>
      </c>
      <c r="F4520" t="s">
        <v>86</v>
      </c>
      <c r="G4520" t="s">
        <v>2265</v>
      </c>
      <c r="H4520" t="str">
        <f>_xlfn.XLOOKUP(Table29[[#This Row],[Unique BarCode]],$N$10:$N$37,$O$10:$O$37)</f>
        <v>IPHONE</v>
      </c>
      <c r="I4520" t="str">
        <f>_xlfn.XLOOKUP(Table29[[#This Row],[Unique BarCode]],$N$10:$N$37,$P$10:$P$37)</f>
        <v>Charger</v>
      </c>
      <c r="J4520" t="s">
        <v>8</v>
      </c>
      <c r="K4520" t="s">
        <v>87</v>
      </c>
    </row>
    <row r="4521" spans="1:11" x14ac:dyDescent="0.2">
      <c r="A4521" s="1" t="d">
        <v>2023-03-13</v>
      </c>
      <c r="B4521" s="45">
        <v>-1</v>
      </c>
      <c r="C4521" t="s">
        <v>77</v>
      </c>
      <c r="D4521" t="str">
        <f>_xlfn.XLOOKUP(Table29[[#This Row],[Patron Group]],$R$10:$R$24,$S$10:$S$24)</f>
        <v>Undergraduate</v>
      </c>
      <c r="E4521" s="1" t="d">
        <v>2023-03-13</v>
      </c>
      <c r="F4521" t="s">
        <v>433</v>
      </c>
      <c r="G4521" t="s">
        <v>2265</v>
      </c>
      <c r="H4521" t="str">
        <f>_xlfn.XLOOKUP(Table29[[#This Row],[Unique BarCode]],$N$10:$N$37,$O$10:$O$37)</f>
        <v>IPHONE</v>
      </c>
      <c r="I4521" t="str">
        <f>_xlfn.XLOOKUP(Table29[[#This Row],[Unique BarCode]],$N$10:$N$37,$P$10:$P$37)</f>
        <v>Charger</v>
      </c>
      <c r="J4521" t="s">
        <v>8</v>
      </c>
      <c r="K4521" t="s">
        <v>434</v>
      </c>
    </row>
    <row r="4522" spans="1:11" x14ac:dyDescent="0.2">
      <c r="A4522" s="1" t="d">
        <v>2023-03-13</v>
      </c>
      <c r="B4522" s="45">
        <v>-1</v>
      </c>
      <c r="C4522" t="s">
        <v>77</v>
      </c>
      <c r="D4522" t="str">
        <f>_xlfn.XLOOKUP(Table29[[#This Row],[Patron Group]],$R$10:$R$24,$S$10:$S$24)</f>
        <v>Undergraduate</v>
      </c>
      <c r="E4522" s="1" t="d">
        <v>2023-03-13</v>
      </c>
      <c r="F4522" t="s">
        <v>29</v>
      </c>
      <c r="G4522" t="s">
        <v>2265</v>
      </c>
      <c r="H4522" t="str">
        <f>_xlfn.XLOOKUP(Table29[[#This Row],[Unique BarCode]],$N$10:$N$37,$O$10:$O$37)</f>
        <v>IPHONE</v>
      </c>
      <c r="I4522" t="str">
        <f>_xlfn.XLOOKUP(Table29[[#This Row],[Unique BarCode]],$N$10:$N$37,$P$10:$P$37)</f>
        <v>Charger</v>
      </c>
      <c r="J4522" t="s">
        <v>8</v>
      </c>
      <c r="K4522" t="s">
        <v>30</v>
      </c>
    </row>
    <row r="4523" spans="1:11" x14ac:dyDescent="0.2">
      <c r="A4523" s="1" t="d">
        <v>2023-03-13</v>
      </c>
      <c r="B4523" s="45">
        <v>-1</v>
      </c>
      <c r="C4523" t="s">
        <v>77</v>
      </c>
      <c r="D4523" t="str">
        <f>_xlfn.XLOOKUP(Table29[[#This Row],[Patron Group]],$R$10:$R$24,$S$10:$S$24)</f>
        <v>Undergraduate</v>
      </c>
      <c r="E4523" s="1" t="d">
        <v>2023-03-13</v>
      </c>
      <c r="F4523" t="s">
        <v>222</v>
      </c>
      <c r="G4523" t="s">
        <v>2265</v>
      </c>
      <c r="H4523" t="str">
        <f>_xlfn.XLOOKUP(Table29[[#This Row],[Unique BarCode]],$N$10:$N$37,$O$10:$O$37)</f>
        <v>IPHONE</v>
      </c>
      <c r="I4523" t="str">
        <f>_xlfn.XLOOKUP(Table29[[#This Row],[Unique BarCode]],$N$10:$N$37,$P$10:$P$37)</f>
        <v>Charger</v>
      </c>
      <c r="J4523" t="s">
        <v>13</v>
      </c>
      <c r="K4523" t="s">
        <v>223</v>
      </c>
    </row>
    <row r="4524" spans="1:11" x14ac:dyDescent="0.2">
      <c r="A4524" s="1" t="d">
        <v>2023-03-13</v>
      </c>
      <c r="B4524" s="45">
        <v>-1</v>
      </c>
      <c r="C4524" t="s">
        <v>77</v>
      </c>
      <c r="D4524" t="str">
        <f>_xlfn.XLOOKUP(Table29[[#This Row],[Patron Group]],$R$10:$R$24,$S$10:$S$24)</f>
        <v>Undergraduate</v>
      </c>
      <c r="E4524" s="1" t="d">
        <v>2023-03-13</v>
      </c>
      <c r="F4524" t="s">
        <v>266</v>
      </c>
      <c r="G4524" t="s">
        <v>2265</v>
      </c>
      <c r="H4524" t="str">
        <f>_xlfn.XLOOKUP(Table29[[#This Row],[Unique BarCode]],$N$10:$N$37,$O$10:$O$37)</f>
        <v>IPHONE</v>
      </c>
      <c r="I4524" t="str">
        <f>_xlfn.XLOOKUP(Table29[[#This Row],[Unique BarCode]],$N$10:$N$37,$P$10:$P$37)</f>
        <v>Charger</v>
      </c>
      <c r="J4524" t="s">
        <v>8</v>
      </c>
    </row>
    <row r="4525" spans="1:11" x14ac:dyDescent="0.2">
      <c r="A4525" s="1" t="d">
        <v>2023-03-13</v>
      </c>
      <c r="B4525" s="45">
        <v>-1</v>
      </c>
      <c r="C4525" t="s">
        <v>77</v>
      </c>
      <c r="D4525" t="str">
        <f>_xlfn.XLOOKUP(Table29[[#This Row],[Patron Group]],$R$10:$R$24,$S$10:$S$24)</f>
        <v>Undergraduate</v>
      </c>
      <c r="E4525" s="1" t="d">
        <v>2023-03-13</v>
      </c>
      <c r="F4525" t="s">
        <v>88</v>
      </c>
      <c r="G4525" t="s">
        <v>2265</v>
      </c>
      <c r="H4525" t="str">
        <f>_xlfn.XLOOKUP(Table29[[#This Row],[Unique BarCode]],$N$10:$N$37,$O$10:$O$37)</f>
        <v>IPHONE</v>
      </c>
      <c r="I4525" t="str">
        <f>_xlfn.XLOOKUP(Table29[[#This Row],[Unique BarCode]],$N$10:$N$37,$P$10:$P$37)</f>
        <v>Charger</v>
      </c>
      <c r="J4525" t="s">
        <v>8</v>
      </c>
    </row>
    <row r="4526" spans="1:11" x14ac:dyDescent="0.2">
      <c r="A4526" s="1" t="d">
        <v>2023-03-13</v>
      </c>
      <c r="B4526" s="45">
        <v>-1</v>
      </c>
      <c r="C4526" t="s">
        <v>77</v>
      </c>
      <c r="D4526" t="str">
        <f>_xlfn.XLOOKUP(Table29[[#This Row],[Patron Group]],$R$10:$R$24,$S$10:$S$24)</f>
        <v>Undergraduate</v>
      </c>
      <c r="E4526" s="1" t="d">
        <v>2023-03-13</v>
      </c>
      <c r="F4526" t="s">
        <v>2109</v>
      </c>
      <c r="G4526" t="s">
        <v>2268</v>
      </c>
      <c r="H4526" t="str">
        <f>_xlfn.XLOOKUP(Table29[[#This Row],[Unique BarCode]],$N$10:$N$37,$O$10:$O$37)</f>
        <v>MACCHRG</v>
      </c>
      <c r="I4526" t="str">
        <f>_xlfn.XLOOKUP(Table29[[#This Row],[Unique BarCode]],$N$10:$N$37,$P$10:$P$37)</f>
        <v>Charger</v>
      </c>
      <c r="J4526" t="s">
        <v>49</v>
      </c>
      <c r="K4526" t="s">
        <v>2110</v>
      </c>
    </row>
    <row r="4527" spans="1:11" x14ac:dyDescent="0.2">
      <c r="A4527" s="1" t="d">
        <v>2023-03-13</v>
      </c>
      <c r="B4527" s="45">
        <v>-1</v>
      </c>
      <c r="C4527" t="s">
        <v>77</v>
      </c>
      <c r="D4527" t="str">
        <f>_xlfn.XLOOKUP(Table29[[#This Row],[Patron Group]],$R$10:$R$24,$S$10:$S$24)</f>
        <v>Undergraduate</v>
      </c>
      <c r="E4527" s="1" t="d">
        <v>2023-03-13</v>
      </c>
      <c r="F4527" t="s">
        <v>33</v>
      </c>
      <c r="G4527" t="s">
        <v>2268</v>
      </c>
      <c r="H4527" t="str">
        <f>_xlfn.XLOOKUP(Table29[[#This Row],[Unique BarCode]],$N$10:$N$37,$O$10:$O$37)</f>
        <v>MACCHRG</v>
      </c>
      <c r="I4527" t="str">
        <f>_xlfn.XLOOKUP(Table29[[#This Row],[Unique BarCode]],$N$10:$N$37,$P$10:$P$37)</f>
        <v>Charger</v>
      </c>
      <c r="J4527" t="s">
        <v>8</v>
      </c>
      <c r="K4527" t="s">
        <v>34</v>
      </c>
    </row>
    <row r="4528" spans="1:11" x14ac:dyDescent="0.2">
      <c r="A4528" s="1" t="d">
        <v>2023-03-13</v>
      </c>
      <c r="B4528" s="45">
        <v>-1</v>
      </c>
      <c r="C4528" t="s">
        <v>77</v>
      </c>
      <c r="D4528" t="str">
        <f>_xlfn.XLOOKUP(Table29[[#This Row],[Patron Group]],$R$10:$R$24,$S$10:$S$24)</f>
        <v>Undergraduate</v>
      </c>
      <c r="E4528" s="1" t="d">
        <v>2023-03-13</v>
      </c>
      <c r="F4528" t="s">
        <v>1157</v>
      </c>
      <c r="G4528" t="s">
        <v>2268</v>
      </c>
      <c r="H4528" t="str">
        <f>_xlfn.XLOOKUP(Table29[[#This Row],[Unique BarCode]],$N$10:$N$37,$O$10:$O$37)</f>
        <v>MACCHRG</v>
      </c>
      <c r="I4528" t="str">
        <f>_xlfn.XLOOKUP(Table29[[#This Row],[Unique BarCode]],$N$10:$N$37,$P$10:$P$37)</f>
        <v>Charger</v>
      </c>
      <c r="J4528" t="s">
        <v>8</v>
      </c>
      <c r="K4528" t="s">
        <v>1158</v>
      </c>
    </row>
    <row r="4529" spans="1:11" x14ac:dyDescent="0.2">
      <c r="A4529" s="1" t="d">
        <v>2023-03-13</v>
      </c>
      <c r="B4529" s="45">
        <v>-1</v>
      </c>
      <c r="C4529" t="s">
        <v>77</v>
      </c>
      <c r="D4529" t="str">
        <f>_xlfn.XLOOKUP(Table29[[#This Row],[Patron Group]],$R$10:$R$24,$S$10:$S$24)</f>
        <v>Undergraduate</v>
      </c>
      <c r="E4529" s="1" t="d">
        <v>2023-03-13</v>
      </c>
      <c r="F4529" t="s">
        <v>267</v>
      </c>
      <c r="G4529" t="s">
        <v>2268</v>
      </c>
      <c r="H4529" t="str">
        <f>_xlfn.XLOOKUP(Table29[[#This Row],[Unique BarCode]],$N$10:$N$37,$O$10:$O$37)</f>
        <v>MACCHRG</v>
      </c>
      <c r="I4529" t="str">
        <f>_xlfn.XLOOKUP(Table29[[#This Row],[Unique BarCode]],$N$10:$N$37,$P$10:$P$37)</f>
        <v>Charger</v>
      </c>
      <c r="J4529" t="s">
        <v>8</v>
      </c>
      <c r="K4529" t="s">
        <v>268</v>
      </c>
    </row>
    <row r="4530" spans="1:11" x14ac:dyDescent="0.2">
      <c r="A4530" s="1" t="d">
        <v>2023-03-13</v>
      </c>
      <c r="B4530" s="45">
        <v>-1</v>
      </c>
      <c r="C4530" t="s">
        <v>77</v>
      </c>
      <c r="D4530" t="str">
        <f>_xlfn.XLOOKUP(Table29[[#This Row],[Patron Group]],$R$10:$R$24,$S$10:$S$24)</f>
        <v>Undergraduate</v>
      </c>
      <c r="E4530" s="1" t="d">
        <v>2023-03-13</v>
      </c>
      <c r="F4530" t="s">
        <v>1688</v>
      </c>
      <c r="G4530" t="s">
        <v>2296</v>
      </c>
      <c r="H4530" t="str">
        <f>_xlfn.XLOOKUP(Table29[[#This Row],[Unique BarCode]],$N$10:$N$37,$O$10:$O$37)</f>
        <v>MACUSBC</v>
      </c>
      <c r="I4530" t="str">
        <f>_xlfn.XLOOKUP(Table29[[#This Row],[Unique BarCode]],$N$10:$N$37,$P$10:$P$37)</f>
        <v>Charger</v>
      </c>
      <c r="J4530" t="s">
        <v>8</v>
      </c>
      <c r="K4530" t="s">
        <v>225</v>
      </c>
    </row>
    <row r="4531" spans="1:11" x14ac:dyDescent="0.2">
      <c r="A4531" s="1" t="d">
        <v>2023-03-13</v>
      </c>
      <c r="B4531" s="45">
        <v>-1</v>
      </c>
      <c r="C4531" t="s">
        <v>77</v>
      </c>
      <c r="D4531" t="str">
        <f>_xlfn.XLOOKUP(Table29[[#This Row],[Patron Group]],$R$10:$R$24,$S$10:$S$24)</f>
        <v>Undergraduate</v>
      </c>
      <c r="E4531" s="1" t="d">
        <v>2023-03-13</v>
      </c>
      <c r="F4531" t="s">
        <v>1621</v>
      </c>
      <c r="G4531" t="s">
        <v>2296</v>
      </c>
      <c r="H4531" t="str">
        <f>_xlfn.XLOOKUP(Table29[[#This Row],[Unique BarCode]],$N$10:$N$37,$O$10:$O$37)</f>
        <v>MACUSBC</v>
      </c>
      <c r="I4531" t="str">
        <f>_xlfn.XLOOKUP(Table29[[#This Row],[Unique BarCode]],$N$10:$N$37,$P$10:$P$37)</f>
        <v>Charger</v>
      </c>
      <c r="J4531" t="s">
        <v>8</v>
      </c>
      <c r="K4531" t="s">
        <v>472</v>
      </c>
    </row>
    <row r="4532" spans="1:11" x14ac:dyDescent="0.2">
      <c r="A4532" s="1" t="d">
        <v>2023-03-13</v>
      </c>
      <c r="B4532" s="45">
        <v>-1</v>
      </c>
      <c r="C4532" t="s">
        <v>77</v>
      </c>
      <c r="D4532" t="str">
        <f>_xlfn.XLOOKUP(Table29[[#This Row],[Patron Group]],$R$10:$R$24,$S$10:$S$24)</f>
        <v>Undergraduate</v>
      </c>
      <c r="E4532" s="1" t="d">
        <v>2023-03-13</v>
      </c>
      <c r="F4532" t="s">
        <v>1631</v>
      </c>
      <c r="G4532" t="s">
        <v>2296</v>
      </c>
      <c r="H4532" t="str">
        <f>_xlfn.XLOOKUP(Table29[[#This Row],[Unique BarCode]],$N$10:$N$37,$O$10:$O$37)</f>
        <v>MACUSBC</v>
      </c>
      <c r="I4532" t="str">
        <f>_xlfn.XLOOKUP(Table29[[#This Row],[Unique BarCode]],$N$10:$N$37,$P$10:$P$37)</f>
        <v>Charger</v>
      </c>
      <c r="J4532" t="s">
        <v>8</v>
      </c>
      <c r="K4532" t="s">
        <v>277</v>
      </c>
    </row>
    <row r="4533" spans="1:11" x14ac:dyDescent="0.2">
      <c r="A4533" s="1" t="d">
        <v>2023-03-13</v>
      </c>
      <c r="B4533" s="45">
        <v>-1</v>
      </c>
      <c r="C4533" t="s">
        <v>77</v>
      </c>
      <c r="D4533" t="str">
        <f>_xlfn.XLOOKUP(Table29[[#This Row],[Patron Group]],$R$10:$R$24,$S$10:$S$24)</f>
        <v>Undergraduate</v>
      </c>
      <c r="E4533" s="1" t="d">
        <v>2023-03-13</v>
      </c>
      <c r="F4533" t="s">
        <v>2107</v>
      </c>
      <c r="G4533" t="s">
        <v>2296</v>
      </c>
      <c r="H4533" t="str">
        <f>_xlfn.XLOOKUP(Table29[[#This Row],[Unique BarCode]],$N$10:$N$37,$O$10:$O$37)</f>
        <v>MACUSBC</v>
      </c>
      <c r="I4533" t="str">
        <f>_xlfn.XLOOKUP(Table29[[#This Row],[Unique BarCode]],$N$10:$N$37,$P$10:$P$37)</f>
        <v>Charger</v>
      </c>
      <c r="J4533" t="s">
        <v>128</v>
      </c>
      <c r="K4533" t="s">
        <v>474</v>
      </c>
    </row>
    <row r="4534" spans="1:11" x14ac:dyDescent="0.2">
      <c r="A4534" s="1" t="d">
        <v>2023-03-13</v>
      </c>
      <c r="B4534" s="45">
        <v>-1</v>
      </c>
      <c r="C4534" t="s">
        <v>77</v>
      </c>
      <c r="D4534" t="str">
        <f>_xlfn.XLOOKUP(Table29[[#This Row],[Patron Group]],$R$10:$R$24,$S$10:$S$24)</f>
        <v>Undergraduate</v>
      </c>
      <c r="E4534" s="1" t="d">
        <v>2023-03-13</v>
      </c>
      <c r="F4534" t="s">
        <v>1651</v>
      </c>
      <c r="G4534" t="s">
        <v>2296</v>
      </c>
      <c r="H4534" t="str">
        <f>_xlfn.XLOOKUP(Table29[[#This Row],[Unique BarCode]],$N$10:$N$37,$O$10:$O$37)</f>
        <v>MACUSBC</v>
      </c>
      <c r="I4534" t="str">
        <f>_xlfn.XLOOKUP(Table29[[#This Row],[Unique BarCode]],$N$10:$N$37,$P$10:$P$37)</f>
        <v>Charger</v>
      </c>
      <c r="J4534" t="s">
        <v>8</v>
      </c>
      <c r="K4534" t="s">
        <v>92</v>
      </c>
    </row>
    <row r="4535" spans="1:11" x14ac:dyDescent="0.2">
      <c r="A4535" s="1" t="d">
        <v>2023-03-13</v>
      </c>
      <c r="B4535" s="45">
        <v>-1</v>
      </c>
      <c r="C4535" t="s">
        <v>77</v>
      </c>
      <c r="D4535" t="str">
        <f>_xlfn.XLOOKUP(Table29[[#This Row],[Patron Group]],$R$10:$R$24,$S$10:$S$24)</f>
        <v>Undergraduate</v>
      </c>
      <c r="E4535" s="1" t="d">
        <v>2023-03-13</v>
      </c>
      <c r="F4535" t="s">
        <v>1634</v>
      </c>
      <c r="G4535" t="s">
        <v>2296</v>
      </c>
      <c r="H4535" t="str">
        <f>_xlfn.XLOOKUP(Table29[[#This Row],[Unique BarCode]],$N$10:$N$37,$O$10:$O$37)</f>
        <v>MACUSBC</v>
      </c>
      <c r="I4535" t="str">
        <f>_xlfn.XLOOKUP(Table29[[#This Row],[Unique BarCode]],$N$10:$N$37,$P$10:$P$37)</f>
        <v>Charger</v>
      </c>
      <c r="J4535" t="s">
        <v>8</v>
      </c>
      <c r="K4535" t="s">
        <v>38</v>
      </c>
    </row>
    <row r="4536" spans="1:11" x14ac:dyDescent="0.2">
      <c r="A4536" s="1" t="d">
        <v>2023-03-13</v>
      </c>
      <c r="B4536" s="45">
        <v>-1</v>
      </c>
      <c r="C4536" t="s">
        <v>77</v>
      </c>
      <c r="D4536" t="str">
        <f>_xlfn.XLOOKUP(Table29[[#This Row],[Patron Group]],$R$10:$R$24,$S$10:$S$24)</f>
        <v>Undergraduate</v>
      </c>
      <c r="E4536" s="1" t="d">
        <v>2023-03-13</v>
      </c>
      <c r="F4536" t="s">
        <v>1652</v>
      </c>
      <c r="G4536" t="s">
        <v>2296</v>
      </c>
      <c r="H4536" t="str">
        <f>_xlfn.XLOOKUP(Table29[[#This Row],[Unique BarCode]],$N$10:$N$37,$O$10:$O$37)</f>
        <v>MACUSBC</v>
      </c>
      <c r="I4536" t="str">
        <f>_xlfn.XLOOKUP(Table29[[#This Row],[Unique BarCode]],$N$10:$N$37,$P$10:$P$37)</f>
        <v>Charger</v>
      </c>
      <c r="J4536" t="s">
        <v>8</v>
      </c>
      <c r="K4536" t="s">
        <v>40</v>
      </c>
    </row>
    <row r="4537" spans="1:11" x14ac:dyDescent="0.2">
      <c r="A4537" s="1" t="d">
        <v>2023-03-13</v>
      </c>
      <c r="B4537" s="45">
        <v>-1</v>
      </c>
      <c r="C4537" t="s">
        <v>77</v>
      </c>
      <c r="D4537" t="str">
        <f>_xlfn.XLOOKUP(Table29[[#This Row],[Patron Group]],$R$10:$R$24,$S$10:$S$24)</f>
        <v>Undergraduate</v>
      </c>
      <c r="E4537" s="1" t="d">
        <v>2023-03-13</v>
      </c>
      <c r="F4537" t="s">
        <v>1835</v>
      </c>
      <c r="G4537" t="s">
        <v>2296</v>
      </c>
      <c r="H4537" t="str">
        <f>_xlfn.XLOOKUP(Table29[[#This Row],[Unique BarCode]],$N$10:$N$37,$O$10:$O$37)</f>
        <v>MACUSBC</v>
      </c>
      <c r="I4537" t="str">
        <f>_xlfn.XLOOKUP(Table29[[#This Row],[Unique BarCode]],$N$10:$N$37,$P$10:$P$37)</f>
        <v>Charger</v>
      </c>
      <c r="J4537" t="s">
        <v>8</v>
      </c>
    </row>
    <row r="4538" spans="1:11" x14ac:dyDescent="0.2">
      <c r="A4538" s="1" t="d">
        <v>2023-03-13</v>
      </c>
      <c r="B4538" s="45">
        <v>-1</v>
      </c>
      <c r="C4538" t="s">
        <v>77</v>
      </c>
      <c r="D4538" t="str">
        <f>_xlfn.XLOOKUP(Table29[[#This Row],[Patron Group]],$R$10:$R$24,$S$10:$S$24)</f>
        <v>Undergraduate</v>
      </c>
      <c r="E4538" s="1" t="d">
        <v>2023-03-13</v>
      </c>
      <c r="F4538" t="s">
        <v>845</v>
      </c>
      <c r="G4538" t="s">
        <v>2271</v>
      </c>
      <c r="H4538" t="str">
        <f>_xlfn.XLOOKUP(Table29[[#This Row],[Unique BarCode]],$N$10:$N$37,$O$10:$O$37)</f>
        <v>OMNI</v>
      </c>
      <c r="I4538" t="str">
        <f>_xlfn.XLOOKUP(Table29[[#This Row],[Unique BarCode]],$N$10:$N$37,$P$10:$P$37)</f>
        <v>Charger</v>
      </c>
      <c r="J4538" t="s">
        <v>49</v>
      </c>
      <c r="K4538" t="s">
        <v>846</v>
      </c>
    </row>
    <row r="4539" spans="1:11" x14ac:dyDescent="0.2">
      <c r="A4539" s="1" t="d">
        <v>2023-03-13</v>
      </c>
      <c r="B4539" s="45">
        <v>-1</v>
      </c>
      <c r="C4539" t="s">
        <v>77</v>
      </c>
      <c r="D4539" t="str">
        <f>_xlfn.XLOOKUP(Table29[[#This Row],[Patron Group]],$R$10:$R$24,$S$10:$S$24)</f>
        <v>Undergraduate</v>
      </c>
      <c r="E4539" s="1" t="d">
        <v>2023-03-13</v>
      </c>
      <c r="F4539" t="s">
        <v>1204</v>
      </c>
      <c r="G4539" t="s">
        <v>2271</v>
      </c>
      <c r="H4539" t="str">
        <f>_xlfn.XLOOKUP(Table29[[#This Row],[Unique BarCode]],$N$10:$N$37,$O$10:$O$37)</f>
        <v>OMNI</v>
      </c>
      <c r="I4539" t="str">
        <f>_xlfn.XLOOKUP(Table29[[#This Row],[Unique BarCode]],$N$10:$N$37,$P$10:$P$37)</f>
        <v>Charger</v>
      </c>
      <c r="J4539" t="s">
        <v>49</v>
      </c>
      <c r="K4539" t="s">
        <v>1205</v>
      </c>
    </row>
    <row r="4540" spans="1:11" x14ac:dyDescent="0.2">
      <c r="A4540" s="1" t="d">
        <v>2023-03-13</v>
      </c>
      <c r="B4540" s="45">
        <v>-1</v>
      </c>
      <c r="C4540" t="s">
        <v>77</v>
      </c>
      <c r="D4540" t="str">
        <f>_xlfn.XLOOKUP(Table29[[#This Row],[Patron Group]],$R$10:$R$24,$S$10:$S$24)</f>
        <v>Undergraduate</v>
      </c>
      <c r="E4540" s="1" t="d">
        <v>2023-03-13</v>
      </c>
      <c r="F4540" t="s">
        <v>1035</v>
      </c>
      <c r="G4540" t="s">
        <v>2271</v>
      </c>
      <c r="H4540" t="str">
        <f>_xlfn.XLOOKUP(Table29[[#This Row],[Unique BarCode]],$N$10:$N$37,$O$10:$O$37)</f>
        <v>OMNI</v>
      </c>
      <c r="I4540" t="str">
        <f>_xlfn.XLOOKUP(Table29[[#This Row],[Unique BarCode]],$N$10:$N$37,$P$10:$P$37)</f>
        <v>Charger</v>
      </c>
      <c r="J4540" t="s">
        <v>49</v>
      </c>
      <c r="K4540" t="s">
        <v>1036</v>
      </c>
    </row>
    <row r="4541" spans="1:11" x14ac:dyDescent="0.2">
      <c r="A4541" s="1" t="d">
        <v>2023-03-13</v>
      </c>
      <c r="B4541" s="45">
        <v>-1</v>
      </c>
      <c r="C4541" t="s">
        <v>77</v>
      </c>
      <c r="D4541" t="str">
        <f>_xlfn.XLOOKUP(Table29[[#This Row],[Patron Group]],$R$10:$R$24,$S$10:$S$24)</f>
        <v>Undergraduate</v>
      </c>
      <c r="E4541" s="1" t="d">
        <v>2023-03-13</v>
      </c>
      <c r="F4541" t="s">
        <v>1154</v>
      </c>
      <c r="G4541" t="s">
        <v>2294</v>
      </c>
      <c r="H4541" t="str">
        <f>_xlfn.XLOOKUP(Table29[[#This Row],[Unique BarCode]],$N$10:$N$37,$O$10:$O$37)</f>
        <v>UVGA</v>
      </c>
      <c r="I4541" t="str">
        <f>_xlfn.XLOOKUP(Table29[[#This Row],[Unique BarCode]],$N$10:$N$37,$P$10:$P$37)</f>
        <v>Cable</v>
      </c>
      <c r="J4541" t="s">
        <v>8</v>
      </c>
    </row>
    <row r="4542" spans="1:11" x14ac:dyDescent="0.2">
      <c r="A4542" s="1" t="d">
        <v>2023-03-13</v>
      </c>
      <c r="B4542" s="45">
        <v>-1</v>
      </c>
      <c r="C4542" t="s">
        <v>77</v>
      </c>
      <c r="D4542" t="str">
        <f>_xlfn.XLOOKUP(Table29[[#This Row],[Patron Group]],$R$10:$R$24,$S$10:$S$24)</f>
        <v>Undergraduate</v>
      </c>
      <c r="E4542" s="1" t="d">
        <v>2023-03-13</v>
      </c>
      <c r="F4542" t="s">
        <v>925</v>
      </c>
      <c r="G4542" t="s">
        <v>2294</v>
      </c>
      <c r="H4542" t="str">
        <f>_xlfn.XLOOKUP(Table29[[#This Row],[Unique BarCode]],$N$10:$N$37,$O$10:$O$37)</f>
        <v>UVGA</v>
      </c>
      <c r="I4542" t="str">
        <f>_xlfn.XLOOKUP(Table29[[#This Row],[Unique BarCode]],$N$10:$N$37,$P$10:$P$37)</f>
        <v>Cable</v>
      </c>
      <c r="J4542" t="s">
        <v>8</v>
      </c>
    </row>
    <row r="4543" spans="1:11" x14ac:dyDescent="0.2">
      <c r="A4543" s="1" t="d">
        <v>2023-03-13</v>
      </c>
      <c r="B4543" s="45">
        <v>-1</v>
      </c>
      <c r="C4543" t="s">
        <v>77</v>
      </c>
      <c r="D4543" t="str">
        <f>_xlfn.XLOOKUP(Table29[[#This Row],[Patron Group]],$R$10:$R$24,$S$10:$S$24)</f>
        <v>Undergraduate</v>
      </c>
      <c r="E4543" s="1" t="d">
        <v>2023-03-13</v>
      </c>
      <c r="F4543" t="s">
        <v>272</v>
      </c>
      <c r="G4543" t="s">
        <v>2272</v>
      </c>
      <c r="H4543" t="str">
        <f>_xlfn.XLOOKUP(Table29[[#This Row],[Unique BarCode]],$N$10:$N$37,$O$10:$O$37)</f>
        <v>WALLADPT</v>
      </c>
      <c r="I4543" t="str">
        <f>_xlfn.XLOOKUP(Table29[[#This Row],[Unique BarCode]],$N$10:$N$37,$P$10:$P$37)</f>
        <v>Charger</v>
      </c>
      <c r="J4543" t="s">
        <v>49</v>
      </c>
      <c r="K4543" t="s">
        <v>273</v>
      </c>
    </row>
    <row r="4544" spans="1:11" x14ac:dyDescent="0.2">
      <c r="A4544" s="1" t="d">
        <v>2023-03-13</v>
      </c>
      <c r="B4544" s="45">
        <v>-1</v>
      </c>
      <c r="C4544" t="s">
        <v>77</v>
      </c>
      <c r="D4544" t="str">
        <f>_xlfn.XLOOKUP(Table29[[#This Row],[Patron Group]],$R$10:$R$24,$S$10:$S$24)</f>
        <v>Undergraduate</v>
      </c>
      <c r="E4544" s="1" t="d">
        <v>2023-03-13</v>
      </c>
      <c r="F4544" t="s">
        <v>1184</v>
      </c>
      <c r="G4544" t="s">
        <v>2272</v>
      </c>
      <c r="H4544" t="str">
        <f>_xlfn.XLOOKUP(Table29[[#This Row],[Unique BarCode]],$N$10:$N$37,$O$10:$O$37)</f>
        <v>WALLADPT</v>
      </c>
      <c r="I4544" t="str">
        <f>_xlfn.XLOOKUP(Table29[[#This Row],[Unique BarCode]],$N$10:$N$37,$P$10:$P$37)</f>
        <v>Charger</v>
      </c>
      <c r="J4544" t="s">
        <v>49</v>
      </c>
      <c r="K4544" t="s">
        <v>1185</v>
      </c>
    </row>
    <row r="4545" spans="1:11" x14ac:dyDescent="0.2">
      <c r="A4545" s="1" t="d">
        <v>2023-03-13</v>
      </c>
      <c r="B4545" s="45">
        <v>-1</v>
      </c>
      <c r="C4545" t="s">
        <v>77</v>
      </c>
      <c r="D4545" t="str">
        <f>_xlfn.XLOOKUP(Table29[[#This Row],[Patron Group]],$R$10:$R$24,$S$10:$S$24)</f>
        <v>Undergraduate</v>
      </c>
      <c r="E4545" s="1" t="d">
        <v>2023-03-13</v>
      </c>
      <c r="F4545" t="s">
        <v>1442</v>
      </c>
      <c r="G4545" t="s">
        <v>2272</v>
      </c>
      <c r="H4545" t="str">
        <f>_xlfn.XLOOKUP(Table29[[#This Row],[Unique BarCode]],$N$10:$N$37,$O$10:$O$37)</f>
        <v>WALLADPT</v>
      </c>
      <c r="I4545" t="str">
        <f>_xlfn.XLOOKUP(Table29[[#This Row],[Unique BarCode]],$N$10:$N$37,$P$10:$P$37)</f>
        <v>Charger</v>
      </c>
      <c r="J4545" t="s">
        <v>13</v>
      </c>
      <c r="K4545" t="s">
        <v>1443</v>
      </c>
    </row>
    <row r="4546" spans="1:11" x14ac:dyDescent="0.2">
      <c r="A4546" s="1" t="d">
        <v>2023-03-13</v>
      </c>
      <c r="B4546" s="45">
        <v>-1</v>
      </c>
      <c r="C4546" t="s">
        <v>77</v>
      </c>
      <c r="D4546" t="str">
        <f>_xlfn.XLOOKUP(Table29[[#This Row],[Patron Group]],$R$10:$R$24,$S$10:$S$24)</f>
        <v>Undergraduate</v>
      </c>
      <c r="E4546" s="1" t="d">
        <v>2023-03-13</v>
      </c>
      <c r="F4546" t="s">
        <v>1390</v>
      </c>
      <c r="G4546" t="s">
        <v>2272</v>
      </c>
      <c r="H4546" t="str">
        <f>_xlfn.XLOOKUP(Table29[[#This Row],[Unique BarCode]],$N$10:$N$37,$O$10:$O$37)</f>
        <v>WALLADPT</v>
      </c>
      <c r="I4546" t="str">
        <f>_xlfn.XLOOKUP(Table29[[#This Row],[Unique BarCode]],$N$10:$N$37,$P$10:$P$37)</f>
        <v>Charger</v>
      </c>
      <c r="J4546" t="s">
        <v>8</v>
      </c>
      <c r="K4546" t="s">
        <v>1391</v>
      </c>
    </row>
    <row r="4547" spans="1:11" x14ac:dyDescent="0.2">
      <c r="A4547" s="1" t="d">
        <v>2023-03-13</v>
      </c>
      <c r="B4547" s="45">
        <v>-1</v>
      </c>
      <c r="C4547" t="s">
        <v>77</v>
      </c>
      <c r="D4547" t="str">
        <f>_xlfn.XLOOKUP(Table29[[#This Row],[Patron Group]],$R$10:$R$24,$S$10:$S$24)</f>
        <v>Undergraduate</v>
      </c>
      <c r="E4547" s="1" t="d">
        <v>2023-03-13</v>
      </c>
      <c r="F4547" t="s">
        <v>1326</v>
      </c>
      <c r="G4547" t="s">
        <v>2272</v>
      </c>
      <c r="H4547" t="str">
        <f>_xlfn.XLOOKUP(Table29[[#This Row],[Unique BarCode]],$N$10:$N$37,$O$10:$O$37)</f>
        <v>WALLADPT</v>
      </c>
      <c r="I4547" t="str">
        <f>_xlfn.XLOOKUP(Table29[[#This Row],[Unique BarCode]],$N$10:$N$37,$P$10:$P$37)</f>
        <v>Charger</v>
      </c>
      <c r="J4547" t="s">
        <v>8</v>
      </c>
      <c r="K4547" t="s">
        <v>1327</v>
      </c>
    </row>
    <row r="4548" spans="1:11" x14ac:dyDescent="0.2">
      <c r="A4548" s="1" t="d">
        <v>2023-03-13</v>
      </c>
      <c r="B4548" s="45">
        <v>-1</v>
      </c>
      <c r="C4548" t="s">
        <v>77</v>
      </c>
      <c r="D4548" t="str">
        <f>_xlfn.XLOOKUP(Table29[[#This Row],[Patron Group]],$R$10:$R$24,$S$10:$S$24)</f>
        <v>Undergraduate</v>
      </c>
      <c r="E4548" s="1" t="d">
        <v>2023-03-13</v>
      </c>
      <c r="F4548" t="s">
        <v>855</v>
      </c>
      <c r="G4548" t="s">
        <v>2272</v>
      </c>
      <c r="H4548" t="str">
        <f>_xlfn.XLOOKUP(Table29[[#This Row],[Unique BarCode]],$N$10:$N$37,$O$10:$O$37)</f>
        <v>WALLADPT</v>
      </c>
      <c r="I4548" t="str">
        <f>_xlfn.XLOOKUP(Table29[[#This Row],[Unique BarCode]],$N$10:$N$37,$P$10:$P$37)</f>
        <v>Charger</v>
      </c>
      <c r="J4548" t="s">
        <v>8</v>
      </c>
    </row>
    <row r="4549" spans="1:11" x14ac:dyDescent="0.2">
      <c r="A4549" s="1" t="d">
        <v>2023-03-13</v>
      </c>
      <c r="B4549" s="45">
        <v>-1</v>
      </c>
      <c r="C4549" t="s">
        <v>77</v>
      </c>
      <c r="D4549" t="str">
        <f>_xlfn.XLOOKUP(Table29[[#This Row],[Patron Group]],$R$10:$R$24,$S$10:$S$24)</f>
        <v>Undergraduate</v>
      </c>
      <c r="E4549" s="1" t="d">
        <v>2023-03-13</v>
      </c>
      <c r="F4549" t="s">
        <v>1267</v>
      </c>
      <c r="G4549" t="s">
        <v>2272</v>
      </c>
      <c r="H4549" t="str">
        <f>_xlfn.XLOOKUP(Table29[[#This Row],[Unique BarCode]],$N$10:$N$37,$O$10:$O$37)</f>
        <v>WALLADPT</v>
      </c>
      <c r="I4549" t="str">
        <f>_xlfn.XLOOKUP(Table29[[#This Row],[Unique BarCode]],$N$10:$N$37,$P$10:$P$37)</f>
        <v>Charger</v>
      </c>
      <c r="J4549" t="s">
        <v>8</v>
      </c>
    </row>
    <row r="4550" spans="1:11" x14ac:dyDescent="0.2">
      <c r="A4550" s="1" t="d">
        <v>2023-03-13</v>
      </c>
      <c r="B4550" s="45">
        <v>-1</v>
      </c>
      <c r="C4550" t="s">
        <v>77</v>
      </c>
      <c r="D4550" t="str">
        <f>_xlfn.XLOOKUP(Table29[[#This Row],[Patron Group]],$R$10:$R$24,$S$10:$S$24)</f>
        <v>Undergraduate</v>
      </c>
      <c r="E4550" s="1" t="d">
        <v>2023-03-13</v>
      </c>
      <c r="F4550" t="s">
        <v>483</v>
      </c>
      <c r="G4550" t="s">
        <v>2272</v>
      </c>
      <c r="H4550" t="str">
        <f>_xlfn.XLOOKUP(Table29[[#This Row],[Unique BarCode]],$N$10:$N$37,$O$10:$O$37)</f>
        <v>WALLADPT</v>
      </c>
      <c r="I4550" t="str">
        <f>_xlfn.XLOOKUP(Table29[[#This Row],[Unique BarCode]],$N$10:$N$37,$P$10:$P$37)</f>
        <v>Charger</v>
      </c>
      <c r="J4550" t="s">
        <v>8</v>
      </c>
    </row>
    <row r="4551" spans="1:11" x14ac:dyDescent="0.2">
      <c r="A4551" s="1" t="d">
        <v>2023-03-13</v>
      </c>
      <c r="B4551" s="45">
        <v>-1</v>
      </c>
      <c r="C4551" t="s">
        <v>77</v>
      </c>
      <c r="D4551" t="str">
        <f>_xlfn.XLOOKUP(Table29[[#This Row],[Patron Group]],$R$10:$R$24,$S$10:$S$24)</f>
        <v>Undergraduate</v>
      </c>
      <c r="E4551" s="1" t="d">
        <v>2023-03-13</v>
      </c>
      <c r="F4551" t="s">
        <v>484</v>
      </c>
      <c r="G4551" t="s">
        <v>2272</v>
      </c>
      <c r="H4551" t="str">
        <f>_xlfn.XLOOKUP(Table29[[#This Row],[Unique BarCode]],$N$10:$N$37,$O$10:$O$37)</f>
        <v>WALLADPT</v>
      </c>
      <c r="I4551" t="str">
        <f>_xlfn.XLOOKUP(Table29[[#This Row],[Unique BarCode]],$N$10:$N$37,$P$10:$P$37)</f>
        <v>Charger</v>
      </c>
      <c r="J4551" t="s">
        <v>8</v>
      </c>
    </row>
    <row r="4552" spans="1:11" x14ac:dyDescent="0.2">
      <c r="A4552" s="1" t="d">
        <v>2023-03-13</v>
      </c>
      <c r="B4552" s="45">
        <v>-1</v>
      </c>
      <c r="C4552" t="s">
        <v>77</v>
      </c>
      <c r="D4552" t="str">
        <f>_xlfn.XLOOKUP(Table29[[#This Row],[Patron Group]],$R$10:$R$24,$S$10:$S$24)</f>
        <v>Undergraduate</v>
      </c>
      <c r="E4552" s="1" t="d">
        <v>2023-03-13</v>
      </c>
      <c r="F4552" t="s">
        <v>47</v>
      </c>
      <c r="G4552" t="s">
        <v>2272</v>
      </c>
      <c r="H4552" t="str">
        <f>_xlfn.XLOOKUP(Table29[[#This Row],[Unique BarCode]],$N$10:$N$37,$O$10:$O$37)</f>
        <v>WALLADPT</v>
      </c>
      <c r="I4552" t="str">
        <f>_xlfn.XLOOKUP(Table29[[#This Row],[Unique BarCode]],$N$10:$N$37,$P$10:$P$37)</f>
        <v>Charger</v>
      </c>
      <c r="J4552" t="s">
        <v>8</v>
      </c>
    </row>
    <row r="4553" spans="1:11" x14ac:dyDescent="0.2">
      <c r="A4553" s="1" t="d">
        <v>2023-03-13</v>
      </c>
      <c r="B4553" s="45">
        <v>-1</v>
      </c>
      <c r="C4553" t="s">
        <v>77</v>
      </c>
      <c r="D4553" t="str">
        <f>_xlfn.XLOOKUP(Table29[[#This Row],[Patron Group]],$R$10:$R$24,$S$10:$S$24)</f>
        <v>Undergraduate</v>
      </c>
      <c r="E4553" s="1" t="d">
        <v>2023-03-13</v>
      </c>
      <c r="F4553" t="s">
        <v>1635</v>
      </c>
      <c r="G4553" t="s">
        <v>2272</v>
      </c>
      <c r="H4553" t="str">
        <f>_xlfn.XLOOKUP(Table29[[#This Row],[Unique BarCode]],$N$10:$N$37,$O$10:$O$37)</f>
        <v>WALLADPT</v>
      </c>
      <c r="I4553" t="str">
        <f>_xlfn.XLOOKUP(Table29[[#This Row],[Unique BarCode]],$N$10:$N$37,$P$10:$P$37)</f>
        <v>Charger</v>
      </c>
      <c r="J4553" t="s">
        <v>8</v>
      </c>
    </row>
    <row r="4554" spans="1:11" x14ac:dyDescent="0.2">
      <c r="A4554" s="1" t="d">
        <v>2023-03-13</v>
      </c>
      <c r="B4554" s="45">
        <v>-1</v>
      </c>
      <c r="C4554" t="s">
        <v>77</v>
      </c>
      <c r="D4554" t="str">
        <f>_xlfn.XLOOKUP(Table29[[#This Row],[Patron Group]],$R$10:$R$24,$S$10:$S$24)</f>
        <v>Undergraduate</v>
      </c>
      <c r="E4554" s="1" t="d">
        <v>2023-03-14</v>
      </c>
      <c r="F4554" t="s">
        <v>1777</v>
      </c>
      <c r="G4554" t="s">
        <v>2296</v>
      </c>
      <c r="H4554" t="str">
        <f>_xlfn.XLOOKUP(Table29[[#This Row],[Unique BarCode]],$N$10:$N$37,$O$10:$O$37)</f>
        <v>MACUSBC</v>
      </c>
      <c r="I4554" t="str">
        <f>_xlfn.XLOOKUP(Table29[[#This Row],[Unique BarCode]],$N$10:$N$37,$P$10:$P$37)</f>
        <v>Charger</v>
      </c>
      <c r="J4554" t="s">
        <v>128</v>
      </c>
      <c r="K4554" t="s">
        <v>1287</v>
      </c>
    </row>
    <row r="4555" spans="1:11" x14ac:dyDescent="0.2">
      <c r="A4555" s="1" t="d">
        <v>2023-03-13</v>
      </c>
      <c r="B4555" s="45">
        <v>-1</v>
      </c>
      <c r="C4555" t="s">
        <v>77</v>
      </c>
      <c r="D4555" t="str">
        <f>_xlfn.XLOOKUP(Table29[[#This Row],[Patron Group]],$R$10:$R$24,$S$10:$S$24)</f>
        <v>Undergraduate</v>
      </c>
      <c r="E4555" s="1" t="d">
        <v>2023-03-16</v>
      </c>
      <c r="F4555" t="s">
        <v>78</v>
      </c>
      <c r="G4555" t="s">
        <v>2276</v>
      </c>
      <c r="H4555" t="str">
        <f>_xlfn.XLOOKUP(Table29[[#This Row],[Unique BarCode]],$N$10:$N$37,$O$10:$O$37)</f>
        <v>CALC</v>
      </c>
      <c r="I4555" t="str">
        <f>_xlfn.XLOOKUP(Table29[[#This Row],[Unique BarCode]],$N$10:$N$37,$P$10:$P$37)</f>
        <v>Accessory</v>
      </c>
      <c r="J4555" t="s">
        <v>8</v>
      </c>
      <c r="K4555" t="s">
        <v>79</v>
      </c>
    </row>
    <row r="4556" spans="1:11" x14ac:dyDescent="0.2">
      <c r="A4556" s="1" t="d">
        <v>2023-03-13</v>
      </c>
      <c r="B4556" s="45">
        <v>-1</v>
      </c>
      <c r="C4556" t="s">
        <v>77</v>
      </c>
      <c r="D4556" t="str">
        <f>_xlfn.XLOOKUP(Table29[[#This Row],[Patron Group]],$R$10:$R$24,$S$10:$S$24)</f>
        <v>Undergraduate</v>
      </c>
      <c r="E4556" s="1" t="d">
        <v>2023-03-20</v>
      </c>
      <c r="F4556" t="s">
        <v>2133</v>
      </c>
      <c r="G4556" t="s">
        <v>2273</v>
      </c>
      <c r="H4556" t="str">
        <f>_xlfn.XLOOKUP(Table29[[#This Row],[Unique BarCode]],$N$10:$N$37,$O$10:$O$37)</f>
        <v>ChromeBook</v>
      </c>
      <c r="I4556" t="str">
        <f>_xlfn.XLOOKUP(Table29[[#This Row],[Unique BarCode]],$N$10:$N$37,$P$10:$P$37)</f>
        <v>Device</v>
      </c>
      <c r="J4556" t="s">
        <v>13</v>
      </c>
      <c r="K4556" t="s">
        <v>2134</v>
      </c>
    </row>
    <row r="4557" spans="1:11" x14ac:dyDescent="0.2">
      <c r="A4557" s="1" t="d">
        <v>2023-03-13</v>
      </c>
      <c r="B4557" s="45">
        <v>-1</v>
      </c>
      <c r="C4557" t="s">
        <v>77</v>
      </c>
      <c r="D4557" t="str">
        <f>_xlfn.XLOOKUP(Table29[[#This Row],[Patron Group]],$R$10:$R$24,$S$10:$S$24)</f>
        <v>Undergraduate</v>
      </c>
      <c r="E4557" s="1" t="d">
        <v>2023-03-20</v>
      </c>
      <c r="F4557" t="s">
        <v>1393</v>
      </c>
      <c r="G4557" t="s">
        <v>2273</v>
      </c>
      <c r="H4557" t="str">
        <f>_xlfn.XLOOKUP(Table29[[#This Row],[Unique BarCode]],$N$10:$N$37,$O$10:$O$37)</f>
        <v>ChromeBook</v>
      </c>
      <c r="I4557" t="str">
        <f>_xlfn.XLOOKUP(Table29[[#This Row],[Unique BarCode]],$N$10:$N$37,$P$10:$P$37)</f>
        <v>Device</v>
      </c>
      <c r="J4557" t="s">
        <v>13</v>
      </c>
      <c r="K4557" t="s">
        <v>1394</v>
      </c>
    </row>
    <row r="4558" spans="1:11" x14ac:dyDescent="0.2">
      <c r="A4558" s="1" t="d">
        <v>2023-03-13</v>
      </c>
      <c r="B4558" s="45">
        <v>-1</v>
      </c>
      <c r="C4558" t="s">
        <v>77</v>
      </c>
      <c r="D4558" t="str">
        <f>_xlfn.XLOOKUP(Table29[[#This Row],[Patron Group]],$R$10:$R$24,$S$10:$S$24)</f>
        <v>Undergraduate</v>
      </c>
      <c r="E4558" s="1" t="d">
        <v>2023-03-20</v>
      </c>
      <c r="F4558" t="s">
        <v>1303</v>
      </c>
      <c r="G4558" t="s">
        <v>2273</v>
      </c>
      <c r="H4558" t="str">
        <f>_xlfn.XLOOKUP(Table29[[#This Row],[Unique BarCode]],$N$10:$N$37,$O$10:$O$37)</f>
        <v>ChromeBook</v>
      </c>
      <c r="I4558" t="str">
        <f>_xlfn.XLOOKUP(Table29[[#This Row],[Unique BarCode]],$N$10:$N$37,$P$10:$P$37)</f>
        <v>Device</v>
      </c>
      <c r="J4558" t="s">
        <v>13</v>
      </c>
      <c r="K4558" t="s">
        <v>1304</v>
      </c>
    </row>
    <row r="4559" spans="1:11" x14ac:dyDescent="0.2">
      <c r="A4559" s="1" t="d">
        <v>2023-03-13</v>
      </c>
      <c r="B4559" s="45">
        <v>-1</v>
      </c>
      <c r="C4559" t="s">
        <v>77</v>
      </c>
      <c r="D4559" t="str">
        <f>_xlfn.XLOOKUP(Table29[[#This Row],[Patron Group]],$R$10:$R$24,$S$10:$S$24)</f>
        <v>Undergraduate</v>
      </c>
      <c r="E4559" s="1" t="d">
        <v>2023-03-20</v>
      </c>
      <c r="F4559" t="s">
        <v>286</v>
      </c>
      <c r="G4559" t="s">
        <v>2273</v>
      </c>
      <c r="H4559" t="str">
        <f>_xlfn.XLOOKUP(Table29[[#This Row],[Unique BarCode]],$N$10:$N$37,$O$10:$O$37)</f>
        <v>ChromeBook</v>
      </c>
      <c r="I4559" t="str">
        <f>_xlfn.XLOOKUP(Table29[[#This Row],[Unique BarCode]],$N$10:$N$37,$P$10:$P$37)</f>
        <v>Device</v>
      </c>
      <c r="J4559" t="s">
        <v>128</v>
      </c>
      <c r="K4559" t="s">
        <v>287</v>
      </c>
    </row>
    <row r="4560" spans="1:11" x14ac:dyDescent="0.2">
      <c r="A4560" s="1" t="d">
        <v>2023-03-13</v>
      </c>
      <c r="B4560" s="45">
        <v>-1</v>
      </c>
      <c r="C4560" t="s">
        <v>77</v>
      </c>
      <c r="D4560" t="str">
        <f>_xlfn.XLOOKUP(Table29[[#This Row],[Patron Group]],$R$10:$R$24,$S$10:$S$24)</f>
        <v>Undergraduate</v>
      </c>
      <c r="E4560" s="1" t="d">
        <v>2023-03-20</v>
      </c>
      <c r="F4560" t="s">
        <v>487</v>
      </c>
      <c r="G4560" t="s">
        <v>2273</v>
      </c>
      <c r="H4560" t="str">
        <f>_xlfn.XLOOKUP(Table29[[#This Row],[Unique BarCode]],$N$10:$N$37,$O$10:$O$37)</f>
        <v>ChromeBook</v>
      </c>
      <c r="I4560" t="str">
        <f>_xlfn.XLOOKUP(Table29[[#This Row],[Unique BarCode]],$N$10:$N$37,$P$10:$P$37)</f>
        <v>Device</v>
      </c>
      <c r="J4560" t="s">
        <v>128</v>
      </c>
      <c r="K4560" t="s">
        <v>488</v>
      </c>
    </row>
    <row r="4561" spans="1:11" x14ac:dyDescent="0.2">
      <c r="A4561" s="1" t="d">
        <v>2023-03-13</v>
      </c>
      <c r="B4561" s="45">
        <v>-1</v>
      </c>
      <c r="C4561" t="s">
        <v>77</v>
      </c>
      <c r="D4561" t="str">
        <f>_xlfn.XLOOKUP(Table29[[#This Row],[Patron Group]],$R$10:$R$24,$S$10:$S$24)</f>
        <v>Undergraduate</v>
      </c>
      <c r="E4561" s="1" t="d">
        <v>2023-03-20</v>
      </c>
      <c r="F4561" t="s">
        <v>495</v>
      </c>
      <c r="G4561" t="s">
        <v>2273</v>
      </c>
      <c r="H4561" t="str">
        <f>_xlfn.XLOOKUP(Table29[[#This Row],[Unique BarCode]],$N$10:$N$37,$O$10:$O$37)</f>
        <v>ChromeBook</v>
      </c>
      <c r="I4561" t="str">
        <f>_xlfn.XLOOKUP(Table29[[#This Row],[Unique BarCode]],$N$10:$N$37,$P$10:$P$37)</f>
        <v>Device</v>
      </c>
      <c r="J4561" t="s">
        <v>8</v>
      </c>
      <c r="K4561" t="s">
        <v>496</v>
      </c>
    </row>
    <row r="4562" spans="1:11" x14ac:dyDescent="0.2">
      <c r="A4562" s="1" t="d">
        <v>2023-03-13</v>
      </c>
      <c r="B4562" s="45">
        <v>-1</v>
      </c>
      <c r="C4562" t="s">
        <v>77</v>
      </c>
      <c r="D4562" t="str">
        <f>_xlfn.XLOOKUP(Table29[[#This Row],[Patron Group]],$R$10:$R$24,$S$10:$S$24)</f>
        <v>Undergraduate</v>
      </c>
      <c r="E4562" s="1" t="d">
        <v>2023-03-20</v>
      </c>
      <c r="F4562" t="s">
        <v>246</v>
      </c>
      <c r="G4562" t="s">
        <v>2274</v>
      </c>
      <c r="H4562" t="str">
        <f>_xlfn.XLOOKUP(Table29[[#This Row],[Unique BarCode]],$N$10:$N$37,$O$10:$O$37)</f>
        <v>MacBook</v>
      </c>
      <c r="I4562" t="str">
        <f>_xlfn.XLOOKUP(Table29[[#This Row],[Unique BarCode]],$N$10:$N$37,$P$10:$P$37)</f>
        <v>Device</v>
      </c>
      <c r="J4562" t="s">
        <v>8</v>
      </c>
      <c r="K4562" t="s">
        <v>247</v>
      </c>
    </row>
    <row r="4563" spans="1:11" x14ac:dyDescent="0.2">
      <c r="A4563" s="1" t="d">
        <v>2023-03-13</v>
      </c>
      <c r="B4563" s="45">
        <v>-1</v>
      </c>
      <c r="C4563" t="s">
        <v>77</v>
      </c>
      <c r="D4563" t="str">
        <f>_xlfn.XLOOKUP(Table29[[#This Row],[Patron Group]],$R$10:$R$24,$S$10:$S$24)</f>
        <v>Undergraduate</v>
      </c>
      <c r="E4563" s="1" t="d">
        <v>2023-03-20</v>
      </c>
      <c r="F4563" t="s">
        <v>1602</v>
      </c>
      <c r="G4563" t="s">
        <v>2274</v>
      </c>
      <c r="H4563" t="str">
        <f>_xlfn.XLOOKUP(Table29[[#This Row],[Unique BarCode]],$N$10:$N$37,$O$10:$O$37)</f>
        <v>MacBook</v>
      </c>
      <c r="I4563" t="str">
        <f>_xlfn.XLOOKUP(Table29[[#This Row],[Unique BarCode]],$N$10:$N$37,$P$10:$P$37)</f>
        <v>Device</v>
      </c>
      <c r="J4563" t="s">
        <v>8</v>
      </c>
      <c r="K4563" t="s">
        <v>1602</v>
      </c>
    </row>
    <row r="4564" spans="1:11" x14ac:dyDescent="0.2">
      <c r="A4564" s="1" t="d">
        <v>2023-03-13</v>
      </c>
      <c r="B4564" s="45">
        <v>-1</v>
      </c>
      <c r="C4564" t="s">
        <v>77</v>
      </c>
      <c r="D4564" t="str">
        <f>_xlfn.XLOOKUP(Table29[[#This Row],[Patron Group]],$R$10:$R$24,$S$10:$S$24)</f>
        <v>Undergraduate</v>
      </c>
      <c r="E4564" s="1" t="d">
        <v>2023-03-20</v>
      </c>
      <c r="F4564" t="s">
        <v>2004</v>
      </c>
      <c r="G4564" t="s">
        <v>2275</v>
      </c>
      <c r="H4564" t="str">
        <f>_xlfn.XLOOKUP(Table29[[#This Row],[Unique BarCode]],$N$10:$N$37,$O$10:$O$37)</f>
        <v>iPad</v>
      </c>
      <c r="I4564" t="str">
        <f>_xlfn.XLOOKUP(Table29[[#This Row],[Unique BarCode]],$N$10:$N$37,$P$10:$P$37)</f>
        <v>Device</v>
      </c>
      <c r="J4564" t="s">
        <v>8</v>
      </c>
      <c r="K4564" t="s">
        <v>2005</v>
      </c>
    </row>
    <row r="4565" spans="1:11" x14ac:dyDescent="0.2">
      <c r="A4565" s="1" t="d">
        <v>2023-03-13</v>
      </c>
      <c r="B4565" s="45">
        <v>-1</v>
      </c>
      <c r="C4565" t="s">
        <v>77</v>
      </c>
      <c r="D4565" t="str">
        <f>_xlfn.XLOOKUP(Table29[[#This Row],[Patron Group]],$R$10:$R$24,$S$10:$S$24)</f>
        <v>Undergraduate</v>
      </c>
      <c r="E4565" s="1" t="d">
        <v>2023-03-20</v>
      </c>
      <c r="F4565" t="s">
        <v>501</v>
      </c>
      <c r="G4565" t="s">
        <v>2275</v>
      </c>
      <c r="H4565" t="str">
        <f>_xlfn.XLOOKUP(Table29[[#This Row],[Unique BarCode]],$N$10:$N$37,$O$10:$O$37)</f>
        <v>iPad</v>
      </c>
      <c r="I4565" t="str">
        <f>_xlfn.XLOOKUP(Table29[[#This Row],[Unique BarCode]],$N$10:$N$37,$P$10:$P$37)</f>
        <v>Device</v>
      </c>
      <c r="J4565" t="s">
        <v>8</v>
      </c>
      <c r="K4565" t="s">
        <v>502</v>
      </c>
    </row>
    <row r="4566" spans="1:11" x14ac:dyDescent="0.2">
      <c r="A4566" s="1" t="d">
        <v>2023-03-13</v>
      </c>
      <c r="B4566" s="45">
        <v>-1</v>
      </c>
      <c r="C4566" t="s">
        <v>77</v>
      </c>
      <c r="D4566" t="str">
        <f>_xlfn.XLOOKUP(Table29[[#This Row],[Patron Group]],$R$10:$R$24,$S$10:$S$24)</f>
        <v>Undergraduate</v>
      </c>
      <c r="E4566" s="1" t="d">
        <v>2023-03-20</v>
      </c>
      <c r="F4566" t="s">
        <v>2135</v>
      </c>
      <c r="G4566" t="s">
        <v>2275</v>
      </c>
      <c r="H4566" t="str">
        <f>_xlfn.XLOOKUP(Table29[[#This Row],[Unique BarCode]],$N$10:$N$37,$O$10:$O$37)</f>
        <v>iPad</v>
      </c>
      <c r="I4566" t="str">
        <f>_xlfn.XLOOKUP(Table29[[#This Row],[Unique BarCode]],$N$10:$N$37,$P$10:$P$37)</f>
        <v>Device</v>
      </c>
      <c r="J4566" t="s">
        <v>8</v>
      </c>
      <c r="K4566" t="s">
        <v>2136</v>
      </c>
    </row>
    <row r="4567" spans="1:11" x14ac:dyDescent="0.2">
      <c r="A4567" s="1" t="d">
        <v>2023-03-13</v>
      </c>
      <c r="B4567" s="45">
        <v>-1</v>
      </c>
      <c r="C4567" t="s">
        <v>77</v>
      </c>
      <c r="D4567" t="str">
        <f>_xlfn.XLOOKUP(Table29[[#This Row],[Patron Group]],$R$10:$R$24,$S$10:$S$24)</f>
        <v>Undergraduate</v>
      </c>
      <c r="E4567" s="1" t="d">
        <v>2023-03-20</v>
      </c>
      <c r="F4567" t="s">
        <v>749</v>
      </c>
      <c r="G4567" t="s">
        <v>2263</v>
      </c>
      <c r="H4567" t="str">
        <f>_xlfn.XLOOKUP(Table29[[#This Row],[Unique BarCode]],$N$10:$N$37,$O$10:$O$37)</f>
        <v>HP Laptop</v>
      </c>
      <c r="I4567" t="str">
        <f>_xlfn.XLOOKUP(Table29[[#This Row],[Unique BarCode]],$N$10:$N$37,$P$10:$P$37)</f>
        <v>Device</v>
      </c>
      <c r="J4567" t="s">
        <v>8</v>
      </c>
      <c r="K4567" t="s">
        <v>750</v>
      </c>
    </row>
    <row r="4568" spans="1:11" x14ac:dyDescent="0.2">
      <c r="A4568" s="1" t="d">
        <v>2023-03-13</v>
      </c>
      <c r="B4568" s="45">
        <v>-1</v>
      </c>
      <c r="C4568" t="s">
        <v>77</v>
      </c>
      <c r="D4568" t="str">
        <f>_xlfn.XLOOKUP(Table29[[#This Row],[Patron Group]],$R$10:$R$24,$S$10:$S$24)</f>
        <v>Undergraduate</v>
      </c>
      <c r="E4568" s="1" t="d">
        <v>2023-03-20</v>
      </c>
      <c r="F4568" t="s">
        <v>744</v>
      </c>
      <c r="G4568" t="s">
        <v>2263</v>
      </c>
      <c r="H4568" t="str">
        <f>_xlfn.XLOOKUP(Table29[[#This Row],[Unique BarCode]],$N$10:$N$37,$O$10:$O$37)</f>
        <v>HP Laptop</v>
      </c>
      <c r="I4568" t="str">
        <f>_xlfn.XLOOKUP(Table29[[#This Row],[Unique BarCode]],$N$10:$N$37,$P$10:$P$37)</f>
        <v>Device</v>
      </c>
      <c r="J4568" t="s">
        <v>8</v>
      </c>
      <c r="K4568" t="s">
        <v>745</v>
      </c>
    </row>
    <row r="4569" spans="1:11" x14ac:dyDescent="0.2">
      <c r="A4569" s="1" t="d">
        <v>2023-03-13</v>
      </c>
      <c r="B4569" s="45">
        <v>-1</v>
      </c>
      <c r="C4569" t="s">
        <v>77</v>
      </c>
      <c r="D4569" t="str">
        <f>_xlfn.XLOOKUP(Table29[[#This Row],[Patron Group]],$R$10:$R$24,$S$10:$S$24)</f>
        <v>Undergraduate</v>
      </c>
      <c r="E4569" s="1" t="d">
        <v>2023-03-20</v>
      </c>
      <c r="F4569" t="s">
        <v>894</v>
      </c>
      <c r="G4569" t="s">
        <v>2263</v>
      </c>
      <c r="H4569" t="str">
        <f>_xlfn.XLOOKUP(Table29[[#This Row],[Unique BarCode]],$N$10:$N$37,$O$10:$O$37)</f>
        <v>HP Laptop</v>
      </c>
      <c r="I4569" t="str">
        <f>_xlfn.XLOOKUP(Table29[[#This Row],[Unique BarCode]],$N$10:$N$37,$P$10:$P$37)</f>
        <v>Device</v>
      </c>
      <c r="J4569" t="s">
        <v>8</v>
      </c>
      <c r="K4569" t="s">
        <v>895</v>
      </c>
    </row>
    <row r="4570" spans="1:11" x14ac:dyDescent="0.2">
      <c r="A4570" s="1" t="d">
        <v>2023-03-13</v>
      </c>
      <c r="B4570" s="45">
        <v>-1</v>
      </c>
      <c r="C4570" t="s">
        <v>77</v>
      </c>
      <c r="D4570" t="str">
        <f>_xlfn.XLOOKUP(Table29[[#This Row],[Patron Group]],$R$10:$R$24,$S$10:$S$24)</f>
        <v>Undergraduate</v>
      </c>
      <c r="E4570" s="1" t="d">
        <v>2023-03-23</v>
      </c>
      <c r="F4570" t="s">
        <v>2046</v>
      </c>
      <c r="G4570" t="s">
        <v>2275</v>
      </c>
      <c r="H4570" t="str">
        <f>_xlfn.XLOOKUP(Table29[[#This Row],[Unique BarCode]],$N$10:$N$37,$O$10:$O$37)</f>
        <v>iPad</v>
      </c>
      <c r="I4570" t="str">
        <f>_xlfn.XLOOKUP(Table29[[#This Row],[Unique BarCode]],$N$10:$N$37,$P$10:$P$37)</f>
        <v>Device</v>
      </c>
      <c r="J4570" t="s">
        <v>8</v>
      </c>
      <c r="K4570" t="s">
        <v>2047</v>
      </c>
    </row>
    <row r="4571" spans="1:11" x14ac:dyDescent="0.2">
      <c r="A4571" s="1" t="d">
        <v>2023-03-13</v>
      </c>
      <c r="B4571" s="45">
        <v>-1</v>
      </c>
      <c r="C4571" t="s">
        <v>77</v>
      </c>
      <c r="D4571" t="str">
        <f>_xlfn.XLOOKUP(Table29[[#This Row],[Patron Group]],$R$10:$R$24,$S$10:$S$24)</f>
        <v>Undergraduate</v>
      </c>
      <c r="E4571" s="1" t="d">
        <v>2023-03-24</v>
      </c>
      <c r="F4571" t="s">
        <v>599</v>
      </c>
      <c r="G4571" t="s">
        <v>2274</v>
      </c>
      <c r="H4571" t="str">
        <f>_xlfn.XLOOKUP(Table29[[#This Row],[Unique BarCode]],$N$10:$N$37,$O$10:$O$37)</f>
        <v>MacBook</v>
      </c>
      <c r="I4571" t="str">
        <f>_xlfn.XLOOKUP(Table29[[#This Row],[Unique BarCode]],$N$10:$N$37,$P$10:$P$37)</f>
        <v>Device</v>
      </c>
      <c r="J4571" t="s">
        <v>8</v>
      </c>
      <c r="K4571" t="s">
        <v>600</v>
      </c>
    </row>
    <row r="4572" spans="1:11" x14ac:dyDescent="0.2">
      <c r="A4572" s="1" t="d">
        <v>2023-03-13</v>
      </c>
      <c r="B4572" s="45">
        <v>-1</v>
      </c>
      <c r="C4572" t="s">
        <v>77</v>
      </c>
      <c r="D4572" t="str">
        <f>_xlfn.XLOOKUP(Table29[[#This Row],[Patron Group]],$R$10:$R$24,$S$10:$S$24)</f>
        <v>Undergraduate</v>
      </c>
      <c r="E4572" s="1" t="d">
        <v>2023-03-24</v>
      </c>
      <c r="F4572" t="s">
        <v>1450</v>
      </c>
      <c r="G4572" t="s">
        <v>2274</v>
      </c>
      <c r="H4572" t="str">
        <f>_xlfn.XLOOKUP(Table29[[#This Row],[Unique BarCode]],$N$10:$N$37,$O$10:$O$37)</f>
        <v>MacBook</v>
      </c>
      <c r="I4572" t="str">
        <f>_xlfn.XLOOKUP(Table29[[#This Row],[Unique BarCode]],$N$10:$N$37,$P$10:$P$37)</f>
        <v>Device</v>
      </c>
      <c r="J4572" t="s">
        <v>8</v>
      </c>
      <c r="K4572" t="s">
        <v>1450</v>
      </c>
    </row>
    <row r="4573" spans="1:11" x14ac:dyDescent="0.2">
      <c r="A4573" s="1" t="d">
        <v>2023-03-13</v>
      </c>
      <c r="B4573" s="45">
        <v>-1</v>
      </c>
      <c r="C4573" t="s">
        <v>77</v>
      </c>
      <c r="D4573" t="str">
        <f>_xlfn.XLOOKUP(Table29[[#This Row],[Patron Group]],$R$10:$R$24,$S$10:$S$24)</f>
        <v>Undergraduate</v>
      </c>
      <c r="E4573" s="1" t="d">
        <v>2023-03-27</v>
      </c>
      <c r="F4573" t="s">
        <v>1786</v>
      </c>
      <c r="G4573" t="s">
        <v>2274</v>
      </c>
      <c r="H4573" t="str">
        <f>_xlfn.XLOOKUP(Table29[[#This Row],[Unique BarCode]],$N$10:$N$37,$O$10:$O$37)</f>
        <v>MacBook</v>
      </c>
      <c r="I4573" t="str">
        <f>_xlfn.XLOOKUP(Table29[[#This Row],[Unique BarCode]],$N$10:$N$37,$P$10:$P$37)</f>
        <v>Device</v>
      </c>
      <c r="J4573" t="s">
        <v>8</v>
      </c>
      <c r="K4573" t="s">
        <v>1787</v>
      </c>
    </row>
    <row r="4574" spans="1:11" x14ac:dyDescent="0.2">
      <c r="A4574" s="1" t="d">
        <v>2023-03-13</v>
      </c>
      <c r="B4574" s="45">
        <v>-1</v>
      </c>
      <c r="C4574" t="s">
        <v>77</v>
      </c>
      <c r="D4574" t="str">
        <f>_xlfn.XLOOKUP(Table29[[#This Row],[Patron Group]],$R$10:$R$24,$S$10:$S$24)</f>
        <v>Undergraduate</v>
      </c>
      <c r="E4574" s="1" t="d">
        <v>2023-03-27</v>
      </c>
      <c r="F4574" t="s">
        <v>1023</v>
      </c>
      <c r="G4574" t="s">
        <v>2274</v>
      </c>
      <c r="H4574" t="str">
        <f>_xlfn.XLOOKUP(Table29[[#This Row],[Unique BarCode]],$N$10:$N$37,$O$10:$O$37)</f>
        <v>MacBook</v>
      </c>
      <c r="I4574" t="str">
        <f>_xlfn.XLOOKUP(Table29[[#This Row],[Unique BarCode]],$N$10:$N$37,$P$10:$P$37)</f>
        <v>Device</v>
      </c>
      <c r="J4574" t="s">
        <v>8</v>
      </c>
      <c r="K4574" t="s">
        <v>1024</v>
      </c>
    </row>
    <row r="4575" spans="1:11" x14ac:dyDescent="0.2">
      <c r="A4575" s="1" t="d">
        <v>2023-03-13</v>
      </c>
      <c r="B4575" s="45">
        <v>-1</v>
      </c>
      <c r="C4575" t="s">
        <v>77</v>
      </c>
      <c r="D4575" t="str">
        <f>_xlfn.XLOOKUP(Table29[[#This Row],[Patron Group]],$R$10:$R$24,$S$10:$S$24)</f>
        <v>Undergraduate</v>
      </c>
      <c r="E4575" s="1" t="d">
        <v>2023-03-27</v>
      </c>
      <c r="F4575" t="s">
        <v>1814</v>
      </c>
      <c r="G4575" t="s">
        <v>2274</v>
      </c>
      <c r="H4575" t="str">
        <f>_xlfn.XLOOKUP(Table29[[#This Row],[Unique BarCode]],$N$10:$N$37,$O$10:$O$37)</f>
        <v>MacBook</v>
      </c>
      <c r="I4575" t="str">
        <f>_xlfn.XLOOKUP(Table29[[#This Row],[Unique BarCode]],$N$10:$N$37,$P$10:$P$37)</f>
        <v>Device</v>
      </c>
      <c r="J4575" t="s">
        <v>8</v>
      </c>
      <c r="K4575" t="s">
        <v>1814</v>
      </c>
    </row>
    <row r="4576" spans="1:11" x14ac:dyDescent="0.2">
      <c r="A4576" s="1" t="d">
        <v>2023-03-13</v>
      </c>
      <c r="B4576" s="45">
        <v>-1</v>
      </c>
      <c r="C4576" t="s">
        <v>77</v>
      </c>
      <c r="D4576" t="str">
        <f>_xlfn.XLOOKUP(Table29[[#This Row],[Patron Group]],$R$10:$R$24,$S$10:$S$24)</f>
        <v>Undergraduate</v>
      </c>
      <c r="E4576" s="1" t="d">
        <v>2023-03-27</v>
      </c>
      <c r="F4576" t="s">
        <v>2137</v>
      </c>
      <c r="G4576" t="s">
        <v>2275</v>
      </c>
      <c r="H4576" t="str">
        <f>_xlfn.XLOOKUP(Table29[[#This Row],[Unique BarCode]],$N$10:$N$37,$O$10:$O$37)</f>
        <v>iPad</v>
      </c>
      <c r="I4576" t="str">
        <f>_xlfn.XLOOKUP(Table29[[#This Row],[Unique BarCode]],$N$10:$N$37,$P$10:$P$37)</f>
        <v>Device</v>
      </c>
      <c r="J4576" t="s">
        <v>8</v>
      </c>
      <c r="K4576" t="s">
        <v>2138</v>
      </c>
    </row>
    <row r="4577" spans="1:11" x14ac:dyDescent="0.2">
      <c r="A4577" s="1" t="d">
        <v>2023-03-13</v>
      </c>
      <c r="B4577" s="45">
        <v>-1</v>
      </c>
      <c r="C4577" t="s">
        <v>77</v>
      </c>
      <c r="D4577" t="str">
        <f>_xlfn.XLOOKUP(Table29[[#This Row],[Patron Group]],$R$10:$R$24,$S$10:$S$24)</f>
        <v>Undergraduate</v>
      </c>
      <c r="E4577" s="1" t="d">
        <v>2023-03-27</v>
      </c>
      <c r="F4577" t="s">
        <v>1867</v>
      </c>
      <c r="G4577" t="s">
        <v>2263</v>
      </c>
      <c r="H4577" t="str">
        <f>_xlfn.XLOOKUP(Table29[[#This Row],[Unique BarCode]],$N$10:$N$37,$O$10:$O$37)</f>
        <v>HP Laptop</v>
      </c>
      <c r="I4577" t="str">
        <f>_xlfn.XLOOKUP(Table29[[#This Row],[Unique BarCode]],$N$10:$N$37,$P$10:$P$37)</f>
        <v>Device</v>
      </c>
      <c r="J4577" t="s">
        <v>8</v>
      </c>
      <c r="K4577" t="s">
        <v>1191</v>
      </c>
    </row>
    <row r="4578" spans="1:11" x14ac:dyDescent="0.2">
      <c r="A4578" s="1" t="d">
        <v>2023-03-13</v>
      </c>
      <c r="B4578" s="45">
        <v>-1</v>
      </c>
      <c r="C4578" t="s">
        <v>77</v>
      </c>
      <c r="D4578" t="str">
        <f>_xlfn.XLOOKUP(Table29[[#This Row],[Patron Group]],$R$10:$R$24,$S$10:$S$24)</f>
        <v>Undergraduate</v>
      </c>
      <c r="E4578" s="1" t="d">
        <v>2023-03-27</v>
      </c>
      <c r="F4578" t="s">
        <v>1073</v>
      </c>
      <c r="G4578" t="s">
        <v>2263</v>
      </c>
      <c r="H4578" t="str">
        <f>_xlfn.XLOOKUP(Table29[[#This Row],[Unique BarCode]],$N$10:$N$37,$O$10:$O$37)</f>
        <v>HP Laptop</v>
      </c>
      <c r="I4578" t="str">
        <f>_xlfn.XLOOKUP(Table29[[#This Row],[Unique BarCode]],$N$10:$N$37,$P$10:$P$37)</f>
        <v>Device</v>
      </c>
      <c r="J4578" t="s">
        <v>8</v>
      </c>
      <c r="K4578" t="s">
        <v>1074</v>
      </c>
    </row>
    <row r="4579" spans="1:11" x14ac:dyDescent="0.2">
      <c r="A4579" s="1" t="d">
        <v>2023-03-13</v>
      </c>
      <c r="B4579" s="45">
        <v>5557586250006530</v>
      </c>
      <c r="C4579" t="s">
        <v>77</v>
      </c>
      <c r="D4579" t="str">
        <f>_xlfn.XLOOKUP(Table29[[#This Row],[Patron Group]],$R$10:$R$24,$S$10:$S$24)</f>
        <v>Undergraduate</v>
      </c>
      <c r="E4579" s="1" t="d">
        <v>2023-03-27</v>
      </c>
      <c r="F4579" t="s">
        <v>2098</v>
      </c>
      <c r="G4579" t="s">
        <v>2275</v>
      </c>
      <c r="H4579" t="str">
        <f>_xlfn.XLOOKUP(Table29[[#This Row],[Unique BarCode]],$N$10:$N$37,$O$10:$O$37)</f>
        <v>iPad</v>
      </c>
      <c r="I4579" t="str">
        <f>_xlfn.XLOOKUP(Table29[[#This Row],[Unique BarCode]],$N$10:$N$37,$P$10:$P$37)</f>
        <v>Device</v>
      </c>
      <c r="J4579" t="s">
        <v>8</v>
      </c>
      <c r="K4579" t="s">
        <v>2099</v>
      </c>
    </row>
    <row r="4580" spans="1:11" x14ac:dyDescent="0.2">
      <c r="A4580" s="1" t="d">
        <v>2023-03-13</v>
      </c>
      <c r="B4580" s="45">
        <v>5560790240006530</v>
      </c>
      <c r="C4580" t="s">
        <v>77</v>
      </c>
      <c r="D4580" t="str">
        <f>_xlfn.XLOOKUP(Table29[[#This Row],[Patron Group]],$R$10:$R$24,$S$10:$S$24)</f>
        <v>Undergraduate</v>
      </c>
      <c r="E4580" s="1" t="d">
        <v>2023-03-27</v>
      </c>
      <c r="F4580" t="s">
        <v>2139</v>
      </c>
      <c r="G4580" t="s">
        <v>2273</v>
      </c>
      <c r="H4580" t="str">
        <f>_xlfn.XLOOKUP(Table29[[#This Row],[Unique BarCode]],$N$10:$N$37,$O$10:$O$37)</f>
        <v>ChromeBook</v>
      </c>
      <c r="I4580" t="str">
        <f>_xlfn.XLOOKUP(Table29[[#This Row],[Unique BarCode]],$N$10:$N$37,$P$10:$P$37)</f>
        <v>Device</v>
      </c>
      <c r="J4580" t="s">
        <v>128</v>
      </c>
      <c r="K4580" t="s">
        <v>2140</v>
      </c>
    </row>
    <row r="4581" spans="1:11" x14ac:dyDescent="0.2">
      <c r="A4581" s="1" t="d">
        <v>2023-03-13</v>
      </c>
      <c r="B4581" s="45">
        <v>5565270670006530</v>
      </c>
      <c r="C4581" t="s">
        <v>77</v>
      </c>
      <c r="D4581" t="str">
        <f>_xlfn.XLOOKUP(Table29[[#This Row],[Patron Group]],$R$10:$R$24,$S$10:$S$24)</f>
        <v>Undergraduate</v>
      </c>
      <c r="E4581" s="1" t="d">
        <v>2023-03-27</v>
      </c>
      <c r="F4581" t="s">
        <v>2141</v>
      </c>
      <c r="G4581" t="s">
        <v>2263</v>
      </c>
      <c r="H4581" t="str">
        <f>_xlfn.XLOOKUP(Table29[[#This Row],[Unique BarCode]],$N$10:$N$37,$O$10:$O$37)</f>
        <v>HP Laptop</v>
      </c>
      <c r="I4581" t="str">
        <f>_xlfn.XLOOKUP(Table29[[#This Row],[Unique BarCode]],$N$10:$N$37,$P$10:$P$37)</f>
        <v>Device</v>
      </c>
      <c r="J4581" t="s">
        <v>8</v>
      </c>
      <c r="K4581" t="s">
        <v>737</v>
      </c>
    </row>
    <row r="4582" spans="1:11" x14ac:dyDescent="0.2">
      <c r="A4582" s="1" t="d">
        <v>2023-03-13</v>
      </c>
      <c r="B4582" s="45">
        <v>5565992060006530</v>
      </c>
      <c r="C4582" t="s">
        <v>20</v>
      </c>
      <c r="D4582" t="str">
        <f>_xlfn.XLOOKUP(Table29[[#This Row],[Patron Group]],$R$10:$R$24,$S$10:$S$24)</f>
        <v>Graduate</v>
      </c>
      <c r="E4582" s="1" t="d">
        <v>2023-03-27</v>
      </c>
      <c r="F4582" t="s">
        <v>1910</v>
      </c>
      <c r="G4582" t="s">
        <v>2263</v>
      </c>
      <c r="H4582" t="str">
        <f>_xlfn.XLOOKUP(Table29[[#This Row],[Unique BarCode]],$N$10:$N$37,$O$10:$O$37)</f>
        <v>HP Laptop</v>
      </c>
      <c r="I4582" t="str">
        <f>_xlfn.XLOOKUP(Table29[[#This Row],[Unique BarCode]],$N$10:$N$37,$P$10:$P$37)</f>
        <v>Device</v>
      </c>
      <c r="J4582" t="s">
        <v>8</v>
      </c>
      <c r="K4582" t="s">
        <v>572</v>
      </c>
    </row>
    <row r="4583" spans="1:11" x14ac:dyDescent="0.2">
      <c r="A4583" s="1" t="d">
        <v>2023-03-13</v>
      </c>
      <c r="B4583" s="45">
        <v>5567137810006530</v>
      </c>
      <c r="C4583" t="s">
        <v>77</v>
      </c>
      <c r="D4583" t="str">
        <f>_xlfn.XLOOKUP(Table29[[#This Row],[Patron Group]],$R$10:$R$24,$S$10:$S$24)</f>
        <v>Undergraduate</v>
      </c>
      <c r="E4583" s="1" t="d">
        <v>2023-03-13</v>
      </c>
      <c r="F4583" t="s">
        <v>1757</v>
      </c>
      <c r="G4583" t="s">
        <v>2266</v>
      </c>
      <c r="H4583" t="str">
        <f>_xlfn.XLOOKUP(Table29[[#This Row],[Unique BarCode]],$N$10:$N$37,$O$10:$O$37)</f>
        <v>Headphones</v>
      </c>
      <c r="I4583" t="str">
        <f>_xlfn.XLOOKUP(Table29[[#This Row],[Unique BarCode]],$N$10:$N$37,$P$10:$P$37)</f>
        <v>Accessory</v>
      </c>
      <c r="J4583" t="s">
        <v>8</v>
      </c>
      <c r="K4583" t="s">
        <v>1758</v>
      </c>
    </row>
    <row r="4584" spans="1:11" x14ac:dyDescent="0.2">
      <c r="A4584" s="1" t="d">
        <v>2023-03-13</v>
      </c>
      <c r="B4584" s="45">
        <v>5567648660006530</v>
      </c>
      <c r="C4584" t="s">
        <v>77</v>
      </c>
      <c r="D4584" t="str">
        <f>_xlfn.XLOOKUP(Table29[[#This Row],[Patron Group]],$R$10:$R$24,$S$10:$S$24)</f>
        <v>Undergraduate</v>
      </c>
      <c r="E4584" s="1" t="d">
        <v>2023-03-27</v>
      </c>
      <c r="F4584" t="s">
        <v>1667</v>
      </c>
      <c r="G4584" t="s">
        <v>2274</v>
      </c>
      <c r="H4584" t="str">
        <f>_xlfn.XLOOKUP(Table29[[#This Row],[Unique BarCode]],$N$10:$N$37,$O$10:$O$37)</f>
        <v>MacBook</v>
      </c>
      <c r="I4584" t="str">
        <f>_xlfn.XLOOKUP(Table29[[#This Row],[Unique BarCode]],$N$10:$N$37,$P$10:$P$37)</f>
        <v>Device</v>
      </c>
      <c r="J4584" t="s">
        <v>8</v>
      </c>
      <c r="K4584" t="s">
        <v>1667</v>
      </c>
    </row>
    <row r="4585" spans="1:11" x14ac:dyDescent="0.2">
      <c r="A4585" s="1" t="d">
        <v>2023-03-13</v>
      </c>
      <c r="B4585" s="45">
        <v>6201861140006530</v>
      </c>
      <c r="C4585" t="s">
        <v>77</v>
      </c>
      <c r="D4585" t="str">
        <f>_xlfn.XLOOKUP(Table29[[#This Row],[Patron Group]],$R$10:$R$24,$S$10:$S$24)</f>
        <v>Undergraduate</v>
      </c>
      <c r="E4585" s="1" t="d">
        <v>2023-03-27</v>
      </c>
      <c r="F4585" t="s">
        <v>2142</v>
      </c>
      <c r="G4585" t="s">
        <v>2275</v>
      </c>
      <c r="H4585" t="str">
        <f>_xlfn.XLOOKUP(Table29[[#This Row],[Unique BarCode]],$N$10:$N$37,$O$10:$O$37)</f>
        <v>iPad</v>
      </c>
      <c r="I4585" t="str">
        <f>_xlfn.XLOOKUP(Table29[[#This Row],[Unique BarCode]],$N$10:$N$37,$P$10:$P$37)</f>
        <v>Device</v>
      </c>
      <c r="J4585" t="s">
        <v>8</v>
      </c>
      <c r="K4585" t="s">
        <v>2143</v>
      </c>
    </row>
    <row r="4586" spans="1:11" x14ac:dyDescent="0.2">
      <c r="A4586" s="1" t="d">
        <v>2023-03-13</v>
      </c>
      <c r="B4586" s="45">
        <v>9278901280006530</v>
      </c>
      <c r="C4586" t="s">
        <v>77</v>
      </c>
      <c r="D4586" t="str">
        <f>_xlfn.XLOOKUP(Table29[[#This Row],[Patron Group]],$R$10:$R$24,$S$10:$S$24)</f>
        <v>Undergraduate</v>
      </c>
      <c r="E4586" s="1" t="d">
        <v>2023-03-27</v>
      </c>
      <c r="F4586" t="s">
        <v>2080</v>
      </c>
      <c r="G4586" t="s">
        <v>2275</v>
      </c>
      <c r="H4586" t="str">
        <f>_xlfn.XLOOKUP(Table29[[#This Row],[Unique BarCode]],$N$10:$N$37,$O$10:$O$37)</f>
        <v>iPad</v>
      </c>
      <c r="I4586" t="str">
        <f>_xlfn.XLOOKUP(Table29[[#This Row],[Unique BarCode]],$N$10:$N$37,$P$10:$P$37)</f>
        <v>Device</v>
      </c>
      <c r="J4586" t="s">
        <v>8</v>
      </c>
      <c r="K4586" t="s">
        <v>2081</v>
      </c>
    </row>
    <row r="4587" spans="1:11" x14ac:dyDescent="0.2">
      <c r="A4587" s="1" t="d">
        <v>2023-03-13</v>
      </c>
      <c r="B4587" s="45">
        <v>9406660720006530</v>
      </c>
      <c r="C4587" t="s">
        <v>77</v>
      </c>
      <c r="D4587" t="str">
        <f>_xlfn.XLOOKUP(Table29[[#This Row],[Patron Group]],$R$10:$R$24,$S$10:$S$24)</f>
        <v>Undergraduate</v>
      </c>
      <c r="E4587" s="1" t="d">
        <v>2023-03-27</v>
      </c>
      <c r="F4587" t="s">
        <v>2058</v>
      </c>
      <c r="G4587" t="s">
        <v>2275</v>
      </c>
      <c r="H4587" t="str">
        <f>_xlfn.XLOOKUP(Table29[[#This Row],[Unique BarCode]],$N$10:$N$37,$O$10:$O$37)</f>
        <v>iPad</v>
      </c>
      <c r="I4587" t="str">
        <f>_xlfn.XLOOKUP(Table29[[#This Row],[Unique BarCode]],$N$10:$N$37,$P$10:$P$37)</f>
        <v>Device</v>
      </c>
      <c r="J4587" t="s">
        <v>8</v>
      </c>
      <c r="K4587" t="s">
        <v>2059</v>
      </c>
    </row>
    <row r="4588" spans="1:11" x14ac:dyDescent="0.2">
      <c r="A4588" s="1" t="d">
        <v>2023-03-13</v>
      </c>
      <c r="B4588" s="45">
        <v>9408545910006530</v>
      </c>
      <c r="C4588" t="s">
        <v>20</v>
      </c>
      <c r="D4588" t="str">
        <f>_xlfn.XLOOKUP(Table29[[#This Row],[Patron Group]],$R$10:$R$24,$S$10:$S$24)</f>
        <v>Graduate</v>
      </c>
      <c r="E4588" s="1" t="d">
        <v>2023-03-27</v>
      </c>
      <c r="F4588" t="s">
        <v>1453</v>
      </c>
      <c r="G4588" t="s">
        <v>2275</v>
      </c>
      <c r="H4588" t="str">
        <f>_xlfn.XLOOKUP(Table29[[#This Row],[Unique BarCode]],$N$10:$N$37,$O$10:$O$37)</f>
        <v>iPad</v>
      </c>
      <c r="I4588" t="str">
        <f>_xlfn.XLOOKUP(Table29[[#This Row],[Unique BarCode]],$N$10:$N$37,$P$10:$P$37)</f>
        <v>Device</v>
      </c>
      <c r="J4588" t="s">
        <v>8</v>
      </c>
      <c r="K4588" t="s">
        <v>1454</v>
      </c>
    </row>
    <row r="4589" spans="1:11" x14ac:dyDescent="0.2">
      <c r="A4589" s="1" t="d">
        <v>2023-03-14</v>
      </c>
      <c r="B4589" s="45">
        <v>-1</v>
      </c>
      <c r="C4589" t="s">
        <v>20</v>
      </c>
      <c r="D4589" t="str">
        <f>_xlfn.XLOOKUP(Table29[[#This Row],[Patron Group]],$R$10:$R$24,$S$10:$S$24)</f>
        <v>Graduate</v>
      </c>
      <c r="E4589" s="1" t="d">
        <v>2023-03-14</v>
      </c>
      <c r="F4589" t="s">
        <v>1174</v>
      </c>
      <c r="G4589" t="s">
        <v>2281</v>
      </c>
      <c r="H4589" t="str">
        <f>_xlfn.XLOOKUP(Table29[[#This Row],[Unique BarCode]],$N$10:$N$37,$O$10:$O$37)</f>
        <v>HDMIC</v>
      </c>
      <c r="I4589" t="str">
        <f>_xlfn.XLOOKUP(Table29[[#This Row],[Unique BarCode]],$N$10:$N$37,$P$10:$P$37)</f>
        <v>Cable</v>
      </c>
      <c r="J4589" t="s">
        <v>8</v>
      </c>
      <c r="K4589" t="s">
        <v>1175</v>
      </c>
    </row>
    <row r="4590" spans="1:11" x14ac:dyDescent="0.2">
      <c r="A4590" s="1" t="d">
        <v>2023-03-14</v>
      </c>
      <c r="B4590" s="45">
        <v>-1</v>
      </c>
      <c r="C4590" t="s">
        <v>20</v>
      </c>
      <c r="D4590" t="str">
        <f>_xlfn.XLOOKUP(Table29[[#This Row],[Patron Group]],$R$10:$R$24,$S$10:$S$24)</f>
        <v>Graduate</v>
      </c>
      <c r="E4590" s="1" t="d">
        <v>2023-03-14</v>
      </c>
      <c r="F4590" t="s">
        <v>1619</v>
      </c>
      <c r="G4590" t="s">
        <v>2281</v>
      </c>
      <c r="H4590" t="str">
        <f>_xlfn.XLOOKUP(Table29[[#This Row],[Unique BarCode]],$N$10:$N$37,$O$10:$O$37)</f>
        <v>HDMIC</v>
      </c>
      <c r="I4590" t="str">
        <f>_xlfn.XLOOKUP(Table29[[#This Row],[Unique BarCode]],$N$10:$N$37,$P$10:$P$37)</f>
        <v>Cable</v>
      </c>
      <c r="J4590" t="s">
        <v>8</v>
      </c>
      <c r="K4590" t="s">
        <v>1620</v>
      </c>
    </row>
    <row r="4591" spans="1:11" x14ac:dyDescent="0.2">
      <c r="A4591" s="1" t="d">
        <v>2023-03-14</v>
      </c>
      <c r="B4591" s="45">
        <v>-1</v>
      </c>
      <c r="C4591" t="s">
        <v>20</v>
      </c>
      <c r="D4591" t="str">
        <f>_xlfn.XLOOKUP(Table29[[#This Row],[Patron Group]],$R$10:$R$24,$S$10:$S$24)</f>
        <v>Graduate</v>
      </c>
      <c r="E4591" s="1" t="d">
        <v>2023-03-14</v>
      </c>
      <c r="F4591" t="s">
        <v>1406</v>
      </c>
      <c r="G4591" t="s">
        <v>2281</v>
      </c>
      <c r="H4591" t="str">
        <f>_xlfn.XLOOKUP(Table29[[#This Row],[Unique BarCode]],$N$10:$N$37,$O$10:$O$37)</f>
        <v>HDMIC</v>
      </c>
      <c r="I4591" t="str">
        <f>_xlfn.XLOOKUP(Table29[[#This Row],[Unique BarCode]],$N$10:$N$37,$P$10:$P$37)</f>
        <v>Cable</v>
      </c>
      <c r="J4591" t="s">
        <v>8</v>
      </c>
      <c r="K4591" t="s">
        <v>1407</v>
      </c>
    </row>
    <row r="4592" spans="1:11" x14ac:dyDescent="0.2">
      <c r="A4592" s="1" t="d">
        <v>2023-03-14</v>
      </c>
      <c r="B4592" s="45">
        <v>-1</v>
      </c>
      <c r="C4592" t="s">
        <v>20</v>
      </c>
      <c r="D4592" t="str">
        <f>_xlfn.XLOOKUP(Table29[[#This Row],[Patron Group]],$R$10:$R$24,$S$10:$S$24)</f>
        <v>Graduate</v>
      </c>
      <c r="E4592" s="1" t="d">
        <v>2023-03-14</v>
      </c>
      <c r="F4592" t="s">
        <v>1860</v>
      </c>
      <c r="G4592" t="s">
        <v>2282</v>
      </c>
      <c r="H4592" t="str">
        <f>_xlfn.XLOOKUP(Table29[[#This Row],[Unique BarCode]],$N$10:$N$37,$O$10:$O$37)</f>
        <v>HPUSBC</v>
      </c>
      <c r="I4592" t="str">
        <f>_xlfn.XLOOKUP(Table29[[#This Row],[Unique BarCode]],$N$10:$N$37,$P$10:$P$37)</f>
        <v>Charger</v>
      </c>
      <c r="J4592" t="s">
        <v>49</v>
      </c>
    </row>
    <row r="4593" spans="1:11" x14ac:dyDescent="0.2">
      <c r="A4593" s="1" t="d">
        <v>2023-03-14</v>
      </c>
      <c r="B4593" s="45">
        <v>-1</v>
      </c>
      <c r="C4593" t="s">
        <v>20</v>
      </c>
      <c r="D4593" t="str">
        <f>_xlfn.XLOOKUP(Table29[[#This Row],[Patron Group]],$R$10:$R$24,$S$10:$S$24)</f>
        <v>Graduate</v>
      </c>
      <c r="E4593" s="1" t="d">
        <v>2023-03-14</v>
      </c>
      <c r="F4593" t="s">
        <v>835</v>
      </c>
      <c r="G4593" t="s">
        <v>2265</v>
      </c>
      <c r="H4593" t="str">
        <f>_xlfn.XLOOKUP(Table29[[#This Row],[Unique BarCode]],$N$10:$N$37,$O$10:$O$37)</f>
        <v>IPHONE</v>
      </c>
      <c r="I4593" t="str">
        <f>_xlfn.XLOOKUP(Table29[[#This Row],[Unique BarCode]],$N$10:$N$37,$P$10:$P$37)</f>
        <v>Charger</v>
      </c>
      <c r="J4593" t="s">
        <v>68</v>
      </c>
      <c r="K4593" t="s">
        <v>836</v>
      </c>
    </row>
    <row r="4594" spans="1:11" x14ac:dyDescent="0.2">
      <c r="A4594" s="1" t="d">
        <v>2023-03-14</v>
      </c>
      <c r="B4594" s="45">
        <v>-1</v>
      </c>
      <c r="C4594" t="s">
        <v>20</v>
      </c>
      <c r="D4594" t="str">
        <f>_xlfn.XLOOKUP(Table29[[#This Row],[Patron Group]],$R$10:$R$24,$S$10:$S$24)</f>
        <v>Graduate</v>
      </c>
      <c r="E4594" s="1" t="d">
        <v>2023-03-14</v>
      </c>
      <c r="F4594" t="s">
        <v>29</v>
      </c>
      <c r="G4594" t="s">
        <v>2265</v>
      </c>
      <c r="H4594" t="str">
        <f>_xlfn.XLOOKUP(Table29[[#This Row],[Unique BarCode]],$N$10:$N$37,$O$10:$O$37)</f>
        <v>IPHONE</v>
      </c>
      <c r="I4594" t="str">
        <f>_xlfn.XLOOKUP(Table29[[#This Row],[Unique BarCode]],$N$10:$N$37,$P$10:$P$37)</f>
        <v>Charger</v>
      </c>
      <c r="J4594" t="s">
        <v>8</v>
      </c>
      <c r="K4594" t="s">
        <v>30</v>
      </c>
    </row>
    <row r="4595" spans="1:11" x14ac:dyDescent="0.2">
      <c r="A4595" s="1" t="d">
        <v>2023-03-14</v>
      </c>
      <c r="B4595" s="45">
        <v>-1</v>
      </c>
      <c r="C4595" t="s">
        <v>20</v>
      </c>
      <c r="D4595" t="str">
        <f>_xlfn.XLOOKUP(Table29[[#This Row],[Patron Group]],$R$10:$R$24,$S$10:$S$24)</f>
        <v>Graduate</v>
      </c>
      <c r="E4595" s="1" t="d">
        <v>2023-03-14</v>
      </c>
      <c r="F4595" t="s">
        <v>12</v>
      </c>
      <c r="G4595" t="s">
        <v>2265</v>
      </c>
      <c r="H4595" t="str">
        <f>_xlfn.XLOOKUP(Table29[[#This Row],[Unique BarCode]],$N$10:$N$37,$O$10:$O$37)</f>
        <v>IPHONE</v>
      </c>
      <c r="I4595" t="str">
        <f>_xlfn.XLOOKUP(Table29[[#This Row],[Unique BarCode]],$N$10:$N$37,$P$10:$P$37)</f>
        <v>Charger</v>
      </c>
      <c r="J4595" t="s">
        <v>13</v>
      </c>
      <c r="K4595" t="s">
        <v>14</v>
      </c>
    </row>
    <row r="4596" spans="1:11" x14ac:dyDescent="0.2">
      <c r="A4596" s="1" t="d">
        <v>2023-03-14</v>
      </c>
      <c r="B4596" s="45">
        <v>-1</v>
      </c>
      <c r="C4596" t="s">
        <v>20</v>
      </c>
      <c r="D4596" t="str">
        <f>_xlfn.XLOOKUP(Table29[[#This Row],[Patron Group]],$R$10:$R$24,$S$10:$S$24)</f>
        <v>Graduate</v>
      </c>
      <c r="E4596" s="1" t="d">
        <v>2023-03-14</v>
      </c>
      <c r="F4596" t="s">
        <v>1157</v>
      </c>
      <c r="G4596" t="s">
        <v>2268</v>
      </c>
      <c r="H4596" t="str">
        <f>_xlfn.XLOOKUP(Table29[[#This Row],[Unique BarCode]],$N$10:$N$37,$O$10:$O$37)</f>
        <v>MACCHRG</v>
      </c>
      <c r="I4596" t="str">
        <f>_xlfn.XLOOKUP(Table29[[#This Row],[Unique BarCode]],$N$10:$N$37,$P$10:$P$37)</f>
        <v>Charger</v>
      </c>
      <c r="J4596" t="s">
        <v>8</v>
      </c>
      <c r="K4596" t="s">
        <v>1158</v>
      </c>
    </row>
    <row r="4597" spans="1:11" x14ac:dyDescent="0.2">
      <c r="A4597" s="1" t="d">
        <v>2023-03-14</v>
      </c>
      <c r="B4597" s="45">
        <v>-1</v>
      </c>
      <c r="C4597" t="s">
        <v>20</v>
      </c>
      <c r="D4597" t="str">
        <f>_xlfn.XLOOKUP(Table29[[#This Row],[Patron Group]],$R$10:$R$24,$S$10:$S$24)</f>
        <v>Graduate</v>
      </c>
      <c r="E4597" s="1" t="d">
        <v>2023-03-14</v>
      </c>
      <c r="F4597" t="s">
        <v>813</v>
      </c>
      <c r="G4597" t="s">
        <v>2268</v>
      </c>
      <c r="H4597" t="str">
        <f>_xlfn.XLOOKUP(Table29[[#This Row],[Unique BarCode]],$N$10:$N$37,$O$10:$O$37)</f>
        <v>MACCHRG</v>
      </c>
      <c r="I4597" t="str">
        <f>_xlfn.XLOOKUP(Table29[[#This Row],[Unique BarCode]],$N$10:$N$37,$P$10:$P$37)</f>
        <v>Charger</v>
      </c>
      <c r="J4597" t="s">
        <v>13</v>
      </c>
      <c r="K4597" t="s">
        <v>814</v>
      </c>
    </row>
    <row r="4598" spans="1:11" x14ac:dyDescent="0.2">
      <c r="A4598" s="1" t="d">
        <v>2023-03-14</v>
      </c>
      <c r="B4598" s="45">
        <v>-1</v>
      </c>
      <c r="C4598" t="s">
        <v>20</v>
      </c>
      <c r="D4598" t="str">
        <f>_xlfn.XLOOKUP(Table29[[#This Row],[Patron Group]],$R$10:$R$24,$S$10:$S$24)</f>
        <v>Graduate</v>
      </c>
      <c r="E4598" s="1" t="d">
        <v>2023-03-14</v>
      </c>
      <c r="F4598" t="s">
        <v>1651</v>
      </c>
      <c r="G4598" t="s">
        <v>2296</v>
      </c>
      <c r="H4598" t="str">
        <f>_xlfn.XLOOKUP(Table29[[#This Row],[Unique BarCode]],$N$10:$N$37,$O$10:$O$37)</f>
        <v>MACUSBC</v>
      </c>
      <c r="I4598" t="str">
        <f>_xlfn.XLOOKUP(Table29[[#This Row],[Unique BarCode]],$N$10:$N$37,$P$10:$P$37)</f>
        <v>Charger</v>
      </c>
      <c r="J4598" t="s">
        <v>8</v>
      </c>
      <c r="K4598" t="s">
        <v>92</v>
      </c>
    </row>
    <row r="4599" spans="1:11" x14ac:dyDescent="0.2">
      <c r="A4599" s="1" t="d">
        <v>2023-03-14</v>
      </c>
      <c r="B4599" s="45">
        <v>-1</v>
      </c>
      <c r="C4599" t="s">
        <v>20</v>
      </c>
      <c r="D4599" t="str">
        <f>_xlfn.XLOOKUP(Table29[[#This Row],[Patron Group]],$R$10:$R$24,$S$10:$S$24)</f>
        <v>Graduate</v>
      </c>
      <c r="E4599" s="1" t="d">
        <v>2023-03-14</v>
      </c>
      <c r="F4599" t="s">
        <v>1633</v>
      </c>
      <c r="G4599" t="s">
        <v>2296</v>
      </c>
      <c r="H4599" t="str">
        <f>_xlfn.XLOOKUP(Table29[[#This Row],[Unique BarCode]],$N$10:$N$37,$O$10:$O$37)</f>
        <v>MACUSBC</v>
      </c>
      <c r="I4599" t="str">
        <f>_xlfn.XLOOKUP(Table29[[#This Row],[Unique BarCode]],$N$10:$N$37,$P$10:$P$37)</f>
        <v>Charger</v>
      </c>
      <c r="J4599" t="s">
        <v>8</v>
      </c>
      <c r="K4599" t="s">
        <v>844</v>
      </c>
    </row>
    <row r="4600" spans="1:11" x14ac:dyDescent="0.2">
      <c r="A4600" s="1" t="d">
        <v>2023-03-14</v>
      </c>
      <c r="B4600" s="45">
        <v>-1</v>
      </c>
      <c r="C4600" t="s">
        <v>20</v>
      </c>
      <c r="D4600" t="str">
        <f>_xlfn.XLOOKUP(Table29[[#This Row],[Patron Group]],$R$10:$R$24,$S$10:$S$24)</f>
        <v>Graduate</v>
      </c>
      <c r="E4600" s="1" t="d">
        <v>2023-03-14</v>
      </c>
      <c r="F4600" t="s">
        <v>1634</v>
      </c>
      <c r="G4600" t="s">
        <v>2296</v>
      </c>
      <c r="H4600" t="str">
        <f>_xlfn.XLOOKUP(Table29[[#This Row],[Unique BarCode]],$N$10:$N$37,$O$10:$O$37)</f>
        <v>MACUSBC</v>
      </c>
      <c r="I4600" t="str">
        <f>_xlfn.XLOOKUP(Table29[[#This Row],[Unique BarCode]],$N$10:$N$37,$P$10:$P$37)</f>
        <v>Charger</v>
      </c>
      <c r="J4600" t="s">
        <v>8</v>
      </c>
      <c r="K4600" t="s">
        <v>38</v>
      </c>
    </row>
    <row r="4601" spans="1:11" x14ac:dyDescent="0.2">
      <c r="A4601" s="1" t="d">
        <v>2023-03-14</v>
      </c>
      <c r="B4601" s="45">
        <v>-1</v>
      </c>
      <c r="C4601" t="s">
        <v>20</v>
      </c>
      <c r="D4601" t="str">
        <f>_xlfn.XLOOKUP(Table29[[#This Row],[Patron Group]],$R$10:$R$24,$S$10:$S$24)</f>
        <v>Graduate</v>
      </c>
      <c r="E4601" s="1" t="d">
        <v>2023-03-14</v>
      </c>
      <c r="F4601" t="s">
        <v>847</v>
      </c>
      <c r="G4601" t="s">
        <v>2271</v>
      </c>
      <c r="H4601" t="str">
        <f>_xlfn.XLOOKUP(Table29[[#This Row],[Unique BarCode]],$N$10:$N$37,$O$10:$O$37)</f>
        <v>OMNI</v>
      </c>
      <c r="I4601" t="str">
        <f>_xlfn.XLOOKUP(Table29[[#This Row],[Unique BarCode]],$N$10:$N$37,$P$10:$P$37)</f>
        <v>Charger</v>
      </c>
      <c r="J4601" t="s">
        <v>68</v>
      </c>
      <c r="K4601" t="s">
        <v>848</v>
      </c>
    </row>
    <row r="4602" spans="1:11" x14ac:dyDescent="0.2">
      <c r="A4602" s="1" t="d">
        <v>2023-03-14</v>
      </c>
      <c r="B4602" s="45">
        <v>-1</v>
      </c>
      <c r="C4602" t="s">
        <v>20</v>
      </c>
      <c r="D4602" t="str">
        <f>_xlfn.XLOOKUP(Table29[[#This Row],[Patron Group]],$R$10:$R$24,$S$10:$S$24)</f>
        <v>Graduate</v>
      </c>
      <c r="E4602" s="1" t="d">
        <v>2023-03-14</v>
      </c>
      <c r="F4602" t="s">
        <v>1842</v>
      </c>
      <c r="G4602" t="s">
        <v>2285</v>
      </c>
      <c r="H4602" t="str">
        <f>_xlfn.XLOOKUP(Table29[[#This Row],[Unique BarCode]],$N$10:$N$37,$O$10:$O$37)</f>
        <v>UHDMI</v>
      </c>
      <c r="I4602" t="str">
        <f>_xlfn.XLOOKUP(Table29[[#This Row],[Unique BarCode]],$N$10:$N$37,$P$10:$P$37)</f>
        <v>Cable</v>
      </c>
      <c r="J4602" t="s">
        <v>8</v>
      </c>
    </row>
    <row r="4603" spans="1:11" x14ac:dyDescent="0.2">
      <c r="A4603" s="1" t="d">
        <v>2023-03-14</v>
      </c>
      <c r="B4603" s="45">
        <v>-1</v>
      </c>
      <c r="C4603" t="s">
        <v>20</v>
      </c>
      <c r="D4603" t="str">
        <f>_xlfn.XLOOKUP(Table29[[#This Row],[Patron Group]],$R$10:$R$24,$S$10:$S$24)</f>
        <v>Graduate</v>
      </c>
      <c r="E4603" s="1" t="d">
        <v>2023-03-14</v>
      </c>
      <c r="F4603" t="s">
        <v>688</v>
      </c>
      <c r="G4603" t="s">
        <v>2285</v>
      </c>
      <c r="H4603" t="str">
        <f>_xlfn.XLOOKUP(Table29[[#This Row],[Unique BarCode]],$N$10:$N$37,$O$10:$O$37)</f>
        <v>UHDMI</v>
      </c>
      <c r="I4603" t="str">
        <f>_xlfn.XLOOKUP(Table29[[#This Row],[Unique BarCode]],$N$10:$N$37,$P$10:$P$37)</f>
        <v>Cable</v>
      </c>
      <c r="J4603" t="s">
        <v>8</v>
      </c>
    </row>
    <row r="4604" spans="1:11" x14ac:dyDescent="0.2">
      <c r="A4604" s="1" t="d">
        <v>2023-03-14</v>
      </c>
      <c r="B4604" s="45">
        <v>-1</v>
      </c>
      <c r="C4604" t="s">
        <v>20</v>
      </c>
      <c r="D4604" t="str">
        <f>_xlfn.XLOOKUP(Table29[[#This Row],[Patron Group]],$R$10:$R$24,$S$10:$S$24)</f>
        <v>Graduate</v>
      </c>
      <c r="E4604" s="1" t="d">
        <v>2023-03-14</v>
      </c>
      <c r="F4604" t="s">
        <v>1322</v>
      </c>
      <c r="G4604" t="s">
        <v>2294</v>
      </c>
      <c r="H4604" t="str">
        <f>_xlfn.XLOOKUP(Table29[[#This Row],[Unique BarCode]],$N$10:$N$37,$O$10:$O$37)</f>
        <v>UVGA</v>
      </c>
      <c r="I4604" t="str">
        <f>_xlfn.XLOOKUP(Table29[[#This Row],[Unique BarCode]],$N$10:$N$37,$P$10:$P$37)</f>
        <v>Cable</v>
      </c>
      <c r="J4604" t="s">
        <v>8</v>
      </c>
      <c r="K4604" t="s">
        <v>1323</v>
      </c>
    </row>
    <row r="4605" spans="1:11" x14ac:dyDescent="0.2">
      <c r="A4605" s="1" t="d">
        <v>2023-03-14</v>
      </c>
      <c r="B4605" s="45">
        <v>-1</v>
      </c>
      <c r="C4605" t="s">
        <v>20</v>
      </c>
      <c r="D4605" t="str">
        <f>_xlfn.XLOOKUP(Table29[[#This Row],[Patron Group]],$R$10:$R$24,$S$10:$S$24)</f>
        <v>Graduate</v>
      </c>
      <c r="E4605" s="1" t="d">
        <v>2023-03-14</v>
      </c>
      <c r="F4605" t="s">
        <v>2146</v>
      </c>
      <c r="G4605" t="s">
        <v>2272</v>
      </c>
      <c r="H4605" t="str">
        <f>_xlfn.XLOOKUP(Table29[[#This Row],[Unique BarCode]],$N$10:$N$37,$O$10:$O$37)</f>
        <v>WALLADPT</v>
      </c>
      <c r="I4605" t="str">
        <f>_xlfn.XLOOKUP(Table29[[#This Row],[Unique BarCode]],$N$10:$N$37,$P$10:$P$37)</f>
        <v>Charger</v>
      </c>
      <c r="J4605" t="s">
        <v>8</v>
      </c>
    </row>
    <row r="4606" spans="1:11" x14ac:dyDescent="0.2">
      <c r="A4606" s="1" t="d">
        <v>2023-03-14</v>
      </c>
      <c r="B4606" s="45">
        <v>-1</v>
      </c>
      <c r="C4606" t="s">
        <v>20</v>
      </c>
      <c r="D4606" t="str">
        <f>_xlfn.XLOOKUP(Table29[[#This Row],[Patron Group]],$R$10:$R$24,$S$10:$S$24)</f>
        <v>Graduate</v>
      </c>
      <c r="E4606" s="1" t="d">
        <v>2023-03-14</v>
      </c>
      <c r="F4606" t="s">
        <v>95</v>
      </c>
      <c r="G4606" t="s">
        <v>2272</v>
      </c>
      <c r="H4606" t="str">
        <f>_xlfn.XLOOKUP(Table29[[#This Row],[Unique BarCode]],$N$10:$N$37,$O$10:$O$37)</f>
        <v>WALLADPT</v>
      </c>
      <c r="I4606" t="str">
        <f>_xlfn.XLOOKUP(Table29[[#This Row],[Unique BarCode]],$N$10:$N$37,$P$10:$P$37)</f>
        <v>Charger</v>
      </c>
      <c r="J4606" t="s">
        <v>8</v>
      </c>
    </row>
    <row r="4607" spans="1:11" x14ac:dyDescent="0.2">
      <c r="A4607" s="1" t="d">
        <v>2023-03-14</v>
      </c>
      <c r="B4607" s="45">
        <v>-1</v>
      </c>
      <c r="C4607" t="s">
        <v>20</v>
      </c>
      <c r="D4607" t="str">
        <f>_xlfn.XLOOKUP(Table29[[#This Row],[Patron Group]],$R$10:$R$24,$S$10:$S$24)</f>
        <v>Graduate</v>
      </c>
      <c r="E4607" s="1" t="d">
        <v>2023-03-21</v>
      </c>
      <c r="F4607" t="s">
        <v>2092</v>
      </c>
      <c r="G4607" t="s">
        <v>2275</v>
      </c>
      <c r="H4607" t="str">
        <f>_xlfn.XLOOKUP(Table29[[#This Row],[Unique BarCode]],$N$10:$N$37,$O$10:$O$37)</f>
        <v>iPad</v>
      </c>
      <c r="I4607" t="str">
        <f>_xlfn.XLOOKUP(Table29[[#This Row],[Unique BarCode]],$N$10:$N$37,$P$10:$P$37)</f>
        <v>Device</v>
      </c>
      <c r="J4607" t="s">
        <v>8</v>
      </c>
      <c r="K4607" t="s">
        <v>2093</v>
      </c>
    </row>
    <row r="4608" spans="1:11" x14ac:dyDescent="0.2">
      <c r="A4608" s="1" t="d">
        <v>2023-03-14</v>
      </c>
      <c r="B4608" s="45">
        <v>-1</v>
      </c>
      <c r="C4608" t="s">
        <v>70</v>
      </c>
      <c r="D4608" t="str">
        <f>_xlfn.XLOOKUP(Table29[[#This Row],[Patron Group]],$R$10:$R$24,$S$10:$S$24)</f>
        <v>Undergraduate</v>
      </c>
      <c r="E4608" s="1" t="d">
        <v>2023-03-14</v>
      </c>
      <c r="F4608" t="s">
        <v>1750</v>
      </c>
      <c r="G4608" t="s">
        <v>2296</v>
      </c>
      <c r="H4608" t="str">
        <f>_xlfn.XLOOKUP(Table29[[#This Row],[Unique BarCode]],$N$10:$N$37,$O$10:$O$37)</f>
        <v>MACUSBC</v>
      </c>
      <c r="I4608" t="str">
        <f>_xlfn.XLOOKUP(Table29[[#This Row],[Unique BarCode]],$N$10:$N$37,$P$10:$P$37)</f>
        <v>Charger</v>
      </c>
      <c r="J4608" t="s">
        <v>128</v>
      </c>
      <c r="K4608" t="s">
        <v>439</v>
      </c>
    </row>
    <row r="4609" spans="1:11" x14ac:dyDescent="0.2">
      <c r="A4609" s="1" t="d">
        <v>2023-03-14</v>
      </c>
      <c r="B4609" s="45">
        <v>-1</v>
      </c>
      <c r="C4609" t="s">
        <v>70</v>
      </c>
      <c r="D4609" t="str">
        <f>_xlfn.XLOOKUP(Table29[[#This Row],[Patron Group]],$R$10:$R$24,$S$10:$S$24)</f>
        <v>Undergraduate</v>
      </c>
      <c r="E4609" s="1" t="d">
        <v>2023-03-14</v>
      </c>
      <c r="F4609" t="s">
        <v>2107</v>
      </c>
      <c r="G4609" t="s">
        <v>2296</v>
      </c>
      <c r="H4609" t="str">
        <f>_xlfn.XLOOKUP(Table29[[#This Row],[Unique BarCode]],$N$10:$N$37,$O$10:$O$37)</f>
        <v>MACUSBC</v>
      </c>
      <c r="I4609" t="str">
        <f>_xlfn.XLOOKUP(Table29[[#This Row],[Unique BarCode]],$N$10:$N$37,$P$10:$P$37)</f>
        <v>Charger</v>
      </c>
      <c r="J4609" t="s">
        <v>128</v>
      </c>
      <c r="K4609" t="s">
        <v>474</v>
      </c>
    </row>
    <row r="4610" spans="1:11" x14ac:dyDescent="0.2">
      <c r="A4610" s="1" t="d">
        <v>2023-03-14</v>
      </c>
      <c r="B4610" s="45">
        <v>-1</v>
      </c>
      <c r="C4610" t="s">
        <v>70</v>
      </c>
      <c r="D4610" t="str">
        <f>_xlfn.XLOOKUP(Table29[[#This Row],[Patron Group]],$R$10:$R$24,$S$10:$S$24)</f>
        <v>Undergraduate</v>
      </c>
      <c r="E4610" s="1" t="d">
        <v>2023-03-14</v>
      </c>
      <c r="F4610" t="s">
        <v>1871</v>
      </c>
      <c r="G4610" t="s">
        <v>2296</v>
      </c>
      <c r="H4610" t="str">
        <f>_xlfn.XLOOKUP(Table29[[#This Row],[Unique BarCode]],$N$10:$N$37,$O$10:$O$37)</f>
        <v>MACUSBC</v>
      </c>
      <c r="I4610" t="str">
        <f>_xlfn.XLOOKUP(Table29[[#This Row],[Unique BarCode]],$N$10:$N$37,$P$10:$P$37)</f>
        <v>Charger</v>
      </c>
      <c r="J4610" t="s">
        <v>128</v>
      </c>
      <c r="K4610" t="s">
        <v>476</v>
      </c>
    </row>
    <row r="4611" spans="1:11" x14ac:dyDescent="0.2">
      <c r="A4611" s="1" t="d">
        <v>2023-03-14</v>
      </c>
      <c r="B4611" s="45">
        <v>-1</v>
      </c>
      <c r="C4611" t="s">
        <v>74</v>
      </c>
      <c r="D4611" t="str">
        <f>_xlfn.XLOOKUP(Table29[[#This Row],[Patron Group]],$R$10:$R$24,$S$10:$S$24)</f>
        <v>Staff</v>
      </c>
      <c r="E4611" s="1" t="d">
        <v>2023-03-14</v>
      </c>
      <c r="F4611" t="s">
        <v>1652</v>
      </c>
      <c r="G4611" t="s">
        <v>2296</v>
      </c>
      <c r="H4611" t="str">
        <f>_xlfn.XLOOKUP(Table29[[#This Row],[Unique BarCode]],$N$10:$N$37,$O$10:$O$37)</f>
        <v>MACUSBC</v>
      </c>
      <c r="I4611" t="str">
        <f>_xlfn.XLOOKUP(Table29[[#This Row],[Unique BarCode]],$N$10:$N$37,$P$10:$P$37)</f>
        <v>Charger</v>
      </c>
      <c r="J4611" t="s">
        <v>8</v>
      </c>
      <c r="K4611" t="s">
        <v>40</v>
      </c>
    </row>
    <row r="4612" spans="1:11" x14ac:dyDescent="0.2">
      <c r="A4612" s="1" t="d">
        <v>2023-03-14</v>
      </c>
      <c r="B4612" s="45">
        <v>-1</v>
      </c>
      <c r="C4612" t="s">
        <v>74</v>
      </c>
      <c r="D4612" t="str">
        <f>_xlfn.XLOOKUP(Table29[[#This Row],[Patron Group]],$R$10:$R$24,$S$10:$S$24)</f>
        <v>Staff</v>
      </c>
      <c r="E4612" s="1" t="d">
        <v>2023-03-21</v>
      </c>
      <c r="F4612" t="s">
        <v>1246</v>
      </c>
      <c r="G4612" t="s">
        <v>2273</v>
      </c>
      <c r="H4612" t="str">
        <f>_xlfn.XLOOKUP(Table29[[#This Row],[Unique BarCode]],$N$10:$N$37,$O$10:$O$37)</f>
        <v>ChromeBook</v>
      </c>
      <c r="I4612" t="str">
        <f>_xlfn.XLOOKUP(Table29[[#This Row],[Unique BarCode]],$N$10:$N$37,$P$10:$P$37)</f>
        <v>Device</v>
      </c>
      <c r="J4612" t="s">
        <v>8</v>
      </c>
      <c r="K4612" t="s">
        <v>1247</v>
      </c>
    </row>
    <row r="4613" spans="1:11" x14ac:dyDescent="0.2">
      <c r="A4613" s="1" t="d">
        <v>2023-03-14</v>
      </c>
      <c r="B4613" s="45">
        <v>-1</v>
      </c>
      <c r="C4613" t="s">
        <v>74</v>
      </c>
      <c r="D4613" t="str">
        <f>_xlfn.XLOOKUP(Table29[[#This Row],[Patron Group]],$R$10:$R$24,$S$10:$S$24)</f>
        <v>Staff</v>
      </c>
      <c r="E4613" s="1" t="d">
        <v>2023-03-21</v>
      </c>
      <c r="F4613" t="s">
        <v>689</v>
      </c>
      <c r="G4613" t="s">
        <v>2273</v>
      </c>
      <c r="H4613" t="str">
        <f>_xlfn.XLOOKUP(Table29[[#This Row],[Unique BarCode]],$N$10:$N$37,$O$10:$O$37)</f>
        <v>ChromeBook</v>
      </c>
      <c r="I4613" t="str">
        <f>_xlfn.XLOOKUP(Table29[[#This Row],[Unique BarCode]],$N$10:$N$37,$P$10:$P$37)</f>
        <v>Device</v>
      </c>
      <c r="J4613" t="s">
        <v>13</v>
      </c>
      <c r="K4613" t="s">
        <v>690</v>
      </c>
    </row>
    <row r="4614" spans="1:11" x14ac:dyDescent="0.2">
      <c r="A4614" s="1" t="d">
        <v>2023-03-14</v>
      </c>
      <c r="B4614" s="45">
        <v>-1</v>
      </c>
      <c r="C4614" t="s">
        <v>77</v>
      </c>
      <c r="D4614" t="str">
        <f>_xlfn.XLOOKUP(Table29[[#This Row],[Patron Group]],$R$10:$R$24,$S$10:$S$24)</f>
        <v>Undergraduate</v>
      </c>
      <c r="E4614" s="1" t="d">
        <v>2023-03-14</v>
      </c>
      <c r="F4614" t="s">
        <v>940</v>
      </c>
      <c r="G4614" t="s">
        <v>2302</v>
      </c>
      <c r="H4614" t="str">
        <f>_xlfn.XLOOKUP(Table29[[#This Row],[Unique BarCode]],$N$10:$N$37,$O$10:$O$37)</f>
        <v>IPHONE</v>
      </c>
      <c r="I4614" t="str">
        <f>_xlfn.XLOOKUP(Table29[[#This Row],[Unique BarCode]],$N$10:$N$37,$P$10:$P$37)</f>
        <v>Charger</v>
      </c>
      <c r="J4614" t="s">
        <v>49</v>
      </c>
      <c r="K4614" t="s">
        <v>941</v>
      </c>
    </row>
    <row r="4615" spans="1:11" x14ac:dyDescent="0.2">
      <c r="A4615" s="1" t="d">
        <v>2023-03-14</v>
      </c>
      <c r="B4615" s="45">
        <v>-1</v>
      </c>
      <c r="C4615" t="s">
        <v>77</v>
      </c>
      <c r="D4615" t="str">
        <f>_xlfn.XLOOKUP(Table29[[#This Row],[Patron Group]],$R$10:$R$24,$S$10:$S$24)</f>
        <v>Undergraduate</v>
      </c>
      <c r="E4615" s="1" t="d">
        <v>2023-03-14</v>
      </c>
      <c r="F4615" t="s">
        <v>1174</v>
      </c>
      <c r="G4615" t="s">
        <v>2281</v>
      </c>
      <c r="H4615" t="str">
        <f>_xlfn.XLOOKUP(Table29[[#This Row],[Unique BarCode]],$N$10:$N$37,$O$10:$O$37)</f>
        <v>HDMIC</v>
      </c>
      <c r="I4615" t="str">
        <f>_xlfn.XLOOKUP(Table29[[#This Row],[Unique BarCode]],$N$10:$N$37,$P$10:$P$37)</f>
        <v>Cable</v>
      </c>
      <c r="J4615" t="s">
        <v>8</v>
      </c>
      <c r="K4615" t="s">
        <v>1175</v>
      </c>
    </row>
    <row r="4616" spans="1:11" x14ac:dyDescent="0.2">
      <c r="A4616" s="1" t="d">
        <v>2023-03-14</v>
      </c>
      <c r="B4616" s="45">
        <v>-1</v>
      </c>
      <c r="C4616" t="s">
        <v>77</v>
      </c>
      <c r="D4616" t="str">
        <f>_xlfn.XLOOKUP(Table29[[#This Row],[Patron Group]],$R$10:$R$24,$S$10:$S$24)</f>
        <v>Undergraduate</v>
      </c>
      <c r="E4616" s="1" t="d">
        <v>2023-03-14</v>
      </c>
      <c r="F4616" t="s">
        <v>1404</v>
      </c>
      <c r="G4616" t="s">
        <v>2281</v>
      </c>
      <c r="H4616" t="str">
        <f>_xlfn.XLOOKUP(Table29[[#This Row],[Unique BarCode]],$N$10:$N$37,$O$10:$O$37)</f>
        <v>HDMIC</v>
      </c>
      <c r="I4616" t="str">
        <f>_xlfn.XLOOKUP(Table29[[#This Row],[Unique BarCode]],$N$10:$N$37,$P$10:$P$37)</f>
        <v>Cable</v>
      </c>
      <c r="J4616" t="s">
        <v>8</v>
      </c>
      <c r="K4616" t="s">
        <v>1405</v>
      </c>
    </row>
    <row r="4617" spans="1:11" x14ac:dyDescent="0.2">
      <c r="A4617" s="1" t="d">
        <v>2023-03-14</v>
      </c>
      <c r="B4617" s="45">
        <v>-1</v>
      </c>
      <c r="C4617" t="s">
        <v>77</v>
      </c>
      <c r="D4617" t="str">
        <f>_xlfn.XLOOKUP(Table29[[#This Row],[Patron Group]],$R$10:$R$24,$S$10:$S$24)</f>
        <v>Undergraduate</v>
      </c>
      <c r="E4617" s="1" t="d">
        <v>2023-03-14</v>
      </c>
      <c r="F4617" t="s">
        <v>1619</v>
      </c>
      <c r="G4617" t="s">
        <v>2281</v>
      </c>
      <c r="H4617" t="str">
        <f>_xlfn.XLOOKUP(Table29[[#This Row],[Unique BarCode]],$N$10:$N$37,$O$10:$O$37)</f>
        <v>HDMIC</v>
      </c>
      <c r="I4617" t="str">
        <f>_xlfn.XLOOKUP(Table29[[#This Row],[Unique BarCode]],$N$10:$N$37,$P$10:$P$37)</f>
        <v>Cable</v>
      </c>
      <c r="J4617" t="s">
        <v>8</v>
      </c>
      <c r="K4617" t="s">
        <v>1620</v>
      </c>
    </row>
    <row r="4618" spans="1:11" x14ac:dyDescent="0.2">
      <c r="A4618" s="1" t="d">
        <v>2023-03-14</v>
      </c>
      <c r="B4618" s="45">
        <v>-1</v>
      </c>
      <c r="C4618" t="s">
        <v>77</v>
      </c>
      <c r="D4618" t="str">
        <f>_xlfn.XLOOKUP(Table29[[#This Row],[Patron Group]],$R$10:$R$24,$S$10:$S$24)</f>
        <v>Undergraduate</v>
      </c>
      <c r="E4618" s="1" t="d">
        <v>2023-03-14</v>
      </c>
      <c r="F4618" t="s">
        <v>21</v>
      </c>
      <c r="G4618" t="s">
        <v>2266</v>
      </c>
      <c r="H4618" t="str">
        <f>_xlfn.XLOOKUP(Table29[[#This Row],[Unique BarCode]],$N$10:$N$37,$O$10:$O$37)</f>
        <v>Headphones</v>
      </c>
      <c r="I4618" t="str">
        <f>_xlfn.XLOOKUP(Table29[[#This Row],[Unique BarCode]],$N$10:$N$37,$P$10:$P$37)</f>
        <v>Accessory</v>
      </c>
      <c r="J4618" t="s">
        <v>8</v>
      </c>
      <c r="K4618" t="s">
        <v>22</v>
      </c>
    </row>
    <row r="4619" spans="1:11" x14ac:dyDescent="0.2">
      <c r="A4619" s="1" t="d">
        <v>2023-03-14</v>
      </c>
      <c r="B4619" s="45">
        <v>-1</v>
      </c>
      <c r="C4619" t="s">
        <v>77</v>
      </c>
      <c r="D4619" t="str">
        <f>_xlfn.XLOOKUP(Table29[[#This Row],[Patron Group]],$R$10:$R$24,$S$10:$S$24)</f>
        <v>Undergraduate</v>
      </c>
      <c r="E4619" s="1" t="d">
        <v>2023-03-14</v>
      </c>
      <c r="F4619" t="s">
        <v>23</v>
      </c>
      <c r="G4619" t="s">
        <v>2266</v>
      </c>
      <c r="H4619" t="str">
        <f>_xlfn.XLOOKUP(Table29[[#This Row],[Unique BarCode]],$N$10:$N$37,$O$10:$O$37)</f>
        <v>Headphones</v>
      </c>
      <c r="I4619" t="str">
        <f>_xlfn.XLOOKUP(Table29[[#This Row],[Unique BarCode]],$N$10:$N$37,$P$10:$P$37)</f>
        <v>Accessory</v>
      </c>
      <c r="J4619" t="s">
        <v>8</v>
      </c>
      <c r="K4619" t="s">
        <v>24</v>
      </c>
    </row>
    <row r="4620" spans="1:11" x14ac:dyDescent="0.2">
      <c r="A4620" s="1" t="d">
        <v>2023-03-14</v>
      </c>
      <c r="B4620" s="45">
        <v>-1</v>
      </c>
      <c r="C4620" t="s">
        <v>77</v>
      </c>
      <c r="D4620" t="str">
        <f>_xlfn.XLOOKUP(Table29[[#This Row],[Patron Group]],$R$10:$R$24,$S$10:$S$24)</f>
        <v>Undergraduate</v>
      </c>
      <c r="E4620" s="1" t="d">
        <v>2023-03-14</v>
      </c>
      <c r="F4620" t="s">
        <v>687</v>
      </c>
      <c r="G4620" t="s">
        <v>2282</v>
      </c>
      <c r="H4620" t="str">
        <f>_xlfn.XLOOKUP(Table29[[#This Row],[Unique BarCode]],$N$10:$N$37,$O$10:$O$37)</f>
        <v>HPUSBC</v>
      </c>
      <c r="I4620" t="str">
        <f>_xlfn.XLOOKUP(Table29[[#This Row],[Unique BarCode]],$N$10:$N$37,$P$10:$P$37)</f>
        <v>Charger</v>
      </c>
      <c r="J4620" t="s">
        <v>49</v>
      </c>
    </row>
    <row r="4621" spans="1:11" x14ac:dyDescent="0.2">
      <c r="A4621" s="1" t="d">
        <v>2023-03-14</v>
      </c>
      <c r="B4621" s="45">
        <v>-1</v>
      </c>
      <c r="C4621" t="s">
        <v>77</v>
      </c>
      <c r="D4621" t="str">
        <f>_xlfn.XLOOKUP(Table29[[#This Row],[Patron Group]],$R$10:$R$24,$S$10:$S$24)</f>
        <v>Undergraduate</v>
      </c>
      <c r="E4621" s="1" t="d">
        <v>2023-03-14</v>
      </c>
      <c r="F4621" t="s">
        <v>835</v>
      </c>
      <c r="G4621" t="s">
        <v>2265</v>
      </c>
      <c r="H4621" t="str">
        <f>_xlfn.XLOOKUP(Table29[[#This Row],[Unique BarCode]],$N$10:$N$37,$O$10:$O$37)</f>
        <v>IPHONE</v>
      </c>
      <c r="I4621" t="str">
        <f>_xlfn.XLOOKUP(Table29[[#This Row],[Unique BarCode]],$N$10:$N$37,$P$10:$P$37)</f>
        <v>Charger</v>
      </c>
      <c r="J4621" t="s">
        <v>68</v>
      </c>
      <c r="K4621" t="s">
        <v>836</v>
      </c>
    </row>
    <row r="4622" spans="1:11" x14ac:dyDescent="0.2">
      <c r="A4622" s="1" t="d">
        <v>2023-03-14</v>
      </c>
      <c r="B4622" s="45">
        <v>-1</v>
      </c>
      <c r="C4622" t="s">
        <v>77</v>
      </c>
      <c r="D4622" t="str">
        <f>_xlfn.XLOOKUP(Table29[[#This Row],[Patron Group]],$R$10:$R$24,$S$10:$S$24)</f>
        <v>Undergraduate</v>
      </c>
      <c r="E4622" s="1" t="d">
        <v>2023-03-14</v>
      </c>
      <c r="F4622" t="s">
        <v>1179</v>
      </c>
      <c r="G4622" t="s">
        <v>2265</v>
      </c>
      <c r="H4622" t="str">
        <f>_xlfn.XLOOKUP(Table29[[#This Row],[Unique BarCode]],$N$10:$N$37,$O$10:$O$37)</f>
        <v>IPHONE</v>
      </c>
      <c r="I4622" t="str">
        <f>_xlfn.XLOOKUP(Table29[[#This Row],[Unique BarCode]],$N$10:$N$37,$P$10:$P$37)</f>
        <v>Charger</v>
      </c>
      <c r="J4622" t="s">
        <v>13</v>
      </c>
      <c r="K4622" t="s">
        <v>1180</v>
      </c>
    </row>
    <row r="4623" spans="1:11" x14ac:dyDescent="0.2">
      <c r="A4623" s="1" t="d">
        <v>2023-03-14</v>
      </c>
      <c r="B4623" s="45">
        <v>-1</v>
      </c>
      <c r="C4623" t="s">
        <v>77</v>
      </c>
      <c r="D4623" t="str">
        <f>_xlfn.XLOOKUP(Table29[[#This Row],[Patron Group]],$R$10:$R$24,$S$10:$S$24)</f>
        <v>Undergraduate</v>
      </c>
      <c r="E4623" s="1" t="d">
        <v>2023-03-14</v>
      </c>
      <c r="F4623" t="s">
        <v>1179</v>
      </c>
      <c r="G4623" t="s">
        <v>2265</v>
      </c>
      <c r="H4623" t="str">
        <f>_xlfn.XLOOKUP(Table29[[#This Row],[Unique BarCode]],$N$10:$N$37,$O$10:$O$37)</f>
        <v>IPHONE</v>
      </c>
      <c r="I4623" t="str">
        <f>_xlfn.XLOOKUP(Table29[[#This Row],[Unique BarCode]],$N$10:$N$37,$P$10:$P$37)</f>
        <v>Charger</v>
      </c>
      <c r="J4623" t="s">
        <v>49</v>
      </c>
      <c r="K4623" t="s">
        <v>1180</v>
      </c>
    </row>
    <row r="4624" spans="1:11" x14ac:dyDescent="0.2">
      <c r="A4624" s="1" t="d">
        <v>2023-03-14</v>
      </c>
      <c r="B4624" s="45">
        <v>-1</v>
      </c>
      <c r="C4624" t="s">
        <v>77</v>
      </c>
      <c r="D4624" t="str">
        <f>_xlfn.XLOOKUP(Table29[[#This Row],[Patron Group]],$R$10:$R$24,$S$10:$S$24)</f>
        <v>Undergraduate</v>
      </c>
      <c r="E4624" s="1" t="d">
        <v>2023-03-14</v>
      </c>
      <c r="F4624" t="s">
        <v>1004</v>
      </c>
      <c r="G4624" t="s">
        <v>2265</v>
      </c>
      <c r="H4624" t="str">
        <f>_xlfn.XLOOKUP(Table29[[#This Row],[Unique BarCode]],$N$10:$N$37,$O$10:$O$37)</f>
        <v>IPHONE</v>
      </c>
      <c r="I4624" t="str">
        <f>_xlfn.XLOOKUP(Table29[[#This Row],[Unique BarCode]],$N$10:$N$37,$P$10:$P$37)</f>
        <v>Charger</v>
      </c>
      <c r="J4624" t="s">
        <v>991</v>
      </c>
      <c r="K4624" t="s">
        <v>1005</v>
      </c>
    </row>
    <row r="4625" spans="1:11" x14ac:dyDescent="0.2">
      <c r="A4625" s="1" t="d">
        <v>2023-03-14</v>
      </c>
      <c r="B4625" s="45">
        <v>-1</v>
      </c>
      <c r="C4625" t="s">
        <v>77</v>
      </c>
      <c r="D4625" t="str">
        <f>_xlfn.XLOOKUP(Table29[[#This Row],[Patron Group]],$R$10:$R$24,$S$10:$S$24)</f>
        <v>Undergraduate</v>
      </c>
      <c r="E4625" s="1" t="d">
        <v>2023-03-14</v>
      </c>
      <c r="F4625" t="s">
        <v>1314</v>
      </c>
      <c r="G4625" t="s">
        <v>2265</v>
      </c>
      <c r="H4625" t="str">
        <f>_xlfn.XLOOKUP(Table29[[#This Row],[Unique BarCode]],$N$10:$N$37,$O$10:$O$37)</f>
        <v>IPHONE</v>
      </c>
      <c r="I4625" t="str">
        <f>_xlfn.XLOOKUP(Table29[[#This Row],[Unique BarCode]],$N$10:$N$37,$P$10:$P$37)</f>
        <v>Charger</v>
      </c>
      <c r="J4625" t="s">
        <v>8</v>
      </c>
      <c r="K4625" t="s">
        <v>1315</v>
      </c>
    </row>
    <row r="4626" spans="1:11" x14ac:dyDescent="0.2">
      <c r="A4626" s="1" t="d">
        <v>2023-03-14</v>
      </c>
      <c r="B4626" s="45">
        <v>-1</v>
      </c>
      <c r="C4626" t="s">
        <v>77</v>
      </c>
      <c r="D4626" t="str">
        <f>_xlfn.XLOOKUP(Table29[[#This Row],[Patron Group]],$R$10:$R$24,$S$10:$S$24)</f>
        <v>Undergraduate</v>
      </c>
      <c r="E4626" s="1" t="d">
        <v>2023-03-14</v>
      </c>
      <c r="F4626" t="s">
        <v>84</v>
      </c>
      <c r="G4626" t="s">
        <v>2265</v>
      </c>
      <c r="H4626" t="str">
        <f>_xlfn.XLOOKUP(Table29[[#This Row],[Unique BarCode]],$N$10:$N$37,$O$10:$O$37)</f>
        <v>IPHONE</v>
      </c>
      <c r="I4626" t="str">
        <f>_xlfn.XLOOKUP(Table29[[#This Row],[Unique BarCode]],$N$10:$N$37,$P$10:$P$37)</f>
        <v>Charger</v>
      </c>
      <c r="J4626" t="s">
        <v>8</v>
      </c>
      <c r="K4626" t="s">
        <v>85</v>
      </c>
    </row>
    <row r="4627" spans="1:11" x14ac:dyDescent="0.2">
      <c r="A4627" s="1" t="d">
        <v>2023-03-14</v>
      </c>
      <c r="B4627" s="45">
        <v>-1</v>
      </c>
      <c r="C4627" t="s">
        <v>77</v>
      </c>
      <c r="D4627" t="str">
        <f>_xlfn.XLOOKUP(Table29[[#This Row],[Patron Group]],$R$10:$R$24,$S$10:$S$24)</f>
        <v>Undergraduate</v>
      </c>
      <c r="E4627" s="1" t="d">
        <v>2023-03-14</v>
      </c>
      <c r="F4627" t="s">
        <v>839</v>
      </c>
      <c r="G4627" t="s">
        <v>2265</v>
      </c>
      <c r="H4627" t="str">
        <f>_xlfn.XLOOKUP(Table29[[#This Row],[Unique BarCode]],$N$10:$N$37,$O$10:$O$37)</f>
        <v>IPHONE</v>
      </c>
      <c r="I4627" t="str">
        <f>_xlfn.XLOOKUP(Table29[[#This Row],[Unique BarCode]],$N$10:$N$37,$P$10:$P$37)</f>
        <v>Charger</v>
      </c>
      <c r="J4627" t="s">
        <v>8</v>
      </c>
      <c r="K4627" t="s">
        <v>840</v>
      </c>
    </row>
    <row r="4628" spans="1:11" x14ac:dyDescent="0.2">
      <c r="A4628" s="1" t="d">
        <v>2023-03-14</v>
      </c>
      <c r="B4628" s="45">
        <v>-1</v>
      </c>
      <c r="C4628" t="s">
        <v>77</v>
      </c>
      <c r="D4628" t="str">
        <f>_xlfn.XLOOKUP(Table29[[#This Row],[Patron Group]],$R$10:$R$24,$S$10:$S$24)</f>
        <v>Undergraduate</v>
      </c>
      <c r="E4628" s="1" t="d">
        <v>2023-03-14</v>
      </c>
      <c r="F4628" t="s">
        <v>1186</v>
      </c>
      <c r="G4628" t="s">
        <v>2265</v>
      </c>
      <c r="H4628" t="str">
        <f>_xlfn.XLOOKUP(Table29[[#This Row],[Unique BarCode]],$N$10:$N$37,$O$10:$O$37)</f>
        <v>IPHONE</v>
      </c>
      <c r="I4628" t="str">
        <f>_xlfn.XLOOKUP(Table29[[#This Row],[Unique BarCode]],$N$10:$N$37,$P$10:$P$37)</f>
        <v>Charger</v>
      </c>
      <c r="J4628" t="s">
        <v>128</v>
      </c>
      <c r="K4628" t="s">
        <v>1187</v>
      </c>
    </row>
    <row r="4629" spans="1:11" x14ac:dyDescent="0.2">
      <c r="A4629" s="1" t="d">
        <v>2023-03-14</v>
      </c>
      <c r="B4629" s="45">
        <v>-1</v>
      </c>
      <c r="C4629" t="s">
        <v>77</v>
      </c>
      <c r="D4629" t="str">
        <f>_xlfn.XLOOKUP(Table29[[#This Row],[Patron Group]],$R$10:$R$24,$S$10:$S$24)</f>
        <v>Undergraduate</v>
      </c>
      <c r="E4629" s="1" t="d">
        <v>2023-03-14</v>
      </c>
      <c r="F4629" t="s">
        <v>709</v>
      </c>
      <c r="G4629" t="s">
        <v>2265</v>
      </c>
      <c r="H4629" t="str">
        <f>_xlfn.XLOOKUP(Table29[[#This Row],[Unique BarCode]],$N$10:$N$37,$O$10:$O$37)</f>
        <v>IPHONE</v>
      </c>
      <c r="I4629" t="str">
        <f>_xlfn.XLOOKUP(Table29[[#This Row],[Unique BarCode]],$N$10:$N$37,$P$10:$P$37)</f>
        <v>Charger</v>
      </c>
      <c r="J4629" t="s">
        <v>128</v>
      </c>
      <c r="K4629" t="s">
        <v>710</v>
      </c>
    </row>
    <row r="4630" spans="1:11" x14ac:dyDescent="0.2">
      <c r="A4630" s="1" t="d">
        <v>2023-03-14</v>
      </c>
      <c r="B4630" s="45">
        <v>-1</v>
      </c>
      <c r="C4630" t="s">
        <v>77</v>
      </c>
      <c r="D4630" t="str">
        <f>_xlfn.XLOOKUP(Table29[[#This Row],[Patron Group]],$R$10:$R$24,$S$10:$S$24)</f>
        <v>Undergraduate</v>
      </c>
      <c r="E4630" s="1" t="d">
        <v>2023-03-14</v>
      </c>
      <c r="F4630" t="s">
        <v>86</v>
      </c>
      <c r="G4630" t="s">
        <v>2265</v>
      </c>
      <c r="H4630" t="str">
        <f>_xlfn.XLOOKUP(Table29[[#This Row],[Unique BarCode]],$N$10:$N$37,$O$10:$O$37)</f>
        <v>IPHONE</v>
      </c>
      <c r="I4630" t="str">
        <f>_xlfn.XLOOKUP(Table29[[#This Row],[Unique BarCode]],$N$10:$N$37,$P$10:$P$37)</f>
        <v>Charger</v>
      </c>
      <c r="J4630" t="s">
        <v>8</v>
      </c>
      <c r="K4630" t="s">
        <v>87</v>
      </c>
    </row>
    <row r="4631" spans="1:11" x14ac:dyDescent="0.2">
      <c r="A4631" s="1" t="d">
        <v>2023-03-14</v>
      </c>
      <c r="B4631" s="45">
        <v>-1</v>
      </c>
      <c r="C4631" t="s">
        <v>77</v>
      </c>
      <c r="D4631" t="str">
        <f>_xlfn.XLOOKUP(Table29[[#This Row],[Patron Group]],$R$10:$R$24,$S$10:$S$24)</f>
        <v>Undergraduate</v>
      </c>
      <c r="E4631" s="1" t="d">
        <v>2023-03-14</v>
      </c>
      <c r="F4631" t="s">
        <v>433</v>
      </c>
      <c r="G4631" t="s">
        <v>2265</v>
      </c>
      <c r="H4631" t="str">
        <f>_xlfn.XLOOKUP(Table29[[#This Row],[Unique BarCode]],$N$10:$N$37,$O$10:$O$37)</f>
        <v>IPHONE</v>
      </c>
      <c r="I4631" t="str">
        <f>_xlfn.XLOOKUP(Table29[[#This Row],[Unique BarCode]],$N$10:$N$37,$P$10:$P$37)</f>
        <v>Charger</v>
      </c>
      <c r="J4631" t="s">
        <v>8</v>
      </c>
      <c r="K4631" t="s">
        <v>434</v>
      </c>
    </row>
    <row r="4632" spans="1:11" x14ac:dyDescent="0.2">
      <c r="A4632" s="1" t="d">
        <v>2023-03-14</v>
      </c>
      <c r="B4632" s="45">
        <v>-1</v>
      </c>
      <c r="C4632" t="s">
        <v>77</v>
      </c>
      <c r="D4632" t="str">
        <f>_xlfn.XLOOKUP(Table29[[#This Row],[Patron Group]],$R$10:$R$24,$S$10:$S$24)</f>
        <v>Undergraduate</v>
      </c>
      <c r="E4632" s="1" t="d">
        <v>2023-03-14</v>
      </c>
      <c r="F4632" t="s">
        <v>1534</v>
      </c>
      <c r="G4632" t="s">
        <v>2265</v>
      </c>
      <c r="H4632" t="str">
        <f>_xlfn.XLOOKUP(Table29[[#This Row],[Unique BarCode]],$N$10:$N$37,$O$10:$O$37)</f>
        <v>IPHONE</v>
      </c>
      <c r="I4632" t="str">
        <f>_xlfn.XLOOKUP(Table29[[#This Row],[Unique BarCode]],$N$10:$N$37,$P$10:$P$37)</f>
        <v>Charger</v>
      </c>
      <c r="J4632" t="s">
        <v>128</v>
      </c>
    </row>
    <row r="4633" spans="1:11" x14ac:dyDescent="0.2">
      <c r="A4633" s="1" t="d">
        <v>2023-03-14</v>
      </c>
      <c r="B4633" s="45">
        <v>-1</v>
      </c>
      <c r="C4633" t="s">
        <v>77</v>
      </c>
      <c r="D4633" t="str">
        <f>_xlfn.XLOOKUP(Table29[[#This Row],[Patron Group]],$R$10:$R$24,$S$10:$S$24)</f>
        <v>Undergraduate</v>
      </c>
      <c r="E4633" s="1" t="d">
        <v>2023-03-14</v>
      </c>
      <c r="F4633" t="s">
        <v>266</v>
      </c>
      <c r="G4633" t="s">
        <v>2265</v>
      </c>
      <c r="H4633" t="str">
        <f>_xlfn.XLOOKUP(Table29[[#This Row],[Unique BarCode]],$N$10:$N$37,$O$10:$O$37)</f>
        <v>IPHONE</v>
      </c>
      <c r="I4633" t="str">
        <f>_xlfn.XLOOKUP(Table29[[#This Row],[Unique BarCode]],$N$10:$N$37,$P$10:$P$37)</f>
        <v>Charger</v>
      </c>
      <c r="J4633" t="s">
        <v>8</v>
      </c>
    </row>
    <row r="4634" spans="1:11" x14ac:dyDescent="0.2">
      <c r="A4634" s="1" t="d">
        <v>2023-03-14</v>
      </c>
      <c r="B4634" s="45">
        <v>-1</v>
      </c>
      <c r="C4634" t="s">
        <v>77</v>
      </c>
      <c r="D4634" t="str">
        <f>_xlfn.XLOOKUP(Table29[[#This Row],[Patron Group]],$R$10:$R$24,$S$10:$S$24)</f>
        <v>Undergraduate</v>
      </c>
      <c r="E4634" s="1" t="d">
        <v>2023-03-14</v>
      </c>
      <c r="F4634" t="s">
        <v>2109</v>
      </c>
      <c r="G4634" t="s">
        <v>2268</v>
      </c>
      <c r="H4634" t="str">
        <f>_xlfn.XLOOKUP(Table29[[#This Row],[Unique BarCode]],$N$10:$N$37,$O$10:$O$37)</f>
        <v>MACCHRG</v>
      </c>
      <c r="I4634" t="str">
        <f>_xlfn.XLOOKUP(Table29[[#This Row],[Unique BarCode]],$N$10:$N$37,$P$10:$P$37)</f>
        <v>Charger</v>
      </c>
      <c r="J4634" t="s">
        <v>49</v>
      </c>
      <c r="K4634" t="s">
        <v>2110</v>
      </c>
    </row>
    <row r="4635" spans="1:11" x14ac:dyDescent="0.2">
      <c r="A4635" s="1" t="d">
        <v>2023-03-14</v>
      </c>
      <c r="B4635" s="45">
        <v>-1</v>
      </c>
      <c r="C4635" t="s">
        <v>77</v>
      </c>
      <c r="D4635" t="str">
        <f>_xlfn.XLOOKUP(Table29[[#This Row],[Patron Group]],$R$10:$R$24,$S$10:$S$24)</f>
        <v>Undergraduate</v>
      </c>
      <c r="E4635" s="1" t="d">
        <v>2023-03-14</v>
      </c>
      <c r="F4635" t="s">
        <v>1688</v>
      </c>
      <c r="G4635" t="s">
        <v>2296</v>
      </c>
      <c r="H4635" t="str">
        <f>_xlfn.XLOOKUP(Table29[[#This Row],[Unique BarCode]],$N$10:$N$37,$O$10:$O$37)</f>
        <v>MACUSBC</v>
      </c>
      <c r="I4635" t="str">
        <f>_xlfn.XLOOKUP(Table29[[#This Row],[Unique BarCode]],$N$10:$N$37,$P$10:$P$37)</f>
        <v>Charger</v>
      </c>
      <c r="J4635" t="s">
        <v>8</v>
      </c>
      <c r="K4635" t="s">
        <v>225</v>
      </c>
    </row>
    <row r="4636" spans="1:11" x14ac:dyDescent="0.2">
      <c r="A4636" s="1" t="d">
        <v>2023-03-14</v>
      </c>
      <c r="B4636" s="45">
        <v>-1</v>
      </c>
      <c r="C4636" t="s">
        <v>77</v>
      </c>
      <c r="D4636" t="str">
        <f>_xlfn.XLOOKUP(Table29[[#This Row],[Patron Group]],$R$10:$R$24,$S$10:$S$24)</f>
        <v>Undergraduate</v>
      </c>
      <c r="E4636" s="1" t="d">
        <v>2023-03-14</v>
      </c>
      <c r="F4636" t="s">
        <v>1621</v>
      </c>
      <c r="G4636" t="s">
        <v>2296</v>
      </c>
      <c r="H4636" t="str">
        <f>_xlfn.XLOOKUP(Table29[[#This Row],[Unique BarCode]],$N$10:$N$37,$O$10:$O$37)</f>
        <v>MACUSBC</v>
      </c>
      <c r="I4636" t="str">
        <f>_xlfn.XLOOKUP(Table29[[#This Row],[Unique BarCode]],$N$10:$N$37,$P$10:$P$37)</f>
        <v>Charger</v>
      </c>
      <c r="J4636" t="s">
        <v>8</v>
      </c>
      <c r="K4636" t="s">
        <v>472</v>
      </c>
    </row>
    <row r="4637" spans="1:11" x14ac:dyDescent="0.2">
      <c r="A4637" s="1" t="d">
        <v>2023-03-14</v>
      </c>
      <c r="B4637" s="45">
        <v>-1</v>
      </c>
      <c r="C4637" t="s">
        <v>77</v>
      </c>
      <c r="D4637" t="str">
        <f>_xlfn.XLOOKUP(Table29[[#This Row],[Patron Group]],$R$10:$R$24,$S$10:$S$24)</f>
        <v>Undergraduate</v>
      </c>
      <c r="E4637" s="1" t="d">
        <v>2023-03-14</v>
      </c>
      <c r="F4637" t="s">
        <v>1631</v>
      </c>
      <c r="G4637" t="s">
        <v>2296</v>
      </c>
      <c r="H4637" t="str">
        <f>_xlfn.XLOOKUP(Table29[[#This Row],[Unique BarCode]],$N$10:$N$37,$O$10:$O$37)</f>
        <v>MACUSBC</v>
      </c>
      <c r="I4637" t="str">
        <f>_xlfn.XLOOKUP(Table29[[#This Row],[Unique BarCode]],$N$10:$N$37,$P$10:$P$37)</f>
        <v>Charger</v>
      </c>
      <c r="J4637" t="s">
        <v>8</v>
      </c>
      <c r="K4637" t="s">
        <v>277</v>
      </c>
    </row>
    <row r="4638" spans="1:11" x14ac:dyDescent="0.2">
      <c r="A4638" s="1" t="d">
        <v>2023-03-14</v>
      </c>
      <c r="B4638" s="45">
        <v>-1</v>
      </c>
      <c r="C4638" t="s">
        <v>77</v>
      </c>
      <c r="D4638" t="str">
        <f>_xlfn.XLOOKUP(Table29[[#This Row],[Patron Group]],$R$10:$R$24,$S$10:$S$24)</f>
        <v>Undergraduate</v>
      </c>
      <c r="E4638" s="1" t="d">
        <v>2023-03-14</v>
      </c>
      <c r="F4638" t="s">
        <v>1651</v>
      </c>
      <c r="G4638" t="s">
        <v>2296</v>
      </c>
      <c r="H4638" t="str">
        <f>_xlfn.XLOOKUP(Table29[[#This Row],[Unique BarCode]],$N$10:$N$37,$O$10:$O$37)</f>
        <v>MACUSBC</v>
      </c>
      <c r="I4638" t="str">
        <f>_xlfn.XLOOKUP(Table29[[#This Row],[Unique BarCode]],$N$10:$N$37,$P$10:$P$37)</f>
        <v>Charger</v>
      </c>
      <c r="J4638" t="s">
        <v>8</v>
      </c>
      <c r="K4638" t="s">
        <v>92</v>
      </c>
    </row>
    <row r="4639" spans="1:11" x14ac:dyDescent="0.2">
      <c r="A4639" s="1" t="d">
        <v>2023-03-14</v>
      </c>
      <c r="B4639" s="45">
        <v>-1</v>
      </c>
      <c r="C4639" t="s">
        <v>77</v>
      </c>
      <c r="D4639" t="str">
        <f>_xlfn.XLOOKUP(Table29[[#This Row],[Patron Group]],$R$10:$R$24,$S$10:$S$24)</f>
        <v>Undergraduate</v>
      </c>
      <c r="E4639" s="1" t="d">
        <v>2023-03-14</v>
      </c>
      <c r="F4639" t="s">
        <v>1633</v>
      </c>
      <c r="G4639" t="s">
        <v>2296</v>
      </c>
      <c r="H4639" t="str">
        <f>_xlfn.XLOOKUP(Table29[[#This Row],[Unique BarCode]],$N$10:$N$37,$O$10:$O$37)</f>
        <v>MACUSBC</v>
      </c>
      <c r="I4639" t="str">
        <f>_xlfn.XLOOKUP(Table29[[#This Row],[Unique BarCode]],$N$10:$N$37,$P$10:$P$37)</f>
        <v>Charger</v>
      </c>
      <c r="J4639" t="s">
        <v>8</v>
      </c>
      <c r="K4639" t="s">
        <v>844</v>
      </c>
    </row>
    <row r="4640" spans="1:11" x14ac:dyDescent="0.2">
      <c r="A4640" s="1" t="d">
        <v>2023-03-14</v>
      </c>
      <c r="B4640" s="45">
        <v>-1</v>
      </c>
      <c r="C4640" t="s">
        <v>77</v>
      </c>
      <c r="D4640" t="str">
        <f>_xlfn.XLOOKUP(Table29[[#This Row],[Patron Group]],$R$10:$R$24,$S$10:$S$24)</f>
        <v>Undergraduate</v>
      </c>
      <c r="E4640" s="1" t="d">
        <v>2023-03-14</v>
      </c>
      <c r="F4640" t="s">
        <v>1634</v>
      </c>
      <c r="G4640" t="s">
        <v>2296</v>
      </c>
      <c r="H4640" t="str">
        <f>_xlfn.XLOOKUP(Table29[[#This Row],[Unique BarCode]],$N$10:$N$37,$O$10:$O$37)</f>
        <v>MACUSBC</v>
      </c>
      <c r="I4640" t="str">
        <f>_xlfn.XLOOKUP(Table29[[#This Row],[Unique BarCode]],$N$10:$N$37,$P$10:$P$37)</f>
        <v>Charger</v>
      </c>
      <c r="J4640" t="s">
        <v>8</v>
      </c>
      <c r="K4640" t="s">
        <v>38</v>
      </c>
    </row>
    <row r="4641" spans="1:11" x14ac:dyDescent="0.2">
      <c r="A4641" s="1" t="d">
        <v>2023-03-14</v>
      </c>
      <c r="B4641" s="45">
        <v>-1</v>
      </c>
      <c r="C4641" t="s">
        <v>77</v>
      </c>
      <c r="D4641" t="str">
        <f>_xlfn.XLOOKUP(Table29[[#This Row],[Patron Group]],$R$10:$R$24,$S$10:$S$24)</f>
        <v>Undergraduate</v>
      </c>
      <c r="E4641" s="1" t="d">
        <v>2023-03-14</v>
      </c>
      <c r="F4641" t="s">
        <v>1652</v>
      </c>
      <c r="G4641" t="s">
        <v>2296</v>
      </c>
      <c r="H4641" t="str">
        <f>_xlfn.XLOOKUP(Table29[[#This Row],[Unique BarCode]],$N$10:$N$37,$O$10:$O$37)</f>
        <v>MACUSBC</v>
      </c>
      <c r="I4641" t="str">
        <f>_xlfn.XLOOKUP(Table29[[#This Row],[Unique BarCode]],$N$10:$N$37,$P$10:$P$37)</f>
        <v>Charger</v>
      </c>
      <c r="J4641" t="s">
        <v>8</v>
      </c>
      <c r="K4641" t="s">
        <v>40</v>
      </c>
    </row>
    <row r="4642" spans="1:11" x14ac:dyDescent="0.2">
      <c r="A4642" s="1" t="d">
        <v>2023-03-14</v>
      </c>
      <c r="B4642" s="45">
        <v>-1</v>
      </c>
      <c r="C4642" t="s">
        <v>77</v>
      </c>
      <c r="D4642" t="str">
        <f>_xlfn.XLOOKUP(Table29[[#This Row],[Patron Group]],$R$10:$R$24,$S$10:$S$24)</f>
        <v>Undergraduate</v>
      </c>
      <c r="E4642" s="1" t="d">
        <v>2023-03-14</v>
      </c>
      <c r="F4642" t="s">
        <v>1835</v>
      </c>
      <c r="G4642" t="s">
        <v>2296</v>
      </c>
      <c r="H4642" t="str">
        <f>_xlfn.XLOOKUP(Table29[[#This Row],[Unique BarCode]],$N$10:$N$37,$O$10:$O$37)</f>
        <v>MACUSBC</v>
      </c>
      <c r="I4642" t="str">
        <f>_xlfn.XLOOKUP(Table29[[#This Row],[Unique BarCode]],$N$10:$N$37,$P$10:$P$37)</f>
        <v>Charger</v>
      </c>
      <c r="J4642" t="s">
        <v>8</v>
      </c>
    </row>
    <row r="4643" spans="1:11" x14ac:dyDescent="0.2">
      <c r="A4643" s="1" t="d">
        <v>2023-03-14</v>
      </c>
      <c r="B4643" s="45">
        <v>-1</v>
      </c>
      <c r="C4643" t="s">
        <v>77</v>
      </c>
      <c r="D4643" t="str">
        <f>_xlfn.XLOOKUP(Table29[[#This Row],[Patron Group]],$R$10:$R$24,$S$10:$S$24)</f>
        <v>Undergraduate</v>
      </c>
      <c r="E4643" s="1" t="d">
        <v>2023-03-14</v>
      </c>
      <c r="F4643" t="s">
        <v>1944</v>
      </c>
      <c r="G4643" t="s">
        <v>2304</v>
      </c>
      <c r="H4643" t="str">
        <f>_xlfn.XLOOKUP(Table29[[#This Row],[Unique BarCode]],$N$10:$N$37,$O$10:$O$37)</f>
        <v>Mouse</v>
      </c>
      <c r="I4643" t="str">
        <f>_xlfn.XLOOKUP(Table29[[#This Row],[Unique BarCode]],$N$10:$N$37,$P$10:$P$37)</f>
        <v>Accessory</v>
      </c>
      <c r="J4643" t="s">
        <v>8</v>
      </c>
    </row>
    <row r="4644" spans="1:11" x14ac:dyDescent="0.2">
      <c r="A4644" s="1" t="d">
        <v>2023-03-14</v>
      </c>
      <c r="B4644" s="45">
        <v>-1</v>
      </c>
      <c r="C4644" t="s">
        <v>77</v>
      </c>
      <c r="D4644" t="str">
        <f>_xlfn.XLOOKUP(Table29[[#This Row],[Patron Group]],$R$10:$R$24,$S$10:$S$24)</f>
        <v>Undergraduate</v>
      </c>
      <c r="E4644" s="1" t="d">
        <v>2023-03-14</v>
      </c>
      <c r="F4644" t="s">
        <v>845</v>
      </c>
      <c r="G4644" t="s">
        <v>2271</v>
      </c>
      <c r="H4644" t="str">
        <f>_xlfn.XLOOKUP(Table29[[#This Row],[Unique BarCode]],$N$10:$N$37,$O$10:$O$37)</f>
        <v>OMNI</v>
      </c>
      <c r="I4644" t="str">
        <f>_xlfn.XLOOKUP(Table29[[#This Row],[Unique BarCode]],$N$10:$N$37,$P$10:$P$37)</f>
        <v>Charger</v>
      </c>
      <c r="J4644" t="s">
        <v>49</v>
      </c>
      <c r="K4644" t="s">
        <v>846</v>
      </c>
    </row>
    <row r="4645" spans="1:11" x14ac:dyDescent="0.2">
      <c r="A4645" s="1" t="d">
        <v>2023-03-14</v>
      </c>
      <c r="B4645" s="45">
        <v>-1</v>
      </c>
      <c r="C4645" t="s">
        <v>77</v>
      </c>
      <c r="D4645" t="str">
        <f>_xlfn.XLOOKUP(Table29[[#This Row],[Patron Group]],$R$10:$R$24,$S$10:$S$24)</f>
        <v>Undergraduate</v>
      </c>
      <c r="E4645" s="1" t="d">
        <v>2023-03-14</v>
      </c>
      <c r="F4645" t="s">
        <v>1318</v>
      </c>
      <c r="G4645" t="s">
        <v>2271</v>
      </c>
      <c r="H4645" t="str">
        <f>_xlfn.XLOOKUP(Table29[[#This Row],[Unique BarCode]],$N$10:$N$37,$O$10:$O$37)</f>
        <v>OMNI</v>
      </c>
      <c r="I4645" t="str">
        <f>_xlfn.XLOOKUP(Table29[[#This Row],[Unique BarCode]],$N$10:$N$37,$P$10:$P$37)</f>
        <v>Charger</v>
      </c>
      <c r="J4645" t="s">
        <v>13</v>
      </c>
      <c r="K4645" t="s">
        <v>1319</v>
      </c>
    </row>
    <row r="4646" spans="1:11" x14ac:dyDescent="0.2">
      <c r="A4646" s="1" t="d">
        <v>2023-03-14</v>
      </c>
      <c r="B4646" s="45">
        <v>-1</v>
      </c>
      <c r="C4646" t="s">
        <v>77</v>
      </c>
      <c r="D4646" t="str">
        <f>_xlfn.XLOOKUP(Table29[[#This Row],[Patron Group]],$R$10:$R$24,$S$10:$S$24)</f>
        <v>Undergraduate</v>
      </c>
      <c r="E4646" s="1" t="d">
        <v>2023-03-14</v>
      </c>
      <c r="F4646" t="s">
        <v>1552</v>
      </c>
      <c r="G4646" t="s">
        <v>2271</v>
      </c>
      <c r="H4646" t="str">
        <f>_xlfn.XLOOKUP(Table29[[#This Row],[Unique BarCode]],$N$10:$N$37,$O$10:$O$37)</f>
        <v>OMNI</v>
      </c>
      <c r="I4646" t="str">
        <f>_xlfn.XLOOKUP(Table29[[#This Row],[Unique BarCode]],$N$10:$N$37,$P$10:$P$37)</f>
        <v>Charger</v>
      </c>
      <c r="J4646" t="s">
        <v>49</v>
      </c>
      <c r="K4646" t="s">
        <v>1553</v>
      </c>
    </row>
    <row r="4647" spans="1:11" x14ac:dyDescent="0.2">
      <c r="A4647" s="1" t="d">
        <v>2023-03-14</v>
      </c>
      <c r="B4647" s="45">
        <v>-1</v>
      </c>
      <c r="C4647" t="s">
        <v>77</v>
      </c>
      <c r="D4647" t="str">
        <f>_xlfn.XLOOKUP(Table29[[#This Row],[Patron Group]],$R$10:$R$24,$S$10:$S$24)</f>
        <v>Undergraduate</v>
      </c>
      <c r="E4647" s="1" t="d">
        <v>2023-03-14</v>
      </c>
      <c r="F4647" t="s">
        <v>1780</v>
      </c>
      <c r="G4647" t="s">
        <v>2271</v>
      </c>
      <c r="H4647" t="str">
        <f>_xlfn.XLOOKUP(Table29[[#This Row],[Unique BarCode]],$N$10:$N$37,$O$10:$O$37)</f>
        <v>OMNI</v>
      </c>
      <c r="I4647" t="str">
        <f>_xlfn.XLOOKUP(Table29[[#This Row],[Unique BarCode]],$N$10:$N$37,$P$10:$P$37)</f>
        <v>Charger</v>
      </c>
      <c r="J4647" t="s">
        <v>49</v>
      </c>
      <c r="K4647" t="s">
        <v>1781</v>
      </c>
    </row>
    <row r="4648" spans="1:11" x14ac:dyDescent="0.2">
      <c r="A4648" s="1" t="d">
        <v>2023-03-14</v>
      </c>
      <c r="B4648" s="45">
        <v>-1</v>
      </c>
      <c r="C4648" t="s">
        <v>77</v>
      </c>
      <c r="D4648" t="str">
        <f>_xlfn.XLOOKUP(Table29[[#This Row],[Patron Group]],$R$10:$R$24,$S$10:$S$24)</f>
        <v>Undergraduate</v>
      </c>
      <c r="E4648" s="1" t="d">
        <v>2023-03-14</v>
      </c>
      <c r="F4648" t="s">
        <v>1204</v>
      </c>
      <c r="G4648" t="s">
        <v>2271</v>
      </c>
      <c r="H4648" t="str">
        <f>_xlfn.XLOOKUP(Table29[[#This Row],[Unique BarCode]],$N$10:$N$37,$O$10:$O$37)</f>
        <v>OMNI</v>
      </c>
      <c r="I4648" t="str">
        <f>_xlfn.XLOOKUP(Table29[[#This Row],[Unique BarCode]],$N$10:$N$37,$P$10:$P$37)</f>
        <v>Charger</v>
      </c>
      <c r="J4648" t="s">
        <v>49</v>
      </c>
      <c r="K4648" t="s">
        <v>1205</v>
      </c>
    </row>
    <row r="4649" spans="1:11" x14ac:dyDescent="0.2">
      <c r="A4649" s="1" t="d">
        <v>2023-03-14</v>
      </c>
      <c r="B4649" s="45">
        <v>-1</v>
      </c>
      <c r="C4649" t="s">
        <v>77</v>
      </c>
      <c r="D4649" t="str">
        <f>_xlfn.XLOOKUP(Table29[[#This Row],[Patron Group]],$R$10:$R$24,$S$10:$S$24)</f>
        <v>Undergraduate</v>
      </c>
      <c r="E4649" s="1" t="d">
        <v>2023-03-14</v>
      </c>
      <c r="F4649" t="s">
        <v>479</v>
      </c>
      <c r="G4649" t="s">
        <v>2271</v>
      </c>
      <c r="H4649" t="str">
        <f>_xlfn.XLOOKUP(Table29[[#This Row],[Unique BarCode]],$N$10:$N$37,$O$10:$O$37)</f>
        <v>OMNI</v>
      </c>
      <c r="I4649" t="str">
        <f>_xlfn.XLOOKUP(Table29[[#This Row],[Unique BarCode]],$N$10:$N$37,$P$10:$P$37)</f>
        <v>Charger</v>
      </c>
      <c r="J4649" t="s">
        <v>68</v>
      </c>
      <c r="K4649" t="s">
        <v>480</v>
      </c>
    </row>
    <row r="4650" spans="1:11" x14ac:dyDescent="0.2">
      <c r="A4650" s="1" t="d">
        <v>2023-03-14</v>
      </c>
      <c r="B4650" s="45">
        <v>-1</v>
      </c>
      <c r="C4650" t="s">
        <v>77</v>
      </c>
      <c r="D4650" t="str">
        <f>_xlfn.XLOOKUP(Table29[[#This Row],[Patron Group]],$R$10:$R$24,$S$10:$S$24)</f>
        <v>Undergraduate</v>
      </c>
      <c r="E4650" s="1" t="d">
        <v>2023-03-14</v>
      </c>
      <c r="F4650" t="s">
        <v>1680</v>
      </c>
      <c r="G4650" t="s">
        <v>2271</v>
      </c>
      <c r="H4650" t="str">
        <f>_xlfn.XLOOKUP(Table29[[#This Row],[Unique BarCode]],$N$10:$N$37,$O$10:$O$37)</f>
        <v>OMNI</v>
      </c>
      <c r="I4650" t="str">
        <f>_xlfn.XLOOKUP(Table29[[#This Row],[Unique BarCode]],$N$10:$N$37,$P$10:$P$37)</f>
        <v>Charger</v>
      </c>
      <c r="J4650" t="s">
        <v>8</v>
      </c>
      <c r="K4650" t="s">
        <v>1681</v>
      </c>
    </row>
    <row r="4651" spans="1:11" x14ac:dyDescent="0.2">
      <c r="A4651" s="1" t="d">
        <v>2023-03-14</v>
      </c>
      <c r="B4651" s="45">
        <v>-1</v>
      </c>
      <c r="C4651" t="s">
        <v>77</v>
      </c>
      <c r="D4651" t="str">
        <f>_xlfn.XLOOKUP(Table29[[#This Row],[Patron Group]],$R$10:$R$24,$S$10:$S$24)</f>
        <v>Undergraduate</v>
      </c>
      <c r="E4651" s="1" t="d">
        <v>2023-03-14</v>
      </c>
      <c r="F4651" t="s">
        <v>556</v>
      </c>
      <c r="G4651" t="s">
        <v>2285</v>
      </c>
      <c r="H4651" t="str">
        <f>_xlfn.XLOOKUP(Table29[[#This Row],[Unique BarCode]],$N$10:$N$37,$O$10:$O$37)</f>
        <v>UHDMI</v>
      </c>
      <c r="I4651" t="str">
        <f>_xlfn.XLOOKUP(Table29[[#This Row],[Unique BarCode]],$N$10:$N$37,$P$10:$P$37)</f>
        <v>Cable</v>
      </c>
      <c r="J4651" t="s">
        <v>8</v>
      </c>
    </row>
    <row r="4652" spans="1:11" x14ac:dyDescent="0.2">
      <c r="A4652" s="1" t="d">
        <v>2023-03-14</v>
      </c>
      <c r="B4652" s="45">
        <v>-1</v>
      </c>
      <c r="C4652" t="s">
        <v>77</v>
      </c>
      <c r="D4652" t="str">
        <f>_xlfn.XLOOKUP(Table29[[#This Row],[Patron Group]],$R$10:$R$24,$S$10:$S$24)</f>
        <v>Undergraduate</v>
      </c>
      <c r="E4652" s="1" t="d">
        <v>2023-03-14</v>
      </c>
      <c r="F4652" t="s">
        <v>714</v>
      </c>
      <c r="G4652" t="s">
        <v>2285</v>
      </c>
      <c r="H4652" t="str">
        <f>_xlfn.XLOOKUP(Table29[[#This Row],[Unique BarCode]],$N$10:$N$37,$O$10:$O$37)</f>
        <v>UHDMI</v>
      </c>
      <c r="I4652" t="str">
        <f>_xlfn.XLOOKUP(Table29[[#This Row],[Unique BarCode]],$N$10:$N$37,$P$10:$P$37)</f>
        <v>Cable</v>
      </c>
      <c r="J4652" t="s">
        <v>8</v>
      </c>
    </row>
    <row r="4653" spans="1:11" x14ac:dyDescent="0.2">
      <c r="A4653" s="1" t="d">
        <v>2023-03-14</v>
      </c>
      <c r="B4653" s="45">
        <v>-1</v>
      </c>
      <c r="C4653" t="s">
        <v>77</v>
      </c>
      <c r="D4653" t="str">
        <f>_xlfn.XLOOKUP(Table29[[#This Row],[Patron Group]],$R$10:$R$24,$S$10:$S$24)</f>
        <v>Undergraduate</v>
      </c>
      <c r="E4653" s="1" t="d">
        <v>2023-03-14</v>
      </c>
      <c r="F4653" t="s">
        <v>1991</v>
      </c>
      <c r="G4653" t="s">
        <v>2285</v>
      </c>
      <c r="H4653" t="str">
        <f>_xlfn.XLOOKUP(Table29[[#This Row],[Unique BarCode]],$N$10:$N$37,$O$10:$O$37)</f>
        <v>UHDMI</v>
      </c>
      <c r="I4653" t="str">
        <f>_xlfn.XLOOKUP(Table29[[#This Row],[Unique BarCode]],$N$10:$N$37,$P$10:$P$37)</f>
        <v>Cable</v>
      </c>
      <c r="J4653" t="s">
        <v>8</v>
      </c>
    </row>
    <row r="4654" spans="1:11" x14ac:dyDescent="0.2">
      <c r="A4654" s="1" t="d">
        <v>2023-03-14</v>
      </c>
      <c r="B4654" s="45">
        <v>-1</v>
      </c>
      <c r="C4654" t="s">
        <v>77</v>
      </c>
      <c r="D4654" t="str">
        <f>_xlfn.XLOOKUP(Table29[[#This Row],[Patron Group]],$R$10:$R$24,$S$10:$S$24)</f>
        <v>Undergraduate</v>
      </c>
      <c r="E4654" s="1" t="d">
        <v>2023-03-14</v>
      </c>
      <c r="F4654" t="s">
        <v>1897</v>
      </c>
      <c r="G4654" t="s">
        <v>2301</v>
      </c>
      <c r="H4654" t="str">
        <f>_xlfn.XLOOKUP(Table29[[#This Row],[Unique BarCode]],$N$10:$N$37,$O$10:$O$37)</f>
        <v>VGA Cable</v>
      </c>
      <c r="I4654" t="str">
        <f>_xlfn.XLOOKUP(Table29[[#This Row],[Unique BarCode]],$N$10:$N$37,$P$10:$P$37)</f>
        <v>Cable</v>
      </c>
      <c r="J4654" t="s">
        <v>8</v>
      </c>
      <c r="K4654" t="s">
        <v>1898</v>
      </c>
    </row>
    <row r="4655" spans="1:11" x14ac:dyDescent="0.2">
      <c r="A4655" s="1" t="d">
        <v>2023-03-14</v>
      </c>
      <c r="B4655" s="45">
        <v>-1</v>
      </c>
      <c r="C4655" t="s">
        <v>77</v>
      </c>
      <c r="D4655" t="str">
        <f>_xlfn.XLOOKUP(Table29[[#This Row],[Patron Group]],$R$10:$R$24,$S$10:$S$24)</f>
        <v>Undergraduate</v>
      </c>
      <c r="E4655" s="1" t="d">
        <v>2023-03-14</v>
      </c>
      <c r="F4655" t="s">
        <v>1184</v>
      </c>
      <c r="G4655" t="s">
        <v>2272</v>
      </c>
      <c r="H4655" t="str">
        <f>_xlfn.XLOOKUP(Table29[[#This Row],[Unique BarCode]],$N$10:$N$37,$O$10:$O$37)</f>
        <v>WALLADPT</v>
      </c>
      <c r="I4655" t="str">
        <f>_xlfn.XLOOKUP(Table29[[#This Row],[Unique BarCode]],$N$10:$N$37,$P$10:$P$37)</f>
        <v>Charger</v>
      </c>
      <c r="J4655" t="s">
        <v>49</v>
      </c>
      <c r="K4655" t="s">
        <v>1185</v>
      </c>
    </row>
    <row r="4656" spans="1:11" x14ac:dyDescent="0.2">
      <c r="A4656" s="1" t="d">
        <v>2023-03-14</v>
      </c>
      <c r="B4656" s="45">
        <v>-1</v>
      </c>
      <c r="C4656" t="s">
        <v>77</v>
      </c>
      <c r="D4656" t="str">
        <f>_xlfn.XLOOKUP(Table29[[#This Row],[Patron Group]],$R$10:$R$24,$S$10:$S$24)</f>
        <v>Undergraduate</v>
      </c>
      <c r="E4656" s="1" t="d">
        <v>2023-03-14</v>
      </c>
      <c r="F4656" t="s">
        <v>1263</v>
      </c>
      <c r="G4656" t="s">
        <v>2272</v>
      </c>
      <c r="H4656" t="str">
        <f>_xlfn.XLOOKUP(Table29[[#This Row],[Unique BarCode]],$N$10:$N$37,$O$10:$O$37)</f>
        <v>WALLADPT</v>
      </c>
      <c r="I4656" t="str">
        <f>_xlfn.XLOOKUP(Table29[[#This Row],[Unique BarCode]],$N$10:$N$37,$P$10:$P$37)</f>
        <v>Charger</v>
      </c>
      <c r="J4656" t="s">
        <v>13</v>
      </c>
      <c r="K4656" t="s">
        <v>1264</v>
      </c>
    </row>
    <row r="4657" spans="1:11" x14ac:dyDescent="0.2">
      <c r="A4657" s="1" t="d">
        <v>2023-03-14</v>
      </c>
      <c r="B4657" s="45">
        <v>-1</v>
      </c>
      <c r="C4657" t="s">
        <v>77</v>
      </c>
      <c r="D4657" t="str">
        <f>_xlfn.XLOOKUP(Table29[[#This Row],[Patron Group]],$R$10:$R$24,$S$10:$S$24)</f>
        <v>Undergraduate</v>
      </c>
      <c r="E4657" s="1" t="d">
        <v>2023-03-14</v>
      </c>
      <c r="F4657" t="s">
        <v>1263</v>
      </c>
      <c r="G4657" t="s">
        <v>2272</v>
      </c>
      <c r="H4657" t="str">
        <f>_xlfn.XLOOKUP(Table29[[#This Row],[Unique BarCode]],$N$10:$N$37,$O$10:$O$37)</f>
        <v>WALLADPT</v>
      </c>
      <c r="I4657" t="str">
        <f>_xlfn.XLOOKUP(Table29[[#This Row],[Unique BarCode]],$N$10:$N$37,$P$10:$P$37)</f>
        <v>Charger</v>
      </c>
      <c r="J4657" t="s">
        <v>49</v>
      </c>
      <c r="K4657" t="s">
        <v>1264</v>
      </c>
    </row>
    <row r="4658" spans="1:11" x14ac:dyDescent="0.2">
      <c r="A4658" s="1" t="d">
        <v>2023-03-14</v>
      </c>
      <c r="B4658" s="45">
        <v>-1</v>
      </c>
      <c r="C4658" t="s">
        <v>77</v>
      </c>
      <c r="D4658" t="str">
        <f>_xlfn.XLOOKUP(Table29[[#This Row],[Patron Group]],$R$10:$R$24,$S$10:$S$24)</f>
        <v>Undergraduate</v>
      </c>
      <c r="E4658" s="1" t="d">
        <v>2023-03-14</v>
      </c>
      <c r="F4658" t="s">
        <v>1420</v>
      </c>
      <c r="G4658" t="s">
        <v>2272</v>
      </c>
      <c r="H4658" t="str">
        <f>_xlfn.XLOOKUP(Table29[[#This Row],[Unique BarCode]],$N$10:$N$37,$O$10:$O$37)</f>
        <v>WALLADPT</v>
      </c>
      <c r="I4658" t="str">
        <f>_xlfn.XLOOKUP(Table29[[#This Row],[Unique BarCode]],$N$10:$N$37,$P$10:$P$37)</f>
        <v>Charger</v>
      </c>
      <c r="J4658" t="s">
        <v>991</v>
      </c>
      <c r="K4658" t="s">
        <v>1421</v>
      </c>
    </row>
    <row r="4659" spans="1:11" x14ac:dyDescent="0.2">
      <c r="A4659" s="1" t="d">
        <v>2023-03-14</v>
      </c>
      <c r="B4659" s="45">
        <v>-1</v>
      </c>
      <c r="C4659" t="s">
        <v>77</v>
      </c>
      <c r="D4659" t="str">
        <f>_xlfn.XLOOKUP(Table29[[#This Row],[Patron Group]],$R$10:$R$24,$S$10:$S$24)</f>
        <v>Undergraduate</v>
      </c>
      <c r="E4659" s="1" t="d">
        <v>2023-03-14</v>
      </c>
      <c r="F4659" t="s">
        <v>1044</v>
      </c>
      <c r="G4659" t="s">
        <v>2272</v>
      </c>
      <c r="H4659" t="str">
        <f>_xlfn.XLOOKUP(Table29[[#This Row],[Unique BarCode]],$N$10:$N$37,$O$10:$O$37)</f>
        <v>WALLADPT</v>
      </c>
      <c r="I4659" t="str">
        <f>_xlfn.XLOOKUP(Table29[[#This Row],[Unique BarCode]],$N$10:$N$37,$P$10:$P$37)</f>
        <v>Charger</v>
      </c>
      <c r="J4659" t="s">
        <v>8</v>
      </c>
      <c r="K4659" t="s">
        <v>1045</v>
      </c>
    </row>
    <row r="4660" spans="1:11" x14ac:dyDescent="0.2">
      <c r="A4660" s="1" t="d">
        <v>2023-03-14</v>
      </c>
      <c r="B4660" s="45">
        <v>-1</v>
      </c>
      <c r="C4660" t="s">
        <v>77</v>
      </c>
      <c r="D4660" t="str">
        <f>_xlfn.XLOOKUP(Table29[[#This Row],[Patron Group]],$R$10:$R$24,$S$10:$S$24)</f>
        <v>Undergraduate</v>
      </c>
      <c r="E4660" s="1" t="d">
        <v>2023-03-14</v>
      </c>
      <c r="F4660" t="s">
        <v>854</v>
      </c>
      <c r="G4660" t="s">
        <v>2272</v>
      </c>
      <c r="H4660" t="str">
        <f>_xlfn.XLOOKUP(Table29[[#This Row],[Unique BarCode]],$N$10:$N$37,$O$10:$O$37)</f>
        <v>WALLADPT</v>
      </c>
      <c r="I4660" t="str">
        <f>_xlfn.XLOOKUP(Table29[[#This Row],[Unique BarCode]],$N$10:$N$37,$P$10:$P$37)</f>
        <v>Charger</v>
      </c>
      <c r="J4660" t="s">
        <v>8</v>
      </c>
    </row>
    <row r="4661" spans="1:11" x14ac:dyDescent="0.2">
      <c r="A4661" s="1" t="d">
        <v>2023-03-14</v>
      </c>
      <c r="B4661" s="45">
        <v>-1</v>
      </c>
      <c r="C4661" t="s">
        <v>77</v>
      </c>
      <c r="D4661" t="str">
        <f>_xlfn.XLOOKUP(Table29[[#This Row],[Patron Group]],$R$10:$R$24,$S$10:$S$24)</f>
        <v>Undergraduate</v>
      </c>
      <c r="E4661" s="1" t="d">
        <v>2023-03-14</v>
      </c>
      <c r="F4661" t="s">
        <v>1715</v>
      </c>
      <c r="G4661" t="s">
        <v>2272</v>
      </c>
      <c r="H4661" t="str">
        <f>_xlfn.XLOOKUP(Table29[[#This Row],[Unique BarCode]],$N$10:$N$37,$O$10:$O$37)</f>
        <v>WALLADPT</v>
      </c>
      <c r="I4661" t="str">
        <f>_xlfn.XLOOKUP(Table29[[#This Row],[Unique BarCode]],$N$10:$N$37,$P$10:$P$37)</f>
        <v>Charger</v>
      </c>
      <c r="J4661" t="s">
        <v>8</v>
      </c>
    </row>
    <row r="4662" spans="1:11" x14ac:dyDescent="0.2">
      <c r="A4662" s="1" t="d">
        <v>2023-03-14</v>
      </c>
      <c r="B4662" s="45">
        <v>-1</v>
      </c>
      <c r="C4662" t="s">
        <v>77</v>
      </c>
      <c r="D4662" t="str">
        <f>_xlfn.XLOOKUP(Table29[[#This Row],[Patron Group]],$R$10:$R$24,$S$10:$S$24)</f>
        <v>Undergraduate</v>
      </c>
      <c r="E4662" s="1" t="d">
        <v>2023-03-14</v>
      </c>
      <c r="F4662" t="s">
        <v>2146</v>
      </c>
      <c r="G4662" t="s">
        <v>2272</v>
      </c>
      <c r="H4662" t="str">
        <f>_xlfn.XLOOKUP(Table29[[#This Row],[Unique BarCode]],$N$10:$N$37,$O$10:$O$37)</f>
        <v>WALLADPT</v>
      </c>
      <c r="I4662" t="str">
        <f>_xlfn.XLOOKUP(Table29[[#This Row],[Unique BarCode]],$N$10:$N$37,$P$10:$P$37)</f>
        <v>Charger</v>
      </c>
      <c r="J4662" t="s">
        <v>8</v>
      </c>
    </row>
    <row r="4663" spans="1:11" x14ac:dyDescent="0.2">
      <c r="A4663" s="1" t="d">
        <v>2023-03-14</v>
      </c>
      <c r="B4663" s="45">
        <v>-1</v>
      </c>
      <c r="C4663" t="s">
        <v>77</v>
      </c>
      <c r="D4663" t="str">
        <f>_xlfn.XLOOKUP(Table29[[#This Row],[Patron Group]],$R$10:$R$24,$S$10:$S$24)</f>
        <v>Undergraduate</v>
      </c>
      <c r="E4663" s="1" t="d">
        <v>2023-03-14</v>
      </c>
      <c r="F4663" t="s">
        <v>47</v>
      </c>
      <c r="G4663" t="s">
        <v>2272</v>
      </c>
      <c r="H4663" t="str">
        <f>_xlfn.XLOOKUP(Table29[[#This Row],[Unique BarCode]],$N$10:$N$37,$O$10:$O$37)</f>
        <v>WALLADPT</v>
      </c>
      <c r="I4663" t="str">
        <f>_xlfn.XLOOKUP(Table29[[#This Row],[Unique BarCode]],$N$10:$N$37,$P$10:$P$37)</f>
        <v>Charger</v>
      </c>
      <c r="J4663" t="s">
        <v>8</v>
      </c>
    </row>
    <row r="4664" spans="1:11" x14ac:dyDescent="0.2">
      <c r="A4664" s="1" t="d">
        <v>2023-03-14</v>
      </c>
      <c r="B4664" s="45">
        <v>-1</v>
      </c>
      <c r="C4664" t="s">
        <v>77</v>
      </c>
      <c r="D4664" t="str">
        <f>_xlfn.XLOOKUP(Table29[[#This Row],[Patron Group]],$R$10:$R$24,$S$10:$S$24)</f>
        <v>Undergraduate</v>
      </c>
      <c r="E4664" s="1" t="d">
        <v>2023-03-14</v>
      </c>
      <c r="F4664" t="s">
        <v>1392</v>
      </c>
      <c r="G4664" t="s">
        <v>2272</v>
      </c>
      <c r="H4664" t="str">
        <f>_xlfn.XLOOKUP(Table29[[#This Row],[Unique BarCode]],$N$10:$N$37,$O$10:$O$37)</f>
        <v>WALLADPT</v>
      </c>
      <c r="I4664" t="str">
        <f>_xlfn.XLOOKUP(Table29[[#This Row],[Unique BarCode]],$N$10:$N$37,$P$10:$P$37)</f>
        <v>Charger</v>
      </c>
      <c r="J4664" t="s">
        <v>8</v>
      </c>
    </row>
    <row r="4665" spans="1:11" x14ac:dyDescent="0.2">
      <c r="A4665" s="1" t="d">
        <v>2023-03-14</v>
      </c>
      <c r="B4665" s="45">
        <v>-1</v>
      </c>
      <c r="C4665" t="s">
        <v>77</v>
      </c>
      <c r="D4665" t="str">
        <f>_xlfn.XLOOKUP(Table29[[#This Row],[Patron Group]],$R$10:$R$24,$S$10:$S$24)</f>
        <v>Undergraduate</v>
      </c>
      <c r="E4665" s="1" t="d">
        <v>2023-03-14</v>
      </c>
      <c r="F4665" t="s">
        <v>96</v>
      </c>
      <c r="G4665" t="s">
        <v>2272</v>
      </c>
      <c r="H4665" t="str">
        <f>_xlfn.XLOOKUP(Table29[[#This Row],[Unique BarCode]],$N$10:$N$37,$O$10:$O$37)</f>
        <v>WALLADPT</v>
      </c>
      <c r="I4665" t="str">
        <f>_xlfn.XLOOKUP(Table29[[#This Row],[Unique BarCode]],$N$10:$N$37,$P$10:$P$37)</f>
        <v>Charger</v>
      </c>
      <c r="J4665" t="s">
        <v>8</v>
      </c>
    </row>
    <row r="4666" spans="1:11" x14ac:dyDescent="0.2">
      <c r="A4666" s="1" t="d">
        <v>2023-03-14</v>
      </c>
      <c r="B4666" s="45">
        <v>-1</v>
      </c>
      <c r="C4666" t="s">
        <v>77</v>
      </c>
      <c r="D4666" t="str">
        <f>_xlfn.XLOOKUP(Table29[[#This Row],[Patron Group]],$R$10:$R$24,$S$10:$S$24)</f>
        <v>Undergraduate</v>
      </c>
      <c r="E4666" s="1" t="d">
        <v>2023-03-21</v>
      </c>
      <c r="F4666" t="s">
        <v>1079</v>
      </c>
      <c r="G4666" t="s">
        <v>2273</v>
      </c>
      <c r="H4666" t="str">
        <f>_xlfn.XLOOKUP(Table29[[#This Row],[Unique BarCode]],$N$10:$N$37,$O$10:$O$37)</f>
        <v>ChromeBook</v>
      </c>
      <c r="I4666" t="str">
        <f>_xlfn.XLOOKUP(Table29[[#This Row],[Unique BarCode]],$N$10:$N$37,$P$10:$P$37)</f>
        <v>Device</v>
      </c>
      <c r="J4666" t="s">
        <v>8</v>
      </c>
      <c r="K4666" t="s">
        <v>1080</v>
      </c>
    </row>
    <row r="4667" spans="1:11" x14ac:dyDescent="0.2">
      <c r="A4667" s="1" t="d">
        <v>2023-03-14</v>
      </c>
      <c r="B4667" s="45">
        <v>-1</v>
      </c>
      <c r="C4667" t="s">
        <v>77</v>
      </c>
      <c r="D4667" t="str">
        <f>_xlfn.XLOOKUP(Table29[[#This Row],[Patron Group]],$R$10:$R$24,$S$10:$S$24)</f>
        <v>Undergraduate</v>
      </c>
      <c r="E4667" s="1" t="d">
        <v>2023-03-21</v>
      </c>
      <c r="F4667" t="s">
        <v>1010</v>
      </c>
      <c r="G4667" t="s">
        <v>2273</v>
      </c>
      <c r="H4667" t="str">
        <f>_xlfn.XLOOKUP(Table29[[#This Row],[Unique BarCode]],$N$10:$N$37,$O$10:$O$37)</f>
        <v>ChromeBook</v>
      </c>
      <c r="I4667" t="str">
        <f>_xlfn.XLOOKUP(Table29[[#This Row],[Unique BarCode]],$N$10:$N$37,$P$10:$P$37)</f>
        <v>Device</v>
      </c>
      <c r="J4667" t="s">
        <v>128</v>
      </c>
    </row>
    <row r="4668" spans="1:11" x14ac:dyDescent="0.2">
      <c r="A4668" s="1" t="d">
        <v>2023-03-14</v>
      </c>
      <c r="B4668" s="45">
        <v>-1</v>
      </c>
      <c r="C4668" t="s">
        <v>77</v>
      </c>
      <c r="D4668" t="str">
        <f>_xlfn.XLOOKUP(Table29[[#This Row],[Patron Group]],$R$10:$R$24,$S$10:$S$24)</f>
        <v>Undergraduate</v>
      </c>
      <c r="E4668" s="1" t="d">
        <v>2023-03-21</v>
      </c>
      <c r="F4668" t="s">
        <v>1563</v>
      </c>
      <c r="G4668" t="s">
        <v>2273</v>
      </c>
      <c r="H4668" t="str">
        <f>_xlfn.XLOOKUP(Table29[[#This Row],[Unique BarCode]],$N$10:$N$37,$O$10:$O$37)</f>
        <v>ChromeBook</v>
      </c>
      <c r="I4668" t="str">
        <f>_xlfn.XLOOKUP(Table29[[#This Row],[Unique BarCode]],$N$10:$N$37,$P$10:$P$37)</f>
        <v>Device</v>
      </c>
      <c r="J4668" t="s">
        <v>8</v>
      </c>
      <c r="K4668" t="s">
        <v>1564</v>
      </c>
    </row>
    <row r="4669" spans="1:11" x14ac:dyDescent="0.2">
      <c r="A4669" s="1" t="d">
        <v>2023-03-14</v>
      </c>
      <c r="B4669" s="45">
        <v>-1</v>
      </c>
      <c r="C4669" t="s">
        <v>77</v>
      </c>
      <c r="D4669" t="str">
        <f>_xlfn.XLOOKUP(Table29[[#This Row],[Patron Group]],$R$10:$R$24,$S$10:$S$24)</f>
        <v>Undergraduate</v>
      </c>
      <c r="E4669" s="1" t="d">
        <v>2023-03-21</v>
      </c>
      <c r="F4669" t="s">
        <v>2147</v>
      </c>
      <c r="G4669" t="s">
        <v>2273</v>
      </c>
      <c r="H4669" t="str">
        <f>_xlfn.XLOOKUP(Table29[[#This Row],[Unique BarCode]],$N$10:$N$37,$O$10:$O$37)</f>
        <v>ChromeBook</v>
      </c>
      <c r="I4669" t="str">
        <f>_xlfn.XLOOKUP(Table29[[#This Row],[Unique BarCode]],$N$10:$N$37,$P$10:$P$37)</f>
        <v>Device</v>
      </c>
      <c r="J4669" t="s">
        <v>128</v>
      </c>
      <c r="K4669" t="s">
        <v>2148</v>
      </c>
    </row>
    <row r="4670" spans="1:11" x14ac:dyDescent="0.2">
      <c r="A4670" s="1" t="d">
        <v>2023-03-14</v>
      </c>
      <c r="B4670" s="45">
        <v>-1</v>
      </c>
      <c r="C4670" t="s">
        <v>77</v>
      </c>
      <c r="D4670" t="str">
        <f>_xlfn.XLOOKUP(Table29[[#This Row],[Patron Group]],$R$10:$R$24,$S$10:$S$24)</f>
        <v>Undergraduate</v>
      </c>
      <c r="E4670" s="1" t="d">
        <v>2023-03-21</v>
      </c>
      <c r="F4670" t="s">
        <v>1485</v>
      </c>
      <c r="G4670" t="s">
        <v>2274</v>
      </c>
      <c r="H4670" t="str">
        <f>_xlfn.XLOOKUP(Table29[[#This Row],[Unique BarCode]],$N$10:$N$37,$O$10:$O$37)</f>
        <v>MacBook</v>
      </c>
      <c r="I4670" t="str">
        <f>_xlfn.XLOOKUP(Table29[[#This Row],[Unique BarCode]],$N$10:$N$37,$P$10:$P$37)</f>
        <v>Device</v>
      </c>
      <c r="J4670" t="s">
        <v>8</v>
      </c>
      <c r="K4670" t="s">
        <v>1486</v>
      </c>
    </row>
    <row r="4671" spans="1:11" x14ac:dyDescent="0.2">
      <c r="A4671" s="1" t="d">
        <v>2023-03-14</v>
      </c>
      <c r="B4671" s="45">
        <v>-1</v>
      </c>
      <c r="C4671" t="s">
        <v>77</v>
      </c>
      <c r="D4671" t="str">
        <f>_xlfn.XLOOKUP(Table29[[#This Row],[Patron Group]],$R$10:$R$24,$S$10:$S$24)</f>
        <v>Undergraduate</v>
      </c>
      <c r="E4671" s="1" t="d">
        <v>2023-03-21</v>
      </c>
      <c r="F4671" t="s">
        <v>512</v>
      </c>
      <c r="G4671" t="s">
        <v>2274</v>
      </c>
      <c r="H4671" t="str">
        <f>_xlfn.XLOOKUP(Table29[[#This Row],[Unique BarCode]],$N$10:$N$37,$O$10:$O$37)</f>
        <v>MacBook</v>
      </c>
      <c r="I4671" t="str">
        <f>_xlfn.XLOOKUP(Table29[[#This Row],[Unique BarCode]],$N$10:$N$37,$P$10:$P$37)</f>
        <v>Device</v>
      </c>
      <c r="J4671" t="s">
        <v>8</v>
      </c>
      <c r="K4671" t="s">
        <v>513</v>
      </c>
    </row>
    <row r="4672" spans="1:11" x14ac:dyDescent="0.2">
      <c r="A4672" s="1" t="d">
        <v>2023-03-14</v>
      </c>
      <c r="B4672" s="45">
        <v>-1</v>
      </c>
      <c r="C4672" t="s">
        <v>77</v>
      </c>
      <c r="D4672" t="str">
        <f>_xlfn.XLOOKUP(Table29[[#This Row],[Patron Group]],$R$10:$R$24,$S$10:$S$24)</f>
        <v>Undergraduate</v>
      </c>
      <c r="E4672" s="1" t="d">
        <v>2023-03-21</v>
      </c>
      <c r="F4672" t="s">
        <v>108</v>
      </c>
      <c r="G4672" t="s">
        <v>2274</v>
      </c>
      <c r="H4672" t="str">
        <f>_xlfn.XLOOKUP(Table29[[#This Row],[Unique BarCode]],$N$10:$N$37,$O$10:$O$37)</f>
        <v>MacBook</v>
      </c>
      <c r="I4672" t="str">
        <f>_xlfn.XLOOKUP(Table29[[#This Row],[Unique BarCode]],$N$10:$N$37,$P$10:$P$37)</f>
        <v>Device</v>
      </c>
      <c r="J4672" t="s">
        <v>8</v>
      </c>
      <c r="K4672" t="s">
        <v>109</v>
      </c>
    </row>
    <row r="4673" spans="1:11" x14ac:dyDescent="0.2">
      <c r="A4673" s="1" t="d">
        <v>2023-03-14</v>
      </c>
      <c r="B4673" s="45">
        <v>-1</v>
      </c>
      <c r="C4673" t="s">
        <v>77</v>
      </c>
      <c r="D4673" t="str">
        <f>_xlfn.XLOOKUP(Table29[[#This Row],[Patron Group]],$R$10:$R$24,$S$10:$S$24)</f>
        <v>Undergraduate</v>
      </c>
      <c r="E4673" s="1" t="d">
        <v>2023-03-21</v>
      </c>
      <c r="F4673" t="s">
        <v>731</v>
      </c>
      <c r="G4673" t="s">
        <v>2274</v>
      </c>
      <c r="H4673" t="str">
        <f>_xlfn.XLOOKUP(Table29[[#This Row],[Unique BarCode]],$N$10:$N$37,$O$10:$O$37)</f>
        <v>MacBook</v>
      </c>
      <c r="I4673" t="str">
        <f>_xlfn.XLOOKUP(Table29[[#This Row],[Unique BarCode]],$N$10:$N$37,$P$10:$P$37)</f>
        <v>Device</v>
      </c>
      <c r="J4673" t="s">
        <v>8</v>
      </c>
      <c r="K4673" t="s">
        <v>732</v>
      </c>
    </row>
    <row r="4674" spans="1:11" x14ac:dyDescent="0.2">
      <c r="A4674" s="1" t="d">
        <v>2023-03-14</v>
      </c>
      <c r="B4674" s="45">
        <v>-1</v>
      </c>
      <c r="C4674" t="s">
        <v>77</v>
      </c>
      <c r="D4674" t="str">
        <f>_xlfn.XLOOKUP(Table29[[#This Row],[Patron Group]],$R$10:$R$24,$S$10:$S$24)</f>
        <v>Undergraduate</v>
      </c>
      <c r="E4674" s="1" t="d">
        <v>2023-03-21</v>
      </c>
      <c r="F4674" t="s">
        <v>157</v>
      </c>
      <c r="G4674" t="s">
        <v>2274</v>
      </c>
      <c r="H4674" t="str">
        <f>_xlfn.XLOOKUP(Table29[[#This Row],[Unique BarCode]],$N$10:$N$37,$O$10:$O$37)</f>
        <v>MacBook</v>
      </c>
      <c r="I4674" t="str">
        <f>_xlfn.XLOOKUP(Table29[[#This Row],[Unique BarCode]],$N$10:$N$37,$P$10:$P$37)</f>
        <v>Device</v>
      </c>
      <c r="J4674" t="s">
        <v>8</v>
      </c>
      <c r="K4674" t="s">
        <v>158</v>
      </c>
    </row>
    <row r="4675" spans="1:11" x14ac:dyDescent="0.2">
      <c r="A4675" s="1" t="d">
        <v>2023-03-14</v>
      </c>
      <c r="B4675" s="45">
        <v>-1</v>
      </c>
      <c r="C4675" t="s">
        <v>77</v>
      </c>
      <c r="D4675" t="str">
        <f>_xlfn.XLOOKUP(Table29[[#This Row],[Patron Group]],$R$10:$R$24,$S$10:$S$24)</f>
        <v>Undergraduate</v>
      </c>
      <c r="E4675" s="1" t="d">
        <v>2023-03-21</v>
      </c>
      <c r="F4675" t="s">
        <v>1674</v>
      </c>
      <c r="G4675" t="s">
        <v>2274</v>
      </c>
      <c r="H4675" t="str">
        <f>_xlfn.XLOOKUP(Table29[[#This Row],[Unique BarCode]],$N$10:$N$37,$O$10:$O$37)</f>
        <v>MacBook</v>
      </c>
      <c r="I4675" t="str">
        <f>_xlfn.XLOOKUP(Table29[[#This Row],[Unique BarCode]],$N$10:$N$37,$P$10:$P$37)</f>
        <v>Device</v>
      </c>
      <c r="J4675" t="s">
        <v>8</v>
      </c>
      <c r="K4675" t="s">
        <v>1675</v>
      </c>
    </row>
    <row r="4676" spans="1:11" x14ac:dyDescent="0.2">
      <c r="A4676" s="1" t="d">
        <v>2023-03-14</v>
      </c>
      <c r="B4676" s="45">
        <v>-1</v>
      </c>
      <c r="C4676" t="s">
        <v>77</v>
      </c>
      <c r="D4676" t="str">
        <f>_xlfn.XLOOKUP(Table29[[#This Row],[Patron Group]],$R$10:$R$24,$S$10:$S$24)</f>
        <v>Undergraduate</v>
      </c>
      <c r="E4676" s="1" t="d">
        <v>2023-03-21</v>
      </c>
      <c r="F4676" t="s">
        <v>1437</v>
      </c>
      <c r="G4676" t="s">
        <v>2274</v>
      </c>
      <c r="H4676" t="str">
        <f>_xlfn.XLOOKUP(Table29[[#This Row],[Unique BarCode]],$N$10:$N$37,$O$10:$O$37)</f>
        <v>MacBook</v>
      </c>
      <c r="I4676" t="str">
        <f>_xlfn.XLOOKUP(Table29[[#This Row],[Unique BarCode]],$N$10:$N$37,$P$10:$P$37)</f>
        <v>Device</v>
      </c>
      <c r="J4676" t="s">
        <v>8</v>
      </c>
      <c r="K4676" t="s">
        <v>1437</v>
      </c>
    </row>
    <row r="4677" spans="1:11" x14ac:dyDescent="0.2">
      <c r="A4677" s="1" t="d">
        <v>2023-03-14</v>
      </c>
      <c r="B4677" s="45">
        <v>-1</v>
      </c>
      <c r="C4677" t="s">
        <v>77</v>
      </c>
      <c r="D4677" t="str">
        <f>_xlfn.XLOOKUP(Table29[[#This Row],[Patron Group]],$R$10:$R$24,$S$10:$S$24)</f>
        <v>Undergraduate</v>
      </c>
      <c r="E4677" s="1" t="d">
        <v>2023-03-21</v>
      </c>
      <c r="F4677" t="s">
        <v>1640</v>
      </c>
      <c r="G4677" t="s">
        <v>2274</v>
      </c>
      <c r="H4677" t="str">
        <f>_xlfn.XLOOKUP(Table29[[#This Row],[Unique BarCode]],$N$10:$N$37,$O$10:$O$37)</f>
        <v>MacBook</v>
      </c>
      <c r="I4677" t="str">
        <f>_xlfn.XLOOKUP(Table29[[#This Row],[Unique BarCode]],$N$10:$N$37,$P$10:$P$37)</f>
        <v>Device</v>
      </c>
      <c r="J4677" t="s">
        <v>8</v>
      </c>
      <c r="K4677" t="s">
        <v>1640</v>
      </c>
    </row>
    <row r="4678" spans="1:11" x14ac:dyDescent="0.2">
      <c r="A4678" s="1" t="d">
        <v>2023-03-14</v>
      </c>
      <c r="B4678" s="45">
        <v>-1</v>
      </c>
      <c r="C4678" t="s">
        <v>77</v>
      </c>
      <c r="D4678" t="str">
        <f>_xlfn.XLOOKUP(Table29[[#This Row],[Patron Group]],$R$10:$R$24,$S$10:$S$24)</f>
        <v>Undergraduate</v>
      </c>
      <c r="E4678" s="1" t="d">
        <v>2023-03-21</v>
      </c>
      <c r="F4678" t="s">
        <v>1556</v>
      </c>
      <c r="G4678" t="s">
        <v>2274</v>
      </c>
      <c r="H4678" t="str">
        <f>_xlfn.XLOOKUP(Table29[[#This Row],[Unique BarCode]],$N$10:$N$37,$O$10:$O$37)</f>
        <v>MacBook</v>
      </c>
      <c r="I4678" t="str">
        <f>_xlfn.XLOOKUP(Table29[[#This Row],[Unique BarCode]],$N$10:$N$37,$P$10:$P$37)</f>
        <v>Device</v>
      </c>
      <c r="J4678" t="s">
        <v>8</v>
      </c>
      <c r="K4678" t="s">
        <v>1556</v>
      </c>
    </row>
    <row r="4679" spans="1:11" x14ac:dyDescent="0.2">
      <c r="A4679" s="1" t="d">
        <v>2023-03-14</v>
      </c>
      <c r="B4679" s="45">
        <v>-1</v>
      </c>
      <c r="C4679" t="s">
        <v>77</v>
      </c>
      <c r="D4679" t="str">
        <f>_xlfn.XLOOKUP(Table29[[#This Row],[Patron Group]],$R$10:$R$24,$S$10:$S$24)</f>
        <v>Undergraduate</v>
      </c>
      <c r="E4679" s="1" t="d">
        <v>2023-03-21</v>
      </c>
      <c r="F4679" t="s">
        <v>1579</v>
      </c>
      <c r="G4679" t="s">
        <v>2275</v>
      </c>
      <c r="H4679" t="str">
        <f>_xlfn.XLOOKUP(Table29[[#This Row],[Unique BarCode]],$N$10:$N$37,$O$10:$O$37)</f>
        <v>iPad</v>
      </c>
      <c r="I4679" t="str">
        <f>_xlfn.XLOOKUP(Table29[[#This Row],[Unique BarCode]],$N$10:$N$37,$P$10:$P$37)</f>
        <v>Device</v>
      </c>
      <c r="J4679" t="s">
        <v>8</v>
      </c>
      <c r="K4679" t="s">
        <v>1580</v>
      </c>
    </row>
    <row r="4680" spans="1:11" x14ac:dyDescent="0.2">
      <c r="A4680" s="1" t="d">
        <v>2023-03-14</v>
      </c>
      <c r="B4680" s="45">
        <v>-1</v>
      </c>
      <c r="C4680" t="s">
        <v>77</v>
      </c>
      <c r="D4680" t="str">
        <f>_xlfn.XLOOKUP(Table29[[#This Row],[Patron Group]],$R$10:$R$24,$S$10:$S$24)</f>
        <v>Undergraduate</v>
      </c>
      <c r="E4680" s="1" t="d">
        <v>2023-03-21</v>
      </c>
      <c r="F4680" t="s">
        <v>2102</v>
      </c>
      <c r="G4680" t="s">
        <v>2275</v>
      </c>
      <c r="H4680" t="str">
        <f>_xlfn.XLOOKUP(Table29[[#This Row],[Unique BarCode]],$N$10:$N$37,$O$10:$O$37)</f>
        <v>iPad</v>
      </c>
      <c r="I4680" t="str">
        <f>_xlfn.XLOOKUP(Table29[[#This Row],[Unique BarCode]],$N$10:$N$37,$P$10:$P$37)</f>
        <v>Device</v>
      </c>
      <c r="J4680" t="s">
        <v>8</v>
      </c>
      <c r="K4680" t="s">
        <v>2103</v>
      </c>
    </row>
    <row r="4681" spans="1:11" x14ac:dyDescent="0.2">
      <c r="A4681" s="1" t="d">
        <v>2023-03-14</v>
      </c>
      <c r="B4681" s="45">
        <v>-1</v>
      </c>
      <c r="C4681" t="s">
        <v>77</v>
      </c>
      <c r="D4681" t="str">
        <f>_xlfn.XLOOKUP(Table29[[#This Row],[Patron Group]],$R$10:$R$24,$S$10:$S$24)</f>
        <v>Undergraduate</v>
      </c>
      <c r="E4681" s="1" t="d">
        <v>2023-03-21</v>
      </c>
      <c r="F4681" t="s">
        <v>2149</v>
      </c>
      <c r="G4681" t="s">
        <v>2263</v>
      </c>
      <c r="H4681" t="str">
        <f>_xlfn.XLOOKUP(Table29[[#This Row],[Unique BarCode]],$N$10:$N$37,$O$10:$O$37)</f>
        <v>HP Laptop</v>
      </c>
      <c r="I4681" t="str">
        <f>_xlfn.XLOOKUP(Table29[[#This Row],[Unique BarCode]],$N$10:$N$37,$P$10:$P$37)</f>
        <v>Device</v>
      </c>
      <c r="J4681" t="s">
        <v>8</v>
      </c>
      <c r="K4681" t="s">
        <v>172</v>
      </c>
    </row>
    <row r="4682" spans="1:11" x14ac:dyDescent="0.2">
      <c r="A4682" s="1" t="d">
        <v>2023-03-14</v>
      </c>
      <c r="B4682" s="45">
        <v>-1</v>
      </c>
      <c r="C4682" t="s">
        <v>77</v>
      </c>
      <c r="D4682" t="str">
        <f>_xlfn.XLOOKUP(Table29[[#This Row],[Patron Group]],$R$10:$R$24,$S$10:$S$24)</f>
        <v>Undergraduate</v>
      </c>
      <c r="E4682" s="1" t="d">
        <v>2023-03-23</v>
      </c>
      <c r="F4682" t="s">
        <v>1882</v>
      </c>
      <c r="G4682" t="s">
        <v>2274</v>
      </c>
      <c r="H4682" t="str">
        <f>_xlfn.XLOOKUP(Table29[[#This Row],[Unique BarCode]],$N$10:$N$37,$O$10:$O$37)</f>
        <v>MacBook</v>
      </c>
      <c r="I4682" t="str">
        <f>_xlfn.XLOOKUP(Table29[[#This Row],[Unique BarCode]],$N$10:$N$37,$P$10:$P$37)</f>
        <v>Device</v>
      </c>
      <c r="J4682" t="s">
        <v>8</v>
      </c>
      <c r="K4682" t="s">
        <v>1883</v>
      </c>
    </row>
    <row r="4683" spans="1:11" x14ac:dyDescent="0.2">
      <c r="A4683" s="1" t="d">
        <v>2023-03-14</v>
      </c>
      <c r="B4683" s="45">
        <v>-1</v>
      </c>
      <c r="C4683" t="s">
        <v>77</v>
      </c>
      <c r="D4683" t="str">
        <f>_xlfn.XLOOKUP(Table29[[#This Row],[Patron Group]],$R$10:$R$24,$S$10:$S$24)</f>
        <v>Undergraduate</v>
      </c>
      <c r="E4683" s="1" t="d">
        <v>2023-03-24</v>
      </c>
      <c r="F4683" t="s">
        <v>877</v>
      </c>
      <c r="G4683" t="s">
        <v>2274</v>
      </c>
      <c r="H4683" t="str">
        <f>_xlfn.XLOOKUP(Table29[[#This Row],[Unique BarCode]],$N$10:$N$37,$O$10:$O$37)</f>
        <v>MacBook</v>
      </c>
      <c r="I4683" t="str">
        <f>_xlfn.XLOOKUP(Table29[[#This Row],[Unique BarCode]],$N$10:$N$37,$P$10:$P$37)</f>
        <v>Device</v>
      </c>
      <c r="J4683" t="s">
        <v>8</v>
      </c>
      <c r="K4683" t="s">
        <v>878</v>
      </c>
    </row>
    <row r="4684" spans="1:11" x14ac:dyDescent="0.2">
      <c r="A4684" s="1" t="d">
        <v>2023-03-14</v>
      </c>
      <c r="B4684" s="45">
        <v>-1</v>
      </c>
      <c r="C4684" t="s">
        <v>77</v>
      </c>
      <c r="D4684" t="str">
        <f>_xlfn.XLOOKUP(Table29[[#This Row],[Patron Group]],$R$10:$R$24,$S$10:$S$24)</f>
        <v>Undergraduate</v>
      </c>
      <c r="E4684" s="1" t="d">
        <v>2023-03-27</v>
      </c>
      <c r="F4684" t="s">
        <v>623</v>
      </c>
      <c r="G4684" t="s">
        <v>2263</v>
      </c>
      <c r="H4684" t="str">
        <f>_xlfn.XLOOKUP(Table29[[#This Row],[Unique BarCode]],$N$10:$N$37,$O$10:$O$37)</f>
        <v>HP Laptop</v>
      </c>
      <c r="I4684" t="str">
        <f>_xlfn.XLOOKUP(Table29[[#This Row],[Unique BarCode]],$N$10:$N$37,$P$10:$P$37)</f>
        <v>Device</v>
      </c>
      <c r="J4684" t="s">
        <v>8</v>
      </c>
      <c r="K4684" t="s">
        <v>624</v>
      </c>
    </row>
    <row r="4685" spans="1:11" x14ac:dyDescent="0.2">
      <c r="A4685" s="1" t="d">
        <v>2023-03-14</v>
      </c>
      <c r="B4685" s="45">
        <v>-1</v>
      </c>
      <c r="C4685" t="s">
        <v>77</v>
      </c>
      <c r="D4685" t="str">
        <f>_xlfn.XLOOKUP(Table29[[#This Row],[Patron Group]],$R$10:$R$24,$S$10:$S$24)</f>
        <v>Undergraduate</v>
      </c>
      <c r="E4685" s="1" t="d">
        <v>2023-03-28</v>
      </c>
      <c r="F4685" t="s">
        <v>1899</v>
      </c>
      <c r="G4685" t="s">
        <v>2273</v>
      </c>
      <c r="H4685" t="str">
        <f>_xlfn.XLOOKUP(Table29[[#This Row],[Unique BarCode]],$N$10:$N$37,$O$10:$O$37)</f>
        <v>ChromeBook</v>
      </c>
      <c r="I4685" t="str">
        <f>_xlfn.XLOOKUP(Table29[[#This Row],[Unique BarCode]],$N$10:$N$37,$P$10:$P$37)</f>
        <v>Device</v>
      </c>
      <c r="J4685" t="s">
        <v>8</v>
      </c>
      <c r="K4685" t="s">
        <v>148</v>
      </c>
    </row>
    <row r="4686" spans="1:11" x14ac:dyDescent="0.2">
      <c r="A4686" s="1" t="d">
        <v>2023-03-14</v>
      </c>
      <c r="B4686" s="45">
        <v>-1</v>
      </c>
      <c r="C4686" t="s">
        <v>77</v>
      </c>
      <c r="D4686" t="str">
        <f>_xlfn.XLOOKUP(Table29[[#This Row],[Patron Group]],$R$10:$R$24,$S$10:$S$24)</f>
        <v>Undergraduate</v>
      </c>
      <c r="E4686" s="1" t="d">
        <v>2023-03-28</v>
      </c>
      <c r="F4686" t="s">
        <v>1214</v>
      </c>
      <c r="G4686" t="s">
        <v>2274</v>
      </c>
      <c r="H4686" t="str">
        <f>_xlfn.XLOOKUP(Table29[[#This Row],[Unique BarCode]],$N$10:$N$37,$O$10:$O$37)</f>
        <v>MacBook</v>
      </c>
      <c r="I4686" t="str">
        <f>_xlfn.XLOOKUP(Table29[[#This Row],[Unique BarCode]],$N$10:$N$37,$P$10:$P$37)</f>
        <v>Device</v>
      </c>
      <c r="J4686" t="s">
        <v>8</v>
      </c>
      <c r="K4686" t="s">
        <v>1214</v>
      </c>
    </row>
    <row r="4687" spans="1:11" x14ac:dyDescent="0.2">
      <c r="A4687" s="1" t="d">
        <v>2023-03-14</v>
      </c>
      <c r="B4687" s="45">
        <v>5541752540006530</v>
      </c>
      <c r="C4687" t="s">
        <v>20</v>
      </c>
      <c r="D4687" t="str">
        <f>_xlfn.XLOOKUP(Table29[[#This Row],[Patron Group]],$R$10:$R$24,$S$10:$S$24)</f>
        <v>Graduate</v>
      </c>
      <c r="E4687" s="1" t="d">
        <v>2023-03-28</v>
      </c>
      <c r="F4687" t="s">
        <v>1544</v>
      </c>
      <c r="G4687" t="s">
        <v>2274</v>
      </c>
      <c r="H4687" t="str">
        <f>_xlfn.XLOOKUP(Table29[[#This Row],[Unique BarCode]],$N$10:$N$37,$O$10:$O$37)</f>
        <v>MacBook</v>
      </c>
      <c r="I4687" t="str">
        <f>_xlfn.XLOOKUP(Table29[[#This Row],[Unique BarCode]],$N$10:$N$37,$P$10:$P$37)</f>
        <v>Device</v>
      </c>
      <c r="J4687" t="s">
        <v>8</v>
      </c>
      <c r="K4687" t="s">
        <v>1544</v>
      </c>
    </row>
    <row r="4688" spans="1:11" x14ac:dyDescent="0.2">
      <c r="A4688" s="1" t="d">
        <v>2023-03-14</v>
      </c>
      <c r="B4688" s="45">
        <v>5559948350006530</v>
      </c>
      <c r="C4688" t="s">
        <v>77</v>
      </c>
      <c r="D4688" t="str">
        <f>_xlfn.XLOOKUP(Table29[[#This Row],[Patron Group]],$R$10:$R$24,$S$10:$S$24)</f>
        <v>Undergraduate</v>
      </c>
      <c r="E4688" s="1" t="d">
        <v>2023-03-21</v>
      </c>
      <c r="F4688" t="s">
        <v>1721</v>
      </c>
      <c r="G4688" t="s">
        <v>2274</v>
      </c>
      <c r="H4688" t="str">
        <f>_xlfn.XLOOKUP(Table29[[#This Row],[Unique BarCode]],$N$10:$N$37,$O$10:$O$37)</f>
        <v>MacBook</v>
      </c>
      <c r="I4688" t="str">
        <f>_xlfn.XLOOKUP(Table29[[#This Row],[Unique BarCode]],$N$10:$N$37,$P$10:$P$37)</f>
        <v>Device</v>
      </c>
      <c r="J4688" t="s">
        <v>8</v>
      </c>
      <c r="K4688" t="s">
        <v>1721</v>
      </c>
    </row>
    <row r="4689" spans="1:11" x14ac:dyDescent="0.2">
      <c r="A4689" s="1" t="d">
        <v>2023-03-14</v>
      </c>
      <c r="B4689" s="45">
        <v>6201202200006530</v>
      </c>
      <c r="C4689" t="s">
        <v>77</v>
      </c>
      <c r="D4689" t="str">
        <f>_xlfn.XLOOKUP(Table29[[#This Row],[Patron Group]],$R$10:$R$24,$S$10:$S$24)</f>
        <v>Undergraduate</v>
      </c>
      <c r="E4689" s="1" t="d">
        <v>2023-03-28</v>
      </c>
      <c r="F4689" t="s">
        <v>1437</v>
      </c>
      <c r="G4689" t="s">
        <v>2274</v>
      </c>
      <c r="H4689" t="str">
        <f>_xlfn.XLOOKUP(Table29[[#This Row],[Unique BarCode]],$N$10:$N$37,$O$10:$O$37)</f>
        <v>MacBook</v>
      </c>
      <c r="I4689" t="str">
        <f>_xlfn.XLOOKUP(Table29[[#This Row],[Unique BarCode]],$N$10:$N$37,$P$10:$P$37)</f>
        <v>Device</v>
      </c>
      <c r="J4689" t="s">
        <v>8</v>
      </c>
      <c r="K4689" t="s">
        <v>1437</v>
      </c>
    </row>
    <row r="4690" spans="1:11" x14ac:dyDescent="0.2">
      <c r="A4690" s="1" t="d">
        <v>2023-03-14</v>
      </c>
      <c r="B4690" s="45">
        <v>9399451980006530</v>
      </c>
      <c r="C4690" t="s">
        <v>77</v>
      </c>
      <c r="D4690" t="str">
        <f>_xlfn.XLOOKUP(Table29[[#This Row],[Patron Group]],$R$10:$R$24,$S$10:$S$24)</f>
        <v>Undergraduate</v>
      </c>
      <c r="E4690" s="1" t="d">
        <v>2023-03-14</v>
      </c>
      <c r="F4690" t="s">
        <v>1632</v>
      </c>
      <c r="G4690" t="s">
        <v>2296</v>
      </c>
      <c r="H4690" t="str">
        <f>_xlfn.XLOOKUP(Table29[[#This Row],[Unique BarCode]],$N$10:$N$37,$O$10:$O$37)</f>
        <v>MACUSBC</v>
      </c>
      <c r="I4690" t="str">
        <f>_xlfn.XLOOKUP(Table29[[#This Row],[Unique BarCode]],$N$10:$N$37,$P$10:$P$37)</f>
        <v>Charger</v>
      </c>
      <c r="J4690" t="s">
        <v>8</v>
      </c>
      <c r="K4690" t="s">
        <v>214</v>
      </c>
    </row>
    <row r="4691" spans="1:11" x14ac:dyDescent="0.2">
      <c r="A4691" s="1" t="d">
        <v>2023-03-14</v>
      </c>
      <c r="B4691" s="45">
        <v>9403465270006530</v>
      </c>
      <c r="C4691" t="s">
        <v>77</v>
      </c>
      <c r="D4691" t="str">
        <f>_xlfn.XLOOKUP(Table29[[#This Row],[Patron Group]],$R$10:$R$24,$S$10:$S$24)</f>
        <v>Undergraduate</v>
      </c>
      <c r="E4691" s="1" t="d">
        <v>2023-03-28</v>
      </c>
      <c r="F4691" t="s">
        <v>1891</v>
      </c>
      <c r="G4691" t="s">
        <v>2263</v>
      </c>
      <c r="H4691" t="str">
        <f>_xlfn.XLOOKUP(Table29[[#This Row],[Unique BarCode]],$N$10:$N$37,$O$10:$O$37)</f>
        <v>HP Laptop</v>
      </c>
      <c r="I4691" t="str">
        <f>_xlfn.XLOOKUP(Table29[[#This Row],[Unique BarCode]],$N$10:$N$37,$P$10:$P$37)</f>
        <v>Device</v>
      </c>
      <c r="J4691" t="s">
        <v>8</v>
      </c>
      <c r="K4691" t="s">
        <v>1076</v>
      </c>
    </row>
    <row r="4692" spans="1:11" x14ac:dyDescent="0.2">
      <c r="A4692" s="1" t="d">
        <v>2023-03-14</v>
      </c>
      <c r="B4692" s="45">
        <v>9403839290006530</v>
      </c>
      <c r="C4692" t="s">
        <v>77</v>
      </c>
      <c r="D4692" t="str">
        <f>_xlfn.XLOOKUP(Table29[[#This Row],[Patron Group]],$R$10:$R$24,$S$10:$S$24)</f>
        <v>Undergraduate</v>
      </c>
      <c r="E4692" s="1" t="d">
        <v>2023-03-28</v>
      </c>
      <c r="F4692" t="s">
        <v>1766</v>
      </c>
      <c r="G4692" t="s">
        <v>2275</v>
      </c>
      <c r="H4692" t="str">
        <f>_xlfn.XLOOKUP(Table29[[#This Row],[Unique BarCode]],$N$10:$N$37,$O$10:$O$37)</f>
        <v>iPad</v>
      </c>
      <c r="I4692" t="str">
        <f>_xlfn.XLOOKUP(Table29[[#This Row],[Unique BarCode]],$N$10:$N$37,$P$10:$P$37)</f>
        <v>Device</v>
      </c>
      <c r="J4692" t="s">
        <v>8</v>
      </c>
      <c r="K4692" t="s">
        <v>1767</v>
      </c>
    </row>
    <row r="4693" spans="1:11" x14ac:dyDescent="0.2">
      <c r="A4693" s="1" t="d">
        <v>2023-03-14</v>
      </c>
      <c r="B4693" s="45">
        <v>9405486510006530</v>
      </c>
      <c r="C4693" t="s">
        <v>20</v>
      </c>
      <c r="D4693" t="str">
        <f>_xlfn.XLOOKUP(Table29[[#This Row],[Patron Group]],$R$10:$R$24,$S$10:$S$24)</f>
        <v>Graduate</v>
      </c>
      <c r="E4693" s="1" t="d">
        <v>2023-03-28</v>
      </c>
      <c r="F4693" t="s">
        <v>2152</v>
      </c>
      <c r="G4693" t="s">
        <v>2275</v>
      </c>
      <c r="H4693" t="str">
        <f>_xlfn.XLOOKUP(Table29[[#This Row],[Unique BarCode]],$N$10:$N$37,$O$10:$O$37)</f>
        <v>iPad</v>
      </c>
      <c r="I4693" t="str">
        <f>_xlfn.XLOOKUP(Table29[[#This Row],[Unique BarCode]],$N$10:$N$37,$P$10:$P$37)</f>
        <v>Device</v>
      </c>
      <c r="J4693" t="s">
        <v>8</v>
      </c>
      <c r="K4693" t="s">
        <v>2153</v>
      </c>
    </row>
    <row r="4694" spans="1:11" x14ac:dyDescent="0.2">
      <c r="A4694" s="1" t="d">
        <v>2023-03-15</v>
      </c>
      <c r="B4694" s="45">
        <v>-1</v>
      </c>
      <c r="C4694" t="s">
        <v>15</v>
      </c>
      <c r="D4694" t="str">
        <f>_xlfn.XLOOKUP(Table29[[#This Row],[Patron Group]],$R$10:$R$24,$S$10:$S$24)</f>
        <v>Academic</v>
      </c>
      <c r="E4694" s="1" t="d">
        <v>2023-03-15</v>
      </c>
      <c r="F4694" t="s">
        <v>1493</v>
      </c>
      <c r="G4694" t="s">
        <v>2266</v>
      </c>
      <c r="H4694" t="str">
        <f>_xlfn.XLOOKUP(Table29[[#This Row],[Unique BarCode]],$N$10:$N$37,$O$10:$O$37)</f>
        <v>Headphones</v>
      </c>
      <c r="I4694" t="str">
        <f>_xlfn.XLOOKUP(Table29[[#This Row],[Unique BarCode]],$N$10:$N$37,$P$10:$P$37)</f>
        <v>Accessory</v>
      </c>
      <c r="J4694" t="s">
        <v>13</v>
      </c>
      <c r="K4694" t="s">
        <v>1494</v>
      </c>
    </row>
    <row r="4695" spans="1:11" x14ac:dyDescent="0.2">
      <c r="A4695" s="1" t="d">
        <v>2023-03-15</v>
      </c>
      <c r="B4695" s="45">
        <v>-1</v>
      </c>
      <c r="C4695" t="s">
        <v>15</v>
      </c>
      <c r="D4695" t="str">
        <f>_xlfn.XLOOKUP(Table29[[#This Row],[Patron Group]],$R$10:$R$24,$S$10:$S$24)</f>
        <v>Academic</v>
      </c>
      <c r="E4695" s="1" t="d">
        <v>2023-03-23</v>
      </c>
      <c r="F4695" t="s">
        <v>1303</v>
      </c>
      <c r="G4695" t="s">
        <v>2273</v>
      </c>
      <c r="H4695" t="str">
        <f>_xlfn.XLOOKUP(Table29[[#This Row],[Unique BarCode]],$N$10:$N$37,$O$10:$O$37)</f>
        <v>ChromeBook</v>
      </c>
      <c r="I4695" t="str">
        <f>_xlfn.XLOOKUP(Table29[[#This Row],[Unique BarCode]],$N$10:$N$37,$P$10:$P$37)</f>
        <v>Device</v>
      </c>
      <c r="J4695" t="s">
        <v>13</v>
      </c>
      <c r="K4695" t="s">
        <v>1304</v>
      </c>
    </row>
    <row r="4696" spans="1:11" x14ac:dyDescent="0.2">
      <c r="A4696" s="1" t="d">
        <v>2023-03-15</v>
      </c>
      <c r="B4696" s="45">
        <v>-1</v>
      </c>
      <c r="C4696" t="s">
        <v>20</v>
      </c>
      <c r="D4696" t="str">
        <f>_xlfn.XLOOKUP(Table29[[#This Row],[Patron Group]],$R$10:$R$24,$S$10:$S$24)</f>
        <v>Graduate</v>
      </c>
      <c r="E4696" s="1" t="d">
        <v>2023-03-15</v>
      </c>
      <c r="F4696" t="s">
        <v>1775</v>
      </c>
      <c r="G4696" t="s">
        <v>2266</v>
      </c>
      <c r="H4696" t="str">
        <f>_xlfn.XLOOKUP(Table29[[#This Row],[Unique BarCode]],$N$10:$N$37,$O$10:$O$37)</f>
        <v>Headphones</v>
      </c>
      <c r="I4696" t="str">
        <f>_xlfn.XLOOKUP(Table29[[#This Row],[Unique BarCode]],$N$10:$N$37,$P$10:$P$37)</f>
        <v>Accessory</v>
      </c>
      <c r="J4696" t="s">
        <v>49</v>
      </c>
      <c r="K4696" t="s">
        <v>1776</v>
      </c>
    </row>
    <row r="4697" spans="1:11" x14ac:dyDescent="0.2">
      <c r="A4697" s="1" t="d">
        <v>2023-03-15</v>
      </c>
      <c r="B4697" s="45">
        <v>-1</v>
      </c>
      <c r="C4697" t="s">
        <v>20</v>
      </c>
      <c r="D4697" t="str">
        <f>_xlfn.XLOOKUP(Table29[[#This Row],[Patron Group]],$R$10:$R$24,$S$10:$S$24)</f>
        <v>Graduate</v>
      </c>
      <c r="E4697" s="1" t="d">
        <v>2023-03-15</v>
      </c>
      <c r="F4697" t="s">
        <v>435</v>
      </c>
      <c r="G4697" t="s">
        <v>2266</v>
      </c>
      <c r="H4697" t="str">
        <f>_xlfn.XLOOKUP(Table29[[#This Row],[Unique BarCode]],$N$10:$N$37,$O$10:$O$37)</f>
        <v>Headphones</v>
      </c>
      <c r="I4697" t="str">
        <f>_xlfn.XLOOKUP(Table29[[#This Row],[Unique BarCode]],$N$10:$N$37,$P$10:$P$37)</f>
        <v>Accessory</v>
      </c>
      <c r="J4697" t="s">
        <v>8</v>
      </c>
    </row>
    <row r="4698" spans="1:11" x14ac:dyDescent="0.2">
      <c r="A4698" s="1" t="d">
        <v>2023-03-15</v>
      </c>
      <c r="B4698" s="45">
        <v>-1</v>
      </c>
      <c r="C4698" t="s">
        <v>20</v>
      </c>
      <c r="D4698" t="str">
        <f>_xlfn.XLOOKUP(Table29[[#This Row],[Patron Group]],$R$10:$R$24,$S$10:$S$24)</f>
        <v>Graduate</v>
      </c>
      <c r="E4698" s="1" t="d">
        <v>2023-03-15</v>
      </c>
      <c r="F4698" t="s">
        <v>1039</v>
      </c>
      <c r="G4698" t="s">
        <v>2282</v>
      </c>
      <c r="H4698" t="str">
        <f>_xlfn.XLOOKUP(Table29[[#This Row],[Unique BarCode]],$N$10:$N$37,$O$10:$O$37)</f>
        <v>HPUSBC</v>
      </c>
      <c r="I4698" t="str">
        <f>_xlfn.XLOOKUP(Table29[[#This Row],[Unique BarCode]],$N$10:$N$37,$P$10:$P$37)</f>
        <v>Charger</v>
      </c>
      <c r="J4698" t="s">
        <v>49</v>
      </c>
      <c r="K4698" t="s">
        <v>1040</v>
      </c>
    </row>
    <row r="4699" spans="1:11" x14ac:dyDescent="0.2">
      <c r="A4699" s="1" t="d">
        <v>2023-03-15</v>
      </c>
      <c r="B4699" s="45">
        <v>-1</v>
      </c>
      <c r="C4699" t="s">
        <v>20</v>
      </c>
      <c r="D4699" t="str">
        <f>_xlfn.XLOOKUP(Table29[[#This Row],[Patron Group]],$R$10:$R$24,$S$10:$S$24)</f>
        <v>Graduate</v>
      </c>
      <c r="E4699" s="1" t="d">
        <v>2023-03-15</v>
      </c>
      <c r="F4699" t="s">
        <v>458</v>
      </c>
      <c r="G4699" t="s">
        <v>2282</v>
      </c>
      <c r="H4699" t="str">
        <f>_xlfn.XLOOKUP(Table29[[#This Row],[Unique BarCode]],$N$10:$N$37,$O$10:$O$37)</f>
        <v>HPUSBC</v>
      </c>
      <c r="I4699" t="str">
        <f>_xlfn.XLOOKUP(Table29[[#This Row],[Unique BarCode]],$N$10:$N$37,$P$10:$P$37)</f>
        <v>Charger</v>
      </c>
      <c r="J4699" t="s">
        <v>49</v>
      </c>
    </row>
    <row r="4700" spans="1:11" x14ac:dyDescent="0.2">
      <c r="A4700" s="1" t="d">
        <v>2023-03-15</v>
      </c>
      <c r="B4700" s="45">
        <v>-1</v>
      </c>
      <c r="C4700" t="s">
        <v>20</v>
      </c>
      <c r="D4700" t="str">
        <f>_xlfn.XLOOKUP(Table29[[#This Row],[Patron Group]],$R$10:$R$24,$S$10:$S$24)</f>
        <v>Graduate</v>
      </c>
      <c r="E4700" s="1" t="d">
        <v>2023-03-15</v>
      </c>
      <c r="F4700" t="s">
        <v>1860</v>
      </c>
      <c r="G4700" t="s">
        <v>2282</v>
      </c>
      <c r="H4700" t="str">
        <f>_xlfn.XLOOKUP(Table29[[#This Row],[Unique BarCode]],$N$10:$N$37,$O$10:$O$37)</f>
        <v>HPUSBC</v>
      </c>
      <c r="I4700" t="str">
        <f>_xlfn.XLOOKUP(Table29[[#This Row],[Unique BarCode]],$N$10:$N$37,$P$10:$P$37)</f>
        <v>Charger</v>
      </c>
      <c r="J4700" t="s">
        <v>49</v>
      </c>
    </row>
    <row r="4701" spans="1:11" x14ac:dyDescent="0.2">
      <c r="A4701" s="1" t="d">
        <v>2023-03-15</v>
      </c>
      <c r="B4701" s="45">
        <v>-1</v>
      </c>
      <c r="C4701" t="s">
        <v>20</v>
      </c>
      <c r="D4701" t="str">
        <f>_xlfn.XLOOKUP(Table29[[#This Row],[Patron Group]],$R$10:$R$24,$S$10:$S$24)</f>
        <v>Graduate</v>
      </c>
      <c r="E4701" s="1" t="d">
        <v>2023-03-15</v>
      </c>
      <c r="F4701" t="s">
        <v>687</v>
      </c>
      <c r="G4701" t="s">
        <v>2282</v>
      </c>
      <c r="H4701" t="str">
        <f>_xlfn.XLOOKUP(Table29[[#This Row],[Unique BarCode]],$N$10:$N$37,$O$10:$O$37)</f>
        <v>HPUSBC</v>
      </c>
      <c r="I4701" t="str">
        <f>_xlfn.XLOOKUP(Table29[[#This Row],[Unique BarCode]],$N$10:$N$37,$P$10:$P$37)</f>
        <v>Charger</v>
      </c>
      <c r="J4701" t="s">
        <v>49</v>
      </c>
    </row>
    <row r="4702" spans="1:11" x14ac:dyDescent="0.2">
      <c r="A4702" s="1" t="d">
        <v>2023-03-15</v>
      </c>
      <c r="B4702" s="45">
        <v>-1</v>
      </c>
      <c r="C4702" t="s">
        <v>20</v>
      </c>
      <c r="D4702" t="str">
        <f>_xlfn.XLOOKUP(Table29[[#This Row],[Patron Group]],$R$10:$R$24,$S$10:$S$24)</f>
        <v>Graduate</v>
      </c>
      <c r="E4702" s="1" t="d">
        <v>2023-03-15</v>
      </c>
      <c r="F4702" t="s">
        <v>1314</v>
      </c>
      <c r="G4702" t="s">
        <v>2265</v>
      </c>
      <c r="H4702" t="str">
        <f>_xlfn.XLOOKUP(Table29[[#This Row],[Unique BarCode]],$N$10:$N$37,$O$10:$O$37)</f>
        <v>IPHONE</v>
      </c>
      <c r="I4702" t="str">
        <f>_xlfn.XLOOKUP(Table29[[#This Row],[Unique BarCode]],$N$10:$N$37,$P$10:$P$37)</f>
        <v>Charger</v>
      </c>
      <c r="J4702" t="s">
        <v>8</v>
      </c>
      <c r="K4702" t="s">
        <v>1315</v>
      </c>
    </row>
    <row r="4703" spans="1:11" x14ac:dyDescent="0.2">
      <c r="A4703" s="1" t="d">
        <v>2023-03-15</v>
      </c>
      <c r="B4703" s="45">
        <v>-1</v>
      </c>
      <c r="C4703" t="s">
        <v>20</v>
      </c>
      <c r="D4703" t="str">
        <f>_xlfn.XLOOKUP(Table29[[#This Row],[Patron Group]],$R$10:$R$24,$S$10:$S$24)</f>
        <v>Graduate</v>
      </c>
      <c r="E4703" s="1" t="d">
        <v>2023-03-15</v>
      </c>
      <c r="F4703" t="s">
        <v>839</v>
      </c>
      <c r="G4703" t="s">
        <v>2265</v>
      </c>
      <c r="H4703" t="str">
        <f>_xlfn.XLOOKUP(Table29[[#This Row],[Unique BarCode]],$N$10:$N$37,$O$10:$O$37)</f>
        <v>IPHONE</v>
      </c>
      <c r="I4703" t="str">
        <f>_xlfn.XLOOKUP(Table29[[#This Row],[Unique BarCode]],$N$10:$N$37,$P$10:$P$37)</f>
        <v>Charger</v>
      </c>
      <c r="J4703" t="s">
        <v>8</v>
      </c>
      <c r="K4703" t="s">
        <v>840</v>
      </c>
    </row>
    <row r="4704" spans="1:11" x14ac:dyDescent="0.2">
      <c r="A4704" s="1" t="d">
        <v>2023-03-15</v>
      </c>
      <c r="B4704" s="45">
        <v>-1</v>
      </c>
      <c r="C4704" t="s">
        <v>20</v>
      </c>
      <c r="D4704" t="str">
        <f>_xlfn.XLOOKUP(Table29[[#This Row],[Patron Group]],$R$10:$R$24,$S$10:$S$24)</f>
        <v>Graduate</v>
      </c>
      <c r="E4704" s="1" t="d">
        <v>2023-03-15</v>
      </c>
      <c r="F4704" t="s">
        <v>29</v>
      </c>
      <c r="G4704" t="s">
        <v>2265</v>
      </c>
      <c r="H4704" t="str">
        <f>_xlfn.XLOOKUP(Table29[[#This Row],[Unique BarCode]],$N$10:$N$37,$O$10:$O$37)</f>
        <v>IPHONE</v>
      </c>
      <c r="I4704" t="str">
        <f>_xlfn.XLOOKUP(Table29[[#This Row],[Unique BarCode]],$N$10:$N$37,$P$10:$P$37)</f>
        <v>Charger</v>
      </c>
      <c r="J4704" t="s">
        <v>8</v>
      </c>
      <c r="K4704" t="s">
        <v>30</v>
      </c>
    </row>
    <row r="4705" spans="1:11" x14ac:dyDescent="0.2">
      <c r="A4705" s="1" t="d">
        <v>2023-03-15</v>
      </c>
      <c r="B4705" s="45">
        <v>-1</v>
      </c>
      <c r="C4705" t="s">
        <v>20</v>
      </c>
      <c r="D4705" t="str">
        <f>_xlfn.XLOOKUP(Table29[[#This Row],[Patron Group]],$R$10:$R$24,$S$10:$S$24)</f>
        <v>Graduate</v>
      </c>
      <c r="E4705" s="1" t="d">
        <v>2023-03-15</v>
      </c>
      <c r="F4705" t="s">
        <v>12</v>
      </c>
      <c r="G4705" t="s">
        <v>2265</v>
      </c>
      <c r="H4705" t="str">
        <f>_xlfn.XLOOKUP(Table29[[#This Row],[Unique BarCode]],$N$10:$N$37,$O$10:$O$37)</f>
        <v>IPHONE</v>
      </c>
      <c r="I4705" t="str">
        <f>_xlfn.XLOOKUP(Table29[[#This Row],[Unique BarCode]],$N$10:$N$37,$P$10:$P$37)</f>
        <v>Charger</v>
      </c>
      <c r="J4705" t="s">
        <v>13</v>
      </c>
      <c r="K4705" t="s">
        <v>14</v>
      </c>
    </row>
    <row r="4706" spans="1:11" x14ac:dyDescent="0.2">
      <c r="A4706" s="1" t="d">
        <v>2023-03-15</v>
      </c>
      <c r="B4706" s="45">
        <v>-1</v>
      </c>
      <c r="C4706" t="s">
        <v>20</v>
      </c>
      <c r="D4706" t="str">
        <f>_xlfn.XLOOKUP(Table29[[#This Row],[Patron Group]],$R$10:$R$24,$S$10:$S$24)</f>
        <v>Graduate</v>
      </c>
      <c r="E4706" s="1" t="d">
        <v>2023-03-15</v>
      </c>
      <c r="F4706" t="s">
        <v>88</v>
      </c>
      <c r="G4706" t="s">
        <v>2265</v>
      </c>
      <c r="H4706" t="str">
        <f>_xlfn.XLOOKUP(Table29[[#This Row],[Unique BarCode]],$N$10:$N$37,$O$10:$O$37)</f>
        <v>IPHONE</v>
      </c>
      <c r="I4706" t="str">
        <f>_xlfn.XLOOKUP(Table29[[#This Row],[Unique BarCode]],$N$10:$N$37,$P$10:$P$37)</f>
        <v>Charger</v>
      </c>
      <c r="J4706" t="s">
        <v>8</v>
      </c>
    </row>
    <row r="4707" spans="1:11" x14ac:dyDescent="0.2">
      <c r="A4707" s="1" t="d">
        <v>2023-03-15</v>
      </c>
      <c r="B4707" s="45">
        <v>-1</v>
      </c>
      <c r="C4707" t="s">
        <v>20</v>
      </c>
      <c r="D4707" t="str">
        <f>_xlfn.XLOOKUP(Table29[[#This Row],[Patron Group]],$R$10:$R$24,$S$10:$S$24)</f>
        <v>Graduate</v>
      </c>
      <c r="E4707" s="1" t="d">
        <v>2023-03-15</v>
      </c>
      <c r="F4707" t="s">
        <v>1157</v>
      </c>
      <c r="G4707" t="s">
        <v>2268</v>
      </c>
      <c r="H4707" t="str">
        <f>_xlfn.XLOOKUP(Table29[[#This Row],[Unique BarCode]],$N$10:$N$37,$O$10:$O$37)</f>
        <v>MACCHRG</v>
      </c>
      <c r="I4707" t="str">
        <f>_xlfn.XLOOKUP(Table29[[#This Row],[Unique BarCode]],$N$10:$N$37,$P$10:$P$37)</f>
        <v>Charger</v>
      </c>
      <c r="J4707" t="s">
        <v>8</v>
      </c>
      <c r="K4707" t="s">
        <v>1158</v>
      </c>
    </row>
    <row r="4708" spans="1:11" x14ac:dyDescent="0.2">
      <c r="A4708" s="1" t="d">
        <v>2023-03-15</v>
      </c>
      <c r="B4708" s="45">
        <v>-1</v>
      </c>
      <c r="C4708" t="s">
        <v>20</v>
      </c>
      <c r="D4708" t="str">
        <f>_xlfn.XLOOKUP(Table29[[#This Row],[Patron Group]],$R$10:$R$24,$S$10:$S$24)</f>
        <v>Graduate</v>
      </c>
      <c r="E4708" s="1" t="d">
        <v>2023-03-15</v>
      </c>
      <c r="F4708" t="s">
        <v>813</v>
      </c>
      <c r="G4708" t="s">
        <v>2268</v>
      </c>
      <c r="H4708" t="str">
        <f>_xlfn.XLOOKUP(Table29[[#This Row],[Unique BarCode]],$N$10:$N$37,$O$10:$O$37)</f>
        <v>MACCHRG</v>
      </c>
      <c r="I4708" t="str">
        <f>_xlfn.XLOOKUP(Table29[[#This Row],[Unique BarCode]],$N$10:$N$37,$P$10:$P$37)</f>
        <v>Charger</v>
      </c>
      <c r="J4708" t="s">
        <v>13</v>
      </c>
      <c r="K4708" t="s">
        <v>814</v>
      </c>
    </row>
    <row r="4709" spans="1:11" x14ac:dyDescent="0.2">
      <c r="A4709" s="1" t="d">
        <v>2023-03-15</v>
      </c>
      <c r="B4709" s="45">
        <v>-1</v>
      </c>
      <c r="C4709" t="s">
        <v>20</v>
      </c>
      <c r="D4709" t="str">
        <f>_xlfn.XLOOKUP(Table29[[#This Row],[Patron Group]],$R$10:$R$24,$S$10:$S$24)</f>
        <v>Graduate</v>
      </c>
      <c r="E4709" s="1" t="d">
        <v>2023-03-15</v>
      </c>
      <c r="F4709" t="s">
        <v>1631</v>
      </c>
      <c r="G4709" t="s">
        <v>2296</v>
      </c>
      <c r="H4709" t="str">
        <f>_xlfn.XLOOKUP(Table29[[#This Row],[Unique BarCode]],$N$10:$N$37,$O$10:$O$37)</f>
        <v>MACUSBC</v>
      </c>
      <c r="I4709" t="str">
        <f>_xlfn.XLOOKUP(Table29[[#This Row],[Unique BarCode]],$N$10:$N$37,$P$10:$P$37)</f>
        <v>Charger</v>
      </c>
      <c r="J4709" t="s">
        <v>8</v>
      </c>
      <c r="K4709" t="s">
        <v>277</v>
      </c>
    </row>
    <row r="4710" spans="1:11" x14ac:dyDescent="0.2">
      <c r="A4710" s="1" t="d">
        <v>2023-03-15</v>
      </c>
      <c r="B4710" s="45">
        <v>-1</v>
      </c>
      <c r="C4710" t="s">
        <v>20</v>
      </c>
      <c r="D4710" t="str">
        <f>_xlfn.XLOOKUP(Table29[[#This Row],[Patron Group]],$R$10:$R$24,$S$10:$S$24)</f>
        <v>Graduate</v>
      </c>
      <c r="E4710" s="1" t="d">
        <v>2023-03-15</v>
      </c>
      <c r="F4710" t="s">
        <v>1651</v>
      </c>
      <c r="G4710" t="s">
        <v>2296</v>
      </c>
      <c r="H4710" t="str">
        <f>_xlfn.XLOOKUP(Table29[[#This Row],[Unique BarCode]],$N$10:$N$37,$O$10:$O$37)</f>
        <v>MACUSBC</v>
      </c>
      <c r="I4710" t="str">
        <f>_xlfn.XLOOKUP(Table29[[#This Row],[Unique BarCode]],$N$10:$N$37,$P$10:$P$37)</f>
        <v>Charger</v>
      </c>
      <c r="J4710" t="s">
        <v>8</v>
      </c>
      <c r="K4710" t="s">
        <v>92</v>
      </c>
    </row>
    <row r="4711" spans="1:11" x14ac:dyDescent="0.2">
      <c r="A4711" s="1" t="d">
        <v>2023-03-15</v>
      </c>
      <c r="B4711" s="45">
        <v>-1</v>
      </c>
      <c r="C4711" t="s">
        <v>20</v>
      </c>
      <c r="D4711" t="str">
        <f>_xlfn.XLOOKUP(Table29[[#This Row],[Patron Group]],$R$10:$R$24,$S$10:$S$24)</f>
        <v>Graduate</v>
      </c>
      <c r="E4711" s="1" t="d">
        <v>2023-03-15</v>
      </c>
      <c r="F4711" t="s">
        <v>1633</v>
      </c>
      <c r="G4711" t="s">
        <v>2296</v>
      </c>
      <c r="H4711" t="str">
        <f>_xlfn.XLOOKUP(Table29[[#This Row],[Unique BarCode]],$N$10:$N$37,$O$10:$O$37)</f>
        <v>MACUSBC</v>
      </c>
      <c r="I4711" t="str">
        <f>_xlfn.XLOOKUP(Table29[[#This Row],[Unique BarCode]],$N$10:$N$37,$P$10:$P$37)</f>
        <v>Charger</v>
      </c>
      <c r="J4711" t="s">
        <v>8</v>
      </c>
      <c r="K4711" t="s">
        <v>844</v>
      </c>
    </row>
    <row r="4712" spans="1:11" x14ac:dyDescent="0.2">
      <c r="A4712" s="1" t="d">
        <v>2023-03-15</v>
      </c>
      <c r="B4712" s="45">
        <v>-1</v>
      </c>
      <c r="C4712" t="s">
        <v>20</v>
      </c>
      <c r="D4712" t="str">
        <f>_xlfn.XLOOKUP(Table29[[#This Row],[Patron Group]],$R$10:$R$24,$S$10:$S$24)</f>
        <v>Graduate</v>
      </c>
      <c r="E4712" s="1" t="d">
        <v>2023-03-15</v>
      </c>
      <c r="F4712" t="s">
        <v>1634</v>
      </c>
      <c r="G4712" t="s">
        <v>2296</v>
      </c>
      <c r="H4712" t="str">
        <f>_xlfn.XLOOKUP(Table29[[#This Row],[Unique BarCode]],$N$10:$N$37,$O$10:$O$37)</f>
        <v>MACUSBC</v>
      </c>
      <c r="I4712" t="str">
        <f>_xlfn.XLOOKUP(Table29[[#This Row],[Unique BarCode]],$N$10:$N$37,$P$10:$P$37)</f>
        <v>Charger</v>
      </c>
      <c r="J4712" t="s">
        <v>8</v>
      </c>
      <c r="K4712" t="s">
        <v>38</v>
      </c>
    </row>
    <row r="4713" spans="1:11" x14ac:dyDescent="0.2">
      <c r="A4713" s="1" t="d">
        <v>2023-03-15</v>
      </c>
      <c r="B4713" s="45">
        <v>-1</v>
      </c>
      <c r="C4713" t="s">
        <v>20</v>
      </c>
      <c r="D4713" t="str">
        <f>_xlfn.XLOOKUP(Table29[[#This Row],[Patron Group]],$R$10:$R$24,$S$10:$S$24)</f>
        <v>Graduate</v>
      </c>
      <c r="E4713" s="1" t="d">
        <v>2023-03-15</v>
      </c>
      <c r="F4713" t="s">
        <v>2158</v>
      </c>
      <c r="G4713" t="s">
        <v>2271</v>
      </c>
      <c r="H4713" t="str">
        <f>_xlfn.XLOOKUP(Table29[[#This Row],[Unique BarCode]],$N$10:$N$37,$O$10:$O$37)</f>
        <v>OMNI</v>
      </c>
      <c r="I4713" t="str">
        <f>_xlfn.XLOOKUP(Table29[[#This Row],[Unique BarCode]],$N$10:$N$37,$P$10:$P$37)</f>
        <v>Charger</v>
      </c>
      <c r="J4713" t="s">
        <v>13</v>
      </c>
      <c r="K4713" t="s">
        <v>2159</v>
      </c>
    </row>
    <row r="4714" spans="1:11" x14ac:dyDescent="0.2">
      <c r="A4714" s="1" t="d">
        <v>2023-03-15</v>
      </c>
      <c r="B4714" s="45">
        <v>-1</v>
      </c>
      <c r="C4714" t="s">
        <v>20</v>
      </c>
      <c r="D4714" t="str">
        <f>_xlfn.XLOOKUP(Table29[[#This Row],[Patron Group]],$R$10:$R$24,$S$10:$S$24)</f>
        <v>Graduate</v>
      </c>
      <c r="E4714" s="1" t="d">
        <v>2023-03-15</v>
      </c>
      <c r="F4714" t="s">
        <v>1035</v>
      </c>
      <c r="G4714" t="s">
        <v>2271</v>
      </c>
      <c r="H4714" t="str">
        <f>_xlfn.XLOOKUP(Table29[[#This Row],[Unique BarCode]],$N$10:$N$37,$O$10:$O$37)</f>
        <v>OMNI</v>
      </c>
      <c r="I4714" t="str">
        <f>_xlfn.XLOOKUP(Table29[[#This Row],[Unique BarCode]],$N$10:$N$37,$P$10:$P$37)</f>
        <v>Charger</v>
      </c>
      <c r="J4714" t="s">
        <v>49</v>
      </c>
      <c r="K4714" t="s">
        <v>1036</v>
      </c>
    </row>
    <row r="4715" spans="1:11" x14ac:dyDescent="0.2">
      <c r="A4715" s="1" t="d">
        <v>2023-03-15</v>
      </c>
      <c r="B4715" s="45">
        <v>-1</v>
      </c>
      <c r="C4715" t="s">
        <v>20</v>
      </c>
      <c r="D4715" t="str">
        <f>_xlfn.XLOOKUP(Table29[[#This Row],[Patron Group]],$R$10:$R$24,$S$10:$S$24)</f>
        <v>Graduate</v>
      </c>
      <c r="E4715" s="1" t="d">
        <v>2023-03-15</v>
      </c>
      <c r="F4715" t="s">
        <v>1322</v>
      </c>
      <c r="G4715" t="s">
        <v>2294</v>
      </c>
      <c r="H4715" t="str">
        <f>_xlfn.XLOOKUP(Table29[[#This Row],[Unique BarCode]],$N$10:$N$37,$O$10:$O$37)</f>
        <v>UVGA</v>
      </c>
      <c r="I4715" t="str">
        <f>_xlfn.XLOOKUP(Table29[[#This Row],[Unique BarCode]],$N$10:$N$37,$P$10:$P$37)</f>
        <v>Cable</v>
      </c>
      <c r="J4715" t="s">
        <v>8</v>
      </c>
      <c r="K4715" t="s">
        <v>1323</v>
      </c>
    </row>
    <row r="4716" spans="1:11" x14ac:dyDescent="0.2">
      <c r="A4716" s="1" t="d">
        <v>2023-03-15</v>
      </c>
      <c r="B4716" s="45">
        <v>-1</v>
      </c>
      <c r="C4716" t="s">
        <v>20</v>
      </c>
      <c r="D4716" t="str">
        <f>_xlfn.XLOOKUP(Table29[[#This Row],[Patron Group]],$R$10:$R$24,$S$10:$S$24)</f>
        <v>Graduate</v>
      </c>
      <c r="E4716" s="1" t="d">
        <v>2023-03-15</v>
      </c>
      <c r="F4716" t="s">
        <v>1183</v>
      </c>
      <c r="G4716" t="s">
        <v>2294</v>
      </c>
      <c r="H4716" t="str">
        <f>_xlfn.XLOOKUP(Table29[[#This Row],[Unique BarCode]],$N$10:$N$37,$O$10:$O$37)</f>
        <v>UVGA</v>
      </c>
      <c r="I4716" t="str">
        <f>_xlfn.XLOOKUP(Table29[[#This Row],[Unique BarCode]],$N$10:$N$37,$P$10:$P$37)</f>
        <v>Cable</v>
      </c>
      <c r="J4716" t="s">
        <v>8</v>
      </c>
    </row>
    <row r="4717" spans="1:11" x14ac:dyDescent="0.2">
      <c r="A4717" s="1" t="d">
        <v>2023-03-15</v>
      </c>
      <c r="B4717" s="45">
        <v>-1</v>
      </c>
      <c r="C4717" t="s">
        <v>20</v>
      </c>
      <c r="D4717" t="str">
        <f>_xlfn.XLOOKUP(Table29[[#This Row],[Patron Group]],$R$10:$R$24,$S$10:$S$24)</f>
        <v>Graduate</v>
      </c>
      <c r="E4717" s="1" t="d">
        <v>2023-03-15</v>
      </c>
      <c r="F4717" t="s">
        <v>1324</v>
      </c>
      <c r="G4717" t="s">
        <v>2272</v>
      </c>
      <c r="H4717" t="str">
        <f>_xlfn.XLOOKUP(Table29[[#This Row],[Unique BarCode]],$N$10:$N$37,$O$10:$O$37)</f>
        <v>WALLADPT</v>
      </c>
      <c r="I4717" t="str">
        <f>_xlfn.XLOOKUP(Table29[[#This Row],[Unique BarCode]],$N$10:$N$37,$P$10:$P$37)</f>
        <v>Charger</v>
      </c>
      <c r="J4717" t="s">
        <v>13</v>
      </c>
      <c r="K4717" t="s">
        <v>1325</v>
      </c>
    </row>
    <row r="4718" spans="1:11" x14ac:dyDescent="0.2">
      <c r="A4718" s="1" t="d">
        <v>2023-03-15</v>
      </c>
      <c r="B4718" s="45">
        <v>-1</v>
      </c>
      <c r="C4718" t="s">
        <v>20</v>
      </c>
      <c r="D4718" t="str">
        <f>_xlfn.XLOOKUP(Table29[[#This Row],[Patron Group]],$R$10:$R$24,$S$10:$S$24)</f>
        <v>Graduate</v>
      </c>
      <c r="E4718" s="1" t="d">
        <v>2023-03-15</v>
      </c>
      <c r="F4718" t="s">
        <v>1390</v>
      </c>
      <c r="G4718" t="s">
        <v>2272</v>
      </c>
      <c r="H4718" t="str">
        <f>_xlfn.XLOOKUP(Table29[[#This Row],[Unique BarCode]],$N$10:$N$37,$O$10:$O$37)</f>
        <v>WALLADPT</v>
      </c>
      <c r="I4718" t="str">
        <f>_xlfn.XLOOKUP(Table29[[#This Row],[Unique BarCode]],$N$10:$N$37,$P$10:$P$37)</f>
        <v>Charger</v>
      </c>
      <c r="J4718" t="s">
        <v>8</v>
      </c>
      <c r="K4718" t="s">
        <v>1391</v>
      </c>
    </row>
    <row r="4719" spans="1:11" x14ac:dyDescent="0.2">
      <c r="A4719" s="1" t="d">
        <v>2023-03-15</v>
      </c>
      <c r="B4719" s="45">
        <v>-1</v>
      </c>
      <c r="C4719" t="s">
        <v>20</v>
      </c>
      <c r="D4719" t="str">
        <f>_xlfn.XLOOKUP(Table29[[#This Row],[Patron Group]],$R$10:$R$24,$S$10:$S$24)</f>
        <v>Graduate</v>
      </c>
      <c r="E4719" s="1" t="d">
        <v>2023-03-15</v>
      </c>
      <c r="F4719" t="s">
        <v>1715</v>
      </c>
      <c r="G4719" t="s">
        <v>2272</v>
      </c>
      <c r="H4719" t="str">
        <f>_xlfn.XLOOKUP(Table29[[#This Row],[Unique BarCode]],$N$10:$N$37,$O$10:$O$37)</f>
        <v>WALLADPT</v>
      </c>
      <c r="I4719" t="str">
        <f>_xlfn.XLOOKUP(Table29[[#This Row],[Unique BarCode]],$N$10:$N$37,$P$10:$P$37)</f>
        <v>Charger</v>
      </c>
      <c r="J4719" t="s">
        <v>8</v>
      </c>
    </row>
    <row r="4720" spans="1:11" x14ac:dyDescent="0.2">
      <c r="A4720" s="1" t="d">
        <v>2023-03-15</v>
      </c>
      <c r="B4720" s="45">
        <v>-1</v>
      </c>
      <c r="C4720" t="s">
        <v>20</v>
      </c>
      <c r="D4720" t="str">
        <f>_xlfn.XLOOKUP(Table29[[#This Row],[Patron Group]],$R$10:$R$24,$S$10:$S$24)</f>
        <v>Graduate</v>
      </c>
      <c r="E4720" s="1" t="d">
        <v>2023-03-15</v>
      </c>
      <c r="F4720" t="s">
        <v>560</v>
      </c>
      <c r="G4720" t="s">
        <v>2272</v>
      </c>
      <c r="H4720" t="str">
        <f>_xlfn.XLOOKUP(Table29[[#This Row],[Unique BarCode]],$N$10:$N$37,$O$10:$O$37)</f>
        <v>WALLADPT</v>
      </c>
      <c r="I4720" t="str">
        <f>_xlfn.XLOOKUP(Table29[[#This Row],[Unique BarCode]],$N$10:$N$37,$P$10:$P$37)</f>
        <v>Charger</v>
      </c>
      <c r="J4720" t="s">
        <v>8</v>
      </c>
    </row>
    <row r="4721" spans="1:11" x14ac:dyDescent="0.2">
      <c r="A4721" s="1" t="d">
        <v>2023-03-15</v>
      </c>
      <c r="B4721" s="45">
        <v>-1</v>
      </c>
      <c r="C4721" t="s">
        <v>20</v>
      </c>
      <c r="D4721" t="str">
        <f>_xlfn.XLOOKUP(Table29[[#This Row],[Patron Group]],$R$10:$R$24,$S$10:$S$24)</f>
        <v>Graduate</v>
      </c>
      <c r="E4721" s="1" t="d">
        <v>2023-03-16</v>
      </c>
      <c r="F4721" t="s">
        <v>1186</v>
      </c>
      <c r="G4721" t="s">
        <v>2265</v>
      </c>
      <c r="H4721" t="str">
        <f>_xlfn.XLOOKUP(Table29[[#This Row],[Unique BarCode]],$N$10:$N$37,$O$10:$O$37)</f>
        <v>IPHONE</v>
      </c>
      <c r="I4721" t="str">
        <f>_xlfn.XLOOKUP(Table29[[#This Row],[Unique BarCode]],$N$10:$N$37,$P$10:$P$37)</f>
        <v>Charger</v>
      </c>
      <c r="J4721" t="s">
        <v>128</v>
      </c>
      <c r="K4721" t="s">
        <v>1187</v>
      </c>
    </row>
    <row r="4722" spans="1:11" x14ac:dyDescent="0.2">
      <c r="A4722" s="1" t="d">
        <v>2023-03-15</v>
      </c>
      <c r="B4722" s="45">
        <v>-1</v>
      </c>
      <c r="C4722" t="s">
        <v>20</v>
      </c>
      <c r="D4722" t="str">
        <f>_xlfn.XLOOKUP(Table29[[#This Row],[Patron Group]],$R$10:$R$24,$S$10:$S$24)</f>
        <v>Graduate</v>
      </c>
      <c r="E4722" s="1" t="d">
        <v>2023-03-22</v>
      </c>
      <c r="F4722" t="s">
        <v>1303</v>
      </c>
      <c r="G4722" t="s">
        <v>2273</v>
      </c>
      <c r="H4722" t="str">
        <f>_xlfn.XLOOKUP(Table29[[#This Row],[Unique BarCode]],$N$10:$N$37,$O$10:$O$37)</f>
        <v>ChromeBook</v>
      </c>
      <c r="I4722" t="str">
        <f>_xlfn.XLOOKUP(Table29[[#This Row],[Unique BarCode]],$N$10:$N$37,$P$10:$P$37)</f>
        <v>Device</v>
      </c>
      <c r="J4722" t="s">
        <v>13</v>
      </c>
      <c r="K4722" t="s">
        <v>1304</v>
      </c>
    </row>
    <row r="4723" spans="1:11" x14ac:dyDescent="0.2">
      <c r="A4723" s="1" t="d">
        <v>2023-03-15</v>
      </c>
      <c r="B4723" s="45">
        <v>-1</v>
      </c>
      <c r="C4723" t="s">
        <v>20</v>
      </c>
      <c r="D4723" t="str">
        <f>_xlfn.XLOOKUP(Table29[[#This Row],[Patron Group]],$R$10:$R$24,$S$10:$S$24)</f>
        <v>Graduate</v>
      </c>
      <c r="E4723" s="1" t="d">
        <v>2023-03-22</v>
      </c>
      <c r="F4723" t="s">
        <v>48</v>
      </c>
      <c r="G4723" t="s">
        <v>2273</v>
      </c>
      <c r="H4723" t="str">
        <f>_xlfn.XLOOKUP(Table29[[#This Row],[Unique BarCode]],$N$10:$N$37,$O$10:$O$37)</f>
        <v>ChromeBook</v>
      </c>
      <c r="I4723" t="str">
        <f>_xlfn.XLOOKUP(Table29[[#This Row],[Unique BarCode]],$N$10:$N$37,$P$10:$P$37)</f>
        <v>Device</v>
      </c>
      <c r="J4723" t="s">
        <v>49</v>
      </c>
      <c r="K4723" t="s">
        <v>50</v>
      </c>
    </row>
    <row r="4724" spans="1:11" x14ac:dyDescent="0.2">
      <c r="A4724" s="1" t="d">
        <v>2023-03-15</v>
      </c>
      <c r="B4724" s="45">
        <v>-1</v>
      </c>
      <c r="C4724" t="s">
        <v>20</v>
      </c>
      <c r="D4724" t="str">
        <f>_xlfn.XLOOKUP(Table29[[#This Row],[Patron Group]],$R$10:$R$24,$S$10:$S$24)</f>
        <v>Graduate</v>
      </c>
      <c r="E4724" s="1" t="d">
        <v>2023-03-22</v>
      </c>
      <c r="F4724" t="s">
        <v>1789</v>
      </c>
      <c r="G4724" t="s">
        <v>2274</v>
      </c>
      <c r="H4724" t="str">
        <f>_xlfn.XLOOKUP(Table29[[#This Row],[Unique BarCode]],$N$10:$N$37,$O$10:$O$37)</f>
        <v>MacBook</v>
      </c>
      <c r="I4724" t="str">
        <f>_xlfn.XLOOKUP(Table29[[#This Row],[Unique BarCode]],$N$10:$N$37,$P$10:$P$37)</f>
        <v>Device</v>
      </c>
      <c r="J4724" t="s">
        <v>8</v>
      </c>
      <c r="K4724" t="s">
        <v>1789</v>
      </c>
    </row>
    <row r="4725" spans="1:11" x14ac:dyDescent="0.2">
      <c r="A4725" s="1" t="d">
        <v>2023-03-15</v>
      </c>
      <c r="B4725" s="45">
        <v>-1</v>
      </c>
      <c r="C4725" t="s">
        <v>20</v>
      </c>
      <c r="D4725" t="str">
        <f>_xlfn.XLOOKUP(Table29[[#This Row],[Patron Group]],$R$10:$R$24,$S$10:$S$24)</f>
        <v>Graduate</v>
      </c>
      <c r="E4725" s="1" t="d">
        <v>2023-03-27</v>
      </c>
      <c r="F4725" t="s">
        <v>633</v>
      </c>
      <c r="G4725" t="s">
        <v>2275</v>
      </c>
      <c r="H4725" t="str">
        <f>_xlfn.XLOOKUP(Table29[[#This Row],[Unique BarCode]],$N$10:$N$37,$O$10:$O$37)</f>
        <v>iPad</v>
      </c>
      <c r="I4725" t="str">
        <f>_xlfn.XLOOKUP(Table29[[#This Row],[Unique BarCode]],$N$10:$N$37,$P$10:$P$37)</f>
        <v>Device</v>
      </c>
      <c r="J4725" t="s">
        <v>8</v>
      </c>
    </row>
    <row r="4726" spans="1:11" x14ac:dyDescent="0.2">
      <c r="A4726" s="1" t="d">
        <v>2023-03-15</v>
      </c>
      <c r="B4726" s="45">
        <v>-1</v>
      </c>
      <c r="C4726" t="s">
        <v>74</v>
      </c>
      <c r="D4726" t="str">
        <f>_xlfn.XLOOKUP(Table29[[#This Row],[Patron Group]],$R$10:$R$24,$S$10:$S$24)</f>
        <v>Staff</v>
      </c>
      <c r="E4726" s="1" t="d">
        <v>2023-03-15</v>
      </c>
      <c r="F4726" t="s">
        <v>429</v>
      </c>
      <c r="G4726" t="s">
        <v>2281</v>
      </c>
      <c r="H4726" t="str">
        <f>_xlfn.XLOOKUP(Table29[[#This Row],[Unique BarCode]],$N$10:$N$37,$O$10:$O$37)</f>
        <v>HDMIC</v>
      </c>
      <c r="I4726" t="str">
        <f>_xlfn.XLOOKUP(Table29[[#This Row],[Unique BarCode]],$N$10:$N$37,$P$10:$P$37)</f>
        <v>Cable</v>
      </c>
      <c r="J4726" t="s">
        <v>13</v>
      </c>
      <c r="K4726" t="s">
        <v>430</v>
      </c>
    </row>
    <row r="4727" spans="1:11" x14ac:dyDescent="0.2">
      <c r="A4727" s="1" t="d">
        <v>2023-03-15</v>
      </c>
      <c r="B4727" s="45">
        <v>-1</v>
      </c>
      <c r="C4727" t="s">
        <v>74</v>
      </c>
      <c r="D4727" t="str">
        <f>_xlfn.XLOOKUP(Table29[[#This Row],[Patron Group]],$R$10:$R$24,$S$10:$S$24)</f>
        <v>Staff</v>
      </c>
      <c r="E4727" s="1" t="d">
        <v>2023-03-22</v>
      </c>
      <c r="F4727" t="s">
        <v>593</v>
      </c>
      <c r="G4727" t="s">
        <v>2273</v>
      </c>
      <c r="H4727" t="str">
        <f>_xlfn.XLOOKUP(Table29[[#This Row],[Unique BarCode]],$N$10:$N$37,$O$10:$O$37)</f>
        <v>ChromeBook</v>
      </c>
      <c r="I4727" t="str">
        <f>_xlfn.XLOOKUP(Table29[[#This Row],[Unique BarCode]],$N$10:$N$37,$P$10:$P$37)</f>
        <v>Device</v>
      </c>
      <c r="J4727" t="s">
        <v>49</v>
      </c>
      <c r="K4727" t="s">
        <v>594</v>
      </c>
    </row>
    <row r="4728" spans="1:11" x14ac:dyDescent="0.2">
      <c r="A4728" s="1" t="d">
        <v>2023-03-15</v>
      </c>
      <c r="B4728" s="45">
        <v>-1</v>
      </c>
      <c r="C4728" t="s">
        <v>74</v>
      </c>
      <c r="D4728" t="str">
        <f>_xlfn.XLOOKUP(Table29[[#This Row],[Patron Group]],$R$10:$R$24,$S$10:$S$24)</f>
        <v>Staff</v>
      </c>
      <c r="E4728" s="1" t="d">
        <v>2023-03-22</v>
      </c>
      <c r="F4728" t="s">
        <v>881</v>
      </c>
      <c r="G4728" t="s">
        <v>2273</v>
      </c>
      <c r="H4728" t="str">
        <f>_xlfn.XLOOKUP(Table29[[#This Row],[Unique BarCode]],$N$10:$N$37,$O$10:$O$37)</f>
        <v>ChromeBook</v>
      </c>
      <c r="I4728" t="str">
        <f>_xlfn.XLOOKUP(Table29[[#This Row],[Unique BarCode]],$N$10:$N$37,$P$10:$P$37)</f>
        <v>Device</v>
      </c>
      <c r="J4728" t="s">
        <v>8</v>
      </c>
      <c r="K4728" t="s">
        <v>882</v>
      </c>
    </row>
    <row r="4729" spans="1:11" x14ac:dyDescent="0.2">
      <c r="A4729" s="1" t="d">
        <v>2023-03-15</v>
      </c>
      <c r="B4729" s="45">
        <v>-1</v>
      </c>
      <c r="C4729" t="s">
        <v>77</v>
      </c>
      <c r="D4729" t="str">
        <f>_xlfn.XLOOKUP(Table29[[#This Row],[Patron Group]],$R$10:$R$24,$S$10:$S$24)</f>
        <v>Undergraduate</v>
      </c>
      <c r="E4729" s="1" t="d">
        <v>2023-03-15</v>
      </c>
      <c r="F4729" t="s">
        <v>1619</v>
      </c>
      <c r="G4729" t="s">
        <v>2281</v>
      </c>
      <c r="H4729" t="str">
        <f>_xlfn.XLOOKUP(Table29[[#This Row],[Unique BarCode]],$N$10:$N$37,$O$10:$O$37)</f>
        <v>HDMIC</v>
      </c>
      <c r="I4729" t="str">
        <f>_xlfn.XLOOKUP(Table29[[#This Row],[Unique BarCode]],$N$10:$N$37,$P$10:$P$37)</f>
        <v>Cable</v>
      </c>
      <c r="J4729" t="s">
        <v>8</v>
      </c>
      <c r="K4729" t="s">
        <v>1620</v>
      </c>
    </row>
    <row r="4730" spans="1:11" x14ac:dyDescent="0.2">
      <c r="A4730" s="1" t="d">
        <v>2023-03-15</v>
      </c>
      <c r="B4730" s="45">
        <v>-1</v>
      </c>
      <c r="C4730" t="s">
        <v>77</v>
      </c>
      <c r="D4730" t="str">
        <f>_xlfn.XLOOKUP(Table29[[#This Row],[Patron Group]],$R$10:$R$24,$S$10:$S$24)</f>
        <v>Undergraduate</v>
      </c>
      <c r="E4730" s="1" t="d">
        <v>2023-03-15</v>
      </c>
      <c r="F4730" t="s">
        <v>833</v>
      </c>
      <c r="G4730" t="s">
        <v>2266</v>
      </c>
      <c r="H4730" t="str">
        <f>_xlfn.XLOOKUP(Table29[[#This Row],[Unique BarCode]],$N$10:$N$37,$O$10:$O$37)</f>
        <v>Headphones</v>
      </c>
      <c r="I4730" t="str">
        <f>_xlfn.XLOOKUP(Table29[[#This Row],[Unique BarCode]],$N$10:$N$37,$P$10:$P$37)</f>
        <v>Accessory</v>
      </c>
      <c r="J4730" t="s">
        <v>49</v>
      </c>
      <c r="K4730" t="s">
        <v>834</v>
      </c>
    </row>
    <row r="4731" spans="1:11" x14ac:dyDescent="0.2">
      <c r="A4731" s="1" t="d">
        <v>2023-03-15</v>
      </c>
      <c r="B4731" s="45">
        <v>-1</v>
      </c>
      <c r="C4731" t="s">
        <v>77</v>
      </c>
      <c r="D4731" t="str">
        <f>_xlfn.XLOOKUP(Table29[[#This Row],[Patron Group]],$R$10:$R$24,$S$10:$S$24)</f>
        <v>Undergraduate</v>
      </c>
      <c r="E4731" s="1" t="d">
        <v>2023-03-15</v>
      </c>
      <c r="F4731" t="s">
        <v>1775</v>
      </c>
      <c r="G4731" t="s">
        <v>2266</v>
      </c>
      <c r="H4731" t="str">
        <f>_xlfn.XLOOKUP(Table29[[#This Row],[Unique BarCode]],$N$10:$N$37,$O$10:$O$37)</f>
        <v>Headphones</v>
      </c>
      <c r="I4731" t="str">
        <f>_xlfn.XLOOKUP(Table29[[#This Row],[Unique BarCode]],$N$10:$N$37,$P$10:$P$37)</f>
        <v>Accessory</v>
      </c>
      <c r="J4731" t="s">
        <v>49</v>
      </c>
      <c r="K4731" t="s">
        <v>1776</v>
      </c>
    </row>
    <row r="4732" spans="1:11" x14ac:dyDescent="0.2">
      <c r="A4732" s="1" t="d">
        <v>2023-03-15</v>
      </c>
      <c r="B4732" s="45">
        <v>-1</v>
      </c>
      <c r="C4732" t="s">
        <v>77</v>
      </c>
      <c r="D4732" t="str">
        <f>_xlfn.XLOOKUP(Table29[[#This Row],[Patron Group]],$R$10:$R$24,$S$10:$S$24)</f>
        <v>Undergraduate</v>
      </c>
      <c r="E4732" s="1" t="d">
        <v>2023-03-15</v>
      </c>
      <c r="F4732" t="s">
        <v>21</v>
      </c>
      <c r="G4732" t="s">
        <v>2266</v>
      </c>
      <c r="H4732" t="str">
        <f>_xlfn.XLOOKUP(Table29[[#This Row],[Unique BarCode]],$N$10:$N$37,$O$10:$O$37)</f>
        <v>Headphones</v>
      </c>
      <c r="I4732" t="str">
        <f>_xlfn.XLOOKUP(Table29[[#This Row],[Unique BarCode]],$N$10:$N$37,$P$10:$P$37)</f>
        <v>Accessory</v>
      </c>
      <c r="J4732" t="s">
        <v>8</v>
      </c>
      <c r="K4732" t="s">
        <v>22</v>
      </c>
    </row>
    <row r="4733" spans="1:11" x14ac:dyDescent="0.2">
      <c r="A4733" s="1" t="d">
        <v>2023-03-15</v>
      </c>
      <c r="B4733" s="45">
        <v>-1</v>
      </c>
      <c r="C4733" t="s">
        <v>77</v>
      </c>
      <c r="D4733" t="str">
        <f>_xlfn.XLOOKUP(Table29[[#This Row],[Patron Group]],$R$10:$R$24,$S$10:$S$24)</f>
        <v>Undergraduate</v>
      </c>
      <c r="E4733" s="1" t="d">
        <v>2023-03-15</v>
      </c>
      <c r="F4733" t="s">
        <v>1684</v>
      </c>
      <c r="G4733" t="s">
        <v>2266</v>
      </c>
      <c r="H4733" t="str">
        <f>_xlfn.XLOOKUP(Table29[[#This Row],[Unique BarCode]],$N$10:$N$37,$O$10:$O$37)</f>
        <v>Headphones</v>
      </c>
      <c r="I4733" t="str">
        <f>_xlfn.XLOOKUP(Table29[[#This Row],[Unique BarCode]],$N$10:$N$37,$P$10:$P$37)</f>
        <v>Accessory</v>
      </c>
      <c r="J4733" t="s">
        <v>8</v>
      </c>
      <c r="K4733" t="s">
        <v>1685</v>
      </c>
    </row>
    <row r="4734" spans="1:11" x14ac:dyDescent="0.2">
      <c r="A4734" s="1" t="d">
        <v>2023-03-15</v>
      </c>
      <c r="B4734" s="45">
        <v>-1</v>
      </c>
      <c r="C4734" t="s">
        <v>77</v>
      </c>
      <c r="D4734" t="str">
        <f>_xlfn.XLOOKUP(Table29[[#This Row],[Patron Group]],$R$10:$R$24,$S$10:$S$24)</f>
        <v>Undergraduate</v>
      </c>
      <c r="E4734" s="1" t="d">
        <v>2023-03-15</v>
      </c>
      <c r="F4734" t="s">
        <v>23</v>
      </c>
      <c r="G4734" t="s">
        <v>2266</v>
      </c>
      <c r="H4734" t="str">
        <f>_xlfn.XLOOKUP(Table29[[#This Row],[Unique BarCode]],$N$10:$N$37,$O$10:$O$37)</f>
        <v>Headphones</v>
      </c>
      <c r="I4734" t="str">
        <f>_xlfn.XLOOKUP(Table29[[#This Row],[Unique BarCode]],$N$10:$N$37,$P$10:$P$37)</f>
        <v>Accessory</v>
      </c>
      <c r="J4734" t="s">
        <v>8</v>
      </c>
      <c r="K4734" t="s">
        <v>24</v>
      </c>
    </row>
    <row r="4735" spans="1:11" x14ac:dyDescent="0.2">
      <c r="A4735" s="1" t="d">
        <v>2023-03-15</v>
      </c>
      <c r="B4735" s="45">
        <v>-1</v>
      </c>
      <c r="C4735" t="s">
        <v>77</v>
      </c>
      <c r="D4735" t="str">
        <f>_xlfn.XLOOKUP(Table29[[#This Row],[Patron Group]],$R$10:$R$24,$S$10:$S$24)</f>
        <v>Undergraduate</v>
      </c>
      <c r="E4735" s="1" t="d">
        <v>2023-03-15</v>
      </c>
      <c r="F4735" t="s">
        <v>458</v>
      </c>
      <c r="G4735" t="s">
        <v>2282</v>
      </c>
      <c r="H4735" t="str">
        <f>_xlfn.XLOOKUP(Table29[[#This Row],[Unique BarCode]],$N$10:$N$37,$O$10:$O$37)</f>
        <v>HPUSBC</v>
      </c>
      <c r="I4735" t="str">
        <f>_xlfn.XLOOKUP(Table29[[#This Row],[Unique BarCode]],$N$10:$N$37,$P$10:$P$37)</f>
        <v>Charger</v>
      </c>
      <c r="J4735" t="s">
        <v>49</v>
      </c>
    </row>
    <row r="4736" spans="1:11" x14ac:dyDescent="0.2">
      <c r="A4736" s="1" t="d">
        <v>2023-03-15</v>
      </c>
      <c r="B4736" s="45">
        <v>-1</v>
      </c>
      <c r="C4736" t="s">
        <v>77</v>
      </c>
      <c r="D4736" t="str">
        <f>_xlfn.XLOOKUP(Table29[[#This Row],[Patron Group]],$R$10:$R$24,$S$10:$S$24)</f>
        <v>Undergraduate</v>
      </c>
      <c r="E4736" s="1" t="d">
        <v>2023-03-15</v>
      </c>
      <c r="F4736" t="s">
        <v>260</v>
      </c>
      <c r="G4736" t="s">
        <v>2282</v>
      </c>
      <c r="H4736" t="str">
        <f>_xlfn.XLOOKUP(Table29[[#This Row],[Unique BarCode]],$N$10:$N$37,$O$10:$O$37)</f>
        <v>HPUSBC</v>
      </c>
      <c r="I4736" t="str">
        <f>_xlfn.XLOOKUP(Table29[[#This Row],[Unique BarCode]],$N$10:$N$37,$P$10:$P$37)</f>
        <v>Charger</v>
      </c>
      <c r="J4736" t="s">
        <v>49</v>
      </c>
    </row>
    <row r="4737" spans="1:11" x14ac:dyDescent="0.2">
      <c r="A4737" s="1" t="d">
        <v>2023-03-15</v>
      </c>
      <c r="B4737" s="45">
        <v>-1</v>
      </c>
      <c r="C4737" t="s">
        <v>77</v>
      </c>
      <c r="D4737" t="str">
        <f>_xlfn.XLOOKUP(Table29[[#This Row],[Patron Group]],$R$10:$R$24,$S$10:$S$24)</f>
        <v>Undergraduate</v>
      </c>
      <c r="E4737" s="1" t="d">
        <v>2023-03-15</v>
      </c>
      <c r="F4737" t="s">
        <v>687</v>
      </c>
      <c r="G4737" t="s">
        <v>2282</v>
      </c>
      <c r="H4737" t="str">
        <f>_xlfn.XLOOKUP(Table29[[#This Row],[Unique BarCode]],$N$10:$N$37,$O$10:$O$37)</f>
        <v>HPUSBC</v>
      </c>
      <c r="I4737" t="str">
        <f>_xlfn.XLOOKUP(Table29[[#This Row],[Unique BarCode]],$N$10:$N$37,$P$10:$P$37)</f>
        <v>Charger</v>
      </c>
      <c r="J4737" t="s">
        <v>49</v>
      </c>
    </row>
    <row r="4738" spans="1:11" x14ac:dyDescent="0.2">
      <c r="A4738" s="1" t="d">
        <v>2023-03-15</v>
      </c>
      <c r="B4738" s="45">
        <v>-1</v>
      </c>
      <c r="C4738" t="s">
        <v>77</v>
      </c>
      <c r="D4738" t="str">
        <f>_xlfn.XLOOKUP(Table29[[#This Row],[Patron Group]],$R$10:$R$24,$S$10:$S$24)</f>
        <v>Undergraduate</v>
      </c>
      <c r="E4738" s="1" t="d">
        <v>2023-03-15</v>
      </c>
      <c r="F4738" t="s">
        <v>835</v>
      </c>
      <c r="G4738" t="s">
        <v>2265</v>
      </c>
      <c r="H4738" t="str">
        <f>_xlfn.XLOOKUP(Table29[[#This Row],[Unique BarCode]],$N$10:$N$37,$O$10:$O$37)</f>
        <v>IPHONE</v>
      </c>
      <c r="I4738" t="str">
        <f>_xlfn.XLOOKUP(Table29[[#This Row],[Unique BarCode]],$N$10:$N$37,$P$10:$P$37)</f>
        <v>Charger</v>
      </c>
      <c r="J4738" t="s">
        <v>68</v>
      </c>
      <c r="K4738" t="s">
        <v>836</v>
      </c>
    </row>
    <row r="4739" spans="1:11" x14ac:dyDescent="0.2">
      <c r="A4739" s="1" t="d">
        <v>2023-03-15</v>
      </c>
      <c r="B4739" s="45">
        <v>-1</v>
      </c>
      <c r="C4739" t="s">
        <v>77</v>
      </c>
      <c r="D4739" t="str">
        <f>_xlfn.XLOOKUP(Table29[[#This Row],[Patron Group]],$R$10:$R$24,$S$10:$S$24)</f>
        <v>Undergraduate</v>
      </c>
      <c r="E4739" s="1" t="d">
        <v>2023-03-15</v>
      </c>
      <c r="F4739" t="s">
        <v>1314</v>
      </c>
      <c r="G4739" t="s">
        <v>2265</v>
      </c>
      <c r="H4739" t="str">
        <f>_xlfn.XLOOKUP(Table29[[#This Row],[Unique BarCode]],$N$10:$N$37,$O$10:$O$37)</f>
        <v>IPHONE</v>
      </c>
      <c r="I4739" t="str">
        <f>_xlfn.XLOOKUP(Table29[[#This Row],[Unique BarCode]],$N$10:$N$37,$P$10:$P$37)</f>
        <v>Charger</v>
      </c>
      <c r="J4739" t="s">
        <v>8</v>
      </c>
      <c r="K4739" t="s">
        <v>1315</v>
      </c>
    </row>
    <row r="4740" spans="1:11" x14ac:dyDescent="0.2">
      <c r="A4740" s="1" t="d">
        <v>2023-03-15</v>
      </c>
      <c r="B4740" s="45">
        <v>-1</v>
      </c>
      <c r="C4740" t="s">
        <v>77</v>
      </c>
      <c r="D4740" t="str">
        <f>_xlfn.XLOOKUP(Table29[[#This Row],[Patron Group]],$R$10:$R$24,$S$10:$S$24)</f>
        <v>Undergraduate</v>
      </c>
      <c r="E4740" s="1" t="d">
        <v>2023-03-15</v>
      </c>
      <c r="F4740" t="s">
        <v>84</v>
      </c>
      <c r="G4740" t="s">
        <v>2265</v>
      </c>
      <c r="H4740" t="str">
        <f>_xlfn.XLOOKUP(Table29[[#This Row],[Unique BarCode]],$N$10:$N$37,$O$10:$O$37)</f>
        <v>IPHONE</v>
      </c>
      <c r="I4740" t="str">
        <f>_xlfn.XLOOKUP(Table29[[#This Row],[Unique BarCode]],$N$10:$N$37,$P$10:$P$37)</f>
        <v>Charger</v>
      </c>
      <c r="J4740" t="s">
        <v>8</v>
      </c>
      <c r="K4740" t="s">
        <v>85</v>
      </c>
    </row>
    <row r="4741" spans="1:11" x14ac:dyDescent="0.2">
      <c r="A4741" s="1" t="d">
        <v>2023-03-15</v>
      </c>
      <c r="B4741" s="45">
        <v>-1</v>
      </c>
      <c r="C4741" t="s">
        <v>77</v>
      </c>
      <c r="D4741" t="str">
        <f>_xlfn.XLOOKUP(Table29[[#This Row],[Patron Group]],$R$10:$R$24,$S$10:$S$24)</f>
        <v>Undergraduate</v>
      </c>
      <c r="E4741" s="1" t="d">
        <v>2023-03-15</v>
      </c>
      <c r="F4741" t="s">
        <v>709</v>
      </c>
      <c r="G4741" t="s">
        <v>2265</v>
      </c>
      <c r="H4741" t="str">
        <f>_xlfn.XLOOKUP(Table29[[#This Row],[Unique BarCode]],$N$10:$N$37,$O$10:$O$37)</f>
        <v>IPHONE</v>
      </c>
      <c r="I4741" t="str">
        <f>_xlfn.XLOOKUP(Table29[[#This Row],[Unique BarCode]],$N$10:$N$37,$P$10:$P$37)</f>
        <v>Charger</v>
      </c>
      <c r="J4741" t="s">
        <v>128</v>
      </c>
      <c r="K4741" t="s">
        <v>710</v>
      </c>
    </row>
    <row r="4742" spans="1:11" x14ac:dyDescent="0.2">
      <c r="A4742" s="1" t="d">
        <v>2023-03-15</v>
      </c>
      <c r="B4742" s="45">
        <v>-1</v>
      </c>
      <c r="C4742" t="s">
        <v>77</v>
      </c>
      <c r="D4742" t="str">
        <f>_xlfn.XLOOKUP(Table29[[#This Row],[Patron Group]],$R$10:$R$24,$S$10:$S$24)</f>
        <v>Undergraduate</v>
      </c>
      <c r="E4742" s="1" t="d">
        <v>2023-03-15</v>
      </c>
      <c r="F4742" t="s">
        <v>1497</v>
      </c>
      <c r="G4742" t="s">
        <v>2265</v>
      </c>
      <c r="H4742" t="str">
        <f>_xlfn.XLOOKUP(Table29[[#This Row],[Unique BarCode]],$N$10:$N$37,$O$10:$O$37)</f>
        <v>IPHONE</v>
      </c>
      <c r="I4742" t="str">
        <f>_xlfn.XLOOKUP(Table29[[#This Row],[Unique BarCode]],$N$10:$N$37,$P$10:$P$37)</f>
        <v>Charger</v>
      </c>
      <c r="J4742" t="s">
        <v>8</v>
      </c>
    </row>
    <row r="4743" spans="1:11" x14ac:dyDescent="0.2">
      <c r="A4743" s="1" t="d">
        <v>2023-03-15</v>
      </c>
      <c r="B4743" s="45">
        <v>-1</v>
      </c>
      <c r="C4743" t="s">
        <v>77</v>
      </c>
      <c r="D4743" t="str">
        <f>_xlfn.XLOOKUP(Table29[[#This Row],[Patron Group]],$R$10:$R$24,$S$10:$S$24)</f>
        <v>Undergraduate</v>
      </c>
      <c r="E4743" s="1" t="d">
        <v>2023-03-15</v>
      </c>
      <c r="F4743" t="s">
        <v>86</v>
      </c>
      <c r="G4743" t="s">
        <v>2265</v>
      </c>
      <c r="H4743" t="str">
        <f>_xlfn.XLOOKUP(Table29[[#This Row],[Unique BarCode]],$N$10:$N$37,$O$10:$O$37)</f>
        <v>IPHONE</v>
      </c>
      <c r="I4743" t="str">
        <f>_xlfn.XLOOKUP(Table29[[#This Row],[Unique BarCode]],$N$10:$N$37,$P$10:$P$37)</f>
        <v>Charger</v>
      </c>
      <c r="J4743" t="s">
        <v>8</v>
      </c>
      <c r="K4743" t="s">
        <v>87</v>
      </c>
    </row>
    <row r="4744" spans="1:11" x14ac:dyDescent="0.2">
      <c r="A4744" s="1" t="d">
        <v>2023-03-15</v>
      </c>
      <c r="B4744" s="45">
        <v>-1</v>
      </c>
      <c r="C4744" t="s">
        <v>77</v>
      </c>
      <c r="D4744" t="str">
        <f>_xlfn.XLOOKUP(Table29[[#This Row],[Patron Group]],$R$10:$R$24,$S$10:$S$24)</f>
        <v>Undergraduate</v>
      </c>
      <c r="E4744" s="1" t="d">
        <v>2023-03-15</v>
      </c>
      <c r="F4744" t="s">
        <v>433</v>
      </c>
      <c r="G4744" t="s">
        <v>2265</v>
      </c>
      <c r="H4744" t="str">
        <f>_xlfn.XLOOKUP(Table29[[#This Row],[Unique BarCode]],$N$10:$N$37,$O$10:$O$37)</f>
        <v>IPHONE</v>
      </c>
      <c r="I4744" t="str">
        <f>_xlfn.XLOOKUP(Table29[[#This Row],[Unique BarCode]],$N$10:$N$37,$P$10:$P$37)</f>
        <v>Charger</v>
      </c>
      <c r="J4744" t="s">
        <v>8</v>
      </c>
      <c r="K4744" t="s">
        <v>434</v>
      </c>
    </row>
    <row r="4745" spans="1:11" x14ac:dyDescent="0.2">
      <c r="A4745" s="1" t="d">
        <v>2023-03-15</v>
      </c>
      <c r="B4745" s="45">
        <v>-1</v>
      </c>
      <c r="C4745" t="s">
        <v>77</v>
      </c>
      <c r="D4745" t="str">
        <f>_xlfn.XLOOKUP(Table29[[#This Row],[Patron Group]],$R$10:$R$24,$S$10:$S$24)</f>
        <v>Undergraduate</v>
      </c>
      <c r="E4745" s="1" t="d">
        <v>2023-03-15</v>
      </c>
      <c r="F4745" t="s">
        <v>222</v>
      </c>
      <c r="G4745" t="s">
        <v>2265</v>
      </c>
      <c r="H4745" t="str">
        <f>_xlfn.XLOOKUP(Table29[[#This Row],[Unique BarCode]],$N$10:$N$37,$O$10:$O$37)</f>
        <v>IPHONE</v>
      </c>
      <c r="I4745" t="str">
        <f>_xlfn.XLOOKUP(Table29[[#This Row],[Unique BarCode]],$N$10:$N$37,$P$10:$P$37)</f>
        <v>Charger</v>
      </c>
      <c r="J4745" t="s">
        <v>49</v>
      </c>
      <c r="K4745" t="s">
        <v>223</v>
      </c>
    </row>
    <row r="4746" spans="1:11" x14ac:dyDescent="0.2">
      <c r="A4746" s="1" t="d">
        <v>2023-03-15</v>
      </c>
      <c r="B4746" s="45">
        <v>-1</v>
      </c>
      <c r="C4746" t="s">
        <v>77</v>
      </c>
      <c r="D4746" t="str">
        <f>_xlfn.XLOOKUP(Table29[[#This Row],[Patron Group]],$R$10:$R$24,$S$10:$S$24)</f>
        <v>Undergraduate</v>
      </c>
      <c r="E4746" s="1" t="d">
        <v>2023-03-15</v>
      </c>
      <c r="F4746" t="s">
        <v>266</v>
      </c>
      <c r="G4746" t="s">
        <v>2265</v>
      </c>
      <c r="H4746" t="str">
        <f>_xlfn.XLOOKUP(Table29[[#This Row],[Unique BarCode]],$N$10:$N$37,$O$10:$O$37)</f>
        <v>IPHONE</v>
      </c>
      <c r="I4746" t="str">
        <f>_xlfn.XLOOKUP(Table29[[#This Row],[Unique BarCode]],$N$10:$N$37,$P$10:$P$37)</f>
        <v>Charger</v>
      </c>
      <c r="J4746" t="s">
        <v>8</v>
      </c>
    </row>
    <row r="4747" spans="1:11" x14ac:dyDescent="0.2">
      <c r="A4747" s="1" t="d">
        <v>2023-03-15</v>
      </c>
      <c r="B4747" s="45">
        <v>-1</v>
      </c>
      <c r="C4747" t="s">
        <v>77</v>
      </c>
      <c r="D4747" t="str">
        <f>_xlfn.XLOOKUP(Table29[[#This Row],[Patron Group]],$R$10:$R$24,$S$10:$S$24)</f>
        <v>Undergraduate</v>
      </c>
      <c r="E4747" s="1" t="d">
        <v>2023-03-15</v>
      </c>
      <c r="F4747" t="s">
        <v>33</v>
      </c>
      <c r="G4747" t="s">
        <v>2268</v>
      </c>
      <c r="H4747" t="str">
        <f>_xlfn.XLOOKUP(Table29[[#This Row],[Unique BarCode]],$N$10:$N$37,$O$10:$O$37)</f>
        <v>MACCHRG</v>
      </c>
      <c r="I4747" t="str">
        <f>_xlfn.XLOOKUP(Table29[[#This Row],[Unique BarCode]],$N$10:$N$37,$P$10:$P$37)</f>
        <v>Charger</v>
      </c>
      <c r="J4747" t="s">
        <v>8</v>
      </c>
      <c r="K4747" t="s">
        <v>34</v>
      </c>
    </row>
    <row r="4748" spans="1:11" x14ac:dyDescent="0.2">
      <c r="A4748" s="1" t="d">
        <v>2023-03-15</v>
      </c>
      <c r="B4748" s="45">
        <v>-1</v>
      </c>
      <c r="C4748" t="s">
        <v>77</v>
      </c>
      <c r="D4748" t="str">
        <f>_xlfn.XLOOKUP(Table29[[#This Row],[Patron Group]],$R$10:$R$24,$S$10:$S$24)</f>
        <v>Undergraduate</v>
      </c>
      <c r="E4748" s="1" t="d">
        <v>2023-03-15</v>
      </c>
      <c r="F4748" t="s">
        <v>267</v>
      </c>
      <c r="G4748" t="s">
        <v>2268</v>
      </c>
      <c r="H4748" t="str">
        <f>_xlfn.XLOOKUP(Table29[[#This Row],[Unique BarCode]],$N$10:$N$37,$O$10:$O$37)</f>
        <v>MACCHRG</v>
      </c>
      <c r="I4748" t="str">
        <f>_xlfn.XLOOKUP(Table29[[#This Row],[Unique BarCode]],$N$10:$N$37,$P$10:$P$37)</f>
        <v>Charger</v>
      </c>
      <c r="J4748" t="s">
        <v>8</v>
      </c>
      <c r="K4748" t="s">
        <v>268</v>
      </c>
    </row>
    <row r="4749" spans="1:11" x14ac:dyDescent="0.2">
      <c r="A4749" s="1" t="d">
        <v>2023-03-15</v>
      </c>
      <c r="B4749" s="45">
        <v>-1</v>
      </c>
      <c r="C4749" t="s">
        <v>77</v>
      </c>
      <c r="D4749" t="str">
        <f>_xlfn.XLOOKUP(Table29[[#This Row],[Patron Group]],$R$10:$R$24,$S$10:$S$24)</f>
        <v>Undergraduate</v>
      </c>
      <c r="E4749" s="1" t="d">
        <v>2023-03-15</v>
      </c>
      <c r="F4749" t="s">
        <v>813</v>
      </c>
      <c r="G4749" t="s">
        <v>2268</v>
      </c>
      <c r="H4749" t="str">
        <f>_xlfn.XLOOKUP(Table29[[#This Row],[Unique BarCode]],$N$10:$N$37,$O$10:$O$37)</f>
        <v>MACCHRG</v>
      </c>
      <c r="I4749" t="str">
        <f>_xlfn.XLOOKUP(Table29[[#This Row],[Unique BarCode]],$N$10:$N$37,$P$10:$P$37)</f>
        <v>Charger</v>
      </c>
      <c r="J4749" t="s">
        <v>13</v>
      </c>
      <c r="K4749" t="s">
        <v>814</v>
      </c>
    </row>
    <row r="4750" spans="1:11" x14ac:dyDescent="0.2">
      <c r="A4750" s="1" t="d">
        <v>2023-03-15</v>
      </c>
      <c r="B4750" s="45">
        <v>-1</v>
      </c>
      <c r="C4750" t="s">
        <v>77</v>
      </c>
      <c r="D4750" t="str">
        <f>_xlfn.XLOOKUP(Table29[[#This Row],[Patron Group]],$R$10:$R$24,$S$10:$S$24)</f>
        <v>Undergraduate</v>
      </c>
      <c r="E4750" s="1" t="d">
        <v>2023-03-15</v>
      </c>
      <c r="F4750" t="s">
        <v>1631</v>
      </c>
      <c r="G4750" t="s">
        <v>2296</v>
      </c>
      <c r="H4750" t="str">
        <f>_xlfn.XLOOKUP(Table29[[#This Row],[Unique BarCode]],$N$10:$N$37,$O$10:$O$37)</f>
        <v>MACUSBC</v>
      </c>
      <c r="I4750" t="str">
        <f>_xlfn.XLOOKUP(Table29[[#This Row],[Unique BarCode]],$N$10:$N$37,$P$10:$P$37)</f>
        <v>Charger</v>
      </c>
      <c r="J4750" t="s">
        <v>8</v>
      </c>
      <c r="K4750" t="s">
        <v>277</v>
      </c>
    </row>
    <row r="4751" spans="1:11" x14ac:dyDescent="0.2">
      <c r="A4751" s="1" t="d">
        <v>2023-03-15</v>
      </c>
      <c r="B4751" s="45">
        <v>-1</v>
      </c>
      <c r="C4751" t="s">
        <v>77</v>
      </c>
      <c r="D4751" t="str">
        <f>_xlfn.XLOOKUP(Table29[[#This Row],[Patron Group]],$R$10:$R$24,$S$10:$S$24)</f>
        <v>Undergraduate</v>
      </c>
      <c r="E4751" s="1" t="d">
        <v>2023-03-15</v>
      </c>
      <c r="F4751" t="s">
        <v>1750</v>
      </c>
      <c r="G4751" t="s">
        <v>2296</v>
      </c>
      <c r="H4751" t="str">
        <f>_xlfn.XLOOKUP(Table29[[#This Row],[Unique BarCode]],$N$10:$N$37,$O$10:$O$37)</f>
        <v>MACUSBC</v>
      </c>
      <c r="I4751" t="str">
        <f>_xlfn.XLOOKUP(Table29[[#This Row],[Unique BarCode]],$N$10:$N$37,$P$10:$P$37)</f>
        <v>Charger</v>
      </c>
      <c r="J4751" t="s">
        <v>128</v>
      </c>
      <c r="K4751" t="s">
        <v>439</v>
      </c>
    </row>
    <row r="4752" spans="1:11" x14ac:dyDescent="0.2">
      <c r="A4752" s="1" t="d">
        <v>2023-03-15</v>
      </c>
      <c r="B4752" s="45">
        <v>-1</v>
      </c>
      <c r="C4752" t="s">
        <v>77</v>
      </c>
      <c r="D4752" t="str">
        <f>_xlfn.XLOOKUP(Table29[[#This Row],[Patron Group]],$R$10:$R$24,$S$10:$S$24)</f>
        <v>Undergraduate</v>
      </c>
      <c r="E4752" s="1" t="d">
        <v>2023-03-15</v>
      </c>
      <c r="F4752" t="s">
        <v>2107</v>
      </c>
      <c r="G4752" t="s">
        <v>2296</v>
      </c>
      <c r="H4752" t="str">
        <f>_xlfn.XLOOKUP(Table29[[#This Row],[Unique BarCode]],$N$10:$N$37,$O$10:$O$37)</f>
        <v>MACUSBC</v>
      </c>
      <c r="I4752" t="str">
        <f>_xlfn.XLOOKUP(Table29[[#This Row],[Unique BarCode]],$N$10:$N$37,$P$10:$P$37)</f>
        <v>Charger</v>
      </c>
      <c r="J4752" t="s">
        <v>128</v>
      </c>
      <c r="K4752" t="s">
        <v>474</v>
      </c>
    </row>
    <row r="4753" spans="1:11" x14ac:dyDescent="0.2">
      <c r="A4753" s="1" t="d">
        <v>2023-03-15</v>
      </c>
      <c r="B4753" s="45">
        <v>-1</v>
      </c>
      <c r="C4753" t="s">
        <v>77</v>
      </c>
      <c r="D4753" t="str">
        <f>_xlfn.XLOOKUP(Table29[[#This Row],[Patron Group]],$R$10:$R$24,$S$10:$S$24)</f>
        <v>Undergraduate</v>
      </c>
      <c r="E4753" s="1" t="d">
        <v>2023-03-15</v>
      </c>
      <c r="F4753" t="s">
        <v>1871</v>
      </c>
      <c r="G4753" t="s">
        <v>2296</v>
      </c>
      <c r="H4753" t="str">
        <f>_xlfn.XLOOKUP(Table29[[#This Row],[Unique BarCode]],$N$10:$N$37,$O$10:$O$37)</f>
        <v>MACUSBC</v>
      </c>
      <c r="I4753" t="str">
        <f>_xlfn.XLOOKUP(Table29[[#This Row],[Unique BarCode]],$N$10:$N$37,$P$10:$P$37)</f>
        <v>Charger</v>
      </c>
      <c r="J4753" t="s">
        <v>128</v>
      </c>
      <c r="K4753" t="s">
        <v>476</v>
      </c>
    </row>
    <row r="4754" spans="1:11" x14ac:dyDescent="0.2">
      <c r="A4754" s="1" t="d">
        <v>2023-03-15</v>
      </c>
      <c r="B4754" s="45">
        <v>-1</v>
      </c>
      <c r="C4754" t="s">
        <v>77</v>
      </c>
      <c r="D4754" t="str">
        <f>_xlfn.XLOOKUP(Table29[[#This Row],[Patron Group]],$R$10:$R$24,$S$10:$S$24)</f>
        <v>Undergraduate</v>
      </c>
      <c r="E4754" s="1" t="d">
        <v>2023-03-15</v>
      </c>
      <c r="F4754" t="s">
        <v>1651</v>
      </c>
      <c r="G4754" t="s">
        <v>2296</v>
      </c>
      <c r="H4754" t="str">
        <f>_xlfn.XLOOKUP(Table29[[#This Row],[Unique BarCode]],$N$10:$N$37,$O$10:$O$37)</f>
        <v>MACUSBC</v>
      </c>
      <c r="I4754" t="str">
        <f>_xlfn.XLOOKUP(Table29[[#This Row],[Unique BarCode]],$N$10:$N$37,$P$10:$P$37)</f>
        <v>Charger</v>
      </c>
      <c r="J4754" t="s">
        <v>8</v>
      </c>
      <c r="K4754" t="s">
        <v>92</v>
      </c>
    </row>
    <row r="4755" spans="1:11" x14ac:dyDescent="0.2">
      <c r="A4755" s="1" t="d">
        <v>2023-03-15</v>
      </c>
      <c r="B4755" s="45">
        <v>-1</v>
      </c>
      <c r="C4755" t="s">
        <v>77</v>
      </c>
      <c r="D4755" t="str">
        <f>_xlfn.XLOOKUP(Table29[[#This Row],[Patron Group]],$R$10:$R$24,$S$10:$S$24)</f>
        <v>Undergraduate</v>
      </c>
      <c r="E4755" s="1" t="d">
        <v>2023-03-15</v>
      </c>
      <c r="F4755" t="s">
        <v>1633</v>
      </c>
      <c r="G4755" t="s">
        <v>2296</v>
      </c>
      <c r="H4755" t="str">
        <f>_xlfn.XLOOKUP(Table29[[#This Row],[Unique BarCode]],$N$10:$N$37,$O$10:$O$37)</f>
        <v>MACUSBC</v>
      </c>
      <c r="I4755" t="str">
        <f>_xlfn.XLOOKUP(Table29[[#This Row],[Unique BarCode]],$N$10:$N$37,$P$10:$P$37)</f>
        <v>Charger</v>
      </c>
      <c r="J4755" t="s">
        <v>8</v>
      </c>
      <c r="K4755" t="s">
        <v>844</v>
      </c>
    </row>
    <row r="4756" spans="1:11" x14ac:dyDescent="0.2">
      <c r="A4756" s="1" t="d">
        <v>2023-03-15</v>
      </c>
      <c r="B4756" s="45">
        <v>-1</v>
      </c>
      <c r="C4756" t="s">
        <v>77</v>
      </c>
      <c r="D4756" t="str">
        <f>_xlfn.XLOOKUP(Table29[[#This Row],[Patron Group]],$R$10:$R$24,$S$10:$S$24)</f>
        <v>Undergraduate</v>
      </c>
      <c r="E4756" s="1" t="d">
        <v>2023-03-15</v>
      </c>
      <c r="F4756" t="s">
        <v>1634</v>
      </c>
      <c r="G4756" t="s">
        <v>2296</v>
      </c>
      <c r="H4756" t="str">
        <f>_xlfn.XLOOKUP(Table29[[#This Row],[Unique BarCode]],$N$10:$N$37,$O$10:$O$37)</f>
        <v>MACUSBC</v>
      </c>
      <c r="I4756" t="str">
        <f>_xlfn.XLOOKUP(Table29[[#This Row],[Unique BarCode]],$N$10:$N$37,$P$10:$P$37)</f>
        <v>Charger</v>
      </c>
      <c r="J4756" t="s">
        <v>8</v>
      </c>
      <c r="K4756" t="s">
        <v>38</v>
      </c>
    </row>
    <row r="4757" spans="1:11" x14ac:dyDescent="0.2">
      <c r="A4757" s="1" t="d">
        <v>2023-03-15</v>
      </c>
      <c r="B4757" s="45">
        <v>-1</v>
      </c>
      <c r="C4757" t="s">
        <v>77</v>
      </c>
      <c r="D4757" t="str">
        <f>_xlfn.XLOOKUP(Table29[[#This Row],[Patron Group]],$R$10:$R$24,$S$10:$S$24)</f>
        <v>Undergraduate</v>
      </c>
      <c r="E4757" s="1" t="d">
        <v>2023-03-15</v>
      </c>
      <c r="F4757" t="s">
        <v>1835</v>
      </c>
      <c r="G4757" t="s">
        <v>2296</v>
      </c>
      <c r="H4757" t="str">
        <f>_xlfn.XLOOKUP(Table29[[#This Row],[Unique BarCode]],$N$10:$N$37,$O$10:$O$37)</f>
        <v>MACUSBC</v>
      </c>
      <c r="I4757" t="str">
        <f>_xlfn.XLOOKUP(Table29[[#This Row],[Unique BarCode]],$N$10:$N$37,$P$10:$P$37)</f>
        <v>Charger</v>
      </c>
      <c r="J4757" t="s">
        <v>8</v>
      </c>
    </row>
    <row r="4758" spans="1:11" x14ac:dyDescent="0.2">
      <c r="A4758" s="1" t="d">
        <v>2023-03-15</v>
      </c>
      <c r="B4758" s="45">
        <v>-1</v>
      </c>
      <c r="C4758" t="s">
        <v>77</v>
      </c>
      <c r="D4758" t="str">
        <f>_xlfn.XLOOKUP(Table29[[#This Row],[Patron Group]],$R$10:$R$24,$S$10:$S$24)</f>
        <v>Undergraduate</v>
      </c>
      <c r="E4758" s="1" t="d">
        <v>2023-03-15</v>
      </c>
      <c r="F4758" t="s">
        <v>1288</v>
      </c>
      <c r="G4758" t="s">
        <v>2271</v>
      </c>
      <c r="H4758" t="str">
        <f>_xlfn.XLOOKUP(Table29[[#This Row],[Unique BarCode]],$N$10:$N$37,$O$10:$O$37)</f>
        <v>OMNI</v>
      </c>
      <c r="I4758" t="str">
        <f>_xlfn.XLOOKUP(Table29[[#This Row],[Unique BarCode]],$N$10:$N$37,$P$10:$P$37)</f>
        <v>Charger</v>
      </c>
      <c r="J4758" t="s">
        <v>49</v>
      </c>
      <c r="K4758" t="s">
        <v>1289</v>
      </c>
    </row>
    <row r="4759" spans="1:11" x14ac:dyDescent="0.2">
      <c r="A4759" s="1" t="d">
        <v>2023-03-15</v>
      </c>
      <c r="B4759" s="45">
        <v>-1</v>
      </c>
      <c r="C4759" t="s">
        <v>77</v>
      </c>
      <c r="D4759" t="str">
        <f>_xlfn.XLOOKUP(Table29[[#This Row],[Patron Group]],$R$10:$R$24,$S$10:$S$24)</f>
        <v>Undergraduate</v>
      </c>
      <c r="E4759" s="1" t="d">
        <v>2023-03-15</v>
      </c>
      <c r="F4759" t="s">
        <v>2160</v>
      </c>
      <c r="G4759" t="s">
        <v>2271</v>
      </c>
      <c r="H4759" t="str">
        <f>_xlfn.XLOOKUP(Table29[[#This Row],[Unique BarCode]],$N$10:$N$37,$O$10:$O$37)</f>
        <v>OMNI</v>
      </c>
      <c r="I4759" t="str">
        <f>_xlfn.XLOOKUP(Table29[[#This Row],[Unique BarCode]],$N$10:$N$37,$P$10:$P$37)</f>
        <v>Charger</v>
      </c>
      <c r="J4759" t="s">
        <v>8</v>
      </c>
    </row>
    <row r="4760" spans="1:11" x14ac:dyDescent="0.2">
      <c r="A4760" s="1" t="d">
        <v>2023-03-15</v>
      </c>
      <c r="B4760" s="45">
        <v>-1</v>
      </c>
      <c r="C4760" t="s">
        <v>77</v>
      </c>
      <c r="D4760" t="str">
        <f>_xlfn.XLOOKUP(Table29[[#This Row],[Patron Group]],$R$10:$R$24,$S$10:$S$24)</f>
        <v>Undergraduate</v>
      </c>
      <c r="E4760" s="1" t="d">
        <v>2023-03-15</v>
      </c>
      <c r="F4760" t="s">
        <v>556</v>
      </c>
      <c r="G4760" t="s">
        <v>2285</v>
      </c>
      <c r="H4760" t="str">
        <f>_xlfn.XLOOKUP(Table29[[#This Row],[Unique BarCode]],$N$10:$N$37,$O$10:$O$37)</f>
        <v>UHDMI</v>
      </c>
      <c r="I4760" t="str">
        <f>_xlfn.XLOOKUP(Table29[[#This Row],[Unique BarCode]],$N$10:$N$37,$P$10:$P$37)</f>
        <v>Cable</v>
      </c>
      <c r="J4760" t="s">
        <v>8</v>
      </c>
    </row>
    <row r="4761" spans="1:11" x14ac:dyDescent="0.2">
      <c r="A4761" s="1" t="d">
        <v>2023-03-15</v>
      </c>
      <c r="B4761" s="45">
        <v>-1</v>
      </c>
      <c r="C4761" t="s">
        <v>77</v>
      </c>
      <c r="D4761" t="str">
        <f>_xlfn.XLOOKUP(Table29[[#This Row],[Patron Group]],$R$10:$R$24,$S$10:$S$24)</f>
        <v>Undergraduate</v>
      </c>
      <c r="E4761" s="1" t="d">
        <v>2023-03-15</v>
      </c>
      <c r="F4761" t="s">
        <v>1355</v>
      </c>
      <c r="G4761" t="s">
        <v>2294</v>
      </c>
      <c r="H4761" t="str">
        <f>_xlfn.XLOOKUP(Table29[[#This Row],[Unique BarCode]],$N$10:$N$37,$O$10:$O$37)</f>
        <v>UVGA</v>
      </c>
      <c r="I4761" t="str">
        <f>_xlfn.XLOOKUP(Table29[[#This Row],[Unique BarCode]],$N$10:$N$37,$P$10:$P$37)</f>
        <v>Cable</v>
      </c>
      <c r="J4761" t="s">
        <v>8</v>
      </c>
    </row>
    <row r="4762" spans="1:11" x14ac:dyDescent="0.2">
      <c r="A4762" s="1" t="d">
        <v>2023-03-15</v>
      </c>
      <c r="B4762" s="45">
        <v>-1</v>
      </c>
      <c r="C4762" t="s">
        <v>77</v>
      </c>
      <c r="D4762" t="str">
        <f>_xlfn.XLOOKUP(Table29[[#This Row],[Patron Group]],$R$10:$R$24,$S$10:$S$24)</f>
        <v>Undergraduate</v>
      </c>
      <c r="E4762" s="1" t="d">
        <v>2023-03-15</v>
      </c>
      <c r="F4762" t="s">
        <v>2161</v>
      </c>
      <c r="G4762" t="s">
        <v>2303</v>
      </c>
      <c r="H4762" t="str">
        <f>_xlfn.XLOOKUP(Table29[[#This Row],[Unique BarCode]],$N$10:$N$37,$O$10:$O$37)</f>
        <v>VGA Cable</v>
      </c>
      <c r="I4762" t="str">
        <f>_xlfn.XLOOKUP(Table29[[#This Row],[Unique BarCode]],$N$10:$N$37,$P$10:$P$37)</f>
        <v>Cable</v>
      </c>
      <c r="J4762" t="s">
        <v>8</v>
      </c>
      <c r="K4762" t="s">
        <v>2162</v>
      </c>
    </row>
    <row r="4763" spans="1:11" x14ac:dyDescent="0.2">
      <c r="A4763" s="1" t="d">
        <v>2023-03-15</v>
      </c>
      <c r="B4763" s="45">
        <v>-1</v>
      </c>
      <c r="C4763" t="s">
        <v>77</v>
      </c>
      <c r="D4763" t="str">
        <f>_xlfn.XLOOKUP(Table29[[#This Row],[Patron Group]],$R$10:$R$24,$S$10:$S$24)</f>
        <v>Undergraduate</v>
      </c>
      <c r="E4763" s="1" t="d">
        <v>2023-03-15</v>
      </c>
      <c r="F4763" t="s">
        <v>43</v>
      </c>
      <c r="G4763" t="s">
        <v>2272</v>
      </c>
      <c r="H4763" t="str">
        <f>_xlfn.XLOOKUP(Table29[[#This Row],[Unique BarCode]],$N$10:$N$37,$O$10:$O$37)</f>
        <v>WALLADPT</v>
      </c>
      <c r="I4763" t="str">
        <f>_xlfn.XLOOKUP(Table29[[#This Row],[Unique BarCode]],$N$10:$N$37,$P$10:$P$37)</f>
        <v>Charger</v>
      </c>
      <c r="J4763" t="s">
        <v>8</v>
      </c>
      <c r="K4763" t="s">
        <v>44</v>
      </c>
    </row>
    <row r="4764" spans="1:11" x14ac:dyDescent="0.2">
      <c r="A4764" s="1" t="d">
        <v>2023-03-15</v>
      </c>
      <c r="B4764" s="45">
        <v>-1</v>
      </c>
      <c r="C4764" t="s">
        <v>77</v>
      </c>
      <c r="D4764" t="str">
        <f>_xlfn.XLOOKUP(Table29[[#This Row],[Patron Group]],$R$10:$R$24,$S$10:$S$24)</f>
        <v>Undergraduate</v>
      </c>
      <c r="E4764" s="1" t="d">
        <v>2023-03-15</v>
      </c>
      <c r="F4764" t="s">
        <v>1715</v>
      </c>
      <c r="G4764" t="s">
        <v>2272</v>
      </c>
      <c r="H4764" t="str">
        <f>_xlfn.XLOOKUP(Table29[[#This Row],[Unique BarCode]],$N$10:$N$37,$O$10:$O$37)</f>
        <v>WALLADPT</v>
      </c>
      <c r="I4764" t="str">
        <f>_xlfn.XLOOKUP(Table29[[#This Row],[Unique BarCode]],$N$10:$N$37,$P$10:$P$37)</f>
        <v>Charger</v>
      </c>
      <c r="J4764" t="s">
        <v>8</v>
      </c>
    </row>
    <row r="4765" spans="1:11" x14ac:dyDescent="0.2">
      <c r="A4765" s="1" t="d">
        <v>2023-03-15</v>
      </c>
      <c r="B4765" s="45">
        <v>-1</v>
      </c>
      <c r="C4765" t="s">
        <v>77</v>
      </c>
      <c r="D4765" t="str">
        <f>_xlfn.XLOOKUP(Table29[[#This Row],[Patron Group]],$R$10:$R$24,$S$10:$S$24)</f>
        <v>Undergraduate</v>
      </c>
      <c r="E4765" s="1" t="d">
        <v>2023-03-15</v>
      </c>
      <c r="F4765" t="s">
        <v>47</v>
      </c>
      <c r="G4765" t="s">
        <v>2272</v>
      </c>
      <c r="H4765" t="str">
        <f>_xlfn.XLOOKUP(Table29[[#This Row],[Unique BarCode]],$N$10:$N$37,$O$10:$O$37)</f>
        <v>WALLADPT</v>
      </c>
      <c r="I4765" t="str">
        <f>_xlfn.XLOOKUP(Table29[[#This Row],[Unique BarCode]],$N$10:$N$37,$P$10:$P$37)</f>
        <v>Charger</v>
      </c>
      <c r="J4765" t="s">
        <v>8</v>
      </c>
    </row>
    <row r="4766" spans="1:11" x14ac:dyDescent="0.2">
      <c r="A4766" s="1" t="d">
        <v>2023-03-15</v>
      </c>
      <c r="B4766" s="45">
        <v>-1</v>
      </c>
      <c r="C4766" t="s">
        <v>77</v>
      </c>
      <c r="D4766" t="str">
        <f>_xlfn.XLOOKUP(Table29[[#This Row],[Patron Group]],$R$10:$R$24,$S$10:$S$24)</f>
        <v>Undergraduate</v>
      </c>
      <c r="E4766" s="1" t="d">
        <v>2023-03-15</v>
      </c>
      <c r="F4766" t="s">
        <v>1392</v>
      </c>
      <c r="G4766" t="s">
        <v>2272</v>
      </c>
      <c r="H4766" t="str">
        <f>_xlfn.XLOOKUP(Table29[[#This Row],[Unique BarCode]],$N$10:$N$37,$O$10:$O$37)</f>
        <v>WALLADPT</v>
      </c>
      <c r="I4766" t="str">
        <f>_xlfn.XLOOKUP(Table29[[#This Row],[Unique BarCode]],$N$10:$N$37,$P$10:$P$37)</f>
        <v>Charger</v>
      </c>
      <c r="J4766" t="s">
        <v>8</v>
      </c>
    </row>
    <row r="4767" spans="1:11" x14ac:dyDescent="0.2">
      <c r="A4767" s="1" t="d">
        <v>2023-03-15</v>
      </c>
      <c r="B4767" s="45">
        <v>-1</v>
      </c>
      <c r="C4767" t="s">
        <v>77</v>
      </c>
      <c r="D4767" t="str">
        <f>_xlfn.XLOOKUP(Table29[[#This Row],[Patron Group]],$R$10:$R$24,$S$10:$S$24)</f>
        <v>Undergraduate</v>
      </c>
      <c r="E4767" s="1" t="d">
        <v>2023-03-15</v>
      </c>
      <c r="F4767" t="s">
        <v>95</v>
      </c>
      <c r="G4767" t="s">
        <v>2272</v>
      </c>
      <c r="H4767" t="str">
        <f>_xlfn.XLOOKUP(Table29[[#This Row],[Unique BarCode]],$N$10:$N$37,$O$10:$O$37)</f>
        <v>WALLADPT</v>
      </c>
      <c r="I4767" t="str">
        <f>_xlfn.XLOOKUP(Table29[[#This Row],[Unique BarCode]],$N$10:$N$37,$P$10:$P$37)</f>
        <v>Charger</v>
      </c>
      <c r="J4767" t="s">
        <v>8</v>
      </c>
    </row>
    <row r="4768" spans="1:11" x14ac:dyDescent="0.2">
      <c r="A4768" s="1" t="d">
        <v>2023-03-15</v>
      </c>
      <c r="B4768" s="45">
        <v>-1</v>
      </c>
      <c r="C4768" t="s">
        <v>77</v>
      </c>
      <c r="D4768" t="str">
        <f>_xlfn.XLOOKUP(Table29[[#This Row],[Patron Group]],$R$10:$R$24,$S$10:$S$24)</f>
        <v>Undergraduate</v>
      </c>
      <c r="E4768" s="1" t="d">
        <v>2023-03-15</v>
      </c>
      <c r="F4768" t="s">
        <v>96</v>
      </c>
      <c r="G4768" t="s">
        <v>2272</v>
      </c>
      <c r="H4768" t="str">
        <f>_xlfn.XLOOKUP(Table29[[#This Row],[Unique BarCode]],$N$10:$N$37,$O$10:$O$37)</f>
        <v>WALLADPT</v>
      </c>
      <c r="I4768" t="str">
        <f>_xlfn.XLOOKUP(Table29[[#This Row],[Unique BarCode]],$N$10:$N$37,$P$10:$P$37)</f>
        <v>Charger</v>
      </c>
      <c r="J4768" t="s">
        <v>8</v>
      </c>
    </row>
    <row r="4769" spans="1:11" x14ac:dyDescent="0.2">
      <c r="A4769" s="1" t="d">
        <v>2023-03-15</v>
      </c>
      <c r="B4769" s="45">
        <v>-1</v>
      </c>
      <c r="C4769" t="s">
        <v>77</v>
      </c>
      <c r="D4769" t="str">
        <f>_xlfn.XLOOKUP(Table29[[#This Row],[Patron Group]],$R$10:$R$24,$S$10:$S$24)</f>
        <v>Undergraduate</v>
      </c>
      <c r="E4769" s="1" t="d">
        <v>2023-03-15</v>
      </c>
      <c r="F4769" t="s">
        <v>275</v>
      </c>
      <c r="G4769" t="s">
        <v>2272</v>
      </c>
      <c r="H4769" t="str">
        <f>_xlfn.XLOOKUP(Table29[[#This Row],[Unique BarCode]],$N$10:$N$37,$O$10:$O$37)</f>
        <v>WALLADPT</v>
      </c>
      <c r="I4769" t="str">
        <f>_xlfn.XLOOKUP(Table29[[#This Row],[Unique BarCode]],$N$10:$N$37,$P$10:$P$37)</f>
        <v>Charger</v>
      </c>
      <c r="J4769" t="s">
        <v>8</v>
      </c>
    </row>
    <row r="4770" spans="1:11" x14ac:dyDescent="0.2">
      <c r="A4770" s="1" t="d">
        <v>2023-03-15</v>
      </c>
      <c r="B4770" s="45">
        <v>-1</v>
      </c>
      <c r="C4770" t="s">
        <v>77</v>
      </c>
      <c r="D4770" t="str">
        <f>_xlfn.XLOOKUP(Table29[[#This Row],[Patron Group]],$R$10:$R$24,$S$10:$S$24)</f>
        <v>Undergraduate</v>
      </c>
      <c r="E4770" s="1" t="d">
        <v>2023-03-16</v>
      </c>
      <c r="F4770" t="s">
        <v>1750</v>
      </c>
      <c r="G4770" t="s">
        <v>2296</v>
      </c>
      <c r="H4770" t="str">
        <f>_xlfn.XLOOKUP(Table29[[#This Row],[Unique BarCode]],$N$10:$N$37,$O$10:$O$37)</f>
        <v>MACUSBC</v>
      </c>
      <c r="I4770" t="str">
        <f>_xlfn.XLOOKUP(Table29[[#This Row],[Unique BarCode]],$N$10:$N$37,$P$10:$P$37)</f>
        <v>Charger</v>
      </c>
      <c r="J4770" t="s">
        <v>128</v>
      </c>
      <c r="K4770" t="s">
        <v>439</v>
      </c>
    </row>
    <row r="4771" spans="1:11" x14ac:dyDescent="0.2">
      <c r="A4771" s="1" t="d">
        <v>2023-03-15</v>
      </c>
      <c r="B4771" s="45">
        <v>-1</v>
      </c>
      <c r="C4771" t="s">
        <v>77</v>
      </c>
      <c r="D4771" t="str">
        <f>_xlfn.XLOOKUP(Table29[[#This Row],[Patron Group]],$R$10:$R$24,$S$10:$S$24)</f>
        <v>Undergraduate</v>
      </c>
      <c r="E4771" s="1" t="d">
        <v>2023-03-16</v>
      </c>
      <c r="F4771" t="s">
        <v>2107</v>
      </c>
      <c r="G4771" t="s">
        <v>2296</v>
      </c>
      <c r="H4771" t="str">
        <f>_xlfn.XLOOKUP(Table29[[#This Row],[Unique BarCode]],$N$10:$N$37,$O$10:$O$37)</f>
        <v>MACUSBC</v>
      </c>
      <c r="I4771" t="str">
        <f>_xlfn.XLOOKUP(Table29[[#This Row],[Unique BarCode]],$N$10:$N$37,$P$10:$P$37)</f>
        <v>Charger</v>
      </c>
      <c r="J4771" t="s">
        <v>128</v>
      </c>
      <c r="K4771" t="s">
        <v>474</v>
      </c>
    </row>
    <row r="4772" spans="1:11" x14ac:dyDescent="0.2">
      <c r="A4772" s="1" t="d">
        <v>2023-03-15</v>
      </c>
      <c r="B4772" s="45">
        <v>-1</v>
      </c>
      <c r="C4772" t="s">
        <v>77</v>
      </c>
      <c r="D4772" t="str">
        <f>_xlfn.XLOOKUP(Table29[[#This Row],[Patron Group]],$R$10:$R$24,$S$10:$S$24)</f>
        <v>Undergraduate</v>
      </c>
      <c r="E4772" s="1" t="d">
        <v>2023-03-16</v>
      </c>
      <c r="F4772" t="s">
        <v>1871</v>
      </c>
      <c r="G4772" t="s">
        <v>2296</v>
      </c>
      <c r="H4772" t="str">
        <f>_xlfn.XLOOKUP(Table29[[#This Row],[Unique BarCode]],$N$10:$N$37,$O$10:$O$37)</f>
        <v>MACUSBC</v>
      </c>
      <c r="I4772" t="str">
        <f>_xlfn.XLOOKUP(Table29[[#This Row],[Unique BarCode]],$N$10:$N$37,$P$10:$P$37)</f>
        <v>Charger</v>
      </c>
      <c r="J4772" t="s">
        <v>128</v>
      </c>
      <c r="K4772" t="s">
        <v>476</v>
      </c>
    </row>
    <row r="4773" spans="1:11" x14ac:dyDescent="0.2">
      <c r="A4773" s="1" t="d">
        <v>2023-03-15</v>
      </c>
      <c r="B4773" s="45">
        <v>-1</v>
      </c>
      <c r="C4773" t="s">
        <v>77</v>
      </c>
      <c r="D4773" t="str">
        <f>_xlfn.XLOOKUP(Table29[[#This Row],[Patron Group]],$R$10:$R$24,$S$10:$S$24)</f>
        <v>Undergraduate</v>
      </c>
      <c r="E4773" s="1" t="d">
        <v>2023-03-18</v>
      </c>
      <c r="F4773" t="s">
        <v>1053</v>
      </c>
      <c r="G4773" t="s">
        <v>2276</v>
      </c>
      <c r="H4773" t="str">
        <f>_xlfn.XLOOKUP(Table29[[#This Row],[Unique BarCode]],$N$10:$N$37,$O$10:$O$37)</f>
        <v>CALC</v>
      </c>
      <c r="I4773" t="str">
        <f>_xlfn.XLOOKUP(Table29[[#This Row],[Unique BarCode]],$N$10:$N$37,$P$10:$P$37)</f>
        <v>Accessory</v>
      </c>
      <c r="J4773" t="s">
        <v>8</v>
      </c>
      <c r="K4773" t="s">
        <v>1054</v>
      </c>
    </row>
    <row r="4774" spans="1:11" x14ac:dyDescent="0.2">
      <c r="A4774" s="1" t="d">
        <v>2023-03-15</v>
      </c>
      <c r="B4774" s="45">
        <v>-1</v>
      </c>
      <c r="C4774" t="s">
        <v>77</v>
      </c>
      <c r="D4774" t="str">
        <f>_xlfn.XLOOKUP(Table29[[#This Row],[Patron Group]],$R$10:$R$24,$S$10:$S$24)</f>
        <v>Undergraduate</v>
      </c>
      <c r="E4774" s="1" t="d">
        <v>2023-03-22</v>
      </c>
      <c r="F4774" t="s">
        <v>1431</v>
      </c>
      <c r="G4774" t="s">
        <v>2274</v>
      </c>
      <c r="H4774" t="str">
        <f>_xlfn.XLOOKUP(Table29[[#This Row],[Unique BarCode]],$N$10:$N$37,$O$10:$O$37)</f>
        <v>MacBook</v>
      </c>
      <c r="I4774" t="str">
        <f>_xlfn.XLOOKUP(Table29[[#This Row],[Unique BarCode]],$N$10:$N$37,$P$10:$P$37)</f>
        <v>Device</v>
      </c>
      <c r="J4774" t="s">
        <v>8</v>
      </c>
      <c r="K4774" t="s">
        <v>1432</v>
      </c>
    </row>
    <row r="4775" spans="1:11" x14ac:dyDescent="0.2">
      <c r="A4775" s="1" t="d">
        <v>2023-03-15</v>
      </c>
      <c r="B4775" s="45">
        <v>-1</v>
      </c>
      <c r="C4775" t="s">
        <v>77</v>
      </c>
      <c r="D4775" t="str">
        <f>_xlfn.XLOOKUP(Table29[[#This Row],[Patron Group]],$R$10:$R$24,$S$10:$S$24)</f>
        <v>Undergraduate</v>
      </c>
      <c r="E4775" s="1" t="d">
        <v>2023-03-22</v>
      </c>
      <c r="F4775" t="s">
        <v>1463</v>
      </c>
      <c r="G4775" t="s">
        <v>2274</v>
      </c>
      <c r="H4775" t="str">
        <f>_xlfn.XLOOKUP(Table29[[#This Row],[Unique BarCode]],$N$10:$N$37,$O$10:$O$37)</f>
        <v>MacBook</v>
      </c>
      <c r="I4775" t="str">
        <f>_xlfn.XLOOKUP(Table29[[#This Row],[Unique BarCode]],$N$10:$N$37,$P$10:$P$37)</f>
        <v>Device</v>
      </c>
      <c r="J4775" t="s">
        <v>8</v>
      </c>
      <c r="K4775" t="s">
        <v>1464</v>
      </c>
    </row>
    <row r="4776" spans="1:11" x14ac:dyDescent="0.2">
      <c r="A4776" s="1" t="d">
        <v>2023-03-15</v>
      </c>
      <c r="B4776" s="45">
        <v>-1</v>
      </c>
      <c r="C4776" t="s">
        <v>77</v>
      </c>
      <c r="D4776" t="str">
        <f>_xlfn.XLOOKUP(Table29[[#This Row],[Patron Group]],$R$10:$R$24,$S$10:$S$24)</f>
        <v>Undergraduate</v>
      </c>
      <c r="E4776" s="1" t="d">
        <v>2023-03-22</v>
      </c>
      <c r="F4776" t="s">
        <v>110</v>
      </c>
      <c r="G4776" t="s">
        <v>2274</v>
      </c>
      <c r="H4776" t="str">
        <f>_xlfn.XLOOKUP(Table29[[#This Row],[Unique BarCode]],$N$10:$N$37,$O$10:$O$37)</f>
        <v>MacBook</v>
      </c>
      <c r="I4776" t="str">
        <f>_xlfn.XLOOKUP(Table29[[#This Row],[Unique BarCode]],$N$10:$N$37,$P$10:$P$37)</f>
        <v>Device</v>
      </c>
      <c r="J4776" t="s">
        <v>8</v>
      </c>
      <c r="K4776" t="s">
        <v>111</v>
      </c>
    </row>
    <row r="4777" spans="1:11" x14ac:dyDescent="0.2">
      <c r="A4777" s="1" t="d">
        <v>2023-03-15</v>
      </c>
      <c r="B4777" s="45">
        <v>-1</v>
      </c>
      <c r="C4777" t="s">
        <v>77</v>
      </c>
      <c r="D4777" t="str">
        <f>_xlfn.XLOOKUP(Table29[[#This Row],[Patron Group]],$R$10:$R$24,$S$10:$S$24)</f>
        <v>Undergraduate</v>
      </c>
      <c r="E4777" s="1" t="d">
        <v>2023-03-22</v>
      </c>
      <c r="F4777" t="s">
        <v>883</v>
      </c>
      <c r="G4777" t="s">
        <v>2274</v>
      </c>
      <c r="H4777" t="str">
        <f>_xlfn.XLOOKUP(Table29[[#This Row],[Unique BarCode]],$N$10:$N$37,$O$10:$O$37)</f>
        <v>MacBook</v>
      </c>
      <c r="I4777" t="str">
        <f>_xlfn.XLOOKUP(Table29[[#This Row],[Unique BarCode]],$N$10:$N$37,$P$10:$P$37)</f>
        <v>Device</v>
      </c>
      <c r="J4777" t="s">
        <v>8</v>
      </c>
      <c r="K4777" t="s">
        <v>884</v>
      </c>
    </row>
    <row r="4778" spans="1:11" x14ac:dyDescent="0.2">
      <c r="A4778" s="1" t="d">
        <v>2023-03-15</v>
      </c>
      <c r="B4778" s="45">
        <v>-1</v>
      </c>
      <c r="C4778" t="s">
        <v>77</v>
      </c>
      <c r="D4778" t="str">
        <f>_xlfn.XLOOKUP(Table29[[#This Row],[Patron Group]],$R$10:$R$24,$S$10:$S$24)</f>
        <v>Undergraduate</v>
      </c>
      <c r="E4778" s="1" t="d">
        <v>2023-03-22</v>
      </c>
      <c r="F4778" t="s">
        <v>1815</v>
      </c>
      <c r="G4778" t="s">
        <v>2274</v>
      </c>
      <c r="H4778" t="str">
        <f>_xlfn.XLOOKUP(Table29[[#This Row],[Unique BarCode]],$N$10:$N$37,$O$10:$O$37)</f>
        <v>MacBook</v>
      </c>
      <c r="I4778" t="str">
        <f>_xlfn.XLOOKUP(Table29[[#This Row],[Unique BarCode]],$N$10:$N$37,$P$10:$P$37)</f>
        <v>Device</v>
      </c>
      <c r="J4778" t="s">
        <v>8</v>
      </c>
      <c r="K4778" t="s">
        <v>1815</v>
      </c>
    </row>
    <row r="4779" spans="1:11" x14ac:dyDescent="0.2">
      <c r="A4779" s="1" t="d">
        <v>2023-03-15</v>
      </c>
      <c r="B4779" s="45">
        <v>-1</v>
      </c>
      <c r="C4779" t="s">
        <v>77</v>
      </c>
      <c r="D4779" t="str">
        <f>_xlfn.XLOOKUP(Table29[[#This Row],[Patron Group]],$R$10:$R$24,$S$10:$S$24)</f>
        <v>Undergraduate</v>
      </c>
      <c r="E4779" s="1" t="d">
        <v>2023-03-22</v>
      </c>
      <c r="F4779" t="s">
        <v>2163</v>
      </c>
      <c r="G4779" t="s">
        <v>2263</v>
      </c>
      <c r="H4779" t="str">
        <f>_xlfn.XLOOKUP(Table29[[#This Row],[Unique BarCode]],$N$10:$N$37,$O$10:$O$37)</f>
        <v>HP Laptop</v>
      </c>
      <c r="I4779" t="str">
        <f>_xlfn.XLOOKUP(Table29[[#This Row],[Unique BarCode]],$N$10:$N$37,$P$10:$P$37)</f>
        <v>Device</v>
      </c>
      <c r="J4779" t="s">
        <v>8</v>
      </c>
      <c r="K4779" t="s">
        <v>168</v>
      </c>
    </row>
    <row r="4780" spans="1:11" x14ac:dyDescent="0.2">
      <c r="A4780" s="1" t="d">
        <v>2023-03-15</v>
      </c>
      <c r="B4780" s="45">
        <v>-1</v>
      </c>
      <c r="C4780" t="s">
        <v>77</v>
      </c>
      <c r="D4780" t="str">
        <f>_xlfn.XLOOKUP(Table29[[#This Row],[Patron Group]],$R$10:$R$24,$S$10:$S$24)</f>
        <v>Undergraduate</v>
      </c>
      <c r="E4780" s="1" t="d">
        <v>2023-03-22</v>
      </c>
      <c r="F4780" t="s">
        <v>2164</v>
      </c>
      <c r="G4780" t="s">
        <v>2263</v>
      </c>
      <c r="H4780" t="str">
        <f>_xlfn.XLOOKUP(Table29[[#This Row],[Unique BarCode]],$N$10:$N$37,$O$10:$O$37)</f>
        <v>HP Laptop</v>
      </c>
      <c r="I4780" t="str">
        <f>_xlfn.XLOOKUP(Table29[[#This Row],[Unique BarCode]],$N$10:$N$37,$P$10:$P$37)</f>
        <v>Device</v>
      </c>
      <c r="J4780" t="s">
        <v>8</v>
      </c>
      <c r="K4780" t="s">
        <v>1383</v>
      </c>
    </row>
    <row r="4781" spans="1:11" x14ac:dyDescent="0.2">
      <c r="A4781" s="1" t="d">
        <v>2023-03-15</v>
      </c>
      <c r="B4781" s="45">
        <v>-1</v>
      </c>
      <c r="C4781" t="s">
        <v>77</v>
      </c>
      <c r="D4781" t="str">
        <f>_xlfn.XLOOKUP(Table29[[#This Row],[Patron Group]],$R$10:$R$24,$S$10:$S$24)</f>
        <v>Undergraduate</v>
      </c>
      <c r="E4781" s="1" t="d">
        <v>2023-03-22</v>
      </c>
      <c r="F4781" t="s">
        <v>1997</v>
      </c>
      <c r="G4781" t="s">
        <v>2263</v>
      </c>
      <c r="H4781" t="str">
        <f>_xlfn.XLOOKUP(Table29[[#This Row],[Unique BarCode]],$N$10:$N$37,$O$10:$O$37)</f>
        <v>HP Laptop</v>
      </c>
      <c r="I4781" t="str">
        <f>_xlfn.XLOOKUP(Table29[[#This Row],[Unique BarCode]],$N$10:$N$37,$P$10:$P$37)</f>
        <v>Device</v>
      </c>
      <c r="J4781" t="s">
        <v>8</v>
      </c>
      <c r="K4781" t="s">
        <v>509</v>
      </c>
    </row>
    <row r="4782" spans="1:11" x14ac:dyDescent="0.2">
      <c r="A4782" s="1" t="d">
        <v>2023-03-15</v>
      </c>
      <c r="B4782" s="45">
        <v>-1</v>
      </c>
      <c r="C4782" t="s">
        <v>77</v>
      </c>
      <c r="D4782" t="str">
        <f>_xlfn.XLOOKUP(Table29[[#This Row],[Patron Group]],$R$10:$R$24,$S$10:$S$24)</f>
        <v>Undergraduate</v>
      </c>
      <c r="E4782" s="1" t="d">
        <v>2023-03-22</v>
      </c>
      <c r="F4782" t="s">
        <v>1979</v>
      </c>
      <c r="G4782" t="s">
        <v>2263</v>
      </c>
      <c r="H4782" t="str">
        <f>_xlfn.XLOOKUP(Table29[[#This Row],[Unique BarCode]],$N$10:$N$37,$O$10:$O$37)</f>
        <v>HP Laptop</v>
      </c>
      <c r="I4782" t="str">
        <f>_xlfn.XLOOKUP(Table29[[#This Row],[Unique BarCode]],$N$10:$N$37,$P$10:$P$37)</f>
        <v>Device</v>
      </c>
      <c r="J4782" t="s">
        <v>8</v>
      </c>
      <c r="K4782" t="s">
        <v>806</v>
      </c>
    </row>
    <row r="4783" spans="1:11" x14ac:dyDescent="0.2">
      <c r="A4783" s="1" t="d">
        <v>2023-03-15</v>
      </c>
      <c r="B4783" s="45">
        <v>-1</v>
      </c>
      <c r="C4783" t="s">
        <v>77</v>
      </c>
      <c r="D4783" t="str">
        <f>_xlfn.XLOOKUP(Table29[[#This Row],[Patron Group]],$R$10:$R$24,$S$10:$S$24)</f>
        <v>Undergraduate</v>
      </c>
      <c r="E4783" s="1" t="d">
        <v>2023-03-22</v>
      </c>
      <c r="F4783" t="s">
        <v>796</v>
      </c>
      <c r="G4783" t="s">
        <v>2263</v>
      </c>
      <c r="H4783" t="str">
        <f>_xlfn.XLOOKUP(Table29[[#This Row],[Unique BarCode]],$N$10:$N$37,$O$10:$O$37)</f>
        <v>HP Laptop</v>
      </c>
      <c r="I4783" t="str">
        <f>_xlfn.XLOOKUP(Table29[[#This Row],[Unique BarCode]],$N$10:$N$37,$P$10:$P$37)</f>
        <v>Device</v>
      </c>
      <c r="J4783" t="s">
        <v>8</v>
      </c>
      <c r="K4783" t="s">
        <v>797</v>
      </c>
    </row>
    <row r="4784" spans="1:11" x14ac:dyDescent="0.2">
      <c r="A4784" s="1" t="d">
        <v>2023-03-15</v>
      </c>
      <c r="B4784" s="45">
        <v>-1</v>
      </c>
      <c r="C4784" t="s">
        <v>77</v>
      </c>
      <c r="D4784" t="str">
        <f>_xlfn.XLOOKUP(Table29[[#This Row],[Patron Group]],$R$10:$R$24,$S$10:$S$24)</f>
        <v>Undergraduate</v>
      </c>
      <c r="E4784" s="1" t="d">
        <v>2023-03-22</v>
      </c>
      <c r="F4784" t="s">
        <v>2165</v>
      </c>
      <c r="G4784" t="s">
        <v>2263</v>
      </c>
      <c r="H4784" t="str">
        <f>_xlfn.XLOOKUP(Table29[[#This Row],[Unique BarCode]],$N$10:$N$37,$O$10:$O$37)</f>
        <v>HP Laptop</v>
      </c>
      <c r="I4784" t="str">
        <f>_xlfn.XLOOKUP(Table29[[#This Row],[Unique BarCode]],$N$10:$N$37,$P$10:$P$37)</f>
        <v>Device</v>
      </c>
      <c r="J4784" t="s">
        <v>8</v>
      </c>
      <c r="K4784" t="s">
        <v>2166</v>
      </c>
    </row>
    <row r="4785" spans="1:11" x14ac:dyDescent="0.2">
      <c r="A4785" s="1" t="d">
        <v>2023-03-15</v>
      </c>
      <c r="B4785" s="45">
        <v>-1</v>
      </c>
      <c r="C4785" t="s">
        <v>77</v>
      </c>
      <c r="D4785" t="str">
        <f>_xlfn.XLOOKUP(Table29[[#This Row],[Patron Group]],$R$10:$R$24,$S$10:$S$24)</f>
        <v>Undergraduate</v>
      </c>
      <c r="E4785" s="1" t="d">
        <v>2023-03-27</v>
      </c>
      <c r="F4785" t="s">
        <v>1143</v>
      </c>
      <c r="G4785" t="s">
        <v>2274</v>
      </c>
      <c r="H4785" t="str">
        <f>_xlfn.XLOOKUP(Table29[[#This Row],[Unique BarCode]],$N$10:$N$37,$O$10:$O$37)</f>
        <v>MacBook</v>
      </c>
      <c r="I4785" t="str">
        <f>_xlfn.XLOOKUP(Table29[[#This Row],[Unique BarCode]],$N$10:$N$37,$P$10:$P$37)</f>
        <v>Device</v>
      </c>
      <c r="J4785" t="s">
        <v>8</v>
      </c>
      <c r="K4785" t="s">
        <v>1143</v>
      </c>
    </row>
    <row r="4786" spans="1:11" x14ac:dyDescent="0.2">
      <c r="A4786" s="1" t="d">
        <v>2023-03-15</v>
      </c>
      <c r="B4786" s="45">
        <v>-1</v>
      </c>
      <c r="C4786" t="s">
        <v>77</v>
      </c>
      <c r="D4786" t="str">
        <f>_xlfn.XLOOKUP(Table29[[#This Row],[Patron Group]],$R$10:$R$24,$S$10:$S$24)</f>
        <v>Undergraduate</v>
      </c>
      <c r="E4786" s="1" t="d">
        <v>2023-03-29</v>
      </c>
      <c r="F4786" t="s">
        <v>98</v>
      </c>
      <c r="G4786" t="s">
        <v>2273</v>
      </c>
      <c r="H4786" t="str">
        <f>_xlfn.XLOOKUP(Table29[[#This Row],[Unique BarCode]],$N$10:$N$37,$O$10:$O$37)</f>
        <v>ChromeBook</v>
      </c>
      <c r="I4786" t="str">
        <f>_xlfn.XLOOKUP(Table29[[#This Row],[Unique BarCode]],$N$10:$N$37,$P$10:$P$37)</f>
        <v>Device</v>
      </c>
      <c r="J4786" t="s">
        <v>128</v>
      </c>
      <c r="K4786" t="s">
        <v>99</v>
      </c>
    </row>
    <row r="4787" spans="1:11" x14ac:dyDescent="0.2">
      <c r="A4787" s="1" t="d">
        <v>2023-03-15</v>
      </c>
      <c r="B4787" s="45">
        <v>-1</v>
      </c>
      <c r="C4787" t="s">
        <v>77</v>
      </c>
      <c r="D4787" t="str">
        <f>_xlfn.XLOOKUP(Table29[[#This Row],[Patron Group]],$R$10:$R$24,$S$10:$S$24)</f>
        <v>Undergraduate</v>
      </c>
      <c r="E4787" s="1" t="d">
        <v>2023-03-29</v>
      </c>
      <c r="F4787" t="s">
        <v>735</v>
      </c>
      <c r="G4787" t="s">
        <v>2274</v>
      </c>
      <c r="H4787" t="str">
        <f>_xlfn.XLOOKUP(Table29[[#This Row],[Unique BarCode]],$N$10:$N$37,$O$10:$O$37)</f>
        <v>MacBook</v>
      </c>
      <c r="I4787" t="str">
        <f>_xlfn.XLOOKUP(Table29[[#This Row],[Unique BarCode]],$N$10:$N$37,$P$10:$P$37)</f>
        <v>Device</v>
      </c>
      <c r="J4787" t="s">
        <v>8</v>
      </c>
      <c r="K4787" t="s">
        <v>735</v>
      </c>
    </row>
    <row r="4788" spans="1:11" x14ac:dyDescent="0.2">
      <c r="A4788" s="1" t="d">
        <v>2023-03-15</v>
      </c>
      <c r="B4788" s="45">
        <v>-1</v>
      </c>
      <c r="C4788" t="s">
        <v>77</v>
      </c>
      <c r="D4788" t="str">
        <f>_xlfn.XLOOKUP(Table29[[#This Row],[Patron Group]],$R$10:$R$24,$S$10:$S$24)</f>
        <v>Undergraduate</v>
      </c>
      <c r="E4788" s="1" t="d">
        <v>2023-03-29</v>
      </c>
      <c r="F4788" t="s">
        <v>295</v>
      </c>
      <c r="G4788" t="s">
        <v>2274</v>
      </c>
      <c r="H4788" t="str">
        <f>_xlfn.XLOOKUP(Table29[[#This Row],[Unique BarCode]],$N$10:$N$37,$O$10:$O$37)</f>
        <v>MacBook</v>
      </c>
      <c r="I4788" t="str">
        <f>_xlfn.XLOOKUP(Table29[[#This Row],[Unique BarCode]],$N$10:$N$37,$P$10:$P$37)</f>
        <v>Device</v>
      </c>
      <c r="J4788" t="s">
        <v>8</v>
      </c>
      <c r="K4788" t="s">
        <v>295</v>
      </c>
    </row>
    <row r="4789" spans="1:11" x14ac:dyDescent="0.2">
      <c r="A4789" s="1" t="d">
        <v>2023-03-15</v>
      </c>
      <c r="B4789" s="45">
        <v>-1</v>
      </c>
      <c r="C4789" t="s">
        <v>77</v>
      </c>
      <c r="D4789" t="str">
        <f>_xlfn.XLOOKUP(Table29[[#This Row],[Patron Group]],$R$10:$R$24,$S$10:$S$24)</f>
        <v>Undergraduate</v>
      </c>
      <c r="E4789" s="1" t="d">
        <v>2023-03-29</v>
      </c>
      <c r="F4789" t="s">
        <v>1934</v>
      </c>
      <c r="G4789" t="s">
        <v>2263</v>
      </c>
      <c r="H4789" t="str">
        <f>_xlfn.XLOOKUP(Table29[[#This Row],[Unique BarCode]],$N$10:$N$37,$O$10:$O$37)</f>
        <v>HP Laptop</v>
      </c>
      <c r="I4789" t="str">
        <f>_xlfn.XLOOKUP(Table29[[#This Row],[Unique BarCode]],$N$10:$N$37,$P$10:$P$37)</f>
        <v>Device</v>
      </c>
      <c r="J4789" t="s">
        <v>8</v>
      </c>
      <c r="K4789" t="s">
        <v>1149</v>
      </c>
    </row>
    <row r="4790" spans="1:11" x14ac:dyDescent="0.2">
      <c r="A4790" s="1" t="d">
        <v>2023-03-15</v>
      </c>
      <c r="B4790" s="45">
        <v>-1</v>
      </c>
      <c r="C4790" t="s">
        <v>77</v>
      </c>
      <c r="D4790" t="str">
        <f>_xlfn.XLOOKUP(Table29[[#This Row],[Patron Group]],$R$10:$R$24,$S$10:$S$24)</f>
        <v>Undergraduate</v>
      </c>
      <c r="E4790" s="1" t="d">
        <v>2023-03-29</v>
      </c>
      <c r="F4790" t="s">
        <v>2167</v>
      </c>
      <c r="G4790" t="s">
        <v>2263</v>
      </c>
      <c r="H4790" t="str">
        <f>_xlfn.XLOOKUP(Table29[[#This Row],[Unique BarCode]],$N$10:$N$37,$O$10:$O$37)</f>
        <v>HP Laptop</v>
      </c>
      <c r="I4790" t="str">
        <f>_xlfn.XLOOKUP(Table29[[#This Row],[Unique BarCode]],$N$10:$N$37,$P$10:$P$37)</f>
        <v>Device</v>
      </c>
      <c r="J4790" t="s">
        <v>8</v>
      </c>
      <c r="K4790" t="s">
        <v>931</v>
      </c>
    </row>
    <row r="4791" spans="1:11" x14ac:dyDescent="0.2">
      <c r="A4791" s="1" t="d">
        <v>2023-03-15</v>
      </c>
      <c r="B4791" s="45">
        <v>-1</v>
      </c>
      <c r="C4791" t="s">
        <v>77</v>
      </c>
      <c r="D4791" t="str">
        <f>_xlfn.XLOOKUP(Table29[[#This Row],[Patron Group]],$R$10:$R$24,$S$10:$S$24)</f>
        <v>Undergraduate</v>
      </c>
      <c r="E4791" s="1" t="d">
        <v>2023-03-29</v>
      </c>
      <c r="F4791" t="s">
        <v>1960</v>
      </c>
      <c r="G4791" t="s">
        <v>2263</v>
      </c>
      <c r="H4791" t="str">
        <f>_xlfn.XLOOKUP(Table29[[#This Row],[Unique BarCode]],$N$10:$N$37,$O$10:$O$37)</f>
        <v>HP Laptop</v>
      </c>
      <c r="I4791" t="str">
        <f>_xlfn.XLOOKUP(Table29[[#This Row],[Unique BarCode]],$N$10:$N$37,$P$10:$P$37)</f>
        <v>Device</v>
      </c>
      <c r="J4791" t="s">
        <v>8</v>
      </c>
      <c r="K4791" t="s">
        <v>144</v>
      </c>
    </row>
    <row r="4792" spans="1:11" x14ac:dyDescent="0.2">
      <c r="A4792" s="1" t="d">
        <v>2023-03-15</v>
      </c>
      <c r="B4792" s="45">
        <v>5547388380006530</v>
      </c>
      <c r="C4792" t="s">
        <v>20</v>
      </c>
      <c r="D4792" t="str">
        <f>_xlfn.XLOOKUP(Table29[[#This Row],[Patron Group]],$R$10:$R$24,$S$10:$S$24)</f>
        <v>Graduate</v>
      </c>
      <c r="E4792" s="1" t="d">
        <v>2023-03-27</v>
      </c>
      <c r="F4792" t="s">
        <v>1692</v>
      </c>
      <c r="G4792" t="s">
        <v>2274</v>
      </c>
      <c r="H4792" t="str">
        <f>_xlfn.XLOOKUP(Table29[[#This Row],[Unique BarCode]],$N$10:$N$37,$O$10:$O$37)</f>
        <v>MacBook</v>
      </c>
      <c r="I4792" t="str">
        <f>_xlfn.XLOOKUP(Table29[[#This Row],[Unique BarCode]],$N$10:$N$37,$P$10:$P$37)</f>
        <v>Device</v>
      </c>
      <c r="J4792" t="s">
        <v>8</v>
      </c>
      <c r="K4792" t="s">
        <v>1692</v>
      </c>
    </row>
    <row r="4793" spans="1:11" x14ac:dyDescent="0.2">
      <c r="A4793" s="1" t="d">
        <v>2023-03-15</v>
      </c>
      <c r="B4793" s="45">
        <v>5561443120006530</v>
      </c>
      <c r="C4793" t="s">
        <v>77</v>
      </c>
      <c r="D4793" t="str">
        <f>_xlfn.XLOOKUP(Table29[[#This Row],[Patron Group]],$R$10:$R$24,$S$10:$S$24)</f>
        <v>Undergraduate</v>
      </c>
      <c r="E4793" s="1" t="d">
        <v>2023-03-29</v>
      </c>
      <c r="F4793" t="s">
        <v>1377</v>
      </c>
      <c r="G4793" t="s">
        <v>2274</v>
      </c>
      <c r="H4793" t="str">
        <f>_xlfn.XLOOKUP(Table29[[#This Row],[Unique BarCode]],$N$10:$N$37,$O$10:$O$37)</f>
        <v>MacBook</v>
      </c>
      <c r="I4793" t="str">
        <f>_xlfn.XLOOKUP(Table29[[#This Row],[Unique BarCode]],$N$10:$N$37,$P$10:$P$37)</f>
        <v>Device</v>
      </c>
      <c r="J4793" t="s">
        <v>8</v>
      </c>
      <c r="K4793" t="s">
        <v>1377</v>
      </c>
    </row>
    <row r="4794" spans="1:11" x14ac:dyDescent="0.2">
      <c r="A4794" s="1" t="d">
        <v>2023-03-15</v>
      </c>
      <c r="B4794" s="45">
        <v>5561938780006530</v>
      </c>
      <c r="C4794" t="s">
        <v>77</v>
      </c>
      <c r="D4794" t="str">
        <f>_xlfn.XLOOKUP(Table29[[#This Row],[Patron Group]],$R$10:$R$24,$S$10:$S$24)</f>
        <v>Undergraduate</v>
      </c>
      <c r="E4794" s="1" t="d">
        <v>2023-03-29</v>
      </c>
      <c r="F4794" t="s">
        <v>1866</v>
      </c>
      <c r="G4794" t="s">
        <v>2263</v>
      </c>
      <c r="H4794" t="str">
        <f>_xlfn.XLOOKUP(Table29[[#This Row],[Unique BarCode]],$N$10:$N$37,$O$10:$O$37)</f>
        <v>HP Laptop</v>
      </c>
      <c r="I4794" t="str">
        <f>_xlfn.XLOOKUP(Table29[[#This Row],[Unique BarCode]],$N$10:$N$37,$P$10:$P$37)</f>
        <v>Device</v>
      </c>
      <c r="J4794" t="s">
        <v>8</v>
      </c>
      <c r="K4794" t="s">
        <v>61</v>
      </c>
    </row>
    <row r="4795" spans="1:11" x14ac:dyDescent="0.2">
      <c r="A4795" s="1" t="d">
        <v>2023-03-15</v>
      </c>
      <c r="B4795" s="45">
        <v>5570230540006530</v>
      </c>
      <c r="C4795" t="s">
        <v>77</v>
      </c>
      <c r="D4795" t="str">
        <f>_xlfn.XLOOKUP(Table29[[#This Row],[Patron Group]],$R$10:$R$24,$S$10:$S$24)</f>
        <v>Undergraduate</v>
      </c>
      <c r="E4795" s="1" t="d">
        <v>2023-03-22</v>
      </c>
      <c r="F4795" t="s">
        <v>506</v>
      </c>
      <c r="G4795" t="s">
        <v>2263</v>
      </c>
      <c r="H4795" t="str">
        <f>_xlfn.XLOOKUP(Table29[[#This Row],[Unique BarCode]],$N$10:$N$37,$O$10:$O$37)</f>
        <v>HP Laptop</v>
      </c>
      <c r="I4795" t="str">
        <f>_xlfn.XLOOKUP(Table29[[#This Row],[Unique BarCode]],$N$10:$N$37,$P$10:$P$37)</f>
        <v>Device</v>
      </c>
      <c r="J4795" t="s">
        <v>8</v>
      </c>
      <c r="K4795" t="s">
        <v>507</v>
      </c>
    </row>
    <row r="4796" spans="1:11" x14ac:dyDescent="0.2">
      <c r="A4796" s="1" t="d">
        <v>2023-03-15</v>
      </c>
      <c r="B4796" s="45">
        <v>9406919980006530</v>
      </c>
      <c r="C4796" t="s">
        <v>20</v>
      </c>
      <c r="D4796" t="str">
        <f>_xlfn.XLOOKUP(Table29[[#This Row],[Patron Group]],$R$10:$R$24,$S$10:$S$24)</f>
        <v>Graduate</v>
      </c>
      <c r="E4796" s="1" t="d">
        <v>2023-03-28</v>
      </c>
      <c r="F4796" t="s">
        <v>1164</v>
      </c>
      <c r="G4796" t="s">
        <v>2274</v>
      </c>
      <c r="H4796" t="str">
        <f>_xlfn.XLOOKUP(Table29[[#This Row],[Unique BarCode]],$N$10:$N$37,$O$10:$O$37)</f>
        <v>MacBook</v>
      </c>
      <c r="I4796" t="str">
        <f>_xlfn.XLOOKUP(Table29[[#This Row],[Unique BarCode]],$N$10:$N$37,$P$10:$P$37)</f>
        <v>Device</v>
      </c>
      <c r="J4796" t="s">
        <v>8</v>
      </c>
      <c r="K4796" t="s">
        <v>1164</v>
      </c>
    </row>
    <row r="4797" spans="1:11" x14ac:dyDescent="0.2">
      <c r="A4797" s="1" t="d">
        <v>2023-03-15</v>
      </c>
      <c r="B4797" s="45">
        <v>9408464600006530</v>
      </c>
      <c r="C4797" t="s">
        <v>20</v>
      </c>
      <c r="D4797" t="str">
        <f>_xlfn.XLOOKUP(Table29[[#This Row],[Patron Group]],$R$10:$R$24,$S$10:$S$24)</f>
        <v>Graduate</v>
      </c>
      <c r="E4797" s="1" t="d">
        <v>2023-03-29</v>
      </c>
      <c r="F4797" t="s">
        <v>138</v>
      </c>
      <c r="G4797" t="s">
        <v>2275</v>
      </c>
      <c r="H4797" t="str">
        <f>_xlfn.XLOOKUP(Table29[[#This Row],[Unique BarCode]],$N$10:$N$37,$O$10:$O$37)</f>
        <v>iPad</v>
      </c>
      <c r="I4797" t="str">
        <f>_xlfn.XLOOKUP(Table29[[#This Row],[Unique BarCode]],$N$10:$N$37,$P$10:$P$37)</f>
        <v>Device</v>
      </c>
      <c r="J4797" t="s">
        <v>8</v>
      </c>
    </row>
    <row r="4798" spans="1:11" x14ac:dyDescent="0.2">
      <c r="A4798" s="1" t="d">
        <v>2023-03-16</v>
      </c>
      <c r="B4798" s="45">
        <v>-1</v>
      </c>
      <c r="C4798" t="s">
        <v>15</v>
      </c>
      <c r="D4798" t="str">
        <f>_xlfn.XLOOKUP(Table29[[#This Row],[Patron Group]],$R$10:$R$24,$S$10:$S$24)</f>
        <v>Academic</v>
      </c>
      <c r="E4798" s="1" t="d">
        <v>2023-03-23</v>
      </c>
      <c r="F4798" t="s">
        <v>1608</v>
      </c>
      <c r="G4798" t="s">
        <v>2273</v>
      </c>
      <c r="H4798" t="str">
        <f>_xlfn.XLOOKUP(Table29[[#This Row],[Unique BarCode]],$N$10:$N$37,$O$10:$O$37)</f>
        <v>ChromeBook</v>
      </c>
      <c r="I4798" t="str">
        <f>_xlfn.XLOOKUP(Table29[[#This Row],[Unique BarCode]],$N$10:$N$37,$P$10:$P$37)</f>
        <v>Device</v>
      </c>
      <c r="J4798" t="s">
        <v>13</v>
      </c>
      <c r="K4798" t="s">
        <v>1609</v>
      </c>
    </row>
    <row r="4799" spans="1:11" x14ac:dyDescent="0.2">
      <c r="A4799" s="1" t="d">
        <v>2023-03-16</v>
      </c>
      <c r="B4799" s="45">
        <v>-1</v>
      </c>
      <c r="C4799" t="s">
        <v>20</v>
      </c>
      <c r="D4799" t="str">
        <f>_xlfn.XLOOKUP(Table29[[#This Row],[Patron Group]],$R$10:$R$24,$S$10:$S$24)</f>
        <v>Graduate</v>
      </c>
      <c r="E4799" s="1" t="d">
        <v>2023-03-16</v>
      </c>
      <c r="F4799" t="s">
        <v>456</v>
      </c>
      <c r="G4799" t="s">
        <v>2288</v>
      </c>
      <c r="H4799" t="str">
        <f>_xlfn.XLOOKUP(Table29[[#This Row],[Unique BarCode]],$N$10:$N$37,$O$10:$O$37)</f>
        <v>Android Charger</v>
      </c>
      <c r="I4799" t="str">
        <f>_xlfn.XLOOKUP(Table29[[#This Row],[Unique BarCode]],$N$10:$N$37,$P$10:$P$37)</f>
        <v>Charger</v>
      </c>
      <c r="J4799" t="s">
        <v>8</v>
      </c>
      <c r="K4799" t="s">
        <v>457</v>
      </c>
    </row>
    <row r="4800" spans="1:11" x14ac:dyDescent="0.2">
      <c r="A4800" s="1" t="d">
        <v>2023-03-16</v>
      </c>
      <c r="B4800" s="45">
        <v>-1</v>
      </c>
      <c r="C4800" t="s">
        <v>20</v>
      </c>
      <c r="D4800" t="str">
        <f>_xlfn.XLOOKUP(Table29[[#This Row],[Patron Group]],$R$10:$R$24,$S$10:$S$24)</f>
        <v>Graduate</v>
      </c>
      <c r="E4800" s="1" t="d">
        <v>2023-03-16</v>
      </c>
      <c r="F4800" t="s">
        <v>1174</v>
      </c>
      <c r="G4800" t="s">
        <v>2281</v>
      </c>
      <c r="H4800" t="str">
        <f>_xlfn.XLOOKUP(Table29[[#This Row],[Unique BarCode]],$N$10:$N$37,$O$10:$O$37)</f>
        <v>HDMIC</v>
      </c>
      <c r="I4800" t="str">
        <f>_xlfn.XLOOKUP(Table29[[#This Row],[Unique BarCode]],$N$10:$N$37,$P$10:$P$37)</f>
        <v>Cable</v>
      </c>
      <c r="J4800" t="s">
        <v>8</v>
      </c>
      <c r="K4800" t="s">
        <v>1175</v>
      </c>
    </row>
    <row r="4801" spans="1:11" x14ac:dyDescent="0.2">
      <c r="A4801" s="1" t="d">
        <v>2023-03-16</v>
      </c>
      <c r="B4801" s="45">
        <v>-1</v>
      </c>
      <c r="C4801" t="s">
        <v>20</v>
      </c>
      <c r="D4801" t="str">
        <f>_xlfn.XLOOKUP(Table29[[#This Row],[Patron Group]],$R$10:$R$24,$S$10:$S$24)</f>
        <v>Graduate</v>
      </c>
      <c r="E4801" s="1" t="d">
        <v>2023-03-16</v>
      </c>
      <c r="F4801" t="s">
        <v>1619</v>
      </c>
      <c r="G4801" t="s">
        <v>2281</v>
      </c>
      <c r="H4801" t="str">
        <f>_xlfn.XLOOKUP(Table29[[#This Row],[Unique BarCode]],$N$10:$N$37,$O$10:$O$37)</f>
        <v>HDMIC</v>
      </c>
      <c r="I4801" t="str">
        <f>_xlfn.XLOOKUP(Table29[[#This Row],[Unique BarCode]],$N$10:$N$37,$P$10:$P$37)</f>
        <v>Cable</v>
      </c>
      <c r="J4801" t="s">
        <v>8</v>
      </c>
      <c r="K4801" t="s">
        <v>1620</v>
      </c>
    </row>
    <row r="4802" spans="1:11" x14ac:dyDescent="0.2">
      <c r="A4802" s="1" t="d">
        <v>2023-03-16</v>
      </c>
      <c r="B4802" s="45">
        <v>-1</v>
      </c>
      <c r="C4802" t="s">
        <v>20</v>
      </c>
      <c r="D4802" t="str">
        <f>_xlfn.XLOOKUP(Table29[[#This Row],[Patron Group]],$R$10:$R$24,$S$10:$S$24)</f>
        <v>Graduate</v>
      </c>
      <c r="E4802" s="1" t="d">
        <v>2023-03-16</v>
      </c>
      <c r="F4802" t="s">
        <v>1493</v>
      </c>
      <c r="G4802" t="s">
        <v>2266</v>
      </c>
      <c r="H4802" t="str">
        <f>_xlfn.XLOOKUP(Table29[[#This Row],[Unique BarCode]],$N$10:$N$37,$O$10:$O$37)</f>
        <v>Headphones</v>
      </c>
      <c r="I4802" t="str">
        <f>_xlfn.XLOOKUP(Table29[[#This Row],[Unique BarCode]],$N$10:$N$37,$P$10:$P$37)</f>
        <v>Accessory</v>
      </c>
      <c r="J4802" t="s">
        <v>13</v>
      </c>
      <c r="K4802" t="s">
        <v>1494</v>
      </c>
    </row>
    <row r="4803" spans="1:11" x14ac:dyDescent="0.2">
      <c r="A4803" s="1" t="d">
        <v>2023-03-16</v>
      </c>
      <c r="B4803" s="45">
        <v>-1</v>
      </c>
      <c r="C4803" t="s">
        <v>20</v>
      </c>
      <c r="D4803" t="str">
        <f>_xlfn.XLOOKUP(Table29[[#This Row],[Patron Group]],$R$10:$R$24,$S$10:$S$24)</f>
        <v>Graduate</v>
      </c>
      <c r="E4803" s="1" t="d">
        <v>2023-03-16</v>
      </c>
      <c r="F4803" t="s">
        <v>1554</v>
      </c>
      <c r="G4803" t="s">
        <v>2266</v>
      </c>
      <c r="H4803" t="str">
        <f>_xlfn.XLOOKUP(Table29[[#This Row],[Unique BarCode]],$N$10:$N$37,$O$10:$O$37)</f>
        <v>Headphones</v>
      </c>
      <c r="I4803" t="str">
        <f>_xlfn.XLOOKUP(Table29[[#This Row],[Unique BarCode]],$N$10:$N$37,$P$10:$P$37)</f>
        <v>Accessory</v>
      </c>
      <c r="J4803" t="s">
        <v>13</v>
      </c>
      <c r="K4803" t="s">
        <v>1555</v>
      </c>
    </row>
    <row r="4804" spans="1:11" x14ac:dyDescent="0.2">
      <c r="A4804" s="1" t="d">
        <v>2023-03-16</v>
      </c>
      <c r="B4804" s="45">
        <v>-1</v>
      </c>
      <c r="C4804" t="s">
        <v>20</v>
      </c>
      <c r="D4804" t="str">
        <f>_xlfn.XLOOKUP(Table29[[#This Row],[Patron Group]],$R$10:$R$24,$S$10:$S$24)</f>
        <v>Graduate</v>
      </c>
      <c r="E4804" s="1" t="d">
        <v>2023-03-16</v>
      </c>
      <c r="F4804" t="s">
        <v>1039</v>
      </c>
      <c r="G4804" t="s">
        <v>2282</v>
      </c>
      <c r="H4804" t="str">
        <f>_xlfn.XLOOKUP(Table29[[#This Row],[Unique BarCode]],$N$10:$N$37,$O$10:$O$37)</f>
        <v>HPUSBC</v>
      </c>
      <c r="I4804" t="str">
        <f>_xlfn.XLOOKUP(Table29[[#This Row],[Unique BarCode]],$N$10:$N$37,$P$10:$P$37)</f>
        <v>Charger</v>
      </c>
      <c r="J4804" t="s">
        <v>49</v>
      </c>
      <c r="K4804" t="s">
        <v>1040</v>
      </c>
    </row>
    <row r="4805" spans="1:11" x14ac:dyDescent="0.2">
      <c r="A4805" s="1" t="d">
        <v>2023-03-16</v>
      </c>
      <c r="B4805" s="45">
        <v>-1</v>
      </c>
      <c r="C4805" t="s">
        <v>20</v>
      </c>
      <c r="D4805" t="str">
        <f>_xlfn.XLOOKUP(Table29[[#This Row],[Patron Group]],$R$10:$R$24,$S$10:$S$24)</f>
        <v>Graduate</v>
      </c>
      <c r="E4805" s="1" t="d">
        <v>2023-03-16</v>
      </c>
      <c r="F4805" t="s">
        <v>1367</v>
      </c>
      <c r="G4805" t="s">
        <v>2282</v>
      </c>
      <c r="H4805" t="str">
        <f>_xlfn.XLOOKUP(Table29[[#This Row],[Unique BarCode]],$N$10:$N$37,$O$10:$O$37)</f>
        <v>HPUSBC</v>
      </c>
      <c r="I4805" t="str">
        <f>_xlfn.XLOOKUP(Table29[[#This Row],[Unique BarCode]],$N$10:$N$37,$P$10:$P$37)</f>
        <v>Charger</v>
      </c>
      <c r="J4805" t="s">
        <v>49</v>
      </c>
    </row>
    <row r="4806" spans="1:11" x14ac:dyDescent="0.2">
      <c r="A4806" s="1" t="d">
        <v>2023-03-16</v>
      </c>
      <c r="B4806" s="45">
        <v>-1</v>
      </c>
      <c r="C4806" t="s">
        <v>20</v>
      </c>
      <c r="D4806" t="str">
        <f>_xlfn.XLOOKUP(Table29[[#This Row],[Patron Group]],$R$10:$R$24,$S$10:$S$24)</f>
        <v>Graduate</v>
      </c>
      <c r="E4806" s="1" t="d">
        <v>2023-03-16</v>
      </c>
      <c r="F4806" t="s">
        <v>461</v>
      </c>
      <c r="G4806" t="s">
        <v>2265</v>
      </c>
      <c r="H4806" t="str">
        <f>_xlfn.XLOOKUP(Table29[[#This Row],[Unique BarCode]],$N$10:$N$37,$O$10:$O$37)</f>
        <v>IPHONE</v>
      </c>
      <c r="I4806" t="str">
        <f>_xlfn.XLOOKUP(Table29[[#This Row],[Unique BarCode]],$N$10:$N$37,$P$10:$P$37)</f>
        <v>Charger</v>
      </c>
      <c r="J4806" t="s">
        <v>8</v>
      </c>
      <c r="K4806" t="s">
        <v>462</v>
      </c>
    </row>
    <row r="4807" spans="1:11" x14ac:dyDescent="0.2">
      <c r="A4807" s="1" t="d">
        <v>2023-03-16</v>
      </c>
      <c r="B4807" s="45">
        <v>-1</v>
      </c>
      <c r="C4807" t="s">
        <v>20</v>
      </c>
      <c r="D4807" t="str">
        <f>_xlfn.XLOOKUP(Table29[[#This Row],[Patron Group]],$R$10:$R$24,$S$10:$S$24)</f>
        <v>Graduate</v>
      </c>
      <c r="E4807" s="1" t="d">
        <v>2023-03-16</v>
      </c>
      <c r="F4807" t="s">
        <v>1314</v>
      </c>
      <c r="G4807" t="s">
        <v>2265</v>
      </c>
      <c r="H4807" t="str">
        <f>_xlfn.XLOOKUP(Table29[[#This Row],[Unique BarCode]],$N$10:$N$37,$O$10:$O$37)</f>
        <v>IPHONE</v>
      </c>
      <c r="I4807" t="str">
        <f>_xlfn.XLOOKUP(Table29[[#This Row],[Unique BarCode]],$N$10:$N$37,$P$10:$P$37)</f>
        <v>Charger</v>
      </c>
      <c r="J4807" t="s">
        <v>8</v>
      </c>
      <c r="K4807" t="s">
        <v>1315</v>
      </c>
    </row>
    <row r="4808" spans="1:11" x14ac:dyDescent="0.2">
      <c r="A4808" s="1" t="d">
        <v>2023-03-16</v>
      </c>
      <c r="B4808" s="45">
        <v>-1</v>
      </c>
      <c r="C4808" t="s">
        <v>20</v>
      </c>
      <c r="D4808" t="str">
        <f>_xlfn.XLOOKUP(Table29[[#This Row],[Patron Group]],$R$10:$R$24,$S$10:$S$24)</f>
        <v>Graduate</v>
      </c>
      <c r="E4808" s="1" t="d">
        <v>2023-03-16</v>
      </c>
      <c r="F4808" t="s">
        <v>1186</v>
      </c>
      <c r="G4808" t="s">
        <v>2265</v>
      </c>
      <c r="H4808" t="str">
        <f>_xlfn.XLOOKUP(Table29[[#This Row],[Unique BarCode]],$N$10:$N$37,$O$10:$O$37)</f>
        <v>IPHONE</v>
      </c>
      <c r="I4808" t="str">
        <f>_xlfn.XLOOKUP(Table29[[#This Row],[Unique BarCode]],$N$10:$N$37,$P$10:$P$37)</f>
        <v>Charger</v>
      </c>
      <c r="J4808" t="s">
        <v>128</v>
      </c>
      <c r="K4808" t="s">
        <v>1187</v>
      </c>
    </row>
    <row r="4809" spans="1:11" x14ac:dyDescent="0.2">
      <c r="A4809" s="1" t="d">
        <v>2023-03-16</v>
      </c>
      <c r="B4809" s="45">
        <v>-1</v>
      </c>
      <c r="C4809" t="s">
        <v>20</v>
      </c>
      <c r="D4809" t="str">
        <f>_xlfn.XLOOKUP(Table29[[#This Row],[Patron Group]],$R$10:$R$24,$S$10:$S$24)</f>
        <v>Graduate</v>
      </c>
      <c r="E4809" s="1" t="d">
        <v>2023-03-16</v>
      </c>
      <c r="F4809" t="s">
        <v>433</v>
      </c>
      <c r="G4809" t="s">
        <v>2265</v>
      </c>
      <c r="H4809" t="str">
        <f>_xlfn.XLOOKUP(Table29[[#This Row],[Unique BarCode]],$N$10:$N$37,$O$10:$O$37)</f>
        <v>IPHONE</v>
      </c>
      <c r="I4809" t="str">
        <f>_xlfn.XLOOKUP(Table29[[#This Row],[Unique BarCode]],$N$10:$N$37,$P$10:$P$37)</f>
        <v>Charger</v>
      </c>
      <c r="J4809" t="s">
        <v>8</v>
      </c>
      <c r="K4809" t="s">
        <v>434</v>
      </c>
    </row>
    <row r="4810" spans="1:11" x14ac:dyDescent="0.2">
      <c r="A4810" s="1" t="d">
        <v>2023-03-16</v>
      </c>
      <c r="B4810" s="45">
        <v>-1</v>
      </c>
      <c r="C4810" t="s">
        <v>20</v>
      </c>
      <c r="D4810" t="str">
        <f>_xlfn.XLOOKUP(Table29[[#This Row],[Patron Group]],$R$10:$R$24,$S$10:$S$24)</f>
        <v>Graduate</v>
      </c>
      <c r="E4810" s="1" t="d">
        <v>2023-03-16</v>
      </c>
      <c r="F4810" t="s">
        <v>222</v>
      </c>
      <c r="G4810" t="s">
        <v>2265</v>
      </c>
      <c r="H4810" t="str">
        <f>_xlfn.XLOOKUP(Table29[[#This Row],[Unique BarCode]],$N$10:$N$37,$O$10:$O$37)</f>
        <v>IPHONE</v>
      </c>
      <c r="I4810" t="str">
        <f>_xlfn.XLOOKUP(Table29[[#This Row],[Unique BarCode]],$N$10:$N$37,$P$10:$P$37)</f>
        <v>Charger</v>
      </c>
      <c r="J4810" t="s">
        <v>13</v>
      </c>
      <c r="K4810" t="s">
        <v>223</v>
      </c>
    </row>
    <row r="4811" spans="1:11" x14ac:dyDescent="0.2">
      <c r="A4811" s="1" t="d">
        <v>2023-03-16</v>
      </c>
      <c r="B4811" s="45">
        <v>-1</v>
      </c>
      <c r="C4811" t="s">
        <v>20</v>
      </c>
      <c r="D4811" t="str">
        <f>_xlfn.XLOOKUP(Table29[[#This Row],[Patron Group]],$R$10:$R$24,$S$10:$S$24)</f>
        <v>Graduate</v>
      </c>
      <c r="E4811" s="1" t="d">
        <v>2023-03-16</v>
      </c>
      <c r="F4811" t="s">
        <v>266</v>
      </c>
      <c r="G4811" t="s">
        <v>2265</v>
      </c>
      <c r="H4811" t="str">
        <f>_xlfn.XLOOKUP(Table29[[#This Row],[Unique BarCode]],$N$10:$N$37,$O$10:$O$37)</f>
        <v>IPHONE</v>
      </c>
      <c r="I4811" t="str">
        <f>_xlfn.XLOOKUP(Table29[[#This Row],[Unique BarCode]],$N$10:$N$37,$P$10:$P$37)</f>
        <v>Charger</v>
      </c>
      <c r="J4811" t="s">
        <v>8</v>
      </c>
    </row>
    <row r="4812" spans="1:11" x14ac:dyDescent="0.2">
      <c r="A4812" s="1" t="d">
        <v>2023-03-16</v>
      </c>
      <c r="B4812" s="45">
        <v>-1</v>
      </c>
      <c r="C4812" t="s">
        <v>20</v>
      </c>
      <c r="D4812" t="str">
        <f>_xlfn.XLOOKUP(Table29[[#This Row],[Patron Group]],$R$10:$R$24,$S$10:$S$24)</f>
        <v>Graduate</v>
      </c>
      <c r="E4812" s="1" t="d">
        <v>2023-03-16</v>
      </c>
      <c r="F4812" t="s">
        <v>33</v>
      </c>
      <c r="G4812" t="s">
        <v>2268</v>
      </c>
      <c r="H4812" t="str">
        <f>_xlfn.XLOOKUP(Table29[[#This Row],[Unique BarCode]],$N$10:$N$37,$O$10:$O$37)</f>
        <v>MACCHRG</v>
      </c>
      <c r="I4812" t="str">
        <f>_xlfn.XLOOKUP(Table29[[#This Row],[Unique BarCode]],$N$10:$N$37,$P$10:$P$37)</f>
        <v>Charger</v>
      </c>
      <c r="J4812" t="s">
        <v>8</v>
      </c>
      <c r="K4812" t="s">
        <v>34</v>
      </c>
    </row>
    <row r="4813" spans="1:11" x14ac:dyDescent="0.2">
      <c r="A4813" s="1" t="d">
        <v>2023-03-16</v>
      </c>
      <c r="B4813" s="45">
        <v>-1</v>
      </c>
      <c r="C4813" t="s">
        <v>20</v>
      </c>
      <c r="D4813" t="str">
        <f>_xlfn.XLOOKUP(Table29[[#This Row],[Patron Group]],$R$10:$R$24,$S$10:$S$24)</f>
        <v>Graduate</v>
      </c>
      <c r="E4813" s="1" t="d">
        <v>2023-03-16</v>
      </c>
      <c r="F4813" t="s">
        <v>1651</v>
      </c>
      <c r="G4813" t="s">
        <v>2296</v>
      </c>
      <c r="H4813" t="str">
        <f>_xlfn.XLOOKUP(Table29[[#This Row],[Unique BarCode]],$N$10:$N$37,$O$10:$O$37)</f>
        <v>MACUSBC</v>
      </c>
      <c r="I4813" t="str">
        <f>_xlfn.XLOOKUP(Table29[[#This Row],[Unique BarCode]],$N$10:$N$37,$P$10:$P$37)</f>
        <v>Charger</v>
      </c>
      <c r="J4813" t="s">
        <v>8</v>
      </c>
      <c r="K4813" t="s">
        <v>92</v>
      </c>
    </row>
    <row r="4814" spans="1:11" x14ac:dyDescent="0.2">
      <c r="A4814" s="1" t="d">
        <v>2023-03-16</v>
      </c>
      <c r="B4814" s="45">
        <v>-1</v>
      </c>
      <c r="C4814" t="s">
        <v>20</v>
      </c>
      <c r="D4814" t="str">
        <f>_xlfn.XLOOKUP(Table29[[#This Row],[Patron Group]],$R$10:$R$24,$S$10:$S$24)</f>
        <v>Graduate</v>
      </c>
      <c r="E4814" s="1" t="d">
        <v>2023-03-16</v>
      </c>
      <c r="F4814" t="s">
        <v>1634</v>
      </c>
      <c r="G4814" t="s">
        <v>2296</v>
      </c>
      <c r="H4814" t="str">
        <f>_xlfn.XLOOKUP(Table29[[#This Row],[Unique BarCode]],$N$10:$N$37,$O$10:$O$37)</f>
        <v>MACUSBC</v>
      </c>
      <c r="I4814" t="str">
        <f>_xlfn.XLOOKUP(Table29[[#This Row],[Unique BarCode]],$N$10:$N$37,$P$10:$P$37)</f>
        <v>Charger</v>
      </c>
      <c r="J4814" t="s">
        <v>8</v>
      </c>
      <c r="K4814" t="s">
        <v>38</v>
      </c>
    </row>
    <row r="4815" spans="1:11" x14ac:dyDescent="0.2">
      <c r="A4815" s="1" t="d">
        <v>2023-03-16</v>
      </c>
      <c r="B4815" s="45">
        <v>-1</v>
      </c>
      <c r="C4815" t="s">
        <v>20</v>
      </c>
      <c r="D4815" t="str">
        <f>_xlfn.XLOOKUP(Table29[[#This Row],[Patron Group]],$R$10:$R$24,$S$10:$S$24)</f>
        <v>Graduate</v>
      </c>
      <c r="E4815" s="1" t="d">
        <v>2023-03-16</v>
      </c>
      <c r="F4815" t="s">
        <v>1801</v>
      </c>
      <c r="G4815" t="s">
        <v>2271</v>
      </c>
      <c r="H4815" t="str">
        <f>_xlfn.XLOOKUP(Table29[[#This Row],[Unique BarCode]],$N$10:$N$37,$O$10:$O$37)</f>
        <v>OMNI</v>
      </c>
      <c r="I4815" t="str">
        <f>_xlfn.XLOOKUP(Table29[[#This Row],[Unique BarCode]],$N$10:$N$37,$P$10:$P$37)</f>
        <v>Charger</v>
      </c>
      <c r="J4815" t="s">
        <v>13</v>
      </c>
      <c r="K4815" t="s">
        <v>1802</v>
      </c>
    </row>
    <row r="4816" spans="1:11" x14ac:dyDescent="0.2">
      <c r="A4816" s="1" t="d">
        <v>2023-03-16</v>
      </c>
      <c r="B4816" s="45">
        <v>-1</v>
      </c>
      <c r="C4816" t="s">
        <v>20</v>
      </c>
      <c r="D4816" t="str">
        <f>_xlfn.XLOOKUP(Table29[[#This Row],[Patron Group]],$R$10:$R$24,$S$10:$S$24)</f>
        <v>Graduate</v>
      </c>
      <c r="E4816" s="1" t="d">
        <v>2023-03-16</v>
      </c>
      <c r="F4816" t="s">
        <v>2158</v>
      </c>
      <c r="G4816" t="s">
        <v>2271</v>
      </c>
      <c r="H4816" t="str">
        <f>_xlfn.XLOOKUP(Table29[[#This Row],[Unique BarCode]],$N$10:$N$37,$O$10:$O$37)</f>
        <v>OMNI</v>
      </c>
      <c r="I4816" t="str">
        <f>_xlfn.XLOOKUP(Table29[[#This Row],[Unique BarCode]],$N$10:$N$37,$P$10:$P$37)</f>
        <v>Charger</v>
      </c>
      <c r="J4816" t="s">
        <v>13</v>
      </c>
      <c r="K4816" t="s">
        <v>2159</v>
      </c>
    </row>
    <row r="4817" spans="1:11" x14ac:dyDescent="0.2">
      <c r="A4817" s="1" t="d">
        <v>2023-03-16</v>
      </c>
      <c r="B4817" s="45">
        <v>-1</v>
      </c>
      <c r="C4817" t="s">
        <v>20</v>
      </c>
      <c r="D4817" t="str">
        <f>_xlfn.XLOOKUP(Table29[[#This Row],[Patron Group]],$R$10:$R$24,$S$10:$S$24)</f>
        <v>Graduate</v>
      </c>
      <c r="E4817" s="1" t="d">
        <v>2023-03-16</v>
      </c>
      <c r="F4817" t="s">
        <v>711</v>
      </c>
      <c r="G4817" t="s">
        <v>2271</v>
      </c>
      <c r="H4817" t="str">
        <f>_xlfn.XLOOKUP(Table29[[#This Row],[Unique BarCode]],$N$10:$N$37,$O$10:$O$37)</f>
        <v>OMNI</v>
      </c>
      <c r="I4817" t="str">
        <f>_xlfn.XLOOKUP(Table29[[#This Row],[Unique BarCode]],$N$10:$N$37,$P$10:$P$37)</f>
        <v>Charger</v>
      </c>
      <c r="J4817" t="s">
        <v>68</v>
      </c>
      <c r="K4817" t="s">
        <v>712</v>
      </c>
    </row>
    <row r="4818" spans="1:11" x14ac:dyDescent="0.2">
      <c r="A4818" s="1" t="d">
        <v>2023-03-16</v>
      </c>
      <c r="B4818" s="45">
        <v>-1</v>
      </c>
      <c r="C4818" t="s">
        <v>20</v>
      </c>
      <c r="D4818" t="str">
        <f>_xlfn.XLOOKUP(Table29[[#This Row],[Patron Group]],$R$10:$R$24,$S$10:$S$24)</f>
        <v>Graduate</v>
      </c>
      <c r="E4818" s="1" t="d">
        <v>2023-03-16</v>
      </c>
      <c r="F4818" t="s">
        <v>1183</v>
      </c>
      <c r="G4818" t="s">
        <v>2294</v>
      </c>
      <c r="H4818" t="str">
        <f>_xlfn.XLOOKUP(Table29[[#This Row],[Unique BarCode]],$N$10:$N$37,$O$10:$O$37)</f>
        <v>UVGA</v>
      </c>
      <c r="I4818" t="str">
        <f>_xlfn.XLOOKUP(Table29[[#This Row],[Unique BarCode]],$N$10:$N$37,$P$10:$P$37)</f>
        <v>Cable</v>
      </c>
      <c r="J4818" t="s">
        <v>8</v>
      </c>
    </row>
    <row r="4819" spans="1:11" x14ac:dyDescent="0.2">
      <c r="A4819" s="1" t="d">
        <v>2023-03-16</v>
      </c>
      <c r="B4819" s="45">
        <v>-1</v>
      </c>
      <c r="C4819" t="s">
        <v>20</v>
      </c>
      <c r="D4819" t="str">
        <f>_xlfn.XLOOKUP(Table29[[#This Row],[Patron Group]],$R$10:$R$24,$S$10:$S$24)</f>
        <v>Graduate</v>
      </c>
      <c r="E4819" s="1" t="d">
        <v>2023-03-16</v>
      </c>
      <c r="F4819" t="s">
        <v>919</v>
      </c>
      <c r="G4819" t="s">
        <v>2272</v>
      </c>
      <c r="H4819" t="str">
        <f>_xlfn.XLOOKUP(Table29[[#This Row],[Unique BarCode]],$N$10:$N$37,$O$10:$O$37)</f>
        <v>WALLADPT</v>
      </c>
      <c r="I4819" t="str">
        <f>_xlfn.XLOOKUP(Table29[[#This Row],[Unique BarCode]],$N$10:$N$37,$P$10:$P$37)</f>
        <v>Charger</v>
      </c>
      <c r="J4819" t="s">
        <v>13</v>
      </c>
      <c r="K4819" t="s">
        <v>920</v>
      </c>
    </row>
    <row r="4820" spans="1:11" x14ac:dyDescent="0.2">
      <c r="A4820" s="1" t="d">
        <v>2023-03-16</v>
      </c>
      <c r="B4820" s="45">
        <v>-1</v>
      </c>
      <c r="C4820" t="s">
        <v>20</v>
      </c>
      <c r="D4820" t="str">
        <f>_xlfn.XLOOKUP(Table29[[#This Row],[Patron Group]],$R$10:$R$24,$S$10:$S$24)</f>
        <v>Graduate</v>
      </c>
      <c r="E4820" s="1" t="d">
        <v>2023-03-16</v>
      </c>
      <c r="F4820" t="s">
        <v>1044</v>
      </c>
      <c r="G4820" t="s">
        <v>2272</v>
      </c>
      <c r="H4820" t="str">
        <f>_xlfn.XLOOKUP(Table29[[#This Row],[Unique BarCode]],$N$10:$N$37,$O$10:$O$37)</f>
        <v>WALLADPT</v>
      </c>
      <c r="I4820" t="str">
        <f>_xlfn.XLOOKUP(Table29[[#This Row],[Unique BarCode]],$N$10:$N$37,$P$10:$P$37)</f>
        <v>Charger</v>
      </c>
      <c r="J4820" t="s">
        <v>8</v>
      </c>
      <c r="K4820" t="s">
        <v>1045</v>
      </c>
    </row>
    <row r="4821" spans="1:11" x14ac:dyDescent="0.2">
      <c r="A4821" s="1" t="d">
        <v>2023-03-16</v>
      </c>
      <c r="B4821" s="45">
        <v>-1</v>
      </c>
      <c r="C4821" t="s">
        <v>20</v>
      </c>
      <c r="D4821" t="str">
        <f>_xlfn.XLOOKUP(Table29[[#This Row],[Patron Group]],$R$10:$R$24,$S$10:$S$24)</f>
        <v>Graduate</v>
      </c>
      <c r="E4821" s="1" t="d">
        <v>2023-03-16</v>
      </c>
      <c r="F4821" t="s">
        <v>560</v>
      </c>
      <c r="G4821" t="s">
        <v>2272</v>
      </c>
      <c r="H4821" t="str">
        <f>_xlfn.XLOOKUP(Table29[[#This Row],[Unique BarCode]],$N$10:$N$37,$O$10:$O$37)</f>
        <v>WALLADPT</v>
      </c>
      <c r="I4821" t="str">
        <f>_xlfn.XLOOKUP(Table29[[#This Row],[Unique BarCode]],$N$10:$N$37,$P$10:$P$37)</f>
        <v>Charger</v>
      </c>
      <c r="J4821" t="s">
        <v>8</v>
      </c>
    </row>
    <row r="4822" spans="1:11" x14ac:dyDescent="0.2">
      <c r="A4822" s="1" t="d">
        <v>2023-03-16</v>
      </c>
      <c r="B4822" s="45">
        <v>-1</v>
      </c>
      <c r="C4822" t="s">
        <v>20</v>
      </c>
      <c r="D4822" t="str">
        <f>_xlfn.XLOOKUP(Table29[[#This Row],[Patron Group]],$R$10:$R$24,$S$10:$S$24)</f>
        <v>Graduate</v>
      </c>
      <c r="E4822" s="1" t="d">
        <v>2023-03-19</v>
      </c>
      <c r="F4822" t="s">
        <v>1700</v>
      </c>
      <c r="G4822" t="s">
        <v>2276</v>
      </c>
      <c r="H4822" t="str">
        <f>_xlfn.XLOOKUP(Table29[[#This Row],[Unique BarCode]],$N$10:$N$37,$O$10:$O$37)</f>
        <v>CALC</v>
      </c>
      <c r="I4822" t="str">
        <f>_xlfn.XLOOKUP(Table29[[#This Row],[Unique BarCode]],$N$10:$N$37,$P$10:$P$37)</f>
        <v>Accessory</v>
      </c>
      <c r="J4822" t="s">
        <v>8</v>
      </c>
    </row>
    <row r="4823" spans="1:11" x14ac:dyDescent="0.2">
      <c r="A4823" s="1" t="d">
        <v>2023-03-16</v>
      </c>
      <c r="B4823" s="45">
        <v>-1</v>
      </c>
      <c r="C4823" t="s">
        <v>20</v>
      </c>
      <c r="D4823" t="str">
        <f>_xlfn.XLOOKUP(Table29[[#This Row],[Patron Group]],$R$10:$R$24,$S$10:$S$24)</f>
        <v>Graduate</v>
      </c>
      <c r="E4823" s="1" t="d">
        <v>2023-03-23</v>
      </c>
      <c r="F4823" t="s">
        <v>926</v>
      </c>
      <c r="G4823" t="s">
        <v>2273</v>
      </c>
      <c r="H4823" t="str">
        <f>_xlfn.XLOOKUP(Table29[[#This Row],[Unique BarCode]],$N$10:$N$37,$O$10:$O$37)</f>
        <v>ChromeBook</v>
      </c>
      <c r="I4823" t="str">
        <f>_xlfn.XLOOKUP(Table29[[#This Row],[Unique BarCode]],$N$10:$N$37,$P$10:$P$37)</f>
        <v>Device</v>
      </c>
      <c r="J4823" t="s">
        <v>8</v>
      </c>
      <c r="K4823" t="s">
        <v>927</v>
      </c>
    </row>
    <row r="4824" spans="1:11" x14ac:dyDescent="0.2">
      <c r="A4824" s="1" t="d">
        <v>2023-03-16</v>
      </c>
      <c r="B4824" s="45">
        <v>-1</v>
      </c>
      <c r="C4824" t="s">
        <v>20</v>
      </c>
      <c r="D4824" t="str">
        <f>_xlfn.XLOOKUP(Table29[[#This Row],[Patron Group]],$R$10:$R$24,$S$10:$S$24)</f>
        <v>Graduate</v>
      </c>
      <c r="E4824" s="1" t="d">
        <v>2023-03-23</v>
      </c>
      <c r="F4824" t="s">
        <v>1307</v>
      </c>
      <c r="G4824" t="s">
        <v>2273</v>
      </c>
      <c r="H4824" t="str">
        <f>_xlfn.XLOOKUP(Table29[[#This Row],[Unique BarCode]],$N$10:$N$37,$O$10:$O$37)</f>
        <v>ChromeBook</v>
      </c>
      <c r="I4824" t="str">
        <f>_xlfn.XLOOKUP(Table29[[#This Row],[Unique BarCode]],$N$10:$N$37,$P$10:$P$37)</f>
        <v>Device</v>
      </c>
      <c r="J4824" t="s">
        <v>49</v>
      </c>
      <c r="K4824" t="s">
        <v>1308</v>
      </c>
    </row>
    <row r="4825" spans="1:11" x14ac:dyDescent="0.2">
      <c r="A4825" s="1" t="d">
        <v>2023-03-16</v>
      </c>
      <c r="B4825" s="45">
        <v>-1</v>
      </c>
      <c r="C4825" t="s">
        <v>20</v>
      </c>
      <c r="D4825" t="str">
        <f>_xlfn.XLOOKUP(Table29[[#This Row],[Patron Group]],$R$10:$R$24,$S$10:$S$24)</f>
        <v>Graduate</v>
      </c>
      <c r="E4825" s="1" t="d">
        <v>2023-03-23</v>
      </c>
      <c r="F4825" t="s">
        <v>62</v>
      </c>
      <c r="G4825" t="s">
        <v>2273</v>
      </c>
      <c r="H4825" t="str">
        <f>_xlfn.XLOOKUP(Table29[[#This Row],[Unique BarCode]],$N$10:$N$37,$O$10:$O$37)</f>
        <v>ChromeBook</v>
      </c>
      <c r="I4825" t="str">
        <f>_xlfn.XLOOKUP(Table29[[#This Row],[Unique BarCode]],$N$10:$N$37,$P$10:$P$37)</f>
        <v>Device</v>
      </c>
      <c r="J4825" t="s">
        <v>8</v>
      </c>
      <c r="K4825" t="s">
        <v>63</v>
      </c>
    </row>
    <row r="4826" spans="1:11" x14ac:dyDescent="0.2">
      <c r="A4826" s="1" t="d">
        <v>2023-03-16</v>
      </c>
      <c r="B4826" s="45">
        <v>-1</v>
      </c>
      <c r="C4826" t="s">
        <v>20</v>
      </c>
      <c r="D4826" t="str">
        <f>_xlfn.XLOOKUP(Table29[[#This Row],[Patron Group]],$R$10:$R$24,$S$10:$S$24)</f>
        <v>Graduate</v>
      </c>
      <c r="E4826" s="1" t="d">
        <v>2023-03-23</v>
      </c>
      <c r="F4826" t="s">
        <v>1996</v>
      </c>
      <c r="G4826" t="s">
        <v>2263</v>
      </c>
      <c r="H4826" t="str">
        <f>_xlfn.XLOOKUP(Table29[[#This Row],[Unique BarCode]],$N$10:$N$37,$O$10:$O$37)</f>
        <v>HP Laptop</v>
      </c>
      <c r="I4826" t="str">
        <f>_xlfn.XLOOKUP(Table29[[#This Row],[Unique BarCode]],$N$10:$N$37,$P$10:$P$37)</f>
        <v>Device</v>
      </c>
      <c r="J4826" t="s">
        <v>8</v>
      </c>
      <c r="K4826" t="s">
        <v>754</v>
      </c>
    </row>
    <row r="4827" spans="1:11" x14ac:dyDescent="0.2">
      <c r="A4827" s="1" t="d">
        <v>2023-03-16</v>
      </c>
      <c r="B4827" s="45">
        <v>-1</v>
      </c>
      <c r="C4827" t="s">
        <v>20</v>
      </c>
      <c r="D4827" t="str">
        <f>_xlfn.XLOOKUP(Table29[[#This Row],[Patron Group]],$R$10:$R$24,$S$10:$S$24)</f>
        <v>Graduate</v>
      </c>
      <c r="E4827" s="1" t="d">
        <v>2023-03-30</v>
      </c>
      <c r="F4827" t="s">
        <v>2123</v>
      </c>
      <c r="G4827" t="s">
        <v>2275</v>
      </c>
      <c r="H4827" t="str">
        <f>_xlfn.XLOOKUP(Table29[[#This Row],[Unique BarCode]],$N$10:$N$37,$O$10:$O$37)</f>
        <v>iPad</v>
      </c>
      <c r="I4827" t="str">
        <f>_xlfn.XLOOKUP(Table29[[#This Row],[Unique BarCode]],$N$10:$N$37,$P$10:$P$37)</f>
        <v>Device</v>
      </c>
      <c r="J4827" t="s">
        <v>8</v>
      </c>
      <c r="K4827" t="s">
        <v>2124</v>
      </c>
    </row>
    <row r="4828" spans="1:11" x14ac:dyDescent="0.2">
      <c r="A4828" s="1" t="d">
        <v>2023-03-16</v>
      </c>
      <c r="B4828" s="45">
        <v>-1</v>
      </c>
      <c r="C4828" t="s">
        <v>20</v>
      </c>
      <c r="D4828" t="str">
        <f>_xlfn.XLOOKUP(Table29[[#This Row],[Patron Group]],$R$10:$R$24,$S$10:$S$24)</f>
        <v>Graduate</v>
      </c>
      <c r="E4828" s="1" t="d">
        <v>2023-03-30</v>
      </c>
      <c r="F4828" t="s">
        <v>2172</v>
      </c>
      <c r="G4828" t="s">
        <v>2263</v>
      </c>
      <c r="H4828" t="str">
        <f>_xlfn.XLOOKUP(Table29[[#This Row],[Unique BarCode]],$N$10:$N$37,$O$10:$O$37)</f>
        <v>HP Laptop</v>
      </c>
      <c r="I4828" t="str">
        <f>_xlfn.XLOOKUP(Table29[[#This Row],[Unique BarCode]],$N$10:$N$37,$P$10:$P$37)</f>
        <v>Device</v>
      </c>
      <c r="J4828" t="s">
        <v>8</v>
      </c>
      <c r="K4828" t="s">
        <v>929</v>
      </c>
    </row>
    <row r="4829" spans="1:11" x14ac:dyDescent="0.2">
      <c r="A4829" s="1" t="d">
        <v>2023-03-16</v>
      </c>
      <c r="B4829" s="45">
        <v>-1</v>
      </c>
      <c r="C4829" t="s">
        <v>66</v>
      </c>
      <c r="D4829" t="str">
        <f>_xlfn.XLOOKUP(Table29[[#This Row],[Patron Group]],$R$10:$R$24,$S$10:$S$24)</f>
        <v>Graduate</v>
      </c>
      <c r="E4829" s="1" t="d">
        <v>2023-03-16</v>
      </c>
      <c r="F4829" t="s">
        <v>1967</v>
      </c>
      <c r="G4829" t="s">
        <v>2268</v>
      </c>
      <c r="H4829" t="str">
        <f>_xlfn.XLOOKUP(Table29[[#This Row],[Unique BarCode]],$N$10:$N$37,$O$10:$O$37)</f>
        <v>MACCHRG</v>
      </c>
      <c r="I4829" t="str">
        <f>_xlfn.XLOOKUP(Table29[[#This Row],[Unique BarCode]],$N$10:$N$37,$P$10:$P$37)</f>
        <v>Charger</v>
      </c>
      <c r="J4829" t="s">
        <v>68</v>
      </c>
      <c r="K4829" t="s">
        <v>1968</v>
      </c>
    </row>
    <row r="4830" spans="1:11" x14ac:dyDescent="0.2">
      <c r="A4830" s="1" t="d">
        <v>2023-03-16</v>
      </c>
      <c r="B4830" s="45">
        <v>-1</v>
      </c>
      <c r="C4830" t="s">
        <v>77</v>
      </c>
      <c r="D4830" t="str">
        <f>_xlfn.XLOOKUP(Table29[[#This Row],[Patron Group]],$R$10:$R$24,$S$10:$S$24)</f>
        <v>Undergraduate</v>
      </c>
      <c r="E4830" s="1" t="d">
        <v>2023-03-16</v>
      </c>
      <c r="F4830" t="s">
        <v>1404</v>
      </c>
      <c r="G4830" t="s">
        <v>2281</v>
      </c>
      <c r="H4830" t="str">
        <f>_xlfn.XLOOKUP(Table29[[#This Row],[Unique BarCode]],$N$10:$N$37,$O$10:$O$37)</f>
        <v>HDMIC</v>
      </c>
      <c r="I4830" t="str">
        <f>_xlfn.XLOOKUP(Table29[[#This Row],[Unique BarCode]],$N$10:$N$37,$P$10:$P$37)</f>
        <v>Cable</v>
      </c>
      <c r="J4830" t="s">
        <v>8</v>
      </c>
      <c r="K4830" t="s">
        <v>1405</v>
      </c>
    </row>
    <row r="4831" spans="1:11" x14ac:dyDescent="0.2">
      <c r="A4831" s="1" t="d">
        <v>2023-03-16</v>
      </c>
      <c r="B4831" s="45">
        <v>-1</v>
      </c>
      <c r="C4831" t="s">
        <v>77</v>
      </c>
      <c r="D4831" t="str">
        <f>_xlfn.XLOOKUP(Table29[[#This Row],[Patron Group]],$R$10:$R$24,$S$10:$S$24)</f>
        <v>Undergraduate</v>
      </c>
      <c r="E4831" s="1" t="d">
        <v>2023-03-16</v>
      </c>
      <c r="F4831" t="s">
        <v>1775</v>
      </c>
      <c r="G4831" t="s">
        <v>2266</v>
      </c>
      <c r="H4831" t="str">
        <f>_xlfn.XLOOKUP(Table29[[#This Row],[Unique BarCode]],$N$10:$N$37,$O$10:$O$37)</f>
        <v>Headphones</v>
      </c>
      <c r="I4831" t="str">
        <f>_xlfn.XLOOKUP(Table29[[#This Row],[Unique BarCode]],$N$10:$N$37,$P$10:$P$37)</f>
        <v>Accessory</v>
      </c>
      <c r="J4831" t="s">
        <v>49</v>
      </c>
      <c r="K4831" t="s">
        <v>1776</v>
      </c>
    </row>
    <row r="4832" spans="1:11" x14ac:dyDescent="0.2">
      <c r="A4832" s="1" t="d">
        <v>2023-03-16</v>
      </c>
      <c r="B4832" s="45">
        <v>-1</v>
      </c>
      <c r="C4832" t="s">
        <v>77</v>
      </c>
      <c r="D4832" t="str">
        <f>_xlfn.XLOOKUP(Table29[[#This Row],[Patron Group]],$R$10:$R$24,$S$10:$S$24)</f>
        <v>Undergraduate</v>
      </c>
      <c r="E4832" s="1" t="d">
        <v>2023-03-16</v>
      </c>
      <c r="F4832" t="s">
        <v>1365</v>
      </c>
      <c r="G4832" t="s">
        <v>2266</v>
      </c>
      <c r="H4832" t="str">
        <f>_xlfn.XLOOKUP(Table29[[#This Row],[Unique BarCode]],$N$10:$N$37,$O$10:$O$37)</f>
        <v>Headphones</v>
      </c>
      <c r="I4832" t="str">
        <f>_xlfn.XLOOKUP(Table29[[#This Row],[Unique BarCode]],$N$10:$N$37,$P$10:$P$37)</f>
        <v>Accessory</v>
      </c>
      <c r="J4832" t="s">
        <v>8</v>
      </c>
      <c r="K4832" t="s">
        <v>1366</v>
      </c>
    </row>
    <row r="4833" spans="1:11" x14ac:dyDescent="0.2">
      <c r="A4833" s="1" t="d">
        <v>2023-03-16</v>
      </c>
      <c r="B4833" s="45">
        <v>-1</v>
      </c>
      <c r="C4833" t="s">
        <v>77</v>
      </c>
      <c r="D4833" t="str">
        <f>_xlfn.XLOOKUP(Table29[[#This Row],[Patron Group]],$R$10:$R$24,$S$10:$S$24)</f>
        <v>Undergraduate</v>
      </c>
      <c r="E4833" s="1" t="d">
        <v>2023-03-16</v>
      </c>
      <c r="F4833" t="s">
        <v>435</v>
      </c>
      <c r="G4833" t="s">
        <v>2266</v>
      </c>
      <c r="H4833" t="str">
        <f>_xlfn.XLOOKUP(Table29[[#This Row],[Unique BarCode]],$N$10:$N$37,$O$10:$O$37)</f>
        <v>Headphones</v>
      </c>
      <c r="I4833" t="str">
        <f>_xlfn.XLOOKUP(Table29[[#This Row],[Unique BarCode]],$N$10:$N$37,$P$10:$P$37)</f>
        <v>Accessory</v>
      </c>
      <c r="J4833" t="s">
        <v>8</v>
      </c>
    </row>
    <row r="4834" spans="1:11" x14ac:dyDescent="0.2">
      <c r="A4834" s="1" t="d">
        <v>2023-03-16</v>
      </c>
      <c r="B4834" s="45">
        <v>-1</v>
      </c>
      <c r="C4834" t="s">
        <v>77</v>
      </c>
      <c r="D4834" t="str">
        <f>_xlfn.XLOOKUP(Table29[[#This Row],[Patron Group]],$R$10:$R$24,$S$10:$S$24)</f>
        <v>Undergraduate</v>
      </c>
      <c r="E4834" s="1" t="d">
        <v>2023-03-16</v>
      </c>
      <c r="F4834" t="s">
        <v>260</v>
      </c>
      <c r="G4834" t="s">
        <v>2282</v>
      </c>
      <c r="H4834" t="str">
        <f>_xlfn.XLOOKUP(Table29[[#This Row],[Unique BarCode]],$N$10:$N$37,$O$10:$O$37)</f>
        <v>HPUSBC</v>
      </c>
      <c r="I4834" t="str">
        <f>_xlfn.XLOOKUP(Table29[[#This Row],[Unique BarCode]],$N$10:$N$37,$P$10:$P$37)</f>
        <v>Charger</v>
      </c>
      <c r="J4834" t="s">
        <v>49</v>
      </c>
    </row>
    <row r="4835" spans="1:11" x14ac:dyDescent="0.2">
      <c r="A4835" s="1" t="d">
        <v>2023-03-16</v>
      </c>
      <c r="B4835" s="45">
        <v>-1</v>
      </c>
      <c r="C4835" t="s">
        <v>77</v>
      </c>
      <c r="D4835" t="str">
        <f>_xlfn.XLOOKUP(Table29[[#This Row],[Patron Group]],$R$10:$R$24,$S$10:$S$24)</f>
        <v>Undergraduate</v>
      </c>
      <c r="E4835" s="1" t="d">
        <v>2023-03-16</v>
      </c>
      <c r="F4835" t="s">
        <v>1410</v>
      </c>
      <c r="G4835" t="s">
        <v>2265</v>
      </c>
      <c r="H4835" t="str">
        <f>_xlfn.XLOOKUP(Table29[[#This Row],[Unique BarCode]],$N$10:$N$37,$O$10:$O$37)</f>
        <v>IPHONE</v>
      </c>
      <c r="I4835" t="str">
        <f>_xlfn.XLOOKUP(Table29[[#This Row],[Unique BarCode]],$N$10:$N$37,$P$10:$P$37)</f>
        <v>Charger</v>
      </c>
      <c r="J4835" t="s">
        <v>68</v>
      </c>
      <c r="K4835" t="s">
        <v>1411</v>
      </c>
    </row>
    <row r="4836" spans="1:11" x14ac:dyDescent="0.2">
      <c r="A4836" s="1" t="d">
        <v>2023-03-16</v>
      </c>
      <c r="B4836" s="45">
        <v>-1</v>
      </c>
      <c r="C4836" t="s">
        <v>77</v>
      </c>
      <c r="D4836" t="str">
        <f>_xlfn.XLOOKUP(Table29[[#This Row],[Patron Group]],$R$10:$R$24,$S$10:$S$24)</f>
        <v>Undergraduate</v>
      </c>
      <c r="E4836" s="1" t="d">
        <v>2023-03-16</v>
      </c>
      <c r="F4836" t="s">
        <v>835</v>
      </c>
      <c r="G4836" t="s">
        <v>2265</v>
      </c>
      <c r="H4836" t="str">
        <f>_xlfn.XLOOKUP(Table29[[#This Row],[Unique BarCode]],$N$10:$N$37,$O$10:$O$37)</f>
        <v>IPHONE</v>
      </c>
      <c r="I4836" t="str">
        <f>_xlfn.XLOOKUP(Table29[[#This Row],[Unique BarCode]],$N$10:$N$37,$P$10:$P$37)</f>
        <v>Charger</v>
      </c>
      <c r="J4836" t="s">
        <v>68</v>
      </c>
      <c r="K4836" t="s">
        <v>836</v>
      </c>
    </row>
    <row r="4837" spans="1:11" x14ac:dyDescent="0.2">
      <c r="A4837" s="1" t="d">
        <v>2023-03-16</v>
      </c>
      <c r="B4837" s="45">
        <v>-1</v>
      </c>
      <c r="C4837" t="s">
        <v>77</v>
      </c>
      <c r="D4837" t="str">
        <f>_xlfn.XLOOKUP(Table29[[#This Row],[Patron Group]],$R$10:$R$24,$S$10:$S$24)</f>
        <v>Undergraduate</v>
      </c>
      <c r="E4837" s="1" t="d">
        <v>2023-03-16</v>
      </c>
      <c r="F4837" t="s">
        <v>1254</v>
      </c>
      <c r="G4837" t="s">
        <v>2265</v>
      </c>
      <c r="H4837" t="str">
        <f>_xlfn.XLOOKUP(Table29[[#This Row],[Unique BarCode]],$N$10:$N$37,$O$10:$O$37)</f>
        <v>IPHONE</v>
      </c>
      <c r="I4837" t="str">
        <f>_xlfn.XLOOKUP(Table29[[#This Row],[Unique BarCode]],$N$10:$N$37,$P$10:$P$37)</f>
        <v>Charger</v>
      </c>
      <c r="J4837" t="s">
        <v>49</v>
      </c>
      <c r="K4837" t="s">
        <v>1255</v>
      </c>
    </row>
    <row r="4838" spans="1:11" x14ac:dyDescent="0.2">
      <c r="A4838" s="1" t="d">
        <v>2023-03-16</v>
      </c>
      <c r="B4838" s="45">
        <v>-1</v>
      </c>
      <c r="C4838" t="s">
        <v>77</v>
      </c>
      <c r="D4838" t="str">
        <f>_xlfn.XLOOKUP(Table29[[#This Row],[Patron Group]],$R$10:$R$24,$S$10:$S$24)</f>
        <v>Undergraduate</v>
      </c>
      <c r="E4838" s="1" t="d">
        <v>2023-03-16</v>
      </c>
      <c r="F4838" t="s">
        <v>1100</v>
      </c>
      <c r="G4838" t="s">
        <v>2265</v>
      </c>
      <c r="H4838" t="str">
        <f>_xlfn.XLOOKUP(Table29[[#This Row],[Unique BarCode]],$N$10:$N$37,$O$10:$O$37)</f>
        <v>IPHONE</v>
      </c>
      <c r="I4838" t="str">
        <f>_xlfn.XLOOKUP(Table29[[#This Row],[Unique BarCode]],$N$10:$N$37,$P$10:$P$37)</f>
        <v>Charger</v>
      </c>
      <c r="J4838" t="s">
        <v>8</v>
      </c>
      <c r="K4838" t="s">
        <v>1101</v>
      </c>
    </row>
    <row r="4839" spans="1:11" x14ac:dyDescent="0.2">
      <c r="A4839" s="1" t="d">
        <v>2023-03-16</v>
      </c>
      <c r="B4839" s="45">
        <v>-1</v>
      </c>
      <c r="C4839" t="s">
        <v>77</v>
      </c>
      <c r="D4839" t="str">
        <f>_xlfn.XLOOKUP(Table29[[#This Row],[Patron Group]],$R$10:$R$24,$S$10:$S$24)</f>
        <v>Undergraduate</v>
      </c>
      <c r="E4839" s="1" t="d">
        <v>2023-03-16</v>
      </c>
      <c r="F4839" t="s">
        <v>263</v>
      </c>
      <c r="G4839" t="s">
        <v>2265</v>
      </c>
      <c r="H4839" t="str">
        <f>_xlfn.XLOOKUP(Table29[[#This Row],[Unique BarCode]],$N$10:$N$37,$O$10:$O$37)</f>
        <v>IPHONE</v>
      </c>
      <c r="I4839" t="str">
        <f>_xlfn.XLOOKUP(Table29[[#This Row],[Unique BarCode]],$N$10:$N$37,$P$10:$P$37)</f>
        <v>Charger</v>
      </c>
      <c r="J4839" t="s">
        <v>8</v>
      </c>
      <c r="K4839" t="s">
        <v>264</v>
      </c>
    </row>
    <row r="4840" spans="1:11" x14ac:dyDescent="0.2">
      <c r="A4840" s="1" t="d">
        <v>2023-03-16</v>
      </c>
      <c r="B4840" s="45">
        <v>-1</v>
      </c>
      <c r="C4840" t="s">
        <v>77</v>
      </c>
      <c r="D4840" t="str">
        <f>_xlfn.XLOOKUP(Table29[[#This Row],[Patron Group]],$R$10:$R$24,$S$10:$S$24)</f>
        <v>Undergraduate</v>
      </c>
      <c r="E4840" s="1" t="d">
        <v>2023-03-16</v>
      </c>
      <c r="F4840" t="s">
        <v>461</v>
      </c>
      <c r="G4840" t="s">
        <v>2265</v>
      </c>
      <c r="H4840" t="str">
        <f>_xlfn.XLOOKUP(Table29[[#This Row],[Unique BarCode]],$N$10:$N$37,$O$10:$O$37)</f>
        <v>IPHONE</v>
      </c>
      <c r="I4840" t="str">
        <f>_xlfn.XLOOKUP(Table29[[#This Row],[Unique BarCode]],$N$10:$N$37,$P$10:$P$37)</f>
        <v>Charger</v>
      </c>
      <c r="J4840" t="s">
        <v>8</v>
      </c>
      <c r="K4840" t="s">
        <v>462</v>
      </c>
    </row>
    <row r="4841" spans="1:11" x14ac:dyDescent="0.2">
      <c r="A4841" s="1" t="d">
        <v>2023-03-16</v>
      </c>
      <c r="B4841" s="45">
        <v>-1</v>
      </c>
      <c r="C4841" t="s">
        <v>77</v>
      </c>
      <c r="D4841" t="str">
        <f>_xlfn.XLOOKUP(Table29[[#This Row],[Patron Group]],$R$10:$R$24,$S$10:$S$24)</f>
        <v>Undergraduate</v>
      </c>
      <c r="E4841" s="1" t="d">
        <v>2023-03-16</v>
      </c>
      <c r="F4841" t="s">
        <v>1314</v>
      </c>
      <c r="G4841" t="s">
        <v>2265</v>
      </c>
      <c r="H4841" t="str">
        <f>_xlfn.XLOOKUP(Table29[[#This Row],[Unique BarCode]],$N$10:$N$37,$O$10:$O$37)</f>
        <v>IPHONE</v>
      </c>
      <c r="I4841" t="str">
        <f>_xlfn.XLOOKUP(Table29[[#This Row],[Unique BarCode]],$N$10:$N$37,$P$10:$P$37)</f>
        <v>Charger</v>
      </c>
      <c r="J4841" t="s">
        <v>8</v>
      </c>
      <c r="K4841" t="s">
        <v>1315</v>
      </c>
    </row>
    <row r="4842" spans="1:11" x14ac:dyDescent="0.2">
      <c r="A4842" s="1" t="d">
        <v>2023-03-16</v>
      </c>
      <c r="B4842" s="45">
        <v>-1</v>
      </c>
      <c r="C4842" t="s">
        <v>77</v>
      </c>
      <c r="D4842" t="str">
        <f>_xlfn.XLOOKUP(Table29[[#This Row],[Patron Group]],$R$10:$R$24,$S$10:$S$24)</f>
        <v>Undergraduate</v>
      </c>
      <c r="E4842" s="1" t="d">
        <v>2023-03-16</v>
      </c>
      <c r="F4842" t="s">
        <v>84</v>
      </c>
      <c r="G4842" t="s">
        <v>2265</v>
      </c>
      <c r="H4842" t="str">
        <f>_xlfn.XLOOKUP(Table29[[#This Row],[Unique BarCode]],$N$10:$N$37,$O$10:$O$37)</f>
        <v>IPHONE</v>
      </c>
      <c r="I4842" t="str">
        <f>_xlfn.XLOOKUP(Table29[[#This Row],[Unique BarCode]],$N$10:$N$37,$P$10:$P$37)</f>
        <v>Charger</v>
      </c>
      <c r="J4842" t="s">
        <v>8</v>
      </c>
      <c r="K4842" t="s">
        <v>85</v>
      </c>
    </row>
    <row r="4843" spans="1:11" x14ac:dyDescent="0.2">
      <c r="A4843" s="1" t="d">
        <v>2023-03-16</v>
      </c>
      <c r="B4843" s="45">
        <v>-1</v>
      </c>
      <c r="C4843" t="s">
        <v>77</v>
      </c>
      <c r="D4843" t="str">
        <f>_xlfn.XLOOKUP(Table29[[#This Row],[Patron Group]],$R$10:$R$24,$S$10:$S$24)</f>
        <v>Undergraduate</v>
      </c>
      <c r="E4843" s="1" t="d">
        <v>2023-03-16</v>
      </c>
      <c r="F4843" t="s">
        <v>1861</v>
      </c>
      <c r="G4843" t="s">
        <v>2265</v>
      </c>
      <c r="H4843" t="str">
        <f>_xlfn.XLOOKUP(Table29[[#This Row],[Unique BarCode]],$N$10:$N$37,$O$10:$O$37)</f>
        <v>IPHONE</v>
      </c>
      <c r="I4843" t="str">
        <f>_xlfn.XLOOKUP(Table29[[#This Row],[Unique BarCode]],$N$10:$N$37,$P$10:$P$37)</f>
        <v>Charger</v>
      </c>
      <c r="J4843" t="s">
        <v>8</v>
      </c>
      <c r="K4843" t="s">
        <v>1862</v>
      </c>
    </row>
    <row r="4844" spans="1:11" x14ac:dyDescent="0.2">
      <c r="A4844" s="1" t="d">
        <v>2023-03-16</v>
      </c>
      <c r="B4844" s="45">
        <v>-1</v>
      </c>
      <c r="C4844" t="s">
        <v>77</v>
      </c>
      <c r="D4844" t="str">
        <f>_xlfn.XLOOKUP(Table29[[#This Row],[Patron Group]],$R$10:$R$24,$S$10:$S$24)</f>
        <v>Undergraduate</v>
      </c>
      <c r="E4844" s="1" t="d">
        <v>2023-03-16</v>
      </c>
      <c r="F4844" t="s">
        <v>839</v>
      </c>
      <c r="G4844" t="s">
        <v>2265</v>
      </c>
      <c r="H4844" t="str">
        <f>_xlfn.XLOOKUP(Table29[[#This Row],[Unique BarCode]],$N$10:$N$37,$O$10:$O$37)</f>
        <v>IPHONE</v>
      </c>
      <c r="I4844" t="str">
        <f>_xlfn.XLOOKUP(Table29[[#This Row],[Unique BarCode]],$N$10:$N$37,$P$10:$P$37)</f>
        <v>Charger</v>
      </c>
      <c r="J4844" t="s">
        <v>8</v>
      </c>
      <c r="K4844" t="s">
        <v>840</v>
      </c>
    </row>
    <row r="4845" spans="1:11" x14ac:dyDescent="0.2">
      <c r="A4845" s="1" t="d">
        <v>2023-03-16</v>
      </c>
      <c r="B4845" s="45">
        <v>-1</v>
      </c>
      <c r="C4845" t="s">
        <v>77</v>
      </c>
      <c r="D4845" t="str">
        <f>_xlfn.XLOOKUP(Table29[[#This Row],[Patron Group]],$R$10:$R$24,$S$10:$S$24)</f>
        <v>Undergraduate</v>
      </c>
      <c r="E4845" s="1" t="d">
        <v>2023-03-16</v>
      </c>
      <c r="F4845" t="s">
        <v>1497</v>
      </c>
      <c r="G4845" t="s">
        <v>2265</v>
      </c>
      <c r="H4845" t="str">
        <f>_xlfn.XLOOKUP(Table29[[#This Row],[Unique BarCode]],$N$10:$N$37,$O$10:$O$37)</f>
        <v>IPHONE</v>
      </c>
      <c r="I4845" t="str">
        <f>_xlfn.XLOOKUP(Table29[[#This Row],[Unique BarCode]],$N$10:$N$37,$P$10:$P$37)</f>
        <v>Charger</v>
      </c>
      <c r="J4845" t="s">
        <v>8</v>
      </c>
    </row>
    <row r="4846" spans="1:11" x14ac:dyDescent="0.2">
      <c r="A4846" s="1" t="d">
        <v>2023-03-16</v>
      </c>
      <c r="B4846" s="45">
        <v>-1</v>
      </c>
      <c r="C4846" t="s">
        <v>77</v>
      </c>
      <c r="D4846" t="str">
        <f>_xlfn.XLOOKUP(Table29[[#This Row],[Patron Group]],$R$10:$R$24,$S$10:$S$24)</f>
        <v>Undergraduate</v>
      </c>
      <c r="E4846" s="1" t="d">
        <v>2023-03-16</v>
      </c>
      <c r="F4846" t="s">
        <v>433</v>
      </c>
      <c r="G4846" t="s">
        <v>2265</v>
      </c>
      <c r="H4846" t="str">
        <f>_xlfn.XLOOKUP(Table29[[#This Row],[Unique BarCode]],$N$10:$N$37,$O$10:$O$37)</f>
        <v>IPHONE</v>
      </c>
      <c r="I4846" t="str">
        <f>_xlfn.XLOOKUP(Table29[[#This Row],[Unique BarCode]],$N$10:$N$37,$P$10:$P$37)</f>
        <v>Charger</v>
      </c>
      <c r="J4846" t="s">
        <v>8</v>
      </c>
      <c r="K4846" t="s">
        <v>434</v>
      </c>
    </row>
    <row r="4847" spans="1:11" x14ac:dyDescent="0.2">
      <c r="A4847" s="1" t="d">
        <v>2023-03-16</v>
      </c>
      <c r="B4847" s="45">
        <v>-1</v>
      </c>
      <c r="C4847" t="s">
        <v>77</v>
      </c>
      <c r="D4847" t="str">
        <f>_xlfn.XLOOKUP(Table29[[#This Row],[Patron Group]],$R$10:$R$24,$S$10:$S$24)</f>
        <v>Undergraduate</v>
      </c>
      <c r="E4847" s="1" t="d">
        <v>2023-03-16</v>
      </c>
      <c r="F4847" t="s">
        <v>29</v>
      </c>
      <c r="G4847" t="s">
        <v>2265</v>
      </c>
      <c r="H4847" t="str">
        <f>_xlfn.XLOOKUP(Table29[[#This Row],[Unique BarCode]],$N$10:$N$37,$O$10:$O$37)</f>
        <v>IPHONE</v>
      </c>
      <c r="I4847" t="str">
        <f>_xlfn.XLOOKUP(Table29[[#This Row],[Unique BarCode]],$N$10:$N$37,$P$10:$P$37)</f>
        <v>Charger</v>
      </c>
      <c r="J4847" t="s">
        <v>8</v>
      </c>
      <c r="K4847" t="s">
        <v>30</v>
      </c>
    </row>
    <row r="4848" spans="1:11" x14ac:dyDescent="0.2">
      <c r="A4848" s="1" t="d">
        <v>2023-03-16</v>
      </c>
      <c r="B4848" s="45">
        <v>-1</v>
      </c>
      <c r="C4848" t="s">
        <v>77</v>
      </c>
      <c r="D4848" t="str">
        <f>_xlfn.XLOOKUP(Table29[[#This Row],[Patron Group]],$R$10:$R$24,$S$10:$S$24)</f>
        <v>Undergraduate</v>
      </c>
      <c r="E4848" s="1" t="d">
        <v>2023-03-16</v>
      </c>
      <c r="F4848" t="s">
        <v>222</v>
      </c>
      <c r="G4848" t="s">
        <v>2265</v>
      </c>
      <c r="H4848" t="str">
        <f>_xlfn.XLOOKUP(Table29[[#This Row],[Unique BarCode]],$N$10:$N$37,$O$10:$O$37)</f>
        <v>IPHONE</v>
      </c>
      <c r="I4848" t="str">
        <f>_xlfn.XLOOKUP(Table29[[#This Row],[Unique BarCode]],$N$10:$N$37,$P$10:$P$37)</f>
        <v>Charger</v>
      </c>
      <c r="J4848" t="s">
        <v>13</v>
      </c>
      <c r="K4848" t="s">
        <v>223</v>
      </c>
    </row>
    <row r="4849" spans="1:11" x14ac:dyDescent="0.2">
      <c r="A4849" s="1" t="d">
        <v>2023-03-16</v>
      </c>
      <c r="B4849" s="45">
        <v>-1</v>
      </c>
      <c r="C4849" t="s">
        <v>77</v>
      </c>
      <c r="D4849" t="str">
        <f>_xlfn.XLOOKUP(Table29[[#This Row],[Patron Group]],$R$10:$R$24,$S$10:$S$24)</f>
        <v>Undergraduate</v>
      </c>
      <c r="E4849" s="1" t="d">
        <v>2023-03-16</v>
      </c>
      <c r="F4849" t="s">
        <v>12</v>
      </c>
      <c r="G4849" t="s">
        <v>2265</v>
      </c>
      <c r="H4849" t="str">
        <f>_xlfn.XLOOKUP(Table29[[#This Row],[Unique BarCode]],$N$10:$N$37,$O$10:$O$37)</f>
        <v>IPHONE</v>
      </c>
      <c r="I4849" t="str">
        <f>_xlfn.XLOOKUP(Table29[[#This Row],[Unique BarCode]],$N$10:$N$37,$P$10:$P$37)</f>
        <v>Charger</v>
      </c>
      <c r="J4849" t="s">
        <v>13</v>
      </c>
      <c r="K4849" t="s">
        <v>14</v>
      </c>
    </row>
    <row r="4850" spans="1:11" x14ac:dyDescent="0.2">
      <c r="A4850" s="1" t="d">
        <v>2023-03-16</v>
      </c>
      <c r="B4850" s="45">
        <v>-1</v>
      </c>
      <c r="C4850" t="s">
        <v>77</v>
      </c>
      <c r="D4850" t="str">
        <f>_xlfn.XLOOKUP(Table29[[#This Row],[Patron Group]],$R$10:$R$24,$S$10:$S$24)</f>
        <v>Undergraduate</v>
      </c>
      <c r="E4850" s="1" t="d">
        <v>2023-03-16</v>
      </c>
      <c r="F4850" t="s">
        <v>12</v>
      </c>
      <c r="G4850" t="s">
        <v>2265</v>
      </c>
      <c r="H4850" t="str">
        <f>_xlfn.XLOOKUP(Table29[[#This Row],[Unique BarCode]],$N$10:$N$37,$O$10:$O$37)</f>
        <v>IPHONE</v>
      </c>
      <c r="I4850" t="str">
        <f>_xlfn.XLOOKUP(Table29[[#This Row],[Unique BarCode]],$N$10:$N$37,$P$10:$P$37)</f>
        <v>Charger</v>
      </c>
      <c r="J4850" t="s">
        <v>49</v>
      </c>
      <c r="K4850" t="s">
        <v>14</v>
      </c>
    </row>
    <row r="4851" spans="1:11" x14ac:dyDescent="0.2">
      <c r="A4851" s="1" t="d">
        <v>2023-03-16</v>
      </c>
      <c r="B4851" s="45">
        <v>-1</v>
      </c>
      <c r="C4851" t="s">
        <v>77</v>
      </c>
      <c r="D4851" t="str">
        <f>_xlfn.XLOOKUP(Table29[[#This Row],[Patron Group]],$R$10:$R$24,$S$10:$S$24)</f>
        <v>Undergraduate</v>
      </c>
      <c r="E4851" s="1" t="d">
        <v>2023-03-16</v>
      </c>
      <c r="F4851" t="s">
        <v>1662</v>
      </c>
      <c r="G4851" t="s">
        <v>2265</v>
      </c>
      <c r="H4851" t="str">
        <f>_xlfn.XLOOKUP(Table29[[#This Row],[Unique BarCode]],$N$10:$N$37,$O$10:$O$37)</f>
        <v>IPHONE</v>
      </c>
      <c r="I4851" t="str">
        <f>_xlfn.XLOOKUP(Table29[[#This Row],[Unique BarCode]],$N$10:$N$37,$P$10:$P$37)</f>
        <v>Charger</v>
      </c>
      <c r="J4851" t="s">
        <v>128</v>
      </c>
    </row>
    <row r="4852" spans="1:11" x14ac:dyDescent="0.2">
      <c r="A4852" s="1" t="d">
        <v>2023-03-16</v>
      </c>
      <c r="B4852" s="45">
        <v>-1</v>
      </c>
      <c r="C4852" t="s">
        <v>77</v>
      </c>
      <c r="D4852" t="str">
        <f>_xlfn.XLOOKUP(Table29[[#This Row],[Patron Group]],$R$10:$R$24,$S$10:$S$24)</f>
        <v>Undergraduate</v>
      </c>
      <c r="E4852" s="1" t="d">
        <v>2023-03-16</v>
      </c>
      <c r="F4852" t="s">
        <v>266</v>
      </c>
      <c r="G4852" t="s">
        <v>2265</v>
      </c>
      <c r="H4852" t="str">
        <f>_xlfn.XLOOKUP(Table29[[#This Row],[Unique BarCode]],$N$10:$N$37,$O$10:$O$37)</f>
        <v>IPHONE</v>
      </c>
      <c r="I4852" t="str">
        <f>_xlfn.XLOOKUP(Table29[[#This Row],[Unique BarCode]],$N$10:$N$37,$P$10:$P$37)</f>
        <v>Charger</v>
      </c>
      <c r="J4852" t="s">
        <v>8</v>
      </c>
    </row>
    <row r="4853" spans="1:11" x14ac:dyDescent="0.2">
      <c r="A4853" s="1" t="d">
        <v>2023-03-16</v>
      </c>
      <c r="B4853" s="45">
        <v>-1</v>
      </c>
      <c r="C4853" t="s">
        <v>77</v>
      </c>
      <c r="D4853" t="str">
        <f>_xlfn.XLOOKUP(Table29[[#This Row],[Patron Group]],$R$10:$R$24,$S$10:$S$24)</f>
        <v>Undergraduate</v>
      </c>
      <c r="E4853" s="1" t="d">
        <v>2023-03-16</v>
      </c>
      <c r="F4853" t="s">
        <v>465</v>
      </c>
      <c r="G4853" t="s">
        <v>2268</v>
      </c>
      <c r="H4853" t="str">
        <f>_xlfn.XLOOKUP(Table29[[#This Row],[Unique BarCode]],$N$10:$N$37,$O$10:$O$37)</f>
        <v>MACCHRG</v>
      </c>
      <c r="I4853" t="str">
        <f>_xlfn.XLOOKUP(Table29[[#This Row],[Unique BarCode]],$N$10:$N$37,$P$10:$P$37)</f>
        <v>Charger</v>
      </c>
      <c r="J4853" t="s">
        <v>8</v>
      </c>
      <c r="K4853" t="s">
        <v>466</v>
      </c>
    </row>
    <row r="4854" spans="1:11" x14ac:dyDescent="0.2">
      <c r="A4854" s="1" t="d">
        <v>2023-03-16</v>
      </c>
      <c r="B4854" s="45">
        <v>-1</v>
      </c>
      <c r="C4854" t="s">
        <v>77</v>
      </c>
      <c r="D4854" t="str">
        <f>_xlfn.XLOOKUP(Table29[[#This Row],[Patron Group]],$R$10:$R$24,$S$10:$S$24)</f>
        <v>Undergraduate</v>
      </c>
      <c r="E4854" s="1" t="d">
        <v>2023-03-16</v>
      </c>
      <c r="F4854" t="s">
        <v>1631</v>
      </c>
      <c r="G4854" t="s">
        <v>2296</v>
      </c>
      <c r="H4854" t="str">
        <f>_xlfn.XLOOKUP(Table29[[#This Row],[Unique BarCode]],$N$10:$N$37,$O$10:$O$37)</f>
        <v>MACUSBC</v>
      </c>
      <c r="I4854" t="str">
        <f>_xlfn.XLOOKUP(Table29[[#This Row],[Unique BarCode]],$N$10:$N$37,$P$10:$P$37)</f>
        <v>Charger</v>
      </c>
      <c r="J4854" t="s">
        <v>8</v>
      </c>
      <c r="K4854" t="s">
        <v>277</v>
      </c>
    </row>
    <row r="4855" spans="1:11" x14ac:dyDescent="0.2">
      <c r="A4855" s="1" t="d">
        <v>2023-03-16</v>
      </c>
      <c r="B4855" s="45">
        <v>-1</v>
      </c>
      <c r="C4855" t="s">
        <v>77</v>
      </c>
      <c r="D4855" t="str">
        <f>_xlfn.XLOOKUP(Table29[[#This Row],[Patron Group]],$R$10:$R$24,$S$10:$S$24)</f>
        <v>Undergraduate</v>
      </c>
      <c r="E4855" s="1" t="d">
        <v>2023-03-16</v>
      </c>
      <c r="F4855" t="s">
        <v>1750</v>
      </c>
      <c r="G4855" t="s">
        <v>2296</v>
      </c>
      <c r="H4855" t="str">
        <f>_xlfn.XLOOKUP(Table29[[#This Row],[Unique BarCode]],$N$10:$N$37,$O$10:$O$37)</f>
        <v>MACUSBC</v>
      </c>
      <c r="I4855" t="str">
        <f>_xlfn.XLOOKUP(Table29[[#This Row],[Unique BarCode]],$N$10:$N$37,$P$10:$P$37)</f>
        <v>Charger</v>
      </c>
      <c r="J4855" t="s">
        <v>128</v>
      </c>
      <c r="K4855" t="s">
        <v>439</v>
      </c>
    </row>
    <row r="4856" spans="1:11" x14ac:dyDescent="0.2">
      <c r="A4856" s="1" t="d">
        <v>2023-03-16</v>
      </c>
      <c r="B4856" s="45">
        <v>-1</v>
      </c>
      <c r="C4856" t="s">
        <v>77</v>
      </c>
      <c r="D4856" t="str">
        <f>_xlfn.XLOOKUP(Table29[[#This Row],[Patron Group]],$R$10:$R$24,$S$10:$S$24)</f>
        <v>Undergraduate</v>
      </c>
      <c r="E4856" s="1" t="d">
        <v>2023-03-16</v>
      </c>
      <c r="F4856" t="s">
        <v>2107</v>
      </c>
      <c r="G4856" t="s">
        <v>2296</v>
      </c>
      <c r="H4856" t="str">
        <f>_xlfn.XLOOKUP(Table29[[#This Row],[Unique BarCode]],$N$10:$N$37,$O$10:$O$37)</f>
        <v>MACUSBC</v>
      </c>
      <c r="I4856" t="str">
        <f>_xlfn.XLOOKUP(Table29[[#This Row],[Unique BarCode]],$N$10:$N$37,$P$10:$P$37)</f>
        <v>Charger</v>
      </c>
      <c r="J4856" t="s">
        <v>128</v>
      </c>
      <c r="K4856" t="s">
        <v>474</v>
      </c>
    </row>
    <row r="4857" spans="1:11" x14ac:dyDescent="0.2">
      <c r="A4857" s="1" t="d">
        <v>2023-03-16</v>
      </c>
      <c r="B4857" s="45">
        <v>-1</v>
      </c>
      <c r="C4857" t="s">
        <v>77</v>
      </c>
      <c r="D4857" t="str">
        <f>_xlfn.XLOOKUP(Table29[[#This Row],[Patron Group]],$R$10:$R$24,$S$10:$S$24)</f>
        <v>Undergraduate</v>
      </c>
      <c r="E4857" s="1" t="d">
        <v>2023-03-16</v>
      </c>
      <c r="F4857" t="s">
        <v>1651</v>
      </c>
      <c r="G4857" t="s">
        <v>2296</v>
      </c>
      <c r="H4857" t="str">
        <f>_xlfn.XLOOKUP(Table29[[#This Row],[Unique BarCode]],$N$10:$N$37,$O$10:$O$37)</f>
        <v>MACUSBC</v>
      </c>
      <c r="I4857" t="str">
        <f>_xlfn.XLOOKUP(Table29[[#This Row],[Unique BarCode]],$N$10:$N$37,$P$10:$P$37)</f>
        <v>Charger</v>
      </c>
      <c r="J4857" t="s">
        <v>8</v>
      </c>
      <c r="K4857" t="s">
        <v>92</v>
      </c>
    </row>
    <row r="4858" spans="1:11" x14ac:dyDescent="0.2">
      <c r="A4858" s="1" t="d">
        <v>2023-03-16</v>
      </c>
      <c r="B4858" s="45">
        <v>-1</v>
      </c>
      <c r="C4858" t="s">
        <v>77</v>
      </c>
      <c r="D4858" t="str">
        <f>_xlfn.XLOOKUP(Table29[[#This Row],[Patron Group]],$R$10:$R$24,$S$10:$S$24)</f>
        <v>Undergraduate</v>
      </c>
      <c r="E4858" s="1" t="d">
        <v>2023-03-16</v>
      </c>
      <c r="F4858" t="s">
        <v>1652</v>
      </c>
      <c r="G4858" t="s">
        <v>2296</v>
      </c>
      <c r="H4858" t="str">
        <f>_xlfn.XLOOKUP(Table29[[#This Row],[Unique BarCode]],$N$10:$N$37,$O$10:$O$37)</f>
        <v>MACUSBC</v>
      </c>
      <c r="I4858" t="str">
        <f>_xlfn.XLOOKUP(Table29[[#This Row],[Unique BarCode]],$N$10:$N$37,$P$10:$P$37)</f>
        <v>Charger</v>
      </c>
      <c r="J4858" t="s">
        <v>8</v>
      </c>
      <c r="K4858" t="s">
        <v>40</v>
      </c>
    </row>
    <row r="4859" spans="1:11" x14ac:dyDescent="0.2">
      <c r="A4859" s="1" t="d">
        <v>2023-03-16</v>
      </c>
      <c r="B4859" s="45">
        <v>-1</v>
      </c>
      <c r="C4859" t="s">
        <v>77</v>
      </c>
      <c r="D4859" t="str">
        <f>_xlfn.XLOOKUP(Table29[[#This Row],[Patron Group]],$R$10:$R$24,$S$10:$S$24)</f>
        <v>Undergraduate</v>
      </c>
      <c r="E4859" s="1" t="d">
        <v>2023-03-16</v>
      </c>
      <c r="F4859" t="s">
        <v>1835</v>
      </c>
      <c r="G4859" t="s">
        <v>2296</v>
      </c>
      <c r="H4859" t="str">
        <f>_xlfn.XLOOKUP(Table29[[#This Row],[Unique BarCode]],$N$10:$N$37,$O$10:$O$37)</f>
        <v>MACUSBC</v>
      </c>
      <c r="I4859" t="str">
        <f>_xlfn.XLOOKUP(Table29[[#This Row],[Unique BarCode]],$N$10:$N$37,$P$10:$P$37)</f>
        <v>Charger</v>
      </c>
      <c r="J4859" t="s">
        <v>8</v>
      </c>
    </row>
    <row r="4860" spans="1:11" x14ac:dyDescent="0.2">
      <c r="A4860" s="1" t="d">
        <v>2023-03-16</v>
      </c>
      <c r="B4860" s="45">
        <v>-1</v>
      </c>
      <c r="C4860" t="s">
        <v>77</v>
      </c>
      <c r="D4860" t="str">
        <f>_xlfn.XLOOKUP(Table29[[#This Row],[Patron Group]],$R$10:$R$24,$S$10:$S$24)</f>
        <v>Undergraduate</v>
      </c>
      <c r="E4860" s="1" t="d">
        <v>2023-03-16</v>
      </c>
      <c r="F4860" t="s">
        <v>1944</v>
      </c>
      <c r="G4860" t="s">
        <v>2304</v>
      </c>
      <c r="H4860" t="str">
        <f>_xlfn.XLOOKUP(Table29[[#This Row],[Unique BarCode]],$N$10:$N$37,$O$10:$O$37)</f>
        <v>Mouse</v>
      </c>
      <c r="I4860" t="str">
        <f>_xlfn.XLOOKUP(Table29[[#This Row],[Unique BarCode]],$N$10:$N$37,$P$10:$P$37)</f>
        <v>Accessory</v>
      </c>
      <c r="J4860" t="s">
        <v>8</v>
      </c>
    </row>
    <row r="4861" spans="1:11" x14ac:dyDescent="0.2">
      <c r="A4861" s="1" t="d">
        <v>2023-03-16</v>
      </c>
      <c r="B4861" s="45">
        <v>-1</v>
      </c>
      <c r="C4861" t="s">
        <v>77</v>
      </c>
      <c r="D4861" t="str">
        <f>_xlfn.XLOOKUP(Table29[[#This Row],[Patron Group]],$R$10:$R$24,$S$10:$S$24)</f>
        <v>Undergraduate</v>
      </c>
      <c r="E4861" s="1" t="d">
        <v>2023-03-16</v>
      </c>
      <c r="F4861" t="s">
        <v>1799</v>
      </c>
      <c r="G4861" t="s">
        <v>2271</v>
      </c>
      <c r="H4861" t="str">
        <f>_xlfn.XLOOKUP(Table29[[#This Row],[Unique BarCode]],$N$10:$N$37,$O$10:$O$37)</f>
        <v>OMNI</v>
      </c>
      <c r="I4861" t="str">
        <f>_xlfn.XLOOKUP(Table29[[#This Row],[Unique BarCode]],$N$10:$N$37,$P$10:$P$37)</f>
        <v>Charger</v>
      </c>
      <c r="J4861" t="s">
        <v>13</v>
      </c>
      <c r="K4861" t="s">
        <v>1800</v>
      </c>
    </row>
    <row r="4862" spans="1:11" x14ac:dyDescent="0.2">
      <c r="A4862" s="1" t="d">
        <v>2023-03-16</v>
      </c>
      <c r="B4862" s="45">
        <v>-1</v>
      </c>
      <c r="C4862" t="s">
        <v>77</v>
      </c>
      <c r="D4862" t="str">
        <f>_xlfn.XLOOKUP(Table29[[#This Row],[Patron Group]],$R$10:$R$24,$S$10:$S$24)</f>
        <v>Undergraduate</v>
      </c>
      <c r="E4862" s="1" t="d">
        <v>2023-03-16</v>
      </c>
      <c r="F4862" t="s">
        <v>845</v>
      </c>
      <c r="G4862" t="s">
        <v>2271</v>
      </c>
      <c r="H4862" t="str">
        <f>_xlfn.XLOOKUP(Table29[[#This Row],[Unique BarCode]],$N$10:$N$37,$O$10:$O$37)</f>
        <v>OMNI</v>
      </c>
      <c r="I4862" t="str">
        <f>_xlfn.XLOOKUP(Table29[[#This Row],[Unique BarCode]],$N$10:$N$37,$P$10:$P$37)</f>
        <v>Charger</v>
      </c>
      <c r="J4862" t="s">
        <v>49</v>
      </c>
      <c r="K4862" t="s">
        <v>846</v>
      </c>
    </row>
    <row r="4863" spans="1:11" x14ac:dyDescent="0.2">
      <c r="A4863" s="1" t="d">
        <v>2023-03-16</v>
      </c>
      <c r="B4863" s="45">
        <v>-1</v>
      </c>
      <c r="C4863" t="s">
        <v>77</v>
      </c>
      <c r="D4863" t="str">
        <f>_xlfn.XLOOKUP(Table29[[#This Row],[Patron Group]],$R$10:$R$24,$S$10:$S$24)</f>
        <v>Undergraduate</v>
      </c>
      <c r="E4863" s="1" t="d">
        <v>2023-03-16</v>
      </c>
      <c r="F4863" t="s">
        <v>1552</v>
      </c>
      <c r="G4863" t="s">
        <v>2271</v>
      </c>
      <c r="H4863" t="str">
        <f>_xlfn.XLOOKUP(Table29[[#This Row],[Unique BarCode]],$N$10:$N$37,$O$10:$O$37)</f>
        <v>OMNI</v>
      </c>
      <c r="I4863" t="str">
        <f>_xlfn.XLOOKUP(Table29[[#This Row],[Unique BarCode]],$N$10:$N$37,$P$10:$P$37)</f>
        <v>Charger</v>
      </c>
      <c r="J4863" t="s">
        <v>49</v>
      </c>
      <c r="K4863" t="s">
        <v>1553</v>
      </c>
    </row>
    <row r="4864" spans="1:11" x14ac:dyDescent="0.2">
      <c r="A4864" s="1" t="d">
        <v>2023-03-16</v>
      </c>
      <c r="B4864" s="45">
        <v>-1</v>
      </c>
      <c r="C4864" t="s">
        <v>77</v>
      </c>
      <c r="D4864" t="str">
        <f>_xlfn.XLOOKUP(Table29[[#This Row],[Patron Group]],$R$10:$R$24,$S$10:$S$24)</f>
        <v>Undergraduate</v>
      </c>
      <c r="E4864" s="1" t="d">
        <v>2023-03-16</v>
      </c>
      <c r="F4864" t="s">
        <v>1780</v>
      </c>
      <c r="G4864" t="s">
        <v>2271</v>
      </c>
      <c r="H4864" t="str">
        <f>_xlfn.XLOOKUP(Table29[[#This Row],[Unique BarCode]],$N$10:$N$37,$O$10:$O$37)</f>
        <v>OMNI</v>
      </c>
      <c r="I4864" t="str">
        <f>_xlfn.XLOOKUP(Table29[[#This Row],[Unique BarCode]],$N$10:$N$37,$P$10:$P$37)</f>
        <v>Charger</v>
      </c>
      <c r="J4864" t="s">
        <v>49</v>
      </c>
      <c r="K4864" t="s">
        <v>1781</v>
      </c>
    </row>
    <row r="4865" spans="1:11" x14ac:dyDescent="0.2">
      <c r="A4865" s="1" t="d">
        <v>2023-03-16</v>
      </c>
      <c r="B4865" s="45">
        <v>-1</v>
      </c>
      <c r="C4865" t="s">
        <v>77</v>
      </c>
      <c r="D4865" t="str">
        <f>_xlfn.XLOOKUP(Table29[[#This Row],[Patron Group]],$R$10:$R$24,$S$10:$S$24)</f>
        <v>Undergraduate</v>
      </c>
      <c r="E4865" s="1" t="d">
        <v>2023-03-16</v>
      </c>
      <c r="F4865" t="s">
        <v>1204</v>
      </c>
      <c r="G4865" t="s">
        <v>2271</v>
      </c>
      <c r="H4865" t="str">
        <f>_xlfn.XLOOKUP(Table29[[#This Row],[Unique BarCode]],$N$10:$N$37,$O$10:$O$37)</f>
        <v>OMNI</v>
      </c>
      <c r="I4865" t="str">
        <f>_xlfn.XLOOKUP(Table29[[#This Row],[Unique BarCode]],$N$10:$N$37,$P$10:$P$37)</f>
        <v>Charger</v>
      </c>
      <c r="J4865" t="s">
        <v>49</v>
      </c>
      <c r="K4865" t="s">
        <v>1205</v>
      </c>
    </row>
    <row r="4866" spans="1:11" x14ac:dyDescent="0.2">
      <c r="A4866" s="1" t="d">
        <v>2023-03-16</v>
      </c>
      <c r="B4866" s="45">
        <v>-1</v>
      </c>
      <c r="C4866" t="s">
        <v>77</v>
      </c>
      <c r="D4866" t="str">
        <f>_xlfn.XLOOKUP(Table29[[#This Row],[Patron Group]],$R$10:$R$24,$S$10:$S$24)</f>
        <v>Undergraduate</v>
      </c>
      <c r="E4866" s="1" t="d">
        <v>2023-03-16</v>
      </c>
      <c r="F4866" t="s">
        <v>1320</v>
      </c>
      <c r="G4866" t="s">
        <v>2271</v>
      </c>
      <c r="H4866" t="str">
        <f>_xlfn.XLOOKUP(Table29[[#This Row],[Unique BarCode]],$N$10:$N$37,$O$10:$O$37)</f>
        <v>OMNI</v>
      </c>
      <c r="I4866" t="str">
        <f>_xlfn.XLOOKUP(Table29[[#This Row],[Unique BarCode]],$N$10:$N$37,$P$10:$P$37)</f>
        <v>Charger</v>
      </c>
      <c r="J4866" t="s">
        <v>49</v>
      </c>
      <c r="K4866" t="s">
        <v>1321</v>
      </c>
    </row>
    <row r="4867" spans="1:11" x14ac:dyDescent="0.2">
      <c r="A4867" s="1" t="d">
        <v>2023-03-16</v>
      </c>
      <c r="B4867" s="45">
        <v>-1</v>
      </c>
      <c r="C4867" t="s">
        <v>77</v>
      </c>
      <c r="D4867" t="str">
        <f>_xlfn.XLOOKUP(Table29[[#This Row],[Patron Group]],$R$10:$R$24,$S$10:$S$24)</f>
        <v>Undergraduate</v>
      </c>
      <c r="E4867" s="1" t="d">
        <v>2023-03-16</v>
      </c>
      <c r="F4867" t="s">
        <v>1503</v>
      </c>
      <c r="G4867" t="s">
        <v>2271</v>
      </c>
      <c r="H4867" t="str">
        <f>_xlfn.XLOOKUP(Table29[[#This Row],[Unique BarCode]],$N$10:$N$37,$O$10:$O$37)</f>
        <v>OMNI</v>
      </c>
      <c r="I4867" t="str">
        <f>_xlfn.XLOOKUP(Table29[[#This Row],[Unique BarCode]],$N$10:$N$37,$P$10:$P$37)</f>
        <v>Charger</v>
      </c>
      <c r="J4867" t="s">
        <v>68</v>
      </c>
      <c r="K4867" t="s">
        <v>1504</v>
      </c>
    </row>
    <row r="4868" spans="1:11" x14ac:dyDescent="0.2">
      <c r="A4868" s="1" t="d">
        <v>2023-03-16</v>
      </c>
      <c r="B4868" s="45">
        <v>-1</v>
      </c>
      <c r="C4868" t="s">
        <v>77</v>
      </c>
      <c r="D4868" t="str">
        <f>_xlfn.XLOOKUP(Table29[[#This Row],[Patron Group]],$R$10:$R$24,$S$10:$S$24)</f>
        <v>Undergraduate</v>
      </c>
      <c r="E4868" s="1" t="d">
        <v>2023-03-16</v>
      </c>
      <c r="F4868" t="s">
        <v>829</v>
      </c>
      <c r="G4868" t="s">
        <v>2271</v>
      </c>
      <c r="H4868" t="str">
        <f>_xlfn.XLOOKUP(Table29[[#This Row],[Unique BarCode]],$N$10:$N$37,$O$10:$O$37)</f>
        <v>OMNI</v>
      </c>
      <c r="I4868" t="str">
        <f>_xlfn.XLOOKUP(Table29[[#This Row],[Unique BarCode]],$N$10:$N$37,$P$10:$P$37)</f>
        <v>Charger</v>
      </c>
      <c r="J4868" t="s">
        <v>68</v>
      </c>
      <c r="K4868" t="s">
        <v>830</v>
      </c>
    </row>
    <row r="4869" spans="1:11" x14ac:dyDescent="0.2">
      <c r="A4869" s="1" t="d">
        <v>2023-03-16</v>
      </c>
      <c r="B4869" s="45">
        <v>-1</v>
      </c>
      <c r="C4869" t="s">
        <v>77</v>
      </c>
      <c r="D4869" t="str">
        <f>_xlfn.XLOOKUP(Table29[[#This Row],[Patron Group]],$R$10:$R$24,$S$10:$S$24)</f>
        <v>Undergraduate</v>
      </c>
      <c r="E4869" s="1" t="d">
        <v>2023-03-16</v>
      </c>
      <c r="F4869" t="s">
        <v>2173</v>
      </c>
      <c r="G4869" t="s">
        <v>2271</v>
      </c>
      <c r="H4869" t="str">
        <f>_xlfn.XLOOKUP(Table29[[#This Row],[Unique BarCode]],$N$10:$N$37,$O$10:$O$37)</f>
        <v>OMNI</v>
      </c>
      <c r="I4869" t="str">
        <f>_xlfn.XLOOKUP(Table29[[#This Row],[Unique BarCode]],$N$10:$N$37,$P$10:$P$37)</f>
        <v>Charger</v>
      </c>
      <c r="J4869" t="s">
        <v>8</v>
      </c>
      <c r="K4869" t="s">
        <v>2174</v>
      </c>
    </row>
    <row r="4870" spans="1:11" x14ac:dyDescent="0.2">
      <c r="A4870" s="1" t="d">
        <v>2023-03-16</v>
      </c>
      <c r="B4870" s="45">
        <v>-1</v>
      </c>
      <c r="C4870" t="s">
        <v>77</v>
      </c>
      <c r="D4870" t="str">
        <f>_xlfn.XLOOKUP(Table29[[#This Row],[Patron Group]],$R$10:$R$24,$S$10:$S$24)</f>
        <v>Undergraduate</v>
      </c>
      <c r="E4870" s="1" t="d">
        <v>2023-03-16</v>
      </c>
      <c r="F4870" t="s">
        <v>1680</v>
      </c>
      <c r="G4870" t="s">
        <v>2271</v>
      </c>
      <c r="H4870" t="str">
        <f>_xlfn.XLOOKUP(Table29[[#This Row],[Unique BarCode]],$N$10:$N$37,$O$10:$O$37)</f>
        <v>OMNI</v>
      </c>
      <c r="I4870" t="str">
        <f>_xlfn.XLOOKUP(Table29[[#This Row],[Unique BarCode]],$N$10:$N$37,$P$10:$P$37)</f>
        <v>Charger</v>
      </c>
      <c r="J4870" t="s">
        <v>8</v>
      </c>
      <c r="K4870" t="s">
        <v>1681</v>
      </c>
    </row>
    <row r="4871" spans="1:11" x14ac:dyDescent="0.2">
      <c r="A4871" s="1" t="d">
        <v>2023-03-16</v>
      </c>
      <c r="B4871" s="45">
        <v>-1</v>
      </c>
      <c r="C4871" t="s">
        <v>77</v>
      </c>
      <c r="D4871" t="str">
        <f>_xlfn.XLOOKUP(Table29[[#This Row],[Patron Group]],$R$10:$R$24,$S$10:$S$24)</f>
        <v>Undergraduate</v>
      </c>
      <c r="E4871" s="1" t="d">
        <v>2023-03-16</v>
      </c>
      <c r="F4871" t="s">
        <v>1921</v>
      </c>
      <c r="G4871" t="s">
        <v>2271</v>
      </c>
      <c r="H4871" t="str">
        <f>_xlfn.XLOOKUP(Table29[[#This Row],[Unique BarCode]],$N$10:$N$37,$O$10:$O$37)</f>
        <v>OMNI</v>
      </c>
      <c r="I4871" t="str">
        <f>_xlfn.XLOOKUP(Table29[[#This Row],[Unique BarCode]],$N$10:$N$37,$P$10:$P$37)</f>
        <v>Charger</v>
      </c>
      <c r="J4871" t="s">
        <v>8</v>
      </c>
      <c r="K4871" t="s">
        <v>1922</v>
      </c>
    </row>
    <row r="4872" spans="1:11" x14ac:dyDescent="0.2">
      <c r="A4872" s="1" t="d">
        <v>2023-03-16</v>
      </c>
      <c r="B4872" s="45">
        <v>-1</v>
      </c>
      <c r="C4872" t="s">
        <v>77</v>
      </c>
      <c r="D4872" t="str">
        <f>_xlfn.XLOOKUP(Table29[[#This Row],[Patron Group]],$R$10:$R$24,$S$10:$S$24)</f>
        <v>Undergraduate</v>
      </c>
      <c r="E4872" s="1" t="d">
        <v>2023-03-16</v>
      </c>
      <c r="F4872" t="s">
        <v>2160</v>
      </c>
      <c r="G4872" t="s">
        <v>2271</v>
      </c>
      <c r="H4872" t="str">
        <f>_xlfn.XLOOKUP(Table29[[#This Row],[Unique BarCode]],$N$10:$N$37,$O$10:$O$37)</f>
        <v>OMNI</v>
      </c>
      <c r="I4872" t="str">
        <f>_xlfn.XLOOKUP(Table29[[#This Row],[Unique BarCode]],$N$10:$N$37,$P$10:$P$37)</f>
        <v>Charger</v>
      </c>
      <c r="J4872" t="s">
        <v>8</v>
      </c>
    </row>
    <row r="4873" spans="1:11" x14ac:dyDescent="0.2">
      <c r="A4873" s="1" t="d">
        <v>2023-03-16</v>
      </c>
      <c r="B4873" s="45">
        <v>-1</v>
      </c>
      <c r="C4873" t="s">
        <v>77</v>
      </c>
      <c r="D4873" t="str">
        <f>_xlfn.XLOOKUP(Table29[[#This Row],[Patron Group]],$R$10:$R$24,$S$10:$S$24)</f>
        <v>Undergraduate</v>
      </c>
      <c r="E4873" s="1" t="d">
        <v>2023-03-16</v>
      </c>
      <c r="F4873" t="s">
        <v>481</v>
      </c>
      <c r="G4873" t="s">
        <v>2285</v>
      </c>
      <c r="H4873" t="str">
        <f>_xlfn.XLOOKUP(Table29[[#This Row],[Unique BarCode]],$N$10:$N$37,$O$10:$O$37)</f>
        <v>UHDMI</v>
      </c>
      <c r="I4873" t="str">
        <f>_xlfn.XLOOKUP(Table29[[#This Row],[Unique BarCode]],$N$10:$N$37,$P$10:$P$37)</f>
        <v>Cable</v>
      </c>
      <c r="J4873" t="s">
        <v>8</v>
      </c>
    </row>
    <row r="4874" spans="1:11" x14ac:dyDescent="0.2">
      <c r="A4874" s="1" t="d">
        <v>2023-03-16</v>
      </c>
      <c r="B4874" s="45">
        <v>-1</v>
      </c>
      <c r="C4874" t="s">
        <v>77</v>
      </c>
      <c r="D4874" t="str">
        <f>_xlfn.XLOOKUP(Table29[[#This Row],[Patron Group]],$R$10:$R$24,$S$10:$S$24)</f>
        <v>Undergraduate</v>
      </c>
      <c r="E4874" s="1" t="d">
        <v>2023-03-16</v>
      </c>
      <c r="F4874" t="s">
        <v>1355</v>
      </c>
      <c r="G4874" t="s">
        <v>2294</v>
      </c>
      <c r="H4874" t="str">
        <f>_xlfn.XLOOKUP(Table29[[#This Row],[Unique BarCode]],$N$10:$N$37,$O$10:$O$37)</f>
        <v>UVGA</v>
      </c>
      <c r="I4874" t="str">
        <f>_xlfn.XLOOKUP(Table29[[#This Row],[Unique BarCode]],$N$10:$N$37,$P$10:$P$37)</f>
        <v>Cable</v>
      </c>
      <c r="J4874" t="s">
        <v>8</v>
      </c>
    </row>
    <row r="4875" spans="1:11" x14ac:dyDescent="0.2">
      <c r="A4875" s="1" t="d">
        <v>2023-03-16</v>
      </c>
      <c r="B4875" s="45">
        <v>-1</v>
      </c>
      <c r="C4875" t="s">
        <v>77</v>
      </c>
      <c r="D4875" t="str">
        <f>_xlfn.XLOOKUP(Table29[[#This Row],[Patron Group]],$R$10:$R$24,$S$10:$S$24)</f>
        <v>Undergraduate</v>
      </c>
      <c r="E4875" s="1" t="d">
        <v>2023-03-16</v>
      </c>
      <c r="F4875" t="s">
        <v>272</v>
      </c>
      <c r="G4875" t="s">
        <v>2272</v>
      </c>
      <c r="H4875" t="str">
        <f>_xlfn.XLOOKUP(Table29[[#This Row],[Unique BarCode]],$N$10:$N$37,$O$10:$O$37)</f>
        <v>WALLADPT</v>
      </c>
      <c r="I4875" t="str">
        <f>_xlfn.XLOOKUP(Table29[[#This Row],[Unique BarCode]],$N$10:$N$37,$P$10:$P$37)</f>
        <v>Charger</v>
      </c>
      <c r="J4875" t="s">
        <v>49</v>
      </c>
      <c r="K4875" t="s">
        <v>273</v>
      </c>
    </row>
    <row r="4876" spans="1:11" x14ac:dyDescent="0.2">
      <c r="A4876" s="1" t="d">
        <v>2023-03-16</v>
      </c>
      <c r="B4876" s="45">
        <v>-1</v>
      </c>
      <c r="C4876" t="s">
        <v>77</v>
      </c>
      <c r="D4876" t="str">
        <f>_xlfn.XLOOKUP(Table29[[#This Row],[Patron Group]],$R$10:$R$24,$S$10:$S$24)</f>
        <v>Undergraduate</v>
      </c>
      <c r="E4876" s="1" t="d">
        <v>2023-03-16</v>
      </c>
      <c r="F4876" t="s">
        <v>1184</v>
      </c>
      <c r="G4876" t="s">
        <v>2272</v>
      </c>
      <c r="H4876" t="str">
        <f>_xlfn.XLOOKUP(Table29[[#This Row],[Unique BarCode]],$N$10:$N$37,$O$10:$O$37)</f>
        <v>WALLADPT</v>
      </c>
      <c r="I4876" t="str">
        <f>_xlfn.XLOOKUP(Table29[[#This Row],[Unique BarCode]],$N$10:$N$37,$P$10:$P$37)</f>
        <v>Charger</v>
      </c>
      <c r="J4876" t="s">
        <v>49</v>
      </c>
      <c r="K4876" t="s">
        <v>1185</v>
      </c>
    </row>
    <row r="4877" spans="1:11" x14ac:dyDescent="0.2">
      <c r="A4877" s="1" t="d">
        <v>2023-03-16</v>
      </c>
      <c r="B4877" s="45">
        <v>-1</v>
      </c>
      <c r="C4877" t="s">
        <v>77</v>
      </c>
      <c r="D4877" t="str">
        <f>_xlfn.XLOOKUP(Table29[[#This Row],[Patron Group]],$R$10:$R$24,$S$10:$S$24)</f>
        <v>Undergraduate</v>
      </c>
      <c r="E4877" s="1" t="d">
        <v>2023-03-16</v>
      </c>
      <c r="F4877" t="s">
        <v>1442</v>
      </c>
      <c r="G4877" t="s">
        <v>2272</v>
      </c>
      <c r="H4877" t="str">
        <f>_xlfn.XLOOKUP(Table29[[#This Row],[Unique BarCode]],$N$10:$N$37,$O$10:$O$37)</f>
        <v>WALLADPT</v>
      </c>
      <c r="I4877" t="str">
        <f>_xlfn.XLOOKUP(Table29[[#This Row],[Unique BarCode]],$N$10:$N$37,$P$10:$P$37)</f>
        <v>Charger</v>
      </c>
      <c r="J4877" t="s">
        <v>49</v>
      </c>
      <c r="K4877" t="s">
        <v>1443</v>
      </c>
    </row>
    <row r="4878" spans="1:11" x14ac:dyDescent="0.2">
      <c r="A4878" s="1" t="d">
        <v>2023-03-16</v>
      </c>
      <c r="B4878" s="45">
        <v>-1</v>
      </c>
      <c r="C4878" t="s">
        <v>77</v>
      </c>
      <c r="D4878" t="str">
        <f>_xlfn.XLOOKUP(Table29[[#This Row],[Patron Group]],$R$10:$R$24,$S$10:$S$24)</f>
        <v>Undergraduate</v>
      </c>
      <c r="E4878" s="1" t="d">
        <v>2023-03-16</v>
      </c>
      <c r="F4878" t="s">
        <v>1390</v>
      </c>
      <c r="G4878" t="s">
        <v>2272</v>
      </c>
      <c r="H4878" t="str">
        <f>_xlfn.XLOOKUP(Table29[[#This Row],[Unique BarCode]],$N$10:$N$37,$O$10:$O$37)</f>
        <v>WALLADPT</v>
      </c>
      <c r="I4878" t="str">
        <f>_xlfn.XLOOKUP(Table29[[#This Row],[Unique BarCode]],$N$10:$N$37,$P$10:$P$37)</f>
        <v>Charger</v>
      </c>
      <c r="J4878" t="s">
        <v>8</v>
      </c>
      <c r="K4878" t="s">
        <v>1391</v>
      </c>
    </row>
    <row r="4879" spans="1:11" x14ac:dyDescent="0.2">
      <c r="A4879" s="1" t="d">
        <v>2023-03-16</v>
      </c>
      <c r="B4879" s="45">
        <v>-1</v>
      </c>
      <c r="C4879" t="s">
        <v>77</v>
      </c>
      <c r="D4879" t="str">
        <f>_xlfn.XLOOKUP(Table29[[#This Row],[Patron Group]],$R$10:$R$24,$S$10:$S$24)</f>
        <v>Undergraduate</v>
      </c>
      <c r="E4879" s="1" t="d">
        <v>2023-03-16</v>
      </c>
      <c r="F4879" t="s">
        <v>1044</v>
      </c>
      <c r="G4879" t="s">
        <v>2272</v>
      </c>
      <c r="H4879" t="str">
        <f>_xlfn.XLOOKUP(Table29[[#This Row],[Unique BarCode]],$N$10:$N$37,$O$10:$O$37)</f>
        <v>WALLADPT</v>
      </c>
      <c r="I4879" t="str">
        <f>_xlfn.XLOOKUP(Table29[[#This Row],[Unique BarCode]],$N$10:$N$37,$P$10:$P$37)</f>
        <v>Charger</v>
      </c>
      <c r="J4879" t="s">
        <v>8</v>
      </c>
      <c r="K4879" t="s">
        <v>1045</v>
      </c>
    </row>
    <row r="4880" spans="1:11" x14ac:dyDescent="0.2">
      <c r="A4880" s="1" t="d">
        <v>2023-03-16</v>
      </c>
      <c r="B4880" s="45">
        <v>-1</v>
      </c>
      <c r="C4880" t="s">
        <v>77</v>
      </c>
      <c r="D4880" t="str">
        <f>_xlfn.XLOOKUP(Table29[[#This Row],[Patron Group]],$R$10:$R$24,$S$10:$S$24)</f>
        <v>Undergraduate</v>
      </c>
      <c r="E4880" s="1" t="d">
        <v>2023-03-16</v>
      </c>
      <c r="F4880" t="s">
        <v>1715</v>
      </c>
      <c r="G4880" t="s">
        <v>2272</v>
      </c>
      <c r="H4880" t="str">
        <f>_xlfn.XLOOKUP(Table29[[#This Row],[Unique BarCode]],$N$10:$N$37,$O$10:$O$37)</f>
        <v>WALLADPT</v>
      </c>
      <c r="I4880" t="str">
        <f>_xlfn.XLOOKUP(Table29[[#This Row],[Unique BarCode]],$N$10:$N$37,$P$10:$P$37)</f>
        <v>Charger</v>
      </c>
      <c r="J4880" t="s">
        <v>8</v>
      </c>
    </row>
    <row r="4881" spans="1:11" x14ac:dyDescent="0.2">
      <c r="A4881" s="1" t="d">
        <v>2023-03-16</v>
      </c>
      <c r="B4881" s="45">
        <v>-1</v>
      </c>
      <c r="C4881" t="s">
        <v>77</v>
      </c>
      <c r="D4881" t="str">
        <f>_xlfn.XLOOKUP(Table29[[#This Row],[Patron Group]],$R$10:$R$24,$S$10:$S$24)</f>
        <v>Undergraduate</v>
      </c>
      <c r="E4881" s="1" t="d">
        <v>2023-03-16</v>
      </c>
      <c r="F4881" t="s">
        <v>2146</v>
      </c>
      <c r="G4881" t="s">
        <v>2272</v>
      </c>
      <c r="H4881" t="str">
        <f>_xlfn.XLOOKUP(Table29[[#This Row],[Unique BarCode]],$N$10:$N$37,$O$10:$O$37)</f>
        <v>WALLADPT</v>
      </c>
      <c r="I4881" t="str">
        <f>_xlfn.XLOOKUP(Table29[[#This Row],[Unique BarCode]],$N$10:$N$37,$P$10:$P$37)</f>
        <v>Charger</v>
      </c>
      <c r="J4881" t="s">
        <v>8</v>
      </c>
    </row>
    <row r="4882" spans="1:11" x14ac:dyDescent="0.2">
      <c r="A4882" s="1" t="d">
        <v>2023-03-16</v>
      </c>
      <c r="B4882" s="45">
        <v>-1</v>
      </c>
      <c r="C4882" t="s">
        <v>77</v>
      </c>
      <c r="D4882" t="str">
        <f>_xlfn.XLOOKUP(Table29[[#This Row],[Patron Group]],$R$10:$R$24,$S$10:$S$24)</f>
        <v>Undergraduate</v>
      </c>
      <c r="E4882" s="1" t="d">
        <v>2023-03-16</v>
      </c>
      <c r="F4882" t="s">
        <v>855</v>
      </c>
      <c r="G4882" t="s">
        <v>2272</v>
      </c>
      <c r="H4882" t="str">
        <f>_xlfn.XLOOKUP(Table29[[#This Row],[Unique BarCode]],$N$10:$N$37,$O$10:$O$37)</f>
        <v>WALLADPT</v>
      </c>
      <c r="I4882" t="str">
        <f>_xlfn.XLOOKUP(Table29[[#This Row],[Unique BarCode]],$N$10:$N$37,$P$10:$P$37)</f>
        <v>Charger</v>
      </c>
      <c r="J4882" t="s">
        <v>8</v>
      </c>
    </row>
    <row r="4883" spans="1:11" x14ac:dyDescent="0.2">
      <c r="A4883" s="1" t="d">
        <v>2023-03-16</v>
      </c>
      <c r="B4883" s="45">
        <v>-1</v>
      </c>
      <c r="C4883" t="s">
        <v>77</v>
      </c>
      <c r="D4883" t="str">
        <f>_xlfn.XLOOKUP(Table29[[#This Row],[Patron Group]],$R$10:$R$24,$S$10:$S$24)</f>
        <v>Undergraduate</v>
      </c>
      <c r="E4883" s="1" t="d">
        <v>2023-03-16</v>
      </c>
      <c r="F4883" t="s">
        <v>1587</v>
      </c>
      <c r="G4883" t="s">
        <v>2272</v>
      </c>
      <c r="H4883" t="str">
        <f>_xlfn.XLOOKUP(Table29[[#This Row],[Unique BarCode]],$N$10:$N$37,$O$10:$O$37)</f>
        <v>WALLADPT</v>
      </c>
      <c r="I4883" t="str">
        <f>_xlfn.XLOOKUP(Table29[[#This Row],[Unique BarCode]],$N$10:$N$37,$P$10:$P$37)</f>
        <v>Charger</v>
      </c>
      <c r="J4883" t="s">
        <v>8</v>
      </c>
    </row>
    <row r="4884" spans="1:11" x14ac:dyDescent="0.2">
      <c r="A4884" s="1" t="d">
        <v>2023-03-16</v>
      </c>
      <c r="B4884" s="45">
        <v>-1</v>
      </c>
      <c r="C4884" t="s">
        <v>77</v>
      </c>
      <c r="D4884" t="str">
        <f>_xlfn.XLOOKUP(Table29[[#This Row],[Patron Group]],$R$10:$R$24,$S$10:$S$24)</f>
        <v>Undergraduate</v>
      </c>
      <c r="E4884" s="1" t="d">
        <v>2023-03-16</v>
      </c>
      <c r="F4884" t="s">
        <v>483</v>
      </c>
      <c r="G4884" t="s">
        <v>2272</v>
      </c>
      <c r="H4884" t="str">
        <f>_xlfn.XLOOKUP(Table29[[#This Row],[Unique BarCode]],$N$10:$N$37,$O$10:$O$37)</f>
        <v>WALLADPT</v>
      </c>
      <c r="I4884" t="str">
        <f>_xlfn.XLOOKUP(Table29[[#This Row],[Unique BarCode]],$N$10:$N$37,$P$10:$P$37)</f>
        <v>Charger</v>
      </c>
      <c r="J4884" t="s">
        <v>8</v>
      </c>
    </row>
    <row r="4885" spans="1:11" x14ac:dyDescent="0.2">
      <c r="A4885" s="1" t="d">
        <v>2023-03-16</v>
      </c>
      <c r="B4885" s="45">
        <v>-1</v>
      </c>
      <c r="C4885" t="s">
        <v>77</v>
      </c>
      <c r="D4885" t="str">
        <f>_xlfn.XLOOKUP(Table29[[#This Row],[Patron Group]],$R$10:$R$24,$S$10:$S$24)</f>
        <v>Undergraduate</v>
      </c>
      <c r="E4885" s="1" t="d">
        <v>2023-03-16</v>
      </c>
      <c r="F4885" t="s">
        <v>47</v>
      </c>
      <c r="G4885" t="s">
        <v>2272</v>
      </c>
      <c r="H4885" t="str">
        <f>_xlfn.XLOOKUP(Table29[[#This Row],[Unique BarCode]],$N$10:$N$37,$O$10:$O$37)</f>
        <v>WALLADPT</v>
      </c>
      <c r="I4885" t="str">
        <f>_xlfn.XLOOKUP(Table29[[#This Row],[Unique BarCode]],$N$10:$N$37,$P$10:$P$37)</f>
        <v>Charger</v>
      </c>
      <c r="J4885" t="s">
        <v>8</v>
      </c>
    </row>
    <row r="4886" spans="1:11" x14ac:dyDescent="0.2">
      <c r="A4886" s="1" t="d">
        <v>2023-03-16</v>
      </c>
      <c r="B4886" s="45">
        <v>-1</v>
      </c>
      <c r="C4886" t="s">
        <v>77</v>
      </c>
      <c r="D4886" t="str">
        <f>_xlfn.XLOOKUP(Table29[[#This Row],[Patron Group]],$R$10:$R$24,$S$10:$S$24)</f>
        <v>Undergraduate</v>
      </c>
      <c r="E4886" s="1" t="d">
        <v>2023-03-16</v>
      </c>
      <c r="F4886" t="s">
        <v>1392</v>
      </c>
      <c r="G4886" t="s">
        <v>2272</v>
      </c>
      <c r="H4886" t="str">
        <f>_xlfn.XLOOKUP(Table29[[#This Row],[Unique BarCode]],$N$10:$N$37,$O$10:$O$37)</f>
        <v>WALLADPT</v>
      </c>
      <c r="I4886" t="str">
        <f>_xlfn.XLOOKUP(Table29[[#This Row],[Unique BarCode]],$N$10:$N$37,$P$10:$P$37)</f>
        <v>Charger</v>
      </c>
      <c r="J4886" t="s">
        <v>8</v>
      </c>
    </row>
    <row r="4887" spans="1:11" x14ac:dyDescent="0.2">
      <c r="A4887" s="1" t="d">
        <v>2023-03-16</v>
      </c>
      <c r="B4887" s="45">
        <v>-1</v>
      </c>
      <c r="C4887" t="s">
        <v>77</v>
      </c>
      <c r="D4887" t="str">
        <f>_xlfn.XLOOKUP(Table29[[#This Row],[Patron Group]],$R$10:$R$24,$S$10:$S$24)</f>
        <v>Undergraduate</v>
      </c>
      <c r="E4887" s="1" t="d">
        <v>2023-03-16</v>
      </c>
      <c r="F4887" t="s">
        <v>560</v>
      </c>
      <c r="G4887" t="s">
        <v>2272</v>
      </c>
      <c r="H4887" t="str">
        <f>_xlfn.XLOOKUP(Table29[[#This Row],[Unique BarCode]],$N$10:$N$37,$O$10:$O$37)</f>
        <v>WALLADPT</v>
      </c>
      <c r="I4887" t="str">
        <f>_xlfn.XLOOKUP(Table29[[#This Row],[Unique BarCode]],$N$10:$N$37,$P$10:$P$37)</f>
        <v>Charger</v>
      </c>
      <c r="J4887" t="s">
        <v>8</v>
      </c>
    </row>
    <row r="4888" spans="1:11" x14ac:dyDescent="0.2">
      <c r="A4888" s="1" t="d">
        <v>2023-03-16</v>
      </c>
      <c r="B4888" s="45">
        <v>-1</v>
      </c>
      <c r="C4888" t="s">
        <v>77</v>
      </c>
      <c r="D4888" t="str">
        <f>_xlfn.XLOOKUP(Table29[[#This Row],[Patron Group]],$R$10:$R$24,$S$10:$S$24)</f>
        <v>Undergraduate</v>
      </c>
      <c r="E4888" s="1" t="d">
        <v>2023-03-16</v>
      </c>
      <c r="F4888" t="s">
        <v>95</v>
      </c>
      <c r="G4888" t="s">
        <v>2272</v>
      </c>
      <c r="H4888" t="str">
        <f>_xlfn.XLOOKUP(Table29[[#This Row],[Unique BarCode]],$N$10:$N$37,$O$10:$O$37)</f>
        <v>WALLADPT</v>
      </c>
      <c r="I4888" t="str">
        <f>_xlfn.XLOOKUP(Table29[[#This Row],[Unique BarCode]],$N$10:$N$37,$P$10:$P$37)</f>
        <v>Charger</v>
      </c>
      <c r="J4888" t="s">
        <v>8</v>
      </c>
    </row>
    <row r="4889" spans="1:11" x14ac:dyDescent="0.2">
      <c r="A4889" s="1" t="d">
        <v>2023-03-16</v>
      </c>
      <c r="B4889" s="45">
        <v>-1</v>
      </c>
      <c r="C4889" t="s">
        <v>77</v>
      </c>
      <c r="D4889" t="str">
        <f>_xlfn.XLOOKUP(Table29[[#This Row],[Patron Group]],$R$10:$R$24,$S$10:$S$24)</f>
        <v>Undergraduate</v>
      </c>
      <c r="E4889" s="1" t="d">
        <v>2023-03-16</v>
      </c>
      <c r="F4889" t="s">
        <v>96</v>
      </c>
      <c r="G4889" t="s">
        <v>2272</v>
      </c>
      <c r="H4889" t="str">
        <f>_xlfn.XLOOKUP(Table29[[#This Row],[Unique BarCode]],$N$10:$N$37,$O$10:$O$37)</f>
        <v>WALLADPT</v>
      </c>
      <c r="I4889" t="str">
        <f>_xlfn.XLOOKUP(Table29[[#This Row],[Unique BarCode]],$N$10:$N$37,$P$10:$P$37)</f>
        <v>Charger</v>
      </c>
      <c r="J4889" t="s">
        <v>8</v>
      </c>
    </row>
    <row r="4890" spans="1:11" x14ac:dyDescent="0.2">
      <c r="A4890" s="1" t="d">
        <v>2023-03-16</v>
      </c>
      <c r="B4890" s="45">
        <v>-1</v>
      </c>
      <c r="C4890" t="s">
        <v>77</v>
      </c>
      <c r="D4890" t="str">
        <f>_xlfn.XLOOKUP(Table29[[#This Row],[Patron Group]],$R$10:$R$24,$S$10:$S$24)</f>
        <v>Undergraduate</v>
      </c>
      <c r="E4890" s="1" t="d">
        <v>2023-03-17</v>
      </c>
      <c r="F4890" t="s">
        <v>709</v>
      </c>
      <c r="G4890" t="s">
        <v>2265</v>
      </c>
      <c r="H4890" t="str">
        <f>_xlfn.XLOOKUP(Table29[[#This Row],[Unique BarCode]],$N$10:$N$37,$O$10:$O$37)</f>
        <v>IPHONE</v>
      </c>
      <c r="I4890" t="str">
        <f>_xlfn.XLOOKUP(Table29[[#This Row],[Unique BarCode]],$N$10:$N$37,$P$10:$P$37)</f>
        <v>Charger</v>
      </c>
      <c r="J4890" t="s">
        <v>128</v>
      </c>
      <c r="K4890" t="s">
        <v>710</v>
      </c>
    </row>
    <row r="4891" spans="1:11" x14ac:dyDescent="0.2">
      <c r="A4891" s="1" t="d">
        <v>2023-03-16</v>
      </c>
      <c r="B4891" s="45">
        <v>-1</v>
      </c>
      <c r="C4891" t="s">
        <v>77</v>
      </c>
      <c r="D4891" t="str">
        <f>_xlfn.XLOOKUP(Table29[[#This Row],[Patron Group]],$R$10:$R$24,$S$10:$S$24)</f>
        <v>Undergraduate</v>
      </c>
      <c r="E4891" s="1" t="d">
        <v>2023-03-17</v>
      </c>
      <c r="F4891" t="s">
        <v>1871</v>
      </c>
      <c r="G4891" t="s">
        <v>2296</v>
      </c>
      <c r="H4891" t="str">
        <f>_xlfn.XLOOKUP(Table29[[#This Row],[Unique BarCode]],$N$10:$N$37,$O$10:$O$37)</f>
        <v>MACUSBC</v>
      </c>
      <c r="I4891" t="str">
        <f>_xlfn.XLOOKUP(Table29[[#This Row],[Unique BarCode]],$N$10:$N$37,$P$10:$P$37)</f>
        <v>Charger</v>
      </c>
      <c r="J4891" t="s">
        <v>128</v>
      </c>
      <c r="K4891" t="s">
        <v>476</v>
      </c>
    </row>
    <row r="4892" spans="1:11" x14ac:dyDescent="0.2">
      <c r="A4892" s="1" t="d">
        <v>2023-03-16</v>
      </c>
      <c r="B4892" s="45">
        <v>-1</v>
      </c>
      <c r="C4892" t="s">
        <v>77</v>
      </c>
      <c r="D4892" t="str">
        <f>_xlfn.XLOOKUP(Table29[[#This Row],[Patron Group]],$R$10:$R$24,$S$10:$S$24)</f>
        <v>Undergraduate</v>
      </c>
      <c r="E4892" s="1" t="d">
        <v>2023-03-19</v>
      </c>
      <c r="F4892" t="s">
        <v>1626</v>
      </c>
      <c r="G4892" t="s">
        <v>2276</v>
      </c>
      <c r="H4892" t="str">
        <f>_xlfn.XLOOKUP(Table29[[#This Row],[Unique BarCode]],$N$10:$N$37,$O$10:$O$37)</f>
        <v>CALC</v>
      </c>
      <c r="I4892" t="str">
        <f>_xlfn.XLOOKUP(Table29[[#This Row],[Unique BarCode]],$N$10:$N$37,$P$10:$P$37)</f>
        <v>Accessory</v>
      </c>
      <c r="J4892" t="s">
        <v>8</v>
      </c>
      <c r="K4892" t="s">
        <v>1627</v>
      </c>
    </row>
    <row r="4893" spans="1:11" x14ac:dyDescent="0.2">
      <c r="A4893" s="1" t="d">
        <v>2023-03-16</v>
      </c>
      <c r="B4893" s="45">
        <v>-1</v>
      </c>
      <c r="C4893" t="s">
        <v>77</v>
      </c>
      <c r="D4893" t="str">
        <f>_xlfn.XLOOKUP(Table29[[#This Row],[Patron Group]],$R$10:$R$24,$S$10:$S$24)</f>
        <v>Undergraduate</v>
      </c>
      <c r="E4893" s="1" t="d">
        <v>2023-03-19</v>
      </c>
      <c r="F4893" t="s">
        <v>1206</v>
      </c>
      <c r="G4893" t="s">
        <v>2276</v>
      </c>
      <c r="H4893" t="str">
        <f>_xlfn.XLOOKUP(Table29[[#This Row],[Unique BarCode]],$N$10:$N$37,$O$10:$O$37)</f>
        <v>CALC</v>
      </c>
      <c r="I4893" t="str">
        <f>_xlfn.XLOOKUP(Table29[[#This Row],[Unique BarCode]],$N$10:$N$37,$P$10:$P$37)</f>
        <v>Accessory</v>
      </c>
      <c r="J4893" t="s">
        <v>8</v>
      </c>
      <c r="K4893" t="s">
        <v>1207</v>
      </c>
    </row>
    <row r="4894" spans="1:11" x14ac:dyDescent="0.2">
      <c r="A4894" s="1" t="d">
        <v>2023-03-16</v>
      </c>
      <c r="B4894" s="45">
        <v>-1</v>
      </c>
      <c r="C4894" t="s">
        <v>77</v>
      </c>
      <c r="D4894" t="str">
        <f>_xlfn.XLOOKUP(Table29[[#This Row],[Patron Group]],$R$10:$R$24,$S$10:$S$24)</f>
        <v>Undergraduate</v>
      </c>
      <c r="E4894" s="1" t="d">
        <v>2023-03-19</v>
      </c>
      <c r="F4894" t="s">
        <v>1401</v>
      </c>
      <c r="G4894" t="s">
        <v>2276</v>
      </c>
      <c r="H4894" t="str">
        <f>_xlfn.XLOOKUP(Table29[[#This Row],[Unique BarCode]],$N$10:$N$37,$O$10:$O$37)</f>
        <v>CALC</v>
      </c>
      <c r="I4894" t="str">
        <f>_xlfn.XLOOKUP(Table29[[#This Row],[Unique BarCode]],$N$10:$N$37,$P$10:$P$37)</f>
        <v>Accessory</v>
      </c>
      <c r="J4894" t="s">
        <v>8</v>
      </c>
    </row>
    <row r="4895" spans="1:11" x14ac:dyDescent="0.2">
      <c r="A4895" s="1" t="d">
        <v>2023-03-16</v>
      </c>
      <c r="B4895" s="45">
        <v>-1</v>
      </c>
      <c r="C4895" t="s">
        <v>77</v>
      </c>
      <c r="D4895" t="str">
        <f>_xlfn.XLOOKUP(Table29[[#This Row],[Patron Group]],$R$10:$R$24,$S$10:$S$24)</f>
        <v>Undergraduate</v>
      </c>
      <c r="E4895" s="1" t="d">
        <v>2023-03-19</v>
      </c>
      <c r="F4895" t="s">
        <v>1402</v>
      </c>
      <c r="G4895" t="s">
        <v>2276</v>
      </c>
      <c r="H4895" t="str">
        <f>_xlfn.XLOOKUP(Table29[[#This Row],[Unique BarCode]],$N$10:$N$37,$O$10:$O$37)</f>
        <v>CALC</v>
      </c>
      <c r="I4895" t="str">
        <f>_xlfn.XLOOKUP(Table29[[#This Row],[Unique BarCode]],$N$10:$N$37,$P$10:$P$37)</f>
        <v>Accessory</v>
      </c>
      <c r="J4895" t="s">
        <v>8</v>
      </c>
    </row>
    <row r="4896" spans="1:11" x14ac:dyDescent="0.2">
      <c r="A4896" s="1" t="d">
        <v>2023-03-16</v>
      </c>
      <c r="B4896" s="45">
        <v>-1</v>
      </c>
      <c r="C4896" t="s">
        <v>77</v>
      </c>
      <c r="D4896" t="str">
        <f>_xlfn.XLOOKUP(Table29[[#This Row],[Patron Group]],$R$10:$R$24,$S$10:$S$24)</f>
        <v>Undergraduate</v>
      </c>
      <c r="E4896" s="1" t="d">
        <v>2023-03-23</v>
      </c>
      <c r="F4896" t="s">
        <v>2175</v>
      </c>
      <c r="G4896" t="s">
        <v>2273</v>
      </c>
      <c r="H4896" t="str">
        <f>_xlfn.XLOOKUP(Table29[[#This Row],[Unique BarCode]],$N$10:$N$37,$O$10:$O$37)</f>
        <v>ChromeBook</v>
      </c>
      <c r="I4896" t="str">
        <f>_xlfn.XLOOKUP(Table29[[#This Row],[Unique BarCode]],$N$10:$N$37,$P$10:$P$37)</f>
        <v>Device</v>
      </c>
      <c r="J4896" t="s">
        <v>8</v>
      </c>
      <c r="K4896" t="s">
        <v>927</v>
      </c>
    </row>
    <row r="4897" spans="1:11" x14ac:dyDescent="0.2">
      <c r="A4897" s="1" t="d">
        <v>2023-03-16</v>
      </c>
      <c r="B4897" s="45">
        <v>-1</v>
      </c>
      <c r="C4897" t="s">
        <v>77</v>
      </c>
      <c r="D4897" t="str">
        <f>_xlfn.XLOOKUP(Table29[[#This Row],[Patron Group]],$R$10:$R$24,$S$10:$S$24)</f>
        <v>Undergraduate</v>
      </c>
      <c r="E4897" s="1" t="d">
        <v>2023-03-23</v>
      </c>
      <c r="F4897" t="s">
        <v>2176</v>
      </c>
      <c r="G4897" t="s">
        <v>2273</v>
      </c>
      <c r="H4897" t="str">
        <f>_xlfn.XLOOKUP(Table29[[#This Row],[Unique BarCode]],$N$10:$N$37,$O$10:$O$37)</f>
        <v>ChromeBook</v>
      </c>
      <c r="I4897" t="str">
        <f>_xlfn.XLOOKUP(Table29[[#This Row],[Unique BarCode]],$N$10:$N$37,$P$10:$P$37)</f>
        <v>Device</v>
      </c>
      <c r="J4897" t="s">
        <v>8</v>
      </c>
      <c r="K4897" t="s">
        <v>2177</v>
      </c>
    </row>
    <row r="4898" spans="1:11" x14ac:dyDescent="0.2">
      <c r="A4898" s="1" t="d">
        <v>2023-03-16</v>
      </c>
      <c r="B4898" s="45">
        <v>-1</v>
      </c>
      <c r="C4898" t="s">
        <v>77</v>
      </c>
      <c r="D4898" t="str">
        <f>_xlfn.XLOOKUP(Table29[[#This Row],[Patron Group]],$R$10:$R$24,$S$10:$S$24)</f>
        <v>Undergraduate</v>
      </c>
      <c r="E4898" s="1" t="d">
        <v>2023-03-23</v>
      </c>
      <c r="F4898" t="s">
        <v>2178</v>
      </c>
      <c r="G4898" t="s">
        <v>2273</v>
      </c>
      <c r="H4898" t="str">
        <f>_xlfn.XLOOKUP(Table29[[#This Row],[Unique BarCode]],$N$10:$N$37,$O$10:$O$37)</f>
        <v>ChromeBook</v>
      </c>
      <c r="I4898" t="str">
        <f>_xlfn.XLOOKUP(Table29[[#This Row],[Unique BarCode]],$N$10:$N$37,$P$10:$P$37)</f>
        <v>Device</v>
      </c>
      <c r="J4898" t="s">
        <v>8</v>
      </c>
      <c r="K4898" t="s">
        <v>1481</v>
      </c>
    </row>
    <row r="4899" spans="1:11" x14ac:dyDescent="0.2">
      <c r="A4899" s="1" t="d">
        <v>2023-03-16</v>
      </c>
      <c r="B4899" s="45">
        <v>-1</v>
      </c>
      <c r="C4899" t="s">
        <v>77</v>
      </c>
      <c r="D4899" t="str">
        <f>_xlfn.XLOOKUP(Table29[[#This Row],[Patron Group]],$R$10:$R$24,$S$10:$S$24)</f>
        <v>Undergraduate</v>
      </c>
      <c r="E4899" s="1" t="d">
        <v>2023-03-23</v>
      </c>
      <c r="F4899" t="s">
        <v>2179</v>
      </c>
      <c r="G4899" t="s">
        <v>2273</v>
      </c>
      <c r="H4899" t="str">
        <f>_xlfn.XLOOKUP(Table29[[#This Row],[Unique BarCode]],$N$10:$N$37,$O$10:$O$37)</f>
        <v>ChromeBook</v>
      </c>
      <c r="I4899" t="str">
        <f>_xlfn.XLOOKUP(Table29[[#This Row],[Unique BarCode]],$N$10:$N$37,$P$10:$P$37)</f>
        <v>Device</v>
      </c>
      <c r="J4899" t="s">
        <v>8</v>
      </c>
      <c r="K4899" t="s">
        <v>2180</v>
      </c>
    </row>
    <row r="4900" spans="1:11" x14ac:dyDescent="0.2">
      <c r="A4900" s="1" t="d">
        <v>2023-03-16</v>
      </c>
      <c r="B4900" s="45">
        <v>-1</v>
      </c>
      <c r="C4900" t="s">
        <v>77</v>
      </c>
      <c r="D4900" t="str">
        <f>_xlfn.XLOOKUP(Table29[[#This Row],[Patron Group]],$R$10:$R$24,$S$10:$S$24)</f>
        <v>Undergraduate</v>
      </c>
      <c r="E4900" s="1" t="d">
        <v>2023-03-23</v>
      </c>
      <c r="F4900" t="s">
        <v>2129</v>
      </c>
      <c r="G4900" t="s">
        <v>2273</v>
      </c>
      <c r="H4900" t="str">
        <f>_xlfn.XLOOKUP(Table29[[#This Row],[Unique BarCode]],$N$10:$N$37,$O$10:$O$37)</f>
        <v>ChromeBook</v>
      </c>
      <c r="I4900" t="str">
        <f>_xlfn.XLOOKUP(Table29[[#This Row],[Unique BarCode]],$N$10:$N$37,$P$10:$P$37)</f>
        <v>Device</v>
      </c>
      <c r="J4900" t="s">
        <v>13</v>
      </c>
      <c r="K4900" t="s">
        <v>2130</v>
      </c>
    </row>
    <row r="4901" spans="1:11" x14ac:dyDescent="0.2">
      <c r="A4901" s="1" t="d">
        <v>2023-03-16</v>
      </c>
      <c r="B4901" s="45">
        <v>-1</v>
      </c>
      <c r="C4901" t="s">
        <v>77</v>
      </c>
      <c r="D4901" t="str">
        <f>_xlfn.XLOOKUP(Table29[[#This Row],[Patron Group]],$R$10:$R$24,$S$10:$S$24)</f>
        <v>Undergraduate</v>
      </c>
      <c r="E4901" s="1" t="d">
        <v>2023-03-23</v>
      </c>
      <c r="F4901" t="s">
        <v>725</v>
      </c>
      <c r="G4901" t="s">
        <v>2273</v>
      </c>
      <c r="H4901" t="str">
        <f>_xlfn.XLOOKUP(Table29[[#This Row],[Unique BarCode]],$N$10:$N$37,$O$10:$O$37)</f>
        <v>ChromeBook</v>
      </c>
      <c r="I4901" t="str">
        <f>_xlfn.XLOOKUP(Table29[[#This Row],[Unique BarCode]],$N$10:$N$37,$P$10:$P$37)</f>
        <v>Device</v>
      </c>
      <c r="J4901" t="s">
        <v>8</v>
      </c>
      <c r="K4901" t="s">
        <v>726</v>
      </c>
    </row>
    <row r="4902" spans="1:11" x14ac:dyDescent="0.2">
      <c r="A4902" s="1" t="d">
        <v>2023-03-16</v>
      </c>
      <c r="B4902" s="45">
        <v>-1</v>
      </c>
      <c r="C4902" t="s">
        <v>77</v>
      </c>
      <c r="D4902" t="str">
        <f>_xlfn.XLOOKUP(Table29[[#This Row],[Patron Group]],$R$10:$R$24,$S$10:$S$24)</f>
        <v>Undergraduate</v>
      </c>
      <c r="E4902" s="1" t="d">
        <v>2023-03-23</v>
      </c>
      <c r="F4902" t="s">
        <v>487</v>
      </c>
      <c r="G4902" t="s">
        <v>2273</v>
      </c>
      <c r="H4902" t="str">
        <f>_xlfn.XLOOKUP(Table29[[#This Row],[Unique BarCode]],$N$10:$N$37,$O$10:$O$37)</f>
        <v>ChromeBook</v>
      </c>
      <c r="I4902" t="str">
        <f>_xlfn.XLOOKUP(Table29[[#This Row],[Unique BarCode]],$N$10:$N$37,$P$10:$P$37)</f>
        <v>Device</v>
      </c>
      <c r="J4902" t="s">
        <v>128</v>
      </c>
      <c r="K4902" t="s">
        <v>488</v>
      </c>
    </row>
    <row r="4903" spans="1:11" x14ac:dyDescent="0.2">
      <c r="A4903" s="1" t="d">
        <v>2023-03-16</v>
      </c>
      <c r="B4903" s="45">
        <v>-1</v>
      </c>
      <c r="C4903" t="s">
        <v>77</v>
      </c>
      <c r="D4903" t="str">
        <f>_xlfn.XLOOKUP(Table29[[#This Row],[Patron Group]],$R$10:$R$24,$S$10:$S$24)</f>
        <v>Undergraduate</v>
      </c>
      <c r="E4903" s="1" t="d">
        <v>2023-03-23</v>
      </c>
      <c r="F4903" t="s">
        <v>1724</v>
      </c>
      <c r="G4903" t="s">
        <v>2273</v>
      </c>
      <c r="H4903" t="str">
        <f>_xlfn.XLOOKUP(Table29[[#This Row],[Unique BarCode]],$N$10:$N$37,$O$10:$O$37)</f>
        <v>ChromeBook</v>
      </c>
      <c r="I4903" t="str">
        <f>_xlfn.XLOOKUP(Table29[[#This Row],[Unique BarCode]],$N$10:$N$37,$P$10:$P$37)</f>
        <v>Device</v>
      </c>
      <c r="J4903" t="s">
        <v>8</v>
      </c>
      <c r="K4903" t="s">
        <v>1725</v>
      </c>
    </row>
    <row r="4904" spans="1:11" x14ac:dyDescent="0.2">
      <c r="A4904" s="1" t="d">
        <v>2023-03-16</v>
      </c>
      <c r="B4904" s="45">
        <v>-1</v>
      </c>
      <c r="C4904" t="s">
        <v>77</v>
      </c>
      <c r="D4904" t="str">
        <f>_xlfn.XLOOKUP(Table29[[#This Row],[Patron Group]],$R$10:$R$24,$S$10:$S$24)</f>
        <v>Undergraduate</v>
      </c>
      <c r="E4904" s="1" t="d">
        <v>2023-03-23</v>
      </c>
      <c r="F4904" t="s">
        <v>1378</v>
      </c>
      <c r="G4904" t="s">
        <v>2274</v>
      </c>
      <c r="H4904" t="str">
        <f>_xlfn.XLOOKUP(Table29[[#This Row],[Unique BarCode]],$N$10:$N$37,$O$10:$O$37)</f>
        <v>MacBook</v>
      </c>
      <c r="I4904" t="str">
        <f>_xlfn.XLOOKUP(Table29[[#This Row],[Unique BarCode]],$N$10:$N$37,$P$10:$P$37)</f>
        <v>Device</v>
      </c>
      <c r="J4904" t="s">
        <v>8</v>
      </c>
      <c r="K4904" t="s">
        <v>1379</v>
      </c>
    </row>
    <row r="4905" spans="1:11" x14ac:dyDescent="0.2">
      <c r="A4905" s="1" t="d">
        <v>2023-03-16</v>
      </c>
      <c r="B4905" s="45">
        <v>-1</v>
      </c>
      <c r="C4905" t="s">
        <v>77</v>
      </c>
      <c r="D4905" t="str">
        <f>_xlfn.XLOOKUP(Table29[[#This Row],[Patron Group]],$R$10:$R$24,$S$10:$S$24)</f>
        <v>Undergraduate</v>
      </c>
      <c r="E4905" s="1" t="d">
        <v>2023-03-23</v>
      </c>
      <c r="F4905" t="s">
        <v>288</v>
      </c>
      <c r="G4905" t="s">
        <v>2274</v>
      </c>
      <c r="H4905" t="str">
        <f>_xlfn.XLOOKUP(Table29[[#This Row],[Unique BarCode]],$N$10:$N$37,$O$10:$O$37)</f>
        <v>MacBook</v>
      </c>
      <c r="I4905" t="str">
        <f>_xlfn.XLOOKUP(Table29[[#This Row],[Unique BarCode]],$N$10:$N$37,$P$10:$P$37)</f>
        <v>Device</v>
      </c>
      <c r="J4905" t="s">
        <v>8</v>
      </c>
      <c r="K4905" t="s">
        <v>289</v>
      </c>
    </row>
    <row r="4906" spans="1:11" x14ac:dyDescent="0.2">
      <c r="A4906" s="1" t="d">
        <v>2023-03-16</v>
      </c>
      <c r="B4906" s="45">
        <v>-1</v>
      </c>
      <c r="C4906" t="s">
        <v>77</v>
      </c>
      <c r="D4906" t="str">
        <f>_xlfn.XLOOKUP(Table29[[#This Row],[Patron Group]],$R$10:$R$24,$S$10:$S$24)</f>
        <v>Undergraduate</v>
      </c>
      <c r="E4906" s="1" t="d">
        <v>2023-03-23</v>
      </c>
      <c r="F4906" t="s">
        <v>1472</v>
      </c>
      <c r="G4906" t="s">
        <v>2274</v>
      </c>
      <c r="H4906" t="str">
        <f>_xlfn.XLOOKUP(Table29[[#This Row],[Unique BarCode]],$N$10:$N$37,$O$10:$O$37)</f>
        <v>MacBook</v>
      </c>
      <c r="I4906" t="str">
        <f>_xlfn.XLOOKUP(Table29[[#This Row],[Unique BarCode]],$N$10:$N$37,$P$10:$P$37)</f>
        <v>Device</v>
      </c>
      <c r="J4906" t="s">
        <v>8</v>
      </c>
      <c r="K4906" t="s">
        <v>1473</v>
      </c>
    </row>
    <row r="4907" spans="1:11" x14ac:dyDescent="0.2">
      <c r="A4907" s="1" t="d">
        <v>2023-03-16</v>
      </c>
      <c r="B4907" s="45">
        <v>-1</v>
      </c>
      <c r="C4907" t="s">
        <v>77</v>
      </c>
      <c r="D4907" t="str">
        <f>_xlfn.XLOOKUP(Table29[[#This Row],[Patron Group]],$R$10:$R$24,$S$10:$S$24)</f>
        <v>Undergraduate</v>
      </c>
      <c r="E4907" s="1" t="d">
        <v>2023-03-23</v>
      </c>
      <c r="F4907" t="s">
        <v>1972</v>
      </c>
      <c r="G4907" t="s">
        <v>2274</v>
      </c>
      <c r="H4907" t="str">
        <f>_xlfn.XLOOKUP(Table29[[#This Row],[Unique BarCode]],$N$10:$N$37,$O$10:$O$37)</f>
        <v>MacBook</v>
      </c>
      <c r="I4907" t="str">
        <f>_xlfn.XLOOKUP(Table29[[#This Row],[Unique BarCode]],$N$10:$N$37,$P$10:$P$37)</f>
        <v>Device</v>
      </c>
      <c r="J4907" t="s">
        <v>8</v>
      </c>
      <c r="K4907" t="s">
        <v>1973</v>
      </c>
    </row>
    <row r="4908" spans="1:11" x14ac:dyDescent="0.2">
      <c r="A4908" s="1" t="d">
        <v>2023-03-16</v>
      </c>
      <c r="B4908" s="45">
        <v>-1</v>
      </c>
      <c r="C4908" t="s">
        <v>77</v>
      </c>
      <c r="D4908" t="str">
        <f>_xlfn.XLOOKUP(Table29[[#This Row],[Patron Group]],$R$10:$R$24,$S$10:$S$24)</f>
        <v>Undergraduate</v>
      </c>
      <c r="E4908" s="1" t="d">
        <v>2023-03-23</v>
      </c>
      <c r="F4908" t="s">
        <v>627</v>
      </c>
      <c r="G4908" t="s">
        <v>2274</v>
      </c>
      <c r="H4908" t="str">
        <f>_xlfn.XLOOKUP(Table29[[#This Row],[Unique BarCode]],$N$10:$N$37,$O$10:$O$37)</f>
        <v>MacBook</v>
      </c>
      <c r="I4908" t="str">
        <f>_xlfn.XLOOKUP(Table29[[#This Row],[Unique BarCode]],$N$10:$N$37,$P$10:$P$37)</f>
        <v>Device</v>
      </c>
      <c r="J4908" t="s">
        <v>8</v>
      </c>
      <c r="K4908" t="s">
        <v>628</v>
      </c>
    </row>
    <row r="4909" spans="1:11" x14ac:dyDescent="0.2">
      <c r="A4909" s="1" t="d">
        <v>2023-03-16</v>
      </c>
      <c r="B4909" s="45">
        <v>-1</v>
      </c>
      <c r="C4909" t="s">
        <v>77</v>
      </c>
      <c r="D4909" t="str">
        <f>_xlfn.XLOOKUP(Table29[[#This Row],[Patron Group]],$R$10:$R$24,$S$10:$S$24)</f>
        <v>Undergraduate</v>
      </c>
      <c r="E4909" s="1" t="d">
        <v>2023-03-23</v>
      </c>
      <c r="F4909" t="s">
        <v>134</v>
      </c>
      <c r="G4909" t="s">
        <v>2274</v>
      </c>
      <c r="H4909" t="str">
        <f>_xlfn.XLOOKUP(Table29[[#This Row],[Unique BarCode]],$N$10:$N$37,$O$10:$O$37)</f>
        <v>MacBook</v>
      </c>
      <c r="I4909" t="str">
        <f>_xlfn.XLOOKUP(Table29[[#This Row],[Unique BarCode]],$N$10:$N$37,$P$10:$P$37)</f>
        <v>Device</v>
      </c>
      <c r="J4909" t="s">
        <v>8</v>
      </c>
      <c r="K4909" t="s">
        <v>135</v>
      </c>
    </row>
    <row r="4910" spans="1:11" x14ac:dyDescent="0.2">
      <c r="A4910" s="1" t="d">
        <v>2023-03-16</v>
      </c>
      <c r="B4910" s="45">
        <v>-1</v>
      </c>
      <c r="C4910" t="s">
        <v>77</v>
      </c>
      <c r="D4910" t="str">
        <f>_xlfn.XLOOKUP(Table29[[#This Row],[Patron Group]],$R$10:$R$24,$S$10:$S$24)</f>
        <v>Undergraduate</v>
      </c>
      <c r="E4910" s="1" t="d">
        <v>2023-03-23</v>
      </c>
      <c r="F4910" t="s">
        <v>1569</v>
      </c>
      <c r="G4910" t="s">
        <v>2274</v>
      </c>
      <c r="H4910" t="str">
        <f>_xlfn.XLOOKUP(Table29[[#This Row],[Unique BarCode]],$N$10:$N$37,$O$10:$O$37)</f>
        <v>MacBook</v>
      </c>
      <c r="I4910" t="str">
        <f>_xlfn.XLOOKUP(Table29[[#This Row],[Unique BarCode]],$N$10:$N$37,$P$10:$P$37)</f>
        <v>Device</v>
      </c>
      <c r="J4910" t="s">
        <v>8</v>
      </c>
      <c r="K4910" t="s">
        <v>1569</v>
      </c>
    </row>
    <row r="4911" spans="1:11" x14ac:dyDescent="0.2">
      <c r="A4911" s="1" t="d">
        <v>2023-03-16</v>
      </c>
      <c r="B4911" s="45">
        <v>-1</v>
      </c>
      <c r="C4911" t="s">
        <v>77</v>
      </c>
      <c r="D4911" t="str">
        <f>_xlfn.XLOOKUP(Table29[[#This Row],[Patron Group]],$R$10:$R$24,$S$10:$S$24)</f>
        <v>Undergraduate</v>
      </c>
      <c r="E4911" s="1" t="d">
        <v>2023-03-23</v>
      </c>
      <c r="F4911" t="s">
        <v>1641</v>
      </c>
      <c r="G4911" t="s">
        <v>2274</v>
      </c>
      <c r="H4911" t="str">
        <f>_xlfn.XLOOKUP(Table29[[#This Row],[Unique BarCode]],$N$10:$N$37,$O$10:$O$37)</f>
        <v>MacBook</v>
      </c>
      <c r="I4911" t="str">
        <f>_xlfn.XLOOKUP(Table29[[#This Row],[Unique BarCode]],$N$10:$N$37,$P$10:$P$37)</f>
        <v>Device</v>
      </c>
      <c r="J4911" t="s">
        <v>8</v>
      </c>
      <c r="K4911" t="s">
        <v>1641</v>
      </c>
    </row>
    <row r="4912" spans="1:11" x14ac:dyDescent="0.2">
      <c r="A4912" s="1" t="d">
        <v>2023-03-16</v>
      </c>
      <c r="B4912" s="45">
        <v>-1</v>
      </c>
      <c r="C4912" t="s">
        <v>77</v>
      </c>
      <c r="D4912" t="str">
        <f>_xlfn.XLOOKUP(Table29[[#This Row],[Patron Group]],$R$10:$R$24,$S$10:$S$24)</f>
        <v>Undergraduate</v>
      </c>
      <c r="E4912" s="1" t="d">
        <v>2023-03-23</v>
      </c>
      <c r="F4912" t="s">
        <v>1231</v>
      </c>
      <c r="G4912" t="s">
        <v>2274</v>
      </c>
      <c r="H4912" t="str">
        <f>_xlfn.XLOOKUP(Table29[[#This Row],[Unique BarCode]],$N$10:$N$37,$O$10:$O$37)</f>
        <v>MacBook</v>
      </c>
      <c r="I4912" t="str">
        <f>_xlfn.XLOOKUP(Table29[[#This Row],[Unique BarCode]],$N$10:$N$37,$P$10:$P$37)</f>
        <v>Device</v>
      </c>
      <c r="J4912" t="s">
        <v>8</v>
      </c>
      <c r="K4912" t="s">
        <v>1231</v>
      </c>
    </row>
    <row r="4913" spans="1:11" x14ac:dyDescent="0.2">
      <c r="A4913" s="1" t="d">
        <v>2023-03-16</v>
      </c>
      <c r="B4913" s="45">
        <v>-1</v>
      </c>
      <c r="C4913" t="s">
        <v>77</v>
      </c>
      <c r="D4913" t="str">
        <f>_xlfn.XLOOKUP(Table29[[#This Row],[Patron Group]],$R$10:$R$24,$S$10:$S$24)</f>
        <v>Undergraduate</v>
      </c>
      <c r="E4913" s="1" t="d">
        <v>2023-03-23</v>
      </c>
      <c r="F4913" t="s">
        <v>1068</v>
      </c>
      <c r="G4913" t="s">
        <v>2274</v>
      </c>
      <c r="H4913" t="str">
        <f>_xlfn.XLOOKUP(Table29[[#This Row],[Unique BarCode]],$N$10:$N$37,$O$10:$O$37)</f>
        <v>MacBook</v>
      </c>
      <c r="I4913" t="str">
        <f>_xlfn.XLOOKUP(Table29[[#This Row],[Unique BarCode]],$N$10:$N$37,$P$10:$P$37)</f>
        <v>Device</v>
      </c>
      <c r="J4913" t="s">
        <v>8</v>
      </c>
      <c r="K4913" t="s">
        <v>1068</v>
      </c>
    </row>
    <row r="4914" spans="1:11" x14ac:dyDescent="0.2">
      <c r="A4914" s="1" t="d">
        <v>2023-03-16</v>
      </c>
      <c r="B4914" s="45">
        <v>-1</v>
      </c>
      <c r="C4914" t="s">
        <v>77</v>
      </c>
      <c r="D4914" t="str">
        <f>_xlfn.XLOOKUP(Table29[[#This Row],[Patron Group]],$R$10:$R$24,$S$10:$S$24)</f>
        <v>Undergraduate</v>
      </c>
      <c r="E4914" s="1" t="d">
        <v>2023-03-23</v>
      </c>
      <c r="F4914" t="s">
        <v>1215</v>
      </c>
      <c r="G4914" t="s">
        <v>2274</v>
      </c>
      <c r="H4914" t="str">
        <f>_xlfn.XLOOKUP(Table29[[#This Row],[Unique BarCode]],$N$10:$N$37,$O$10:$O$37)</f>
        <v>MacBook</v>
      </c>
      <c r="I4914" t="str">
        <f>_xlfn.XLOOKUP(Table29[[#This Row],[Unique BarCode]],$N$10:$N$37,$P$10:$P$37)</f>
        <v>Device</v>
      </c>
      <c r="J4914" t="s">
        <v>8</v>
      </c>
      <c r="K4914" t="s">
        <v>1215</v>
      </c>
    </row>
    <row r="4915" spans="1:11" x14ac:dyDescent="0.2">
      <c r="A4915" s="1" t="d">
        <v>2023-03-16</v>
      </c>
      <c r="B4915" s="45">
        <v>-1</v>
      </c>
      <c r="C4915" t="s">
        <v>77</v>
      </c>
      <c r="D4915" t="str">
        <f>_xlfn.XLOOKUP(Table29[[#This Row],[Patron Group]],$R$10:$R$24,$S$10:$S$24)</f>
        <v>Undergraduate</v>
      </c>
      <c r="E4915" s="1" t="d">
        <v>2023-03-23</v>
      </c>
      <c r="F4915" t="s">
        <v>427</v>
      </c>
      <c r="G4915" t="s">
        <v>2275</v>
      </c>
      <c r="H4915" t="str">
        <f>_xlfn.XLOOKUP(Table29[[#This Row],[Unique BarCode]],$N$10:$N$37,$O$10:$O$37)</f>
        <v>iPad</v>
      </c>
      <c r="I4915" t="str">
        <f>_xlfn.XLOOKUP(Table29[[#This Row],[Unique BarCode]],$N$10:$N$37,$P$10:$P$37)</f>
        <v>Device</v>
      </c>
      <c r="J4915" t="s">
        <v>8</v>
      </c>
      <c r="K4915" t="s">
        <v>428</v>
      </c>
    </row>
    <row r="4916" spans="1:11" x14ac:dyDescent="0.2">
      <c r="A4916" s="1" t="d">
        <v>2023-03-16</v>
      </c>
      <c r="B4916" s="45">
        <v>-1</v>
      </c>
      <c r="C4916" t="s">
        <v>77</v>
      </c>
      <c r="D4916" t="str">
        <f>_xlfn.XLOOKUP(Table29[[#This Row],[Patron Group]],$R$10:$R$24,$S$10:$S$24)</f>
        <v>Undergraduate</v>
      </c>
      <c r="E4916" s="1" t="d">
        <v>2023-03-23</v>
      </c>
      <c r="F4916" t="s">
        <v>2012</v>
      </c>
      <c r="G4916" t="s">
        <v>2275</v>
      </c>
      <c r="H4916" t="str">
        <f>_xlfn.XLOOKUP(Table29[[#This Row],[Unique BarCode]],$N$10:$N$37,$O$10:$O$37)</f>
        <v>iPad</v>
      </c>
      <c r="I4916" t="str">
        <f>_xlfn.XLOOKUP(Table29[[#This Row],[Unique BarCode]],$N$10:$N$37,$P$10:$P$37)</f>
        <v>Device</v>
      </c>
      <c r="J4916" t="s">
        <v>8</v>
      </c>
      <c r="K4916" t="s">
        <v>2013</v>
      </c>
    </row>
    <row r="4917" spans="1:11" x14ac:dyDescent="0.2">
      <c r="A4917" s="1" t="d">
        <v>2023-03-16</v>
      </c>
      <c r="B4917" s="45">
        <v>-1</v>
      </c>
      <c r="C4917" t="s">
        <v>77</v>
      </c>
      <c r="D4917" t="str">
        <f>_xlfn.XLOOKUP(Table29[[#This Row],[Patron Group]],$R$10:$R$24,$S$10:$S$24)</f>
        <v>Undergraduate</v>
      </c>
      <c r="E4917" s="1" t="d">
        <v>2023-03-23</v>
      </c>
      <c r="F4917" t="s">
        <v>1269</v>
      </c>
      <c r="G4917" t="s">
        <v>2275</v>
      </c>
      <c r="H4917" t="str">
        <f>_xlfn.XLOOKUP(Table29[[#This Row],[Unique BarCode]],$N$10:$N$37,$O$10:$O$37)</f>
        <v>iPad</v>
      </c>
      <c r="I4917" t="str">
        <f>_xlfn.XLOOKUP(Table29[[#This Row],[Unique BarCode]],$N$10:$N$37,$P$10:$P$37)</f>
        <v>Device</v>
      </c>
      <c r="J4917" t="s">
        <v>8</v>
      </c>
    </row>
    <row r="4918" spans="1:11" x14ac:dyDescent="0.2">
      <c r="A4918" s="1" t="d">
        <v>2023-03-16</v>
      </c>
      <c r="B4918" s="45">
        <v>-1</v>
      </c>
      <c r="C4918" t="s">
        <v>77</v>
      </c>
      <c r="D4918" t="str">
        <f>_xlfn.XLOOKUP(Table29[[#This Row],[Patron Group]],$R$10:$R$24,$S$10:$S$24)</f>
        <v>Undergraduate</v>
      </c>
      <c r="E4918" s="1" t="d">
        <v>2023-03-23</v>
      </c>
      <c r="F4918" t="s">
        <v>1865</v>
      </c>
      <c r="G4918" t="s">
        <v>2263</v>
      </c>
      <c r="H4918" t="str">
        <f>_xlfn.XLOOKUP(Table29[[#This Row],[Unique BarCode]],$N$10:$N$37,$O$10:$O$37)</f>
        <v>HP Laptop</v>
      </c>
      <c r="I4918" t="str">
        <f>_xlfn.XLOOKUP(Table29[[#This Row],[Unique BarCode]],$N$10:$N$37,$P$10:$P$37)</f>
        <v>Device</v>
      </c>
      <c r="J4918" t="s">
        <v>8</v>
      </c>
      <c r="K4918" t="s">
        <v>752</v>
      </c>
    </row>
    <row r="4919" spans="1:11" x14ac:dyDescent="0.2">
      <c r="A4919" s="1" t="d">
        <v>2023-03-16</v>
      </c>
      <c r="B4919" s="45">
        <v>-1</v>
      </c>
      <c r="C4919" t="s">
        <v>77</v>
      </c>
      <c r="D4919" t="str">
        <f>_xlfn.XLOOKUP(Table29[[#This Row],[Patron Group]],$R$10:$R$24,$S$10:$S$24)</f>
        <v>Undergraduate</v>
      </c>
      <c r="E4919" s="1" t="d">
        <v>2023-03-23</v>
      </c>
      <c r="F4919" t="s">
        <v>1933</v>
      </c>
      <c r="G4919" t="s">
        <v>2263</v>
      </c>
      <c r="H4919" t="str">
        <f>_xlfn.XLOOKUP(Table29[[#This Row],[Unique BarCode]],$N$10:$N$37,$O$10:$O$37)</f>
        <v>HP Laptop</v>
      </c>
      <c r="I4919" t="str">
        <f>_xlfn.XLOOKUP(Table29[[#This Row],[Unique BarCode]],$N$10:$N$37,$P$10:$P$37)</f>
        <v>Device</v>
      </c>
      <c r="J4919" t="s">
        <v>8</v>
      </c>
      <c r="K4919" t="s">
        <v>1138</v>
      </c>
    </row>
    <row r="4920" spans="1:11" x14ac:dyDescent="0.2">
      <c r="A4920" s="1" t="d">
        <v>2023-03-16</v>
      </c>
      <c r="B4920" s="45">
        <v>-1</v>
      </c>
      <c r="C4920" t="s">
        <v>77</v>
      </c>
      <c r="D4920" t="str">
        <f>_xlfn.XLOOKUP(Table29[[#This Row],[Patron Group]],$R$10:$R$24,$S$10:$S$24)</f>
        <v>Undergraduate</v>
      </c>
      <c r="E4920" s="1" t="d">
        <v>2023-03-23</v>
      </c>
      <c r="F4920" t="s">
        <v>2181</v>
      </c>
      <c r="G4920" t="s">
        <v>2263</v>
      </c>
      <c r="H4920" t="str">
        <f>_xlfn.XLOOKUP(Table29[[#This Row],[Unique BarCode]],$N$10:$N$37,$O$10:$O$37)</f>
        <v>HP Laptop</v>
      </c>
      <c r="I4920" t="str">
        <f>_xlfn.XLOOKUP(Table29[[#This Row],[Unique BarCode]],$N$10:$N$37,$P$10:$P$37)</f>
        <v>Device</v>
      </c>
      <c r="J4920" t="s">
        <v>8</v>
      </c>
      <c r="K4920" t="s">
        <v>59</v>
      </c>
    </row>
    <row r="4921" spans="1:11" x14ac:dyDescent="0.2">
      <c r="A4921" s="1" t="d">
        <v>2023-03-16</v>
      </c>
      <c r="B4921" s="45">
        <v>-1</v>
      </c>
      <c r="C4921" t="s">
        <v>77</v>
      </c>
      <c r="D4921" t="str">
        <f>_xlfn.XLOOKUP(Table29[[#This Row],[Patron Group]],$R$10:$R$24,$S$10:$S$24)</f>
        <v>Undergraduate</v>
      </c>
      <c r="E4921" s="1" t="d">
        <v>2023-03-23</v>
      </c>
      <c r="F4921" t="s">
        <v>179</v>
      </c>
      <c r="G4921" t="s">
        <v>2263</v>
      </c>
      <c r="H4921" t="str">
        <f>_xlfn.XLOOKUP(Table29[[#This Row],[Unique BarCode]],$N$10:$N$37,$O$10:$O$37)</f>
        <v>HP Laptop</v>
      </c>
      <c r="I4921" t="str">
        <f>_xlfn.XLOOKUP(Table29[[#This Row],[Unique BarCode]],$N$10:$N$37,$P$10:$P$37)</f>
        <v>Device</v>
      </c>
      <c r="J4921" t="s">
        <v>8</v>
      </c>
      <c r="K4921" t="s">
        <v>180</v>
      </c>
    </row>
    <row r="4922" spans="1:11" x14ac:dyDescent="0.2">
      <c r="A4922" s="1" t="d">
        <v>2023-03-16</v>
      </c>
      <c r="B4922" s="45">
        <v>-1</v>
      </c>
      <c r="C4922" t="s">
        <v>77</v>
      </c>
      <c r="D4922" t="str">
        <f>_xlfn.XLOOKUP(Table29[[#This Row],[Patron Group]],$R$10:$R$24,$S$10:$S$24)</f>
        <v>Undergraduate</v>
      </c>
      <c r="E4922" s="1" t="d">
        <v>2023-03-27</v>
      </c>
      <c r="F4922" t="s">
        <v>1755</v>
      </c>
      <c r="G4922" t="s">
        <v>2274</v>
      </c>
      <c r="H4922" t="str">
        <f>_xlfn.XLOOKUP(Table29[[#This Row],[Unique BarCode]],$N$10:$N$37,$O$10:$O$37)</f>
        <v>MacBook</v>
      </c>
      <c r="I4922" t="str">
        <f>_xlfn.XLOOKUP(Table29[[#This Row],[Unique BarCode]],$N$10:$N$37,$P$10:$P$37)</f>
        <v>Device</v>
      </c>
      <c r="J4922" t="s">
        <v>8</v>
      </c>
      <c r="K4922" t="s">
        <v>1756</v>
      </c>
    </row>
    <row r="4923" spans="1:11" x14ac:dyDescent="0.2">
      <c r="A4923" s="1" t="d">
        <v>2023-03-16</v>
      </c>
      <c r="B4923" s="45">
        <v>-1</v>
      </c>
      <c r="C4923" t="s">
        <v>77</v>
      </c>
      <c r="D4923" t="str">
        <f>_xlfn.XLOOKUP(Table29[[#This Row],[Patron Group]],$R$10:$R$24,$S$10:$S$24)</f>
        <v>Undergraduate</v>
      </c>
      <c r="E4923" s="1" t="d">
        <v>2023-03-30</v>
      </c>
      <c r="F4923" t="s">
        <v>1952</v>
      </c>
      <c r="G4923" t="s">
        <v>2275</v>
      </c>
      <c r="H4923" t="str">
        <f>_xlfn.XLOOKUP(Table29[[#This Row],[Unique BarCode]],$N$10:$N$37,$O$10:$O$37)</f>
        <v>iPad</v>
      </c>
      <c r="I4923" t="str">
        <f>_xlfn.XLOOKUP(Table29[[#This Row],[Unique BarCode]],$N$10:$N$37,$P$10:$P$37)</f>
        <v>Device</v>
      </c>
      <c r="J4923" t="s">
        <v>8</v>
      </c>
      <c r="K4923" t="s">
        <v>1953</v>
      </c>
    </row>
    <row r="4924" spans="1:11" x14ac:dyDescent="0.2">
      <c r="A4924" s="1" t="d">
        <v>2023-03-16</v>
      </c>
      <c r="B4924" s="45">
        <v>-1</v>
      </c>
      <c r="C4924" t="s">
        <v>77</v>
      </c>
      <c r="D4924" t="str">
        <f>_xlfn.XLOOKUP(Table29[[#This Row],[Patron Group]],$R$10:$R$24,$S$10:$S$24)</f>
        <v>Undergraduate</v>
      </c>
      <c r="E4924" s="1" t="d">
        <v>2023-03-30</v>
      </c>
      <c r="F4924" t="s">
        <v>1668</v>
      </c>
      <c r="G4924" t="s">
        <v>2275</v>
      </c>
      <c r="H4924" t="str">
        <f>_xlfn.XLOOKUP(Table29[[#This Row],[Unique BarCode]],$N$10:$N$37,$O$10:$O$37)</f>
        <v>iPad</v>
      </c>
      <c r="I4924" t="str">
        <f>_xlfn.XLOOKUP(Table29[[#This Row],[Unique BarCode]],$N$10:$N$37,$P$10:$P$37)</f>
        <v>Device</v>
      </c>
      <c r="J4924" t="s">
        <v>8</v>
      </c>
      <c r="K4924" t="s">
        <v>1669</v>
      </c>
    </row>
    <row r="4925" spans="1:11" x14ac:dyDescent="0.2">
      <c r="A4925" s="1" t="d">
        <v>2023-03-16</v>
      </c>
      <c r="B4925" s="45">
        <v>5534654920006530</v>
      </c>
      <c r="C4925" t="s">
        <v>74</v>
      </c>
      <c r="D4925" t="str">
        <f>_xlfn.XLOOKUP(Table29[[#This Row],[Patron Group]],$R$10:$R$24,$S$10:$S$24)</f>
        <v>Staff</v>
      </c>
      <c r="E4925" s="1" t="d">
        <v>2023-03-30</v>
      </c>
      <c r="F4925" t="s">
        <v>2145</v>
      </c>
      <c r="G4925" t="s">
        <v>2263</v>
      </c>
      <c r="H4925" t="str">
        <f>_xlfn.XLOOKUP(Table29[[#This Row],[Unique BarCode]],$N$10:$N$37,$O$10:$O$37)</f>
        <v>HP Laptop</v>
      </c>
      <c r="I4925" t="str">
        <f>_xlfn.XLOOKUP(Table29[[#This Row],[Unique BarCode]],$N$10:$N$37,$P$10:$P$37)</f>
        <v>Device</v>
      </c>
      <c r="J4925" t="s">
        <v>8</v>
      </c>
      <c r="K4925" t="s">
        <v>747</v>
      </c>
    </row>
    <row r="4926" spans="1:11" x14ac:dyDescent="0.2">
      <c r="A4926" s="1" t="d">
        <v>2023-03-16</v>
      </c>
      <c r="B4926" s="45">
        <v>5556067970006530</v>
      </c>
      <c r="C4926" t="s">
        <v>20</v>
      </c>
      <c r="D4926" t="str">
        <f>_xlfn.XLOOKUP(Table29[[#This Row],[Patron Group]],$R$10:$R$24,$S$10:$S$24)</f>
        <v>Graduate</v>
      </c>
      <c r="E4926" s="1" t="d">
        <v>2023-03-27</v>
      </c>
      <c r="F4926" t="s">
        <v>1882</v>
      </c>
      <c r="G4926" t="s">
        <v>2274</v>
      </c>
      <c r="H4926" t="str">
        <f>_xlfn.XLOOKUP(Table29[[#This Row],[Unique BarCode]],$N$10:$N$37,$O$10:$O$37)</f>
        <v>MacBook</v>
      </c>
      <c r="I4926" t="str">
        <f>_xlfn.XLOOKUP(Table29[[#This Row],[Unique BarCode]],$N$10:$N$37,$P$10:$P$37)</f>
        <v>Device</v>
      </c>
      <c r="J4926" t="s">
        <v>8</v>
      </c>
      <c r="K4926" t="s">
        <v>1883</v>
      </c>
    </row>
    <row r="4927" spans="1:11" x14ac:dyDescent="0.2">
      <c r="A4927" s="1" t="d">
        <v>2023-03-16</v>
      </c>
      <c r="B4927" s="45">
        <v>5559826840006530</v>
      </c>
      <c r="C4927" t="s">
        <v>77</v>
      </c>
      <c r="D4927" t="str">
        <f>_xlfn.XLOOKUP(Table29[[#This Row],[Patron Group]],$R$10:$R$24,$S$10:$S$24)</f>
        <v>Undergraduate</v>
      </c>
      <c r="E4927" s="1" t="d">
        <v>2023-03-23</v>
      </c>
      <c r="F4927" t="s">
        <v>297</v>
      </c>
      <c r="G4927" t="s">
        <v>2275</v>
      </c>
      <c r="H4927" t="str">
        <f>_xlfn.XLOOKUP(Table29[[#This Row],[Unique BarCode]],$N$10:$N$37,$O$10:$O$37)</f>
        <v>iPad</v>
      </c>
      <c r="I4927" t="str">
        <f>_xlfn.XLOOKUP(Table29[[#This Row],[Unique BarCode]],$N$10:$N$37,$P$10:$P$37)</f>
        <v>Device</v>
      </c>
      <c r="J4927" t="s">
        <v>8</v>
      </c>
      <c r="K4927" t="s">
        <v>298</v>
      </c>
    </row>
    <row r="4928" spans="1:11" x14ac:dyDescent="0.2">
      <c r="A4928" s="1" t="d">
        <v>2023-03-16</v>
      </c>
      <c r="B4928" s="45">
        <v>5561014790006530</v>
      </c>
      <c r="C4928" t="s">
        <v>77</v>
      </c>
      <c r="D4928" t="str">
        <f>_xlfn.XLOOKUP(Table29[[#This Row],[Patron Group]],$R$10:$R$24,$S$10:$S$24)</f>
        <v>Undergraduate</v>
      </c>
      <c r="E4928" s="1" t="d">
        <v>2023-03-23</v>
      </c>
      <c r="F4928" t="s">
        <v>1827</v>
      </c>
      <c r="G4928" t="s">
        <v>2274</v>
      </c>
      <c r="H4928" t="str">
        <f>_xlfn.XLOOKUP(Table29[[#This Row],[Unique BarCode]],$N$10:$N$37,$O$10:$O$37)</f>
        <v>MacBook</v>
      </c>
      <c r="I4928" t="str">
        <f>_xlfn.XLOOKUP(Table29[[#This Row],[Unique BarCode]],$N$10:$N$37,$P$10:$P$37)</f>
        <v>Device</v>
      </c>
      <c r="J4928" t="s">
        <v>8</v>
      </c>
      <c r="K4928" t="s">
        <v>1827</v>
      </c>
    </row>
    <row r="4929" spans="1:11" x14ac:dyDescent="0.2">
      <c r="A4929" s="1" t="d">
        <v>2023-03-16</v>
      </c>
      <c r="B4929" s="45">
        <v>5564227020006530</v>
      </c>
      <c r="C4929" t="s">
        <v>77</v>
      </c>
      <c r="D4929" t="str">
        <f>_xlfn.XLOOKUP(Table29[[#This Row],[Patron Group]],$R$10:$R$24,$S$10:$S$24)</f>
        <v>Undergraduate</v>
      </c>
      <c r="E4929" s="1" t="d">
        <v>2023-03-30</v>
      </c>
      <c r="F4929" t="s">
        <v>1978</v>
      </c>
      <c r="G4929" t="s">
        <v>2263</v>
      </c>
      <c r="H4929" t="str">
        <f>_xlfn.XLOOKUP(Table29[[#This Row],[Unique BarCode]],$N$10:$N$37,$O$10:$O$37)</f>
        <v>HP Laptop</v>
      </c>
      <c r="I4929" t="str">
        <f>_xlfn.XLOOKUP(Table29[[#This Row],[Unique BarCode]],$N$10:$N$37,$P$10:$P$37)</f>
        <v>Device</v>
      </c>
      <c r="J4929" t="s">
        <v>8</v>
      </c>
      <c r="K4929" t="s">
        <v>1477</v>
      </c>
    </row>
    <row r="4930" spans="1:11" x14ac:dyDescent="0.2">
      <c r="A4930" s="1" t="d">
        <v>2023-03-16</v>
      </c>
      <c r="B4930" s="45">
        <v>5566451680006530</v>
      </c>
      <c r="C4930" t="s">
        <v>77</v>
      </c>
      <c r="D4930" t="str">
        <f>_xlfn.XLOOKUP(Table29[[#This Row],[Patron Group]],$R$10:$R$24,$S$10:$S$24)</f>
        <v>Undergraduate</v>
      </c>
      <c r="E4930" s="1" t="d">
        <v>2023-03-30</v>
      </c>
      <c r="F4930" t="s">
        <v>1832</v>
      </c>
      <c r="G4930" t="s">
        <v>2263</v>
      </c>
      <c r="H4930" t="str">
        <f>_xlfn.XLOOKUP(Table29[[#This Row],[Unique BarCode]],$N$10:$N$37,$O$10:$O$37)</f>
        <v>HP Laptop</v>
      </c>
      <c r="I4930" t="str">
        <f>_xlfn.XLOOKUP(Table29[[#This Row],[Unique BarCode]],$N$10:$N$37,$P$10:$P$37)</f>
        <v>Device</v>
      </c>
      <c r="J4930" t="s">
        <v>8</v>
      </c>
      <c r="K4930" t="s">
        <v>893</v>
      </c>
    </row>
    <row r="4931" spans="1:11" x14ac:dyDescent="0.2">
      <c r="A4931" s="1" t="d">
        <v>2023-03-16</v>
      </c>
      <c r="B4931" s="45">
        <v>6200270840006530</v>
      </c>
      <c r="C4931" t="s">
        <v>20</v>
      </c>
      <c r="D4931" t="str">
        <f>_xlfn.XLOOKUP(Table29[[#This Row],[Patron Group]],$R$10:$R$24,$S$10:$S$24)</f>
        <v>Graduate</v>
      </c>
      <c r="E4931" s="1" t="d">
        <v>2023-03-30</v>
      </c>
      <c r="F4931" t="s">
        <v>112</v>
      </c>
      <c r="G4931" t="s">
        <v>2274</v>
      </c>
      <c r="H4931" t="str">
        <f>_xlfn.XLOOKUP(Table29[[#This Row],[Unique BarCode]],$N$10:$N$37,$O$10:$O$37)</f>
        <v>MacBook</v>
      </c>
      <c r="I4931" t="str">
        <f>_xlfn.XLOOKUP(Table29[[#This Row],[Unique BarCode]],$N$10:$N$37,$P$10:$P$37)</f>
        <v>Device</v>
      </c>
      <c r="J4931" t="s">
        <v>8</v>
      </c>
      <c r="K4931" t="s">
        <v>113</v>
      </c>
    </row>
    <row r="4932" spans="1:11" x14ac:dyDescent="0.2">
      <c r="A4932" s="1" t="d">
        <v>2023-03-16</v>
      </c>
      <c r="B4932" s="45">
        <v>6201174440006530</v>
      </c>
      <c r="C4932" t="s">
        <v>77</v>
      </c>
      <c r="D4932" t="str">
        <f>_xlfn.XLOOKUP(Table29[[#This Row],[Patron Group]],$R$10:$R$24,$S$10:$S$24)</f>
        <v>Undergraduate</v>
      </c>
      <c r="E4932" s="1" t="d">
        <v>2023-03-16</v>
      </c>
      <c r="F4932" t="s">
        <v>1633</v>
      </c>
      <c r="G4932" t="s">
        <v>2296</v>
      </c>
      <c r="H4932" t="str">
        <f>_xlfn.XLOOKUP(Table29[[#This Row],[Unique BarCode]],$N$10:$N$37,$O$10:$O$37)</f>
        <v>MACUSBC</v>
      </c>
      <c r="I4932" t="str">
        <f>_xlfn.XLOOKUP(Table29[[#This Row],[Unique BarCode]],$N$10:$N$37,$P$10:$P$37)</f>
        <v>Charger</v>
      </c>
      <c r="J4932" t="s">
        <v>8</v>
      </c>
      <c r="K4932" t="s">
        <v>844</v>
      </c>
    </row>
    <row r="4933" spans="1:11" x14ac:dyDescent="0.2">
      <c r="A4933" s="1" t="d">
        <v>2023-03-16</v>
      </c>
      <c r="B4933" s="45">
        <v>9297681370006530</v>
      </c>
      <c r="C4933" t="s">
        <v>77</v>
      </c>
      <c r="D4933" t="str">
        <f>_xlfn.XLOOKUP(Table29[[#This Row],[Patron Group]],$R$10:$R$24,$S$10:$S$24)</f>
        <v>Undergraduate</v>
      </c>
      <c r="E4933" s="1" t="d">
        <v>2023-03-16</v>
      </c>
      <c r="F4933" t="s">
        <v>86</v>
      </c>
      <c r="G4933" t="s">
        <v>2265</v>
      </c>
      <c r="H4933" t="str">
        <f>_xlfn.XLOOKUP(Table29[[#This Row],[Unique BarCode]],$N$10:$N$37,$O$10:$O$37)</f>
        <v>IPHONE</v>
      </c>
      <c r="I4933" t="str">
        <f>_xlfn.XLOOKUP(Table29[[#This Row],[Unique BarCode]],$N$10:$N$37,$P$10:$P$37)</f>
        <v>Charger</v>
      </c>
      <c r="J4933" t="s">
        <v>8</v>
      </c>
      <c r="K4933" t="s">
        <v>87</v>
      </c>
    </row>
    <row r="4934" spans="1:11" x14ac:dyDescent="0.2">
      <c r="A4934" s="1" t="d">
        <v>2023-03-16</v>
      </c>
      <c r="B4934" s="45">
        <v>9297681370006530</v>
      </c>
      <c r="C4934" t="s">
        <v>77</v>
      </c>
      <c r="D4934" t="str">
        <f>_xlfn.XLOOKUP(Table29[[#This Row],[Patron Group]],$R$10:$R$24,$S$10:$S$24)</f>
        <v>Undergraduate</v>
      </c>
      <c r="E4934" s="1" t="d">
        <v>2023-03-16</v>
      </c>
      <c r="F4934" t="s">
        <v>43</v>
      </c>
      <c r="G4934" t="s">
        <v>2272</v>
      </c>
      <c r="H4934" t="str">
        <f>_xlfn.XLOOKUP(Table29[[#This Row],[Unique BarCode]],$N$10:$N$37,$O$10:$O$37)</f>
        <v>WALLADPT</v>
      </c>
      <c r="I4934" t="str">
        <f>_xlfn.XLOOKUP(Table29[[#This Row],[Unique BarCode]],$N$10:$N$37,$P$10:$P$37)</f>
        <v>Charger</v>
      </c>
      <c r="J4934" t="s">
        <v>8</v>
      </c>
      <c r="K4934" t="s">
        <v>44</v>
      </c>
    </row>
    <row r="4935" spans="1:11" x14ac:dyDescent="0.2">
      <c r="A4935" s="1" t="d">
        <v>2023-03-16</v>
      </c>
      <c r="B4935" s="45">
        <v>9399450580006530</v>
      </c>
      <c r="C4935" t="s">
        <v>77</v>
      </c>
      <c r="D4935" t="str">
        <f>_xlfn.XLOOKUP(Table29[[#This Row],[Patron Group]],$R$10:$R$24,$S$10:$S$24)</f>
        <v>Undergraduate</v>
      </c>
      <c r="E4935" s="1" t="d">
        <v>2023-03-23</v>
      </c>
      <c r="F4935" t="s">
        <v>1665</v>
      </c>
      <c r="G4935" t="s">
        <v>2274</v>
      </c>
      <c r="H4935" t="str">
        <f>_xlfn.XLOOKUP(Table29[[#This Row],[Unique BarCode]],$N$10:$N$37,$O$10:$O$37)</f>
        <v>MacBook</v>
      </c>
      <c r="I4935" t="str">
        <f>_xlfn.XLOOKUP(Table29[[#This Row],[Unique BarCode]],$N$10:$N$37,$P$10:$P$37)</f>
        <v>Device</v>
      </c>
      <c r="J4935" t="s">
        <v>8</v>
      </c>
      <c r="K4935" t="s">
        <v>1666</v>
      </c>
    </row>
    <row r="4936" spans="1:11" x14ac:dyDescent="0.2">
      <c r="A4936" s="1" t="d">
        <v>2023-03-16</v>
      </c>
      <c r="B4936" s="45">
        <v>9401533150006530</v>
      </c>
      <c r="C4936" t="s">
        <v>77</v>
      </c>
      <c r="D4936" t="str">
        <f>_xlfn.XLOOKUP(Table29[[#This Row],[Patron Group]],$R$10:$R$24,$S$10:$S$24)</f>
        <v>Undergraduate</v>
      </c>
      <c r="E4936" s="1" t="d">
        <v>2023-03-23</v>
      </c>
      <c r="F4936" t="s">
        <v>2182</v>
      </c>
      <c r="G4936" t="s">
        <v>2275</v>
      </c>
      <c r="H4936" t="str">
        <f>_xlfn.XLOOKUP(Table29[[#This Row],[Unique BarCode]],$N$10:$N$37,$O$10:$O$37)</f>
        <v>iPad</v>
      </c>
      <c r="I4936" t="str">
        <f>_xlfn.XLOOKUP(Table29[[#This Row],[Unique BarCode]],$N$10:$N$37,$P$10:$P$37)</f>
        <v>Device</v>
      </c>
      <c r="J4936" t="s">
        <v>8</v>
      </c>
      <c r="K4936" t="s">
        <v>2183</v>
      </c>
    </row>
    <row r="4937" spans="1:11" x14ac:dyDescent="0.2">
      <c r="A4937" s="1" t="d">
        <v>2023-03-16</v>
      </c>
      <c r="B4937" s="45">
        <v>9401563280006530</v>
      </c>
      <c r="C4937" t="s">
        <v>77</v>
      </c>
      <c r="D4937" t="str">
        <f>_xlfn.XLOOKUP(Table29[[#This Row],[Patron Group]],$R$10:$R$24,$S$10:$S$24)</f>
        <v>Undergraduate</v>
      </c>
      <c r="E4937" s="1" t="d">
        <v>2023-03-23</v>
      </c>
      <c r="F4937" t="s">
        <v>1698</v>
      </c>
      <c r="G4937" t="s">
        <v>2275</v>
      </c>
      <c r="H4937" t="str">
        <f>_xlfn.XLOOKUP(Table29[[#This Row],[Unique BarCode]],$N$10:$N$37,$O$10:$O$37)</f>
        <v>iPad</v>
      </c>
      <c r="I4937" t="str">
        <f>_xlfn.XLOOKUP(Table29[[#This Row],[Unique BarCode]],$N$10:$N$37,$P$10:$P$37)</f>
        <v>Device</v>
      </c>
      <c r="J4937" t="s">
        <v>8</v>
      </c>
      <c r="K4937" t="s">
        <v>1699</v>
      </c>
    </row>
    <row r="4938" spans="1:11" x14ac:dyDescent="0.2">
      <c r="A4938" s="1" t="d">
        <v>2023-03-16</v>
      </c>
      <c r="B4938" s="45">
        <v>9407196700006530</v>
      </c>
      <c r="C4938" t="s">
        <v>77</v>
      </c>
      <c r="D4938" t="str">
        <f>_xlfn.XLOOKUP(Table29[[#This Row],[Patron Group]],$R$10:$R$24,$S$10:$S$24)</f>
        <v>Undergraduate</v>
      </c>
      <c r="E4938" s="1" t="d">
        <v>2023-03-23</v>
      </c>
      <c r="F4938" t="s">
        <v>313</v>
      </c>
      <c r="G4938" t="s">
        <v>2274</v>
      </c>
      <c r="H4938" t="str">
        <f>_xlfn.XLOOKUP(Table29[[#This Row],[Unique BarCode]],$N$10:$N$37,$O$10:$O$37)</f>
        <v>MacBook</v>
      </c>
      <c r="I4938" t="str">
        <f>_xlfn.XLOOKUP(Table29[[#This Row],[Unique BarCode]],$N$10:$N$37,$P$10:$P$37)</f>
        <v>Device</v>
      </c>
      <c r="J4938" t="s">
        <v>8</v>
      </c>
      <c r="K4938" t="s">
        <v>314</v>
      </c>
    </row>
    <row r="4939" spans="1:11" x14ac:dyDescent="0.2">
      <c r="A4939" s="1" t="d">
        <v>2023-03-16</v>
      </c>
      <c r="B4939" s="45">
        <v>9938801620006530</v>
      </c>
      <c r="C4939" t="s">
        <v>20</v>
      </c>
      <c r="D4939" t="str">
        <f>_xlfn.XLOOKUP(Table29[[#This Row],[Patron Group]],$R$10:$R$24,$S$10:$S$24)</f>
        <v>Graduate</v>
      </c>
      <c r="E4939" s="1" t="d">
        <v>2023-03-30</v>
      </c>
      <c r="F4939" t="s">
        <v>2184</v>
      </c>
      <c r="G4939" t="s">
        <v>2275</v>
      </c>
      <c r="H4939" t="str">
        <f>_xlfn.XLOOKUP(Table29[[#This Row],[Unique BarCode]],$N$10:$N$37,$O$10:$O$37)</f>
        <v>iPad</v>
      </c>
      <c r="I4939" t="str">
        <f>_xlfn.XLOOKUP(Table29[[#This Row],[Unique BarCode]],$N$10:$N$37,$P$10:$P$37)</f>
        <v>Device</v>
      </c>
      <c r="J4939" t="s">
        <v>8</v>
      </c>
      <c r="K4939" t="s">
        <v>2185</v>
      </c>
    </row>
    <row r="4940" spans="1:11" x14ac:dyDescent="0.2">
      <c r="A4940" s="1" t="d">
        <v>2023-03-17</v>
      </c>
      <c r="B4940" s="45">
        <v>-1</v>
      </c>
      <c r="C4940" t="s">
        <v>20</v>
      </c>
      <c r="D4940" t="str">
        <f>_xlfn.XLOOKUP(Table29[[#This Row],[Patron Group]],$R$10:$R$24,$S$10:$S$24)</f>
        <v>Graduate</v>
      </c>
      <c r="E4940" s="1" t="d">
        <v>2023-03-17</v>
      </c>
      <c r="F4940" t="s">
        <v>21</v>
      </c>
      <c r="G4940" t="s">
        <v>2266</v>
      </c>
      <c r="H4940" t="str">
        <f>_xlfn.XLOOKUP(Table29[[#This Row],[Unique BarCode]],$N$10:$N$37,$O$10:$O$37)</f>
        <v>Headphones</v>
      </c>
      <c r="I4940" t="str">
        <f>_xlfn.XLOOKUP(Table29[[#This Row],[Unique BarCode]],$N$10:$N$37,$P$10:$P$37)</f>
        <v>Accessory</v>
      </c>
      <c r="J4940" t="s">
        <v>8</v>
      </c>
      <c r="K4940" t="s">
        <v>22</v>
      </c>
    </row>
    <row r="4941" spans="1:11" x14ac:dyDescent="0.2">
      <c r="A4941" s="1" t="d">
        <v>2023-03-17</v>
      </c>
      <c r="B4941" s="45">
        <v>-1</v>
      </c>
      <c r="C4941" t="s">
        <v>20</v>
      </c>
      <c r="D4941" t="str">
        <f>_xlfn.XLOOKUP(Table29[[#This Row],[Patron Group]],$R$10:$R$24,$S$10:$S$24)</f>
        <v>Graduate</v>
      </c>
      <c r="E4941" s="1" t="d">
        <v>2023-03-17</v>
      </c>
      <c r="F4941" t="s">
        <v>260</v>
      </c>
      <c r="G4941" t="s">
        <v>2282</v>
      </c>
      <c r="H4941" t="str">
        <f>_xlfn.XLOOKUP(Table29[[#This Row],[Unique BarCode]],$N$10:$N$37,$O$10:$O$37)</f>
        <v>HPUSBC</v>
      </c>
      <c r="I4941" t="str">
        <f>_xlfn.XLOOKUP(Table29[[#This Row],[Unique BarCode]],$N$10:$N$37,$P$10:$P$37)</f>
        <v>Charger</v>
      </c>
      <c r="J4941" t="s">
        <v>49</v>
      </c>
    </row>
    <row r="4942" spans="1:11" x14ac:dyDescent="0.2">
      <c r="A4942" s="1" t="d">
        <v>2023-03-17</v>
      </c>
      <c r="B4942" s="45">
        <v>-1</v>
      </c>
      <c r="C4942" t="s">
        <v>20</v>
      </c>
      <c r="D4942" t="str">
        <f>_xlfn.XLOOKUP(Table29[[#This Row],[Patron Group]],$R$10:$R$24,$S$10:$S$24)</f>
        <v>Graduate</v>
      </c>
      <c r="E4942" s="1" t="d">
        <v>2023-03-17</v>
      </c>
      <c r="F4942" t="s">
        <v>1410</v>
      </c>
      <c r="G4942" t="s">
        <v>2265</v>
      </c>
      <c r="H4942" t="str">
        <f>_xlfn.XLOOKUP(Table29[[#This Row],[Unique BarCode]],$N$10:$N$37,$O$10:$O$37)</f>
        <v>IPHONE</v>
      </c>
      <c r="I4942" t="str">
        <f>_xlfn.XLOOKUP(Table29[[#This Row],[Unique BarCode]],$N$10:$N$37,$P$10:$P$37)</f>
        <v>Charger</v>
      </c>
      <c r="J4942" t="s">
        <v>68</v>
      </c>
      <c r="K4942" t="s">
        <v>1411</v>
      </c>
    </row>
    <row r="4943" spans="1:11" x14ac:dyDescent="0.2">
      <c r="A4943" s="1" t="d">
        <v>2023-03-17</v>
      </c>
      <c r="B4943" s="45">
        <v>-1</v>
      </c>
      <c r="C4943" t="s">
        <v>20</v>
      </c>
      <c r="D4943" t="str">
        <f>_xlfn.XLOOKUP(Table29[[#This Row],[Patron Group]],$R$10:$R$24,$S$10:$S$24)</f>
        <v>Graduate</v>
      </c>
      <c r="E4943" s="1" t="d">
        <v>2023-03-17</v>
      </c>
      <c r="F4943" t="s">
        <v>84</v>
      </c>
      <c r="G4943" t="s">
        <v>2265</v>
      </c>
      <c r="H4943" t="str">
        <f>_xlfn.XLOOKUP(Table29[[#This Row],[Unique BarCode]],$N$10:$N$37,$O$10:$O$37)</f>
        <v>IPHONE</v>
      </c>
      <c r="I4943" t="str">
        <f>_xlfn.XLOOKUP(Table29[[#This Row],[Unique BarCode]],$N$10:$N$37,$P$10:$P$37)</f>
        <v>Charger</v>
      </c>
      <c r="J4943" t="s">
        <v>8</v>
      </c>
      <c r="K4943" t="s">
        <v>85</v>
      </c>
    </row>
    <row r="4944" spans="1:11" x14ac:dyDescent="0.2">
      <c r="A4944" s="1" t="d">
        <v>2023-03-17</v>
      </c>
      <c r="B4944" s="45">
        <v>-1</v>
      </c>
      <c r="C4944" t="s">
        <v>20</v>
      </c>
      <c r="D4944" t="str">
        <f>_xlfn.XLOOKUP(Table29[[#This Row],[Patron Group]],$R$10:$R$24,$S$10:$S$24)</f>
        <v>Graduate</v>
      </c>
      <c r="E4944" s="1" t="d">
        <v>2023-03-17</v>
      </c>
      <c r="F4944" t="s">
        <v>71</v>
      </c>
      <c r="G4944" t="s">
        <v>2265</v>
      </c>
      <c r="H4944" t="str">
        <f>_xlfn.XLOOKUP(Table29[[#This Row],[Unique BarCode]],$N$10:$N$37,$O$10:$O$37)</f>
        <v>IPHONE</v>
      </c>
      <c r="I4944" t="str">
        <f>_xlfn.XLOOKUP(Table29[[#This Row],[Unique BarCode]],$N$10:$N$37,$P$10:$P$37)</f>
        <v>Charger</v>
      </c>
      <c r="J4944" t="s">
        <v>8</v>
      </c>
      <c r="K4944" t="s">
        <v>72</v>
      </c>
    </row>
    <row r="4945" spans="1:11" x14ac:dyDescent="0.2">
      <c r="A4945" s="1" t="d">
        <v>2023-03-17</v>
      </c>
      <c r="B4945" s="45">
        <v>-1</v>
      </c>
      <c r="C4945" t="s">
        <v>20</v>
      </c>
      <c r="D4945" t="str">
        <f>_xlfn.XLOOKUP(Table29[[#This Row],[Patron Group]],$R$10:$R$24,$S$10:$S$24)</f>
        <v>Graduate</v>
      </c>
      <c r="E4945" s="1" t="d">
        <v>2023-03-17</v>
      </c>
      <c r="F4945" t="s">
        <v>433</v>
      </c>
      <c r="G4945" t="s">
        <v>2265</v>
      </c>
      <c r="H4945" t="str">
        <f>_xlfn.XLOOKUP(Table29[[#This Row],[Unique BarCode]],$N$10:$N$37,$O$10:$O$37)</f>
        <v>IPHONE</v>
      </c>
      <c r="I4945" t="str">
        <f>_xlfn.XLOOKUP(Table29[[#This Row],[Unique BarCode]],$N$10:$N$37,$P$10:$P$37)</f>
        <v>Charger</v>
      </c>
      <c r="J4945" t="s">
        <v>8</v>
      </c>
      <c r="K4945" t="s">
        <v>434</v>
      </c>
    </row>
    <row r="4946" spans="1:11" x14ac:dyDescent="0.2">
      <c r="A4946" s="1" t="d">
        <v>2023-03-17</v>
      </c>
      <c r="B4946" s="45">
        <v>-1</v>
      </c>
      <c r="C4946" t="s">
        <v>20</v>
      </c>
      <c r="D4946" t="str">
        <f>_xlfn.XLOOKUP(Table29[[#This Row],[Patron Group]],$R$10:$R$24,$S$10:$S$24)</f>
        <v>Graduate</v>
      </c>
      <c r="E4946" s="1" t="d">
        <v>2023-03-17</v>
      </c>
      <c r="F4946" t="s">
        <v>1634</v>
      </c>
      <c r="G4946" t="s">
        <v>2296</v>
      </c>
      <c r="H4946" t="str">
        <f>_xlfn.XLOOKUP(Table29[[#This Row],[Unique BarCode]],$N$10:$N$37,$O$10:$O$37)</f>
        <v>MACUSBC</v>
      </c>
      <c r="I4946" t="str">
        <f>_xlfn.XLOOKUP(Table29[[#This Row],[Unique BarCode]],$N$10:$N$37,$P$10:$P$37)</f>
        <v>Charger</v>
      </c>
      <c r="J4946" t="s">
        <v>8</v>
      </c>
      <c r="K4946" t="s">
        <v>38</v>
      </c>
    </row>
    <row r="4947" spans="1:11" x14ac:dyDescent="0.2">
      <c r="A4947" s="1" t="d">
        <v>2023-03-17</v>
      </c>
      <c r="B4947" s="45">
        <v>-1</v>
      </c>
      <c r="C4947" t="s">
        <v>20</v>
      </c>
      <c r="D4947" t="str">
        <f>_xlfn.XLOOKUP(Table29[[#This Row],[Patron Group]],$R$10:$R$24,$S$10:$S$24)</f>
        <v>Graduate</v>
      </c>
      <c r="E4947" s="1" t="d">
        <v>2023-03-17</v>
      </c>
      <c r="F4947" t="s">
        <v>1835</v>
      </c>
      <c r="G4947" t="s">
        <v>2296</v>
      </c>
      <c r="H4947" t="str">
        <f>_xlfn.XLOOKUP(Table29[[#This Row],[Unique BarCode]],$N$10:$N$37,$O$10:$O$37)</f>
        <v>MACUSBC</v>
      </c>
      <c r="I4947" t="str">
        <f>_xlfn.XLOOKUP(Table29[[#This Row],[Unique BarCode]],$N$10:$N$37,$P$10:$P$37)</f>
        <v>Charger</v>
      </c>
      <c r="J4947" t="s">
        <v>8</v>
      </c>
    </row>
    <row r="4948" spans="1:11" x14ac:dyDescent="0.2">
      <c r="A4948" s="1" t="d">
        <v>2023-03-17</v>
      </c>
      <c r="B4948" s="45">
        <v>-1</v>
      </c>
      <c r="C4948" t="s">
        <v>20</v>
      </c>
      <c r="D4948" t="str">
        <f>_xlfn.XLOOKUP(Table29[[#This Row],[Patron Group]],$R$10:$R$24,$S$10:$S$24)</f>
        <v>Graduate</v>
      </c>
      <c r="E4948" s="1" t="d">
        <v>2023-03-17</v>
      </c>
      <c r="F4948" t="s">
        <v>481</v>
      </c>
      <c r="G4948" t="s">
        <v>2285</v>
      </c>
      <c r="H4948" t="str">
        <f>_xlfn.XLOOKUP(Table29[[#This Row],[Unique BarCode]],$N$10:$N$37,$O$10:$O$37)</f>
        <v>UHDMI</v>
      </c>
      <c r="I4948" t="str">
        <f>_xlfn.XLOOKUP(Table29[[#This Row],[Unique BarCode]],$N$10:$N$37,$P$10:$P$37)</f>
        <v>Cable</v>
      </c>
      <c r="J4948" t="s">
        <v>8</v>
      </c>
    </row>
    <row r="4949" spans="1:11" x14ac:dyDescent="0.2">
      <c r="A4949" s="1" t="d">
        <v>2023-03-17</v>
      </c>
      <c r="B4949" s="45">
        <v>-1</v>
      </c>
      <c r="C4949" t="s">
        <v>20</v>
      </c>
      <c r="D4949" t="str">
        <f>_xlfn.XLOOKUP(Table29[[#This Row],[Patron Group]],$R$10:$R$24,$S$10:$S$24)</f>
        <v>Graduate</v>
      </c>
      <c r="E4949" s="1" t="d">
        <v>2023-03-17</v>
      </c>
      <c r="F4949" t="s">
        <v>47</v>
      </c>
      <c r="G4949" t="s">
        <v>2272</v>
      </c>
      <c r="H4949" t="str">
        <f>_xlfn.XLOOKUP(Table29[[#This Row],[Unique BarCode]],$N$10:$N$37,$O$10:$O$37)</f>
        <v>WALLADPT</v>
      </c>
      <c r="I4949" t="str">
        <f>_xlfn.XLOOKUP(Table29[[#This Row],[Unique BarCode]],$N$10:$N$37,$P$10:$P$37)</f>
        <v>Charger</v>
      </c>
      <c r="J4949" t="s">
        <v>8</v>
      </c>
    </row>
    <row r="4950" spans="1:11" x14ac:dyDescent="0.2">
      <c r="A4950" s="1" t="d">
        <v>2023-03-17</v>
      </c>
      <c r="B4950" s="45">
        <v>-1</v>
      </c>
      <c r="C4950" t="s">
        <v>20</v>
      </c>
      <c r="D4950" t="str">
        <f>_xlfn.XLOOKUP(Table29[[#This Row],[Patron Group]],$R$10:$R$24,$S$10:$S$24)</f>
        <v>Graduate</v>
      </c>
      <c r="E4950" s="1" t="d">
        <v>2023-03-17</v>
      </c>
      <c r="F4950" t="s">
        <v>1392</v>
      </c>
      <c r="G4950" t="s">
        <v>2272</v>
      </c>
      <c r="H4950" t="str">
        <f>_xlfn.XLOOKUP(Table29[[#This Row],[Unique BarCode]],$N$10:$N$37,$O$10:$O$37)</f>
        <v>WALLADPT</v>
      </c>
      <c r="I4950" t="str">
        <f>_xlfn.XLOOKUP(Table29[[#This Row],[Unique BarCode]],$N$10:$N$37,$P$10:$P$37)</f>
        <v>Charger</v>
      </c>
      <c r="J4950" t="s">
        <v>8</v>
      </c>
    </row>
    <row r="4951" spans="1:11" x14ac:dyDescent="0.2">
      <c r="A4951" s="1" t="d">
        <v>2023-03-17</v>
      </c>
      <c r="B4951" s="45">
        <v>-1</v>
      </c>
      <c r="C4951" t="s">
        <v>20</v>
      </c>
      <c r="D4951" t="str">
        <f>_xlfn.XLOOKUP(Table29[[#This Row],[Patron Group]],$R$10:$R$24,$S$10:$S$24)</f>
        <v>Graduate</v>
      </c>
      <c r="E4951" s="1" t="d">
        <v>2023-03-17</v>
      </c>
      <c r="F4951" t="s">
        <v>560</v>
      </c>
      <c r="G4951" t="s">
        <v>2272</v>
      </c>
      <c r="H4951" t="str">
        <f>_xlfn.XLOOKUP(Table29[[#This Row],[Unique BarCode]],$N$10:$N$37,$O$10:$O$37)</f>
        <v>WALLADPT</v>
      </c>
      <c r="I4951" t="str">
        <f>_xlfn.XLOOKUP(Table29[[#This Row],[Unique BarCode]],$N$10:$N$37,$P$10:$P$37)</f>
        <v>Charger</v>
      </c>
      <c r="J4951" t="s">
        <v>8</v>
      </c>
    </row>
    <row r="4952" spans="1:11" x14ac:dyDescent="0.2">
      <c r="A4952" s="1" t="d">
        <v>2023-03-17</v>
      </c>
      <c r="B4952" s="45">
        <v>-1</v>
      </c>
      <c r="C4952" t="s">
        <v>20</v>
      </c>
      <c r="D4952" t="str">
        <f>_xlfn.XLOOKUP(Table29[[#This Row],[Patron Group]],$R$10:$R$24,$S$10:$S$24)</f>
        <v>Graduate</v>
      </c>
      <c r="E4952" s="1" t="d">
        <v>2023-03-18</v>
      </c>
      <c r="F4952" t="s">
        <v>222</v>
      </c>
      <c r="G4952" t="s">
        <v>2265</v>
      </c>
      <c r="H4952" t="str">
        <f>_xlfn.XLOOKUP(Table29[[#This Row],[Unique BarCode]],$N$10:$N$37,$O$10:$O$37)</f>
        <v>IPHONE</v>
      </c>
      <c r="I4952" t="str">
        <f>_xlfn.XLOOKUP(Table29[[#This Row],[Unique BarCode]],$N$10:$N$37,$P$10:$P$37)</f>
        <v>Charger</v>
      </c>
      <c r="J4952" t="s">
        <v>13</v>
      </c>
      <c r="K4952" t="s">
        <v>223</v>
      </c>
    </row>
    <row r="4953" spans="1:11" x14ac:dyDescent="0.2">
      <c r="A4953" s="1" t="d">
        <v>2023-03-17</v>
      </c>
      <c r="B4953" s="45">
        <v>-1</v>
      </c>
      <c r="C4953" t="s">
        <v>20</v>
      </c>
      <c r="D4953" t="str">
        <f>_xlfn.XLOOKUP(Table29[[#This Row],[Patron Group]],$R$10:$R$24,$S$10:$S$24)</f>
        <v>Graduate</v>
      </c>
      <c r="E4953" s="1" t="d">
        <v>2023-03-18</v>
      </c>
      <c r="F4953" t="s">
        <v>1748</v>
      </c>
      <c r="G4953" t="s">
        <v>2272</v>
      </c>
      <c r="H4953" t="str">
        <f>_xlfn.XLOOKUP(Table29[[#This Row],[Unique BarCode]],$N$10:$N$37,$O$10:$O$37)</f>
        <v>WALLADPT</v>
      </c>
      <c r="I4953" t="str">
        <f>_xlfn.XLOOKUP(Table29[[#This Row],[Unique BarCode]],$N$10:$N$37,$P$10:$P$37)</f>
        <v>Charger</v>
      </c>
      <c r="J4953" t="s">
        <v>13</v>
      </c>
      <c r="K4953" t="s">
        <v>1749</v>
      </c>
    </row>
    <row r="4954" spans="1:11" x14ac:dyDescent="0.2">
      <c r="A4954" s="1" t="d">
        <v>2023-03-17</v>
      </c>
      <c r="B4954" s="45">
        <v>-1</v>
      </c>
      <c r="C4954" t="s">
        <v>20</v>
      </c>
      <c r="D4954" t="str">
        <f>_xlfn.XLOOKUP(Table29[[#This Row],[Patron Group]],$R$10:$R$24,$S$10:$S$24)</f>
        <v>Graduate</v>
      </c>
      <c r="E4954" s="1" t="d">
        <v>2023-03-24</v>
      </c>
      <c r="F4954" t="s">
        <v>1290</v>
      </c>
      <c r="G4954" t="s">
        <v>2273</v>
      </c>
      <c r="H4954" t="str">
        <f>_xlfn.XLOOKUP(Table29[[#This Row],[Unique BarCode]],$N$10:$N$37,$O$10:$O$37)</f>
        <v>ChromeBook</v>
      </c>
      <c r="I4954" t="str">
        <f>_xlfn.XLOOKUP(Table29[[#This Row],[Unique BarCode]],$N$10:$N$37,$P$10:$P$37)</f>
        <v>Device</v>
      </c>
      <c r="J4954" t="s">
        <v>1058</v>
      </c>
      <c r="K4954" t="s">
        <v>1291</v>
      </c>
    </row>
    <row r="4955" spans="1:11" x14ac:dyDescent="0.2">
      <c r="A4955" s="1" t="d">
        <v>2023-03-17</v>
      </c>
      <c r="B4955" s="45">
        <v>-1</v>
      </c>
      <c r="C4955" t="s">
        <v>20</v>
      </c>
      <c r="D4955" t="str">
        <f>_xlfn.XLOOKUP(Table29[[#This Row],[Patron Group]],$R$10:$R$24,$S$10:$S$24)</f>
        <v>Graduate</v>
      </c>
      <c r="E4955" s="1" t="d">
        <v>2023-03-24</v>
      </c>
      <c r="F4955" t="s">
        <v>1102</v>
      </c>
      <c r="G4955" t="s">
        <v>2273</v>
      </c>
      <c r="H4955" t="str">
        <f>_xlfn.XLOOKUP(Table29[[#This Row],[Unique BarCode]],$N$10:$N$37,$O$10:$O$37)</f>
        <v>ChromeBook</v>
      </c>
      <c r="I4955" t="str">
        <f>_xlfn.XLOOKUP(Table29[[#This Row],[Unique BarCode]],$N$10:$N$37,$P$10:$P$37)</f>
        <v>Device</v>
      </c>
      <c r="J4955" t="s">
        <v>13</v>
      </c>
      <c r="K4955" t="s">
        <v>1103</v>
      </c>
    </row>
    <row r="4956" spans="1:11" x14ac:dyDescent="0.2">
      <c r="A4956" s="1" t="d">
        <v>2023-03-17</v>
      </c>
      <c r="B4956" s="45">
        <v>-1</v>
      </c>
      <c r="C4956" t="s">
        <v>20</v>
      </c>
      <c r="D4956" t="str">
        <f>_xlfn.XLOOKUP(Table29[[#This Row],[Patron Group]],$R$10:$R$24,$S$10:$S$24)</f>
        <v>Graduate</v>
      </c>
      <c r="E4956" s="1" t="d">
        <v>2023-03-24</v>
      </c>
      <c r="F4956" t="s">
        <v>2194</v>
      </c>
      <c r="G4956" t="s">
        <v>2273</v>
      </c>
      <c r="H4956" t="str">
        <f>_xlfn.XLOOKUP(Table29[[#This Row],[Unique BarCode]],$N$10:$N$37,$O$10:$O$37)</f>
        <v>ChromeBook</v>
      </c>
      <c r="I4956" t="str">
        <f>_xlfn.XLOOKUP(Table29[[#This Row],[Unique BarCode]],$N$10:$N$37,$P$10:$P$37)</f>
        <v>Device</v>
      </c>
      <c r="J4956" t="s">
        <v>8</v>
      </c>
      <c r="K4956" t="s">
        <v>1901</v>
      </c>
    </row>
    <row r="4957" spans="1:11" x14ac:dyDescent="0.2">
      <c r="A4957" s="1" t="d">
        <v>2023-03-17</v>
      </c>
      <c r="B4957" s="45">
        <v>-1</v>
      </c>
      <c r="C4957" t="s">
        <v>20</v>
      </c>
      <c r="D4957" t="str">
        <f>_xlfn.XLOOKUP(Table29[[#This Row],[Patron Group]],$R$10:$R$24,$S$10:$S$24)</f>
        <v>Graduate</v>
      </c>
      <c r="E4957" s="1" t="d">
        <v>2023-03-24</v>
      </c>
      <c r="F4957" t="s">
        <v>1816</v>
      </c>
      <c r="G4957" t="s">
        <v>2275</v>
      </c>
      <c r="H4957" t="str">
        <f>_xlfn.XLOOKUP(Table29[[#This Row],[Unique BarCode]],$N$10:$N$37,$O$10:$O$37)</f>
        <v>iPad</v>
      </c>
      <c r="I4957" t="str">
        <f>_xlfn.XLOOKUP(Table29[[#This Row],[Unique BarCode]],$N$10:$N$37,$P$10:$P$37)</f>
        <v>Device</v>
      </c>
      <c r="J4957" t="s">
        <v>8</v>
      </c>
      <c r="K4957" t="s">
        <v>1817</v>
      </c>
    </row>
    <row r="4958" spans="1:11" x14ac:dyDescent="0.2">
      <c r="A4958" s="1" t="d">
        <v>2023-03-17</v>
      </c>
      <c r="B4958" s="45">
        <v>-1</v>
      </c>
      <c r="C4958" t="s">
        <v>20</v>
      </c>
      <c r="D4958" t="str">
        <f>_xlfn.XLOOKUP(Table29[[#This Row],[Patron Group]],$R$10:$R$24,$S$10:$S$24)</f>
        <v>Graduate</v>
      </c>
      <c r="E4958" s="1" t="d">
        <v>2023-03-24</v>
      </c>
      <c r="F4958" t="s">
        <v>634</v>
      </c>
      <c r="G4958" t="s">
        <v>2275</v>
      </c>
      <c r="H4958" t="str">
        <f>_xlfn.XLOOKUP(Table29[[#This Row],[Unique BarCode]],$N$10:$N$37,$O$10:$O$37)</f>
        <v>iPad</v>
      </c>
      <c r="I4958" t="str">
        <f>_xlfn.XLOOKUP(Table29[[#This Row],[Unique BarCode]],$N$10:$N$37,$P$10:$P$37)</f>
        <v>Device</v>
      </c>
      <c r="J4958" t="s">
        <v>8</v>
      </c>
    </row>
    <row r="4959" spans="1:11" x14ac:dyDescent="0.2">
      <c r="A4959" s="1" t="d">
        <v>2023-03-17</v>
      </c>
      <c r="B4959" s="45">
        <v>-1</v>
      </c>
      <c r="C4959" t="s">
        <v>70</v>
      </c>
      <c r="D4959" t="str">
        <f>_xlfn.XLOOKUP(Table29[[#This Row],[Patron Group]],$R$10:$R$24,$S$10:$S$24)</f>
        <v>Undergraduate</v>
      </c>
      <c r="E4959" s="1" t="d">
        <v>2023-03-17</v>
      </c>
      <c r="F4959" t="s">
        <v>942</v>
      </c>
      <c r="G4959" t="s">
        <v>2265</v>
      </c>
      <c r="H4959" t="str">
        <f>_xlfn.XLOOKUP(Table29[[#This Row],[Unique BarCode]],$N$10:$N$37,$O$10:$O$37)</f>
        <v>IPHONE</v>
      </c>
      <c r="I4959" t="str">
        <f>_xlfn.XLOOKUP(Table29[[#This Row],[Unique BarCode]],$N$10:$N$37,$P$10:$P$37)</f>
        <v>Charger</v>
      </c>
      <c r="J4959" t="s">
        <v>68</v>
      </c>
      <c r="K4959" t="s">
        <v>943</v>
      </c>
    </row>
    <row r="4960" spans="1:11" x14ac:dyDescent="0.2">
      <c r="A4960" s="1" t="d">
        <v>2023-03-17</v>
      </c>
      <c r="B4960" s="45">
        <v>-1</v>
      </c>
      <c r="C4960" t="s">
        <v>70</v>
      </c>
      <c r="D4960" t="str">
        <f>_xlfn.XLOOKUP(Table29[[#This Row],[Patron Group]],$R$10:$R$24,$S$10:$S$24)</f>
        <v>Undergraduate</v>
      </c>
      <c r="E4960" s="1" t="d">
        <v>2023-03-17</v>
      </c>
      <c r="F4960" t="s">
        <v>829</v>
      </c>
      <c r="G4960" t="s">
        <v>2271</v>
      </c>
      <c r="H4960" t="str">
        <f>_xlfn.XLOOKUP(Table29[[#This Row],[Unique BarCode]],$N$10:$N$37,$O$10:$O$37)</f>
        <v>OMNI</v>
      </c>
      <c r="I4960" t="str">
        <f>_xlfn.XLOOKUP(Table29[[#This Row],[Unique BarCode]],$N$10:$N$37,$P$10:$P$37)</f>
        <v>Charger</v>
      </c>
      <c r="J4960" t="s">
        <v>68</v>
      </c>
      <c r="K4960" t="s">
        <v>830</v>
      </c>
    </row>
    <row r="4961" spans="1:11" x14ac:dyDescent="0.2">
      <c r="A4961" s="1" t="d">
        <v>2023-03-17</v>
      </c>
      <c r="B4961" s="45">
        <v>-1</v>
      </c>
      <c r="C4961" t="s">
        <v>74</v>
      </c>
      <c r="D4961" t="str">
        <f>_xlfn.XLOOKUP(Table29[[#This Row],[Patron Group]],$R$10:$R$24,$S$10:$S$24)</f>
        <v>Staff</v>
      </c>
      <c r="E4961" s="1" t="d">
        <v>2023-03-17</v>
      </c>
      <c r="F4961" t="s">
        <v>433</v>
      </c>
      <c r="G4961" t="s">
        <v>2265</v>
      </c>
      <c r="H4961" t="str">
        <f>_xlfn.XLOOKUP(Table29[[#This Row],[Unique BarCode]],$N$10:$N$37,$O$10:$O$37)</f>
        <v>IPHONE</v>
      </c>
      <c r="I4961" t="str">
        <f>_xlfn.XLOOKUP(Table29[[#This Row],[Unique BarCode]],$N$10:$N$37,$P$10:$P$37)</f>
        <v>Charger</v>
      </c>
      <c r="J4961" t="s">
        <v>8</v>
      </c>
      <c r="K4961" t="s">
        <v>434</v>
      </c>
    </row>
    <row r="4962" spans="1:11" x14ac:dyDescent="0.2">
      <c r="A4962" s="1" t="d">
        <v>2023-03-17</v>
      </c>
      <c r="B4962" s="45">
        <v>-1</v>
      </c>
      <c r="C4962" t="s">
        <v>74</v>
      </c>
      <c r="D4962" t="str">
        <f>_xlfn.XLOOKUP(Table29[[#This Row],[Patron Group]],$R$10:$R$24,$S$10:$S$24)</f>
        <v>Staff</v>
      </c>
      <c r="E4962" s="1" t="d">
        <v>2023-03-17</v>
      </c>
      <c r="F4962" t="s">
        <v>559</v>
      </c>
      <c r="G4962" t="s">
        <v>2294</v>
      </c>
      <c r="H4962" t="str">
        <f>_xlfn.XLOOKUP(Table29[[#This Row],[Unique BarCode]],$N$10:$N$37,$O$10:$O$37)</f>
        <v>UVGA</v>
      </c>
      <c r="I4962" t="str">
        <f>_xlfn.XLOOKUP(Table29[[#This Row],[Unique BarCode]],$N$10:$N$37,$P$10:$P$37)</f>
        <v>Cable</v>
      </c>
      <c r="J4962" t="s">
        <v>8</v>
      </c>
    </row>
    <row r="4963" spans="1:11" x14ac:dyDescent="0.2">
      <c r="A4963" s="1" t="d">
        <v>2023-03-17</v>
      </c>
      <c r="B4963" s="45">
        <v>-1</v>
      </c>
      <c r="C4963" t="s">
        <v>74</v>
      </c>
      <c r="D4963" t="str">
        <f>_xlfn.XLOOKUP(Table29[[#This Row],[Patron Group]],$R$10:$R$24,$S$10:$S$24)</f>
        <v>Staff</v>
      </c>
      <c r="E4963" s="1" t="d">
        <v>2023-03-17</v>
      </c>
      <c r="F4963" t="s">
        <v>96</v>
      </c>
      <c r="G4963" t="s">
        <v>2272</v>
      </c>
      <c r="H4963" t="str">
        <f>_xlfn.XLOOKUP(Table29[[#This Row],[Unique BarCode]],$N$10:$N$37,$O$10:$O$37)</f>
        <v>WALLADPT</v>
      </c>
      <c r="I4963" t="str">
        <f>_xlfn.XLOOKUP(Table29[[#This Row],[Unique BarCode]],$N$10:$N$37,$P$10:$P$37)</f>
        <v>Charger</v>
      </c>
      <c r="J4963" t="s">
        <v>8</v>
      </c>
    </row>
    <row r="4964" spans="1:11" x14ac:dyDescent="0.2">
      <c r="A4964" s="1" t="d">
        <v>2023-03-17</v>
      </c>
      <c r="B4964" s="45">
        <v>-1</v>
      </c>
      <c r="C4964" t="s">
        <v>74</v>
      </c>
      <c r="D4964" t="str">
        <f>_xlfn.XLOOKUP(Table29[[#This Row],[Patron Group]],$R$10:$R$24,$S$10:$S$24)</f>
        <v>Staff</v>
      </c>
      <c r="E4964" s="1" t="d">
        <v>2023-03-24</v>
      </c>
      <c r="F4964" t="s">
        <v>1307</v>
      </c>
      <c r="G4964" t="s">
        <v>2273</v>
      </c>
      <c r="H4964" t="str">
        <f>_xlfn.XLOOKUP(Table29[[#This Row],[Unique BarCode]],$N$10:$N$37,$O$10:$O$37)</f>
        <v>ChromeBook</v>
      </c>
      <c r="I4964" t="str">
        <f>_xlfn.XLOOKUP(Table29[[#This Row],[Unique BarCode]],$N$10:$N$37,$P$10:$P$37)</f>
        <v>Device</v>
      </c>
      <c r="J4964" t="s">
        <v>13</v>
      </c>
      <c r="K4964" t="s">
        <v>1308</v>
      </c>
    </row>
    <row r="4965" spans="1:11" x14ac:dyDescent="0.2">
      <c r="A4965" s="1" t="d">
        <v>2023-03-17</v>
      </c>
      <c r="B4965" s="45">
        <v>-1</v>
      </c>
      <c r="C4965" t="s">
        <v>77</v>
      </c>
      <c r="D4965" t="str">
        <f>_xlfn.XLOOKUP(Table29[[#This Row],[Patron Group]],$R$10:$R$24,$S$10:$S$24)</f>
        <v>Undergraduate</v>
      </c>
      <c r="E4965" s="1" t="d">
        <v>2023-03-17</v>
      </c>
      <c r="F4965" t="s">
        <v>456</v>
      </c>
      <c r="G4965" t="s">
        <v>2288</v>
      </c>
      <c r="H4965" t="str">
        <f>_xlfn.XLOOKUP(Table29[[#This Row],[Unique BarCode]],$N$10:$N$37,$O$10:$O$37)</f>
        <v>Android Charger</v>
      </c>
      <c r="I4965" t="str">
        <f>_xlfn.XLOOKUP(Table29[[#This Row],[Unique BarCode]],$N$10:$N$37,$P$10:$P$37)</f>
        <v>Charger</v>
      </c>
      <c r="J4965" t="s">
        <v>8</v>
      </c>
      <c r="K4965" t="s">
        <v>457</v>
      </c>
    </row>
    <row r="4966" spans="1:11" x14ac:dyDescent="0.2">
      <c r="A4966" s="1" t="d">
        <v>2023-03-17</v>
      </c>
      <c r="B4966" s="45">
        <v>-1</v>
      </c>
      <c r="C4966" t="s">
        <v>77</v>
      </c>
      <c r="D4966" t="str">
        <f>_xlfn.XLOOKUP(Table29[[#This Row],[Patron Group]],$R$10:$R$24,$S$10:$S$24)</f>
        <v>Undergraduate</v>
      </c>
      <c r="E4966" s="1" t="d">
        <v>2023-03-17</v>
      </c>
      <c r="F4966" t="s">
        <v>940</v>
      </c>
      <c r="G4966" t="s">
        <v>2302</v>
      </c>
      <c r="H4966" t="str">
        <f>_xlfn.XLOOKUP(Table29[[#This Row],[Unique BarCode]],$N$10:$N$37,$O$10:$O$37)</f>
        <v>IPHONE</v>
      </c>
      <c r="I4966" t="str">
        <f>_xlfn.XLOOKUP(Table29[[#This Row],[Unique BarCode]],$N$10:$N$37,$P$10:$P$37)</f>
        <v>Charger</v>
      </c>
      <c r="J4966" t="s">
        <v>49</v>
      </c>
      <c r="K4966" t="s">
        <v>941</v>
      </c>
    </row>
    <row r="4967" spans="1:11" x14ac:dyDescent="0.2">
      <c r="A4967" s="1" t="d">
        <v>2023-03-17</v>
      </c>
      <c r="B4967" s="45">
        <v>-1</v>
      </c>
      <c r="C4967" t="s">
        <v>77</v>
      </c>
      <c r="D4967" t="str">
        <f>_xlfn.XLOOKUP(Table29[[#This Row],[Patron Group]],$R$10:$R$24,$S$10:$S$24)</f>
        <v>Undergraduate</v>
      </c>
      <c r="E4967" s="1" t="d">
        <v>2023-03-17</v>
      </c>
      <c r="F4967" t="s">
        <v>1174</v>
      </c>
      <c r="G4967" t="s">
        <v>2281</v>
      </c>
      <c r="H4967" t="str">
        <f>_xlfn.XLOOKUP(Table29[[#This Row],[Unique BarCode]],$N$10:$N$37,$O$10:$O$37)</f>
        <v>HDMIC</v>
      </c>
      <c r="I4967" t="str">
        <f>_xlfn.XLOOKUP(Table29[[#This Row],[Unique BarCode]],$N$10:$N$37,$P$10:$P$37)</f>
        <v>Cable</v>
      </c>
      <c r="J4967" t="s">
        <v>8</v>
      </c>
      <c r="K4967" t="s">
        <v>1175</v>
      </c>
    </row>
    <row r="4968" spans="1:11" x14ac:dyDescent="0.2">
      <c r="A4968" s="1" t="d">
        <v>2023-03-17</v>
      </c>
      <c r="B4968" s="45">
        <v>-1</v>
      </c>
      <c r="C4968" t="s">
        <v>77</v>
      </c>
      <c r="D4968" t="str">
        <f>_xlfn.XLOOKUP(Table29[[#This Row],[Patron Group]],$R$10:$R$24,$S$10:$S$24)</f>
        <v>Undergraduate</v>
      </c>
      <c r="E4968" s="1" t="d">
        <v>2023-03-17</v>
      </c>
      <c r="F4968" t="s">
        <v>1365</v>
      </c>
      <c r="G4968" t="s">
        <v>2266</v>
      </c>
      <c r="H4968" t="str">
        <f>_xlfn.XLOOKUP(Table29[[#This Row],[Unique BarCode]],$N$10:$N$37,$O$10:$O$37)</f>
        <v>Headphones</v>
      </c>
      <c r="I4968" t="str">
        <f>_xlfn.XLOOKUP(Table29[[#This Row],[Unique BarCode]],$N$10:$N$37,$P$10:$P$37)</f>
        <v>Accessory</v>
      </c>
      <c r="J4968" t="s">
        <v>8</v>
      </c>
      <c r="K4968" t="s">
        <v>1366</v>
      </c>
    </row>
    <row r="4969" spans="1:11" x14ac:dyDescent="0.2">
      <c r="A4969" s="1" t="d">
        <v>2023-03-17</v>
      </c>
      <c r="B4969" s="45">
        <v>-1</v>
      </c>
      <c r="C4969" t="s">
        <v>77</v>
      </c>
      <c r="D4969" t="str">
        <f>_xlfn.XLOOKUP(Table29[[#This Row],[Patron Group]],$R$10:$R$24,$S$10:$S$24)</f>
        <v>Undergraduate</v>
      </c>
      <c r="E4969" s="1" t="d">
        <v>2023-03-17</v>
      </c>
      <c r="F4969" t="s">
        <v>1039</v>
      </c>
      <c r="G4969" t="s">
        <v>2282</v>
      </c>
      <c r="H4969" t="str">
        <f>_xlfn.XLOOKUP(Table29[[#This Row],[Unique BarCode]],$N$10:$N$37,$O$10:$O$37)</f>
        <v>HPUSBC</v>
      </c>
      <c r="I4969" t="str">
        <f>_xlfn.XLOOKUP(Table29[[#This Row],[Unique BarCode]],$N$10:$N$37,$P$10:$P$37)</f>
        <v>Charger</v>
      </c>
      <c r="J4969" t="s">
        <v>49</v>
      </c>
      <c r="K4969" t="s">
        <v>1040</v>
      </c>
    </row>
    <row r="4970" spans="1:11" x14ac:dyDescent="0.2">
      <c r="A4970" s="1" t="d">
        <v>2023-03-17</v>
      </c>
      <c r="B4970" s="45">
        <v>-1</v>
      </c>
      <c r="C4970" t="s">
        <v>77</v>
      </c>
      <c r="D4970" t="str">
        <f>_xlfn.XLOOKUP(Table29[[#This Row],[Patron Group]],$R$10:$R$24,$S$10:$S$24)</f>
        <v>Undergraduate</v>
      </c>
      <c r="E4970" s="1" t="d">
        <v>2023-03-17</v>
      </c>
      <c r="F4970" t="s">
        <v>436</v>
      </c>
      <c r="G4970" t="s">
        <v>2282</v>
      </c>
      <c r="H4970" t="str">
        <f>_xlfn.XLOOKUP(Table29[[#This Row],[Unique BarCode]],$N$10:$N$37,$O$10:$O$37)</f>
        <v>HPUSBC</v>
      </c>
      <c r="I4970" t="str">
        <f>_xlfn.XLOOKUP(Table29[[#This Row],[Unique BarCode]],$N$10:$N$37,$P$10:$P$37)</f>
        <v>Charger</v>
      </c>
      <c r="J4970" t="s">
        <v>49</v>
      </c>
      <c r="K4970" t="s">
        <v>437</v>
      </c>
    </row>
    <row r="4971" spans="1:11" x14ac:dyDescent="0.2">
      <c r="A4971" s="1" t="d">
        <v>2023-03-17</v>
      </c>
      <c r="B4971" s="45">
        <v>-1</v>
      </c>
      <c r="C4971" t="s">
        <v>77</v>
      </c>
      <c r="D4971" t="str">
        <f>_xlfn.XLOOKUP(Table29[[#This Row],[Patron Group]],$R$10:$R$24,$S$10:$S$24)</f>
        <v>Undergraduate</v>
      </c>
      <c r="E4971" s="1" t="d">
        <v>2023-03-17</v>
      </c>
      <c r="F4971" t="s">
        <v>458</v>
      </c>
      <c r="G4971" t="s">
        <v>2282</v>
      </c>
      <c r="H4971" t="str">
        <f>_xlfn.XLOOKUP(Table29[[#This Row],[Unique BarCode]],$N$10:$N$37,$O$10:$O$37)</f>
        <v>HPUSBC</v>
      </c>
      <c r="I4971" t="str">
        <f>_xlfn.XLOOKUP(Table29[[#This Row],[Unique BarCode]],$N$10:$N$37,$P$10:$P$37)</f>
        <v>Charger</v>
      </c>
      <c r="J4971" t="s">
        <v>49</v>
      </c>
    </row>
    <row r="4972" spans="1:11" x14ac:dyDescent="0.2">
      <c r="A4972" s="1" t="d">
        <v>2023-03-17</v>
      </c>
      <c r="B4972" s="45">
        <v>-1</v>
      </c>
      <c r="C4972" t="s">
        <v>77</v>
      </c>
      <c r="D4972" t="str">
        <f>_xlfn.XLOOKUP(Table29[[#This Row],[Patron Group]],$R$10:$R$24,$S$10:$S$24)</f>
        <v>Undergraduate</v>
      </c>
      <c r="E4972" s="1" t="d">
        <v>2023-03-17</v>
      </c>
      <c r="F4972" t="s">
        <v>260</v>
      </c>
      <c r="G4972" t="s">
        <v>2282</v>
      </c>
      <c r="H4972" t="str">
        <f>_xlfn.XLOOKUP(Table29[[#This Row],[Unique BarCode]],$N$10:$N$37,$O$10:$O$37)</f>
        <v>HPUSBC</v>
      </c>
      <c r="I4972" t="str">
        <f>_xlfn.XLOOKUP(Table29[[#This Row],[Unique BarCode]],$N$10:$N$37,$P$10:$P$37)</f>
        <v>Charger</v>
      </c>
      <c r="J4972" t="s">
        <v>49</v>
      </c>
    </row>
    <row r="4973" spans="1:11" x14ac:dyDescent="0.2">
      <c r="A4973" s="1" t="d">
        <v>2023-03-17</v>
      </c>
      <c r="B4973" s="45">
        <v>-1</v>
      </c>
      <c r="C4973" t="s">
        <v>77</v>
      </c>
      <c r="D4973" t="str">
        <f>_xlfn.XLOOKUP(Table29[[#This Row],[Patron Group]],$R$10:$R$24,$S$10:$S$24)</f>
        <v>Undergraduate</v>
      </c>
      <c r="E4973" s="1" t="d">
        <v>2023-03-17</v>
      </c>
      <c r="F4973" t="s">
        <v>1367</v>
      </c>
      <c r="G4973" t="s">
        <v>2282</v>
      </c>
      <c r="H4973" t="str">
        <f>_xlfn.XLOOKUP(Table29[[#This Row],[Unique BarCode]],$N$10:$N$37,$O$10:$O$37)</f>
        <v>HPUSBC</v>
      </c>
      <c r="I4973" t="str">
        <f>_xlfn.XLOOKUP(Table29[[#This Row],[Unique BarCode]],$N$10:$N$37,$P$10:$P$37)</f>
        <v>Charger</v>
      </c>
      <c r="J4973" t="s">
        <v>49</v>
      </c>
    </row>
    <row r="4974" spans="1:11" x14ac:dyDescent="0.2">
      <c r="A4974" s="1" t="d">
        <v>2023-03-17</v>
      </c>
      <c r="B4974" s="45">
        <v>-1</v>
      </c>
      <c r="C4974" t="s">
        <v>77</v>
      </c>
      <c r="D4974" t="str">
        <f>_xlfn.XLOOKUP(Table29[[#This Row],[Patron Group]],$R$10:$R$24,$S$10:$S$24)</f>
        <v>Undergraduate</v>
      </c>
      <c r="E4974" s="1" t="d">
        <v>2023-03-17</v>
      </c>
      <c r="F4974" t="s">
        <v>687</v>
      </c>
      <c r="G4974" t="s">
        <v>2282</v>
      </c>
      <c r="H4974" t="str">
        <f>_xlfn.XLOOKUP(Table29[[#This Row],[Unique BarCode]],$N$10:$N$37,$O$10:$O$37)</f>
        <v>HPUSBC</v>
      </c>
      <c r="I4974" t="str">
        <f>_xlfn.XLOOKUP(Table29[[#This Row],[Unique BarCode]],$N$10:$N$37,$P$10:$P$37)</f>
        <v>Charger</v>
      </c>
      <c r="J4974" t="s">
        <v>49</v>
      </c>
    </row>
    <row r="4975" spans="1:11" x14ac:dyDescent="0.2">
      <c r="A4975" s="1" t="d">
        <v>2023-03-17</v>
      </c>
      <c r="B4975" s="45">
        <v>-1</v>
      </c>
      <c r="C4975" t="s">
        <v>77</v>
      </c>
      <c r="D4975" t="str">
        <f>_xlfn.XLOOKUP(Table29[[#This Row],[Patron Group]],$R$10:$R$24,$S$10:$S$24)</f>
        <v>Undergraduate</v>
      </c>
      <c r="E4975" s="1" t="d">
        <v>2023-03-17</v>
      </c>
      <c r="F4975" t="s">
        <v>942</v>
      </c>
      <c r="G4975" t="s">
        <v>2265</v>
      </c>
      <c r="H4975" t="str">
        <f>_xlfn.XLOOKUP(Table29[[#This Row],[Unique BarCode]],$N$10:$N$37,$O$10:$O$37)</f>
        <v>IPHONE</v>
      </c>
      <c r="I4975" t="str">
        <f>_xlfn.XLOOKUP(Table29[[#This Row],[Unique BarCode]],$N$10:$N$37,$P$10:$P$37)</f>
        <v>Charger</v>
      </c>
      <c r="J4975" t="s">
        <v>68</v>
      </c>
      <c r="K4975" t="s">
        <v>943</v>
      </c>
    </row>
    <row r="4976" spans="1:11" x14ac:dyDescent="0.2">
      <c r="A4976" s="1" t="d">
        <v>2023-03-17</v>
      </c>
      <c r="B4976" s="45">
        <v>-1</v>
      </c>
      <c r="C4976" t="s">
        <v>77</v>
      </c>
      <c r="D4976" t="str">
        <f>_xlfn.XLOOKUP(Table29[[#This Row],[Patron Group]],$R$10:$R$24,$S$10:$S$24)</f>
        <v>Undergraduate</v>
      </c>
      <c r="E4976" s="1" t="d">
        <v>2023-03-17</v>
      </c>
      <c r="F4976" t="s">
        <v>1179</v>
      </c>
      <c r="G4976" t="s">
        <v>2265</v>
      </c>
      <c r="H4976" t="str">
        <f>_xlfn.XLOOKUP(Table29[[#This Row],[Unique BarCode]],$N$10:$N$37,$O$10:$O$37)</f>
        <v>IPHONE</v>
      </c>
      <c r="I4976" t="str">
        <f>_xlfn.XLOOKUP(Table29[[#This Row],[Unique BarCode]],$N$10:$N$37,$P$10:$P$37)</f>
        <v>Charger</v>
      </c>
      <c r="J4976" t="s">
        <v>49</v>
      </c>
      <c r="K4976" t="s">
        <v>1180</v>
      </c>
    </row>
    <row r="4977" spans="1:11" x14ac:dyDescent="0.2">
      <c r="A4977" s="1" t="d">
        <v>2023-03-17</v>
      </c>
      <c r="B4977" s="45">
        <v>-1</v>
      </c>
      <c r="C4977" t="s">
        <v>77</v>
      </c>
      <c r="D4977" t="str">
        <f>_xlfn.XLOOKUP(Table29[[#This Row],[Patron Group]],$R$10:$R$24,$S$10:$S$24)</f>
        <v>Undergraduate</v>
      </c>
      <c r="E4977" s="1" t="d">
        <v>2023-03-17</v>
      </c>
      <c r="F4977" t="s">
        <v>1254</v>
      </c>
      <c r="G4977" t="s">
        <v>2265</v>
      </c>
      <c r="H4977" t="str">
        <f>_xlfn.XLOOKUP(Table29[[#This Row],[Unique BarCode]],$N$10:$N$37,$O$10:$O$37)</f>
        <v>IPHONE</v>
      </c>
      <c r="I4977" t="str">
        <f>_xlfn.XLOOKUP(Table29[[#This Row],[Unique BarCode]],$N$10:$N$37,$P$10:$P$37)</f>
        <v>Charger</v>
      </c>
      <c r="J4977" t="s">
        <v>49</v>
      </c>
      <c r="K4977" t="s">
        <v>1255</v>
      </c>
    </row>
    <row r="4978" spans="1:11" x14ac:dyDescent="0.2">
      <c r="A4978" s="1" t="d">
        <v>2023-03-17</v>
      </c>
      <c r="B4978" s="45">
        <v>-1</v>
      </c>
      <c r="C4978" t="s">
        <v>77</v>
      </c>
      <c r="D4978" t="str">
        <f>_xlfn.XLOOKUP(Table29[[#This Row],[Patron Group]],$R$10:$R$24,$S$10:$S$24)</f>
        <v>Undergraduate</v>
      </c>
      <c r="E4978" s="1" t="d">
        <v>2023-03-17</v>
      </c>
      <c r="F4978" t="s">
        <v>218</v>
      </c>
      <c r="G4978" t="s">
        <v>2265</v>
      </c>
      <c r="H4978" t="str">
        <f>_xlfn.XLOOKUP(Table29[[#This Row],[Unique BarCode]],$N$10:$N$37,$O$10:$O$37)</f>
        <v>IPHONE</v>
      </c>
      <c r="I4978" t="str">
        <f>_xlfn.XLOOKUP(Table29[[#This Row],[Unique BarCode]],$N$10:$N$37,$P$10:$P$37)</f>
        <v>Charger</v>
      </c>
      <c r="J4978" t="s">
        <v>49</v>
      </c>
      <c r="K4978" t="s">
        <v>219</v>
      </c>
    </row>
    <row r="4979" spans="1:11" x14ac:dyDescent="0.2">
      <c r="A4979" s="1" t="d">
        <v>2023-03-17</v>
      </c>
      <c r="B4979" s="45">
        <v>-1</v>
      </c>
      <c r="C4979" t="s">
        <v>77</v>
      </c>
      <c r="D4979" t="str">
        <f>_xlfn.XLOOKUP(Table29[[#This Row],[Patron Group]],$R$10:$R$24,$S$10:$S$24)</f>
        <v>Undergraduate</v>
      </c>
      <c r="E4979" s="1" t="d">
        <v>2023-03-17</v>
      </c>
      <c r="F4979" t="s">
        <v>27</v>
      </c>
      <c r="G4979" t="s">
        <v>2265</v>
      </c>
      <c r="H4979" t="str">
        <f>_xlfn.XLOOKUP(Table29[[#This Row],[Unique BarCode]],$N$10:$N$37,$O$10:$O$37)</f>
        <v>IPHONE</v>
      </c>
      <c r="I4979" t="str">
        <f>_xlfn.XLOOKUP(Table29[[#This Row],[Unique BarCode]],$N$10:$N$37,$P$10:$P$37)</f>
        <v>Charger</v>
      </c>
      <c r="J4979" t="s">
        <v>8</v>
      </c>
      <c r="K4979" t="s">
        <v>28</v>
      </c>
    </row>
    <row r="4980" spans="1:11" x14ac:dyDescent="0.2">
      <c r="A4980" s="1" t="d">
        <v>2023-03-17</v>
      </c>
      <c r="B4980" s="45">
        <v>-1</v>
      </c>
      <c r="C4980" t="s">
        <v>77</v>
      </c>
      <c r="D4980" t="str">
        <f>_xlfn.XLOOKUP(Table29[[#This Row],[Patron Group]],$R$10:$R$24,$S$10:$S$24)</f>
        <v>Undergraduate</v>
      </c>
      <c r="E4980" s="1" t="d">
        <v>2023-03-17</v>
      </c>
      <c r="F4980" t="s">
        <v>1314</v>
      </c>
      <c r="G4980" t="s">
        <v>2265</v>
      </c>
      <c r="H4980" t="str">
        <f>_xlfn.XLOOKUP(Table29[[#This Row],[Unique BarCode]],$N$10:$N$37,$O$10:$O$37)</f>
        <v>IPHONE</v>
      </c>
      <c r="I4980" t="str">
        <f>_xlfn.XLOOKUP(Table29[[#This Row],[Unique BarCode]],$N$10:$N$37,$P$10:$P$37)</f>
        <v>Charger</v>
      </c>
      <c r="J4980" t="s">
        <v>8</v>
      </c>
      <c r="K4980" t="s">
        <v>1315</v>
      </c>
    </row>
    <row r="4981" spans="1:11" x14ac:dyDescent="0.2">
      <c r="A4981" s="1" t="d">
        <v>2023-03-17</v>
      </c>
      <c r="B4981" s="45">
        <v>-1</v>
      </c>
      <c r="C4981" t="s">
        <v>77</v>
      </c>
      <c r="D4981" t="str">
        <f>_xlfn.XLOOKUP(Table29[[#This Row],[Patron Group]],$R$10:$R$24,$S$10:$S$24)</f>
        <v>Undergraduate</v>
      </c>
      <c r="E4981" s="1" t="d">
        <v>2023-03-17</v>
      </c>
      <c r="F4981" t="s">
        <v>84</v>
      </c>
      <c r="G4981" t="s">
        <v>2265</v>
      </c>
      <c r="H4981" t="str">
        <f>_xlfn.XLOOKUP(Table29[[#This Row],[Unique BarCode]],$N$10:$N$37,$O$10:$O$37)</f>
        <v>IPHONE</v>
      </c>
      <c r="I4981" t="str">
        <f>_xlfn.XLOOKUP(Table29[[#This Row],[Unique BarCode]],$N$10:$N$37,$P$10:$P$37)</f>
        <v>Charger</v>
      </c>
      <c r="J4981" t="s">
        <v>8</v>
      </c>
      <c r="K4981" t="s">
        <v>85</v>
      </c>
    </row>
    <row r="4982" spans="1:11" x14ac:dyDescent="0.2">
      <c r="A4982" s="1" t="d">
        <v>2023-03-17</v>
      </c>
      <c r="B4982" s="45">
        <v>-1</v>
      </c>
      <c r="C4982" t="s">
        <v>77</v>
      </c>
      <c r="D4982" t="str">
        <f>_xlfn.XLOOKUP(Table29[[#This Row],[Patron Group]],$R$10:$R$24,$S$10:$S$24)</f>
        <v>Undergraduate</v>
      </c>
      <c r="E4982" s="1" t="d">
        <v>2023-03-17</v>
      </c>
      <c r="F4982" t="s">
        <v>1186</v>
      </c>
      <c r="G4982" t="s">
        <v>2265</v>
      </c>
      <c r="H4982" t="str">
        <f>_xlfn.XLOOKUP(Table29[[#This Row],[Unique BarCode]],$N$10:$N$37,$O$10:$O$37)</f>
        <v>IPHONE</v>
      </c>
      <c r="I4982" t="str">
        <f>_xlfn.XLOOKUP(Table29[[#This Row],[Unique BarCode]],$N$10:$N$37,$P$10:$P$37)</f>
        <v>Charger</v>
      </c>
      <c r="J4982" t="s">
        <v>128</v>
      </c>
      <c r="K4982" t="s">
        <v>1187</v>
      </c>
    </row>
    <row r="4983" spans="1:11" x14ac:dyDescent="0.2">
      <c r="A4983" s="1" t="d">
        <v>2023-03-17</v>
      </c>
      <c r="B4983" s="45">
        <v>-1</v>
      </c>
      <c r="C4983" t="s">
        <v>77</v>
      </c>
      <c r="D4983" t="str">
        <f>_xlfn.XLOOKUP(Table29[[#This Row],[Patron Group]],$R$10:$R$24,$S$10:$S$24)</f>
        <v>Undergraduate</v>
      </c>
      <c r="E4983" s="1" t="d">
        <v>2023-03-17</v>
      </c>
      <c r="F4983" t="s">
        <v>433</v>
      </c>
      <c r="G4983" t="s">
        <v>2265</v>
      </c>
      <c r="H4983" t="str">
        <f>_xlfn.XLOOKUP(Table29[[#This Row],[Unique BarCode]],$N$10:$N$37,$O$10:$O$37)</f>
        <v>IPHONE</v>
      </c>
      <c r="I4983" t="str">
        <f>_xlfn.XLOOKUP(Table29[[#This Row],[Unique BarCode]],$N$10:$N$37,$P$10:$P$37)</f>
        <v>Charger</v>
      </c>
      <c r="J4983" t="s">
        <v>8</v>
      </c>
      <c r="K4983" t="s">
        <v>434</v>
      </c>
    </row>
    <row r="4984" spans="1:11" x14ac:dyDescent="0.2">
      <c r="A4984" s="1" t="d">
        <v>2023-03-17</v>
      </c>
      <c r="B4984" s="45">
        <v>-1</v>
      </c>
      <c r="C4984" t="s">
        <v>77</v>
      </c>
      <c r="D4984" t="str">
        <f>_xlfn.XLOOKUP(Table29[[#This Row],[Patron Group]],$R$10:$R$24,$S$10:$S$24)</f>
        <v>Undergraduate</v>
      </c>
      <c r="E4984" s="1" t="d">
        <v>2023-03-17</v>
      </c>
      <c r="F4984" t="s">
        <v>29</v>
      </c>
      <c r="G4984" t="s">
        <v>2265</v>
      </c>
      <c r="H4984" t="str">
        <f>_xlfn.XLOOKUP(Table29[[#This Row],[Unique BarCode]],$N$10:$N$37,$O$10:$O$37)</f>
        <v>IPHONE</v>
      </c>
      <c r="I4984" t="str">
        <f>_xlfn.XLOOKUP(Table29[[#This Row],[Unique BarCode]],$N$10:$N$37,$P$10:$P$37)</f>
        <v>Charger</v>
      </c>
      <c r="J4984" t="s">
        <v>8</v>
      </c>
      <c r="K4984" t="s">
        <v>30</v>
      </c>
    </row>
    <row r="4985" spans="1:11" x14ac:dyDescent="0.2">
      <c r="A4985" s="1" t="d">
        <v>2023-03-17</v>
      </c>
      <c r="B4985" s="45">
        <v>-1</v>
      </c>
      <c r="C4985" t="s">
        <v>77</v>
      </c>
      <c r="D4985" t="str">
        <f>_xlfn.XLOOKUP(Table29[[#This Row],[Patron Group]],$R$10:$R$24,$S$10:$S$24)</f>
        <v>Undergraduate</v>
      </c>
      <c r="E4985" s="1" t="d">
        <v>2023-03-17</v>
      </c>
      <c r="F4985" t="s">
        <v>220</v>
      </c>
      <c r="G4985" t="s">
        <v>2265</v>
      </c>
      <c r="H4985" t="str">
        <f>_xlfn.XLOOKUP(Table29[[#This Row],[Unique BarCode]],$N$10:$N$37,$O$10:$O$37)</f>
        <v>IPHONE</v>
      </c>
      <c r="I4985" t="str">
        <f>_xlfn.XLOOKUP(Table29[[#This Row],[Unique BarCode]],$N$10:$N$37,$P$10:$P$37)</f>
        <v>Charger</v>
      </c>
      <c r="J4985" t="s">
        <v>13</v>
      </c>
      <c r="K4985" t="s">
        <v>221</v>
      </c>
    </row>
    <row r="4986" spans="1:11" x14ac:dyDescent="0.2">
      <c r="A4986" s="1" t="d">
        <v>2023-03-17</v>
      </c>
      <c r="B4986" s="45">
        <v>-1</v>
      </c>
      <c r="C4986" t="s">
        <v>77</v>
      </c>
      <c r="D4986" t="str">
        <f>_xlfn.XLOOKUP(Table29[[#This Row],[Patron Group]],$R$10:$R$24,$S$10:$S$24)</f>
        <v>Undergraduate</v>
      </c>
      <c r="E4986" s="1" t="d">
        <v>2023-03-17</v>
      </c>
      <c r="F4986" t="s">
        <v>222</v>
      </c>
      <c r="G4986" t="s">
        <v>2265</v>
      </c>
      <c r="H4986" t="str">
        <f>_xlfn.XLOOKUP(Table29[[#This Row],[Unique BarCode]],$N$10:$N$37,$O$10:$O$37)</f>
        <v>IPHONE</v>
      </c>
      <c r="I4986" t="str">
        <f>_xlfn.XLOOKUP(Table29[[#This Row],[Unique BarCode]],$N$10:$N$37,$P$10:$P$37)</f>
        <v>Charger</v>
      </c>
      <c r="J4986" t="s">
        <v>13</v>
      </c>
      <c r="K4986" t="s">
        <v>223</v>
      </c>
    </row>
    <row r="4987" spans="1:11" x14ac:dyDescent="0.2">
      <c r="A4987" s="1" t="d">
        <v>2023-03-17</v>
      </c>
      <c r="B4987" s="45">
        <v>-1</v>
      </c>
      <c r="C4987" t="s">
        <v>77</v>
      </c>
      <c r="D4987" t="str">
        <f>_xlfn.XLOOKUP(Table29[[#This Row],[Patron Group]],$R$10:$R$24,$S$10:$S$24)</f>
        <v>Undergraduate</v>
      </c>
      <c r="E4987" s="1" t="d">
        <v>2023-03-17</v>
      </c>
      <c r="F4987" t="s">
        <v>12</v>
      </c>
      <c r="G4987" t="s">
        <v>2265</v>
      </c>
      <c r="H4987" t="str">
        <f>_xlfn.XLOOKUP(Table29[[#This Row],[Unique BarCode]],$N$10:$N$37,$O$10:$O$37)</f>
        <v>IPHONE</v>
      </c>
      <c r="I4987" t="str">
        <f>_xlfn.XLOOKUP(Table29[[#This Row],[Unique BarCode]],$N$10:$N$37,$P$10:$P$37)</f>
        <v>Charger</v>
      </c>
      <c r="J4987" t="s">
        <v>13</v>
      </c>
      <c r="K4987" t="s">
        <v>14</v>
      </c>
    </row>
    <row r="4988" spans="1:11" x14ac:dyDescent="0.2">
      <c r="A4988" s="1" t="d">
        <v>2023-03-17</v>
      </c>
      <c r="B4988" s="45">
        <v>-1</v>
      </c>
      <c r="C4988" t="s">
        <v>77</v>
      </c>
      <c r="D4988" t="str">
        <f>_xlfn.XLOOKUP(Table29[[#This Row],[Patron Group]],$R$10:$R$24,$S$10:$S$24)</f>
        <v>Undergraduate</v>
      </c>
      <c r="E4988" s="1" t="d">
        <v>2023-03-17</v>
      </c>
      <c r="F4988" t="s">
        <v>1655</v>
      </c>
      <c r="G4988" t="s">
        <v>2265</v>
      </c>
      <c r="H4988" t="str">
        <f>_xlfn.XLOOKUP(Table29[[#This Row],[Unique BarCode]],$N$10:$N$37,$O$10:$O$37)</f>
        <v>IPHONE</v>
      </c>
      <c r="I4988" t="str">
        <f>_xlfn.XLOOKUP(Table29[[#This Row],[Unique BarCode]],$N$10:$N$37,$P$10:$P$37)</f>
        <v>Charger</v>
      </c>
      <c r="J4988" t="s">
        <v>128</v>
      </c>
    </row>
    <row r="4989" spans="1:11" x14ac:dyDescent="0.2">
      <c r="A4989" s="1" t="d">
        <v>2023-03-17</v>
      </c>
      <c r="B4989" s="45">
        <v>-1</v>
      </c>
      <c r="C4989" t="s">
        <v>77</v>
      </c>
      <c r="D4989" t="str">
        <f>_xlfn.XLOOKUP(Table29[[#This Row],[Patron Group]],$R$10:$R$24,$S$10:$S$24)</f>
        <v>Undergraduate</v>
      </c>
      <c r="E4989" s="1" t="d">
        <v>2023-03-17</v>
      </c>
      <c r="F4989" t="s">
        <v>33</v>
      </c>
      <c r="G4989" t="s">
        <v>2268</v>
      </c>
      <c r="H4989" t="str">
        <f>_xlfn.XLOOKUP(Table29[[#This Row],[Unique BarCode]],$N$10:$N$37,$O$10:$O$37)</f>
        <v>MACCHRG</v>
      </c>
      <c r="I4989" t="str">
        <f>_xlfn.XLOOKUP(Table29[[#This Row],[Unique BarCode]],$N$10:$N$37,$P$10:$P$37)</f>
        <v>Charger</v>
      </c>
      <c r="J4989" t="s">
        <v>8</v>
      </c>
      <c r="K4989" t="s">
        <v>34</v>
      </c>
    </row>
    <row r="4990" spans="1:11" x14ac:dyDescent="0.2">
      <c r="A4990" s="1" t="d">
        <v>2023-03-17</v>
      </c>
      <c r="B4990" s="45">
        <v>-1</v>
      </c>
      <c r="C4990" t="s">
        <v>77</v>
      </c>
      <c r="D4990" t="str">
        <f>_xlfn.XLOOKUP(Table29[[#This Row],[Patron Group]],$R$10:$R$24,$S$10:$S$24)</f>
        <v>Undergraduate</v>
      </c>
      <c r="E4990" s="1" t="d">
        <v>2023-03-17</v>
      </c>
      <c r="F4990" t="s">
        <v>465</v>
      </c>
      <c r="G4990" t="s">
        <v>2268</v>
      </c>
      <c r="H4990" t="str">
        <f>_xlfn.XLOOKUP(Table29[[#This Row],[Unique BarCode]],$N$10:$N$37,$O$10:$O$37)</f>
        <v>MACCHRG</v>
      </c>
      <c r="I4990" t="str">
        <f>_xlfn.XLOOKUP(Table29[[#This Row],[Unique BarCode]],$N$10:$N$37,$P$10:$P$37)</f>
        <v>Charger</v>
      </c>
      <c r="J4990" t="s">
        <v>8</v>
      </c>
      <c r="K4990" t="s">
        <v>466</v>
      </c>
    </row>
    <row r="4991" spans="1:11" x14ac:dyDescent="0.2">
      <c r="A4991" s="1" t="d">
        <v>2023-03-17</v>
      </c>
      <c r="B4991" s="45">
        <v>-1</v>
      </c>
      <c r="C4991" t="s">
        <v>77</v>
      </c>
      <c r="D4991" t="str">
        <f>_xlfn.XLOOKUP(Table29[[#This Row],[Patron Group]],$R$10:$R$24,$S$10:$S$24)</f>
        <v>Undergraduate</v>
      </c>
      <c r="E4991" s="1" t="d">
        <v>2023-03-17</v>
      </c>
      <c r="F4991" t="s">
        <v>1631</v>
      </c>
      <c r="G4991" t="s">
        <v>2296</v>
      </c>
      <c r="H4991" t="str">
        <f>_xlfn.XLOOKUP(Table29[[#This Row],[Unique BarCode]],$N$10:$N$37,$O$10:$O$37)</f>
        <v>MACUSBC</v>
      </c>
      <c r="I4991" t="str">
        <f>_xlfn.XLOOKUP(Table29[[#This Row],[Unique BarCode]],$N$10:$N$37,$P$10:$P$37)</f>
        <v>Charger</v>
      </c>
      <c r="J4991" t="s">
        <v>8</v>
      </c>
      <c r="K4991" t="s">
        <v>277</v>
      </c>
    </row>
    <row r="4992" spans="1:11" x14ac:dyDescent="0.2">
      <c r="A4992" s="1" t="d">
        <v>2023-03-17</v>
      </c>
      <c r="B4992" s="45">
        <v>-1</v>
      </c>
      <c r="C4992" t="s">
        <v>77</v>
      </c>
      <c r="D4992" t="str">
        <f>_xlfn.XLOOKUP(Table29[[#This Row],[Patron Group]],$R$10:$R$24,$S$10:$S$24)</f>
        <v>Undergraduate</v>
      </c>
      <c r="E4992" s="1" t="d">
        <v>2023-03-17</v>
      </c>
      <c r="F4992" t="s">
        <v>1750</v>
      </c>
      <c r="G4992" t="s">
        <v>2296</v>
      </c>
      <c r="H4992" t="str">
        <f>_xlfn.XLOOKUP(Table29[[#This Row],[Unique BarCode]],$N$10:$N$37,$O$10:$O$37)</f>
        <v>MACUSBC</v>
      </c>
      <c r="I4992" t="str">
        <f>_xlfn.XLOOKUP(Table29[[#This Row],[Unique BarCode]],$N$10:$N$37,$P$10:$P$37)</f>
        <v>Charger</v>
      </c>
      <c r="J4992" t="s">
        <v>128</v>
      </c>
      <c r="K4992" t="s">
        <v>439</v>
      </c>
    </row>
    <row r="4993" spans="1:11" x14ac:dyDescent="0.2">
      <c r="A4993" s="1" t="d">
        <v>2023-03-17</v>
      </c>
      <c r="B4993" s="45">
        <v>-1</v>
      </c>
      <c r="C4993" t="s">
        <v>77</v>
      </c>
      <c r="D4993" t="str">
        <f>_xlfn.XLOOKUP(Table29[[#This Row],[Patron Group]],$R$10:$R$24,$S$10:$S$24)</f>
        <v>Undergraduate</v>
      </c>
      <c r="E4993" s="1" t="d">
        <v>2023-03-17</v>
      </c>
      <c r="F4993" t="s">
        <v>2107</v>
      </c>
      <c r="G4993" t="s">
        <v>2296</v>
      </c>
      <c r="H4993" t="str">
        <f>_xlfn.XLOOKUP(Table29[[#This Row],[Unique BarCode]],$N$10:$N$37,$O$10:$O$37)</f>
        <v>MACUSBC</v>
      </c>
      <c r="I4993" t="str">
        <f>_xlfn.XLOOKUP(Table29[[#This Row],[Unique BarCode]],$N$10:$N$37,$P$10:$P$37)</f>
        <v>Charger</v>
      </c>
      <c r="J4993" t="s">
        <v>128</v>
      </c>
      <c r="K4993" t="s">
        <v>474</v>
      </c>
    </row>
    <row r="4994" spans="1:11" x14ac:dyDescent="0.2">
      <c r="A4994" s="1" t="d">
        <v>2023-03-17</v>
      </c>
      <c r="B4994" s="45">
        <v>-1</v>
      </c>
      <c r="C4994" t="s">
        <v>77</v>
      </c>
      <c r="D4994" t="str">
        <f>_xlfn.XLOOKUP(Table29[[#This Row],[Patron Group]],$R$10:$R$24,$S$10:$S$24)</f>
        <v>Undergraduate</v>
      </c>
      <c r="E4994" s="1" t="d">
        <v>2023-03-17</v>
      </c>
      <c r="F4994" t="s">
        <v>1871</v>
      </c>
      <c r="G4994" t="s">
        <v>2296</v>
      </c>
      <c r="H4994" t="str">
        <f>_xlfn.XLOOKUP(Table29[[#This Row],[Unique BarCode]],$N$10:$N$37,$O$10:$O$37)</f>
        <v>MACUSBC</v>
      </c>
      <c r="I4994" t="str">
        <f>_xlfn.XLOOKUP(Table29[[#This Row],[Unique BarCode]],$N$10:$N$37,$P$10:$P$37)</f>
        <v>Charger</v>
      </c>
      <c r="J4994" t="s">
        <v>128</v>
      </c>
      <c r="K4994" t="s">
        <v>476</v>
      </c>
    </row>
    <row r="4995" spans="1:11" x14ac:dyDescent="0.2">
      <c r="A4995" s="1" t="d">
        <v>2023-03-17</v>
      </c>
      <c r="B4995" s="45">
        <v>-1</v>
      </c>
      <c r="C4995" t="s">
        <v>77</v>
      </c>
      <c r="D4995" t="str">
        <f>_xlfn.XLOOKUP(Table29[[#This Row],[Patron Group]],$R$10:$R$24,$S$10:$S$24)</f>
        <v>Undergraduate</v>
      </c>
      <c r="E4995" s="1" t="d">
        <v>2023-03-17</v>
      </c>
      <c r="F4995" t="s">
        <v>1634</v>
      </c>
      <c r="G4995" t="s">
        <v>2296</v>
      </c>
      <c r="H4995" t="str">
        <f>_xlfn.XLOOKUP(Table29[[#This Row],[Unique BarCode]],$N$10:$N$37,$O$10:$O$37)</f>
        <v>MACUSBC</v>
      </c>
      <c r="I4995" t="str">
        <f>_xlfn.XLOOKUP(Table29[[#This Row],[Unique BarCode]],$N$10:$N$37,$P$10:$P$37)</f>
        <v>Charger</v>
      </c>
      <c r="J4995" t="s">
        <v>8</v>
      </c>
      <c r="K4995" t="s">
        <v>38</v>
      </c>
    </row>
    <row r="4996" spans="1:11" x14ac:dyDescent="0.2">
      <c r="A4996" s="1" t="d">
        <v>2023-03-17</v>
      </c>
      <c r="B4996" s="45">
        <v>-1</v>
      </c>
      <c r="C4996" t="s">
        <v>77</v>
      </c>
      <c r="D4996" t="str">
        <f>_xlfn.XLOOKUP(Table29[[#This Row],[Patron Group]],$R$10:$R$24,$S$10:$S$24)</f>
        <v>Undergraduate</v>
      </c>
      <c r="E4996" s="1" t="d">
        <v>2023-03-17</v>
      </c>
      <c r="F4996" t="s">
        <v>1652</v>
      </c>
      <c r="G4996" t="s">
        <v>2296</v>
      </c>
      <c r="H4996" t="str">
        <f>_xlfn.XLOOKUP(Table29[[#This Row],[Unique BarCode]],$N$10:$N$37,$O$10:$O$37)</f>
        <v>MACUSBC</v>
      </c>
      <c r="I4996" t="str">
        <f>_xlfn.XLOOKUP(Table29[[#This Row],[Unique BarCode]],$N$10:$N$37,$P$10:$P$37)</f>
        <v>Charger</v>
      </c>
      <c r="J4996" t="s">
        <v>8</v>
      </c>
      <c r="K4996" t="s">
        <v>40</v>
      </c>
    </row>
    <row r="4997" spans="1:11" x14ac:dyDescent="0.2">
      <c r="A4997" s="1" t="d">
        <v>2023-03-17</v>
      </c>
      <c r="B4997" s="45">
        <v>-1</v>
      </c>
      <c r="C4997" t="s">
        <v>77</v>
      </c>
      <c r="D4997" t="str">
        <f>_xlfn.XLOOKUP(Table29[[#This Row],[Patron Group]],$R$10:$R$24,$S$10:$S$24)</f>
        <v>Undergraduate</v>
      </c>
      <c r="E4997" s="1" t="d">
        <v>2023-03-17</v>
      </c>
      <c r="F4997" t="s">
        <v>1835</v>
      </c>
      <c r="G4997" t="s">
        <v>2296</v>
      </c>
      <c r="H4997" t="str">
        <f>_xlfn.XLOOKUP(Table29[[#This Row],[Unique BarCode]],$N$10:$N$37,$O$10:$O$37)</f>
        <v>MACUSBC</v>
      </c>
      <c r="I4997" t="str">
        <f>_xlfn.XLOOKUP(Table29[[#This Row],[Unique BarCode]],$N$10:$N$37,$P$10:$P$37)</f>
        <v>Charger</v>
      </c>
      <c r="J4997" t="s">
        <v>8</v>
      </c>
    </row>
    <row r="4998" spans="1:11" x14ac:dyDescent="0.2">
      <c r="A4998" s="1" t="d">
        <v>2023-03-17</v>
      </c>
      <c r="B4998" s="45">
        <v>-1</v>
      </c>
      <c r="C4998" t="s">
        <v>77</v>
      </c>
      <c r="D4998" t="str">
        <f>_xlfn.XLOOKUP(Table29[[#This Row],[Patron Group]],$R$10:$R$24,$S$10:$S$24)</f>
        <v>Undergraduate</v>
      </c>
      <c r="E4998" s="1" t="d">
        <v>2023-03-17</v>
      </c>
      <c r="F4998" t="s">
        <v>845</v>
      </c>
      <c r="G4998" t="s">
        <v>2271</v>
      </c>
      <c r="H4998" t="str">
        <f>_xlfn.XLOOKUP(Table29[[#This Row],[Unique BarCode]],$N$10:$N$37,$O$10:$O$37)</f>
        <v>OMNI</v>
      </c>
      <c r="I4998" t="str">
        <f>_xlfn.XLOOKUP(Table29[[#This Row],[Unique BarCode]],$N$10:$N$37,$P$10:$P$37)</f>
        <v>Charger</v>
      </c>
      <c r="J4998" t="s">
        <v>49</v>
      </c>
      <c r="K4998" t="s">
        <v>846</v>
      </c>
    </row>
    <row r="4999" spans="1:11" x14ac:dyDescent="0.2">
      <c r="A4999" s="1" t="d">
        <v>2023-03-17</v>
      </c>
      <c r="B4999" s="45">
        <v>-1</v>
      </c>
      <c r="C4999" t="s">
        <v>77</v>
      </c>
      <c r="D4999" t="str">
        <f>_xlfn.XLOOKUP(Table29[[#This Row],[Patron Group]],$R$10:$R$24,$S$10:$S$24)</f>
        <v>Undergraduate</v>
      </c>
      <c r="E4999" s="1" t="d">
        <v>2023-03-17</v>
      </c>
      <c r="F4999" t="s">
        <v>1780</v>
      </c>
      <c r="G4999" t="s">
        <v>2271</v>
      </c>
      <c r="H4999" t="str">
        <f>_xlfn.XLOOKUP(Table29[[#This Row],[Unique BarCode]],$N$10:$N$37,$O$10:$O$37)</f>
        <v>OMNI</v>
      </c>
      <c r="I4999" t="str">
        <f>_xlfn.XLOOKUP(Table29[[#This Row],[Unique BarCode]],$N$10:$N$37,$P$10:$P$37)</f>
        <v>Charger</v>
      </c>
      <c r="J4999" t="s">
        <v>49</v>
      </c>
      <c r="K4999" t="s">
        <v>1781</v>
      </c>
    </row>
    <row r="5000" spans="1:11" x14ac:dyDescent="0.2">
      <c r="A5000" s="1" t="d">
        <v>2023-03-17</v>
      </c>
      <c r="B5000" s="45">
        <v>-1</v>
      </c>
      <c r="C5000" t="s">
        <v>77</v>
      </c>
      <c r="D5000" t="str">
        <f>_xlfn.XLOOKUP(Table29[[#This Row],[Patron Group]],$R$10:$R$24,$S$10:$S$24)</f>
        <v>Undergraduate</v>
      </c>
      <c r="E5000" s="1" t="d">
        <v>2023-03-17</v>
      </c>
      <c r="F5000" t="s">
        <v>1417</v>
      </c>
      <c r="G5000" t="s">
        <v>2271</v>
      </c>
      <c r="H5000" t="str">
        <f>_xlfn.XLOOKUP(Table29[[#This Row],[Unique BarCode]],$N$10:$N$37,$O$10:$O$37)</f>
        <v>OMNI</v>
      </c>
      <c r="I5000" t="str">
        <f>_xlfn.XLOOKUP(Table29[[#This Row],[Unique BarCode]],$N$10:$N$37,$P$10:$P$37)</f>
        <v>Charger</v>
      </c>
      <c r="J5000" t="s">
        <v>49</v>
      </c>
      <c r="K5000" t="s">
        <v>1418</v>
      </c>
    </row>
    <row r="5001" spans="1:11" x14ac:dyDescent="0.2">
      <c r="A5001" s="1" t="d">
        <v>2023-03-17</v>
      </c>
      <c r="B5001" s="45">
        <v>-1</v>
      </c>
      <c r="C5001" t="s">
        <v>77</v>
      </c>
      <c r="D5001" t="str">
        <f>_xlfn.XLOOKUP(Table29[[#This Row],[Patron Group]],$R$10:$R$24,$S$10:$S$24)</f>
        <v>Undergraduate</v>
      </c>
      <c r="E5001" s="1" t="d">
        <v>2023-03-17</v>
      </c>
      <c r="F5001" t="s">
        <v>829</v>
      </c>
      <c r="G5001" t="s">
        <v>2271</v>
      </c>
      <c r="H5001" t="str">
        <f>_xlfn.XLOOKUP(Table29[[#This Row],[Unique BarCode]],$N$10:$N$37,$O$10:$O$37)</f>
        <v>OMNI</v>
      </c>
      <c r="I5001" t="str">
        <f>_xlfn.XLOOKUP(Table29[[#This Row],[Unique BarCode]],$N$10:$N$37,$P$10:$P$37)</f>
        <v>Charger</v>
      </c>
      <c r="J5001" t="s">
        <v>68</v>
      </c>
      <c r="K5001" t="s">
        <v>830</v>
      </c>
    </row>
    <row r="5002" spans="1:11" x14ac:dyDescent="0.2">
      <c r="A5002" s="1" t="d">
        <v>2023-03-17</v>
      </c>
      <c r="B5002" s="45">
        <v>-1</v>
      </c>
      <c r="C5002" t="s">
        <v>77</v>
      </c>
      <c r="D5002" t="str">
        <f>_xlfn.XLOOKUP(Table29[[#This Row],[Patron Group]],$R$10:$R$24,$S$10:$S$24)</f>
        <v>Undergraduate</v>
      </c>
      <c r="E5002" s="1" t="d">
        <v>2023-03-17</v>
      </c>
      <c r="F5002" t="s">
        <v>2160</v>
      </c>
      <c r="G5002" t="s">
        <v>2271</v>
      </c>
      <c r="H5002" t="str">
        <f>_xlfn.XLOOKUP(Table29[[#This Row],[Unique BarCode]],$N$10:$N$37,$O$10:$O$37)</f>
        <v>OMNI</v>
      </c>
      <c r="I5002" t="str">
        <f>_xlfn.XLOOKUP(Table29[[#This Row],[Unique BarCode]],$N$10:$N$37,$P$10:$P$37)</f>
        <v>Charger</v>
      </c>
      <c r="J5002" t="s">
        <v>8</v>
      </c>
    </row>
    <row r="5003" spans="1:11" x14ac:dyDescent="0.2">
      <c r="A5003" s="1" t="d">
        <v>2023-03-17</v>
      </c>
      <c r="B5003" s="45">
        <v>-1</v>
      </c>
      <c r="C5003" t="s">
        <v>77</v>
      </c>
      <c r="D5003" t="str">
        <f>_xlfn.XLOOKUP(Table29[[#This Row],[Patron Group]],$R$10:$R$24,$S$10:$S$24)</f>
        <v>Undergraduate</v>
      </c>
      <c r="E5003" s="1" t="d">
        <v>2023-03-17</v>
      </c>
      <c r="F5003" t="s">
        <v>556</v>
      </c>
      <c r="G5003" t="s">
        <v>2285</v>
      </c>
      <c r="H5003" t="str">
        <f>_xlfn.XLOOKUP(Table29[[#This Row],[Unique BarCode]],$N$10:$N$37,$O$10:$O$37)</f>
        <v>UHDMI</v>
      </c>
      <c r="I5003" t="str">
        <f>_xlfn.XLOOKUP(Table29[[#This Row],[Unique BarCode]],$N$10:$N$37,$P$10:$P$37)</f>
        <v>Cable</v>
      </c>
      <c r="J5003" t="s">
        <v>8</v>
      </c>
    </row>
    <row r="5004" spans="1:11" x14ac:dyDescent="0.2">
      <c r="A5004" s="1" t="d">
        <v>2023-03-17</v>
      </c>
      <c r="B5004" s="45">
        <v>-1</v>
      </c>
      <c r="C5004" t="s">
        <v>77</v>
      </c>
      <c r="D5004" t="str">
        <f>_xlfn.XLOOKUP(Table29[[#This Row],[Patron Group]],$R$10:$R$24,$S$10:$S$24)</f>
        <v>Undergraduate</v>
      </c>
      <c r="E5004" s="1" t="d">
        <v>2023-03-17</v>
      </c>
      <c r="F5004" t="s">
        <v>559</v>
      </c>
      <c r="G5004" t="s">
        <v>2294</v>
      </c>
      <c r="H5004" t="str">
        <f>_xlfn.XLOOKUP(Table29[[#This Row],[Unique BarCode]],$N$10:$N$37,$O$10:$O$37)</f>
        <v>UVGA</v>
      </c>
      <c r="I5004" t="str">
        <f>_xlfn.XLOOKUP(Table29[[#This Row],[Unique BarCode]],$N$10:$N$37,$P$10:$P$37)</f>
        <v>Cable</v>
      </c>
      <c r="J5004" t="s">
        <v>8</v>
      </c>
    </row>
    <row r="5005" spans="1:11" x14ac:dyDescent="0.2">
      <c r="A5005" s="1" t="d">
        <v>2023-03-17</v>
      </c>
      <c r="B5005" s="45">
        <v>-1</v>
      </c>
      <c r="C5005" t="s">
        <v>77</v>
      </c>
      <c r="D5005" t="str">
        <f>_xlfn.XLOOKUP(Table29[[#This Row],[Patron Group]],$R$10:$R$24,$S$10:$S$24)</f>
        <v>Undergraduate</v>
      </c>
      <c r="E5005" s="1" t="d">
        <v>2023-03-17</v>
      </c>
      <c r="F5005" t="s">
        <v>272</v>
      </c>
      <c r="G5005" t="s">
        <v>2272</v>
      </c>
      <c r="H5005" t="str">
        <f>_xlfn.XLOOKUP(Table29[[#This Row],[Unique BarCode]],$N$10:$N$37,$O$10:$O$37)</f>
        <v>WALLADPT</v>
      </c>
      <c r="I5005" t="str">
        <f>_xlfn.XLOOKUP(Table29[[#This Row],[Unique BarCode]],$N$10:$N$37,$P$10:$P$37)</f>
        <v>Charger</v>
      </c>
      <c r="J5005" t="s">
        <v>49</v>
      </c>
      <c r="K5005" t="s">
        <v>273</v>
      </c>
    </row>
    <row r="5006" spans="1:11" x14ac:dyDescent="0.2">
      <c r="A5006" s="1" t="d">
        <v>2023-03-17</v>
      </c>
      <c r="B5006" s="45">
        <v>-1</v>
      </c>
      <c r="C5006" t="s">
        <v>77</v>
      </c>
      <c r="D5006" t="str">
        <f>_xlfn.XLOOKUP(Table29[[#This Row],[Patron Group]],$R$10:$R$24,$S$10:$S$24)</f>
        <v>Undergraduate</v>
      </c>
      <c r="E5006" s="1" t="d">
        <v>2023-03-17</v>
      </c>
      <c r="F5006" t="s">
        <v>1184</v>
      </c>
      <c r="G5006" t="s">
        <v>2272</v>
      </c>
      <c r="H5006" t="str">
        <f>_xlfn.XLOOKUP(Table29[[#This Row],[Unique BarCode]],$N$10:$N$37,$O$10:$O$37)</f>
        <v>WALLADPT</v>
      </c>
      <c r="I5006" t="str">
        <f>_xlfn.XLOOKUP(Table29[[#This Row],[Unique BarCode]],$N$10:$N$37,$P$10:$P$37)</f>
        <v>Charger</v>
      </c>
      <c r="J5006" t="s">
        <v>49</v>
      </c>
      <c r="K5006" t="s">
        <v>1185</v>
      </c>
    </row>
    <row r="5007" spans="1:11" x14ac:dyDescent="0.2">
      <c r="A5007" s="1" t="d">
        <v>2023-03-17</v>
      </c>
      <c r="B5007" s="45">
        <v>-1</v>
      </c>
      <c r="C5007" t="s">
        <v>77</v>
      </c>
      <c r="D5007" t="str">
        <f>_xlfn.XLOOKUP(Table29[[#This Row],[Patron Group]],$R$10:$R$24,$S$10:$S$24)</f>
        <v>Undergraduate</v>
      </c>
      <c r="E5007" s="1" t="d">
        <v>2023-03-17</v>
      </c>
      <c r="F5007" t="s">
        <v>1263</v>
      </c>
      <c r="G5007" t="s">
        <v>2272</v>
      </c>
      <c r="H5007" t="str">
        <f>_xlfn.XLOOKUP(Table29[[#This Row],[Unique BarCode]],$N$10:$N$37,$O$10:$O$37)</f>
        <v>WALLADPT</v>
      </c>
      <c r="I5007" t="str">
        <f>_xlfn.XLOOKUP(Table29[[#This Row],[Unique BarCode]],$N$10:$N$37,$P$10:$P$37)</f>
        <v>Charger</v>
      </c>
      <c r="J5007" t="s">
        <v>49</v>
      </c>
      <c r="K5007" t="s">
        <v>1264</v>
      </c>
    </row>
    <row r="5008" spans="1:11" x14ac:dyDescent="0.2">
      <c r="A5008" s="1" t="d">
        <v>2023-03-17</v>
      </c>
      <c r="B5008" s="45">
        <v>-1</v>
      </c>
      <c r="C5008" t="s">
        <v>77</v>
      </c>
      <c r="D5008" t="str">
        <f>_xlfn.XLOOKUP(Table29[[#This Row],[Patron Group]],$R$10:$R$24,$S$10:$S$24)</f>
        <v>Undergraduate</v>
      </c>
      <c r="E5008" s="1" t="d">
        <v>2023-03-17</v>
      </c>
      <c r="F5008" t="s">
        <v>45</v>
      </c>
      <c r="G5008" t="s">
        <v>2272</v>
      </c>
      <c r="H5008" t="str">
        <f>_xlfn.XLOOKUP(Table29[[#This Row],[Unique BarCode]],$N$10:$N$37,$O$10:$O$37)</f>
        <v>WALLADPT</v>
      </c>
      <c r="I5008" t="str">
        <f>_xlfn.XLOOKUP(Table29[[#This Row],[Unique BarCode]],$N$10:$N$37,$P$10:$P$37)</f>
        <v>Charger</v>
      </c>
      <c r="J5008" t="s">
        <v>13</v>
      </c>
      <c r="K5008" t="s">
        <v>46</v>
      </c>
    </row>
    <row r="5009" spans="1:11" x14ac:dyDescent="0.2">
      <c r="A5009" s="1" t="d">
        <v>2023-03-17</v>
      </c>
      <c r="B5009" s="45">
        <v>-1</v>
      </c>
      <c r="C5009" t="s">
        <v>77</v>
      </c>
      <c r="D5009" t="str">
        <f>_xlfn.XLOOKUP(Table29[[#This Row],[Patron Group]],$R$10:$R$24,$S$10:$S$24)</f>
        <v>Undergraduate</v>
      </c>
      <c r="E5009" s="1" t="d">
        <v>2023-03-17</v>
      </c>
      <c r="F5009" t="s">
        <v>919</v>
      </c>
      <c r="G5009" t="s">
        <v>2272</v>
      </c>
      <c r="H5009" t="str">
        <f>_xlfn.XLOOKUP(Table29[[#This Row],[Unique BarCode]],$N$10:$N$37,$O$10:$O$37)</f>
        <v>WALLADPT</v>
      </c>
      <c r="I5009" t="str">
        <f>_xlfn.XLOOKUP(Table29[[#This Row],[Unique BarCode]],$N$10:$N$37,$P$10:$P$37)</f>
        <v>Charger</v>
      </c>
      <c r="J5009" t="s">
        <v>13</v>
      </c>
      <c r="K5009" t="s">
        <v>920</v>
      </c>
    </row>
    <row r="5010" spans="1:11" x14ac:dyDescent="0.2">
      <c r="A5010" s="1" t="d">
        <v>2023-03-17</v>
      </c>
      <c r="B5010" s="45">
        <v>-1</v>
      </c>
      <c r="C5010" t="s">
        <v>77</v>
      </c>
      <c r="D5010" t="str">
        <f>_xlfn.XLOOKUP(Table29[[#This Row],[Patron Group]],$R$10:$R$24,$S$10:$S$24)</f>
        <v>Undergraduate</v>
      </c>
      <c r="E5010" s="1" t="d">
        <v>2023-03-17</v>
      </c>
      <c r="F5010" t="s">
        <v>1442</v>
      </c>
      <c r="G5010" t="s">
        <v>2272</v>
      </c>
      <c r="H5010" t="str">
        <f>_xlfn.XLOOKUP(Table29[[#This Row],[Unique BarCode]],$N$10:$N$37,$O$10:$O$37)</f>
        <v>WALLADPT</v>
      </c>
      <c r="I5010" t="str">
        <f>_xlfn.XLOOKUP(Table29[[#This Row],[Unique BarCode]],$N$10:$N$37,$P$10:$P$37)</f>
        <v>Charger</v>
      </c>
      <c r="J5010" t="s">
        <v>13</v>
      </c>
      <c r="K5010" t="s">
        <v>1443</v>
      </c>
    </row>
    <row r="5011" spans="1:11" x14ac:dyDescent="0.2">
      <c r="A5011" s="1" t="d">
        <v>2023-03-17</v>
      </c>
      <c r="B5011" s="45">
        <v>-1</v>
      </c>
      <c r="C5011" t="s">
        <v>77</v>
      </c>
      <c r="D5011" t="str">
        <f>_xlfn.XLOOKUP(Table29[[#This Row],[Patron Group]],$R$10:$R$24,$S$10:$S$24)</f>
        <v>Undergraduate</v>
      </c>
      <c r="E5011" s="1" t="d">
        <v>2023-03-17</v>
      </c>
      <c r="F5011" t="s">
        <v>2146</v>
      </c>
      <c r="G5011" t="s">
        <v>2272</v>
      </c>
      <c r="H5011" t="str">
        <f>_xlfn.XLOOKUP(Table29[[#This Row],[Unique BarCode]],$N$10:$N$37,$O$10:$O$37)</f>
        <v>WALLADPT</v>
      </c>
      <c r="I5011" t="str">
        <f>_xlfn.XLOOKUP(Table29[[#This Row],[Unique BarCode]],$N$10:$N$37,$P$10:$P$37)</f>
        <v>Charger</v>
      </c>
      <c r="J5011" t="s">
        <v>8</v>
      </c>
    </row>
    <row r="5012" spans="1:11" x14ac:dyDescent="0.2">
      <c r="A5012" s="1" t="d">
        <v>2023-03-17</v>
      </c>
      <c r="B5012" s="45">
        <v>-1</v>
      </c>
      <c r="C5012" t="s">
        <v>77</v>
      </c>
      <c r="D5012" t="str">
        <f>_xlfn.XLOOKUP(Table29[[#This Row],[Patron Group]],$R$10:$R$24,$S$10:$S$24)</f>
        <v>Undergraduate</v>
      </c>
      <c r="E5012" s="1" t="d">
        <v>2023-03-17</v>
      </c>
      <c r="F5012" t="s">
        <v>855</v>
      </c>
      <c r="G5012" t="s">
        <v>2272</v>
      </c>
      <c r="H5012" t="str">
        <f>_xlfn.XLOOKUP(Table29[[#This Row],[Unique BarCode]],$N$10:$N$37,$O$10:$O$37)</f>
        <v>WALLADPT</v>
      </c>
      <c r="I5012" t="str">
        <f>_xlfn.XLOOKUP(Table29[[#This Row],[Unique BarCode]],$N$10:$N$37,$P$10:$P$37)</f>
        <v>Charger</v>
      </c>
      <c r="J5012" t="s">
        <v>8</v>
      </c>
    </row>
    <row r="5013" spans="1:11" x14ac:dyDescent="0.2">
      <c r="A5013" s="1" t="d">
        <v>2023-03-17</v>
      </c>
      <c r="B5013" s="45">
        <v>-1</v>
      </c>
      <c r="C5013" t="s">
        <v>77</v>
      </c>
      <c r="D5013" t="str">
        <f>_xlfn.XLOOKUP(Table29[[#This Row],[Patron Group]],$R$10:$R$24,$S$10:$S$24)</f>
        <v>Undergraduate</v>
      </c>
      <c r="E5013" s="1" t="d">
        <v>2023-03-17</v>
      </c>
      <c r="F5013" t="s">
        <v>483</v>
      </c>
      <c r="G5013" t="s">
        <v>2272</v>
      </c>
      <c r="H5013" t="str">
        <f>_xlfn.XLOOKUP(Table29[[#This Row],[Unique BarCode]],$N$10:$N$37,$O$10:$O$37)</f>
        <v>WALLADPT</v>
      </c>
      <c r="I5013" t="str">
        <f>_xlfn.XLOOKUP(Table29[[#This Row],[Unique BarCode]],$N$10:$N$37,$P$10:$P$37)</f>
        <v>Charger</v>
      </c>
      <c r="J5013" t="s">
        <v>8</v>
      </c>
    </row>
    <row r="5014" spans="1:11" x14ac:dyDescent="0.2">
      <c r="A5014" s="1" t="d">
        <v>2023-03-17</v>
      </c>
      <c r="B5014" s="45">
        <v>-1</v>
      </c>
      <c r="C5014" t="s">
        <v>77</v>
      </c>
      <c r="D5014" t="str">
        <f>_xlfn.XLOOKUP(Table29[[#This Row],[Patron Group]],$R$10:$R$24,$S$10:$S$24)</f>
        <v>Undergraduate</v>
      </c>
      <c r="E5014" s="1" t="d">
        <v>2023-03-17</v>
      </c>
      <c r="F5014" t="s">
        <v>560</v>
      </c>
      <c r="G5014" t="s">
        <v>2272</v>
      </c>
      <c r="H5014" t="str">
        <f>_xlfn.XLOOKUP(Table29[[#This Row],[Unique BarCode]],$N$10:$N$37,$O$10:$O$37)</f>
        <v>WALLADPT</v>
      </c>
      <c r="I5014" t="str">
        <f>_xlfn.XLOOKUP(Table29[[#This Row],[Unique BarCode]],$N$10:$N$37,$P$10:$P$37)</f>
        <v>Charger</v>
      </c>
      <c r="J5014" t="s">
        <v>8</v>
      </c>
    </row>
    <row r="5015" spans="1:11" x14ac:dyDescent="0.2">
      <c r="A5015" s="1" t="d">
        <v>2023-03-17</v>
      </c>
      <c r="B5015" s="45">
        <v>-1</v>
      </c>
      <c r="C5015" t="s">
        <v>77</v>
      </c>
      <c r="D5015" t="str">
        <f>_xlfn.XLOOKUP(Table29[[#This Row],[Patron Group]],$R$10:$R$24,$S$10:$S$24)</f>
        <v>Undergraduate</v>
      </c>
      <c r="E5015" s="1" t="d">
        <v>2023-03-17</v>
      </c>
      <c r="F5015" t="s">
        <v>73</v>
      </c>
      <c r="G5015" t="s">
        <v>2272</v>
      </c>
      <c r="H5015" t="str">
        <f>_xlfn.XLOOKUP(Table29[[#This Row],[Unique BarCode]],$N$10:$N$37,$O$10:$O$37)</f>
        <v>WALLADPT</v>
      </c>
      <c r="I5015" t="str">
        <f>_xlfn.XLOOKUP(Table29[[#This Row],[Unique BarCode]],$N$10:$N$37,$P$10:$P$37)</f>
        <v>Charger</v>
      </c>
      <c r="J5015" t="s">
        <v>8</v>
      </c>
    </row>
    <row r="5016" spans="1:11" x14ac:dyDescent="0.2">
      <c r="A5016" s="1" t="d">
        <v>2023-03-17</v>
      </c>
      <c r="B5016" s="45">
        <v>-1</v>
      </c>
      <c r="C5016" t="s">
        <v>77</v>
      </c>
      <c r="D5016" t="str">
        <f>_xlfn.XLOOKUP(Table29[[#This Row],[Patron Group]],$R$10:$R$24,$S$10:$S$24)</f>
        <v>Undergraduate</v>
      </c>
      <c r="E5016" s="1" t="d">
        <v>2023-03-18</v>
      </c>
      <c r="F5016" t="s">
        <v>222</v>
      </c>
      <c r="G5016" t="s">
        <v>2265</v>
      </c>
      <c r="H5016" t="str">
        <f>_xlfn.XLOOKUP(Table29[[#This Row],[Unique BarCode]],$N$10:$N$37,$O$10:$O$37)</f>
        <v>IPHONE</v>
      </c>
      <c r="I5016" t="str">
        <f>_xlfn.XLOOKUP(Table29[[#This Row],[Unique BarCode]],$N$10:$N$37,$P$10:$P$37)</f>
        <v>Charger</v>
      </c>
      <c r="J5016" t="s">
        <v>13</v>
      </c>
      <c r="K5016" t="s">
        <v>223</v>
      </c>
    </row>
    <row r="5017" spans="1:11" x14ac:dyDescent="0.2">
      <c r="A5017" s="1" t="d">
        <v>2023-03-17</v>
      </c>
      <c r="B5017" s="45">
        <v>-1</v>
      </c>
      <c r="C5017" t="s">
        <v>77</v>
      </c>
      <c r="D5017" t="str">
        <f>_xlfn.XLOOKUP(Table29[[#This Row],[Patron Group]],$R$10:$R$24,$S$10:$S$24)</f>
        <v>Undergraduate</v>
      </c>
      <c r="E5017" s="1" t="d">
        <v>2023-03-18</v>
      </c>
      <c r="F5017" t="s">
        <v>1748</v>
      </c>
      <c r="G5017" t="s">
        <v>2272</v>
      </c>
      <c r="H5017" t="str">
        <f>_xlfn.XLOOKUP(Table29[[#This Row],[Unique BarCode]],$N$10:$N$37,$O$10:$O$37)</f>
        <v>WALLADPT</v>
      </c>
      <c r="I5017" t="str">
        <f>_xlfn.XLOOKUP(Table29[[#This Row],[Unique BarCode]],$N$10:$N$37,$P$10:$P$37)</f>
        <v>Charger</v>
      </c>
      <c r="J5017" t="s">
        <v>13</v>
      </c>
      <c r="K5017" t="s">
        <v>1749</v>
      </c>
    </row>
    <row r="5018" spans="1:11" x14ac:dyDescent="0.2">
      <c r="A5018" s="1" t="d">
        <v>2023-03-17</v>
      </c>
      <c r="B5018" s="45">
        <v>-1</v>
      </c>
      <c r="C5018" t="s">
        <v>77</v>
      </c>
      <c r="D5018" t="str">
        <f>_xlfn.XLOOKUP(Table29[[#This Row],[Patron Group]],$R$10:$R$24,$S$10:$S$24)</f>
        <v>Undergraduate</v>
      </c>
      <c r="E5018" s="1" t="d">
        <v>2023-03-20</v>
      </c>
      <c r="F5018" t="s">
        <v>78</v>
      </c>
      <c r="G5018" t="s">
        <v>2276</v>
      </c>
      <c r="H5018" t="str">
        <f>_xlfn.XLOOKUP(Table29[[#This Row],[Unique BarCode]],$N$10:$N$37,$O$10:$O$37)</f>
        <v>CALC</v>
      </c>
      <c r="I5018" t="str">
        <f>_xlfn.XLOOKUP(Table29[[#This Row],[Unique BarCode]],$N$10:$N$37,$P$10:$P$37)</f>
        <v>Accessory</v>
      </c>
      <c r="J5018" t="s">
        <v>8</v>
      </c>
      <c r="K5018" t="s">
        <v>79</v>
      </c>
    </row>
    <row r="5019" spans="1:11" x14ac:dyDescent="0.2">
      <c r="A5019" s="1" t="d">
        <v>2023-03-17</v>
      </c>
      <c r="B5019" s="45">
        <v>-1</v>
      </c>
      <c r="C5019" t="s">
        <v>77</v>
      </c>
      <c r="D5019" t="str">
        <f>_xlfn.XLOOKUP(Table29[[#This Row],[Patron Group]],$R$10:$R$24,$S$10:$S$24)</f>
        <v>Undergraduate</v>
      </c>
      <c r="E5019" s="1" t="d">
        <v>2023-03-24</v>
      </c>
      <c r="F5019" t="s">
        <v>1969</v>
      </c>
      <c r="G5019" t="s">
        <v>2273</v>
      </c>
      <c r="H5019" t="str">
        <f>_xlfn.XLOOKUP(Table29[[#This Row],[Unique BarCode]],$N$10:$N$37,$O$10:$O$37)</f>
        <v>ChromeBook</v>
      </c>
      <c r="I5019" t="str">
        <f>_xlfn.XLOOKUP(Table29[[#This Row],[Unique BarCode]],$N$10:$N$37,$P$10:$P$37)</f>
        <v>Device</v>
      </c>
      <c r="J5019" t="s">
        <v>8</v>
      </c>
      <c r="K5019" t="s">
        <v>1704</v>
      </c>
    </row>
    <row r="5020" spans="1:11" x14ac:dyDescent="0.2">
      <c r="A5020" s="1" t="d">
        <v>2023-03-17</v>
      </c>
      <c r="B5020" s="45">
        <v>-1</v>
      </c>
      <c r="C5020" t="s">
        <v>77</v>
      </c>
      <c r="D5020" t="str">
        <f>_xlfn.XLOOKUP(Table29[[#This Row],[Patron Group]],$R$10:$R$24,$S$10:$S$24)</f>
        <v>Undergraduate</v>
      </c>
      <c r="E5020" s="1" t="d">
        <v>2023-03-24</v>
      </c>
      <c r="F5020" t="s">
        <v>2178</v>
      </c>
      <c r="G5020" t="s">
        <v>2273</v>
      </c>
      <c r="H5020" t="str">
        <f>_xlfn.XLOOKUP(Table29[[#This Row],[Unique BarCode]],$N$10:$N$37,$O$10:$O$37)</f>
        <v>ChromeBook</v>
      </c>
      <c r="I5020" t="str">
        <f>_xlfn.XLOOKUP(Table29[[#This Row],[Unique BarCode]],$N$10:$N$37,$P$10:$P$37)</f>
        <v>Device</v>
      </c>
      <c r="J5020" t="s">
        <v>8</v>
      </c>
      <c r="K5020" t="s">
        <v>1481</v>
      </c>
    </row>
    <row r="5021" spans="1:11" x14ac:dyDescent="0.2">
      <c r="A5021" s="1" t="d">
        <v>2023-03-17</v>
      </c>
      <c r="B5021" s="45">
        <v>-1</v>
      </c>
      <c r="C5021" t="s">
        <v>77</v>
      </c>
      <c r="D5021" t="str">
        <f>_xlfn.XLOOKUP(Table29[[#This Row],[Patron Group]],$R$10:$R$24,$S$10:$S$24)</f>
        <v>Undergraduate</v>
      </c>
      <c r="E5021" s="1" t="d">
        <v>2023-03-24</v>
      </c>
      <c r="F5021" t="s">
        <v>2195</v>
      </c>
      <c r="G5021" t="s">
        <v>2273</v>
      </c>
      <c r="H5021" t="str">
        <f>_xlfn.XLOOKUP(Table29[[#This Row],[Unique BarCode]],$N$10:$N$37,$O$10:$O$37)</f>
        <v>ChromeBook</v>
      </c>
      <c r="I5021" t="str">
        <f>_xlfn.XLOOKUP(Table29[[#This Row],[Unique BarCode]],$N$10:$N$37,$P$10:$P$37)</f>
        <v>Device</v>
      </c>
      <c r="J5021" t="s">
        <v>8</v>
      </c>
      <c r="K5021" t="s">
        <v>882</v>
      </c>
    </row>
    <row r="5022" spans="1:11" x14ac:dyDescent="0.2">
      <c r="A5022" s="1" t="d">
        <v>2023-03-17</v>
      </c>
      <c r="B5022" s="45">
        <v>-1</v>
      </c>
      <c r="C5022" t="s">
        <v>77</v>
      </c>
      <c r="D5022" t="str">
        <f>_xlfn.XLOOKUP(Table29[[#This Row],[Patron Group]],$R$10:$R$24,$S$10:$S$24)</f>
        <v>Undergraduate</v>
      </c>
      <c r="E5022" s="1" t="d">
        <v>2023-03-24</v>
      </c>
      <c r="F5022" t="s">
        <v>1079</v>
      </c>
      <c r="G5022" t="s">
        <v>2273</v>
      </c>
      <c r="H5022" t="str">
        <f>_xlfn.XLOOKUP(Table29[[#This Row],[Unique BarCode]],$N$10:$N$37,$O$10:$O$37)</f>
        <v>ChromeBook</v>
      </c>
      <c r="I5022" t="str">
        <f>_xlfn.XLOOKUP(Table29[[#This Row],[Unique BarCode]],$N$10:$N$37,$P$10:$P$37)</f>
        <v>Device</v>
      </c>
      <c r="J5022" t="s">
        <v>8</v>
      </c>
      <c r="K5022" t="s">
        <v>1080</v>
      </c>
    </row>
    <row r="5023" spans="1:11" x14ac:dyDescent="0.2">
      <c r="A5023" s="1" t="d">
        <v>2023-03-17</v>
      </c>
      <c r="B5023" s="45">
        <v>-1</v>
      </c>
      <c r="C5023" t="s">
        <v>77</v>
      </c>
      <c r="D5023" t="str">
        <f>_xlfn.XLOOKUP(Table29[[#This Row],[Patron Group]],$R$10:$R$24,$S$10:$S$24)</f>
        <v>Undergraduate</v>
      </c>
      <c r="E5023" s="1" t="d">
        <v>2023-03-24</v>
      </c>
      <c r="F5023" t="s">
        <v>145</v>
      </c>
      <c r="G5023" t="s">
        <v>2273</v>
      </c>
      <c r="H5023" t="str">
        <f>_xlfn.XLOOKUP(Table29[[#This Row],[Unique BarCode]],$N$10:$N$37,$O$10:$O$37)</f>
        <v>ChromeBook</v>
      </c>
      <c r="I5023" t="str">
        <f>_xlfn.XLOOKUP(Table29[[#This Row],[Unique BarCode]],$N$10:$N$37,$P$10:$P$37)</f>
        <v>Device</v>
      </c>
      <c r="J5023" t="s">
        <v>8</v>
      </c>
      <c r="K5023" t="s">
        <v>146</v>
      </c>
    </row>
    <row r="5024" spans="1:11" x14ac:dyDescent="0.2">
      <c r="A5024" s="1" t="d">
        <v>2023-03-17</v>
      </c>
      <c r="B5024" s="45">
        <v>-1</v>
      </c>
      <c r="C5024" t="s">
        <v>77</v>
      </c>
      <c r="D5024" t="str">
        <f>_xlfn.XLOOKUP(Table29[[#This Row],[Patron Group]],$R$10:$R$24,$S$10:$S$24)</f>
        <v>Undergraduate</v>
      </c>
      <c r="E5024" s="1" t="d">
        <v>2023-03-24</v>
      </c>
      <c r="F5024" t="s">
        <v>1608</v>
      </c>
      <c r="G5024" t="s">
        <v>2273</v>
      </c>
      <c r="H5024" t="str">
        <f>_xlfn.XLOOKUP(Table29[[#This Row],[Unique BarCode]],$N$10:$N$37,$O$10:$O$37)</f>
        <v>ChromeBook</v>
      </c>
      <c r="I5024" t="str">
        <f>_xlfn.XLOOKUP(Table29[[#This Row],[Unique BarCode]],$N$10:$N$37,$P$10:$P$37)</f>
        <v>Device</v>
      </c>
      <c r="J5024" t="s">
        <v>13</v>
      </c>
      <c r="K5024" t="s">
        <v>1609</v>
      </c>
    </row>
    <row r="5025" spans="1:11" x14ac:dyDescent="0.2">
      <c r="A5025" s="1" t="d">
        <v>2023-03-17</v>
      </c>
      <c r="B5025" s="45">
        <v>-1</v>
      </c>
      <c r="C5025" t="s">
        <v>77</v>
      </c>
      <c r="D5025" t="str">
        <f>_xlfn.XLOOKUP(Table29[[#This Row],[Patron Group]],$R$10:$R$24,$S$10:$S$24)</f>
        <v>Undergraduate</v>
      </c>
      <c r="E5025" s="1" t="d">
        <v>2023-03-24</v>
      </c>
      <c r="F5025" t="s">
        <v>863</v>
      </c>
      <c r="G5025" t="s">
        <v>2273</v>
      </c>
      <c r="H5025" t="str">
        <f>_xlfn.XLOOKUP(Table29[[#This Row],[Unique BarCode]],$N$10:$N$37,$O$10:$O$37)</f>
        <v>ChromeBook</v>
      </c>
      <c r="I5025" t="str">
        <f>_xlfn.XLOOKUP(Table29[[#This Row],[Unique BarCode]],$N$10:$N$37,$P$10:$P$37)</f>
        <v>Device</v>
      </c>
      <c r="J5025" t="s">
        <v>49</v>
      </c>
      <c r="K5025" t="s">
        <v>864</v>
      </c>
    </row>
    <row r="5026" spans="1:11" x14ac:dyDescent="0.2">
      <c r="A5026" s="1" t="d">
        <v>2023-03-17</v>
      </c>
      <c r="B5026" s="45">
        <v>-1</v>
      </c>
      <c r="C5026" t="s">
        <v>77</v>
      </c>
      <c r="D5026" t="str">
        <f>_xlfn.XLOOKUP(Table29[[#This Row],[Patron Group]],$R$10:$R$24,$S$10:$S$24)</f>
        <v>Undergraduate</v>
      </c>
      <c r="E5026" s="1" t="d">
        <v>2023-03-24</v>
      </c>
      <c r="F5026" t="s">
        <v>2196</v>
      </c>
      <c r="G5026" t="s">
        <v>2273</v>
      </c>
      <c r="H5026" t="str">
        <f>_xlfn.XLOOKUP(Table29[[#This Row],[Unique BarCode]],$N$10:$N$37,$O$10:$O$37)</f>
        <v>ChromeBook</v>
      </c>
      <c r="I5026" t="str">
        <f>_xlfn.XLOOKUP(Table29[[#This Row],[Unique BarCode]],$N$10:$N$37,$P$10:$P$37)</f>
        <v>Device</v>
      </c>
      <c r="J5026" t="s">
        <v>8</v>
      </c>
      <c r="K5026" t="s">
        <v>2197</v>
      </c>
    </row>
    <row r="5027" spans="1:11" x14ac:dyDescent="0.2">
      <c r="A5027" s="1" t="d">
        <v>2023-03-17</v>
      </c>
      <c r="B5027" s="45">
        <v>-1</v>
      </c>
      <c r="C5027" t="s">
        <v>77</v>
      </c>
      <c r="D5027" t="str">
        <f>_xlfn.XLOOKUP(Table29[[#This Row],[Patron Group]],$R$10:$R$24,$S$10:$S$24)</f>
        <v>Undergraduate</v>
      </c>
      <c r="E5027" s="1" t="d">
        <v>2023-03-24</v>
      </c>
      <c r="F5027" t="s">
        <v>1724</v>
      </c>
      <c r="G5027" t="s">
        <v>2273</v>
      </c>
      <c r="H5027" t="str">
        <f>_xlfn.XLOOKUP(Table29[[#This Row],[Unique BarCode]],$N$10:$N$37,$O$10:$O$37)</f>
        <v>ChromeBook</v>
      </c>
      <c r="I5027" t="str">
        <f>_xlfn.XLOOKUP(Table29[[#This Row],[Unique BarCode]],$N$10:$N$37,$P$10:$P$37)</f>
        <v>Device</v>
      </c>
      <c r="J5027" t="s">
        <v>8</v>
      </c>
      <c r="K5027" t="s">
        <v>1725</v>
      </c>
    </row>
    <row r="5028" spans="1:11" x14ac:dyDescent="0.2">
      <c r="A5028" s="1" t="d">
        <v>2023-03-17</v>
      </c>
      <c r="B5028" s="45">
        <v>-1</v>
      </c>
      <c r="C5028" t="s">
        <v>77</v>
      </c>
      <c r="D5028" t="str">
        <f>_xlfn.XLOOKUP(Table29[[#This Row],[Patron Group]],$R$10:$R$24,$S$10:$S$24)</f>
        <v>Undergraduate</v>
      </c>
      <c r="E5028" s="1" t="d">
        <v>2023-03-24</v>
      </c>
      <c r="F5028" t="s">
        <v>959</v>
      </c>
      <c r="G5028" t="s">
        <v>2273</v>
      </c>
      <c r="H5028" t="str">
        <f>_xlfn.XLOOKUP(Table29[[#This Row],[Unique BarCode]],$N$10:$N$37,$O$10:$O$37)</f>
        <v>ChromeBook</v>
      </c>
      <c r="I5028" t="str">
        <f>_xlfn.XLOOKUP(Table29[[#This Row],[Unique BarCode]],$N$10:$N$37,$P$10:$P$37)</f>
        <v>Device</v>
      </c>
      <c r="J5028" t="s">
        <v>8</v>
      </c>
      <c r="K5028" t="s">
        <v>960</v>
      </c>
    </row>
    <row r="5029" spans="1:11" x14ac:dyDescent="0.2">
      <c r="A5029" s="1" t="d">
        <v>2023-03-17</v>
      </c>
      <c r="B5029" s="45">
        <v>-1</v>
      </c>
      <c r="C5029" t="s">
        <v>77</v>
      </c>
      <c r="D5029" t="str">
        <f>_xlfn.XLOOKUP(Table29[[#This Row],[Patron Group]],$R$10:$R$24,$S$10:$S$24)</f>
        <v>Undergraduate</v>
      </c>
      <c r="E5029" s="1" t="d">
        <v>2023-03-24</v>
      </c>
      <c r="F5029" t="s">
        <v>309</v>
      </c>
      <c r="G5029" t="s">
        <v>2274</v>
      </c>
      <c r="H5029" t="str">
        <f>_xlfn.XLOOKUP(Table29[[#This Row],[Unique BarCode]],$N$10:$N$37,$O$10:$O$37)</f>
        <v>MacBook</v>
      </c>
      <c r="I5029" t="str">
        <f>_xlfn.XLOOKUP(Table29[[#This Row],[Unique BarCode]],$N$10:$N$37,$P$10:$P$37)</f>
        <v>Device</v>
      </c>
      <c r="J5029" t="s">
        <v>8</v>
      </c>
      <c r="K5029" t="s">
        <v>310</v>
      </c>
    </row>
    <row r="5030" spans="1:11" x14ac:dyDescent="0.2">
      <c r="A5030" s="1" t="d">
        <v>2023-03-17</v>
      </c>
      <c r="B5030" s="45">
        <v>-1</v>
      </c>
      <c r="C5030" t="s">
        <v>77</v>
      </c>
      <c r="D5030" t="str">
        <f>_xlfn.XLOOKUP(Table29[[#This Row],[Patron Group]],$R$10:$R$24,$S$10:$S$24)</f>
        <v>Undergraduate</v>
      </c>
      <c r="E5030" s="1" t="d">
        <v>2023-03-24</v>
      </c>
      <c r="F5030" t="s">
        <v>1565</v>
      </c>
      <c r="G5030" t="s">
        <v>2274</v>
      </c>
      <c r="H5030" t="str">
        <f>_xlfn.XLOOKUP(Table29[[#This Row],[Unique BarCode]],$N$10:$N$37,$O$10:$O$37)</f>
        <v>MacBook</v>
      </c>
      <c r="I5030" t="str">
        <f>_xlfn.XLOOKUP(Table29[[#This Row],[Unique BarCode]],$N$10:$N$37,$P$10:$P$37)</f>
        <v>Device</v>
      </c>
      <c r="J5030" t="s">
        <v>8</v>
      </c>
      <c r="K5030" t="s">
        <v>1566</v>
      </c>
    </row>
    <row r="5031" spans="1:11" x14ac:dyDescent="0.2">
      <c r="A5031" s="1" t="d">
        <v>2023-03-17</v>
      </c>
      <c r="B5031" s="45">
        <v>-1</v>
      </c>
      <c r="C5031" t="s">
        <v>77</v>
      </c>
      <c r="D5031" t="str">
        <f>_xlfn.XLOOKUP(Table29[[#This Row],[Patron Group]],$R$10:$R$24,$S$10:$S$24)</f>
        <v>Undergraduate</v>
      </c>
      <c r="E5031" s="1" t="d">
        <v>2023-03-24</v>
      </c>
      <c r="F5031" t="s">
        <v>516</v>
      </c>
      <c r="G5031" t="s">
        <v>2274</v>
      </c>
      <c r="H5031" t="str">
        <f>_xlfn.XLOOKUP(Table29[[#This Row],[Unique BarCode]],$N$10:$N$37,$O$10:$O$37)</f>
        <v>MacBook</v>
      </c>
      <c r="I5031" t="str">
        <f>_xlfn.XLOOKUP(Table29[[#This Row],[Unique BarCode]],$N$10:$N$37,$P$10:$P$37)</f>
        <v>Device</v>
      </c>
      <c r="J5031" t="s">
        <v>8</v>
      </c>
      <c r="K5031" t="s">
        <v>517</v>
      </c>
    </row>
    <row r="5032" spans="1:11" x14ac:dyDescent="0.2">
      <c r="A5032" s="1" t="d">
        <v>2023-03-17</v>
      </c>
      <c r="B5032" s="45">
        <v>-1</v>
      </c>
      <c r="C5032" t="s">
        <v>77</v>
      </c>
      <c r="D5032" t="str">
        <f>_xlfn.XLOOKUP(Table29[[#This Row],[Patron Group]],$R$10:$R$24,$S$10:$S$24)</f>
        <v>Undergraduate</v>
      </c>
      <c r="E5032" s="1" t="d">
        <v>2023-03-24</v>
      </c>
      <c r="F5032" t="s">
        <v>1192</v>
      </c>
      <c r="G5032" t="s">
        <v>2274</v>
      </c>
      <c r="H5032" t="str">
        <f>_xlfn.XLOOKUP(Table29[[#This Row],[Unique BarCode]],$N$10:$N$37,$O$10:$O$37)</f>
        <v>MacBook</v>
      </c>
      <c r="I5032" t="str">
        <f>_xlfn.XLOOKUP(Table29[[#This Row],[Unique BarCode]],$N$10:$N$37,$P$10:$P$37)</f>
        <v>Device</v>
      </c>
      <c r="J5032" t="s">
        <v>8</v>
      </c>
      <c r="K5032" t="s">
        <v>1193</v>
      </c>
    </row>
    <row r="5033" spans="1:11" x14ac:dyDescent="0.2">
      <c r="A5033" s="1" t="d">
        <v>2023-03-17</v>
      </c>
      <c r="B5033" s="45">
        <v>-1</v>
      </c>
      <c r="C5033" t="s">
        <v>77</v>
      </c>
      <c r="D5033" t="str">
        <f>_xlfn.XLOOKUP(Table29[[#This Row],[Patron Group]],$R$10:$R$24,$S$10:$S$24)</f>
        <v>Undergraduate</v>
      </c>
      <c r="E5033" s="1" t="d">
        <v>2023-03-24</v>
      </c>
      <c r="F5033" t="s">
        <v>1271</v>
      </c>
      <c r="G5033" t="s">
        <v>2274</v>
      </c>
      <c r="H5033" t="str">
        <f>_xlfn.XLOOKUP(Table29[[#This Row],[Unique BarCode]],$N$10:$N$37,$O$10:$O$37)</f>
        <v>MacBook</v>
      </c>
      <c r="I5033" t="str">
        <f>_xlfn.XLOOKUP(Table29[[#This Row],[Unique BarCode]],$N$10:$N$37,$P$10:$P$37)</f>
        <v>Device</v>
      </c>
      <c r="J5033" t="s">
        <v>8</v>
      </c>
      <c r="K5033" t="s">
        <v>1271</v>
      </c>
    </row>
    <row r="5034" spans="1:11" x14ac:dyDescent="0.2">
      <c r="A5034" s="1" t="d">
        <v>2023-03-17</v>
      </c>
      <c r="B5034" s="45">
        <v>-1</v>
      </c>
      <c r="C5034" t="s">
        <v>77</v>
      </c>
      <c r="D5034" t="str">
        <f>_xlfn.XLOOKUP(Table29[[#This Row],[Patron Group]],$R$10:$R$24,$S$10:$S$24)</f>
        <v>Undergraduate</v>
      </c>
      <c r="E5034" s="1" t="d">
        <v>2023-03-24</v>
      </c>
      <c r="F5034" t="s">
        <v>1735</v>
      </c>
      <c r="G5034" t="s">
        <v>2274</v>
      </c>
      <c r="H5034" t="str">
        <f>_xlfn.XLOOKUP(Table29[[#This Row],[Unique BarCode]],$N$10:$N$37,$O$10:$O$37)</f>
        <v>MacBook</v>
      </c>
      <c r="I5034" t="str">
        <f>_xlfn.XLOOKUP(Table29[[#This Row],[Unique BarCode]],$N$10:$N$37,$P$10:$P$37)</f>
        <v>Device</v>
      </c>
      <c r="J5034" t="s">
        <v>8</v>
      </c>
      <c r="K5034" t="s">
        <v>1735</v>
      </c>
    </row>
    <row r="5035" spans="1:11" x14ac:dyDescent="0.2">
      <c r="A5035" s="1" t="d">
        <v>2023-03-17</v>
      </c>
      <c r="B5035" s="45">
        <v>-1</v>
      </c>
      <c r="C5035" t="s">
        <v>77</v>
      </c>
      <c r="D5035" t="str">
        <f>_xlfn.XLOOKUP(Table29[[#This Row],[Patron Group]],$R$10:$R$24,$S$10:$S$24)</f>
        <v>Undergraduate</v>
      </c>
      <c r="E5035" s="1" t="d">
        <v>2023-03-24</v>
      </c>
      <c r="F5035" t="s">
        <v>1231</v>
      </c>
      <c r="G5035" t="s">
        <v>2274</v>
      </c>
      <c r="H5035" t="str">
        <f>_xlfn.XLOOKUP(Table29[[#This Row],[Unique BarCode]],$N$10:$N$37,$O$10:$O$37)</f>
        <v>MacBook</v>
      </c>
      <c r="I5035" t="str">
        <f>_xlfn.XLOOKUP(Table29[[#This Row],[Unique BarCode]],$N$10:$N$37,$P$10:$P$37)</f>
        <v>Device</v>
      </c>
      <c r="J5035" t="s">
        <v>8</v>
      </c>
      <c r="K5035" t="s">
        <v>1231</v>
      </c>
    </row>
    <row r="5036" spans="1:11" x14ac:dyDescent="0.2">
      <c r="A5036" s="1" t="d">
        <v>2023-03-17</v>
      </c>
      <c r="B5036" s="45">
        <v>-1</v>
      </c>
      <c r="C5036" t="s">
        <v>77</v>
      </c>
      <c r="D5036" t="str">
        <f>_xlfn.XLOOKUP(Table29[[#This Row],[Patron Group]],$R$10:$R$24,$S$10:$S$24)</f>
        <v>Undergraduate</v>
      </c>
      <c r="E5036" s="1" t="d">
        <v>2023-03-24</v>
      </c>
      <c r="F5036" t="s">
        <v>1693</v>
      </c>
      <c r="G5036" t="s">
        <v>2274</v>
      </c>
      <c r="H5036" t="str">
        <f>_xlfn.XLOOKUP(Table29[[#This Row],[Unique BarCode]],$N$10:$N$37,$O$10:$O$37)</f>
        <v>MacBook</v>
      </c>
      <c r="I5036" t="str">
        <f>_xlfn.XLOOKUP(Table29[[#This Row],[Unique BarCode]],$N$10:$N$37,$P$10:$P$37)</f>
        <v>Device</v>
      </c>
      <c r="J5036" t="s">
        <v>8</v>
      </c>
      <c r="K5036" t="s">
        <v>1693</v>
      </c>
    </row>
    <row r="5037" spans="1:11" x14ac:dyDescent="0.2">
      <c r="A5037" s="1" t="d">
        <v>2023-03-17</v>
      </c>
      <c r="B5037" s="45">
        <v>-1</v>
      </c>
      <c r="C5037" t="s">
        <v>77</v>
      </c>
      <c r="D5037" t="str">
        <f>_xlfn.XLOOKUP(Table29[[#This Row],[Patron Group]],$R$10:$R$24,$S$10:$S$24)</f>
        <v>Undergraduate</v>
      </c>
      <c r="E5037" s="1" t="d">
        <v>2023-03-24</v>
      </c>
      <c r="F5037" t="s">
        <v>1294</v>
      </c>
      <c r="G5037" t="s">
        <v>2274</v>
      </c>
      <c r="H5037" t="str">
        <f>_xlfn.XLOOKUP(Table29[[#This Row],[Unique BarCode]],$N$10:$N$37,$O$10:$O$37)</f>
        <v>MacBook</v>
      </c>
      <c r="I5037" t="str">
        <f>_xlfn.XLOOKUP(Table29[[#This Row],[Unique BarCode]],$N$10:$N$37,$P$10:$P$37)</f>
        <v>Device</v>
      </c>
      <c r="J5037" t="s">
        <v>8</v>
      </c>
      <c r="K5037" t="s">
        <v>1294</v>
      </c>
    </row>
    <row r="5038" spans="1:11" x14ac:dyDescent="0.2">
      <c r="A5038" s="1" t="d">
        <v>2023-03-17</v>
      </c>
      <c r="B5038" s="45">
        <v>-1</v>
      </c>
      <c r="C5038" t="s">
        <v>77</v>
      </c>
      <c r="D5038" t="str">
        <f>_xlfn.XLOOKUP(Table29[[#This Row],[Patron Group]],$R$10:$R$24,$S$10:$S$24)</f>
        <v>Undergraduate</v>
      </c>
      <c r="E5038" s="1" t="d">
        <v>2023-03-24</v>
      </c>
      <c r="F5038" t="s">
        <v>2006</v>
      </c>
      <c r="G5038" t="s">
        <v>2275</v>
      </c>
      <c r="H5038" t="str">
        <f>_xlfn.XLOOKUP(Table29[[#This Row],[Unique BarCode]],$N$10:$N$37,$O$10:$O$37)</f>
        <v>iPad</v>
      </c>
      <c r="I5038" t="str">
        <f>_xlfn.XLOOKUP(Table29[[#This Row],[Unique BarCode]],$N$10:$N$37,$P$10:$P$37)</f>
        <v>Device</v>
      </c>
      <c r="J5038" t="s">
        <v>8</v>
      </c>
      <c r="K5038" t="s">
        <v>2007</v>
      </c>
    </row>
    <row r="5039" spans="1:11" x14ac:dyDescent="0.2">
      <c r="A5039" s="1" t="d">
        <v>2023-03-17</v>
      </c>
      <c r="B5039" s="45">
        <v>-1</v>
      </c>
      <c r="C5039" t="s">
        <v>77</v>
      </c>
      <c r="D5039" t="str">
        <f>_xlfn.XLOOKUP(Table29[[#This Row],[Patron Group]],$R$10:$R$24,$S$10:$S$24)</f>
        <v>Undergraduate</v>
      </c>
      <c r="E5039" s="1" t="d">
        <v>2023-03-24</v>
      </c>
      <c r="F5039" t="s">
        <v>64</v>
      </c>
      <c r="G5039" t="s">
        <v>2275</v>
      </c>
      <c r="H5039" t="str">
        <f>_xlfn.XLOOKUP(Table29[[#This Row],[Unique BarCode]],$N$10:$N$37,$O$10:$O$37)</f>
        <v>iPad</v>
      </c>
      <c r="I5039" t="str">
        <f>_xlfn.XLOOKUP(Table29[[#This Row],[Unique BarCode]],$N$10:$N$37,$P$10:$P$37)</f>
        <v>Device</v>
      </c>
      <c r="J5039" t="s">
        <v>8</v>
      </c>
    </row>
    <row r="5040" spans="1:11" x14ac:dyDescent="0.2">
      <c r="A5040" s="1" t="d">
        <v>2023-03-17</v>
      </c>
      <c r="B5040" s="45">
        <v>-1</v>
      </c>
      <c r="C5040" t="s">
        <v>77</v>
      </c>
      <c r="D5040" t="str">
        <f>_xlfn.XLOOKUP(Table29[[#This Row],[Patron Group]],$R$10:$R$24,$S$10:$S$24)</f>
        <v>Undergraduate</v>
      </c>
      <c r="E5040" s="1" t="d">
        <v>2023-03-24</v>
      </c>
      <c r="F5040" t="s">
        <v>117</v>
      </c>
      <c r="G5040" t="s">
        <v>2275</v>
      </c>
      <c r="H5040" t="str">
        <f>_xlfn.XLOOKUP(Table29[[#This Row],[Unique BarCode]],$N$10:$N$37,$O$10:$O$37)</f>
        <v>iPad</v>
      </c>
      <c r="I5040" t="str">
        <f>_xlfn.XLOOKUP(Table29[[#This Row],[Unique BarCode]],$N$10:$N$37,$P$10:$P$37)</f>
        <v>Device</v>
      </c>
      <c r="J5040" t="s">
        <v>8</v>
      </c>
      <c r="K5040" t="s">
        <v>118</v>
      </c>
    </row>
    <row r="5041" spans="1:11" x14ac:dyDescent="0.2">
      <c r="A5041" s="1" t="d">
        <v>2023-03-17</v>
      </c>
      <c r="B5041" s="45">
        <v>-1</v>
      </c>
      <c r="C5041" t="s">
        <v>77</v>
      </c>
      <c r="D5041" t="str">
        <f>_xlfn.XLOOKUP(Table29[[#This Row],[Patron Group]],$R$10:$R$24,$S$10:$S$24)</f>
        <v>Undergraduate</v>
      </c>
      <c r="E5041" s="1" t="d">
        <v>2023-03-24</v>
      </c>
      <c r="F5041" t="s">
        <v>1250</v>
      </c>
      <c r="G5041" t="s">
        <v>2275</v>
      </c>
      <c r="H5041" t="str">
        <f>_xlfn.XLOOKUP(Table29[[#This Row],[Unique BarCode]],$N$10:$N$37,$O$10:$O$37)</f>
        <v>iPad</v>
      </c>
      <c r="I5041" t="str">
        <f>_xlfn.XLOOKUP(Table29[[#This Row],[Unique BarCode]],$N$10:$N$37,$P$10:$P$37)</f>
        <v>Device</v>
      </c>
      <c r="J5041" t="s">
        <v>8</v>
      </c>
      <c r="K5041" t="s">
        <v>1251</v>
      </c>
    </row>
    <row r="5042" spans="1:11" x14ac:dyDescent="0.2">
      <c r="A5042" s="1" t="d">
        <v>2023-03-17</v>
      </c>
      <c r="B5042" s="45">
        <v>-1</v>
      </c>
      <c r="C5042" t="s">
        <v>77</v>
      </c>
      <c r="D5042" t="str">
        <f>_xlfn.XLOOKUP(Table29[[#This Row],[Patron Group]],$R$10:$R$24,$S$10:$S$24)</f>
        <v>Undergraduate</v>
      </c>
      <c r="E5042" s="1" t="d">
        <v>2023-03-24</v>
      </c>
      <c r="F5042" t="s">
        <v>1596</v>
      </c>
      <c r="G5042" t="s">
        <v>2275</v>
      </c>
      <c r="H5042" t="str">
        <f>_xlfn.XLOOKUP(Table29[[#This Row],[Unique BarCode]],$N$10:$N$37,$O$10:$O$37)</f>
        <v>iPad</v>
      </c>
      <c r="I5042" t="str">
        <f>_xlfn.XLOOKUP(Table29[[#This Row],[Unique BarCode]],$N$10:$N$37,$P$10:$P$37)</f>
        <v>Device</v>
      </c>
      <c r="J5042" t="s">
        <v>8</v>
      </c>
      <c r="K5042" t="s">
        <v>1597</v>
      </c>
    </row>
    <row r="5043" spans="1:11" x14ac:dyDescent="0.2">
      <c r="A5043" s="1" t="d">
        <v>2023-03-17</v>
      </c>
      <c r="B5043" s="45">
        <v>-1</v>
      </c>
      <c r="C5043" t="s">
        <v>77</v>
      </c>
      <c r="D5043" t="str">
        <f>_xlfn.XLOOKUP(Table29[[#This Row],[Patron Group]],$R$10:$R$24,$S$10:$S$24)</f>
        <v>Undergraduate</v>
      </c>
      <c r="E5043" s="1" t="d">
        <v>2023-03-24</v>
      </c>
      <c r="F5043" t="s">
        <v>1887</v>
      </c>
      <c r="G5043" t="s">
        <v>2275</v>
      </c>
      <c r="H5043" t="str">
        <f>_xlfn.XLOOKUP(Table29[[#This Row],[Unique BarCode]],$N$10:$N$37,$O$10:$O$37)</f>
        <v>iPad</v>
      </c>
      <c r="I5043" t="str">
        <f>_xlfn.XLOOKUP(Table29[[#This Row],[Unique BarCode]],$N$10:$N$37,$P$10:$P$37)</f>
        <v>Device</v>
      </c>
      <c r="J5043" t="s">
        <v>8</v>
      </c>
      <c r="K5043" t="s">
        <v>1888</v>
      </c>
    </row>
    <row r="5044" spans="1:11" x14ac:dyDescent="0.2">
      <c r="A5044" s="1" t="d">
        <v>2023-03-17</v>
      </c>
      <c r="B5044" s="45">
        <v>-1</v>
      </c>
      <c r="C5044" t="s">
        <v>77</v>
      </c>
      <c r="D5044" t="str">
        <f>_xlfn.XLOOKUP(Table29[[#This Row],[Patron Group]],$R$10:$R$24,$S$10:$S$24)</f>
        <v>Undergraduate</v>
      </c>
      <c r="E5044" s="1" t="d">
        <v>2023-03-24</v>
      </c>
      <c r="F5044" t="s">
        <v>2144</v>
      </c>
      <c r="G5044" t="s">
        <v>2263</v>
      </c>
      <c r="H5044" t="str">
        <f>_xlfn.XLOOKUP(Table29[[#This Row],[Unique BarCode]],$N$10:$N$37,$O$10:$O$37)</f>
        <v>HP Laptop</v>
      </c>
      <c r="I5044" t="str">
        <f>_xlfn.XLOOKUP(Table29[[#This Row],[Unique BarCode]],$N$10:$N$37,$P$10:$P$37)</f>
        <v>Device</v>
      </c>
      <c r="J5044" t="s">
        <v>8</v>
      </c>
      <c r="K5044" t="s">
        <v>174</v>
      </c>
    </row>
    <row r="5045" spans="1:11" x14ac:dyDescent="0.2">
      <c r="A5045" s="1" t="d">
        <v>2023-03-17</v>
      </c>
      <c r="B5045" s="45">
        <v>-1</v>
      </c>
      <c r="C5045" t="s">
        <v>77</v>
      </c>
      <c r="D5045" t="str">
        <f>_xlfn.XLOOKUP(Table29[[#This Row],[Patron Group]],$R$10:$R$24,$S$10:$S$24)</f>
        <v>Undergraduate</v>
      </c>
      <c r="E5045" s="1" t="d">
        <v>2023-03-24</v>
      </c>
      <c r="F5045" t="s">
        <v>522</v>
      </c>
      <c r="G5045" t="s">
        <v>2263</v>
      </c>
      <c r="H5045" t="str">
        <f>_xlfn.XLOOKUP(Table29[[#This Row],[Unique BarCode]],$N$10:$N$37,$O$10:$O$37)</f>
        <v>HP Laptop</v>
      </c>
      <c r="I5045" t="str">
        <f>_xlfn.XLOOKUP(Table29[[#This Row],[Unique BarCode]],$N$10:$N$37,$P$10:$P$37)</f>
        <v>Device</v>
      </c>
      <c r="J5045" t="s">
        <v>8</v>
      </c>
      <c r="K5045" t="s">
        <v>523</v>
      </c>
    </row>
    <row r="5046" spans="1:11" x14ac:dyDescent="0.2">
      <c r="A5046" s="1" t="d">
        <v>2023-03-17</v>
      </c>
      <c r="B5046" s="45">
        <v>-1</v>
      </c>
      <c r="C5046" t="s">
        <v>77</v>
      </c>
      <c r="D5046" t="str">
        <f>_xlfn.XLOOKUP(Table29[[#This Row],[Patron Group]],$R$10:$R$24,$S$10:$S$24)</f>
        <v>Undergraduate</v>
      </c>
      <c r="E5046" s="1" t="d">
        <v>2023-03-24</v>
      </c>
      <c r="F5046" t="s">
        <v>1229</v>
      </c>
      <c r="G5046" t="s">
        <v>2263</v>
      </c>
      <c r="H5046" t="str">
        <f>_xlfn.XLOOKUP(Table29[[#This Row],[Unique BarCode]],$N$10:$N$37,$O$10:$O$37)</f>
        <v>HP Laptop</v>
      </c>
      <c r="I5046" t="str">
        <f>_xlfn.XLOOKUP(Table29[[#This Row],[Unique BarCode]],$N$10:$N$37,$P$10:$P$37)</f>
        <v>Device</v>
      </c>
      <c r="J5046" t="s">
        <v>8</v>
      </c>
      <c r="K5046" t="s">
        <v>1230</v>
      </c>
    </row>
    <row r="5047" spans="1:11" x14ac:dyDescent="0.2">
      <c r="A5047" s="1" t="d">
        <v>2023-03-17</v>
      </c>
      <c r="B5047" s="45">
        <v>-1</v>
      </c>
      <c r="C5047" t="s">
        <v>77</v>
      </c>
      <c r="D5047" t="str">
        <f>_xlfn.XLOOKUP(Table29[[#This Row],[Patron Group]],$R$10:$R$24,$S$10:$S$24)</f>
        <v>Undergraduate</v>
      </c>
      <c r="E5047" s="1" t="d">
        <v>2023-03-24</v>
      </c>
      <c r="F5047" t="s">
        <v>894</v>
      </c>
      <c r="G5047" t="s">
        <v>2263</v>
      </c>
      <c r="H5047" t="str">
        <f>_xlfn.XLOOKUP(Table29[[#This Row],[Unique BarCode]],$N$10:$N$37,$O$10:$O$37)</f>
        <v>HP Laptop</v>
      </c>
      <c r="I5047" t="str">
        <f>_xlfn.XLOOKUP(Table29[[#This Row],[Unique BarCode]],$N$10:$N$37,$P$10:$P$37)</f>
        <v>Device</v>
      </c>
      <c r="J5047" t="s">
        <v>8</v>
      </c>
      <c r="K5047" t="s">
        <v>895</v>
      </c>
    </row>
    <row r="5048" spans="1:11" x14ac:dyDescent="0.2">
      <c r="A5048" s="1" t="d">
        <v>2023-03-17</v>
      </c>
      <c r="B5048" s="45">
        <v>-1</v>
      </c>
      <c r="C5048" t="s">
        <v>77</v>
      </c>
      <c r="D5048" t="str">
        <f>_xlfn.XLOOKUP(Table29[[#This Row],[Patron Group]],$R$10:$R$24,$S$10:$S$24)</f>
        <v>Undergraduate</v>
      </c>
      <c r="E5048" s="1" t="d">
        <v>2023-03-24</v>
      </c>
      <c r="F5048" t="s">
        <v>179</v>
      </c>
      <c r="G5048" t="s">
        <v>2263</v>
      </c>
      <c r="H5048" t="str">
        <f>_xlfn.XLOOKUP(Table29[[#This Row],[Unique BarCode]],$N$10:$N$37,$O$10:$O$37)</f>
        <v>HP Laptop</v>
      </c>
      <c r="I5048" t="str">
        <f>_xlfn.XLOOKUP(Table29[[#This Row],[Unique BarCode]],$N$10:$N$37,$P$10:$P$37)</f>
        <v>Device</v>
      </c>
      <c r="J5048" t="s">
        <v>8</v>
      </c>
      <c r="K5048" t="s">
        <v>180</v>
      </c>
    </row>
    <row r="5049" spans="1:11" x14ac:dyDescent="0.2">
      <c r="A5049" s="1" t="d">
        <v>2023-03-17</v>
      </c>
      <c r="B5049" s="45">
        <v>1853753750006530</v>
      </c>
      <c r="C5049" t="s">
        <v>74</v>
      </c>
      <c r="D5049" t="str">
        <f>_xlfn.XLOOKUP(Table29[[#This Row],[Patron Group]],$R$10:$R$24,$S$10:$S$24)</f>
        <v>Staff</v>
      </c>
      <c r="E5049" s="1" t="d">
        <v>2023-03-24</v>
      </c>
      <c r="F5049" t="s">
        <v>2065</v>
      </c>
      <c r="G5049" t="s">
        <v>2263</v>
      </c>
      <c r="H5049" t="str">
        <f>_xlfn.XLOOKUP(Table29[[#This Row],[Unique BarCode]],$N$10:$N$37,$O$10:$O$37)</f>
        <v>HP Laptop</v>
      </c>
      <c r="I5049" t="str">
        <f>_xlfn.XLOOKUP(Table29[[#This Row],[Unique BarCode]],$N$10:$N$37,$P$10:$P$37)</f>
        <v>Device</v>
      </c>
      <c r="J5049" t="s">
        <v>8</v>
      </c>
      <c r="K5049" t="s">
        <v>2066</v>
      </c>
    </row>
    <row r="5050" spans="1:11" x14ac:dyDescent="0.2">
      <c r="A5050" s="1" t="d">
        <v>2023-03-17</v>
      </c>
      <c r="B5050" s="45">
        <v>5543148710006530</v>
      </c>
      <c r="C5050" t="s">
        <v>20</v>
      </c>
      <c r="D5050" t="str">
        <f>_xlfn.XLOOKUP(Table29[[#This Row],[Patron Group]],$R$10:$R$24,$S$10:$S$24)</f>
        <v>Graduate</v>
      </c>
      <c r="E5050" s="1" t="d">
        <v>2023-03-31</v>
      </c>
      <c r="F5050" t="s">
        <v>491</v>
      </c>
      <c r="G5050" t="s">
        <v>2273</v>
      </c>
      <c r="H5050" t="str">
        <f>_xlfn.XLOOKUP(Table29[[#This Row],[Unique BarCode]],$N$10:$N$37,$O$10:$O$37)</f>
        <v>ChromeBook</v>
      </c>
      <c r="I5050" t="str">
        <f>_xlfn.XLOOKUP(Table29[[#This Row],[Unique BarCode]],$N$10:$N$37,$P$10:$P$37)</f>
        <v>Device</v>
      </c>
      <c r="J5050" t="s">
        <v>8</v>
      </c>
      <c r="K5050" t="s">
        <v>492</v>
      </c>
    </row>
    <row r="5051" spans="1:11" x14ac:dyDescent="0.2">
      <c r="A5051" s="1" t="d">
        <v>2023-03-17</v>
      </c>
      <c r="B5051" s="45">
        <v>5552381470006530</v>
      </c>
      <c r="C5051" t="s">
        <v>74</v>
      </c>
      <c r="D5051" t="str">
        <f>_xlfn.XLOOKUP(Table29[[#This Row],[Patron Group]],$R$10:$R$24,$S$10:$S$24)</f>
        <v>Staff</v>
      </c>
      <c r="E5051" s="1" t="d">
        <v>2023-03-24</v>
      </c>
      <c r="F5051" t="s">
        <v>2175</v>
      </c>
      <c r="G5051" t="s">
        <v>2273</v>
      </c>
      <c r="H5051" t="str">
        <f>_xlfn.XLOOKUP(Table29[[#This Row],[Unique BarCode]],$N$10:$N$37,$O$10:$O$37)</f>
        <v>ChromeBook</v>
      </c>
      <c r="I5051" t="str">
        <f>_xlfn.XLOOKUP(Table29[[#This Row],[Unique BarCode]],$N$10:$N$37,$P$10:$P$37)</f>
        <v>Device</v>
      </c>
      <c r="J5051" t="s">
        <v>8</v>
      </c>
      <c r="K5051" t="s">
        <v>927</v>
      </c>
    </row>
    <row r="5052" spans="1:11" x14ac:dyDescent="0.2">
      <c r="A5052" s="1" t="d">
        <v>2023-03-17</v>
      </c>
      <c r="B5052" s="45">
        <v>5555328200006530</v>
      </c>
      <c r="C5052" t="s">
        <v>20</v>
      </c>
      <c r="D5052" t="str">
        <f>_xlfn.XLOOKUP(Table29[[#This Row],[Patron Group]],$R$10:$R$24,$S$10:$S$24)</f>
        <v>Graduate</v>
      </c>
      <c r="E5052" s="1" t="d">
        <v>2023-03-30</v>
      </c>
      <c r="F5052" t="s">
        <v>721</v>
      </c>
      <c r="G5052" t="s">
        <v>2273</v>
      </c>
      <c r="H5052" t="str">
        <f>_xlfn.XLOOKUP(Table29[[#This Row],[Unique BarCode]],$N$10:$N$37,$O$10:$O$37)</f>
        <v>ChromeBook</v>
      </c>
      <c r="I5052" t="str">
        <f>_xlfn.XLOOKUP(Table29[[#This Row],[Unique BarCode]],$N$10:$N$37,$P$10:$P$37)</f>
        <v>Device</v>
      </c>
      <c r="J5052" t="s">
        <v>49</v>
      </c>
      <c r="K5052" t="s">
        <v>722</v>
      </c>
    </row>
    <row r="5053" spans="1:11" x14ac:dyDescent="0.2">
      <c r="A5053" s="1" t="d">
        <v>2023-03-17</v>
      </c>
      <c r="B5053" s="45">
        <v>5555625590006530</v>
      </c>
      <c r="C5053" t="s">
        <v>20</v>
      </c>
      <c r="D5053" t="str">
        <f>_xlfn.XLOOKUP(Table29[[#This Row],[Patron Group]],$R$10:$R$24,$S$10:$S$24)</f>
        <v>Graduate</v>
      </c>
      <c r="E5053" s="1" t="d">
        <v>2023-03-31</v>
      </c>
      <c r="F5053" t="s">
        <v>2198</v>
      </c>
      <c r="G5053" t="s">
        <v>2275</v>
      </c>
      <c r="H5053" t="str">
        <f>_xlfn.XLOOKUP(Table29[[#This Row],[Unique BarCode]],$N$10:$N$37,$O$10:$O$37)</f>
        <v>iPad</v>
      </c>
      <c r="I5053" t="str">
        <f>_xlfn.XLOOKUP(Table29[[#This Row],[Unique BarCode]],$N$10:$N$37,$P$10:$P$37)</f>
        <v>Device</v>
      </c>
      <c r="J5053" t="s">
        <v>8</v>
      </c>
      <c r="K5053" t="s">
        <v>2199</v>
      </c>
    </row>
    <row r="5054" spans="1:11" x14ac:dyDescent="0.2">
      <c r="A5054" s="1" t="d">
        <v>2023-03-17</v>
      </c>
      <c r="B5054" s="45">
        <v>5559171430006530</v>
      </c>
      <c r="C5054" t="s">
        <v>77</v>
      </c>
      <c r="D5054" t="str">
        <f>_xlfn.XLOOKUP(Table29[[#This Row],[Patron Group]],$R$10:$R$24,$S$10:$S$24)</f>
        <v>Undergraduate</v>
      </c>
      <c r="E5054" s="1" t="d">
        <v>2023-03-24</v>
      </c>
      <c r="F5054" t="s">
        <v>2200</v>
      </c>
      <c r="G5054" t="s">
        <v>2297</v>
      </c>
      <c r="H5054" t="str">
        <f>_xlfn.XLOOKUP(Table29[[#This Row],[Unique BarCode]],$N$10:$N$37,$O$10:$O$37)</f>
        <v>iPad</v>
      </c>
      <c r="I5054" t="str">
        <f>_xlfn.XLOOKUP(Table29[[#This Row],[Unique BarCode]],$N$10:$N$37,$P$10:$P$37)</f>
        <v>Device</v>
      </c>
      <c r="J5054" t="s">
        <v>8</v>
      </c>
      <c r="K5054" t="s">
        <v>2201</v>
      </c>
    </row>
    <row r="5055" spans="1:11" x14ac:dyDescent="0.2">
      <c r="A5055" s="1" t="d">
        <v>2023-03-17</v>
      </c>
      <c r="B5055" s="45">
        <v>5560016120006530</v>
      </c>
      <c r="C5055" t="s">
        <v>77</v>
      </c>
      <c r="D5055" t="str">
        <f>_xlfn.XLOOKUP(Table29[[#This Row],[Patron Group]],$R$10:$R$24,$S$10:$S$24)</f>
        <v>Undergraduate</v>
      </c>
      <c r="E5055" s="1" t="d">
        <v>2023-03-17</v>
      </c>
      <c r="F5055" t="s">
        <v>1534</v>
      </c>
      <c r="G5055" t="s">
        <v>2265</v>
      </c>
      <c r="H5055" t="str">
        <f>_xlfn.XLOOKUP(Table29[[#This Row],[Unique BarCode]],$N$10:$N$37,$O$10:$O$37)</f>
        <v>IPHONE</v>
      </c>
      <c r="I5055" t="str">
        <f>_xlfn.XLOOKUP(Table29[[#This Row],[Unique BarCode]],$N$10:$N$37,$P$10:$P$37)</f>
        <v>Charger</v>
      </c>
      <c r="J5055" t="s">
        <v>128</v>
      </c>
    </row>
    <row r="5056" spans="1:11" x14ac:dyDescent="0.2">
      <c r="A5056" s="1" t="d">
        <v>2023-03-17</v>
      </c>
      <c r="B5056" s="45">
        <v>5561767560006530</v>
      </c>
      <c r="C5056" t="s">
        <v>20</v>
      </c>
      <c r="D5056" t="str">
        <f>_xlfn.XLOOKUP(Table29[[#This Row],[Patron Group]],$R$10:$R$24,$S$10:$S$24)</f>
        <v>Graduate</v>
      </c>
      <c r="E5056" s="1" t="d">
        <v>2023-03-24</v>
      </c>
      <c r="F5056" t="s">
        <v>2202</v>
      </c>
      <c r="G5056" t="s">
        <v>2273</v>
      </c>
      <c r="H5056" t="str">
        <f>_xlfn.XLOOKUP(Table29[[#This Row],[Unique BarCode]],$N$10:$N$37,$O$10:$O$37)</f>
        <v>ChromeBook</v>
      </c>
      <c r="I5056" t="str">
        <f>_xlfn.XLOOKUP(Table29[[#This Row],[Unique BarCode]],$N$10:$N$37,$P$10:$P$37)</f>
        <v>Device</v>
      </c>
      <c r="J5056" t="s">
        <v>8</v>
      </c>
      <c r="K5056" t="s">
        <v>1702</v>
      </c>
    </row>
    <row r="5057" spans="1:11" x14ac:dyDescent="0.2">
      <c r="A5057" s="1" t="d">
        <v>2023-03-17</v>
      </c>
      <c r="B5057" s="45">
        <v>5564681230006530</v>
      </c>
      <c r="C5057" t="s">
        <v>77</v>
      </c>
      <c r="D5057" t="str">
        <f>_xlfn.XLOOKUP(Table29[[#This Row],[Patron Group]],$R$10:$R$24,$S$10:$S$24)</f>
        <v>Undergraduate</v>
      </c>
      <c r="E5057" s="1" t="d">
        <v>2023-03-24</v>
      </c>
      <c r="F5057" t="s">
        <v>1016</v>
      </c>
      <c r="G5057" t="s">
        <v>2274</v>
      </c>
      <c r="H5057" t="str">
        <f>_xlfn.XLOOKUP(Table29[[#This Row],[Unique BarCode]],$N$10:$N$37,$O$10:$O$37)</f>
        <v>MacBook</v>
      </c>
      <c r="I5057" t="str">
        <f>_xlfn.XLOOKUP(Table29[[#This Row],[Unique BarCode]],$N$10:$N$37,$P$10:$P$37)</f>
        <v>Device</v>
      </c>
      <c r="J5057" t="s">
        <v>8</v>
      </c>
      <c r="K5057" t="s">
        <v>1016</v>
      </c>
    </row>
    <row r="5058" spans="1:11" x14ac:dyDescent="0.2">
      <c r="A5058" s="1" t="d">
        <v>2023-03-17</v>
      </c>
      <c r="B5058" s="45">
        <v>5569117780006530</v>
      </c>
      <c r="C5058" t="s">
        <v>77</v>
      </c>
      <c r="D5058" t="str">
        <f>_xlfn.XLOOKUP(Table29[[#This Row],[Patron Group]],$R$10:$R$24,$S$10:$S$24)</f>
        <v>Undergraduate</v>
      </c>
      <c r="E5058" s="1" t="d">
        <v>2023-03-17</v>
      </c>
      <c r="F5058" t="s">
        <v>2109</v>
      </c>
      <c r="G5058" t="s">
        <v>2268</v>
      </c>
      <c r="H5058" t="str">
        <f>_xlfn.XLOOKUP(Table29[[#This Row],[Unique BarCode]],$N$10:$N$37,$O$10:$O$37)</f>
        <v>MACCHRG</v>
      </c>
      <c r="I5058" t="str">
        <f>_xlfn.XLOOKUP(Table29[[#This Row],[Unique BarCode]],$N$10:$N$37,$P$10:$P$37)</f>
        <v>Charger</v>
      </c>
      <c r="J5058" t="s">
        <v>49</v>
      </c>
      <c r="K5058" t="s">
        <v>2110</v>
      </c>
    </row>
    <row r="5059" spans="1:11" x14ac:dyDescent="0.2">
      <c r="A5059" s="1" t="d">
        <v>2023-03-17</v>
      </c>
      <c r="B5059" s="45">
        <v>5569989650006530</v>
      </c>
      <c r="C5059" t="s">
        <v>77</v>
      </c>
      <c r="D5059" t="str">
        <f>_xlfn.XLOOKUP(Table29[[#This Row],[Patron Group]],$R$10:$R$24,$S$10:$S$24)</f>
        <v>Undergraduate</v>
      </c>
      <c r="E5059" s="1" t="d">
        <v>2023-03-31</v>
      </c>
      <c r="F5059" t="s">
        <v>155</v>
      </c>
      <c r="G5059" t="s">
        <v>2274</v>
      </c>
      <c r="H5059" t="str">
        <f>_xlfn.XLOOKUP(Table29[[#This Row],[Unique BarCode]],$N$10:$N$37,$O$10:$O$37)</f>
        <v>MacBook</v>
      </c>
      <c r="I5059" t="str">
        <f>_xlfn.XLOOKUP(Table29[[#This Row],[Unique BarCode]],$N$10:$N$37,$P$10:$P$37)</f>
        <v>Device</v>
      </c>
      <c r="J5059" t="s">
        <v>8</v>
      </c>
      <c r="K5059" t="s">
        <v>156</v>
      </c>
    </row>
    <row r="5060" spans="1:11" x14ac:dyDescent="0.2">
      <c r="A5060" s="1" t="d">
        <v>2023-03-17</v>
      </c>
      <c r="B5060" s="45">
        <v>6199957510006530</v>
      </c>
      <c r="C5060" t="s">
        <v>20</v>
      </c>
      <c r="D5060" t="str">
        <f>_xlfn.XLOOKUP(Table29[[#This Row],[Patron Group]],$R$10:$R$24,$S$10:$S$24)</f>
        <v>Graduate</v>
      </c>
      <c r="E5060" s="1" t="d">
        <v>2023-03-30</v>
      </c>
      <c r="F5060" t="s">
        <v>1645</v>
      </c>
      <c r="G5060" t="s">
        <v>2275</v>
      </c>
      <c r="H5060" t="str">
        <f>_xlfn.XLOOKUP(Table29[[#This Row],[Unique BarCode]],$N$10:$N$37,$O$10:$O$37)</f>
        <v>iPad</v>
      </c>
      <c r="I5060" t="str">
        <f>_xlfn.XLOOKUP(Table29[[#This Row],[Unique BarCode]],$N$10:$N$37,$P$10:$P$37)</f>
        <v>Device</v>
      </c>
      <c r="J5060" t="s">
        <v>8</v>
      </c>
      <c r="K5060" t="s">
        <v>1646</v>
      </c>
    </row>
    <row r="5061" spans="1:11" x14ac:dyDescent="0.2">
      <c r="A5061" s="1" t="d">
        <v>2023-03-17</v>
      </c>
      <c r="B5061" s="45">
        <v>6200336170006530</v>
      </c>
      <c r="C5061" t="s">
        <v>20</v>
      </c>
      <c r="D5061" t="str">
        <f>_xlfn.XLOOKUP(Table29[[#This Row],[Patron Group]],$R$10:$R$24,$S$10:$S$24)</f>
        <v>Graduate</v>
      </c>
      <c r="E5061" s="1" t="d">
        <v>2023-03-31</v>
      </c>
      <c r="F5061" t="s">
        <v>611</v>
      </c>
      <c r="G5061" t="s">
        <v>2263</v>
      </c>
      <c r="H5061" t="str">
        <f>_xlfn.XLOOKUP(Table29[[#This Row],[Unique BarCode]],$N$10:$N$37,$O$10:$O$37)</f>
        <v>HP Laptop</v>
      </c>
      <c r="I5061" t="str">
        <f>_xlfn.XLOOKUP(Table29[[#This Row],[Unique BarCode]],$N$10:$N$37,$P$10:$P$37)</f>
        <v>Device</v>
      </c>
      <c r="J5061" t="s">
        <v>8</v>
      </c>
      <c r="K5061" t="s">
        <v>612</v>
      </c>
    </row>
    <row r="5062" spans="1:11" x14ac:dyDescent="0.2">
      <c r="A5062" s="1" t="d">
        <v>2023-03-17</v>
      </c>
      <c r="B5062" s="45">
        <v>6201523880006530</v>
      </c>
      <c r="C5062" t="s">
        <v>77</v>
      </c>
      <c r="D5062" t="str">
        <f>_xlfn.XLOOKUP(Table29[[#This Row],[Patron Group]],$R$10:$R$24,$S$10:$S$24)</f>
        <v>Undergraduate</v>
      </c>
      <c r="E5062" s="1" t="d">
        <v>2023-03-29</v>
      </c>
      <c r="F5062" t="s">
        <v>2090</v>
      </c>
      <c r="G5062" t="s">
        <v>2275</v>
      </c>
      <c r="H5062" t="str">
        <f>_xlfn.XLOOKUP(Table29[[#This Row],[Unique BarCode]],$N$10:$N$37,$O$10:$O$37)</f>
        <v>iPad</v>
      </c>
      <c r="I5062" t="str">
        <f>_xlfn.XLOOKUP(Table29[[#This Row],[Unique BarCode]],$N$10:$N$37,$P$10:$P$37)</f>
        <v>Device</v>
      </c>
      <c r="J5062" t="s">
        <v>8</v>
      </c>
      <c r="K5062" t="s">
        <v>2091</v>
      </c>
    </row>
    <row r="5063" spans="1:11" x14ac:dyDescent="0.2">
      <c r="A5063" s="1" t="d">
        <v>2023-03-17</v>
      </c>
      <c r="B5063" s="45">
        <v>9283569650006530</v>
      </c>
      <c r="C5063" t="s">
        <v>77</v>
      </c>
      <c r="D5063" t="str">
        <f>_xlfn.XLOOKUP(Table29[[#This Row],[Patron Group]],$R$10:$R$24,$S$10:$S$24)</f>
        <v>Undergraduate</v>
      </c>
      <c r="E5063" s="1" t="d">
        <v>2023-03-31</v>
      </c>
      <c r="F5063" t="s">
        <v>292</v>
      </c>
      <c r="G5063" t="s">
        <v>2274</v>
      </c>
      <c r="H5063" t="str">
        <f>_xlfn.XLOOKUP(Table29[[#This Row],[Unique BarCode]],$N$10:$N$37,$O$10:$O$37)</f>
        <v>MacBook</v>
      </c>
      <c r="I5063" t="str">
        <f>_xlfn.XLOOKUP(Table29[[#This Row],[Unique BarCode]],$N$10:$N$37,$P$10:$P$37)</f>
        <v>Device</v>
      </c>
      <c r="J5063" t="s">
        <v>8</v>
      </c>
      <c r="K5063" t="s">
        <v>293</v>
      </c>
    </row>
    <row r="5064" spans="1:11" x14ac:dyDescent="0.2">
      <c r="A5064" s="1" t="d">
        <v>2023-03-17</v>
      </c>
      <c r="B5064" s="45">
        <v>9401854740006530</v>
      </c>
      <c r="C5064" t="s">
        <v>20</v>
      </c>
      <c r="D5064" t="str">
        <f>_xlfn.XLOOKUP(Table29[[#This Row],[Patron Group]],$R$10:$R$24,$S$10:$S$24)</f>
        <v>Graduate</v>
      </c>
      <c r="E5064" s="1" t="d">
        <v>2023-03-31</v>
      </c>
      <c r="F5064" t="s">
        <v>1568</v>
      </c>
      <c r="G5064" t="s">
        <v>2274</v>
      </c>
      <c r="H5064" t="str">
        <f>_xlfn.XLOOKUP(Table29[[#This Row],[Unique BarCode]],$N$10:$N$37,$O$10:$O$37)</f>
        <v>MacBook</v>
      </c>
      <c r="I5064" t="str">
        <f>_xlfn.XLOOKUP(Table29[[#This Row],[Unique BarCode]],$N$10:$N$37,$P$10:$P$37)</f>
        <v>Device</v>
      </c>
      <c r="J5064" t="s">
        <v>8</v>
      </c>
      <c r="K5064" t="s">
        <v>1568</v>
      </c>
    </row>
    <row r="5065" spans="1:11" x14ac:dyDescent="0.2">
      <c r="A5065" s="1" t="d">
        <v>2023-03-17</v>
      </c>
      <c r="B5065" s="45">
        <v>9403442510006530</v>
      </c>
      <c r="C5065" t="s">
        <v>20</v>
      </c>
      <c r="D5065" t="str">
        <f>_xlfn.XLOOKUP(Table29[[#This Row],[Patron Group]],$R$10:$R$24,$S$10:$S$24)</f>
        <v>Graduate</v>
      </c>
      <c r="E5065" s="1" t="d">
        <v>2023-03-31</v>
      </c>
      <c r="F5065" t="s">
        <v>440</v>
      </c>
      <c r="G5065" t="s">
        <v>2273</v>
      </c>
      <c r="H5065" t="str">
        <f>_xlfn.XLOOKUP(Table29[[#This Row],[Unique BarCode]],$N$10:$N$37,$O$10:$O$37)</f>
        <v>ChromeBook</v>
      </c>
      <c r="I5065" t="str">
        <f>_xlfn.XLOOKUP(Table29[[#This Row],[Unique BarCode]],$N$10:$N$37,$P$10:$P$37)</f>
        <v>Device</v>
      </c>
      <c r="J5065" t="s">
        <v>13</v>
      </c>
      <c r="K5065" t="s">
        <v>441</v>
      </c>
    </row>
    <row r="5066" spans="1:11" x14ac:dyDescent="0.2">
      <c r="A5066" s="1" t="d">
        <v>2023-03-17</v>
      </c>
      <c r="B5066" s="45">
        <v>9403799620006530</v>
      </c>
      <c r="C5066" t="s">
        <v>77</v>
      </c>
      <c r="D5066" t="str">
        <f>_xlfn.XLOOKUP(Table29[[#This Row],[Patron Group]],$R$10:$R$24,$S$10:$S$24)</f>
        <v>Undergraduate</v>
      </c>
      <c r="E5066" s="1" t="d">
        <v>2023-03-31</v>
      </c>
      <c r="F5066" t="s">
        <v>2203</v>
      </c>
      <c r="G5066" t="s">
        <v>2275</v>
      </c>
      <c r="H5066" t="str">
        <f>_xlfn.XLOOKUP(Table29[[#This Row],[Unique BarCode]],$N$10:$N$37,$O$10:$O$37)</f>
        <v>iPad</v>
      </c>
      <c r="I5066" t="str">
        <f>_xlfn.XLOOKUP(Table29[[#This Row],[Unique BarCode]],$N$10:$N$37,$P$10:$P$37)</f>
        <v>Device</v>
      </c>
      <c r="J5066" t="s">
        <v>8</v>
      </c>
      <c r="K5066" t="s">
        <v>2204</v>
      </c>
    </row>
    <row r="5067" spans="1:11" x14ac:dyDescent="0.2">
      <c r="A5067" s="1" t="d">
        <v>2023-03-17</v>
      </c>
      <c r="B5067" s="45">
        <v>9407394660006530</v>
      </c>
      <c r="C5067" t="s">
        <v>20</v>
      </c>
      <c r="D5067" t="str">
        <f>_xlfn.XLOOKUP(Table29[[#This Row],[Patron Group]],$R$10:$R$24,$S$10:$S$24)</f>
        <v>Graduate</v>
      </c>
      <c r="E5067" s="1" t="d">
        <v>2023-03-17</v>
      </c>
      <c r="F5067" t="s">
        <v>2205</v>
      </c>
      <c r="G5067" t="s">
        <v>2282</v>
      </c>
      <c r="H5067" t="str">
        <f>_xlfn.XLOOKUP(Table29[[#This Row],[Unique BarCode]],$N$10:$N$37,$O$10:$O$37)</f>
        <v>HPUSBC</v>
      </c>
      <c r="I5067" t="str">
        <f>_xlfn.XLOOKUP(Table29[[#This Row],[Unique BarCode]],$N$10:$N$37,$P$10:$P$37)</f>
        <v>Charger</v>
      </c>
      <c r="J5067" t="s">
        <v>1058</v>
      </c>
      <c r="K5067" t="s">
        <v>2206</v>
      </c>
    </row>
    <row r="5068" spans="1:11" x14ac:dyDescent="0.2">
      <c r="A5068" s="1" t="d">
        <v>2023-03-17</v>
      </c>
      <c r="B5068" s="45">
        <v>9408459560006530</v>
      </c>
      <c r="C5068" t="s">
        <v>77</v>
      </c>
      <c r="D5068" t="str">
        <f>_xlfn.XLOOKUP(Table29[[#This Row],[Patron Group]],$R$10:$R$24,$S$10:$S$24)</f>
        <v>Undergraduate</v>
      </c>
      <c r="E5068" s="1" t="d">
        <v>2023-03-24</v>
      </c>
      <c r="F5068" t="s">
        <v>1474</v>
      </c>
      <c r="G5068" t="s">
        <v>2274</v>
      </c>
      <c r="H5068" t="str">
        <f>_xlfn.XLOOKUP(Table29[[#This Row],[Unique BarCode]],$N$10:$N$37,$O$10:$O$37)</f>
        <v>MacBook</v>
      </c>
      <c r="I5068" t="str">
        <f>_xlfn.XLOOKUP(Table29[[#This Row],[Unique BarCode]],$N$10:$N$37,$P$10:$P$37)</f>
        <v>Device</v>
      </c>
      <c r="J5068" t="s">
        <v>8</v>
      </c>
      <c r="K5068" t="s">
        <v>1475</v>
      </c>
    </row>
    <row r="5069" spans="1:11" x14ac:dyDescent="0.2">
      <c r="A5069" s="1" t="d">
        <v>2023-03-17</v>
      </c>
      <c r="B5069" s="45">
        <v>9408521370006530</v>
      </c>
      <c r="C5069" t="s">
        <v>20</v>
      </c>
      <c r="D5069" t="str">
        <f>_xlfn.XLOOKUP(Table29[[#This Row],[Patron Group]],$R$10:$R$24,$S$10:$S$24)</f>
        <v>Graduate</v>
      </c>
      <c r="E5069" s="1" t="d">
        <v>2023-03-31</v>
      </c>
      <c r="F5069" t="s">
        <v>1577</v>
      </c>
      <c r="G5069" t="s">
        <v>2275</v>
      </c>
      <c r="H5069" t="str">
        <f>_xlfn.XLOOKUP(Table29[[#This Row],[Unique BarCode]],$N$10:$N$37,$O$10:$O$37)</f>
        <v>iPad</v>
      </c>
      <c r="I5069" t="str">
        <f>_xlfn.XLOOKUP(Table29[[#This Row],[Unique BarCode]],$N$10:$N$37,$P$10:$P$37)</f>
        <v>Device</v>
      </c>
      <c r="J5069" t="s">
        <v>8</v>
      </c>
      <c r="K5069" t="s">
        <v>1578</v>
      </c>
    </row>
    <row r="5070" spans="1:11" x14ac:dyDescent="0.2">
      <c r="A5070" s="1" t="d">
        <v>2023-03-17</v>
      </c>
      <c r="B5070" s="45">
        <v>1.26320083700065E+16</v>
      </c>
      <c r="C5070" t="s">
        <v>74</v>
      </c>
      <c r="D5070" t="str">
        <f>_xlfn.XLOOKUP(Table29[[#This Row],[Patron Group]],$R$10:$R$24,$S$10:$S$24)</f>
        <v>Staff</v>
      </c>
      <c r="E5070" s="1" t="d">
        <v>2023-03-24</v>
      </c>
      <c r="F5070" t="s">
        <v>2028</v>
      </c>
      <c r="G5070" t="s">
        <v>2275</v>
      </c>
      <c r="H5070" t="str">
        <f>_xlfn.XLOOKUP(Table29[[#This Row],[Unique BarCode]],$N$10:$N$37,$O$10:$O$37)</f>
        <v>iPad</v>
      </c>
      <c r="I5070" t="str">
        <f>_xlfn.XLOOKUP(Table29[[#This Row],[Unique BarCode]],$N$10:$N$37,$P$10:$P$37)</f>
        <v>Device</v>
      </c>
      <c r="J5070" t="s">
        <v>8</v>
      </c>
      <c r="K5070" t="s">
        <v>2029</v>
      </c>
    </row>
    <row r="5071" spans="1:11" x14ac:dyDescent="0.2">
      <c r="A5071" s="1" t="d">
        <v>2023-03-18</v>
      </c>
      <c r="B5071" s="45">
        <v>-1</v>
      </c>
      <c r="C5071" t="s">
        <v>15</v>
      </c>
      <c r="D5071" t="str">
        <f>_xlfn.XLOOKUP(Table29[[#This Row],[Patron Group]],$R$10:$R$24,$S$10:$S$24)</f>
        <v>Academic</v>
      </c>
      <c r="E5071" s="1" t="d">
        <v>2023-03-24</v>
      </c>
      <c r="F5071" t="s">
        <v>959</v>
      </c>
      <c r="G5071" t="s">
        <v>2273</v>
      </c>
      <c r="H5071" t="str">
        <f>_xlfn.XLOOKUP(Table29[[#This Row],[Unique BarCode]],$N$10:$N$37,$O$10:$O$37)</f>
        <v>ChromeBook</v>
      </c>
      <c r="I5071" t="str">
        <f>_xlfn.XLOOKUP(Table29[[#This Row],[Unique BarCode]],$N$10:$N$37,$P$10:$P$37)</f>
        <v>Device</v>
      </c>
      <c r="J5071" t="s">
        <v>8</v>
      </c>
      <c r="K5071" t="s">
        <v>960</v>
      </c>
    </row>
    <row r="5072" spans="1:11" x14ac:dyDescent="0.2">
      <c r="A5072" s="1" t="d">
        <v>2023-03-18</v>
      </c>
      <c r="B5072" s="45">
        <v>-1</v>
      </c>
      <c r="C5072" t="s">
        <v>20</v>
      </c>
      <c r="D5072" t="str">
        <f>_xlfn.XLOOKUP(Table29[[#This Row],[Patron Group]],$R$10:$R$24,$S$10:$S$24)</f>
        <v>Graduate</v>
      </c>
      <c r="E5072" s="1" t="d">
        <v>2023-03-18</v>
      </c>
      <c r="F5072" t="s">
        <v>709</v>
      </c>
      <c r="G5072" t="s">
        <v>2265</v>
      </c>
      <c r="H5072" t="str">
        <f>_xlfn.XLOOKUP(Table29[[#This Row],[Unique BarCode]],$N$10:$N$37,$O$10:$O$37)</f>
        <v>IPHONE</v>
      </c>
      <c r="I5072" t="str">
        <f>_xlfn.XLOOKUP(Table29[[#This Row],[Unique BarCode]],$N$10:$N$37,$P$10:$P$37)</f>
        <v>Charger</v>
      </c>
      <c r="J5072" t="s">
        <v>128</v>
      </c>
      <c r="K5072" t="s">
        <v>710</v>
      </c>
    </row>
    <row r="5073" spans="1:11" x14ac:dyDescent="0.2">
      <c r="A5073" s="1" t="d">
        <v>2023-03-18</v>
      </c>
      <c r="B5073" s="45">
        <v>-1</v>
      </c>
      <c r="C5073" t="s">
        <v>20</v>
      </c>
      <c r="D5073" t="str">
        <f>_xlfn.XLOOKUP(Table29[[#This Row],[Patron Group]],$R$10:$R$24,$S$10:$S$24)</f>
        <v>Graduate</v>
      </c>
      <c r="E5073" s="1" t="d">
        <v>2023-03-25</v>
      </c>
      <c r="F5073" t="s">
        <v>2207</v>
      </c>
      <c r="G5073" t="s">
        <v>2273</v>
      </c>
      <c r="H5073" t="str">
        <f>_xlfn.XLOOKUP(Table29[[#This Row],[Unique BarCode]],$N$10:$N$37,$O$10:$O$37)</f>
        <v>ChromeBook</v>
      </c>
      <c r="I5073" t="str">
        <f>_xlfn.XLOOKUP(Table29[[#This Row],[Unique BarCode]],$N$10:$N$37,$P$10:$P$37)</f>
        <v>Device</v>
      </c>
      <c r="J5073" t="s">
        <v>128</v>
      </c>
      <c r="K5073" t="s">
        <v>2208</v>
      </c>
    </row>
    <row r="5074" spans="1:11" x14ac:dyDescent="0.2">
      <c r="A5074" s="1" t="d">
        <v>2023-03-18</v>
      </c>
      <c r="B5074" s="45">
        <v>-1</v>
      </c>
      <c r="C5074" t="s">
        <v>77</v>
      </c>
      <c r="D5074" t="str">
        <f>_xlfn.XLOOKUP(Table29[[#This Row],[Patron Group]],$R$10:$R$24,$S$10:$S$24)</f>
        <v>Undergraduate</v>
      </c>
      <c r="E5074" s="1" t="d">
        <v>2023-03-18</v>
      </c>
      <c r="F5074" t="s">
        <v>1174</v>
      </c>
      <c r="G5074" t="s">
        <v>2281</v>
      </c>
      <c r="H5074" t="str">
        <f>_xlfn.XLOOKUP(Table29[[#This Row],[Unique BarCode]],$N$10:$N$37,$O$10:$O$37)</f>
        <v>HDMIC</v>
      </c>
      <c r="I5074" t="str">
        <f>_xlfn.XLOOKUP(Table29[[#This Row],[Unique BarCode]],$N$10:$N$37,$P$10:$P$37)</f>
        <v>Cable</v>
      </c>
      <c r="J5074" t="s">
        <v>8</v>
      </c>
      <c r="K5074" t="s">
        <v>1175</v>
      </c>
    </row>
    <row r="5075" spans="1:11" x14ac:dyDescent="0.2">
      <c r="A5075" s="1" t="d">
        <v>2023-03-18</v>
      </c>
      <c r="B5075" s="45">
        <v>-1</v>
      </c>
      <c r="C5075" t="s">
        <v>77</v>
      </c>
      <c r="D5075" t="str">
        <f>_xlfn.XLOOKUP(Table29[[#This Row],[Patron Group]],$R$10:$R$24,$S$10:$S$24)</f>
        <v>Undergraduate</v>
      </c>
      <c r="E5075" s="1" t="d">
        <v>2023-03-18</v>
      </c>
      <c r="F5075" t="s">
        <v>21</v>
      </c>
      <c r="G5075" t="s">
        <v>2266</v>
      </c>
      <c r="H5075" t="str">
        <f>_xlfn.XLOOKUP(Table29[[#This Row],[Unique BarCode]],$N$10:$N$37,$O$10:$O$37)</f>
        <v>Headphones</v>
      </c>
      <c r="I5075" t="str">
        <f>_xlfn.XLOOKUP(Table29[[#This Row],[Unique BarCode]],$N$10:$N$37,$P$10:$P$37)</f>
        <v>Accessory</v>
      </c>
      <c r="J5075" t="s">
        <v>8</v>
      </c>
      <c r="K5075" t="s">
        <v>22</v>
      </c>
    </row>
    <row r="5076" spans="1:11" x14ac:dyDescent="0.2">
      <c r="A5076" s="1" t="d">
        <v>2023-03-18</v>
      </c>
      <c r="B5076" s="45">
        <v>-1</v>
      </c>
      <c r="C5076" t="s">
        <v>77</v>
      </c>
      <c r="D5076" t="str">
        <f>_xlfn.XLOOKUP(Table29[[#This Row],[Patron Group]],$R$10:$R$24,$S$10:$S$24)</f>
        <v>Undergraduate</v>
      </c>
      <c r="E5076" s="1" t="d">
        <v>2023-03-18</v>
      </c>
      <c r="F5076" t="s">
        <v>1254</v>
      </c>
      <c r="G5076" t="s">
        <v>2265</v>
      </c>
      <c r="H5076" t="str">
        <f>_xlfn.XLOOKUP(Table29[[#This Row],[Unique BarCode]],$N$10:$N$37,$O$10:$O$37)</f>
        <v>IPHONE</v>
      </c>
      <c r="I5076" t="str">
        <f>_xlfn.XLOOKUP(Table29[[#This Row],[Unique BarCode]],$N$10:$N$37,$P$10:$P$37)</f>
        <v>Charger</v>
      </c>
      <c r="J5076" t="s">
        <v>49</v>
      </c>
      <c r="K5076" t="s">
        <v>1255</v>
      </c>
    </row>
    <row r="5077" spans="1:11" x14ac:dyDescent="0.2">
      <c r="A5077" s="1" t="d">
        <v>2023-03-18</v>
      </c>
      <c r="B5077" s="45">
        <v>-1</v>
      </c>
      <c r="C5077" t="s">
        <v>77</v>
      </c>
      <c r="D5077" t="str">
        <f>_xlfn.XLOOKUP(Table29[[#This Row],[Patron Group]],$R$10:$R$24,$S$10:$S$24)</f>
        <v>Undergraduate</v>
      </c>
      <c r="E5077" s="1" t="d">
        <v>2023-03-18</v>
      </c>
      <c r="F5077" t="s">
        <v>837</v>
      </c>
      <c r="G5077" t="s">
        <v>2265</v>
      </c>
      <c r="H5077" t="str">
        <f>_xlfn.XLOOKUP(Table29[[#This Row],[Unique BarCode]],$N$10:$N$37,$O$10:$O$37)</f>
        <v>IPHONE</v>
      </c>
      <c r="I5077" t="str">
        <f>_xlfn.XLOOKUP(Table29[[#This Row],[Unique BarCode]],$N$10:$N$37,$P$10:$P$37)</f>
        <v>Charger</v>
      </c>
      <c r="J5077" t="s">
        <v>8</v>
      </c>
      <c r="K5077" t="s">
        <v>838</v>
      </c>
    </row>
    <row r="5078" spans="1:11" x14ac:dyDescent="0.2">
      <c r="A5078" s="1" t="d">
        <v>2023-03-18</v>
      </c>
      <c r="B5078" s="45">
        <v>-1</v>
      </c>
      <c r="C5078" t="s">
        <v>77</v>
      </c>
      <c r="D5078" t="str">
        <f>_xlfn.XLOOKUP(Table29[[#This Row],[Patron Group]],$R$10:$R$24,$S$10:$S$24)</f>
        <v>Undergraduate</v>
      </c>
      <c r="E5078" s="1" t="d">
        <v>2023-03-18</v>
      </c>
      <c r="F5078" t="s">
        <v>1314</v>
      </c>
      <c r="G5078" t="s">
        <v>2265</v>
      </c>
      <c r="H5078" t="str">
        <f>_xlfn.XLOOKUP(Table29[[#This Row],[Unique BarCode]],$N$10:$N$37,$O$10:$O$37)</f>
        <v>IPHONE</v>
      </c>
      <c r="I5078" t="str">
        <f>_xlfn.XLOOKUP(Table29[[#This Row],[Unique BarCode]],$N$10:$N$37,$P$10:$P$37)</f>
        <v>Charger</v>
      </c>
      <c r="J5078" t="s">
        <v>8</v>
      </c>
      <c r="K5078" t="s">
        <v>1315</v>
      </c>
    </row>
    <row r="5079" spans="1:11" x14ac:dyDescent="0.2">
      <c r="A5079" s="1" t="d">
        <v>2023-03-18</v>
      </c>
      <c r="B5079" s="45">
        <v>-1</v>
      </c>
      <c r="C5079" t="s">
        <v>77</v>
      </c>
      <c r="D5079" t="str">
        <f>_xlfn.XLOOKUP(Table29[[#This Row],[Patron Group]],$R$10:$R$24,$S$10:$S$24)</f>
        <v>Undergraduate</v>
      </c>
      <c r="E5079" s="1" t="d">
        <v>2023-03-18</v>
      </c>
      <c r="F5079" t="s">
        <v>222</v>
      </c>
      <c r="G5079" t="s">
        <v>2265</v>
      </c>
      <c r="H5079" t="str">
        <f>_xlfn.XLOOKUP(Table29[[#This Row],[Unique BarCode]],$N$10:$N$37,$O$10:$O$37)</f>
        <v>IPHONE</v>
      </c>
      <c r="I5079" t="str">
        <f>_xlfn.XLOOKUP(Table29[[#This Row],[Unique BarCode]],$N$10:$N$37,$P$10:$P$37)</f>
        <v>Charger</v>
      </c>
      <c r="J5079" t="s">
        <v>13</v>
      </c>
      <c r="K5079" t="s">
        <v>223</v>
      </c>
    </row>
    <row r="5080" spans="1:11" x14ac:dyDescent="0.2">
      <c r="A5080" s="1" t="d">
        <v>2023-03-18</v>
      </c>
      <c r="B5080" s="45">
        <v>-1</v>
      </c>
      <c r="C5080" t="s">
        <v>77</v>
      </c>
      <c r="D5080" t="str">
        <f>_xlfn.XLOOKUP(Table29[[#This Row],[Patron Group]],$R$10:$R$24,$S$10:$S$24)</f>
        <v>Undergraduate</v>
      </c>
      <c r="E5080" s="1" t="d">
        <v>2023-03-18</v>
      </c>
      <c r="F5080" t="s">
        <v>1662</v>
      </c>
      <c r="G5080" t="s">
        <v>2265</v>
      </c>
      <c r="H5080" t="str">
        <f>_xlfn.XLOOKUP(Table29[[#This Row],[Unique BarCode]],$N$10:$N$37,$O$10:$O$37)</f>
        <v>IPHONE</v>
      </c>
      <c r="I5080" t="str">
        <f>_xlfn.XLOOKUP(Table29[[#This Row],[Unique BarCode]],$N$10:$N$37,$P$10:$P$37)</f>
        <v>Charger</v>
      </c>
      <c r="J5080" t="s">
        <v>128</v>
      </c>
    </row>
    <row r="5081" spans="1:11" x14ac:dyDescent="0.2">
      <c r="A5081" s="1" t="d">
        <v>2023-03-18</v>
      </c>
      <c r="B5081" s="45">
        <v>-1</v>
      </c>
      <c r="C5081" t="s">
        <v>77</v>
      </c>
      <c r="D5081" t="str">
        <f>_xlfn.XLOOKUP(Table29[[#This Row],[Patron Group]],$R$10:$R$24,$S$10:$S$24)</f>
        <v>Undergraduate</v>
      </c>
      <c r="E5081" s="1" t="d">
        <v>2023-03-18</v>
      </c>
      <c r="F5081" t="s">
        <v>1780</v>
      </c>
      <c r="G5081" t="s">
        <v>2271</v>
      </c>
      <c r="H5081" t="str">
        <f>_xlfn.XLOOKUP(Table29[[#This Row],[Unique BarCode]],$N$10:$N$37,$O$10:$O$37)</f>
        <v>OMNI</v>
      </c>
      <c r="I5081" t="str">
        <f>_xlfn.XLOOKUP(Table29[[#This Row],[Unique BarCode]],$N$10:$N$37,$P$10:$P$37)</f>
        <v>Charger</v>
      </c>
      <c r="J5081" t="s">
        <v>49</v>
      </c>
      <c r="K5081" t="s">
        <v>1781</v>
      </c>
    </row>
    <row r="5082" spans="1:11" x14ac:dyDescent="0.2">
      <c r="A5082" s="1" t="d">
        <v>2023-03-18</v>
      </c>
      <c r="B5082" s="45">
        <v>-1</v>
      </c>
      <c r="C5082" t="s">
        <v>77</v>
      </c>
      <c r="D5082" t="str">
        <f>_xlfn.XLOOKUP(Table29[[#This Row],[Patron Group]],$R$10:$R$24,$S$10:$S$24)</f>
        <v>Undergraduate</v>
      </c>
      <c r="E5082" s="1" t="d">
        <v>2023-03-18</v>
      </c>
      <c r="F5082" t="s">
        <v>556</v>
      </c>
      <c r="G5082" t="s">
        <v>2285</v>
      </c>
      <c r="H5082" t="str">
        <f>_xlfn.XLOOKUP(Table29[[#This Row],[Unique BarCode]],$N$10:$N$37,$O$10:$O$37)</f>
        <v>UHDMI</v>
      </c>
      <c r="I5082" t="str">
        <f>_xlfn.XLOOKUP(Table29[[#This Row],[Unique BarCode]],$N$10:$N$37,$P$10:$P$37)</f>
        <v>Cable</v>
      </c>
      <c r="J5082" t="s">
        <v>8</v>
      </c>
    </row>
    <row r="5083" spans="1:11" x14ac:dyDescent="0.2">
      <c r="A5083" s="1" t="d">
        <v>2023-03-18</v>
      </c>
      <c r="B5083" s="45">
        <v>-1</v>
      </c>
      <c r="C5083" t="s">
        <v>77</v>
      </c>
      <c r="D5083" t="str">
        <f>_xlfn.XLOOKUP(Table29[[#This Row],[Patron Group]],$R$10:$R$24,$S$10:$S$24)</f>
        <v>Undergraduate</v>
      </c>
      <c r="E5083" s="1" t="d">
        <v>2023-03-18</v>
      </c>
      <c r="F5083" t="s">
        <v>1322</v>
      </c>
      <c r="G5083" t="s">
        <v>2294</v>
      </c>
      <c r="H5083" t="str">
        <f>_xlfn.XLOOKUP(Table29[[#This Row],[Unique BarCode]],$N$10:$N$37,$O$10:$O$37)</f>
        <v>UVGA</v>
      </c>
      <c r="I5083" t="str">
        <f>_xlfn.XLOOKUP(Table29[[#This Row],[Unique BarCode]],$N$10:$N$37,$P$10:$P$37)</f>
        <v>Cable</v>
      </c>
      <c r="J5083" t="s">
        <v>8</v>
      </c>
      <c r="K5083" t="s">
        <v>1323</v>
      </c>
    </row>
    <row r="5084" spans="1:11" x14ac:dyDescent="0.2">
      <c r="A5084" s="1" t="d">
        <v>2023-03-18</v>
      </c>
      <c r="B5084" s="45">
        <v>-1</v>
      </c>
      <c r="C5084" t="s">
        <v>77</v>
      </c>
      <c r="D5084" t="str">
        <f>_xlfn.XLOOKUP(Table29[[#This Row],[Patron Group]],$R$10:$R$24,$S$10:$S$24)</f>
        <v>Undergraduate</v>
      </c>
      <c r="E5084" s="1" t="d">
        <v>2023-03-18</v>
      </c>
      <c r="F5084" t="s">
        <v>272</v>
      </c>
      <c r="G5084" t="s">
        <v>2272</v>
      </c>
      <c r="H5084" t="str">
        <f>_xlfn.XLOOKUP(Table29[[#This Row],[Unique BarCode]],$N$10:$N$37,$O$10:$O$37)</f>
        <v>WALLADPT</v>
      </c>
      <c r="I5084" t="str">
        <f>_xlfn.XLOOKUP(Table29[[#This Row],[Unique BarCode]],$N$10:$N$37,$P$10:$P$37)</f>
        <v>Charger</v>
      </c>
      <c r="J5084" t="s">
        <v>49</v>
      </c>
      <c r="K5084" t="s">
        <v>273</v>
      </c>
    </row>
    <row r="5085" spans="1:11" x14ac:dyDescent="0.2">
      <c r="A5085" s="1" t="d">
        <v>2023-03-18</v>
      </c>
      <c r="B5085" s="45">
        <v>-1</v>
      </c>
      <c r="C5085" t="s">
        <v>77</v>
      </c>
      <c r="D5085" t="str">
        <f>_xlfn.XLOOKUP(Table29[[#This Row],[Patron Group]],$R$10:$R$24,$S$10:$S$24)</f>
        <v>Undergraduate</v>
      </c>
      <c r="E5085" s="1" t="d">
        <v>2023-03-18</v>
      </c>
      <c r="F5085" t="s">
        <v>1587</v>
      </c>
      <c r="G5085" t="s">
        <v>2272</v>
      </c>
      <c r="H5085" t="str">
        <f>_xlfn.XLOOKUP(Table29[[#This Row],[Unique BarCode]],$N$10:$N$37,$O$10:$O$37)</f>
        <v>WALLADPT</v>
      </c>
      <c r="I5085" t="str">
        <f>_xlfn.XLOOKUP(Table29[[#This Row],[Unique BarCode]],$N$10:$N$37,$P$10:$P$37)</f>
        <v>Charger</v>
      </c>
      <c r="J5085" t="s">
        <v>8</v>
      </c>
    </row>
    <row r="5086" spans="1:11" x14ac:dyDescent="0.2">
      <c r="A5086" s="1" t="d">
        <v>2023-03-18</v>
      </c>
      <c r="B5086" s="45">
        <v>-1</v>
      </c>
      <c r="C5086" t="s">
        <v>77</v>
      </c>
      <c r="D5086" t="str">
        <f>_xlfn.XLOOKUP(Table29[[#This Row],[Patron Group]],$R$10:$R$24,$S$10:$S$24)</f>
        <v>Undergraduate</v>
      </c>
      <c r="E5086" s="1" t="d">
        <v>2023-03-24</v>
      </c>
      <c r="F5086" t="s">
        <v>1290</v>
      </c>
      <c r="G5086" t="s">
        <v>2273</v>
      </c>
      <c r="H5086" t="str">
        <f>_xlfn.XLOOKUP(Table29[[#This Row],[Unique BarCode]],$N$10:$N$37,$O$10:$O$37)</f>
        <v>ChromeBook</v>
      </c>
      <c r="I5086" t="str">
        <f>_xlfn.XLOOKUP(Table29[[#This Row],[Unique BarCode]],$N$10:$N$37,$P$10:$P$37)</f>
        <v>Device</v>
      </c>
      <c r="J5086" t="s">
        <v>1058</v>
      </c>
      <c r="K5086" t="s">
        <v>1291</v>
      </c>
    </row>
    <row r="5087" spans="1:11" x14ac:dyDescent="0.2">
      <c r="A5087" s="1" t="d">
        <v>2023-03-18</v>
      </c>
      <c r="B5087" s="45">
        <v>-1</v>
      </c>
      <c r="C5087" t="s">
        <v>77</v>
      </c>
      <c r="D5087" t="str">
        <f>_xlfn.XLOOKUP(Table29[[#This Row],[Patron Group]],$R$10:$R$24,$S$10:$S$24)</f>
        <v>Undergraduate</v>
      </c>
      <c r="E5087" s="1" t="d">
        <v>2023-03-24</v>
      </c>
      <c r="F5087" t="s">
        <v>731</v>
      </c>
      <c r="G5087" t="s">
        <v>2274</v>
      </c>
      <c r="H5087" t="str">
        <f>_xlfn.XLOOKUP(Table29[[#This Row],[Unique BarCode]],$N$10:$N$37,$O$10:$O$37)</f>
        <v>MacBook</v>
      </c>
      <c r="I5087" t="str">
        <f>_xlfn.XLOOKUP(Table29[[#This Row],[Unique BarCode]],$N$10:$N$37,$P$10:$P$37)</f>
        <v>Device</v>
      </c>
      <c r="J5087" t="s">
        <v>8</v>
      </c>
      <c r="K5087" t="s">
        <v>732</v>
      </c>
    </row>
    <row r="5088" spans="1:11" x14ac:dyDescent="0.2">
      <c r="A5088" s="1" t="d">
        <v>2023-03-18</v>
      </c>
      <c r="B5088" s="45">
        <v>-1</v>
      </c>
      <c r="C5088" t="s">
        <v>77</v>
      </c>
      <c r="D5088" t="str">
        <f>_xlfn.XLOOKUP(Table29[[#This Row],[Patron Group]],$R$10:$R$24,$S$10:$S$24)</f>
        <v>Undergraduate</v>
      </c>
      <c r="E5088" s="1" t="d">
        <v>2023-03-25</v>
      </c>
      <c r="F5088" t="s">
        <v>717</v>
      </c>
      <c r="G5088" t="s">
        <v>2273</v>
      </c>
      <c r="H5088" t="str">
        <f>_xlfn.XLOOKUP(Table29[[#This Row],[Unique BarCode]],$N$10:$N$37,$O$10:$O$37)</f>
        <v>ChromeBook</v>
      </c>
      <c r="I5088" t="str">
        <f>_xlfn.XLOOKUP(Table29[[#This Row],[Unique BarCode]],$N$10:$N$37,$P$10:$P$37)</f>
        <v>Device</v>
      </c>
      <c r="J5088" t="s">
        <v>128</v>
      </c>
    </row>
    <row r="5089" spans="1:11" x14ac:dyDescent="0.2">
      <c r="A5089" s="1" t="d">
        <v>2023-03-18</v>
      </c>
      <c r="B5089" s="45">
        <v>-1</v>
      </c>
      <c r="C5089" t="s">
        <v>77</v>
      </c>
      <c r="D5089" t="str">
        <f>_xlfn.XLOOKUP(Table29[[#This Row],[Patron Group]],$R$10:$R$24,$S$10:$S$24)</f>
        <v>Undergraduate</v>
      </c>
      <c r="E5089" s="1" t="d">
        <v>2023-03-29</v>
      </c>
      <c r="F5089" t="s">
        <v>2209</v>
      </c>
      <c r="G5089" t="s">
        <v>2273</v>
      </c>
      <c r="H5089" t="str">
        <f>_xlfn.XLOOKUP(Table29[[#This Row],[Unique BarCode]],$N$10:$N$37,$O$10:$O$37)</f>
        <v>ChromeBook</v>
      </c>
      <c r="I5089" t="str">
        <f>_xlfn.XLOOKUP(Table29[[#This Row],[Unique BarCode]],$N$10:$N$37,$P$10:$P$37)</f>
        <v>Device</v>
      </c>
      <c r="J5089" t="s">
        <v>8</v>
      </c>
      <c r="K5089" t="s">
        <v>2210</v>
      </c>
    </row>
    <row r="5090" spans="1:11" x14ac:dyDescent="0.2">
      <c r="A5090" s="1" t="d">
        <v>2023-03-18</v>
      </c>
      <c r="B5090" s="45">
        <v>5558712510006530</v>
      </c>
      <c r="C5090" t="s">
        <v>77</v>
      </c>
      <c r="D5090" t="str">
        <f>_xlfn.XLOOKUP(Table29[[#This Row],[Patron Group]],$R$10:$R$24,$S$10:$S$24)</f>
        <v>Undergraduate</v>
      </c>
      <c r="E5090" s="1" t="d">
        <v>2023-03-22</v>
      </c>
      <c r="F5090" t="s">
        <v>1738</v>
      </c>
      <c r="G5090" t="s">
        <v>2263</v>
      </c>
      <c r="H5090" t="str">
        <f>_xlfn.XLOOKUP(Table29[[#This Row],[Unique BarCode]],$N$10:$N$37,$O$10:$O$37)</f>
        <v>HP Laptop</v>
      </c>
      <c r="I5090" t="str">
        <f>_xlfn.XLOOKUP(Table29[[#This Row],[Unique BarCode]],$N$10:$N$37,$P$10:$P$37)</f>
        <v>Device</v>
      </c>
      <c r="J5090" t="s">
        <v>8</v>
      </c>
      <c r="K5090" t="s">
        <v>1085</v>
      </c>
    </row>
    <row r="5091" spans="1:11" x14ac:dyDescent="0.2">
      <c r="A5091" s="1" t="d">
        <v>2023-03-18</v>
      </c>
      <c r="B5091" s="45">
        <v>5560832030006530</v>
      </c>
      <c r="C5091" t="s">
        <v>77</v>
      </c>
      <c r="D5091" t="str">
        <f>_xlfn.XLOOKUP(Table29[[#This Row],[Patron Group]],$R$10:$R$24,$S$10:$S$24)</f>
        <v>Undergraduate</v>
      </c>
      <c r="E5091" s="1" t="d">
        <v>2023-03-31</v>
      </c>
      <c r="F5091" t="s">
        <v>1994</v>
      </c>
      <c r="G5091" t="s">
        <v>2274</v>
      </c>
      <c r="H5091" t="str">
        <f>_xlfn.XLOOKUP(Table29[[#This Row],[Unique BarCode]],$N$10:$N$37,$O$10:$O$37)</f>
        <v>MacBook</v>
      </c>
      <c r="I5091" t="str">
        <f>_xlfn.XLOOKUP(Table29[[#This Row],[Unique BarCode]],$N$10:$N$37,$P$10:$P$37)</f>
        <v>Device</v>
      </c>
      <c r="J5091" t="s">
        <v>8</v>
      </c>
      <c r="K5091" t="s">
        <v>1995</v>
      </c>
    </row>
    <row r="5092" spans="1:11" x14ac:dyDescent="0.2">
      <c r="A5092" s="1" t="d">
        <v>2023-03-18</v>
      </c>
      <c r="B5092" s="45">
        <v>6200319070006530</v>
      </c>
      <c r="C5092" t="s">
        <v>20</v>
      </c>
      <c r="D5092" t="str">
        <f>_xlfn.XLOOKUP(Table29[[#This Row],[Patron Group]],$R$10:$R$24,$S$10:$S$24)</f>
        <v>Graduate</v>
      </c>
      <c r="E5092" s="1" t="d">
        <v>2023-03-24</v>
      </c>
      <c r="F5092" t="s">
        <v>1215</v>
      </c>
      <c r="G5092" t="s">
        <v>2274</v>
      </c>
      <c r="H5092" t="str">
        <f>_xlfn.XLOOKUP(Table29[[#This Row],[Unique BarCode]],$N$10:$N$37,$O$10:$O$37)</f>
        <v>MacBook</v>
      </c>
      <c r="I5092" t="str">
        <f>_xlfn.XLOOKUP(Table29[[#This Row],[Unique BarCode]],$N$10:$N$37,$P$10:$P$37)</f>
        <v>Device</v>
      </c>
      <c r="J5092" t="s">
        <v>8</v>
      </c>
      <c r="K5092" t="s">
        <v>1215</v>
      </c>
    </row>
    <row r="5093" spans="1:11" x14ac:dyDescent="0.2">
      <c r="A5093" s="1" t="d">
        <v>2023-03-18</v>
      </c>
      <c r="B5093" s="45">
        <v>9398370280006530</v>
      </c>
      <c r="C5093" t="s">
        <v>77</v>
      </c>
      <c r="D5093" t="str">
        <f>_xlfn.XLOOKUP(Table29[[#This Row],[Patron Group]],$R$10:$R$24,$S$10:$S$24)</f>
        <v>Undergraduate</v>
      </c>
      <c r="E5093" s="1" t="d">
        <v>2023-03-31</v>
      </c>
      <c r="F5093" t="s">
        <v>1718</v>
      </c>
      <c r="G5093" t="s">
        <v>2274</v>
      </c>
      <c r="H5093" t="str">
        <f>_xlfn.XLOOKUP(Table29[[#This Row],[Unique BarCode]],$N$10:$N$37,$O$10:$O$37)</f>
        <v>MacBook</v>
      </c>
      <c r="I5093" t="str">
        <f>_xlfn.XLOOKUP(Table29[[#This Row],[Unique BarCode]],$N$10:$N$37,$P$10:$P$37)</f>
        <v>Device</v>
      </c>
      <c r="J5093" t="s">
        <v>8</v>
      </c>
      <c r="K5093" t="s">
        <v>1719</v>
      </c>
    </row>
    <row r="5094" spans="1:11" x14ac:dyDescent="0.2">
      <c r="A5094" s="1" t="d">
        <v>2023-03-19</v>
      </c>
      <c r="B5094" s="45">
        <v>-1</v>
      </c>
      <c r="C5094" t="s">
        <v>20</v>
      </c>
      <c r="D5094" t="str">
        <f>_xlfn.XLOOKUP(Table29[[#This Row],[Patron Group]],$R$10:$R$24,$S$10:$S$24)</f>
        <v>Graduate</v>
      </c>
      <c r="E5094" s="1" t="d">
        <v>2023-03-22</v>
      </c>
      <c r="F5094" t="s">
        <v>1401</v>
      </c>
      <c r="G5094" t="s">
        <v>2276</v>
      </c>
      <c r="H5094" t="str">
        <f>_xlfn.XLOOKUP(Table29[[#This Row],[Unique BarCode]],$N$10:$N$37,$O$10:$O$37)</f>
        <v>CALC</v>
      </c>
      <c r="I5094" t="str">
        <f>_xlfn.XLOOKUP(Table29[[#This Row],[Unique BarCode]],$N$10:$N$37,$P$10:$P$37)</f>
        <v>Accessory</v>
      </c>
      <c r="J5094" t="s">
        <v>8</v>
      </c>
    </row>
    <row r="5095" spans="1:11" x14ac:dyDescent="0.2">
      <c r="A5095" s="1" t="d">
        <v>2023-03-19</v>
      </c>
      <c r="B5095" s="45">
        <v>-1</v>
      </c>
      <c r="C5095" t="s">
        <v>20</v>
      </c>
      <c r="D5095" t="str">
        <f>_xlfn.XLOOKUP(Table29[[#This Row],[Patron Group]],$R$10:$R$24,$S$10:$S$24)</f>
        <v>Graduate</v>
      </c>
      <c r="E5095" s="1" t="d">
        <v>2023-03-26</v>
      </c>
      <c r="F5095" t="s">
        <v>1356</v>
      </c>
      <c r="G5095" t="s">
        <v>2273</v>
      </c>
      <c r="H5095" t="str">
        <f>_xlfn.XLOOKUP(Table29[[#This Row],[Unique BarCode]],$N$10:$N$37,$O$10:$O$37)</f>
        <v>ChromeBook</v>
      </c>
      <c r="I5095" t="str">
        <f>_xlfn.XLOOKUP(Table29[[#This Row],[Unique BarCode]],$N$10:$N$37,$P$10:$P$37)</f>
        <v>Device</v>
      </c>
      <c r="J5095" t="s">
        <v>13</v>
      </c>
      <c r="K5095" t="s">
        <v>1357</v>
      </c>
    </row>
    <row r="5096" spans="1:11" x14ac:dyDescent="0.2">
      <c r="A5096" s="1" t="d">
        <v>2023-03-19</v>
      </c>
      <c r="B5096" s="45">
        <v>-1</v>
      </c>
      <c r="C5096" t="s">
        <v>20</v>
      </c>
      <c r="D5096" t="str">
        <f>_xlfn.XLOOKUP(Table29[[#This Row],[Patron Group]],$R$10:$R$24,$S$10:$S$24)</f>
        <v>Graduate</v>
      </c>
      <c r="E5096" s="1" t="d">
        <v>2023-03-26</v>
      </c>
      <c r="F5096" t="s">
        <v>2211</v>
      </c>
      <c r="G5096" t="s">
        <v>2273</v>
      </c>
      <c r="H5096" t="str">
        <f>_xlfn.XLOOKUP(Table29[[#This Row],[Unique BarCode]],$N$10:$N$37,$O$10:$O$37)</f>
        <v>ChromeBook</v>
      </c>
      <c r="I5096" t="str">
        <f>_xlfn.XLOOKUP(Table29[[#This Row],[Unique BarCode]],$N$10:$N$37,$P$10:$P$37)</f>
        <v>Device</v>
      </c>
      <c r="J5096" t="s">
        <v>128</v>
      </c>
      <c r="K5096" t="s">
        <v>2212</v>
      </c>
    </row>
    <row r="5097" spans="1:11" x14ac:dyDescent="0.2">
      <c r="A5097" s="1" t="d">
        <v>2023-03-19</v>
      </c>
      <c r="B5097" s="45">
        <v>-1</v>
      </c>
      <c r="C5097" t="s">
        <v>20</v>
      </c>
      <c r="D5097" t="str">
        <f>_xlfn.XLOOKUP(Table29[[#This Row],[Patron Group]],$R$10:$R$24,$S$10:$S$24)</f>
        <v>Graduate</v>
      </c>
      <c r="E5097" s="1" t="d">
        <v>2023-03-26</v>
      </c>
      <c r="F5097" t="s">
        <v>1128</v>
      </c>
      <c r="G5097" t="s">
        <v>2273</v>
      </c>
      <c r="H5097" t="str">
        <f>_xlfn.XLOOKUP(Table29[[#This Row],[Unique BarCode]],$N$10:$N$37,$O$10:$O$37)</f>
        <v>ChromeBook</v>
      </c>
      <c r="I5097" t="str">
        <f>_xlfn.XLOOKUP(Table29[[#This Row],[Unique BarCode]],$N$10:$N$37,$P$10:$P$37)</f>
        <v>Device</v>
      </c>
      <c r="J5097" t="s">
        <v>128</v>
      </c>
      <c r="K5097" t="s">
        <v>1129</v>
      </c>
    </row>
    <row r="5098" spans="1:11" x14ac:dyDescent="0.2">
      <c r="A5098" s="1" t="d">
        <v>2023-03-19</v>
      </c>
      <c r="B5098" s="45">
        <v>-1</v>
      </c>
      <c r="C5098" t="s">
        <v>77</v>
      </c>
      <c r="D5098" t="str">
        <f>_xlfn.XLOOKUP(Table29[[#This Row],[Patron Group]],$R$10:$R$24,$S$10:$S$24)</f>
        <v>Undergraduate</v>
      </c>
      <c r="E5098" s="1" t="d">
        <v>2023-03-19</v>
      </c>
      <c r="F5098" t="s">
        <v>1619</v>
      </c>
      <c r="G5098" t="s">
        <v>2281</v>
      </c>
      <c r="H5098" t="str">
        <f>_xlfn.XLOOKUP(Table29[[#This Row],[Unique BarCode]],$N$10:$N$37,$O$10:$O$37)</f>
        <v>HDMIC</v>
      </c>
      <c r="I5098" t="str">
        <f>_xlfn.XLOOKUP(Table29[[#This Row],[Unique BarCode]],$N$10:$N$37,$P$10:$P$37)</f>
        <v>Cable</v>
      </c>
      <c r="J5098" t="s">
        <v>8</v>
      </c>
      <c r="K5098" t="s">
        <v>1620</v>
      </c>
    </row>
    <row r="5099" spans="1:11" x14ac:dyDescent="0.2">
      <c r="A5099" s="1" t="d">
        <v>2023-03-19</v>
      </c>
      <c r="B5099" s="45">
        <v>-1</v>
      </c>
      <c r="C5099" t="s">
        <v>77</v>
      </c>
      <c r="D5099" t="str">
        <f>_xlfn.XLOOKUP(Table29[[#This Row],[Patron Group]],$R$10:$R$24,$S$10:$S$24)</f>
        <v>Undergraduate</v>
      </c>
      <c r="E5099" s="1" t="d">
        <v>2023-03-19</v>
      </c>
      <c r="F5099" t="s">
        <v>71</v>
      </c>
      <c r="G5099" t="s">
        <v>2265</v>
      </c>
      <c r="H5099" t="str">
        <f>_xlfn.XLOOKUP(Table29[[#This Row],[Unique BarCode]],$N$10:$N$37,$O$10:$O$37)</f>
        <v>IPHONE</v>
      </c>
      <c r="I5099" t="str">
        <f>_xlfn.XLOOKUP(Table29[[#This Row],[Unique BarCode]],$N$10:$N$37,$P$10:$P$37)</f>
        <v>Charger</v>
      </c>
      <c r="J5099" t="s">
        <v>8</v>
      </c>
      <c r="K5099" t="s">
        <v>72</v>
      </c>
    </row>
    <row r="5100" spans="1:11" x14ac:dyDescent="0.2">
      <c r="A5100" s="1" t="d">
        <v>2023-03-19</v>
      </c>
      <c r="B5100" s="45">
        <v>-1</v>
      </c>
      <c r="C5100" t="s">
        <v>77</v>
      </c>
      <c r="D5100" t="str">
        <f>_xlfn.XLOOKUP(Table29[[#This Row],[Patron Group]],$R$10:$R$24,$S$10:$S$24)</f>
        <v>Undergraduate</v>
      </c>
      <c r="E5100" s="1" t="d">
        <v>2023-03-19</v>
      </c>
      <c r="F5100" t="s">
        <v>222</v>
      </c>
      <c r="G5100" t="s">
        <v>2265</v>
      </c>
      <c r="H5100" t="str">
        <f>_xlfn.XLOOKUP(Table29[[#This Row],[Unique BarCode]],$N$10:$N$37,$O$10:$O$37)</f>
        <v>IPHONE</v>
      </c>
      <c r="I5100" t="str">
        <f>_xlfn.XLOOKUP(Table29[[#This Row],[Unique BarCode]],$N$10:$N$37,$P$10:$P$37)</f>
        <v>Charger</v>
      </c>
      <c r="J5100" t="s">
        <v>13</v>
      </c>
      <c r="K5100" t="s">
        <v>223</v>
      </c>
    </row>
    <row r="5101" spans="1:11" x14ac:dyDescent="0.2">
      <c r="A5101" s="1" t="d">
        <v>2023-03-19</v>
      </c>
      <c r="B5101" s="45">
        <v>-1</v>
      </c>
      <c r="C5101" t="s">
        <v>77</v>
      </c>
      <c r="D5101" t="str">
        <f>_xlfn.XLOOKUP(Table29[[#This Row],[Patron Group]],$R$10:$R$24,$S$10:$S$24)</f>
        <v>Undergraduate</v>
      </c>
      <c r="E5101" s="1" t="d">
        <v>2023-03-19</v>
      </c>
      <c r="F5101" t="s">
        <v>1631</v>
      </c>
      <c r="G5101" t="s">
        <v>2296</v>
      </c>
      <c r="H5101" t="str">
        <f>_xlfn.XLOOKUP(Table29[[#This Row],[Unique BarCode]],$N$10:$N$37,$O$10:$O$37)</f>
        <v>MACUSBC</v>
      </c>
      <c r="I5101" t="str">
        <f>_xlfn.XLOOKUP(Table29[[#This Row],[Unique BarCode]],$N$10:$N$37,$P$10:$P$37)</f>
        <v>Charger</v>
      </c>
      <c r="J5101" t="s">
        <v>8</v>
      </c>
      <c r="K5101" t="s">
        <v>277</v>
      </c>
    </row>
    <row r="5102" spans="1:11" x14ac:dyDescent="0.2">
      <c r="A5102" s="1" t="d">
        <v>2023-03-19</v>
      </c>
      <c r="B5102" s="45">
        <v>-1</v>
      </c>
      <c r="C5102" t="s">
        <v>77</v>
      </c>
      <c r="D5102" t="str">
        <f>_xlfn.XLOOKUP(Table29[[#This Row],[Patron Group]],$R$10:$R$24,$S$10:$S$24)</f>
        <v>Undergraduate</v>
      </c>
      <c r="E5102" s="1" t="d">
        <v>2023-03-19</v>
      </c>
      <c r="F5102" t="s">
        <v>1750</v>
      </c>
      <c r="G5102" t="s">
        <v>2296</v>
      </c>
      <c r="H5102" t="str">
        <f>_xlfn.XLOOKUP(Table29[[#This Row],[Unique BarCode]],$N$10:$N$37,$O$10:$O$37)</f>
        <v>MACUSBC</v>
      </c>
      <c r="I5102" t="str">
        <f>_xlfn.XLOOKUP(Table29[[#This Row],[Unique BarCode]],$N$10:$N$37,$P$10:$P$37)</f>
        <v>Charger</v>
      </c>
      <c r="J5102" t="s">
        <v>128</v>
      </c>
      <c r="K5102" t="s">
        <v>439</v>
      </c>
    </row>
    <row r="5103" spans="1:11" x14ac:dyDescent="0.2">
      <c r="A5103" s="1" t="d">
        <v>2023-03-19</v>
      </c>
      <c r="B5103" s="45">
        <v>-1</v>
      </c>
      <c r="C5103" t="s">
        <v>77</v>
      </c>
      <c r="D5103" t="str">
        <f>_xlfn.XLOOKUP(Table29[[#This Row],[Patron Group]],$R$10:$R$24,$S$10:$S$24)</f>
        <v>Undergraduate</v>
      </c>
      <c r="E5103" s="1" t="d">
        <v>2023-03-19</v>
      </c>
      <c r="F5103" t="s">
        <v>1835</v>
      </c>
      <c r="G5103" t="s">
        <v>2296</v>
      </c>
      <c r="H5103" t="str">
        <f>_xlfn.XLOOKUP(Table29[[#This Row],[Unique BarCode]],$N$10:$N$37,$O$10:$O$37)</f>
        <v>MACUSBC</v>
      </c>
      <c r="I5103" t="str">
        <f>_xlfn.XLOOKUP(Table29[[#This Row],[Unique BarCode]],$N$10:$N$37,$P$10:$P$37)</f>
        <v>Charger</v>
      </c>
      <c r="J5103" t="s">
        <v>8</v>
      </c>
    </row>
    <row r="5104" spans="1:11" x14ac:dyDescent="0.2">
      <c r="A5104" s="1" t="d">
        <v>2023-03-19</v>
      </c>
      <c r="B5104" s="45">
        <v>-1</v>
      </c>
      <c r="C5104" t="s">
        <v>77</v>
      </c>
      <c r="D5104" t="str">
        <f>_xlfn.XLOOKUP(Table29[[#This Row],[Patron Group]],$R$10:$R$24,$S$10:$S$24)</f>
        <v>Undergraduate</v>
      </c>
      <c r="E5104" s="1" t="d">
        <v>2023-03-19</v>
      </c>
      <c r="F5104" t="s">
        <v>919</v>
      </c>
      <c r="G5104" t="s">
        <v>2272</v>
      </c>
      <c r="H5104" t="str">
        <f>_xlfn.XLOOKUP(Table29[[#This Row],[Unique BarCode]],$N$10:$N$37,$O$10:$O$37)</f>
        <v>WALLADPT</v>
      </c>
      <c r="I5104" t="str">
        <f>_xlfn.XLOOKUP(Table29[[#This Row],[Unique BarCode]],$N$10:$N$37,$P$10:$P$37)</f>
        <v>Charger</v>
      </c>
      <c r="J5104" t="s">
        <v>13</v>
      </c>
      <c r="K5104" t="s">
        <v>920</v>
      </c>
    </row>
    <row r="5105" spans="1:11" x14ac:dyDescent="0.2">
      <c r="A5105" s="1" t="d">
        <v>2023-03-19</v>
      </c>
      <c r="B5105" s="45">
        <v>-1</v>
      </c>
      <c r="C5105" t="s">
        <v>77</v>
      </c>
      <c r="D5105" t="str">
        <f>_xlfn.XLOOKUP(Table29[[#This Row],[Patron Group]],$R$10:$R$24,$S$10:$S$24)</f>
        <v>Undergraduate</v>
      </c>
      <c r="E5105" s="1" t="d">
        <v>2023-03-19</v>
      </c>
      <c r="F5105" t="s">
        <v>1392</v>
      </c>
      <c r="G5105" t="s">
        <v>2272</v>
      </c>
      <c r="H5105" t="str">
        <f>_xlfn.XLOOKUP(Table29[[#This Row],[Unique BarCode]],$N$10:$N$37,$O$10:$O$37)</f>
        <v>WALLADPT</v>
      </c>
      <c r="I5105" t="str">
        <f>_xlfn.XLOOKUP(Table29[[#This Row],[Unique BarCode]],$N$10:$N$37,$P$10:$P$37)</f>
        <v>Charger</v>
      </c>
      <c r="J5105" t="s">
        <v>8</v>
      </c>
    </row>
    <row r="5106" spans="1:11" x14ac:dyDescent="0.2">
      <c r="A5106" s="1" t="d">
        <v>2023-03-19</v>
      </c>
      <c r="B5106" s="45">
        <v>-1</v>
      </c>
      <c r="C5106" t="s">
        <v>77</v>
      </c>
      <c r="D5106" t="str">
        <f>_xlfn.XLOOKUP(Table29[[#This Row],[Patron Group]],$R$10:$R$24,$S$10:$S$24)</f>
        <v>Undergraduate</v>
      </c>
      <c r="E5106" s="1" t="d">
        <v>2023-03-22</v>
      </c>
      <c r="F5106" t="s">
        <v>1506</v>
      </c>
      <c r="G5106" t="s">
        <v>2276</v>
      </c>
      <c r="H5106" t="str">
        <f>_xlfn.XLOOKUP(Table29[[#This Row],[Unique BarCode]],$N$10:$N$37,$O$10:$O$37)</f>
        <v>CALC</v>
      </c>
      <c r="I5106" t="str">
        <f>_xlfn.XLOOKUP(Table29[[#This Row],[Unique BarCode]],$N$10:$N$37,$P$10:$P$37)</f>
        <v>Accessory</v>
      </c>
      <c r="J5106" t="s">
        <v>8</v>
      </c>
      <c r="K5106" t="s">
        <v>1507</v>
      </c>
    </row>
    <row r="5107" spans="1:11" x14ac:dyDescent="0.2">
      <c r="A5107" s="1" t="d">
        <v>2023-03-19</v>
      </c>
      <c r="B5107" s="45">
        <v>-1</v>
      </c>
      <c r="C5107" t="s">
        <v>77</v>
      </c>
      <c r="D5107" t="str">
        <f>_xlfn.XLOOKUP(Table29[[#This Row],[Patron Group]],$R$10:$R$24,$S$10:$S$24)</f>
        <v>Undergraduate</v>
      </c>
      <c r="E5107" s="1" t="d">
        <v>2023-03-22</v>
      </c>
      <c r="F5107" t="s">
        <v>78</v>
      </c>
      <c r="G5107" t="s">
        <v>2276</v>
      </c>
      <c r="H5107" t="str">
        <f>_xlfn.XLOOKUP(Table29[[#This Row],[Unique BarCode]],$N$10:$N$37,$O$10:$O$37)</f>
        <v>CALC</v>
      </c>
      <c r="I5107" t="str">
        <f>_xlfn.XLOOKUP(Table29[[#This Row],[Unique BarCode]],$N$10:$N$37,$P$10:$P$37)</f>
        <v>Accessory</v>
      </c>
      <c r="J5107" t="s">
        <v>8</v>
      </c>
      <c r="K5107" t="s">
        <v>79</v>
      </c>
    </row>
    <row r="5108" spans="1:11" x14ac:dyDescent="0.2">
      <c r="A5108" s="1" t="d">
        <v>2023-03-19</v>
      </c>
      <c r="B5108" s="45">
        <v>-1</v>
      </c>
      <c r="C5108" t="s">
        <v>77</v>
      </c>
      <c r="D5108" t="str">
        <f>_xlfn.XLOOKUP(Table29[[#This Row],[Patron Group]],$R$10:$R$24,$S$10:$S$24)</f>
        <v>Undergraduate</v>
      </c>
      <c r="E5108" s="1" t="d">
        <v>2023-03-22</v>
      </c>
      <c r="F5108" t="s">
        <v>1402</v>
      </c>
      <c r="G5108" t="s">
        <v>2276</v>
      </c>
      <c r="H5108" t="str">
        <f>_xlfn.XLOOKUP(Table29[[#This Row],[Unique BarCode]],$N$10:$N$37,$O$10:$O$37)</f>
        <v>CALC</v>
      </c>
      <c r="I5108" t="str">
        <f>_xlfn.XLOOKUP(Table29[[#This Row],[Unique BarCode]],$N$10:$N$37,$P$10:$P$37)</f>
        <v>Accessory</v>
      </c>
      <c r="J5108" t="s">
        <v>8</v>
      </c>
    </row>
    <row r="5109" spans="1:11" x14ac:dyDescent="0.2">
      <c r="A5109" s="1" t="d">
        <v>2023-03-19</v>
      </c>
      <c r="B5109" s="45">
        <v>-1</v>
      </c>
      <c r="C5109" t="s">
        <v>77</v>
      </c>
      <c r="D5109" t="str">
        <f>_xlfn.XLOOKUP(Table29[[#This Row],[Patron Group]],$R$10:$R$24,$S$10:$S$24)</f>
        <v>Undergraduate</v>
      </c>
      <c r="E5109" s="1" t="d">
        <v>2023-03-22</v>
      </c>
      <c r="F5109" t="s">
        <v>1700</v>
      </c>
      <c r="G5109" t="s">
        <v>2276</v>
      </c>
      <c r="H5109" t="str">
        <f>_xlfn.XLOOKUP(Table29[[#This Row],[Unique BarCode]],$N$10:$N$37,$O$10:$O$37)</f>
        <v>CALC</v>
      </c>
      <c r="I5109" t="str">
        <f>_xlfn.XLOOKUP(Table29[[#This Row],[Unique BarCode]],$N$10:$N$37,$P$10:$P$37)</f>
        <v>Accessory</v>
      </c>
      <c r="J5109" t="s">
        <v>8</v>
      </c>
    </row>
    <row r="5110" spans="1:11" x14ac:dyDescent="0.2">
      <c r="A5110" s="1" t="d">
        <v>2023-03-19</v>
      </c>
      <c r="B5110" s="45">
        <v>-1</v>
      </c>
      <c r="C5110" t="s">
        <v>77</v>
      </c>
      <c r="D5110" t="str">
        <f>_xlfn.XLOOKUP(Table29[[#This Row],[Patron Group]],$R$10:$R$24,$S$10:$S$24)</f>
        <v>Undergraduate</v>
      </c>
      <c r="E5110" s="1" t="d">
        <v>2023-03-22</v>
      </c>
      <c r="F5110" t="s">
        <v>1055</v>
      </c>
      <c r="G5110" t="s">
        <v>2276</v>
      </c>
      <c r="H5110" t="str">
        <f>_xlfn.XLOOKUP(Table29[[#This Row],[Unique BarCode]],$N$10:$N$37,$O$10:$O$37)</f>
        <v>CALC</v>
      </c>
      <c r="I5110" t="str">
        <f>_xlfn.XLOOKUP(Table29[[#This Row],[Unique BarCode]],$N$10:$N$37,$P$10:$P$37)</f>
        <v>Accessory</v>
      </c>
      <c r="J5110" t="s">
        <v>8</v>
      </c>
    </row>
    <row r="5111" spans="1:11" x14ac:dyDescent="0.2">
      <c r="A5111" s="1" t="d">
        <v>2023-03-19</v>
      </c>
      <c r="B5111" s="45">
        <v>-1</v>
      </c>
      <c r="C5111" t="s">
        <v>77</v>
      </c>
      <c r="D5111" t="str">
        <f>_xlfn.XLOOKUP(Table29[[#This Row],[Patron Group]],$R$10:$R$24,$S$10:$S$24)</f>
        <v>Undergraduate</v>
      </c>
      <c r="E5111" s="1" t="d">
        <v>2023-03-22</v>
      </c>
      <c r="F5111" t="s">
        <v>1585</v>
      </c>
      <c r="G5111" t="s">
        <v>2276</v>
      </c>
      <c r="H5111" t="str">
        <f>_xlfn.XLOOKUP(Table29[[#This Row],[Unique BarCode]],$N$10:$N$37,$O$10:$O$37)</f>
        <v>CALC</v>
      </c>
      <c r="I5111" t="str">
        <f>_xlfn.XLOOKUP(Table29[[#This Row],[Unique BarCode]],$N$10:$N$37,$P$10:$P$37)</f>
        <v>Accessory</v>
      </c>
      <c r="J5111" t="s">
        <v>49</v>
      </c>
    </row>
    <row r="5112" spans="1:11" x14ac:dyDescent="0.2">
      <c r="A5112" s="1" t="d">
        <v>2023-03-19</v>
      </c>
      <c r="B5112" s="45">
        <v>-1</v>
      </c>
      <c r="C5112" t="s">
        <v>77</v>
      </c>
      <c r="D5112" t="str">
        <f>_xlfn.XLOOKUP(Table29[[#This Row],[Patron Group]],$R$10:$R$24,$S$10:$S$24)</f>
        <v>Undergraduate</v>
      </c>
      <c r="E5112" s="1" t="d">
        <v>2023-03-24</v>
      </c>
      <c r="F5112" t="s">
        <v>554</v>
      </c>
      <c r="G5112" t="s">
        <v>2273</v>
      </c>
      <c r="H5112" t="str">
        <f>_xlfn.XLOOKUP(Table29[[#This Row],[Unique BarCode]],$N$10:$N$37,$O$10:$O$37)</f>
        <v>ChromeBook</v>
      </c>
      <c r="I5112" t="str">
        <f>_xlfn.XLOOKUP(Table29[[#This Row],[Unique BarCode]],$N$10:$N$37,$P$10:$P$37)</f>
        <v>Device</v>
      </c>
      <c r="J5112" t="s">
        <v>8</v>
      </c>
      <c r="K5112" t="s">
        <v>555</v>
      </c>
    </row>
    <row r="5113" spans="1:11" x14ac:dyDescent="0.2">
      <c r="A5113" s="1" t="d">
        <v>2023-03-19</v>
      </c>
      <c r="B5113" s="45">
        <v>-1</v>
      </c>
      <c r="C5113" t="s">
        <v>77</v>
      </c>
      <c r="D5113" t="str">
        <f>_xlfn.XLOOKUP(Table29[[#This Row],[Patron Group]],$R$10:$R$24,$S$10:$S$24)</f>
        <v>Undergraduate</v>
      </c>
      <c r="E5113" s="1" t="d">
        <v>2023-03-24</v>
      </c>
      <c r="F5113" t="s">
        <v>985</v>
      </c>
      <c r="G5113" t="s">
        <v>2274</v>
      </c>
      <c r="H5113" t="str">
        <f>_xlfn.XLOOKUP(Table29[[#This Row],[Unique BarCode]],$N$10:$N$37,$O$10:$O$37)</f>
        <v>MacBook</v>
      </c>
      <c r="I5113" t="str">
        <f>_xlfn.XLOOKUP(Table29[[#This Row],[Unique BarCode]],$N$10:$N$37,$P$10:$P$37)</f>
        <v>Device</v>
      </c>
      <c r="J5113" t="s">
        <v>8</v>
      </c>
      <c r="K5113" t="s">
        <v>986</v>
      </c>
    </row>
    <row r="5114" spans="1:11" x14ac:dyDescent="0.2">
      <c r="A5114" s="1" t="d">
        <v>2023-03-19</v>
      </c>
      <c r="B5114" s="45">
        <v>-1</v>
      </c>
      <c r="C5114" t="s">
        <v>77</v>
      </c>
      <c r="D5114" t="str">
        <f>_xlfn.XLOOKUP(Table29[[#This Row],[Patron Group]],$R$10:$R$24,$S$10:$S$24)</f>
        <v>Undergraduate</v>
      </c>
      <c r="E5114" s="1" t="d">
        <v>2023-03-24</v>
      </c>
      <c r="F5114" t="s">
        <v>1296</v>
      </c>
      <c r="G5114" t="s">
        <v>2274</v>
      </c>
      <c r="H5114" t="str">
        <f>_xlfn.XLOOKUP(Table29[[#This Row],[Unique BarCode]],$N$10:$N$37,$O$10:$O$37)</f>
        <v>MacBook</v>
      </c>
      <c r="I5114" t="str">
        <f>_xlfn.XLOOKUP(Table29[[#This Row],[Unique BarCode]],$N$10:$N$37,$P$10:$P$37)</f>
        <v>Device</v>
      </c>
      <c r="J5114" t="s">
        <v>8</v>
      </c>
      <c r="K5114" t="s">
        <v>1297</v>
      </c>
    </row>
    <row r="5115" spans="1:11" x14ac:dyDescent="0.2">
      <c r="A5115" s="1" t="d">
        <v>2023-03-19</v>
      </c>
      <c r="B5115" s="45">
        <v>-1</v>
      </c>
      <c r="C5115" t="s">
        <v>77</v>
      </c>
      <c r="D5115" t="str">
        <f>_xlfn.XLOOKUP(Table29[[#This Row],[Patron Group]],$R$10:$R$24,$S$10:$S$24)</f>
        <v>Undergraduate</v>
      </c>
      <c r="E5115" s="1" t="d">
        <v>2023-03-24</v>
      </c>
      <c r="F5115" t="s">
        <v>607</v>
      </c>
      <c r="G5115" t="s">
        <v>2274</v>
      </c>
      <c r="H5115" t="str">
        <f>_xlfn.XLOOKUP(Table29[[#This Row],[Unique BarCode]],$N$10:$N$37,$O$10:$O$37)</f>
        <v>MacBook</v>
      </c>
      <c r="I5115" t="str">
        <f>_xlfn.XLOOKUP(Table29[[#This Row],[Unique BarCode]],$N$10:$N$37,$P$10:$P$37)</f>
        <v>Device</v>
      </c>
      <c r="J5115" t="s">
        <v>8</v>
      </c>
      <c r="K5115" t="s">
        <v>608</v>
      </c>
    </row>
    <row r="5116" spans="1:11" x14ac:dyDescent="0.2">
      <c r="A5116" s="1" t="d">
        <v>2023-03-19</v>
      </c>
      <c r="B5116" s="45">
        <v>-1</v>
      </c>
      <c r="C5116" t="s">
        <v>77</v>
      </c>
      <c r="D5116" t="str">
        <f>_xlfn.XLOOKUP(Table29[[#This Row],[Patron Group]],$R$10:$R$24,$S$10:$S$24)</f>
        <v>Undergraduate</v>
      </c>
      <c r="E5116" s="1" t="d">
        <v>2023-03-26</v>
      </c>
      <c r="F5116" t="s">
        <v>231</v>
      </c>
      <c r="G5116" t="s">
        <v>2273</v>
      </c>
      <c r="H5116" t="str">
        <f>_xlfn.XLOOKUP(Table29[[#This Row],[Unique BarCode]],$N$10:$N$37,$O$10:$O$37)</f>
        <v>ChromeBook</v>
      </c>
      <c r="I5116" t="str">
        <f>_xlfn.XLOOKUP(Table29[[#This Row],[Unique BarCode]],$N$10:$N$37,$P$10:$P$37)</f>
        <v>Device</v>
      </c>
      <c r="J5116" t="s">
        <v>13</v>
      </c>
      <c r="K5116" t="s">
        <v>232</v>
      </c>
    </row>
    <row r="5117" spans="1:11" x14ac:dyDescent="0.2">
      <c r="A5117" s="1" t="d">
        <v>2023-03-19</v>
      </c>
      <c r="B5117" s="45">
        <v>-1</v>
      </c>
      <c r="C5117" t="s">
        <v>77</v>
      </c>
      <c r="D5117" t="str">
        <f>_xlfn.XLOOKUP(Table29[[#This Row],[Patron Group]],$R$10:$R$24,$S$10:$S$24)</f>
        <v>Undergraduate</v>
      </c>
      <c r="E5117" s="1" t="d">
        <v>2023-03-26</v>
      </c>
      <c r="F5117" t="s">
        <v>1608</v>
      </c>
      <c r="G5117" t="s">
        <v>2273</v>
      </c>
      <c r="H5117" t="str">
        <f>_xlfn.XLOOKUP(Table29[[#This Row],[Unique BarCode]],$N$10:$N$37,$O$10:$O$37)</f>
        <v>ChromeBook</v>
      </c>
      <c r="I5117" t="str">
        <f>_xlfn.XLOOKUP(Table29[[#This Row],[Unique BarCode]],$N$10:$N$37,$P$10:$P$37)</f>
        <v>Device</v>
      </c>
      <c r="J5117" t="s">
        <v>13</v>
      </c>
      <c r="K5117" t="s">
        <v>1609</v>
      </c>
    </row>
    <row r="5118" spans="1:11" x14ac:dyDescent="0.2">
      <c r="A5118" s="1" t="d">
        <v>2023-03-19</v>
      </c>
      <c r="B5118" s="45">
        <v>-1</v>
      </c>
      <c r="C5118" t="s">
        <v>77</v>
      </c>
      <c r="D5118" t="str">
        <f>_xlfn.XLOOKUP(Table29[[#This Row],[Patron Group]],$R$10:$R$24,$S$10:$S$24)</f>
        <v>Undergraduate</v>
      </c>
      <c r="E5118" s="1" t="d">
        <v>2023-03-31</v>
      </c>
      <c r="F5118" t="s">
        <v>2000</v>
      </c>
      <c r="G5118" t="s">
        <v>2274</v>
      </c>
      <c r="H5118" t="str">
        <f>_xlfn.XLOOKUP(Table29[[#This Row],[Unique BarCode]],$N$10:$N$37,$O$10:$O$37)</f>
        <v>MacBook</v>
      </c>
      <c r="I5118" t="str">
        <f>_xlfn.XLOOKUP(Table29[[#This Row],[Unique BarCode]],$N$10:$N$37,$P$10:$P$37)</f>
        <v>Device</v>
      </c>
      <c r="J5118" t="s">
        <v>8</v>
      </c>
      <c r="K5118" t="s">
        <v>2001</v>
      </c>
    </row>
    <row r="5119" spans="1:11" x14ac:dyDescent="0.2">
      <c r="A5119" s="1" t="d">
        <v>2023-03-19</v>
      </c>
      <c r="B5119" s="45">
        <v>5561092670006530</v>
      </c>
      <c r="C5119" t="s">
        <v>77</v>
      </c>
      <c r="D5119" t="str">
        <f>_xlfn.XLOOKUP(Table29[[#This Row],[Patron Group]],$R$10:$R$24,$S$10:$S$24)</f>
        <v>Undergraduate</v>
      </c>
      <c r="E5119" s="1" t="d">
        <v>2023-03-31</v>
      </c>
      <c r="F5119" t="s">
        <v>2030</v>
      </c>
      <c r="G5119" t="s">
        <v>2275</v>
      </c>
      <c r="H5119" t="str">
        <f>_xlfn.XLOOKUP(Table29[[#This Row],[Unique BarCode]],$N$10:$N$37,$O$10:$O$37)</f>
        <v>iPad</v>
      </c>
      <c r="I5119" t="str">
        <f>_xlfn.XLOOKUP(Table29[[#This Row],[Unique BarCode]],$N$10:$N$37,$P$10:$P$37)</f>
        <v>Device</v>
      </c>
      <c r="J5119" t="s">
        <v>8</v>
      </c>
      <c r="K5119" t="s">
        <v>2031</v>
      </c>
    </row>
    <row r="5120" spans="1:11" x14ac:dyDescent="0.2">
      <c r="A5120" s="1" t="d">
        <v>2023-03-19</v>
      </c>
      <c r="B5120" s="45">
        <v>5566592940006530</v>
      </c>
      <c r="C5120" t="s">
        <v>77</v>
      </c>
      <c r="D5120" t="str">
        <f>_xlfn.XLOOKUP(Table29[[#This Row],[Patron Group]],$R$10:$R$24,$S$10:$S$24)</f>
        <v>Undergraduate</v>
      </c>
      <c r="E5120" s="1" t="d">
        <v>2023-03-24</v>
      </c>
      <c r="F5120" t="s">
        <v>2213</v>
      </c>
      <c r="G5120" t="s">
        <v>2273</v>
      </c>
      <c r="H5120" t="str">
        <f>_xlfn.XLOOKUP(Table29[[#This Row],[Unique BarCode]],$N$10:$N$37,$O$10:$O$37)</f>
        <v>ChromeBook</v>
      </c>
      <c r="I5120" t="str">
        <f>_xlfn.XLOOKUP(Table29[[#This Row],[Unique BarCode]],$N$10:$N$37,$P$10:$P$37)</f>
        <v>Device</v>
      </c>
      <c r="J5120" t="s">
        <v>8</v>
      </c>
      <c r="K5120" t="s">
        <v>1331</v>
      </c>
    </row>
    <row r="5121" spans="1:11" x14ac:dyDescent="0.2">
      <c r="A5121" s="1" t="d">
        <v>2023-03-19</v>
      </c>
      <c r="B5121" s="45">
        <v>6200076860006530</v>
      </c>
      <c r="C5121" t="s">
        <v>20</v>
      </c>
      <c r="D5121" t="str">
        <f>_xlfn.XLOOKUP(Table29[[#This Row],[Patron Group]],$R$10:$R$24,$S$10:$S$24)</f>
        <v>Graduate</v>
      </c>
      <c r="E5121" s="1" t="d">
        <v>2023-03-26</v>
      </c>
      <c r="F5121" t="s">
        <v>1307</v>
      </c>
      <c r="G5121" t="s">
        <v>2273</v>
      </c>
      <c r="H5121" t="str">
        <f>_xlfn.XLOOKUP(Table29[[#This Row],[Unique BarCode]],$N$10:$N$37,$O$10:$O$37)</f>
        <v>ChromeBook</v>
      </c>
      <c r="I5121" t="str">
        <f>_xlfn.XLOOKUP(Table29[[#This Row],[Unique BarCode]],$N$10:$N$37,$P$10:$P$37)</f>
        <v>Device</v>
      </c>
      <c r="J5121" t="s">
        <v>13</v>
      </c>
      <c r="K5121" t="s">
        <v>1308</v>
      </c>
    </row>
    <row r="5122" spans="1:11" x14ac:dyDescent="0.2">
      <c r="A5122" s="1" t="d">
        <v>2023-03-19</v>
      </c>
      <c r="B5122" s="45">
        <v>8921208310006530</v>
      </c>
      <c r="C5122" t="s">
        <v>77</v>
      </c>
      <c r="D5122" t="str">
        <f>_xlfn.XLOOKUP(Table29[[#This Row],[Patron Group]],$R$10:$R$24,$S$10:$S$24)</f>
        <v>Undergraduate</v>
      </c>
      <c r="E5122" s="1" t="d">
        <v>2023-03-30</v>
      </c>
      <c r="F5122" t="s">
        <v>108</v>
      </c>
      <c r="G5122" t="s">
        <v>2274</v>
      </c>
      <c r="H5122" t="str">
        <f>_xlfn.XLOOKUP(Table29[[#This Row],[Unique BarCode]],$N$10:$N$37,$O$10:$O$37)</f>
        <v>MacBook</v>
      </c>
      <c r="I5122" t="str">
        <f>_xlfn.XLOOKUP(Table29[[#This Row],[Unique BarCode]],$N$10:$N$37,$P$10:$P$37)</f>
        <v>Device</v>
      </c>
      <c r="J5122" t="s">
        <v>8</v>
      </c>
      <c r="K5122" t="s">
        <v>109</v>
      </c>
    </row>
    <row r="5123" spans="1:11" x14ac:dyDescent="0.2">
      <c r="A5123" s="1" t="d">
        <v>2023-03-19</v>
      </c>
      <c r="B5123" s="45">
        <v>9401740460006530</v>
      </c>
      <c r="C5123" t="s">
        <v>77</v>
      </c>
      <c r="D5123" t="str">
        <f>_xlfn.XLOOKUP(Table29[[#This Row],[Patron Group]],$R$10:$R$24,$S$10:$S$24)</f>
        <v>Undergraduate</v>
      </c>
      <c r="E5123" s="1" t="d">
        <v>2023-03-31</v>
      </c>
      <c r="F5123" t="s">
        <v>315</v>
      </c>
      <c r="G5123" t="s">
        <v>2274</v>
      </c>
      <c r="H5123" t="str">
        <f>_xlfn.XLOOKUP(Table29[[#This Row],[Unique BarCode]],$N$10:$N$37,$O$10:$O$37)</f>
        <v>MacBook</v>
      </c>
      <c r="I5123" t="str">
        <f>_xlfn.XLOOKUP(Table29[[#This Row],[Unique BarCode]],$N$10:$N$37,$P$10:$P$37)</f>
        <v>Device</v>
      </c>
      <c r="J5123" t="s">
        <v>8</v>
      </c>
      <c r="K5123" t="s">
        <v>316</v>
      </c>
    </row>
    <row r="5124" spans="1:11" x14ac:dyDescent="0.2">
      <c r="A5124" s="1" t="d">
        <v>2023-03-19</v>
      </c>
      <c r="B5124" s="45">
        <v>9403417480006530</v>
      </c>
      <c r="C5124" t="s">
        <v>77</v>
      </c>
      <c r="D5124" t="str">
        <f>_xlfn.XLOOKUP(Table29[[#This Row],[Patron Group]],$R$10:$R$24,$S$10:$S$24)</f>
        <v>Undergraduate</v>
      </c>
      <c r="E5124" s="1" t="d">
        <v>2023-03-22</v>
      </c>
      <c r="F5124" t="s">
        <v>1053</v>
      </c>
      <c r="G5124" t="s">
        <v>2276</v>
      </c>
      <c r="H5124" t="str">
        <f>_xlfn.XLOOKUP(Table29[[#This Row],[Unique BarCode]],$N$10:$N$37,$O$10:$O$37)</f>
        <v>CALC</v>
      </c>
      <c r="I5124" t="str">
        <f>_xlfn.XLOOKUP(Table29[[#This Row],[Unique BarCode]],$N$10:$N$37,$P$10:$P$37)</f>
        <v>Accessory</v>
      </c>
      <c r="J5124" t="s">
        <v>8</v>
      </c>
      <c r="K5124" t="s">
        <v>1054</v>
      </c>
    </row>
    <row r="5125" spans="1:11" x14ac:dyDescent="0.2">
      <c r="A5125" s="1" t="d">
        <v>2023-03-19</v>
      </c>
      <c r="B5125" s="45">
        <v>9406379530006530</v>
      </c>
      <c r="C5125" t="s">
        <v>77</v>
      </c>
      <c r="D5125" t="str">
        <f>_xlfn.XLOOKUP(Table29[[#This Row],[Patron Group]],$R$10:$R$24,$S$10:$S$24)</f>
        <v>Undergraduate</v>
      </c>
      <c r="E5125" s="1" t="d">
        <v>2023-03-22</v>
      </c>
      <c r="F5125" t="s">
        <v>1957</v>
      </c>
      <c r="G5125" t="s">
        <v>2276</v>
      </c>
      <c r="H5125" t="str">
        <f>_xlfn.XLOOKUP(Table29[[#This Row],[Unique BarCode]],$N$10:$N$37,$O$10:$O$37)</f>
        <v>CALC</v>
      </c>
      <c r="I5125" t="str">
        <f>_xlfn.XLOOKUP(Table29[[#This Row],[Unique BarCode]],$N$10:$N$37,$P$10:$P$37)</f>
        <v>Accessory</v>
      </c>
      <c r="J5125" t="s">
        <v>8</v>
      </c>
    </row>
    <row r="5126" spans="1:11" x14ac:dyDescent="0.2">
      <c r="A5126" s="1" t="d">
        <v>2023-03-19</v>
      </c>
      <c r="B5126" s="45">
        <v>9408190790006530</v>
      </c>
      <c r="C5126" t="s">
        <v>77</v>
      </c>
      <c r="D5126" t="str">
        <f>_xlfn.XLOOKUP(Table29[[#This Row],[Patron Group]],$R$10:$R$24,$S$10:$S$24)</f>
        <v>Undergraduate</v>
      </c>
      <c r="E5126" s="1" t="d">
        <v>2023-03-22</v>
      </c>
      <c r="F5126" t="s">
        <v>1123</v>
      </c>
      <c r="G5126" t="s">
        <v>2276</v>
      </c>
      <c r="H5126" t="str">
        <f>_xlfn.XLOOKUP(Table29[[#This Row],[Unique BarCode]],$N$10:$N$37,$O$10:$O$37)</f>
        <v>CALC</v>
      </c>
      <c r="I5126" t="str">
        <f>_xlfn.XLOOKUP(Table29[[#This Row],[Unique BarCode]],$N$10:$N$37,$P$10:$P$37)</f>
        <v>Accessory</v>
      </c>
      <c r="J5126" t="s">
        <v>8</v>
      </c>
      <c r="K5126" t="s">
        <v>1124</v>
      </c>
    </row>
    <row r="5127" spans="1:11" x14ac:dyDescent="0.2">
      <c r="A5127" s="1" t="d">
        <v>2023-03-20</v>
      </c>
      <c r="B5127" s="45">
        <v>-1</v>
      </c>
      <c r="C5127" t="s">
        <v>684</v>
      </c>
      <c r="D5127" t="str">
        <f>_xlfn.XLOOKUP(Table29[[#This Row],[Patron Group]],$R$10:$R$24,$S$10:$S$24)</f>
        <v>Alumni</v>
      </c>
      <c r="E5127" s="1" t="d">
        <v>2023-03-20</v>
      </c>
      <c r="F5127" t="s">
        <v>813</v>
      </c>
      <c r="G5127" t="s">
        <v>2268</v>
      </c>
      <c r="H5127" t="str">
        <f>_xlfn.XLOOKUP(Table29[[#This Row],[Unique BarCode]],$N$10:$N$37,$O$10:$O$37)</f>
        <v>MACCHRG</v>
      </c>
      <c r="I5127" t="str">
        <f>_xlfn.XLOOKUP(Table29[[#This Row],[Unique BarCode]],$N$10:$N$37,$P$10:$P$37)</f>
        <v>Charger</v>
      </c>
      <c r="J5127" t="s">
        <v>13</v>
      </c>
      <c r="K5127" t="s">
        <v>814</v>
      </c>
    </row>
    <row r="5128" spans="1:11" x14ac:dyDescent="0.2">
      <c r="A5128" s="1" t="d">
        <v>2023-03-20</v>
      </c>
      <c r="B5128" s="45">
        <v>-1</v>
      </c>
      <c r="C5128" t="s">
        <v>684</v>
      </c>
      <c r="D5128" t="str">
        <f>_xlfn.XLOOKUP(Table29[[#This Row],[Patron Group]],$R$10:$R$24,$S$10:$S$24)</f>
        <v>Alumni</v>
      </c>
      <c r="E5128" s="1" t="d">
        <v>2023-03-20</v>
      </c>
      <c r="F5128" t="s">
        <v>2214</v>
      </c>
      <c r="G5128" t="s">
        <v>2293</v>
      </c>
      <c r="H5128" t="str">
        <f>_xlfn.XLOOKUP(Table29[[#This Row],[Unique BarCode]],$N$10:$N$37,$O$10:$O$37)</f>
        <v>OLDMACCHRG</v>
      </c>
      <c r="I5128" t="str">
        <f>_xlfn.XLOOKUP(Table29[[#This Row],[Unique BarCode]],$N$10:$N$37,$P$10:$P$37)</f>
        <v>Charger</v>
      </c>
      <c r="J5128" t="s">
        <v>13</v>
      </c>
      <c r="K5128" t="s">
        <v>2215</v>
      </c>
    </row>
    <row r="5129" spans="1:11" x14ac:dyDescent="0.2">
      <c r="A5129" s="1" t="d">
        <v>2023-03-20</v>
      </c>
      <c r="B5129" s="45">
        <v>-1</v>
      </c>
      <c r="C5129" t="s">
        <v>15</v>
      </c>
      <c r="D5129" t="str">
        <f>_xlfn.XLOOKUP(Table29[[#This Row],[Patron Group]],$R$10:$R$24,$S$10:$S$24)</f>
        <v>Academic</v>
      </c>
      <c r="E5129" s="1" t="d">
        <v>2023-03-20</v>
      </c>
      <c r="F5129" t="s">
        <v>220</v>
      </c>
      <c r="G5129" t="s">
        <v>2265</v>
      </c>
      <c r="H5129" t="str">
        <f>_xlfn.XLOOKUP(Table29[[#This Row],[Unique BarCode]],$N$10:$N$37,$O$10:$O$37)</f>
        <v>IPHONE</v>
      </c>
      <c r="I5129" t="str">
        <f>_xlfn.XLOOKUP(Table29[[#This Row],[Unique BarCode]],$N$10:$N$37,$P$10:$P$37)</f>
        <v>Charger</v>
      </c>
      <c r="J5129" t="s">
        <v>13</v>
      </c>
      <c r="K5129" t="s">
        <v>221</v>
      </c>
    </row>
    <row r="5130" spans="1:11" x14ac:dyDescent="0.2">
      <c r="A5130" s="1" t="d">
        <v>2023-03-20</v>
      </c>
      <c r="B5130" s="45">
        <v>-1</v>
      </c>
      <c r="C5130" t="s">
        <v>15</v>
      </c>
      <c r="D5130" t="str">
        <f>_xlfn.XLOOKUP(Table29[[#This Row],[Patron Group]],$R$10:$R$24,$S$10:$S$24)</f>
        <v>Academic</v>
      </c>
      <c r="E5130" s="1" t="d">
        <v>2023-03-20</v>
      </c>
      <c r="F5130" t="s">
        <v>1324</v>
      </c>
      <c r="G5130" t="s">
        <v>2272</v>
      </c>
      <c r="H5130" t="str">
        <f>_xlfn.XLOOKUP(Table29[[#This Row],[Unique BarCode]],$N$10:$N$37,$O$10:$O$37)</f>
        <v>WALLADPT</v>
      </c>
      <c r="I5130" t="str">
        <f>_xlfn.XLOOKUP(Table29[[#This Row],[Unique BarCode]],$N$10:$N$37,$P$10:$P$37)</f>
        <v>Charger</v>
      </c>
      <c r="J5130" t="s">
        <v>13</v>
      </c>
      <c r="K5130" t="s">
        <v>1325</v>
      </c>
    </row>
    <row r="5131" spans="1:11" x14ac:dyDescent="0.2">
      <c r="A5131" s="1" t="d">
        <v>2023-03-20</v>
      </c>
      <c r="B5131" s="45">
        <v>-1</v>
      </c>
      <c r="C5131" t="s">
        <v>15</v>
      </c>
      <c r="D5131" t="str">
        <f>_xlfn.XLOOKUP(Table29[[#This Row],[Patron Group]],$R$10:$R$24,$S$10:$S$24)</f>
        <v>Academic</v>
      </c>
      <c r="E5131" s="1" t="d">
        <v>2023-03-27</v>
      </c>
      <c r="F5131" t="s">
        <v>715</v>
      </c>
      <c r="G5131" t="s">
        <v>2273</v>
      </c>
      <c r="H5131" t="str">
        <f>_xlfn.XLOOKUP(Table29[[#This Row],[Unique BarCode]],$N$10:$N$37,$O$10:$O$37)</f>
        <v>ChromeBook</v>
      </c>
      <c r="I5131" t="str">
        <f>_xlfn.XLOOKUP(Table29[[#This Row],[Unique BarCode]],$N$10:$N$37,$P$10:$P$37)</f>
        <v>Device</v>
      </c>
      <c r="J5131" t="s">
        <v>68</v>
      </c>
      <c r="K5131" t="s">
        <v>716</v>
      </c>
    </row>
    <row r="5132" spans="1:11" x14ac:dyDescent="0.2">
      <c r="A5132" s="1" t="d">
        <v>2023-03-20</v>
      </c>
      <c r="B5132" s="45">
        <v>-1</v>
      </c>
      <c r="C5132" t="s">
        <v>15</v>
      </c>
      <c r="D5132" t="str">
        <f>_xlfn.XLOOKUP(Table29[[#This Row],[Patron Group]],$R$10:$R$24,$S$10:$S$24)</f>
        <v>Academic</v>
      </c>
      <c r="E5132" s="1" t="d">
        <v>2023-03-27</v>
      </c>
      <c r="F5132" t="s">
        <v>231</v>
      </c>
      <c r="G5132" t="s">
        <v>2273</v>
      </c>
      <c r="H5132" t="str">
        <f>_xlfn.XLOOKUP(Table29[[#This Row],[Unique BarCode]],$N$10:$N$37,$O$10:$O$37)</f>
        <v>ChromeBook</v>
      </c>
      <c r="I5132" t="str">
        <f>_xlfn.XLOOKUP(Table29[[#This Row],[Unique BarCode]],$N$10:$N$37,$P$10:$P$37)</f>
        <v>Device</v>
      </c>
      <c r="J5132" t="s">
        <v>13</v>
      </c>
      <c r="K5132" t="s">
        <v>232</v>
      </c>
    </row>
    <row r="5133" spans="1:11" x14ac:dyDescent="0.2">
      <c r="A5133" s="1" t="d">
        <v>2023-03-20</v>
      </c>
      <c r="B5133" s="45">
        <v>-1</v>
      </c>
      <c r="C5133" t="s">
        <v>20</v>
      </c>
      <c r="D5133" t="str">
        <f>_xlfn.XLOOKUP(Table29[[#This Row],[Patron Group]],$R$10:$R$24,$S$10:$S$24)</f>
        <v>Graduate</v>
      </c>
      <c r="E5133" s="1" t="d">
        <v>2023-03-20</v>
      </c>
      <c r="F5133" t="s">
        <v>21</v>
      </c>
      <c r="G5133" t="s">
        <v>2266</v>
      </c>
      <c r="H5133" t="str">
        <f>_xlfn.XLOOKUP(Table29[[#This Row],[Unique BarCode]],$N$10:$N$37,$O$10:$O$37)</f>
        <v>Headphones</v>
      </c>
      <c r="I5133" t="str">
        <f>_xlfn.XLOOKUP(Table29[[#This Row],[Unique BarCode]],$N$10:$N$37,$P$10:$P$37)</f>
        <v>Accessory</v>
      </c>
      <c r="J5133" t="s">
        <v>8</v>
      </c>
      <c r="K5133" t="s">
        <v>22</v>
      </c>
    </row>
    <row r="5134" spans="1:11" x14ac:dyDescent="0.2">
      <c r="A5134" s="1" t="d">
        <v>2023-03-20</v>
      </c>
      <c r="B5134" s="45">
        <v>-1</v>
      </c>
      <c r="C5134" t="s">
        <v>20</v>
      </c>
      <c r="D5134" t="str">
        <f>_xlfn.XLOOKUP(Table29[[#This Row],[Patron Group]],$R$10:$R$24,$S$10:$S$24)</f>
        <v>Graduate</v>
      </c>
      <c r="E5134" s="1" t="d">
        <v>2023-03-20</v>
      </c>
      <c r="F5134" t="s">
        <v>1100</v>
      </c>
      <c r="G5134" t="s">
        <v>2265</v>
      </c>
      <c r="H5134" t="str">
        <f>_xlfn.XLOOKUP(Table29[[#This Row],[Unique BarCode]],$N$10:$N$37,$O$10:$O$37)</f>
        <v>IPHONE</v>
      </c>
      <c r="I5134" t="str">
        <f>_xlfn.XLOOKUP(Table29[[#This Row],[Unique BarCode]],$N$10:$N$37,$P$10:$P$37)</f>
        <v>Charger</v>
      </c>
      <c r="J5134" t="s">
        <v>8</v>
      </c>
      <c r="K5134" t="s">
        <v>1101</v>
      </c>
    </row>
    <row r="5135" spans="1:11" x14ac:dyDescent="0.2">
      <c r="A5135" s="1" t="d">
        <v>2023-03-20</v>
      </c>
      <c r="B5135" s="45">
        <v>-1</v>
      </c>
      <c r="C5135" t="s">
        <v>20</v>
      </c>
      <c r="D5135" t="str">
        <f>_xlfn.XLOOKUP(Table29[[#This Row],[Patron Group]],$R$10:$R$24,$S$10:$S$24)</f>
        <v>Graduate</v>
      </c>
      <c r="E5135" s="1" t="d">
        <v>2023-03-20</v>
      </c>
      <c r="F5135" t="s">
        <v>263</v>
      </c>
      <c r="G5135" t="s">
        <v>2265</v>
      </c>
      <c r="H5135" t="str">
        <f>_xlfn.XLOOKUP(Table29[[#This Row],[Unique BarCode]],$N$10:$N$37,$O$10:$O$37)</f>
        <v>IPHONE</v>
      </c>
      <c r="I5135" t="str">
        <f>_xlfn.XLOOKUP(Table29[[#This Row],[Unique BarCode]],$N$10:$N$37,$P$10:$P$37)</f>
        <v>Charger</v>
      </c>
      <c r="J5135" t="s">
        <v>8</v>
      </c>
      <c r="K5135" t="s">
        <v>264</v>
      </c>
    </row>
    <row r="5136" spans="1:11" x14ac:dyDescent="0.2">
      <c r="A5136" s="1" t="d">
        <v>2023-03-20</v>
      </c>
      <c r="B5136" s="45">
        <v>-1</v>
      </c>
      <c r="C5136" t="s">
        <v>20</v>
      </c>
      <c r="D5136" t="str">
        <f>_xlfn.XLOOKUP(Table29[[#This Row],[Patron Group]],$R$10:$R$24,$S$10:$S$24)</f>
        <v>Graduate</v>
      </c>
      <c r="E5136" s="1" t="d">
        <v>2023-03-20</v>
      </c>
      <c r="F5136" t="s">
        <v>29</v>
      </c>
      <c r="G5136" t="s">
        <v>2265</v>
      </c>
      <c r="H5136" t="str">
        <f>_xlfn.XLOOKUP(Table29[[#This Row],[Unique BarCode]],$N$10:$N$37,$O$10:$O$37)</f>
        <v>IPHONE</v>
      </c>
      <c r="I5136" t="str">
        <f>_xlfn.XLOOKUP(Table29[[#This Row],[Unique BarCode]],$N$10:$N$37,$P$10:$P$37)</f>
        <v>Charger</v>
      </c>
      <c r="J5136" t="s">
        <v>8</v>
      </c>
      <c r="K5136" t="s">
        <v>30</v>
      </c>
    </row>
    <row r="5137" spans="1:11" x14ac:dyDescent="0.2">
      <c r="A5137" s="1" t="d">
        <v>2023-03-20</v>
      </c>
      <c r="B5137" s="45">
        <v>-1</v>
      </c>
      <c r="C5137" t="s">
        <v>20</v>
      </c>
      <c r="D5137" t="str">
        <f>_xlfn.XLOOKUP(Table29[[#This Row],[Patron Group]],$R$10:$R$24,$S$10:$S$24)</f>
        <v>Graduate</v>
      </c>
      <c r="E5137" s="1" t="d">
        <v>2023-03-20</v>
      </c>
      <c r="F5137" t="s">
        <v>220</v>
      </c>
      <c r="G5137" t="s">
        <v>2265</v>
      </c>
      <c r="H5137" t="str">
        <f>_xlfn.XLOOKUP(Table29[[#This Row],[Unique BarCode]],$N$10:$N$37,$O$10:$O$37)</f>
        <v>IPHONE</v>
      </c>
      <c r="I5137" t="str">
        <f>_xlfn.XLOOKUP(Table29[[#This Row],[Unique BarCode]],$N$10:$N$37,$P$10:$P$37)</f>
        <v>Charger</v>
      </c>
      <c r="J5137" t="s">
        <v>13</v>
      </c>
      <c r="K5137" t="s">
        <v>221</v>
      </c>
    </row>
    <row r="5138" spans="1:11" x14ac:dyDescent="0.2">
      <c r="A5138" s="1" t="d">
        <v>2023-03-20</v>
      </c>
      <c r="B5138" s="45">
        <v>-1</v>
      </c>
      <c r="C5138" t="s">
        <v>20</v>
      </c>
      <c r="D5138" t="str">
        <f>_xlfn.XLOOKUP(Table29[[#This Row],[Patron Group]],$R$10:$R$24,$S$10:$S$24)</f>
        <v>Graduate</v>
      </c>
      <c r="E5138" s="1" t="d">
        <v>2023-03-20</v>
      </c>
      <c r="F5138" t="s">
        <v>12</v>
      </c>
      <c r="G5138" t="s">
        <v>2265</v>
      </c>
      <c r="H5138" t="str">
        <f>_xlfn.XLOOKUP(Table29[[#This Row],[Unique BarCode]],$N$10:$N$37,$O$10:$O$37)</f>
        <v>IPHONE</v>
      </c>
      <c r="I5138" t="str">
        <f>_xlfn.XLOOKUP(Table29[[#This Row],[Unique BarCode]],$N$10:$N$37,$P$10:$P$37)</f>
        <v>Charger</v>
      </c>
      <c r="J5138" t="s">
        <v>13</v>
      </c>
      <c r="K5138" t="s">
        <v>14</v>
      </c>
    </row>
    <row r="5139" spans="1:11" x14ac:dyDescent="0.2">
      <c r="A5139" s="1" t="d">
        <v>2023-03-20</v>
      </c>
      <c r="B5139" s="45">
        <v>-1</v>
      </c>
      <c r="C5139" t="s">
        <v>20</v>
      </c>
      <c r="D5139" t="str">
        <f>_xlfn.XLOOKUP(Table29[[#This Row],[Patron Group]],$R$10:$R$24,$S$10:$S$24)</f>
        <v>Graduate</v>
      </c>
      <c r="E5139" s="1" t="d">
        <v>2023-03-20</v>
      </c>
      <c r="F5139" t="s">
        <v>813</v>
      </c>
      <c r="G5139" t="s">
        <v>2268</v>
      </c>
      <c r="H5139" t="str">
        <f>_xlfn.XLOOKUP(Table29[[#This Row],[Unique BarCode]],$N$10:$N$37,$O$10:$O$37)</f>
        <v>MACCHRG</v>
      </c>
      <c r="I5139" t="str">
        <f>_xlfn.XLOOKUP(Table29[[#This Row],[Unique BarCode]],$N$10:$N$37,$P$10:$P$37)</f>
        <v>Charger</v>
      </c>
      <c r="J5139" t="s">
        <v>13</v>
      </c>
      <c r="K5139" t="s">
        <v>814</v>
      </c>
    </row>
    <row r="5140" spans="1:11" x14ac:dyDescent="0.2">
      <c r="A5140" s="1" t="d">
        <v>2023-03-20</v>
      </c>
      <c r="B5140" s="45">
        <v>-1</v>
      </c>
      <c r="C5140" t="s">
        <v>20</v>
      </c>
      <c r="D5140" t="str">
        <f>_xlfn.XLOOKUP(Table29[[#This Row],[Patron Group]],$R$10:$R$24,$S$10:$S$24)</f>
        <v>Graduate</v>
      </c>
      <c r="E5140" s="1" t="d">
        <v>2023-03-20</v>
      </c>
      <c r="F5140" t="s">
        <v>1652</v>
      </c>
      <c r="G5140" t="s">
        <v>2296</v>
      </c>
      <c r="H5140" t="str">
        <f>_xlfn.XLOOKUP(Table29[[#This Row],[Unique BarCode]],$N$10:$N$37,$O$10:$O$37)</f>
        <v>MACUSBC</v>
      </c>
      <c r="I5140" t="str">
        <f>_xlfn.XLOOKUP(Table29[[#This Row],[Unique BarCode]],$N$10:$N$37,$P$10:$P$37)</f>
        <v>Charger</v>
      </c>
      <c r="J5140" t="s">
        <v>8</v>
      </c>
      <c r="K5140" t="s">
        <v>40</v>
      </c>
    </row>
    <row r="5141" spans="1:11" x14ac:dyDescent="0.2">
      <c r="A5141" s="1" t="d">
        <v>2023-03-20</v>
      </c>
      <c r="B5141" s="45">
        <v>-1</v>
      </c>
      <c r="C5141" t="s">
        <v>20</v>
      </c>
      <c r="D5141" t="str">
        <f>_xlfn.XLOOKUP(Table29[[#This Row],[Patron Group]],$R$10:$R$24,$S$10:$S$24)</f>
        <v>Graduate</v>
      </c>
      <c r="E5141" s="1" t="d">
        <v>2023-03-20</v>
      </c>
      <c r="F5141" t="s">
        <v>1835</v>
      </c>
      <c r="G5141" t="s">
        <v>2296</v>
      </c>
      <c r="H5141" t="str">
        <f>_xlfn.XLOOKUP(Table29[[#This Row],[Unique BarCode]],$N$10:$N$37,$O$10:$O$37)</f>
        <v>MACUSBC</v>
      </c>
      <c r="I5141" t="str">
        <f>_xlfn.XLOOKUP(Table29[[#This Row],[Unique BarCode]],$N$10:$N$37,$P$10:$P$37)</f>
        <v>Charger</v>
      </c>
      <c r="J5141" t="s">
        <v>8</v>
      </c>
    </row>
    <row r="5142" spans="1:11" x14ac:dyDescent="0.2">
      <c r="A5142" s="1" t="d">
        <v>2023-03-20</v>
      </c>
      <c r="B5142" s="45">
        <v>-1</v>
      </c>
      <c r="C5142" t="s">
        <v>20</v>
      </c>
      <c r="D5142" t="str">
        <f>_xlfn.XLOOKUP(Table29[[#This Row],[Patron Group]],$R$10:$R$24,$S$10:$S$24)</f>
        <v>Graduate</v>
      </c>
      <c r="E5142" s="1" t="d">
        <v>2023-03-20</v>
      </c>
      <c r="F5142" t="s">
        <v>1944</v>
      </c>
      <c r="G5142" t="s">
        <v>2304</v>
      </c>
      <c r="H5142" t="str">
        <f>_xlfn.XLOOKUP(Table29[[#This Row],[Unique BarCode]],$N$10:$N$37,$O$10:$O$37)</f>
        <v>Mouse</v>
      </c>
      <c r="I5142" t="str">
        <f>_xlfn.XLOOKUP(Table29[[#This Row],[Unique BarCode]],$N$10:$N$37,$P$10:$P$37)</f>
        <v>Accessory</v>
      </c>
      <c r="J5142" t="s">
        <v>8</v>
      </c>
    </row>
    <row r="5143" spans="1:11" x14ac:dyDescent="0.2">
      <c r="A5143" s="1" t="d">
        <v>2023-03-20</v>
      </c>
      <c r="B5143" s="45">
        <v>-1</v>
      </c>
      <c r="C5143" t="s">
        <v>20</v>
      </c>
      <c r="D5143" t="str">
        <f>_xlfn.XLOOKUP(Table29[[#This Row],[Patron Group]],$R$10:$R$24,$S$10:$S$24)</f>
        <v>Graduate</v>
      </c>
      <c r="E5143" s="1" t="d">
        <v>2023-03-20</v>
      </c>
      <c r="F5143" t="s">
        <v>2216</v>
      </c>
      <c r="G5143" t="s">
        <v>2293</v>
      </c>
      <c r="H5143" t="str">
        <f>_xlfn.XLOOKUP(Table29[[#This Row],[Unique BarCode]],$N$10:$N$37,$O$10:$O$37)</f>
        <v>OLDMACCHRG</v>
      </c>
      <c r="I5143" t="str">
        <f>_xlfn.XLOOKUP(Table29[[#This Row],[Unique BarCode]],$N$10:$N$37,$P$10:$P$37)</f>
        <v>Charger</v>
      </c>
      <c r="J5143" t="s">
        <v>13</v>
      </c>
      <c r="K5143" t="s">
        <v>2217</v>
      </c>
    </row>
    <row r="5144" spans="1:11" x14ac:dyDescent="0.2">
      <c r="A5144" s="1" t="d">
        <v>2023-03-20</v>
      </c>
      <c r="B5144" s="45">
        <v>-1</v>
      </c>
      <c r="C5144" t="s">
        <v>20</v>
      </c>
      <c r="D5144" t="str">
        <f>_xlfn.XLOOKUP(Table29[[#This Row],[Patron Group]],$R$10:$R$24,$S$10:$S$24)</f>
        <v>Graduate</v>
      </c>
      <c r="E5144" s="1" t="d">
        <v>2023-03-20</v>
      </c>
      <c r="F5144" t="s">
        <v>1587</v>
      </c>
      <c r="G5144" t="s">
        <v>2272</v>
      </c>
      <c r="H5144" t="str">
        <f>_xlfn.XLOOKUP(Table29[[#This Row],[Unique BarCode]],$N$10:$N$37,$O$10:$O$37)</f>
        <v>WALLADPT</v>
      </c>
      <c r="I5144" t="str">
        <f>_xlfn.XLOOKUP(Table29[[#This Row],[Unique BarCode]],$N$10:$N$37,$P$10:$P$37)</f>
        <v>Charger</v>
      </c>
      <c r="J5144" t="s">
        <v>8</v>
      </c>
    </row>
    <row r="5145" spans="1:11" x14ac:dyDescent="0.2">
      <c r="A5145" s="1" t="d">
        <v>2023-03-20</v>
      </c>
      <c r="B5145" s="45">
        <v>-1</v>
      </c>
      <c r="C5145" t="s">
        <v>20</v>
      </c>
      <c r="D5145" t="str">
        <f>_xlfn.XLOOKUP(Table29[[#This Row],[Patron Group]],$R$10:$R$24,$S$10:$S$24)</f>
        <v>Graduate</v>
      </c>
      <c r="E5145" s="1" t="d">
        <v>2023-03-20</v>
      </c>
      <c r="F5145" t="s">
        <v>483</v>
      </c>
      <c r="G5145" t="s">
        <v>2272</v>
      </c>
      <c r="H5145" t="str">
        <f>_xlfn.XLOOKUP(Table29[[#This Row],[Unique BarCode]],$N$10:$N$37,$O$10:$O$37)</f>
        <v>WALLADPT</v>
      </c>
      <c r="I5145" t="str">
        <f>_xlfn.XLOOKUP(Table29[[#This Row],[Unique BarCode]],$N$10:$N$37,$P$10:$P$37)</f>
        <v>Charger</v>
      </c>
      <c r="J5145" t="s">
        <v>8</v>
      </c>
    </row>
    <row r="5146" spans="1:11" x14ac:dyDescent="0.2">
      <c r="A5146" s="1" t="d">
        <v>2023-03-20</v>
      </c>
      <c r="B5146" s="45">
        <v>-1</v>
      </c>
      <c r="C5146" t="s">
        <v>20</v>
      </c>
      <c r="D5146" t="str">
        <f>_xlfn.XLOOKUP(Table29[[#This Row],[Patron Group]],$R$10:$R$24,$S$10:$S$24)</f>
        <v>Graduate</v>
      </c>
      <c r="E5146" s="1" t="d">
        <v>2023-03-20</v>
      </c>
      <c r="F5146" t="s">
        <v>47</v>
      </c>
      <c r="G5146" t="s">
        <v>2272</v>
      </c>
      <c r="H5146" t="str">
        <f>_xlfn.XLOOKUP(Table29[[#This Row],[Unique BarCode]],$N$10:$N$37,$O$10:$O$37)</f>
        <v>WALLADPT</v>
      </c>
      <c r="I5146" t="str">
        <f>_xlfn.XLOOKUP(Table29[[#This Row],[Unique BarCode]],$N$10:$N$37,$P$10:$P$37)</f>
        <v>Charger</v>
      </c>
      <c r="J5146" t="s">
        <v>8</v>
      </c>
    </row>
    <row r="5147" spans="1:11" x14ac:dyDescent="0.2">
      <c r="A5147" s="1" t="d">
        <v>2023-03-20</v>
      </c>
      <c r="B5147" s="45">
        <v>-1</v>
      </c>
      <c r="C5147" t="s">
        <v>20</v>
      </c>
      <c r="D5147" t="str">
        <f>_xlfn.XLOOKUP(Table29[[#This Row],[Patron Group]],$R$10:$R$24,$S$10:$S$24)</f>
        <v>Graduate</v>
      </c>
      <c r="E5147" s="1" t="d">
        <v>2023-03-23</v>
      </c>
      <c r="F5147" t="s">
        <v>1774</v>
      </c>
      <c r="G5147" t="s">
        <v>2276</v>
      </c>
      <c r="H5147" t="str">
        <f>_xlfn.XLOOKUP(Table29[[#This Row],[Unique BarCode]],$N$10:$N$37,$O$10:$O$37)</f>
        <v>CALC</v>
      </c>
      <c r="I5147" t="str">
        <f>_xlfn.XLOOKUP(Table29[[#This Row],[Unique BarCode]],$N$10:$N$37,$P$10:$P$37)</f>
        <v>Accessory</v>
      </c>
      <c r="J5147" t="s">
        <v>13</v>
      </c>
    </row>
    <row r="5148" spans="1:11" x14ac:dyDescent="0.2">
      <c r="A5148" s="1" t="d">
        <v>2023-03-20</v>
      </c>
      <c r="B5148" s="45">
        <v>-1</v>
      </c>
      <c r="C5148" t="s">
        <v>20</v>
      </c>
      <c r="D5148" t="str">
        <f>_xlfn.XLOOKUP(Table29[[#This Row],[Patron Group]],$R$10:$R$24,$S$10:$S$24)</f>
        <v>Graduate</v>
      </c>
      <c r="E5148" s="1" t="d">
        <v>2023-03-27</v>
      </c>
      <c r="F5148" t="s">
        <v>2218</v>
      </c>
      <c r="G5148" t="s">
        <v>2273</v>
      </c>
      <c r="H5148" t="str">
        <f>_xlfn.XLOOKUP(Table29[[#This Row],[Unique BarCode]],$N$10:$N$37,$O$10:$O$37)</f>
        <v>ChromeBook</v>
      </c>
      <c r="I5148" t="str">
        <f>_xlfn.XLOOKUP(Table29[[#This Row],[Unique BarCode]],$N$10:$N$37,$P$10:$P$37)</f>
        <v>Device</v>
      </c>
      <c r="J5148" t="s">
        <v>8</v>
      </c>
      <c r="K5148" t="s">
        <v>283</v>
      </c>
    </row>
    <row r="5149" spans="1:11" x14ac:dyDescent="0.2">
      <c r="A5149" s="1" t="d">
        <v>2023-03-20</v>
      </c>
      <c r="B5149" s="45">
        <v>-1</v>
      </c>
      <c r="C5149" t="s">
        <v>20</v>
      </c>
      <c r="D5149" t="str">
        <f>_xlfn.XLOOKUP(Table29[[#This Row],[Patron Group]],$R$10:$R$24,$S$10:$S$24)</f>
        <v>Graduate</v>
      </c>
      <c r="E5149" s="1" t="d">
        <v>2023-03-27</v>
      </c>
      <c r="F5149" t="s">
        <v>1057</v>
      </c>
      <c r="G5149" t="s">
        <v>2273</v>
      </c>
      <c r="H5149" t="str">
        <f>_xlfn.XLOOKUP(Table29[[#This Row],[Unique BarCode]],$N$10:$N$37,$O$10:$O$37)</f>
        <v>ChromeBook</v>
      </c>
      <c r="I5149" t="str">
        <f>_xlfn.XLOOKUP(Table29[[#This Row],[Unique BarCode]],$N$10:$N$37,$P$10:$P$37)</f>
        <v>Device</v>
      </c>
      <c r="J5149" t="s">
        <v>1058</v>
      </c>
      <c r="K5149" t="s">
        <v>1059</v>
      </c>
    </row>
    <row r="5150" spans="1:11" x14ac:dyDescent="0.2">
      <c r="A5150" s="1" t="d">
        <v>2023-03-20</v>
      </c>
      <c r="B5150" s="45">
        <v>-1</v>
      </c>
      <c r="C5150" t="s">
        <v>20</v>
      </c>
      <c r="D5150" t="str">
        <f>_xlfn.XLOOKUP(Table29[[#This Row],[Patron Group]],$R$10:$R$24,$S$10:$S$24)</f>
        <v>Graduate</v>
      </c>
      <c r="E5150" s="1" t="d">
        <v>2023-03-27</v>
      </c>
      <c r="F5150" t="s">
        <v>691</v>
      </c>
      <c r="G5150" t="s">
        <v>2273</v>
      </c>
      <c r="H5150" t="str">
        <f>_xlfn.XLOOKUP(Table29[[#This Row],[Unique BarCode]],$N$10:$N$37,$O$10:$O$37)</f>
        <v>ChromeBook</v>
      </c>
      <c r="I5150" t="str">
        <f>_xlfn.XLOOKUP(Table29[[#This Row],[Unique BarCode]],$N$10:$N$37,$P$10:$P$37)</f>
        <v>Device</v>
      </c>
      <c r="J5150" t="s">
        <v>13</v>
      </c>
      <c r="K5150" t="s">
        <v>692</v>
      </c>
    </row>
    <row r="5151" spans="1:11" x14ac:dyDescent="0.2">
      <c r="A5151" s="1" t="d">
        <v>2023-03-20</v>
      </c>
      <c r="B5151" s="45">
        <v>-1</v>
      </c>
      <c r="C5151" t="s">
        <v>20</v>
      </c>
      <c r="D5151" t="str">
        <f>_xlfn.XLOOKUP(Table29[[#This Row],[Patron Group]],$R$10:$R$24,$S$10:$S$24)</f>
        <v>Graduate</v>
      </c>
      <c r="E5151" s="1" t="d">
        <v>2023-03-27</v>
      </c>
      <c r="F5151" t="s">
        <v>284</v>
      </c>
      <c r="G5151" t="s">
        <v>2273</v>
      </c>
      <c r="H5151" t="str">
        <f>_xlfn.XLOOKUP(Table29[[#This Row],[Unique BarCode]],$N$10:$N$37,$O$10:$O$37)</f>
        <v>ChromeBook</v>
      </c>
      <c r="I5151" t="str">
        <f>_xlfn.XLOOKUP(Table29[[#This Row],[Unique BarCode]],$N$10:$N$37,$P$10:$P$37)</f>
        <v>Device</v>
      </c>
      <c r="J5151" t="s">
        <v>8</v>
      </c>
      <c r="K5151" t="s">
        <v>285</v>
      </c>
    </row>
    <row r="5152" spans="1:11" x14ac:dyDescent="0.2">
      <c r="A5152" s="1" t="d">
        <v>2023-03-20</v>
      </c>
      <c r="B5152" s="45">
        <v>-1</v>
      </c>
      <c r="C5152" t="s">
        <v>20</v>
      </c>
      <c r="D5152" t="str">
        <f>_xlfn.XLOOKUP(Table29[[#This Row],[Patron Group]],$R$10:$R$24,$S$10:$S$24)</f>
        <v>Graduate</v>
      </c>
      <c r="E5152" s="1" t="d">
        <v>2023-03-27</v>
      </c>
      <c r="F5152" t="s">
        <v>2219</v>
      </c>
      <c r="G5152" t="s">
        <v>2273</v>
      </c>
      <c r="H5152" t="str">
        <f>_xlfn.XLOOKUP(Table29[[#This Row],[Unique BarCode]],$N$10:$N$37,$O$10:$O$37)</f>
        <v>ChromeBook</v>
      </c>
      <c r="I5152" t="str">
        <f>_xlfn.XLOOKUP(Table29[[#This Row],[Unique BarCode]],$N$10:$N$37,$P$10:$P$37)</f>
        <v>Device</v>
      </c>
      <c r="J5152" t="s">
        <v>128</v>
      </c>
      <c r="K5152" t="s">
        <v>2220</v>
      </c>
    </row>
    <row r="5153" spans="1:11" x14ac:dyDescent="0.2">
      <c r="A5153" s="1" t="d">
        <v>2023-03-20</v>
      </c>
      <c r="B5153" s="45">
        <v>-1</v>
      </c>
      <c r="C5153" t="s">
        <v>20</v>
      </c>
      <c r="D5153" t="str">
        <f>_xlfn.XLOOKUP(Table29[[#This Row],[Patron Group]],$R$10:$R$24,$S$10:$S$24)</f>
        <v>Graduate</v>
      </c>
      <c r="E5153" s="1" t="d">
        <v>2023-03-27</v>
      </c>
      <c r="F5153" t="s">
        <v>2054</v>
      </c>
      <c r="G5153" t="s">
        <v>2275</v>
      </c>
      <c r="H5153" t="str">
        <f>_xlfn.XLOOKUP(Table29[[#This Row],[Unique BarCode]],$N$10:$N$37,$O$10:$O$37)</f>
        <v>iPad</v>
      </c>
      <c r="I5153" t="str">
        <f>_xlfn.XLOOKUP(Table29[[#This Row],[Unique BarCode]],$N$10:$N$37,$P$10:$P$37)</f>
        <v>Device</v>
      </c>
      <c r="J5153" t="s">
        <v>8</v>
      </c>
      <c r="K5153" t="s">
        <v>2055</v>
      </c>
    </row>
    <row r="5154" spans="1:11" x14ac:dyDescent="0.2">
      <c r="A5154" s="1" t="d">
        <v>2023-03-20</v>
      </c>
      <c r="B5154" s="45">
        <v>-1</v>
      </c>
      <c r="C5154" t="s">
        <v>452</v>
      </c>
      <c r="D5154" t="str">
        <f>_xlfn.XLOOKUP(Table29[[#This Row],[Patron Group]],$R$10:$R$24,$S$10:$S$24)</f>
        <v>Graduate</v>
      </c>
      <c r="E5154" s="1" t="d">
        <v>2023-03-27</v>
      </c>
      <c r="F5154" t="s">
        <v>1136</v>
      </c>
      <c r="G5154" t="s">
        <v>2275</v>
      </c>
      <c r="H5154" t="str">
        <f>_xlfn.XLOOKUP(Table29[[#This Row],[Unique BarCode]],$N$10:$N$37,$O$10:$O$37)</f>
        <v>iPad</v>
      </c>
      <c r="I5154" t="str">
        <f>_xlfn.XLOOKUP(Table29[[#This Row],[Unique BarCode]],$N$10:$N$37,$P$10:$P$37)</f>
        <v>Device</v>
      </c>
      <c r="J5154" t="s">
        <v>8</v>
      </c>
    </row>
    <row r="5155" spans="1:11" x14ac:dyDescent="0.2">
      <c r="A5155" s="1" t="d">
        <v>2023-03-20</v>
      </c>
      <c r="B5155" s="45">
        <v>-1</v>
      </c>
      <c r="C5155" t="s">
        <v>452</v>
      </c>
      <c r="D5155" t="str">
        <f>_xlfn.XLOOKUP(Table29[[#This Row],[Patron Group]],$R$10:$R$24,$S$10:$S$24)</f>
        <v>Graduate</v>
      </c>
      <c r="E5155" s="1" t="d">
        <v>2023-03-27</v>
      </c>
      <c r="F5155" t="s">
        <v>2221</v>
      </c>
      <c r="G5155" t="s">
        <v>2297</v>
      </c>
      <c r="H5155" t="str">
        <f>_xlfn.XLOOKUP(Table29[[#This Row],[Unique BarCode]],$N$10:$N$37,$O$10:$O$37)</f>
        <v>iPad</v>
      </c>
      <c r="I5155" t="str">
        <f>_xlfn.XLOOKUP(Table29[[#This Row],[Unique BarCode]],$N$10:$N$37,$P$10:$P$37)</f>
        <v>Device</v>
      </c>
      <c r="J5155" t="s">
        <v>8</v>
      </c>
      <c r="K5155" t="s">
        <v>2222</v>
      </c>
    </row>
    <row r="5156" spans="1:11" x14ac:dyDescent="0.2">
      <c r="A5156" s="1" t="d">
        <v>2023-03-20</v>
      </c>
      <c r="B5156" s="45">
        <v>-1</v>
      </c>
      <c r="C5156" t="s">
        <v>66</v>
      </c>
      <c r="D5156" t="str">
        <f>_xlfn.XLOOKUP(Table29[[#This Row],[Patron Group]],$R$10:$R$24,$S$10:$S$24)</f>
        <v>Graduate</v>
      </c>
      <c r="E5156" s="1" t="d">
        <v>2023-03-20</v>
      </c>
      <c r="F5156" t="s">
        <v>1347</v>
      </c>
      <c r="G5156" t="s">
        <v>2273</v>
      </c>
      <c r="H5156" t="str">
        <f>_xlfn.XLOOKUP(Table29[[#This Row],[Unique BarCode]],$N$10:$N$37,$O$10:$O$37)</f>
        <v>ChromeBook</v>
      </c>
      <c r="I5156" t="str">
        <f>_xlfn.XLOOKUP(Table29[[#This Row],[Unique BarCode]],$N$10:$N$37,$P$10:$P$37)</f>
        <v>Device</v>
      </c>
      <c r="J5156" t="s">
        <v>68</v>
      </c>
      <c r="K5156" t="s">
        <v>1348</v>
      </c>
    </row>
    <row r="5157" spans="1:11" x14ac:dyDescent="0.2">
      <c r="A5157" s="1" t="d">
        <v>2023-03-20</v>
      </c>
      <c r="B5157" s="45">
        <v>-1</v>
      </c>
      <c r="C5157" t="s">
        <v>66</v>
      </c>
      <c r="D5157" t="str">
        <f>_xlfn.XLOOKUP(Table29[[#This Row],[Patron Group]],$R$10:$R$24,$S$10:$S$24)</f>
        <v>Graduate</v>
      </c>
      <c r="E5157" s="1" t="d">
        <v>2023-03-20</v>
      </c>
      <c r="F5157" t="s">
        <v>67</v>
      </c>
      <c r="G5157" t="s">
        <v>2273</v>
      </c>
      <c r="H5157" t="str">
        <f>_xlfn.XLOOKUP(Table29[[#This Row],[Unique BarCode]],$N$10:$N$37,$O$10:$O$37)</f>
        <v>ChromeBook</v>
      </c>
      <c r="I5157" t="str">
        <f>_xlfn.XLOOKUP(Table29[[#This Row],[Unique BarCode]],$N$10:$N$37,$P$10:$P$37)</f>
        <v>Device</v>
      </c>
      <c r="J5157" t="s">
        <v>68</v>
      </c>
      <c r="K5157" t="s">
        <v>69</v>
      </c>
    </row>
    <row r="5158" spans="1:11" x14ac:dyDescent="0.2">
      <c r="A5158" s="1" t="d">
        <v>2023-03-20</v>
      </c>
      <c r="B5158" s="45">
        <v>-1</v>
      </c>
      <c r="C5158" t="s">
        <v>66</v>
      </c>
      <c r="D5158" t="str">
        <f>_xlfn.XLOOKUP(Table29[[#This Row],[Patron Group]],$R$10:$R$24,$S$10:$S$24)</f>
        <v>Graduate</v>
      </c>
      <c r="E5158" s="1" t="d">
        <v>2023-03-20</v>
      </c>
      <c r="F5158" t="s">
        <v>1710</v>
      </c>
      <c r="G5158" t="s">
        <v>2273</v>
      </c>
      <c r="H5158" t="str">
        <f>_xlfn.XLOOKUP(Table29[[#This Row],[Unique BarCode]],$N$10:$N$37,$O$10:$O$37)</f>
        <v>ChromeBook</v>
      </c>
      <c r="I5158" t="str">
        <f>_xlfn.XLOOKUP(Table29[[#This Row],[Unique BarCode]],$N$10:$N$37,$P$10:$P$37)</f>
        <v>Device</v>
      </c>
      <c r="J5158" t="s">
        <v>68</v>
      </c>
      <c r="K5158" t="s">
        <v>1711</v>
      </c>
    </row>
    <row r="5159" spans="1:11" x14ac:dyDescent="0.2">
      <c r="A5159" s="1" t="d">
        <v>2023-03-20</v>
      </c>
      <c r="B5159" s="45">
        <v>-1</v>
      </c>
      <c r="C5159" t="s">
        <v>66</v>
      </c>
      <c r="D5159" t="str">
        <f>_xlfn.XLOOKUP(Table29[[#This Row],[Patron Group]],$R$10:$R$24,$S$10:$S$24)</f>
        <v>Graduate</v>
      </c>
      <c r="E5159" s="1" t="d">
        <v>2023-03-20</v>
      </c>
      <c r="F5159" t="s">
        <v>1349</v>
      </c>
      <c r="G5159" t="s">
        <v>2273</v>
      </c>
      <c r="H5159" t="str">
        <f>_xlfn.XLOOKUP(Table29[[#This Row],[Unique BarCode]],$N$10:$N$37,$O$10:$O$37)</f>
        <v>ChromeBook</v>
      </c>
      <c r="I5159" t="str">
        <f>_xlfn.XLOOKUP(Table29[[#This Row],[Unique BarCode]],$N$10:$N$37,$P$10:$P$37)</f>
        <v>Device</v>
      </c>
      <c r="J5159" t="s">
        <v>68</v>
      </c>
      <c r="K5159" t="s">
        <v>1350</v>
      </c>
    </row>
    <row r="5160" spans="1:11" x14ac:dyDescent="0.2">
      <c r="A5160" s="1" t="d">
        <v>2023-03-20</v>
      </c>
      <c r="B5160" s="45">
        <v>-1</v>
      </c>
      <c r="C5160" t="s">
        <v>66</v>
      </c>
      <c r="D5160" t="str">
        <f>_xlfn.XLOOKUP(Table29[[#This Row],[Patron Group]],$R$10:$R$24,$S$10:$S$24)</f>
        <v>Graduate</v>
      </c>
      <c r="E5160" s="1" t="d">
        <v>2023-03-20</v>
      </c>
      <c r="F5160" t="s">
        <v>829</v>
      </c>
      <c r="G5160" t="s">
        <v>2271</v>
      </c>
      <c r="H5160" t="str">
        <f>_xlfn.XLOOKUP(Table29[[#This Row],[Unique BarCode]],$N$10:$N$37,$O$10:$O$37)</f>
        <v>OMNI</v>
      </c>
      <c r="I5160" t="str">
        <f>_xlfn.XLOOKUP(Table29[[#This Row],[Unique BarCode]],$N$10:$N$37,$P$10:$P$37)</f>
        <v>Charger</v>
      </c>
      <c r="J5160" t="s">
        <v>68</v>
      </c>
      <c r="K5160" t="s">
        <v>830</v>
      </c>
    </row>
    <row r="5161" spans="1:11" x14ac:dyDescent="0.2">
      <c r="A5161" s="1" t="d">
        <v>2023-03-20</v>
      </c>
      <c r="B5161" s="45">
        <v>-1</v>
      </c>
      <c r="C5161" t="s">
        <v>66</v>
      </c>
      <c r="D5161" t="str">
        <f>_xlfn.XLOOKUP(Table29[[#This Row],[Patron Group]],$R$10:$R$24,$S$10:$S$24)</f>
        <v>Graduate</v>
      </c>
      <c r="E5161" s="1" t="d">
        <v>2023-03-21</v>
      </c>
      <c r="F5161" t="s">
        <v>715</v>
      </c>
      <c r="G5161" t="s">
        <v>2273</v>
      </c>
      <c r="H5161" t="str">
        <f>_xlfn.XLOOKUP(Table29[[#This Row],[Unique BarCode]],$N$10:$N$37,$O$10:$O$37)</f>
        <v>ChromeBook</v>
      </c>
      <c r="I5161" t="str">
        <f>_xlfn.XLOOKUP(Table29[[#This Row],[Unique BarCode]],$N$10:$N$37,$P$10:$P$37)</f>
        <v>Device</v>
      </c>
      <c r="J5161" t="s">
        <v>68</v>
      </c>
      <c r="K5161" t="s">
        <v>716</v>
      </c>
    </row>
    <row r="5162" spans="1:11" x14ac:dyDescent="0.2">
      <c r="A5162" s="1" t="d">
        <v>2023-03-20</v>
      </c>
      <c r="B5162" s="45">
        <v>-1</v>
      </c>
      <c r="C5162" t="s">
        <v>74</v>
      </c>
      <c r="D5162" t="str">
        <f>_xlfn.XLOOKUP(Table29[[#This Row],[Patron Group]],$R$10:$R$24,$S$10:$S$24)</f>
        <v>Staff</v>
      </c>
      <c r="E5162" s="1" t="d">
        <v>2023-03-20</v>
      </c>
      <c r="F5162" t="s">
        <v>222</v>
      </c>
      <c r="G5162" t="s">
        <v>2265</v>
      </c>
      <c r="H5162" t="str">
        <f>_xlfn.XLOOKUP(Table29[[#This Row],[Unique BarCode]],$N$10:$N$37,$O$10:$O$37)</f>
        <v>IPHONE</v>
      </c>
      <c r="I5162" t="str">
        <f>_xlfn.XLOOKUP(Table29[[#This Row],[Unique BarCode]],$N$10:$N$37,$P$10:$P$37)</f>
        <v>Charger</v>
      </c>
      <c r="J5162" t="s">
        <v>13</v>
      </c>
      <c r="K5162" t="s">
        <v>223</v>
      </c>
    </row>
    <row r="5163" spans="1:11" x14ac:dyDescent="0.2">
      <c r="A5163" s="1" t="d">
        <v>2023-03-20</v>
      </c>
      <c r="B5163" s="45">
        <v>-1</v>
      </c>
      <c r="C5163" t="s">
        <v>74</v>
      </c>
      <c r="D5163" t="str">
        <f>_xlfn.XLOOKUP(Table29[[#This Row],[Patron Group]],$R$10:$R$24,$S$10:$S$24)</f>
        <v>Staff</v>
      </c>
      <c r="E5163" s="1" t="d">
        <v>2023-03-20</v>
      </c>
      <c r="F5163" t="s">
        <v>919</v>
      </c>
      <c r="G5163" t="s">
        <v>2272</v>
      </c>
      <c r="H5163" t="str">
        <f>_xlfn.XLOOKUP(Table29[[#This Row],[Unique BarCode]],$N$10:$N$37,$O$10:$O$37)</f>
        <v>WALLADPT</v>
      </c>
      <c r="I5163" t="str">
        <f>_xlfn.XLOOKUP(Table29[[#This Row],[Unique BarCode]],$N$10:$N$37,$P$10:$P$37)</f>
        <v>Charger</v>
      </c>
      <c r="J5163" t="s">
        <v>13</v>
      </c>
      <c r="K5163" t="s">
        <v>920</v>
      </c>
    </row>
    <row r="5164" spans="1:11" x14ac:dyDescent="0.2">
      <c r="A5164" s="1" t="d">
        <v>2023-03-20</v>
      </c>
      <c r="B5164" s="45">
        <v>-1</v>
      </c>
      <c r="C5164" t="s">
        <v>74</v>
      </c>
      <c r="D5164" t="str">
        <f>_xlfn.XLOOKUP(Table29[[#This Row],[Patron Group]],$R$10:$R$24,$S$10:$S$24)</f>
        <v>Staff</v>
      </c>
      <c r="E5164" s="1" t="d">
        <v>2023-03-27</v>
      </c>
      <c r="F5164" t="s">
        <v>717</v>
      </c>
      <c r="G5164" t="s">
        <v>2273</v>
      </c>
      <c r="H5164" t="str">
        <f>_xlfn.XLOOKUP(Table29[[#This Row],[Unique BarCode]],$N$10:$N$37,$O$10:$O$37)</f>
        <v>ChromeBook</v>
      </c>
      <c r="I5164" t="str">
        <f>_xlfn.XLOOKUP(Table29[[#This Row],[Unique BarCode]],$N$10:$N$37,$P$10:$P$37)</f>
        <v>Device</v>
      </c>
      <c r="J5164" t="s">
        <v>8</v>
      </c>
    </row>
    <row r="5165" spans="1:11" x14ac:dyDescent="0.2">
      <c r="A5165" s="1" t="d">
        <v>2023-03-20</v>
      </c>
      <c r="B5165" s="45">
        <v>-1</v>
      </c>
      <c r="C5165" t="s">
        <v>77</v>
      </c>
      <c r="D5165" t="str">
        <f>_xlfn.XLOOKUP(Table29[[#This Row],[Patron Group]],$R$10:$R$24,$S$10:$S$24)</f>
        <v>Undergraduate</v>
      </c>
      <c r="E5165" s="1" t="d">
        <v>2023-03-20</v>
      </c>
      <c r="F5165" t="s">
        <v>1345</v>
      </c>
      <c r="G5165" t="s">
        <v>2298</v>
      </c>
      <c r="H5165" t="str">
        <f>_xlfn.XLOOKUP(Table29[[#This Row],[Unique BarCode]],$N$10:$N$37,$O$10:$O$37)</f>
        <v>ANKER</v>
      </c>
      <c r="I5165" t="str">
        <f>_xlfn.XLOOKUP(Table29[[#This Row],[Unique BarCode]],$N$10:$N$37,$P$10:$P$37)</f>
        <v>Charger</v>
      </c>
      <c r="J5165" t="s">
        <v>8</v>
      </c>
    </row>
    <row r="5166" spans="1:11" x14ac:dyDescent="0.2">
      <c r="A5166" s="1" t="d">
        <v>2023-03-20</v>
      </c>
      <c r="B5166" s="45">
        <v>-1</v>
      </c>
      <c r="C5166" t="s">
        <v>77</v>
      </c>
      <c r="D5166" t="str">
        <f>_xlfn.XLOOKUP(Table29[[#This Row],[Patron Group]],$R$10:$R$24,$S$10:$S$24)</f>
        <v>Undergraduate</v>
      </c>
      <c r="E5166" s="1" t="d">
        <v>2023-03-20</v>
      </c>
      <c r="F5166" t="s">
        <v>1404</v>
      </c>
      <c r="G5166" t="s">
        <v>2281</v>
      </c>
      <c r="H5166" t="str">
        <f>_xlfn.XLOOKUP(Table29[[#This Row],[Unique BarCode]],$N$10:$N$37,$O$10:$O$37)</f>
        <v>HDMIC</v>
      </c>
      <c r="I5166" t="str">
        <f>_xlfn.XLOOKUP(Table29[[#This Row],[Unique BarCode]],$N$10:$N$37,$P$10:$P$37)</f>
        <v>Cable</v>
      </c>
      <c r="J5166" t="s">
        <v>8</v>
      </c>
      <c r="K5166" t="s">
        <v>1405</v>
      </c>
    </row>
    <row r="5167" spans="1:11" x14ac:dyDescent="0.2">
      <c r="A5167" s="1" t="d">
        <v>2023-03-20</v>
      </c>
      <c r="B5167" s="45">
        <v>-1</v>
      </c>
      <c r="C5167" t="s">
        <v>77</v>
      </c>
      <c r="D5167" t="str">
        <f>_xlfn.XLOOKUP(Table29[[#This Row],[Patron Group]],$R$10:$R$24,$S$10:$S$24)</f>
        <v>Undergraduate</v>
      </c>
      <c r="E5167" s="1" t="d">
        <v>2023-03-20</v>
      </c>
      <c r="F5167" t="s">
        <v>435</v>
      </c>
      <c r="G5167" t="s">
        <v>2266</v>
      </c>
      <c r="H5167" t="str">
        <f>_xlfn.XLOOKUP(Table29[[#This Row],[Unique BarCode]],$N$10:$N$37,$O$10:$O$37)</f>
        <v>Headphones</v>
      </c>
      <c r="I5167" t="str">
        <f>_xlfn.XLOOKUP(Table29[[#This Row],[Unique BarCode]],$N$10:$N$37,$P$10:$P$37)</f>
        <v>Accessory</v>
      </c>
      <c r="J5167" t="s">
        <v>8</v>
      </c>
    </row>
    <row r="5168" spans="1:11" x14ac:dyDescent="0.2">
      <c r="A5168" s="1" t="d">
        <v>2023-03-20</v>
      </c>
      <c r="B5168" s="45">
        <v>-1</v>
      </c>
      <c r="C5168" t="s">
        <v>77</v>
      </c>
      <c r="D5168" t="str">
        <f>_xlfn.XLOOKUP(Table29[[#This Row],[Patron Group]],$R$10:$R$24,$S$10:$S$24)</f>
        <v>Undergraduate</v>
      </c>
      <c r="E5168" s="1" t="d">
        <v>2023-03-20</v>
      </c>
      <c r="F5168" t="s">
        <v>1039</v>
      </c>
      <c r="G5168" t="s">
        <v>2282</v>
      </c>
      <c r="H5168" t="str">
        <f>_xlfn.XLOOKUP(Table29[[#This Row],[Unique BarCode]],$N$10:$N$37,$O$10:$O$37)</f>
        <v>HPUSBC</v>
      </c>
      <c r="I5168" t="str">
        <f>_xlfn.XLOOKUP(Table29[[#This Row],[Unique BarCode]],$N$10:$N$37,$P$10:$P$37)</f>
        <v>Charger</v>
      </c>
      <c r="J5168" t="s">
        <v>49</v>
      </c>
      <c r="K5168" t="s">
        <v>1040</v>
      </c>
    </row>
    <row r="5169" spans="1:11" x14ac:dyDescent="0.2">
      <c r="A5169" s="1" t="d">
        <v>2023-03-20</v>
      </c>
      <c r="B5169" s="45">
        <v>-1</v>
      </c>
      <c r="C5169" t="s">
        <v>77</v>
      </c>
      <c r="D5169" t="str">
        <f>_xlfn.XLOOKUP(Table29[[#This Row],[Patron Group]],$R$10:$R$24,$S$10:$S$24)</f>
        <v>Undergraduate</v>
      </c>
      <c r="E5169" s="1" t="d">
        <v>2023-03-20</v>
      </c>
      <c r="F5169" t="s">
        <v>1367</v>
      </c>
      <c r="G5169" t="s">
        <v>2282</v>
      </c>
      <c r="H5169" t="str">
        <f>_xlfn.XLOOKUP(Table29[[#This Row],[Unique BarCode]],$N$10:$N$37,$O$10:$O$37)</f>
        <v>HPUSBC</v>
      </c>
      <c r="I5169" t="str">
        <f>_xlfn.XLOOKUP(Table29[[#This Row],[Unique BarCode]],$N$10:$N$37,$P$10:$P$37)</f>
        <v>Charger</v>
      </c>
      <c r="J5169" t="s">
        <v>49</v>
      </c>
    </row>
    <row r="5170" spans="1:11" x14ac:dyDescent="0.2">
      <c r="A5170" s="1" t="d">
        <v>2023-03-20</v>
      </c>
      <c r="B5170" s="45">
        <v>-1</v>
      </c>
      <c r="C5170" t="s">
        <v>77</v>
      </c>
      <c r="D5170" t="str">
        <f>_xlfn.XLOOKUP(Table29[[#This Row],[Patron Group]],$R$10:$R$24,$S$10:$S$24)</f>
        <v>Undergraduate</v>
      </c>
      <c r="E5170" s="1" t="d">
        <v>2023-03-20</v>
      </c>
      <c r="F5170" t="s">
        <v>581</v>
      </c>
      <c r="G5170" t="s">
        <v>2265</v>
      </c>
      <c r="H5170" t="str">
        <f>_xlfn.XLOOKUP(Table29[[#This Row],[Unique BarCode]],$N$10:$N$37,$O$10:$O$37)</f>
        <v>IPHONE</v>
      </c>
      <c r="I5170" t="str">
        <f>_xlfn.XLOOKUP(Table29[[#This Row],[Unique BarCode]],$N$10:$N$37,$P$10:$P$37)</f>
        <v>Charger</v>
      </c>
      <c r="J5170" t="s">
        <v>49</v>
      </c>
      <c r="K5170" t="s">
        <v>582</v>
      </c>
    </row>
    <row r="5171" spans="1:11" x14ac:dyDescent="0.2">
      <c r="A5171" s="1" t="d">
        <v>2023-03-20</v>
      </c>
      <c r="B5171" s="45">
        <v>-1</v>
      </c>
      <c r="C5171" t="s">
        <v>77</v>
      </c>
      <c r="D5171" t="str">
        <f>_xlfn.XLOOKUP(Table29[[#This Row],[Patron Group]],$R$10:$R$24,$S$10:$S$24)</f>
        <v>Undergraduate</v>
      </c>
      <c r="E5171" s="1" t="d">
        <v>2023-03-20</v>
      </c>
      <c r="F5171" t="s">
        <v>84</v>
      </c>
      <c r="G5171" t="s">
        <v>2265</v>
      </c>
      <c r="H5171" t="str">
        <f>_xlfn.XLOOKUP(Table29[[#This Row],[Unique BarCode]],$N$10:$N$37,$O$10:$O$37)</f>
        <v>IPHONE</v>
      </c>
      <c r="I5171" t="str">
        <f>_xlfn.XLOOKUP(Table29[[#This Row],[Unique BarCode]],$N$10:$N$37,$P$10:$P$37)</f>
        <v>Charger</v>
      </c>
      <c r="J5171" t="s">
        <v>8</v>
      </c>
      <c r="K5171" t="s">
        <v>85</v>
      </c>
    </row>
    <row r="5172" spans="1:11" x14ac:dyDescent="0.2">
      <c r="A5172" s="1" t="d">
        <v>2023-03-20</v>
      </c>
      <c r="B5172" s="45">
        <v>-1</v>
      </c>
      <c r="C5172" t="s">
        <v>77</v>
      </c>
      <c r="D5172" t="str">
        <f>_xlfn.XLOOKUP(Table29[[#This Row],[Patron Group]],$R$10:$R$24,$S$10:$S$24)</f>
        <v>Undergraduate</v>
      </c>
      <c r="E5172" s="1" t="d">
        <v>2023-03-20</v>
      </c>
      <c r="F5172" t="s">
        <v>265</v>
      </c>
      <c r="G5172" t="s">
        <v>2265</v>
      </c>
      <c r="H5172" t="str">
        <f>_xlfn.XLOOKUP(Table29[[#This Row],[Unique BarCode]],$N$10:$N$37,$O$10:$O$37)</f>
        <v>IPHONE</v>
      </c>
      <c r="I5172" t="str">
        <f>_xlfn.XLOOKUP(Table29[[#This Row],[Unique BarCode]],$N$10:$N$37,$P$10:$P$37)</f>
        <v>Charger</v>
      </c>
      <c r="J5172" t="s">
        <v>128</v>
      </c>
    </row>
    <row r="5173" spans="1:11" x14ac:dyDescent="0.2">
      <c r="A5173" s="1" t="d">
        <v>2023-03-20</v>
      </c>
      <c r="B5173" s="45">
        <v>-1</v>
      </c>
      <c r="C5173" t="s">
        <v>77</v>
      </c>
      <c r="D5173" t="str">
        <f>_xlfn.XLOOKUP(Table29[[#This Row],[Patron Group]],$R$10:$R$24,$S$10:$S$24)</f>
        <v>Undergraduate</v>
      </c>
      <c r="E5173" s="1" t="d">
        <v>2023-03-20</v>
      </c>
      <c r="F5173" t="s">
        <v>433</v>
      </c>
      <c r="G5173" t="s">
        <v>2265</v>
      </c>
      <c r="H5173" t="str">
        <f>_xlfn.XLOOKUP(Table29[[#This Row],[Unique BarCode]],$N$10:$N$37,$O$10:$O$37)</f>
        <v>IPHONE</v>
      </c>
      <c r="I5173" t="str">
        <f>_xlfn.XLOOKUP(Table29[[#This Row],[Unique BarCode]],$N$10:$N$37,$P$10:$P$37)</f>
        <v>Charger</v>
      </c>
      <c r="J5173" t="s">
        <v>8</v>
      </c>
      <c r="K5173" t="s">
        <v>434</v>
      </c>
    </row>
    <row r="5174" spans="1:11" x14ac:dyDescent="0.2">
      <c r="A5174" s="1" t="d">
        <v>2023-03-20</v>
      </c>
      <c r="B5174" s="45">
        <v>-1</v>
      </c>
      <c r="C5174" t="s">
        <v>77</v>
      </c>
      <c r="D5174" t="str">
        <f>_xlfn.XLOOKUP(Table29[[#This Row],[Patron Group]],$R$10:$R$24,$S$10:$S$24)</f>
        <v>Undergraduate</v>
      </c>
      <c r="E5174" s="1" t="d">
        <v>2023-03-20</v>
      </c>
      <c r="F5174" t="s">
        <v>29</v>
      </c>
      <c r="G5174" t="s">
        <v>2265</v>
      </c>
      <c r="H5174" t="str">
        <f>_xlfn.XLOOKUP(Table29[[#This Row],[Unique BarCode]],$N$10:$N$37,$O$10:$O$37)</f>
        <v>IPHONE</v>
      </c>
      <c r="I5174" t="str">
        <f>_xlfn.XLOOKUP(Table29[[#This Row],[Unique BarCode]],$N$10:$N$37,$P$10:$P$37)</f>
        <v>Charger</v>
      </c>
      <c r="J5174" t="s">
        <v>8</v>
      </c>
      <c r="K5174" t="s">
        <v>30</v>
      </c>
    </row>
    <row r="5175" spans="1:11" x14ac:dyDescent="0.2">
      <c r="A5175" s="1" t="d">
        <v>2023-03-20</v>
      </c>
      <c r="B5175" s="45">
        <v>-1</v>
      </c>
      <c r="C5175" t="s">
        <v>77</v>
      </c>
      <c r="D5175" t="str">
        <f>_xlfn.XLOOKUP(Table29[[#This Row],[Patron Group]],$R$10:$R$24,$S$10:$S$24)</f>
        <v>Undergraduate</v>
      </c>
      <c r="E5175" s="1" t="d">
        <v>2023-03-20</v>
      </c>
      <c r="F5175" t="s">
        <v>12</v>
      </c>
      <c r="G5175" t="s">
        <v>2265</v>
      </c>
      <c r="H5175" t="str">
        <f>_xlfn.XLOOKUP(Table29[[#This Row],[Unique BarCode]],$N$10:$N$37,$O$10:$O$37)</f>
        <v>IPHONE</v>
      </c>
      <c r="I5175" t="str">
        <f>_xlfn.XLOOKUP(Table29[[#This Row],[Unique BarCode]],$N$10:$N$37,$P$10:$P$37)</f>
        <v>Charger</v>
      </c>
      <c r="J5175" t="s">
        <v>13</v>
      </c>
      <c r="K5175" t="s">
        <v>14</v>
      </c>
    </row>
    <row r="5176" spans="1:11" x14ac:dyDescent="0.2">
      <c r="A5176" s="1" t="d">
        <v>2023-03-20</v>
      </c>
      <c r="B5176" s="45">
        <v>-1</v>
      </c>
      <c r="C5176" t="s">
        <v>77</v>
      </c>
      <c r="D5176" t="str">
        <f>_xlfn.XLOOKUP(Table29[[#This Row],[Patron Group]],$R$10:$R$24,$S$10:$S$24)</f>
        <v>Undergraduate</v>
      </c>
      <c r="E5176" s="1" t="d">
        <v>2023-03-20</v>
      </c>
      <c r="F5176" t="s">
        <v>267</v>
      </c>
      <c r="G5176" t="s">
        <v>2268</v>
      </c>
      <c r="H5176" t="str">
        <f>_xlfn.XLOOKUP(Table29[[#This Row],[Unique BarCode]],$N$10:$N$37,$O$10:$O$37)</f>
        <v>MACCHRG</v>
      </c>
      <c r="I5176" t="str">
        <f>_xlfn.XLOOKUP(Table29[[#This Row],[Unique BarCode]],$N$10:$N$37,$P$10:$P$37)</f>
        <v>Charger</v>
      </c>
      <c r="J5176" t="s">
        <v>8</v>
      </c>
      <c r="K5176" t="s">
        <v>268</v>
      </c>
    </row>
    <row r="5177" spans="1:11" x14ac:dyDescent="0.2">
      <c r="A5177" s="1" t="d">
        <v>2023-03-20</v>
      </c>
      <c r="B5177" s="45">
        <v>-1</v>
      </c>
      <c r="C5177" t="s">
        <v>77</v>
      </c>
      <c r="D5177" t="str">
        <f>_xlfn.XLOOKUP(Table29[[#This Row],[Patron Group]],$R$10:$R$24,$S$10:$S$24)</f>
        <v>Undergraduate</v>
      </c>
      <c r="E5177" s="1" t="d">
        <v>2023-03-20</v>
      </c>
      <c r="F5177" t="s">
        <v>1688</v>
      </c>
      <c r="G5177" t="s">
        <v>2296</v>
      </c>
      <c r="H5177" t="str">
        <f>_xlfn.XLOOKUP(Table29[[#This Row],[Unique BarCode]],$N$10:$N$37,$O$10:$O$37)</f>
        <v>MACUSBC</v>
      </c>
      <c r="I5177" t="str">
        <f>_xlfn.XLOOKUP(Table29[[#This Row],[Unique BarCode]],$N$10:$N$37,$P$10:$P$37)</f>
        <v>Charger</v>
      </c>
      <c r="J5177" t="s">
        <v>8</v>
      </c>
      <c r="K5177" t="s">
        <v>225</v>
      </c>
    </row>
    <row r="5178" spans="1:11" x14ac:dyDescent="0.2">
      <c r="A5178" s="1" t="d">
        <v>2023-03-20</v>
      </c>
      <c r="B5178" s="45">
        <v>-1</v>
      </c>
      <c r="C5178" t="s">
        <v>77</v>
      </c>
      <c r="D5178" t="str">
        <f>_xlfn.XLOOKUP(Table29[[#This Row],[Patron Group]],$R$10:$R$24,$S$10:$S$24)</f>
        <v>Undergraduate</v>
      </c>
      <c r="E5178" s="1" t="d">
        <v>2023-03-20</v>
      </c>
      <c r="F5178" t="s">
        <v>1652</v>
      </c>
      <c r="G5178" t="s">
        <v>2296</v>
      </c>
      <c r="H5178" t="str">
        <f>_xlfn.XLOOKUP(Table29[[#This Row],[Unique BarCode]],$N$10:$N$37,$O$10:$O$37)</f>
        <v>MACUSBC</v>
      </c>
      <c r="I5178" t="str">
        <f>_xlfn.XLOOKUP(Table29[[#This Row],[Unique BarCode]],$N$10:$N$37,$P$10:$P$37)</f>
        <v>Charger</v>
      </c>
      <c r="J5178" t="s">
        <v>8</v>
      </c>
      <c r="K5178" t="s">
        <v>40</v>
      </c>
    </row>
    <row r="5179" spans="1:11" x14ac:dyDescent="0.2">
      <c r="A5179" s="1" t="d">
        <v>2023-03-20</v>
      </c>
      <c r="B5179" s="45">
        <v>-1</v>
      </c>
      <c r="C5179" t="s">
        <v>77</v>
      </c>
      <c r="D5179" t="str">
        <f>_xlfn.XLOOKUP(Table29[[#This Row],[Patron Group]],$R$10:$R$24,$S$10:$S$24)</f>
        <v>Undergraduate</v>
      </c>
      <c r="E5179" s="1" t="d">
        <v>2023-03-20</v>
      </c>
      <c r="F5179" t="s">
        <v>1835</v>
      </c>
      <c r="G5179" t="s">
        <v>2296</v>
      </c>
      <c r="H5179" t="str">
        <f>_xlfn.XLOOKUP(Table29[[#This Row],[Unique BarCode]],$N$10:$N$37,$O$10:$O$37)</f>
        <v>MACUSBC</v>
      </c>
      <c r="I5179" t="str">
        <f>_xlfn.XLOOKUP(Table29[[#This Row],[Unique BarCode]],$N$10:$N$37,$P$10:$P$37)</f>
        <v>Charger</v>
      </c>
      <c r="J5179" t="s">
        <v>8</v>
      </c>
    </row>
    <row r="5180" spans="1:11" x14ac:dyDescent="0.2">
      <c r="A5180" s="1" t="d">
        <v>2023-03-20</v>
      </c>
      <c r="B5180" s="45">
        <v>-1</v>
      </c>
      <c r="C5180" t="s">
        <v>77</v>
      </c>
      <c r="D5180" t="str">
        <f>_xlfn.XLOOKUP(Table29[[#This Row],[Patron Group]],$R$10:$R$24,$S$10:$S$24)</f>
        <v>Undergraduate</v>
      </c>
      <c r="E5180" s="1" t="d">
        <v>2023-03-20</v>
      </c>
      <c r="F5180" t="s">
        <v>2223</v>
      </c>
      <c r="G5180" t="s">
        <v>2271</v>
      </c>
      <c r="H5180" t="str">
        <f>_xlfn.XLOOKUP(Table29[[#This Row],[Unique BarCode]],$N$10:$N$37,$O$10:$O$37)</f>
        <v>OMNI</v>
      </c>
      <c r="I5180" t="str">
        <f>_xlfn.XLOOKUP(Table29[[#This Row],[Unique BarCode]],$N$10:$N$37,$P$10:$P$37)</f>
        <v>Charger</v>
      </c>
      <c r="J5180" t="s">
        <v>13</v>
      </c>
      <c r="K5180" t="s">
        <v>2224</v>
      </c>
    </row>
    <row r="5181" spans="1:11" x14ac:dyDescent="0.2">
      <c r="A5181" s="1" t="d">
        <v>2023-03-20</v>
      </c>
      <c r="B5181" s="45">
        <v>-1</v>
      </c>
      <c r="C5181" t="s">
        <v>77</v>
      </c>
      <c r="D5181" t="str">
        <f>_xlfn.XLOOKUP(Table29[[#This Row],[Patron Group]],$R$10:$R$24,$S$10:$S$24)</f>
        <v>Undergraduate</v>
      </c>
      <c r="E5181" s="1" t="d">
        <v>2023-03-20</v>
      </c>
      <c r="F5181" t="s">
        <v>1780</v>
      </c>
      <c r="G5181" t="s">
        <v>2271</v>
      </c>
      <c r="H5181" t="str">
        <f>_xlfn.XLOOKUP(Table29[[#This Row],[Unique BarCode]],$N$10:$N$37,$O$10:$O$37)</f>
        <v>OMNI</v>
      </c>
      <c r="I5181" t="str">
        <f>_xlfn.XLOOKUP(Table29[[#This Row],[Unique BarCode]],$N$10:$N$37,$P$10:$P$37)</f>
        <v>Charger</v>
      </c>
      <c r="J5181" t="s">
        <v>49</v>
      </c>
      <c r="K5181" t="s">
        <v>1781</v>
      </c>
    </row>
    <row r="5182" spans="1:11" x14ac:dyDescent="0.2">
      <c r="A5182" s="1" t="d">
        <v>2023-03-20</v>
      </c>
      <c r="B5182" s="45">
        <v>-1</v>
      </c>
      <c r="C5182" t="s">
        <v>77</v>
      </c>
      <c r="D5182" t="str">
        <f>_xlfn.XLOOKUP(Table29[[#This Row],[Patron Group]],$R$10:$R$24,$S$10:$S$24)</f>
        <v>Undergraduate</v>
      </c>
      <c r="E5182" s="1" t="d">
        <v>2023-03-20</v>
      </c>
      <c r="F5182" t="s">
        <v>1417</v>
      </c>
      <c r="G5182" t="s">
        <v>2271</v>
      </c>
      <c r="H5182" t="str">
        <f>_xlfn.XLOOKUP(Table29[[#This Row],[Unique BarCode]],$N$10:$N$37,$O$10:$O$37)</f>
        <v>OMNI</v>
      </c>
      <c r="I5182" t="str">
        <f>_xlfn.XLOOKUP(Table29[[#This Row],[Unique BarCode]],$N$10:$N$37,$P$10:$P$37)</f>
        <v>Charger</v>
      </c>
      <c r="J5182" t="s">
        <v>49</v>
      </c>
      <c r="K5182" t="s">
        <v>1418</v>
      </c>
    </row>
    <row r="5183" spans="1:11" x14ac:dyDescent="0.2">
      <c r="A5183" s="1" t="d">
        <v>2023-03-20</v>
      </c>
      <c r="B5183" s="45">
        <v>-1</v>
      </c>
      <c r="C5183" t="s">
        <v>77</v>
      </c>
      <c r="D5183" t="str">
        <f>_xlfn.XLOOKUP(Table29[[#This Row],[Patron Group]],$R$10:$R$24,$S$10:$S$24)</f>
        <v>Undergraduate</v>
      </c>
      <c r="E5183" s="1" t="d">
        <v>2023-03-20</v>
      </c>
      <c r="F5183" t="s">
        <v>1810</v>
      </c>
      <c r="G5183" t="s">
        <v>2271</v>
      </c>
      <c r="H5183" t="str">
        <f>_xlfn.XLOOKUP(Table29[[#This Row],[Unique BarCode]],$N$10:$N$37,$O$10:$O$37)</f>
        <v>OMNI</v>
      </c>
      <c r="I5183" t="str">
        <f>_xlfn.XLOOKUP(Table29[[#This Row],[Unique BarCode]],$N$10:$N$37,$P$10:$P$37)</f>
        <v>Charger</v>
      </c>
      <c r="J5183" t="s">
        <v>8</v>
      </c>
    </row>
    <row r="5184" spans="1:11" x14ac:dyDescent="0.2">
      <c r="A5184" s="1" t="d">
        <v>2023-03-20</v>
      </c>
      <c r="B5184" s="45">
        <v>-1</v>
      </c>
      <c r="C5184" t="s">
        <v>77</v>
      </c>
      <c r="D5184" t="str">
        <f>_xlfn.XLOOKUP(Table29[[#This Row],[Patron Group]],$R$10:$R$24,$S$10:$S$24)</f>
        <v>Undergraduate</v>
      </c>
      <c r="E5184" s="1" t="d">
        <v>2023-03-20</v>
      </c>
      <c r="F5184" t="s">
        <v>2160</v>
      </c>
      <c r="G5184" t="s">
        <v>2271</v>
      </c>
      <c r="H5184" t="str">
        <f>_xlfn.XLOOKUP(Table29[[#This Row],[Unique BarCode]],$N$10:$N$37,$O$10:$O$37)</f>
        <v>OMNI</v>
      </c>
      <c r="I5184" t="str">
        <f>_xlfn.XLOOKUP(Table29[[#This Row],[Unique BarCode]],$N$10:$N$37,$P$10:$P$37)</f>
        <v>Charger</v>
      </c>
      <c r="J5184" t="s">
        <v>8</v>
      </c>
    </row>
    <row r="5185" spans="1:11" x14ac:dyDescent="0.2">
      <c r="A5185" s="1" t="d">
        <v>2023-03-20</v>
      </c>
      <c r="B5185" s="45">
        <v>-1</v>
      </c>
      <c r="C5185" t="s">
        <v>77</v>
      </c>
      <c r="D5185" t="str">
        <f>_xlfn.XLOOKUP(Table29[[#This Row],[Patron Group]],$R$10:$R$24,$S$10:$S$24)</f>
        <v>Undergraduate</v>
      </c>
      <c r="E5185" s="1" t="d">
        <v>2023-03-20</v>
      </c>
      <c r="F5185" t="s">
        <v>1355</v>
      </c>
      <c r="G5185" t="s">
        <v>2294</v>
      </c>
      <c r="H5185" t="str">
        <f>_xlfn.XLOOKUP(Table29[[#This Row],[Unique BarCode]],$N$10:$N$37,$O$10:$O$37)</f>
        <v>UVGA</v>
      </c>
      <c r="I5185" t="str">
        <f>_xlfn.XLOOKUP(Table29[[#This Row],[Unique BarCode]],$N$10:$N$37,$P$10:$P$37)</f>
        <v>Cable</v>
      </c>
      <c r="J5185" t="s">
        <v>8</v>
      </c>
    </row>
    <row r="5186" spans="1:11" x14ac:dyDescent="0.2">
      <c r="A5186" s="1" t="d">
        <v>2023-03-20</v>
      </c>
      <c r="B5186" s="45">
        <v>-1</v>
      </c>
      <c r="C5186" t="s">
        <v>77</v>
      </c>
      <c r="D5186" t="str">
        <f>_xlfn.XLOOKUP(Table29[[#This Row],[Patron Group]],$R$10:$R$24,$S$10:$S$24)</f>
        <v>Undergraduate</v>
      </c>
      <c r="E5186" s="1" t="d">
        <v>2023-03-20</v>
      </c>
      <c r="F5186" t="s">
        <v>559</v>
      </c>
      <c r="G5186" t="s">
        <v>2294</v>
      </c>
      <c r="H5186" t="str">
        <f>_xlfn.XLOOKUP(Table29[[#This Row],[Unique BarCode]],$N$10:$N$37,$O$10:$O$37)</f>
        <v>UVGA</v>
      </c>
      <c r="I5186" t="str">
        <f>_xlfn.XLOOKUP(Table29[[#This Row],[Unique BarCode]],$N$10:$N$37,$P$10:$P$37)</f>
        <v>Cable</v>
      </c>
      <c r="J5186" t="s">
        <v>8</v>
      </c>
    </row>
    <row r="5187" spans="1:11" x14ac:dyDescent="0.2">
      <c r="A5187" s="1" t="d">
        <v>2023-03-20</v>
      </c>
      <c r="B5187" s="45">
        <v>-1</v>
      </c>
      <c r="C5187" t="s">
        <v>77</v>
      </c>
      <c r="D5187" t="str">
        <f>_xlfn.XLOOKUP(Table29[[#This Row],[Patron Group]],$R$10:$R$24,$S$10:$S$24)</f>
        <v>Undergraduate</v>
      </c>
      <c r="E5187" s="1" t="d">
        <v>2023-03-20</v>
      </c>
      <c r="F5187" t="s">
        <v>2225</v>
      </c>
      <c r="G5187" t="s">
        <v>2303</v>
      </c>
      <c r="H5187" t="str">
        <f>_xlfn.XLOOKUP(Table29[[#This Row],[Unique BarCode]],$N$10:$N$37,$O$10:$O$37)</f>
        <v>VGA Cable</v>
      </c>
      <c r="I5187" t="str">
        <f>_xlfn.XLOOKUP(Table29[[#This Row],[Unique BarCode]],$N$10:$N$37,$P$10:$P$37)</f>
        <v>Cable</v>
      </c>
      <c r="J5187" t="s">
        <v>8</v>
      </c>
      <c r="K5187" t="s">
        <v>2226</v>
      </c>
    </row>
    <row r="5188" spans="1:11" x14ac:dyDescent="0.2">
      <c r="A5188" s="1" t="d">
        <v>2023-03-20</v>
      </c>
      <c r="B5188" s="45">
        <v>-1</v>
      </c>
      <c r="C5188" t="s">
        <v>77</v>
      </c>
      <c r="D5188" t="str">
        <f>_xlfn.XLOOKUP(Table29[[#This Row],[Patron Group]],$R$10:$R$24,$S$10:$S$24)</f>
        <v>Undergraduate</v>
      </c>
      <c r="E5188" s="1" t="d">
        <v>2023-03-20</v>
      </c>
      <c r="F5188" t="s">
        <v>1748</v>
      </c>
      <c r="G5188" t="s">
        <v>2272</v>
      </c>
      <c r="H5188" t="str">
        <f>_xlfn.XLOOKUP(Table29[[#This Row],[Unique BarCode]],$N$10:$N$37,$O$10:$O$37)</f>
        <v>WALLADPT</v>
      </c>
      <c r="I5188" t="str">
        <f>_xlfn.XLOOKUP(Table29[[#This Row],[Unique BarCode]],$N$10:$N$37,$P$10:$P$37)</f>
        <v>Charger</v>
      </c>
      <c r="J5188" t="s">
        <v>13</v>
      </c>
      <c r="K5188" t="s">
        <v>1749</v>
      </c>
    </row>
    <row r="5189" spans="1:11" x14ac:dyDescent="0.2">
      <c r="A5189" s="1" t="d">
        <v>2023-03-20</v>
      </c>
      <c r="B5189" s="45">
        <v>-1</v>
      </c>
      <c r="C5189" t="s">
        <v>77</v>
      </c>
      <c r="D5189" t="str">
        <f>_xlfn.XLOOKUP(Table29[[#This Row],[Patron Group]],$R$10:$R$24,$S$10:$S$24)</f>
        <v>Undergraduate</v>
      </c>
      <c r="E5189" s="1" t="d">
        <v>2023-03-20</v>
      </c>
      <c r="F5189" t="s">
        <v>47</v>
      </c>
      <c r="G5189" t="s">
        <v>2272</v>
      </c>
      <c r="H5189" t="str">
        <f>_xlfn.XLOOKUP(Table29[[#This Row],[Unique BarCode]],$N$10:$N$37,$O$10:$O$37)</f>
        <v>WALLADPT</v>
      </c>
      <c r="I5189" t="str">
        <f>_xlfn.XLOOKUP(Table29[[#This Row],[Unique BarCode]],$N$10:$N$37,$P$10:$P$37)</f>
        <v>Charger</v>
      </c>
      <c r="J5189" t="s">
        <v>8</v>
      </c>
    </row>
    <row r="5190" spans="1:11" x14ac:dyDescent="0.2">
      <c r="A5190" s="1" t="d">
        <v>2023-03-20</v>
      </c>
      <c r="B5190" s="45">
        <v>-1</v>
      </c>
      <c r="C5190" t="s">
        <v>77</v>
      </c>
      <c r="D5190" t="str">
        <f>_xlfn.XLOOKUP(Table29[[#This Row],[Patron Group]],$R$10:$R$24,$S$10:$S$24)</f>
        <v>Undergraduate</v>
      </c>
      <c r="E5190" s="1" t="d">
        <v>2023-03-20</v>
      </c>
      <c r="F5190" t="s">
        <v>560</v>
      </c>
      <c r="G5190" t="s">
        <v>2272</v>
      </c>
      <c r="H5190" t="str">
        <f>_xlfn.XLOOKUP(Table29[[#This Row],[Unique BarCode]],$N$10:$N$37,$O$10:$O$37)</f>
        <v>WALLADPT</v>
      </c>
      <c r="I5190" t="str">
        <f>_xlfn.XLOOKUP(Table29[[#This Row],[Unique BarCode]],$N$10:$N$37,$P$10:$P$37)</f>
        <v>Charger</v>
      </c>
      <c r="J5190" t="s">
        <v>8</v>
      </c>
    </row>
    <row r="5191" spans="1:11" x14ac:dyDescent="0.2">
      <c r="A5191" s="1" t="d">
        <v>2023-03-20</v>
      </c>
      <c r="B5191" s="45">
        <v>-1</v>
      </c>
      <c r="C5191" t="s">
        <v>77</v>
      </c>
      <c r="D5191" t="str">
        <f>_xlfn.XLOOKUP(Table29[[#This Row],[Patron Group]],$R$10:$R$24,$S$10:$S$24)</f>
        <v>Undergraduate</v>
      </c>
      <c r="E5191" s="1" t="d">
        <v>2023-03-20</v>
      </c>
      <c r="F5191" t="s">
        <v>73</v>
      </c>
      <c r="G5191" t="s">
        <v>2272</v>
      </c>
      <c r="H5191" t="str">
        <f>_xlfn.XLOOKUP(Table29[[#This Row],[Unique BarCode]],$N$10:$N$37,$O$10:$O$37)</f>
        <v>WALLADPT</v>
      </c>
      <c r="I5191" t="str">
        <f>_xlfn.XLOOKUP(Table29[[#This Row],[Unique BarCode]],$N$10:$N$37,$P$10:$P$37)</f>
        <v>Charger</v>
      </c>
      <c r="J5191" t="s">
        <v>8</v>
      </c>
    </row>
    <row r="5192" spans="1:11" x14ac:dyDescent="0.2">
      <c r="A5192" s="1" t="d">
        <v>2023-03-20</v>
      </c>
      <c r="B5192" s="45">
        <v>-1</v>
      </c>
      <c r="C5192" t="s">
        <v>77</v>
      </c>
      <c r="D5192" t="str">
        <f>_xlfn.XLOOKUP(Table29[[#This Row],[Patron Group]],$R$10:$R$24,$S$10:$S$24)</f>
        <v>Undergraduate</v>
      </c>
      <c r="E5192" s="1" t="d">
        <v>2023-03-20</v>
      </c>
      <c r="F5192" t="s">
        <v>96</v>
      </c>
      <c r="G5192" t="s">
        <v>2272</v>
      </c>
      <c r="H5192" t="str">
        <f>_xlfn.XLOOKUP(Table29[[#This Row],[Unique BarCode]],$N$10:$N$37,$O$10:$O$37)</f>
        <v>WALLADPT</v>
      </c>
      <c r="I5192" t="str">
        <f>_xlfn.XLOOKUP(Table29[[#This Row],[Unique BarCode]],$N$10:$N$37,$P$10:$P$37)</f>
        <v>Charger</v>
      </c>
      <c r="J5192" t="s">
        <v>8</v>
      </c>
    </row>
    <row r="5193" spans="1:11" x14ac:dyDescent="0.2">
      <c r="A5193" s="1" t="d">
        <v>2023-03-20</v>
      </c>
      <c r="B5193" s="45">
        <v>-1</v>
      </c>
      <c r="C5193" t="s">
        <v>77</v>
      </c>
      <c r="D5193" t="str">
        <f>_xlfn.XLOOKUP(Table29[[#This Row],[Patron Group]],$R$10:$R$24,$S$10:$S$24)</f>
        <v>Undergraduate</v>
      </c>
      <c r="E5193" s="1" t="d">
        <v>2023-03-23</v>
      </c>
      <c r="F5193" t="s">
        <v>1626</v>
      </c>
      <c r="G5193" t="s">
        <v>2276</v>
      </c>
      <c r="H5193" t="str">
        <f>_xlfn.XLOOKUP(Table29[[#This Row],[Unique BarCode]],$N$10:$N$37,$O$10:$O$37)</f>
        <v>CALC</v>
      </c>
      <c r="I5193" t="str">
        <f>_xlfn.XLOOKUP(Table29[[#This Row],[Unique BarCode]],$N$10:$N$37,$P$10:$P$37)</f>
        <v>Accessory</v>
      </c>
      <c r="J5193" t="s">
        <v>8</v>
      </c>
      <c r="K5193" t="s">
        <v>1627</v>
      </c>
    </row>
    <row r="5194" spans="1:11" x14ac:dyDescent="0.2">
      <c r="A5194" s="1" t="d">
        <v>2023-03-20</v>
      </c>
      <c r="B5194" s="45">
        <v>-1</v>
      </c>
      <c r="C5194" t="s">
        <v>77</v>
      </c>
      <c r="D5194" t="str">
        <f>_xlfn.XLOOKUP(Table29[[#This Row],[Patron Group]],$R$10:$R$24,$S$10:$S$24)</f>
        <v>Undergraduate</v>
      </c>
      <c r="E5194" s="1" t="d">
        <v>2023-03-23</v>
      </c>
      <c r="F5194" t="s">
        <v>1206</v>
      </c>
      <c r="G5194" t="s">
        <v>2276</v>
      </c>
      <c r="H5194" t="str">
        <f>_xlfn.XLOOKUP(Table29[[#This Row],[Unique BarCode]],$N$10:$N$37,$O$10:$O$37)</f>
        <v>CALC</v>
      </c>
      <c r="I5194" t="str">
        <f>_xlfn.XLOOKUP(Table29[[#This Row],[Unique BarCode]],$N$10:$N$37,$P$10:$P$37)</f>
        <v>Accessory</v>
      </c>
      <c r="J5194" t="s">
        <v>8</v>
      </c>
      <c r="K5194" t="s">
        <v>1207</v>
      </c>
    </row>
    <row r="5195" spans="1:11" x14ac:dyDescent="0.2">
      <c r="A5195" s="1" t="d">
        <v>2023-03-20</v>
      </c>
      <c r="B5195" s="45">
        <v>-1</v>
      </c>
      <c r="C5195" t="s">
        <v>77</v>
      </c>
      <c r="D5195" t="str">
        <f>_xlfn.XLOOKUP(Table29[[#This Row],[Patron Group]],$R$10:$R$24,$S$10:$S$24)</f>
        <v>Undergraduate</v>
      </c>
      <c r="E5195" s="1" t="d">
        <v>2023-03-23</v>
      </c>
      <c r="F5195" t="s">
        <v>1098</v>
      </c>
      <c r="G5195" t="s">
        <v>2276</v>
      </c>
      <c r="H5195" t="str">
        <f>_xlfn.XLOOKUP(Table29[[#This Row],[Unique BarCode]],$N$10:$N$37,$O$10:$O$37)</f>
        <v>CALC</v>
      </c>
      <c r="I5195" t="str">
        <f>_xlfn.XLOOKUP(Table29[[#This Row],[Unique BarCode]],$N$10:$N$37,$P$10:$P$37)</f>
        <v>Accessory</v>
      </c>
      <c r="J5195" t="s">
        <v>8</v>
      </c>
      <c r="K5195" t="s">
        <v>1099</v>
      </c>
    </row>
    <row r="5196" spans="1:11" x14ac:dyDescent="0.2">
      <c r="A5196" s="1" t="d">
        <v>2023-03-20</v>
      </c>
      <c r="B5196" s="45">
        <v>-1</v>
      </c>
      <c r="C5196" t="s">
        <v>77</v>
      </c>
      <c r="D5196" t="str">
        <f>_xlfn.XLOOKUP(Table29[[#This Row],[Patron Group]],$R$10:$R$24,$S$10:$S$24)</f>
        <v>Undergraduate</v>
      </c>
      <c r="E5196" s="1" t="d">
        <v>2023-03-23</v>
      </c>
      <c r="F5196" t="s">
        <v>1401</v>
      </c>
      <c r="G5196" t="s">
        <v>2276</v>
      </c>
      <c r="H5196" t="str">
        <f>_xlfn.XLOOKUP(Table29[[#This Row],[Unique BarCode]],$N$10:$N$37,$O$10:$O$37)</f>
        <v>CALC</v>
      </c>
      <c r="I5196" t="str">
        <f>_xlfn.XLOOKUP(Table29[[#This Row],[Unique BarCode]],$N$10:$N$37,$P$10:$P$37)</f>
        <v>Accessory</v>
      </c>
      <c r="J5196" t="s">
        <v>8</v>
      </c>
    </row>
    <row r="5197" spans="1:11" x14ac:dyDescent="0.2">
      <c r="A5197" s="1" t="d">
        <v>2023-03-20</v>
      </c>
      <c r="B5197" s="45">
        <v>-1</v>
      </c>
      <c r="C5197" t="s">
        <v>77</v>
      </c>
      <c r="D5197" t="str">
        <f>_xlfn.XLOOKUP(Table29[[#This Row],[Patron Group]],$R$10:$R$24,$S$10:$S$24)</f>
        <v>Undergraduate</v>
      </c>
      <c r="E5197" s="1" t="d">
        <v>2023-03-23</v>
      </c>
      <c r="F5197" t="s">
        <v>1402</v>
      </c>
      <c r="G5197" t="s">
        <v>2276</v>
      </c>
      <c r="H5197" t="str">
        <f>_xlfn.XLOOKUP(Table29[[#This Row],[Unique BarCode]],$N$10:$N$37,$O$10:$O$37)</f>
        <v>CALC</v>
      </c>
      <c r="I5197" t="str">
        <f>_xlfn.XLOOKUP(Table29[[#This Row],[Unique BarCode]],$N$10:$N$37,$P$10:$P$37)</f>
        <v>Accessory</v>
      </c>
      <c r="J5197" t="s">
        <v>8</v>
      </c>
    </row>
    <row r="5198" spans="1:11" x14ac:dyDescent="0.2">
      <c r="A5198" s="1" t="d">
        <v>2023-03-20</v>
      </c>
      <c r="B5198" s="45">
        <v>-1</v>
      </c>
      <c r="C5198" t="s">
        <v>77</v>
      </c>
      <c r="D5198" t="str">
        <f>_xlfn.XLOOKUP(Table29[[#This Row],[Patron Group]],$R$10:$R$24,$S$10:$S$24)</f>
        <v>Undergraduate</v>
      </c>
      <c r="E5198" s="1" t="d">
        <v>2023-03-23</v>
      </c>
      <c r="F5198" t="s">
        <v>1532</v>
      </c>
      <c r="G5198" t="s">
        <v>2276</v>
      </c>
      <c r="H5198" t="str">
        <f>_xlfn.XLOOKUP(Table29[[#This Row],[Unique BarCode]],$N$10:$N$37,$O$10:$O$37)</f>
        <v>CALC</v>
      </c>
      <c r="I5198" t="str">
        <f>_xlfn.XLOOKUP(Table29[[#This Row],[Unique BarCode]],$N$10:$N$37,$P$10:$P$37)</f>
        <v>Accessory</v>
      </c>
      <c r="J5198" t="s">
        <v>49</v>
      </c>
    </row>
    <row r="5199" spans="1:11" x14ac:dyDescent="0.2">
      <c r="A5199" s="1" t="d">
        <v>2023-03-20</v>
      </c>
      <c r="B5199" s="45">
        <v>-1</v>
      </c>
      <c r="C5199" t="s">
        <v>77</v>
      </c>
      <c r="D5199" t="str">
        <f>_xlfn.XLOOKUP(Table29[[#This Row],[Patron Group]],$R$10:$R$24,$S$10:$S$24)</f>
        <v>Undergraduate</v>
      </c>
      <c r="E5199" s="1" t="d">
        <v>2023-03-23</v>
      </c>
      <c r="F5199" t="s">
        <v>1362</v>
      </c>
      <c r="G5199" t="s">
        <v>2276</v>
      </c>
      <c r="H5199" t="str">
        <f>_xlfn.XLOOKUP(Table29[[#This Row],[Unique BarCode]],$N$10:$N$37,$O$10:$O$37)</f>
        <v>CALC</v>
      </c>
      <c r="I5199" t="str">
        <f>_xlfn.XLOOKUP(Table29[[#This Row],[Unique BarCode]],$N$10:$N$37,$P$10:$P$37)</f>
        <v>Accessory</v>
      </c>
      <c r="J5199" t="s">
        <v>49</v>
      </c>
    </row>
    <row r="5200" spans="1:11" x14ac:dyDescent="0.2">
      <c r="A5200" s="1" t="d">
        <v>2023-03-20</v>
      </c>
      <c r="B5200" s="45">
        <v>-1</v>
      </c>
      <c r="C5200" t="s">
        <v>77</v>
      </c>
      <c r="D5200" t="str">
        <f>_xlfn.XLOOKUP(Table29[[#This Row],[Patron Group]],$R$10:$R$24,$S$10:$S$24)</f>
        <v>Undergraduate</v>
      </c>
      <c r="E5200" s="1" t="d">
        <v>2023-03-27</v>
      </c>
      <c r="F5200" t="s">
        <v>1393</v>
      </c>
      <c r="G5200" t="s">
        <v>2273</v>
      </c>
      <c r="H5200" t="str">
        <f>_xlfn.XLOOKUP(Table29[[#This Row],[Unique BarCode]],$N$10:$N$37,$O$10:$O$37)</f>
        <v>ChromeBook</v>
      </c>
      <c r="I5200" t="str">
        <f>_xlfn.XLOOKUP(Table29[[#This Row],[Unique BarCode]],$N$10:$N$37,$P$10:$P$37)</f>
        <v>Device</v>
      </c>
      <c r="J5200" t="s">
        <v>13</v>
      </c>
      <c r="K5200" t="s">
        <v>1394</v>
      </c>
    </row>
    <row r="5201" spans="1:11" x14ac:dyDescent="0.2">
      <c r="A5201" s="1" t="d">
        <v>2023-03-20</v>
      </c>
      <c r="B5201" s="45">
        <v>-1</v>
      </c>
      <c r="C5201" t="s">
        <v>77</v>
      </c>
      <c r="D5201" t="str">
        <f>_xlfn.XLOOKUP(Table29[[#This Row],[Patron Group]],$R$10:$R$24,$S$10:$S$24)</f>
        <v>Undergraduate</v>
      </c>
      <c r="E5201" s="1" t="d">
        <v>2023-03-27</v>
      </c>
      <c r="F5201" t="s">
        <v>1395</v>
      </c>
      <c r="G5201" t="s">
        <v>2273</v>
      </c>
      <c r="H5201" t="str">
        <f>_xlfn.XLOOKUP(Table29[[#This Row],[Unique BarCode]],$N$10:$N$37,$O$10:$O$37)</f>
        <v>ChromeBook</v>
      </c>
      <c r="I5201" t="str">
        <f>_xlfn.XLOOKUP(Table29[[#This Row],[Unique BarCode]],$N$10:$N$37,$P$10:$P$37)</f>
        <v>Device</v>
      </c>
      <c r="J5201" t="s">
        <v>13</v>
      </c>
      <c r="K5201" t="s">
        <v>1396</v>
      </c>
    </row>
    <row r="5202" spans="1:11" x14ac:dyDescent="0.2">
      <c r="A5202" s="1" t="d">
        <v>2023-03-20</v>
      </c>
      <c r="B5202" s="45">
        <v>-1</v>
      </c>
      <c r="C5202" t="s">
        <v>77</v>
      </c>
      <c r="D5202" t="str">
        <f>_xlfn.XLOOKUP(Table29[[#This Row],[Patron Group]],$R$10:$R$24,$S$10:$S$24)</f>
        <v>Undergraduate</v>
      </c>
      <c r="E5202" s="1" t="d">
        <v>2023-03-27</v>
      </c>
      <c r="F5202" t="s">
        <v>685</v>
      </c>
      <c r="G5202" t="s">
        <v>2273</v>
      </c>
      <c r="H5202" t="str">
        <f>_xlfn.XLOOKUP(Table29[[#This Row],[Unique BarCode]],$N$10:$N$37,$O$10:$O$37)</f>
        <v>ChromeBook</v>
      </c>
      <c r="I5202" t="str">
        <f>_xlfn.XLOOKUP(Table29[[#This Row],[Unique BarCode]],$N$10:$N$37,$P$10:$P$37)</f>
        <v>Device</v>
      </c>
      <c r="J5202" t="s">
        <v>49</v>
      </c>
      <c r="K5202" t="s">
        <v>686</v>
      </c>
    </row>
    <row r="5203" spans="1:11" x14ac:dyDescent="0.2">
      <c r="A5203" s="1" t="d">
        <v>2023-03-20</v>
      </c>
      <c r="B5203" s="45">
        <v>-1</v>
      </c>
      <c r="C5203" t="s">
        <v>77</v>
      </c>
      <c r="D5203" t="str">
        <f>_xlfn.XLOOKUP(Table29[[#This Row],[Patron Group]],$R$10:$R$24,$S$10:$S$24)</f>
        <v>Undergraduate</v>
      </c>
      <c r="E5203" s="1" t="d">
        <v>2023-03-27</v>
      </c>
      <c r="F5203" t="s">
        <v>487</v>
      </c>
      <c r="G5203" t="s">
        <v>2273</v>
      </c>
      <c r="H5203" t="str">
        <f>_xlfn.XLOOKUP(Table29[[#This Row],[Unique BarCode]],$N$10:$N$37,$O$10:$O$37)</f>
        <v>ChromeBook</v>
      </c>
      <c r="I5203" t="str">
        <f>_xlfn.XLOOKUP(Table29[[#This Row],[Unique BarCode]],$N$10:$N$37,$P$10:$P$37)</f>
        <v>Device</v>
      </c>
      <c r="J5203" t="s">
        <v>128</v>
      </c>
      <c r="K5203" t="s">
        <v>488</v>
      </c>
    </row>
    <row r="5204" spans="1:11" x14ac:dyDescent="0.2">
      <c r="A5204" s="1" t="d">
        <v>2023-03-20</v>
      </c>
      <c r="B5204" s="45">
        <v>-1</v>
      </c>
      <c r="C5204" t="s">
        <v>77</v>
      </c>
      <c r="D5204" t="str">
        <f>_xlfn.XLOOKUP(Table29[[#This Row],[Patron Group]],$R$10:$R$24,$S$10:$S$24)</f>
        <v>Undergraduate</v>
      </c>
      <c r="E5204" s="1" t="d">
        <v>2023-03-27</v>
      </c>
      <c r="F5204" t="s">
        <v>2227</v>
      </c>
      <c r="G5204" t="s">
        <v>2273</v>
      </c>
      <c r="H5204" t="str">
        <f>_xlfn.XLOOKUP(Table29[[#This Row],[Unique BarCode]],$N$10:$N$37,$O$10:$O$37)</f>
        <v>ChromeBook</v>
      </c>
      <c r="I5204" t="str">
        <f>_xlfn.XLOOKUP(Table29[[#This Row],[Unique BarCode]],$N$10:$N$37,$P$10:$P$37)</f>
        <v>Device</v>
      </c>
      <c r="J5204" t="s">
        <v>128</v>
      </c>
      <c r="K5204" t="s">
        <v>2228</v>
      </c>
    </row>
    <row r="5205" spans="1:11" x14ac:dyDescent="0.2">
      <c r="A5205" s="1" t="d">
        <v>2023-03-20</v>
      </c>
      <c r="B5205" s="45">
        <v>-1</v>
      </c>
      <c r="C5205" t="s">
        <v>77</v>
      </c>
      <c r="D5205" t="str">
        <f>_xlfn.XLOOKUP(Table29[[#This Row],[Patron Group]],$R$10:$R$24,$S$10:$S$24)</f>
        <v>Undergraduate</v>
      </c>
      <c r="E5205" s="1" t="d">
        <v>2023-03-27</v>
      </c>
      <c r="F5205" t="s">
        <v>1811</v>
      </c>
      <c r="G5205" t="s">
        <v>2273</v>
      </c>
      <c r="H5205" t="str">
        <f>_xlfn.XLOOKUP(Table29[[#This Row],[Unique BarCode]],$N$10:$N$37,$O$10:$O$37)</f>
        <v>ChromeBook</v>
      </c>
      <c r="I5205" t="str">
        <f>_xlfn.XLOOKUP(Table29[[#This Row],[Unique BarCode]],$N$10:$N$37,$P$10:$P$37)</f>
        <v>Device</v>
      </c>
      <c r="J5205" t="s">
        <v>8</v>
      </c>
      <c r="K5205" t="s">
        <v>1812</v>
      </c>
    </row>
    <row r="5206" spans="1:11" x14ac:dyDescent="0.2">
      <c r="A5206" s="1" t="d">
        <v>2023-03-20</v>
      </c>
      <c r="B5206" s="45">
        <v>-1</v>
      </c>
      <c r="C5206" t="s">
        <v>77</v>
      </c>
      <c r="D5206" t="str">
        <f>_xlfn.XLOOKUP(Table29[[#This Row],[Patron Group]],$R$10:$R$24,$S$10:$S$24)</f>
        <v>Undergraduate</v>
      </c>
      <c r="E5206" s="1" t="d">
        <v>2023-03-27</v>
      </c>
      <c r="F5206" t="s">
        <v>2229</v>
      </c>
      <c r="G5206" t="s">
        <v>2273</v>
      </c>
      <c r="H5206" t="str">
        <f>_xlfn.XLOOKUP(Table29[[#This Row],[Unique BarCode]],$N$10:$N$37,$O$10:$O$37)</f>
        <v>ChromeBook</v>
      </c>
      <c r="I5206" t="str">
        <f>_xlfn.XLOOKUP(Table29[[#This Row],[Unique BarCode]],$N$10:$N$37,$P$10:$P$37)</f>
        <v>Device</v>
      </c>
      <c r="J5206" t="s">
        <v>128</v>
      </c>
      <c r="K5206" t="s">
        <v>2230</v>
      </c>
    </row>
    <row r="5207" spans="1:11" x14ac:dyDescent="0.2">
      <c r="A5207" s="1" t="d">
        <v>2023-03-20</v>
      </c>
      <c r="B5207" s="45">
        <v>-1</v>
      </c>
      <c r="C5207" t="s">
        <v>77</v>
      </c>
      <c r="D5207" t="str">
        <f>_xlfn.XLOOKUP(Table29[[#This Row],[Patron Group]],$R$10:$R$24,$S$10:$S$24)</f>
        <v>Undergraduate</v>
      </c>
      <c r="E5207" s="1" t="d">
        <v>2023-03-27</v>
      </c>
      <c r="F5207" t="s">
        <v>827</v>
      </c>
      <c r="G5207" t="s">
        <v>2274</v>
      </c>
      <c r="H5207" t="str">
        <f>_xlfn.XLOOKUP(Table29[[#This Row],[Unique BarCode]],$N$10:$N$37,$O$10:$O$37)</f>
        <v>MacBook</v>
      </c>
      <c r="I5207" t="str">
        <f>_xlfn.XLOOKUP(Table29[[#This Row],[Unique BarCode]],$N$10:$N$37,$P$10:$P$37)</f>
        <v>Device</v>
      </c>
      <c r="J5207" t="s">
        <v>8</v>
      </c>
      <c r="K5207" t="s">
        <v>828</v>
      </c>
    </row>
    <row r="5208" spans="1:11" x14ac:dyDescent="0.2">
      <c r="A5208" s="1" t="d">
        <v>2023-03-20</v>
      </c>
      <c r="B5208" s="45">
        <v>-1</v>
      </c>
      <c r="C5208" t="s">
        <v>77</v>
      </c>
      <c r="D5208" t="str">
        <f>_xlfn.XLOOKUP(Table29[[#This Row],[Patron Group]],$R$10:$R$24,$S$10:$S$24)</f>
        <v>Undergraduate</v>
      </c>
      <c r="E5208" s="1" t="d">
        <v>2023-03-27</v>
      </c>
      <c r="F5208" t="s">
        <v>106</v>
      </c>
      <c r="G5208" t="s">
        <v>2274</v>
      </c>
      <c r="H5208" t="str">
        <f>_xlfn.XLOOKUP(Table29[[#This Row],[Unique BarCode]],$N$10:$N$37,$O$10:$O$37)</f>
        <v>MacBook</v>
      </c>
      <c r="I5208" t="str">
        <f>_xlfn.XLOOKUP(Table29[[#This Row],[Unique BarCode]],$N$10:$N$37,$P$10:$P$37)</f>
        <v>Device</v>
      </c>
      <c r="J5208" t="s">
        <v>8</v>
      </c>
      <c r="K5208" t="s">
        <v>107</v>
      </c>
    </row>
    <row r="5209" spans="1:11" x14ac:dyDescent="0.2">
      <c r="A5209" s="1" t="d">
        <v>2023-03-20</v>
      </c>
      <c r="B5209" s="45">
        <v>-1</v>
      </c>
      <c r="C5209" t="s">
        <v>77</v>
      </c>
      <c r="D5209" t="str">
        <f>_xlfn.XLOOKUP(Table29[[#This Row],[Patron Group]],$R$10:$R$24,$S$10:$S$24)</f>
        <v>Undergraduate</v>
      </c>
      <c r="E5209" s="1" t="d">
        <v>2023-03-27</v>
      </c>
      <c r="F5209" t="s">
        <v>1974</v>
      </c>
      <c r="G5209" t="s">
        <v>2274</v>
      </c>
      <c r="H5209" t="str">
        <f>_xlfn.XLOOKUP(Table29[[#This Row],[Unique BarCode]],$N$10:$N$37,$O$10:$O$37)</f>
        <v>MacBook</v>
      </c>
      <c r="I5209" t="str">
        <f>_xlfn.XLOOKUP(Table29[[#This Row],[Unique BarCode]],$N$10:$N$37,$P$10:$P$37)</f>
        <v>Device</v>
      </c>
      <c r="J5209" t="s">
        <v>8</v>
      </c>
      <c r="K5209" t="s">
        <v>1974</v>
      </c>
    </row>
    <row r="5210" spans="1:11" x14ac:dyDescent="0.2">
      <c r="A5210" s="1" t="d">
        <v>2023-03-20</v>
      </c>
      <c r="B5210" s="45">
        <v>-1</v>
      </c>
      <c r="C5210" t="s">
        <v>77</v>
      </c>
      <c r="D5210" t="str">
        <f>_xlfn.XLOOKUP(Table29[[#This Row],[Patron Group]],$R$10:$R$24,$S$10:$S$24)</f>
        <v>Undergraduate</v>
      </c>
      <c r="E5210" s="1" t="d">
        <v>2023-03-30</v>
      </c>
      <c r="F5210" t="s">
        <v>1935</v>
      </c>
      <c r="G5210" t="s">
        <v>2263</v>
      </c>
      <c r="H5210" t="str">
        <f>_xlfn.XLOOKUP(Table29[[#This Row],[Unique BarCode]],$N$10:$N$37,$O$10:$O$37)</f>
        <v>HP Laptop</v>
      </c>
      <c r="I5210" t="str">
        <f>_xlfn.XLOOKUP(Table29[[#This Row],[Unique BarCode]],$N$10:$N$37,$P$10:$P$37)</f>
        <v>Device</v>
      </c>
      <c r="J5210" t="s">
        <v>8</v>
      </c>
      <c r="K5210" t="s">
        <v>1385</v>
      </c>
    </row>
    <row r="5211" spans="1:11" x14ac:dyDescent="0.2">
      <c r="A5211" s="1" t="d">
        <v>2023-03-20</v>
      </c>
      <c r="B5211" s="45">
        <v>-1</v>
      </c>
      <c r="C5211" t="s">
        <v>77</v>
      </c>
      <c r="D5211" t="str">
        <f>_xlfn.XLOOKUP(Table29[[#This Row],[Patron Group]],$R$10:$R$24,$S$10:$S$24)</f>
        <v>Undergraduate</v>
      </c>
      <c r="E5211" s="1" t="d">
        <v>2023-03-31</v>
      </c>
      <c r="F5211" t="s">
        <v>1079</v>
      </c>
      <c r="G5211" t="s">
        <v>2273</v>
      </c>
      <c r="H5211" t="str">
        <f>_xlfn.XLOOKUP(Table29[[#This Row],[Unique BarCode]],$N$10:$N$37,$O$10:$O$37)</f>
        <v>ChromeBook</v>
      </c>
      <c r="I5211" t="str">
        <f>_xlfn.XLOOKUP(Table29[[#This Row],[Unique BarCode]],$N$10:$N$37,$P$10:$P$37)</f>
        <v>Device</v>
      </c>
      <c r="J5211" t="s">
        <v>8</v>
      </c>
      <c r="K5211" t="s">
        <v>1080</v>
      </c>
    </row>
    <row r="5212" spans="1:11" x14ac:dyDescent="0.2">
      <c r="A5212" s="1" t="d">
        <v>2023-03-20</v>
      </c>
      <c r="B5212" s="45">
        <v>5556813620006530</v>
      </c>
      <c r="C5212" t="s">
        <v>20</v>
      </c>
      <c r="D5212" t="str">
        <f>_xlfn.XLOOKUP(Table29[[#This Row],[Patron Group]],$R$10:$R$24,$S$10:$S$24)</f>
        <v>Graduate</v>
      </c>
      <c r="E5212" s="1" t="d">
        <v>2023-03-27</v>
      </c>
      <c r="F5212" t="s">
        <v>1863</v>
      </c>
      <c r="G5212" t="s">
        <v>2275</v>
      </c>
      <c r="H5212" t="str">
        <f>_xlfn.XLOOKUP(Table29[[#This Row],[Unique BarCode]],$N$10:$N$37,$O$10:$O$37)</f>
        <v>iPad</v>
      </c>
      <c r="I5212" t="str">
        <f>_xlfn.XLOOKUP(Table29[[#This Row],[Unique BarCode]],$N$10:$N$37,$P$10:$P$37)</f>
        <v>Device</v>
      </c>
      <c r="J5212" t="s">
        <v>8</v>
      </c>
      <c r="K5212" t="s">
        <v>1864</v>
      </c>
    </row>
    <row r="5213" spans="1:11" x14ac:dyDescent="0.2">
      <c r="A5213" s="1" t="d">
        <v>2023-03-20</v>
      </c>
      <c r="B5213" s="45">
        <v>5557043600006530</v>
      </c>
      <c r="C5213" t="s">
        <v>20</v>
      </c>
      <c r="D5213" t="str">
        <f>_xlfn.XLOOKUP(Table29[[#This Row],[Patron Group]],$R$10:$R$24,$S$10:$S$24)</f>
        <v>Graduate</v>
      </c>
      <c r="E5213" s="1" t="d">
        <v>2023-03-27</v>
      </c>
      <c r="F5213" t="s">
        <v>965</v>
      </c>
      <c r="G5213" t="s">
        <v>2263</v>
      </c>
      <c r="H5213" t="str">
        <f>_xlfn.XLOOKUP(Table29[[#This Row],[Unique BarCode]],$N$10:$N$37,$O$10:$O$37)</f>
        <v>HP Laptop</v>
      </c>
      <c r="I5213" t="str">
        <f>_xlfn.XLOOKUP(Table29[[#This Row],[Unique BarCode]],$N$10:$N$37,$P$10:$P$37)</f>
        <v>Device</v>
      </c>
      <c r="J5213" t="s">
        <v>8</v>
      </c>
      <c r="K5213" t="s">
        <v>966</v>
      </c>
    </row>
    <row r="5214" spans="1:11" x14ac:dyDescent="0.2">
      <c r="A5214" s="1" t="d">
        <v>2023-03-20</v>
      </c>
      <c r="B5214" s="45">
        <v>5562063070006530</v>
      </c>
      <c r="C5214" t="s">
        <v>77</v>
      </c>
      <c r="D5214" t="str">
        <f>_xlfn.XLOOKUP(Table29[[#This Row],[Patron Group]],$R$10:$R$24,$S$10:$S$24)</f>
        <v>Undergraduate</v>
      </c>
      <c r="E5214" s="1" t="d">
        <v>2023-04-03</v>
      </c>
      <c r="F5214" t="s">
        <v>1602</v>
      </c>
      <c r="G5214" t="s">
        <v>2274</v>
      </c>
      <c r="H5214" t="str">
        <f>_xlfn.XLOOKUP(Table29[[#This Row],[Unique BarCode]],$N$10:$N$37,$O$10:$O$37)</f>
        <v>MacBook</v>
      </c>
      <c r="I5214" t="str">
        <f>_xlfn.XLOOKUP(Table29[[#This Row],[Unique BarCode]],$N$10:$N$37,$P$10:$P$37)</f>
        <v>Device</v>
      </c>
      <c r="J5214" t="s">
        <v>8</v>
      </c>
      <c r="K5214" t="s">
        <v>1602</v>
      </c>
    </row>
    <row r="5215" spans="1:11" x14ac:dyDescent="0.2">
      <c r="A5215" s="1" t="d">
        <v>2023-03-20</v>
      </c>
      <c r="B5215" s="45">
        <v>5566403750006530</v>
      </c>
      <c r="C5215" t="s">
        <v>77</v>
      </c>
      <c r="D5215" t="str">
        <f>_xlfn.XLOOKUP(Table29[[#This Row],[Patron Group]],$R$10:$R$24,$S$10:$S$24)</f>
        <v>Undergraduate</v>
      </c>
      <c r="E5215" s="1" t="d">
        <v>2023-04-03</v>
      </c>
      <c r="F5215" t="s">
        <v>447</v>
      </c>
      <c r="G5215" t="s">
        <v>2274</v>
      </c>
      <c r="H5215" t="str">
        <f>_xlfn.XLOOKUP(Table29[[#This Row],[Unique BarCode]],$N$10:$N$37,$O$10:$O$37)</f>
        <v>MacBook</v>
      </c>
      <c r="I5215" t="str">
        <f>_xlfn.XLOOKUP(Table29[[#This Row],[Unique BarCode]],$N$10:$N$37,$P$10:$P$37)</f>
        <v>Device</v>
      </c>
      <c r="J5215" t="s">
        <v>8</v>
      </c>
      <c r="K5215" t="s">
        <v>448</v>
      </c>
    </row>
    <row r="5216" spans="1:11" x14ac:dyDescent="0.2">
      <c r="A5216" s="1" t="d">
        <v>2023-03-20</v>
      </c>
      <c r="B5216" s="45">
        <v>6200906010006530</v>
      </c>
      <c r="C5216" t="s">
        <v>77</v>
      </c>
      <c r="D5216" t="str">
        <f>_xlfn.XLOOKUP(Table29[[#This Row],[Patron Group]],$R$10:$R$24,$S$10:$S$24)</f>
        <v>Undergraduate</v>
      </c>
      <c r="E5216" s="1" t="d">
        <v>2023-03-31</v>
      </c>
      <c r="F5216" t="s">
        <v>2231</v>
      </c>
      <c r="G5216" t="s">
        <v>2263</v>
      </c>
      <c r="H5216" t="str">
        <f>_xlfn.XLOOKUP(Table29[[#This Row],[Unique BarCode]],$N$10:$N$37,$O$10:$O$37)</f>
        <v>HP Laptop</v>
      </c>
      <c r="I5216" t="str">
        <f>_xlfn.XLOOKUP(Table29[[#This Row],[Unique BarCode]],$N$10:$N$37,$P$10:$P$37)</f>
        <v>Device</v>
      </c>
      <c r="J5216" t="s">
        <v>8</v>
      </c>
      <c r="K5216" t="s">
        <v>576</v>
      </c>
    </row>
    <row r="5217" spans="1:11" x14ac:dyDescent="0.2">
      <c r="A5217" s="1" t="d">
        <v>2023-03-20</v>
      </c>
      <c r="B5217" s="45">
        <v>6201007570006530</v>
      </c>
      <c r="C5217" t="s">
        <v>77</v>
      </c>
      <c r="D5217" t="str">
        <f>_xlfn.XLOOKUP(Table29[[#This Row],[Patron Group]],$R$10:$R$24,$S$10:$S$24)</f>
        <v>Undergraduate</v>
      </c>
      <c r="E5217" s="1" t="d">
        <v>2023-03-23</v>
      </c>
      <c r="F5217" t="s">
        <v>1401</v>
      </c>
      <c r="G5217" t="s">
        <v>2276</v>
      </c>
      <c r="H5217" t="str">
        <f>_xlfn.XLOOKUP(Table29[[#This Row],[Unique BarCode]],$N$10:$N$37,$O$10:$O$37)</f>
        <v>CALC</v>
      </c>
      <c r="I5217" t="str">
        <f>_xlfn.XLOOKUP(Table29[[#This Row],[Unique BarCode]],$N$10:$N$37,$P$10:$P$37)</f>
        <v>Accessory</v>
      </c>
      <c r="J5217" t="s">
        <v>8</v>
      </c>
    </row>
    <row r="5218" spans="1:11" x14ac:dyDescent="0.2">
      <c r="A5218" s="1" t="d">
        <v>2023-03-20</v>
      </c>
      <c r="B5218" s="45">
        <v>6201278230006530</v>
      </c>
      <c r="C5218" t="s">
        <v>77</v>
      </c>
      <c r="D5218" t="str">
        <f>_xlfn.XLOOKUP(Table29[[#This Row],[Patron Group]],$R$10:$R$24,$S$10:$S$24)</f>
        <v>Undergraduate</v>
      </c>
      <c r="E5218" s="1" t="d">
        <v>2023-03-20</v>
      </c>
      <c r="F5218" t="s">
        <v>1634</v>
      </c>
      <c r="G5218" t="s">
        <v>2296</v>
      </c>
      <c r="H5218" t="str">
        <f>_xlfn.XLOOKUP(Table29[[#This Row],[Unique BarCode]],$N$10:$N$37,$O$10:$O$37)</f>
        <v>MACUSBC</v>
      </c>
      <c r="I5218" t="str">
        <f>_xlfn.XLOOKUP(Table29[[#This Row],[Unique BarCode]],$N$10:$N$37,$P$10:$P$37)</f>
        <v>Charger</v>
      </c>
      <c r="J5218" t="s">
        <v>8</v>
      </c>
      <c r="K5218" t="s">
        <v>38</v>
      </c>
    </row>
    <row r="5219" spans="1:11" x14ac:dyDescent="0.2">
      <c r="A5219" s="1" t="d">
        <v>2023-03-20</v>
      </c>
      <c r="B5219" s="45">
        <v>6201319000006530</v>
      </c>
      <c r="C5219" t="s">
        <v>77</v>
      </c>
      <c r="D5219" t="str">
        <f>_xlfn.XLOOKUP(Table29[[#This Row],[Patron Group]],$R$10:$R$24,$S$10:$S$24)</f>
        <v>Undergraduate</v>
      </c>
      <c r="E5219" s="1" t="d">
        <v>2023-03-27</v>
      </c>
      <c r="F5219" t="s">
        <v>1194</v>
      </c>
      <c r="G5219" t="s">
        <v>2274</v>
      </c>
      <c r="H5219" t="str">
        <f>_xlfn.XLOOKUP(Table29[[#This Row],[Unique BarCode]],$N$10:$N$37,$O$10:$O$37)</f>
        <v>MacBook</v>
      </c>
      <c r="I5219" t="str">
        <f>_xlfn.XLOOKUP(Table29[[#This Row],[Unique BarCode]],$N$10:$N$37,$P$10:$P$37)</f>
        <v>Device</v>
      </c>
      <c r="J5219" t="s">
        <v>8</v>
      </c>
      <c r="K5219" t="s">
        <v>1194</v>
      </c>
    </row>
    <row r="5220" spans="1:11" x14ac:dyDescent="0.2">
      <c r="A5220" s="1" t="d">
        <v>2023-03-20</v>
      </c>
      <c r="B5220" s="45">
        <v>6201809350006530</v>
      </c>
      <c r="C5220" t="s">
        <v>77</v>
      </c>
      <c r="D5220" t="str">
        <f>_xlfn.XLOOKUP(Table29[[#This Row],[Patron Group]],$R$10:$R$24,$S$10:$S$24)</f>
        <v>Undergraduate</v>
      </c>
      <c r="E5220" s="1" t="d">
        <v>2023-03-27</v>
      </c>
      <c r="F5220" t="s">
        <v>1010</v>
      </c>
      <c r="G5220" t="s">
        <v>2273</v>
      </c>
      <c r="H5220" t="str">
        <f>_xlfn.XLOOKUP(Table29[[#This Row],[Unique BarCode]],$N$10:$N$37,$O$10:$O$37)</f>
        <v>ChromeBook</v>
      </c>
      <c r="I5220" t="str">
        <f>_xlfn.XLOOKUP(Table29[[#This Row],[Unique BarCode]],$N$10:$N$37,$P$10:$P$37)</f>
        <v>Device</v>
      </c>
      <c r="J5220" t="s">
        <v>128</v>
      </c>
    </row>
    <row r="5221" spans="1:11" x14ac:dyDescent="0.2">
      <c r="A5221" s="1" t="d">
        <v>2023-03-20</v>
      </c>
      <c r="B5221" s="45">
        <v>9277688500006530</v>
      </c>
      <c r="C5221" t="s">
        <v>77</v>
      </c>
      <c r="D5221" t="str">
        <f>_xlfn.XLOOKUP(Table29[[#This Row],[Patron Group]],$R$10:$R$24,$S$10:$S$24)</f>
        <v>Undergraduate</v>
      </c>
      <c r="E5221" s="1" t="d">
        <v>2023-03-27</v>
      </c>
      <c r="F5221" t="s">
        <v>961</v>
      </c>
      <c r="G5221" t="s">
        <v>2263</v>
      </c>
      <c r="H5221" t="str">
        <f>_xlfn.XLOOKUP(Table29[[#This Row],[Unique BarCode]],$N$10:$N$37,$O$10:$O$37)</f>
        <v>HP Laptop</v>
      </c>
      <c r="I5221" t="str">
        <f>_xlfn.XLOOKUP(Table29[[#This Row],[Unique BarCode]],$N$10:$N$37,$P$10:$P$37)</f>
        <v>Device</v>
      </c>
      <c r="J5221" t="s">
        <v>8</v>
      </c>
      <c r="K5221" t="s">
        <v>962</v>
      </c>
    </row>
    <row r="5222" spans="1:11" x14ac:dyDescent="0.2">
      <c r="A5222" s="1" t="d">
        <v>2023-03-20</v>
      </c>
      <c r="B5222" s="45">
        <v>9399395400006530</v>
      </c>
      <c r="C5222" t="s">
        <v>77</v>
      </c>
      <c r="D5222" t="str">
        <f>_xlfn.XLOOKUP(Table29[[#This Row],[Patron Group]],$R$10:$R$24,$S$10:$S$24)</f>
        <v>Undergraduate</v>
      </c>
      <c r="E5222" s="1" t="d">
        <v>2023-03-27</v>
      </c>
      <c r="F5222" t="s">
        <v>1526</v>
      </c>
      <c r="G5222" t="s">
        <v>2274</v>
      </c>
      <c r="H5222" t="str">
        <f>_xlfn.XLOOKUP(Table29[[#This Row],[Unique BarCode]],$N$10:$N$37,$O$10:$O$37)</f>
        <v>MacBook</v>
      </c>
      <c r="I5222" t="str">
        <f>_xlfn.XLOOKUP(Table29[[#This Row],[Unique BarCode]],$N$10:$N$37,$P$10:$P$37)</f>
        <v>Device</v>
      </c>
      <c r="J5222" t="s">
        <v>8</v>
      </c>
      <c r="K5222" t="s">
        <v>1527</v>
      </c>
    </row>
    <row r="5223" spans="1:11" x14ac:dyDescent="0.2">
      <c r="A5223" s="1" t="d">
        <v>2023-03-20</v>
      </c>
      <c r="B5223" s="45">
        <v>9405052020006530</v>
      </c>
      <c r="C5223" t="s">
        <v>20</v>
      </c>
      <c r="D5223" t="str">
        <f>_xlfn.XLOOKUP(Table29[[#This Row],[Patron Group]],$R$10:$R$24,$S$10:$S$24)</f>
        <v>Graduate</v>
      </c>
      <c r="E5223" s="1" t="d">
        <v>2023-03-27</v>
      </c>
      <c r="F5223" t="s">
        <v>1303</v>
      </c>
      <c r="G5223" t="s">
        <v>2273</v>
      </c>
      <c r="H5223" t="str">
        <f>_xlfn.XLOOKUP(Table29[[#This Row],[Unique BarCode]],$N$10:$N$37,$O$10:$O$37)</f>
        <v>ChromeBook</v>
      </c>
      <c r="I5223" t="str">
        <f>_xlfn.XLOOKUP(Table29[[#This Row],[Unique BarCode]],$N$10:$N$37,$P$10:$P$37)</f>
        <v>Device</v>
      </c>
      <c r="J5223" t="s">
        <v>13</v>
      </c>
      <c r="K5223" t="s">
        <v>1304</v>
      </c>
    </row>
    <row r="5224" spans="1:11" x14ac:dyDescent="0.2">
      <c r="A5224" s="1" t="d">
        <v>2023-03-20</v>
      </c>
      <c r="B5224" s="45">
        <v>9405565620006530</v>
      </c>
      <c r="C5224" t="s">
        <v>77</v>
      </c>
      <c r="D5224" t="str">
        <f>_xlfn.XLOOKUP(Table29[[#This Row],[Patron Group]],$R$10:$R$24,$S$10:$S$24)</f>
        <v>Undergraduate</v>
      </c>
      <c r="E5224" s="1" t="d">
        <v>2023-03-27</v>
      </c>
      <c r="F5224" t="s">
        <v>1636</v>
      </c>
      <c r="G5224" t="s">
        <v>2274</v>
      </c>
      <c r="H5224" t="str">
        <f>_xlfn.XLOOKUP(Table29[[#This Row],[Unique BarCode]],$N$10:$N$37,$O$10:$O$37)</f>
        <v>MacBook</v>
      </c>
      <c r="I5224" t="str">
        <f>_xlfn.XLOOKUP(Table29[[#This Row],[Unique BarCode]],$N$10:$N$37,$P$10:$P$37)</f>
        <v>Device</v>
      </c>
      <c r="J5224" t="s">
        <v>8</v>
      </c>
      <c r="K5224" t="s">
        <v>1636</v>
      </c>
    </row>
    <row r="5225" spans="1:11" x14ac:dyDescent="0.2">
      <c r="A5225" s="1" t="d">
        <v>2023-03-20</v>
      </c>
      <c r="B5225" s="45">
        <v>9406803720006530</v>
      </c>
      <c r="C5225" t="s">
        <v>77</v>
      </c>
      <c r="D5225" t="str">
        <f>_xlfn.XLOOKUP(Table29[[#This Row],[Patron Group]],$R$10:$R$24,$S$10:$S$24)</f>
        <v>Undergraduate</v>
      </c>
      <c r="E5225" s="1" t="d">
        <v>2023-03-23</v>
      </c>
      <c r="F5225" t="s">
        <v>1055</v>
      </c>
      <c r="G5225" t="s">
        <v>2276</v>
      </c>
      <c r="H5225" t="str">
        <f>_xlfn.XLOOKUP(Table29[[#This Row],[Unique BarCode]],$N$10:$N$37,$O$10:$O$37)</f>
        <v>CALC</v>
      </c>
      <c r="I5225" t="str">
        <f>_xlfn.XLOOKUP(Table29[[#This Row],[Unique BarCode]],$N$10:$N$37,$P$10:$P$37)</f>
        <v>Accessory</v>
      </c>
      <c r="J5225" t="s">
        <v>8</v>
      </c>
    </row>
    <row r="5226" spans="1:11" x14ac:dyDescent="0.2">
      <c r="A5226" s="1" t="d">
        <v>2023-03-20</v>
      </c>
      <c r="B5226" s="45">
        <v>9407193150006530</v>
      </c>
      <c r="C5226" t="s">
        <v>20</v>
      </c>
      <c r="D5226" t="str">
        <f>_xlfn.XLOOKUP(Table29[[#This Row],[Patron Group]],$R$10:$R$24,$S$10:$S$24)</f>
        <v>Graduate</v>
      </c>
      <c r="E5226" s="1" t="d">
        <v>2023-04-03</v>
      </c>
      <c r="F5226" t="s">
        <v>2016</v>
      </c>
      <c r="G5226" t="s">
        <v>2275</v>
      </c>
      <c r="H5226" t="str">
        <f>_xlfn.XLOOKUP(Table29[[#This Row],[Unique BarCode]],$N$10:$N$37,$O$10:$O$37)</f>
        <v>iPad</v>
      </c>
      <c r="I5226" t="str">
        <f>_xlfn.XLOOKUP(Table29[[#This Row],[Unique BarCode]],$N$10:$N$37,$P$10:$P$37)</f>
        <v>Device</v>
      </c>
      <c r="J5226" t="s">
        <v>8</v>
      </c>
      <c r="K5226" t="s">
        <v>2017</v>
      </c>
    </row>
    <row r="5227" spans="1:11" x14ac:dyDescent="0.2">
      <c r="A5227" s="1" t="d">
        <v>2023-03-21</v>
      </c>
      <c r="B5227" s="45">
        <v>-1</v>
      </c>
      <c r="C5227" t="s">
        <v>15</v>
      </c>
      <c r="D5227" t="str">
        <f>_xlfn.XLOOKUP(Table29[[#This Row],[Patron Group]],$R$10:$R$24,$S$10:$S$24)</f>
        <v>Academic</v>
      </c>
      <c r="E5227" s="1" t="d">
        <v>2023-03-21</v>
      </c>
      <c r="F5227" t="s">
        <v>1915</v>
      </c>
      <c r="G5227" t="s">
        <v>2266</v>
      </c>
      <c r="H5227" t="str">
        <f>_xlfn.XLOOKUP(Table29[[#This Row],[Unique BarCode]],$N$10:$N$37,$O$10:$O$37)</f>
        <v>Headphones</v>
      </c>
      <c r="I5227" t="str">
        <f>_xlfn.XLOOKUP(Table29[[#This Row],[Unique BarCode]],$N$10:$N$37,$P$10:$P$37)</f>
        <v>Accessory</v>
      </c>
      <c r="J5227" t="s">
        <v>13</v>
      </c>
      <c r="K5227" t="s">
        <v>1916</v>
      </c>
    </row>
    <row r="5228" spans="1:11" x14ac:dyDescent="0.2">
      <c r="A5228" s="1" t="d">
        <v>2023-03-21</v>
      </c>
      <c r="B5228" s="45">
        <v>-1</v>
      </c>
      <c r="C5228" t="s">
        <v>20</v>
      </c>
      <c r="D5228" t="str">
        <f>_xlfn.XLOOKUP(Table29[[#This Row],[Patron Group]],$R$10:$R$24,$S$10:$S$24)</f>
        <v>Graduate</v>
      </c>
      <c r="E5228" s="1" t="d">
        <v>2023-03-21</v>
      </c>
      <c r="F5228" t="s">
        <v>1365</v>
      </c>
      <c r="G5228" t="s">
        <v>2266</v>
      </c>
      <c r="H5228" t="str">
        <f>_xlfn.XLOOKUP(Table29[[#This Row],[Unique BarCode]],$N$10:$N$37,$O$10:$O$37)</f>
        <v>Headphones</v>
      </c>
      <c r="I5228" t="str">
        <f>_xlfn.XLOOKUP(Table29[[#This Row],[Unique BarCode]],$N$10:$N$37,$P$10:$P$37)</f>
        <v>Accessory</v>
      </c>
      <c r="J5228" t="s">
        <v>8</v>
      </c>
      <c r="K5228" t="s">
        <v>1366</v>
      </c>
    </row>
    <row r="5229" spans="1:11" x14ac:dyDescent="0.2">
      <c r="A5229" s="1" t="d">
        <v>2023-03-21</v>
      </c>
      <c r="B5229" s="45">
        <v>-1</v>
      </c>
      <c r="C5229" t="s">
        <v>20</v>
      </c>
      <c r="D5229" t="str">
        <f>_xlfn.XLOOKUP(Table29[[#This Row],[Patron Group]],$R$10:$R$24,$S$10:$S$24)</f>
        <v>Graduate</v>
      </c>
      <c r="E5229" s="1" t="d">
        <v>2023-03-21</v>
      </c>
      <c r="F5229" t="s">
        <v>1493</v>
      </c>
      <c r="G5229" t="s">
        <v>2266</v>
      </c>
      <c r="H5229" t="str">
        <f>_xlfn.XLOOKUP(Table29[[#This Row],[Unique BarCode]],$N$10:$N$37,$O$10:$O$37)</f>
        <v>Headphones</v>
      </c>
      <c r="I5229" t="str">
        <f>_xlfn.XLOOKUP(Table29[[#This Row],[Unique BarCode]],$N$10:$N$37,$P$10:$P$37)</f>
        <v>Accessory</v>
      </c>
      <c r="J5229" t="s">
        <v>13</v>
      </c>
      <c r="K5229" t="s">
        <v>1494</v>
      </c>
    </row>
    <row r="5230" spans="1:11" x14ac:dyDescent="0.2">
      <c r="A5230" s="1" t="d">
        <v>2023-03-21</v>
      </c>
      <c r="B5230" s="45">
        <v>-1</v>
      </c>
      <c r="C5230" t="s">
        <v>20</v>
      </c>
      <c r="D5230" t="str">
        <f>_xlfn.XLOOKUP(Table29[[#This Row],[Patron Group]],$R$10:$R$24,$S$10:$S$24)</f>
        <v>Graduate</v>
      </c>
      <c r="E5230" s="1" t="d">
        <v>2023-03-21</v>
      </c>
      <c r="F5230" t="s">
        <v>2232</v>
      </c>
      <c r="G5230" t="s">
        <v>2282</v>
      </c>
      <c r="H5230" t="str">
        <f>_xlfn.XLOOKUP(Table29[[#This Row],[Unique BarCode]],$N$10:$N$37,$O$10:$O$37)</f>
        <v>HPUSBC</v>
      </c>
      <c r="I5230" t="str">
        <f>_xlfn.XLOOKUP(Table29[[#This Row],[Unique BarCode]],$N$10:$N$37,$P$10:$P$37)</f>
        <v>Charger</v>
      </c>
      <c r="J5230" t="s">
        <v>49</v>
      </c>
    </row>
    <row r="5231" spans="1:11" x14ac:dyDescent="0.2">
      <c r="A5231" s="1" t="d">
        <v>2023-03-21</v>
      </c>
      <c r="B5231" s="45">
        <v>-1</v>
      </c>
      <c r="C5231" t="s">
        <v>20</v>
      </c>
      <c r="D5231" t="str">
        <f>_xlfn.XLOOKUP(Table29[[#This Row],[Patron Group]],$R$10:$R$24,$S$10:$S$24)</f>
        <v>Graduate</v>
      </c>
      <c r="E5231" s="1" t="d">
        <v>2023-03-21</v>
      </c>
      <c r="F5231" t="s">
        <v>1497</v>
      </c>
      <c r="G5231" t="s">
        <v>2265</v>
      </c>
      <c r="H5231" t="str">
        <f>_xlfn.XLOOKUP(Table29[[#This Row],[Unique BarCode]],$N$10:$N$37,$O$10:$O$37)</f>
        <v>IPHONE</v>
      </c>
      <c r="I5231" t="str">
        <f>_xlfn.XLOOKUP(Table29[[#This Row],[Unique BarCode]],$N$10:$N$37,$P$10:$P$37)</f>
        <v>Charger</v>
      </c>
      <c r="J5231" t="s">
        <v>8</v>
      </c>
    </row>
    <row r="5232" spans="1:11" x14ac:dyDescent="0.2">
      <c r="A5232" s="1" t="d">
        <v>2023-03-21</v>
      </c>
      <c r="B5232" s="45">
        <v>-1</v>
      </c>
      <c r="C5232" t="s">
        <v>20</v>
      </c>
      <c r="D5232" t="str">
        <f>_xlfn.XLOOKUP(Table29[[#This Row],[Patron Group]],$R$10:$R$24,$S$10:$S$24)</f>
        <v>Graduate</v>
      </c>
      <c r="E5232" s="1" t="d">
        <v>2023-03-21</v>
      </c>
      <c r="F5232" t="s">
        <v>465</v>
      </c>
      <c r="G5232" t="s">
        <v>2268</v>
      </c>
      <c r="H5232" t="str">
        <f>_xlfn.XLOOKUP(Table29[[#This Row],[Unique BarCode]],$N$10:$N$37,$O$10:$O$37)</f>
        <v>MACCHRG</v>
      </c>
      <c r="I5232" t="str">
        <f>_xlfn.XLOOKUP(Table29[[#This Row],[Unique BarCode]],$N$10:$N$37,$P$10:$P$37)</f>
        <v>Charger</v>
      </c>
      <c r="J5232" t="s">
        <v>8</v>
      </c>
      <c r="K5232" t="s">
        <v>466</v>
      </c>
    </row>
    <row r="5233" spans="1:11" x14ac:dyDescent="0.2">
      <c r="A5233" s="1" t="d">
        <v>2023-03-21</v>
      </c>
      <c r="B5233" s="45">
        <v>-1</v>
      </c>
      <c r="C5233" t="s">
        <v>20</v>
      </c>
      <c r="D5233" t="str">
        <f>_xlfn.XLOOKUP(Table29[[#This Row],[Patron Group]],$R$10:$R$24,$S$10:$S$24)</f>
        <v>Graduate</v>
      </c>
      <c r="E5233" s="1" t="d">
        <v>2023-03-21</v>
      </c>
      <c r="F5233" t="s">
        <v>813</v>
      </c>
      <c r="G5233" t="s">
        <v>2268</v>
      </c>
      <c r="H5233" t="str">
        <f>_xlfn.XLOOKUP(Table29[[#This Row],[Unique BarCode]],$N$10:$N$37,$O$10:$O$37)</f>
        <v>MACCHRG</v>
      </c>
      <c r="I5233" t="str">
        <f>_xlfn.XLOOKUP(Table29[[#This Row],[Unique BarCode]],$N$10:$N$37,$P$10:$P$37)</f>
        <v>Charger</v>
      </c>
      <c r="J5233" t="s">
        <v>13</v>
      </c>
      <c r="K5233" t="s">
        <v>814</v>
      </c>
    </row>
    <row r="5234" spans="1:11" x14ac:dyDescent="0.2">
      <c r="A5234" s="1" t="d">
        <v>2023-03-21</v>
      </c>
      <c r="B5234" s="45">
        <v>-1</v>
      </c>
      <c r="C5234" t="s">
        <v>20</v>
      </c>
      <c r="D5234" t="str">
        <f>_xlfn.XLOOKUP(Table29[[#This Row],[Patron Group]],$R$10:$R$24,$S$10:$S$24)</f>
        <v>Graduate</v>
      </c>
      <c r="E5234" s="1" t="d">
        <v>2023-03-21</v>
      </c>
      <c r="F5234" t="s">
        <v>1688</v>
      </c>
      <c r="G5234" t="s">
        <v>2296</v>
      </c>
      <c r="H5234" t="str">
        <f>_xlfn.XLOOKUP(Table29[[#This Row],[Unique BarCode]],$N$10:$N$37,$O$10:$O$37)</f>
        <v>MACUSBC</v>
      </c>
      <c r="I5234" t="str">
        <f>_xlfn.XLOOKUP(Table29[[#This Row],[Unique BarCode]],$N$10:$N$37,$P$10:$P$37)</f>
        <v>Charger</v>
      </c>
      <c r="J5234" t="s">
        <v>8</v>
      </c>
      <c r="K5234" t="s">
        <v>225</v>
      </c>
    </row>
    <row r="5235" spans="1:11" x14ac:dyDescent="0.2">
      <c r="A5235" s="1" t="d">
        <v>2023-03-21</v>
      </c>
      <c r="B5235" s="45">
        <v>-1</v>
      </c>
      <c r="C5235" t="s">
        <v>20</v>
      </c>
      <c r="D5235" t="str">
        <f>_xlfn.XLOOKUP(Table29[[#This Row],[Patron Group]],$R$10:$R$24,$S$10:$S$24)</f>
        <v>Graduate</v>
      </c>
      <c r="E5235" s="1" t="d">
        <v>2023-03-21</v>
      </c>
      <c r="F5235" t="s">
        <v>1652</v>
      </c>
      <c r="G5235" t="s">
        <v>2296</v>
      </c>
      <c r="H5235" t="str">
        <f>_xlfn.XLOOKUP(Table29[[#This Row],[Unique BarCode]],$N$10:$N$37,$O$10:$O$37)</f>
        <v>MACUSBC</v>
      </c>
      <c r="I5235" t="str">
        <f>_xlfn.XLOOKUP(Table29[[#This Row],[Unique BarCode]],$N$10:$N$37,$P$10:$P$37)</f>
        <v>Charger</v>
      </c>
      <c r="J5235" t="s">
        <v>8</v>
      </c>
      <c r="K5235" t="s">
        <v>40</v>
      </c>
    </row>
    <row r="5236" spans="1:11" x14ac:dyDescent="0.2">
      <c r="A5236" s="1" t="d">
        <v>2023-03-21</v>
      </c>
      <c r="B5236" s="45">
        <v>-1</v>
      </c>
      <c r="C5236" t="s">
        <v>20</v>
      </c>
      <c r="D5236" t="str">
        <f>_xlfn.XLOOKUP(Table29[[#This Row],[Patron Group]],$R$10:$R$24,$S$10:$S$24)</f>
        <v>Graduate</v>
      </c>
      <c r="E5236" s="1" t="d">
        <v>2023-03-21</v>
      </c>
      <c r="F5236" t="s">
        <v>1835</v>
      </c>
      <c r="G5236" t="s">
        <v>2296</v>
      </c>
      <c r="H5236" t="str">
        <f>_xlfn.XLOOKUP(Table29[[#This Row],[Unique BarCode]],$N$10:$N$37,$O$10:$O$37)</f>
        <v>MACUSBC</v>
      </c>
      <c r="I5236" t="str">
        <f>_xlfn.XLOOKUP(Table29[[#This Row],[Unique BarCode]],$N$10:$N$37,$P$10:$P$37)</f>
        <v>Charger</v>
      </c>
      <c r="J5236" t="s">
        <v>8</v>
      </c>
    </row>
    <row r="5237" spans="1:11" x14ac:dyDescent="0.2">
      <c r="A5237" s="1" t="d">
        <v>2023-03-21</v>
      </c>
      <c r="B5237" s="45">
        <v>-1</v>
      </c>
      <c r="C5237" t="s">
        <v>20</v>
      </c>
      <c r="D5237" t="str">
        <f>_xlfn.XLOOKUP(Table29[[#This Row],[Patron Group]],$R$10:$R$24,$S$10:$S$24)</f>
        <v>Graduate</v>
      </c>
      <c r="E5237" s="1" t="d">
        <v>2023-03-21</v>
      </c>
      <c r="F5237" t="s">
        <v>96</v>
      </c>
      <c r="G5237" t="s">
        <v>2272</v>
      </c>
      <c r="H5237" t="str">
        <f>_xlfn.XLOOKUP(Table29[[#This Row],[Unique BarCode]],$N$10:$N$37,$O$10:$O$37)</f>
        <v>WALLADPT</v>
      </c>
      <c r="I5237" t="str">
        <f>_xlfn.XLOOKUP(Table29[[#This Row],[Unique BarCode]],$N$10:$N$37,$P$10:$P$37)</f>
        <v>Charger</v>
      </c>
      <c r="J5237" t="s">
        <v>8</v>
      </c>
    </row>
    <row r="5238" spans="1:11" x14ac:dyDescent="0.2">
      <c r="A5238" s="1" t="d">
        <v>2023-03-21</v>
      </c>
      <c r="B5238" s="45">
        <v>-1</v>
      </c>
      <c r="C5238" t="s">
        <v>20</v>
      </c>
      <c r="D5238" t="str">
        <f>_xlfn.XLOOKUP(Table29[[#This Row],[Patron Group]],$R$10:$R$24,$S$10:$S$24)</f>
        <v>Graduate</v>
      </c>
      <c r="E5238" s="1" t="d">
        <v>2023-03-24</v>
      </c>
      <c r="F5238" t="s">
        <v>1402</v>
      </c>
      <c r="G5238" t="s">
        <v>2276</v>
      </c>
      <c r="H5238" t="str">
        <f>_xlfn.XLOOKUP(Table29[[#This Row],[Unique BarCode]],$N$10:$N$37,$O$10:$O$37)</f>
        <v>CALC</v>
      </c>
      <c r="I5238" t="str">
        <f>_xlfn.XLOOKUP(Table29[[#This Row],[Unique BarCode]],$N$10:$N$37,$P$10:$P$37)</f>
        <v>Accessory</v>
      </c>
      <c r="J5238" t="s">
        <v>8</v>
      </c>
    </row>
    <row r="5239" spans="1:11" x14ac:dyDescent="0.2">
      <c r="A5239" s="1" t="d">
        <v>2023-03-21</v>
      </c>
      <c r="B5239" s="45">
        <v>-1</v>
      </c>
      <c r="C5239" t="s">
        <v>20</v>
      </c>
      <c r="D5239" t="str">
        <f>_xlfn.XLOOKUP(Table29[[#This Row],[Patron Group]],$R$10:$R$24,$S$10:$S$24)</f>
        <v>Graduate</v>
      </c>
      <c r="E5239" s="1" t="d">
        <v>2023-03-24</v>
      </c>
      <c r="F5239" t="s">
        <v>1774</v>
      </c>
      <c r="G5239" t="s">
        <v>2276</v>
      </c>
      <c r="H5239" t="str">
        <f>_xlfn.XLOOKUP(Table29[[#This Row],[Unique BarCode]],$N$10:$N$37,$O$10:$O$37)</f>
        <v>CALC</v>
      </c>
      <c r="I5239" t="str">
        <f>_xlfn.XLOOKUP(Table29[[#This Row],[Unique BarCode]],$N$10:$N$37,$P$10:$P$37)</f>
        <v>Accessory</v>
      </c>
      <c r="J5239" t="s">
        <v>13</v>
      </c>
    </row>
    <row r="5240" spans="1:11" x14ac:dyDescent="0.2">
      <c r="A5240" s="1" t="d">
        <v>2023-03-21</v>
      </c>
      <c r="B5240" s="45">
        <v>-1</v>
      </c>
      <c r="C5240" t="s">
        <v>20</v>
      </c>
      <c r="D5240" t="str">
        <f>_xlfn.XLOOKUP(Table29[[#This Row],[Patron Group]],$R$10:$R$24,$S$10:$S$24)</f>
        <v>Graduate</v>
      </c>
      <c r="E5240" s="1" t="d">
        <v>2023-03-24</v>
      </c>
      <c r="F5240" t="s">
        <v>1362</v>
      </c>
      <c r="G5240" t="s">
        <v>2276</v>
      </c>
      <c r="H5240" t="str">
        <f>_xlfn.XLOOKUP(Table29[[#This Row],[Unique BarCode]],$N$10:$N$37,$O$10:$O$37)</f>
        <v>CALC</v>
      </c>
      <c r="I5240" t="str">
        <f>_xlfn.XLOOKUP(Table29[[#This Row],[Unique BarCode]],$N$10:$N$37,$P$10:$P$37)</f>
        <v>Accessory</v>
      </c>
      <c r="J5240" t="s">
        <v>49</v>
      </c>
    </row>
    <row r="5241" spans="1:11" x14ac:dyDescent="0.2">
      <c r="A5241" s="1" t="d">
        <v>2023-03-21</v>
      </c>
      <c r="B5241" s="45">
        <v>-1</v>
      </c>
      <c r="C5241" t="s">
        <v>20</v>
      </c>
      <c r="D5241" t="str">
        <f>_xlfn.XLOOKUP(Table29[[#This Row],[Patron Group]],$R$10:$R$24,$S$10:$S$24)</f>
        <v>Graduate</v>
      </c>
      <c r="E5241" s="1" t="d">
        <v>2023-03-28</v>
      </c>
      <c r="F5241" t="s">
        <v>1745</v>
      </c>
      <c r="G5241" t="s">
        <v>2274</v>
      </c>
      <c r="H5241" t="str">
        <f>_xlfn.XLOOKUP(Table29[[#This Row],[Unique BarCode]],$N$10:$N$37,$O$10:$O$37)</f>
        <v>MacBook</v>
      </c>
      <c r="I5241" t="str">
        <f>_xlfn.XLOOKUP(Table29[[#This Row],[Unique BarCode]],$N$10:$N$37,$P$10:$P$37)</f>
        <v>Device</v>
      </c>
      <c r="J5241" t="s">
        <v>8</v>
      </c>
      <c r="K5241" t="s">
        <v>1746</v>
      </c>
    </row>
    <row r="5242" spans="1:11" x14ac:dyDescent="0.2">
      <c r="A5242" s="1" t="d">
        <v>2023-03-21</v>
      </c>
      <c r="B5242" s="45">
        <v>-1</v>
      </c>
      <c r="C5242" t="s">
        <v>74</v>
      </c>
      <c r="D5242" t="str">
        <f>_xlfn.XLOOKUP(Table29[[#This Row],[Patron Group]],$R$10:$R$24,$S$10:$S$24)</f>
        <v>Staff</v>
      </c>
      <c r="E5242" s="1" t="d">
        <v>2023-03-21</v>
      </c>
      <c r="F5242" t="s">
        <v>21</v>
      </c>
      <c r="G5242" t="s">
        <v>2266</v>
      </c>
      <c r="H5242" t="str">
        <f>_xlfn.XLOOKUP(Table29[[#This Row],[Unique BarCode]],$N$10:$N$37,$O$10:$O$37)</f>
        <v>Headphones</v>
      </c>
      <c r="I5242" t="str">
        <f>_xlfn.XLOOKUP(Table29[[#This Row],[Unique BarCode]],$N$10:$N$37,$P$10:$P$37)</f>
        <v>Accessory</v>
      </c>
      <c r="J5242" t="s">
        <v>8</v>
      </c>
      <c r="K5242" t="s">
        <v>22</v>
      </c>
    </row>
    <row r="5243" spans="1:11" x14ac:dyDescent="0.2">
      <c r="A5243" s="1" t="d">
        <v>2023-03-21</v>
      </c>
      <c r="B5243" s="45">
        <v>-1</v>
      </c>
      <c r="C5243" t="s">
        <v>77</v>
      </c>
      <c r="D5243" t="str">
        <f>_xlfn.XLOOKUP(Table29[[#This Row],[Patron Group]],$R$10:$R$24,$S$10:$S$24)</f>
        <v>Undergraduate</v>
      </c>
      <c r="E5243" s="1" t="d">
        <v>2023-03-21</v>
      </c>
      <c r="F5243" t="s">
        <v>2233</v>
      </c>
      <c r="G5243" t="s">
        <v>2288</v>
      </c>
      <c r="H5243" t="str">
        <f>_xlfn.XLOOKUP(Table29[[#This Row],[Unique BarCode]],$N$10:$N$37,$O$10:$O$37)</f>
        <v>Android Charger</v>
      </c>
      <c r="I5243" t="str">
        <f>_xlfn.XLOOKUP(Table29[[#This Row],[Unique BarCode]],$N$10:$N$37,$P$10:$P$37)</f>
        <v>Charger</v>
      </c>
      <c r="J5243" t="s">
        <v>49</v>
      </c>
      <c r="K5243" t="s">
        <v>2234</v>
      </c>
    </row>
    <row r="5244" spans="1:11" x14ac:dyDescent="0.2">
      <c r="A5244" s="1" t="d">
        <v>2023-03-21</v>
      </c>
      <c r="B5244" s="45">
        <v>-1</v>
      </c>
      <c r="C5244" t="s">
        <v>77</v>
      </c>
      <c r="D5244" t="str">
        <f>_xlfn.XLOOKUP(Table29[[#This Row],[Patron Group]],$R$10:$R$24,$S$10:$S$24)</f>
        <v>Undergraduate</v>
      </c>
      <c r="E5244" s="1" t="d">
        <v>2023-03-21</v>
      </c>
      <c r="F5244" t="s">
        <v>1346</v>
      </c>
      <c r="G5244" t="s">
        <v>2298</v>
      </c>
      <c r="H5244" t="str">
        <f>_xlfn.XLOOKUP(Table29[[#This Row],[Unique BarCode]],$N$10:$N$37,$O$10:$O$37)</f>
        <v>ANKER</v>
      </c>
      <c r="I5244" t="str">
        <f>_xlfn.XLOOKUP(Table29[[#This Row],[Unique BarCode]],$N$10:$N$37,$P$10:$P$37)</f>
        <v>Charger</v>
      </c>
      <c r="J5244" t="s">
        <v>8</v>
      </c>
    </row>
    <row r="5245" spans="1:11" x14ac:dyDescent="0.2">
      <c r="A5245" s="1" t="d">
        <v>2023-03-21</v>
      </c>
      <c r="B5245" s="45">
        <v>-1</v>
      </c>
      <c r="C5245" t="s">
        <v>77</v>
      </c>
      <c r="D5245" t="str">
        <f>_xlfn.XLOOKUP(Table29[[#This Row],[Patron Group]],$R$10:$R$24,$S$10:$S$24)</f>
        <v>Undergraduate</v>
      </c>
      <c r="E5245" s="1" t="d">
        <v>2023-03-21</v>
      </c>
      <c r="F5245" t="s">
        <v>940</v>
      </c>
      <c r="G5245" t="s">
        <v>2302</v>
      </c>
      <c r="H5245" t="str">
        <f>_xlfn.XLOOKUP(Table29[[#This Row],[Unique BarCode]],$N$10:$N$37,$O$10:$O$37)</f>
        <v>IPHONE</v>
      </c>
      <c r="I5245" t="str">
        <f>_xlfn.XLOOKUP(Table29[[#This Row],[Unique BarCode]],$N$10:$N$37,$P$10:$P$37)</f>
        <v>Charger</v>
      </c>
      <c r="J5245" t="s">
        <v>49</v>
      </c>
      <c r="K5245" t="s">
        <v>941</v>
      </c>
    </row>
    <row r="5246" spans="1:11" x14ac:dyDescent="0.2">
      <c r="A5246" s="1" t="d">
        <v>2023-03-21</v>
      </c>
      <c r="B5246" s="45">
        <v>-1</v>
      </c>
      <c r="C5246" t="s">
        <v>77</v>
      </c>
      <c r="D5246" t="str">
        <f>_xlfn.XLOOKUP(Table29[[#This Row],[Patron Group]],$R$10:$R$24,$S$10:$S$24)</f>
        <v>Undergraduate</v>
      </c>
      <c r="E5246" s="1" t="d">
        <v>2023-03-21</v>
      </c>
      <c r="F5246" t="s">
        <v>1404</v>
      </c>
      <c r="G5246" t="s">
        <v>2281</v>
      </c>
      <c r="H5246" t="str">
        <f>_xlfn.XLOOKUP(Table29[[#This Row],[Unique BarCode]],$N$10:$N$37,$O$10:$O$37)</f>
        <v>HDMIC</v>
      </c>
      <c r="I5246" t="str">
        <f>_xlfn.XLOOKUP(Table29[[#This Row],[Unique BarCode]],$N$10:$N$37,$P$10:$P$37)</f>
        <v>Cable</v>
      </c>
      <c r="J5246" t="s">
        <v>8</v>
      </c>
      <c r="K5246" t="s">
        <v>1405</v>
      </c>
    </row>
    <row r="5247" spans="1:11" x14ac:dyDescent="0.2">
      <c r="A5247" s="1" t="d">
        <v>2023-03-21</v>
      </c>
      <c r="B5247" s="45">
        <v>-1</v>
      </c>
      <c r="C5247" t="s">
        <v>77</v>
      </c>
      <c r="D5247" t="str">
        <f>_xlfn.XLOOKUP(Table29[[#This Row],[Patron Group]],$R$10:$R$24,$S$10:$S$24)</f>
        <v>Undergraduate</v>
      </c>
      <c r="E5247" s="1" t="d">
        <v>2023-03-21</v>
      </c>
      <c r="F5247" t="s">
        <v>215</v>
      </c>
      <c r="G5247" t="s">
        <v>2281</v>
      </c>
      <c r="H5247" t="str">
        <f>_xlfn.XLOOKUP(Table29[[#This Row],[Unique BarCode]],$N$10:$N$37,$O$10:$O$37)</f>
        <v>HDMIC</v>
      </c>
      <c r="I5247" t="str">
        <f>_xlfn.XLOOKUP(Table29[[#This Row],[Unique BarCode]],$N$10:$N$37,$P$10:$P$37)</f>
        <v>Cable</v>
      </c>
      <c r="J5247" t="s">
        <v>8</v>
      </c>
      <c r="K5247" t="s">
        <v>216</v>
      </c>
    </row>
    <row r="5248" spans="1:11" x14ac:dyDescent="0.2">
      <c r="A5248" s="1" t="d">
        <v>2023-03-21</v>
      </c>
      <c r="B5248" s="45">
        <v>-1</v>
      </c>
      <c r="C5248" t="s">
        <v>77</v>
      </c>
      <c r="D5248" t="str">
        <f>_xlfn.XLOOKUP(Table29[[#This Row],[Patron Group]],$R$10:$R$24,$S$10:$S$24)</f>
        <v>Undergraduate</v>
      </c>
      <c r="E5248" s="1" t="d">
        <v>2023-03-21</v>
      </c>
      <c r="F5248" t="s">
        <v>1684</v>
      </c>
      <c r="G5248" t="s">
        <v>2266</v>
      </c>
      <c r="H5248" t="str">
        <f>_xlfn.XLOOKUP(Table29[[#This Row],[Unique BarCode]],$N$10:$N$37,$O$10:$O$37)</f>
        <v>Headphones</v>
      </c>
      <c r="I5248" t="str">
        <f>_xlfn.XLOOKUP(Table29[[#This Row],[Unique BarCode]],$N$10:$N$37,$P$10:$P$37)</f>
        <v>Accessory</v>
      </c>
      <c r="J5248" t="s">
        <v>8</v>
      </c>
      <c r="K5248" t="s">
        <v>1685</v>
      </c>
    </row>
    <row r="5249" spans="1:11" x14ac:dyDescent="0.2">
      <c r="A5249" s="1" t="d">
        <v>2023-03-21</v>
      </c>
      <c r="B5249" s="45">
        <v>-1</v>
      </c>
      <c r="C5249" t="s">
        <v>77</v>
      </c>
      <c r="D5249" t="str">
        <f>_xlfn.XLOOKUP(Table29[[#This Row],[Patron Group]],$R$10:$R$24,$S$10:$S$24)</f>
        <v>Undergraduate</v>
      </c>
      <c r="E5249" s="1" t="d">
        <v>2023-03-21</v>
      </c>
      <c r="F5249" t="s">
        <v>1367</v>
      </c>
      <c r="G5249" t="s">
        <v>2282</v>
      </c>
      <c r="H5249" t="str">
        <f>_xlfn.XLOOKUP(Table29[[#This Row],[Unique BarCode]],$N$10:$N$37,$O$10:$O$37)</f>
        <v>HPUSBC</v>
      </c>
      <c r="I5249" t="str">
        <f>_xlfn.XLOOKUP(Table29[[#This Row],[Unique BarCode]],$N$10:$N$37,$P$10:$P$37)</f>
        <v>Charger</v>
      </c>
      <c r="J5249" t="s">
        <v>49</v>
      </c>
    </row>
    <row r="5250" spans="1:11" x14ac:dyDescent="0.2">
      <c r="A5250" s="1" t="d">
        <v>2023-03-21</v>
      </c>
      <c r="B5250" s="45">
        <v>-1</v>
      </c>
      <c r="C5250" t="s">
        <v>77</v>
      </c>
      <c r="D5250" t="str">
        <f>_xlfn.XLOOKUP(Table29[[#This Row],[Patron Group]],$R$10:$R$24,$S$10:$S$24)</f>
        <v>Undergraduate</v>
      </c>
      <c r="E5250" s="1" t="d">
        <v>2023-03-21</v>
      </c>
      <c r="F5250" t="s">
        <v>1177</v>
      </c>
      <c r="G5250" t="s">
        <v>2265</v>
      </c>
      <c r="H5250" t="str">
        <f>_xlfn.XLOOKUP(Table29[[#This Row],[Unique BarCode]],$N$10:$N$37,$O$10:$O$37)</f>
        <v>IPHONE</v>
      </c>
      <c r="I5250" t="str">
        <f>_xlfn.XLOOKUP(Table29[[#This Row],[Unique BarCode]],$N$10:$N$37,$P$10:$P$37)</f>
        <v>Charger</v>
      </c>
      <c r="J5250" t="s">
        <v>68</v>
      </c>
      <c r="K5250" t="s">
        <v>1178</v>
      </c>
    </row>
    <row r="5251" spans="1:11" x14ac:dyDescent="0.2">
      <c r="A5251" s="1" t="d">
        <v>2023-03-21</v>
      </c>
      <c r="B5251" s="45">
        <v>-1</v>
      </c>
      <c r="C5251" t="s">
        <v>77</v>
      </c>
      <c r="D5251" t="str">
        <f>_xlfn.XLOOKUP(Table29[[#This Row],[Patron Group]],$R$10:$R$24,$S$10:$S$24)</f>
        <v>Undergraduate</v>
      </c>
      <c r="E5251" s="1" t="d">
        <v>2023-03-21</v>
      </c>
      <c r="F5251" t="s">
        <v>218</v>
      </c>
      <c r="G5251" t="s">
        <v>2265</v>
      </c>
      <c r="H5251" t="str">
        <f>_xlfn.XLOOKUP(Table29[[#This Row],[Unique BarCode]],$N$10:$N$37,$O$10:$O$37)</f>
        <v>IPHONE</v>
      </c>
      <c r="I5251" t="str">
        <f>_xlfn.XLOOKUP(Table29[[#This Row],[Unique BarCode]],$N$10:$N$37,$P$10:$P$37)</f>
        <v>Charger</v>
      </c>
      <c r="J5251" t="s">
        <v>49</v>
      </c>
      <c r="K5251" t="s">
        <v>219</v>
      </c>
    </row>
    <row r="5252" spans="1:11" x14ac:dyDescent="0.2">
      <c r="A5252" s="1" t="d">
        <v>2023-03-21</v>
      </c>
      <c r="B5252" s="45">
        <v>-1</v>
      </c>
      <c r="C5252" t="s">
        <v>77</v>
      </c>
      <c r="D5252" t="str">
        <f>_xlfn.XLOOKUP(Table29[[#This Row],[Patron Group]],$R$10:$R$24,$S$10:$S$24)</f>
        <v>Undergraduate</v>
      </c>
      <c r="E5252" s="1" t="d">
        <v>2023-03-21</v>
      </c>
      <c r="F5252" t="s">
        <v>1100</v>
      </c>
      <c r="G5252" t="s">
        <v>2265</v>
      </c>
      <c r="H5252" t="str">
        <f>_xlfn.XLOOKUP(Table29[[#This Row],[Unique BarCode]],$N$10:$N$37,$O$10:$O$37)</f>
        <v>IPHONE</v>
      </c>
      <c r="I5252" t="str">
        <f>_xlfn.XLOOKUP(Table29[[#This Row],[Unique BarCode]],$N$10:$N$37,$P$10:$P$37)</f>
        <v>Charger</v>
      </c>
      <c r="J5252" t="s">
        <v>8</v>
      </c>
      <c r="K5252" t="s">
        <v>1101</v>
      </c>
    </row>
    <row r="5253" spans="1:11" x14ac:dyDescent="0.2">
      <c r="A5253" s="1" t="d">
        <v>2023-03-21</v>
      </c>
      <c r="B5253" s="45">
        <v>-1</v>
      </c>
      <c r="C5253" t="s">
        <v>77</v>
      </c>
      <c r="D5253" t="str">
        <f>_xlfn.XLOOKUP(Table29[[#This Row],[Patron Group]],$R$10:$R$24,$S$10:$S$24)</f>
        <v>Undergraduate</v>
      </c>
      <c r="E5253" s="1" t="d">
        <v>2023-03-21</v>
      </c>
      <c r="F5253" t="s">
        <v>837</v>
      </c>
      <c r="G5253" t="s">
        <v>2265</v>
      </c>
      <c r="H5253" t="str">
        <f>_xlfn.XLOOKUP(Table29[[#This Row],[Unique BarCode]],$N$10:$N$37,$O$10:$O$37)</f>
        <v>IPHONE</v>
      </c>
      <c r="I5253" t="str">
        <f>_xlfn.XLOOKUP(Table29[[#This Row],[Unique BarCode]],$N$10:$N$37,$P$10:$P$37)</f>
        <v>Charger</v>
      </c>
      <c r="J5253" t="s">
        <v>8</v>
      </c>
      <c r="K5253" t="s">
        <v>838</v>
      </c>
    </row>
    <row r="5254" spans="1:11" x14ac:dyDescent="0.2">
      <c r="A5254" s="1" t="d">
        <v>2023-03-21</v>
      </c>
      <c r="B5254" s="45">
        <v>-1</v>
      </c>
      <c r="C5254" t="s">
        <v>77</v>
      </c>
      <c r="D5254" t="str">
        <f>_xlfn.XLOOKUP(Table29[[#This Row],[Patron Group]],$R$10:$R$24,$S$10:$S$24)</f>
        <v>Undergraduate</v>
      </c>
      <c r="E5254" s="1" t="d">
        <v>2023-03-21</v>
      </c>
      <c r="F5254" t="s">
        <v>84</v>
      </c>
      <c r="G5254" t="s">
        <v>2265</v>
      </c>
      <c r="H5254" t="str">
        <f>_xlfn.XLOOKUP(Table29[[#This Row],[Unique BarCode]],$N$10:$N$37,$O$10:$O$37)</f>
        <v>IPHONE</v>
      </c>
      <c r="I5254" t="str">
        <f>_xlfn.XLOOKUP(Table29[[#This Row],[Unique BarCode]],$N$10:$N$37,$P$10:$P$37)</f>
        <v>Charger</v>
      </c>
      <c r="J5254" t="s">
        <v>8</v>
      </c>
      <c r="K5254" t="s">
        <v>85</v>
      </c>
    </row>
    <row r="5255" spans="1:11" x14ac:dyDescent="0.2">
      <c r="A5255" s="1" t="d">
        <v>2023-03-21</v>
      </c>
      <c r="B5255" s="45">
        <v>-1</v>
      </c>
      <c r="C5255" t="s">
        <v>77</v>
      </c>
      <c r="D5255" t="str">
        <f>_xlfn.XLOOKUP(Table29[[#This Row],[Patron Group]],$R$10:$R$24,$S$10:$S$24)</f>
        <v>Undergraduate</v>
      </c>
      <c r="E5255" s="1" t="d">
        <v>2023-03-21</v>
      </c>
      <c r="F5255" t="s">
        <v>1369</v>
      </c>
      <c r="G5255" t="s">
        <v>2265</v>
      </c>
      <c r="H5255" t="str">
        <f>_xlfn.XLOOKUP(Table29[[#This Row],[Unique BarCode]],$N$10:$N$37,$O$10:$O$37)</f>
        <v>IPHONE</v>
      </c>
      <c r="I5255" t="str">
        <f>_xlfn.XLOOKUP(Table29[[#This Row],[Unique BarCode]],$N$10:$N$37,$P$10:$P$37)</f>
        <v>Charger</v>
      </c>
      <c r="J5255" t="s">
        <v>8</v>
      </c>
      <c r="K5255" t="s">
        <v>1370</v>
      </c>
    </row>
    <row r="5256" spans="1:11" x14ac:dyDescent="0.2">
      <c r="A5256" s="1" t="d">
        <v>2023-03-21</v>
      </c>
      <c r="B5256" s="45">
        <v>-1</v>
      </c>
      <c r="C5256" t="s">
        <v>77</v>
      </c>
      <c r="D5256" t="str">
        <f>_xlfn.XLOOKUP(Table29[[#This Row],[Patron Group]],$R$10:$R$24,$S$10:$S$24)</f>
        <v>Undergraduate</v>
      </c>
      <c r="E5256" s="1" t="d">
        <v>2023-03-21</v>
      </c>
      <c r="F5256" t="s">
        <v>839</v>
      </c>
      <c r="G5256" t="s">
        <v>2265</v>
      </c>
      <c r="H5256" t="str">
        <f>_xlfn.XLOOKUP(Table29[[#This Row],[Unique BarCode]],$N$10:$N$37,$O$10:$O$37)</f>
        <v>IPHONE</v>
      </c>
      <c r="I5256" t="str">
        <f>_xlfn.XLOOKUP(Table29[[#This Row],[Unique BarCode]],$N$10:$N$37,$P$10:$P$37)</f>
        <v>Charger</v>
      </c>
      <c r="J5256" t="s">
        <v>8</v>
      </c>
      <c r="K5256" t="s">
        <v>840</v>
      </c>
    </row>
    <row r="5257" spans="1:11" x14ac:dyDescent="0.2">
      <c r="A5257" s="1" t="d">
        <v>2023-03-21</v>
      </c>
      <c r="B5257" s="45">
        <v>-1</v>
      </c>
      <c r="C5257" t="s">
        <v>77</v>
      </c>
      <c r="D5257" t="str">
        <f>_xlfn.XLOOKUP(Table29[[#This Row],[Patron Group]],$R$10:$R$24,$S$10:$S$24)</f>
        <v>Undergraduate</v>
      </c>
      <c r="E5257" s="1" t="d">
        <v>2023-03-21</v>
      </c>
      <c r="F5257" t="s">
        <v>1188</v>
      </c>
      <c r="G5257" t="s">
        <v>2265</v>
      </c>
      <c r="H5257" t="str">
        <f>_xlfn.XLOOKUP(Table29[[#This Row],[Unique BarCode]],$N$10:$N$37,$O$10:$O$37)</f>
        <v>IPHONE</v>
      </c>
      <c r="I5257" t="str">
        <f>_xlfn.XLOOKUP(Table29[[#This Row],[Unique BarCode]],$N$10:$N$37,$P$10:$P$37)</f>
        <v>Charger</v>
      </c>
      <c r="J5257" t="s">
        <v>128</v>
      </c>
    </row>
    <row r="5258" spans="1:11" x14ac:dyDescent="0.2">
      <c r="A5258" s="1" t="d">
        <v>2023-03-21</v>
      </c>
      <c r="B5258" s="45">
        <v>-1</v>
      </c>
      <c r="C5258" t="s">
        <v>77</v>
      </c>
      <c r="D5258" t="str">
        <f>_xlfn.XLOOKUP(Table29[[#This Row],[Patron Group]],$R$10:$R$24,$S$10:$S$24)</f>
        <v>Undergraduate</v>
      </c>
      <c r="E5258" s="1" t="d">
        <v>2023-03-21</v>
      </c>
      <c r="F5258" t="s">
        <v>266</v>
      </c>
      <c r="G5258" t="s">
        <v>2265</v>
      </c>
      <c r="H5258" t="str">
        <f>_xlfn.XLOOKUP(Table29[[#This Row],[Unique BarCode]],$N$10:$N$37,$O$10:$O$37)</f>
        <v>IPHONE</v>
      </c>
      <c r="I5258" t="str">
        <f>_xlfn.XLOOKUP(Table29[[#This Row],[Unique BarCode]],$N$10:$N$37,$P$10:$P$37)</f>
        <v>Charger</v>
      </c>
      <c r="J5258" t="s">
        <v>8</v>
      </c>
    </row>
    <row r="5259" spans="1:11" x14ac:dyDescent="0.2">
      <c r="A5259" s="1" t="d">
        <v>2023-03-21</v>
      </c>
      <c r="B5259" s="45">
        <v>-1</v>
      </c>
      <c r="C5259" t="s">
        <v>77</v>
      </c>
      <c r="D5259" t="str">
        <f>_xlfn.XLOOKUP(Table29[[#This Row],[Patron Group]],$R$10:$R$24,$S$10:$S$24)</f>
        <v>Undergraduate</v>
      </c>
      <c r="E5259" s="1" t="d">
        <v>2023-03-21</v>
      </c>
      <c r="F5259" t="s">
        <v>88</v>
      </c>
      <c r="G5259" t="s">
        <v>2265</v>
      </c>
      <c r="H5259" t="str">
        <f>_xlfn.XLOOKUP(Table29[[#This Row],[Unique BarCode]],$N$10:$N$37,$O$10:$O$37)</f>
        <v>IPHONE</v>
      </c>
      <c r="I5259" t="str">
        <f>_xlfn.XLOOKUP(Table29[[#This Row],[Unique BarCode]],$N$10:$N$37,$P$10:$P$37)</f>
        <v>Charger</v>
      </c>
      <c r="J5259" t="s">
        <v>8</v>
      </c>
    </row>
    <row r="5260" spans="1:11" x14ac:dyDescent="0.2">
      <c r="A5260" s="1" t="d">
        <v>2023-03-21</v>
      </c>
      <c r="B5260" s="45">
        <v>-1</v>
      </c>
      <c r="C5260" t="s">
        <v>77</v>
      </c>
      <c r="D5260" t="str">
        <f>_xlfn.XLOOKUP(Table29[[#This Row],[Patron Group]],$R$10:$R$24,$S$10:$S$24)</f>
        <v>Undergraduate</v>
      </c>
      <c r="E5260" s="1" t="d">
        <v>2023-03-21</v>
      </c>
      <c r="F5260" t="s">
        <v>1714</v>
      </c>
      <c r="G5260" t="s">
        <v>2296</v>
      </c>
      <c r="H5260" t="str">
        <f>_xlfn.XLOOKUP(Table29[[#This Row],[Unique BarCode]],$N$10:$N$37,$O$10:$O$37)</f>
        <v>MACUSBC</v>
      </c>
      <c r="I5260" t="str">
        <f>_xlfn.XLOOKUP(Table29[[#This Row],[Unique BarCode]],$N$10:$N$37,$P$10:$P$37)</f>
        <v>Charger</v>
      </c>
      <c r="J5260" t="s">
        <v>8</v>
      </c>
      <c r="K5260" t="s">
        <v>578</v>
      </c>
    </row>
    <row r="5261" spans="1:11" x14ac:dyDescent="0.2">
      <c r="A5261" s="1" t="d">
        <v>2023-03-21</v>
      </c>
      <c r="B5261" s="45">
        <v>-1</v>
      </c>
      <c r="C5261" t="s">
        <v>77</v>
      </c>
      <c r="D5261" t="str">
        <f>_xlfn.XLOOKUP(Table29[[#This Row],[Patron Group]],$R$10:$R$24,$S$10:$S$24)</f>
        <v>Undergraduate</v>
      </c>
      <c r="E5261" s="1" t="d">
        <v>2023-03-21</v>
      </c>
      <c r="F5261" t="s">
        <v>1631</v>
      </c>
      <c r="G5261" t="s">
        <v>2296</v>
      </c>
      <c r="H5261" t="str">
        <f>_xlfn.XLOOKUP(Table29[[#This Row],[Unique BarCode]],$N$10:$N$37,$O$10:$O$37)</f>
        <v>MACUSBC</v>
      </c>
      <c r="I5261" t="str">
        <f>_xlfn.XLOOKUP(Table29[[#This Row],[Unique BarCode]],$N$10:$N$37,$P$10:$P$37)</f>
        <v>Charger</v>
      </c>
      <c r="J5261" t="s">
        <v>8</v>
      </c>
      <c r="K5261" t="s">
        <v>277</v>
      </c>
    </row>
    <row r="5262" spans="1:11" x14ac:dyDescent="0.2">
      <c r="A5262" s="1" t="d">
        <v>2023-03-21</v>
      </c>
      <c r="B5262" s="45">
        <v>-1</v>
      </c>
      <c r="C5262" t="s">
        <v>77</v>
      </c>
      <c r="D5262" t="str">
        <f>_xlfn.XLOOKUP(Table29[[#This Row],[Patron Group]],$R$10:$R$24,$S$10:$S$24)</f>
        <v>Undergraduate</v>
      </c>
      <c r="E5262" s="1" t="d">
        <v>2023-03-21</v>
      </c>
      <c r="F5262" t="s">
        <v>1652</v>
      </c>
      <c r="G5262" t="s">
        <v>2296</v>
      </c>
      <c r="H5262" t="str">
        <f>_xlfn.XLOOKUP(Table29[[#This Row],[Unique BarCode]],$N$10:$N$37,$O$10:$O$37)</f>
        <v>MACUSBC</v>
      </c>
      <c r="I5262" t="str">
        <f>_xlfn.XLOOKUP(Table29[[#This Row],[Unique BarCode]],$N$10:$N$37,$P$10:$P$37)</f>
        <v>Charger</v>
      </c>
      <c r="J5262" t="s">
        <v>8</v>
      </c>
      <c r="K5262" t="s">
        <v>40</v>
      </c>
    </row>
    <row r="5263" spans="1:11" x14ac:dyDescent="0.2">
      <c r="A5263" s="1" t="d">
        <v>2023-03-21</v>
      </c>
      <c r="B5263" s="45">
        <v>-1</v>
      </c>
      <c r="C5263" t="s">
        <v>77</v>
      </c>
      <c r="D5263" t="str">
        <f>_xlfn.XLOOKUP(Table29[[#This Row],[Patron Group]],$R$10:$R$24,$S$10:$S$24)</f>
        <v>Undergraduate</v>
      </c>
      <c r="E5263" s="1" t="d">
        <v>2023-03-21</v>
      </c>
      <c r="F5263" t="s">
        <v>829</v>
      </c>
      <c r="G5263" t="s">
        <v>2271</v>
      </c>
      <c r="H5263" t="str">
        <f>_xlfn.XLOOKUP(Table29[[#This Row],[Unique BarCode]],$N$10:$N$37,$O$10:$O$37)</f>
        <v>OMNI</v>
      </c>
      <c r="I5263" t="str">
        <f>_xlfn.XLOOKUP(Table29[[#This Row],[Unique BarCode]],$N$10:$N$37,$P$10:$P$37)</f>
        <v>Charger</v>
      </c>
      <c r="J5263" t="s">
        <v>68</v>
      </c>
      <c r="K5263" t="s">
        <v>830</v>
      </c>
    </row>
    <row r="5264" spans="1:11" x14ac:dyDescent="0.2">
      <c r="A5264" s="1" t="d">
        <v>2023-03-21</v>
      </c>
      <c r="B5264" s="45">
        <v>-1</v>
      </c>
      <c r="C5264" t="s">
        <v>77</v>
      </c>
      <c r="D5264" t="str">
        <f>_xlfn.XLOOKUP(Table29[[#This Row],[Patron Group]],$R$10:$R$24,$S$10:$S$24)</f>
        <v>Undergraduate</v>
      </c>
      <c r="E5264" s="1" t="d">
        <v>2023-03-21</v>
      </c>
      <c r="F5264" t="s">
        <v>1741</v>
      </c>
      <c r="G5264" t="s">
        <v>2271</v>
      </c>
      <c r="H5264" t="str">
        <f>_xlfn.XLOOKUP(Table29[[#This Row],[Unique BarCode]],$N$10:$N$37,$O$10:$O$37)</f>
        <v>OMNI</v>
      </c>
      <c r="I5264" t="str">
        <f>_xlfn.XLOOKUP(Table29[[#This Row],[Unique BarCode]],$N$10:$N$37,$P$10:$P$37)</f>
        <v>Charger</v>
      </c>
      <c r="J5264" t="s">
        <v>8</v>
      </c>
      <c r="K5264" t="s">
        <v>1742</v>
      </c>
    </row>
    <row r="5265" spans="1:11" x14ac:dyDescent="0.2">
      <c r="A5265" s="1" t="d">
        <v>2023-03-21</v>
      </c>
      <c r="B5265" s="45">
        <v>-1</v>
      </c>
      <c r="C5265" t="s">
        <v>77</v>
      </c>
      <c r="D5265" t="str">
        <f>_xlfn.XLOOKUP(Table29[[#This Row],[Patron Group]],$R$10:$R$24,$S$10:$S$24)</f>
        <v>Undergraduate</v>
      </c>
      <c r="E5265" s="1" t="d">
        <v>2023-03-21</v>
      </c>
      <c r="F5265" t="s">
        <v>2160</v>
      </c>
      <c r="G5265" t="s">
        <v>2271</v>
      </c>
      <c r="H5265" t="str">
        <f>_xlfn.XLOOKUP(Table29[[#This Row],[Unique BarCode]],$N$10:$N$37,$O$10:$O$37)</f>
        <v>OMNI</v>
      </c>
      <c r="I5265" t="str">
        <f>_xlfn.XLOOKUP(Table29[[#This Row],[Unique BarCode]],$N$10:$N$37,$P$10:$P$37)</f>
        <v>Charger</v>
      </c>
      <c r="J5265" t="s">
        <v>8</v>
      </c>
    </row>
    <row r="5266" spans="1:11" x14ac:dyDescent="0.2">
      <c r="A5266" s="1" t="d">
        <v>2023-03-21</v>
      </c>
      <c r="B5266" s="45">
        <v>-1</v>
      </c>
      <c r="C5266" t="s">
        <v>77</v>
      </c>
      <c r="D5266" t="str">
        <f>_xlfn.XLOOKUP(Table29[[#This Row],[Patron Group]],$R$10:$R$24,$S$10:$S$24)</f>
        <v>Undergraduate</v>
      </c>
      <c r="E5266" s="1" t="d">
        <v>2023-03-21</v>
      </c>
      <c r="F5266" t="s">
        <v>714</v>
      </c>
      <c r="G5266" t="s">
        <v>2285</v>
      </c>
      <c r="H5266" t="str">
        <f>_xlfn.XLOOKUP(Table29[[#This Row],[Unique BarCode]],$N$10:$N$37,$O$10:$O$37)</f>
        <v>UHDMI</v>
      </c>
      <c r="I5266" t="str">
        <f>_xlfn.XLOOKUP(Table29[[#This Row],[Unique BarCode]],$N$10:$N$37,$P$10:$P$37)</f>
        <v>Cable</v>
      </c>
      <c r="J5266" t="s">
        <v>8</v>
      </c>
    </row>
    <row r="5267" spans="1:11" x14ac:dyDescent="0.2">
      <c r="A5267" s="1" t="d">
        <v>2023-03-21</v>
      </c>
      <c r="B5267" s="45">
        <v>-1</v>
      </c>
      <c r="C5267" t="s">
        <v>77</v>
      </c>
      <c r="D5267" t="str">
        <f>_xlfn.XLOOKUP(Table29[[#This Row],[Patron Group]],$R$10:$R$24,$S$10:$S$24)</f>
        <v>Undergraduate</v>
      </c>
      <c r="E5267" s="1" t="d">
        <v>2023-03-21</v>
      </c>
      <c r="F5267" t="s">
        <v>1184</v>
      </c>
      <c r="G5267" t="s">
        <v>2272</v>
      </c>
      <c r="H5267" t="str">
        <f>_xlfn.XLOOKUP(Table29[[#This Row],[Unique BarCode]],$N$10:$N$37,$O$10:$O$37)</f>
        <v>WALLADPT</v>
      </c>
      <c r="I5267" t="str">
        <f>_xlfn.XLOOKUP(Table29[[#This Row],[Unique BarCode]],$N$10:$N$37,$P$10:$P$37)</f>
        <v>Charger</v>
      </c>
      <c r="J5267" t="s">
        <v>49</v>
      </c>
      <c r="K5267" t="s">
        <v>1185</v>
      </c>
    </row>
    <row r="5268" spans="1:11" x14ac:dyDescent="0.2">
      <c r="A5268" s="1" t="d">
        <v>2023-03-21</v>
      </c>
      <c r="B5268" s="45">
        <v>-1</v>
      </c>
      <c r="C5268" t="s">
        <v>77</v>
      </c>
      <c r="D5268" t="str">
        <f>_xlfn.XLOOKUP(Table29[[#This Row],[Patron Group]],$R$10:$R$24,$S$10:$S$24)</f>
        <v>Undergraduate</v>
      </c>
      <c r="E5268" s="1" t="d">
        <v>2023-03-21</v>
      </c>
      <c r="F5268" t="s">
        <v>1263</v>
      </c>
      <c r="G5268" t="s">
        <v>2272</v>
      </c>
      <c r="H5268" t="str">
        <f>_xlfn.XLOOKUP(Table29[[#This Row],[Unique BarCode]],$N$10:$N$37,$O$10:$O$37)</f>
        <v>WALLADPT</v>
      </c>
      <c r="I5268" t="str">
        <f>_xlfn.XLOOKUP(Table29[[#This Row],[Unique BarCode]],$N$10:$N$37,$P$10:$P$37)</f>
        <v>Charger</v>
      </c>
      <c r="J5268" t="s">
        <v>49</v>
      </c>
      <c r="K5268" t="s">
        <v>1264</v>
      </c>
    </row>
    <row r="5269" spans="1:11" x14ac:dyDescent="0.2">
      <c r="A5269" s="1" t="d">
        <v>2023-03-21</v>
      </c>
      <c r="B5269" s="45">
        <v>-1</v>
      </c>
      <c r="C5269" t="s">
        <v>77</v>
      </c>
      <c r="D5269" t="str">
        <f>_xlfn.XLOOKUP(Table29[[#This Row],[Patron Group]],$R$10:$R$24,$S$10:$S$24)</f>
        <v>Undergraduate</v>
      </c>
      <c r="E5269" s="1" t="d">
        <v>2023-03-21</v>
      </c>
      <c r="F5269" t="s">
        <v>855</v>
      </c>
      <c r="G5269" t="s">
        <v>2272</v>
      </c>
      <c r="H5269" t="str">
        <f>_xlfn.XLOOKUP(Table29[[#This Row],[Unique BarCode]],$N$10:$N$37,$O$10:$O$37)</f>
        <v>WALLADPT</v>
      </c>
      <c r="I5269" t="str">
        <f>_xlfn.XLOOKUP(Table29[[#This Row],[Unique BarCode]],$N$10:$N$37,$P$10:$P$37)</f>
        <v>Charger</v>
      </c>
      <c r="J5269" t="s">
        <v>8</v>
      </c>
    </row>
    <row r="5270" spans="1:11" x14ac:dyDescent="0.2">
      <c r="A5270" s="1" t="d">
        <v>2023-03-21</v>
      </c>
      <c r="B5270" s="45">
        <v>-1</v>
      </c>
      <c r="C5270" t="s">
        <v>77</v>
      </c>
      <c r="D5270" t="str">
        <f>_xlfn.XLOOKUP(Table29[[#This Row],[Patron Group]],$R$10:$R$24,$S$10:$S$24)</f>
        <v>Undergraduate</v>
      </c>
      <c r="E5270" s="1" t="d">
        <v>2023-03-21</v>
      </c>
      <c r="F5270" t="s">
        <v>1587</v>
      </c>
      <c r="G5270" t="s">
        <v>2272</v>
      </c>
      <c r="H5270" t="str">
        <f>_xlfn.XLOOKUP(Table29[[#This Row],[Unique BarCode]],$N$10:$N$37,$O$10:$O$37)</f>
        <v>WALLADPT</v>
      </c>
      <c r="I5270" t="str">
        <f>_xlfn.XLOOKUP(Table29[[#This Row],[Unique BarCode]],$N$10:$N$37,$P$10:$P$37)</f>
        <v>Charger</v>
      </c>
      <c r="J5270" t="s">
        <v>8</v>
      </c>
    </row>
    <row r="5271" spans="1:11" x14ac:dyDescent="0.2">
      <c r="A5271" s="1" t="d">
        <v>2023-03-21</v>
      </c>
      <c r="B5271" s="45">
        <v>-1</v>
      </c>
      <c r="C5271" t="s">
        <v>77</v>
      </c>
      <c r="D5271" t="str">
        <f>_xlfn.XLOOKUP(Table29[[#This Row],[Patron Group]],$R$10:$R$24,$S$10:$S$24)</f>
        <v>Undergraduate</v>
      </c>
      <c r="E5271" s="1" t="d">
        <v>2023-03-21</v>
      </c>
      <c r="F5271" t="s">
        <v>483</v>
      </c>
      <c r="G5271" t="s">
        <v>2272</v>
      </c>
      <c r="H5271" t="str">
        <f>_xlfn.XLOOKUP(Table29[[#This Row],[Unique BarCode]],$N$10:$N$37,$O$10:$O$37)</f>
        <v>WALLADPT</v>
      </c>
      <c r="I5271" t="str">
        <f>_xlfn.XLOOKUP(Table29[[#This Row],[Unique BarCode]],$N$10:$N$37,$P$10:$P$37)</f>
        <v>Charger</v>
      </c>
      <c r="J5271" t="s">
        <v>8</v>
      </c>
    </row>
    <row r="5272" spans="1:11" x14ac:dyDescent="0.2">
      <c r="A5272" s="1" t="d">
        <v>2023-03-21</v>
      </c>
      <c r="B5272" s="45">
        <v>-1</v>
      </c>
      <c r="C5272" t="s">
        <v>77</v>
      </c>
      <c r="D5272" t="str">
        <f>_xlfn.XLOOKUP(Table29[[#This Row],[Patron Group]],$R$10:$R$24,$S$10:$S$24)</f>
        <v>Undergraduate</v>
      </c>
      <c r="E5272" s="1" t="d">
        <v>2023-03-21</v>
      </c>
      <c r="F5272" t="s">
        <v>47</v>
      </c>
      <c r="G5272" t="s">
        <v>2272</v>
      </c>
      <c r="H5272" t="str">
        <f>_xlfn.XLOOKUP(Table29[[#This Row],[Unique BarCode]],$N$10:$N$37,$O$10:$O$37)</f>
        <v>WALLADPT</v>
      </c>
      <c r="I5272" t="str">
        <f>_xlfn.XLOOKUP(Table29[[#This Row],[Unique BarCode]],$N$10:$N$37,$P$10:$P$37)</f>
        <v>Charger</v>
      </c>
      <c r="J5272" t="s">
        <v>8</v>
      </c>
    </row>
    <row r="5273" spans="1:11" x14ac:dyDescent="0.2">
      <c r="A5273" s="1" t="d">
        <v>2023-03-21</v>
      </c>
      <c r="B5273" s="45">
        <v>-1</v>
      </c>
      <c r="C5273" t="s">
        <v>77</v>
      </c>
      <c r="D5273" t="str">
        <f>_xlfn.XLOOKUP(Table29[[#This Row],[Patron Group]],$R$10:$R$24,$S$10:$S$24)</f>
        <v>Undergraduate</v>
      </c>
      <c r="E5273" s="1" t="d">
        <v>2023-03-24</v>
      </c>
      <c r="F5273" t="s">
        <v>1626</v>
      </c>
      <c r="G5273" t="s">
        <v>2276</v>
      </c>
      <c r="H5273" t="str">
        <f>_xlfn.XLOOKUP(Table29[[#This Row],[Unique BarCode]],$N$10:$N$37,$O$10:$O$37)</f>
        <v>CALC</v>
      </c>
      <c r="I5273" t="str">
        <f>_xlfn.XLOOKUP(Table29[[#This Row],[Unique BarCode]],$N$10:$N$37,$P$10:$P$37)</f>
        <v>Accessory</v>
      </c>
      <c r="J5273" t="s">
        <v>8</v>
      </c>
      <c r="K5273" t="s">
        <v>1627</v>
      </c>
    </row>
    <row r="5274" spans="1:11" x14ac:dyDescent="0.2">
      <c r="A5274" s="1" t="d">
        <v>2023-03-21</v>
      </c>
      <c r="B5274" s="45">
        <v>-1</v>
      </c>
      <c r="C5274" t="s">
        <v>77</v>
      </c>
      <c r="D5274" t="str">
        <f>_xlfn.XLOOKUP(Table29[[#This Row],[Patron Group]],$R$10:$R$24,$S$10:$S$24)</f>
        <v>Undergraduate</v>
      </c>
      <c r="E5274" s="1" t="d">
        <v>2023-03-24</v>
      </c>
      <c r="F5274" t="s">
        <v>1402</v>
      </c>
      <c r="G5274" t="s">
        <v>2276</v>
      </c>
      <c r="H5274" t="str">
        <f>_xlfn.XLOOKUP(Table29[[#This Row],[Unique BarCode]],$N$10:$N$37,$O$10:$O$37)</f>
        <v>CALC</v>
      </c>
      <c r="I5274" t="str">
        <f>_xlfn.XLOOKUP(Table29[[#This Row],[Unique BarCode]],$N$10:$N$37,$P$10:$P$37)</f>
        <v>Accessory</v>
      </c>
      <c r="J5274" t="s">
        <v>8</v>
      </c>
    </row>
    <row r="5275" spans="1:11" x14ac:dyDescent="0.2">
      <c r="A5275" s="1" t="d">
        <v>2023-03-21</v>
      </c>
      <c r="B5275" s="45">
        <v>-1</v>
      </c>
      <c r="C5275" t="s">
        <v>77</v>
      </c>
      <c r="D5275" t="str">
        <f>_xlfn.XLOOKUP(Table29[[#This Row],[Patron Group]],$R$10:$R$24,$S$10:$S$24)</f>
        <v>Undergraduate</v>
      </c>
      <c r="E5275" s="1" t="d">
        <v>2023-03-24</v>
      </c>
      <c r="F5275" t="s">
        <v>1505</v>
      </c>
      <c r="G5275" t="s">
        <v>2276</v>
      </c>
      <c r="H5275" t="str">
        <f>_xlfn.XLOOKUP(Table29[[#This Row],[Unique BarCode]],$N$10:$N$37,$O$10:$O$37)</f>
        <v>CALC</v>
      </c>
      <c r="I5275" t="str">
        <f>_xlfn.XLOOKUP(Table29[[#This Row],[Unique BarCode]],$N$10:$N$37,$P$10:$P$37)</f>
        <v>Accessory</v>
      </c>
      <c r="J5275" t="s">
        <v>13</v>
      </c>
    </row>
    <row r="5276" spans="1:11" x14ac:dyDescent="0.2">
      <c r="A5276" s="1" t="d">
        <v>2023-03-21</v>
      </c>
      <c r="B5276" s="45">
        <v>-1</v>
      </c>
      <c r="C5276" t="s">
        <v>77</v>
      </c>
      <c r="D5276" t="str">
        <f>_xlfn.XLOOKUP(Table29[[#This Row],[Patron Group]],$R$10:$R$24,$S$10:$S$24)</f>
        <v>Undergraduate</v>
      </c>
      <c r="E5276" s="1" t="d">
        <v>2023-03-24</v>
      </c>
      <c r="F5276" t="s">
        <v>1488</v>
      </c>
      <c r="G5276" t="s">
        <v>2276</v>
      </c>
      <c r="H5276" t="str">
        <f>_xlfn.XLOOKUP(Table29[[#This Row],[Unique BarCode]],$N$10:$N$37,$O$10:$O$37)</f>
        <v>CALC</v>
      </c>
      <c r="I5276" t="str">
        <f>_xlfn.XLOOKUP(Table29[[#This Row],[Unique BarCode]],$N$10:$N$37,$P$10:$P$37)</f>
        <v>Accessory</v>
      </c>
      <c r="J5276" t="s">
        <v>49</v>
      </c>
    </row>
    <row r="5277" spans="1:11" x14ac:dyDescent="0.2">
      <c r="A5277" s="1" t="d">
        <v>2023-03-21</v>
      </c>
      <c r="B5277" s="45">
        <v>-1</v>
      </c>
      <c r="C5277" t="s">
        <v>77</v>
      </c>
      <c r="D5277" t="str">
        <f>_xlfn.XLOOKUP(Table29[[#This Row],[Patron Group]],$R$10:$R$24,$S$10:$S$24)</f>
        <v>Undergraduate</v>
      </c>
      <c r="E5277" s="1" t="d">
        <v>2023-03-28</v>
      </c>
      <c r="F5277" t="s">
        <v>691</v>
      </c>
      <c r="G5277" t="s">
        <v>2273</v>
      </c>
      <c r="H5277" t="str">
        <f>_xlfn.XLOOKUP(Table29[[#This Row],[Unique BarCode]],$N$10:$N$37,$O$10:$O$37)</f>
        <v>ChromeBook</v>
      </c>
      <c r="I5277" t="str">
        <f>_xlfn.XLOOKUP(Table29[[#This Row],[Unique BarCode]],$N$10:$N$37,$P$10:$P$37)</f>
        <v>Device</v>
      </c>
      <c r="J5277" t="s">
        <v>13</v>
      </c>
      <c r="K5277" t="s">
        <v>692</v>
      </c>
    </row>
    <row r="5278" spans="1:11" x14ac:dyDescent="0.2">
      <c r="A5278" s="1" t="d">
        <v>2023-03-21</v>
      </c>
      <c r="B5278" s="45">
        <v>-1</v>
      </c>
      <c r="C5278" t="s">
        <v>77</v>
      </c>
      <c r="D5278" t="str">
        <f>_xlfn.XLOOKUP(Table29[[#This Row],[Patron Group]],$R$10:$R$24,$S$10:$S$24)</f>
        <v>Undergraduate</v>
      </c>
      <c r="E5278" s="1" t="d">
        <v>2023-03-28</v>
      </c>
      <c r="F5278" t="s">
        <v>53</v>
      </c>
      <c r="G5278" t="s">
        <v>2273</v>
      </c>
      <c r="H5278" t="str">
        <f>_xlfn.XLOOKUP(Table29[[#This Row],[Unique BarCode]],$N$10:$N$37,$O$10:$O$37)</f>
        <v>ChromeBook</v>
      </c>
      <c r="I5278" t="str">
        <f>_xlfn.XLOOKUP(Table29[[#This Row],[Unique BarCode]],$N$10:$N$37,$P$10:$P$37)</f>
        <v>Device</v>
      </c>
      <c r="J5278" t="s">
        <v>13</v>
      </c>
      <c r="K5278" t="s">
        <v>54</v>
      </c>
    </row>
    <row r="5279" spans="1:11" x14ac:dyDescent="0.2">
      <c r="A5279" s="1" t="d">
        <v>2023-03-21</v>
      </c>
      <c r="B5279" s="45">
        <v>-1</v>
      </c>
      <c r="C5279" t="s">
        <v>77</v>
      </c>
      <c r="D5279" t="str">
        <f>_xlfn.XLOOKUP(Table29[[#This Row],[Patron Group]],$R$10:$R$24,$S$10:$S$24)</f>
        <v>Undergraduate</v>
      </c>
      <c r="E5279" s="1" t="d">
        <v>2023-03-28</v>
      </c>
      <c r="F5279" t="s">
        <v>1482</v>
      </c>
      <c r="G5279" t="s">
        <v>2274</v>
      </c>
      <c r="H5279" t="str">
        <f>_xlfn.XLOOKUP(Table29[[#This Row],[Unique BarCode]],$N$10:$N$37,$O$10:$O$37)</f>
        <v>MacBook</v>
      </c>
      <c r="I5279" t="str">
        <f>_xlfn.XLOOKUP(Table29[[#This Row],[Unique BarCode]],$N$10:$N$37,$P$10:$P$37)</f>
        <v>Device</v>
      </c>
      <c r="J5279" t="s">
        <v>8</v>
      </c>
      <c r="K5279" t="s">
        <v>1482</v>
      </c>
    </row>
    <row r="5280" spans="1:11" x14ac:dyDescent="0.2">
      <c r="A5280" s="1" t="d">
        <v>2023-03-21</v>
      </c>
      <c r="B5280" s="45">
        <v>-1</v>
      </c>
      <c r="C5280" t="s">
        <v>77</v>
      </c>
      <c r="D5280" t="str">
        <f>_xlfn.XLOOKUP(Table29[[#This Row],[Patron Group]],$R$10:$R$24,$S$10:$S$24)</f>
        <v>Undergraduate</v>
      </c>
      <c r="E5280" s="1" t="d">
        <v>2023-03-28</v>
      </c>
      <c r="F5280" t="s">
        <v>1279</v>
      </c>
      <c r="G5280" t="s">
        <v>2274</v>
      </c>
      <c r="H5280" t="str">
        <f>_xlfn.XLOOKUP(Table29[[#This Row],[Unique BarCode]],$N$10:$N$37,$O$10:$O$37)</f>
        <v>MacBook</v>
      </c>
      <c r="I5280" t="str">
        <f>_xlfn.XLOOKUP(Table29[[#This Row],[Unique BarCode]],$N$10:$N$37,$P$10:$P$37)</f>
        <v>Device</v>
      </c>
      <c r="J5280" t="s">
        <v>8</v>
      </c>
      <c r="K5280" t="s">
        <v>1279</v>
      </c>
    </row>
    <row r="5281" spans="1:11" x14ac:dyDescent="0.2">
      <c r="A5281" s="1" t="d">
        <v>2023-03-21</v>
      </c>
      <c r="B5281" s="45">
        <v>-1</v>
      </c>
      <c r="C5281" t="s">
        <v>77</v>
      </c>
      <c r="D5281" t="str">
        <f>_xlfn.XLOOKUP(Table29[[#This Row],[Patron Group]],$R$10:$R$24,$S$10:$S$24)</f>
        <v>Undergraduate</v>
      </c>
      <c r="E5281" s="1" t="d">
        <v>2023-03-28</v>
      </c>
      <c r="F5281" t="s">
        <v>320</v>
      </c>
      <c r="G5281" t="s">
        <v>2274</v>
      </c>
      <c r="H5281" t="str">
        <f>_xlfn.XLOOKUP(Table29[[#This Row],[Unique BarCode]],$N$10:$N$37,$O$10:$O$37)</f>
        <v>MacBook</v>
      </c>
      <c r="I5281" t="str">
        <f>_xlfn.XLOOKUP(Table29[[#This Row],[Unique BarCode]],$N$10:$N$37,$P$10:$P$37)</f>
        <v>Device</v>
      </c>
      <c r="J5281" t="s">
        <v>8</v>
      </c>
      <c r="K5281" t="s">
        <v>320</v>
      </c>
    </row>
    <row r="5282" spans="1:11" x14ac:dyDescent="0.2">
      <c r="A5282" s="1" t="d">
        <v>2023-03-21</v>
      </c>
      <c r="B5282" s="45">
        <v>5560527260006530</v>
      </c>
      <c r="C5282" t="s">
        <v>77</v>
      </c>
      <c r="D5282" t="str">
        <f>_xlfn.XLOOKUP(Table29[[#This Row],[Patron Group]],$R$10:$R$24,$S$10:$S$24)</f>
        <v>Undergraduate</v>
      </c>
      <c r="E5282" s="1" t="d">
        <v>2023-03-24</v>
      </c>
      <c r="F5282" t="s">
        <v>1098</v>
      </c>
      <c r="G5282" t="s">
        <v>2276</v>
      </c>
      <c r="H5282" t="str">
        <f>_xlfn.XLOOKUP(Table29[[#This Row],[Unique BarCode]],$N$10:$N$37,$O$10:$O$37)</f>
        <v>CALC</v>
      </c>
      <c r="I5282" t="str">
        <f>_xlfn.XLOOKUP(Table29[[#This Row],[Unique BarCode]],$N$10:$N$37,$P$10:$P$37)</f>
        <v>Accessory</v>
      </c>
      <c r="J5282" t="s">
        <v>8</v>
      </c>
      <c r="K5282" t="s">
        <v>1099</v>
      </c>
    </row>
    <row r="5283" spans="1:11" x14ac:dyDescent="0.2">
      <c r="A5283" s="1" t="d">
        <v>2023-03-21</v>
      </c>
      <c r="B5283" s="45">
        <v>5566033020006530</v>
      </c>
      <c r="C5283" t="s">
        <v>77</v>
      </c>
      <c r="D5283" t="str">
        <f>_xlfn.XLOOKUP(Table29[[#This Row],[Patron Group]],$R$10:$R$24,$S$10:$S$24)</f>
        <v>Undergraduate</v>
      </c>
      <c r="E5283" s="1" t="d">
        <v>2023-03-31</v>
      </c>
      <c r="F5283" t="s">
        <v>294</v>
      </c>
      <c r="G5283" t="s">
        <v>2274</v>
      </c>
      <c r="H5283" t="str">
        <f>_xlfn.XLOOKUP(Table29[[#This Row],[Unique BarCode]],$N$10:$N$37,$O$10:$O$37)</f>
        <v>MacBook</v>
      </c>
      <c r="I5283" t="str">
        <f>_xlfn.XLOOKUP(Table29[[#This Row],[Unique BarCode]],$N$10:$N$37,$P$10:$P$37)</f>
        <v>Device</v>
      </c>
      <c r="J5283" t="s">
        <v>8</v>
      </c>
      <c r="K5283" t="s">
        <v>294</v>
      </c>
    </row>
    <row r="5284" spans="1:11" x14ac:dyDescent="0.2">
      <c r="A5284" s="1" t="d">
        <v>2023-03-21</v>
      </c>
      <c r="B5284" s="45">
        <v>5567585090006530</v>
      </c>
      <c r="C5284" t="s">
        <v>77</v>
      </c>
      <c r="D5284" t="str">
        <f>_xlfn.XLOOKUP(Table29[[#This Row],[Patron Group]],$R$10:$R$24,$S$10:$S$24)</f>
        <v>Undergraduate</v>
      </c>
      <c r="E5284" s="1" t="d">
        <v>2023-03-24</v>
      </c>
      <c r="F5284" t="s">
        <v>1700</v>
      </c>
      <c r="G5284" t="s">
        <v>2276</v>
      </c>
      <c r="H5284" t="str">
        <f>_xlfn.XLOOKUP(Table29[[#This Row],[Unique BarCode]],$N$10:$N$37,$O$10:$O$37)</f>
        <v>CALC</v>
      </c>
      <c r="I5284" t="str">
        <f>_xlfn.XLOOKUP(Table29[[#This Row],[Unique BarCode]],$N$10:$N$37,$P$10:$P$37)</f>
        <v>Accessory</v>
      </c>
      <c r="J5284" t="s">
        <v>8</v>
      </c>
    </row>
    <row r="5285" spans="1:11" x14ac:dyDescent="0.2">
      <c r="A5285" s="1" t="d">
        <v>2023-03-21</v>
      </c>
      <c r="B5285" s="45">
        <v>5568196900006530</v>
      </c>
      <c r="C5285" t="s">
        <v>20</v>
      </c>
      <c r="D5285" t="str">
        <f>_xlfn.XLOOKUP(Table29[[#This Row],[Patron Group]],$R$10:$R$24,$S$10:$S$24)</f>
        <v>Graduate</v>
      </c>
      <c r="E5285" s="1" t="d">
        <v>2023-03-28</v>
      </c>
      <c r="F5285" t="s">
        <v>2157</v>
      </c>
      <c r="G5285" t="s">
        <v>2263</v>
      </c>
      <c r="H5285" t="str">
        <f>_xlfn.XLOOKUP(Table29[[#This Row],[Unique BarCode]],$N$10:$N$37,$O$10:$O$37)</f>
        <v>HP Laptop</v>
      </c>
      <c r="I5285" t="str">
        <f>_xlfn.XLOOKUP(Table29[[#This Row],[Unique BarCode]],$N$10:$N$37,$P$10:$P$37)</f>
        <v>Device</v>
      </c>
      <c r="J5285" t="s">
        <v>8</v>
      </c>
      <c r="K5285" t="s">
        <v>933</v>
      </c>
    </row>
    <row r="5286" spans="1:11" x14ac:dyDescent="0.2">
      <c r="A5286" s="1" t="d">
        <v>2023-03-21</v>
      </c>
      <c r="B5286" s="45">
        <v>6201800200006530</v>
      </c>
      <c r="C5286" t="s">
        <v>77</v>
      </c>
      <c r="D5286" t="str">
        <f>_xlfn.XLOOKUP(Table29[[#This Row],[Patron Group]],$R$10:$R$24,$S$10:$S$24)</f>
        <v>Undergraduate</v>
      </c>
      <c r="E5286" s="1" t="d">
        <v>2023-03-28</v>
      </c>
      <c r="F5286" t="s">
        <v>740</v>
      </c>
      <c r="G5286" t="s">
        <v>2263</v>
      </c>
      <c r="H5286" t="str">
        <f>_xlfn.XLOOKUP(Table29[[#This Row],[Unique BarCode]],$N$10:$N$37,$O$10:$O$37)</f>
        <v>HP Laptop</v>
      </c>
      <c r="I5286" t="str">
        <f>_xlfn.XLOOKUP(Table29[[#This Row],[Unique BarCode]],$N$10:$N$37,$P$10:$P$37)</f>
        <v>Device</v>
      </c>
      <c r="J5286" t="s">
        <v>8</v>
      </c>
      <c r="K5286" t="s">
        <v>741</v>
      </c>
    </row>
    <row r="5287" spans="1:11" x14ac:dyDescent="0.2">
      <c r="A5287" s="1" t="d">
        <v>2023-03-21</v>
      </c>
      <c r="B5287" s="45">
        <v>9399475130006530</v>
      </c>
      <c r="C5287" t="s">
        <v>77</v>
      </c>
      <c r="D5287" t="str">
        <f>_xlfn.XLOOKUP(Table29[[#This Row],[Patron Group]],$R$10:$R$24,$S$10:$S$24)</f>
        <v>Undergraduate</v>
      </c>
      <c r="E5287" s="1" t="d">
        <v>2023-03-24</v>
      </c>
      <c r="F5287" t="s">
        <v>1585</v>
      </c>
      <c r="G5287" t="s">
        <v>2276</v>
      </c>
      <c r="H5287" t="str">
        <f>_xlfn.XLOOKUP(Table29[[#This Row],[Unique BarCode]],$N$10:$N$37,$O$10:$O$37)</f>
        <v>CALC</v>
      </c>
      <c r="I5287" t="str">
        <f>_xlfn.XLOOKUP(Table29[[#This Row],[Unique BarCode]],$N$10:$N$37,$P$10:$P$37)</f>
        <v>Accessory</v>
      </c>
      <c r="J5287" t="s">
        <v>49</v>
      </c>
    </row>
    <row r="5288" spans="1:11" x14ac:dyDescent="0.2">
      <c r="A5288" s="1" t="d">
        <v>2023-03-21</v>
      </c>
      <c r="B5288" s="45">
        <v>9400902550006530</v>
      </c>
      <c r="C5288" t="s">
        <v>20</v>
      </c>
      <c r="D5288" t="str">
        <f>_xlfn.XLOOKUP(Table29[[#This Row],[Patron Group]],$R$10:$R$24,$S$10:$S$24)</f>
        <v>Graduate</v>
      </c>
      <c r="E5288" s="1" t="d">
        <v>2023-03-31</v>
      </c>
      <c r="F5288" t="s">
        <v>1567</v>
      </c>
      <c r="G5288" t="s">
        <v>2274</v>
      </c>
      <c r="H5288" t="str">
        <f>_xlfn.XLOOKUP(Table29[[#This Row],[Unique BarCode]],$N$10:$N$37,$O$10:$O$37)</f>
        <v>MacBook</v>
      </c>
      <c r="I5288" t="str">
        <f>_xlfn.XLOOKUP(Table29[[#This Row],[Unique BarCode]],$N$10:$N$37,$P$10:$P$37)</f>
        <v>Device</v>
      </c>
      <c r="J5288" t="s">
        <v>8</v>
      </c>
      <c r="K5288" t="s">
        <v>1567</v>
      </c>
    </row>
    <row r="5289" spans="1:11" x14ac:dyDescent="0.2">
      <c r="A5289" s="1" t="d">
        <v>2023-03-21</v>
      </c>
      <c r="B5289" s="45">
        <v>9401350780006530</v>
      </c>
      <c r="C5289" t="s">
        <v>452</v>
      </c>
      <c r="D5289" t="str">
        <f>_xlfn.XLOOKUP(Table29[[#This Row],[Patron Group]],$R$10:$R$24,$S$10:$S$24)</f>
        <v>Graduate</v>
      </c>
      <c r="E5289" s="1" t="d">
        <v>2023-03-28</v>
      </c>
      <c r="F5289" t="s">
        <v>2221</v>
      </c>
      <c r="G5289" t="s">
        <v>2297</v>
      </c>
      <c r="H5289" t="str">
        <f>_xlfn.XLOOKUP(Table29[[#This Row],[Unique BarCode]],$N$10:$N$37,$O$10:$O$37)</f>
        <v>iPad</v>
      </c>
      <c r="I5289" t="str">
        <f>_xlfn.XLOOKUP(Table29[[#This Row],[Unique BarCode]],$N$10:$N$37,$P$10:$P$37)</f>
        <v>Device</v>
      </c>
      <c r="J5289" t="s">
        <v>8</v>
      </c>
      <c r="K5289" t="s">
        <v>2222</v>
      </c>
    </row>
    <row r="5290" spans="1:11" x14ac:dyDescent="0.2">
      <c r="A5290" s="1" t="d">
        <v>2023-03-21</v>
      </c>
      <c r="B5290" s="45">
        <v>9401426180006530</v>
      </c>
      <c r="C5290" t="s">
        <v>77</v>
      </c>
      <c r="D5290" t="str">
        <f>_xlfn.XLOOKUP(Table29[[#This Row],[Patron Group]],$R$10:$R$24,$S$10:$S$24)</f>
        <v>Undergraduate</v>
      </c>
      <c r="E5290" s="1" t="d">
        <v>2023-03-28</v>
      </c>
      <c r="F5290" t="s">
        <v>290</v>
      </c>
      <c r="G5290" t="s">
        <v>2274</v>
      </c>
      <c r="H5290" t="str">
        <f>_xlfn.XLOOKUP(Table29[[#This Row],[Unique BarCode]],$N$10:$N$37,$O$10:$O$37)</f>
        <v>MacBook</v>
      </c>
      <c r="I5290" t="str">
        <f>_xlfn.XLOOKUP(Table29[[#This Row],[Unique BarCode]],$N$10:$N$37,$P$10:$P$37)</f>
        <v>Device</v>
      </c>
      <c r="J5290" t="s">
        <v>8</v>
      </c>
      <c r="K5290" t="s">
        <v>291</v>
      </c>
    </row>
    <row r="5291" spans="1:11" x14ac:dyDescent="0.2">
      <c r="A5291" s="1" t="d">
        <v>2023-03-21</v>
      </c>
      <c r="B5291" s="45">
        <v>9401437110006530</v>
      </c>
      <c r="C5291" t="s">
        <v>20</v>
      </c>
      <c r="D5291" t="str">
        <f>_xlfn.XLOOKUP(Table29[[#This Row],[Patron Group]],$R$10:$R$24,$S$10:$S$24)</f>
        <v>Graduate</v>
      </c>
      <c r="E5291" s="1" t="d">
        <v>2023-04-03</v>
      </c>
      <c r="F5291" t="s">
        <v>2036</v>
      </c>
      <c r="G5291" t="s">
        <v>2275</v>
      </c>
      <c r="H5291" t="str">
        <f>_xlfn.XLOOKUP(Table29[[#This Row],[Unique BarCode]],$N$10:$N$37,$O$10:$O$37)</f>
        <v>iPad</v>
      </c>
      <c r="I5291" t="str">
        <f>_xlfn.XLOOKUP(Table29[[#This Row],[Unique BarCode]],$N$10:$N$37,$P$10:$P$37)</f>
        <v>Device</v>
      </c>
      <c r="J5291" t="s">
        <v>8</v>
      </c>
      <c r="K5291" t="s">
        <v>2037</v>
      </c>
    </row>
    <row r="5292" spans="1:11" x14ac:dyDescent="0.2">
      <c r="A5292" s="1" t="d">
        <v>2023-03-21</v>
      </c>
      <c r="B5292" s="45">
        <v>9403387400006530</v>
      </c>
      <c r="C5292" t="s">
        <v>20</v>
      </c>
      <c r="D5292" t="str">
        <f>_xlfn.XLOOKUP(Table29[[#This Row],[Patron Group]],$R$10:$R$24,$S$10:$S$24)</f>
        <v>Graduate</v>
      </c>
      <c r="E5292" s="1" t="d">
        <v>2023-03-28</v>
      </c>
      <c r="F5292" t="s">
        <v>2164</v>
      </c>
      <c r="G5292" t="s">
        <v>2263</v>
      </c>
      <c r="H5292" t="str">
        <f>_xlfn.XLOOKUP(Table29[[#This Row],[Unique BarCode]],$N$10:$N$37,$O$10:$O$37)</f>
        <v>HP Laptop</v>
      </c>
      <c r="I5292" t="str">
        <f>_xlfn.XLOOKUP(Table29[[#This Row],[Unique BarCode]],$N$10:$N$37,$P$10:$P$37)</f>
        <v>Device</v>
      </c>
      <c r="J5292" t="s">
        <v>8</v>
      </c>
      <c r="K5292" t="s">
        <v>1383</v>
      </c>
    </row>
    <row r="5293" spans="1:11" x14ac:dyDescent="0.2">
      <c r="A5293" s="1" t="d">
        <v>2023-03-21</v>
      </c>
      <c r="B5293" s="45">
        <v>9405498800006530</v>
      </c>
      <c r="C5293" t="s">
        <v>77</v>
      </c>
      <c r="D5293" t="str">
        <f>_xlfn.XLOOKUP(Table29[[#This Row],[Patron Group]],$R$10:$R$24,$S$10:$S$24)</f>
        <v>Undergraduate</v>
      </c>
      <c r="E5293" s="1" t="d">
        <v>2023-03-28</v>
      </c>
      <c r="F5293" t="s">
        <v>1452</v>
      </c>
      <c r="G5293" t="s">
        <v>2274</v>
      </c>
      <c r="H5293" t="str">
        <f>_xlfn.XLOOKUP(Table29[[#This Row],[Unique BarCode]],$N$10:$N$37,$O$10:$O$37)</f>
        <v>MacBook</v>
      </c>
      <c r="I5293" t="str">
        <f>_xlfn.XLOOKUP(Table29[[#This Row],[Unique BarCode]],$N$10:$N$37,$P$10:$P$37)</f>
        <v>Device</v>
      </c>
      <c r="J5293" t="s">
        <v>8</v>
      </c>
      <c r="K5293" t="s">
        <v>1452</v>
      </c>
    </row>
    <row r="5294" spans="1:11" x14ac:dyDescent="0.2">
      <c r="A5294" s="1" t="d">
        <v>2023-03-21</v>
      </c>
      <c r="B5294" s="45">
        <v>9408206340006530</v>
      </c>
      <c r="C5294" t="s">
        <v>20</v>
      </c>
      <c r="D5294" t="str">
        <f>_xlfn.XLOOKUP(Table29[[#This Row],[Patron Group]],$R$10:$R$24,$S$10:$S$24)</f>
        <v>Graduate</v>
      </c>
      <c r="E5294" s="1" t="d">
        <v>2023-03-28</v>
      </c>
      <c r="F5294" t="s">
        <v>141</v>
      </c>
      <c r="G5294" t="s">
        <v>2263</v>
      </c>
      <c r="H5294" t="str">
        <f>_xlfn.XLOOKUP(Table29[[#This Row],[Unique BarCode]],$N$10:$N$37,$O$10:$O$37)</f>
        <v>HP Laptop</v>
      </c>
      <c r="I5294" t="str">
        <f>_xlfn.XLOOKUP(Table29[[#This Row],[Unique BarCode]],$N$10:$N$37,$P$10:$P$37)</f>
        <v>Device</v>
      </c>
      <c r="J5294" t="s">
        <v>8</v>
      </c>
      <c r="K5294" t="s">
        <v>142</v>
      </c>
    </row>
    <row r="5295" spans="1:11" x14ac:dyDescent="0.2">
      <c r="A5295" s="1" t="d">
        <v>2023-03-21</v>
      </c>
      <c r="B5295" s="45">
        <v>9408352120006530</v>
      </c>
      <c r="C5295" t="s">
        <v>77</v>
      </c>
      <c r="D5295" t="str">
        <f>_xlfn.XLOOKUP(Table29[[#This Row],[Patron Group]],$R$10:$R$24,$S$10:$S$24)</f>
        <v>Undergraduate</v>
      </c>
      <c r="E5295" s="1" t="d">
        <v>2023-03-28</v>
      </c>
      <c r="F5295" t="s">
        <v>497</v>
      </c>
      <c r="G5295" t="s">
        <v>2274</v>
      </c>
      <c r="H5295" t="str">
        <f>_xlfn.XLOOKUP(Table29[[#This Row],[Unique BarCode]],$N$10:$N$37,$O$10:$O$37)</f>
        <v>MacBook</v>
      </c>
      <c r="I5295" t="str">
        <f>_xlfn.XLOOKUP(Table29[[#This Row],[Unique BarCode]],$N$10:$N$37,$P$10:$P$37)</f>
        <v>Device</v>
      </c>
      <c r="J5295" t="s">
        <v>8</v>
      </c>
      <c r="K5295" t="s">
        <v>498</v>
      </c>
    </row>
    <row r="5296" spans="1:11" x14ac:dyDescent="0.2">
      <c r="A5296" s="1" t="d">
        <v>2023-03-21</v>
      </c>
      <c r="B5296" s="45">
        <v>9408521650006530</v>
      </c>
      <c r="C5296" t="s">
        <v>20</v>
      </c>
      <c r="D5296" t="str">
        <f>_xlfn.XLOOKUP(Table29[[#This Row],[Patron Group]],$R$10:$R$24,$S$10:$S$24)</f>
        <v>Graduate</v>
      </c>
      <c r="E5296" s="1" t="d">
        <v>2023-03-28</v>
      </c>
      <c r="F5296" t="s">
        <v>1951</v>
      </c>
      <c r="G5296" t="s">
        <v>2263</v>
      </c>
      <c r="H5296" t="str">
        <f>_xlfn.XLOOKUP(Table29[[#This Row],[Unique BarCode]],$N$10:$N$37,$O$10:$O$37)</f>
        <v>HP Laptop</v>
      </c>
      <c r="I5296" t="str">
        <f>_xlfn.XLOOKUP(Table29[[#This Row],[Unique BarCode]],$N$10:$N$37,$P$10:$P$37)</f>
        <v>Device</v>
      </c>
      <c r="J5296" t="s">
        <v>8</v>
      </c>
      <c r="K5296" t="s">
        <v>122</v>
      </c>
    </row>
    <row r="5297" spans="1:11" x14ac:dyDescent="0.2">
      <c r="A5297" s="1" t="d">
        <v>2023-03-21</v>
      </c>
      <c r="B5297" s="45">
        <v>9408533770006530</v>
      </c>
      <c r="C5297" t="s">
        <v>77</v>
      </c>
      <c r="D5297" t="str">
        <f>_xlfn.XLOOKUP(Table29[[#This Row],[Patron Group]],$R$10:$R$24,$S$10:$S$24)</f>
        <v>Undergraduate</v>
      </c>
      <c r="E5297" s="1" t="d">
        <v>2023-03-28</v>
      </c>
      <c r="F5297" t="s">
        <v>883</v>
      </c>
      <c r="G5297" t="s">
        <v>2274</v>
      </c>
      <c r="H5297" t="str">
        <f>_xlfn.XLOOKUP(Table29[[#This Row],[Unique BarCode]],$N$10:$N$37,$O$10:$O$37)</f>
        <v>MacBook</v>
      </c>
      <c r="I5297" t="str">
        <f>_xlfn.XLOOKUP(Table29[[#This Row],[Unique BarCode]],$N$10:$N$37,$P$10:$P$37)</f>
        <v>Device</v>
      </c>
      <c r="J5297" t="s">
        <v>8</v>
      </c>
      <c r="K5297" t="s">
        <v>884</v>
      </c>
    </row>
    <row r="5298" spans="1:11" x14ac:dyDescent="0.2">
      <c r="A5298" s="1" t="d">
        <v>2023-03-22</v>
      </c>
      <c r="B5298" s="45">
        <v>-1</v>
      </c>
      <c r="C5298" t="s">
        <v>15</v>
      </c>
      <c r="D5298" t="str">
        <f>_xlfn.XLOOKUP(Table29[[#This Row],[Patron Group]],$R$10:$R$24,$S$10:$S$24)</f>
        <v>Academic</v>
      </c>
      <c r="E5298" s="1" t="d">
        <v>2023-03-29</v>
      </c>
      <c r="F5298" t="s">
        <v>1395</v>
      </c>
      <c r="G5298" t="s">
        <v>2273</v>
      </c>
      <c r="H5298" t="str">
        <f>_xlfn.XLOOKUP(Table29[[#This Row],[Unique BarCode]],$N$10:$N$37,$O$10:$O$37)</f>
        <v>ChromeBook</v>
      </c>
      <c r="I5298" t="str">
        <f>_xlfn.XLOOKUP(Table29[[#This Row],[Unique BarCode]],$N$10:$N$37,$P$10:$P$37)</f>
        <v>Device</v>
      </c>
      <c r="J5298" t="s">
        <v>13</v>
      </c>
      <c r="K5298" t="s">
        <v>1396</v>
      </c>
    </row>
    <row r="5299" spans="1:11" x14ac:dyDescent="0.2">
      <c r="A5299" s="1" t="d">
        <v>2023-03-22</v>
      </c>
      <c r="B5299" s="45">
        <v>-1</v>
      </c>
      <c r="C5299" t="s">
        <v>20</v>
      </c>
      <c r="D5299" t="str">
        <f>_xlfn.XLOOKUP(Table29[[#This Row],[Patron Group]],$R$10:$R$24,$S$10:$S$24)</f>
        <v>Graduate</v>
      </c>
      <c r="E5299" s="1" t="d">
        <v>2023-03-22</v>
      </c>
      <c r="F5299" t="s">
        <v>454</v>
      </c>
      <c r="G5299" t="s">
        <v>2288</v>
      </c>
      <c r="H5299" t="str">
        <f>_xlfn.XLOOKUP(Table29[[#This Row],[Unique BarCode]],$N$10:$N$37,$O$10:$O$37)</f>
        <v>Android Charger</v>
      </c>
      <c r="I5299" t="str">
        <f>_xlfn.XLOOKUP(Table29[[#This Row],[Unique BarCode]],$N$10:$N$37,$P$10:$P$37)</f>
        <v>Charger</v>
      </c>
      <c r="J5299" t="s">
        <v>128</v>
      </c>
      <c r="K5299" t="s">
        <v>455</v>
      </c>
    </row>
    <row r="5300" spans="1:11" x14ac:dyDescent="0.2">
      <c r="A5300" s="1" t="d">
        <v>2023-03-22</v>
      </c>
      <c r="B5300" s="45">
        <v>-1</v>
      </c>
      <c r="C5300" t="s">
        <v>20</v>
      </c>
      <c r="D5300" t="str">
        <f>_xlfn.XLOOKUP(Table29[[#This Row],[Patron Group]],$R$10:$R$24,$S$10:$S$24)</f>
        <v>Graduate</v>
      </c>
      <c r="E5300" s="1" t="d">
        <v>2023-03-22</v>
      </c>
      <c r="F5300" t="s">
        <v>258</v>
      </c>
      <c r="G5300" t="s">
        <v>2282</v>
      </c>
      <c r="H5300" t="str">
        <f>_xlfn.XLOOKUP(Table29[[#This Row],[Unique BarCode]],$N$10:$N$37,$O$10:$O$37)</f>
        <v>HPUSBC</v>
      </c>
      <c r="I5300" t="str">
        <f>_xlfn.XLOOKUP(Table29[[#This Row],[Unique BarCode]],$N$10:$N$37,$P$10:$P$37)</f>
        <v>Charger</v>
      </c>
      <c r="J5300" t="s">
        <v>49</v>
      </c>
      <c r="K5300" t="s">
        <v>259</v>
      </c>
    </row>
    <row r="5301" spans="1:11" x14ac:dyDescent="0.2">
      <c r="A5301" s="1" t="d">
        <v>2023-03-22</v>
      </c>
      <c r="B5301" s="45">
        <v>-1</v>
      </c>
      <c r="C5301" t="s">
        <v>20</v>
      </c>
      <c r="D5301" t="str">
        <f>_xlfn.XLOOKUP(Table29[[#This Row],[Patron Group]],$R$10:$R$24,$S$10:$S$24)</f>
        <v>Graduate</v>
      </c>
      <c r="E5301" s="1" t="d">
        <v>2023-03-22</v>
      </c>
      <c r="F5301" t="s">
        <v>84</v>
      </c>
      <c r="G5301" t="s">
        <v>2265</v>
      </c>
      <c r="H5301" t="str">
        <f>_xlfn.XLOOKUP(Table29[[#This Row],[Unique BarCode]],$N$10:$N$37,$O$10:$O$37)</f>
        <v>IPHONE</v>
      </c>
      <c r="I5301" t="str">
        <f>_xlfn.XLOOKUP(Table29[[#This Row],[Unique BarCode]],$N$10:$N$37,$P$10:$P$37)</f>
        <v>Charger</v>
      </c>
      <c r="J5301" t="s">
        <v>8</v>
      </c>
      <c r="K5301" t="s">
        <v>85</v>
      </c>
    </row>
    <row r="5302" spans="1:11" x14ac:dyDescent="0.2">
      <c r="A5302" s="1" t="d">
        <v>2023-03-22</v>
      </c>
      <c r="B5302" s="45">
        <v>-1</v>
      </c>
      <c r="C5302" t="s">
        <v>20</v>
      </c>
      <c r="D5302" t="str">
        <f>_xlfn.XLOOKUP(Table29[[#This Row],[Patron Group]],$R$10:$R$24,$S$10:$S$24)</f>
        <v>Graduate</v>
      </c>
      <c r="E5302" s="1" t="d">
        <v>2023-03-22</v>
      </c>
      <c r="F5302" t="s">
        <v>1688</v>
      </c>
      <c r="G5302" t="s">
        <v>2296</v>
      </c>
      <c r="H5302" t="str">
        <f>_xlfn.XLOOKUP(Table29[[#This Row],[Unique BarCode]],$N$10:$N$37,$O$10:$O$37)</f>
        <v>MACUSBC</v>
      </c>
      <c r="I5302" t="str">
        <f>_xlfn.XLOOKUP(Table29[[#This Row],[Unique BarCode]],$N$10:$N$37,$P$10:$P$37)</f>
        <v>Charger</v>
      </c>
      <c r="J5302" t="s">
        <v>8</v>
      </c>
      <c r="K5302" t="s">
        <v>225</v>
      </c>
    </row>
    <row r="5303" spans="1:11" x14ac:dyDescent="0.2">
      <c r="A5303" s="1" t="d">
        <v>2023-03-22</v>
      </c>
      <c r="B5303" s="45">
        <v>-1</v>
      </c>
      <c r="C5303" t="s">
        <v>20</v>
      </c>
      <c r="D5303" t="str">
        <f>_xlfn.XLOOKUP(Table29[[#This Row],[Patron Group]],$R$10:$R$24,$S$10:$S$24)</f>
        <v>Graduate</v>
      </c>
      <c r="E5303" s="1" t="d">
        <v>2023-03-22</v>
      </c>
      <c r="F5303" t="s">
        <v>2107</v>
      </c>
      <c r="G5303" t="s">
        <v>2296</v>
      </c>
      <c r="H5303" t="str">
        <f>_xlfn.XLOOKUP(Table29[[#This Row],[Unique BarCode]],$N$10:$N$37,$O$10:$O$37)</f>
        <v>MACUSBC</v>
      </c>
      <c r="I5303" t="str">
        <f>_xlfn.XLOOKUP(Table29[[#This Row],[Unique BarCode]],$N$10:$N$37,$P$10:$P$37)</f>
        <v>Charger</v>
      </c>
      <c r="J5303" t="s">
        <v>128</v>
      </c>
      <c r="K5303" t="s">
        <v>474</v>
      </c>
    </row>
    <row r="5304" spans="1:11" x14ac:dyDescent="0.2">
      <c r="A5304" s="1" t="d">
        <v>2023-03-22</v>
      </c>
      <c r="B5304" s="45">
        <v>-1</v>
      </c>
      <c r="C5304" t="s">
        <v>20</v>
      </c>
      <c r="D5304" t="str">
        <f>_xlfn.XLOOKUP(Table29[[#This Row],[Patron Group]],$R$10:$R$24,$S$10:$S$24)</f>
        <v>Graduate</v>
      </c>
      <c r="E5304" s="1" t="d">
        <v>2023-03-22</v>
      </c>
      <c r="F5304" t="s">
        <v>1651</v>
      </c>
      <c r="G5304" t="s">
        <v>2296</v>
      </c>
      <c r="H5304" t="str">
        <f>_xlfn.XLOOKUP(Table29[[#This Row],[Unique BarCode]],$N$10:$N$37,$O$10:$O$37)</f>
        <v>MACUSBC</v>
      </c>
      <c r="I5304" t="str">
        <f>_xlfn.XLOOKUP(Table29[[#This Row],[Unique BarCode]],$N$10:$N$37,$P$10:$P$37)</f>
        <v>Charger</v>
      </c>
      <c r="J5304" t="s">
        <v>8</v>
      </c>
      <c r="K5304" t="s">
        <v>92</v>
      </c>
    </row>
    <row r="5305" spans="1:11" x14ac:dyDescent="0.2">
      <c r="A5305" s="1" t="d">
        <v>2023-03-22</v>
      </c>
      <c r="B5305" s="45">
        <v>-1</v>
      </c>
      <c r="C5305" t="s">
        <v>20</v>
      </c>
      <c r="D5305" t="str">
        <f>_xlfn.XLOOKUP(Table29[[#This Row],[Patron Group]],$R$10:$R$24,$S$10:$S$24)</f>
        <v>Graduate</v>
      </c>
      <c r="E5305" s="1" t="d">
        <v>2023-03-22</v>
      </c>
      <c r="F5305" t="s">
        <v>1944</v>
      </c>
      <c r="G5305" t="s">
        <v>2304</v>
      </c>
      <c r="H5305" t="str">
        <f>_xlfn.XLOOKUP(Table29[[#This Row],[Unique BarCode]],$N$10:$N$37,$O$10:$O$37)</f>
        <v>Mouse</v>
      </c>
      <c r="I5305" t="str">
        <f>_xlfn.XLOOKUP(Table29[[#This Row],[Unique BarCode]],$N$10:$N$37,$P$10:$P$37)</f>
        <v>Accessory</v>
      </c>
      <c r="J5305" t="s">
        <v>8</v>
      </c>
    </row>
    <row r="5306" spans="1:11" x14ac:dyDescent="0.2">
      <c r="A5306" s="1" t="d">
        <v>2023-03-22</v>
      </c>
      <c r="B5306" s="45">
        <v>-1</v>
      </c>
      <c r="C5306" t="s">
        <v>20</v>
      </c>
      <c r="D5306" t="str">
        <f>_xlfn.XLOOKUP(Table29[[#This Row],[Patron Group]],$R$10:$R$24,$S$10:$S$24)</f>
        <v>Graduate</v>
      </c>
      <c r="E5306" s="1" t="d">
        <v>2023-03-22</v>
      </c>
      <c r="F5306" t="s">
        <v>559</v>
      </c>
      <c r="G5306" t="s">
        <v>2294</v>
      </c>
      <c r="H5306" t="str">
        <f>_xlfn.XLOOKUP(Table29[[#This Row],[Unique BarCode]],$N$10:$N$37,$O$10:$O$37)</f>
        <v>UVGA</v>
      </c>
      <c r="I5306" t="str">
        <f>_xlfn.XLOOKUP(Table29[[#This Row],[Unique BarCode]],$N$10:$N$37,$P$10:$P$37)</f>
        <v>Cable</v>
      </c>
      <c r="J5306" t="s">
        <v>8</v>
      </c>
    </row>
    <row r="5307" spans="1:11" x14ac:dyDescent="0.2">
      <c r="A5307" s="1" t="d">
        <v>2023-03-22</v>
      </c>
      <c r="B5307" s="45">
        <v>-1</v>
      </c>
      <c r="C5307" t="s">
        <v>20</v>
      </c>
      <c r="D5307" t="str">
        <f>_xlfn.XLOOKUP(Table29[[#This Row],[Patron Group]],$R$10:$R$24,$S$10:$S$24)</f>
        <v>Graduate</v>
      </c>
      <c r="E5307" s="1" t="d">
        <v>2023-03-22</v>
      </c>
      <c r="F5307" t="s">
        <v>73</v>
      </c>
      <c r="G5307" t="s">
        <v>2272</v>
      </c>
      <c r="H5307" t="str">
        <f>_xlfn.XLOOKUP(Table29[[#This Row],[Unique BarCode]],$N$10:$N$37,$O$10:$O$37)</f>
        <v>WALLADPT</v>
      </c>
      <c r="I5307" t="str">
        <f>_xlfn.XLOOKUP(Table29[[#This Row],[Unique BarCode]],$N$10:$N$37,$P$10:$P$37)</f>
        <v>Charger</v>
      </c>
      <c r="J5307" t="s">
        <v>8</v>
      </c>
    </row>
    <row r="5308" spans="1:11" x14ac:dyDescent="0.2">
      <c r="A5308" s="1" t="d">
        <v>2023-03-22</v>
      </c>
      <c r="B5308" s="45">
        <v>-1</v>
      </c>
      <c r="C5308" t="s">
        <v>20</v>
      </c>
      <c r="D5308" t="str">
        <f>_xlfn.XLOOKUP(Table29[[#This Row],[Patron Group]],$R$10:$R$24,$S$10:$S$24)</f>
        <v>Graduate</v>
      </c>
      <c r="E5308" s="1" t="d">
        <v>2023-03-23</v>
      </c>
      <c r="F5308" t="s">
        <v>220</v>
      </c>
      <c r="G5308" t="s">
        <v>2265</v>
      </c>
      <c r="H5308" t="str">
        <f>_xlfn.XLOOKUP(Table29[[#This Row],[Unique BarCode]],$N$10:$N$37,$O$10:$O$37)</f>
        <v>IPHONE</v>
      </c>
      <c r="I5308" t="str">
        <f>_xlfn.XLOOKUP(Table29[[#This Row],[Unique BarCode]],$N$10:$N$37,$P$10:$P$37)</f>
        <v>Charger</v>
      </c>
      <c r="J5308" t="s">
        <v>13</v>
      </c>
      <c r="K5308" t="s">
        <v>221</v>
      </c>
    </row>
    <row r="5309" spans="1:11" x14ac:dyDescent="0.2">
      <c r="A5309" s="1" t="d">
        <v>2023-03-22</v>
      </c>
      <c r="B5309" s="45">
        <v>-1</v>
      </c>
      <c r="C5309" t="s">
        <v>20</v>
      </c>
      <c r="D5309" t="str">
        <f>_xlfn.XLOOKUP(Table29[[#This Row],[Patron Group]],$R$10:$R$24,$S$10:$S$24)</f>
        <v>Graduate</v>
      </c>
      <c r="E5309" s="1" t="d">
        <v>2023-03-23</v>
      </c>
      <c r="F5309" t="s">
        <v>1748</v>
      </c>
      <c r="G5309" t="s">
        <v>2272</v>
      </c>
      <c r="H5309" t="str">
        <f>_xlfn.XLOOKUP(Table29[[#This Row],[Unique BarCode]],$N$10:$N$37,$O$10:$O$37)</f>
        <v>WALLADPT</v>
      </c>
      <c r="I5309" t="str">
        <f>_xlfn.XLOOKUP(Table29[[#This Row],[Unique BarCode]],$N$10:$N$37,$P$10:$P$37)</f>
        <v>Charger</v>
      </c>
      <c r="J5309" t="s">
        <v>13</v>
      </c>
      <c r="K5309" t="s">
        <v>1749</v>
      </c>
    </row>
    <row r="5310" spans="1:11" x14ac:dyDescent="0.2">
      <c r="A5310" s="1" t="d">
        <v>2023-03-22</v>
      </c>
      <c r="B5310" s="45">
        <v>-1</v>
      </c>
      <c r="C5310" t="s">
        <v>20</v>
      </c>
      <c r="D5310" t="str">
        <f>_xlfn.XLOOKUP(Table29[[#This Row],[Patron Group]],$R$10:$R$24,$S$10:$S$24)</f>
        <v>Graduate</v>
      </c>
      <c r="E5310" s="1" t="d">
        <v>2023-03-24</v>
      </c>
      <c r="F5310" t="s">
        <v>1206</v>
      </c>
      <c r="G5310" t="s">
        <v>2276</v>
      </c>
      <c r="H5310" t="str">
        <f>_xlfn.XLOOKUP(Table29[[#This Row],[Unique BarCode]],$N$10:$N$37,$O$10:$O$37)</f>
        <v>CALC</v>
      </c>
      <c r="I5310" t="str">
        <f>_xlfn.XLOOKUP(Table29[[#This Row],[Unique BarCode]],$N$10:$N$37,$P$10:$P$37)</f>
        <v>Accessory</v>
      </c>
      <c r="J5310" t="s">
        <v>8</v>
      </c>
      <c r="K5310" t="s">
        <v>1207</v>
      </c>
    </row>
    <row r="5311" spans="1:11" x14ac:dyDescent="0.2">
      <c r="A5311" s="1" t="d">
        <v>2023-03-22</v>
      </c>
      <c r="B5311" s="45">
        <v>-1</v>
      </c>
      <c r="C5311" t="s">
        <v>66</v>
      </c>
      <c r="D5311" t="str">
        <f>_xlfn.XLOOKUP(Table29[[#This Row],[Patron Group]],$R$10:$R$24,$S$10:$S$24)</f>
        <v>Graduate</v>
      </c>
      <c r="E5311" s="1" t="d">
        <v>2023-03-22</v>
      </c>
      <c r="F5311" t="s">
        <v>459</v>
      </c>
      <c r="G5311" t="s">
        <v>2265</v>
      </c>
      <c r="H5311" t="str">
        <f>_xlfn.XLOOKUP(Table29[[#This Row],[Unique BarCode]],$N$10:$N$37,$O$10:$O$37)</f>
        <v>IPHONE</v>
      </c>
      <c r="I5311" t="str">
        <f>_xlfn.XLOOKUP(Table29[[#This Row],[Unique BarCode]],$N$10:$N$37,$P$10:$P$37)</f>
        <v>Charger</v>
      </c>
      <c r="J5311" t="s">
        <v>68</v>
      </c>
      <c r="K5311" t="s">
        <v>460</v>
      </c>
    </row>
    <row r="5312" spans="1:11" x14ac:dyDescent="0.2">
      <c r="A5312" s="1" t="d">
        <v>2023-03-22</v>
      </c>
      <c r="B5312" s="45">
        <v>-1</v>
      </c>
      <c r="C5312" t="s">
        <v>66</v>
      </c>
      <c r="D5312" t="str">
        <f>_xlfn.XLOOKUP(Table29[[#This Row],[Patron Group]],$R$10:$R$24,$S$10:$S$24)</f>
        <v>Graduate</v>
      </c>
      <c r="E5312" s="1" t="d">
        <v>2023-03-22</v>
      </c>
      <c r="F5312" t="s">
        <v>2236</v>
      </c>
      <c r="G5312" t="s">
        <v>2268</v>
      </c>
      <c r="H5312" t="str">
        <f>_xlfn.XLOOKUP(Table29[[#This Row],[Unique BarCode]],$N$10:$N$37,$O$10:$O$37)</f>
        <v>MACCHRG</v>
      </c>
      <c r="I5312" t="str">
        <f>_xlfn.XLOOKUP(Table29[[#This Row],[Unique BarCode]],$N$10:$N$37,$P$10:$P$37)</f>
        <v>Charger</v>
      </c>
      <c r="J5312" t="s">
        <v>68</v>
      </c>
      <c r="K5312" t="s">
        <v>2237</v>
      </c>
    </row>
    <row r="5313" spans="1:11" x14ac:dyDescent="0.2">
      <c r="A5313" s="1" t="d">
        <v>2023-03-22</v>
      </c>
      <c r="B5313" s="45">
        <v>-1</v>
      </c>
      <c r="C5313" t="s">
        <v>77</v>
      </c>
      <c r="D5313" t="str">
        <f>_xlfn.XLOOKUP(Table29[[#This Row],[Patron Group]],$R$10:$R$24,$S$10:$S$24)</f>
        <v>Undergraduate</v>
      </c>
      <c r="E5313" s="1" t="d">
        <v>2023-03-22</v>
      </c>
      <c r="F5313" t="s">
        <v>1522</v>
      </c>
      <c r="G5313" t="s">
        <v>2288</v>
      </c>
      <c r="H5313" t="str">
        <f>_xlfn.XLOOKUP(Table29[[#This Row],[Unique BarCode]],$N$10:$N$37,$O$10:$O$37)</f>
        <v>Android Charger</v>
      </c>
      <c r="I5313" t="str">
        <f>_xlfn.XLOOKUP(Table29[[#This Row],[Unique BarCode]],$N$10:$N$37,$P$10:$P$37)</f>
        <v>Charger</v>
      </c>
      <c r="J5313" t="s">
        <v>8</v>
      </c>
      <c r="K5313" t="s">
        <v>1523</v>
      </c>
    </row>
    <row r="5314" spans="1:11" x14ac:dyDescent="0.2">
      <c r="A5314" s="1" t="d">
        <v>2023-03-22</v>
      </c>
      <c r="B5314" s="45">
        <v>-1</v>
      </c>
      <c r="C5314" t="s">
        <v>77</v>
      </c>
      <c r="D5314" t="str">
        <f>_xlfn.XLOOKUP(Table29[[#This Row],[Patron Group]],$R$10:$R$24,$S$10:$S$24)</f>
        <v>Undergraduate</v>
      </c>
      <c r="E5314" s="1" t="d">
        <v>2023-03-22</v>
      </c>
      <c r="F5314" t="s">
        <v>1174</v>
      </c>
      <c r="G5314" t="s">
        <v>2281</v>
      </c>
      <c r="H5314" t="str">
        <f>_xlfn.XLOOKUP(Table29[[#This Row],[Unique BarCode]],$N$10:$N$37,$O$10:$O$37)</f>
        <v>HDMIC</v>
      </c>
      <c r="I5314" t="str">
        <f>_xlfn.XLOOKUP(Table29[[#This Row],[Unique BarCode]],$N$10:$N$37,$P$10:$P$37)</f>
        <v>Cable</v>
      </c>
      <c r="J5314" t="s">
        <v>8</v>
      </c>
      <c r="K5314" t="s">
        <v>1175</v>
      </c>
    </row>
    <row r="5315" spans="1:11" x14ac:dyDescent="0.2">
      <c r="A5315" s="1" t="d">
        <v>2023-03-22</v>
      </c>
      <c r="B5315" s="45">
        <v>-1</v>
      </c>
      <c r="C5315" t="s">
        <v>77</v>
      </c>
      <c r="D5315" t="str">
        <f>_xlfn.XLOOKUP(Table29[[#This Row],[Patron Group]],$R$10:$R$24,$S$10:$S$24)</f>
        <v>Undergraduate</v>
      </c>
      <c r="E5315" s="1" t="d">
        <v>2023-03-22</v>
      </c>
      <c r="F5315" t="s">
        <v>215</v>
      </c>
      <c r="G5315" t="s">
        <v>2281</v>
      </c>
      <c r="H5315" t="str">
        <f>_xlfn.XLOOKUP(Table29[[#This Row],[Unique BarCode]],$N$10:$N$37,$O$10:$O$37)</f>
        <v>HDMIC</v>
      </c>
      <c r="I5315" t="str">
        <f>_xlfn.XLOOKUP(Table29[[#This Row],[Unique BarCode]],$N$10:$N$37,$P$10:$P$37)</f>
        <v>Cable</v>
      </c>
      <c r="J5315" t="s">
        <v>8</v>
      </c>
      <c r="K5315" t="s">
        <v>216</v>
      </c>
    </row>
    <row r="5316" spans="1:11" x14ac:dyDescent="0.2">
      <c r="A5316" s="1" t="d">
        <v>2023-03-22</v>
      </c>
      <c r="B5316" s="45">
        <v>-1</v>
      </c>
      <c r="C5316" t="s">
        <v>77</v>
      </c>
      <c r="D5316" t="str">
        <f>_xlfn.XLOOKUP(Table29[[#This Row],[Patron Group]],$R$10:$R$24,$S$10:$S$24)</f>
        <v>Undergraduate</v>
      </c>
      <c r="E5316" s="1" t="d">
        <v>2023-03-22</v>
      </c>
      <c r="F5316" t="s">
        <v>1775</v>
      </c>
      <c r="G5316" t="s">
        <v>2266</v>
      </c>
      <c r="H5316" t="str">
        <f>_xlfn.XLOOKUP(Table29[[#This Row],[Unique BarCode]],$N$10:$N$37,$O$10:$O$37)</f>
        <v>Headphones</v>
      </c>
      <c r="I5316" t="str">
        <f>_xlfn.XLOOKUP(Table29[[#This Row],[Unique BarCode]],$N$10:$N$37,$P$10:$P$37)</f>
        <v>Accessory</v>
      </c>
      <c r="J5316" t="s">
        <v>49</v>
      </c>
      <c r="K5316" t="s">
        <v>1776</v>
      </c>
    </row>
    <row r="5317" spans="1:11" x14ac:dyDescent="0.2">
      <c r="A5317" s="1" t="d">
        <v>2023-03-22</v>
      </c>
      <c r="B5317" s="45">
        <v>-1</v>
      </c>
      <c r="C5317" t="s">
        <v>77</v>
      </c>
      <c r="D5317" t="str">
        <f>_xlfn.XLOOKUP(Table29[[#This Row],[Patron Group]],$R$10:$R$24,$S$10:$S$24)</f>
        <v>Undergraduate</v>
      </c>
      <c r="E5317" s="1" t="d">
        <v>2023-03-22</v>
      </c>
      <c r="F5317" t="s">
        <v>1365</v>
      </c>
      <c r="G5317" t="s">
        <v>2266</v>
      </c>
      <c r="H5317" t="str">
        <f>_xlfn.XLOOKUP(Table29[[#This Row],[Unique BarCode]],$N$10:$N$37,$O$10:$O$37)</f>
        <v>Headphones</v>
      </c>
      <c r="I5317" t="str">
        <f>_xlfn.XLOOKUP(Table29[[#This Row],[Unique BarCode]],$N$10:$N$37,$P$10:$P$37)</f>
        <v>Accessory</v>
      </c>
      <c r="J5317" t="s">
        <v>8</v>
      </c>
      <c r="K5317" t="s">
        <v>1366</v>
      </c>
    </row>
    <row r="5318" spans="1:11" x14ac:dyDescent="0.2">
      <c r="A5318" s="1" t="d">
        <v>2023-03-22</v>
      </c>
      <c r="B5318" s="45">
        <v>-1</v>
      </c>
      <c r="C5318" t="s">
        <v>77</v>
      </c>
      <c r="D5318" t="str">
        <f>_xlfn.XLOOKUP(Table29[[#This Row],[Patron Group]],$R$10:$R$24,$S$10:$S$24)</f>
        <v>Undergraduate</v>
      </c>
      <c r="E5318" s="1" t="d">
        <v>2023-03-22</v>
      </c>
      <c r="F5318" t="s">
        <v>2232</v>
      </c>
      <c r="G5318" t="s">
        <v>2282</v>
      </c>
      <c r="H5318" t="str">
        <f>_xlfn.XLOOKUP(Table29[[#This Row],[Unique BarCode]],$N$10:$N$37,$O$10:$O$37)</f>
        <v>HPUSBC</v>
      </c>
      <c r="I5318" t="str">
        <f>_xlfn.XLOOKUP(Table29[[#This Row],[Unique BarCode]],$N$10:$N$37,$P$10:$P$37)</f>
        <v>Charger</v>
      </c>
      <c r="J5318" t="s">
        <v>49</v>
      </c>
    </row>
    <row r="5319" spans="1:11" x14ac:dyDescent="0.2">
      <c r="A5319" s="1" t="d">
        <v>2023-03-22</v>
      </c>
      <c r="B5319" s="45">
        <v>-1</v>
      </c>
      <c r="C5319" t="s">
        <v>77</v>
      </c>
      <c r="D5319" t="str">
        <f>_xlfn.XLOOKUP(Table29[[#This Row],[Patron Group]],$R$10:$R$24,$S$10:$S$24)</f>
        <v>Undergraduate</v>
      </c>
      <c r="E5319" s="1" t="d">
        <v>2023-03-22</v>
      </c>
      <c r="F5319" t="s">
        <v>2238</v>
      </c>
      <c r="G5319" t="s">
        <v>2265</v>
      </c>
      <c r="H5319" t="str">
        <f>_xlfn.XLOOKUP(Table29[[#This Row],[Unique BarCode]],$N$10:$N$37,$O$10:$O$37)</f>
        <v>IPHONE</v>
      </c>
      <c r="I5319" t="str">
        <f>_xlfn.XLOOKUP(Table29[[#This Row],[Unique BarCode]],$N$10:$N$37,$P$10:$P$37)</f>
        <v>Charger</v>
      </c>
      <c r="J5319" t="s">
        <v>8</v>
      </c>
      <c r="K5319" t="s">
        <v>2239</v>
      </c>
    </row>
    <row r="5320" spans="1:11" x14ac:dyDescent="0.2">
      <c r="A5320" s="1" t="d">
        <v>2023-03-22</v>
      </c>
      <c r="B5320" s="45">
        <v>-1</v>
      </c>
      <c r="C5320" t="s">
        <v>77</v>
      </c>
      <c r="D5320" t="str">
        <f>_xlfn.XLOOKUP(Table29[[#This Row],[Patron Group]],$R$10:$R$24,$S$10:$S$24)</f>
        <v>Undergraduate</v>
      </c>
      <c r="E5320" s="1" t="d">
        <v>2023-03-22</v>
      </c>
      <c r="F5320" t="s">
        <v>263</v>
      </c>
      <c r="G5320" t="s">
        <v>2265</v>
      </c>
      <c r="H5320" t="str">
        <f>_xlfn.XLOOKUP(Table29[[#This Row],[Unique BarCode]],$N$10:$N$37,$O$10:$O$37)</f>
        <v>IPHONE</v>
      </c>
      <c r="I5320" t="str">
        <f>_xlfn.XLOOKUP(Table29[[#This Row],[Unique BarCode]],$N$10:$N$37,$P$10:$P$37)</f>
        <v>Charger</v>
      </c>
      <c r="J5320" t="s">
        <v>8</v>
      </c>
      <c r="K5320" t="s">
        <v>264</v>
      </c>
    </row>
    <row r="5321" spans="1:11" x14ac:dyDescent="0.2">
      <c r="A5321" s="1" t="d">
        <v>2023-03-22</v>
      </c>
      <c r="B5321" s="45">
        <v>-1</v>
      </c>
      <c r="C5321" t="s">
        <v>77</v>
      </c>
      <c r="D5321" t="str">
        <f>_xlfn.XLOOKUP(Table29[[#This Row],[Patron Group]],$R$10:$R$24,$S$10:$S$24)</f>
        <v>Undergraduate</v>
      </c>
      <c r="E5321" s="1" t="d">
        <v>2023-03-22</v>
      </c>
      <c r="F5321" t="s">
        <v>1497</v>
      </c>
      <c r="G5321" t="s">
        <v>2265</v>
      </c>
      <c r="H5321" t="str">
        <f>_xlfn.XLOOKUP(Table29[[#This Row],[Unique BarCode]],$N$10:$N$37,$O$10:$O$37)</f>
        <v>IPHONE</v>
      </c>
      <c r="I5321" t="str">
        <f>_xlfn.XLOOKUP(Table29[[#This Row],[Unique BarCode]],$N$10:$N$37,$P$10:$P$37)</f>
        <v>Charger</v>
      </c>
      <c r="J5321" t="s">
        <v>8</v>
      </c>
    </row>
    <row r="5322" spans="1:11" x14ac:dyDescent="0.2">
      <c r="A5322" s="1" t="d">
        <v>2023-03-22</v>
      </c>
      <c r="B5322" s="45">
        <v>-1</v>
      </c>
      <c r="C5322" t="s">
        <v>77</v>
      </c>
      <c r="D5322" t="str">
        <f>_xlfn.XLOOKUP(Table29[[#This Row],[Patron Group]],$R$10:$R$24,$S$10:$S$24)</f>
        <v>Undergraduate</v>
      </c>
      <c r="E5322" s="1" t="d">
        <v>2023-03-22</v>
      </c>
      <c r="F5322" t="s">
        <v>71</v>
      </c>
      <c r="G5322" t="s">
        <v>2265</v>
      </c>
      <c r="H5322" t="str">
        <f>_xlfn.XLOOKUP(Table29[[#This Row],[Unique BarCode]],$N$10:$N$37,$O$10:$O$37)</f>
        <v>IPHONE</v>
      </c>
      <c r="I5322" t="str">
        <f>_xlfn.XLOOKUP(Table29[[#This Row],[Unique BarCode]],$N$10:$N$37,$P$10:$P$37)</f>
        <v>Charger</v>
      </c>
      <c r="J5322" t="s">
        <v>8</v>
      </c>
      <c r="K5322" t="s">
        <v>72</v>
      </c>
    </row>
    <row r="5323" spans="1:11" x14ac:dyDescent="0.2">
      <c r="A5323" s="1" t="d">
        <v>2023-03-22</v>
      </c>
      <c r="B5323" s="45">
        <v>-1</v>
      </c>
      <c r="C5323" t="s">
        <v>77</v>
      </c>
      <c r="D5323" t="str">
        <f>_xlfn.XLOOKUP(Table29[[#This Row],[Patron Group]],$R$10:$R$24,$S$10:$S$24)</f>
        <v>Undergraduate</v>
      </c>
      <c r="E5323" s="1" t="d">
        <v>2023-03-22</v>
      </c>
      <c r="F5323" t="s">
        <v>29</v>
      </c>
      <c r="G5323" t="s">
        <v>2265</v>
      </c>
      <c r="H5323" t="str">
        <f>_xlfn.XLOOKUP(Table29[[#This Row],[Unique BarCode]],$N$10:$N$37,$O$10:$O$37)</f>
        <v>IPHONE</v>
      </c>
      <c r="I5323" t="str">
        <f>_xlfn.XLOOKUP(Table29[[#This Row],[Unique BarCode]],$N$10:$N$37,$P$10:$P$37)</f>
        <v>Charger</v>
      </c>
      <c r="J5323" t="s">
        <v>8</v>
      </c>
      <c r="K5323" t="s">
        <v>30</v>
      </c>
    </row>
    <row r="5324" spans="1:11" x14ac:dyDescent="0.2">
      <c r="A5324" s="1" t="d">
        <v>2023-03-22</v>
      </c>
      <c r="B5324" s="45">
        <v>-1</v>
      </c>
      <c r="C5324" t="s">
        <v>77</v>
      </c>
      <c r="D5324" t="str">
        <f>_xlfn.XLOOKUP(Table29[[#This Row],[Patron Group]],$R$10:$R$24,$S$10:$S$24)</f>
        <v>Undergraduate</v>
      </c>
      <c r="E5324" s="1" t="d">
        <v>2023-03-22</v>
      </c>
      <c r="F5324" t="s">
        <v>222</v>
      </c>
      <c r="G5324" t="s">
        <v>2265</v>
      </c>
      <c r="H5324" t="str">
        <f>_xlfn.XLOOKUP(Table29[[#This Row],[Unique BarCode]],$N$10:$N$37,$O$10:$O$37)</f>
        <v>IPHONE</v>
      </c>
      <c r="I5324" t="str">
        <f>_xlfn.XLOOKUP(Table29[[#This Row],[Unique BarCode]],$N$10:$N$37,$P$10:$P$37)</f>
        <v>Charger</v>
      </c>
      <c r="J5324" t="s">
        <v>13</v>
      </c>
      <c r="K5324" t="s">
        <v>223</v>
      </c>
    </row>
    <row r="5325" spans="1:11" x14ac:dyDescent="0.2">
      <c r="A5325" s="1" t="d">
        <v>2023-03-22</v>
      </c>
      <c r="B5325" s="45">
        <v>-1</v>
      </c>
      <c r="C5325" t="s">
        <v>77</v>
      </c>
      <c r="D5325" t="str">
        <f>_xlfn.XLOOKUP(Table29[[#This Row],[Patron Group]],$R$10:$R$24,$S$10:$S$24)</f>
        <v>Undergraduate</v>
      </c>
      <c r="E5325" s="1" t="d">
        <v>2023-03-22</v>
      </c>
      <c r="F5325" t="s">
        <v>88</v>
      </c>
      <c r="G5325" t="s">
        <v>2265</v>
      </c>
      <c r="H5325" t="str">
        <f>_xlfn.XLOOKUP(Table29[[#This Row],[Unique BarCode]],$N$10:$N$37,$O$10:$O$37)</f>
        <v>IPHONE</v>
      </c>
      <c r="I5325" t="str">
        <f>_xlfn.XLOOKUP(Table29[[#This Row],[Unique BarCode]],$N$10:$N$37,$P$10:$P$37)</f>
        <v>Charger</v>
      </c>
      <c r="J5325" t="s">
        <v>8</v>
      </c>
    </row>
    <row r="5326" spans="1:11" x14ac:dyDescent="0.2">
      <c r="A5326" s="1" t="d">
        <v>2023-03-22</v>
      </c>
      <c r="B5326" s="45">
        <v>-1</v>
      </c>
      <c r="C5326" t="s">
        <v>77</v>
      </c>
      <c r="D5326" t="str">
        <f>_xlfn.XLOOKUP(Table29[[#This Row],[Patron Group]],$R$10:$R$24,$S$10:$S$24)</f>
        <v>Undergraduate</v>
      </c>
      <c r="E5326" s="1" t="d">
        <v>2023-03-22</v>
      </c>
      <c r="F5326" t="s">
        <v>1688</v>
      </c>
      <c r="G5326" t="s">
        <v>2296</v>
      </c>
      <c r="H5326" t="str">
        <f>_xlfn.XLOOKUP(Table29[[#This Row],[Unique BarCode]],$N$10:$N$37,$O$10:$O$37)</f>
        <v>MACUSBC</v>
      </c>
      <c r="I5326" t="str">
        <f>_xlfn.XLOOKUP(Table29[[#This Row],[Unique BarCode]],$N$10:$N$37,$P$10:$P$37)</f>
        <v>Charger</v>
      </c>
      <c r="J5326" t="s">
        <v>8</v>
      </c>
      <c r="K5326" t="s">
        <v>225</v>
      </c>
    </row>
    <row r="5327" spans="1:11" x14ac:dyDescent="0.2">
      <c r="A5327" s="1" t="d">
        <v>2023-03-22</v>
      </c>
      <c r="B5327" s="45">
        <v>-1</v>
      </c>
      <c r="C5327" t="s">
        <v>77</v>
      </c>
      <c r="D5327" t="str">
        <f>_xlfn.XLOOKUP(Table29[[#This Row],[Patron Group]],$R$10:$R$24,$S$10:$S$24)</f>
        <v>Undergraduate</v>
      </c>
      <c r="E5327" s="1" t="d">
        <v>2023-03-22</v>
      </c>
      <c r="F5327" t="s">
        <v>1631</v>
      </c>
      <c r="G5327" t="s">
        <v>2296</v>
      </c>
      <c r="H5327" t="str">
        <f>_xlfn.XLOOKUP(Table29[[#This Row],[Unique BarCode]],$N$10:$N$37,$O$10:$O$37)</f>
        <v>MACUSBC</v>
      </c>
      <c r="I5327" t="str">
        <f>_xlfn.XLOOKUP(Table29[[#This Row],[Unique BarCode]],$N$10:$N$37,$P$10:$P$37)</f>
        <v>Charger</v>
      </c>
      <c r="J5327" t="s">
        <v>8</v>
      </c>
      <c r="K5327" t="s">
        <v>277</v>
      </c>
    </row>
    <row r="5328" spans="1:11" x14ac:dyDescent="0.2">
      <c r="A5328" s="1" t="d">
        <v>2023-03-22</v>
      </c>
      <c r="B5328" s="45">
        <v>-1</v>
      </c>
      <c r="C5328" t="s">
        <v>77</v>
      </c>
      <c r="D5328" t="str">
        <f>_xlfn.XLOOKUP(Table29[[#This Row],[Patron Group]],$R$10:$R$24,$S$10:$S$24)</f>
        <v>Undergraduate</v>
      </c>
      <c r="E5328" s="1" t="d">
        <v>2023-03-22</v>
      </c>
      <c r="F5328" t="s">
        <v>1651</v>
      </c>
      <c r="G5328" t="s">
        <v>2296</v>
      </c>
      <c r="H5328" t="str">
        <f>_xlfn.XLOOKUP(Table29[[#This Row],[Unique BarCode]],$N$10:$N$37,$O$10:$O$37)</f>
        <v>MACUSBC</v>
      </c>
      <c r="I5328" t="str">
        <f>_xlfn.XLOOKUP(Table29[[#This Row],[Unique BarCode]],$N$10:$N$37,$P$10:$P$37)</f>
        <v>Charger</v>
      </c>
      <c r="J5328" t="s">
        <v>8</v>
      </c>
      <c r="K5328" t="s">
        <v>92</v>
      </c>
    </row>
    <row r="5329" spans="1:11" x14ac:dyDescent="0.2">
      <c r="A5329" s="1" t="d">
        <v>2023-03-22</v>
      </c>
      <c r="B5329" s="45">
        <v>-1</v>
      </c>
      <c r="C5329" t="s">
        <v>77</v>
      </c>
      <c r="D5329" t="str">
        <f>_xlfn.XLOOKUP(Table29[[#This Row],[Patron Group]],$R$10:$R$24,$S$10:$S$24)</f>
        <v>Undergraduate</v>
      </c>
      <c r="E5329" s="1" t="d">
        <v>2023-03-22</v>
      </c>
      <c r="F5329" t="s">
        <v>1652</v>
      </c>
      <c r="G5329" t="s">
        <v>2296</v>
      </c>
      <c r="H5329" t="str">
        <f>_xlfn.XLOOKUP(Table29[[#This Row],[Unique BarCode]],$N$10:$N$37,$O$10:$O$37)</f>
        <v>MACUSBC</v>
      </c>
      <c r="I5329" t="str">
        <f>_xlfn.XLOOKUP(Table29[[#This Row],[Unique BarCode]],$N$10:$N$37,$P$10:$P$37)</f>
        <v>Charger</v>
      </c>
      <c r="J5329" t="s">
        <v>8</v>
      </c>
      <c r="K5329" t="s">
        <v>40</v>
      </c>
    </row>
    <row r="5330" spans="1:11" x14ac:dyDescent="0.2">
      <c r="A5330" s="1" t="d">
        <v>2023-03-22</v>
      </c>
      <c r="B5330" s="45">
        <v>-1</v>
      </c>
      <c r="C5330" t="s">
        <v>77</v>
      </c>
      <c r="D5330" t="str">
        <f>_xlfn.XLOOKUP(Table29[[#This Row],[Patron Group]],$R$10:$R$24,$S$10:$S$24)</f>
        <v>Undergraduate</v>
      </c>
      <c r="E5330" s="1" t="d">
        <v>2023-03-22</v>
      </c>
      <c r="F5330" t="s">
        <v>1835</v>
      </c>
      <c r="G5330" t="s">
        <v>2296</v>
      </c>
      <c r="H5330" t="str">
        <f>_xlfn.XLOOKUP(Table29[[#This Row],[Unique BarCode]],$N$10:$N$37,$O$10:$O$37)</f>
        <v>MACUSBC</v>
      </c>
      <c r="I5330" t="str">
        <f>_xlfn.XLOOKUP(Table29[[#This Row],[Unique BarCode]],$N$10:$N$37,$P$10:$P$37)</f>
        <v>Charger</v>
      </c>
      <c r="J5330" t="s">
        <v>8</v>
      </c>
    </row>
    <row r="5331" spans="1:11" x14ac:dyDescent="0.2">
      <c r="A5331" s="1" t="d">
        <v>2023-03-22</v>
      </c>
      <c r="B5331" s="45">
        <v>-1</v>
      </c>
      <c r="C5331" t="s">
        <v>77</v>
      </c>
      <c r="D5331" t="str">
        <f>_xlfn.XLOOKUP(Table29[[#This Row],[Patron Group]],$R$10:$R$24,$S$10:$S$24)</f>
        <v>Undergraduate</v>
      </c>
      <c r="E5331" s="1" t="d">
        <v>2023-03-22</v>
      </c>
      <c r="F5331" t="s">
        <v>1288</v>
      </c>
      <c r="G5331" t="s">
        <v>2271</v>
      </c>
      <c r="H5331" t="str">
        <f>_xlfn.XLOOKUP(Table29[[#This Row],[Unique BarCode]],$N$10:$N$37,$O$10:$O$37)</f>
        <v>OMNI</v>
      </c>
      <c r="I5331" t="str">
        <f>_xlfn.XLOOKUP(Table29[[#This Row],[Unique BarCode]],$N$10:$N$37,$P$10:$P$37)</f>
        <v>Charger</v>
      </c>
      <c r="J5331" t="s">
        <v>49</v>
      </c>
      <c r="K5331" t="s">
        <v>1289</v>
      </c>
    </row>
    <row r="5332" spans="1:11" x14ac:dyDescent="0.2">
      <c r="A5332" s="1" t="d">
        <v>2023-03-22</v>
      </c>
      <c r="B5332" s="45">
        <v>-1</v>
      </c>
      <c r="C5332" t="s">
        <v>77</v>
      </c>
      <c r="D5332" t="str">
        <f>_xlfn.XLOOKUP(Table29[[#This Row],[Patron Group]],$R$10:$R$24,$S$10:$S$24)</f>
        <v>Undergraduate</v>
      </c>
      <c r="E5332" s="1" t="d">
        <v>2023-03-22</v>
      </c>
      <c r="F5332" t="s">
        <v>1417</v>
      </c>
      <c r="G5332" t="s">
        <v>2271</v>
      </c>
      <c r="H5332" t="str">
        <f>_xlfn.XLOOKUP(Table29[[#This Row],[Unique BarCode]],$N$10:$N$37,$O$10:$O$37)</f>
        <v>OMNI</v>
      </c>
      <c r="I5332" t="str">
        <f>_xlfn.XLOOKUP(Table29[[#This Row],[Unique BarCode]],$N$10:$N$37,$P$10:$P$37)</f>
        <v>Charger</v>
      </c>
      <c r="J5332" t="s">
        <v>49</v>
      </c>
      <c r="K5332" t="s">
        <v>1418</v>
      </c>
    </row>
    <row r="5333" spans="1:11" x14ac:dyDescent="0.2">
      <c r="A5333" s="1" t="d">
        <v>2023-03-22</v>
      </c>
      <c r="B5333" s="45">
        <v>-1</v>
      </c>
      <c r="C5333" t="s">
        <v>77</v>
      </c>
      <c r="D5333" t="str">
        <f>_xlfn.XLOOKUP(Table29[[#This Row],[Patron Group]],$R$10:$R$24,$S$10:$S$24)</f>
        <v>Undergraduate</v>
      </c>
      <c r="E5333" s="1" t="d">
        <v>2023-03-22</v>
      </c>
      <c r="F5333" t="s">
        <v>45</v>
      </c>
      <c r="G5333" t="s">
        <v>2272</v>
      </c>
      <c r="H5333" t="str">
        <f>_xlfn.XLOOKUP(Table29[[#This Row],[Unique BarCode]],$N$10:$N$37,$O$10:$O$37)</f>
        <v>WALLADPT</v>
      </c>
      <c r="I5333" t="str">
        <f>_xlfn.XLOOKUP(Table29[[#This Row],[Unique BarCode]],$N$10:$N$37,$P$10:$P$37)</f>
        <v>Charger</v>
      </c>
      <c r="J5333" t="s">
        <v>13</v>
      </c>
      <c r="K5333" t="s">
        <v>46</v>
      </c>
    </row>
    <row r="5334" spans="1:11" x14ac:dyDescent="0.2">
      <c r="A5334" s="1" t="d">
        <v>2023-03-22</v>
      </c>
      <c r="B5334" s="45">
        <v>-1</v>
      </c>
      <c r="C5334" t="s">
        <v>77</v>
      </c>
      <c r="D5334" t="str">
        <f>_xlfn.XLOOKUP(Table29[[#This Row],[Patron Group]],$R$10:$R$24,$S$10:$S$24)</f>
        <v>Undergraduate</v>
      </c>
      <c r="E5334" s="1" t="d">
        <v>2023-03-22</v>
      </c>
      <c r="F5334" t="s">
        <v>1267</v>
      </c>
      <c r="G5334" t="s">
        <v>2272</v>
      </c>
      <c r="H5334" t="str">
        <f>_xlfn.XLOOKUP(Table29[[#This Row],[Unique BarCode]],$N$10:$N$37,$O$10:$O$37)</f>
        <v>WALLADPT</v>
      </c>
      <c r="I5334" t="str">
        <f>_xlfn.XLOOKUP(Table29[[#This Row],[Unique BarCode]],$N$10:$N$37,$P$10:$P$37)</f>
        <v>Charger</v>
      </c>
      <c r="J5334" t="s">
        <v>8</v>
      </c>
    </row>
    <row r="5335" spans="1:11" x14ac:dyDescent="0.2">
      <c r="A5335" s="1" t="d">
        <v>2023-03-22</v>
      </c>
      <c r="B5335" s="45">
        <v>-1</v>
      </c>
      <c r="C5335" t="s">
        <v>77</v>
      </c>
      <c r="D5335" t="str">
        <f>_xlfn.XLOOKUP(Table29[[#This Row],[Patron Group]],$R$10:$R$24,$S$10:$S$24)</f>
        <v>Undergraduate</v>
      </c>
      <c r="E5335" s="1" t="d">
        <v>2023-03-22</v>
      </c>
      <c r="F5335" t="s">
        <v>1587</v>
      </c>
      <c r="G5335" t="s">
        <v>2272</v>
      </c>
      <c r="H5335" t="str">
        <f>_xlfn.XLOOKUP(Table29[[#This Row],[Unique BarCode]],$N$10:$N$37,$O$10:$O$37)</f>
        <v>WALLADPT</v>
      </c>
      <c r="I5335" t="str">
        <f>_xlfn.XLOOKUP(Table29[[#This Row],[Unique BarCode]],$N$10:$N$37,$P$10:$P$37)</f>
        <v>Charger</v>
      </c>
      <c r="J5335" t="s">
        <v>8</v>
      </c>
    </row>
    <row r="5336" spans="1:11" x14ac:dyDescent="0.2">
      <c r="A5336" s="1" t="d">
        <v>2023-03-22</v>
      </c>
      <c r="B5336" s="45">
        <v>-1</v>
      </c>
      <c r="C5336" t="s">
        <v>77</v>
      </c>
      <c r="D5336" t="str">
        <f>_xlfn.XLOOKUP(Table29[[#This Row],[Patron Group]],$R$10:$R$24,$S$10:$S$24)</f>
        <v>Undergraduate</v>
      </c>
      <c r="E5336" s="1" t="d">
        <v>2023-03-22</v>
      </c>
      <c r="F5336" t="s">
        <v>482</v>
      </c>
      <c r="G5336" t="s">
        <v>2272</v>
      </c>
      <c r="H5336" t="str">
        <f>_xlfn.XLOOKUP(Table29[[#This Row],[Unique BarCode]],$N$10:$N$37,$O$10:$O$37)</f>
        <v>WALLADPT</v>
      </c>
      <c r="I5336" t="str">
        <f>_xlfn.XLOOKUP(Table29[[#This Row],[Unique BarCode]],$N$10:$N$37,$P$10:$P$37)</f>
        <v>Charger</v>
      </c>
      <c r="J5336" t="s">
        <v>8</v>
      </c>
    </row>
    <row r="5337" spans="1:11" x14ac:dyDescent="0.2">
      <c r="A5337" s="1" t="d">
        <v>2023-03-22</v>
      </c>
      <c r="B5337" s="45">
        <v>-1</v>
      </c>
      <c r="C5337" t="s">
        <v>77</v>
      </c>
      <c r="D5337" t="str">
        <f>_xlfn.XLOOKUP(Table29[[#This Row],[Patron Group]],$R$10:$R$24,$S$10:$S$24)</f>
        <v>Undergraduate</v>
      </c>
      <c r="E5337" s="1" t="d">
        <v>2023-03-22</v>
      </c>
      <c r="F5337" t="s">
        <v>1392</v>
      </c>
      <c r="G5337" t="s">
        <v>2272</v>
      </c>
      <c r="H5337" t="str">
        <f>_xlfn.XLOOKUP(Table29[[#This Row],[Unique BarCode]],$N$10:$N$37,$O$10:$O$37)</f>
        <v>WALLADPT</v>
      </c>
      <c r="I5337" t="str">
        <f>_xlfn.XLOOKUP(Table29[[#This Row],[Unique BarCode]],$N$10:$N$37,$P$10:$P$37)</f>
        <v>Charger</v>
      </c>
      <c r="J5337" t="s">
        <v>8</v>
      </c>
    </row>
    <row r="5338" spans="1:11" x14ac:dyDescent="0.2">
      <c r="A5338" s="1" t="d">
        <v>2023-03-22</v>
      </c>
      <c r="B5338" s="45">
        <v>-1</v>
      </c>
      <c r="C5338" t="s">
        <v>77</v>
      </c>
      <c r="D5338" t="str">
        <f>_xlfn.XLOOKUP(Table29[[#This Row],[Patron Group]],$R$10:$R$24,$S$10:$S$24)</f>
        <v>Undergraduate</v>
      </c>
      <c r="E5338" s="1" t="d">
        <v>2023-03-22</v>
      </c>
      <c r="F5338" t="s">
        <v>95</v>
      </c>
      <c r="G5338" t="s">
        <v>2272</v>
      </c>
      <c r="H5338" t="str">
        <f>_xlfn.XLOOKUP(Table29[[#This Row],[Unique BarCode]],$N$10:$N$37,$O$10:$O$37)</f>
        <v>WALLADPT</v>
      </c>
      <c r="I5338" t="str">
        <f>_xlfn.XLOOKUP(Table29[[#This Row],[Unique BarCode]],$N$10:$N$37,$P$10:$P$37)</f>
        <v>Charger</v>
      </c>
      <c r="J5338" t="s">
        <v>8</v>
      </c>
    </row>
    <row r="5339" spans="1:11" x14ac:dyDescent="0.2">
      <c r="A5339" s="1" t="d">
        <v>2023-03-22</v>
      </c>
      <c r="B5339" s="45">
        <v>-1</v>
      </c>
      <c r="C5339" t="s">
        <v>77</v>
      </c>
      <c r="D5339" t="str">
        <f>_xlfn.XLOOKUP(Table29[[#This Row],[Patron Group]],$R$10:$R$24,$S$10:$S$24)</f>
        <v>Undergraduate</v>
      </c>
      <c r="E5339" s="1" t="d">
        <v>2023-03-22</v>
      </c>
      <c r="F5339" t="s">
        <v>96</v>
      </c>
      <c r="G5339" t="s">
        <v>2272</v>
      </c>
      <c r="H5339" t="str">
        <f>_xlfn.XLOOKUP(Table29[[#This Row],[Unique BarCode]],$N$10:$N$37,$O$10:$O$37)</f>
        <v>WALLADPT</v>
      </c>
      <c r="I5339" t="str">
        <f>_xlfn.XLOOKUP(Table29[[#This Row],[Unique BarCode]],$N$10:$N$37,$P$10:$P$37)</f>
        <v>Charger</v>
      </c>
      <c r="J5339" t="s">
        <v>8</v>
      </c>
    </row>
    <row r="5340" spans="1:11" x14ac:dyDescent="0.2">
      <c r="A5340" s="1" t="d">
        <v>2023-03-22</v>
      </c>
      <c r="B5340" s="45">
        <v>-1</v>
      </c>
      <c r="C5340" t="s">
        <v>77</v>
      </c>
      <c r="D5340" t="str">
        <f>_xlfn.XLOOKUP(Table29[[#This Row],[Patron Group]],$R$10:$R$24,$S$10:$S$24)</f>
        <v>Undergraduate</v>
      </c>
      <c r="E5340" s="1" t="d">
        <v>2023-03-23</v>
      </c>
      <c r="F5340" t="s">
        <v>215</v>
      </c>
      <c r="G5340" t="s">
        <v>2281</v>
      </c>
      <c r="H5340" t="str">
        <f>_xlfn.XLOOKUP(Table29[[#This Row],[Unique BarCode]],$N$10:$N$37,$O$10:$O$37)</f>
        <v>HDMIC</v>
      </c>
      <c r="I5340" t="str">
        <f>_xlfn.XLOOKUP(Table29[[#This Row],[Unique BarCode]],$N$10:$N$37,$P$10:$P$37)</f>
        <v>Cable</v>
      </c>
      <c r="J5340" t="s">
        <v>8</v>
      </c>
      <c r="K5340" t="s">
        <v>216</v>
      </c>
    </row>
    <row r="5341" spans="1:11" x14ac:dyDescent="0.2">
      <c r="A5341" s="1" t="d">
        <v>2023-03-22</v>
      </c>
      <c r="B5341" s="45">
        <v>-1</v>
      </c>
      <c r="C5341" t="s">
        <v>77</v>
      </c>
      <c r="D5341" t="str">
        <f>_xlfn.XLOOKUP(Table29[[#This Row],[Patron Group]],$R$10:$R$24,$S$10:$S$24)</f>
        <v>Undergraduate</v>
      </c>
      <c r="E5341" s="1" t="d">
        <v>2023-03-23</v>
      </c>
      <c r="F5341" t="s">
        <v>2107</v>
      </c>
      <c r="G5341" t="s">
        <v>2296</v>
      </c>
      <c r="H5341" t="str">
        <f>_xlfn.XLOOKUP(Table29[[#This Row],[Unique BarCode]],$N$10:$N$37,$O$10:$O$37)</f>
        <v>MACUSBC</v>
      </c>
      <c r="I5341" t="str">
        <f>_xlfn.XLOOKUP(Table29[[#This Row],[Unique BarCode]],$N$10:$N$37,$P$10:$P$37)</f>
        <v>Charger</v>
      </c>
      <c r="J5341" t="s">
        <v>128</v>
      </c>
      <c r="K5341" t="s">
        <v>474</v>
      </c>
    </row>
    <row r="5342" spans="1:11" x14ac:dyDescent="0.2">
      <c r="A5342" s="1" t="d">
        <v>2023-03-22</v>
      </c>
      <c r="B5342" s="45">
        <v>-1</v>
      </c>
      <c r="C5342" t="s">
        <v>77</v>
      </c>
      <c r="D5342" t="str">
        <f>_xlfn.XLOOKUP(Table29[[#This Row],[Patron Group]],$R$10:$R$24,$S$10:$S$24)</f>
        <v>Undergraduate</v>
      </c>
      <c r="E5342" s="1" t="d">
        <v>2023-03-23</v>
      </c>
      <c r="F5342" t="s">
        <v>1842</v>
      </c>
      <c r="G5342" t="s">
        <v>2285</v>
      </c>
      <c r="H5342" t="str">
        <f>_xlfn.XLOOKUP(Table29[[#This Row],[Unique BarCode]],$N$10:$N$37,$O$10:$O$37)</f>
        <v>UHDMI</v>
      </c>
      <c r="I5342" t="str">
        <f>_xlfn.XLOOKUP(Table29[[#This Row],[Unique BarCode]],$N$10:$N$37,$P$10:$P$37)</f>
        <v>Cable</v>
      </c>
      <c r="J5342" t="s">
        <v>8</v>
      </c>
    </row>
    <row r="5343" spans="1:11" x14ac:dyDescent="0.2">
      <c r="A5343" s="1" t="d">
        <v>2023-03-22</v>
      </c>
      <c r="B5343" s="45">
        <v>-1</v>
      </c>
      <c r="C5343" t="s">
        <v>77</v>
      </c>
      <c r="D5343" t="str">
        <f>_xlfn.XLOOKUP(Table29[[#This Row],[Patron Group]],$R$10:$R$24,$S$10:$S$24)</f>
        <v>Undergraduate</v>
      </c>
      <c r="E5343" s="1" t="d">
        <v>2023-03-24</v>
      </c>
      <c r="F5343" t="s">
        <v>78</v>
      </c>
      <c r="G5343" t="s">
        <v>2276</v>
      </c>
      <c r="H5343" t="str">
        <f>_xlfn.XLOOKUP(Table29[[#This Row],[Unique BarCode]],$N$10:$N$37,$O$10:$O$37)</f>
        <v>CALC</v>
      </c>
      <c r="I5343" t="str">
        <f>_xlfn.XLOOKUP(Table29[[#This Row],[Unique BarCode]],$N$10:$N$37,$P$10:$P$37)</f>
        <v>Accessory</v>
      </c>
      <c r="J5343" t="s">
        <v>8</v>
      </c>
      <c r="K5343" t="s">
        <v>79</v>
      </c>
    </row>
    <row r="5344" spans="1:11" x14ac:dyDescent="0.2">
      <c r="A5344" s="1" t="d">
        <v>2023-03-22</v>
      </c>
      <c r="B5344" s="45">
        <v>-1</v>
      </c>
      <c r="C5344" t="s">
        <v>77</v>
      </c>
      <c r="D5344" t="str">
        <f>_xlfn.XLOOKUP(Table29[[#This Row],[Patron Group]],$R$10:$R$24,$S$10:$S$24)</f>
        <v>Undergraduate</v>
      </c>
      <c r="E5344" s="1" t="d">
        <v>2023-03-24</v>
      </c>
      <c r="F5344" t="s">
        <v>1402</v>
      </c>
      <c r="G5344" t="s">
        <v>2276</v>
      </c>
      <c r="H5344" t="str">
        <f>_xlfn.XLOOKUP(Table29[[#This Row],[Unique BarCode]],$N$10:$N$37,$O$10:$O$37)</f>
        <v>CALC</v>
      </c>
      <c r="I5344" t="str">
        <f>_xlfn.XLOOKUP(Table29[[#This Row],[Unique BarCode]],$N$10:$N$37,$P$10:$P$37)</f>
        <v>Accessory</v>
      </c>
      <c r="J5344" t="s">
        <v>8</v>
      </c>
    </row>
    <row r="5345" spans="1:11" x14ac:dyDescent="0.2">
      <c r="A5345" s="1" t="d">
        <v>2023-03-22</v>
      </c>
      <c r="B5345" s="45">
        <v>-1</v>
      </c>
      <c r="C5345" t="s">
        <v>77</v>
      </c>
      <c r="D5345" t="str">
        <f>_xlfn.XLOOKUP(Table29[[#This Row],[Patron Group]],$R$10:$R$24,$S$10:$S$24)</f>
        <v>Undergraduate</v>
      </c>
      <c r="E5345" s="1" t="d">
        <v>2023-03-25</v>
      </c>
      <c r="F5345" t="s">
        <v>1774</v>
      </c>
      <c r="G5345" t="s">
        <v>2276</v>
      </c>
      <c r="H5345" t="str">
        <f>_xlfn.XLOOKUP(Table29[[#This Row],[Unique BarCode]],$N$10:$N$37,$O$10:$O$37)</f>
        <v>CALC</v>
      </c>
      <c r="I5345" t="str">
        <f>_xlfn.XLOOKUP(Table29[[#This Row],[Unique BarCode]],$N$10:$N$37,$P$10:$P$37)</f>
        <v>Accessory</v>
      </c>
      <c r="J5345" t="s">
        <v>13</v>
      </c>
    </row>
    <row r="5346" spans="1:11" x14ac:dyDescent="0.2">
      <c r="A5346" s="1" t="d">
        <v>2023-03-22</v>
      </c>
      <c r="B5346" s="45">
        <v>-1</v>
      </c>
      <c r="C5346" t="s">
        <v>77</v>
      </c>
      <c r="D5346" t="str">
        <f>_xlfn.XLOOKUP(Table29[[#This Row],[Patron Group]],$R$10:$R$24,$S$10:$S$24)</f>
        <v>Undergraduate</v>
      </c>
      <c r="E5346" s="1" t="d">
        <v>2023-03-29</v>
      </c>
      <c r="F5346" t="s">
        <v>2240</v>
      </c>
      <c r="G5346" t="s">
        <v>2273</v>
      </c>
      <c r="H5346" t="str">
        <f>_xlfn.XLOOKUP(Table29[[#This Row],[Unique BarCode]],$N$10:$N$37,$O$10:$O$37)</f>
        <v>ChromeBook</v>
      </c>
      <c r="I5346" t="str">
        <f>_xlfn.XLOOKUP(Table29[[#This Row],[Unique BarCode]],$N$10:$N$37,$P$10:$P$37)</f>
        <v>Device</v>
      </c>
      <c r="J5346" t="s">
        <v>13</v>
      </c>
      <c r="K5346" t="s">
        <v>2241</v>
      </c>
    </row>
    <row r="5347" spans="1:11" x14ac:dyDescent="0.2">
      <c r="A5347" s="1" t="d">
        <v>2023-03-22</v>
      </c>
      <c r="B5347" s="45">
        <v>-1</v>
      </c>
      <c r="C5347" t="s">
        <v>77</v>
      </c>
      <c r="D5347" t="str">
        <f>_xlfn.XLOOKUP(Table29[[#This Row],[Patron Group]],$R$10:$R$24,$S$10:$S$24)</f>
        <v>Undergraduate</v>
      </c>
      <c r="E5347" s="1" t="d">
        <v>2023-03-29</v>
      </c>
      <c r="F5347" t="s">
        <v>693</v>
      </c>
      <c r="G5347" t="s">
        <v>2274</v>
      </c>
      <c r="H5347" t="str">
        <f>_xlfn.XLOOKUP(Table29[[#This Row],[Unique BarCode]],$N$10:$N$37,$O$10:$O$37)</f>
        <v>MacBook</v>
      </c>
      <c r="I5347" t="str">
        <f>_xlfn.XLOOKUP(Table29[[#This Row],[Unique BarCode]],$N$10:$N$37,$P$10:$P$37)</f>
        <v>Device</v>
      </c>
      <c r="J5347" t="s">
        <v>8</v>
      </c>
      <c r="K5347" t="s">
        <v>694</v>
      </c>
    </row>
    <row r="5348" spans="1:11" x14ac:dyDescent="0.2">
      <c r="A5348" s="1" t="d">
        <v>2023-03-22</v>
      </c>
      <c r="B5348" s="45">
        <v>-1</v>
      </c>
      <c r="C5348" t="s">
        <v>77</v>
      </c>
      <c r="D5348" t="str">
        <f>_xlfn.XLOOKUP(Table29[[#This Row],[Patron Group]],$R$10:$R$24,$S$10:$S$24)</f>
        <v>Undergraduate</v>
      </c>
      <c r="E5348" s="1" t="d">
        <v>2023-03-29</v>
      </c>
      <c r="F5348" t="s">
        <v>2163</v>
      </c>
      <c r="G5348" t="s">
        <v>2263</v>
      </c>
      <c r="H5348" t="str">
        <f>_xlfn.XLOOKUP(Table29[[#This Row],[Unique BarCode]],$N$10:$N$37,$O$10:$O$37)</f>
        <v>HP Laptop</v>
      </c>
      <c r="I5348" t="str">
        <f>_xlfn.XLOOKUP(Table29[[#This Row],[Unique BarCode]],$N$10:$N$37,$P$10:$P$37)</f>
        <v>Device</v>
      </c>
      <c r="J5348" t="s">
        <v>8</v>
      </c>
      <c r="K5348" t="s">
        <v>168</v>
      </c>
    </row>
    <row r="5349" spans="1:11" x14ac:dyDescent="0.2">
      <c r="A5349" s="1" t="d">
        <v>2023-03-22</v>
      </c>
      <c r="B5349" s="45">
        <v>5557771390006530</v>
      </c>
      <c r="C5349" t="s">
        <v>20</v>
      </c>
      <c r="D5349" t="str">
        <f>_xlfn.XLOOKUP(Table29[[#This Row],[Patron Group]],$R$10:$R$24,$S$10:$S$24)</f>
        <v>Graduate</v>
      </c>
      <c r="E5349" s="1" t="d">
        <v>2023-03-29</v>
      </c>
      <c r="F5349" t="s">
        <v>311</v>
      </c>
      <c r="G5349" t="s">
        <v>2274</v>
      </c>
      <c r="H5349" t="str">
        <f>_xlfn.XLOOKUP(Table29[[#This Row],[Unique BarCode]],$N$10:$N$37,$O$10:$O$37)</f>
        <v>MacBook</v>
      </c>
      <c r="I5349" t="str">
        <f>_xlfn.XLOOKUP(Table29[[#This Row],[Unique BarCode]],$N$10:$N$37,$P$10:$P$37)</f>
        <v>Device</v>
      </c>
      <c r="J5349" t="s">
        <v>8</v>
      </c>
      <c r="K5349" t="s">
        <v>312</v>
      </c>
    </row>
    <row r="5350" spans="1:11" x14ac:dyDescent="0.2">
      <c r="A5350" s="1" t="d">
        <v>2023-03-22</v>
      </c>
      <c r="B5350" s="45">
        <v>5560873090006530</v>
      </c>
      <c r="C5350" t="s">
        <v>77</v>
      </c>
      <c r="D5350" t="str">
        <f>_xlfn.XLOOKUP(Table29[[#This Row],[Patron Group]],$R$10:$R$24,$S$10:$S$24)</f>
        <v>Undergraduate</v>
      </c>
      <c r="E5350" s="1" t="d">
        <v>2023-03-29</v>
      </c>
      <c r="F5350" t="s">
        <v>1843</v>
      </c>
      <c r="G5350" t="s">
        <v>2275</v>
      </c>
      <c r="H5350" t="str">
        <f>_xlfn.XLOOKUP(Table29[[#This Row],[Unique BarCode]],$N$10:$N$37,$O$10:$O$37)</f>
        <v>iPad</v>
      </c>
      <c r="I5350" t="str">
        <f>_xlfn.XLOOKUP(Table29[[#This Row],[Unique BarCode]],$N$10:$N$37,$P$10:$P$37)</f>
        <v>Device</v>
      </c>
      <c r="J5350" t="s">
        <v>8</v>
      </c>
      <c r="K5350" t="s">
        <v>1844</v>
      </c>
    </row>
    <row r="5351" spans="1:11" x14ac:dyDescent="0.2">
      <c r="A5351" s="1" t="d">
        <v>2023-03-22</v>
      </c>
      <c r="B5351" s="45">
        <v>5561287670006530</v>
      </c>
      <c r="C5351" t="s">
        <v>20</v>
      </c>
      <c r="D5351" t="str">
        <f>_xlfn.XLOOKUP(Table29[[#This Row],[Patron Group]],$R$10:$R$24,$S$10:$S$24)</f>
        <v>Graduate</v>
      </c>
      <c r="E5351" s="1" t="d">
        <v>2023-03-29</v>
      </c>
      <c r="F5351" t="s">
        <v>2106</v>
      </c>
      <c r="G5351" t="s">
        <v>2263</v>
      </c>
      <c r="H5351" t="str">
        <f>_xlfn.XLOOKUP(Table29[[#This Row],[Unique BarCode]],$N$10:$N$37,$O$10:$O$37)</f>
        <v>HP Laptop</v>
      </c>
      <c r="I5351" t="str">
        <f>_xlfn.XLOOKUP(Table29[[#This Row],[Unique BarCode]],$N$10:$N$37,$P$10:$P$37)</f>
        <v>Device</v>
      </c>
      <c r="J5351" t="s">
        <v>8</v>
      </c>
      <c r="K5351" t="s">
        <v>795</v>
      </c>
    </row>
    <row r="5352" spans="1:11" x14ac:dyDescent="0.2">
      <c r="A5352" s="1" t="d">
        <v>2023-03-22</v>
      </c>
      <c r="B5352" s="45">
        <v>5566292590006530</v>
      </c>
      <c r="C5352" t="s">
        <v>77</v>
      </c>
      <c r="D5352" t="str">
        <f>_xlfn.XLOOKUP(Table29[[#This Row],[Patron Group]],$R$10:$R$24,$S$10:$S$24)</f>
        <v>Undergraduate</v>
      </c>
      <c r="E5352" s="1" t="d">
        <v>2023-03-29</v>
      </c>
      <c r="F5352" t="s">
        <v>691</v>
      </c>
      <c r="G5352" t="s">
        <v>2273</v>
      </c>
      <c r="H5352" t="str">
        <f>_xlfn.XLOOKUP(Table29[[#This Row],[Unique BarCode]],$N$10:$N$37,$O$10:$O$37)</f>
        <v>ChromeBook</v>
      </c>
      <c r="I5352" t="str">
        <f>_xlfn.XLOOKUP(Table29[[#This Row],[Unique BarCode]],$N$10:$N$37,$P$10:$P$37)</f>
        <v>Device</v>
      </c>
      <c r="J5352" t="s">
        <v>13</v>
      </c>
      <c r="K5352" t="s">
        <v>692</v>
      </c>
    </row>
    <row r="5353" spans="1:11" x14ac:dyDescent="0.2">
      <c r="A5353" s="1" t="d">
        <v>2023-03-22</v>
      </c>
      <c r="B5353" s="45">
        <v>5569982430006530</v>
      </c>
      <c r="C5353" t="s">
        <v>77</v>
      </c>
      <c r="D5353" t="str">
        <f>_xlfn.XLOOKUP(Table29[[#This Row],[Patron Group]],$R$10:$R$24,$S$10:$S$24)</f>
        <v>Undergraduate</v>
      </c>
      <c r="E5353" s="1" t="d">
        <v>2023-03-29</v>
      </c>
      <c r="F5353" t="s">
        <v>731</v>
      </c>
      <c r="G5353" t="s">
        <v>2274</v>
      </c>
      <c r="H5353" t="str">
        <f>_xlfn.XLOOKUP(Table29[[#This Row],[Unique BarCode]],$N$10:$N$37,$O$10:$O$37)</f>
        <v>MacBook</v>
      </c>
      <c r="I5353" t="str">
        <f>_xlfn.XLOOKUP(Table29[[#This Row],[Unique BarCode]],$N$10:$N$37,$P$10:$P$37)</f>
        <v>Device</v>
      </c>
      <c r="J5353" t="s">
        <v>8</v>
      </c>
      <c r="K5353" t="s">
        <v>732</v>
      </c>
    </row>
    <row r="5354" spans="1:11" x14ac:dyDescent="0.2">
      <c r="A5354" s="1" t="d">
        <v>2023-03-22</v>
      </c>
      <c r="B5354" s="45">
        <v>6200597690006530</v>
      </c>
      <c r="C5354" t="s">
        <v>77</v>
      </c>
      <c r="D5354" t="str">
        <f>_xlfn.XLOOKUP(Table29[[#This Row],[Patron Group]],$R$10:$R$24,$S$10:$S$24)</f>
        <v>Undergraduate</v>
      </c>
      <c r="E5354" s="1" t="d">
        <v>2023-04-03</v>
      </c>
      <c r="F5354" t="s">
        <v>1997</v>
      </c>
      <c r="G5354" t="s">
        <v>2263</v>
      </c>
      <c r="H5354" t="str">
        <f>_xlfn.XLOOKUP(Table29[[#This Row],[Unique BarCode]],$N$10:$N$37,$O$10:$O$37)</f>
        <v>HP Laptop</v>
      </c>
      <c r="I5354" t="str">
        <f>_xlfn.XLOOKUP(Table29[[#This Row],[Unique BarCode]],$N$10:$N$37,$P$10:$P$37)</f>
        <v>Device</v>
      </c>
      <c r="J5354" t="s">
        <v>8</v>
      </c>
      <c r="K5354" t="s">
        <v>509</v>
      </c>
    </row>
    <row r="5355" spans="1:11" x14ac:dyDescent="0.2">
      <c r="A5355" s="1" t="d">
        <v>2023-03-22</v>
      </c>
      <c r="B5355" s="45">
        <v>6201199410006530</v>
      </c>
      <c r="C5355" t="s">
        <v>77</v>
      </c>
      <c r="D5355" t="str">
        <f>_xlfn.XLOOKUP(Table29[[#This Row],[Patron Group]],$R$10:$R$24,$S$10:$S$24)</f>
        <v>Undergraduate</v>
      </c>
      <c r="E5355" s="1" t="d">
        <v>2023-03-29</v>
      </c>
      <c r="F5355" t="s">
        <v>1515</v>
      </c>
      <c r="G5355" t="s">
        <v>2274</v>
      </c>
      <c r="H5355" t="str">
        <f>_xlfn.XLOOKUP(Table29[[#This Row],[Unique BarCode]],$N$10:$N$37,$O$10:$O$37)</f>
        <v>MacBook</v>
      </c>
      <c r="I5355" t="str">
        <f>_xlfn.XLOOKUP(Table29[[#This Row],[Unique BarCode]],$N$10:$N$37,$P$10:$P$37)</f>
        <v>Device</v>
      </c>
      <c r="J5355" t="s">
        <v>8</v>
      </c>
      <c r="K5355" t="s">
        <v>1515</v>
      </c>
    </row>
    <row r="5356" spans="1:11" x14ac:dyDescent="0.2">
      <c r="A5356" s="1" t="d">
        <v>2023-03-22</v>
      </c>
      <c r="B5356" s="45">
        <v>6201555090006530</v>
      </c>
      <c r="C5356" t="s">
        <v>77</v>
      </c>
      <c r="D5356" t="str">
        <f>_xlfn.XLOOKUP(Table29[[#This Row],[Patron Group]],$R$10:$R$24,$S$10:$S$24)</f>
        <v>Undergraduate</v>
      </c>
      <c r="E5356" s="1" t="d">
        <v>2023-03-29</v>
      </c>
      <c r="F5356" t="s">
        <v>2243</v>
      </c>
      <c r="G5356" t="s">
        <v>2263</v>
      </c>
      <c r="H5356" t="str">
        <f>_xlfn.XLOOKUP(Table29[[#This Row],[Unique BarCode]],$N$10:$N$37,$O$10:$O$37)</f>
        <v>HP Laptop</v>
      </c>
      <c r="I5356" t="str">
        <f>_xlfn.XLOOKUP(Table29[[#This Row],[Unique BarCode]],$N$10:$N$37,$P$10:$P$37)</f>
        <v>Device</v>
      </c>
      <c r="J5356" t="s">
        <v>8</v>
      </c>
      <c r="K5356" t="s">
        <v>1306</v>
      </c>
    </row>
    <row r="5357" spans="1:11" x14ac:dyDescent="0.2">
      <c r="A5357" s="1" t="d">
        <v>2023-03-22</v>
      </c>
      <c r="B5357" s="45">
        <v>6201866490006530</v>
      </c>
      <c r="C5357" t="s">
        <v>77</v>
      </c>
      <c r="D5357" t="str">
        <f>_xlfn.XLOOKUP(Table29[[#This Row],[Patron Group]],$R$10:$R$24,$S$10:$S$24)</f>
        <v>Undergraduate</v>
      </c>
      <c r="E5357" s="1" t="d">
        <v>2023-03-29</v>
      </c>
      <c r="F5357" t="s">
        <v>1576</v>
      </c>
      <c r="G5357" t="s">
        <v>2274</v>
      </c>
      <c r="H5357" t="str">
        <f>_xlfn.XLOOKUP(Table29[[#This Row],[Unique BarCode]],$N$10:$N$37,$O$10:$O$37)</f>
        <v>MacBook</v>
      </c>
      <c r="I5357" t="str">
        <f>_xlfn.XLOOKUP(Table29[[#This Row],[Unique BarCode]],$N$10:$N$37,$P$10:$P$37)</f>
        <v>Device</v>
      </c>
      <c r="J5357" t="s">
        <v>8</v>
      </c>
      <c r="K5357" t="s">
        <v>1576</v>
      </c>
    </row>
    <row r="5358" spans="1:11" x14ac:dyDescent="0.2">
      <c r="A5358" s="1" t="d">
        <v>2023-03-22</v>
      </c>
      <c r="B5358" s="45">
        <v>9295037580006530</v>
      </c>
      <c r="C5358" t="s">
        <v>77</v>
      </c>
      <c r="D5358" t="str">
        <f>_xlfn.XLOOKUP(Table29[[#This Row],[Patron Group]],$R$10:$R$24,$S$10:$S$24)</f>
        <v>Undergraduate</v>
      </c>
      <c r="E5358" s="1" t="d">
        <v>2023-03-29</v>
      </c>
      <c r="F5358" t="s">
        <v>1296</v>
      </c>
      <c r="G5358" t="s">
        <v>2274</v>
      </c>
      <c r="H5358" t="str">
        <f>_xlfn.XLOOKUP(Table29[[#This Row],[Unique BarCode]],$N$10:$N$37,$O$10:$O$37)</f>
        <v>MacBook</v>
      </c>
      <c r="I5358" t="str">
        <f>_xlfn.XLOOKUP(Table29[[#This Row],[Unique BarCode]],$N$10:$N$37,$P$10:$P$37)</f>
        <v>Device</v>
      </c>
      <c r="J5358" t="s">
        <v>8</v>
      </c>
      <c r="K5358" t="s">
        <v>1297</v>
      </c>
    </row>
    <row r="5359" spans="1:11" x14ac:dyDescent="0.2">
      <c r="A5359" s="1" t="d">
        <v>2023-03-22</v>
      </c>
      <c r="B5359" s="45">
        <v>9401453620006530</v>
      </c>
      <c r="C5359" t="s">
        <v>77</v>
      </c>
      <c r="D5359" t="str">
        <f>_xlfn.XLOOKUP(Table29[[#This Row],[Patron Group]],$R$10:$R$24,$S$10:$S$24)</f>
        <v>Undergraduate</v>
      </c>
      <c r="E5359" s="1" t="d">
        <v>2023-04-12</v>
      </c>
      <c r="F5359" t="s">
        <v>1332</v>
      </c>
      <c r="G5359" t="s">
        <v>2274</v>
      </c>
      <c r="H5359" t="str">
        <f>_xlfn.XLOOKUP(Table29[[#This Row],[Unique BarCode]],$N$10:$N$37,$O$10:$O$37)</f>
        <v>MacBook</v>
      </c>
      <c r="I5359" t="str">
        <f>_xlfn.XLOOKUP(Table29[[#This Row],[Unique BarCode]],$N$10:$N$37,$P$10:$P$37)</f>
        <v>Device</v>
      </c>
      <c r="J5359" t="s">
        <v>8</v>
      </c>
      <c r="K5359" t="s">
        <v>1333</v>
      </c>
    </row>
    <row r="5360" spans="1:11" x14ac:dyDescent="0.2">
      <c r="A5360" s="1" t="d">
        <v>2023-03-22</v>
      </c>
      <c r="B5360" s="45">
        <v>9401569710006530</v>
      </c>
      <c r="C5360" t="s">
        <v>20</v>
      </c>
      <c r="D5360" t="str">
        <f>_xlfn.XLOOKUP(Table29[[#This Row],[Patron Group]],$R$10:$R$24,$S$10:$S$24)</f>
        <v>Graduate</v>
      </c>
      <c r="E5360" s="1" t="d">
        <v>2023-03-29</v>
      </c>
      <c r="F5360" t="s">
        <v>621</v>
      </c>
      <c r="G5360" t="s">
        <v>2274</v>
      </c>
      <c r="H5360" t="str">
        <f>_xlfn.XLOOKUP(Table29[[#This Row],[Unique BarCode]],$N$10:$N$37,$O$10:$O$37)</f>
        <v>MacBook</v>
      </c>
      <c r="I5360" t="str">
        <f>_xlfn.XLOOKUP(Table29[[#This Row],[Unique BarCode]],$N$10:$N$37,$P$10:$P$37)</f>
        <v>Device</v>
      </c>
      <c r="J5360" t="s">
        <v>8</v>
      </c>
      <c r="K5360" t="s">
        <v>622</v>
      </c>
    </row>
    <row r="5361" spans="1:11" x14ac:dyDescent="0.2">
      <c r="A5361" s="1" t="d">
        <v>2023-03-22</v>
      </c>
      <c r="B5361" s="45">
        <v>9401734270006530</v>
      </c>
      <c r="C5361" t="s">
        <v>77</v>
      </c>
      <c r="D5361" t="str">
        <f>_xlfn.XLOOKUP(Table29[[#This Row],[Patron Group]],$R$10:$R$24,$S$10:$S$24)</f>
        <v>Undergraduate</v>
      </c>
      <c r="E5361" s="1" t="d">
        <v>2023-03-29</v>
      </c>
      <c r="F5361" t="s">
        <v>627</v>
      </c>
      <c r="G5361" t="s">
        <v>2274</v>
      </c>
      <c r="H5361" t="str">
        <f>_xlfn.XLOOKUP(Table29[[#This Row],[Unique BarCode]],$N$10:$N$37,$O$10:$O$37)</f>
        <v>MacBook</v>
      </c>
      <c r="I5361" t="str">
        <f>_xlfn.XLOOKUP(Table29[[#This Row],[Unique BarCode]],$N$10:$N$37,$P$10:$P$37)</f>
        <v>Device</v>
      </c>
      <c r="J5361" t="s">
        <v>8</v>
      </c>
      <c r="K5361" t="s">
        <v>628</v>
      </c>
    </row>
    <row r="5362" spans="1:11" x14ac:dyDescent="0.2">
      <c r="A5362" s="1" t="d">
        <v>2023-03-22</v>
      </c>
      <c r="B5362" s="45">
        <v>9405548150006530</v>
      </c>
      <c r="C5362" t="s">
        <v>77</v>
      </c>
      <c r="D5362" t="str">
        <f>_xlfn.XLOOKUP(Table29[[#This Row],[Patron Group]],$R$10:$R$24,$S$10:$S$24)</f>
        <v>Undergraduate</v>
      </c>
      <c r="E5362" s="1" t="d">
        <v>2023-03-29</v>
      </c>
      <c r="F5362" t="s">
        <v>2020</v>
      </c>
      <c r="G5362" t="s">
        <v>2275</v>
      </c>
      <c r="H5362" t="str">
        <f>_xlfn.XLOOKUP(Table29[[#This Row],[Unique BarCode]],$N$10:$N$37,$O$10:$O$37)</f>
        <v>iPad</v>
      </c>
      <c r="I5362" t="str">
        <f>_xlfn.XLOOKUP(Table29[[#This Row],[Unique BarCode]],$N$10:$N$37,$P$10:$P$37)</f>
        <v>Device</v>
      </c>
      <c r="J5362" t="s">
        <v>8</v>
      </c>
      <c r="K5362" t="s">
        <v>2021</v>
      </c>
    </row>
    <row r="5363" spans="1:11" x14ac:dyDescent="0.2">
      <c r="A5363" s="1" t="d">
        <v>2023-03-22</v>
      </c>
      <c r="B5363" s="45">
        <v>9407401010006530</v>
      </c>
      <c r="C5363" t="s">
        <v>1113</v>
      </c>
      <c r="D5363" t="str">
        <f>_xlfn.XLOOKUP(Table29[[#This Row],[Patron Group]],$R$10:$R$24,$S$10:$S$24)</f>
        <v>Graduate</v>
      </c>
      <c r="E5363" s="1" t="d">
        <v>2023-03-30</v>
      </c>
      <c r="F5363" t="s">
        <v>1755</v>
      </c>
      <c r="G5363" t="s">
        <v>2274</v>
      </c>
      <c r="H5363" t="str">
        <f>_xlfn.XLOOKUP(Table29[[#This Row],[Unique BarCode]],$N$10:$N$37,$O$10:$O$37)</f>
        <v>MacBook</v>
      </c>
      <c r="I5363" t="str">
        <f>_xlfn.XLOOKUP(Table29[[#This Row],[Unique BarCode]],$N$10:$N$37,$P$10:$P$37)</f>
        <v>Device</v>
      </c>
      <c r="J5363" t="s">
        <v>8</v>
      </c>
      <c r="K5363" t="s">
        <v>1756</v>
      </c>
    </row>
    <row r="5364" spans="1:11" x14ac:dyDescent="0.2">
      <c r="A5364" s="1" t="d">
        <v>2023-03-22</v>
      </c>
      <c r="B5364" s="45">
        <v>9407413240006530</v>
      </c>
      <c r="C5364" t="s">
        <v>20</v>
      </c>
      <c r="D5364" t="str">
        <f>_xlfn.XLOOKUP(Table29[[#This Row],[Patron Group]],$R$10:$R$24,$S$10:$S$24)</f>
        <v>Graduate</v>
      </c>
      <c r="E5364" s="1" t="d">
        <v>2023-03-22</v>
      </c>
      <c r="F5364" t="s">
        <v>1188</v>
      </c>
      <c r="G5364" t="s">
        <v>2265</v>
      </c>
      <c r="H5364" t="str">
        <f>_xlfn.XLOOKUP(Table29[[#This Row],[Unique BarCode]],$N$10:$N$37,$O$10:$O$37)</f>
        <v>IPHONE</v>
      </c>
      <c r="I5364" t="str">
        <f>_xlfn.XLOOKUP(Table29[[#This Row],[Unique BarCode]],$N$10:$N$37,$P$10:$P$37)</f>
        <v>Charger</v>
      </c>
      <c r="J5364" t="s">
        <v>128</v>
      </c>
    </row>
    <row r="5365" spans="1:11" x14ac:dyDescent="0.2">
      <c r="A5365" s="1" t="d">
        <v>2023-03-23</v>
      </c>
      <c r="B5365" s="45">
        <v>-1</v>
      </c>
      <c r="C5365" t="s">
        <v>1872</v>
      </c>
      <c r="D5365" t="str">
        <f>_xlfn.XLOOKUP(Table29[[#This Row],[Patron Group]],$R$10:$R$24,$S$10:$S$24)</f>
        <v>External 10 + Access</v>
      </c>
      <c r="E5365" s="1" t="d">
        <v>2023-03-23</v>
      </c>
      <c r="F5365" t="s">
        <v>2244</v>
      </c>
      <c r="G5365" t="s">
        <v>2273</v>
      </c>
      <c r="H5365" t="str">
        <f>_xlfn.XLOOKUP(Table29[[#This Row],[Unique BarCode]],$N$10:$N$37,$O$10:$O$37)</f>
        <v>ChromeBook</v>
      </c>
      <c r="I5365" t="str">
        <f>_xlfn.XLOOKUP(Table29[[#This Row],[Unique BarCode]],$N$10:$N$37,$P$10:$P$37)</f>
        <v>Device</v>
      </c>
      <c r="J5365" t="s">
        <v>13</v>
      </c>
      <c r="K5365" t="s">
        <v>2245</v>
      </c>
    </row>
    <row r="5366" spans="1:11" x14ac:dyDescent="0.2">
      <c r="A5366" s="1" t="d">
        <v>2023-03-23</v>
      </c>
      <c r="B5366" s="45">
        <v>-1</v>
      </c>
      <c r="C5366" t="s">
        <v>20</v>
      </c>
      <c r="D5366" t="str">
        <f>_xlfn.XLOOKUP(Table29[[#This Row],[Patron Group]],$R$10:$R$24,$S$10:$S$24)</f>
        <v>Graduate</v>
      </c>
      <c r="E5366" s="1" t="d">
        <v>2023-03-23</v>
      </c>
      <c r="F5366" t="s">
        <v>1775</v>
      </c>
      <c r="G5366" t="s">
        <v>2266</v>
      </c>
      <c r="H5366" t="str">
        <f>_xlfn.XLOOKUP(Table29[[#This Row],[Unique BarCode]],$N$10:$N$37,$O$10:$O$37)</f>
        <v>Headphones</v>
      </c>
      <c r="I5366" t="str">
        <f>_xlfn.XLOOKUP(Table29[[#This Row],[Unique BarCode]],$N$10:$N$37,$P$10:$P$37)</f>
        <v>Accessory</v>
      </c>
      <c r="J5366" t="s">
        <v>49</v>
      </c>
      <c r="K5366" t="s">
        <v>1776</v>
      </c>
    </row>
    <row r="5367" spans="1:11" x14ac:dyDescent="0.2">
      <c r="A5367" s="1" t="d">
        <v>2023-03-23</v>
      </c>
      <c r="B5367" s="45">
        <v>-1</v>
      </c>
      <c r="C5367" t="s">
        <v>20</v>
      </c>
      <c r="D5367" t="str">
        <f>_xlfn.XLOOKUP(Table29[[#This Row],[Patron Group]],$R$10:$R$24,$S$10:$S$24)</f>
        <v>Graduate</v>
      </c>
      <c r="E5367" s="1" t="d">
        <v>2023-03-23</v>
      </c>
      <c r="F5367" t="s">
        <v>220</v>
      </c>
      <c r="G5367" t="s">
        <v>2265</v>
      </c>
      <c r="H5367" t="str">
        <f>_xlfn.XLOOKUP(Table29[[#This Row],[Unique BarCode]],$N$10:$N$37,$O$10:$O$37)</f>
        <v>IPHONE</v>
      </c>
      <c r="I5367" t="str">
        <f>_xlfn.XLOOKUP(Table29[[#This Row],[Unique BarCode]],$N$10:$N$37,$P$10:$P$37)</f>
        <v>Charger</v>
      </c>
      <c r="J5367" t="s">
        <v>13</v>
      </c>
      <c r="K5367" t="s">
        <v>221</v>
      </c>
    </row>
    <row r="5368" spans="1:11" x14ac:dyDescent="0.2">
      <c r="A5368" s="1" t="d">
        <v>2023-03-23</v>
      </c>
      <c r="B5368" s="45">
        <v>-1</v>
      </c>
      <c r="C5368" t="s">
        <v>20</v>
      </c>
      <c r="D5368" t="str">
        <f>_xlfn.XLOOKUP(Table29[[#This Row],[Patron Group]],$R$10:$R$24,$S$10:$S$24)</f>
        <v>Graduate</v>
      </c>
      <c r="E5368" s="1" t="d">
        <v>2023-03-23</v>
      </c>
      <c r="F5368" t="s">
        <v>1944</v>
      </c>
      <c r="G5368" t="s">
        <v>2304</v>
      </c>
      <c r="H5368" t="str">
        <f>_xlfn.XLOOKUP(Table29[[#This Row],[Unique BarCode]],$N$10:$N$37,$O$10:$O$37)</f>
        <v>Mouse</v>
      </c>
      <c r="I5368" t="str">
        <f>_xlfn.XLOOKUP(Table29[[#This Row],[Unique BarCode]],$N$10:$N$37,$P$10:$P$37)</f>
        <v>Accessory</v>
      </c>
      <c r="J5368" t="s">
        <v>8</v>
      </c>
    </row>
    <row r="5369" spans="1:11" x14ac:dyDescent="0.2">
      <c r="A5369" s="1" t="d">
        <v>2023-03-23</v>
      </c>
      <c r="B5369" s="45">
        <v>-1</v>
      </c>
      <c r="C5369" t="s">
        <v>20</v>
      </c>
      <c r="D5369" t="str">
        <f>_xlfn.XLOOKUP(Table29[[#This Row],[Patron Group]],$R$10:$R$24,$S$10:$S$24)</f>
        <v>Graduate</v>
      </c>
      <c r="E5369" s="1" t="d">
        <v>2023-03-30</v>
      </c>
      <c r="F5369" t="s">
        <v>727</v>
      </c>
      <c r="G5369" t="s">
        <v>2274</v>
      </c>
      <c r="H5369" t="str">
        <f>_xlfn.XLOOKUP(Table29[[#This Row],[Unique BarCode]],$N$10:$N$37,$O$10:$O$37)</f>
        <v>MacBook</v>
      </c>
      <c r="I5369" t="str">
        <f>_xlfn.XLOOKUP(Table29[[#This Row],[Unique BarCode]],$N$10:$N$37,$P$10:$P$37)</f>
        <v>Device</v>
      </c>
      <c r="J5369" t="s">
        <v>8</v>
      </c>
      <c r="K5369" t="s">
        <v>728</v>
      </c>
    </row>
    <row r="5370" spans="1:11" x14ac:dyDescent="0.2">
      <c r="A5370" s="1" t="d">
        <v>2023-03-23</v>
      </c>
      <c r="B5370" s="45">
        <v>-1</v>
      </c>
      <c r="C5370" t="s">
        <v>20</v>
      </c>
      <c r="D5370" t="str">
        <f>_xlfn.XLOOKUP(Table29[[#This Row],[Patron Group]],$R$10:$R$24,$S$10:$S$24)</f>
        <v>Graduate</v>
      </c>
      <c r="E5370" s="1" t="d">
        <v>2023-03-30</v>
      </c>
      <c r="F5370" t="s">
        <v>295</v>
      </c>
      <c r="G5370" t="s">
        <v>2274</v>
      </c>
      <c r="H5370" t="str">
        <f>_xlfn.XLOOKUP(Table29[[#This Row],[Unique BarCode]],$N$10:$N$37,$O$10:$O$37)</f>
        <v>MacBook</v>
      </c>
      <c r="I5370" t="str">
        <f>_xlfn.XLOOKUP(Table29[[#This Row],[Unique BarCode]],$N$10:$N$37,$P$10:$P$37)</f>
        <v>Device</v>
      </c>
      <c r="J5370" t="s">
        <v>8</v>
      </c>
      <c r="K5370" t="s">
        <v>295</v>
      </c>
    </row>
    <row r="5371" spans="1:11" x14ac:dyDescent="0.2">
      <c r="A5371" s="1" t="d">
        <v>2023-03-23</v>
      </c>
      <c r="B5371" s="45">
        <v>-1</v>
      </c>
      <c r="C5371" t="s">
        <v>20</v>
      </c>
      <c r="D5371" t="str">
        <f>_xlfn.XLOOKUP(Table29[[#This Row],[Patron Group]],$R$10:$R$24,$S$10:$S$24)</f>
        <v>Graduate</v>
      </c>
      <c r="E5371" s="1" t="d">
        <v>2023-03-30</v>
      </c>
      <c r="F5371" t="s">
        <v>1231</v>
      </c>
      <c r="G5371" t="s">
        <v>2274</v>
      </c>
      <c r="H5371" t="str">
        <f>_xlfn.XLOOKUP(Table29[[#This Row],[Unique BarCode]],$N$10:$N$37,$O$10:$O$37)</f>
        <v>MacBook</v>
      </c>
      <c r="I5371" t="str">
        <f>_xlfn.XLOOKUP(Table29[[#This Row],[Unique BarCode]],$N$10:$N$37,$P$10:$P$37)</f>
        <v>Device</v>
      </c>
      <c r="J5371" t="s">
        <v>8</v>
      </c>
      <c r="K5371" t="s">
        <v>1231</v>
      </c>
    </row>
    <row r="5372" spans="1:11" x14ac:dyDescent="0.2">
      <c r="A5372" s="1" t="d">
        <v>2023-03-23</v>
      </c>
      <c r="B5372" s="45">
        <v>-1</v>
      </c>
      <c r="C5372" t="s">
        <v>74</v>
      </c>
      <c r="D5372" t="str">
        <f>_xlfn.XLOOKUP(Table29[[#This Row],[Patron Group]],$R$10:$R$24,$S$10:$S$24)</f>
        <v>Staff</v>
      </c>
      <c r="E5372" s="1" t="d">
        <v>2023-03-23</v>
      </c>
      <c r="F5372" t="s">
        <v>2246</v>
      </c>
      <c r="G5372" t="s">
        <v>2298</v>
      </c>
      <c r="H5372" t="str">
        <f>_xlfn.XLOOKUP(Table29[[#This Row],[Unique BarCode]],$N$10:$N$37,$O$10:$O$37)</f>
        <v>ANKER</v>
      </c>
      <c r="I5372" t="str">
        <f>_xlfn.XLOOKUP(Table29[[#This Row],[Unique BarCode]],$N$10:$N$37,$P$10:$P$37)</f>
        <v>Charger</v>
      </c>
      <c r="J5372" t="s">
        <v>8</v>
      </c>
    </row>
    <row r="5373" spans="1:11" x14ac:dyDescent="0.2">
      <c r="A5373" s="1" t="d">
        <v>2023-03-23</v>
      </c>
      <c r="B5373" s="45">
        <v>-1</v>
      </c>
      <c r="C5373" t="s">
        <v>74</v>
      </c>
      <c r="D5373" t="str">
        <f>_xlfn.XLOOKUP(Table29[[#This Row],[Patron Group]],$R$10:$R$24,$S$10:$S$24)</f>
        <v>Staff</v>
      </c>
      <c r="E5373" s="1" t="d">
        <v>2023-03-23</v>
      </c>
      <c r="F5373" t="s">
        <v>266</v>
      </c>
      <c r="G5373" t="s">
        <v>2265</v>
      </c>
      <c r="H5373" t="str">
        <f>_xlfn.XLOOKUP(Table29[[#This Row],[Unique BarCode]],$N$10:$N$37,$O$10:$O$37)</f>
        <v>IPHONE</v>
      </c>
      <c r="I5373" t="str">
        <f>_xlfn.XLOOKUP(Table29[[#This Row],[Unique BarCode]],$N$10:$N$37,$P$10:$P$37)</f>
        <v>Charger</v>
      </c>
      <c r="J5373" t="s">
        <v>8</v>
      </c>
    </row>
    <row r="5374" spans="1:11" x14ac:dyDescent="0.2">
      <c r="A5374" s="1" t="d">
        <v>2023-03-23</v>
      </c>
      <c r="B5374" s="45">
        <v>-1</v>
      </c>
      <c r="C5374" t="s">
        <v>74</v>
      </c>
      <c r="D5374" t="str">
        <f>_xlfn.XLOOKUP(Table29[[#This Row],[Patron Group]],$R$10:$R$24,$S$10:$S$24)</f>
        <v>Staff</v>
      </c>
      <c r="E5374" s="1" t="d">
        <v>2023-03-23</v>
      </c>
      <c r="F5374" t="s">
        <v>1582</v>
      </c>
      <c r="G5374" t="s">
        <v>2271</v>
      </c>
      <c r="H5374" t="str">
        <f>_xlfn.XLOOKUP(Table29[[#This Row],[Unique BarCode]],$N$10:$N$37,$O$10:$O$37)</f>
        <v>OMNI</v>
      </c>
      <c r="I5374" t="str">
        <f>_xlfn.XLOOKUP(Table29[[#This Row],[Unique BarCode]],$N$10:$N$37,$P$10:$P$37)</f>
        <v>Charger</v>
      </c>
      <c r="J5374" t="s">
        <v>8</v>
      </c>
    </row>
    <row r="5375" spans="1:11" x14ac:dyDescent="0.2">
      <c r="A5375" s="1" t="d">
        <v>2023-03-23</v>
      </c>
      <c r="B5375" s="45">
        <v>-1</v>
      </c>
      <c r="C5375" t="s">
        <v>74</v>
      </c>
      <c r="D5375" t="str">
        <f>_xlfn.XLOOKUP(Table29[[#This Row],[Patron Group]],$R$10:$R$24,$S$10:$S$24)</f>
        <v>Staff</v>
      </c>
      <c r="E5375" s="1" t="d">
        <v>2023-03-23</v>
      </c>
      <c r="F5375" t="s">
        <v>1810</v>
      </c>
      <c r="G5375" t="s">
        <v>2271</v>
      </c>
      <c r="H5375" t="str">
        <f>_xlfn.XLOOKUP(Table29[[#This Row],[Unique BarCode]],$N$10:$N$37,$O$10:$O$37)</f>
        <v>OMNI</v>
      </c>
      <c r="I5375" t="str">
        <f>_xlfn.XLOOKUP(Table29[[#This Row],[Unique BarCode]],$N$10:$N$37,$P$10:$P$37)</f>
        <v>Charger</v>
      </c>
      <c r="J5375" t="s">
        <v>8</v>
      </c>
    </row>
    <row r="5376" spans="1:11" x14ac:dyDescent="0.2">
      <c r="A5376" s="1" t="d">
        <v>2023-03-23</v>
      </c>
      <c r="B5376" s="45">
        <v>-1</v>
      </c>
      <c r="C5376" t="s">
        <v>74</v>
      </c>
      <c r="D5376" t="str">
        <f>_xlfn.XLOOKUP(Table29[[#This Row],[Patron Group]],$R$10:$R$24,$S$10:$S$24)</f>
        <v>Staff</v>
      </c>
      <c r="E5376" s="1" t="d">
        <v>2023-03-30</v>
      </c>
      <c r="F5376" t="s">
        <v>2086</v>
      </c>
      <c r="G5376" t="s">
        <v>2275</v>
      </c>
      <c r="H5376" t="str">
        <f>_xlfn.XLOOKUP(Table29[[#This Row],[Unique BarCode]],$N$10:$N$37,$O$10:$O$37)</f>
        <v>iPad</v>
      </c>
      <c r="I5376" t="str">
        <f>_xlfn.XLOOKUP(Table29[[#This Row],[Unique BarCode]],$N$10:$N$37,$P$10:$P$37)</f>
        <v>Device</v>
      </c>
      <c r="J5376" t="s">
        <v>8</v>
      </c>
      <c r="K5376" t="s">
        <v>2087</v>
      </c>
    </row>
    <row r="5377" spans="1:11" x14ac:dyDescent="0.2">
      <c r="A5377" s="1" t="d">
        <v>2023-03-23</v>
      </c>
      <c r="B5377" s="45">
        <v>-1</v>
      </c>
      <c r="C5377" t="s">
        <v>74</v>
      </c>
      <c r="D5377" t="str">
        <f>_xlfn.XLOOKUP(Table29[[#This Row],[Patron Group]],$R$10:$R$24,$S$10:$S$24)</f>
        <v>Staff</v>
      </c>
      <c r="E5377" s="1" t="d">
        <v>2023-03-30</v>
      </c>
      <c r="F5377" t="s">
        <v>2086</v>
      </c>
      <c r="G5377" t="s">
        <v>2275</v>
      </c>
      <c r="H5377" t="str">
        <f>_xlfn.XLOOKUP(Table29[[#This Row],[Unique BarCode]],$N$10:$N$37,$O$10:$O$37)</f>
        <v>iPad</v>
      </c>
      <c r="I5377" t="str">
        <f>_xlfn.XLOOKUP(Table29[[#This Row],[Unique BarCode]],$N$10:$N$37,$P$10:$P$37)</f>
        <v>Device</v>
      </c>
      <c r="J5377" t="s">
        <v>1126</v>
      </c>
      <c r="K5377" t="s">
        <v>2087</v>
      </c>
    </row>
    <row r="5378" spans="1:11" x14ac:dyDescent="0.2">
      <c r="A5378" s="1" t="d">
        <v>2023-03-23</v>
      </c>
      <c r="B5378" s="45">
        <v>-1</v>
      </c>
      <c r="C5378" t="s">
        <v>77</v>
      </c>
      <c r="D5378" t="str">
        <f>_xlfn.XLOOKUP(Table29[[#This Row],[Patron Group]],$R$10:$R$24,$S$10:$S$24)</f>
        <v>Undergraduate</v>
      </c>
      <c r="E5378" s="1" t="d">
        <v>2023-03-23</v>
      </c>
      <c r="F5378" t="s">
        <v>258</v>
      </c>
      <c r="G5378" t="s">
        <v>2282</v>
      </c>
      <c r="H5378" t="str">
        <f>_xlfn.XLOOKUP(Table29[[#This Row],[Unique BarCode]],$N$10:$N$37,$O$10:$O$37)</f>
        <v>HPUSBC</v>
      </c>
      <c r="I5378" t="str">
        <f>_xlfn.XLOOKUP(Table29[[#This Row],[Unique BarCode]],$N$10:$N$37,$P$10:$P$37)</f>
        <v>Charger</v>
      </c>
      <c r="J5378" t="s">
        <v>49</v>
      </c>
      <c r="K5378" t="s">
        <v>259</v>
      </c>
    </row>
    <row r="5379" spans="1:11" x14ac:dyDescent="0.2">
      <c r="A5379" s="1" t="d">
        <v>2023-03-23</v>
      </c>
      <c r="B5379" s="45">
        <v>-1</v>
      </c>
      <c r="C5379" t="s">
        <v>77</v>
      </c>
      <c r="D5379" t="str">
        <f>_xlfn.XLOOKUP(Table29[[#This Row],[Patron Group]],$R$10:$R$24,$S$10:$S$24)</f>
        <v>Undergraduate</v>
      </c>
      <c r="E5379" s="1" t="d">
        <v>2023-03-23</v>
      </c>
      <c r="F5379" t="s">
        <v>1410</v>
      </c>
      <c r="G5379" t="s">
        <v>2265</v>
      </c>
      <c r="H5379" t="str">
        <f>_xlfn.XLOOKUP(Table29[[#This Row],[Unique BarCode]],$N$10:$N$37,$O$10:$O$37)</f>
        <v>IPHONE</v>
      </c>
      <c r="I5379" t="str">
        <f>_xlfn.XLOOKUP(Table29[[#This Row],[Unique BarCode]],$N$10:$N$37,$P$10:$P$37)</f>
        <v>Charger</v>
      </c>
      <c r="J5379" t="s">
        <v>68</v>
      </c>
      <c r="K5379" t="s">
        <v>1411</v>
      </c>
    </row>
    <row r="5380" spans="1:11" x14ac:dyDescent="0.2">
      <c r="A5380" s="1" t="d">
        <v>2023-03-23</v>
      </c>
      <c r="B5380" s="45">
        <v>-1</v>
      </c>
      <c r="C5380" t="s">
        <v>77</v>
      </c>
      <c r="D5380" t="str">
        <f>_xlfn.XLOOKUP(Table29[[#This Row],[Patron Group]],$R$10:$R$24,$S$10:$S$24)</f>
        <v>Undergraduate</v>
      </c>
      <c r="E5380" s="1" t="d">
        <v>2023-03-23</v>
      </c>
      <c r="F5380" t="s">
        <v>218</v>
      </c>
      <c r="G5380" t="s">
        <v>2265</v>
      </c>
      <c r="H5380" t="str">
        <f>_xlfn.XLOOKUP(Table29[[#This Row],[Unique BarCode]],$N$10:$N$37,$O$10:$O$37)</f>
        <v>IPHONE</v>
      </c>
      <c r="I5380" t="str">
        <f>_xlfn.XLOOKUP(Table29[[#This Row],[Unique BarCode]],$N$10:$N$37,$P$10:$P$37)</f>
        <v>Charger</v>
      </c>
      <c r="J5380" t="s">
        <v>49</v>
      </c>
      <c r="K5380" t="s">
        <v>219</v>
      </c>
    </row>
    <row r="5381" spans="1:11" x14ac:dyDescent="0.2">
      <c r="A5381" s="1" t="d">
        <v>2023-03-23</v>
      </c>
      <c r="B5381" s="45">
        <v>-1</v>
      </c>
      <c r="C5381" t="s">
        <v>77</v>
      </c>
      <c r="D5381" t="str">
        <f>_xlfn.XLOOKUP(Table29[[#This Row],[Patron Group]],$R$10:$R$24,$S$10:$S$24)</f>
        <v>Undergraduate</v>
      </c>
      <c r="E5381" s="1" t="d">
        <v>2023-03-23</v>
      </c>
      <c r="F5381" t="s">
        <v>1256</v>
      </c>
      <c r="G5381" t="s">
        <v>2265</v>
      </c>
      <c r="H5381" t="str">
        <f>_xlfn.XLOOKUP(Table29[[#This Row],[Unique BarCode]],$N$10:$N$37,$O$10:$O$37)</f>
        <v>IPHONE</v>
      </c>
      <c r="I5381" t="str">
        <f>_xlfn.XLOOKUP(Table29[[#This Row],[Unique BarCode]],$N$10:$N$37,$P$10:$P$37)</f>
        <v>Charger</v>
      </c>
      <c r="J5381" t="s">
        <v>991</v>
      </c>
      <c r="K5381" t="s">
        <v>1257</v>
      </c>
    </row>
    <row r="5382" spans="1:11" x14ac:dyDescent="0.2">
      <c r="A5382" s="1" t="d">
        <v>2023-03-23</v>
      </c>
      <c r="B5382" s="45">
        <v>-1</v>
      </c>
      <c r="C5382" t="s">
        <v>77</v>
      </c>
      <c r="D5382" t="str">
        <f>_xlfn.XLOOKUP(Table29[[#This Row],[Patron Group]],$R$10:$R$24,$S$10:$S$24)</f>
        <v>Undergraduate</v>
      </c>
      <c r="E5382" s="1" t="d">
        <v>2023-03-23</v>
      </c>
      <c r="F5382" t="s">
        <v>263</v>
      </c>
      <c r="G5382" t="s">
        <v>2265</v>
      </c>
      <c r="H5382" t="str">
        <f>_xlfn.XLOOKUP(Table29[[#This Row],[Unique BarCode]],$N$10:$N$37,$O$10:$O$37)</f>
        <v>IPHONE</v>
      </c>
      <c r="I5382" t="str">
        <f>_xlfn.XLOOKUP(Table29[[#This Row],[Unique BarCode]],$N$10:$N$37,$P$10:$P$37)</f>
        <v>Charger</v>
      </c>
      <c r="J5382" t="s">
        <v>8</v>
      </c>
      <c r="K5382" t="s">
        <v>264</v>
      </c>
    </row>
    <row r="5383" spans="1:11" x14ac:dyDescent="0.2">
      <c r="A5383" s="1" t="d">
        <v>2023-03-23</v>
      </c>
      <c r="B5383" s="45">
        <v>-1</v>
      </c>
      <c r="C5383" t="s">
        <v>77</v>
      </c>
      <c r="D5383" t="str">
        <f>_xlfn.XLOOKUP(Table29[[#This Row],[Patron Group]],$R$10:$R$24,$S$10:$S$24)</f>
        <v>Undergraduate</v>
      </c>
      <c r="E5383" s="1" t="d">
        <v>2023-03-23</v>
      </c>
      <c r="F5383" t="s">
        <v>71</v>
      </c>
      <c r="G5383" t="s">
        <v>2265</v>
      </c>
      <c r="H5383" t="str">
        <f>_xlfn.XLOOKUP(Table29[[#This Row],[Unique BarCode]],$N$10:$N$37,$O$10:$O$37)</f>
        <v>IPHONE</v>
      </c>
      <c r="I5383" t="str">
        <f>_xlfn.XLOOKUP(Table29[[#This Row],[Unique BarCode]],$N$10:$N$37,$P$10:$P$37)</f>
        <v>Charger</v>
      </c>
      <c r="J5383" t="s">
        <v>8</v>
      </c>
      <c r="K5383" t="s">
        <v>72</v>
      </c>
    </row>
    <row r="5384" spans="1:11" x14ac:dyDescent="0.2">
      <c r="A5384" s="1" t="d">
        <v>2023-03-23</v>
      </c>
      <c r="B5384" s="45">
        <v>-1</v>
      </c>
      <c r="C5384" t="s">
        <v>77</v>
      </c>
      <c r="D5384" t="str">
        <f>_xlfn.XLOOKUP(Table29[[#This Row],[Patron Group]],$R$10:$R$24,$S$10:$S$24)</f>
        <v>Undergraduate</v>
      </c>
      <c r="E5384" s="1" t="d">
        <v>2023-03-23</v>
      </c>
      <c r="F5384" t="s">
        <v>433</v>
      </c>
      <c r="G5384" t="s">
        <v>2265</v>
      </c>
      <c r="H5384" t="str">
        <f>_xlfn.XLOOKUP(Table29[[#This Row],[Unique BarCode]],$N$10:$N$37,$O$10:$O$37)</f>
        <v>IPHONE</v>
      </c>
      <c r="I5384" t="str">
        <f>_xlfn.XLOOKUP(Table29[[#This Row],[Unique BarCode]],$N$10:$N$37,$P$10:$P$37)</f>
        <v>Charger</v>
      </c>
      <c r="J5384" t="s">
        <v>8</v>
      </c>
      <c r="K5384" t="s">
        <v>434</v>
      </c>
    </row>
    <row r="5385" spans="1:11" x14ac:dyDescent="0.2">
      <c r="A5385" s="1" t="d">
        <v>2023-03-23</v>
      </c>
      <c r="B5385" s="45">
        <v>-1</v>
      </c>
      <c r="C5385" t="s">
        <v>77</v>
      </c>
      <c r="D5385" t="str">
        <f>_xlfn.XLOOKUP(Table29[[#This Row],[Patron Group]],$R$10:$R$24,$S$10:$S$24)</f>
        <v>Undergraduate</v>
      </c>
      <c r="E5385" s="1" t="d">
        <v>2023-03-23</v>
      </c>
      <c r="F5385" t="s">
        <v>88</v>
      </c>
      <c r="G5385" t="s">
        <v>2265</v>
      </c>
      <c r="H5385" t="str">
        <f>_xlfn.XLOOKUP(Table29[[#This Row],[Unique BarCode]],$N$10:$N$37,$O$10:$O$37)</f>
        <v>IPHONE</v>
      </c>
      <c r="I5385" t="str">
        <f>_xlfn.XLOOKUP(Table29[[#This Row],[Unique BarCode]],$N$10:$N$37,$P$10:$P$37)</f>
        <v>Charger</v>
      </c>
      <c r="J5385" t="s">
        <v>8</v>
      </c>
    </row>
    <row r="5386" spans="1:11" x14ac:dyDescent="0.2">
      <c r="A5386" s="1" t="d">
        <v>2023-03-23</v>
      </c>
      <c r="B5386" s="45">
        <v>-1</v>
      </c>
      <c r="C5386" t="s">
        <v>77</v>
      </c>
      <c r="D5386" t="str">
        <f>_xlfn.XLOOKUP(Table29[[#This Row],[Patron Group]],$R$10:$R$24,$S$10:$S$24)</f>
        <v>Undergraduate</v>
      </c>
      <c r="E5386" s="1" t="d">
        <v>2023-03-23</v>
      </c>
      <c r="F5386" t="s">
        <v>1714</v>
      </c>
      <c r="G5386" t="s">
        <v>2296</v>
      </c>
      <c r="H5386" t="str">
        <f>_xlfn.XLOOKUP(Table29[[#This Row],[Unique BarCode]],$N$10:$N$37,$O$10:$O$37)</f>
        <v>MACUSBC</v>
      </c>
      <c r="I5386" t="str">
        <f>_xlfn.XLOOKUP(Table29[[#This Row],[Unique BarCode]],$N$10:$N$37,$P$10:$P$37)</f>
        <v>Charger</v>
      </c>
      <c r="J5386" t="s">
        <v>8</v>
      </c>
      <c r="K5386" t="s">
        <v>578</v>
      </c>
    </row>
    <row r="5387" spans="1:11" x14ac:dyDescent="0.2">
      <c r="A5387" s="1" t="d">
        <v>2023-03-23</v>
      </c>
      <c r="B5387" s="45">
        <v>-1</v>
      </c>
      <c r="C5387" t="s">
        <v>77</v>
      </c>
      <c r="D5387" t="str">
        <f>_xlfn.XLOOKUP(Table29[[#This Row],[Patron Group]],$R$10:$R$24,$S$10:$S$24)</f>
        <v>Undergraduate</v>
      </c>
      <c r="E5387" s="1" t="d">
        <v>2023-03-23</v>
      </c>
      <c r="F5387" t="s">
        <v>1835</v>
      </c>
      <c r="G5387" t="s">
        <v>2296</v>
      </c>
      <c r="H5387" t="str">
        <f>_xlfn.XLOOKUP(Table29[[#This Row],[Unique BarCode]],$N$10:$N$37,$O$10:$O$37)</f>
        <v>MACUSBC</v>
      </c>
      <c r="I5387" t="str">
        <f>_xlfn.XLOOKUP(Table29[[#This Row],[Unique BarCode]],$N$10:$N$37,$P$10:$P$37)</f>
        <v>Charger</v>
      </c>
      <c r="J5387" t="s">
        <v>8</v>
      </c>
    </row>
    <row r="5388" spans="1:11" x14ac:dyDescent="0.2">
      <c r="A5388" s="1" t="d">
        <v>2023-03-23</v>
      </c>
      <c r="B5388" s="45">
        <v>-1</v>
      </c>
      <c r="C5388" t="s">
        <v>77</v>
      </c>
      <c r="D5388" t="str">
        <f>_xlfn.XLOOKUP(Table29[[#This Row],[Patron Group]],$R$10:$R$24,$S$10:$S$24)</f>
        <v>Undergraduate</v>
      </c>
      <c r="E5388" s="1" t="d">
        <v>2023-03-23</v>
      </c>
      <c r="F5388" t="s">
        <v>1288</v>
      </c>
      <c r="G5388" t="s">
        <v>2271</v>
      </c>
      <c r="H5388" t="str">
        <f>_xlfn.XLOOKUP(Table29[[#This Row],[Unique BarCode]],$N$10:$N$37,$O$10:$O$37)</f>
        <v>OMNI</v>
      </c>
      <c r="I5388" t="str">
        <f>_xlfn.XLOOKUP(Table29[[#This Row],[Unique BarCode]],$N$10:$N$37,$P$10:$P$37)</f>
        <v>Charger</v>
      </c>
      <c r="J5388" t="s">
        <v>49</v>
      </c>
      <c r="K5388" t="s">
        <v>1289</v>
      </c>
    </row>
    <row r="5389" spans="1:11" x14ac:dyDescent="0.2">
      <c r="A5389" s="1" t="d">
        <v>2023-03-23</v>
      </c>
      <c r="B5389" s="45">
        <v>-1</v>
      </c>
      <c r="C5389" t="s">
        <v>77</v>
      </c>
      <c r="D5389" t="str">
        <f>_xlfn.XLOOKUP(Table29[[#This Row],[Patron Group]],$R$10:$R$24,$S$10:$S$24)</f>
        <v>Undergraduate</v>
      </c>
      <c r="E5389" s="1" t="d">
        <v>2023-03-23</v>
      </c>
      <c r="F5389" t="s">
        <v>829</v>
      </c>
      <c r="G5389" t="s">
        <v>2271</v>
      </c>
      <c r="H5389" t="str">
        <f>_xlfn.XLOOKUP(Table29[[#This Row],[Unique BarCode]],$N$10:$N$37,$O$10:$O$37)</f>
        <v>OMNI</v>
      </c>
      <c r="I5389" t="str">
        <f>_xlfn.XLOOKUP(Table29[[#This Row],[Unique BarCode]],$N$10:$N$37,$P$10:$P$37)</f>
        <v>Charger</v>
      </c>
      <c r="J5389" t="s">
        <v>68</v>
      </c>
      <c r="K5389" t="s">
        <v>830</v>
      </c>
    </row>
    <row r="5390" spans="1:11" x14ac:dyDescent="0.2">
      <c r="A5390" s="1" t="d">
        <v>2023-03-23</v>
      </c>
      <c r="B5390" s="45">
        <v>-1</v>
      </c>
      <c r="C5390" t="s">
        <v>77</v>
      </c>
      <c r="D5390" t="str">
        <f>_xlfn.XLOOKUP(Table29[[#This Row],[Patron Group]],$R$10:$R$24,$S$10:$S$24)</f>
        <v>Undergraduate</v>
      </c>
      <c r="E5390" s="1" t="d">
        <v>2023-03-23</v>
      </c>
      <c r="F5390" t="s">
        <v>1263</v>
      </c>
      <c r="G5390" t="s">
        <v>2272</v>
      </c>
      <c r="H5390" t="str">
        <f>_xlfn.XLOOKUP(Table29[[#This Row],[Unique BarCode]],$N$10:$N$37,$O$10:$O$37)</f>
        <v>WALLADPT</v>
      </c>
      <c r="I5390" t="str">
        <f>_xlfn.XLOOKUP(Table29[[#This Row],[Unique BarCode]],$N$10:$N$37,$P$10:$P$37)</f>
        <v>Charger</v>
      </c>
      <c r="J5390" t="s">
        <v>49</v>
      </c>
      <c r="K5390" t="s">
        <v>1264</v>
      </c>
    </row>
    <row r="5391" spans="1:11" x14ac:dyDescent="0.2">
      <c r="A5391" s="1" t="d">
        <v>2023-03-23</v>
      </c>
      <c r="B5391" s="45">
        <v>-1</v>
      </c>
      <c r="C5391" t="s">
        <v>77</v>
      </c>
      <c r="D5391" t="str">
        <f>_xlfn.XLOOKUP(Table29[[#This Row],[Patron Group]],$R$10:$R$24,$S$10:$S$24)</f>
        <v>Undergraduate</v>
      </c>
      <c r="E5391" s="1" t="d">
        <v>2023-03-23</v>
      </c>
      <c r="F5391" t="s">
        <v>1420</v>
      </c>
      <c r="G5391" t="s">
        <v>2272</v>
      </c>
      <c r="H5391" t="str">
        <f>_xlfn.XLOOKUP(Table29[[#This Row],[Unique BarCode]],$N$10:$N$37,$O$10:$O$37)</f>
        <v>WALLADPT</v>
      </c>
      <c r="I5391" t="str">
        <f>_xlfn.XLOOKUP(Table29[[#This Row],[Unique BarCode]],$N$10:$N$37,$P$10:$P$37)</f>
        <v>Charger</v>
      </c>
      <c r="J5391" t="s">
        <v>991</v>
      </c>
      <c r="K5391" t="s">
        <v>1421</v>
      </c>
    </row>
    <row r="5392" spans="1:11" x14ac:dyDescent="0.2">
      <c r="A5392" s="1" t="d">
        <v>2023-03-23</v>
      </c>
      <c r="B5392" s="45">
        <v>-1</v>
      </c>
      <c r="C5392" t="s">
        <v>77</v>
      </c>
      <c r="D5392" t="str">
        <f>_xlfn.XLOOKUP(Table29[[#This Row],[Patron Group]],$R$10:$R$24,$S$10:$S$24)</f>
        <v>Undergraduate</v>
      </c>
      <c r="E5392" s="1" t="d">
        <v>2023-03-23</v>
      </c>
      <c r="F5392" t="s">
        <v>483</v>
      </c>
      <c r="G5392" t="s">
        <v>2272</v>
      </c>
      <c r="H5392" t="str">
        <f>_xlfn.XLOOKUP(Table29[[#This Row],[Unique BarCode]],$N$10:$N$37,$O$10:$O$37)</f>
        <v>WALLADPT</v>
      </c>
      <c r="I5392" t="str">
        <f>_xlfn.XLOOKUP(Table29[[#This Row],[Unique BarCode]],$N$10:$N$37,$P$10:$P$37)</f>
        <v>Charger</v>
      </c>
      <c r="J5392" t="s">
        <v>8</v>
      </c>
    </row>
    <row r="5393" spans="1:11" x14ac:dyDescent="0.2">
      <c r="A5393" s="1" t="d">
        <v>2023-03-23</v>
      </c>
      <c r="B5393" s="45">
        <v>-1</v>
      </c>
      <c r="C5393" t="s">
        <v>77</v>
      </c>
      <c r="D5393" t="str">
        <f>_xlfn.XLOOKUP(Table29[[#This Row],[Patron Group]],$R$10:$R$24,$S$10:$S$24)</f>
        <v>Undergraduate</v>
      </c>
      <c r="E5393" s="1" t="d">
        <v>2023-03-23</v>
      </c>
      <c r="F5393" t="s">
        <v>97</v>
      </c>
      <c r="G5393" t="s">
        <v>2272</v>
      </c>
      <c r="H5393" t="str">
        <f>_xlfn.XLOOKUP(Table29[[#This Row],[Unique BarCode]],$N$10:$N$37,$O$10:$O$37)</f>
        <v>WALLADPT</v>
      </c>
      <c r="I5393" t="str">
        <f>_xlfn.XLOOKUP(Table29[[#This Row],[Unique BarCode]],$N$10:$N$37,$P$10:$P$37)</f>
        <v>Charger</v>
      </c>
      <c r="J5393" t="s">
        <v>8</v>
      </c>
    </row>
    <row r="5394" spans="1:11" x14ac:dyDescent="0.2">
      <c r="A5394" s="1" t="d">
        <v>2023-03-23</v>
      </c>
      <c r="B5394" s="45">
        <v>-1</v>
      </c>
      <c r="C5394" t="s">
        <v>77</v>
      </c>
      <c r="D5394" t="str">
        <f>_xlfn.XLOOKUP(Table29[[#This Row],[Patron Group]],$R$10:$R$24,$S$10:$S$24)</f>
        <v>Undergraduate</v>
      </c>
      <c r="E5394" s="1" t="d">
        <v>2023-03-23</v>
      </c>
      <c r="F5394" t="s">
        <v>1635</v>
      </c>
      <c r="G5394" t="s">
        <v>2272</v>
      </c>
      <c r="H5394" t="str">
        <f>_xlfn.XLOOKUP(Table29[[#This Row],[Unique BarCode]],$N$10:$N$37,$O$10:$O$37)</f>
        <v>WALLADPT</v>
      </c>
      <c r="I5394" t="str">
        <f>_xlfn.XLOOKUP(Table29[[#This Row],[Unique BarCode]],$N$10:$N$37,$P$10:$P$37)</f>
        <v>Charger</v>
      </c>
      <c r="J5394" t="s">
        <v>8</v>
      </c>
    </row>
    <row r="5395" spans="1:11" x14ac:dyDescent="0.2">
      <c r="A5395" s="1" t="d">
        <v>2023-03-23</v>
      </c>
      <c r="B5395" s="45">
        <v>-1</v>
      </c>
      <c r="C5395" t="s">
        <v>77</v>
      </c>
      <c r="D5395" t="str">
        <f>_xlfn.XLOOKUP(Table29[[#This Row],[Patron Group]],$R$10:$R$24,$S$10:$S$24)</f>
        <v>Undergraduate</v>
      </c>
      <c r="E5395" s="1" t="d">
        <v>2023-03-24</v>
      </c>
      <c r="F5395" t="s">
        <v>1626</v>
      </c>
      <c r="G5395" t="s">
        <v>2276</v>
      </c>
      <c r="H5395" t="str">
        <f>_xlfn.XLOOKUP(Table29[[#This Row],[Unique BarCode]],$N$10:$N$37,$O$10:$O$37)</f>
        <v>CALC</v>
      </c>
      <c r="I5395" t="str">
        <f>_xlfn.XLOOKUP(Table29[[#This Row],[Unique BarCode]],$N$10:$N$37,$P$10:$P$37)</f>
        <v>Accessory</v>
      </c>
      <c r="J5395" t="s">
        <v>8</v>
      </c>
      <c r="K5395" t="s">
        <v>1627</v>
      </c>
    </row>
    <row r="5396" spans="1:11" x14ac:dyDescent="0.2">
      <c r="A5396" s="1" t="d">
        <v>2023-03-23</v>
      </c>
      <c r="B5396" s="45">
        <v>-1</v>
      </c>
      <c r="C5396" t="s">
        <v>77</v>
      </c>
      <c r="D5396" t="str">
        <f>_xlfn.XLOOKUP(Table29[[#This Row],[Patron Group]],$R$10:$R$24,$S$10:$S$24)</f>
        <v>Undergraduate</v>
      </c>
      <c r="E5396" s="1" t="d">
        <v>2023-03-24</v>
      </c>
      <c r="F5396" t="s">
        <v>1206</v>
      </c>
      <c r="G5396" t="s">
        <v>2276</v>
      </c>
      <c r="H5396" t="str">
        <f>_xlfn.XLOOKUP(Table29[[#This Row],[Unique BarCode]],$N$10:$N$37,$O$10:$O$37)</f>
        <v>CALC</v>
      </c>
      <c r="I5396" t="str">
        <f>_xlfn.XLOOKUP(Table29[[#This Row],[Unique BarCode]],$N$10:$N$37,$P$10:$P$37)</f>
        <v>Accessory</v>
      </c>
      <c r="J5396" t="s">
        <v>8</v>
      </c>
      <c r="K5396" t="s">
        <v>1207</v>
      </c>
    </row>
    <row r="5397" spans="1:11" x14ac:dyDescent="0.2">
      <c r="A5397" s="1" t="d">
        <v>2023-03-23</v>
      </c>
      <c r="B5397" s="45">
        <v>-1</v>
      </c>
      <c r="C5397" t="s">
        <v>77</v>
      </c>
      <c r="D5397" t="str">
        <f>_xlfn.XLOOKUP(Table29[[#This Row],[Patron Group]],$R$10:$R$24,$S$10:$S$24)</f>
        <v>Undergraduate</v>
      </c>
      <c r="E5397" s="1" t="d">
        <v>2023-03-24</v>
      </c>
      <c r="F5397" t="s">
        <v>1506</v>
      </c>
      <c r="G5397" t="s">
        <v>2276</v>
      </c>
      <c r="H5397" t="str">
        <f>_xlfn.XLOOKUP(Table29[[#This Row],[Unique BarCode]],$N$10:$N$37,$O$10:$O$37)</f>
        <v>CALC</v>
      </c>
      <c r="I5397" t="str">
        <f>_xlfn.XLOOKUP(Table29[[#This Row],[Unique BarCode]],$N$10:$N$37,$P$10:$P$37)</f>
        <v>Accessory</v>
      </c>
      <c r="J5397" t="s">
        <v>8</v>
      </c>
      <c r="K5397" t="s">
        <v>1507</v>
      </c>
    </row>
    <row r="5398" spans="1:11" x14ac:dyDescent="0.2">
      <c r="A5398" s="1" t="d">
        <v>2023-03-23</v>
      </c>
      <c r="B5398" s="45">
        <v>-1</v>
      </c>
      <c r="C5398" t="s">
        <v>77</v>
      </c>
      <c r="D5398" t="str">
        <f>_xlfn.XLOOKUP(Table29[[#This Row],[Patron Group]],$R$10:$R$24,$S$10:$S$24)</f>
        <v>Undergraduate</v>
      </c>
      <c r="E5398" s="1" t="d">
        <v>2023-03-24</v>
      </c>
      <c r="F5398" t="s">
        <v>78</v>
      </c>
      <c r="G5398" t="s">
        <v>2276</v>
      </c>
      <c r="H5398" t="str">
        <f>_xlfn.XLOOKUP(Table29[[#This Row],[Unique BarCode]],$N$10:$N$37,$O$10:$O$37)</f>
        <v>CALC</v>
      </c>
      <c r="I5398" t="str">
        <f>_xlfn.XLOOKUP(Table29[[#This Row],[Unique BarCode]],$N$10:$N$37,$P$10:$P$37)</f>
        <v>Accessory</v>
      </c>
      <c r="J5398" t="s">
        <v>8</v>
      </c>
      <c r="K5398" t="s">
        <v>79</v>
      </c>
    </row>
    <row r="5399" spans="1:11" x14ac:dyDescent="0.2">
      <c r="A5399" s="1" t="d">
        <v>2023-03-23</v>
      </c>
      <c r="B5399" s="45">
        <v>-1</v>
      </c>
      <c r="C5399" t="s">
        <v>77</v>
      </c>
      <c r="D5399" t="str">
        <f>_xlfn.XLOOKUP(Table29[[#This Row],[Patron Group]],$R$10:$R$24,$S$10:$S$24)</f>
        <v>Undergraduate</v>
      </c>
      <c r="E5399" s="1" t="d">
        <v>2023-03-24</v>
      </c>
      <c r="F5399" t="s">
        <v>1402</v>
      </c>
      <c r="G5399" t="s">
        <v>2276</v>
      </c>
      <c r="H5399" t="str">
        <f>_xlfn.XLOOKUP(Table29[[#This Row],[Unique BarCode]],$N$10:$N$37,$O$10:$O$37)</f>
        <v>CALC</v>
      </c>
      <c r="I5399" t="str">
        <f>_xlfn.XLOOKUP(Table29[[#This Row],[Unique BarCode]],$N$10:$N$37,$P$10:$P$37)</f>
        <v>Accessory</v>
      </c>
      <c r="J5399" t="s">
        <v>8</v>
      </c>
    </row>
    <row r="5400" spans="1:11" x14ac:dyDescent="0.2">
      <c r="A5400" s="1" t="d">
        <v>2023-03-23</v>
      </c>
      <c r="B5400" s="45">
        <v>-1</v>
      </c>
      <c r="C5400" t="s">
        <v>77</v>
      </c>
      <c r="D5400" t="str">
        <f>_xlfn.XLOOKUP(Table29[[#This Row],[Patron Group]],$R$10:$R$24,$S$10:$S$24)</f>
        <v>Undergraduate</v>
      </c>
      <c r="E5400" s="1" t="d">
        <v>2023-03-24</v>
      </c>
      <c r="F5400" t="s">
        <v>1362</v>
      </c>
      <c r="G5400" t="s">
        <v>2276</v>
      </c>
      <c r="H5400" t="str">
        <f>_xlfn.XLOOKUP(Table29[[#This Row],[Unique BarCode]],$N$10:$N$37,$O$10:$O$37)</f>
        <v>CALC</v>
      </c>
      <c r="I5400" t="str">
        <f>_xlfn.XLOOKUP(Table29[[#This Row],[Unique BarCode]],$N$10:$N$37,$P$10:$P$37)</f>
        <v>Accessory</v>
      </c>
      <c r="J5400" t="s">
        <v>49</v>
      </c>
    </row>
    <row r="5401" spans="1:11" x14ac:dyDescent="0.2">
      <c r="A5401" s="1" t="d">
        <v>2023-03-23</v>
      </c>
      <c r="B5401" s="45">
        <v>-1</v>
      </c>
      <c r="C5401" t="s">
        <v>77</v>
      </c>
      <c r="D5401" t="str">
        <f>_xlfn.XLOOKUP(Table29[[#This Row],[Patron Group]],$R$10:$R$24,$S$10:$S$24)</f>
        <v>Undergraduate</v>
      </c>
      <c r="E5401" s="1" t="d">
        <v>2023-03-24</v>
      </c>
      <c r="F5401" t="s">
        <v>1488</v>
      </c>
      <c r="G5401" t="s">
        <v>2276</v>
      </c>
      <c r="H5401" t="str">
        <f>_xlfn.XLOOKUP(Table29[[#This Row],[Unique BarCode]],$N$10:$N$37,$O$10:$O$37)</f>
        <v>CALC</v>
      </c>
      <c r="I5401" t="str">
        <f>_xlfn.XLOOKUP(Table29[[#This Row],[Unique BarCode]],$N$10:$N$37,$P$10:$P$37)</f>
        <v>Accessory</v>
      </c>
      <c r="J5401" t="s">
        <v>49</v>
      </c>
    </row>
    <row r="5402" spans="1:11" x14ac:dyDescent="0.2">
      <c r="A5402" s="1" t="d">
        <v>2023-03-23</v>
      </c>
      <c r="B5402" s="45">
        <v>-1</v>
      </c>
      <c r="C5402" t="s">
        <v>77</v>
      </c>
      <c r="D5402" t="str">
        <f>_xlfn.XLOOKUP(Table29[[#This Row],[Patron Group]],$R$10:$R$24,$S$10:$S$24)</f>
        <v>Undergraduate</v>
      </c>
      <c r="E5402" s="1" t="d">
        <v>2023-03-30</v>
      </c>
      <c r="F5402" t="s">
        <v>2195</v>
      </c>
      <c r="G5402" t="s">
        <v>2273</v>
      </c>
      <c r="H5402" t="str">
        <f>_xlfn.XLOOKUP(Table29[[#This Row],[Unique BarCode]],$N$10:$N$37,$O$10:$O$37)</f>
        <v>ChromeBook</v>
      </c>
      <c r="I5402" t="str">
        <f>_xlfn.XLOOKUP(Table29[[#This Row],[Unique BarCode]],$N$10:$N$37,$P$10:$P$37)</f>
        <v>Device</v>
      </c>
      <c r="J5402" t="s">
        <v>8</v>
      </c>
      <c r="K5402" t="s">
        <v>882</v>
      </c>
    </row>
    <row r="5403" spans="1:11" x14ac:dyDescent="0.2">
      <c r="A5403" s="1" t="d">
        <v>2023-03-23</v>
      </c>
      <c r="B5403" s="45">
        <v>-1</v>
      </c>
      <c r="C5403" t="s">
        <v>77</v>
      </c>
      <c r="D5403" t="str">
        <f>_xlfn.XLOOKUP(Table29[[#This Row],[Patron Group]],$R$10:$R$24,$S$10:$S$24)</f>
        <v>Undergraduate</v>
      </c>
      <c r="E5403" s="1" t="d">
        <v>2023-03-30</v>
      </c>
      <c r="F5403" t="s">
        <v>593</v>
      </c>
      <c r="G5403" t="s">
        <v>2273</v>
      </c>
      <c r="H5403" t="str">
        <f>_xlfn.XLOOKUP(Table29[[#This Row],[Unique BarCode]],$N$10:$N$37,$O$10:$O$37)</f>
        <v>ChromeBook</v>
      </c>
      <c r="I5403" t="str">
        <f>_xlfn.XLOOKUP(Table29[[#This Row],[Unique BarCode]],$N$10:$N$37,$P$10:$P$37)</f>
        <v>Device</v>
      </c>
      <c r="J5403" t="s">
        <v>49</v>
      </c>
      <c r="K5403" t="s">
        <v>594</v>
      </c>
    </row>
    <row r="5404" spans="1:11" x14ac:dyDescent="0.2">
      <c r="A5404" s="1" t="d">
        <v>2023-03-23</v>
      </c>
      <c r="B5404" s="45">
        <v>-1</v>
      </c>
      <c r="C5404" t="s">
        <v>77</v>
      </c>
      <c r="D5404" t="str">
        <f>_xlfn.XLOOKUP(Table29[[#This Row],[Patron Group]],$R$10:$R$24,$S$10:$S$24)</f>
        <v>Undergraduate</v>
      </c>
      <c r="E5404" s="1" t="d">
        <v>2023-03-30</v>
      </c>
      <c r="F5404" t="s">
        <v>877</v>
      </c>
      <c r="G5404" t="s">
        <v>2274</v>
      </c>
      <c r="H5404" t="str">
        <f>_xlfn.XLOOKUP(Table29[[#This Row],[Unique BarCode]],$N$10:$N$37,$O$10:$O$37)</f>
        <v>MacBook</v>
      </c>
      <c r="I5404" t="str">
        <f>_xlfn.XLOOKUP(Table29[[#This Row],[Unique BarCode]],$N$10:$N$37,$P$10:$P$37)</f>
        <v>Device</v>
      </c>
      <c r="J5404" t="s">
        <v>8</v>
      </c>
      <c r="K5404" t="s">
        <v>878</v>
      </c>
    </row>
    <row r="5405" spans="1:11" x14ac:dyDescent="0.2">
      <c r="A5405" s="1" t="d">
        <v>2023-03-23</v>
      </c>
      <c r="B5405" s="45">
        <v>5560686870006530</v>
      </c>
      <c r="C5405" t="s">
        <v>77</v>
      </c>
      <c r="D5405" t="str">
        <f>_xlfn.XLOOKUP(Table29[[#This Row],[Patron Group]],$R$10:$R$24,$S$10:$S$24)</f>
        <v>Undergraduate</v>
      </c>
      <c r="E5405" s="1" t="d">
        <v>2023-03-30</v>
      </c>
      <c r="F5405" t="s">
        <v>1972</v>
      </c>
      <c r="G5405" t="s">
        <v>2274</v>
      </c>
      <c r="H5405" t="str">
        <f>_xlfn.XLOOKUP(Table29[[#This Row],[Unique BarCode]],$N$10:$N$37,$O$10:$O$37)</f>
        <v>MacBook</v>
      </c>
      <c r="I5405" t="str">
        <f>_xlfn.XLOOKUP(Table29[[#This Row],[Unique BarCode]],$N$10:$N$37,$P$10:$P$37)</f>
        <v>Device</v>
      </c>
      <c r="J5405" t="s">
        <v>8</v>
      </c>
      <c r="K5405" t="s">
        <v>1973</v>
      </c>
    </row>
    <row r="5406" spans="1:11" x14ac:dyDescent="0.2">
      <c r="A5406" s="1" t="d">
        <v>2023-03-23</v>
      </c>
      <c r="B5406" s="45">
        <v>5565772490006530</v>
      </c>
      <c r="C5406" t="s">
        <v>77</v>
      </c>
      <c r="D5406" t="str">
        <f>_xlfn.XLOOKUP(Table29[[#This Row],[Patron Group]],$R$10:$R$24,$S$10:$S$24)</f>
        <v>Undergraduate</v>
      </c>
      <c r="E5406" s="1" t="d">
        <v>2023-03-30</v>
      </c>
      <c r="F5406" t="s">
        <v>985</v>
      </c>
      <c r="G5406" t="s">
        <v>2274</v>
      </c>
      <c r="H5406" t="str">
        <f>_xlfn.XLOOKUP(Table29[[#This Row],[Unique BarCode]],$N$10:$N$37,$O$10:$O$37)</f>
        <v>MacBook</v>
      </c>
      <c r="I5406" t="str">
        <f>_xlfn.XLOOKUP(Table29[[#This Row],[Unique BarCode]],$N$10:$N$37,$P$10:$P$37)</f>
        <v>Device</v>
      </c>
      <c r="J5406" t="s">
        <v>8</v>
      </c>
      <c r="K5406" t="s">
        <v>986</v>
      </c>
    </row>
    <row r="5407" spans="1:11" x14ac:dyDescent="0.2">
      <c r="A5407" s="1" t="d">
        <v>2023-03-23</v>
      </c>
      <c r="B5407" s="45">
        <v>5566135220006530</v>
      </c>
      <c r="C5407" t="s">
        <v>20</v>
      </c>
      <c r="D5407" t="str">
        <f>_xlfn.XLOOKUP(Table29[[#This Row],[Patron Group]],$R$10:$R$24,$S$10:$S$24)</f>
        <v>Graduate</v>
      </c>
      <c r="E5407" s="1" t="d">
        <v>2023-03-30</v>
      </c>
      <c r="F5407" t="s">
        <v>1734</v>
      </c>
      <c r="G5407" t="s">
        <v>2263</v>
      </c>
      <c r="H5407" t="str">
        <f>_xlfn.XLOOKUP(Table29[[#This Row],[Unique BarCode]],$N$10:$N$37,$O$10:$O$37)</f>
        <v>HP Laptop</v>
      </c>
      <c r="I5407" t="str">
        <f>_xlfn.XLOOKUP(Table29[[#This Row],[Unique BarCode]],$N$10:$N$37,$P$10:$P$37)</f>
        <v>Device</v>
      </c>
      <c r="J5407" t="s">
        <v>8</v>
      </c>
      <c r="K5407" t="s">
        <v>326</v>
      </c>
    </row>
    <row r="5408" spans="1:11" x14ac:dyDescent="0.2">
      <c r="A5408" s="1" t="d">
        <v>2023-03-23</v>
      </c>
      <c r="B5408" s="45">
        <v>5567079250006530</v>
      </c>
      <c r="C5408" t="s">
        <v>77</v>
      </c>
      <c r="D5408" t="str">
        <f>_xlfn.XLOOKUP(Table29[[#This Row],[Patron Group]],$R$10:$R$24,$S$10:$S$24)</f>
        <v>Undergraduate</v>
      </c>
      <c r="E5408" s="1" t="d">
        <v>2023-03-30</v>
      </c>
      <c r="F5408" t="s">
        <v>1133</v>
      </c>
      <c r="G5408" t="s">
        <v>2263</v>
      </c>
      <c r="H5408" t="str">
        <f>_xlfn.XLOOKUP(Table29[[#This Row],[Unique BarCode]],$N$10:$N$37,$O$10:$O$37)</f>
        <v>HP Laptop</v>
      </c>
      <c r="I5408" t="str">
        <f>_xlfn.XLOOKUP(Table29[[#This Row],[Unique BarCode]],$N$10:$N$37,$P$10:$P$37)</f>
        <v>Device</v>
      </c>
      <c r="J5408" t="s">
        <v>8</v>
      </c>
      <c r="K5408" t="s">
        <v>1134</v>
      </c>
    </row>
    <row r="5409" spans="1:11" x14ac:dyDescent="0.2">
      <c r="A5409" s="1" t="d">
        <v>2023-03-23</v>
      </c>
      <c r="B5409" s="45">
        <v>5567201160006530</v>
      </c>
      <c r="C5409" t="s">
        <v>20</v>
      </c>
      <c r="D5409" t="str">
        <f>_xlfn.XLOOKUP(Table29[[#This Row],[Patron Group]],$R$10:$R$24,$S$10:$S$24)</f>
        <v>Graduate</v>
      </c>
      <c r="E5409" s="1" t="d">
        <v>2023-03-30</v>
      </c>
      <c r="F5409" t="s">
        <v>1732</v>
      </c>
      <c r="G5409" t="s">
        <v>2274</v>
      </c>
      <c r="H5409" t="str">
        <f>_xlfn.XLOOKUP(Table29[[#This Row],[Unique BarCode]],$N$10:$N$37,$O$10:$O$37)</f>
        <v>MacBook</v>
      </c>
      <c r="I5409" t="str">
        <f>_xlfn.XLOOKUP(Table29[[#This Row],[Unique BarCode]],$N$10:$N$37,$P$10:$P$37)</f>
        <v>Device</v>
      </c>
      <c r="J5409" t="s">
        <v>8</v>
      </c>
      <c r="K5409" t="s">
        <v>1733</v>
      </c>
    </row>
    <row r="5410" spans="1:11" x14ac:dyDescent="0.2">
      <c r="A5410" s="1" t="d">
        <v>2023-03-23</v>
      </c>
      <c r="B5410" s="45">
        <v>5567889880006530</v>
      </c>
      <c r="C5410" t="s">
        <v>77</v>
      </c>
      <c r="D5410" t="str">
        <f>_xlfn.XLOOKUP(Table29[[#This Row],[Patron Group]],$R$10:$R$24,$S$10:$S$24)</f>
        <v>Undergraduate</v>
      </c>
      <c r="E5410" s="1" t="d">
        <v>2023-03-30</v>
      </c>
      <c r="F5410" t="s">
        <v>1785</v>
      </c>
      <c r="G5410" t="s">
        <v>2263</v>
      </c>
      <c r="H5410" t="str">
        <f>_xlfn.XLOOKUP(Table29[[#This Row],[Unique BarCode]],$N$10:$N$37,$O$10:$O$37)</f>
        <v>HP Laptop</v>
      </c>
      <c r="I5410" t="str">
        <f>_xlfn.XLOOKUP(Table29[[#This Row],[Unique BarCode]],$N$10:$N$37,$P$10:$P$37)</f>
        <v>Device</v>
      </c>
      <c r="J5410" t="s">
        <v>8</v>
      </c>
      <c r="K5410" t="s">
        <v>1171</v>
      </c>
    </row>
    <row r="5411" spans="1:11" x14ac:dyDescent="0.2">
      <c r="A5411" s="1" t="d">
        <v>2023-03-23</v>
      </c>
      <c r="B5411" s="45">
        <v>5569867060006530</v>
      </c>
      <c r="C5411" t="s">
        <v>77</v>
      </c>
      <c r="D5411" t="str">
        <f>_xlfn.XLOOKUP(Table29[[#This Row],[Patron Group]],$R$10:$R$24,$S$10:$S$24)</f>
        <v>Undergraduate</v>
      </c>
      <c r="E5411" s="1" t="d">
        <v>2023-03-30</v>
      </c>
      <c r="F5411" t="s">
        <v>2044</v>
      </c>
      <c r="G5411" t="s">
        <v>2275</v>
      </c>
      <c r="H5411" t="str">
        <f>_xlfn.XLOOKUP(Table29[[#This Row],[Unique BarCode]],$N$10:$N$37,$O$10:$O$37)</f>
        <v>iPad</v>
      </c>
      <c r="I5411" t="str">
        <f>_xlfn.XLOOKUP(Table29[[#This Row],[Unique BarCode]],$N$10:$N$37,$P$10:$P$37)</f>
        <v>Device</v>
      </c>
      <c r="J5411" t="s">
        <v>8</v>
      </c>
      <c r="K5411" t="s">
        <v>2045</v>
      </c>
    </row>
    <row r="5412" spans="1:11" x14ac:dyDescent="0.2">
      <c r="A5412" s="1" t="d">
        <v>2023-03-23</v>
      </c>
      <c r="B5412" s="45">
        <v>5570317970006530</v>
      </c>
      <c r="C5412" t="s">
        <v>77</v>
      </c>
      <c r="D5412" t="str">
        <f>_xlfn.XLOOKUP(Table29[[#This Row],[Patron Group]],$R$10:$R$24,$S$10:$S$24)</f>
        <v>Undergraduate</v>
      </c>
      <c r="E5412" s="1" t="d">
        <v>2023-03-30</v>
      </c>
      <c r="F5412" t="s">
        <v>603</v>
      </c>
      <c r="G5412" t="s">
        <v>2274</v>
      </c>
      <c r="H5412" t="str">
        <f>_xlfn.XLOOKUP(Table29[[#This Row],[Unique BarCode]],$N$10:$N$37,$O$10:$O$37)</f>
        <v>MacBook</v>
      </c>
      <c r="I5412" t="str">
        <f>_xlfn.XLOOKUP(Table29[[#This Row],[Unique BarCode]],$N$10:$N$37,$P$10:$P$37)</f>
        <v>Device</v>
      </c>
      <c r="J5412" t="s">
        <v>8</v>
      </c>
      <c r="K5412" t="s">
        <v>604</v>
      </c>
    </row>
    <row r="5413" spans="1:11" x14ac:dyDescent="0.2">
      <c r="A5413" s="1" t="d">
        <v>2023-03-23</v>
      </c>
      <c r="B5413" s="45">
        <v>6200007270006530</v>
      </c>
      <c r="C5413" t="s">
        <v>20</v>
      </c>
      <c r="D5413" t="str">
        <f>_xlfn.XLOOKUP(Table29[[#This Row],[Patron Group]],$R$10:$R$24,$S$10:$S$24)</f>
        <v>Graduate</v>
      </c>
      <c r="E5413" s="1" t="d">
        <v>2023-03-30</v>
      </c>
      <c r="F5413" t="s">
        <v>601</v>
      </c>
      <c r="G5413" t="s">
        <v>2274</v>
      </c>
      <c r="H5413" t="str">
        <f>_xlfn.XLOOKUP(Table29[[#This Row],[Unique BarCode]],$N$10:$N$37,$O$10:$O$37)</f>
        <v>MacBook</v>
      </c>
      <c r="I5413" t="str">
        <f>_xlfn.XLOOKUP(Table29[[#This Row],[Unique BarCode]],$N$10:$N$37,$P$10:$P$37)</f>
        <v>Device</v>
      </c>
      <c r="J5413" t="s">
        <v>8</v>
      </c>
      <c r="K5413" t="s">
        <v>602</v>
      </c>
    </row>
    <row r="5414" spans="1:11" x14ac:dyDescent="0.2">
      <c r="A5414" s="1" t="d">
        <v>2023-03-23</v>
      </c>
      <c r="B5414" s="45">
        <v>6201081470006530</v>
      </c>
      <c r="C5414" t="s">
        <v>77</v>
      </c>
      <c r="D5414" t="str">
        <f>_xlfn.XLOOKUP(Table29[[#This Row],[Patron Group]],$R$10:$R$24,$S$10:$S$24)</f>
        <v>Undergraduate</v>
      </c>
      <c r="E5414" s="1" t="d">
        <v>2023-03-30</v>
      </c>
      <c r="F5414" t="s">
        <v>1868</v>
      </c>
      <c r="G5414" t="s">
        <v>2275</v>
      </c>
      <c r="H5414" t="str">
        <f>_xlfn.XLOOKUP(Table29[[#This Row],[Unique BarCode]],$N$10:$N$37,$O$10:$O$37)</f>
        <v>iPad</v>
      </c>
      <c r="I5414" t="str">
        <f>_xlfn.XLOOKUP(Table29[[#This Row],[Unique BarCode]],$N$10:$N$37,$P$10:$P$37)</f>
        <v>Device</v>
      </c>
      <c r="J5414" t="s">
        <v>8</v>
      </c>
      <c r="K5414" t="s">
        <v>1869</v>
      </c>
    </row>
    <row r="5415" spans="1:11" x14ac:dyDescent="0.2">
      <c r="A5415" s="1" t="d">
        <v>2023-03-23</v>
      </c>
      <c r="B5415" s="45">
        <v>6201386450006530</v>
      </c>
      <c r="C5415" t="s">
        <v>77</v>
      </c>
      <c r="D5415" t="str">
        <f>_xlfn.XLOOKUP(Table29[[#This Row],[Patron Group]],$R$10:$R$24,$S$10:$S$24)</f>
        <v>Undergraduate</v>
      </c>
      <c r="E5415" s="1" t="d">
        <v>2023-03-24</v>
      </c>
      <c r="F5415" t="s">
        <v>1506</v>
      </c>
      <c r="G5415" t="s">
        <v>2276</v>
      </c>
      <c r="H5415" t="str">
        <f>_xlfn.XLOOKUP(Table29[[#This Row],[Unique BarCode]],$N$10:$N$37,$O$10:$O$37)</f>
        <v>CALC</v>
      </c>
      <c r="I5415" t="str">
        <f>_xlfn.XLOOKUP(Table29[[#This Row],[Unique BarCode]],$N$10:$N$37,$P$10:$P$37)</f>
        <v>Accessory</v>
      </c>
      <c r="J5415" t="s">
        <v>8</v>
      </c>
      <c r="K5415" t="s">
        <v>1507</v>
      </c>
    </row>
    <row r="5416" spans="1:11" x14ac:dyDescent="0.2">
      <c r="A5416" s="1" t="d">
        <v>2023-03-23</v>
      </c>
      <c r="B5416" s="45">
        <v>6201436310006530</v>
      </c>
      <c r="C5416" t="s">
        <v>77</v>
      </c>
      <c r="D5416" t="str">
        <f>_xlfn.XLOOKUP(Table29[[#This Row],[Patron Group]],$R$10:$R$24,$S$10:$S$24)</f>
        <v>Undergraduate</v>
      </c>
      <c r="E5416" s="1" t="d">
        <v>2023-03-30</v>
      </c>
      <c r="F5416" t="s">
        <v>1640</v>
      </c>
      <c r="G5416" t="s">
        <v>2274</v>
      </c>
      <c r="H5416" t="str">
        <f>_xlfn.XLOOKUP(Table29[[#This Row],[Unique BarCode]],$N$10:$N$37,$O$10:$O$37)</f>
        <v>MacBook</v>
      </c>
      <c r="I5416" t="str">
        <f>_xlfn.XLOOKUP(Table29[[#This Row],[Unique BarCode]],$N$10:$N$37,$P$10:$P$37)</f>
        <v>Device</v>
      </c>
      <c r="J5416" t="s">
        <v>8</v>
      </c>
      <c r="K5416" t="s">
        <v>1640</v>
      </c>
    </row>
    <row r="5417" spans="1:11" x14ac:dyDescent="0.2">
      <c r="A5417" s="1" t="d">
        <v>2023-03-23</v>
      </c>
      <c r="B5417" s="45">
        <v>8916665080006530</v>
      </c>
      <c r="C5417" t="s">
        <v>20</v>
      </c>
      <c r="D5417" t="str">
        <f>_xlfn.XLOOKUP(Table29[[#This Row],[Patron Group]],$R$10:$R$24,$S$10:$S$24)</f>
        <v>Graduate</v>
      </c>
      <c r="E5417" s="1" t="d">
        <v>2023-03-30</v>
      </c>
      <c r="F5417" t="s">
        <v>1102</v>
      </c>
      <c r="G5417" t="s">
        <v>2273</v>
      </c>
      <c r="H5417" t="str">
        <f>_xlfn.XLOOKUP(Table29[[#This Row],[Unique BarCode]],$N$10:$N$37,$O$10:$O$37)</f>
        <v>ChromeBook</v>
      </c>
      <c r="I5417" t="str">
        <f>_xlfn.XLOOKUP(Table29[[#This Row],[Unique BarCode]],$N$10:$N$37,$P$10:$P$37)</f>
        <v>Device</v>
      </c>
      <c r="J5417" t="s">
        <v>13</v>
      </c>
      <c r="K5417" t="s">
        <v>1103</v>
      </c>
    </row>
    <row r="5418" spans="1:11" x14ac:dyDescent="0.2">
      <c r="A5418" s="1" t="d">
        <v>2023-03-23</v>
      </c>
      <c r="B5418" s="45">
        <v>9297681370006530</v>
      </c>
      <c r="C5418" t="s">
        <v>77</v>
      </c>
      <c r="D5418" t="str">
        <f>_xlfn.XLOOKUP(Table29[[#This Row],[Patron Group]],$R$10:$R$24,$S$10:$S$24)</f>
        <v>Undergraduate</v>
      </c>
      <c r="E5418" s="1" t="d">
        <v>2023-03-30</v>
      </c>
      <c r="F5418" t="s">
        <v>309</v>
      </c>
      <c r="G5418" t="s">
        <v>2274</v>
      </c>
      <c r="H5418" t="str">
        <f>_xlfn.XLOOKUP(Table29[[#This Row],[Unique BarCode]],$N$10:$N$37,$O$10:$O$37)</f>
        <v>MacBook</v>
      </c>
      <c r="I5418" t="str">
        <f>_xlfn.XLOOKUP(Table29[[#This Row],[Unique BarCode]],$N$10:$N$37,$P$10:$P$37)</f>
        <v>Device</v>
      </c>
      <c r="J5418" t="s">
        <v>8</v>
      </c>
      <c r="K5418" t="s">
        <v>310</v>
      </c>
    </row>
    <row r="5419" spans="1:11" x14ac:dyDescent="0.2">
      <c r="A5419" s="1" t="d">
        <v>2023-03-23</v>
      </c>
      <c r="B5419" s="45">
        <v>9399485700006530</v>
      </c>
      <c r="C5419" t="s">
        <v>20</v>
      </c>
      <c r="D5419" t="str">
        <f>_xlfn.XLOOKUP(Table29[[#This Row],[Patron Group]],$R$10:$R$24,$S$10:$S$24)</f>
        <v>Graduate</v>
      </c>
      <c r="E5419" s="1" t="d">
        <v>2023-03-30</v>
      </c>
      <c r="F5419" t="s">
        <v>177</v>
      </c>
      <c r="G5419" t="s">
        <v>2263</v>
      </c>
      <c r="H5419" t="str">
        <f>_xlfn.XLOOKUP(Table29[[#This Row],[Unique BarCode]],$N$10:$N$37,$O$10:$O$37)</f>
        <v>HP Laptop</v>
      </c>
      <c r="I5419" t="str">
        <f>_xlfn.XLOOKUP(Table29[[#This Row],[Unique BarCode]],$N$10:$N$37,$P$10:$P$37)</f>
        <v>Device</v>
      </c>
      <c r="J5419" t="s">
        <v>8</v>
      </c>
      <c r="K5419" t="s">
        <v>178</v>
      </c>
    </row>
    <row r="5420" spans="1:11" x14ac:dyDescent="0.2">
      <c r="A5420" s="1" t="d">
        <v>2023-03-23</v>
      </c>
      <c r="B5420" s="45">
        <v>9401410730006530</v>
      </c>
      <c r="C5420" t="s">
        <v>20</v>
      </c>
      <c r="D5420" t="str">
        <f>_xlfn.XLOOKUP(Table29[[#This Row],[Patron Group]],$R$10:$R$24,$S$10:$S$24)</f>
        <v>Graduate</v>
      </c>
      <c r="E5420" s="1" t="d">
        <v>2023-03-30</v>
      </c>
      <c r="F5420" t="s">
        <v>115</v>
      </c>
      <c r="G5420" t="s">
        <v>2275</v>
      </c>
      <c r="H5420" t="str">
        <f>_xlfn.XLOOKUP(Table29[[#This Row],[Unique BarCode]],$N$10:$N$37,$O$10:$O$37)</f>
        <v>iPad</v>
      </c>
      <c r="I5420" t="str">
        <f>_xlfn.XLOOKUP(Table29[[#This Row],[Unique BarCode]],$N$10:$N$37,$P$10:$P$37)</f>
        <v>Device</v>
      </c>
      <c r="J5420" t="s">
        <v>8</v>
      </c>
      <c r="K5420" t="s">
        <v>116</v>
      </c>
    </row>
    <row r="5421" spans="1:11" x14ac:dyDescent="0.2">
      <c r="A5421" s="1" t="d">
        <v>2023-03-23</v>
      </c>
      <c r="B5421" s="45">
        <v>9403042610006530</v>
      </c>
      <c r="C5421" t="s">
        <v>77</v>
      </c>
      <c r="D5421" t="str">
        <f>_xlfn.XLOOKUP(Table29[[#This Row],[Patron Group]],$R$10:$R$24,$S$10:$S$24)</f>
        <v>Undergraduate</v>
      </c>
      <c r="E5421" s="1" t="d">
        <v>2023-03-30</v>
      </c>
      <c r="F5421" t="s">
        <v>1859</v>
      </c>
      <c r="G5421" t="s">
        <v>2263</v>
      </c>
      <c r="H5421" t="str">
        <f>_xlfn.XLOOKUP(Table29[[#This Row],[Unique BarCode]],$N$10:$N$37,$O$10:$O$37)</f>
        <v>HP Laptop</v>
      </c>
      <c r="I5421" t="str">
        <f>_xlfn.XLOOKUP(Table29[[#This Row],[Unique BarCode]],$N$10:$N$37,$P$10:$P$37)</f>
        <v>Device</v>
      </c>
      <c r="J5421" t="s">
        <v>8</v>
      </c>
      <c r="K5421" t="s">
        <v>1022</v>
      </c>
    </row>
    <row r="5422" spans="1:11" x14ac:dyDescent="0.2">
      <c r="A5422" s="1" t="d">
        <v>2023-03-23</v>
      </c>
      <c r="B5422" s="45">
        <v>9403775410006530</v>
      </c>
      <c r="C5422" t="s">
        <v>77</v>
      </c>
      <c r="D5422" t="str">
        <f>_xlfn.XLOOKUP(Table29[[#This Row],[Patron Group]],$R$10:$R$24,$S$10:$S$24)</f>
        <v>Undergraduate</v>
      </c>
      <c r="E5422" s="1" t="d">
        <v>2023-03-30</v>
      </c>
      <c r="F5422" t="s">
        <v>2247</v>
      </c>
      <c r="G5422" t="s">
        <v>2275</v>
      </c>
      <c r="H5422" t="str">
        <f>_xlfn.XLOOKUP(Table29[[#This Row],[Unique BarCode]],$N$10:$N$37,$O$10:$O$37)</f>
        <v>iPad</v>
      </c>
      <c r="I5422" t="str">
        <f>_xlfn.XLOOKUP(Table29[[#This Row],[Unique BarCode]],$N$10:$N$37,$P$10:$P$37)</f>
        <v>Device</v>
      </c>
      <c r="J5422" t="s">
        <v>8</v>
      </c>
      <c r="K5422" t="s">
        <v>2248</v>
      </c>
    </row>
    <row r="5423" spans="1:11" x14ac:dyDescent="0.2">
      <c r="A5423" s="1" t="d">
        <v>2023-03-23</v>
      </c>
      <c r="B5423" s="45">
        <v>9406504440006530</v>
      </c>
      <c r="C5423" t="s">
        <v>77</v>
      </c>
      <c r="D5423" t="str">
        <f>_xlfn.XLOOKUP(Table29[[#This Row],[Patron Group]],$R$10:$R$24,$S$10:$S$24)</f>
        <v>Undergraduate</v>
      </c>
      <c r="E5423" s="1" t="d">
        <v>2023-03-30</v>
      </c>
      <c r="F5423" t="s">
        <v>2249</v>
      </c>
      <c r="G5423" t="s">
        <v>2275</v>
      </c>
      <c r="H5423" t="str">
        <f>_xlfn.XLOOKUP(Table29[[#This Row],[Unique BarCode]],$N$10:$N$37,$O$10:$O$37)</f>
        <v>iPad</v>
      </c>
      <c r="I5423" t="str">
        <f>_xlfn.XLOOKUP(Table29[[#This Row],[Unique BarCode]],$N$10:$N$37,$P$10:$P$37)</f>
        <v>Device</v>
      </c>
      <c r="J5423" t="s">
        <v>8</v>
      </c>
      <c r="K5423" t="s">
        <v>2250</v>
      </c>
    </row>
    <row r="5424" spans="1:11" x14ac:dyDescent="0.2">
      <c r="A5424" s="1" t="d">
        <v>2023-03-23</v>
      </c>
      <c r="B5424" s="45">
        <v>9408465830006530</v>
      </c>
      <c r="C5424" t="s">
        <v>77</v>
      </c>
      <c r="D5424" t="str">
        <f>_xlfn.XLOOKUP(Table29[[#This Row],[Patron Group]],$R$10:$R$24,$S$10:$S$24)</f>
        <v>Undergraduate</v>
      </c>
      <c r="E5424" s="1" t="d">
        <v>2023-03-30</v>
      </c>
      <c r="F5424" t="s">
        <v>134</v>
      </c>
      <c r="G5424" t="s">
        <v>2274</v>
      </c>
      <c r="H5424" t="str">
        <f>_xlfn.XLOOKUP(Table29[[#This Row],[Unique BarCode]],$N$10:$N$37,$O$10:$O$37)</f>
        <v>MacBook</v>
      </c>
      <c r="I5424" t="str">
        <f>_xlfn.XLOOKUP(Table29[[#This Row],[Unique BarCode]],$N$10:$N$37,$P$10:$P$37)</f>
        <v>Device</v>
      </c>
      <c r="J5424" t="s">
        <v>8</v>
      </c>
      <c r="K5424" t="s">
        <v>135</v>
      </c>
    </row>
    <row r="5425" spans="1:11" x14ac:dyDescent="0.2">
      <c r="A5425" s="1" t="d">
        <v>2023-03-24</v>
      </c>
      <c r="B5425" s="45">
        <v>-1</v>
      </c>
      <c r="C5425" t="s">
        <v>15</v>
      </c>
      <c r="D5425" t="str">
        <f>_xlfn.XLOOKUP(Table29[[#This Row],[Patron Group]],$R$10:$R$24,$S$10:$S$24)</f>
        <v>Academic</v>
      </c>
      <c r="E5425" s="1" t="d">
        <v>2023-03-31</v>
      </c>
      <c r="F5425" t="s">
        <v>2251</v>
      </c>
      <c r="G5425" t="s">
        <v>2273</v>
      </c>
      <c r="H5425" t="str">
        <f>_xlfn.XLOOKUP(Table29[[#This Row],[Unique BarCode]],$N$10:$N$37,$O$10:$O$37)</f>
        <v>ChromeBook</v>
      </c>
      <c r="I5425" t="str">
        <f>_xlfn.XLOOKUP(Table29[[#This Row],[Unique BarCode]],$N$10:$N$37,$P$10:$P$37)</f>
        <v>Device</v>
      </c>
      <c r="J5425" t="s">
        <v>8</v>
      </c>
      <c r="K5425" t="s">
        <v>590</v>
      </c>
    </row>
    <row r="5426" spans="1:11" x14ac:dyDescent="0.2">
      <c r="A5426" s="1" t="d">
        <v>2023-03-24</v>
      </c>
      <c r="B5426" s="45">
        <v>-1</v>
      </c>
      <c r="C5426" t="s">
        <v>15</v>
      </c>
      <c r="D5426" t="str">
        <f>_xlfn.XLOOKUP(Table29[[#This Row],[Patron Group]],$R$10:$R$24,$S$10:$S$24)</f>
        <v>Academic</v>
      </c>
      <c r="E5426" s="1" t="d">
        <v>2023-03-31</v>
      </c>
      <c r="F5426" t="s">
        <v>114</v>
      </c>
      <c r="G5426" t="s">
        <v>2274</v>
      </c>
      <c r="H5426" t="str">
        <f>_xlfn.XLOOKUP(Table29[[#This Row],[Unique BarCode]],$N$10:$N$37,$O$10:$O$37)</f>
        <v>MacBook</v>
      </c>
      <c r="I5426" t="str">
        <f>_xlfn.XLOOKUP(Table29[[#This Row],[Unique BarCode]],$N$10:$N$37,$P$10:$P$37)</f>
        <v>Device</v>
      </c>
      <c r="J5426" t="s">
        <v>8</v>
      </c>
      <c r="K5426" t="s">
        <v>114</v>
      </c>
    </row>
    <row r="5427" spans="1:11" x14ac:dyDescent="0.2">
      <c r="A5427" s="1" t="d">
        <v>2023-03-24</v>
      </c>
      <c r="B5427" s="45">
        <v>-1</v>
      </c>
      <c r="C5427" t="s">
        <v>20</v>
      </c>
      <c r="D5427" t="str">
        <f>_xlfn.XLOOKUP(Table29[[#This Row],[Patron Group]],$R$10:$R$24,$S$10:$S$24)</f>
        <v>Graduate</v>
      </c>
      <c r="E5427" s="1" t="d">
        <v>2023-03-24</v>
      </c>
      <c r="F5427" t="s">
        <v>1478</v>
      </c>
      <c r="G5427" t="s">
        <v>2281</v>
      </c>
      <c r="H5427" t="str">
        <f>_xlfn.XLOOKUP(Table29[[#This Row],[Unique BarCode]],$N$10:$N$37,$O$10:$O$37)</f>
        <v>HDMIC</v>
      </c>
      <c r="I5427" t="str">
        <f>_xlfn.XLOOKUP(Table29[[#This Row],[Unique BarCode]],$N$10:$N$37,$P$10:$P$37)</f>
        <v>Cable</v>
      </c>
      <c r="J5427" t="s">
        <v>8</v>
      </c>
      <c r="K5427" t="s">
        <v>1479</v>
      </c>
    </row>
    <row r="5428" spans="1:11" x14ac:dyDescent="0.2">
      <c r="A5428" s="1" t="d">
        <v>2023-03-24</v>
      </c>
      <c r="B5428" s="45">
        <v>-1</v>
      </c>
      <c r="C5428" t="s">
        <v>20</v>
      </c>
      <c r="D5428" t="str">
        <f>_xlfn.XLOOKUP(Table29[[#This Row],[Patron Group]],$R$10:$R$24,$S$10:$S$24)</f>
        <v>Graduate</v>
      </c>
      <c r="E5428" s="1" t="d">
        <v>2023-03-24</v>
      </c>
      <c r="F5428" t="s">
        <v>1861</v>
      </c>
      <c r="G5428" t="s">
        <v>2265</v>
      </c>
      <c r="H5428" t="str">
        <f>_xlfn.XLOOKUP(Table29[[#This Row],[Unique BarCode]],$N$10:$N$37,$O$10:$O$37)</f>
        <v>IPHONE</v>
      </c>
      <c r="I5428" t="str">
        <f>_xlfn.XLOOKUP(Table29[[#This Row],[Unique BarCode]],$N$10:$N$37,$P$10:$P$37)</f>
        <v>Charger</v>
      </c>
      <c r="J5428" t="s">
        <v>8</v>
      </c>
      <c r="K5428" t="s">
        <v>1862</v>
      </c>
    </row>
    <row r="5429" spans="1:11" x14ac:dyDescent="0.2">
      <c r="A5429" s="1" t="d">
        <v>2023-03-24</v>
      </c>
      <c r="B5429" s="45">
        <v>-1</v>
      </c>
      <c r="C5429" t="s">
        <v>20</v>
      </c>
      <c r="D5429" t="str">
        <f>_xlfn.XLOOKUP(Table29[[#This Row],[Patron Group]],$R$10:$R$24,$S$10:$S$24)</f>
        <v>Graduate</v>
      </c>
      <c r="E5429" s="1" t="d">
        <v>2023-03-24</v>
      </c>
      <c r="F5429" t="s">
        <v>222</v>
      </c>
      <c r="G5429" t="s">
        <v>2265</v>
      </c>
      <c r="H5429" t="str">
        <f>_xlfn.XLOOKUP(Table29[[#This Row],[Unique BarCode]],$N$10:$N$37,$O$10:$O$37)</f>
        <v>IPHONE</v>
      </c>
      <c r="I5429" t="str">
        <f>_xlfn.XLOOKUP(Table29[[#This Row],[Unique BarCode]],$N$10:$N$37,$P$10:$P$37)</f>
        <v>Charger</v>
      </c>
      <c r="J5429" t="s">
        <v>13</v>
      </c>
      <c r="K5429" t="s">
        <v>223</v>
      </c>
    </row>
    <row r="5430" spans="1:11" x14ac:dyDescent="0.2">
      <c r="A5430" s="1" t="d">
        <v>2023-03-24</v>
      </c>
      <c r="B5430" s="45">
        <v>-1</v>
      </c>
      <c r="C5430" t="s">
        <v>20</v>
      </c>
      <c r="D5430" t="str">
        <f>_xlfn.XLOOKUP(Table29[[#This Row],[Patron Group]],$R$10:$R$24,$S$10:$S$24)</f>
        <v>Graduate</v>
      </c>
      <c r="E5430" s="1" t="d">
        <v>2023-03-24</v>
      </c>
      <c r="F5430" t="s">
        <v>1714</v>
      </c>
      <c r="G5430" t="s">
        <v>2296</v>
      </c>
      <c r="H5430" t="str">
        <f>_xlfn.XLOOKUP(Table29[[#This Row],[Unique BarCode]],$N$10:$N$37,$O$10:$O$37)</f>
        <v>MACUSBC</v>
      </c>
      <c r="I5430" t="str">
        <f>_xlfn.XLOOKUP(Table29[[#This Row],[Unique BarCode]],$N$10:$N$37,$P$10:$P$37)</f>
        <v>Charger</v>
      </c>
      <c r="J5430" t="s">
        <v>8</v>
      </c>
      <c r="K5430" t="s">
        <v>578</v>
      </c>
    </row>
    <row r="5431" spans="1:11" x14ac:dyDescent="0.2">
      <c r="A5431" s="1" t="d">
        <v>2023-03-24</v>
      </c>
      <c r="B5431" s="45">
        <v>-1</v>
      </c>
      <c r="C5431" t="s">
        <v>20</v>
      </c>
      <c r="D5431" t="str">
        <f>_xlfn.XLOOKUP(Table29[[#This Row],[Patron Group]],$R$10:$R$24,$S$10:$S$24)</f>
        <v>Graduate</v>
      </c>
      <c r="E5431" s="1" t="d">
        <v>2023-03-24</v>
      </c>
      <c r="F5431" t="s">
        <v>1835</v>
      </c>
      <c r="G5431" t="s">
        <v>2296</v>
      </c>
      <c r="H5431" t="str">
        <f>_xlfn.XLOOKUP(Table29[[#This Row],[Unique BarCode]],$N$10:$N$37,$O$10:$O$37)</f>
        <v>MACUSBC</v>
      </c>
      <c r="I5431" t="str">
        <f>_xlfn.XLOOKUP(Table29[[#This Row],[Unique BarCode]],$N$10:$N$37,$P$10:$P$37)</f>
        <v>Charger</v>
      </c>
      <c r="J5431" t="s">
        <v>8</v>
      </c>
    </row>
    <row r="5432" spans="1:11" x14ac:dyDescent="0.2">
      <c r="A5432" s="1" t="d">
        <v>2023-03-24</v>
      </c>
      <c r="B5432" s="45">
        <v>-1</v>
      </c>
      <c r="C5432" t="s">
        <v>20</v>
      </c>
      <c r="D5432" t="str">
        <f>_xlfn.XLOOKUP(Table29[[#This Row],[Patron Group]],$R$10:$R$24,$S$10:$S$24)</f>
        <v>Graduate</v>
      </c>
      <c r="E5432" s="1" t="d">
        <v>2023-03-24</v>
      </c>
      <c r="F5432" t="s">
        <v>1944</v>
      </c>
      <c r="G5432" t="s">
        <v>2304</v>
      </c>
      <c r="H5432" t="str">
        <f>_xlfn.XLOOKUP(Table29[[#This Row],[Unique BarCode]],$N$10:$N$37,$O$10:$O$37)</f>
        <v>Mouse</v>
      </c>
      <c r="I5432" t="str">
        <f>_xlfn.XLOOKUP(Table29[[#This Row],[Unique BarCode]],$N$10:$N$37,$P$10:$P$37)</f>
        <v>Accessory</v>
      </c>
      <c r="J5432" t="s">
        <v>8</v>
      </c>
    </row>
    <row r="5433" spans="1:11" x14ac:dyDescent="0.2">
      <c r="A5433" s="1" t="d">
        <v>2023-03-24</v>
      </c>
      <c r="B5433" s="45">
        <v>-1</v>
      </c>
      <c r="C5433" t="s">
        <v>20</v>
      </c>
      <c r="D5433" t="str">
        <f>_xlfn.XLOOKUP(Table29[[#This Row],[Patron Group]],$R$10:$R$24,$S$10:$S$24)</f>
        <v>Graduate</v>
      </c>
      <c r="E5433" s="1" t="d">
        <v>2023-03-24</v>
      </c>
      <c r="F5433" t="s">
        <v>1442</v>
      </c>
      <c r="G5433" t="s">
        <v>2272</v>
      </c>
      <c r="H5433" t="str">
        <f>_xlfn.XLOOKUP(Table29[[#This Row],[Unique BarCode]],$N$10:$N$37,$O$10:$O$37)</f>
        <v>WALLADPT</v>
      </c>
      <c r="I5433" t="str">
        <f>_xlfn.XLOOKUP(Table29[[#This Row],[Unique BarCode]],$N$10:$N$37,$P$10:$P$37)</f>
        <v>Charger</v>
      </c>
      <c r="J5433" t="s">
        <v>13</v>
      </c>
      <c r="K5433" t="s">
        <v>1443</v>
      </c>
    </row>
    <row r="5434" spans="1:11" x14ac:dyDescent="0.2">
      <c r="A5434" s="1" t="d">
        <v>2023-03-24</v>
      </c>
      <c r="B5434" s="45">
        <v>-1</v>
      </c>
      <c r="C5434" t="s">
        <v>20</v>
      </c>
      <c r="D5434" t="str">
        <f>_xlfn.XLOOKUP(Table29[[#This Row],[Patron Group]],$R$10:$R$24,$S$10:$S$24)</f>
        <v>Graduate</v>
      </c>
      <c r="E5434" s="1" t="d">
        <v>2023-03-24</v>
      </c>
      <c r="F5434" t="s">
        <v>1635</v>
      </c>
      <c r="G5434" t="s">
        <v>2272</v>
      </c>
      <c r="H5434" t="str">
        <f>_xlfn.XLOOKUP(Table29[[#This Row],[Unique BarCode]],$N$10:$N$37,$O$10:$O$37)</f>
        <v>WALLADPT</v>
      </c>
      <c r="I5434" t="str">
        <f>_xlfn.XLOOKUP(Table29[[#This Row],[Unique BarCode]],$N$10:$N$37,$P$10:$P$37)</f>
        <v>Charger</v>
      </c>
      <c r="J5434" t="s">
        <v>8</v>
      </c>
    </row>
    <row r="5435" spans="1:11" x14ac:dyDescent="0.2">
      <c r="A5435" s="1" t="d">
        <v>2023-03-24</v>
      </c>
      <c r="B5435" s="45">
        <v>-1</v>
      </c>
      <c r="C5435" t="s">
        <v>20</v>
      </c>
      <c r="D5435" t="str">
        <f>_xlfn.XLOOKUP(Table29[[#This Row],[Patron Group]],$R$10:$R$24,$S$10:$S$24)</f>
        <v>Graduate</v>
      </c>
      <c r="E5435" s="1" t="d">
        <v>2023-03-31</v>
      </c>
      <c r="F5435" t="s">
        <v>75</v>
      </c>
      <c r="G5435" t="s">
        <v>2273</v>
      </c>
      <c r="H5435" t="str">
        <f>_xlfn.XLOOKUP(Table29[[#This Row],[Unique BarCode]],$N$10:$N$37,$O$10:$O$37)</f>
        <v>ChromeBook</v>
      </c>
      <c r="I5435" t="str">
        <f>_xlfn.XLOOKUP(Table29[[#This Row],[Unique BarCode]],$N$10:$N$37,$P$10:$P$37)</f>
        <v>Device</v>
      </c>
      <c r="J5435" t="s">
        <v>13</v>
      </c>
      <c r="K5435" t="s">
        <v>76</v>
      </c>
    </row>
    <row r="5436" spans="1:11" x14ac:dyDescent="0.2">
      <c r="A5436" s="1" t="d">
        <v>2023-03-24</v>
      </c>
      <c r="B5436" s="45">
        <v>-1</v>
      </c>
      <c r="C5436" t="s">
        <v>20</v>
      </c>
      <c r="D5436" t="str">
        <f>_xlfn.XLOOKUP(Table29[[#This Row],[Patron Group]],$R$10:$R$24,$S$10:$S$24)</f>
        <v>Graduate</v>
      </c>
      <c r="E5436" s="1" t="d">
        <v>2023-03-31</v>
      </c>
      <c r="F5436" t="s">
        <v>53</v>
      </c>
      <c r="G5436" t="s">
        <v>2273</v>
      </c>
      <c r="H5436" t="str">
        <f>_xlfn.XLOOKUP(Table29[[#This Row],[Unique BarCode]],$N$10:$N$37,$O$10:$O$37)</f>
        <v>ChromeBook</v>
      </c>
      <c r="I5436" t="str">
        <f>_xlfn.XLOOKUP(Table29[[#This Row],[Unique BarCode]],$N$10:$N$37,$P$10:$P$37)</f>
        <v>Device</v>
      </c>
      <c r="J5436" t="s">
        <v>13</v>
      </c>
      <c r="K5436" t="s">
        <v>54</v>
      </c>
    </row>
    <row r="5437" spans="1:11" x14ac:dyDescent="0.2">
      <c r="A5437" s="1" t="d">
        <v>2023-03-24</v>
      </c>
      <c r="B5437" s="45">
        <v>-1</v>
      </c>
      <c r="C5437" t="s">
        <v>77</v>
      </c>
      <c r="D5437" t="str">
        <f>_xlfn.XLOOKUP(Table29[[#This Row],[Patron Group]],$R$10:$R$24,$S$10:$S$24)</f>
        <v>Undergraduate</v>
      </c>
      <c r="E5437" s="1" t="d">
        <v>2023-03-24</v>
      </c>
      <c r="F5437" t="s">
        <v>1684</v>
      </c>
      <c r="G5437" t="s">
        <v>2266</v>
      </c>
      <c r="H5437" t="str">
        <f>_xlfn.XLOOKUP(Table29[[#This Row],[Unique BarCode]],$N$10:$N$37,$O$10:$O$37)</f>
        <v>Headphones</v>
      </c>
      <c r="I5437" t="str">
        <f>_xlfn.XLOOKUP(Table29[[#This Row],[Unique BarCode]],$N$10:$N$37,$P$10:$P$37)</f>
        <v>Accessory</v>
      </c>
      <c r="J5437" t="s">
        <v>8</v>
      </c>
      <c r="K5437" t="s">
        <v>1685</v>
      </c>
    </row>
    <row r="5438" spans="1:11" x14ac:dyDescent="0.2">
      <c r="A5438" s="1" t="d">
        <v>2023-03-24</v>
      </c>
      <c r="B5438" s="45">
        <v>-1</v>
      </c>
      <c r="C5438" t="s">
        <v>77</v>
      </c>
      <c r="D5438" t="str">
        <f>_xlfn.XLOOKUP(Table29[[#This Row],[Patron Group]],$R$10:$R$24,$S$10:$S$24)</f>
        <v>Undergraduate</v>
      </c>
      <c r="E5438" s="1" t="d">
        <v>2023-03-24</v>
      </c>
      <c r="F5438" t="s">
        <v>2232</v>
      </c>
      <c r="G5438" t="s">
        <v>2282</v>
      </c>
      <c r="H5438" t="str">
        <f>_xlfn.XLOOKUP(Table29[[#This Row],[Unique BarCode]],$N$10:$N$37,$O$10:$O$37)</f>
        <v>HPUSBC</v>
      </c>
      <c r="I5438" t="str">
        <f>_xlfn.XLOOKUP(Table29[[#This Row],[Unique BarCode]],$N$10:$N$37,$P$10:$P$37)</f>
        <v>Charger</v>
      </c>
      <c r="J5438" t="s">
        <v>49</v>
      </c>
    </row>
    <row r="5439" spans="1:11" x14ac:dyDescent="0.2">
      <c r="A5439" s="1" t="d">
        <v>2023-03-24</v>
      </c>
      <c r="B5439" s="45">
        <v>-1</v>
      </c>
      <c r="C5439" t="s">
        <v>77</v>
      </c>
      <c r="D5439" t="str">
        <f>_xlfn.XLOOKUP(Table29[[#This Row],[Patron Group]],$R$10:$R$24,$S$10:$S$24)</f>
        <v>Undergraduate</v>
      </c>
      <c r="E5439" s="1" t="d">
        <v>2023-03-24</v>
      </c>
      <c r="F5439" t="s">
        <v>433</v>
      </c>
      <c r="G5439" t="s">
        <v>2265</v>
      </c>
      <c r="H5439" t="str">
        <f>_xlfn.XLOOKUP(Table29[[#This Row],[Unique BarCode]],$N$10:$N$37,$O$10:$O$37)</f>
        <v>IPHONE</v>
      </c>
      <c r="I5439" t="str">
        <f>_xlfn.XLOOKUP(Table29[[#This Row],[Unique BarCode]],$N$10:$N$37,$P$10:$P$37)</f>
        <v>Charger</v>
      </c>
      <c r="J5439" t="s">
        <v>8</v>
      </c>
      <c r="K5439" t="s">
        <v>434</v>
      </c>
    </row>
    <row r="5440" spans="1:11" x14ac:dyDescent="0.2">
      <c r="A5440" s="1" t="d">
        <v>2023-03-24</v>
      </c>
      <c r="B5440" s="45">
        <v>-1</v>
      </c>
      <c r="C5440" t="s">
        <v>77</v>
      </c>
      <c r="D5440" t="str">
        <f>_xlfn.XLOOKUP(Table29[[#This Row],[Patron Group]],$R$10:$R$24,$S$10:$S$24)</f>
        <v>Undergraduate</v>
      </c>
      <c r="E5440" s="1" t="d">
        <v>2023-03-24</v>
      </c>
      <c r="F5440" t="s">
        <v>29</v>
      </c>
      <c r="G5440" t="s">
        <v>2265</v>
      </c>
      <c r="H5440" t="str">
        <f>_xlfn.XLOOKUP(Table29[[#This Row],[Unique BarCode]],$N$10:$N$37,$O$10:$O$37)</f>
        <v>IPHONE</v>
      </c>
      <c r="I5440" t="str">
        <f>_xlfn.XLOOKUP(Table29[[#This Row],[Unique BarCode]],$N$10:$N$37,$P$10:$P$37)</f>
        <v>Charger</v>
      </c>
      <c r="J5440" t="s">
        <v>8</v>
      </c>
      <c r="K5440" t="s">
        <v>30</v>
      </c>
    </row>
    <row r="5441" spans="1:11" x14ac:dyDescent="0.2">
      <c r="A5441" s="1" t="d">
        <v>2023-03-24</v>
      </c>
      <c r="B5441" s="45">
        <v>-1</v>
      </c>
      <c r="C5441" t="s">
        <v>77</v>
      </c>
      <c r="D5441" t="str">
        <f>_xlfn.XLOOKUP(Table29[[#This Row],[Patron Group]],$R$10:$R$24,$S$10:$S$24)</f>
        <v>Undergraduate</v>
      </c>
      <c r="E5441" s="1" t="d">
        <v>2023-03-24</v>
      </c>
      <c r="F5441" t="s">
        <v>1652</v>
      </c>
      <c r="G5441" t="s">
        <v>2296</v>
      </c>
      <c r="H5441" t="str">
        <f>_xlfn.XLOOKUP(Table29[[#This Row],[Unique BarCode]],$N$10:$N$37,$O$10:$O$37)</f>
        <v>MACUSBC</v>
      </c>
      <c r="I5441" t="str">
        <f>_xlfn.XLOOKUP(Table29[[#This Row],[Unique BarCode]],$N$10:$N$37,$P$10:$P$37)</f>
        <v>Charger</v>
      </c>
      <c r="J5441" t="s">
        <v>8</v>
      </c>
      <c r="K5441" t="s">
        <v>40</v>
      </c>
    </row>
    <row r="5442" spans="1:11" x14ac:dyDescent="0.2">
      <c r="A5442" s="1" t="d">
        <v>2023-03-24</v>
      </c>
      <c r="B5442" s="45">
        <v>-1</v>
      </c>
      <c r="C5442" t="s">
        <v>77</v>
      </c>
      <c r="D5442" t="str">
        <f>_xlfn.XLOOKUP(Table29[[#This Row],[Patron Group]],$R$10:$R$24,$S$10:$S$24)</f>
        <v>Undergraduate</v>
      </c>
      <c r="E5442" s="1" t="d">
        <v>2023-03-24</v>
      </c>
      <c r="F5442" t="s">
        <v>1392</v>
      </c>
      <c r="G5442" t="s">
        <v>2272</v>
      </c>
      <c r="H5442" t="str">
        <f>_xlfn.XLOOKUP(Table29[[#This Row],[Unique BarCode]],$N$10:$N$37,$O$10:$O$37)</f>
        <v>WALLADPT</v>
      </c>
      <c r="I5442" t="str">
        <f>_xlfn.XLOOKUP(Table29[[#This Row],[Unique BarCode]],$N$10:$N$37,$P$10:$P$37)</f>
        <v>Charger</v>
      </c>
      <c r="J5442" t="s">
        <v>8</v>
      </c>
    </row>
    <row r="5443" spans="1:11" x14ac:dyDescent="0.2">
      <c r="A5443" s="1" t="d">
        <v>2023-03-24</v>
      </c>
      <c r="B5443" s="45">
        <v>-1</v>
      </c>
      <c r="C5443" t="s">
        <v>77</v>
      </c>
      <c r="D5443" t="str">
        <f>_xlfn.XLOOKUP(Table29[[#This Row],[Patron Group]],$R$10:$R$24,$S$10:$S$24)</f>
        <v>Undergraduate</v>
      </c>
      <c r="E5443" s="1" t="d">
        <v>2023-03-24</v>
      </c>
      <c r="F5443" t="s">
        <v>97</v>
      </c>
      <c r="G5443" t="s">
        <v>2272</v>
      </c>
      <c r="H5443" t="str">
        <f>_xlfn.XLOOKUP(Table29[[#This Row],[Unique BarCode]],$N$10:$N$37,$O$10:$O$37)</f>
        <v>WALLADPT</v>
      </c>
      <c r="I5443" t="str">
        <f>_xlfn.XLOOKUP(Table29[[#This Row],[Unique BarCode]],$N$10:$N$37,$P$10:$P$37)</f>
        <v>Charger</v>
      </c>
      <c r="J5443" t="s">
        <v>8</v>
      </c>
    </row>
    <row r="5444" spans="1:11" x14ac:dyDescent="0.2">
      <c r="A5444" s="1" t="d">
        <v>2023-03-24</v>
      </c>
      <c r="B5444" s="45">
        <v>-1</v>
      </c>
      <c r="C5444" t="s">
        <v>77</v>
      </c>
      <c r="D5444" t="str">
        <f>_xlfn.XLOOKUP(Table29[[#This Row],[Patron Group]],$R$10:$R$24,$S$10:$S$24)</f>
        <v>Undergraduate</v>
      </c>
      <c r="E5444" s="1" t="d">
        <v>2023-03-27</v>
      </c>
      <c r="F5444" t="s">
        <v>1402</v>
      </c>
      <c r="G5444" t="s">
        <v>2276</v>
      </c>
      <c r="H5444" t="str">
        <f>_xlfn.XLOOKUP(Table29[[#This Row],[Unique BarCode]],$N$10:$N$37,$O$10:$O$37)</f>
        <v>CALC</v>
      </c>
      <c r="I5444" t="str">
        <f>_xlfn.XLOOKUP(Table29[[#This Row],[Unique BarCode]],$N$10:$N$37,$P$10:$P$37)</f>
        <v>Accessory</v>
      </c>
      <c r="J5444" t="s">
        <v>8</v>
      </c>
    </row>
    <row r="5445" spans="1:11" x14ac:dyDescent="0.2">
      <c r="A5445" s="1" t="d">
        <v>2023-03-24</v>
      </c>
      <c r="B5445" s="45">
        <v>-1</v>
      </c>
      <c r="C5445" t="s">
        <v>77</v>
      </c>
      <c r="D5445" t="str">
        <f>_xlfn.XLOOKUP(Table29[[#This Row],[Patron Group]],$R$10:$R$24,$S$10:$S$24)</f>
        <v>Undergraduate</v>
      </c>
      <c r="E5445" s="1" t="d">
        <v>2023-03-31</v>
      </c>
      <c r="F5445" t="s">
        <v>1829</v>
      </c>
      <c r="G5445" t="s">
        <v>2263</v>
      </c>
      <c r="H5445" t="str">
        <f>_xlfn.XLOOKUP(Table29[[#This Row],[Unique BarCode]],$N$10:$N$37,$O$10:$O$37)</f>
        <v>HP Laptop</v>
      </c>
      <c r="I5445" t="str">
        <f>_xlfn.XLOOKUP(Table29[[#This Row],[Unique BarCode]],$N$10:$N$37,$P$10:$P$37)</f>
        <v>Device</v>
      </c>
      <c r="J5445" t="s">
        <v>8</v>
      </c>
      <c r="K5445" t="s">
        <v>176</v>
      </c>
    </row>
    <row r="5446" spans="1:11" x14ac:dyDescent="0.2">
      <c r="A5446" s="1" t="d">
        <v>2023-03-24</v>
      </c>
      <c r="B5446" s="45">
        <v>5566222930006530</v>
      </c>
      <c r="C5446" t="s">
        <v>20</v>
      </c>
      <c r="D5446" t="str">
        <f>_xlfn.XLOOKUP(Table29[[#This Row],[Patron Group]],$R$10:$R$24,$S$10:$S$24)</f>
        <v>Graduate</v>
      </c>
      <c r="E5446" s="1" t="d">
        <v>2023-03-31</v>
      </c>
      <c r="F5446" t="s">
        <v>894</v>
      </c>
      <c r="G5446" t="s">
        <v>2263</v>
      </c>
      <c r="H5446" t="str">
        <f>_xlfn.XLOOKUP(Table29[[#This Row],[Unique BarCode]],$N$10:$N$37,$O$10:$O$37)</f>
        <v>HP Laptop</v>
      </c>
      <c r="I5446" t="str">
        <f>_xlfn.XLOOKUP(Table29[[#This Row],[Unique BarCode]],$N$10:$N$37,$P$10:$P$37)</f>
        <v>Device</v>
      </c>
      <c r="J5446" t="s">
        <v>8</v>
      </c>
      <c r="K5446" t="s">
        <v>895</v>
      </c>
    </row>
    <row r="5447" spans="1:11" x14ac:dyDescent="0.2">
      <c r="A5447" s="1" t="d">
        <v>2023-03-24</v>
      </c>
      <c r="B5447" s="45">
        <v>5570057850006530</v>
      </c>
      <c r="C5447" t="s">
        <v>77</v>
      </c>
      <c r="D5447" t="str">
        <f>_xlfn.XLOOKUP(Table29[[#This Row],[Patron Group]],$R$10:$R$24,$S$10:$S$24)</f>
        <v>Undergraduate</v>
      </c>
      <c r="E5447" s="1" t="d">
        <v>2023-03-31</v>
      </c>
      <c r="F5447" t="s">
        <v>1130</v>
      </c>
      <c r="G5447" t="s">
        <v>2274</v>
      </c>
      <c r="H5447" t="str">
        <f>_xlfn.XLOOKUP(Table29[[#This Row],[Unique BarCode]],$N$10:$N$37,$O$10:$O$37)</f>
        <v>MacBook</v>
      </c>
      <c r="I5447" t="str">
        <f>_xlfn.XLOOKUP(Table29[[#This Row],[Unique BarCode]],$N$10:$N$37,$P$10:$P$37)</f>
        <v>Device</v>
      </c>
      <c r="J5447" t="s">
        <v>8</v>
      </c>
      <c r="K5447" t="s">
        <v>1131</v>
      </c>
    </row>
    <row r="5448" spans="1:11" x14ac:dyDescent="0.2">
      <c r="A5448" s="1" t="d">
        <v>2023-03-24</v>
      </c>
      <c r="B5448" s="45">
        <v>6201892820006530</v>
      </c>
      <c r="C5448" t="s">
        <v>77</v>
      </c>
      <c r="D5448" t="str">
        <f>_xlfn.XLOOKUP(Table29[[#This Row],[Patron Group]],$R$10:$R$24,$S$10:$S$24)</f>
        <v>Undergraduate</v>
      </c>
      <c r="E5448" s="1" t="d">
        <v>2023-03-31</v>
      </c>
      <c r="F5448" t="s">
        <v>2252</v>
      </c>
      <c r="G5448" t="s">
        <v>2263</v>
      </c>
      <c r="H5448" t="str">
        <f>_xlfn.XLOOKUP(Table29[[#This Row],[Unique BarCode]],$N$10:$N$37,$O$10:$O$37)</f>
        <v>HP Laptop</v>
      </c>
      <c r="I5448" t="str">
        <f>_xlfn.XLOOKUP(Table29[[#This Row],[Unique BarCode]],$N$10:$N$37,$P$10:$P$37)</f>
        <v>Device</v>
      </c>
      <c r="J5448" t="s">
        <v>8</v>
      </c>
      <c r="K5448" t="s">
        <v>1074</v>
      </c>
    </row>
    <row r="5449" spans="1:11" x14ac:dyDescent="0.2">
      <c r="A5449" s="1" t="d">
        <v>2023-03-24</v>
      </c>
      <c r="B5449" s="45">
        <v>8920985280006530</v>
      </c>
      <c r="C5449" t="s">
        <v>77</v>
      </c>
      <c r="D5449" t="str">
        <f>_xlfn.XLOOKUP(Table29[[#This Row],[Patron Group]],$R$10:$R$24,$S$10:$S$24)</f>
        <v>Undergraduate</v>
      </c>
      <c r="E5449" s="1" t="d">
        <v>2023-03-31</v>
      </c>
      <c r="F5449" t="s">
        <v>1934</v>
      </c>
      <c r="G5449" t="s">
        <v>2263</v>
      </c>
      <c r="H5449" t="str">
        <f>_xlfn.XLOOKUP(Table29[[#This Row],[Unique BarCode]],$N$10:$N$37,$O$10:$O$37)</f>
        <v>HP Laptop</v>
      </c>
      <c r="I5449" t="str">
        <f>_xlfn.XLOOKUP(Table29[[#This Row],[Unique BarCode]],$N$10:$N$37,$P$10:$P$37)</f>
        <v>Device</v>
      </c>
      <c r="J5449" t="s">
        <v>8</v>
      </c>
      <c r="K5449" t="s">
        <v>1149</v>
      </c>
    </row>
    <row r="5450" spans="1:11" x14ac:dyDescent="0.2">
      <c r="A5450" s="1" t="d">
        <v>2023-03-24</v>
      </c>
      <c r="B5450" s="45">
        <v>9249372200006530</v>
      </c>
      <c r="C5450" t="s">
        <v>20</v>
      </c>
      <c r="D5450" t="str">
        <f>_xlfn.XLOOKUP(Table29[[#This Row],[Patron Group]],$R$10:$R$24,$S$10:$S$24)</f>
        <v>Graduate</v>
      </c>
      <c r="E5450" s="1" t="d">
        <v>2023-03-31</v>
      </c>
      <c r="F5450" t="s">
        <v>597</v>
      </c>
      <c r="G5450" t="s">
        <v>2274</v>
      </c>
      <c r="H5450" t="str">
        <f>_xlfn.XLOOKUP(Table29[[#This Row],[Unique BarCode]],$N$10:$N$37,$O$10:$O$37)</f>
        <v>MacBook</v>
      </c>
      <c r="I5450" t="str">
        <f>_xlfn.XLOOKUP(Table29[[#This Row],[Unique BarCode]],$N$10:$N$37,$P$10:$P$37)</f>
        <v>Device</v>
      </c>
      <c r="J5450" t="s">
        <v>8</v>
      </c>
      <c r="K5450" t="s">
        <v>598</v>
      </c>
    </row>
    <row r="5451" spans="1:11" x14ac:dyDescent="0.2">
      <c r="A5451" s="1" t="d">
        <v>2023-03-24</v>
      </c>
      <c r="B5451" s="45">
        <v>9398456750006530</v>
      </c>
      <c r="C5451" t="s">
        <v>20</v>
      </c>
      <c r="D5451" t="str">
        <f>_xlfn.XLOOKUP(Table29[[#This Row],[Patron Group]],$R$10:$R$24,$S$10:$S$24)</f>
        <v>Graduate</v>
      </c>
      <c r="E5451" s="1" t="d">
        <v>2023-03-31</v>
      </c>
      <c r="F5451" t="s">
        <v>250</v>
      </c>
      <c r="G5451" t="s">
        <v>2275</v>
      </c>
      <c r="H5451" t="str">
        <f>_xlfn.XLOOKUP(Table29[[#This Row],[Unique BarCode]],$N$10:$N$37,$O$10:$O$37)</f>
        <v>iPad</v>
      </c>
      <c r="I5451" t="str">
        <f>_xlfn.XLOOKUP(Table29[[#This Row],[Unique BarCode]],$N$10:$N$37,$P$10:$P$37)</f>
        <v>Device</v>
      </c>
      <c r="J5451" t="s">
        <v>8</v>
      </c>
      <c r="K5451" t="s">
        <v>251</v>
      </c>
    </row>
    <row r="5452" spans="1:11" x14ac:dyDescent="0.2">
      <c r="A5452" s="1" t="d">
        <v>2023-03-24</v>
      </c>
      <c r="B5452" s="45">
        <v>9398456750006530</v>
      </c>
      <c r="C5452" t="s">
        <v>20</v>
      </c>
      <c r="D5452" t="str">
        <f>_xlfn.XLOOKUP(Table29[[#This Row],[Patron Group]],$R$10:$R$24,$S$10:$S$24)</f>
        <v>Graduate</v>
      </c>
      <c r="E5452" s="1" t="d">
        <v>2023-03-31</v>
      </c>
      <c r="F5452" t="s">
        <v>796</v>
      </c>
      <c r="G5452" t="s">
        <v>2263</v>
      </c>
      <c r="H5452" t="str">
        <f>_xlfn.XLOOKUP(Table29[[#This Row],[Unique BarCode]],$N$10:$N$37,$O$10:$O$37)</f>
        <v>HP Laptop</v>
      </c>
      <c r="I5452" t="str">
        <f>_xlfn.XLOOKUP(Table29[[#This Row],[Unique BarCode]],$N$10:$N$37,$P$10:$P$37)</f>
        <v>Device</v>
      </c>
      <c r="J5452" t="s">
        <v>8</v>
      </c>
      <c r="K5452" t="s">
        <v>797</v>
      </c>
    </row>
    <row r="5453" spans="1:11" x14ac:dyDescent="0.2">
      <c r="A5453" s="1" t="d">
        <v>2023-03-24</v>
      </c>
      <c r="B5453" s="45">
        <v>9399520770006530</v>
      </c>
      <c r="C5453" t="s">
        <v>20</v>
      </c>
      <c r="D5453" t="str">
        <f>_xlfn.XLOOKUP(Table29[[#This Row],[Patron Group]],$R$10:$R$24,$S$10:$S$24)</f>
        <v>Graduate</v>
      </c>
      <c r="E5453" s="1" t="d">
        <v>2023-03-31</v>
      </c>
      <c r="F5453" t="s">
        <v>2253</v>
      </c>
      <c r="G5453" t="s">
        <v>2275</v>
      </c>
      <c r="H5453" t="str">
        <f>_xlfn.XLOOKUP(Table29[[#This Row],[Unique BarCode]],$N$10:$N$37,$O$10:$O$37)</f>
        <v>iPad</v>
      </c>
      <c r="I5453" t="str">
        <f>_xlfn.XLOOKUP(Table29[[#This Row],[Unique BarCode]],$N$10:$N$37,$P$10:$P$37)</f>
        <v>Device</v>
      </c>
      <c r="J5453" t="s">
        <v>8</v>
      </c>
      <c r="K5453" t="s">
        <v>2254</v>
      </c>
    </row>
    <row r="5454" spans="1:11" x14ac:dyDescent="0.2">
      <c r="A5454" s="1" t="d">
        <v>2023-03-24</v>
      </c>
      <c r="B5454" s="45">
        <v>9399811240006530</v>
      </c>
      <c r="C5454" t="s">
        <v>77</v>
      </c>
      <c r="D5454" t="str">
        <f>_xlfn.XLOOKUP(Table29[[#This Row],[Patron Group]],$R$10:$R$24,$S$10:$S$24)</f>
        <v>Undergraduate</v>
      </c>
      <c r="E5454" s="1" t="d">
        <v>2023-03-31</v>
      </c>
      <c r="F5454" t="s">
        <v>1373</v>
      </c>
      <c r="G5454" t="s">
        <v>2275</v>
      </c>
      <c r="H5454" t="str">
        <f>_xlfn.XLOOKUP(Table29[[#This Row],[Unique BarCode]],$N$10:$N$37,$O$10:$O$37)</f>
        <v>iPad</v>
      </c>
      <c r="I5454" t="str">
        <f>_xlfn.XLOOKUP(Table29[[#This Row],[Unique BarCode]],$N$10:$N$37,$P$10:$P$37)</f>
        <v>Device</v>
      </c>
      <c r="J5454" t="s">
        <v>8</v>
      </c>
      <c r="K5454" t="s">
        <v>1374</v>
      </c>
    </row>
    <row r="5455" spans="1:11" x14ac:dyDescent="0.2">
      <c r="A5455" s="1" t="d">
        <v>2023-03-24</v>
      </c>
      <c r="B5455" s="45">
        <v>9401443340006530</v>
      </c>
      <c r="C5455" t="s">
        <v>77</v>
      </c>
      <c r="D5455" t="str">
        <f>_xlfn.XLOOKUP(Table29[[#This Row],[Patron Group]],$R$10:$R$24,$S$10:$S$24)</f>
        <v>Undergraduate</v>
      </c>
      <c r="E5455" s="1" t="d">
        <v>2023-03-31</v>
      </c>
      <c r="F5455" t="s">
        <v>1986</v>
      </c>
      <c r="G5455" t="s">
        <v>2263</v>
      </c>
      <c r="H5455" t="str">
        <f>_xlfn.XLOOKUP(Table29[[#This Row],[Unique BarCode]],$N$10:$N$37,$O$10:$O$37)</f>
        <v>HP Laptop</v>
      </c>
      <c r="I5455" t="str">
        <f>_xlfn.XLOOKUP(Table29[[#This Row],[Unique BarCode]],$N$10:$N$37,$P$10:$P$37)</f>
        <v>Device</v>
      </c>
      <c r="J5455" t="s">
        <v>8</v>
      </c>
      <c r="K5455" t="s">
        <v>870</v>
      </c>
    </row>
    <row r="5456" spans="1:11" x14ac:dyDescent="0.2">
      <c r="A5456" s="1" t="d">
        <v>2023-03-24</v>
      </c>
      <c r="B5456" s="45">
        <v>9401473970006530</v>
      </c>
      <c r="C5456" t="s">
        <v>20</v>
      </c>
      <c r="D5456" t="str">
        <f>_xlfn.XLOOKUP(Table29[[#This Row],[Patron Group]],$R$10:$R$24,$S$10:$S$24)</f>
        <v>Graduate</v>
      </c>
      <c r="E5456" s="1" t="d">
        <v>2023-03-31</v>
      </c>
      <c r="F5456" t="s">
        <v>2255</v>
      </c>
      <c r="G5456" t="s">
        <v>2275</v>
      </c>
      <c r="H5456" t="str">
        <f>_xlfn.XLOOKUP(Table29[[#This Row],[Unique BarCode]],$N$10:$N$37,$O$10:$O$37)</f>
        <v>iPad</v>
      </c>
      <c r="I5456" t="str">
        <f>_xlfn.XLOOKUP(Table29[[#This Row],[Unique BarCode]],$N$10:$N$37,$P$10:$P$37)</f>
        <v>Device</v>
      </c>
      <c r="J5456" t="s">
        <v>8</v>
      </c>
      <c r="K5456" t="s">
        <v>2256</v>
      </c>
    </row>
    <row r="5457" spans="1:11" x14ac:dyDescent="0.2">
      <c r="A5457" s="1" t="d">
        <v>2023-03-24</v>
      </c>
      <c r="B5457" s="45">
        <v>9405378890006530</v>
      </c>
      <c r="C5457" t="s">
        <v>1113</v>
      </c>
      <c r="D5457" t="str">
        <f>_xlfn.XLOOKUP(Table29[[#This Row],[Patron Group]],$R$10:$R$24,$S$10:$S$24)</f>
        <v>Graduate</v>
      </c>
      <c r="E5457" s="1" t="d">
        <v>2023-03-31</v>
      </c>
      <c r="F5457" t="s">
        <v>1000</v>
      </c>
      <c r="G5457" t="s">
        <v>2275</v>
      </c>
      <c r="H5457" t="str">
        <f>_xlfn.XLOOKUP(Table29[[#This Row],[Unique BarCode]],$N$10:$N$37,$O$10:$O$37)</f>
        <v>iPad</v>
      </c>
      <c r="I5457" t="str">
        <f>_xlfn.XLOOKUP(Table29[[#This Row],[Unique BarCode]],$N$10:$N$37,$P$10:$P$37)</f>
        <v>Device</v>
      </c>
      <c r="J5457" t="s">
        <v>8</v>
      </c>
      <c r="K5457" t="s">
        <v>1001</v>
      </c>
    </row>
    <row r="5458" spans="1:11" x14ac:dyDescent="0.2">
      <c r="A5458" s="1" t="d">
        <v>2023-03-24</v>
      </c>
      <c r="B5458" s="45">
        <v>9405481720006530</v>
      </c>
      <c r="C5458" t="s">
        <v>1113</v>
      </c>
      <c r="D5458" t="str">
        <f>_xlfn.XLOOKUP(Table29[[#This Row],[Patron Group]],$R$10:$R$24,$S$10:$S$24)</f>
        <v>Graduate</v>
      </c>
      <c r="E5458" s="1" t="d">
        <v>2023-03-31</v>
      </c>
      <c r="F5458" t="s">
        <v>1197</v>
      </c>
      <c r="G5458" t="s">
        <v>2263</v>
      </c>
      <c r="H5458" t="str">
        <f>_xlfn.XLOOKUP(Table29[[#This Row],[Unique BarCode]],$N$10:$N$37,$O$10:$O$37)</f>
        <v>HP Laptop</v>
      </c>
      <c r="I5458" t="str">
        <f>_xlfn.XLOOKUP(Table29[[#This Row],[Unique BarCode]],$N$10:$N$37,$P$10:$P$37)</f>
        <v>Device</v>
      </c>
      <c r="J5458" t="s">
        <v>8</v>
      </c>
      <c r="K5458" t="s">
        <v>1198</v>
      </c>
    </row>
    <row r="5459" spans="1:11" x14ac:dyDescent="0.2">
      <c r="A5459" s="1" t="d">
        <v>2023-03-24</v>
      </c>
      <c r="B5459" s="45">
        <v>9405513450006530</v>
      </c>
      <c r="C5459" t="s">
        <v>77</v>
      </c>
      <c r="D5459" t="str">
        <f>_xlfn.XLOOKUP(Table29[[#This Row],[Patron Group]],$R$10:$R$24,$S$10:$S$24)</f>
        <v>Undergraduate</v>
      </c>
      <c r="E5459" s="1" t="d">
        <v>2023-03-31</v>
      </c>
      <c r="F5459" t="s">
        <v>1788</v>
      </c>
      <c r="G5459" t="s">
        <v>2274</v>
      </c>
      <c r="H5459" t="str">
        <f>_xlfn.XLOOKUP(Table29[[#This Row],[Unique BarCode]],$N$10:$N$37,$O$10:$O$37)</f>
        <v>MacBook</v>
      </c>
      <c r="I5459" t="str">
        <f>_xlfn.XLOOKUP(Table29[[#This Row],[Unique BarCode]],$N$10:$N$37,$P$10:$P$37)</f>
        <v>Device</v>
      </c>
      <c r="J5459" t="s">
        <v>8</v>
      </c>
      <c r="K5459" t="s">
        <v>1788</v>
      </c>
    </row>
  </sheetData>
  <mergeCells count="2">
    <mergeCell ref="N8:P8"/>
    <mergeCell ref="R8:S8"/>
  </mergeCells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F633D-E9CD-C341-89B3-735AEE0AF91A}">
  <dimension ref="B2:M82"/>
  <sheetViews>
    <sheetView topLeftCell="A58" workbookViewId="0">
      <selection activeCell="I78" sqref="I78"/>
    </sheetView>
  </sheetViews>
  <sheetFormatPr baseColWidth="10" defaultRowHeight="16" x14ac:dyDescent="0.2"/>
  <cols>
    <col min="2" max="2" width="12" bestFit="1" customWidth="1"/>
    <col min="3" max="3" width="11.5" bestFit="1" customWidth="1"/>
    <col min="5" max="5" width="11.83203125" customWidth="1"/>
    <col min="6" max="6" width="13.83203125" customWidth="1"/>
  </cols>
  <sheetData>
    <row r="2" spans="2:13" s="32" customFormat="1" ht="26" customHeight="1" x14ac:dyDescent="0.2">
      <c r="B2" s="31" t="s">
        <v>2464</v>
      </c>
    </row>
    <row r="5" spans="2:13" x14ac:dyDescent="0.2">
      <c r="B5" s="5" t="s">
        <v>0</v>
      </c>
      <c r="C5" t="s">
        <v>2541</v>
      </c>
      <c r="E5" t="s">
        <v>0</v>
      </c>
      <c r="F5" t="s">
        <v>2541</v>
      </c>
      <c r="G5" t="s">
        <v>2542</v>
      </c>
      <c r="K5" t="s">
        <v>2465</v>
      </c>
      <c r="L5" t="s">
        <v>2487</v>
      </c>
      <c r="M5" t="s">
        <v>2516</v>
      </c>
    </row>
    <row r="6" spans="2:13" x14ac:dyDescent="0.2">
      <c r="B6" s="6" t="s">
        <v>2465</v>
      </c>
      <c r="C6">
        <v>1454</v>
      </c>
      <c r="E6" t="s">
        <v>2465</v>
      </c>
      <c r="F6">
        <v>1454</v>
      </c>
      <c r="J6">
        <v>1</v>
      </c>
      <c r="K6" s="75"/>
      <c r="L6">
        <f>F29</f>
        <v>123</v>
      </c>
      <c r="M6">
        <f>F58</f>
        <v>111</v>
      </c>
    </row>
    <row r="7" spans="2:13" x14ac:dyDescent="0.2">
      <c r="B7" s="74" t="s">
        <v>2466</v>
      </c>
      <c r="C7">
        <v>93</v>
      </c>
      <c r="E7" t="s">
        <v>2466</v>
      </c>
      <c r="F7">
        <v>93</v>
      </c>
      <c r="G7" t="s">
        <v>2543</v>
      </c>
      <c r="I7" s="1"/>
      <c r="J7">
        <v>2</v>
      </c>
      <c r="K7" s="75"/>
      <c r="L7">
        <f t="shared" ref="L7:L32" si="0">F30</f>
        <v>85</v>
      </c>
      <c r="M7">
        <f t="shared" ref="M7:M29" si="1">F59</f>
        <v>98</v>
      </c>
    </row>
    <row r="8" spans="2:13" x14ac:dyDescent="0.2">
      <c r="B8" s="74" t="s">
        <v>2467</v>
      </c>
      <c r="C8">
        <v>100</v>
      </c>
      <c r="E8" t="s">
        <v>2467</v>
      </c>
      <c r="F8">
        <v>100</v>
      </c>
      <c r="G8" t="s">
        <v>2544</v>
      </c>
      <c r="J8">
        <v>3</v>
      </c>
      <c r="K8" s="75"/>
      <c r="L8">
        <f t="shared" si="0"/>
        <v>83</v>
      </c>
      <c r="M8">
        <f t="shared" si="1"/>
        <v>82</v>
      </c>
    </row>
    <row r="9" spans="2:13" x14ac:dyDescent="0.2">
      <c r="B9" s="74" t="s">
        <v>2468</v>
      </c>
      <c r="C9">
        <v>86</v>
      </c>
      <c r="E9" t="s">
        <v>2468</v>
      </c>
      <c r="F9">
        <v>86</v>
      </c>
      <c r="G9" t="s">
        <v>2545</v>
      </c>
      <c r="J9">
        <v>4</v>
      </c>
      <c r="K9" s="75"/>
      <c r="L9">
        <f t="shared" si="0"/>
        <v>2</v>
      </c>
      <c r="M9">
        <f t="shared" si="1"/>
        <v>14</v>
      </c>
    </row>
    <row r="10" spans="2:13" x14ac:dyDescent="0.2">
      <c r="B10" s="74" t="s">
        <v>2469</v>
      </c>
      <c r="C10">
        <v>95</v>
      </c>
      <c r="E10" t="s">
        <v>2469</v>
      </c>
      <c r="F10">
        <v>95</v>
      </c>
      <c r="G10" t="s">
        <v>2546</v>
      </c>
      <c r="J10">
        <v>5</v>
      </c>
      <c r="K10" s="75"/>
      <c r="L10">
        <f t="shared" si="0"/>
        <v>5</v>
      </c>
      <c r="M10">
        <f t="shared" si="1"/>
        <v>15</v>
      </c>
    </row>
    <row r="11" spans="2:13" x14ac:dyDescent="0.2">
      <c r="B11" s="74" t="s">
        <v>2470</v>
      </c>
      <c r="C11">
        <v>72</v>
      </c>
      <c r="E11" t="s">
        <v>2470</v>
      </c>
      <c r="F11">
        <v>72</v>
      </c>
      <c r="G11" t="s">
        <v>2547</v>
      </c>
      <c r="J11">
        <v>6</v>
      </c>
      <c r="K11" s="75"/>
      <c r="L11">
        <f t="shared" si="0"/>
        <v>114</v>
      </c>
      <c r="M11">
        <f t="shared" si="1"/>
        <v>117</v>
      </c>
    </row>
    <row r="12" spans="2:13" x14ac:dyDescent="0.2">
      <c r="B12" s="74" t="s">
        <v>2471</v>
      </c>
      <c r="C12">
        <v>1</v>
      </c>
      <c r="E12" t="s">
        <v>2471</v>
      </c>
      <c r="F12">
        <v>1</v>
      </c>
      <c r="G12" t="s">
        <v>2549</v>
      </c>
      <c r="J12">
        <v>7</v>
      </c>
      <c r="K12" s="75"/>
      <c r="L12">
        <f t="shared" si="0"/>
        <v>118</v>
      </c>
      <c r="M12">
        <f t="shared" si="1"/>
        <v>129</v>
      </c>
    </row>
    <row r="13" spans="2:13" x14ac:dyDescent="0.2">
      <c r="B13" s="74" t="s">
        <v>2472</v>
      </c>
      <c r="C13">
        <v>11</v>
      </c>
      <c r="E13" t="s">
        <v>2472</v>
      </c>
      <c r="F13">
        <v>11</v>
      </c>
      <c r="G13" t="s">
        <v>2543</v>
      </c>
      <c r="J13">
        <v>8</v>
      </c>
      <c r="K13" s="75"/>
      <c r="L13">
        <f t="shared" si="0"/>
        <v>110</v>
      </c>
      <c r="M13">
        <f t="shared" si="1"/>
        <v>117</v>
      </c>
    </row>
    <row r="14" spans="2:13" x14ac:dyDescent="0.2">
      <c r="B14" s="74" t="s">
        <v>2473</v>
      </c>
      <c r="C14">
        <v>110</v>
      </c>
      <c r="E14" t="s">
        <v>2473</v>
      </c>
      <c r="F14">
        <v>110</v>
      </c>
      <c r="G14" t="s">
        <v>2544</v>
      </c>
      <c r="J14">
        <v>9</v>
      </c>
      <c r="K14">
        <f>F7</f>
        <v>93</v>
      </c>
      <c r="L14">
        <f t="shared" si="0"/>
        <v>120</v>
      </c>
      <c r="M14">
        <f t="shared" si="1"/>
        <v>122</v>
      </c>
    </row>
    <row r="15" spans="2:13" x14ac:dyDescent="0.2">
      <c r="B15" s="74" t="s">
        <v>2474</v>
      </c>
      <c r="C15">
        <v>89</v>
      </c>
      <c r="E15" t="s">
        <v>2474</v>
      </c>
      <c r="F15">
        <v>89</v>
      </c>
      <c r="G15" t="s">
        <v>2545</v>
      </c>
      <c r="J15">
        <v>10</v>
      </c>
      <c r="K15">
        <f t="shared" ref="K15:K18" si="2">F8</f>
        <v>100</v>
      </c>
      <c r="L15">
        <f t="shared" si="0"/>
        <v>90</v>
      </c>
      <c r="M15">
        <f t="shared" si="1"/>
        <v>58</v>
      </c>
    </row>
    <row r="16" spans="2:13" x14ac:dyDescent="0.2">
      <c r="B16" s="74" t="s">
        <v>2475</v>
      </c>
      <c r="C16">
        <v>82</v>
      </c>
      <c r="E16" t="s">
        <v>2475</v>
      </c>
      <c r="F16">
        <v>82</v>
      </c>
      <c r="G16" t="s">
        <v>2546</v>
      </c>
      <c r="J16">
        <v>11</v>
      </c>
      <c r="K16">
        <f t="shared" si="2"/>
        <v>86</v>
      </c>
      <c r="L16">
        <f t="shared" si="0"/>
        <v>12</v>
      </c>
      <c r="M16">
        <f t="shared" si="1"/>
        <v>14</v>
      </c>
    </row>
    <row r="17" spans="2:13" x14ac:dyDescent="0.2">
      <c r="B17" s="74" t="s">
        <v>2476</v>
      </c>
      <c r="C17">
        <v>76</v>
      </c>
      <c r="E17" t="s">
        <v>2476</v>
      </c>
      <c r="F17">
        <v>76</v>
      </c>
      <c r="G17" t="s">
        <v>2547</v>
      </c>
      <c r="J17">
        <v>12</v>
      </c>
      <c r="K17">
        <f t="shared" si="2"/>
        <v>95</v>
      </c>
      <c r="L17">
        <f t="shared" si="0"/>
        <v>10</v>
      </c>
      <c r="M17">
        <f t="shared" si="1"/>
        <v>26</v>
      </c>
    </row>
    <row r="18" spans="2:13" x14ac:dyDescent="0.2">
      <c r="B18" s="74" t="s">
        <v>2477</v>
      </c>
      <c r="C18">
        <v>7</v>
      </c>
      <c r="E18" t="s">
        <v>2477</v>
      </c>
      <c r="F18">
        <v>7</v>
      </c>
      <c r="G18" t="s">
        <v>2549</v>
      </c>
      <c r="J18">
        <v>13</v>
      </c>
      <c r="K18">
        <f t="shared" si="2"/>
        <v>72</v>
      </c>
      <c r="L18">
        <f t="shared" si="0"/>
        <v>123</v>
      </c>
      <c r="M18">
        <f t="shared" si="1"/>
        <v>121</v>
      </c>
    </row>
    <row r="19" spans="2:13" x14ac:dyDescent="0.2">
      <c r="B19" s="74" t="s">
        <v>2478</v>
      </c>
      <c r="C19">
        <v>91</v>
      </c>
      <c r="E19" t="s">
        <v>2478</v>
      </c>
      <c r="F19">
        <v>91</v>
      </c>
      <c r="G19" t="s">
        <v>2543</v>
      </c>
      <c r="J19">
        <v>14</v>
      </c>
      <c r="K19" s="75"/>
      <c r="L19">
        <f t="shared" si="0"/>
        <v>105</v>
      </c>
      <c r="M19">
        <f t="shared" si="1"/>
        <v>105</v>
      </c>
    </row>
    <row r="20" spans="2:13" x14ac:dyDescent="0.2">
      <c r="B20" s="74" t="s">
        <v>2479</v>
      </c>
      <c r="C20">
        <v>87</v>
      </c>
      <c r="E20" t="s">
        <v>2479</v>
      </c>
      <c r="F20">
        <v>87</v>
      </c>
      <c r="G20" t="s">
        <v>2544</v>
      </c>
      <c r="J20">
        <v>15</v>
      </c>
      <c r="K20">
        <f>F12</f>
        <v>1</v>
      </c>
      <c r="L20">
        <f t="shared" si="0"/>
        <v>118</v>
      </c>
      <c r="M20">
        <f t="shared" si="1"/>
        <v>104</v>
      </c>
    </row>
    <row r="21" spans="2:13" x14ac:dyDescent="0.2">
      <c r="B21" s="74" t="s">
        <v>2480</v>
      </c>
      <c r="C21">
        <v>86</v>
      </c>
      <c r="E21" t="s">
        <v>2480</v>
      </c>
      <c r="F21">
        <v>86</v>
      </c>
      <c r="G21" t="s">
        <v>2545</v>
      </c>
      <c r="J21">
        <v>16</v>
      </c>
      <c r="K21">
        <f t="shared" ref="K21:K25" si="3">F13</f>
        <v>11</v>
      </c>
      <c r="L21">
        <f t="shared" si="0"/>
        <v>100</v>
      </c>
      <c r="M21">
        <f t="shared" si="1"/>
        <v>142</v>
      </c>
    </row>
    <row r="22" spans="2:13" x14ac:dyDescent="0.2">
      <c r="B22" s="74" t="s">
        <v>2481</v>
      </c>
      <c r="C22">
        <v>87</v>
      </c>
      <c r="E22" t="s">
        <v>2481</v>
      </c>
      <c r="F22">
        <v>87</v>
      </c>
      <c r="G22" t="s">
        <v>2546</v>
      </c>
      <c r="J22">
        <v>17</v>
      </c>
      <c r="K22">
        <f t="shared" si="3"/>
        <v>110</v>
      </c>
      <c r="L22">
        <f t="shared" si="0"/>
        <v>76</v>
      </c>
      <c r="M22">
        <f t="shared" si="1"/>
        <v>131</v>
      </c>
    </row>
    <row r="23" spans="2:13" x14ac:dyDescent="0.2">
      <c r="B23" s="74" t="s">
        <v>2482</v>
      </c>
      <c r="C23">
        <v>78</v>
      </c>
      <c r="E23" t="s">
        <v>2482</v>
      </c>
      <c r="F23">
        <v>78</v>
      </c>
      <c r="G23" t="s">
        <v>2547</v>
      </c>
      <c r="J23">
        <v>18</v>
      </c>
      <c r="K23">
        <f t="shared" si="3"/>
        <v>89</v>
      </c>
      <c r="L23">
        <f t="shared" si="0"/>
        <v>2</v>
      </c>
      <c r="M23">
        <f t="shared" si="1"/>
        <v>23</v>
      </c>
    </row>
    <row r="24" spans="2:13" x14ac:dyDescent="0.2">
      <c r="B24" s="74" t="s">
        <v>2483</v>
      </c>
      <c r="C24">
        <v>1</v>
      </c>
      <c r="E24" t="s">
        <v>2483</v>
      </c>
      <c r="F24">
        <v>1</v>
      </c>
      <c r="G24" t="s">
        <v>2548</v>
      </c>
      <c r="J24">
        <v>19</v>
      </c>
      <c r="K24">
        <f t="shared" si="3"/>
        <v>82</v>
      </c>
      <c r="L24">
        <f t="shared" si="0"/>
        <v>15</v>
      </c>
      <c r="M24">
        <f t="shared" si="1"/>
        <v>33</v>
      </c>
    </row>
    <row r="25" spans="2:13" x14ac:dyDescent="0.2">
      <c r="B25" s="74" t="s">
        <v>2484</v>
      </c>
      <c r="C25">
        <v>6</v>
      </c>
      <c r="E25" t="s">
        <v>2484</v>
      </c>
      <c r="F25">
        <v>6</v>
      </c>
      <c r="G25" t="s">
        <v>2549</v>
      </c>
      <c r="J25">
        <v>20</v>
      </c>
      <c r="K25">
        <f t="shared" si="3"/>
        <v>76</v>
      </c>
      <c r="L25">
        <f t="shared" si="0"/>
        <v>16</v>
      </c>
      <c r="M25">
        <f t="shared" si="1"/>
        <v>100</v>
      </c>
    </row>
    <row r="26" spans="2:13" x14ac:dyDescent="0.2">
      <c r="B26" s="74" t="s">
        <v>2485</v>
      </c>
      <c r="C26">
        <v>104</v>
      </c>
      <c r="E26" t="s">
        <v>2485</v>
      </c>
      <c r="F26">
        <v>104</v>
      </c>
      <c r="G26" t="s">
        <v>2543</v>
      </c>
      <c r="J26">
        <v>21</v>
      </c>
      <c r="K26" s="75"/>
      <c r="L26">
        <f t="shared" si="0"/>
        <v>130</v>
      </c>
      <c r="M26">
        <f t="shared" si="1"/>
        <v>71</v>
      </c>
    </row>
    <row r="27" spans="2:13" x14ac:dyDescent="0.2">
      <c r="B27" s="74" t="s">
        <v>2486</v>
      </c>
      <c r="C27">
        <v>92</v>
      </c>
      <c r="E27" t="s">
        <v>2486</v>
      </c>
      <c r="F27">
        <v>92</v>
      </c>
      <c r="G27" t="s">
        <v>2544</v>
      </c>
      <c r="J27">
        <v>22</v>
      </c>
      <c r="K27">
        <f>F18</f>
        <v>7</v>
      </c>
      <c r="L27">
        <f t="shared" si="0"/>
        <v>113</v>
      </c>
      <c r="M27">
        <f t="shared" si="1"/>
        <v>67</v>
      </c>
    </row>
    <row r="28" spans="2:13" x14ac:dyDescent="0.2">
      <c r="B28" s="6" t="s">
        <v>2487</v>
      </c>
      <c r="C28">
        <v>2109</v>
      </c>
      <c r="E28" t="s">
        <v>2487</v>
      </c>
      <c r="F28">
        <v>2109</v>
      </c>
      <c r="J28">
        <v>23</v>
      </c>
      <c r="K28">
        <f t="shared" ref="K28:K36" si="4">F19</f>
        <v>91</v>
      </c>
      <c r="L28">
        <f t="shared" si="0"/>
        <v>115</v>
      </c>
      <c r="M28">
        <f t="shared" si="1"/>
        <v>60</v>
      </c>
    </row>
    <row r="29" spans="2:13" x14ac:dyDescent="0.2">
      <c r="B29" s="74" t="s">
        <v>2488</v>
      </c>
      <c r="C29">
        <v>123</v>
      </c>
      <c r="E29" t="s">
        <v>2488</v>
      </c>
      <c r="F29">
        <v>123</v>
      </c>
      <c r="G29" t="s">
        <v>2545</v>
      </c>
      <c r="J29">
        <v>24</v>
      </c>
      <c r="K29">
        <f t="shared" si="4"/>
        <v>87</v>
      </c>
      <c r="L29">
        <f t="shared" si="0"/>
        <v>62</v>
      </c>
      <c r="M29">
        <f t="shared" si="1"/>
        <v>35</v>
      </c>
    </row>
    <row r="30" spans="2:13" x14ac:dyDescent="0.2">
      <c r="B30" s="74" t="s">
        <v>2489</v>
      </c>
      <c r="C30">
        <v>85</v>
      </c>
      <c r="E30" t="s">
        <v>2489</v>
      </c>
      <c r="F30">
        <v>85</v>
      </c>
      <c r="G30" t="s">
        <v>2546</v>
      </c>
      <c r="J30">
        <v>25</v>
      </c>
      <c r="K30">
        <f t="shared" si="4"/>
        <v>86</v>
      </c>
      <c r="L30">
        <f t="shared" si="0"/>
        <v>10</v>
      </c>
      <c r="M30" s="75"/>
    </row>
    <row r="31" spans="2:13" x14ac:dyDescent="0.2">
      <c r="B31" s="74" t="s">
        <v>2490</v>
      </c>
      <c r="C31">
        <v>83</v>
      </c>
      <c r="E31" t="s">
        <v>2490</v>
      </c>
      <c r="F31">
        <v>83</v>
      </c>
      <c r="G31" t="s">
        <v>2547</v>
      </c>
      <c r="J31">
        <v>26</v>
      </c>
      <c r="K31">
        <f t="shared" si="4"/>
        <v>87</v>
      </c>
      <c r="L31">
        <f t="shared" si="0"/>
        <v>10</v>
      </c>
      <c r="M31" s="75"/>
    </row>
    <row r="32" spans="2:13" x14ac:dyDescent="0.2">
      <c r="B32" s="74" t="s">
        <v>2491</v>
      </c>
      <c r="C32">
        <v>2</v>
      </c>
      <c r="E32" t="s">
        <v>2491</v>
      </c>
      <c r="F32">
        <v>2</v>
      </c>
      <c r="G32" t="s">
        <v>2548</v>
      </c>
      <c r="J32">
        <v>27</v>
      </c>
      <c r="K32">
        <f t="shared" si="4"/>
        <v>78</v>
      </c>
      <c r="L32">
        <f t="shared" si="0"/>
        <v>108</v>
      </c>
      <c r="M32" s="75"/>
    </row>
    <row r="33" spans="2:13" x14ac:dyDescent="0.2">
      <c r="B33" s="74" t="s">
        <v>2492</v>
      </c>
      <c r="C33">
        <v>5</v>
      </c>
      <c r="E33" t="s">
        <v>2492</v>
      </c>
      <c r="F33">
        <v>5</v>
      </c>
      <c r="G33" t="s">
        <v>2549</v>
      </c>
      <c r="J33">
        <v>28</v>
      </c>
      <c r="K33">
        <f t="shared" si="4"/>
        <v>1</v>
      </c>
      <c r="L33">
        <f>F56</f>
        <v>134</v>
      </c>
      <c r="M33" s="75"/>
    </row>
    <row r="34" spans="2:13" x14ac:dyDescent="0.2">
      <c r="B34" s="74" t="s">
        <v>2493</v>
      </c>
      <c r="C34">
        <v>114</v>
      </c>
      <c r="E34" t="s">
        <v>2493</v>
      </c>
      <c r="F34">
        <v>114</v>
      </c>
      <c r="G34" t="s">
        <v>2543</v>
      </c>
      <c r="J34">
        <v>29</v>
      </c>
      <c r="K34">
        <f t="shared" si="4"/>
        <v>6</v>
      </c>
      <c r="L34" s="75"/>
      <c r="M34" s="75"/>
    </row>
    <row r="35" spans="2:13" x14ac:dyDescent="0.2">
      <c r="B35" s="74" t="s">
        <v>2494</v>
      </c>
      <c r="C35">
        <v>118</v>
      </c>
      <c r="E35" t="s">
        <v>2494</v>
      </c>
      <c r="F35">
        <v>118</v>
      </c>
      <c r="G35" t="s">
        <v>2544</v>
      </c>
      <c r="J35">
        <v>30</v>
      </c>
      <c r="K35">
        <f t="shared" si="4"/>
        <v>104</v>
      </c>
      <c r="L35" s="75"/>
      <c r="M35" s="75"/>
    </row>
    <row r="36" spans="2:13" x14ac:dyDescent="0.2">
      <c r="B36" s="74" t="s">
        <v>2495</v>
      </c>
      <c r="C36">
        <v>110</v>
      </c>
      <c r="E36" t="s">
        <v>2495</v>
      </c>
      <c r="F36">
        <v>110</v>
      </c>
      <c r="G36" t="s">
        <v>2545</v>
      </c>
      <c r="J36">
        <v>31</v>
      </c>
      <c r="K36">
        <f t="shared" si="4"/>
        <v>92</v>
      </c>
      <c r="L36" s="75"/>
      <c r="M36" s="75"/>
    </row>
    <row r="37" spans="2:13" x14ac:dyDescent="0.2">
      <c r="B37" s="74" t="s">
        <v>2496</v>
      </c>
      <c r="C37">
        <v>120</v>
      </c>
      <c r="E37" t="s">
        <v>2496</v>
      </c>
      <c r="F37">
        <v>120</v>
      </c>
      <c r="G37" t="s">
        <v>2546</v>
      </c>
    </row>
    <row r="38" spans="2:13" x14ac:dyDescent="0.2">
      <c r="B38" s="74" t="s">
        <v>2497</v>
      </c>
      <c r="C38">
        <v>90</v>
      </c>
      <c r="E38" t="s">
        <v>2497</v>
      </c>
      <c r="F38">
        <v>90</v>
      </c>
      <c r="G38" t="s">
        <v>2547</v>
      </c>
    </row>
    <row r="39" spans="2:13" x14ac:dyDescent="0.2">
      <c r="B39" s="74" t="s">
        <v>2498</v>
      </c>
      <c r="C39">
        <v>12</v>
      </c>
      <c r="E39" t="s">
        <v>2498</v>
      </c>
      <c r="F39">
        <v>12</v>
      </c>
      <c r="G39" t="s">
        <v>2548</v>
      </c>
    </row>
    <row r="40" spans="2:13" x14ac:dyDescent="0.2">
      <c r="B40" s="74" t="s">
        <v>2499</v>
      </c>
      <c r="C40">
        <v>10</v>
      </c>
      <c r="E40" t="s">
        <v>2499</v>
      </c>
      <c r="F40">
        <v>10</v>
      </c>
      <c r="G40" t="s">
        <v>2549</v>
      </c>
    </row>
    <row r="41" spans="2:13" x14ac:dyDescent="0.2">
      <c r="B41" s="74" t="s">
        <v>2500</v>
      </c>
      <c r="C41">
        <v>123</v>
      </c>
      <c r="E41" t="s">
        <v>2500</v>
      </c>
      <c r="F41">
        <v>123</v>
      </c>
      <c r="G41" t="s">
        <v>2543</v>
      </c>
    </row>
    <row r="42" spans="2:13" x14ac:dyDescent="0.2">
      <c r="B42" s="74" t="s">
        <v>2501</v>
      </c>
      <c r="C42">
        <v>105</v>
      </c>
      <c r="E42" t="s">
        <v>2501</v>
      </c>
      <c r="F42">
        <v>105</v>
      </c>
      <c r="G42" t="s">
        <v>2544</v>
      </c>
    </row>
    <row r="43" spans="2:13" x14ac:dyDescent="0.2">
      <c r="B43" s="74" t="s">
        <v>2502</v>
      </c>
      <c r="C43">
        <v>118</v>
      </c>
      <c r="E43" t="s">
        <v>2502</v>
      </c>
      <c r="F43">
        <v>118</v>
      </c>
      <c r="G43" t="s">
        <v>2545</v>
      </c>
    </row>
    <row r="44" spans="2:13" x14ac:dyDescent="0.2">
      <c r="B44" s="74" t="s">
        <v>2503</v>
      </c>
      <c r="C44">
        <v>100</v>
      </c>
      <c r="E44" t="s">
        <v>2503</v>
      </c>
      <c r="F44">
        <v>100</v>
      </c>
      <c r="G44" t="s">
        <v>2546</v>
      </c>
    </row>
    <row r="45" spans="2:13" x14ac:dyDescent="0.2">
      <c r="B45" s="74" t="s">
        <v>2504</v>
      </c>
      <c r="C45">
        <v>76</v>
      </c>
      <c r="E45" t="s">
        <v>2504</v>
      </c>
      <c r="F45">
        <v>76</v>
      </c>
      <c r="G45" t="s">
        <v>2547</v>
      </c>
    </row>
    <row r="46" spans="2:13" x14ac:dyDescent="0.2">
      <c r="B46" s="74" t="s">
        <v>2505</v>
      </c>
      <c r="C46">
        <v>2</v>
      </c>
      <c r="E46" t="s">
        <v>2505</v>
      </c>
      <c r="F46">
        <v>2</v>
      </c>
      <c r="G46" t="s">
        <v>2548</v>
      </c>
    </row>
    <row r="47" spans="2:13" x14ac:dyDescent="0.2">
      <c r="B47" s="74" t="s">
        <v>2506</v>
      </c>
      <c r="C47">
        <v>15</v>
      </c>
      <c r="E47" t="s">
        <v>2506</v>
      </c>
      <c r="F47">
        <v>15</v>
      </c>
      <c r="G47" t="s">
        <v>2549</v>
      </c>
    </row>
    <row r="48" spans="2:13" x14ac:dyDescent="0.2">
      <c r="B48" s="74" t="s">
        <v>2507</v>
      </c>
      <c r="C48">
        <v>16</v>
      </c>
      <c r="E48" t="s">
        <v>2507</v>
      </c>
      <c r="F48">
        <v>16</v>
      </c>
      <c r="G48" t="s">
        <v>2543</v>
      </c>
    </row>
    <row r="49" spans="2:7" x14ac:dyDescent="0.2">
      <c r="B49" s="74" t="s">
        <v>2508</v>
      </c>
      <c r="C49">
        <v>130</v>
      </c>
      <c r="E49" t="s">
        <v>2508</v>
      </c>
      <c r="F49">
        <v>130</v>
      </c>
      <c r="G49" t="s">
        <v>2544</v>
      </c>
    </row>
    <row r="50" spans="2:7" x14ac:dyDescent="0.2">
      <c r="B50" s="74" t="s">
        <v>2509</v>
      </c>
      <c r="C50">
        <v>113</v>
      </c>
      <c r="E50" t="s">
        <v>2509</v>
      </c>
      <c r="F50">
        <v>113</v>
      </c>
      <c r="G50" t="s">
        <v>2545</v>
      </c>
    </row>
    <row r="51" spans="2:7" x14ac:dyDescent="0.2">
      <c r="B51" s="74" t="s">
        <v>2510</v>
      </c>
      <c r="C51">
        <v>115</v>
      </c>
      <c r="E51" t="s">
        <v>2510</v>
      </c>
      <c r="F51">
        <v>115</v>
      </c>
      <c r="G51" t="s">
        <v>2546</v>
      </c>
    </row>
    <row r="52" spans="2:7" x14ac:dyDescent="0.2">
      <c r="B52" s="74" t="s">
        <v>2511</v>
      </c>
      <c r="C52">
        <v>62</v>
      </c>
      <c r="E52" t="s">
        <v>2511</v>
      </c>
      <c r="F52">
        <v>62</v>
      </c>
      <c r="G52" t="s">
        <v>2547</v>
      </c>
    </row>
    <row r="53" spans="2:7" x14ac:dyDescent="0.2">
      <c r="B53" s="74" t="s">
        <v>2512</v>
      </c>
      <c r="C53">
        <v>10</v>
      </c>
      <c r="E53" t="s">
        <v>2512</v>
      </c>
      <c r="F53">
        <v>10</v>
      </c>
      <c r="G53" t="s">
        <v>2548</v>
      </c>
    </row>
    <row r="54" spans="2:7" x14ac:dyDescent="0.2">
      <c r="B54" s="74" t="s">
        <v>2513</v>
      </c>
      <c r="C54">
        <v>10</v>
      </c>
      <c r="E54" t="s">
        <v>2513</v>
      </c>
      <c r="F54">
        <v>10</v>
      </c>
      <c r="G54" t="s">
        <v>2549</v>
      </c>
    </row>
    <row r="55" spans="2:7" x14ac:dyDescent="0.2">
      <c r="B55" s="74" t="s">
        <v>2514</v>
      </c>
      <c r="C55">
        <v>108</v>
      </c>
      <c r="E55" t="s">
        <v>2514</v>
      </c>
      <c r="F55">
        <v>108</v>
      </c>
      <c r="G55" t="s">
        <v>2543</v>
      </c>
    </row>
    <row r="56" spans="2:7" x14ac:dyDescent="0.2">
      <c r="B56" s="74" t="s">
        <v>2515</v>
      </c>
      <c r="C56">
        <v>134</v>
      </c>
      <c r="E56" t="s">
        <v>2515</v>
      </c>
      <c r="F56">
        <v>134</v>
      </c>
      <c r="G56" t="s">
        <v>2544</v>
      </c>
    </row>
    <row r="57" spans="2:7" x14ac:dyDescent="0.2">
      <c r="B57" s="6" t="s">
        <v>2516</v>
      </c>
      <c r="C57">
        <v>1895</v>
      </c>
      <c r="E57" t="s">
        <v>2516</v>
      </c>
      <c r="F57">
        <v>1895</v>
      </c>
    </row>
    <row r="58" spans="2:7" x14ac:dyDescent="0.2">
      <c r="B58" s="74" t="s">
        <v>2517</v>
      </c>
      <c r="C58">
        <v>111</v>
      </c>
      <c r="E58" t="s">
        <v>2517</v>
      </c>
      <c r="F58">
        <v>111</v>
      </c>
      <c r="G58" t="s">
        <v>2545</v>
      </c>
    </row>
    <row r="59" spans="2:7" x14ac:dyDescent="0.2">
      <c r="B59" s="74" t="s">
        <v>2518</v>
      </c>
      <c r="C59">
        <v>98</v>
      </c>
      <c r="E59" t="s">
        <v>2518</v>
      </c>
      <c r="F59">
        <v>98</v>
      </c>
      <c r="G59" t="s">
        <v>2546</v>
      </c>
    </row>
    <row r="60" spans="2:7" x14ac:dyDescent="0.2">
      <c r="B60" s="74" t="s">
        <v>2519</v>
      </c>
      <c r="C60">
        <v>82</v>
      </c>
      <c r="E60" t="s">
        <v>2519</v>
      </c>
      <c r="F60">
        <v>82</v>
      </c>
      <c r="G60" t="s">
        <v>2547</v>
      </c>
    </row>
    <row r="61" spans="2:7" x14ac:dyDescent="0.2">
      <c r="B61" s="74" t="s">
        <v>2520</v>
      </c>
      <c r="C61">
        <v>14</v>
      </c>
      <c r="E61" t="s">
        <v>2520</v>
      </c>
      <c r="F61">
        <v>14</v>
      </c>
      <c r="G61" t="s">
        <v>2548</v>
      </c>
    </row>
    <row r="62" spans="2:7" x14ac:dyDescent="0.2">
      <c r="B62" s="74" t="s">
        <v>2521</v>
      </c>
      <c r="C62">
        <v>15</v>
      </c>
      <c r="E62" t="s">
        <v>2521</v>
      </c>
      <c r="F62">
        <v>15</v>
      </c>
      <c r="G62" t="s">
        <v>2549</v>
      </c>
    </row>
    <row r="63" spans="2:7" x14ac:dyDescent="0.2">
      <c r="B63" s="74" t="s">
        <v>2522</v>
      </c>
      <c r="C63">
        <v>117</v>
      </c>
      <c r="E63" t="s">
        <v>2522</v>
      </c>
      <c r="F63">
        <v>117</v>
      </c>
      <c r="G63" t="s">
        <v>2543</v>
      </c>
    </row>
    <row r="64" spans="2:7" x14ac:dyDescent="0.2">
      <c r="B64" s="74" t="s">
        <v>2523</v>
      </c>
      <c r="C64">
        <v>129</v>
      </c>
      <c r="E64" t="s">
        <v>2523</v>
      </c>
      <c r="F64">
        <v>129</v>
      </c>
      <c r="G64" t="s">
        <v>2544</v>
      </c>
    </row>
    <row r="65" spans="2:7" x14ac:dyDescent="0.2">
      <c r="B65" s="74" t="s">
        <v>2524</v>
      </c>
      <c r="C65">
        <v>117</v>
      </c>
      <c r="E65" t="s">
        <v>2524</v>
      </c>
      <c r="F65">
        <v>117</v>
      </c>
      <c r="G65" t="s">
        <v>2545</v>
      </c>
    </row>
    <row r="66" spans="2:7" x14ac:dyDescent="0.2">
      <c r="B66" s="74" t="s">
        <v>2525</v>
      </c>
      <c r="C66">
        <v>122</v>
      </c>
      <c r="E66" t="s">
        <v>2525</v>
      </c>
      <c r="F66">
        <v>122</v>
      </c>
      <c r="G66" t="s">
        <v>2546</v>
      </c>
    </row>
    <row r="67" spans="2:7" x14ac:dyDescent="0.2">
      <c r="B67" s="74" t="s">
        <v>2526</v>
      </c>
      <c r="C67">
        <v>58</v>
      </c>
      <c r="E67" t="s">
        <v>2526</v>
      </c>
      <c r="F67">
        <v>58</v>
      </c>
      <c r="G67" t="s">
        <v>2547</v>
      </c>
    </row>
    <row r="68" spans="2:7" x14ac:dyDescent="0.2">
      <c r="B68" s="74" t="s">
        <v>2527</v>
      </c>
      <c r="C68">
        <v>14</v>
      </c>
      <c r="E68" t="s">
        <v>2527</v>
      </c>
      <c r="F68">
        <v>14</v>
      </c>
      <c r="G68" t="s">
        <v>2548</v>
      </c>
    </row>
    <row r="69" spans="2:7" x14ac:dyDescent="0.2">
      <c r="B69" s="74" t="s">
        <v>2528</v>
      </c>
      <c r="C69">
        <v>26</v>
      </c>
      <c r="E69" t="s">
        <v>2528</v>
      </c>
      <c r="F69">
        <v>26</v>
      </c>
      <c r="G69" t="s">
        <v>2549</v>
      </c>
    </row>
    <row r="70" spans="2:7" x14ac:dyDescent="0.2">
      <c r="B70" s="74" t="s">
        <v>2529</v>
      </c>
      <c r="C70">
        <v>121</v>
      </c>
      <c r="E70" t="s">
        <v>2529</v>
      </c>
      <c r="F70">
        <v>121</v>
      </c>
      <c r="G70" t="s">
        <v>2543</v>
      </c>
    </row>
    <row r="71" spans="2:7" x14ac:dyDescent="0.2">
      <c r="B71" s="74" t="s">
        <v>2530</v>
      </c>
      <c r="C71">
        <v>105</v>
      </c>
      <c r="E71" t="s">
        <v>2530</v>
      </c>
      <c r="F71">
        <v>105</v>
      </c>
      <c r="G71" t="s">
        <v>2544</v>
      </c>
    </row>
    <row r="72" spans="2:7" x14ac:dyDescent="0.2">
      <c r="B72" s="74" t="s">
        <v>2531</v>
      </c>
      <c r="C72">
        <v>104</v>
      </c>
      <c r="E72" t="s">
        <v>2531</v>
      </c>
      <c r="F72">
        <v>104</v>
      </c>
      <c r="G72" t="s">
        <v>2545</v>
      </c>
    </row>
    <row r="73" spans="2:7" x14ac:dyDescent="0.2">
      <c r="B73" s="74" t="s">
        <v>2532</v>
      </c>
      <c r="C73">
        <v>142</v>
      </c>
      <c r="E73" t="s">
        <v>2532</v>
      </c>
      <c r="F73">
        <v>142</v>
      </c>
      <c r="G73" t="s">
        <v>2546</v>
      </c>
    </row>
    <row r="74" spans="2:7" x14ac:dyDescent="0.2">
      <c r="B74" s="74" t="s">
        <v>2533</v>
      </c>
      <c r="C74">
        <v>131</v>
      </c>
      <c r="E74" t="s">
        <v>2533</v>
      </c>
      <c r="F74">
        <v>131</v>
      </c>
      <c r="G74" t="s">
        <v>2547</v>
      </c>
    </row>
    <row r="75" spans="2:7" x14ac:dyDescent="0.2">
      <c r="B75" s="74" t="s">
        <v>2534</v>
      </c>
      <c r="C75">
        <v>23</v>
      </c>
      <c r="E75" t="s">
        <v>2534</v>
      </c>
      <c r="F75">
        <v>23</v>
      </c>
      <c r="G75" t="s">
        <v>2548</v>
      </c>
    </row>
    <row r="76" spans="2:7" x14ac:dyDescent="0.2">
      <c r="B76" s="74" t="s">
        <v>2535</v>
      </c>
      <c r="C76">
        <v>33</v>
      </c>
      <c r="E76" t="s">
        <v>2535</v>
      </c>
      <c r="F76">
        <v>33</v>
      </c>
      <c r="G76" t="s">
        <v>2549</v>
      </c>
    </row>
    <row r="77" spans="2:7" x14ac:dyDescent="0.2">
      <c r="B77" s="74" t="s">
        <v>2536</v>
      </c>
      <c r="C77">
        <v>100</v>
      </c>
      <c r="E77" t="s">
        <v>2536</v>
      </c>
      <c r="F77">
        <v>100</v>
      </c>
      <c r="G77" t="s">
        <v>2543</v>
      </c>
    </row>
    <row r="78" spans="2:7" x14ac:dyDescent="0.2">
      <c r="B78" s="74" t="s">
        <v>2537</v>
      </c>
      <c r="C78">
        <v>71</v>
      </c>
      <c r="E78" t="s">
        <v>2537</v>
      </c>
      <c r="F78">
        <v>71</v>
      </c>
      <c r="G78" t="s">
        <v>2544</v>
      </c>
    </row>
    <row r="79" spans="2:7" x14ac:dyDescent="0.2">
      <c r="B79" s="74" t="s">
        <v>2538</v>
      </c>
      <c r="C79">
        <v>67</v>
      </c>
      <c r="E79" t="s">
        <v>2538</v>
      </c>
      <c r="F79">
        <v>67</v>
      </c>
      <c r="G79" t="s">
        <v>2545</v>
      </c>
    </row>
    <row r="80" spans="2:7" x14ac:dyDescent="0.2">
      <c r="B80" s="74" t="s">
        <v>2539</v>
      </c>
      <c r="C80">
        <v>60</v>
      </c>
      <c r="E80" t="s">
        <v>2539</v>
      </c>
      <c r="F80">
        <v>60</v>
      </c>
      <c r="G80" t="s">
        <v>2546</v>
      </c>
    </row>
    <row r="81" spans="2:7" x14ac:dyDescent="0.2">
      <c r="B81" s="74" t="s">
        <v>2540</v>
      </c>
      <c r="C81">
        <v>35</v>
      </c>
      <c r="E81" t="s">
        <v>2540</v>
      </c>
      <c r="F81">
        <v>35</v>
      </c>
      <c r="G81" t="s">
        <v>2547</v>
      </c>
    </row>
    <row r="82" spans="2:7" x14ac:dyDescent="0.2">
      <c r="B82" s="6" t="s">
        <v>2257</v>
      </c>
      <c r="C82">
        <v>5458</v>
      </c>
      <c r="E82" t="s">
        <v>2257</v>
      </c>
      <c r="F82">
        <v>5458</v>
      </c>
    </row>
  </sheetData>
  <conditionalFormatting sqref="K14:K18 K20:K25 K27:K36 L6:L33 M6:M2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0" verticalDpi="0"/>
  <tableParts count="1">
    <tablePart r:id="rId2"/>
  </tableParts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DC52A-99F2-6140-BE25-945CE2A74014}">
  <dimension ref="A1:BW26"/>
  <sheetViews>
    <sheetView workbookViewId="0">
      <selection activeCell="A2" sqref="A2:BV26"/>
    </sheetView>
  </sheetViews>
  <sheetFormatPr baseColWidth="10" defaultRowHeight="16" x14ac:dyDescent="0.2"/>
  <cols>
    <col min="1" max="1" width="14.33203125" bestFit="1" customWidth="1"/>
    <col min="2" max="2" width="15.5" bestFit="1" customWidth="1"/>
    <col min="3" max="22" width="6.5" bestFit="1" customWidth="1"/>
    <col min="23" max="31" width="5.83203125" bestFit="1" customWidth="1"/>
    <col min="32" max="50" width="6.83203125" bestFit="1" customWidth="1"/>
    <col min="51" max="59" width="6.1640625" bestFit="1" customWidth="1"/>
    <col min="60" max="74" width="7.1640625" bestFit="1" customWidth="1"/>
  </cols>
  <sheetData>
    <row r="1" spans="1:75" x14ac:dyDescent="0.2">
      <c r="A1" s="5" t="s">
        <v>2550</v>
      </c>
      <c r="B1" s="5" t="s">
        <v>2442</v>
      </c>
    </row>
    <row r="2" spans="1:75" x14ac:dyDescent="0.2">
      <c r="A2" s="5" t="s">
        <v>2441</v>
      </c>
      <c r="B2" s="1" t="s">
        <v>2466</v>
      </c>
      <c r="C2" s="1" t="s">
        <v>2467</v>
      </c>
      <c r="D2" s="1" t="s">
        <v>2468</v>
      </c>
      <c r="E2" s="1" t="s">
        <v>2469</v>
      </c>
      <c r="F2" s="1" t="s">
        <v>2470</v>
      </c>
      <c r="G2" s="1" t="s">
        <v>2471</v>
      </c>
      <c r="H2" s="1" t="s">
        <v>2472</v>
      </c>
      <c r="I2" s="1" t="s">
        <v>2473</v>
      </c>
      <c r="J2" s="1" t="s">
        <v>2474</v>
      </c>
      <c r="K2" s="1" t="s">
        <v>2475</v>
      </c>
      <c r="L2" s="1" t="s">
        <v>2476</v>
      </c>
      <c r="M2" s="1" t="s">
        <v>2477</v>
      </c>
      <c r="N2" s="1" t="s">
        <v>2478</v>
      </c>
      <c r="O2" s="1" t="s">
        <v>2479</v>
      </c>
      <c r="P2" s="1" t="s">
        <v>2480</v>
      </c>
      <c r="Q2" s="1" t="s">
        <v>2481</v>
      </c>
      <c r="R2" s="1" t="s">
        <v>2482</v>
      </c>
      <c r="S2" s="1" t="s">
        <v>2483</v>
      </c>
      <c r="T2" s="1" t="s">
        <v>2484</v>
      </c>
      <c r="U2" s="1" t="s">
        <v>2485</v>
      </c>
      <c r="V2" s="1" t="s">
        <v>2486</v>
      </c>
      <c r="W2" s="1" t="s">
        <v>2488</v>
      </c>
      <c r="X2" s="1" t="s">
        <v>2489</v>
      </c>
      <c r="Y2" s="1" t="s">
        <v>2490</v>
      </c>
      <c r="Z2" s="1" t="s">
        <v>2491</v>
      </c>
      <c r="AA2" s="1" t="s">
        <v>2492</v>
      </c>
      <c r="AB2" s="1" t="s">
        <v>2493</v>
      </c>
      <c r="AC2" s="1" t="s">
        <v>2494</v>
      </c>
      <c r="AD2" s="1" t="s">
        <v>2495</v>
      </c>
      <c r="AE2" s="1" t="s">
        <v>2496</v>
      </c>
      <c r="AF2" s="1" t="s">
        <v>2497</v>
      </c>
      <c r="AG2" s="1" t="s">
        <v>2498</v>
      </c>
      <c r="AH2" s="1" t="s">
        <v>2499</v>
      </c>
      <c r="AI2" s="1" t="s">
        <v>2500</v>
      </c>
      <c r="AJ2" s="1" t="s">
        <v>2501</v>
      </c>
      <c r="AK2" s="1" t="s">
        <v>2502</v>
      </c>
      <c r="AL2" s="1" t="s">
        <v>2503</v>
      </c>
      <c r="AM2" s="1" t="s">
        <v>2504</v>
      </c>
      <c r="AN2" s="1" t="s">
        <v>2505</v>
      </c>
      <c r="AO2" s="1" t="s">
        <v>2506</v>
      </c>
      <c r="AP2" s="1" t="s">
        <v>2507</v>
      </c>
      <c r="AQ2" s="1" t="s">
        <v>2508</v>
      </c>
      <c r="AR2" s="1" t="s">
        <v>2509</v>
      </c>
      <c r="AS2" s="1" t="s">
        <v>2510</v>
      </c>
      <c r="AT2" s="1" t="s">
        <v>2511</v>
      </c>
      <c r="AU2" s="1" t="s">
        <v>2512</v>
      </c>
      <c r="AV2" s="1" t="s">
        <v>2513</v>
      </c>
      <c r="AW2" s="1" t="s">
        <v>2514</v>
      </c>
      <c r="AX2" s="1" t="s">
        <v>2515</v>
      </c>
      <c r="AY2" s="1" t="s">
        <v>2517</v>
      </c>
      <c r="AZ2" s="1" t="s">
        <v>2518</v>
      </c>
      <c r="BA2" s="1" t="s">
        <v>2519</v>
      </c>
      <c r="BB2" s="1" t="s">
        <v>2520</v>
      </c>
      <c r="BC2" s="1" t="s">
        <v>2521</v>
      </c>
      <c r="BD2" s="1" t="s">
        <v>2522</v>
      </c>
      <c r="BE2" s="1" t="s">
        <v>2523</v>
      </c>
      <c r="BF2" s="1" t="s">
        <v>2524</v>
      </c>
      <c r="BG2" s="1" t="s">
        <v>2525</v>
      </c>
      <c r="BH2" s="1" t="s">
        <v>2526</v>
      </c>
      <c r="BI2" s="1" t="s">
        <v>2527</v>
      </c>
      <c r="BJ2" s="1" t="s">
        <v>2528</v>
      </c>
      <c r="BK2" s="1" t="s">
        <v>2529</v>
      </c>
      <c r="BL2" s="1" t="s">
        <v>2530</v>
      </c>
      <c r="BM2" s="1" t="s">
        <v>2531</v>
      </c>
      <c r="BN2" s="1" t="s">
        <v>2532</v>
      </c>
      <c r="BO2" s="1" t="s">
        <v>2533</v>
      </c>
      <c r="BP2" s="1" t="s">
        <v>2534</v>
      </c>
      <c r="BQ2" s="1" t="s">
        <v>2535</v>
      </c>
      <c r="BR2" s="1" t="s">
        <v>2536</v>
      </c>
      <c r="BS2" s="1" t="s">
        <v>2537</v>
      </c>
      <c r="BT2" s="1" t="s">
        <v>2538</v>
      </c>
      <c r="BU2" s="1" t="s">
        <v>2539</v>
      </c>
      <c r="BV2" s="1" t="s">
        <v>2540</v>
      </c>
      <c r="BW2" s="1" t="s">
        <v>2257</v>
      </c>
    </row>
    <row r="3" spans="1:75" x14ac:dyDescent="0.2">
      <c r="A3" s="6" t="s">
        <v>2432</v>
      </c>
      <c r="B3">
        <v>0</v>
      </c>
      <c r="C3">
        <v>0</v>
      </c>
      <c r="D3">
        <v>2</v>
      </c>
      <c r="E3">
        <v>2</v>
      </c>
      <c r="F3">
        <v>3</v>
      </c>
      <c r="G3">
        <v>3</v>
      </c>
      <c r="H3">
        <v>3</v>
      </c>
      <c r="I3">
        <v>4</v>
      </c>
      <c r="J3">
        <v>4</v>
      </c>
      <c r="K3">
        <v>4</v>
      </c>
      <c r="L3">
        <v>4</v>
      </c>
      <c r="M3">
        <v>5</v>
      </c>
      <c r="N3">
        <v>5</v>
      </c>
      <c r="O3">
        <v>5</v>
      </c>
      <c r="P3">
        <v>5</v>
      </c>
      <c r="Q3">
        <v>5</v>
      </c>
      <c r="R3">
        <v>5</v>
      </c>
      <c r="S3">
        <v>5</v>
      </c>
      <c r="T3">
        <v>5</v>
      </c>
      <c r="U3">
        <v>5</v>
      </c>
      <c r="V3">
        <v>7</v>
      </c>
      <c r="W3">
        <v>9</v>
      </c>
      <c r="X3">
        <v>9</v>
      </c>
      <c r="Y3">
        <v>10</v>
      </c>
      <c r="Z3">
        <v>10</v>
      </c>
      <c r="AA3">
        <v>10</v>
      </c>
      <c r="AB3">
        <v>10</v>
      </c>
      <c r="AC3">
        <v>10</v>
      </c>
      <c r="AD3">
        <v>12</v>
      </c>
      <c r="AE3">
        <v>12</v>
      </c>
      <c r="AF3">
        <v>14</v>
      </c>
      <c r="AG3">
        <v>14</v>
      </c>
      <c r="AH3">
        <v>14</v>
      </c>
      <c r="AI3">
        <v>14</v>
      </c>
      <c r="AJ3">
        <v>16</v>
      </c>
      <c r="AK3">
        <v>16</v>
      </c>
      <c r="AL3">
        <v>16</v>
      </c>
      <c r="AM3">
        <v>16</v>
      </c>
      <c r="AN3">
        <v>16</v>
      </c>
      <c r="AO3">
        <v>16</v>
      </c>
      <c r="AP3">
        <v>16</v>
      </c>
      <c r="AQ3">
        <v>19</v>
      </c>
      <c r="AR3">
        <v>19</v>
      </c>
      <c r="AS3">
        <v>19</v>
      </c>
      <c r="AT3">
        <v>19</v>
      </c>
      <c r="AU3">
        <v>19</v>
      </c>
      <c r="AV3">
        <v>19</v>
      </c>
      <c r="AW3">
        <v>19</v>
      </c>
      <c r="AX3">
        <v>20</v>
      </c>
      <c r="AY3">
        <v>21</v>
      </c>
      <c r="AZ3">
        <v>24</v>
      </c>
      <c r="BA3">
        <v>25</v>
      </c>
      <c r="BB3">
        <v>25</v>
      </c>
      <c r="BC3">
        <v>26</v>
      </c>
      <c r="BD3">
        <v>27</v>
      </c>
      <c r="BE3">
        <v>30</v>
      </c>
      <c r="BF3">
        <v>31</v>
      </c>
      <c r="BG3">
        <v>33</v>
      </c>
      <c r="BH3">
        <v>33</v>
      </c>
      <c r="BI3">
        <v>33</v>
      </c>
      <c r="BJ3">
        <v>33</v>
      </c>
      <c r="BK3">
        <v>36</v>
      </c>
      <c r="BL3">
        <v>36</v>
      </c>
      <c r="BM3">
        <v>36</v>
      </c>
      <c r="BN3">
        <v>37</v>
      </c>
      <c r="BO3">
        <v>38</v>
      </c>
      <c r="BP3">
        <v>38</v>
      </c>
      <c r="BQ3">
        <v>38</v>
      </c>
      <c r="BR3">
        <v>38</v>
      </c>
      <c r="BS3">
        <v>39</v>
      </c>
      <c r="BT3">
        <v>41</v>
      </c>
      <c r="BU3">
        <v>41</v>
      </c>
      <c r="BV3">
        <v>41</v>
      </c>
    </row>
    <row r="4" spans="1:75" x14ac:dyDescent="0.2">
      <c r="A4" s="6" t="s">
        <v>2298</v>
      </c>
      <c r="B4">
        <v>0</v>
      </c>
      <c r="C4">
        <v>0</v>
      </c>
      <c r="D4">
        <v>0</v>
      </c>
      <c r="E4">
        <v>0</v>
      </c>
      <c r="F4">
        <v>1</v>
      </c>
      <c r="G4">
        <v>1</v>
      </c>
      <c r="H4">
        <v>1</v>
      </c>
      <c r="I4">
        <v>1</v>
      </c>
      <c r="J4">
        <v>2</v>
      </c>
      <c r="K4">
        <v>3</v>
      </c>
      <c r="L4">
        <v>3</v>
      </c>
      <c r="M4">
        <v>3</v>
      </c>
      <c r="N4">
        <v>3</v>
      </c>
      <c r="O4">
        <v>3</v>
      </c>
      <c r="P4">
        <v>3</v>
      </c>
      <c r="Q4">
        <v>5</v>
      </c>
      <c r="R4">
        <v>5</v>
      </c>
      <c r="S4">
        <v>5</v>
      </c>
      <c r="T4">
        <v>5</v>
      </c>
      <c r="U4">
        <v>6</v>
      </c>
      <c r="V4">
        <v>10</v>
      </c>
      <c r="W4">
        <v>10</v>
      </c>
      <c r="X4">
        <v>10</v>
      </c>
      <c r="Y4">
        <v>11</v>
      </c>
      <c r="Z4">
        <v>12</v>
      </c>
      <c r="AA4">
        <v>12</v>
      </c>
      <c r="AB4">
        <v>12</v>
      </c>
      <c r="AC4">
        <v>15</v>
      </c>
      <c r="AD4">
        <v>16</v>
      </c>
      <c r="AE4">
        <v>16</v>
      </c>
      <c r="AF4">
        <v>16</v>
      </c>
      <c r="AG4">
        <v>16</v>
      </c>
      <c r="AH4">
        <v>16</v>
      </c>
      <c r="AI4">
        <v>16</v>
      </c>
      <c r="AJ4">
        <v>18</v>
      </c>
      <c r="AK4">
        <v>19</v>
      </c>
      <c r="AL4">
        <v>19</v>
      </c>
      <c r="AM4">
        <v>20</v>
      </c>
      <c r="AN4">
        <v>20</v>
      </c>
      <c r="AO4">
        <v>20</v>
      </c>
      <c r="AP4">
        <v>20</v>
      </c>
      <c r="AQ4">
        <v>20</v>
      </c>
      <c r="AR4">
        <v>20</v>
      </c>
      <c r="AS4">
        <v>21</v>
      </c>
      <c r="AT4">
        <v>21</v>
      </c>
      <c r="AU4">
        <v>21</v>
      </c>
      <c r="AV4">
        <v>21</v>
      </c>
      <c r="AW4">
        <v>21</v>
      </c>
      <c r="AX4">
        <v>23</v>
      </c>
      <c r="AY4">
        <v>23</v>
      </c>
      <c r="AZ4">
        <v>23</v>
      </c>
      <c r="BA4">
        <v>23</v>
      </c>
      <c r="BB4">
        <v>23</v>
      </c>
      <c r="BC4">
        <v>23</v>
      </c>
      <c r="BD4">
        <v>23</v>
      </c>
      <c r="BE4">
        <v>23</v>
      </c>
      <c r="BF4">
        <v>23</v>
      </c>
      <c r="BG4">
        <v>24</v>
      </c>
      <c r="BH4">
        <v>25</v>
      </c>
      <c r="BI4">
        <v>25</v>
      </c>
      <c r="BJ4">
        <v>25</v>
      </c>
      <c r="BK4">
        <v>26</v>
      </c>
      <c r="BL4">
        <v>26</v>
      </c>
      <c r="BM4">
        <v>26</v>
      </c>
      <c r="BN4">
        <v>26</v>
      </c>
      <c r="BO4">
        <v>26</v>
      </c>
      <c r="BP4">
        <v>26</v>
      </c>
      <c r="BQ4">
        <v>26</v>
      </c>
      <c r="BR4">
        <v>27</v>
      </c>
      <c r="BS4">
        <v>28</v>
      </c>
      <c r="BT4">
        <v>28</v>
      </c>
      <c r="BU4">
        <v>29</v>
      </c>
      <c r="BV4">
        <v>29</v>
      </c>
    </row>
    <row r="5" spans="1:75" x14ac:dyDescent="0.2">
      <c r="A5" s="6" t="s">
        <v>2306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2</v>
      </c>
      <c r="AU5">
        <v>2</v>
      </c>
      <c r="AV5">
        <v>2</v>
      </c>
      <c r="AW5">
        <v>2</v>
      </c>
      <c r="AX5">
        <v>2</v>
      </c>
      <c r="AY5">
        <v>2</v>
      </c>
      <c r="AZ5">
        <v>2</v>
      </c>
      <c r="BA5">
        <v>2</v>
      </c>
      <c r="BB5">
        <v>2</v>
      </c>
      <c r="BC5">
        <v>2</v>
      </c>
      <c r="BD5">
        <v>2</v>
      </c>
      <c r="BE5">
        <v>2</v>
      </c>
      <c r="BF5">
        <v>2</v>
      </c>
      <c r="BG5">
        <v>2</v>
      </c>
      <c r="BH5">
        <v>2</v>
      </c>
      <c r="BI5">
        <v>2</v>
      </c>
      <c r="BJ5">
        <v>2</v>
      </c>
      <c r="BK5">
        <v>2</v>
      </c>
      <c r="BL5">
        <v>2</v>
      </c>
      <c r="BM5">
        <v>2</v>
      </c>
      <c r="BN5">
        <v>2</v>
      </c>
      <c r="BO5">
        <v>2</v>
      </c>
      <c r="BP5">
        <v>2</v>
      </c>
      <c r="BQ5">
        <v>2</v>
      </c>
      <c r="BR5">
        <v>2</v>
      </c>
      <c r="BS5">
        <v>2</v>
      </c>
      <c r="BT5">
        <v>2</v>
      </c>
      <c r="BU5">
        <v>2</v>
      </c>
      <c r="BV5">
        <v>2</v>
      </c>
    </row>
    <row r="6" spans="1:75" x14ac:dyDescent="0.2">
      <c r="A6" s="6" t="s">
        <v>2276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2</v>
      </c>
      <c r="J6">
        <v>2</v>
      </c>
      <c r="K6">
        <v>2</v>
      </c>
      <c r="L6">
        <v>5</v>
      </c>
      <c r="M6">
        <v>5</v>
      </c>
      <c r="N6">
        <v>7</v>
      </c>
      <c r="O6">
        <v>7</v>
      </c>
      <c r="P6">
        <v>8</v>
      </c>
      <c r="Q6">
        <v>9</v>
      </c>
      <c r="R6">
        <v>10</v>
      </c>
      <c r="S6">
        <v>10</v>
      </c>
      <c r="T6">
        <v>10</v>
      </c>
      <c r="U6">
        <v>13</v>
      </c>
      <c r="V6">
        <v>15</v>
      </c>
      <c r="W6">
        <v>21</v>
      </c>
      <c r="X6">
        <v>26</v>
      </c>
      <c r="Y6">
        <v>29</v>
      </c>
      <c r="Z6">
        <v>29</v>
      </c>
      <c r="AA6">
        <v>30</v>
      </c>
      <c r="AB6">
        <v>34</v>
      </c>
      <c r="AC6">
        <v>39</v>
      </c>
      <c r="AD6">
        <v>43</v>
      </c>
      <c r="AE6">
        <v>48</v>
      </c>
      <c r="AF6">
        <v>50</v>
      </c>
      <c r="AG6">
        <v>50</v>
      </c>
      <c r="AH6">
        <v>50</v>
      </c>
      <c r="AI6">
        <v>65</v>
      </c>
      <c r="AJ6">
        <v>74</v>
      </c>
      <c r="AK6">
        <v>81</v>
      </c>
      <c r="AL6">
        <v>86</v>
      </c>
      <c r="AM6">
        <v>87</v>
      </c>
      <c r="AN6">
        <v>87</v>
      </c>
      <c r="AO6">
        <v>87</v>
      </c>
      <c r="AP6">
        <v>87</v>
      </c>
      <c r="AQ6">
        <v>92</v>
      </c>
      <c r="AR6">
        <v>100</v>
      </c>
      <c r="AS6">
        <v>101</v>
      </c>
      <c r="AT6">
        <v>102</v>
      </c>
      <c r="AU6">
        <v>102</v>
      </c>
      <c r="AV6">
        <v>102</v>
      </c>
      <c r="AW6">
        <v>106</v>
      </c>
      <c r="AX6">
        <v>113</v>
      </c>
      <c r="AY6">
        <v>116</v>
      </c>
      <c r="AZ6">
        <v>116</v>
      </c>
      <c r="BA6">
        <v>120</v>
      </c>
      <c r="BB6">
        <v>120</v>
      </c>
      <c r="BC6">
        <v>120</v>
      </c>
      <c r="BD6">
        <v>120</v>
      </c>
      <c r="BE6">
        <v>121</v>
      </c>
      <c r="BF6">
        <v>121</v>
      </c>
      <c r="BG6">
        <v>121</v>
      </c>
      <c r="BH6">
        <v>122</v>
      </c>
      <c r="BI6">
        <v>122</v>
      </c>
      <c r="BJ6">
        <v>122</v>
      </c>
      <c r="BK6">
        <v>123</v>
      </c>
      <c r="BL6">
        <v>123</v>
      </c>
      <c r="BM6">
        <v>124</v>
      </c>
      <c r="BN6">
        <v>129</v>
      </c>
      <c r="BO6">
        <v>130</v>
      </c>
      <c r="BP6">
        <v>130</v>
      </c>
      <c r="BQ6">
        <v>140</v>
      </c>
      <c r="BR6">
        <v>150</v>
      </c>
      <c r="BS6">
        <v>160</v>
      </c>
      <c r="BT6">
        <v>164</v>
      </c>
      <c r="BU6">
        <v>172</v>
      </c>
      <c r="BV6">
        <v>173</v>
      </c>
    </row>
    <row r="7" spans="1:75" x14ac:dyDescent="0.2">
      <c r="A7" s="6" t="s">
        <v>2429</v>
      </c>
      <c r="B7">
        <v>15</v>
      </c>
      <c r="C7">
        <v>32</v>
      </c>
      <c r="D7">
        <v>40</v>
      </c>
      <c r="E7">
        <v>50</v>
      </c>
      <c r="F7">
        <v>60</v>
      </c>
      <c r="G7">
        <v>61</v>
      </c>
      <c r="H7">
        <v>63</v>
      </c>
      <c r="I7">
        <v>80</v>
      </c>
      <c r="J7">
        <v>87</v>
      </c>
      <c r="K7">
        <v>96</v>
      </c>
      <c r="L7">
        <v>109</v>
      </c>
      <c r="M7">
        <v>114</v>
      </c>
      <c r="N7">
        <v>125</v>
      </c>
      <c r="O7">
        <v>134</v>
      </c>
      <c r="P7">
        <v>139</v>
      </c>
      <c r="Q7">
        <v>142</v>
      </c>
      <c r="R7">
        <v>155</v>
      </c>
      <c r="S7">
        <v>155</v>
      </c>
      <c r="T7">
        <v>159</v>
      </c>
      <c r="U7">
        <v>169</v>
      </c>
      <c r="V7">
        <v>175</v>
      </c>
      <c r="W7">
        <v>192</v>
      </c>
      <c r="X7">
        <v>201</v>
      </c>
      <c r="Y7">
        <v>216</v>
      </c>
      <c r="Z7">
        <v>216</v>
      </c>
      <c r="AA7">
        <v>217</v>
      </c>
      <c r="AB7">
        <v>231</v>
      </c>
      <c r="AC7">
        <v>237</v>
      </c>
      <c r="AD7">
        <v>248</v>
      </c>
      <c r="AE7">
        <v>257</v>
      </c>
      <c r="AF7">
        <v>263</v>
      </c>
      <c r="AG7">
        <v>266</v>
      </c>
      <c r="AH7">
        <v>267</v>
      </c>
      <c r="AI7">
        <v>278</v>
      </c>
      <c r="AJ7">
        <v>287</v>
      </c>
      <c r="AK7">
        <v>293</v>
      </c>
      <c r="AL7">
        <v>302</v>
      </c>
      <c r="AM7">
        <v>313</v>
      </c>
      <c r="AN7">
        <v>313</v>
      </c>
      <c r="AO7">
        <v>316</v>
      </c>
      <c r="AP7">
        <v>317</v>
      </c>
      <c r="AQ7">
        <v>324</v>
      </c>
      <c r="AR7">
        <v>332</v>
      </c>
      <c r="AS7">
        <v>345</v>
      </c>
      <c r="AT7">
        <v>353</v>
      </c>
      <c r="AU7">
        <v>353</v>
      </c>
      <c r="AV7">
        <v>356</v>
      </c>
      <c r="AW7">
        <v>372</v>
      </c>
      <c r="AX7">
        <v>389</v>
      </c>
      <c r="AY7">
        <v>401</v>
      </c>
      <c r="AZ7">
        <v>406</v>
      </c>
      <c r="BA7">
        <v>413</v>
      </c>
      <c r="BB7">
        <v>415</v>
      </c>
      <c r="BC7">
        <v>417</v>
      </c>
      <c r="BD7">
        <v>424</v>
      </c>
      <c r="BE7">
        <v>430</v>
      </c>
      <c r="BF7">
        <v>443</v>
      </c>
      <c r="BG7">
        <v>458</v>
      </c>
      <c r="BH7">
        <v>461</v>
      </c>
      <c r="BI7">
        <v>462</v>
      </c>
      <c r="BJ7">
        <v>467</v>
      </c>
      <c r="BK7">
        <v>479</v>
      </c>
      <c r="BL7">
        <v>486</v>
      </c>
      <c r="BM7">
        <v>492</v>
      </c>
      <c r="BN7">
        <v>504</v>
      </c>
      <c r="BO7">
        <v>523</v>
      </c>
      <c r="BP7">
        <v>528</v>
      </c>
      <c r="BQ7">
        <v>536</v>
      </c>
      <c r="BR7">
        <v>559</v>
      </c>
      <c r="BS7">
        <v>561</v>
      </c>
      <c r="BT7">
        <v>564</v>
      </c>
      <c r="BU7">
        <v>568</v>
      </c>
      <c r="BV7">
        <v>571</v>
      </c>
    </row>
    <row r="8" spans="1:75" x14ac:dyDescent="0.2">
      <c r="A8" s="6" t="s">
        <v>2431</v>
      </c>
      <c r="B8">
        <v>16</v>
      </c>
      <c r="C8">
        <v>66</v>
      </c>
      <c r="D8">
        <v>78</v>
      </c>
      <c r="E8">
        <v>102</v>
      </c>
      <c r="F8">
        <v>121</v>
      </c>
      <c r="G8">
        <v>121</v>
      </c>
      <c r="H8">
        <v>121</v>
      </c>
      <c r="I8">
        <v>132</v>
      </c>
      <c r="J8">
        <v>137</v>
      </c>
      <c r="K8">
        <v>141</v>
      </c>
      <c r="L8">
        <v>142</v>
      </c>
      <c r="M8">
        <v>142</v>
      </c>
      <c r="N8">
        <v>143</v>
      </c>
      <c r="O8">
        <v>144</v>
      </c>
      <c r="P8">
        <v>145</v>
      </c>
      <c r="Q8">
        <v>145</v>
      </c>
      <c r="R8">
        <v>145</v>
      </c>
      <c r="S8">
        <v>145</v>
      </c>
      <c r="T8">
        <v>145</v>
      </c>
      <c r="U8">
        <v>145</v>
      </c>
      <c r="V8">
        <v>145</v>
      </c>
      <c r="W8">
        <v>145</v>
      </c>
      <c r="X8">
        <v>145</v>
      </c>
      <c r="Y8">
        <v>145</v>
      </c>
      <c r="Z8">
        <v>145</v>
      </c>
      <c r="AA8">
        <v>145</v>
      </c>
      <c r="AB8">
        <v>145</v>
      </c>
      <c r="AC8">
        <v>145</v>
      </c>
      <c r="AD8">
        <v>146</v>
      </c>
      <c r="AE8">
        <v>146</v>
      </c>
      <c r="AF8">
        <v>146</v>
      </c>
      <c r="AG8">
        <v>146</v>
      </c>
      <c r="AH8">
        <v>146</v>
      </c>
      <c r="AI8">
        <v>146</v>
      </c>
      <c r="AJ8">
        <v>146</v>
      </c>
      <c r="AK8">
        <v>146</v>
      </c>
      <c r="AL8">
        <v>146</v>
      </c>
      <c r="AM8">
        <v>146</v>
      </c>
      <c r="AN8">
        <v>146</v>
      </c>
      <c r="AO8">
        <v>146</v>
      </c>
      <c r="AP8">
        <v>146</v>
      </c>
      <c r="AQ8">
        <v>146</v>
      </c>
      <c r="AR8">
        <v>146</v>
      </c>
      <c r="AS8">
        <v>146</v>
      </c>
      <c r="AT8">
        <v>146</v>
      </c>
      <c r="AU8">
        <v>146</v>
      </c>
      <c r="AV8">
        <v>146</v>
      </c>
      <c r="AW8">
        <v>146</v>
      </c>
      <c r="AX8">
        <v>146</v>
      </c>
      <c r="AY8">
        <v>147</v>
      </c>
      <c r="AZ8">
        <v>147</v>
      </c>
      <c r="BA8">
        <v>147</v>
      </c>
      <c r="BB8">
        <v>147</v>
      </c>
      <c r="BC8">
        <v>147</v>
      </c>
      <c r="BD8">
        <v>147</v>
      </c>
      <c r="BE8">
        <v>147</v>
      </c>
      <c r="BF8">
        <v>147</v>
      </c>
      <c r="BG8">
        <v>147</v>
      </c>
      <c r="BH8">
        <v>147</v>
      </c>
      <c r="BI8">
        <v>147</v>
      </c>
      <c r="BJ8">
        <v>147</v>
      </c>
      <c r="BK8">
        <v>147</v>
      </c>
      <c r="BL8">
        <v>148</v>
      </c>
      <c r="BM8">
        <v>148</v>
      </c>
      <c r="BN8">
        <v>148</v>
      </c>
      <c r="BO8">
        <v>149</v>
      </c>
      <c r="BP8">
        <v>149</v>
      </c>
      <c r="BQ8">
        <v>149</v>
      </c>
      <c r="BR8">
        <v>149</v>
      </c>
      <c r="BS8">
        <v>150</v>
      </c>
      <c r="BT8">
        <v>155</v>
      </c>
      <c r="BU8">
        <v>156</v>
      </c>
      <c r="BV8">
        <v>156</v>
      </c>
    </row>
    <row r="9" spans="1:75" x14ac:dyDescent="0.2">
      <c r="A9" s="6" t="s">
        <v>2281</v>
      </c>
      <c r="B9">
        <v>0</v>
      </c>
      <c r="C9">
        <v>1</v>
      </c>
      <c r="D9">
        <v>3</v>
      </c>
      <c r="E9">
        <v>5</v>
      </c>
      <c r="F9">
        <v>6</v>
      </c>
      <c r="G9">
        <v>6</v>
      </c>
      <c r="H9">
        <v>6</v>
      </c>
      <c r="I9">
        <v>7</v>
      </c>
      <c r="J9">
        <v>8</v>
      </c>
      <c r="K9">
        <v>8</v>
      </c>
      <c r="L9">
        <v>11</v>
      </c>
      <c r="M9">
        <v>11</v>
      </c>
      <c r="N9">
        <v>12</v>
      </c>
      <c r="O9">
        <v>13</v>
      </c>
      <c r="P9">
        <v>17</v>
      </c>
      <c r="Q9">
        <v>18</v>
      </c>
      <c r="R9">
        <v>18</v>
      </c>
      <c r="S9">
        <v>18</v>
      </c>
      <c r="T9">
        <v>18</v>
      </c>
      <c r="U9">
        <v>19</v>
      </c>
      <c r="V9">
        <v>20</v>
      </c>
      <c r="W9">
        <v>23</v>
      </c>
      <c r="X9">
        <v>25</v>
      </c>
      <c r="Y9">
        <v>27</v>
      </c>
      <c r="Z9">
        <v>27</v>
      </c>
      <c r="AA9">
        <v>27</v>
      </c>
      <c r="AB9">
        <v>29</v>
      </c>
      <c r="AC9">
        <v>30</v>
      </c>
      <c r="AD9">
        <v>31</v>
      </c>
      <c r="AE9">
        <v>34</v>
      </c>
      <c r="AF9">
        <v>36</v>
      </c>
      <c r="AG9">
        <v>37</v>
      </c>
      <c r="AH9">
        <v>39</v>
      </c>
      <c r="AI9">
        <v>43</v>
      </c>
      <c r="AJ9">
        <v>46</v>
      </c>
      <c r="AK9">
        <v>48</v>
      </c>
      <c r="AL9">
        <v>49</v>
      </c>
      <c r="AM9">
        <v>49</v>
      </c>
      <c r="AN9">
        <v>49</v>
      </c>
      <c r="AO9">
        <v>49</v>
      </c>
      <c r="AP9">
        <v>50</v>
      </c>
      <c r="AQ9">
        <v>50</v>
      </c>
      <c r="AR9">
        <v>50</v>
      </c>
      <c r="AS9">
        <v>54</v>
      </c>
      <c r="AT9">
        <v>54</v>
      </c>
      <c r="AU9">
        <v>56</v>
      </c>
      <c r="AV9">
        <v>56</v>
      </c>
      <c r="AW9">
        <v>56</v>
      </c>
      <c r="AX9">
        <v>57</v>
      </c>
      <c r="AY9">
        <v>61</v>
      </c>
      <c r="AZ9">
        <v>62</v>
      </c>
      <c r="BA9">
        <v>62</v>
      </c>
      <c r="BB9">
        <v>62</v>
      </c>
      <c r="BC9">
        <v>63</v>
      </c>
      <c r="BD9">
        <v>64</v>
      </c>
      <c r="BE9">
        <v>72</v>
      </c>
      <c r="BF9">
        <v>73</v>
      </c>
      <c r="BG9">
        <v>77</v>
      </c>
      <c r="BH9">
        <v>78</v>
      </c>
      <c r="BI9">
        <v>78</v>
      </c>
      <c r="BJ9">
        <v>81</v>
      </c>
      <c r="BK9">
        <v>83</v>
      </c>
      <c r="BL9">
        <v>89</v>
      </c>
      <c r="BM9">
        <v>91</v>
      </c>
      <c r="BN9">
        <v>94</v>
      </c>
      <c r="BO9">
        <v>95</v>
      </c>
      <c r="BP9">
        <v>96</v>
      </c>
      <c r="BQ9">
        <v>97</v>
      </c>
      <c r="BR9">
        <v>98</v>
      </c>
      <c r="BS9">
        <v>100</v>
      </c>
      <c r="BT9">
        <v>103</v>
      </c>
      <c r="BU9">
        <v>103</v>
      </c>
      <c r="BV9">
        <v>104</v>
      </c>
    </row>
    <row r="10" spans="1:75" x14ac:dyDescent="0.2">
      <c r="A10" s="6" t="s">
        <v>2427</v>
      </c>
      <c r="B10">
        <v>5</v>
      </c>
      <c r="C10">
        <v>8</v>
      </c>
      <c r="D10">
        <v>11</v>
      </c>
      <c r="E10">
        <v>12</v>
      </c>
      <c r="F10">
        <v>13</v>
      </c>
      <c r="G10">
        <v>13</v>
      </c>
      <c r="H10">
        <v>13</v>
      </c>
      <c r="I10">
        <v>18</v>
      </c>
      <c r="J10">
        <v>23</v>
      </c>
      <c r="K10">
        <v>26</v>
      </c>
      <c r="L10">
        <v>27</v>
      </c>
      <c r="M10">
        <v>27</v>
      </c>
      <c r="N10">
        <v>30</v>
      </c>
      <c r="O10">
        <v>32</v>
      </c>
      <c r="P10">
        <v>35</v>
      </c>
      <c r="Q10">
        <v>35</v>
      </c>
      <c r="R10">
        <v>39</v>
      </c>
      <c r="S10">
        <v>39</v>
      </c>
      <c r="T10">
        <v>39</v>
      </c>
      <c r="U10">
        <v>42</v>
      </c>
      <c r="V10">
        <v>47</v>
      </c>
      <c r="W10">
        <v>50</v>
      </c>
      <c r="X10">
        <v>53</v>
      </c>
      <c r="Y10">
        <v>56</v>
      </c>
      <c r="Z10">
        <v>56</v>
      </c>
      <c r="AA10">
        <v>56</v>
      </c>
      <c r="AB10">
        <v>57</v>
      </c>
      <c r="AC10">
        <v>60</v>
      </c>
      <c r="AD10">
        <v>62</v>
      </c>
      <c r="AE10">
        <v>66</v>
      </c>
      <c r="AF10">
        <v>67</v>
      </c>
      <c r="AG10">
        <v>68</v>
      </c>
      <c r="AH10">
        <v>68</v>
      </c>
      <c r="AI10">
        <v>71</v>
      </c>
      <c r="AJ10">
        <v>73</v>
      </c>
      <c r="AK10">
        <v>76</v>
      </c>
      <c r="AL10">
        <v>78</v>
      </c>
      <c r="AM10">
        <v>82</v>
      </c>
      <c r="AN10">
        <v>82</v>
      </c>
      <c r="AO10">
        <v>82</v>
      </c>
      <c r="AP10">
        <v>84</v>
      </c>
      <c r="AQ10">
        <v>85</v>
      </c>
      <c r="AR10">
        <v>89</v>
      </c>
      <c r="AS10">
        <v>94</v>
      </c>
      <c r="AT10">
        <v>99</v>
      </c>
      <c r="AU10">
        <v>99</v>
      </c>
      <c r="AV10">
        <v>100</v>
      </c>
      <c r="AW10">
        <v>107</v>
      </c>
      <c r="AX10">
        <v>109</v>
      </c>
      <c r="AY10">
        <v>114</v>
      </c>
      <c r="AZ10">
        <v>118</v>
      </c>
      <c r="BA10">
        <v>122</v>
      </c>
      <c r="BB10">
        <v>122</v>
      </c>
      <c r="BC10">
        <v>122</v>
      </c>
      <c r="BD10">
        <v>127</v>
      </c>
      <c r="BE10">
        <v>129</v>
      </c>
      <c r="BF10">
        <v>131</v>
      </c>
      <c r="BG10">
        <v>133</v>
      </c>
      <c r="BH10">
        <v>134</v>
      </c>
      <c r="BI10">
        <v>134</v>
      </c>
      <c r="BJ10">
        <v>134</v>
      </c>
      <c r="BK10">
        <v>139</v>
      </c>
      <c r="BL10">
        <v>141</v>
      </c>
      <c r="BM10">
        <v>149</v>
      </c>
      <c r="BN10">
        <v>154</v>
      </c>
      <c r="BO10">
        <v>156</v>
      </c>
      <c r="BP10">
        <v>157</v>
      </c>
      <c r="BQ10">
        <v>157</v>
      </c>
      <c r="BR10">
        <v>159</v>
      </c>
      <c r="BS10">
        <v>164</v>
      </c>
      <c r="BT10">
        <v>166</v>
      </c>
      <c r="BU10">
        <v>167</v>
      </c>
      <c r="BV10">
        <v>168</v>
      </c>
    </row>
    <row r="11" spans="1:75" x14ac:dyDescent="0.2">
      <c r="A11" s="6" t="s">
        <v>2425</v>
      </c>
      <c r="B11">
        <v>16</v>
      </c>
      <c r="C11">
        <v>25</v>
      </c>
      <c r="D11">
        <v>34</v>
      </c>
      <c r="E11">
        <v>42</v>
      </c>
      <c r="F11">
        <v>52</v>
      </c>
      <c r="G11">
        <v>52</v>
      </c>
      <c r="H11">
        <v>56</v>
      </c>
      <c r="I11">
        <v>70</v>
      </c>
      <c r="J11">
        <v>85</v>
      </c>
      <c r="K11">
        <v>92</v>
      </c>
      <c r="L11">
        <v>100</v>
      </c>
      <c r="M11">
        <v>100</v>
      </c>
      <c r="N11">
        <v>112</v>
      </c>
      <c r="O11">
        <v>119</v>
      </c>
      <c r="P11">
        <v>123</v>
      </c>
      <c r="Q11">
        <v>128</v>
      </c>
      <c r="R11">
        <v>135</v>
      </c>
      <c r="S11">
        <v>135</v>
      </c>
      <c r="T11">
        <v>135</v>
      </c>
      <c r="U11">
        <v>146</v>
      </c>
      <c r="V11">
        <v>152</v>
      </c>
      <c r="W11">
        <v>160</v>
      </c>
      <c r="X11">
        <v>166</v>
      </c>
      <c r="Y11">
        <v>172</v>
      </c>
      <c r="Z11">
        <v>173</v>
      </c>
      <c r="AA11">
        <v>173</v>
      </c>
      <c r="AB11">
        <v>184</v>
      </c>
      <c r="AC11">
        <v>191</v>
      </c>
      <c r="AD11">
        <v>199</v>
      </c>
      <c r="AE11">
        <v>204</v>
      </c>
      <c r="AF11">
        <v>213</v>
      </c>
      <c r="AG11">
        <v>213</v>
      </c>
      <c r="AH11">
        <v>213</v>
      </c>
      <c r="AI11">
        <v>223</v>
      </c>
      <c r="AJ11">
        <v>231</v>
      </c>
      <c r="AK11">
        <v>240</v>
      </c>
      <c r="AL11">
        <v>246</v>
      </c>
      <c r="AM11">
        <v>250</v>
      </c>
      <c r="AN11">
        <v>250</v>
      </c>
      <c r="AO11">
        <v>252</v>
      </c>
      <c r="AP11">
        <v>254</v>
      </c>
      <c r="AQ11">
        <v>266</v>
      </c>
      <c r="AR11">
        <v>277</v>
      </c>
      <c r="AS11">
        <v>283</v>
      </c>
      <c r="AT11">
        <v>289</v>
      </c>
      <c r="AU11">
        <v>290</v>
      </c>
      <c r="AV11">
        <v>292</v>
      </c>
      <c r="AW11">
        <v>296</v>
      </c>
      <c r="AX11">
        <v>305</v>
      </c>
      <c r="AY11">
        <v>311</v>
      </c>
      <c r="AZ11">
        <v>320</v>
      </c>
      <c r="BA11">
        <v>334</v>
      </c>
      <c r="BB11">
        <v>337</v>
      </c>
      <c r="BC11">
        <v>338</v>
      </c>
      <c r="BD11">
        <v>348</v>
      </c>
      <c r="BE11">
        <v>361</v>
      </c>
      <c r="BF11">
        <v>366</v>
      </c>
      <c r="BG11">
        <v>370</v>
      </c>
      <c r="BH11">
        <v>373</v>
      </c>
      <c r="BI11">
        <v>374</v>
      </c>
      <c r="BJ11">
        <v>374</v>
      </c>
      <c r="BK11">
        <v>384</v>
      </c>
      <c r="BL11">
        <v>387</v>
      </c>
      <c r="BM11">
        <v>398</v>
      </c>
      <c r="BN11">
        <v>407</v>
      </c>
      <c r="BO11">
        <v>414</v>
      </c>
      <c r="BP11">
        <v>415</v>
      </c>
      <c r="BQ11">
        <v>415</v>
      </c>
      <c r="BR11">
        <v>419</v>
      </c>
      <c r="BS11">
        <v>424</v>
      </c>
      <c r="BT11">
        <v>428</v>
      </c>
      <c r="BU11">
        <v>433</v>
      </c>
      <c r="BV11">
        <v>440</v>
      </c>
    </row>
    <row r="12" spans="1:75" x14ac:dyDescent="0.2">
      <c r="A12" s="6" t="s">
        <v>2282</v>
      </c>
      <c r="B12">
        <v>0</v>
      </c>
      <c r="C12">
        <v>4</v>
      </c>
      <c r="D12">
        <v>8</v>
      </c>
      <c r="E12">
        <v>12</v>
      </c>
      <c r="F12">
        <v>16</v>
      </c>
      <c r="G12">
        <v>16</v>
      </c>
      <c r="H12">
        <v>16</v>
      </c>
      <c r="I12">
        <v>18</v>
      </c>
      <c r="J12">
        <v>23</v>
      </c>
      <c r="K12">
        <v>25</v>
      </c>
      <c r="L12">
        <v>28</v>
      </c>
      <c r="M12">
        <v>28</v>
      </c>
      <c r="N12">
        <v>32</v>
      </c>
      <c r="O12">
        <v>36</v>
      </c>
      <c r="P12">
        <v>40</v>
      </c>
      <c r="Q12">
        <v>43</v>
      </c>
      <c r="R12">
        <v>44</v>
      </c>
      <c r="S12">
        <v>44</v>
      </c>
      <c r="T12">
        <v>44</v>
      </c>
      <c r="U12">
        <v>47</v>
      </c>
      <c r="V12">
        <v>53</v>
      </c>
      <c r="W12">
        <v>56</v>
      </c>
      <c r="X12">
        <v>59</v>
      </c>
      <c r="Y12">
        <v>65</v>
      </c>
      <c r="Z12">
        <v>65</v>
      </c>
      <c r="AA12">
        <v>65</v>
      </c>
      <c r="AB12">
        <v>69</v>
      </c>
      <c r="AC12">
        <v>72</v>
      </c>
      <c r="AD12">
        <v>74</v>
      </c>
      <c r="AE12">
        <v>80</v>
      </c>
      <c r="AF12">
        <v>82</v>
      </c>
      <c r="AG12">
        <v>82</v>
      </c>
      <c r="AH12">
        <v>82</v>
      </c>
      <c r="AI12">
        <v>86</v>
      </c>
      <c r="AJ12">
        <v>91</v>
      </c>
      <c r="AK12">
        <v>93</v>
      </c>
      <c r="AL12">
        <v>97</v>
      </c>
      <c r="AM12">
        <v>100</v>
      </c>
      <c r="AN12">
        <v>100</v>
      </c>
      <c r="AO12">
        <v>100</v>
      </c>
      <c r="AP12">
        <v>100</v>
      </c>
      <c r="AQ12">
        <v>102</v>
      </c>
      <c r="AR12">
        <v>105</v>
      </c>
      <c r="AS12">
        <v>107</v>
      </c>
      <c r="AT12">
        <v>109</v>
      </c>
      <c r="AU12">
        <v>109</v>
      </c>
      <c r="AV12">
        <v>111</v>
      </c>
      <c r="AW12">
        <v>118</v>
      </c>
      <c r="AX12">
        <v>121</v>
      </c>
      <c r="AY12">
        <v>127</v>
      </c>
      <c r="AZ12">
        <v>131</v>
      </c>
      <c r="BA12">
        <v>132</v>
      </c>
      <c r="BB12">
        <v>132</v>
      </c>
      <c r="BC12">
        <v>133</v>
      </c>
      <c r="BD12">
        <v>139</v>
      </c>
      <c r="BE12">
        <v>142</v>
      </c>
      <c r="BF12">
        <v>147</v>
      </c>
      <c r="BG12">
        <v>151</v>
      </c>
      <c r="BH12">
        <v>154</v>
      </c>
      <c r="BI12">
        <v>154</v>
      </c>
      <c r="BJ12">
        <v>155</v>
      </c>
      <c r="BK12">
        <v>157</v>
      </c>
      <c r="BL12">
        <v>159</v>
      </c>
      <c r="BM12">
        <v>166</v>
      </c>
      <c r="BN12">
        <v>169</v>
      </c>
      <c r="BO12">
        <v>177</v>
      </c>
      <c r="BP12">
        <v>177</v>
      </c>
      <c r="BQ12">
        <v>177</v>
      </c>
      <c r="BR12">
        <v>179</v>
      </c>
      <c r="BS12">
        <v>181</v>
      </c>
      <c r="BT12">
        <v>183</v>
      </c>
      <c r="BU12">
        <v>184</v>
      </c>
      <c r="BV12">
        <v>185</v>
      </c>
    </row>
    <row r="13" spans="1:75" x14ac:dyDescent="0.2">
      <c r="A13" s="6" t="s">
        <v>2426</v>
      </c>
      <c r="B13">
        <v>17</v>
      </c>
      <c r="C13">
        <v>26</v>
      </c>
      <c r="D13">
        <v>33</v>
      </c>
      <c r="E13">
        <v>42</v>
      </c>
      <c r="F13">
        <v>48</v>
      </c>
      <c r="G13">
        <v>48</v>
      </c>
      <c r="H13">
        <v>48</v>
      </c>
      <c r="I13">
        <v>50</v>
      </c>
      <c r="J13">
        <v>55</v>
      </c>
      <c r="K13">
        <v>62</v>
      </c>
      <c r="L13">
        <v>71</v>
      </c>
      <c r="M13">
        <v>71</v>
      </c>
      <c r="N13">
        <v>78</v>
      </c>
      <c r="O13">
        <v>79</v>
      </c>
      <c r="P13">
        <v>91</v>
      </c>
      <c r="Q13">
        <v>101</v>
      </c>
      <c r="R13">
        <v>106</v>
      </c>
      <c r="S13">
        <v>106</v>
      </c>
      <c r="T13">
        <v>106</v>
      </c>
      <c r="U13">
        <v>112</v>
      </c>
      <c r="V13">
        <v>117</v>
      </c>
      <c r="W13">
        <v>120</v>
      </c>
      <c r="X13">
        <v>123</v>
      </c>
      <c r="Y13">
        <v>129</v>
      </c>
      <c r="Z13">
        <v>129</v>
      </c>
      <c r="AA13">
        <v>129</v>
      </c>
      <c r="AB13">
        <v>137</v>
      </c>
      <c r="AC13">
        <v>143</v>
      </c>
      <c r="AD13">
        <v>149</v>
      </c>
      <c r="AE13">
        <v>162</v>
      </c>
      <c r="AF13">
        <v>177</v>
      </c>
      <c r="AG13">
        <v>178</v>
      </c>
      <c r="AH13">
        <v>179</v>
      </c>
      <c r="AI13">
        <v>190</v>
      </c>
      <c r="AJ13">
        <v>196</v>
      </c>
      <c r="AK13">
        <v>203</v>
      </c>
      <c r="AL13">
        <v>208</v>
      </c>
      <c r="AM13">
        <v>216</v>
      </c>
      <c r="AN13">
        <v>216</v>
      </c>
      <c r="AO13">
        <v>217</v>
      </c>
      <c r="AP13">
        <v>219</v>
      </c>
      <c r="AQ13">
        <v>232</v>
      </c>
      <c r="AR13">
        <v>236</v>
      </c>
      <c r="AS13">
        <v>245</v>
      </c>
      <c r="AT13">
        <v>247</v>
      </c>
      <c r="AU13">
        <v>248</v>
      </c>
      <c r="AV13">
        <v>248</v>
      </c>
      <c r="AW13">
        <v>260</v>
      </c>
      <c r="AX13">
        <v>267</v>
      </c>
      <c r="AY13">
        <v>273</v>
      </c>
      <c r="AZ13">
        <v>279</v>
      </c>
      <c r="BA13">
        <v>287</v>
      </c>
      <c r="BB13">
        <v>288</v>
      </c>
      <c r="BC13">
        <v>288</v>
      </c>
      <c r="BD13">
        <v>292</v>
      </c>
      <c r="BE13">
        <v>302</v>
      </c>
      <c r="BF13">
        <v>304</v>
      </c>
      <c r="BG13">
        <v>311</v>
      </c>
      <c r="BH13">
        <v>313</v>
      </c>
      <c r="BI13">
        <v>314</v>
      </c>
      <c r="BJ13">
        <v>316</v>
      </c>
      <c r="BK13">
        <v>328</v>
      </c>
      <c r="BL13">
        <v>333</v>
      </c>
      <c r="BM13">
        <v>335</v>
      </c>
      <c r="BN13">
        <v>345</v>
      </c>
      <c r="BO13">
        <v>360</v>
      </c>
      <c r="BP13">
        <v>360</v>
      </c>
      <c r="BQ13">
        <v>361</v>
      </c>
      <c r="BR13">
        <v>366</v>
      </c>
      <c r="BS13">
        <v>368</v>
      </c>
      <c r="BT13">
        <v>370</v>
      </c>
      <c r="BU13">
        <v>377</v>
      </c>
      <c r="BV13">
        <v>382</v>
      </c>
    </row>
    <row r="14" spans="1:75" x14ac:dyDescent="0.2">
      <c r="A14" s="6" t="s">
        <v>2265</v>
      </c>
      <c r="B14">
        <v>8</v>
      </c>
      <c r="C14">
        <v>23</v>
      </c>
      <c r="D14">
        <v>32</v>
      </c>
      <c r="E14">
        <v>45</v>
      </c>
      <c r="F14">
        <v>55</v>
      </c>
      <c r="G14">
        <v>55</v>
      </c>
      <c r="H14">
        <v>57</v>
      </c>
      <c r="I14">
        <v>75</v>
      </c>
      <c r="J14">
        <v>90</v>
      </c>
      <c r="K14">
        <v>109</v>
      </c>
      <c r="L14">
        <v>117</v>
      </c>
      <c r="M14">
        <v>117</v>
      </c>
      <c r="N14">
        <v>132</v>
      </c>
      <c r="O14">
        <v>148</v>
      </c>
      <c r="P14">
        <v>159</v>
      </c>
      <c r="Q14">
        <v>178</v>
      </c>
      <c r="R14">
        <v>191</v>
      </c>
      <c r="S14">
        <v>191</v>
      </c>
      <c r="T14">
        <v>192</v>
      </c>
      <c r="U14">
        <v>210</v>
      </c>
      <c r="V14">
        <v>220</v>
      </c>
      <c r="W14">
        <v>240</v>
      </c>
      <c r="X14">
        <v>251</v>
      </c>
      <c r="Y14">
        <v>260</v>
      </c>
      <c r="Z14">
        <v>260</v>
      </c>
      <c r="AA14">
        <v>261</v>
      </c>
      <c r="AB14">
        <v>283</v>
      </c>
      <c r="AC14">
        <v>308</v>
      </c>
      <c r="AD14">
        <v>330</v>
      </c>
      <c r="AE14">
        <v>349</v>
      </c>
      <c r="AF14">
        <v>363</v>
      </c>
      <c r="AG14">
        <v>363</v>
      </c>
      <c r="AH14">
        <v>365</v>
      </c>
      <c r="AI14">
        <v>379</v>
      </c>
      <c r="AJ14">
        <v>394</v>
      </c>
      <c r="AK14">
        <v>417</v>
      </c>
      <c r="AL14">
        <v>434</v>
      </c>
      <c r="AM14">
        <v>444</v>
      </c>
      <c r="AN14">
        <v>445</v>
      </c>
      <c r="AO14">
        <v>447</v>
      </c>
      <c r="AP14">
        <v>448</v>
      </c>
      <c r="AQ14">
        <v>470</v>
      </c>
      <c r="AR14">
        <v>490</v>
      </c>
      <c r="AS14">
        <v>506</v>
      </c>
      <c r="AT14">
        <v>515</v>
      </c>
      <c r="AU14">
        <v>515</v>
      </c>
      <c r="AV14">
        <v>515</v>
      </c>
      <c r="AW14">
        <v>529</v>
      </c>
      <c r="AX14">
        <v>548</v>
      </c>
      <c r="AY14">
        <v>567</v>
      </c>
      <c r="AZ14">
        <v>582</v>
      </c>
      <c r="BA14">
        <v>593</v>
      </c>
      <c r="BB14">
        <v>595</v>
      </c>
      <c r="BC14">
        <v>598</v>
      </c>
      <c r="BD14">
        <v>621</v>
      </c>
      <c r="BE14">
        <v>638</v>
      </c>
      <c r="BF14">
        <v>667</v>
      </c>
      <c r="BG14">
        <v>688</v>
      </c>
      <c r="BH14">
        <v>699</v>
      </c>
      <c r="BI14">
        <v>702</v>
      </c>
      <c r="BJ14">
        <v>708</v>
      </c>
      <c r="BK14">
        <v>725</v>
      </c>
      <c r="BL14">
        <v>742</v>
      </c>
      <c r="BM14">
        <v>757</v>
      </c>
      <c r="BN14">
        <v>783</v>
      </c>
      <c r="BO14">
        <v>807</v>
      </c>
      <c r="BP14">
        <v>813</v>
      </c>
      <c r="BQ14">
        <v>815</v>
      </c>
      <c r="BR14">
        <v>828</v>
      </c>
      <c r="BS14">
        <v>840</v>
      </c>
      <c r="BT14">
        <v>851</v>
      </c>
      <c r="BU14">
        <v>860</v>
      </c>
      <c r="BV14">
        <v>864</v>
      </c>
    </row>
    <row r="15" spans="1:75" x14ac:dyDescent="0.2">
      <c r="A15" s="6" t="s">
        <v>2430</v>
      </c>
      <c r="B15">
        <v>13</v>
      </c>
      <c r="C15">
        <v>28</v>
      </c>
      <c r="D15">
        <v>39</v>
      </c>
      <c r="E15">
        <v>51</v>
      </c>
      <c r="F15">
        <v>59</v>
      </c>
      <c r="G15">
        <v>59</v>
      </c>
      <c r="H15">
        <v>59</v>
      </c>
      <c r="I15">
        <v>64</v>
      </c>
      <c r="J15">
        <v>64</v>
      </c>
      <c r="K15">
        <v>69</v>
      </c>
      <c r="L15">
        <v>75</v>
      </c>
      <c r="M15">
        <v>75</v>
      </c>
      <c r="N15">
        <v>86</v>
      </c>
      <c r="O15">
        <v>103</v>
      </c>
      <c r="P15">
        <v>113</v>
      </c>
      <c r="Q15">
        <v>120</v>
      </c>
      <c r="R15">
        <v>129</v>
      </c>
      <c r="S15">
        <v>129</v>
      </c>
      <c r="T15">
        <v>129</v>
      </c>
      <c r="U15">
        <v>138</v>
      </c>
      <c r="V15">
        <v>149</v>
      </c>
      <c r="W15">
        <v>157</v>
      </c>
      <c r="X15">
        <v>168</v>
      </c>
      <c r="Y15">
        <v>175</v>
      </c>
      <c r="Z15">
        <v>175</v>
      </c>
      <c r="AA15">
        <v>175</v>
      </c>
      <c r="AB15">
        <v>185</v>
      </c>
      <c r="AC15">
        <v>202</v>
      </c>
      <c r="AD15">
        <v>210</v>
      </c>
      <c r="AE15">
        <v>229</v>
      </c>
      <c r="AF15">
        <v>238</v>
      </c>
      <c r="AG15">
        <v>239</v>
      </c>
      <c r="AH15">
        <v>240</v>
      </c>
      <c r="AI15">
        <v>250</v>
      </c>
      <c r="AJ15">
        <v>265</v>
      </c>
      <c r="AK15">
        <v>274</v>
      </c>
      <c r="AL15">
        <v>290</v>
      </c>
      <c r="AM15">
        <v>299</v>
      </c>
      <c r="AN15">
        <v>299</v>
      </c>
      <c r="AO15">
        <v>303</v>
      </c>
      <c r="AP15">
        <v>308</v>
      </c>
      <c r="AQ15">
        <v>325</v>
      </c>
      <c r="AR15">
        <v>338</v>
      </c>
      <c r="AS15">
        <v>359</v>
      </c>
      <c r="AT15">
        <v>364</v>
      </c>
      <c r="AU15">
        <v>366</v>
      </c>
      <c r="AV15">
        <v>366</v>
      </c>
      <c r="AW15">
        <v>377</v>
      </c>
      <c r="AX15">
        <v>393</v>
      </c>
      <c r="AY15">
        <v>397</v>
      </c>
      <c r="AZ15">
        <v>404</v>
      </c>
      <c r="BA15">
        <v>413</v>
      </c>
      <c r="BB15">
        <v>416</v>
      </c>
      <c r="BC15">
        <v>417</v>
      </c>
      <c r="BD15">
        <v>430</v>
      </c>
      <c r="BE15">
        <v>446</v>
      </c>
      <c r="BF15">
        <v>457</v>
      </c>
      <c r="BG15">
        <v>472</v>
      </c>
      <c r="BH15">
        <v>476</v>
      </c>
      <c r="BI15">
        <v>480</v>
      </c>
      <c r="BJ15">
        <v>482</v>
      </c>
      <c r="BK15">
        <v>492</v>
      </c>
      <c r="BL15">
        <v>507</v>
      </c>
      <c r="BM15">
        <v>519</v>
      </c>
      <c r="BN15">
        <v>536</v>
      </c>
      <c r="BO15">
        <v>550</v>
      </c>
      <c r="BP15">
        <v>554</v>
      </c>
      <c r="BQ15">
        <v>560</v>
      </c>
      <c r="BR15">
        <v>568</v>
      </c>
      <c r="BS15">
        <v>578</v>
      </c>
      <c r="BT15">
        <v>588</v>
      </c>
      <c r="BU15">
        <v>600</v>
      </c>
      <c r="BV15">
        <v>604</v>
      </c>
    </row>
    <row r="16" spans="1:75" x14ac:dyDescent="0.2">
      <c r="A16" s="6" t="s">
        <v>2268</v>
      </c>
      <c r="B16">
        <v>3</v>
      </c>
      <c r="C16">
        <v>7</v>
      </c>
      <c r="D16">
        <v>14</v>
      </c>
      <c r="E16">
        <v>19</v>
      </c>
      <c r="F16">
        <v>20</v>
      </c>
      <c r="G16">
        <v>20</v>
      </c>
      <c r="H16">
        <v>20</v>
      </c>
      <c r="I16">
        <v>23</v>
      </c>
      <c r="J16">
        <v>24</v>
      </c>
      <c r="K16">
        <v>26</v>
      </c>
      <c r="L16">
        <v>27</v>
      </c>
      <c r="M16">
        <v>27</v>
      </c>
      <c r="N16">
        <v>29</v>
      </c>
      <c r="O16">
        <v>31</v>
      </c>
      <c r="P16">
        <v>31</v>
      </c>
      <c r="Q16">
        <v>31</v>
      </c>
      <c r="R16">
        <v>32</v>
      </c>
      <c r="S16">
        <v>32</v>
      </c>
      <c r="T16">
        <v>32</v>
      </c>
      <c r="U16">
        <v>35</v>
      </c>
      <c r="V16">
        <v>37</v>
      </c>
      <c r="W16">
        <v>42</v>
      </c>
      <c r="X16">
        <v>44</v>
      </c>
      <c r="Y16">
        <v>46</v>
      </c>
      <c r="Z16">
        <v>46</v>
      </c>
      <c r="AA16">
        <v>46</v>
      </c>
      <c r="AB16">
        <v>48</v>
      </c>
      <c r="AC16">
        <v>50</v>
      </c>
      <c r="AD16">
        <v>52</v>
      </c>
      <c r="AE16">
        <v>54</v>
      </c>
      <c r="AF16">
        <v>55</v>
      </c>
      <c r="AG16">
        <v>55</v>
      </c>
      <c r="AH16">
        <v>55</v>
      </c>
      <c r="AI16">
        <v>56</v>
      </c>
      <c r="AJ16">
        <v>57</v>
      </c>
      <c r="AK16">
        <v>60</v>
      </c>
      <c r="AL16">
        <v>61</v>
      </c>
      <c r="AM16">
        <v>63</v>
      </c>
      <c r="AN16">
        <v>63</v>
      </c>
      <c r="AO16">
        <v>63</v>
      </c>
      <c r="AP16">
        <v>63</v>
      </c>
      <c r="AQ16">
        <v>65</v>
      </c>
      <c r="AR16">
        <v>69</v>
      </c>
      <c r="AS16">
        <v>71</v>
      </c>
      <c r="AT16">
        <v>75</v>
      </c>
      <c r="AU16">
        <v>75</v>
      </c>
      <c r="AV16">
        <v>75</v>
      </c>
      <c r="AW16">
        <v>79</v>
      </c>
      <c r="AX16">
        <v>84</v>
      </c>
      <c r="AY16">
        <v>85</v>
      </c>
      <c r="AZ16">
        <v>85</v>
      </c>
      <c r="BA16">
        <v>87</v>
      </c>
      <c r="BB16">
        <v>87</v>
      </c>
      <c r="BC16">
        <v>87</v>
      </c>
      <c r="BD16">
        <v>91</v>
      </c>
      <c r="BE16">
        <v>93</v>
      </c>
      <c r="BF16">
        <v>95</v>
      </c>
      <c r="BG16">
        <v>97</v>
      </c>
      <c r="BH16">
        <v>98</v>
      </c>
      <c r="BI16">
        <v>98</v>
      </c>
      <c r="BJ16">
        <v>98</v>
      </c>
      <c r="BK16">
        <v>106</v>
      </c>
      <c r="BL16">
        <v>109</v>
      </c>
      <c r="BM16">
        <v>114</v>
      </c>
      <c r="BN16">
        <v>117</v>
      </c>
      <c r="BO16">
        <v>120</v>
      </c>
      <c r="BP16">
        <v>120</v>
      </c>
      <c r="BQ16">
        <v>120</v>
      </c>
      <c r="BR16">
        <v>123</v>
      </c>
      <c r="BS16">
        <v>125</v>
      </c>
      <c r="BT16">
        <v>126</v>
      </c>
      <c r="BU16">
        <v>126</v>
      </c>
      <c r="BV16">
        <v>126</v>
      </c>
    </row>
    <row r="17" spans="1:74" x14ac:dyDescent="0.2">
      <c r="A17" s="6" t="s">
        <v>2296</v>
      </c>
      <c r="B17">
        <v>5</v>
      </c>
      <c r="C17">
        <v>14</v>
      </c>
      <c r="D17">
        <v>27</v>
      </c>
      <c r="E17">
        <v>42</v>
      </c>
      <c r="F17">
        <v>48</v>
      </c>
      <c r="G17">
        <v>48</v>
      </c>
      <c r="H17">
        <v>49</v>
      </c>
      <c r="I17">
        <v>64</v>
      </c>
      <c r="J17">
        <v>74</v>
      </c>
      <c r="K17">
        <v>82</v>
      </c>
      <c r="L17">
        <v>90</v>
      </c>
      <c r="M17">
        <v>90</v>
      </c>
      <c r="N17">
        <v>96</v>
      </c>
      <c r="O17">
        <v>106</v>
      </c>
      <c r="P17">
        <v>116</v>
      </c>
      <c r="Q17">
        <v>130</v>
      </c>
      <c r="R17">
        <v>140</v>
      </c>
      <c r="S17">
        <v>140</v>
      </c>
      <c r="T17">
        <v>141</v>
      </c>
      <c r="U17">
        <v>152</v>
      </c>
      <c r="V17">
        <v>166</v>
      </c>
      <c r="W17">
        <v>181</v>
      </c>
      <c r="X17">
        <v>193</v>
      </c>
      <c r="Y17">
        <v>203</v>
      </c>
      <c r="Z17">
        <v>203</v>
      </c>
      <c r="AA17">
        <v>203</v>
      </c>
      <c r="AB17">
        <v>213</v>
      </c>
      <c r="AC17">
        <v>226</v>
      </c>
      <c r="AD17">
        <v>243</v>
      </c>
      <c r="AE17">
        <v>254</v>
      </c>
      <c r="AF17">
        <v>264</v>
      </c>
      <c r="AG17">
        <v>268</v>
      </c>
      <c r="AH17">
        <v>269</v>
      </c>
      <c r="AI17">
        <v>284</v>
      </c>
      <c r="AJ17">
        <v>292</v>
      </c>
      <c r="AK17">
        <v>306</v>
      </c>
      <c r="AL17">
        <v>318</v>
      </c>
      <c r="AM17">
        <v>328</v>
      </c>
      <c r="AN17">
        <v>328</v>
      </c>
      <c r="AO17">
        <v>329</v>
      </c>
      <c r="AP17">
        <v>330</v>
      </c>
      <c r="AQ17">
        <v>343</v>
      </c>
      <c r="AR17">
        <v>353</v>
      </c>
      <c r="AS17">
        <v>360</v>
      </c>
      <c r="AT17">
        <v>366</v>
      </c>
      <c r="AU17">
        <v>367</v>
      </c>
      <c r="AV17">
        <v>367</v>
      </c>
      <c r="AW17">
        <v>378</v>
      </c>
      <c r="AX17">
        <v>394</v>
      </c>
      <c r="AY17">
        <v>404</v>
      </c>
      <c r="AZ17">
        <v>417</v>
      </c>
      <c r="BA17">
        <v>422</v>
      </c>
      <c r="BB17">
        <v>423</v>
      </c>
      <c r="BC17">
        <v>425</v>
      </c>
      <c r="BD17">
        <v>437</v>
      </c>
      <c r="BE17">
        <v>453</v>
      </c>
      <c r="BF17">
        <v>472</v>
      </c>
      <c r="BG17">
        <v>489</v>
      </c>
      <c r="BH17">
        <v>499</v>
      </c>
      <c r="BI17">
        <v>501</v>
      </c>
      <c r="BJ17">
        <v>505</v>
      </c>
      <c r="BK17">
        <v>518</v>
      </c>
      <c r="BL17">
        <v>534</v>
      </c>
      <c r="BM17">
        <v>549</v>
      </c>
      <c r="BN17">
        <v>559</v>
      </c>
      <c r="BO17">
        <v>568</v>
      </c>
      <c r="BP17">
        <v>568</v>
      </c>
      <c r="BQ17">
        <v>571</v>
      </c>
      <c r="BR17">
        <v>577</v>
      </c>
      <c r="BS17">
        <v>583</v>
      </c>
      <c r="BT17">
        <v>592</v>
      </c>
      <c r="BU17">
        <v>594</v>
      </c>
      <c r="BV17">
        <v>597</v>
      </c>
    </row>
    <row r="18" spans="1:74" x14ac:dyDescent="0.2">
      <c r="A18" s="6" t="s">
        <v>2428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2</v>
      </c>
      <c r="M18">
        <v>2</v>
      </c>
      <c r="N18">
        <v>3</v>
      </c>
      <c r="O18">
        <v>3</v>
      </c>
      <c r="P18">
        <v>3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5</v>
      </c>
      <c r="AD18">
        <v>5</v>
      </c>
      <c r="AE18">
        <v>5</v>
      </c>
      <c r="AF18">
        <v>5</v>
      </c>
      <c r="AG18">
        <v>5</v>
      </c>
      <c r="AH18">
        <v>5</v>
      </c>
      <c r="AI18">
        <v>5</v>
      </c>
      <c r="AJ18">
        <v>6</v>
      </c>
      <c r="AK18">
        <v>6</v>
      </c>
      <c r="AL18">
        <v>6</v>
      </c>
      <c r="AM18">
        <v>6</v>
      </c>
      <c r="AN18">
        <v>6</v>
      </c>
      <c r="AO18">
        <v>6</v>
      </c>
      <c r="AP18">
        <v>6</v>
      </c>
      <c r="AQ18">
        <v>7</v>
      </c>
      <c r="AR18">
        <v>7</v>
      </c>
      <c r="AS18">
        <v>7</v>
      </c>
      <c r="AT18">
        <v>7</v>
      </c>
      <c r="AU18">
        <v>7</v>
      </c>
      <c r="AV18">
        <v>7</v>
      </c>
      <c r="AW18">
        <v>7</v>
      </c>
      <c r="AX18">
        <v>7</v>
      </c>
      <c r="AY18">
        <v>7</v>
      </c>
      <c r="AZ18">
        <v>9</v>
      </c>
      <c r="BA18">
        <v>9</v>
      </c>
      <c r="BB18">
        <v>10</v>
      </c>
      <c r="BC18">
        <v>10</v>
      </c>
      <c r="BD18">
        <v>12</v>
      </c>
      <c r="BE18">
        <v>12</v>
      </c>
      <c r="BF18">
        <v>12</v>
      </c>
      <c r="BG18">
        <v>12</v>
      </c>
      <c r="BH18">
        <v>12</v>
      </c>
      <c r="BI18">
        <v>12</v>
      </c>
      <c r="BJ18">
        <v>12</v>
      </c>
      <c r="BK18">
        <v>12</v>
      </c>
      <c r="BL18">
        <v>13</v>
      </c>
      <c r="BM18">
        <v>13</v>
      </c>
      <c r="BN18">
        <v>14</v>
      </c>
      <c r="BO18">
        <v>14</v>
      </c>
      <c r="BP18">
        <v>14</v>
      </c>
      <c r="BQ18">
        <v>14</v>
      </c>
      <c r="BR18">
        <v>15</v>
      </c>
      <c r="BS18">
        <v>15</v>
      </c>
      <c r="BT18">
        <v>16</v>
      </c>
      <c r="BU18">
        <v>17</v>
      </c>
      <c r="BV18">
        <v>18</v>
      </c>
    </row>
    <row r="19" spans="1:74" x14ac:dyDescent="0.2">
      <c r="A19" s="6" t="s">
        <v>2293</v>
      </c>
      <c r="B19">
        <v>0</v>
      </c>
      <c r="C19">
        <v>0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2</v>
      </c>
      <c r="W19">
        <v>2</v>
      </c>
      <c r="X19">
        <v>2</v>
      </c>
      <c r="Y19">
        <v>2</v>
      </c>
      <c r="Z19">
        <v>2</v>
      </c>
      <c r="AA19">
        <v>2</v>
      </c>
      <c r="AB19">
        <v>2</v>
      </c>
      <c r="AC19">
        <v>2</v>
      </c>
      <c r="AD19">
        <v>2</v>
      </c>
      <c r="AE19">
        <v>2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4</v>
      </c>
      <c r="AS19">
        <v>4</v>
      </c>
      <c r="AT19">
        <v>4</v>
      </c>
      <c r="AU19">
        <v>4</v>
      </c>
      <c r="AV19">
        <v>4</v>
      </c>
      <c r="AW19">
        <v>4</v>
      </c>
      <c r="AX19">
        <v>4</v>
      </c>
      <c r="AY19">
        <v>4</v>
      </c>
      <c r="AZ19">
        <v>4</v>
      </c>
      <c r="BA19">
        <v>4</v>
      </c>
      <c r="BB19">
        <v>4</v>
      </c>
      <c r="BC19">
        <v>4</v>
      </c>
      <c r="BD19">
        <v>4</v>
      </c>
      <c r="BE19">
        <v>4</v>
      </c>
      <c r="BF19">
        <v>4</v>
      </c>
      <c r="BG19">
        <v>4</v>
      </c>
      <c r="BH19">
        <v>4</v>
      </c>
      <c r="BI19">
        <v>4</v>
      </c>
      <c r="BJ19">
        <v>4</v>
      </c>
      <c r="BK19">
        <v>4</v>
      </c>
      <c r="BL19">
        <v>4</v>
      </c>
      <c r="BM19">
        <v>4</v>
      </c>
      <c r="BN19">
        <v>4</v>
      </c>
      <c r="BO19">
        <v>4</v>
      </c>
      <c r="BP19">
        <v>4</v>
      </c>
      <c r="BQ19">
        <v>4</v>
      </c>
      <c r="BR19">
        <v>6</v>
      </c>
      <c r="BS19">
        <v>6</v>
      </c>
      <c r="BT19">
        <v>6</v>
      </c>
      <c r="BU19">
        <v>6</v>
      </c>
      <c r="BV19">
        <v>6</v>
      </c>
    </row>
    <row r="20" spans="1:74" x14ac:dyDescent="0.2">
      <c r="A20" s="6" t="s">
        <v>2271</v>
      </c>
      <c r="B20">
        <v>1</v>
      </c>
      <c r="C20">
        <v>3</v>
      </c>
      <c r="D20">
        <v>4</v>
      </c>
      <c r="E20">
        <v>4</v>
      </c>
      <c r="F20">
        <v>7</v>
      </c>
      <c r="G20">
        <v>7</v>
      </c>
      <c r="H20">
        <v>7</v>
      </c>
      <c r="I20">
        <v>12</v>
      </c>
      <c r="J20">
        <v>17</v>
      </c>
      <c r="K20">
        <v>20</v>
      </c>
      <c r="L20">
        <v>21</v>
      </c>
      <c r="M20">
        <v>22</v>
      </c>
      <c r="N20">
        <v>23</v>
      </c>
      <c r="O20">
        <v>24</v>
      </c>
      <c r="P20">
        <v>32</v>
      </c>
      <c r="Q20">
        <v>35</v>
      </c>
      <c r="R20">
        <v>39</v>
      </c>
      <c r="S20">
        <v>40</v>
      </c>
      <c r="T20">
        <v>40</v>
      </c>
      <c r="U20">
        <v>45</v>
      </c>
      <c r="V20">
        <v>50</v>
      </c>
      <c r="W20">
        <v>55</v>
      </c>
      <c r="X20">
        <v>56</v>
      </c>
      <c r="Y20">
        <v>59</v>
      </c>
      <c r="Z20">
        <v>59</v>
      </c>
      <c r="AA20">
        <v>60</v>
      </c>
      <c r="AB20">
        <v>63</v>
      </c>
      <c r="AC20">
        <v>65</v>
      </c>
      <c r="AD20">
        <v>69</v>
      </c>
      <c r="AE20">
        <v>72</v>
      </c>
      <c r="AF20">
        <v>76</v>
      </c>
      <c r="AG20">
        <v>76</v>
      </c>
      <c r="AH20">
        <v>76</v>
      </c>
      <c r="AI20">
        <v>79</v>
      </c>
      <c r="AJ20">
        <v>82</v>
      </c>
      <c r="AK20">
        <v>91</v>
      </c>
      <c r="AL20">
        <v>94</v>
      </c>
      <c r="AM20">
        <v>99</v>
      </c>
      <c r="AN20">
        <v>99</v>
      </c>
      <c r="AO20">
        <v>99</v>
      </c>
      <c r="AP20">
        <v>99</v>
      </c>
      <c r="AQ20">
        <v>107</v>
      </c>
      <c r="AR20">
        <v>116</v>
      </c>
      <c r="AS20">
        <v>122</v>
      </c>
      <c r="AT20">
        <v>128</v>
      </c>
      <c r="AU20">
        <v>128</v>
      </c>
      <c r="AV20">
        <v>128</v>
      </c>
      <c r="AW20">
        <v>131</v>
      </c>
      <c r="AX20">
        <v>142</v>
      </c>
      <c r="AY20">
        <v>151</v>
      </c>
      <c r="AZ20">
        <v>158</v>
      </c>
      <c r="BA20">
        <v>163</v>
      </c>
      <c r="BB20">
        <v>163</v>
      </c>
      <c r="BC20">
        <v>163</v>
      </c>
      <c r="BD20">
        <v>170</v>
      </c>
      <c r="BE20">
        <v>177</v>
      </c>
      <c r="BF20">
        <v>181</v>
      </c>
      <c r="BG20">
        <v>189</v>
      </c>
      <c r="BH20">
        <v>191</v>
      </c>
      <c r="BI20">
        <v>191</v>
      </c>
      <c r="BJ20">
        <v>191</v>
      </c>
      <c r="BK20">
        <v>195</v>
      </c>
      <c r="BL20">
        <v>203</v>
      </c>
      <c r="BM20">
        <v>207</v>
      </c>
      <c r="BN20">
        <v>222</v>
      </c>
      <c r="BO20">
        <v>228</v>
      </c>
      <c r="BP20">
        <v>229</v>
      </c>
      <c r="BQ20">
        <v>229</v>
      </c>
      <c r="BR20">
        <v>235</v>
      </c>
      <c r="BS20">
        <v>238</v>
      </c>
      <c r="BT20">
        <v>240</v>
      </c>
      <c r="BU20">
        <v>244</v>
      </c>
      <c r="BV20">
        <v>244</v>
      </c>
    </row>
    <row r="21" spans="1:74" x14ac:dyDescent="0.2">
      <c r="A21" s="6" t="s">
        <v>2433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2</v>
      </c>
      <c r="J21">
        <v>2</v>
      </c>
      <c r="K21">
        <v>2</v>
      </c>
      <c r="L21">
        <v>2</v>
      </c>
      <c r="M21">
        <v>2</v>
      </c>
      <c r="N21">
        <v>2</v>
      </c>
      <c r="O21">
        <v>2</v>
      </c>
      <c r="P21">
        <v>2</v>
      </c>
      <c r="Q21">
        <v>2</v>
      </c>
      <c r="R21">
        <v>2</v>
      </c>
      <c r="S21">
        <v>2</v>
      </c>
      <c r="T21">
        <v>2</v>
      </c>
      <c r="U21">
        <v>2</v>
      </c>
      <c r="V21">
        <v>2</v>
      </c>
      <c r="W21">
        <v>2</v>
      </c>
      <c r="X21">
        <v>2</v>
      </c>
      <c r="Y21">
        <v>2</v>
      </c>
      <c r="Z21">
        <v>2</v>
      </c>
      <c r="AA21">
        <v>2</v>
      </c>
      <c r="AB21">
        <v>2</v>
      </c>
      <c r="AC21">
        <v>2</v>
      </c>
      <c r="AD21">
        <v>2</v>
      </c>
      <c r="AE21">
        <v>2</v>
      </c>
      <c r="AF21">
        <v>2</v>
      </c>
      <c r="AG21">
        <v>2</v>
      </c>
      <c r="AH21">
        <v>2</v>
      </c>
      <c r="AI21">
        <v>2</v>
      </c>
      <c r="AJ21">
        <v>2</v>
      </c>
      <c r="AK21">
        <v>2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2</v>
      </c>
      <c r="AS21">
        <v>3</v>
      </c>
      <c r="AT21">
        <v>4</v>
      </c>
      <c r="AU21">
        <v>4</v>
      </c>
      <c r="AV21">
        <v>5</v>
      </c>
      <c r="AW21">
        <v>5</v>
      </c>
      <c r="AX21">
        <v>5</v>
      </c>
      <c r="AY21">
        <v>5</v>
      </c>
      <c r="AZ21">
        <v>5</v>
      </c>
      <c r="BA21">
        <v>5</v>
      </c>
      <c r="BB21">
        <v>5</v>
      </c>
      <c r="BC21">
        <v>5</v>
      </c>
      <c r="BD21">
        <v>5</v>
      </c>
      <c r="BE21">
        <v>5</v>
      </c>
      <c r="BF21">
        <v>5</v>
      </c>
      <c r="BG21">
        <v>6</v>
      </c>
      <c r="BH21">
        <v>6</v>
      </c>
      <c r="BI21">
        <v>6</v>
      </c>
      <c r="BJ21">
        <v>6</v>
      </c>
      <c r="BK21">
        <v>6</v>
      </c>
      <c r="BL21">
        <v>6</v>
      </c>
      <c r="BM21">
        <v>6</v>
      </c>
      <c r="BN21">
        <v>6</v>
      </c>
      <c r="BO21">
        <v>6</v>
      </c>
      <c r="BP21">
        <v>6</v>
      </c>
      <c r="BQ21">
        <v>6</v>
      </c>
      <c r="BR21">
        <v>6</v>
      </c>
      <c r="BS21">
        <v>6</v>
      </c>
      <c r="BT21">
        <v>6</v>
      </c>
      <c r="BU21">
        <v>6</v>
      </c>
      <c r="BV21">
        <v>6</v>
      </c>
    </row>
    <row r="22" spans="1:74" x14ac:dyDescent="0.2">
      <c r="A22" s="6" t="s">
        <v>2285</v>
      </c>
      <c r="B22">
        <v>0</v>
      </c>
      <c r="C22">
        <v>1</v>
      </c>
      <c r="D22">
        <v>2</v>
      </c>
      <c r="E22">
        <v>4</v>
      </c>
      <c r="F22">
        <v>6</v>
      </c>
      <c r="G22">
        <v>6</v>
      </c>
      <c r="H22">
        <v>6</v>
      </c>
      <c r="I22">
        <v>6</v>
      </c>
      <c r="J22">
        <v>7</v>
      </c>
      <c r="K22">
        <v>7</v>
      </c>
      <c r="L22">
        <v>8</v>
      </c>
      <c r="M22">
        <v>8</v>
      </c>
      <c r="N22">
        <v>9</v>
      </c>
      <c r="O22">
        <v>11</v>
      </c>
      <c r="P22">
        <v>14</v>
      </c>
      <c r="Q22">
        <v>14</v>
      </c>
      <c r="R22">
        <v>14</v>
      </c>
      <c r="S22">
        <v>14</v>
      </c>
      <c r="T22">
        <v>14</v>
      </c>
      <c r="U22">
        <v>16</v>
      </c>
      <c r="V22">
        <v>18</v>
      </c>
      <c r="W22">
        <v>21</v>
      </c>
      <c r="X22">
        <v>23</v>
      </c>
      <c r="Y22">
        <v>24</v>
      </c>
      <c r="Z22">
        <v>24</v>
      </c>
      <c r="AA22">
        <v>25</v>
      </c>
      <c r="AB22">
        <v>25</v>
      </c>
      <c r="AC22">
        <v>25</v>
      </c>
      <c r="AD22">
        <v>25</v>
      </c>
      <c r="AE22">
        <v>28</v>
      </c>
      <c r="AF22">
        <v>28</v>
      </c>
      <c r="AG22">
        <v>29</v>
      </c>
      <c r="AH22">
        <v>29</v>
      </c>
      <c r="AI22">
        <v>31</v>
      </c>
      <c r="AJ22">
        <v>34</v>
      </c>
      <c r="AK22">
        <v>35</v>
      </c>
      <c r="AL22">
        <v>37</v>
      </c>
      <c r="AM22">
        <v>37</v>
      </c>
      <c r="AN22">
        <v>37</v>
      </c>
      <c r="AO22">
        <v>38</v>
      </c>
      <c r="AP22">
        <v>39</v>
      </c>
      <c r="AQ22">
        <v>42</v>
      </c>
      <c r="AR22">
        <v>42</v>
      </c>
      <c r="AS22">
        <v>46</v>
      </c>
      <c r="AT22">
        <v>47</v>
      </c>
      <c r="AU22">
        <v>48</v>
      </c>
      <c r="AV22">
        <v>48</v>
      </c>
      <c r="AW22">
        <v>48</v>
      </c>
      <c r="AX22">
        <v>48</v>
      </c>
      <c r="AY22">
        <v>52</v>
      </c>
      <c r="AZ22">
        <v>53</v>
      </c>
      <c r="BA22">
        <v>54</v>
      </c>
      <c r="BB22">
        <v>54</v>
      </c>
      <c r="BC22">
        <v>55</v>
      </c>
      <c r="BD22">
        <v>56</v>
      </c>
      <c r="BE22">
        <v>62</v>
      </c>
      <c r="BF22">
        <v>62</v>
      </c>
      <c r="BG22">
        <v>65</v>
      </c>
      <c r="BH22">
        <v>69</v>
      </c>
      <c r="BI22">
        <v>69</v>
      </c>
      <c r="BJ22">
        <v>69</v>
      </c>
      <c r="BK22">
        <v>71</v>
      </c>
      <c r="BL22">
        <v>76</v>
      </c>
      <c r="BM22">
        <v>77</v>
      </c>
      <c r="BN22">
        <v>78</v>
      </c>
      <c r="BO22">
        <v>80</v>
      </c>
      <c r="BP22">
        <v>81</v>
      </c>
      <c r="BQ22">
        <v>81</v>
      </c>
      <c r="BR22">
        <v>81</v>
      </c>
      <c r="BS22">
        <v>82</v>
      </c>
      <c r="BT22">
        <v>83</v>
      </c>
      <c r="BU22">
        <v>83</v>
      </c>
      <c r="BV22">
        <v>83</v>
      </c>
    </row>
    <row r="23" spans="1:74" x14ac:dyDescent="0.2">
      <c r="A23" s="6" t="s">
        <v>2294</v>
      </c>
      <c r="B23">
        <v>0</v>
      </c>
      <c r="C23">
        <v>0</v>
      </c>
      <c r="D23">
        <v>0</v>
      </c>
      <c r="E23">
        <v>3</v>
      </c>
      <c r="F23">
        <v>3</v>
      </c>
      <c r="G23">
        <v>3</v>
      </c>
      <c r="H23">
        <v>3</v>
      </c>
      <c r="I23">
        <v>6</v>
      </c>
      <c r="J23">
        <v>9</v>
      </c>
      <c r="K23">
        <v>12</v>
      </c>
      <c r="L23">
        <v>15</v>
      </c>
      <c r="M23">
        <v>15</v>
      </c>
      <c r="N23">
        <v>17</v>
      </c>
      <c r="O23">
        <v>20</v>
      </c>
      <c r="P23">
        <v>23</v>
      </c>
      <c r="Q23">
        <v>27</v>
      </c>
      <c r="R23">
        <v>27</v>
      </c>
      <c r="S23">
        <v>27</v>
      </c>
      <c r="T23">
        <v>27</v>
      </c>
      <c r="U23">
        <v>29</v>
      </c>
      <c r="V23">
        <v>31</v>
      </c>
      <c r="W23">
        <v>34</v>
      </c>
      <c r="X23">
        <v>36</v>
      </c>
      <c r="Y23">
        <v>36</v>
      </c>
      <c r="Z23">
        <v>36</v>
      </c>
      <c r="AA23">
        <v>36</v>
      </c>
      <c r="AB23">
        <v>37</v>
      </c>
      <c r="AC23">
        <v>38</v>
      </c>
      <c r="AD23">
        <v>41</v>
      </c>
      <c r="AE23">
        <v>42</v>
      </c>
      <c r="AF23">
        <v>43</v>
      </c>
      <c r="AG23">
        <v>43</v>
      </c>
      <c r="AH23">
        <v>43</v>
      </c>
      <c r="AI23">
        <v>48</v>
      </c>
      <c r="AJ23">
        <v>49</v>
      </c>
      <c r="AK23">
        <v>51</v>
      </c>
      <c r="AL23">
        <v>54</v>
      </c>
      <c r="AM23">
        <v>55</v>
      </c>
      <c r="AN23">
        <v>55</v>
      </c>
      <c r="AO23">
        <v>55</v>
      </c>
      <c r="AP23">
        <v>55</v>
      </c>
      <c r="AQ23">
        <v>59</v>
      </c>
      <c r="AR23">
        <v>60</v>
      </c>
      <c r="AS23">
        <v>61</v>
      </c>
      <c r="AT23">
        <v>61</v>
      </c>
      <c r="AU23">
        <v>63</v>
      </c>
      <c r="AV23">
        <v>64</v>
      </c>
      <c r="AW23">
        <v>66</v>
      </c>
      <c r="AX23">
        <v>69</v>
      </c>
      <c r="AY23">
        <v>73</v>
      </c>
      <c r="AZ23">
        <v>75</v>
      </c>
      <c r="BA23">
        <v>75</v>
      </c>
      <c r="BB23">
        <v>75</v>
      </c>
      <c r="BC23">
        <v>75</v>
      </c>
      <c r="BD23">
        <v>77</v>
      </c>
      <c r="BE23">
        <v>81</v>
      </c>
      <c r="BF23">
        <v>83</v>
      </c>
      <c r="BG23">
        <v>85</v>
      </c>
      <c r="BH23">
        <v>85</v>
      </c>
      <c r="BI23">
        <v>85</v>
      </c>
      <c r="BJ23">
        <v>85</v>
      </c>
      <c r="BK23">
        <v>87</v>
      </c>
      <c r="BL23">
        <v>88</v>
      </c>
      <c r="BM23">
        <v>91</v>
      </c>
      <c r="BN23">
        <v>93</v>
      </c>
      <c r="BO23">
        <v>95</v>
      </c>
      <c r="BP23">
        <v>96</v>
      </c>
      <c r="BQ23">
        <v>96</v>
      </c>
      <c r="BR23">
        <v>98</v>
      </c>
      <c r="BS23">
        <v>98</v>
      </c>
      <c r="BT23">
        <v>99</v>
      </c>
      <c r="BU23">
        <v>99</v>
      </c>
      <c r="BV23">
        <v>99</v>
      </c>
    </row>
    <row r="24" spans="1:74" x14ac:dyDescent="0.2">
      <c r="A24" s="6" t="s">
        <v>2434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3</v>
      </c>
      <c r="K24">
        <v>3</v>
      </c>
      <c r="L24">
        <v>5</v>
      </c>
      <c r="M24">
        <v>5</v>
      </c>
      <c r="N24">
        <v>5</v>
      </c>
      <c r="O24">
        <v>5</v>
      </c>
      <c r="P24">
        <v>5</v>
      </c>
      <c r="Q24">
        <v>5</v>
      </c>
      <c r="R24">
        <v>5</v>
      </c>
      <c r="S24">
        <v>5</v>
      </c>
      <c r="T24">
        <v>5</v>
      </c>
      <c r="U24">
        <v>5</v>
      </c>
      <c r="V24">
        <v>5</v>
      </c>
      <c r="W24">
        <v>6</v>
      </c>
      <c r="X24">
        <v>7</v>
      </c>
      <c r="Y24">
        <v>7</v>
      </c>
      <c r="Z24">
        <v>7</v>
      </c>
      <c r="AA24">
        <v>7</v>
      </c>
      <c r="AB24">
        <v>7</v>
      </c>
      <c r="AC24">
        <v>8</v>
      </c>
      <c r="AD24">
        <v>8</v>
      </c>
      <c r="AE24">
        <v>8</v>
      </c>
      <c r="AF24">
        <v>9</v>
      </c>
      <c r="AG24">
        <v>9</v>
      </c>
      <c r="AH24">
        <v>9</v>
      </c>
      <c r="AI24">
        <v>9</v>
      </c>
      <c r="AJ24">
        <v>9</v>
      </c>
      <c r="AK24">
        <v>9</v>
      </c>
      <c r="AL24">
        <v>9</v>
      </c>
      <c r="AM24">
        <v>9</v>
      </c>
      <c r="AN24">
        <v>9</v>
      </c>
      <c r="AO24">
        <v>9</v>
      </c>
      <c r="AP24">
        <v>9</v>
      </c>
      <c r="AQ24">
        <v>9</v>
      </c>
      <c r="AR24">
        <v>9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10</v>
      </c>
      <c r="AY24">
        <v>10</v>
      </c>
      <c r="AZ24">
        <v>10</v>
      </c>
      <c r="BA24">
        <v>10</v>
      </c>
      <c r="BB24">
        <v>10</v>
      </c>
      <c r="BC24">
        <v>10</v>
      </c>
      <c r="BD24">
        <v>10</v>
      </c>
      <c r="BE24">
        <v>10</v>
      </c>
      <c r="BF24">
        <v>11</v>
      </c>
      <c r="BG24">
        <v>11</v>
      </c>
      <c r="BH24">
        <v>11</v>
      </c>
      <c r="BI24">
        <v>11</v>
      </c>
      <c r="BJ24">
        <v>11</v>
      </c>
      <c r="BK24">
        <v>11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14</v>
      </c>
      <c r="BS24">
        <v>14</v>
      </c>
      <c r="BT24">
        <v>14</v>
      </c>
      <c r="BU24">
        <v>14</v>
      </c>
      <c r="BV24">
        <v>14</v>
      </c>
    </row>
    <row r="25" spans="1:74" x14ac:dyDescent="0.2">
      <c r="A25" s="6" t="s">
        <v>2272</v>
      </c>
      <c r="B25">
        <v>8</v>
      </c>
      <c r="C25">
        <v>19</v>
      </c>
      <c r="D25">
        <v>27</v>
      </c>
      <c r="E25">
        <v>38</v>
      </c>
      <c r="F25">
        <v>46</v>
      </c>
      <c r="G25">
        <v>46</v>
      </c>
      <c r="H25">
        <v>48</v>
      </c>
      <c r="I25">
        <v>62</v>
      </c>
      <c r="J25">
        <v>75</v>
      </c>
      <c r="K25">
        <v>88</v>
      </c>
      <c r="L25">
        <v>94</v>
      </c>
      <c r="M25">
        <v>94</v>
      </c>
      <c r="N25">
        <v>106</v>
      </c>
      <c r="O25">
        <v>118</v>
      </c>
      <c r="P25">
        <v>126</v>
      </c>
      <c r="Q25">
        <v>140</v>
      </c>
      <c r="R25">
        <v>150</v>
      </c>
      <c r="S25">
        <v>150</v>
      </c>
      <c r="T25">
        <v>150</v>
      </c>
      <c r="U25">
        <v>166</v>
      </c>
      <c r="V25">
        <v>174</v>
      </c>
      <c r="W25">
        <v>192</v>
      </c>
      <c r="X25">
        <v>204</v>
      </c>
      <c r="Y25">
        <v>212</v>
      </c>
      <c r="Z25">
        <v>212</v>
      </c>
      <c r="AA25">
        <v>212</v>
      </c>
      <c r="AB25">
        <v>234</v>
      </c>
      <c r="AC25">
        <v>256</v>
      </c>
      <c r="AD25">
        <v>273</v>
      </c>
      <c r="AE25">
        <v>290</v>
      </c>
      <c r="AF25">
        <v>300</v>
      </c>
      <c r="AG25">
        <v>300</v>
      </c>
      <c r="AH25">
        <v>302</v>
      </c>
      <c r="AI25">
        <v>317</v>
      </c>
      <c r="AJ25">
        <v>329</v>
      </c>
      <c r="AK25">
        <v>348</v>
      </c>
      <c r="AL25">
        <v>362</v>
      </c>
      <c r="AM25">
        <v>369</v>
      </c>
      <c r="AN25">
        <v>370</v>
      </c>
      <c r="AO25">
        <v>371</v>
      </c>
      <c r="AP25">
        <v>371</v>
      </c>
      <c r="AQ25">
        <v>388</v>
      </c>
      <c r="AR25">
        <v>405</v>
      </c>
      <c r="AS25">
        <v>421</v>
      </c>
      <c r="AT25">
        <v>426</v>
      </c>
      <c r="AU25">
        <v>426</v>
      </c>
      <c r="AV25">
        <v>426</v>
      </c>
      <c r="AW25">
        <v>439</v>
      </c>
      <c r="AX25">
        <v>453</v>
      </c>
      <c r="AY25">
        <v>470</v>
      </c>
      <c r="AZ25">
        <v>489</v>
      </c>
      <c r="BA25">
        <v>499</v>
      </c>
      <c r="BB25">
        <v>500</v>
      </c>
      <c r="BC25">
        <v>502</v>
      </c>
      <c r="BD25">
        <v>521</v>
      </c>
      <c r="BE25">
        <v>536</v>
      </c>
      <c r="BF25">
        <v>556</v>
      </c>
      <c r="BG25">
        <v>570</v>
      </c>
      <c r="BH25">
        <v>581</v>
      </c>
      <c r="BI25">
        <v>583</v>
      </c>
      <c r="BJ25">
        <v>586</v>
      </c>
      <c r="BK25">
        <v>603</v>
      </c>
      <c r="BL25">
        <v>616</v>
      </c>
      <c r="BM25">
        <v>627</v>
      </c>
      <c r="BN25">
        <v>646</v>
      </c>
      <c r="BO25">
        <v>663</v>
      </c>
      <c r="BP25">
        <v>665</v>
      </c>
      <c r="BQ25">
        <v>667</v>
      </c>
      <c r="BR25">
        <v>677</v>
      </c>
      <c r="BS25">
        <v>684</v>
      </c>
      <c r="BT25">
        <v>693</v>
      </c>
      <c r="BU25">
        <v>698</v>
      </c>
      <c r="BV25">
        <v>702</v>
      </c>
    </row>
    <row r="26" spans="1:74" x14ac:dyDescent="0.2">
      <c r="A26" s="6" t="s">
        <v>2257</v>
      </c>
      <c r="B26">
        <v>109</v>
      </c>
      <c r="C26">
        <v>259</v>
      </c>
      <c r="D26">
        <v>357</v>
      </c>
      <c r="E26">
        <v>476</v>
      </c>
      <c r="F26">
        <v>567</v>
      </c>
      <c r="G26">
        <v>568</v>
      </c>
      <c r="H26">
        <v>579</v>
      </c>
      <c r="I26">
        <v>700</v>
      </c>
      <c r="J26">
        <v>794</v>
      </c>
      <c r="K26">
        <v>880</v>
      </c>
      <c r="L26">
        <v>957</v>
      </c>
      <c r="M26">
        <v>964</v>
      </c>
      <c r="N26">
        <v>1056</v>
      </c>
      <c r="O26">
        <v>1144</v>
      </c>
      <c r="P26">
        <v>1231</v>
      </c>
      <c r="Q26">
        <v>1318</v>
      </c>
      <c r="R26">
        <v>1396</v>
      </c>
      <c r="S26">
        <v>1397</v>
      </c>
      <c r="T26">
        <v>1403</v>
      </c>
      <c r="U26">
        <v>1507</v>
      </c>
      <c r="V26">
        <v>1599</v>
      </c>
      <c r="W26">
        <v>1722</v>
      </c>
      <c r="X26">
        <v>1807</v>
      </c>
      <c r="Y26">
        <v>1890</v>
      </c>
      <c r="Z26">
        <v>1892</v>
      </c>
      <c r="AA26">
        <v>1897</v>
      </c>
      <c r="AB26">
        <v>2011</v>
      </c>
      <c r="AC26">
        <v>2129</v>
      </c>
      <c r="AD26">
        <v>2240</v>
      </c>
      <c r="AE26">
        <v>2360</v>
      </c>
      <c r="AF26">
        <v>2450</v>
      </c>
      <c r="AG26">
        <v>2462</v>
      </c>
      <c r="AH26">
        <v>2472</v>
      </c>
      <c r="AI26">
        <v>2595</v>
      </c>
      <c r="AJ26">
        <v>2700</v>
      </c>
      <c r="AK26">
        <v>2818</v>
      </c>
      <c r="AL26">
        <v>2918</v>
      </c>
      <c r="AM26">
        <v>2994</v>
      </c>
      <c r="AN26">
        <v>2996</v>
      </c>
      <c r="AO26">
        <v>3011</v>
      </c>
      <c r="AP26">
        <v>3027</v>
      </c>
      <c r="AQ26">
        <v>3157</v>
      </c>
      <c r="AR26">
        <v>3270</v>
      </c>
      <c r="AS26">
        <v>3385</v>
      </c>
      <c r="AT26">
        <v>3447</v>
      </c>
      <c r="AU26">
        <v>3457</v>
      </c>
      <c r="AV26">
        <v>3467</v>
      </c>
      <c r="AW26">
        <v>3575</v>
      </c>
      <c r="AX26">
        <v>3709</v>
      </c>
      <c r="AY26">
        <v>3821</v>
      </c>
      <c r="AZ26">
        <v>3919</v>
      </c>
      <c r="BA26">
        <v>4001</v>
      </c>
      <c r="BB26">
        <v>4015</v>
      </c>
      <c r="BC26">
        <v>4030</v>
      </c>
      <c r="BD26">
        <v>4147</v>
      </c>
      <c r="BE26">
        <v>4276</v>
      </c>
      <c r="BF26">
        <v>4393</v>
      </c>
      <c r="BG26">
        <v>4515</v>
      </c>
      <c r="BH26">
        <v>4573</v>
      </c>
      <c r="BI26">
        <v>4587</v>
      </c>
      <c r="BJ26">
        <v>4613</v>
      </c>
      <c r="BK26">
        <v>4734</v>
      </c>
      <c r="BL26">
        <v>4840</v>
      </c>
      <c r="BM26">
        <v>4944</v>
      </c>
      <c r="BN26">
        <v>5086</v>
      </c>
      <c r="BO26">
        <v>5218</v>
      </c>
      <c r="BP26">
        <v>5241</v>
      </c>
      <c r="BQ26">
        <v>5274</v>
      </c>
      <c r="BR26">
        <v>5374</v>
      </c>
      <c r="BS26">
        <v>5446</v>
      </c>
      <c r="BT26">
        <v>5518</v>
      </c>
      <c r="BU26">
        <v>5579</v>
      </c>
      <c r="BV26">
        <v>5614</v>
      </c>
    </row>
  </sheetData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99326-130D-9F44-8800-1447C651620C}">
  <dimension ref="B2:BY29"/>
  <sheetViews>
    <sheetView workbookViewId="0">
      <selection activeCell="D14" sqref="D14"/>
    </sheetView>
  </sheetViews>
  <sheetFormatPr baseColWidth="10" defaultRowHeight="16" x14ac:dyDescent="0.2"/>
  <cols>
    <col min="2" max="2" width="14.33203125" bestFit="1" customWidth="1"/>
    <col min="3" max="3" width="14.33203125" customWidth="1"/>
    <col min="4" max="4" width="50.6640625" bestFit="1" customWidth="1"/>
  </cols>
  <sheetData>
    <row r="2" spans="2:77" s="32" customFormat="1" ht="19" x14ac:dyDescent="0.25">
      <c r="B2" s="76" t="s">
        <v>2551</v>
      </c>
      <c r="C2" s="76"/>
      <c r="D2" s="76"/>
    </row>
    <row r="6" spans="2:77" x14ac:dyDescent="0.2">
      <c r="B6" t="s">
        <v>2552</v>
      </c>
      <c r="C6" t="s">
        <v>2423</v>
      </c>
      <c r="D6" t="s">
        <v>2553</v>
      </c>
      <c r="E6" t="s">
        <v>2466</v>
      </c>
      <c r="F6" t="s">
        <v>2467</v>
      </c>
      <c r="G6" t="s">
        <v>2468</v>
      </c>
      <c r="H6" t="s">
        <v>2469</v>
      </c>
      <c r="I6" t="s">
        <v>2470</v>
      </c>
      <c r="J6" t="s">
        <v>2471</v>
      </c>
      <c r="K6" t="s">
        <v>2472</v>
      </c>
      <c r="L6" t="s">
        <v>2473</v>
      </c>
      <c r="M6" t="s">
        <v>2474</v>
      </c>
      <c r="N6" t="s">
        <v>2475</v>
      </c>
      <c r="O6" t="s">
        <v>2476</v>
      </c>
      <c r="P6" t="s">
        <v>2477</v>
      </c>
      <c r="Q6" t="s">
        <v>2478</v>
      </c>
      <c r="R6" t="s">
        <v>2479</v>
      </c>
      <c r="S6" t="s">
        <v>2480</v>
      </c>
      <c r="T6" t="s">
        <v>2481</v>
      </c>
      <c r="U6" t="s">
        <v>2482</v>
      </c>
      <c r="V6" t="s">
        <v>2483</v>
      </c>
      <c r="W6" t="s">
        <v>2484</v>
      </c>
      <c r="X6" t="s">
        <v>2485</v>
      </c>
      <c r="Y6" t="s">
        <v>2486</v>
      </c>
      <c r="Z6" t="s">
        <v>2488</v>
      </c>
      <c r="AA6" t="s">
        <v>2489</v>
      </c>
      <c r="AB6" t="s">
        <v>2490</v>
      </c>
      <c r="AC6" t="s">
        <v>2491</v>
      </c>
      <c r="AD6" t="s">
        <v>2492</v>
      </c>
      <c r="AE6" t="s">
        <v>2493</v>
      </c>
      <c r="AF6" t="s">
        <v>2494</v>
      </c>
      <c r="AG6" t="s">
        <v>2495</v>
      </c>
      <c r="AH6" t="s">
        <v>2496</v>
      </c>
      <c r="AI6" t="s">
        <v>2497</v>
      </c>
      <c r="AJ6" t="s">
        <v>2498</v>
      </c>
      <c r="AK6" t="s">
        <v>2499</v>
      </c>
      <c r="AL6" t="s">
        <v>2500</v>
      </c>
      <c r="AM6" t="s">
        <v>2501</v>
      </c>
      <c r="AN6" t="s">
        <v>2502</v>
      </c>
      <c r="AO6" t="s">
        <v>2503</v>
      </c>
      <c r="AP6" t="s">
        <v>2504</v>
      </c>
      <c r="AQ6" t="s">
        <v>2505</v>
      </c>
      <c r="AR6" t="s">
        <v>2506</v>
      </c>
      <c r="AS6" t="s">
        <v>2507</v>
      </c>
      <c r="AT6" t="s">
        <v>2508</v>
      </c>
      <c r="AU6" t="s">
        <v>2509</v>
      </c>
      <c r="AV6" t="s">
        <v>2510</v>
      </c>
      <c r="AW6" t="s">
        <v>2511</v>
      </c>
      <c r="AX6" t="s">
        <v>2512</v>
      </c>
      <c r="AY6" t="s">
        <v>2513</v>
      </c>
      <c r="AZ6" t="s">
        <v>2514</v>
      </c>
      <c r="BA6" t="s">
        <v>2515</v>
      </c>
      <c r="BB6" t="s">
        <v>2517</v>
      </c>
      <c r="BC6" t="s">
        <v>2518</v>
      </c>
      <c r="BD6" t="s">
        <v>2519</v>
      </c>
      <c r="BE6" t="s">
        <v>2520</v>
      </c>
      <c r="BF6" t="s">
        <v>2521</v>
      </c>
      <c r="BG6" t="s">
        <v>2522</v>
      </c>
      <c r="BH6" t="s">
        <v>2523</v>
      </c>
      <c r="BI6" t="s">
        <v>2524</v>
      </c>
      <c r="BJ6" t="s">
        <v>2525</v>
      </c>
      <c r="BK6" t="s">
        <v>2526</v>
      </c>
      <c r="BL6" t="s">
        <v>2527</v>
      </c>
      <c r="BM6" t="s">
        <v>2528</v>
      </c>
      <c r="BN6" t="s">
        <v>2529</v>
      </c>
      <c r="BO6" t="s">
        <v>2530</v>
      </c>
      <c r="BP6" t="s">
        <v>2531</v>
      </c>
      <c r="BQ6" t="s">
        <v>2532</v>
      </c>
      <c r="BR6" t="s">
        <v>2533</v>
      </c>
      <c r="BS6" t="s">
        <v>2534</v>
      </c>
      <c r="BT6" t="s">
        <v>2535</v>
      </c>
      <c r="BU6" t="s">
        <v>2536</v>
      </c>
      <c r="BV6" t="s">
        <v>2537</v>
      </c>
      <c r="BW6" t="s">
        <v>2538</v>
      </c>
      <c r="BX6" t="s">
        <v>2539</v>
      </c>
      <c r="BY6" t="s">
        <v>2540</v>
      </c>
    </row>
    <row r="7" spans="2:77" x14ac:dyDescent="0.2">
      <c r="B7" t="s">
        <v>2432</v>
      </c>
      <c r="C7" t="s">
        <v>2436</v>
      </c>
      <c r="D7" t="s">
        <v>2556</v>
      </c>
      <c r="E7">
        <v>0</v>
      </c>
      <c r="F7">
        <v>0</v>
      </c>
      <c r="G7">
        <v>2</v>
      </c>
      <c r="H7">
        <v>2</v>
      </c>
      <c r="I7">
        <v>3</v>
      </c>
      <c r="J7">
        <v>3</v>
      </c>
      <c r="K7">
        <v>3</v>
      </c>
      <c r="L7">
        <v>4</v>
      </c>
      <c r="M7">
        <v>4</v>
      </c>
      <c r="N7">
        <v>4</v>
      </c>
      <c r="O7">
        <v>4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7</v>
      </c>
      <c r="Z7">
        <v>9</v>
      </c>
      <c r="AA7">
        <v>9</v>
      </c>
      <c r="AB7">
        <v>10</v>
      </c>
      <c r="AC7">
        <v>10</v>
      </c>
      <c r="AD7">
        <v>10</v>
      </c>
      <c r="AE7">
        <v>10</v>
      </c>
      <c r="AF7">
        <v>10</v>
      </c>
      <c r="AG7">
        <v>12</v>
      </c>
      <c r="AH7">
        <v>12</v>
      </c>
      <c r="AI7">
        <v>14</v>
      </c>
      <c r="AJ7">
        <v>14</v>
      </c>
      <c r="AK7">
        <v>14</v>
      </c>
      <c r="AL7">
        <v>14</v>
      </c>
      <c r="AM7">
        <v>16</v>
      </c>
      <c r="AN7">
        <v>16</v>
      </c>
      <c r="AO7">
        <v>16</v>
      </c>
      <c r="AP7">
        <v>16</v>
      </c>
      <c r="AQ7">
        <v>16</v>
      </c>
      <c r="AR7">
        <v>16</v>
      </c>
      <c r="AS7">
        <v>16</v>
      </c>
      <c r="AT7">
        <v>19</v>
      </c>
      <c r="AU7">
        <v>19</v>
      </c>
      <c r="AV7">
        <v>19</v>
      </c>
      <c r="AW7">
        <v>19</v>
      </c>
      <c r="AX7">
        <v>19</v>
      </c>
      <c r="AY7">
        <v>19</v>
      </c>
      <c r="AZ7">
        <v>19</v>
      </c>
      <c r="BA7">
        <v>20</v>
      </c>
      <c r="BB7">
        <v>21</v>
      </c>
      <c r="BC7">
        <v>24</v>
      </c>
      <c r="BD7">
        <v>25</v>
      </c>
      <c r="BE7">
        <v>25</v>
      </c>
      <c r="BF7">
        <v>26</v>
      </c>
      <c r="BG7">
        <v>27</v>
      </c>
      <c r="BH7">
        <v>30</v>
      </c>
      <c r="BI7">
        <v>31</v>
      </c>
      <c r="BJ7">
        <v>33</v>
      </c>
      <c r="BK7">
        <v>33</v>
      </c>
      <c r="BL7">
        <v>33</v>
      </c>
      <c r="BM7">
        <v>33</v>
      </c>
      <c r="BN7">
        <v>36</v>
      </c>
      <c r="BO7">
        <v>36</v>
      </c>
      <c r="BP7">
        <v>36</v>
      </c>
      <c r="BQ7">
        <v>37</v>
      </c>
      <c r="BR7">
        <v>38</v>
      </c>
      <c r="BS7">
        <v>38</v>
      </c>
      <c r="BT7">
        <v>38</v>
      </c>
      <c r="BU7">
        <v>38</v>
      </c>
      <c r="BV7">
        <v>39</v>
      </c>
      <c r="BW7">
        <v>41</v>
      </c>
      <c r="BX7">
        <v>41</v>
      </c>
      <c r="BY7">
        <v>41</v>
      </c>
    </row>
    <row r="8" spans="2:77" x14ac:dyDescent="0.2">
      <c r="B8" t="s">
        <v>2298</v>
      </c>
      <c r="C8" t="s">
        <v>2436</v>
      </c>
      <c r="D8" t="s">
        <v>2557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1</v>
      </c>
      <c r="M8">
        <v>2</v>
      </c>
      <c r="N8">
        <v>3</v>
      </c>
      <c r="O8">
        <v>3</v>
      </c>
      <c r="P8">
        <v>3</v>
      </c>
      <c r="Q8">
        <v>3</v>
      </c>
      <c r="R8">
        <v>3</v>
      </c>
      <c r="S8">
        <v>3</v>
      </c>
      <c r="T8">
        <v>5</v>
      </c>
      <c r="U8">
        <v>5</v>
      </c>
      <c r="V8">
        <v>5</v>
      </c>
      <c r="W8">
        <v>5</v>
      </c>
      <c r="X8">
        <v>6</v>
      </c>
      <c r="Y8">
        <v>10</v>
      </c>
      <c r="Z8">
        <v>10</v>
      </c>
      <c r="AA8">
        <v>10</v>
      </c>
      <c r="AB8">
        <v>11</v>
      </c>
      <c r="AC8">
        <v>12</v>
      </c>
      <c r="AD8">
        <v>12</v>
      </c>
      <c r="AE8">
        <v>12</v>
      </c>
      <c r="AF8">
        <v>15</v>
      </c>
      <c r="AG8">
        <v>16</v>
      </c>
      <c r="AH8">
        <v>16</v>
      </c>
      <c r="AI8">
        <v>16</v>
      </c>
      <c r="AJ8">
        <v>16</v>
      </c>
      <c r="AK8">
        <v>16</v>
      </c>
      <c r="AL8">
        <v>16</v>
      </c>
      <c r="AM8">
        <v>18</v>
      </c>
      <c r="AN8">
        <v>19</v>
      </c>
      <c r="AO8">
        <v>19</v>
      </c>
      <c r="AP8">
        <v>20</v>
      </c>
      <c r="AQ8">
        <v>20</v>
      </c>
      <c r="AR8">
        <v>20</v>
      </c>
      <c r="AS8">
        <v>20</v>
      </c>
      <c r="AT8">
        <v>20</v>
      </c>
      <c r="AU8">
        <v>20</v>
      </c>
      <c r="AV8">
        <v>21</v>
      </c>
      <c r="AW8">
        <v>21</v>
      </c>
      <c r="AX8">
        <v>21</v>
      </c>
      <c r="AY8">
        <v>21</v>
      </c>
      <c r="AZ8">
        <v>21</v>
      </c>
      <c r="BA8">
        <v>23</v>
      </c>
      <c r="BB8">
        <v>23</v>
      </c>
      <c r="BC8">
        <v>23</v>
      </c>
      <c r="BD8">
        <v>23</v>
      </c>
      <c r="BE8">
        <v>23</v>
      </c>
      <c r="BF8">
        <v>23</v>
      </c>
      <c r="BG8">
        <v>23</v>
      </c>
      <c r="BH8">
        <v>23</v>
      </c>
      <c r="BI8">
        <v>23</v>
      </c>
      <c r="BJ8">
        <v>24</v>
      </c>
      <c r="BK8">
        <v>25</v>
      </c>
      <c r="BL8">
        <v>25</v>
      </c>
      <c r="BM8">
        <v>25</v>
      </c>
      <c r="BN8">
        <v>26</v>
      </c>
      <c r="BO8">
        <v>26</v>
      </c>
      <c r="BP8">
        <v>26</v>
      </c>
      <c r="BQ8">
        <v>26</v>
      </c>
      <c r="BR8">
        <v>26</v>
      </c>
      <c r="BS8">
        <v>26</v>
      </c>
      <c r="BT8">
        <v>26</v>
      </c>
      <c r="BU8">
        <v>27</v>
      </c>
      <c r="BV8">
        <v>28</v>
      </c>
      <c r="BW8">
        <v>28</v>
      </c>
      <c r="BX8">
        <v>29</v>
      </c>
      <c r="BY8">
        <v>29</v>
      </c>
    </row>
    <row r="9" spans="2:77" x14ac:dyDescent="0.2">
      <c r="B9" t="s">
        <v>2306</v>
      </c>
      <c r="C9" t="s">
        <v>2438</v>
      </c>
      <c r="D9" t="s">
        <v>2558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2</v>
      </c>
      <c r="AX9">
        <v>2</v>
      </c>
      <c r="AY9">
        <v>2</v>
      </c>
      <c r="AZ9">
        <v>2</v>
      </c>
      <c r="BA9">
        <v>2</v>
      </c>
      <c r="BB9">
        <v>2</v>
      </c>
      <c r="BC9">
        <v>2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2</v>
      </c>
      <c r="BK9">
        <v>2</v>
      </c>
      <c r="BL9">
        <v>2</v>
      </c>
      <c r="BM9">
        <v>2</v>
      </c>
      <c r="BN9">
        <v>2</v>
      </c>
      <c r="BO9">
        <v>2</v>
      </c>
      <c r="BP9">
        <v>2</v>
      </c>
      <c r="BQ9">
        <v>2</v>
      </c>
      <c r="BR9">
        <v>2</v>
      </c>
      <c r="BS9">
        <v>2</v>
      </c>
      <c r="BT9">
        <v>2</v>
      </c>
      <c r="BU9">
        <v>2</v>
      </c>
      <c r="BV9">
        <v>2</v>
      </c>
      <c r="BW9">
        <v>2</v>
      </c>
      <c r="BX9">
        <v>2</v>
      </c>
      <c r="BY9">
        <v>2</v>
      </c>
    </row>
    <row r="10" spans="2:77" x14ac:dyDescent="0.2">
      <c r="B10" t="s">
        <v>2276</v>
      </c>
      <c r="C10" t="s">
        <v>2437</v>
      </c>
      <c r="D10" t="s">
        <v>2559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2</v>
      </c>
      <c r="M10">
        <v>2</v>
      </c>
      <c r="N10">
        <v>2</v>
      </c>
      <c r="O10">
        <v>5</v>
      </c>
      <c r="P10">
        <v>5</v>
      </c>
      <c r="Q10">
        <v>7</v>
      </c>
      <c r="R10">
        <v>7</v>
      </c>
      <c r="S10">
        <v>8</v>
      </c>
      <c r="T10">
        <v>9</v>
      </c>
      <c r="U10">
        <v>10</v>
      </c>
      <c r="V10">
        <v>10</v>
      </c>
      <c r="W10">
        <v>10</v>
      </c>
      <c r="X10">
        <v>13</v>
      </c>
      <c r="Y10">
        <v>15</v>
      </c>
      <c r="Z10">
        <v>21</v>
      </c>
      <c r="AA10">
        <v>26</v>
      </c>
      <c r="AB10">
        <v>29</v>
      </c>
      <c r="AC10">
        <v>29</v>
      </c>
      <c r="AD10">
        <v>30</v>
      </c>
      <c r="AE10">
        <v>34</v>
      </c>
      <c r="AF10">
        <v>39</v>
      </c>
      <c r="AG10">
        <v>43</v>
      </c>
      <c r="AH10">
        <v>48</v>
      </c>
      <c r="AI10">
        <v>50</v>
      </c>
      <c r="AJ10">
        <v>50</v>
      </c>
      <c r="AK10">
        <v>50</v>
      </c>
      <c r="AL10">
        <v>65</v>
      </c>
      <c r="AM10">
        <v>74</v>
      </c>
      <c r="AN10">
        <v>81</v>
      </c>
      <c r="AO10">
        <v>86</v>
      </c>
      <c r="AP10">
        <v>87</v>
      </c>
      <c r="AQ10">
        <v>87</v>
      </c>
      <c r="AR10">
        <v>87</v>
      </c>
      <c r="AS10">
        <v>87</v>
      </c>
      <c r="AT10">
        <v>92</v>
      </c>
      <c r="AU10">
        <v>100</v>
      </c>
      <c r="AV10">
        <v>101</v>
      </c>
      <c r="AW10">
        <v>102</v>
      </c>
      <c r="AX10">
        <v>102</v>
      </c>
      <c r="AY10">
        <v>102</v>
      </c>
      <c r="AZ10">
        <v>106</v>
      </c>
      <c r="BA10">
        <v>113</v>
      </c>
      <c r="BB10">
        <v>116</v>
      </c>
      <c r="BC10">
        <v>116</v>
      </c>
      <c r="BD10">
        <v>120</v>
      </c>
      <c r="BE10">
        <v>120</v>
      </c>
      <c r="BF10">
        <v>120</v>
      </c>
      <c r="BG10">
        <v>120</v>
      </c>
      <c r="BH10">
        <v>121</v>
      </c>
      <c r="BI10">
        <v>121</v>
      </c>
      <c r="BJ10">
        <v>121</v>
      </c>
      <c r="BK10">
        <v>122</v>
      </c>
      <c r="BL10">
        <v>122</v>
      </c>
      <c r="BM10">
        <v>122</v>
      </c>
      <c r="BN10">
        <v>123</v>
      </c>
      <c r="BO10">
        <v>123</v>
      </c>
      <c r="BP10">
        <v>124</v>
      </c>
      <c r="BQ10">
        <v>129</v>
      </c>
      <c r="BR10">
        <v>130</v>
      </c>
      <c r="BS10">
        <v>130</v>
      </c>
      <c r="BT10">
        <v>140</v>
      </c>
      <c r="BU10">
        <v>150</v>
      </c>
      <c r="BV10">
        <v>160</v>
      </c>
      <c r="BW10">
        <v>164</v>
      </c>
      <c r="BX10">
        <v>172</v>
      </c>
      <c r="BY10">
        <v>173</v>
      </c>
    </row>
    <row r="11" spans="2:77" x14ac:dyDescent="0.2">
      <c r="B11" t="s">
        <v>2429</v>
      </c>
      <c r="C11" t="s">
        <v>2435</v>
      </c>
      <c r="D11" t="s">
        <v>2560</v>
      </c>
      <c r="E11">
        <v>15</v>
      </c>
      <c r="F11">
        <v>32</v>
      </c>
      <c r="G11">
        <v>40</v>
      </c>
      <c r="H11">
        <v>50</v>
      </c>
      <c r="I11">
        <v>60</v>
      </c>
      <c r="J11">
        <v>61</v>
      </c>
      <c r="K11">
        <v>63</v>
      </c>
      <c r="L11">
        <v>80</v>
      </c>
      <c r="M11">
        <v>87</v>
      </c>
      <c r="N11">
        <v>96</v>
      </c>
      <c r="O11">
        <v>109</v>
      </c>
      <c r="P11">
        <v>114</v>
      </c>
      <c r="Q11">
        <v>125</v>
      </c>
      <c r="R11">
        <v>134</v>
      </c>
      <c r="S11">
        <v>139</v>
      </c>
      <c r="T11">
        <v>142</v>
      </c>
      <c r="U11">
        <v>155</v>
      </c>
      <c r="V11">
        <v>155</v>
      </c>
      <c r="W11">
        <v>159</v>
      </c>
      <c r="X11">
        <v>169</v>
      </c>
      <c r="Y11">
        <v>175</v>
      </c>
      <c r="Z11">
        <v>192</v>
      </c>
      <c r="AA11">
        <v>201</v>
      </c>
      <c r="AB11">
        <v>216</v>
      </c>
      <c r="AC11">
        <v>216</v>
      </c>
      <c r="AD11">
        <v>217</v>
      </c>
      <c r="AE11">
        <v>231</v>
      </c>
      <c r="AF11">
        <v>237</v>
      </c>
      <c r="AG11">
        <v>248</v>
      </c>
      <c r="AH11">
        <v>257</v>
      </c>
      <c r="AI11">
        <v>263</v>
      </c>
      <c r="AJ11">
        <v>266</v>
      </c>
      <c r="AK11">
        <v>267</v>
      </c>
      <c r="AL11">
        <v>278</v>
      </c>
      <c r="AM11">
        <v>287</v>
      </c>
      <c r="AN11">
        <v>293</v>
      </c>
      <c r="AO11">
        <v>302</v>
      </c>
      <c r="AP11">
        <v>313</v>
      </c>
      <c r="AQ11">
        <v>313</v>
      </c>
      <c r="AR11">
        <v>316</v>
      </c>
      <c r="AS11">
        <v>317</v>
      </c>
      <c r="AT11">
        <v>324</v>
      </c>
      <c r="AU11">
        <v>332</v>
      </c>
      <c r="AV11">
        <v>345</v>
      </c>
      <c r="AW11">
        <v>353</v>
      </c>
      <c r="AX11">
        <v>353</v>
      </c>
      <c r="AY11">
        <v>356</v>
      </c>
      <c r="AZ11">
        <v>372</v>
      </c>
      <c r="BA11">
        <v>389</v>
      </c>
      <c r="BB11">
        <v>401</v>
      </c>
      <c r="BC11">
        <v>406</v>
      </c>
      <c r="BD11">
        <v>413</v>
      </c>
      <c r="BE11">
        <v>415</v>
      </c>
      <c r="BF11">
        <v>417</v>
      </c>
      <c r="BG11">
        <v>424</v>
      </c>
      <c r="BH11">
        <v>430</v>
      </c>
      <c r="BI11">
        <v>443</v>
      </c>
      <c r="BJ11">
        <v>458</v>
      </c>
      <c r="BK11">
        <v>461</v>
      </c>
      <c r="BL11">
        <v>462</v>
      </c>
      <c r="BM11">
        <v>467</v>
      </c>
      <c r="BN11">
        <v>479</v>
      </c>
      <c r="BO11">
        <v>486</v>
      </c>
      <c r="BP11">
        <v>492</v>
      </c>
      <c r="BQ11">
        <v>504</v>
      </c>
      <c r="BR11">
        <v>523</v>
      </c>
      <c r="BS11">
        <v>528</v>
      </c>
      <c r="BT11">
        <v>536</v>
      </c>
      <c r="BU11">
        <v>559</v>
      </c>
      <c r="BV11">
        <v>561</v>
      </c>
      <c r="BW11">
        <v>564</v>
      </c>
      <c r="BX11">
        <v>568</v>
      </c>
      <c r="BY11">
        <v>571</v>
      </c>
    </row>
    <row r="12" spans="2:77" x14ac:dyDescent="0.2">
      <c r="B12" t="s">
        <v>2431</v>
      </c>
      <c r="C12" t="s">
        <v>2431</v>
      </c>
      <c r="D12" t="s">
        <v>2561</v>
      </c>
      <c r="E12">
        <v>16</v>
      </c>
      <c r="F12">
        <v>66</v>
      </c>
      <c r="G12">
        <v>78</v>
      </c>
      <c r="H12">
        <v>102</v>
      </c>
      <c r="I12">
        <v>121</v>
      </c>
      <c r="J12">
        <v>121</v>
      </c>
      <c r="K12">
        <v>121</v>
      </c>
      <c r="L12">
        <v>132</v>
      </c>
      <c r="M12">
        <v>137</v>
      </c>
      <c r="N12">
        <v>141</v>
      </c>
      <c r="O12">
        <v>142</v>
      </c>
      <c r="P12">
        <v>142</v>
      </c>
      <c r="Q12">
        <v>143</v>
      </c>
      <c r="R12">
        <v>144</v>
      </c>
      <c r="S12">
        <v>145</v>
      </c>
      <c r="T12">
        <v>145</v>
      </c>
      <c r="U12">
        <v>145</v>
      </c>
      <c r="V12">
        <v>145</v>
      </c>
      <c r="W12">
        <v>145</v>
      </c>
      <c r="X12">
        <v>145</v>
      </c>
      <c r="Y12">
        <v>145</v>
      </c>
      <c r="Z12">
        <v>145</v>
      </c>
      <c r="AA12">
        <v>145</v>
      </c>
      <c r="AB12">
        <v>145</v>
      </c>
      <c r="AC12">
        <v>145</v>
      </c>
      <c r="AD12">
        <v>145</v>
      </c>
      <c r="AE12">
        <v>145</v>
      </c>
      <c r="AF12">
        <v>145</v>
      </c>
      <c r="AG12">
        <v>146</v>
      </c>
      <c r="AH12">
        <v>146</v>
      </c>
      <c r="AI12">
        <v>146</v>
      </c>
      <c r="AJ12">
        <v>146</v>
      </c>
      <c r="AK12">
        <v>146</v>
      </c>
      <c r="AL12">
        <v>146</v>
      </c>
      <c r="AM12">
        <v>146</v>
      </c>
      <c r="AN12">
        <v>146</v>
      </c>
      <c r="AO12">
        <v>146</v>
      </c>
      <c r="AP12">
        <v>146</v>
      </c>
      <c r="AQ12">
        <v>146</v>
      </c>
      <c r="AR12">
        <v>146</v>
      </c>
      <c r="AS12">
        <v>146</v>
      </c>
      <c r="AT12">
        <v>146</v>
      </c>
      <c r="AU12">
        <v>146</v>
      </c>
      <c r="AV12">
        <v>146</v>
      </c>
      <c r="AW12">
        <v>146</v>
      </c>
      <c r="AX12">
        <v>146</v>
      </c>
      <c r="AY12">
        <v>146</v>
      </c>
      <c r="AZ12">
        <v>146</v>
      </c>
      <c r="BA12">
        <v>146</v>
      </c>
      <c r="BB12">
        <v>147</v>
      </c>
      <c r="BC12">
        <v>147</v>
      </c>
      <c r="BD12">
        <v>147</v>
      </c>
      <c r="BE12">
        <v>147</v>
      </c>
      <c r="BF12">
        <v>147</v>
      </c>
      <c r="BG12">
        <v>147</v>
      </c>
      <c r="BH12">
        <v>147</v>
      </c>
      <c r="BI12">
        <v>147</v>
      </c>
      <c r="BJ12">
        <v>147</v>
      </c>
      <c r="BK12">
        <v>147</v>
      </c>
      <c r="BL12">
        <v>147</v>
      </c>
      <c r="BM12">
        <v>147</v>
      </c>
      <c r="BN12">
        <v>147</v>
      </c>
      <c r="BO12">
        <v>148</v>
      </c>
      <c r="BP12">
        <v>148</v>
      </c>
      <c r="BQ12">
        <v>148</v>
      </c>
      <c r="BR12">
        <v>149</v>
      </c>
      <c r="BS12">
        <v>149</v>
      </c>
      <c r="BT12">
        <v>149</v>
      </c>
      <c r="BU12">
        <v>149</v>
      </c>
      <c r="BV12">
        <v>150</v>
      </c>
      <c r="BW12">
        <v>155</v>
      </c>
      <c r="BX12">
        <v>156</v>
      </c>
      <c r="BY12">
        <v>156</v>
      </c>
    </row>
    <row r="13" spans="2:77" x14ac:dyDescent="0.2">
      <c r="B13" t="s">
        <v>2281</v>
      </c>
      <c r="C13" t="s">
        <v>2438</v>
      </c>
      <c r="D13" t="s">
        <v>2562</v>
      </c>
      <c r="E13">
        <v>0</v>
      </c>
      <c r="F13">
        <v>1</v>
      </c>
      <c r="G13">
        <v>3</v>
      </c>
      <c r="H13">
        <v>5</v>
      </c>
      <c r="I13">
        <v>6</v>
      </c>
      <c r="J13">
        <v>6</v>
      </c>
      <c r="K13">
        <v>6</v>
      </c>
      <c r="L13">
        <v>7</v>
      </c>
      <c r="M13">
        <v>8</v>
      </c>
      <c r="N13">
        <v>8</v>
      </c>
      <c r="O13">
        <v>11</v>
      </c>
      <c r="P13">
        <v>11</v>
      </c>
      <c r="Q13">
        <v>12</v>
      </c>
      <c r="R13">
        <v>13</v>
      </c>
      <c r="S13">
        <v>17</v>
      </c>
      <c r="T13">
        <v>18</v>
      </c>
      <c r="U13">
        <v>18</v>
      </c>
      <c r="V13">
        <v>18</v>
      </c>
      <c r="W13">
        <v>18</v>
      </c>
      <c r="X13">
        <v>19</v>
      </c>
      <c r="Y13">
        <v>20</v>
      </c>
      <c r="Z13">
        <v>23</v>
      </c>
      <c r="AA13">
        <v>25</v>
      </c>
      <c r="AB13">
        <v>27</v>
      </c>
      <c r="AC13">
        <v>27</v>
      </c>
      <c r="AD13">
        <v>27</v>
      </c>
      <c r="AE13">
        <v>29</v>
      </c>
      <c r="AF13">
        <v>30</v>
      </c>
      <c r="AG13">
        <v>31</v>
      </c>
      <c r="AH13">
        <v>34</v>
      </c>
      <c r="AI13">
        <v>36</v>
      </c>
      <c r="AJ13">
        <v>37</v>
      </c>
      <c r="AK13">
        <v>39</v>
      </c>
      <c r="AL13">
        <v>43</v>
      </c>
      <c r="AM13">
        <v>46</v>
      </c>
      <c r="AN13">
        <v>48</v>
      </c>
      <c r="AO13">
        <v>49</v>
      </c>
      <c r="AP13">
        <v>49</v>
      </c>
      <c r="AQ13">
        <v>49</v>
      </c>
      <c r="AR13">
        <v>49</v>
      </c>
      <c r="AS13">
        <v>50</v>
      </c>
      <c r="AT13">
        <v>50</v>
      </c>
      <c r="AU13">
        <v>50</v>
      </c>
      <c r="AV13">
        <v>54</v>
      </c>
      <c r="AW13">
        <v>54</v>
      </c>
      <c r="AX13">
        <v>56</v>
      </c>
      <c r="AY13">
        <v>56</v>
      </c>
      <c r="AZ13">
        <v>56</v>
      </c>
      <c r="BA13">
        <v>57</v>
      </c>
      <c r="BB13">
        <v>61</v>
      </c>
      <c r="BC13">
        <v>62</v>
      </c>
      <c r="BD13">
        <v>62</v>
      </c>
      <c r="BE13">
        <v>62</v>
      </c>
      <c r="BF13">
        <v>63</v>
      </c>
      <c r="BG13">
        <v>64</v>
      </c>
      <c r="BH13">
        <v>72</v>
      </c>
      <c r="BI13">
        <v>73</v>
      </c>
      <c r="BJ13">
        <v>77</v>
      </c>
      <c r="BK13">
        <v>78</v>
      </c>
      <c r="BL13">
        <v>78</v>
      </c>
      <c r="BM13">
        <v>81</v>
      </c>
      <c r="BN13">
        <v>83</v>
      </c>
      <c r="BO13">
        <v>89</v>
      </c>
      <c r="BP13">
        <v>91</v>
      </c>
      <c r="BQ13">
        <v>94</v>
      </c>
      <c r="BR13">
        <v>95</v>
      </c>
      <c r="BS13">
        <v>96</v>
      </c>
      <c r="BT13">
        <v>97</v>
      </c>
      <c r="BU13">
        <v>98</v>
      </c>
      <c r="BV13">
        <v>100</v>
      </c>
      <c r="BW13">
        <v>103</v>
      </c>
      <c r="BX13">
        <v>103</v>
      </c>
      <c r="BY13">
        <v>104</v>
      </c>
    </row>
    <row r="14" spans="2:77" x14ac:dyDescent="0.2">
      <c r="B14" t="s">
        <v>2427</v>
      </c>
      <c r="C14" t="s">
        <v>2437</v>
      </c>
      <c r="D14" t="s">
        <v>2563</v>
      </c>
      <c r="E14">
        <v>5</v>
      </c>
      <c r="F14">
        <v>8</v>
      </c>
      <c r="G14">
        <v>11</v>
      </c>
      <c r="H14">
        <v>12</v>
      </c>
      <c r="I14">
        <v>13</v>
      </c>
      <c r="J14">
        <v>13</v>
      </c>
      <c r="K14">
        <v>13</v>
      </c>
      <c r="L14">
        <v>18</v>
      </c>
      <c r="M14">
        <v>23</v>
      </c>
      <c r="N14">
        <v>26</v>
      </c>
      <c r="O14">
        <v>27</v>
      </c>
      <c r="P14">
        <v>27</v>
      </c>
      <c r="Q14">
        <v>30</v>
      </c>
      <c r="R14">
        <v>32</v>
      </c>
      <c r="S14">
        <v>35</v>
      </c>
      <c r="T14">
        <v>35</v>
      </c>
      <c r="U14">
        <v>39</v>
      </c>
      <c r="V14">
        <v>39</v>
      </c>
      <c r="W14">
        <v>39</v>
      </c>
      <c r="X14">
        <v>42</v>
      </c>
      <c r="Y14">
        <v>47</v>
      </c>
      <c r="Z14">
        <v>50</v>
      </c>
      <c r="AA14">
        <v>53</v>
      </c>
      <c r="AB14">
        <v>56</v>
      </c>
      <c r="AC14">
        <v>56</v>
      </c>
      <c r="AD14">
        <v>56</v>
      </c>
      <c r="AE14">
        <v>57</v>
      </c>
      <c r="AF14">
        <v>60</v>
      </c>
      <c r="AG14">
        <v>62</v>
      </c>
      <c r="AH14">
        <v>66</v>
      </c>
      <c r="AI14">
        <v>67</v>
      </c>
      <c r="AJ14">
        <v>68</v>
      </c>
      <c r="AK14">
        <v>68</v>
      </c>
      <c r="AL14">
        <v>71</v>
      </c>
      <c r="AM14">
        <v>73</v>
      </c>
      <c r="AN14">
        <v>76</v>
      </c>
      <c r="AO14">
        <v>78</v>
      </c>
      <c r="AP14">
        <v>82</v>
      </c>
      <c r="AQ14">
        <v>82</v>
      </c>
      <c r="AR14">
        <v>82</v>
      </c>
      <c r="AS14">
        <v>84</v>
      </c>
      <c r="AT14">
        <v>85</v>
      </c>
      <c r="AU14">
        <v>89</v>
      </c>
      <c r="AV14">
        <v>94</v>
      </c>
      <c r="AW14">
        <v>99</v>
      </c>
      <c r="AX14">
        <v>99</v>
      </c>
      <c r="AY14">
        <v>100</v>
      </c>
      <c r="AZ14">
        <v>107</v>
      </c>
      <c r="BA14">
        <v>109</v>
      </c>
      <c r="BB14">
        <v>114</v>
      </c>
      <c r="BC14">
        <v>118</v>
      </c>
      <c r="BD14">
        <v>122</v>
      </c>
      <c r="BE14">
        <v>122</v>
      </c>
      <c r="BF14">
        <v>122</v>
      </c>
      <c r="BG14">
        <v>127</v>
      </c>
      <c r="BH14">
        <v>129</v>
      </c>
      <c r="BI14">
        <v>131</v>
      </c>
      <c r="BJ14">
        <v>133</v>
      </c>
      <c r="BK14">
        <v>134</v>
      </c>
      <c r="BL14">
        <v>134</v>
      </c>
      <c r="BM14">
        <v>134</v>
      </c>
      <c r="BN14">
        <v>139</v>
      </c>
      <c r="BO14">
        <v>141</v>
      </c>
      <c r="BP14">
        <v>149</v>
      </c>
      <c r="BQ14">
        <v>154</v>
      </c>
      <c r="BR14">
        <v>156</v>
      </c>
      <c r="BS14">
        <v>157</v>
      </c>
      <c r="BT14">
        <v>157</v>
      </c>
      <c r="BU14">
        <v>159</v>
      </c>
      <c r="BV14">
        <v>164</v>
      </c>
      <c r="BW14">
        <v>166</v>
      </c>
      <c r="BX14">
        <v>167</v>
      </c>
      <c r="BY14">
        <v>168</v>
      </c>
    </row>
    <row r="15" spans="2:77" x14ac:dyDescent="0.2">
      <c r="B15" t="s">
        <v>2425</v>
      </c>
      <c r="C15" t="s">
        <v>2435</v>
      </c>
      <c r="D15" t="s">
        <v>2564</v>
      </c>
      <c r="E15">
        <v>16</v>
      </c>
      <c r="F15">
        <v>25</v>
      </c>
      <c r="G15">
        <v>34</v>
      </c>
      <c r="H15">
        <v>42</v>
      </c>
      <c r="I15">
        <v>52</v>
      </c>
      <c r="J15">
        <v>52</v>
      </c>
      <c r="K15">
        <v>56</v>
      </c>
      <c r="L15">
        <v>70</v>
      </c>
      <c r="M15">
        <v>85</v>
      </c>
      <c r="N15">
        <v>92</v>
      </c>
      <c r="O15">
        <v>100</v>
      </c>
      <c r="P15">
        <v>100</v>
      </c>
      <c r="Q15">
        <v>112</v>
      </c>
      <c r="R15">
        <v>119</v>
      </c>
      <c r="S15">
        <v>123</v>
      </c>
      <c r="T15">
        <v>128</v>
      </c>
      <c r="U15">
        <v>135</v>
      </c>
      <c r="V15">
        <v>135</v>
      </c>
      <c r="W15">
        <v>135</v>
      </c>
      <c r="X15">
        <v>146</v>
      </c>
      <c r="Y15">
        <v>152</v>
      </c>
      <c r="Z15">
        <v>160</v>
      </c>
      <c r="AA15">
        <v>166</v>
      </c>
      <c r="AB15">
        <v>172</v>
      </c>
      <c r="AC15">
        <v>173</v>
      </c>
      <c r="AD15">
        <v>173</v>
      </c>
      <c r="AE15">
        <v>184</v>
      </c>
      <c r="AF15">
        <v>191</v>
      </c>
      <c r="AG15">
        <v>199</v>
      </c>
      <c r="AH15">
        <v>204</v>
      </c>
      <c r="AI15">
        <v>213</v>
      </c>
      <c r="AJ15">
        <v>213</v>
      </c>
      <c r="AK15">
        <v>213</v>
      </c>
      <c r="AL15">
        <v>223</v>
      </c>
      <c r="AM15">
        <v>231</v>
      </c>
      <c r="AN15">
        <v>240</v>
      </c>
      <c r="AO15">
        <v>246</v>
      </c>
      <c r="AP15">
        <v>250</v>
      </c>
      <c r="AQ15">
        <v>250</v>
      </c>
      <c r="AR15">
        <v>252</v>
      </c>
      <c r="AS15">
        <v>254</v>
      </c>
      <c r="AT15">
        <v>266</v>
      </c>
      <c r="AU15">
        <v>277</v>
      </c>
      <c r="AV15">
        <v>283</v>
      </c>
      <c r="AW15">
        <v>289</v>
      </c>
      <c r="AX15">
        <v>290</v>
      </c>
      <c r="AY15">
        <v>292</v>
      </c>
      <c r="AZ15">
        <v>296</v>
      </c>
      <c r="BA15">
        <v>305</v>
      </c>
      <c r="BB15">
        <v>311</v>
      </c>
      <c r="BC15">
        <v>320</v>
      </c>
      <c r="BD15">
        <v>334</v>
      </c>
      <c r="BE15">
        <v>337</v>
      </c>
      <c r="BF15">
        <v>338</v>
      </c>
      <c r="BG15">
        <v>348</v>
      </c>
      <c r="BH15">
        <v>361</v>
      </c>
      <c r="BI15">
        <v>366</v>
      </c>
      <c r="BJ15">
        <v>370</v>
      </c>
      <c r="BK15">
        <v>373</v>
      </c>
      <c r="BL15">
        <v>374</v>
      </c>
      <c r="BM15">
        <v>374</v>
      </c>
      <c r="BN15">
        <v>384</v>
      </c>
      <c r="BO15">
        <v>387</v>
      </c>
      <c r="BP15">
        <v>398</v>
      </c>
      <c r="BQ15">
        <v>407</v>
      </c>
      <c r="BR15">
        <v>414</v>
      </c>
      <c r="BS15">
        <v>415</v>
      </c>
      <c r="BT15">
        <v>415</v>
      </c>
      <c r="BU15">
        <v>419</v>
      </c>
      <c r="BV15">
        <v>424</v>
      </c>
      <c r="BW15">
        <v>428</v>
      </c>
      <c r="BX15">
        <v>433</v>
      </c>
      <c r="BY15">
        <v>440</v>
      </c>
    </row>
    <row r="16" spans="2:77" x14ac:dyDescent="0.2">
      <c r="B16" t="s">
        <v>2282</v>
      </c>
      <c r="C16" t="s">
        <v>2436</v>
      </c>
      <c r="D16" t="s">
        <v>2565</v>
      </c>
      <c r="E16">
        <v>0</v>
      </c>
      <c r="F16">
        <v>4</v>
      </c>
      <c r="G16">
        <v>8</v>
      </c>
      <c r="H16">
        <v>12</v>
      </c>
      <c r="I16">
        <v>16</v>
      </c>
      <c r="J16">
        <v>16</v>
      </c>
      <c r="K16">
        <v>16</v>
      </c>
      <c r="L16">
        <v>18</v>
      </c>
      <c r="M16">
        <v>23</v>
      </c>
      <c r="N16">
        <v>25</v>
      </c>
      <c r="O16">
        <v>28</v>
      </c>
      <c r="P16">
        <v>28</v>
      </c>
      <c r="Q16">
        <v>32</v>
      </c>
      <c r="R16">
        <v>36</v>
      </c>
      <c r="S16">
        <v>40</v>
      </c>
      <c r="T16">
        <v>43</v>
      </c>
      <c r="U16">
        <v>44</v>
      </c>
      <c r="V16">
        <v>44</v>
      </c>
      <c r="W16">
        <v>44</v>
      </c>
      <c r="X16">
        <v>47</v>
      </c>
      <c r="Y16">
        <v>53</v>
      </c>
      <c r="Z16">
        <v>56</v>
      </c>
      <c r="AA16">
        <v>59</v>
      </c>
      <c r="AB16">
        <v>65</v>
      </c>
      <c r="AC16">
        <v>65</v>
      </c>
      <c r="AD16">
        <v>65</v>
      </c>
      <c r="AE16">
        <v>69</v>
      </c>
      <c r="AF16">
        <v>72</v>
      </c>
      <c r="AG16">
        <v>74</v>
      </c>
      <c r="AH16">
        <v>80</v>
      </c>
      <c r="AI16">
        <v>82</v>
      </c>
      <c r="AJ16">
        <v>82</v>
      </c>
      <c r="AK16">
        <v>82</v>
      </c>
      <c r="AL16">
        <v>86</v>
      </c>
      <c r="AM16">
        <v>91</v>
      </c>
      <c r="AN16">
        <v>93</v>
      </c>
      <c r="AO16">
        <v>97</v>
      </c>
      <c r="AP16">
        <v>100</v>
      </c>
      <c r="AQ16">
        <v>100</v>
      </c>
      <c r="AR16">
        <v>100</v>
      </c>
      <c r="AS16">
        <v>100</v>
      </c>
      <c r="AT16">
        <v>102</v>
      </c>
      <c r="AU16">
        <v>105</v>
      </c>
      <c r="AV16">
        <v>107</v>
      </c>
      <c r="AW16">
        <v>109</v>
      </c>
      <c r="AX16">
        <v>109</v>
      </c>
      <c r="AY16">
        <v>111</v>
      </c>
      <c r="AZ16">
        <v>118</v>
      </c>
      <c r="BA16">
        <v>121</v>
      </c>
      <c r="BB16">
        <v>127</v>
      </c>
      <c r="BC16">
        <v>131</v>
      </c>
      <c r="BD16">
        <v>132</v>
      </c>
      <c r="BE16">
        <v>132</v>
      </c>
      <c r="BF16">
        <v>133</v>
      </c>
      <c r="BG16">
        <v>139</v>
      </c>
      <c r="BH16">
        <v>142</v>
      </c>
      <c r="BI16">
        <v>147</v>
      </c>
      <c r="BJ16">
        <v>151</v>
      </c>
      <c r="BK16">
        <v>154</v>
      </c>
      <c r="BL16">
        <v>154</v>
      </c>
      <c r="BM16">
        <v>155</v>
      </c>
      <c r="BN16">
        <v>157</v>
      </c>
      <c r="BO16">
        <v>159</v>
      </c>
      <c r="BP16">
        <v>166</v>
      </c>
      <c r="BQ16">
        <v>169</v>
      </c>
      <c r="BR16">
        <v>177</v>
      </c>
      <c r="BS16">
        <v>177</v>
      </c>
      <c r="BT16">
        <v>177</v>
      </c>
      <c r="BU16">
        <v>179</v>
      </c>
      <c r="BV16">
        <v>181</v>
      </c>
      <c r="BW16">
        <v>183</v>
      </c>
      <c r="BX16">
        <v>184</v>
      </c>
      <c r="BY16">
        <v>185</v>
      </c>
    </row>
    <row r="17" spans="2:77" x14ac:dyDescent="0.2">
      <c r="B17" t="s">
        <v>2426</v>
      </c>
      <c r="C17" t="s">
        <v>2435</v>
      </c>
      <c r="D17" t="s">
        <v>2566</v>
      </c>
      <c r="E17">
        <v>17</v>
      </c>
      <c r="F17">
        <v>26</v>
      </c>
      <c r="G17">
        <v>33</v>
      </c>
      <c r="H17">
        <v>42</v>
      </c>
      <c r="I17">
        <v>48</v>
      </c>
      <c r="J17">
        <v>48</v>
      </c>
      <c r="K17">
        <v>48</v>
      </c>
      <c r="L17">
        <v>50</v>
      </c>
      <c r="M17">
        <v>55</v>
      </c>
      <c r="N17">
        <v>62</v>
      </c>
      <c r="O17">
        <v>71</v>
      </c>
      <c r="P17">
        <v>71</v>
      </c>
      <c r="Q17">
        <v>78</v>
      </c>
      <c r="R17">
        <v>79</v>
      </c>
      <c r="S17">
        <v>91</v>
      </c>
      <c r="T17">
        <v>101</v>
      </c>
      <c r="U17">
        <v>106</v>
      </c>
      <c r="V17">
        <v>106</v>
      </c>
      <c r="W17">
        <v>106</v>
      </c>
      <c r="X17">
        <v>112</v>
      </c>
      <c r="Y17">
        <v>117</v>
      </c>
      <c r="Z17">
        <v>120</v>
      </c>
      <c r="AA17">
        <v>123</v>
      </c>
      <c r="AB17">
        <v>129</v>
      </c>
      <c r="AC17">
        <v>129</v>
      </c>
      <c r="AD17">
        <v>129</v>
      </c>
      <c r="AE17">
        <v>137</v>
      </c>
      <c r="AF17">
        <v>143</v>
      </c>
      <c r="AG17">
        <v>149</v>
      </c>
      <c r="AH17">
        <v>162</v>
      </c>
      <c r="AI17">
        <v>177</v>
      </c>
      <c r="AJ17">
        <v>178</v>
      </c>
      <c r="AK17">
        <v>179</v>
      </c>
      <c r="AL17">
        <v>190</v>
      </c>
      <c r="AM17">
        <v>196</v>
      </c>
      <c r="AN17">
        <v>203</v>
      </c>
      <c r="AO17">
        <v>208</v>
      </c>
      <c r="AP17">
        <v>216</v>
      </c>
      <c r="AQ17">
        <v>216</v>
      </c>
      <c r="AR17">
        <v>217</v>
      </c>
      <c r="AS17">
        <v>219</v>
      </c>
      <c r="AT17">
        <v>232</v>
      </c>
      <c r="AU17">
        <v>236</v>
      </c>
      <c r="AV17">
        <v>245</v>
      </c>
      <c r="AW17">
        <v>247</v>
      </c>
      <c r="AX17">
        <v>248</v>
      </c>
      <c r="AY17">
        <v>248</v>
      </c>
      <c r="AZ17">
        <v>260</v>
      </c>
      <c r="BA17">
        <v>267</v>
      </c>
      <c r="BB17">
        <v>273</v>
      </c>
      <c r="BC17">
        <v>279</v>
      </c>
      <c r="BD17">
        <v>287</v>
      </c>
      <c r="BE17">
        <v>288</v>
      </c>
      <c r="BF17">
        <v>288</v>
      </c>
      <c r="BG17">
        <v>292</v>
      </c>
      <c r="BH17">
        <v>302</v>
      </c>
      <c r="BI17">
        <v>304</v>
      </c>
      <c r="BJ17">
        <v>311</v>
      </c>
      <c r="BK17">
        <v>313</v>
      </c>
      <c r="BL17">
        <v>314</v>
      </c>
      <c r="BM17">
        <v>316</v>
      </c>
      <c r="BN17">
        <v>328</v>
      </c>
      <c r="BO17">
        <v>333</v>
      </c>
      <c r="BP17">
        <v>335</v>
      </c>
      <c r="BQ17">
        <v>345</v>
      </c>
      <c r="BR17">
        <v>360</v>
      </c>
      <c r="BS17">
        <v>360</v>
      </c>
      <c r="BT17">
        <v>361</v>
      </c>
      <c r="BU17">
        <v>366</v>
      </c>
      <c r="BV17">
        <v>368</v>
      </c>
      <c r="BW17">
        <v>370</v>
      </c>
      <c r="BX17">
        <v>377</v>
      </c>
      <c r="BY17">
        <v>382</v>
      </c>
    </row>
    <row r="18" spans="2:77" x14ac:dyDescent="0.2">
      <c r="B18" t="s">
        <v>2265</v>
      </c>
      <c r="C18" t="s">
        <v>2436</v>
      </c>
      <c r="D18" t="s">
        <v>2567</v>
      </c>
      <c r="E18">
        <v>8</v>
      </c>
      <c r="F18">
        <v>23</v>
      </c>
      <c r="G18">
        <v>32</v>
      </c>
      <c r="H18">
        <v>45</v>
      </c>
      <c r="I18">
        <v>55</v>
      </c>
      <c r="J18">
        <v>55</v>
      </c>
      <c r="K18">
        <v>57</v>
      </c>
      <c r="L18">
        <v>75</v>
      </c>
      <c r="M18">
        <v>90</v>
      </c>
      <c r="N18">
        <v>109</v>
      </c>
      <c r="O18">
        <v>117</v>
      </c>
      <c r="P18">
        <v>117</v>
      </c>
      <c r="Q18">
        <v>132</v>
      </c>
      <c r="R18">
        <v>148</v>
      </c>
      <c r="S18">
        <v>159</v>
      </c>
      <c r="T18">
        <v>178</v>
      </c>
      <c r="U18">
        <v>191</v>
      </c>
      <c r="V18">
        <v>191</v>
      </c>
      <c r="W18">
        <v>192</v>
      </c>
      <c r="X18">
        <v>210</v>
      </c>
      <c r="Y18">
        <v>220</v>
      </c>
      <c r="Z18">
        <v>240</v>
      </c>
      <c r="AA18">
        <v>251</v>
      </c>
      <c r="AB18">
        <v>260</v>
      </c>
      <c r="AC18">
        <v>260</v>
      </c>
      <c r="AD18">
        <v>261</v>
      </c>
      <c r="AE18">
        <v>283</v>
      </c>
      <c r="AF18">
        <v>308</v>
      </c>
      <c r="AG18">
        <v>330</v>
      </c>
      <c r="AH18">
        <v>349</v>
      </c>
      <c r="AI18">
        <v>363</v>
      </c>
      <c r="AJ18">
        <v>363</v>
      </c>
      <c r="AK18">
        <v>365</v>
      </c>
      <c r="AL18">
        <v>379</v>
      </c>
      <c r="AM18">
        <v>394</v>
      </c>
      <c r="AN18">
        <v>417</v>
      </c>
      <c r="AO18">
        <v>434</v>
      </c>
      <c r="AP18">
        <v>444</v>
      </c>
      <c r="AQ18">
        <v>445</v>
      </c>
      <c r="AR18">
        <v>447</v>
      </c>
      <c r="AS18">
        <v>448</v>
      </c>
      <c r="AT18">
        <v>470</v>
      </c>
      <c r="AU18">
        <v>490</v>
      </c>
      <c r="AV18">
        <v>506</v>
      </c>
      <c r="AW18">
        <v>515</v>
      </c>
      <c r="AX18">
        <v>515</v>
      </c>
      <c r="AY18">
        <v>515</v>
      </c>
      <c r="AZ18">
        <v>529</v>
      </c>
      <c r="BA18">
        <v>548</v>
      </c>
      <c r="BB18">
        <v>567</v>
      </c>
      <c r="BC18">
        <v>582</v>
      </c>
      <c r="BD18">
        <v>593</v>
      </c>
      <c r="BE18">
        <v>595</v>
      </c>
      <c r="BF18">
        <v>598</v>
      </c>
      <c r="BG18">
        <v>621</v>
      </c>
      <c r="BH18">
        <v>638</v>
      </c>
      <c r="BI18">
        <v>667</v>
      </c>
      <c r="BJ18">
        <v>688</v>
      </c>
      <c r="BK18">
        <v>699</v>
      </c>
      <c r="BL18">
        <v>702</v>
      </c>
      <c r="BM18">
        <v>708</v>
      </c>
      <c r="BN18">
        <v>725</v>
      </c>
      <c r="BO18">
        <v>742</v>
      </c>
      <c r="BP18">
        <v>757</v>
      </c>
      <c r="BQ18">
        <v>783</v>
      </c>
      <c r="BR18">
        <v>807</v>
      </c>
      <c r="BS18">
        <v>813</v>
      </c>
      <c r="BT18">
        <v>815</v>
      </c>
      <c r="BU18">
        <v>828</v>
      </c>
      <c r="BV18">
        <v>840</v>
      </c>
      <c r="BW18">
        <v>851</v>
      </c>
      <c r="BX18">
        <v>860</v>
      </c>
      <c r="BY18">
        <v>864</v>
      </c>
    </row>
    <row r="19" spans="2:77" x14ac:dyDescent="0.2">
      <c r="B19" t="s">
        <v>2430</v>
      </c>
      <c r="C19" t="s">
        <v>2435</v>
      </c>
      <c r="D19" t="s">
        <v>2568</v>
      </c>
      <c r="E19">
        <v>13</v>
      </c>
      <c r="F19">
        <v>28</v>
      </c>
      <c r="G19">
        <v>39</v>
      </c>
      <c r="H19">
        <v>51</v>
      </c>
      <c r="I19">
        <v>59</v>
      </c>
      <c r="J19">
        <v>59</v>
      </c>
      <c r="K19">
        <v>59</v>
      </c>
      <c r="L19">
        <v>64</v>
      </c>
      <c r="M19">
        <v>64</v>
      </c>
      <c r="N19">
        <v>69</v>
      </c>
      <c r="O19">
        <v>75</v>
      </c>
      <c r="P19">
        <v>75</v>
      </c>
      <c r="Q19">
        <v>86</v>
      </c>
      <c r="R19">
        <v>103</v>
      </c>
      <c r="S19">
        <v>113</v>
      </c>
      <c r="T19">
        <v>120</v>
      </c>
      <c r="U19">
        <v>129</v>
      </c>
      <c r="V19">
        <v>129</v>
      </c>
      <c r="W19">
        <v>129</v>
      </c>
      <c r="X19">
        <v>138</v>
      </c>
      <c r="Y19">
        <v>149</v>
      </c>
      <c r="Z19">
        <v>157</v>
      </c>
      <c r="AA19">
        <v>168</v>
      </c>
      <c r="AB19">
        <v>175</v>
      </c>
      <c r="AC19">
        <v>175</v>
      </c>
      <c r="AD19">
        <v>175</v>
      </c>
      <c r="AE19">
        <v>185</v>
      </c>
      <c r="AF19">
        <v>202</v>
      </c>
      <c r="AG19">
        <v>210</v>
      </c>
      <c r="AH19">
        <v>229</v>
      </c>
      <c r="AI19">
        <v>238</v>
      </c>
      <c r="AJ19">
        <v>239</v>
      </c>
      <c r="AK19">
        <v>240</v>
      </c>
      <c r="AL19">
        <v>250</v>
      </c>
      <c r="AM19">
        <v>265</v>
      </c>
      <c r="AN19">
        <v>274</v>
      </c>
      <c r="AO19">
        <v>290</v>
      </c>
      <c r="AP19">
        <v>299</v>
      </c>
      <c r="AQ19">
        <v>299</v>
      </c>
      <c r="AR19">
        <v>303</v>
      </c>
      <c r="AS19">
        <v>308</v>
      </c>
      <c r="AT19">
        <v>325</v>
      </c>
      <c r="AU19">
        <v>338</v>
      </c>
      <c r="AV19">
        <v>359</v>
      </c>
      <c r="AW19">
        <v>364</v>
      </c>
      <c r="AX19">
        <v>366</v>
      </c>
      <c r="AY19">
        <v>366</v>
      </c>
      <c r="AZ19">
        <v>377</v>
      </c>
      <c r="BA19">
        <v>393</v>
      </c>
      <c r="BB19">
        <v>397</v>
      </c>
      <c r="BC19">
        <v>404</v>
      </c>
      <c r="BD19">
        <v>413</v>
      </c>
      <c r="BE19">
        <v>416</v>
      </c>
      <c r="BF19">
        <v>417</v>
      </c>
      <c r="BG19">
        <v>430</v>
      </c>
      <c r="BH19">
        <v>446</v>
      </c>
      <c r="BI19">
        <v>457</v>
      </c>
      <c r="BJ19">
        <v>472</v>
      </c>
      <c r="BK19">
        <v>476</v>
      </c>
      <c r="BL19">
        <v>480</v>
      </c>
      <c r="BM19">
        <v>482</v>
      </c>
      <c r="BN19">
        <v>492</v>
      </c>
      <c r="BO19">
        <v>507</v>
      </c>
      <c r="BP19">
        <v>519</v>
      </c>
      <c r="BQ19">
        <v>536</v>
      </c>
      <c r="BR19">
        <v>550</v>
      </c>
      <c r="BS19">
        <v>554</v>
      </c>
      <c r="BT19">
        <v>560</v>
      </c>
      <c r="BU19">
        <v>568</v>
      </c>
      <c r="BV19">
        <v>578</v>
      </c>
      <c r="BW19">
        <v>588</v>
      </c>
      <c r="BX19">
        <v>600</v>
      </c>
      <c r="BY19">
        <v>604</v>
      </c>
    </row>
    <row r="20" spans="2:77" x14ac:dyDescent="0.2">
      <c r="B20" t="s">
        <v>2268</v>
      </c>
      <c r="C20" t="s">
        <v>2436</v>
      </c>
      <c r="D20" t="s">
        <v>2569</v>
      </c>
      <c r="E20">
        <v>3</v>
      </c>
      <c r="F20">
        <v>7</v>
      </c>
      <c r="G20">
        <v>14</v>
      </c>
      <c r="H20">
        <v>19</v>
      </c>
      <c r="I20">
        <v>20</v>
      </c>
      <c r="J20">
        <v>20</v>
      </c>
      <c r="K20">
        <v>20</v>
      </c>
      <c r="L20">
        <v>23</v>
      </c>
      <c r="M20">
        <v>24</v>
      </c>
      <c r="N20">
        <v>26</v>
      </c>
      <c r="O20">
        <v>27</v>
      </c>
      <c r="P20">
        <v>27</v>
      </c>
      <c r="Q20">
        <v>29</v>
      </c>
      <c r="R20">
        <v>31</v>
      </c>
      <c r="S20">
        <v>31</v>
      </c>
      <c r="T20">
        <v>31</v>
      </c>
      <c r="U20">
        <v>32</v>
      </c>
      <c r="V20">
        <v>32</v>
      </c>
      <c r="W20">
        <v>32</v>
      </c>
      <c r="X20">
        <v>35</v>
      </c>
      <c r="Y20">
        <v>37</v>
      </c>
      <c r="Z20">
        <v>42</v>
      </c>
      <c r="AA20">
        <v>44</v>
      </c>
      <c r="AB20">
        <v>46</v>
      </c>
      <c r="AC20">
        <v>46</v>
      </c>
      <c r="AD20">
        <v>46</v>
      </c>
      <c r="AE20">
        <v>48</v>
      </c>
      <c r="AF20">
        <v>50</v>
      </c>
      <c r="AG20">
        <v>52</v>
      </c>
      <c r="AH20">
        <v>54</v>
      </c>
      <c r="AI20">
        <v>55</v>
      </c>
      <c r="AJ20">
        <v>55</v>
      </c>
      <c r="AK20">
        <v>55</v>
      </c>
      <c r="AL20">
        <v>56</v>
      </c>
      <c r="AM20">
        <v>57</v>
      </c>
      <c r="AN20">
        <v>60</v>
      </c>
      <c r="AO20">
        <v>61</v>
      </c>
      <c r="AP20">
        <v>63</v>
      </c>
      <c r="AQ20">
        <v>63</v>
      </c>
      <c r="AR20">
        <v>63</v>
      </c>
      <c r="AS20">
        <v>63</v>
      </c>
      <c r="AT20">
        <v>65</v>
      </c>
      <c r="AU20">
        <v>69</v>
      </c>
      <c r="AV20">
        <v>71</v>
      </c>
      <c r="AW20">
        <v>75</v>
      </c>
      <c r="AX20">
        <v>75</v>
      </c>
      <c r="AY20">
        <v>75</v>
      </c>
      <c r="AZ20">
        <v>79</v>
      </c>
      <c r="BA20">
        <v>84</v>
      </c>
      <c r="BB20">
        <v>85</v>
      </c>
      <c r="BC20">
        <v>85</v>
      </c>
      <c r="BD20">
        <v>87</v>
      </c>
      <c r="BE20">
        <v>87</v>
      </c>
      <c r="BF20">
        <v>87</v>
      </c>
      <c r="BG20">
        <v>91</v>
      </c>
      <c r="BH20">
        <v>93</v>
      </c>
      <c r="BI20">
        <v>95</v>
      </c>
      <c r="BJ20">
        <v>97</v>
      </c>
      <c r="BK20">
        <v>98</v>
      </c>
      <c r="BL20">
        <v>98</v>
      </c>
      <c r="BM20">
        <v>98</v>
      </c>
      <c r="BN20">
        <v>106</v>
      </c>
      <c r="BO20">
        <v>109</v>
      </c>
      <c r="BP20">
        <v>114</v>
      </c>
      <c r="BQ20">
        <v>117</v>
      </c>
      <c r="BR20">
        <v>120</v>
      </c>
      <c r="BS20">
        <v>120</v>
      </c>
      <c r="BT20">
        <v>120</v>
      </c>
      <c r="BU20">
        <v>123</v>
      </c>
      <c r="BV20">
        <v>125</v>
      </c>
      <c r="BW20">
        <v>126</v>
      </c>
      <c r="BX20">
        <v>126</v>
      </c>
      <c r="BY20">
        <v>126</v>
      </c>
    </row>
    <row r="21" spans="2:77" x14ac:dyDescent="0.2">
      <c r="B21" t="s">
        <v>2296</v>
      </c>
      <c r="C21" t="s">
        <v>2436</v>
      </c>
      <c r="D21" t="s">
        <v>2570</v>
      </c>
      <c r="E21">
        <v>5</v>
      </c>
      <c r="F21">
        <v>14</v>
      </c>
      <c r="G21">
        <v>27</v>
      </c>
      <c r="H21">
        <v>42</v>
      </c>
      <c r="I21">
        <v>48</v>
      </c>
      <c r="J21">
        <v>48</v>
      </c>
      <c r="K21">
        <v>49</v>
      </c>
      <c r="L21">
        <v>64</v>
      </c>
      <c r="M21">
        <v>74</v>
      </c>
      <c r="N21">
        <v>82</v>
      </c>
      <c r="O21">
        <v>90</v>
      </c>
      <c r="P21">
        <v>90</v>
      </c>
      <c r="Q21">
        <v>96</v>
      </c>
      <c r="R21">
        <v>106</v>
      </c>
      <c r="S21">
        <v>116</v>
      </c>
      <c r="T21">
        <v>130</v>
      </c>
      <c r="U21">
        <v>140</v>
      </c>
      <c r="V21">
        <v>140</v>
      </c>
      <c r="W21">
        <v>141</v>
      </c>
      <c r="X21">
        <v>152</v>
      </c>
      <c r="Y21">
        <v>166</v>
      </c>
      <c r="Z21">
        <v>181</v>
      </c>
      <c r="AA21">
        <v>193</v>
      </c>
      <c r="AB21">
        <v>203</v>
      </c>
      <c r="AC21">
        <v>203</v>
      </c>
      <c r="AD21">
        <v>203</v>
      </c>
      <c r="AE21">
        <v>213</v>
      </c>
      <c r="AF21">
        <v>226</v>
      </c>
      <c r="AG21">
        <v>243</v>
      </c>
      <c r="AH21">
        <v>254</v>
      </c>
      <c r="AI21">
        <v>264</v>
      </c>
      <c r="AJ21">
        <v>268</v>
      </c>
      <c r="AK21">
        <v>269</v>
      </c>
      <c r="AL21">
        <v>284</v>
      </c>
      <c r="AM21">
        <v>292</v>
      </c>
      <c r="AN21">
        <v>306</v>
      </c>
      <c r="AO21">
        <v>318</v>
      </c>
      <c r="AP21">
        <v>328</v>
      </c>
      <c r="AQ21">
        <v>328</v>
      </c>
      <c r="AR21">
        <v>329</v>
      </c>
      <c r="AS21">
        <v>330</v>
      </c>
      <c r="AT21">
        <v>343</v>
      </c>
      <c r="AU21">
        <v>353</v>
      </c>
      <c r="AV21">
        <v>360</v>
      </c>
      <c r="AW21">
        <v>366</v>
      </c>
      <c r="AX21">
        <v>367</v>
      </c>
      <c r="AY21">
        <v>367</v>
      </c>
      <c r="AZ21">
        <v>378</v>
      </c>
      <c r="BA21">
        <v>394</v>
      </c>
      <c r="BB21">
        <v>404</v>
      </c>
      <c r="BC21">
        <v>417</v>
      </c>
      <c r="BD21">
        <v>422</v>
      </c>
      <c r="BE21">
        <v>423</v>
      </c>
      <c r="BF21">
        <v>425</v>
      </c>
      <c r="BG21">
        <v>437</v>
      </c>
      <c r="BH21">
        <v>453</v>
      </c>
      <c r="BI21">
        <v>472</v>
      </c>
      <c r="BJ21">
        <v>489</v>
      </c>
      <c r="BK21">
        <v>499</v>
      </c>
      <c r="BL21">
        <v>501</v>
      </c>
      <c r="BM21">
        <v>505</v>
      </c>
      <c r="BN21">
        <v>518</v>
      </c>
      <c r="BO21">
        <v>534</v>
      </c>
      <c r="BP21">
        <v>549</v>
      </c>
      <c r="BQ21">
        <v>559</v>
      </c>
      <c r="BR21">
        <v>568</v>
      </c>
      <c r="BS21">
        <v>568</v>
      </c>
      <c r="BT21">
        <v>571</v>
      </c>
      <c r="BU21">
        <v>577</v>
      </c>
      <c r="BV21">
        <v>583</v>
      </c>
      <c r="BW21">
        <v>592</v>
      </c>
      <c r="BX21">
        <v>594</v>
      </c>
      <c r="BY21">
        <v>597</v>
      </c>
    </row>
    <row r="22" spans="2:77" x14ac:dyDescent="0.2">
      <c r="B22" t="s">
        <v>2428</v>
      </c>
      <c r="C22" t="s">
        <v>2437</v>
      </c>
      <c r="D22" t="s">
        <v>2571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2</v>
      </c>
      <c r="M22">
        <v>2</v>
      </c>
      <c r="N22">
        <v>2</v>
      </c>
      <c r="O22">
        <v>2</v>
      </c>
      <c r="P22">
        <v>2</v>
      </c>
      <c r="Q22">
        <v>3</v>
      </c>
      <c r="R22">
        <v>3</v>
      </c>
      <c r="S22">
        <v>3</v>
      </c>
      <c r="T22">
        <v>4</v>
      </c>
      <c r="U22">
        <v>4</v>
      </c>
      <c r="V22">
        <v>4</v>
      </c>
      <c r="W22">
        <v>4</v>
      </c>
      <c r="X22">
        <v>4</v>
      </c>
      <c r="Y22">
        <v>4</v>
      </c>
      <c r="Z22">
        <v>4</v>
      </c>
      <c r="AA22">
        <v>4</v>
      </c>
      <c r="AB22">
        <v>4</v>
      </c>
      <c r="AC22">
        <v>4</v>
      </c>
      <c r="AD22">
        <v>4</v>
      </c>
      <c r="AE22">
        <v>4</v>
      </c>
      <c r="AF22">
        <v>5</v>
      </c>
      <c r="AG22">
        <v>5</v>
      </c>
      <c r="AH22">
        <v>5</v>
      </c>
      <c r="AI22">
        <v>5</v>
      </c>
      <c r="AJ22">
        <v>5</v>
      </c>
      <c r="AK22">
        <v>5</v>
      </c>
      <c r="AL22">
        <v>5</v>
      </c>
      <c r="AM22">
        <v>6</v>
      </c>
      <c r="AN22">
        <v>6</v>
      </c>
      <c r="AO22">
        <v>6</v>
      </c>
      <c r="AP22">
        <v>6</v>
      </c>
      <c r="AQ22">
        <v>6</v>
      </c>
      <c r="AR22">
        <v>6</v>
      </c>
      <c r="AS22">
        <v>6</v>
      </c>
      <c r="AT22">
        <v>7</v>
      </c>
      <c r="AU22">
        <v>7</v>
      </c>
      <c r="AV22">
        <v>7</v>
      </c>
      <c r="AW22">
        <v>7</v>
      </c>
      <c r="AX22">
        <v>7</v>
      </c>
      <c r="AY22">
        <v>7</v>
      </c>
      <c r="AZ22">
        <v>7</v>
      </c>
      <c r="BA22">
        <v>7</v>
      </c>
      <c r="BB22">
        <v>7</v>
      </c>
      <c r="BC22">
        <v>9</v>
      </c>
      <c r="BD22">
        <v>9</v>
      </c>
      <c r="BE22">
        <v>10</v>
      </c>
      <c r="BF22">
        <v>10</v>
      </c>
      <c r="BG22">
        <v>12</v>
      </c>
      <c r="BH22">
        <v>12</v>
      </c>
      <c r="BI22">
        <v>12</v>
      </c>
      <c r="BJ22">
        <v>12</v>
      </c>
      <c r="BK22">
        <v>12</v>
      </c>
      <c r="BL22">
        <v>12</v>
      </c>
      <c r="BM22">
        <v>12</v>
      </c>
      <c r="BN22">
        <v>12</v>
      </c>
      <c r="BO22">
        <v>13</v>
      </c>
      <c r="BP22">
        <v>13</v>
      </c>
      <c r="BQ22">
        <v>14</v>
      </c>
      <c r="BR22">
        <v>14</v>
      </c>
      <c r="BS22">
        <v>14</v>
      </c>
      <c r="BT22">
        <v>14</v>
      </c>
      <c r="BU22">
        <v>15</v>
      </c>
      <c r="BV22">
        <v>15</v>
      </c>
      <c r="BW22">
        <v>16</v>
      </c>
      <c r="BX22">
        <v>17</v>
      </c>
      <c r="BY22">
        <v>18</v>
      </c>
    </row>
    <row r="23" spans="2:77" x14ac:dyDescent="0.2">
      <c r="B23" t="s">
        <v>2293</v>
      </c>
      <c r="C23" t="s">
        <v>2436</v>
      </c>
      <c r="D23" t="s">
        <v>2572</v>
      </c>
      <c r="E23">
        <v>0</v>
      </c>
      <c r="F23">
        <v>0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2</v>
      </c>
      <c r="Z23">
        <v>2</v>
      </c>
      <c r="AA23">
        <v>2</v>
      </c>
      <c r="AB23">
        <v>2</v>
      </c>
      <c r="AC23">
        <v>2</v>
      </c>
      <c r="AD23">
        <v>2</v>
      </c>
      <c r="AE23">
        <v>2</v>
      </c>
      <c r="AF23">
        <v>2</v>
      </c>
      <c r="AG23">
        <v>2</v>
      </c>
      <c r="AH23">
        <v>2</v>
      </c>
      <c r="AI23">
        <v>2</v>
      </c>
      <c r="AJ23">
        <v>2</v>
      </c>
      <c r="AK23">
        <v>2</v>
      </c>
      <c r="AL23">
        <v>2</v>
      </c>
      <c r="AM23">
        <v>2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4</v>
      </c>
      <c r="AV23">
        <v>4</v>
      </c>
      <c r="AW23">
        <v>4</v>
      </c>
      <c r="AX23">
        <v>4</v>
      </c>
      <c r="AY23">
        <v>4</v>
      </c>
      <c r="AZ23">
        <v>4</v>
      </c>
      <c r="BA23">
        <v>4</v>
      </c>
      <c r="BB23">
        <v>4</v>
      </c>
      <c r="BC23">
        <v>4</v>
      </c>
      <c r="BD23">
        <v>4</v>
      </c>
      <c r="BE23">
        <v>4</v>
      </c>
      <c r="BF23">
        <v>4</v>
      </c>
      <c r="BG23">
        <v>4</v>
      </c>
      <c r="BH23">
        <v>4</v>
      </c>
      <c r="BI23">
        <v>4</v>
      </c>
      <c r="BJ23">
        <v>4</v>
      </c>
      <c r="BK23">
        <v>4</v>
      </c>
      <c r="BL23">
        <v>4</v>
      </c>
      <c r="BM23">
        <v>4</v>
      </c>
      <c r="BN23">
        <v>4</v>
      </c>
      <c r="BO23">
        <v>4</v>
      </c>
      <c r="BP23">
        <v>4</v>
      </c>
      <c r="BQ23">
        <v>4</v>
      </c>
      <c r="BR23">
        <v>4</v>
      </c>
      <c r="BS23">
        <v>4</v>
      </c>
      <c r="BT23">
        <v>4</v>
      </c>
      <c r="BU23">
        <v>6</v>
      </c>
      <c r="BV23">
        <v>6</v>
      </c>
      <c r="BW23">
        <v>6</v>
      </c>
      <c r="BX23">
        <v>6</v>
      </c>
      <c r="BY23">
        <v>6</v>
      </c>
    </row>
    <row r="24" spans="2:77" x14ac:dyDescent="0.2">
      <c r="B24" t="s">
        <v>2271</v>
      </c>
      <c r="C24" t="s">
        <v>2436</v>
      </c>
      <c r="D24" t="s">
        <v>2573</v>
      </c>
      <c r="E24">
        <v>1</v>
      </c>
      <c r="F24">
        <v>3</v>
      </c>
      <c r="G24">
        <v>4</v>
      </c>
      <c r="H24">
        <v>4</v>
      </c>
      <c r="I24">
        <v>7</v>
      </c>
      <c r="J24">
        <v>7</v>
      </c>
      <c r="K24">
        <v>7</v>
      </c>
      <c r="L24">
        <v>12</v>
      </c>
      <c r="M24">
        <v>17</v>
      </c>
      <c r="N24">
        <v>20</v>
      </c>
      <c r="O24">
        <v>21</v>
      </c>
      <c r="P24">
        <v>22</v>
      </c>
      <c r="Q24">
        <v>23</v>
      </c>
      <c r="R24">
        <v>24</v>
      </c>
      <c r="S24">
        <v>32</v>
      </c>
      <c r="T24">
        <v>35</v>
      </c>
      <c r="U24">
        <v>39</v>
      </c>
      <c r="V24">
        <v>40</v>
      </c>
      <c r="W24">
        <v>40</v>
      </c>
      <c r="X24">
        <v>45</v>
      </c>
      <c r="Y24">
        <v>50</v>
      </c>
      <c r="Z24">
        <v>55</v>
      </c>
      <c r="AA24">
        <v>56</v>
      </c>
      <c r="AB24">
        <v>59</v>
      </c>
      <c r="AC24">
        <v>59</v>
      </c>
      <c r="AD24">
        <v>60</v>
      </c>
      <c r="AE24">
        <v>63</v>
      </c>
      <c r="AF24">
        <v>65</v>
      </c>
      <c r="AG24">
        <v>69</v>
      </c>
      <c r="AH24">
        <v>72</v>
      </c>
      <c r="AI24">
        <v>76</v>
      </c>
      <c r="AJ24">
        <v>76</v>
      </c>
      <c r="AK24">
        <v>76</v>
      </c>
      <c r="AL24">
        <v>79</v>
      </c>
      <c r="AM24">
        <v>82</v>
      </c>
      <c r="AN24">
        <v>91</v>
      </c>
      <c r="AO24">
        <v>94</v>
      </c>
      <c r="AP24">
        <v>99</v>
      </c>
      <c r="AQ24">
        <v>99</v>
      </c>
      <c r="AR24">
        <v>99</v>
      </c>
      <c r="AS24">
        <v>99</v>
      </c>
      <c r="AT24">
        <v>107</v>
      </c>
      <c r="AU24">
        <v>116</v>
      </c>
      <c r="AV24">
        <v>122</v>
      </c>
      <c r="AW24">
        <v>128</v>
      </c>
      <c r="AX24">
        <v>128</v>
      </c>
      <c r="AY24">
        <v>128</v>
      </c>
      <c r="AZ24">
        <v>131</v>
      </c>
      <c r="BA24">
        <v>142</v>
      </c>
      <c r="BB24">
        <v>151</v>
      </c>
      <c r="BC24">
        <v>158</v>
      </c>
      <c r="BD24">
        <v>163</v>
      </c>
      <c r="BE24">
        <v>163</v>
      </c>
      <c r="BF24">
        <v>163</v>
      </c>
      <c r="BG24">
        <v>170</v>
      </c>
      <c r="BH24">
        <v>177</v>
      </c>
      <c r="BI24">
        <v>181</v>
      </c>
      <c r="BJ24">
        <v>189</v>
      </c>
      <c r="BK24">
        <v>191</v>
      </c>
      <c r="BL24">
        <v>191</v>
      </c>
      <c r="BM24">
        <v>191</v>
      </c>
      <c r="BN24">
        <v>195</v>
      </c>
      <c r="BO24">
        <v>203</v>
      </c>
      <c r="BP24">
        <v>207</v>
      </c>
      <c r="BQ24">
        <v>222</v>
      </c>
      <c r="BR24">
        <v>228</v>
      </c>
      <c r="BS24">
        <v>229</v>
      </c>
      <c r="BT24">
        <v>229</v>
      </c>
      <c r="BU24">
        <v>235</v>
      </c>
      <c r="BV24">
        <v>238</v>
      </c>
      <c r="BW24">
        <v>240</v>
      </c>
      <c r="BX24">
        <v>244</v>
      </c>
      <c r="BY24">
        <v>244</v>
      </c>
    </row>
    <row r="25" spans="2:77" x14ac:dyDescent="0.2">
      <c r="B25" t="s">
        <v>2433</v>
      </c>
      <c r="C25" t="s">
        <v>2437</v>
      </c>
      <c r="D25" t="s">
        <v>2574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2</v>
      </c>
      <c r="M25">
        <v>2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2</v>
      </c>
      <c r="W25">
        <v>2</v>
      </c>
      <c r="X25">
        <v>2</v>
      </c>
      <c r="Y25">
        <v>2</v>
      </c>
      <c r="Z25">
        <v>2</v>
      </c>
      <c r="AA25">
        <v>2</v>
      </c>
      <c r="AB25">
        <v>2</v>
      </c>
      <c r="AC25">
        <v>2</v>
      </c>
      <c r="AD25">
        <v>2</v>
      </c>
      <c r="AE25">
        <v>2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2</v>
      </c>
      <c r="AL25">
        <v>2</v>
      </c>
      <c r="AM25">
        <v>2</v>
      </c>
      <c r="AN25">
        <v>2</v>
      </c>
      <c r="AO25">
        <v>2</v>
      </c>
      <c r="AP25">
        <v>2</v>
      </c>
      <c r="AQ25">
        <v>2</v>
      </c>
      <c r="AR25">
        <v>2</v>
      </c>
      <c r="AS25">
        <v>2</v>
      </c>
      <c r="AT25">
        <v>2</v>
      </c>
      <c r="AU25">
        <v>2</v>
      </c>
      <c r="AV25">
        <v>3</v>
      </c>
      <c r="AW25">
        <v>4</v>
      </c>
      <c r="AX25">
        <v>4</v>
      </c>
      <c r="AY25">
        <v>5</v>
      </c>
      <c r="AZ25">
        <v>5</v>
      </c>
      <c r="BA25">
        <v>5</v>
      </c>
      <c r="BB25">
        <v>5</v>
      </c>
      <c r="BC25">
        <v>5</v>
      </c>
      <c r="BD25">
        <v>5</v>
      </c>
      <c r="BE25">
        <v>5</v>
      </c>
      <c r="BF25">
        <v>5</v>
      </c>
      <c r="BG25">
        <v>5</v>
      </c>
      <c r="BH25">
        <v>5</v>
      </c>
      <c r="BI25">
        <v>5</v>
      </c>
      <c r="BJ25">
        <v>6</v>
      </c>
      <c r="BK25">
        <v>6</v>
      </c>
      <c r="BL25">
        <v>6</v>
      </c>
      <c r="BM25">
        <v>6</v>
      </c>
      <c r="BN25">
        <v>6</v>
      </c>
      <c r="BO25">
        <v>6</v>
      </c>
      <c r="BP25">
        <v>6</v>
      </c>
      <c r="BQ25">
        <v>6</v>
      </c>
      <c r="BR25">
        <v>6</v>
      </c>
      <c r="BS25">
        <v>6</v>
      </c>
      <c r="BT25">
        <v>6</v>
      </c>
      <c r="BU25">
        <v>6</v>
      </c>
      <c r="BV25">
        <v>6</v>
      </c>
      <c r="BW25">
        <v>6</v>
      </c>
      <c r="BX25">
        <v>6</v>
      </c>
      <c r="BY25">
        <v>6</v>
      </c>
    </row>
    <row r="26" spans="2:77" x14ac:dyDescent="0.2">
      <c r="B26" t="s">
        <v>2285</v>
      </c>
      <c r="C26" t="s">
        <v>2438</v>
      </c>
      <c r="D26" t="s">
        <v>2575</v>
      </c>
      <c r="E26">
        <v>0</v>
      </c>
      <c r="F26">
        <v>1</v>
      </c>
      <c r="G26">
        <v>2</v>
      </c>
      <c r="H26">
        <v>4</v>
      </c>
      <c r="I26">
        <v>6</v>
      </c>
      <c r="J26">
        <v>6</v>
      </c>
      <c r="K26">
        <v>6</v>
      </c>
      <c r="L26">
        <v>6</v>
      </c>
      <c r="M26">
        <v>7</v>
      </c>
      <c r="N26">
        <v>7</v>
      </c>
      <c r="O26">
        <v>8</v>
      </c>
      <c r="P26">
        <v>8</v>
      </c>
      <c r="Q26">
        <v>9</v>
      </c>
      <c r="R26">
        <v>11</v>
      </c>
      <c r="S26">
        <v>14</v>
      </c>
      <c r="T26">
        <v>14</v>
      </c>
      <c r="U26">
        <v>14</v>
      </c>
      <c r="V26">
        <v>14</v>
      </c>
      <c r="W26">
        <v>14</v>
      </c>
      <c r="X26">
        <v>16</v>
      </c>
      <c r="Y26">
        <v>18</v>
      </c>
      <c r="Z26">
        <v>21</v>
      </c>
      <c r="AA26">
        <v>23</v>
      </c>
      <c r="AB26">
        <v>24</v>
      </c>
      <c r="AC26">
        <v>24</v>
      </c>
      <c r="AD26">
        <v>25</v>
      </c>
      <c r="AE26">
        <v>25</v>
      </c>
      <c r="AF26">
        <v>25</v>
      </c>
      <c r="AG26">
        <v>25</v>
      </c>
      <c r="AH26">
        <v>28</v>
      </c>
      <c r="AI26">
        <v>28</v>
      </c>
      <c r="AJ26">
        <v>29</v>
      </c>
      <c r="AK26">
        <v>29</v>
      </c>
      <c r="AL26">
        <v>31</v>
      </c>
      <c r="AM26">
        <v>34</v>
      </c>
      <c r="AN26">
        <v>35</v>
      </c>
      <c r="AO26">
        <v>37</v>
      </c>
      <c r="AP26">
        <v>37</v>
      </c>
      <c r="AQ26">
        <v>37</v>
      </c>
      <c r="AR26">
        <v>38</v>
      </c>
      <c r="AS26">
        <v>39</v>
      </c>
      <c r="AT26">
        <v>42</v>
      </c>
      <c r="AU26">
        <v>42</v>
      </c>
      <c r="AV26">
        <v>46</v>
      </c>
      <c r="AW26">
        <v>47</v>
      </c>
      <c r="AX26">
        <v>48</v>
      </c>
      <c r="AY26">
        <v>48</v>
      </c>
      <c r="AZ26">
        <v>48</v>
      </c>
      <c r="BA26">
        <v>48</v>
      </c>
      <c r="BB26">
        <v>52</v>
      </c>
      <c r="BC26">
        <v>53</v>
      </c>
      <c r="BD26">
        <v>54</v>
      </c>
      <c r="BE26">
        <v>54</v>
      </c>
      <c r="BF26">
        <v>55</v>
      </c>
      <c r="BG26">
        <v>56</v>
      </c>
      <c r="BH26">
        <v>62</v>
      </c>
      <c r="BI26">
        <v>62</v>
      </c>
      <c r="BJ26">
        <v>65</v>
      </c>
      <c r="BK26">
        <v>69</v>
      </c>
      <c r="BL26">
        <v>69</v>
      </c>
      <c r="BM26">
        <v>69</v>
      </c>
      <c r="BN26">
        <v>71</v>
      </c>
      <c r="BO26">
        <v>76</v>
      </c>
      <c r="BP26">
        <v>77</v>
      </c>
      <c r="BQ26">
        <v>78</v>
      </c>
      <c r="BR26">
        <v>80</v>
      </c>
      <c r="BS26">
        <v>81</v>
      </c>
      <c r="BT26">
        <v>81</v>
      </c>
      <c r="BU26">
        <v>81</v>
      </c>
      <c r="BV26">
        <v>82</v>
      </c>
      <c r="BW26">
        <v>83</v>
      </c>
      <c r="BX26">
        <v>83</v>
      </c>
      <c r="BY26">
        <v>83</v>
      </c>
    </row>
    <row r="27" spans="2:77" x14ac:dyDescent="0.2">
      <c r="B27" t="s">
        <v>2294</v>
      </c>
      <c r="C27" t="s">
        <v>2438</v>
      </c>
      <c r="D27" t="s">
        <v>2576</v>
      </c>
      <c r="E27">
        <v>0</v>
      </c>
      <c r="F27">
        <v>0</v>
      </c>
      <c r="G27">
        <v>0</v>
      </c>
      <c r="H27">
        <v>3</v>
      </c>
      <c r="I27">
        <v>3</v>
      </c>
      <c r="J27">
        <v>3</v>
      </c>
      <c r="K27">
        <v>3</v>
      </c>
      <c r="L27">
        <v>6</v>
      </c>
      <c r="M27">
        <v>9</v>
      </c>
      <c r="N27">
        <v>12</v>
      </c>
      <c r="O27">
        <v>15</v>
      </c>
      <c r="P27">
        <v>15</v>
      </c>
      <c r="Q27">
        <v>17</v>
      </c>
      <c r="R27">
        <v>20</v>
      </c>
      <c r="S27">
        <v>23</v>
      </c>
      <c r="T27">
        <v>27</v>
      </c>
      <c r="U27">
        <v>27</v>
      </c>
      <c r="V27">
        <v>27</v>
      </c>
      <c r="W27">
        <v>27</v>
      </c>
      <c r="X27">
        <v>29</v>
      </c>
      <c r="Y27">
        <v>31</v>
      </c>
      <c r="Z27">
        <v>34</v>
      </c>
      <c r="AA27">
        <v>36</v>
      </c>
      <c r="AB27">
        <v>36</v>
      </c>
      <c r="AC27">
        <v>36</v>
      </c>
      <c r="AD27">
        <v>36</v>
      </c>
      <c r="AE27">
        <v>37</v>
      </c>
      <c r="AF27">
        <v>38</v>
      </c>
      <c r="AG27">
        <v>41</v>
      </c>
      <c r="AH27">
        <v>42</v>
      </c>
      <c r="AI27">
        <v>43</v>
      </c>
      <c r="AJ27">
        <v>43</v>
      </c>
      <c r="AK27">
        <v>43</v>
      </c>
      <c r="AL27">
        <v>48</v>
      </c>
      <c r="AM27">
        <v>49</v>
      </c>
      <c r="AN27">
        <v>51</v>
      </c>
      <c r="AO27">
        <v>54</v>
      </c>
      <c r="AP27">
        <v>55</v>
      </c>
      <c r="AQ27">
        <v>55</v>
      </c>
      <c r="AR27">
        <v>55</v>
      </c>
      <c r="AS27">
        <v>55</v>
      </c>
      <c r="AT27">
        <v>59</v>
      </c>
      <c r="AU27">
        <v>60</v>
      </c>
      <c r="AV27">
        <v>61</v>
      </c>
      <c r="AW27">
        <v>61</v>
      </c>
      <c r="AX27">
        <v>63</v>
      </c>
      <c r="AY27">
        <v>64</v>
      </c>
      <c r="AZ27">
        <v>66</v>
      </c>
      <c r="BA27">
        <v>69</v>
      </c>
      <c r="BB27">
        <v>73</v>
      </c>
      <c r="BC27">
        <v>75</v>
      </c>
      <c r="BD27">
        <v>75</v>
      </c>
      <c r="BE27">
        <v>75</v>
      </c>
      <c r="BF27">
        <v>75</v>
      </c>
      <c r="BG27">
        <v>77</v>
      </c>
      <c r="BH27">
        <v>81</v>
      </c>
      <c r="BI27">
        <v>83</v>
      </c>
      <c r="BJ27">
        <v>85</v>
      </c>
      <c r="BK27">
        <v>85</v>
      </c>
      <c r="BL27">
        <v>85</v>
      </c>
      <c r="BM27">
        <v>85</v>
      </c>
      <c r="BN27">
        <v>87</v>
      </c>
      <c r="BO27">
        <v>88</v>
      </c>
      <c r="BP27">
        <v>91</v>
      </c>
      <c r="BQ27">
        <v>93</v>
      </c>
      <c r="BR27">
        <v>95</v>
      </c>
      <c r="BS27">
        <v>96</v>
      </c>
      <c r="BT27">
        <v>96</v>
      </c>
      <c r="BU27">
        <v>98</v>
      </c>
      <c r="BV27">
        <v>98</v>
      </c>
      <c r="BW27">
        <v>99</v>
      </c>
      <c r="BX27">
        <v>99</v>
      </c>
      <c r="BY27">
        <v>99</v>
      </c>
    </row>
    <row r="28" spans="2:77" x14ac:dyDescent="0.2">
      <c r="B28" t="s">
        <v>2434</v>
      </c>
      <c r="C28" t="s">
        <v>2438</v>
      </c>
      <c r="D28" t="s">
        <v>2577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3</v>
      </c>
      <c r="N28">
        <v>3</v>
      </c>
      <c r="O28">
        <v>5</v>
      </c>
      <c r="P28">
        <v>5</v>
      </c>
      <c r="Q28">
        <v>5</v>
      </c>
      <c r="R28">
        <v>5</v>
      </c>
      <c r="S28">
        <v>5</v>
      </c>
      <c r="T28">
        <v>5</v>
      </c>
      <c r="U28">
        <v>5</v>
      </c>
      <c r="V28">
        <v>5</v>
      </c>
      <c r="W28">
        <v>5</v>
      </c>
      <c r="X28">
        <v>5</v>
      </c>
      <c r="Y28">
        <v>5</v>
      </c>
      <c r="Z28">
        <v>6</v>
      </c>
      <c r="AA28">
        <v>7</v>
      </c>
      <c r="AB28">
        <v>7</v>
      </c>
      <c r="AC28">
        <v>7</v>
      </c>
      <c r="AD28">
        <v>7</v>
      </c>
      <c r="AE28">
        <v>7</v>
      </c>
      <c r="AF28">
        <v>8</v>
      </c>
      <c r="AG28">
        <v>8</v>
      </c>
      <c r="AH28">
        <v>8</v>
      </c>
      <c r="AI28">
        <v>9</v>
      </c>
      <c r="AJ28">
        <v>9</v>
      </c>
      <c r="AK28">
        <v>9</v>
      </c>
      <c r="AL28">
        <v>9</v>
      </c>
      <c r="AM28">
        <v>9</v>
      </c>
      <c r="AN28">
        <v>9</v>
      </c>
      <c r="AO28">
        <v>9</v>
      </c>
      <c r="AP28">
        <v>9</v>
      </c>
      <c r="AQ28">
        <v>9</v>
      </c>
      <c r="AR28">
        <v>9</v>
      </c>
      <c r="AS28">
        <v>9</v>
      </c>
      <c r="AT28">
        <v>9</v>
      </c>
      <c r="AU28">
        <v>9</v>
      </c>
      <c r="AV28">
        <v>9</v>
      </c>
      <c r="AW28">
        <v>9</v>
      </c>
      <c r="AX28">
        <v>9</v>
      </c>
      <c r="AY28">
        <v>9</v>
      </c>
      <c r="AZ28">
        <v>9</v>
      </c>
      <c r="BA28">
        <v>10</v>
      </c>
      <c r="BB28">
        <v>10</v>
      </c>
      <c r="BC28">
        <v>10</v>
      </c>
      <c r="BD28">
        <v>10</v>
      </c>
      <c r="BE28">
        <v>10</v>
      </c>
      <c r="BF28">
        <v>10</v>
      </c>
      <c r="BG28">
        <v>10</v>
      </c>
      <c r="BH28">
        <v>10</v>
      </c>
      <c r="BI28">
        <v>11</v>
      </c>
      <c r="BJ28">
        <v>11</v>
      </c>
      <c r="BK28">
        <v>11</v>
      </c>
      <c r="BL28">
        <v>11</v>
      </c>
      <c r="BM28">
        <v>11</v>
      </c>
      <c r="BN28">
        <v>11</v>
      </c>
      <c r="BO28">
        <v>12</v>
      </c>
      <c r="BP28">
        <v>13</v>
      </c>
      <c r="BQ28">
        <v>13</v>
      </c>
      <c r="BR28">
        <v>13</v>
      </c>
      <c r="BS28">
        <v>13</v>
      </c>
      <c r="BT28">
        <v>13</v>
      </c>
      <c r="BU28">
        <v>14</v>
      </c>
      <c r="BV28">
        <v>14</v>
      </c>
      <c r="BW28">
        <v>14</v>
      </c>
      <c r="BX28">
        <v>14</v>
      </c>
      <c r="BY28">
        <v>14</v>
      </c>
    </row>
    <row r="29" spans="2:77" x14ac:dyDescent="0.2">
      <c r="B29" t="s">
        <v>2272</v>
      </c>
      <c r="C29" t="s">
        <v>2436</v>
      </c>
      <c r="D29" t="s">
        <v>2578</v>
      </c>
      <c r="E29">
        <v>8</v>
      </c>
      <c r="F29">
        <v>19</v>
      </c>
      <c r="G29">
        <v>27</v>
      </c>
      <c r="H29">
        <v>38</v>
      </c>
      <c r="I29">
        <v>46</v>
      </c>
      <c r="J29">
        <v>46</v>
      </c>
      <c r="K29">
        <v>48</v>
      </c>
      <c r="L29">
        <v>62</v>
      </c>
      <c r="M29">
        <v>75</v>
      </c>
      <c r="N29">
        <v>88</v>
      </c>
      <c r="O29">
        <v>94</v>
      </c>
      <c r="P29">
        <v>94</v>
      </c>
      <c r="Q29">
        <v>106</v>
      </c>
      <c r="R29">
        <v>118</v>
      </c>
      <c r="S29">
        <v>126</v>
      </c>
      <c r="T29">
        <v>140</v>
      </c>
      <c r="U29">
        <v>150</v>
      </c>
      <c r="V29">
        <v>150</v>
      </c>
      <c r="W29">
        <v>150</v>
      </c>
      <c r="X29">
        <v>166</v>
      </c>
      <c r="Y29">
        <v>174</v>
      </c>
      <c r="Z29">
        <v>192</v>
      </c>
      <c r="AA29">
        <v>204</v>
      </c>
      <c r="AB29">
        <v>212</v>
      </c>
      <c r="AC29">
        <v>212</v>
      </c>
      <c r="AD29">
        <v>212</v>
      </c>
      <c r="AE29">
        <v>234</v>
      </c>
      <c r="AF29">
        <v>256</v>
      </c>
      <c r="AG29">
        <v>273</v>
      </c>
      <c r="AH29">
        <v>290</v>
      </c>
      <c r="AI29">
        <v>300</v>
      </c>
      <c r="AJ29">
        <v>300</v>
      </c>
      <c r="AK29">
        <v>302</v>
      </c>
      <c r="AL29">
        <v>317</v>
      </c>
      <c r="AM29">
        <v>329</v>
      </c>
      <c r="AN29">
        <v>348</v>
      </c>
      <c r="AO29">
        <v>362</v>
      </c>
      <c r="AP29">
        <v>369</v>
      </c>
      <c r="AQ29">
        <v>370</v>
      </c>
      <c r="AR29">
        <v>371</v>
      </c>
      <c r="AS29">
        <v>371</v>
      </c>
      <c r="AT29">
        <v>388</v>
      </c>
      <c r="AU29">
        <v>405</v>
      </c>
      <c r="AV29">
        <v>421</v>
      </c>
      <c r="AW29">
        <v>426</v>
      </c>
      <c r="AX29">
        <v>426</v>
      </c>
      <c r="AY29">
        <v>426</v>
      </c>
      <c r="AZ29">
        <v>439</v>
      </c>
      <c r="BA29">
        <v>453</v>
      </c>
      <c r="BB29">
        <v>470</v>
      </c>
      <c r="BC29">
        <v>489</v>
      </c>
      <c r="BD29">
        <v>499</v>
      </c>
      <c r="BE29">
        <v>500</v>
      </c>
      <c r="BF29">
        <v>502</v>
      </c>
      <c r="BG29">
        <v>521</v>
      </c>
      <c r="BH29">
        <v>536</v>
      </c>
      <c r="BI29">
        <v>556</v>
      </c>
      <c r="BJ29">
        <v>570</v>
      </c>
      <c r="BK29">
        <v>581</v>
      </c>
      <c r="BL29">
        <v>583</v>
      </c>
      <c r="BM29">
        <v>586</v>
      </c>
      <c r="BN29">
        <v>603</v>
      </c>
      <c r="BO29">
        <v>616</v>
      </c>
      <c r="BP29">
        <v>627</v>
      </c>
      <c r="BQ29">
        <v>646</v>
      </c>
      <c r="BR29">
        <v>663</v>
      </c>
      <c r="BS29">
        <v>665</v>
      </c>
      <c r="BT29">
        <v>667</v>
      </c>
      <c r="BU29">
        <v>677</v>
      </c>
      <c r="BV29">
        <v>684</v>
      </c>
      <c r="BW29">
        <v>693</v>
      </c>
      <c r="BX29">
        <v>698</v>
      </c>
      <c r="BY29">
        <v>702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95D3B-37C9-C047-B633-F0E8DF8FA4AD}">
  <dimension ref="B2:H33"/>
  <sheetViews>
    <sheetView topLeftCell="A2" workbookViewId="0">
      <selection activeCell="J21" sqref="J21"/>
    </sheetView>
  </sheetViews>
  <sheetFormatPr baseColWidth="10" defaultRowHeight="16" x14ac:dyDescent="0.2"/>
  <cols>
    <col min="2" max="2" width="18.6640625" bestFit="1" customWidth="1"/>
    <col min="3" max="3" width="15.1640625" bestFit="1" customWidth="1"/>
    <col min="7" max="7" width="15.83203125" bestFit="1" customWidth="1"/>
  </cols>
  <sheetData>
    <row r="2" spans="2:8" s="32" customFormat="1" ht="19" x14ac:dyDescent="0.25">
      <c r="B2" s="76" t="s">
        <v>2554</v>
      </c>
      <c r="C2" s="76"/>
      <c r="D2" s="76"/>
    </row>
    <row r="4" spans="2:8" x14ac:dyDescent="0.2">
      <c r="B4" s="5" t="s">
        <v>2441</v>
      </c>
      <c r="C4" t="s">
        <v>2443</v>
      </c>
      <c r="F4" t="s">
        <v>2423</v>
      </c>
      <c r="G4" t="s">
        <v>2435</v>
      </c>
      <c r="H4" t="s">
        <v>2555</v>
      </c>
    </row>
    <row r="5" spans="2:8" x14ac:dyDescent="0.2">
      <c r="B5" s="6" t="s">
        <v>2437</v>
      </c>
      <c r="C5">
        <v>365</v>
      </c>
      <c r="F5" t="s">
        <v>2437</v>
      </c>
      <c r="G5" s="77" t="s">
        <v>2276</v>
      </c>
      <c r="H5">
        <v>173</v>
      </c>
    </row>
    <row r="6" spans="2:8" x14ac:dyDescent="0.2">
      <c r="B6" s="77" t="s">
        <v>2276</v>
      </c>
      <c r="C6">
        <v>173</v>
      </c>
      <c r="F6" t="s">
        <v>2437</v>
      </c>
      <c r="G6" s="77" t="s">
        <v>2427</v>
      </c>
      <c r="H6">
        <v>168</v>
      </c>
    </row>
    <row r="7" spans="2:8" x14ac:dyDescent="0.2">
      <c r="B7" s="77" t="s">
        <v>2427</v>
      </c>
      <c r="C7">
        <v>168</v>
      </c>
      <c r="F7" t="s">
        <v>2437</v>
      </c>
      <c r="G7" s="77" t="s">
        <v>2428</v>
      </c>
      <c r="H7">
        <v>18</v>
      </c>
    </row>
    <row r="8" spans="2:8" x14ac:dyDescent="0.2">
      <c r="B8" s="77" t="s">
        <v>2428</v>
      </c>
      <c r="C8">
        <v>18</v>
      </c>
      <c r="F8" t="s">
        <v>2437</v>
      </c>
      <c r="G8" s="77" t="s">
        <v>2433</v>
      </c>
      <c r="H8">
        <v>6</v>
      </c>
    </row>
    <row r="9" spans="2:8" x14ac:dyDescent="0.2">
      <c r="B9" s="77" t="s">
        <v>2433</v>
      </c>
      <c r="C9">
        <v>6</v>
      </c>
      <c r="F9" t="s">
        <v>2438</v>
      </c>
      <c r="G9" s="77" t="s">
        <v>2306</v>
      </c>
      <c r="H9">
        <v>2</v>
      </c>
    </row>
    <row r="10" spans="2:8" x14ac:dyDescent="0.2">
      <c r="B10" s="6" t="s">
        <v>2438</v>
      </c>
      <c r="C10">
        <v>302</v>
      </c>
      <c r="F10" t="s">
        <v>2438</v>
      </c>
      <c r="G10" s="77" t="s">
        <v>2281</v>
      </c>
      <c r="H10">
        <v>104</v>
      </c>
    </row>
    <row r="11" spans="2:8" x14ac:dyDescent="0.2">
      <c r="B11" s="77" t="s">
        <v>2306</v>
      </c>
      <c r="C11">
        <v>2</v>
      </c>
      <c r="F11" t="s">
        <v>2438</v>
      </c>
      <c r="G11" s="77" t="s">
        <v>2285</v>
      </c>
      <c r="H11">
        <v>83</v>
      </c>
    </row>
    <row r="12" spans="2:8" x14ac:dyDescent="0.2">
      <c r="B12" s="77" t="s">
        <v>2281</v>
      </c>
      <c r="C12">
        <v>104</v>
      </c>
      <c r="F12" t="s">
        <v>2438</v>
      </c>
      <c r="G12" s="77" t="s">
        <v>2294</v>
      </c>
      <c r="H12">
        <v>99</v>
      </c>
    </row>
    <row r="13" spans="2:8" x14ac:dyDescent="0.2">
      <c r="B13" s="77" t="s">
        <v>2285</v>
      </c>
      <c r="C13">
        <v>83</v>
      </c>
      <c r="F13" t="s">
        <v>2438</v>
      </c>
      <c r="G13" s="77" t="s">
        <v>2434</v>
      </c>
      <c r="H13">
        <v>14</v>
      </c>
    </row>
    <row r="14" spans="2:8" x14ac:dyDescent="0.2">
      <c r="B14" s="77" t="s">
        <v>2294</v>
      </c>
      <c r="C14">
        <v>99</v>
      </c>
      <c r="F14" t="s">
        <v>2436</v>
      </c>
      <c r="G14" s="77" t="s">
        <v>2432</v>
      </c>
      <c r="H14">
        <v>41</v>
      </c>
    </row>
    <row r="15" spans="2:8" x14ac:dyDescent="0.2">
      <c r="B15" s="77" t="s">
        <v>2434</v>
      </c>
      <c r="C15">
        <v>14</v>
      </c>
      <c r="F15" t="s">
        <v>2436</v>
      </c>
      <c r="G15" s="77" t="s">
        <v>2298</v>
      </c>
      <c r="H15">
        <v>29</v>
      </c>
    </row>
    <row r="16" spans="2:8" x14ac:dyDescent="0.2">
      <c r="B16" s="6" t="s">
        <v>2436</v>
      </c>
      <c r="C16">
        <v>2794</v>
      </c>
      <c r="F16" t="s">
        <v>2436</v>
      </c>
      <c r="G16" s="77" t="s">
        <v>2282</v>
      </c>
      <c r="H16">
        <v>185</v>
      </c>
    </row>
    <row r="17" spans="2:8" x14ac:dyDescent="0.2">
      <c r="B17" s="77" t="s">
        <v>2432</v>
      </c>
      <c r="C17">
        <v>41</v>
      </c>
      <c r="F17" t="s">
        <v>2436</v>
      </c>
      <c r="G17" s="77" t="s">
        <v>2265</v>
      </c>
      <c r="H17">
        <v>864</v>
      </c>
    </row>
    <row r="18" spans="2:8" x14ac:dyDescent="0.2">
      <c r="B18" s="77" t="s">
        <v>2298</v>
      </c>
      <c r="C18">
        <v>29</v>
      </c>
      <c r="F18" t="s">
        <v>2436</v>
      </c>
      <c r="G18" s="77" t="s">
        <v>2268</v>
      </c>
      <c r="H18">
        <v>126</v>
      </c>
    </row>
    <row r="19" spans="2:8" x14ac:dyDescent="0.2">
      <c r="B19" s="77" t="s">
        <v>2282</v>
      </c>
      <c r="C19">
        <v>185</v>
      </c>
      <c r="F19" t="s">
        <v>2436</v>
      </c>
      <c r="G19" s="77" t="s">
        <v>2296</v>
      </c>
      <c r="H19">
        <v>597</v>
      </c>
    </row>
    <row r="20" spans="2:8" x14ac:dyDescent="0.2">
      <c r="B20" s="77" t="s">
        <v>2265</v>
      </c>
      <c r="C20">
        <v>864</v>
      </c>
      <c r="F20" t="s">
        <v>2436</v>
      </c>
      <c r="G20" s="77" t="s">
        <v>2293</v>
      </c>
      <c r="H20">
        <v>6</v>
      </c>
    </row>
    <row r="21" spans="2:8" x14ac:dyDescent="0.2">
      <c r="B21" s="77" t="s">
        <v>2268</v>
      </c>
      <c r="C21">
        <v>126</v>
      </c>
      <c r="F21" t="s">
        <v>2436</v>
      </c>
      <c r="G21" s="77" t="s">
        <v>2271</v>
      </c>
      <c r="H21">
        <v>244</v>
      </c>
    </row>
    <row r="22" spans="2:8" x14ac:dyDescent="0.2">
      <c r="B22" s="77" t="s">
        <v>2296</v>
      </c>
      <c r="C22">
        <v>597</v>
      </c>
      <c r="F22" t="s">
        <v>2436</v>
      </c>
      <c r="G22" s="77" t="s">
        <v>2272</v>
      </c>
      <c r="H22">
        <v>702</v>
      </c>
    </row>
    <row r="23" spans="2:8" x14ac:dyDescent="0.2">
      <c r="B23" s="77" t="s">
        <v>2293</v>
      </c>
      <c r="C23">
        <v>6</v>
      </c>
      <c r="F23" t="s">
        <v>2436</v>
      </c>
      <c r="G23" s="77" t="s">
        <v>2429</v>
      </c>
      <c r="H23">
        <v>571</v>
      </c>
    </row>
    <row r="24" spans="2:8" x14ac:dyDescent="0.2">
      <c r="B24" s="77" t="s">
        <v>2271</v>
      </c>
      <c r="C24">
        <v>244</v>
      </c>
      <c r="F24" t="s">
        <v>2436</v>
      </c>
      <c r="G24" s="77" t="s">
        <v>2425</v>
      </c>
      <c r="H24">
        <v>440</v>
      </c>
    </row>
    <row r="25" spans="2:8" x14ac:dyDescent="0.2">
      <c r="B25" s="77" t="s">
        <v>2272</v>
      </c>
      <c r="C25">
        <v>702</v>
      </c>
      <c r="F25" t="s">
        <v>2436</v>
      </c>
      <c r="G25" s="77" t="s">
        <v>2426</v>
      </c>
      <c r="H25">
        <v>382</v>
      </c>
    </row>
    <row r="26" spans="2:8" x14ac:dyDescent="0.2">
      <c r="B26" s="6" t="s">
        <v>2435</v>
      </c>
      <c r="C26">
        <v>1997</v>
      </c>
      <c r="F26" t="s">
        <v>2436</v>
      </c>
      <c r="G26" s="77" t="s">
        <v>2430</v>
      </c>
      <c r="H26">
        <v>604</v>
      </c>
    </row>
    <row r="27" spans="2:8" x14ac:dyDescent="0.2">
      <c r="B27" s="77" t="s">
        <v>2429</v>
      </c>
      <c r="C27">
        <v>571</v>
      </c>
      <c r="F27" t="s">
        <v>2431</v>
      </c>
      <c r="G27" s="77" t="s">
        <v>2431</v>
      </c>
      <c r="H27">
        <v>156</v>
      </c>
    </row>
    <row r="28" spans="2:8" x14ac:dyDescent="0.2">
      <c r="B28" s="77" t="s">
        <v>2425</v>
      </c>
      <c r="C28">
        <v>440</v>
      </c>
    </row>
    <row r="29" spans="2:8" x14ac:dyDescent="0.2">
      <c r="B29" s="77" t="s">
        <v>2426</v>
      </c>
      <c r="C29">
        <v>382</v>
      </c>
    </row>
    <row r="30" spans="2:8" x14ac:dyDescent="0.2">
      <c r="B30" s="77" t="s">
        <v>2430</v>
      </c>
      <c r="C30">
        <v>604</v>
      </c>
    </row>
    <row r="31" spans="2:8" x14ac:dyDescent="0.2">
      <c r="B31" s="6" t="s">
        <v>2431</v>
      </c>
      <c r="C31">
        <v>156</v>
      </c>
    </row>
    <row r="32" spans="2:8" x14ac:dyDescent="0.2">
      <c r="B32" s="77" t="s">
        <v>2431</v>
      </c>
      <c r="C32">
        <v>156</v>
      </c>
    </row>
    <row r="33" spans="2:3" x14ac:dyDescent="0.2">
      <c r="B33" s="6" t="s">
        <v>2257</v>
      </c>
      <c r="C33">
        <v>5614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Raw Data - W2023</vt:lpstr>
      <vt:lpstr>Mapping</vt:lpstr>
      <vt:lpstr>Cleaned Data - W2023</vt:lpstr>
      <vt:lpstr>01. Patron Group</vt:lpstr>
      <vt:lpstr>02. Patron Patterns</vt:lpstr>
      <vt:lpstr>Time Analysis</vt:lpstr>
      <vt:lpstr>Cleaned Data - No EE</vt:lpstr>
      <vt:lpstr>Time Analysis - Without EE</vt:lpstr>
      <vt:lpstr>Pivot Table</vt:lpstr>
      <vt:lpstr>Bar Race</vt:lpstr>
      <vt:lpstr>Donut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 Shing Wee</dc:creator>
  <cp:lastModifiedBy>Jia Shing Wee</cp:lastModifiedBy>
  <dcterms:created xsi:type="dcterms:W3CDTF">2023-03-31T17:19:11Z</dcterms:created>
  <dcterms:modified xsi:type="dcterms:W3CDTF">2023-04-01T06:59:12Z</dcterms:modified>
</cp:coreProperties>
</file>